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구미동" sheetId="6" r:id="rId6"/>
    <sheet name="금곡동" sheetId="7" r:id="rId7"/>
    <sheet name="대장동" sheetId="8" r:id="rId8"/>
    <sheet name="백현동" sheetId="9" r:id="rId9"/>
    <sheet name="분당동" sheetId="10" r:id="rId10"/>
    <sheet name="삼평동" sheetId="11" r:id="rId11"/>
    <sheet name="서현동" sheetId="12" r:id="rId12"/>
    <sheet name="수내동" sheetId="13" r:id="rId13"/>
    <sheet name="야탑동" sheetId="14" r:id="rId14"/>
    <sheet name="운중동" sheetId="15" r:id="rId15"/>
    <sheet name="이매동" sheetId="16" r:id="rId16"/>
    <sheet name="정자동" sheetId="17" r:id="rId17"/>
    <sheet name="판교동" sheetId="18" r:id="rId18"/>
    <sheet name="양식" sheetId="19" r:id="rId19"/>
  </sheets>
  <definedNames>
    <definedName name="_xlnm._FilterDatabase" localSheetId="1" hidden="1">단지추출_가격표용!$A$3:$U$565</definedName>
    <definedName name="_xlnm.Print_Area" localSheetId="5">구미동!$A$1:$U$6</definedName>
    <definedName name="_xlnm.Print_Area" localSheetId="6">금곡동!$A$1:$U$6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대장동!$A$1:$U$6</definedName>
    <definedName name="_xlnm.Print_Area" localSheetId="8">백현동!$A$1:$U$6</definedName>
    <definedName name="_xlnm.Print_Area" localSheetId="9">분당동!$A$1:$U$6</definedName>
    <definedName name="_xlnm.Print_Area" localSheetId="10">삼평동!$A$1:$U$6</definedName>
    <definedName name="_xlnm.Print_Area" localSheetId="11">서현동!$A$1:$U$6</definedName>
    <definedName name="_xlnm.Print_Area" localSheetId="12">수내동!$A$1:$U$6</definedName>
    <definedName name="_xlnm.Print_Area" localSheetId="13">야탑동!$A$1:$U$6</definedName>
    <definedName name="_xlnm.Print_Area" localSheetId="18">양식!$A$1:$U$6</definedName>
    <definedName name="_xlnm.Print_Area" localSheetId="14">운중동!$A$1:$U$6</definedName>
    <definedName name="_xlnm.Print_Area" localSheetId="15">이매동!$A$1:$U$6</definedName>
    <definedName name="_xlnm.Print_Area" localSheetId="16">정자동!$A$1:$U$6</definedName>
    <definedName name="_xlnm.Print_Area" localSheetId="17">판교동!$A$1:$U$6</definedName>
    <definedName name="_xlnm.Print_Titles" localSheetId="5">구미동!$1:$3</definedName>
    <definedName name="_xlnm.Print_Titles" localSheetId="6">금곡동!$1:$3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대장동!$1:$3</definedName>
    <definedName name="_xlnm.Print_Titles" localSheetId="8">백현동!$1:$3</definedName>
    <definedName name="_xlnm.Print_Titles" localSheetId="9">분당동!$1:$3</definedName>
    <definedName name="_xlnm.Print_Titles" localSheetId="10">삼평동!$1:$3</definedName>
    <definedName name="_xlnm.Print_Titles" localSheetId="11">서현동!$1:$3</definedName>
    <definedName name="_xlnm.Print_Titles" localSheetId="12">수내동!$1:$3</definedName>
    <definedName name="_xlnm.Print_Titles" localSheetId="13">야탑동!$1:$3</definedName>
    <definedName name="_xlnm.Print_Titles" localSheetId="18">양식!$1:$3</definedName>
    <definedName name="_xlnm.Print_Titles" localSheetId="14">운중동!$1:$3</definedName>
    <definedName name="_xlnm.Print_Titles" localSheetId="15">이매동!$1:$3</definedName>
    <definedName name="_xlnm.Print_Titles" localSheetId="16">정자동!$1:$3</definedName>
    <definedName name="_xlnm.Print_Titles" localSheetId="17">판교동!$1:$3</definedName>
  </definedNames>
  <calcPr calcId="162913"/>
</workbook>
</file>

<file path=xl/calcChain.xml><?xml version="1.0" encoding="utf-8"?>
<calcChain xmlns="http://schemas.openxmlformats.org/spreadsheetml/2006/main">
  <c r="P79" i="2" l="1"/>
  <c r="O79" i="2"/>
  <c r="N79" i="2"/>
  <c r="M79" i="2"/>
  <c r="P113" i="2"/>
  <c r="O113" i="2"/>
  <c r="N113" i="2"/>
  <c r="M113" i="2"/>
  <c r="P57" i="2"/>
  <c r="O57" i="2"/>
  <c r="N57" i="2"/>
  <c r="M57" i="2"/>
  <c r="P92" i="2"/>
  <c r="O92" i="2"/>
  <c r="N92" i="2"/>
  <c r="M92" i="2"/>
  <c r="P201" i="2"/>
  <c r="O201" i="2"/>
  <c r="N201" i="2"/>
  <c r="M201" i="2"/>
  <c r="P277" i="2"/>
  <c r="O277" i="2"/>
  <c r="N277" i="2"/>
  <c r="M277" i="2"/>
  <c r="P565" i="2"/>
  <c r="O565" i="2"/>
  <c r="N565" i="2"/>
  <c r="M565" i="2"/>
  <c r="P564" i="2"/>
  <c r="O564" i="2"/>
  <c r="N564" i="2"/>
  <c r="M564" i="2"/>
  <c r="P563" i="2"/>
  <c r="O563" i="2"/>
  <c r="N563" i="2"/>
  <c r="M563" i="2"/>
  <c r="P562" i="2"/>
  <c r="O562" i="2"/>
  <c r="N562" i="2"/>
  <c r="M562" i="2"/>
  <c r="P42" i="2"/>
  <c r="O42" i="2"/>
  <c r="N42" i="2"/>
  <c r="M42" i="2"/>
  <c r="P561" i="2"/>
  <c r="O561" i="2"/>
  <c r="N561" i="2"/>
  <c r="M561" i="2"/>
  <c r="P154" i="2"/>
  <c r="O154" i="2"/>
  <c r="N154" i="2"/>
  <c r="M154" i="2"/>
  <c r="P560" i="2"/>
  <c r="O560" i="2"/>
  <c r="N560" i="2"/>
  <c r="M560" i="2"/>
  <c r="P559" i="2"/>
  <c r="O559" i="2"/>
  <c r="N559" i="2"/>
  <c r="M559" i="2"/>
  <c r="P69" i="2"/>
  <c r="O69" i="2"/>
  <c r="N69" i="2"/>
  <c r="M69" i="2"/>
  <c r="P71" i="2"/>
  <c r="O71" i="2"/>
  <c r="N71" i="2"/>
  <c r="M71" i="2"/>
  <c r="P558" i="2"/>
  <c r="O558" i="2"/>
  <c r="N558" i="2"/>
  <c r="M558" i="2"/>
  <c r="P127" i="2"/>
  <c r="O127" i="2"/>
  <c r="N127" i="2"/>
  <c r="M127" i="2"/>
  <c r="P153" i="2"/>
  <c r="O153" i="2"/>
  <c r="N153" i="2"/>
  <c r="M153" i="2"/>
  <c r="P162" i="2"/>
  <c r="O162" i="2"/>
  <c r="N162" i="2"/>
  <c r="M162" i="2"/>
  <c r="P234" i="2"/>
  <c r="O234" i="2"/>
  <c r="N234" i="2"/>
  <c r="M234" i="2"/>
  <c r="P557" i="2"/>
  <c r="O557" i="2"/>
  <c r="N557" i="2"/>
  <c r="M557" i="2"/>
  <c r="P556" i="2"/>
  <c r="O556" i="2"/>
  <c r="N556" i="2"/>
  <c r="M556" i="2"/>
  <c r="P555" i="2"/>
  <c r="O555" i="2"/>
  <c r="N555" i="2"/>
  <c r="M555" i="2"/>
  <c r="P554" i="2"/>
  <c r="O554" i="2"/>
  <c r="N554" i="2"/>
  <c r="M554" i="2"/>
  <c r="P553" i="2"/>
  <c r="O553" i="2"/>
  <c r="N553" i="2"/>
  <c r="M553" i="2"/>
  <c r="P552" i="2"/>
  <c r="O552" i="2"/>
  <c r="N552" i="2"/>
  <c r="M552" i="2"/>
  <c r="P276" i="2"/>
  <c r="O276" i="2"/>
  <c r="N276" i="2"/>
  <c r="M276" i="2"/>
  <c r="P363" i="2"/>
  <c r="O363" i="2"/>
  <c r="N363" i="2"/>
  <c r="M363" i="2"/>
  <c r="P551" i="2"/>
  <c r="O551" i="2"/>
  <c r="N551" i="2"/>
  <c r="M551" i="2"/>
  <c r="P247" i="2"/>
  <c r="O247" i="2"/>
  <c r="N247" i="2"/>
  <c r="M247" i="2"/>
  <c r="P335" i="2"/>
  <c r="O335" i="2"/>
  <c r="N335" i="2"/>
  <c r="M335" i="2"/>
  <c r="P349" i="2"/>
  <c r="O349" i="2"/>
  <c r="N349" i="2"/>
  <c r="M349" i="2"/>
  <c r="P550" i="2"/>
  <c r="O550" i="2"/>
  <c r="N550" i="2"/>
  <c r="M550" i="2"/>
  <c r="P549" i="2"/>
  <c r="O549" i="2"/>
  <c r="N549" i="2"/>
  <c r="M549" i="2"/>
  <c r="P49" i="2"/>
  <c r="O49" i="2"/>
  <c r="N49" i="2"/>
  <c r="M49" i="2"/>
  <c r="P112" i="2"/>
  <c r="O112" i="2"/>
  <c r="N112" i="2"/>
  <c r="M112" i="2"/>
  <c r="P117" i="2"/>
  <c r="O117" i="2"/>
  <c r="N117" i="2"/>
  <c r="M117" i="2"/>
  <c r="P185" i="2"/>
  <c r="O185" i="2"/>
  <c r="N185" i="2"/>
  <c r="M185" i="2"/>
  <c r="P233" i="2"/>
  <c r="O233" i="2"/>
  <c r="N233" i="2"/>
  <c r="M233" i="2"/>
  <c r="P309" i="2"/>
  <c r="O309" i="2"/>
  <c r="N309" i="2"/>
  <c r="M309" i="2"/>
  <c r="P252" i="2"/>
  <c r="O252" i="2"/>
  <c r="N252" i="2"/>
  <c r="M252" i="2"/>
  <c r="P215" i="2"/>
  <c r="O215" i="2"/>
  <c r="N215" i="2"/>
  <c r="M215" i="2"/>
  <c r="P88" i="2"/>
  <c r="O88" i="2"/>
  <c r="N88" i="2"/>
  <c r="M88" i="2"/>
  <c r="P161" i="2"/>
  <c r="O161" i="2"/>
  <c r="N161" i="2"/>
  <c r="M161" i="2"/>
  <c r="P548" i="2"/>
  <c r="O548" i="2"/>
  <c r="N548" i="2"/>
  <c r="M548" i="2"/>
  <c r="P259" i="2"/>
  <c r="O259" i="2"/>
  <c r="N259" i="2"/>
  <c r="M259" i="2"/>
  <c r="P547" i="2"/>
  <c r="O547" i="2"/>
  <c r="N547" i="2"/>
  <c r="M547" i="2"/>
  <c r="P365" i="2"/>
  <c r="O365" i="2"/>
  <c r="N365" i="2"/>
  <c r="M365" i="2"/>
  <c r="P546" i="2"/>
  <c r="O546" i="2"/>
  <c r="N546" i="2"/>
  <c r="M546" i="2"/>
  <c r="P545" i="2"/>
  <c r="O545" i="2"/>
  <c r="N545" i="2"/>
  <c r="M545" i="2"/>
  <c r="P214" i="2"/>
  <c r="O214" i="2"/>
  <c r="N214" i="2"/>
  <c r="M214" i="2"/>
  <c r="P298" i="2"/>
  <c r="O298" i="2"/>
  <c r="N298" i="2"/>
  <c r="M298" i="2"/>
  <c r="P343" i="2"/>
  <c r="O343" i="2"/>
  <c r="N343" i="2"/>
  <c r="M343" i="2"/>
  <c r="P78" i="2"/>
  <c r="O78" i="2"/>
  <c r="N78" i="2"/>
  <c r="M78" i="2"/>
  <c r="P544" i="2"/>
  <c r="O544" i="2"/>
  <c r="N544" i="2"/>
  <c r="M544" i="2"/>
  <c r="P177" i="2"/>
  <c r="O177" i="2"/>
  <c r="N177" i="2"/>
  <c r="M177" i="2"/>
  <c r="P543" i="2"/>
  <c r="O543" i="2"/>
  <c r="N543" i="2"/>
  <c r="M543" i="2"/>
  <c r="P152" i="2"/>
  <c r="O152" i="2"/>
  <c r="N152" i="2"/>
  <c r="M152" i="2"/>
  <c r="P265" i="2"/>
  <c r="O265" i="2"/>
  <c r="N265" i="2"/>
  <c r="M265" i="2"/>
  <c r="P308" i="2"/>
  <c r="O308" i="2"/>
  <c r="N308" i="2"/>
  <c r="M308" i="2"/>
  <c r="P542" i="2"/>
  <c r="O542" i="2"/>
  <c r="N542" i="2"/>
  <c r="M542" i="2"/>
  <c r="P541" i="2"/>
  <c r="O541" i="2"/>
  <c r="N541" i="2"/>
  <c r="M541" i="2"/>
  <c r="P540" i="2"/>
  <c r="O540" i="2"/>
  <c r="N540" i="2"/>
  <c r="M540" i="2"/>
  <c r="P28" i="2"/>
  <c r="O28" i="2"/>
  <c r="N28" i="2"/>
  <c r="M28" i="2"/>
  <c r="P56" i="2"/>
  <c r="O56" i="2"/>
  <c r="N56" i="2"/>
  <c r="M56" i="2"/>
  <c r="P91" i="2"/>
  <c r="O91" i="2"/>
  <c r="N91" i="2"/>
  <c r="M91" i="2"/>
  <c r="P159" i="2"/>
  <c r="O159" i="2"/>
  <c r="N159" i="2"/>
  <c r="M159" i="2"/>
  <c r="P200" i="2"/>
  <c r="O200" i="2"/>
  <c r="N200" i="2"/>
  <c r="M200" i="2"/>
  <c r="P287" i="2"/>
  <c r="O287" i="2"/>
  <c r="N287" i="2"/>
  <c r="M287" i="2"/>
  <c r="P539" i="2"/>
  <c r="O539" i="2"/>
  <c r="N539" i="2"/>
  <c r="M539" i="2"/>
  <c r="P538" i="2"/>
  <c r="O538" i="2"/>
  <c r="N538" i="2"/>
  <c r="M538" i="2"/>
  <c r="P537" i="2"/>
  <c r="O537" i="2"/>
  <c r="N537" i="2"/>
  <c r="M537" i="2"/>
  <c r="P536" i="2"/>
  <c r="O536" i="2"/>
  <c r="N536" i="2"/>
  <c r="M536" i="2"/>
  <c r="P535" i="2"/>
  <c r="O535" i="2"/>
  <c r="N535" i="2"/>
  <c r="M535" i="2"/>
  <c r="P534" i="2"/>
  <c r="O534" i="2"/>
  <c r="N534" i="2"/>
  <c r="M534" i="2"/>
  <c r="P533" i="2"/>
  <c r="O533" i="2"/>
  <c r="N533" i="2"/>
  <c r="M533" i="2"/>
  <c r="P532" i="2"/>
  <c r="O532" i="2"/>
  <c r="N532" i="2"/>
  <c r="M532" i="2"/>
  <c r="P531" i="2"/>
  <c r="O531" i="2"/>
  <c r="N531" i="2"/>
  <c r="M531" i="2"/>
  <c r="P530" i="2"/>
  <c r="O530" i="2"/>
  <c r="N530" i="2"/>
  <c r="M530" i="2"/>
  <c r="P529" i="2"/>
  <c r="O529" i="2"/>
  <c r="N529" i="2"/>
  <c r="M529" i="2"/>
  <c r="P528" i="2"/>
  <c r="O528" i="2"/>
  <c r="N528" i="2"/>
  <c r="M528" i="2"/>
  <c r="P527" i="2"/>
  <c r="O527" i="2"/>
  <c r="N527" i="2"/>
  <c r="M527" i="2"/>
  <c r="P526" i="2"/>
  <c r="O526" i="2"/>
  <c r="N526" i="2"/>
  <c r="M526" i="2"/>
  <c r="P175" i="2"/>
  <c r="O175" i="2"/>
  <c r="N175" i="2"/>
  <c r="M175" i="2"/>
  <c r="P223" i="2"/>
  <c r="O223" i="2"/>
  <c r="N223" i="2"/>
  <c r="M223" i="2"/>
  <c r="P275" i="2"/>
  <c r="O275" i="2"/>
  <c r="N275" i="2"/>
  <c r="M275" i="2"/>
  <c r="P525" i="2"/>
  <c r="O525" i="2"/>
  <c r="N525" i="2"/>
  <c r="M525" i="2"/>
  <c r="P524" i="2"/>
  <c r="O524" i="2"/>
  <c r="N524" i="2"/>
  <c r="M524" i="2"/>
  <c r="P523" i="2"/>
  <c r="O523" i="2"/>
  <c r="N523" i="2"/>
  <c r="M523" i="2"/>
  <c r="P522" i="2"/>
  <c r="O522" i="2"/>
  <c r="N522" i="2"/>
  <c r="M522" i="2"/>
  <c r="P521" i="2"/>
  <c r="O521" i="2"/>
  <c r="N521" i="2"/>
  <c r="M521" i="2"/>
  <c r="P520" i="2"/>
  <c r="O520" i="2"/>
  <c r="N520" i="2"/>
  <c r="M520" i="2"/>
  <c r="P519" i="2"/>
  <c r="O519" i="2"/>
  <c r="N519" i="2"/>
  <c r="M519" i="2"/>
  <c r="P68" i="2"/>
  <c r="O68" i="2"/>
  <c r="N68" i="2"/>
  <c r="M68" i="2"/>
  <c r="P126" i="2"/>
  <c r="O126" i="2"/>
  <c r="N126" i="2"/>
  <c r="M126" i="2"/>
  <c r="P199" i="2"/>
  <c r="O199" i="2"/>
  <c r="N199" i="2"/>
  <c r="M199" i="2"/>
  <c r="P203" i="2"/>
  <c r="O203" i="2"/>
  <c r="N203" i="2"/>
  <c r="M203" i="2"/>
  <c r="P232" i="2"/>
  <c r="O232" i="2"/>
  <c r="N232" i="2"/>
  <c r="M232" i="2"/>
  <c r="P286" i="2"/>
  <c r="O286" i="2"/>
  <c r="N286" i="2"/>
  <c r="M286" i="2"/>
  <c r="P310" i="2"/>
  <c r="O310" i="2"/>
  <c r="N310" i="2"/>
  <c r="M310" i="2"/>
  <c r="P518" i="2"/>
  <c r="O518" i="2"/>
  <c r="N518" i="2"/>
  <c r="M518" i="2"/>
  <c r="P517" i="2"/>
  <c r="O517" i="2"/>
  <c r="N517" i="2"/>
  <c r="M517" i="2"/>
  <c r="P516" i="2"/>
  <c r="O516" i="2"/>
  <c r="N516" i="2"/>
  <c r="M516" i="2"/>
  <c r="P515" i="2"/>
  <c r="O515" i="2"/>
  <c r="N515" i="2"/>
  <c r="M515" i="2"/>
  <c r="P514" i="2"/>
  <c r="O514" i="2"/>
  <c r="N514" i="2"/>
  <c r="M514" i="2"/>
  <c r="P513" i="2"/>
  <c r="O513" i="2"/>
  <c r="N513" i="2"/>
  <c r="M513" i="2"/>
  <c r="P369" i="2"/>
  <c r="O369" i="2"/>
  <c r="N369" i="2"/>
  <c r="M369" i="2"/>
  <c r="P382" i="2"/>
  <c r="O382" i="2"/>
  <c r="N382" i="2"/>
  <c r="M382" i="2"/>
  <c r="P184" i="2"/>
  <c r="O184" i="2"/>
  <c r="N184" i="2"/>
  <c r="M184" i="2"/>
  <c r="P512" i="2"/>
  <c r="O512" i="2"/>
  <c r="N512" i="2"/>
  <c r="M512" i="2"/>
  <c r="P511" i="2"/>
  <c r="O511" i="2"/>
  <c r="N511" i="2"/>
  <c r="M511" i="2"/>
  <c r="P510" i="2"/>
  <c r="O510" i="2"/>
  <c r="N510" i="2"/>
  <c r="M510" i="2"/>
  <c r="P509" i="2"/>
  <c r="O509" i="2"/>
  <c r="N509" i="2"/>
  <c r="M509" i="2"/>
  <c r="P202" i="2"/>
  <c r="O202" i="2"/>
  <c r="N202" i="2"/>
  <c r="M202" i="2"/>
  <c r="P253" i="2"/>
  <c r="O253" i="2"/>
  <c r="N253" i="2"/>
  <c r="M253" i="2"/>
  <c r="P356" i="2"/>
  <c r="O356" i="2"/>
  <c r="N356" i="2"/>
  <c r="M356" i="2"/>
  <c r="P213" i="2"/>
  <c r="O213" i="2"/>
  <c r="N213" i="2"/>
  <c r="M213" i="2"/>
  <c r="P297" i="2"/>
  <c r="O297" i="2"/>
  <c r="N297" i="2"/>
  <c r="M297" i="2"/>
  <c r="P317" i="2"/>
  <c r="O317" i="2"/>
  <c r="N317" i="2"/>
  <c r="M317" i="2"/>
  <c r="P251" i="2"/>
  <c r="O251" i="2"/>
  <c r="N251" i="2"/>
  <c r="M251" i="2"/>
  <c r="P508" i="2"/>
  <c r="O508" i="2"/>
  <c r="N508" i="2"/>
  <c r="M508" i="2"/>
  <c r="P362" i="2"/>
  <c r="O362" i="2"/>
  <c r="N362" i="2"/>
  <c r="M362" i="2"/>
  <c r="P507" i="2"/>
  <c r="O507" i="2"/>
  <c r="N507" i="2"/>
  <c r="M507" i="2"/>
  <c r="P506" i="2"/>
  <c r="O506" i="2"/>
  <c r="N506" i="2"/>
  <c r="M506" i="2"/>
  <c r="P505" i="2"/>
  <c r="O505" i="2"/>
  <c r="N505" i="2"/>
  <c r="M505" i="2"/>
  <c r="P504" i="2"/>
  <c r="O504" i="2"/>
  <c r="N504" i="2"/>
  <c r="M504" i="2"/>
  <c r="P503" i="2"/>
  <c r="O503" i="2"/>
  <c r="N503" i="2"/>
  <c r="M503" i="2"/>
  <c r="P502" i="2"/>
  <c r="O502" i="2"/>
  <c r="N502" i="2"/>
  <c r="M502" i="2"/>
  <c r="P501" i="2"/>
  <c r="O501" i="2"/>
  <c r="N501" i="2"/>
  <c r="M501" i="2"/>
  <c r="P500" i="2"/>
  <c r="O500" i="2"/>
  <c r="N500" i="2"/>
  <c r="M500" i="2"/>
  <c r="P50" i="2"/>
  <c r="O50" i="2"/>
  <c r="N50" i="2"/>
  <c r="M50" i="2"/>
  <c r="P70" i="2"/>
  <c r="O70" i="2"/>
  <c r="N70" i="2"/>
  <c r="M70" i="2"/>
  <c r="P151" i="2"/>
  <c r="O151" i="2"/>
  <c r="N151" i="2"/>
  <c r="M151" i="2"/>
  <c r="P499" i="2"/>
  <c r="O499" i="2"/>
  <c r="N499" i="2"/>
  <c r="M499" i="2"/>
  <c r="P111" i="2"/>
  <c r="O111" i="2"/>
  <c r="N111" i="2"/>
  <c r="M111" i="2"/>
  <c r="P130" i="2"/>
  <c r="O130" i="2"/>
  <c r="N130" i="2"/>
  <c r="M130" i="2"/>
  <c r="P498" i="2"/>
  <c r="O498" i="2"/>
  <c r="N498" i="2"/>
  <c r="M498" i="2"/>
  <c r="P150" i="2"/>
  <c r="O150" i="2"/>
  <c r="N150" i="2"/>
  <c r="M150" i="2"/>
  <c r="P339" i="2"/>
  <c r="O339" i="2"/>
  <c r="N339" i="2"/>
  <c r="M339" i="2"/>
  <c r="P77" i="2"/>
  <c r="O77" i="2"/>
  <c r="N77" i="2"/>
  <c r="M77" i="2"/>
  <c r="P87" i="2"/>
  <c r="O87" i="2"/>
  <c r="N87" i="2"/>
  <c r="M87" i="2"/>
  <c r="P110" i="2"/>
  <c r="O110" i="2"/>
  <c r="N110" i="2"/>
  <c r="M110" i="2"/>
  <c r="P198" i="2"/>
  <c r="O198" i="2"/>
  <c r="N198" i="2"/>
  <c r="M198" i="2"/>
  <c r="P497" i="2"/>
  <c r="O497" i="2"/>
  <c r="N497" i="2"/>
  <c r="M497" i="2"/>
  <c r="P149" i="2"/>
  <c r="O149" i="2"/>
  <c r="N149" i="2"/>
  <c r="M149" i="2"/>
  <c r="P212" i="2"/>
  <c r="O212" i="2"/>
  <c r="N212" i="2"/>
  <c r="M212" i="2"/>
  <c r="P334" i="2"/>
  <c r="O334" i="2"/>
  <c r="N334" i="2"/>
  <c r="M334" i="2"/>
  <c r="P191" i="2"/>
  <c r="O191" i="2"/>
  <c r="N191" i="2"/>
  <c r="M191" i="2"/>
  <c r="P274" i="2"/>
  <c r="O274" i="2"/>
  <c r="N274" i="2"/>
  <c r="M274" i="2"/>
  <c r="P345" i="2"/>
  <c r="O345" i="2"/>
  <c r="N345" i="2"/>
  <c r="M345" i="2"/>
  <c r="P55" i="2"/>
  <c r="O55" i="2"/>
  <c r="N55" i="2"/>
  <c r="M55" i="2"/>
  <c r="P109" i="2"/>
  <c r="O109" i="2"/>
  <c r="N109" i="2"/>
  <c r="M109" i="2"/>
  <c r="P173" i="2"/>
  <c r="O173" i="2"/>
  <c r="N173" i="2"/>
  <c r="M173" i="2"/>
  <c r="P273" i="2"/>
  <c r="O273" i="2"/>
  <c r="N273" i="2"/>
  <c r="M273" i="2"/>
  <c r="P125" i="2"/>
  <c r="O125" i="2"/>
  <c r="N125" i="2"/>
  <c r="M125" i="2"/>
  <c r="P108" i="2"/>
  <c r="O108" i="2"/>
  <c r="N108" i="2"/>
  <c r="M108" i="2"/>
  <c r="P148" i="2"/>
  <c r="O148" i="2"/>
  <c r="N148" i="2"/>
  <c r="M148" i="2"/>
  <c r="P496" i="2"/>
  <c r="O496" i="2"/>
  <c r="N496" i="2"/>
  <c r="M496" i="2"/>
  <c r="P495" i="2"/>
  <c r="O495" i="2"/>
  <c r="N495" i="2"/>
  <c r="M495" i="2"/>
  <c r="P321" i="2"/>
  <c r="O321" i="2"/>
  <c r="N321" i="2"/>
  <c r="M321" i="2"/>
  <c r="P18" i="2"/>
  <c r="O18" i="2"/>
  <c r="N18" i="2"/>
  <c r="M18" i="2"/>
  <c r="P34" i="2"/>
  <c r="O34" i="2"/>
  <c r="N34" i="2"/>
  <c r="M34" i="2"/>
  <c r="P147" i="2"/>
  <c r="O147" i="2"/>
  <c r="N147" i="2"/>
  <c r="M147" i="2"/>
  <c r="P124" i="2"/>
  <c r="O124" i="2"/>
  <c r="N124" i="2"/>
  <c r="M124" i="2"/>
  <c r="P278" i="2"/>
  <c r="O278" i="2"/>
  <c r="N278" i="2"/>
  <c r="M278" i="2"/>
  <c r="P494" i="2"/>
  <c r="O494" i="2"/>
  <c r="N494" i="2"/>
  <c r="M494" i="2"/>
  <c r="P493" i="2"/>
  <c r="O493" i="2"/>
  <c r="N493" i="2"/>
  <c r="M493" i="2"/>
  <c r="P67" i="2"/>
  <c r="O67" i="2"/>
  <c r="N67" i="2"/>
  <c r="M67" i="2"/>
  <c r="P76" i="2"/>
  <c r="O76" i="2"/>
  <c r="N76" i="2"/>
  <c r="M76" i="2"/>
  <c r="P123" i="2"/>
  <c r="O123" i="2"/>
  <c r="N123" i="2"/>
  <c r="M123" i="2"/>
  <c r="P492" i="2"/>
  <c r="O492" i="2"/>
  <c r="N492" i="2"/>
  <c r="M492" i="2"/>
  <c r="P491" i="2"/>
  <c r="O491" i="2"/>
  <c r="N491" i="2"/>
  <c r="M491" i="2"/>
  <c r="P490" i="2"/>
  <c r="O490" i="2"/>
  <c r="N490" i="2"/>
  <c r="M490" i="2"/>
  <c r="P172" i="2"/>
  <c r="O172" i="2"/>
  <c r="N172" i="2"/>
  <c r="M172" i="2"/>
  <c r="P211" i="2"/>
  <c r="O211" i="2"/>
  <c r="N211" i="2"/>
  <c r="M211" i="2"/>
  <c r="P171" i="2"/>
  <c r="O171" i="2"/>
  <c r="N171" i="2"/>
  <c r="M171" i="2"/>
  <c r="P210" i="2"/>
  <c r="O210" i="2"/>
  <c r="N210" i="2"/>
  <c r="M210" i="2"/>
  <c r="P489" i="2"/>
  <c r="O489" i="2"/>
  <c r="N489" i="2"/>
  <c r="M489" i="2"/>
  <c r="P48" i="2"/>
  <c r="O48" i="2"/>
  <c r="N48" i="2"/>
  <c r="M48" i="2"/>
  <c r="P488" i="2"/>
  <c r="O488" i="2"/>
  <c r="N488" i="2"/>
  <c r="M488" i="2"/>
  <c r="P86" i="2"/>
  <c r="O86" i="2"/>
  <c r="N86" i="2"/>
  <c r="M86" i="2"/>
  <c r="P122" i="2"/>
  <c r="O122" i="2"/>
  <c r="N122" i="2"/>
  <c r="M122" i="2"/>
  <c r="P231" i="2"/>
  <c r="O231" i="2"/>
  <c r="N231" i="2"/>
  <c r="M231" i="2"/>
  <c r="P66" i="2"/>
  <c r="O66" i="2"/>
  <c r="N66" i="2"/>
  <c r="M66" i="2"/>
  <c r="P75" i="2"/>
  <c r="O75" i="2"/>
  <c r="N75" i="2"/>
  <c r="M75" i="2"/>
  <c r="P129" i="2"/>
  <c r="O129" i="2"/>
  <c r="N129" i="2"/>
  <c r="M129" i="2"/>
  <c r="P487" i="2"/>
  <c r="O487" i="2"/>
  <c r="N487" i="2"/>
  <c r="M487" i="2"/>
  <c r="P41" i="2"/>
  <c r="O41" i="2"/>
  <c r="N41" i="2"/>
  <c r="M41" i="2"/>
  <c r="P80" i="2"/>
  <c r="O80" i="2"/>
  <c r="N80" i="2"/>
  <c r="M80" i="2"/>
  <c r="P107" i="2"/>
  <c r="O107" i="2"/>
  <c r="N107" i="2"/>
  <c r="M107" i="2"/>
  <c r="P170" i="2"/>
  <c r="O170" i="2"/>
  <c r="N170" i="2"/>
  <c r="M170" i="2"/>
  <c r="P246" i="2"/>
  <c r="O246" i="2"/>
  <c r="N246" i="2"/>
  <c r="M246" i="2"/>
  <c r="P486" i="2"/>
  <c r="O486" i="2"/>
  <c r="N486" i="2"/>
  <c r="M486" i="2"/>
  <c r="P485" i="2"/>
  <c r="O485" i="2"/>
  <c r="N485" i="2"/>
  <c r="M485" i="2"/>
  <c r="P484" i="2"/>
  <c r="O484" i="2"/>
  <c r="N484" i="2"/>
  <c r="M484" i="2"/>
  <c r="P483" i="2"/>
  <c r="O483" i="2"/>
  <c r="N483" i="2"/>
  <c r="M483" i="2"/>
  <c r="P482" i="2"/>
  <c r="O482" i="2"/>
  <c r="N482" i="2"/>
  <c r="M482" i="2"/>
  <c r="P481" i="2"/>
  <c r="O481" i="2"/>
  <c r="N481" i="2"/>
  <c r="M481" i="2"/>
  <c r="P480" i="2"/>
  <c r="O480" i="2"/>
  <c r="N480" i="2"/>
  <c r="M480" i="2"/>
  <c r="P479" i="2"/>
  <c r="O479" i="2"/>
  <c r="N479" i="2"/>
  <c r="M479" i="2"/>
  <c r="P106" i="2"/>
  <c r="O106" i="2"/>
  <c r="N106" i="2"/>
  <c r="M106" i="2"/>
  <c r="P478" i="2"/>
  <c r="O478" i="2"/>
  <c r="N478" i="2"/>
  <c r="M478" i="2"/>
  <c r="P230" i="2"/>
  <c r="O230" i="2"/>
  <c r="N230" i="2"/>
  <c r="M230" i="2"/>
  <c r="P281" i="2"/>
  <c r="O281" i="2"/>
  <c r="N281" i="2"/>
  <c r="M281" i="2"/>
  <c r="P477" i="2"/>
  <c r="O477" i="2"/>
  <c r="N477" i="2"/>
  <c r="M477" i="2"/>
  <c r="P476" i="2"/>
  <c r="O476" i="2"/>
  <c r="N476" i="2"/>
  <c r="M476" i="2"/>
  <c r="P475" i="2"/>
  <c r="O475" i="2"/>
  <c r="N475" i="2"/>
  <c r="M475" i="2"/>
  <c r="P474" i="2"/>
  <c r="O474" i="2"/>
  <c r="N474" i="2"/>
  <c r="M474" i="2"/>
  <c r="P473" i="2"/>
  <c r="O473" i="2"/>
  <c r="N473" i="2"/>
  <c r="M473" i="2"/>
  <c r="P472" i="2"/>
  <c r="O472" i="2"/>
  <c r="N472" i="2"/>
  <c r="M472" i="2"/>
  <c r="P471" i="2"/>
  <c r="O471" i="2"/>
  <c r="N471" i="2"/>
  <c r="M471" i="2"/>
  <c r="P65" i="2"/>
  <c r="O65" i="2"/>
  <c r="N65" i="2"/>
  <c r="M65" i="2"/>
  <c r="P156" i="2"/>
  <c r="O156" i="2"/>
  <c r="N156" i="2"/>
  <c r="M156" i="2"/>
  <c r="P470" i="2"/>
  <c r="O470" i="2"/>
  <c r="N470" i="2"/>
  <c r="M470" i="2"/>
  <c r="P245" i="2"/>
  <c r="O245" i="2"/>
  <c r="N245" i="2"/>
  <c r="M245" i="2"/>
  <c r="P264" i="2"/>
  <c r="O264" i="2"/>
  <c r="N264" i="2"/>
  <c r="M264" i="2"/>
  <c r="P469" i="2"/>
  <c r="O469" i="2"/>
  <c r="N469" i="2"/>
  <c r="M469" i="2"/>
  <c r="P197" i="2"/>
  <c r="O197" i="2"/>
  <c r="N197" i="2"/>
  <c r="M197" i="2"/>
  <c r="P239" i="2"/>
  <c r="O239" i="2"/>
  <c r="N239" i="2"/>
  <c r="M239" i="2"/>
  <c r="P221" i="2"/>
  <c r="O221" i="2"/>
  <c r="N221" i="2"/>
  <c r="M221" i="2"/>
  <c r="P258" i="2"/>
  <c r="O258" i="2"/>
  <c r="N258" i="2"/>
  <c r="M258" i="2"/>
  <c r="P311" i="2"/>
  <c r="O311" i="2"/>
  <c r="N311" i="2"/>
  <c r="M311" i="2"/>
  <c r="P333" i="2"/>
  <c r="O333" i="2"/>
  <c r="N333" i="2"/>
  <c r="M333" i="2"/>
  <c r="P468" i="2"/>
  <c r="O468" i="2"/>
  <c r="N468" i="2"/>
  <c r="M468" i="2"/>
  <c r="P467" i="2"/>
  <c r="O467" i="2"/>
  <c r="N467" i="2"/>
  <c r="M467" i="2"/>
  <c r="P196" i="2"/>
  <c r="O196" i="2"/>
  <c r="N196" i="2"/>
  <c r="M196" i="2"/>
  <c r="P466" i="2"/>
  <c r="O466" i="2"/>
  <c r="N466" i="2"/>
  <c r="M466" i="2"/>
  <c r="P288" i="2"/>
  <c r="O288" i="2"/>
  <c r="N288" i="2"/>
  <c r="M288" i="2"/>
  <c r="P289" i="2"/>
  <c r="O289" i="2"/>
  <c r="N289" i="2"/>
  <c r="M289" i="2"/>
  <c r="P338" i="2"/>
  <c r="O338" i="2"/>
  <c r="N338" i="2"/>
  <c r="M338" i="2"/>
  <c r="P376" i="2"/>
  <c r="O376" i="2"/>
  <c r="N376" i="2"/>
  <c r="M376" i="2"/>
  <c r="P183" i="2"/>
  <c r="O183" i="2"/>
  <c r="N183" i="2"/>
  <c r="M183" i="2"/>
  <c r="P169" i="2"/>
  <c r="O169" i="2"/>
  <c r="N169" i="2"/>
  <c r="M169" i="2"/>
  <c r="P465" i="2"/>
  <c r="O465" i="2"/>
  <c r="N465" i="2"/>
  <c r="M465" i="2"/>
  <c r="P121" i="2"/>
  <c r="O121" i="2"/>
  <c r="N121" i="2"/>
  <c r="M121" i="2"/>
  <c r="P195" i="2"/>
  <c r="O195" i="2"/>
  <c r="N195" i="2"/>
  <c r="M195" i="2"/>
  <c r="P238" i="2"/>
  <c r="O238" i="2"/>
  <c r="N238" i="2"/>
  <c r="M238" i="2"/>
  <c r="P182" i="2"/>
  <c r="O182" i="2"/>
  <c r="N182" i="2"/>
  <c r="M182" i="2"/>
  <c r="P209" i="2"/>
  <c r="O209" i="2"/>
  <c r="N209" i="2"/>
  <c r="M209" i="2"/>
  <c r="P261" i="2"/>
  <c r="O261" i="2"/>
  <c r="N261" i="2"/>
  <c r="M261" i="2"/>
  <c r="P328" i="2"/>
  <c r="O328" i="2"/>
  <c r="N328" i="2"/>
  <c r="M328" i="2"/>
  <c r="P464" i="2"/>
  <c r="O464" i="2"/>
  <c r="N464" i="2"/>
  <c r="M464" i="2"/>
  <c r="P463" i="2"/>
  <c r="O463" i="2"/>
  <c r="N463" i="2"/>
  <c r="M463" i="2"/>
  <c r="P374" i="2"/>
  <c r="O374" i="2"/>
  <c r="N374" i="2"/>
  <c r="M374" i="2"/>
  <c r="P383" i="2"/>
  <c r="O383" i="2"/>
  <c r="N383" i="2"/>
  <c r="M383" i="2"/>
  <c r="P354" i="2"/>
  <c r="O354" i="2"/>
  <c r="N354" i="2"/>
  <c r="M354" i="2"/>
  <c r="P372" i="2"/>
  <c r="O372" i="2"/>
  <c r="N372" i="2"/>
  <c r="M372" i="2"/>
  <c r="P381" i="2"/>
  <c r="O381" i="2"/>
  <c r="N381" i="2"/>
  <c r="M381" i="2"/>
  <c r="P462" i="2"/>
  <c r="O462" i="2"/>
  <c r="N462" i="2"/>
  <c r="M462" i="2"/>
  <c r="P326" i="2"/>
  <c r="O326" i="2"/>
  <c r="N326" i="2"/>
  <c r="M326" i="2"/>
  <c r="P461" i="2"/>
  <c r="O461" i="2"/>
  <c r="N461" i="2"/>
  <c r="M461" i="2"/>
  <c r="P460" i="2"/>
  <c r="O460" i="2"/>
  <c r="N460" i="2"/>
  <c r="M460" i="2"/>
  <c r="P168" i="2"/>
  <c r="O168" i="2"/>
  <c r="N168" i="2"/>
  <c r="M168" i="2"/>
  <c r="P459" i="2"/>
  <c r="O459" i="2"/>
  <c r="N459" i="2"/>
  <c r="M459" i="2"/>
  <c r="P285" i="2"/>
  <c r="O285" i="2"/>
  <c r="N285" i="2"/>
  <c r="M285" i="2"/>
  <c r="P307" i="2"/>
  <c r="O307" i="2"/>
  <c r="N307" i="2"/>
  <c r="M307" i="2"/>
  <c r="P327" i="2"/>
  <c r="O327" i="2"/>
  <c r="N327" i="2"/>
  <c r="M327" i="2"/>
  <c r="P458" i="2"/>
  <c r="O458" i="2"/>
  <c r="N458" i="2"/>
  <c r="M458" i="2"/>
  <c r="P457" i="2"/>
  <c r="O457" i="2"/>
  <c r="N457" i="2"/>
  <c r="M457" i="2"/>
  <c r="P456" i="2"/>
  <c r="O456" i="2"/>
  <c r="N456" i="2"/>
  <c r="M456" i="2"/>
  <c r="P455" i="2"/>
  <c r="O455" i="2"/>
  <c r="N455" i="2"/>
  <c r="M455" i="2"/>
  <c r="P454" i="2"/>
  <c r="O454" i="2"/>
  <c r="N454" i="2"/>
  <c r="M454" i="2"/>
  <c r="P453" i="2"/>
  <c r="O453" i="2"/>
  <c r="N453" i="2"/>
  <c r="M453" i="2"/>
  <c r="P452" i="2"/>
  <c r="O452" i="2"/>
  <c r="N452" i="2"/>
  <c r="M452" i="2"/>
  <c r="P451" i="2"/>
  <c r="O451" i="2"/>
  <c r="N451" i="2"/>
  <c r="M451" i="2"/>
  <c r="P250" i="2"/>
  <c r="O250" i="2"/>
  <c r="N250" i="2"/>
  <c r="M250" i="2"/>
  <c r="P208" i="2"/>
  <c r="O208" i="2"/>
  <c r="N208" i="2"/>
  <c r="M208" i="2"/>
  <c r="P229" i="2"/>
  <c r="O229" i="2"/>
  <c r="N229" i="2"/>
  <c r="M229" i="2"/>
  <c r="P284" i="2"/>
  <c r="O284" i="2"/>
  <c r="N284" i="2"/>
  <c r="M284" i="2"/>
  <c r="P283" i="2"/>
  <c r="O283" i="2"/>
  <c r="N283" i="2"/>
  <c r="M283" i="2"/>
  <c r="P332" i="2"/>
  <c r="O332" i="2"/>
  <c r="N332" i="2"/>
  <c r="M332" i="2"/>
  <c r="P146" i="2"/>
  <c r="O146" i="2"/>
  <c r="N146" i="2"/>
  <c r="M146" i="2"/>
  <c r="P207" i="2"/>
  <c r="O207" i="2"/>
  <c r="N207" i="2"/>
  <c r="M207" i="2"/>
  <c r="P450" i="2"/>
  <c r="O450" i="2"/>
  <c r="N450" i="2"/>
  <c r="M450" i="2"/>
  <c r="P449" i="2"/>
  <c r="O449" i="2"/>
  <c r="N449" i="2"/>
  <c r="M449" i="2"/>
  <c r="P386" i="2"/>
  <c r="O386" i="2"/>
  <c r="N386" i="2"/>
  <c r="M386" i="2"/>
  <c r="P387" i="2"/>
  <c r="O387" i="2"/>
  <c r="N387" i="2"/>
  <c r="M387" i="2"/>
  <c r="P353" i="2"/>
  <c r="O353" i="2"/>
  <c r="N353" i="2"/>
  <c r="M353" i="2"/>
  <c r="P352" i="2"/>
  <c r="O352" i="2"/>
  <c r="N352" i="2"/>
  <c r="M352" i="2"/>
  <c r="P181" i="2"/>
  <c r="O181" i="2"/>
  <c r="N181" i="2"/>
  <c r="M181" i="2"/>
  <c r="P448" i="2"/>
  <c r="O448" i="2"/>
  <c r="N448" i="2"/>
  <c r="M448" i="2"/>
  <c r="P272" i="2"/>
  <c r="O272" i="2"/>
  <c r="N272" i="2"/>
  <c r="M272" i="2"/>
  <c r="P279" i="2"/>
  <c r="O279" i="2"/>
  <c r="N279" i="2"/>
  <c r="M279" i="2"/>
  <c r="P447" i="2"/>
  <c r="O447" i="2"/>
  <c r="N447" i="2"/>
  <c r="M447" i="2"/>
  <c r="P74" i="2"/>
  <c r="O74" i="2"/>
  <c r="N74" i="2"/>
  <c r="M74" i="2"/>
  <c r="P105" i="2"/>
  <c r="O105" i="2"/>
  <c r="N105" i="2"/>
  <c r="M105" i="2"/>
  <c r="P145" i="2"/>
  <c r="O145" i="2"/>
  <c r="N145" i="2"/>
  <c r="M145" i="2"/>
  <c r="P144" i="2"/>
  <c r="O144" i="2"/>
  <c r="N144" i="2"/>
  <c r="M144" i="2"/>
  <c r="P306" i="2"/>
  <c r="O306" i="2"/>
  <c r="N306" i="2"/>
  <c r="M306" i="2"/>
  <c r="P446" i="2"/>
  <c r="O446" i="2"/>
  <c r="N446" i="2"/>
  <c r="M446" i="2"/>
  <c r="P445" i="2"/>
  <c r="O445" i="2"/>
  <c r="N445" i="2"/>
  <c r="M445" i="2"/>
  <c r="P33" i="2"/>
  <c r="O33" i="2"/>
  <c r="N33" i="2"/>
  <c r="M33" i="2"/>
  <c r="P120" i="2"/>
  <c r="O120" i="2"/>
  <c r="N120" i="2"/>
  <c r="M120" i="2"/>
  <c r="P59" i="2"/>
  <c r="O59" i="2"/>
  <c r="N59" i="2"/>
  <c r="M59" i="2"/>
  <c r="P99" i="2"/>
  <c r="O99" i="2"/>
  <c r="N99" i="2"/>
  <c r="M99" i="2"/>
  <c r="P54" i="2"/>
  <c r="O54" i="2"/>
  <c r="N54" i="2"/>
  <c r="M54" i="2"/>
  <c r="P64" i="2"/>
  <c r="O64" i="2"/>
  <c r="N64" i="2"/>
  <c r="M64" i="2"/>
  <c r="P135" i="2"/>
  <c r="O135" i="2"/>
  <c r="N135" i="2"/>
  <c r="M135" i="2"/>
  <c r="P134" i="2"/>
  <c r="O134" i="2"/>
  <c r="N134" i="2"/>
  <c r="M134" i="2"/>
  <c r="P322" i="2"/>
  <c r="O322" i="2"/>
  <c r="N322" i="2"/>
  <c r="M322" i="2"/>
  <c r="P32" i="2"/>
  <c r="O32" i="2"/>
  <c r="N32" i="2"/>
  <c r="M32" i="2"/>
  <c r="P47" i="2"/>
  <c r="O47" i="2"/>
  <c r="N47" i="2"/>
  <c r="M47" i="2"/>
  <c r="P143" i="2"/>
  <c r="O143" i="2"/>
  <c r="N143" i="2"/>
  <c r="M143" i="2"/>
  <c r="P142" i="2"/>
  <c r="O142" i="2"/>
  <c r="N142" i="2"/>
  <c r="M142" i="2"/>
  <c r="P444" i="2"/>
  <c r="O444" i="2"/>
  <c r="N444" i="2"/>
  <c r="M444" i="2"/>
  <c r="P443" i="2"/>
  <c r="O443" i="2"/>
  <c r="N443" i="2"/>
  <c r="M443" i="2"/>
  <c r="P11" i="2"/>
  <c r="O11" i="2"/>
  <c r="N11" i="2"/>
  <c r="M11" i="2"/>
  <c r="P17" i="2"/>
  <c r="O17" i="2"/>
  <c r="N17" i="2"/>
  <c r="M17" i="2"/>
  <c r="P442" i="2"/>
  <c r="O442" i="2"/>
  <c r="N442" i="2"/>
  <c r="M442" i="2"/>
  <c r="P128" i="2"/>
  <c r="O128" i="2"/>
  <c r="N128" i="2"/>
  <c r="M128" i="2"/>
  <c r="P305" i="2"/>
  <c r="O305" i="2"/>
  <c r="N305" i="2"/>
  <c r="M305" i="2"/>
  <c r="P341" i="2"/>
  <c r="O341" i="2"/>
  <c r="N341" i="2"/>
  <c r="M341" i="2"/>
  <c r="P358" i="2"/>
  <c r="O358" i="2"/>
  <c r="N358" i="2"/>
  <c r="M358" i="2"/>
  <c r="P385" i="2"/>
  <c r="O385" i="2"/>
  <c r="N385" i="2"/>
  <c r="M385" i="2"/>
  <c r="P63" i="2"/>
  <c r="O63" i="2"/>
  <c r="N63" i="2"/>
  <c r="M63" i="2"/>
  <c r="P46" i="2"/>
  <c r="O46" i="2"/>
  <c r="N46" i="2"/>
  <c r="M46" i="2"/>
  <c r="P98" i="2"/>
  <c r="O98" i="2"/>
  <c r="N98" i="2"/>
  <c r="M98" i="2"/>
  <c r="P115" i="2"/>
  <c r="O115" i="2"/>
  <c r="N115" i="2"/>
  <c r="M115" i="2"/>
  <c r="P141" i="2"/>
  <c r="O141" i="2"/>
  <c r="N141" i="2"/>
  <c r="M141" i="2"/>
  <c r="P140" i="2"/>
  <c r="O140" i="2"/>
  <c r="N140" i="2"/>
  <c r="M140" i="2"/>
  <c r="P194" i="2"/>
  <c r="O194" i="2"/>
  <c r="N194" i="2"/>
  <c r="M194" i="2"/>
  <c r="P320" i="2"/>
  <c r="O320" i="2"/>
  <c r="N320" i="2"/>
  <c r="M320" i="2"/>
  <c r="P45" i="2"/>
  <c r="O45" i="2"/>
  <c r="N45" i="2"/>
  <c r="M45" i="2"/>
  <c r="P101" i="2"/>
  <c r="O101" i="2"/>
  <c r="N101" i="2"/>
  <c r="M101" i="2"/>
  <c r="P133" i="2"/>
  <c r="O133" i="2"/>
  <c r="N133" i="2"/>
  <c r="M133" i="2"/>
  <c r="P187" i="2"/>
  <c r="O187" i="2"/>
  <c r="N187" i="2"/>
  <c r="M187" i="2"/>
  <c r="P304" i="2"/>
  <c r="O304" i="2"/>
  <c r="N304" i="2"/>
  <c r="M304" i="2"/>
  <c r="P441" i="2"/>
  <c r="O441" i="2"/>
  <c r="N441" i="2"/>
  <c r="M441" i="2"/>
  <c r="P62" i="2"/>
  <c r="O62" i="2"/>
  <c r="N62" i="2"/>
  <c r="M62" i="2"/>
  <c r="P97" i="2"/>
  <c r="O97" i="2"/>
  <c r="N97" i="2"/>
  <c r="M97" i="2"/>
  <c r="P218" i="2"/>
  <c r="O218" i="2"/>
  <c r="N218" i="2"/>
  <c r="M218" i="2"/>
  <c r="P324" i="2"/>
  <c r="O324" i="2"/>
  <c r="N324" i="2"/>
  <c r="M324" i="2"/>
  <c r="P20" i="2"/>
  <c r="O20" i="2"/>
  <c r="N20" i="2"/>
  <c r="M20" i="2"/>
  <c r="P19" i="2"/>
  <c r="O19" i="2"/>
  <c r="N19" i="2"/>
  <c r="M19" i="2"/>
  <c r="P40" i="2"/>
  <c r="O40" i="2"/>
  <c r="N40" i="2"/>
  <c r="M40" i="2"/>
  <c r="P132" i="2"/>
  <c r="O132" i="2"/>
  <c r="N132" i="2"/>
  <c r="M132" i="2"/>
  <c r="P10" i="2"/>
  <c r="O10" i="2"/>
  <c r="N10" i="2"/>
  <c r="M10" i="2"/>
  <c r="P440" i="2"/>
  <c r="O440" i="2"/>
  <c r="N440" i="2"/>
  <c r="M440" i="2"/>
  <c r="P85" i="2"/>
  <c r="O85" i="2"/>
  <c r="N85" i="2"/>
  <c r="M85" i="2"/>
  <c r="P155" i="2"/>
  <c r="O155" i="2"/>
  <c r="N155" i="2"/>
  <c r="M155" i="2"/>
  <c r="P180" i="2"/>
  <c r="O180" i="2"/>
  <c r="N180" i="2"/>
  <c r="M180" i="2"/>
  <c r="P296" i="2"/>
  <c r="O296" i="2"/>
  <c r="N296" i="2"/>
  <c r="M296" i="2"/>
  <c r="P263" i="2"/>
  <c r="O263" i="2"/>
  <c r="N263" i="2"/>
  <c r="M263" i="2"/>
  <c r="P295" i="2"/>
  <c r="O295" i="2"/>
  <c r="N295" i="2"/>
  <c r="M295" i="2"/>
  <c r="P344" i="2"/>
  <c r="O344" i="2"/>
  <c r="N344" i="2"/>
  <c r="M344" i="2"/>
  <c r="P53" i="2"/>
  <c r="O53" i="2"/>
  <c r="N53" i="2"/>
  <c r="M53" i="2"/>
  <c r="P167" i="2"/>
  <c r="O167" i="2"/>
  <c r="N167" i="2"/>
  <c r="M167" i="2"/>
  <c r="P190" i="2"/>
  <c r="O190" i="2"/>
  <c r="N190" i="2"/>
  <c r="M190" i="2"/>
  <c r="P228" i="2"/>
  <c r="O228" i="2"/>
  <c r="N228" i="2"/>
  <c r="M228" i="2"/>
  <c r="P294" i="2"/>
  <c r="O294" i="2"/>
  <c r="N294" i="2"/>
  <c r="M294" i="2"/>
  <c r="P271" i="2"/>
  <c r="O271" i="2"/>
  <c r="N271" i="2"/>
  <c r="M271" i="2"/>
  <c r="P301" i="2"/>
  <c r="O301" i="2"/>
  <c r="N301" i="2"/>
  <c r="M301" i="2"/>
  <c r="P357" i="2"/>
  <c r="O357" i="2"/>
  <c r="N357" i="2"/>
  <c r="M357" i="2"/>
  <c r="P16" i="2"/>
  <c r="O16" i="2"/>
  <c r="N16" i="2"/>
  <c r="M16" i="2"/>
  <c r="P8" i="2"/>
  <c r="O8" i="2"/>
  <c r="N8" i="2"/>
  <c r="M8" i="2"/>
  <c r="P52" i="2"/>
  <c r="O52" i="2"/>
  <c r="N52" i="2"/>
  <c r="M52" i="2"/>
  <c r="P139" i="2"/>
  <c r="O139" i="2"/>
  <c r="N139" i="2"/>
  <c r="M139" i="2"/>
  <c r="P257" i="2"/>
  <c r="O257" i="2"/>
  <c r="N257" i="2"/>
  <c r="M257" i="2"/>
  <c r="P439" i="2"/>
  <c r="O439" i="2"/>
  <c r="N439" i="2"/>
  <c r="M439" i="2"/>
  <c r="P160" i="2"/>
  <c r="O160" i="2"/>
  <c r="N160" i="2"/>
  <c r="M160" i="2"/>
  <c r="P227" i="2"/>
  <c r="O227" i="2"/>
  <c r="N227" i="2"/>
  <c r="M227" i="2"/>
  <c r="P222" i="2"/>
  <c r="O222" i="2"/>
  <c r="N222" i="2"/>
  <c r="M222" i="2"/>
  <c r="P249" i="2"/>
  <c r="O249" i="2"/>
  <c r="N249" i="2"/>
  <c r="M249" i="2"/>
  <c r="P361" i="2"/>
  <c r="O361" i="2"/>
  <c r="N361" i="2"/>
  <c r="M361" i="2"/>
  <c r="P102" i="2"/>
  <c r="O102" i="2"/>
  <c r="N102" i="2"/>
  <c r="M102" i="2"/>
  <c r="P138" i="2"/>
  <c r="O138" i="2"/>
  <c r="N138" i="2"/>
  <c r="M138" i="2"/>
  <c r="P189" i="2"/>
  <c r="O189" i="2"/>
  <c r="N189" i="2"/>
  <c r="M189" i="2"/>
  <c r="P193" i="2"/>
  <c r="O193" i="2"/>
  <c r="N193" i="2"/>
  <c r="M193" i="2"/>
  <c r="P256" i="2"/>
  <c r="O256" i="2"/>
  <c r="N256" i="2"/>
  <c r="M256" i="2"/>
  <c r="P438" i="2"/>
  <c r="O438" i="2"/>
  <c r="N438" i="2"/>
  <c r="M438" i="2"/>
  <c r="P15" i="2"/>
  <c r="O15" i="2"/>
  <c r="N15" i="2"/>
  <c r="M15" i="2"/>
  <c r="P39" i="2"/>
  <c r="O39" i="2"/>
  <c r="N39" i="2"/>
  <c r="M39" i="2"/>
  <c r="P58" i="2"/>
  <c r="O58" i="2"/>
  <c r="N58" i="2"/>
  <c r="M58" i="2"/>
  <c r="P81" i="2"/>
  <c r="O81" i="2"/>
  <c r="N81" i="2"/>
  <c r="M81" i="2"/>
  <c r="P131" i="2"/>
  <c r="O131" i="2"/>
  <c r="N131" i="2"/>
  <c r="M131" i="2"/>
  <c r="P437" i="2"/>
  <c r="O437" i="2"/>
  <c r="N437" i="2"/>
  <c r="M437" i="2"/>
  <c r="P436" i="2"/>
  <c r="O436" i="2"/>
  <c r="N436" i="2"/>
  <c r="M436" i="2"/>
  <c r="P6" i="2"/>
  <c r="O6" i="2"/>
  <c r="N6" i="2"/>
  <c r="M6" i="2"/>
  <c r="P44" i="2"/>
  <c r="O44" i="2"/>
  <c r="N44" i="2"/>
  <c r="M44" i="2"/>
  <c r="P51" i="2"/>
  <c r="O51" i="2"/>
  <c r="N51" i="2"/>
  <c r="M51" i="2"/>
  <c r="P43" i="2"/>
  <c r="O43" i="2"/>
  <c r="N43" i="2"/>
  <c r="M43" i="2"/>
  <c r="P137" i="2"/>
  <c r="O137" i="2"/>
  <c r="N137" i="2"/>
  <c r="M137" i="2"/>
  <c r="P270" i="2"/>
  <c r="O270" i="2"/>
  <c r="N270" i="2"/>
  <c r="M270" i="2"/>
  <c r="P364" i="2"/>
  <c r="O364" i="2"/>
  <c r="N364" i="2"/>
  <c r="M364" i="2"/>
  <c r="P380" i="2"/>
  <c r="O380" i="2"/>
  <c r="N380" i="2"/>
  <c r="M380" i="2"/>
  <c r="P27" i="2"/>
  <c r="O27" i="2"/>
  <c r="N27" i="2"/>
  <c r="M27" i="2"/>
  <c r="P26" i="2"/>
  <c r="O26" i="2"/>
  <c r="N26" i="2"/>
  <c r="M26" i="2"/>
  <c r="P96" i="2"/>
  <c r="O96" i="2"/>
  <c r="N96" i="2"/>
  <c r="M96" i="2"/>
  <c r="P166" i="2"/>
  <c r="O166" i="2"/>
  <c r="N166" i="2"/>
  <c r="M166" i="2"/>
  <c r="P174" i="2"/>
  <c r="O174" i="2"/>
  <c r="N174" i="2"/>
  <c r="M174" i="2"/>
  <c r="P282" i="2"/>
  <c r="O282" i="2"/>
  <c r="N282" i="2"/>
  <c r="M282" i="2"/>
  <c r="P280" i="2"/>
  <c r="O280" i="2"/>
  <c r="N280" i="2"/>
  <c r="M280" i="2"/>
  <c r="P351" i="2"/>
  <c r="O351" i="2"/>
  <c r="N351" i="2"/>
  <c r="M351" i="2"/>
  <c r="P104" i="2"/>
  <c r="O104" i="2"/>
  <c r="N104" i="2"/>
  <c r="M104" i="2"/>
  <c r="P158" i="2"/>
  <c r="O158" i="2"/>
  <c r="N158" i="2"/>
  <c r="M158" i="2"/>
  <c r="P188" i="2"/>
  <c r="O188" i="2"/>
  <c r="N188" i="2"/>
  <c r="M188" i="2"/>
  <c r="P9" i="2"/>
  <c r="O9" i="2"/>
  <c r="N9" i="2"/>
  <c r="M9" i="2"/>
  <c r="P23" i="2"/>
  <c r="O23" i="2"/>
  <c r="N23" i="2"/>
  <c r="M23" i="2"/>
  <c r="P435" i="2"/>
  <c r="O435" i="2"/>
  <c r="N435" i="2"/>
  <c r="M435" i="2"/>
  <c r="P22" i="2"/>
  <c r="O22" i="2"/>
  <c r="N22" i="2"/>
  <c r="M22" i="2"/>
  <c r="P25" i="2"/>
  <c r="O25" i="2"/>
  <c r="N25" i="2"/>
  <c r="M25" i="2"/>
  <c r="P119" i="2"/>
  <c r="O119" i="2"/>
  <c r="N119" i="2"/>
  <c r="M119" i="2"/>
  <c r="P186" i="2"/>
  <c r="O186" i="2"/>
  <c r="N186" i="2"/>
  <c r="M186" i="2"/>
  <c r="P14" i="2"/>
  <c r="O14" i="2"/>
  <c r="N14" i="2"/>
  <c r="M14" i="2"/>
  <c r="P38" i="2"/>
  <c r="O38" i="2"/>
  <c r="N38" i="2"/>
  <c r="M38" i="2"/>
  <c r="P61" i="2"/>
  <c r="O61" i="2"/>
  <c r="N61" i="2"/>
  <c r="M61" i="2"/>
  <c r="P434" i="2"/>
  <c r="O434" i="2"/>
  <c r="N434" i="2"/>
  <c r="M434" i="2"/>
  <c r="P235" i="2"/>
  <c r="O235" i="2"/>
  <c r="N235" i="2"/>
  <c r="M235" i="2"/>
  <c r="P433" i="2"/>
  <c r="O433" i="2"/>
  <c r="N433" i="2"/>
  <c r="M433" i="2"/>
  <c r="P432" i="2"/>
  <c r="O432" i="2"/>
  <c r="N432" i="2"/>
  <c r="M432" i="2"/>
  <c r="P37" i="2"/>
  <c r="O37" i="2"/>
  <c r="N37" i="2"/>
  <c r="M37" i="2"/>
  <c r="P226" i="2"/>
  <c r="O226" i="2"/>
  <c r="N226" i="2"/>
  <c r="M226" i="2"/>
  <c r="P300" i="2"/>
  <c r="O300" i="2"/>
  <c r="N300" i="2"/>
  <c r="M300" i="2"/>
  <c r="P331" i="2"/>
  <c r="O331" i="2"/>
  <c r="N331" i="2"/>
  <c r="M331" i="2"/>
  <c r="P136" i="2"/>
  <c r="O136" i="2"/>
  <c r="N136" i="2"/>
  <c r="M136" i="2"/>
  <c r="P225" i="2"/>
  <c r="O225" i="2"/>
  <c r="N225" i="2"/>
  <c r="M225" i="2"/>
  <c r="P269" i="2"/>
  <c r="O269" i="2"/>
  <c r="N269" i="2"/>
  <c r="M269" i="2"/>
  <c r="P337" i="2"/>
  <c r="O337" i="2"/>
  <c r="N337" i="2"/>
  <c r="M337" i="2"/>
  <c r="P84" i="2"/>
  <c r="O84" i="2"/>
  <c r="N84" i="2"/>
  <c r="M84" i="2"/>
  <c r="P114" i="2"/>
  <c r="O114" i="2"/>
  <c r="N114" i="2"/>
  <c r="M114" i="2"/>
  <c r="P192" i="2"/>
  <c r="O192" i="2"/>
  <c r="N192" i="2"/>
  <c r="M192" i="2"/>
  <c r="P260" i="2"/>
  <c r="O260" i="2"/>
  <c r="N260" i="2"/>
  <c r="M260" i="2"/>
  <c r="P255" i="2"/>
  <c r="O255" i="2"/>
  <c r="N255" i="2"/>
  <c r="M255" i="2"/>
  <c r="P330" i="2"/>
  <c r="O330" i="2"/>
  <c r="N330" i="2"/>
  <c r="M330" i="2"/>
  <c r="P13" i="2"/>
  <c r="O13" i="2"/>
  <c r="N13" i="2"/>
  <c r="M13" i="2"/>
  <c r="P95" i="2"/>
  <c r="O95" i="2"/>
  <c r="N95" i="2"/>
  <c r="M95" i="2"/>
  <c r="P165" i="2"/>
  <c r="O165" i="2"/>
  <c r="N165" i="2"/>
  <c r="M165" i="2"/>
  <c r="P206" i="2"/>
  <c r="O206" i="2"/>
  <c r="N206" i="2"/>
  <c r="M206" i="2"/>
  <c r="P431" i="2"/>
  <c r="O431" i="2"/>
  <c r="N431" i="2"/>
  <c r="M431" i="2"/>
  <c r="P340" i="2"/>
  <c r="O340" i="2"/>
  <c r="N340" i="2"/>
  <c r="M340" i="2"/>
  <c r="P430" i="2"/>
  <c r="O430" i="2"/>
  <c r="N430" i="2"/>
  <c r="M430" i="2"/>
  <c r="P220" i="2"/>
  <c r="O220" i="2"/>
  <c r="N220" i="2"/>
  <c r="M220" i="2"/>
  <c r="P248" i="2"/>
  <c r="O248" i="2"/>
  <c r="N248" i="2"/>
  <c r="M248" i="2"/>
  <c r="P293" i="2"/>
  <c r="O293" i="2"/>
  <c r="N293" i="2"/>
  <c r="M293" i="2"/>
  <c r="P329" i="2"/>
  <c r="O329" i="2"/>
  <c r="N329" i="2"/>
  <c r="M329" i="2"/>
  <c r="P366" i="2"/>
  <c r="O366" i="2"/>
  <c r="N366" i="2"/>
  <c r="M366" i="2"/>
  <c r="P429" i="2"/>
  <c r="O429" i="2"/>
  <c r="N429" i="2"/>
  <c r="M429" i="2"/>
  <c r="P428" i="2"/>
  <c r="O428" i="2"/>
  <c r="N428" i="2"/>
  <c r="M428" i="2"/>
  <c r="P60" i="2"/>
  <c r="O60" i="2"/>
  <c r="N60" i="2"/>
  <c r="M60" i="2"/>
  <c r="P90" i="2"/>
  <c r="O90" i="2"/>
  <c r="N90" i="2"/>
  <c r="M90" i="2"/>
  <c r="P4" i="2"/>
  <c r="O4" i="2"/>
  <c r="N4" i="2"/>
  <c r="M4" i="2"/>
  <c r="P5" i="2"/>
  <c r="O5" i="2"/>
  <c r="N5" i="2"/>
  <c r="M5" i="2"/>
  <c r="P7" i="2"/>
  <c r="O7" i="2"/>
  <c r="N7" i="2"/>
  <c r="M7" i="2"/>
  <c r="P427" i="2"/>
  <c r="O427" i="2"/>
  <c r="N427" i="2"/>
  <c r="M427" i="2"/>
  <c r="P73" i="2"/>
  <c r="O73" i="2"/>
  <c r="N73" i="2"/>
  <c r="M73" i="2"/>
  <c r="P94" i="2"/>
  <c r="O94" i="2"/>
  <c r="N94" i="2"/>
  <c r="M94" i="2"/>
  <c r="P426" i="2"/>
  <c r="O426" i="2"/>
  <c r="N426" i="2"/>
  <c r="M426" i="2"/>
  <c r="P425" i="2"/>
  <c r="O425" i="2"/>
  <c r="N425" i="2"/>
  <c r="M425" i="2"/>
  <c r="P424" i="2"/>
  <c r="O424" i="2"/>
  <c r="N424" i="2"/>
  <c r="M424" i="2"/>
  <c r="P423" i="2"/>
  <c r="O423" i="2"/>
  <c r="N423" i="2"/>
  <c r="M423" i="2"/>
  <c r="P422" i="2"/>
  <c r="O422" i="2"/>
  <c r="N422" i="2"/>
  <c r="M422" i="2"/>
  <c r="P421" i="2"/>
  <c r="O421" i="2"/>
  <c r="N421" i="2"/>
  <c r="M421" i="2"/>
  <c r="P24" i="2"/>
  <c r="O24" i="2"/>
  <c r="N24" i="2"/>
  <c r="M24" i="2"/>
  <c r="P31" i="2"/>
  <c r="O31" i="2"/>
  <c r="N31" i="2"/>
  <c r="M31" i="2"/>
  <c r="P420" i="2"/>
  <c r="O420" i="2"/>
  <c r="N420" i="2"/>
  <c r="M420" i="2"/>
  <c r="P419" i="2"/>
  <c r="O419" i="2"/>
  <c r="N419" i="2"/>
  <c r="M419" i="2"/>
  <c r="P418" i="2"/>
  <c r="O418" i="2"/>
  <c r="N418" i="2"/>
  <c r="M418" i="2"/>
  <c r="P417" i="2"/>
  <c r="O417" i="2"/>
  <c r="N417" i="2"/>
  <c r="M417" i="2"/>
  <c r="P12" i="2"/>
  <c r="O12" i="2"/>
  <c r="N12" i="2"/>
  <c r="M12" i="2"/>
  <c r="P30" i="2"/>
  <c r="O30" i="2"/>
  <c r="N30" i="2"/>
  <c r="M30" i="2"/>
  <c r="P36" i="2"/>
  <c r="O36" i="2"/>
  <c r="N36" i="2"/>
  <c r="M36" i="2"/>
  <c r="P21" i="2"/>
  <c r="O21" i="2"/>
  <c r="N21" i="2"/>
  <c r="M21" i="2"/>
  <c r="P35" i="2"/>
  <c r="O35" i="2"/>
  <c r="N35" i="2"/>
  <c r="M35" i="2"/>
  <c r="P116" i="2"/>
  <c r="O116" i="2"/>
  <c r="N116" i="2"/>
  <c r="M116" i="2"/>
  <c r="P72" i="2"/>
  <c r="O72" i="2"/>
  <c r="N72" i="2"/>
  <c r="M72" i="2"/>
  <c r="P83" i="2"/>
  <c r="O83" i="2"/>
  <c r="N83" i="2"/>
  <c r="M83" i="2"/>
  <c r="P416" i="2"/>
  <c r="O416" i="2"/>
  <c r="N416" i="2"/>
  <c r="M416" i="2"/>
  <c r="P415" i="2"/>
  <c r="O415" i="2"/>
  <c r="N415" i="2"/>
  <c r="M415" i="2"/>
  <c r="P179" i="2"/>
  <c r="O179" i="2"/>
  <c r="N179" i="2"/>
  <c r="M179" i="2"/>
  <c r="P414" i="2"/>
  <c r="O414" i="2"/>
  <c r="N414" i="2"/>
  <c r="M414" i="2"/>
  <c r="P413" i="2"/>
  <c r="O413" i="2"/>
  <c r="N413" i="2"/>
  <c r="M413" i="2"/>
  <c r="P217" i="2"/>
  <c r="O217" i="2"/>
  <c r="N217" i="2"/>
  <c r="M217" i="2"/>
  <c r="P412" i="2"/>
  <c r="O412" i="2"/>
  <c r="N412" i="2"/>
  <c r="M412" i="2"/>
  <c r="P178" i="2"/>
  <c r="O178" i="2"/>
  <c r="N178" i="2"/>
  <c r="M178" i="2"/>
  <c r="P411" i="2"/>
  <c r="O411" i="2"/>
  <c r="N411" i="2"/>
  <c r="M411" i="2"/>
  <c r="P325" i="2"/>
  <c r="O325" i="2"/>
  <c r="N325" i="2"/>
  <c r="M325" i="2"/>
  <c r="P240" i="2"/>
  <c r="O240" i="2"/>
  <c r="N240" i="2"/>
  <c r="M240" i="2"/>
  <c r="P319" i="2"/>
  <c r="O319" i="2"/>
  <c r="N319" i="2"/>
  <c r="M319" i="2"/>
  <c r="P237" i="2"/>
  <c r="O237" i="2"/>
  <c r="N237" i="2"/>
  <c r="M237" i="2"/>
  <c r="P368" i="2"/>
  <c r="O368" i="2"/>
  <c r="N368" i="2"/>
  <c r="M368" i="2"/>
  <c r="P244" i="2"/>
  <c r="O244" i="2"/>
  <c r="N244" i="2"/>
  <c r="M244" i="2"/>
  <c r="P268" i="2"/>
  <c r="O268" i="2"/>
  <c r="N268" i="2"/>
  <c r="M268" i="2"/>
  <c r="P316" i="2"/>
  <c r="O316" i="2"/>
  <c r="N316" i="2"/>
  <c r="M316" i="2"/>
  <c r="P410" i="2"/>
  <c r="O410" i="2"/>
  <c r="N410" i="2"/>
  <c r="M410" i="2"/>
  <c r="P216" i="2"/>
  <c r="O216" i="2"/>
  <c r="N216" i="2"/>
  <c r="M216" i="2"/>
  <c r="P254" i="2"/>
  <c r="O254" i="2"/>
  <c r="N254" i="2"/>
  <c r="M254" i="2"/>
  <c r="P342" i="2"/>
  <c r="O342" i="2"/>
  <c r="N342" i="2"/>
  <c r="M342" i="2"/>
  <c r="P355" i="2"/>
  <c r="O355" i="2"/>
  <c r="N355" i="2"/>
  <c r="M355" i="2"/>
  <c r="P378" i="2"/>
  <c r="O378" i="2"/>
  <c r="N378" i="2"/>
  <c r="M378" i="2"/>
  <c r="P118" i="2"/>
  <c r="O118" i="2"/>
  <c r="N118" i="2"/>
  <c r="M118" i="2"/>
  <c r="P100" i="2"/>
  <c r="O100" i="2"/>
  <c r="N100" i="2"/>
  <c r="M100" i="2"/>
  <c r="P157" i="2"/>
  <c r="O157" i="2"/>
  <c r="N157" i="2"/>
  <c r="M157" i="2"/>
  <c r="P103" i="2"/>
  <c r="O103" i="2"/>
  <c r="N103" i="2"/>
  <c r="M103" i="2"/>
  <c r="P243" i="2"/>
  <c r="O243" i="2"/>
  <c r="N243" i="2"/>
  <c r="M243" i="2"/>
  <c r="P292" i="2"/>
  <c r="O292" i="2"/>
  <c r="N292" i="2"/>
  <c r="M292" i="2"/>
  <c r="P347" i="2"/>
  <c r="O347" i="2"/>
  <c r="N347" i="2"/>
  <c r="M347" i="2"/>
  <c r="P409" i="2"/>
  <c r="O409" i="2"/>
  <c r="N409" i="2"/>
  <c r="M409" i="2"/>
  <c r="P408" i="2"/>
  <c r="O408" i="2"/>
  <c r="N408" i="2"/>
  <c r="M408" i="2"/>
  <c r="P407" i="2"/>
  <c r="O407" i="2"/>
  <c r="N407" i="2"/>
  <c r="M407" i="2"/>
  <c r="P406" i="2"/>
  <c r="O406" i="2"/>
  <c r="N406" i="2"/>
  <c r="M406" i="2"/>
  <c r="P242" i="2"/>
  <c r="O242" i="2"/>
  <c r="N242" i="2"/>
  <c r="M242" i="2"/>
  <c r="P267" i="2"/>
  <c r="O267" i="2"/>
  <c r="N267" i="2"/>
  <c r="M267" i="2"/>
  <c r="P312" i="2"/>
  <c r="O312" i="2"/>
  <c r="N312" i="2"/>
  <c r="M312" i="2"/>
  <c r="P405" i="2"/>
  <c r="O405" i="2"/>
  <c r="N405" i="2"/>
  <c r="M405" i="2"/>
  <c r="P404" i="2"/>
  <c r="O404" i="2"/>
  <c r="N404" i="2"/>
  <c r="M404" i="2"/>
  <c r="P403" i="2"/>
  <c r="O403" i="2"/>
  <c r="N403" i="2"/>
  <c r="M403" i="2"/>
  <c r="P402" i="2"/>
  <c r="O402" i="2"/>
  <c r="N402" i="2"/>
  <c r="M402" i="2"/>
  <c r="P401" i="2"/>
  <c r="O401" i="2"/>
  <c r="N401" i="2"/>
  <c r="M401" i="2"/>
  <c r="P82" i="2"/>
  <c r="O82" i="2"/>
  <c r="N82" i="2"/>
  <c r="M82" i="2"/>
  <c r="P164" i="2"/>
  <c r="O164" i="2"/>
  <c r="N164" i="2"/>
  <c r="M164" i="2"/>
  <c r="P205" i="2"/>
  <c r="O205" i="2"/>
  <c r="N205" i="2"/>
  <c r="M205" i="2"/>
  <c r="P266" i="2"/>
  <c r="O266" i="2"/>
  <c r="N266" i="2"/>
  <c r="M266" i="2"/>
  <c r="P318" i="2"/>
  <c r="O318" i="2"/>
  <c r="N318" i="2"/>
  <c r="M318" i="2"/>
  <c r="P291" i="2"/>
  <c r="O291" i="2"/>
  <c r="N291" i="2"/>
  <c r="M291" i="2"/>
  <c r="P400" i="2"/>
  <c r="O400" i="2"/>
  <c r="N400" i="2"/>
  <c r="M400" i="2"/>
  <c r="P336" i="2"/>
  <c r="O336" i="2"/>
  <c r="N336" i="2"/>
  <c r="M336" i="2"/>
  <c r="P375" i="2"/>
  <c r="O375" i="2"/>
  <c r="N375" i="2"/>
  <c r="M375" i="2"/>
  <c r="P29" i="2"/>
  <c r="O29" i="2"/>
  <c r="N29" i="2"/>
  <c r="M29" i="2"/>
  <c r="P399" i="2"/>
  <c r="O399" i="2"/>
  <c r="N399" i="2"/>
  <c r="M399" i="2"/>
  <c r="P224" i="2"/>
  <c r="O224" i="2"/>
  <c r="N224" i="2"/>
  <c r="M224" i="2"/>
  <c r="P262" i="2"/>
  <c r="O262" i="2"/>
  <c r="N262" i="2"/>
  <c r="M262" i="2"/>
  <c r="P350" i="2"/>
  <c r="O350" i="2"/>
  <c r="N350" i="2"/>
  <c r="M350" i="2"/>
  <c r="P204" i="2"/>
  <c r="O204" i="2"/>
  <c r="N204" i="2"/>
  <c r="M204" i="2"/>
  <c r="P241" i="2"/>
  <c r="O241" i="2"/>
  <c r="N241" i="2"/>
  <c r="M241" i="2"/>
  <c r="P398" i="2"/>
  <c r="O398" i="2"/>
  <c r="N398" i="2"/>
  <c r="M398" i="2"/>
  <c r="P397" i="2"/>
  <c r="O397" i="2"/>
  <c r="N397" i="2"/>
  <c r="M397" i="2"/>
  <c r="P396" i="2"/>
  <c r="O396" i="2"/>
  <c r="N396" i="2"/>
  <c r="M396" i="2"/>
  <c r="P395" i="2"/>
  <c r="O395" i="2"/>
  <c r="N395" i="2"/>
  <c r="M395" i="2"/>
  <c r="P394" i="2"/>
  <c r="O394" i="2"/>
  <c r="N394" i="2"/>
  <c r="M394" i="2"/>
  <c r="P393" i="2"/>
  <c r="O393" i="2"/>
  <c r="N393" i="2"/>
  <c r="M393" i="2"/>
  <c r="P392" i="2"/>
  <c r="O392" i="2"/>
  <c r="N392" i="2"/>
  <c r="M392" i="2"/>
  <c r="P346" i="2"/>
  <c r="O346" i="2"/>
  <c r="N346" i="2"/>
  <c r="M346" i="2"/>
  <c r="P370" i="2"/>
  <c r="O370" i="2"/>
  <c r="N370" i="2"/>
  <c r="M370" i="2"/>
  <c r="P377" i="2"/>
  <c r="O377" i="2"/>
  <c r="N377" i="2"/>
  <c r="M377" i="2"/>
  <c r="P379" i="2"/>
  <c r="O379" i="2"/>
  <c r="N379" i="2"/>
  <c r="M379" i="2"/>
  <c r="P303" i="2"/>
  <c r="O303" i="2"/>
  <c r="N303" i="2"/>
  <c r="M303" i="2"/>
  <c r="P360" i="2"/>
  <c r="O360" i="2"/>
  <c r="N360" i="2"/>
  <c r="M360" i="2"/>
  <c r="P236" i="2"/>
  <c r="O236" i="2"/>
  <c r="N236" i="2"/>
  <c r="M236" i="2"/>
  <c r="P302" i="2"/>
  <c r="O302" i="2"/>
  <c r="N302" i="2"/>
  <c r="M302" i="2"/>
  <c r="P315" i="2"/>
  <c r="O315" i="2"/>
  <c r="N315" i="2"/>
  <c r="M315" i="2"/>
  <c r="P359" i="2"/>
  <c r="O359" i="2"/>
  <c r="N359" i="2"/>
  <c r="M359" i="2"/>
  <c r="P373" i="2"/>
  <c r="O373" i="2"/>
  <c r="N373" i="2"/>
  <c r="M373" i="2"/>
  <c r="P89" i="2"/>
  <c r="O89" i="2"/>
  <c r="N89" i="2"/>
  <c r="M89" i="2"/>
  <c r="P93" i="2"/>
  <c r="O93" i="2"/>
  <c r="N93" i="2"/>
  <c r="M93" i="2"/>
  <c r="P163" i="2"/>
  <c r="O163" i="2"/>
  <c r="N163" i="2"/>
  <c r="M163" i="2"/>
  <c r="P176" i="2"/>
  <c r="O176" i="2"/>
  <c r="N176" i="2"/>
  <c r="M176" i="2"/>
  <c r="P290" i="2"/>
  <c r="O290" i="2"/>
  <c r="N290" i="2"/>
  <c r="M290" i="2"/>
  <c r="P391" i="2"/>
  <c r="O391" i="2"/>
  <c r="N391" i="2"/>
  <c r="M391" i="2"/>
  <c r="P390" i="2"/>
  <c r="O390" i="2"/>
  <c r="N390" i="2"/>
  <c r="M390" i="2"/>
  <c r="P389" i="2"/>
  <c r="O389" i="2"/>
  <c r="N389" i="2"/>
  <c r="M389" i="2"/>
  <c r="P219" i="2"/>
  <c r="O219" i="2"/>
  <c r="N219" i="2"/>
  <c r="M219" i="2"/>
  <c r="P388" i="2"/>
  <c r="O388" i="2"/>
  <c r="N388" i="2"/>
  <c r="M388" i="2"/>
  <c r="P314" i="2"/>
  <c r="O314" i="2"/>
  <c r="N314" i="2"/>
  <c r="M314" i="2"/>
  <c r="P313" i="2"/>
  <c r="O313" i="2"/>
  <c r="N313" i="2"/>
  <c r="M313" i="2"/>
  <c r="P371" i="2"/>
  <c r="O371" i="2"/>
  <c r="N371" i="2"/>
  <c r="M371" i="2"/>
  <c r="P323" i="2"/>
  <c r="O323" i="2"/>
  <c r="N323" i="2"/>
  <c r="M323" i="2"/>
  <c r="P348" i="2"/>
  <c r="O348" i="2"/>
  <c r="N348" i="2"/>
  <c r="M348" i="2"/>
  <c r="P299" i="2"/>
  <c r="O299" i="2"/>
  <c r="N299" i="2"/>
  <c r="M299" i="2"/>
  <c r="P367" i="2"/>
  <c r="O367" i="2"/>
  <c r="N367" i="2"/>
  <c r="M367" i="2"/>
  <c r="P384" i="2"/>
  <c r="O384" i="2"/>
  <c r="N384" i="2"/>
  <c r="M384" i="2"/>
  <c r="AU1059" i="1"/>
  <c r="AT1059" i="1"/>
  <c r="AP1059" i="1"/>
  <c r="AN1059" i="1"/>
  <c r="AJ1059" i="1"/>
  <c r="AI1059" i="1"/>
  <c r="AH1059" i="1"/>
  <c r="AF1059" i="1"/>
  <c r="AE1059" i="1"/>
  <c r="AC1059" i="1"/>
  <c r="AA1059" i="1"/>
  <c r="Z1059" i="1"/>
  <c r="Y1059" i="1"/>
  <c r="X1059" i="1"/>
  <c r="W1059" i="1"/>
  <c r="P1059" i="1"/>
  <c r="O1059" i="1"/>
  <c r="AD1059" i="1" s="1"/>
  <c r="N1059" i="1"/>
  <c r="AO1059" i="1" s="1"/>
  <c r="AV1059" i="1" s="1"/>
  <c r="M1059" i="1"/>
  <c r="AR1059" i="1" s="1"/>
  <c r="AU1058" i="1"/>
  <c r="AR1058" i="1"/>
  <c r="AP1058" i="1"/>
  <c r="AN1058" i="1"/>
  <c r="AI1058" i="1"/>
  <c r="AT1058" i="1" s="1"/>
  <c r="AH1058" i="1"/>
  <c r="AF1058" i="1"/>
  <c r="AE1058" i="1"/>
  <c r="AD1058" i="1"/>
  <c r="AB1058" i="1"/>
  <c r="AA1058" i="1"/>
  <c r="Z1058" i="1"/>
  <c r="Y1058" i="1"/>
  <c r="X1058" i="1"/>
  <c r="W1058" i="1"/>
  <c r="P1058" i="1"/>
  <c r="O1058" i="1"/>
  <c r="AQ1058" i="1" s="1"/>
  <c r="N1058" i="1"/>
  <c r="AO1058" i="1" s="1"/>
  <c r="AV1058" i="1" s="1"/>
  <c r="M1058" i="1"/>
  <c r="AU1057" i="1"/>
  <c r="AP1057" i="1"/>
  <c r="AO1057" i="1"/>
  <c r="AV1057" i="1" s="1"/>
  <c r="AI1057" i="1"/>
  <c r="AN1057" i="1" s="1"/>
  <c r="AH1057" i="1"/>
  <c r="AF1057" i="1"/>
  <c r="AE1057" i="1"/>
  <c r="AC1057" i="1"/>
  <c r="AA1057" i="1"/>
  <c r="Z1057" i="1"/>
  <c r="Y1057" i="1"/>
  <c r="X1057" i="1"/>
  <c r="W1057" i="1"/>
  <c r="P1057" i="1"/>
  <c r="O1057" i="1"/>
  <c r="AQ1057" i="1" s="1"/>
  <c r="N1057" i="1"/>
  <c r="M1057" i="1"/>
  <c r="AU1056" i="1"/>
  <c r="AT1056" i="1"/>
  <c r="AR1056" i="1"/>
  <c r="AP1056" i="1"/>
  <c r="AN1056" i="1"/>
  <c r="AJ1056" i="1"/>
  <c r="AI1056" i="1"/>
  <c r="AH1056" i="1"/>
  <c r="AF1056" i="1"/>
  <c r="AE1056" i="1"/>
  <c r="AD1056" i="1"/>
  <c r="AB1056" i="1"/>
  <c r="AA1056" i="1"/>
  <c r="Z1056" i="1"/>
  <c r="Y1056" i="1"/>
  <c r="X1056" i="1"/>
  <c r="W1056" i="1"/>
  <c r="P1056" i="1"/>
  <c r="O1056" i="1"/>
  <c r="AQ1056" i="1" s="1"/>
  <c r="N1056" i="1"/>
  <c r="M1056" i="1"/>
  <c r="AU1055" i="1"/>
  <c r="AQ1055" i="1"/>
  <c r="AP1055" i="1"/>
  <c r="AO1055" i="1"/>
  <c r="AV1055" i="1" s="1"/>
  <c r="AN1055" i="1"/>
  <c r="AI1055" i="1"/>
  <c r="AT1055" i="1" s="1"/>
  <c r="AH1055" i="1"/>
  <c r="AF1055" i="1"/>
  <c r="AE1055" i="1"/>
  <c r="AA1055" i="1"/>
  <c r="Z1055" i="1"/>
  <c r="Y1055" i="1"/>
  <c r="X1055" i="1"/>
  <c r="W1055" i="1"/>
  <c r="P1055" i="1"/>
  <c r="O1055" i="1"/>
  <c r="AD1055" i="1" s="1"/>
  <c r="N1055" i="1"/>
  <c r="AC1055" i="1" s="1"/>
  <c r="M1055" i="1"/>
  <c r="AR1055" i="1" s="1"/>
  <c r="AU1054" i="1"/>
  <c r="AR1054" i="1"/>
  <c r="AP1054" i="1"/>
  <c r="AI1054" i="1"/>
  <c r="AH1054" i="1"/>
  <c r="AF1054" i="1"/>
  <c r="AE1054" i="1"/>
  <c r="AB1054" i="1"/>
  <c r="AA1054" i="1"/>
  <c r="Z1054" i="1"/>
  <c r="Y1054" i="1"/>
  <c r="X1054" i="1"/>
  <c r="W1054" i="1"/>
  <c r="P1054" i="1"/>
  <c r="O1054" i="1"/>
  <c r="AD1054" i="1" s="1"/>
  <c r="N1054" i="1"/>
  <c r="AC1054" i="1" s="1"/>
  <c r="M1054" i="1"/>
  <c r="AU1053" i="1"/>
  <c r="AT1053" i="1"/>
  <c r="AP1053" i="1"/>
  <c r="AJ1053" i="1"/>
  <c r="AI1053" i="1"/>
  <c r="AN1053" i="1" s="1"/>
  <c r="AH1053" i="1"/>
  <c r="AF1053" i="1"/>
  <c r="AE1053" i="1"/>
  <c r="AC1053" i="1"/>
  <c r="AB1053" i="1"/>
  <c r="AA1053" i="1"/>
  <c r="Z1053" i="1"/>
  <c r="Y1053" i="1"/>
  <c r="X1053" i="1"/>
  <c r="W1053" i="1"/>
  <c r="P1053" i="1"/>
  <c r="O1053" i="1"/>
  <c r="AD1053" i="1" s="1"/>
  <c r="N1053" i="1"/>
  <c r="AO1053" i="1" s="1"/>
  <c r="AV1053" i="1" s="1"/>
  <c r="M1053" i="1"/>
  <c r="AR1053" i="1" s="1"/>
  <c r="AU1052" i="1"/>
  <c r="AR1052" i="1"/>
  <c r="AP1052" i="1"/>
  <c r="AN1052" i="1"/>
  <c r="AI1052" i="1"/>
  <c r="AT1052" i="1" s="1"/>
  <c r="AH1052" i="1"/>
  <c r="AF1052" i="1"/>
  <c r="AE1052" i="1"/>
  <c r="AD1052" i="1"/>
  <c r="AB1052" i="1"/>
  <c r="AA1052" i="1"/>
  <c r="Z1052" i="1"/>
  <c r="Y1052" i="1"/>
  <c r="X1052" i="1"/>
  <c r="W1052" i="1"/>
  <c r="P1052" i="1"/>
  <c r="O1052" i="1"/>
  <c r="AQ1052" i="1" s="1"/>
  <c r="N1052" i="1"/>
  <c r="AO1052" i="1" s="1"/>
  <c r="M1052" i="1"/>
  <c r="AU1051" i="1"/>
  <c r="AP1051" i="1"/>
  <c r="AO1051" i="1"/>
  <c r="AI1051" i="1"/>
  <c r="AN1051" i="1" s="1"/>
  <c r="AH1051" i="1"/>
  <c r="AF1051" i="1"/>
  <c r="AE1051" i="1"/>
  <c r="AC1051" i="1"/>
  <c r="AA1051" i="1"/>
  <c r="Z1051" i="1"/>
  <c r="Y1051" i="1"/>
  <c r="X1051" i="1"/>
  <c r="W1051" i="1"/>
  <c r="P1051" i="1"/>
  <c r="O1051" i="1"/>
  <c r="AQ1051" i="1" s="1"/>
  <c r="N1051" i="1"/>
  <c r="M1051" i="1"/>
  <c r="AU1050" i="1"/>
  <c r="AT1050" i="1"/>
  <c r="AP1050" i="1"/>
  <c r="AN1050" i="1"/>
  <c r="AJ1050" i="1"/>
  <c r="AI1050" i="1"/>
  <c r="AH1050" i="1"/>
  <c r="AF1050" i="1"/>
  <c r="AE1050" i="1"/>
  <c r="AD1050" i="1"/>
  <c r="AB1050" i="1"/>
  <c r="AA1050" i="1"/>
  <c r="Z1050" i="1"/>
  <c r="Y1050" i="1"/>
  <c r="X1050" i="1"/>
  <c r="W1050" i="1"/>
  <c r="P1050" i="1"/>
  <c r="O1050" i="1"/>
  <c r="AQ1050" i="1" s="1"/>
  <c r="N1050" i="1"/>
  <c r="M1050" i="1"/>
  <c r="AR1050" i="1" s="1"/>
  <c r="AU1049" i="1"/>
  <c r="AQ1049" i="1"/>
  <c r="AP1049" i="1"/>
  <c r="AO1049" i="1"/>
  <c r="AV1049" i="1" s="1"/>
  <c r="AN1049" i="1"/>
  <c r="AI1049" i="1"/>
  <c r="AT1049" i="1" s="1"/>
  <c r="AH1049" i="1"/>
  <c r="AF1049" i="1"/>
  <c r="AE1049" i="1"/>
  <c r="AA1049" i="1"/>
  <c r="Z1049" i="1"/>
  <c r="Y1049" i="1"/>
  <c r="X1049" i="1"/>
  <c r="W1049" i="1"/>
  <c r="P1049" i="1"/>
  <c r="O1049" i="1"/>
  <c r="AD1049" i="1" s="1"/>
  <c r="N1049" i="1"/>
  <c r="AC1049" i="1" s="1"/>
  <c r="M1049" i="1"/>
  <c r="AR1049" i="1" s="1"/>
  <c r="AU1048" i="1"/>
  <c r="AR1048" i="1"/>
  <c r="AP1048" i="1"/>
  <c r="AI1048" i="1"/>
  <c r="AH1048" i="1"/>
  <c r="AF1048" i="1"/>
  <c r="AE1048" i="1"/>
  <c r="AB1048" i="1"/>
  <c r="AA1048" i="1"/>
  <c r="Z1048" i="1"/>
  <c r="Y1048" i="1"/>
  <c r="X1048" i="1"/>
  <c r="W1048" i="1"/>
  <c r="P1048" i="1"/>
  <c r="O1048" i="1"/>
  <c r="AD1048" i="1" s="1"/>
  <c r="N1048" i="1"/>
  <c r="AC1048" i="1" s="1"/>
  <c r="M1048" i="1"/>
  <c r="AU1047" i="1"/>
  <c r="AT1047" i="1"/>
  <c r="AP1047" i="1"/>
  <c r="AJ1047" i="1"/>
  <c r="AI1047" i="1"/>
  <c r="AN1047" i="1" s="1"/>
  <c r="AH1047" i="1"/>
  <c r="AF1047" i="1"/>
  <c r="AE1047" i="1"/>
  <c r="AC1047" i="1"/>
  <c r="AB1047" i="1"/>
  <c r="AA1047" i="1"/>
  <c r="Z1047" i="1"/>
  <c r="Y1047" i="1"/>
  <c r="X1047" i="1"/>
  <c r="W1047" i="1"/>
  <c r="P1047" i="1"/>
  <c r="O1047" i="1"/>
  <c r="AD1047" i="1" s="1"/>
  <c r="N1047" i="1"/>
  <c r="AO1047" i="1" s="1"/>
  <c r="AV1047" i="1" s="1"/>
  <c r="M1047" i="1"/>
  <c r="AR1047" i="1" s="1"/>
  <c r="AU1046" i="1"/>
  <c r="AR1046" i="1"/>
  <c r="AP1046" i="1"/>
  <c r="AN1046" i="1"/>
  <c r="AI1046" i="1"/>
  <c r="AT1046" i="1" s="1"/>
  <c r="AH1046" i="1"/>
  <c r="AF1046" i="1"/>
  <c r="AE1046" i="1"/>
  <c r="AD1046" i="1"/>
  <c r="AB1046" i="1"/>
  <c r="AA1046" i="1"/>
  <c r="Z1046" i="1"/>
  <c r="Y1046" i="1"/>
  <c r="X1046" i="1"/>
  <c r="W1046" i="1"/>
  <c r="P1046" i="1"/>
  <c r="O1046" i="1"/>
  <c r="AQ1046" i="1" s="1"/>
  <c r="N1046" i="1"/>
  <c r="AO1046" i="1" s="1"/>
  <c r="M1046" i="1"/>
  <c r="AU1045" i="1"/>
  <c r="AP1045" i="1"/>
  <c r="AO1045" i="1"/>
  <c r="AI1045" i="1"/>
  <c r="AN1045" i="1" s="1"/>
  <c r="AH1045" i="1"/>
  <c r="AF1045" i="1"/>
  <c r="AE1045" i="1"/>
  <c r="AC1045" i="1"/>
  <c r="AA1045" i="1"/>
  <c r="Z1045" i="1"/>
  <c r="Y1045" i="1"/>
  <c r="X1045" i="1"/>
  <c r="W1045" i="1"/>
  <c r="P1045" i="1"/>
  <c r="O1045" i="1"/>
  <c r="AQ1045" i="1" s="1"/>
  <c r="N1045" i="1"/>
  <c r="M1045" i="1"/>
  <c r="AU1044" i="1"/>
  <c r="AT1044" i="1"/>
  <c r="AP1044" i="1"/>
  <c r="AN1044" i="1"/>
  <c r="AJ1044" i="1"/>
  <c r="AI1044" i="1"/>
  <c r="AH1044" i="1"/>
  <c r="AF1044" i="1"/>
  <c r="AE1044" i="1"/>
  <c r="AD1044" i="1"/>
  <c r="AA1044" i="1"/>
  <c r="Z1044" i="1"/>
  <c r="Y1044" i="1"/>
  <c r="X1044" i="1"/>
  <c r="W1044" i="1"/>
  <c r="P1044" i="1"/>
  <c r="O1044" i="1"/>
  <c r="AQ1044" i="1" s="1"/>
  <c r="N1044" i="1"/>
  <c r="M1044" i="1"/>
  <c r="AR1044" i="1" s="1"/>
  <c r="AU1043" i="1"/>
  <c r="AQ1043" i="1"/>
  <c r="AP1043" i="1"/>
  <c r="AO1043" i="1"/>
  <c r="AN1043" i="1"/>
  <c r="AI1043" i="1"/>
  <c r="AT1043" i="1" s="1"/>
  <c r="AH1043" i="1"/>
  <c r="AF1043" i="1"/>
  <c r="AE1043" i="1"/>
  <c r="AA1043" i="1"/>
  <c r="Z1043" i="1"/>
  <c r="Y1043" i="1"/>
  <c r="X1043" i="1"/>
  <c r="W1043" i="1"/>
  <c r="P1043" i="1"/>
  <c r="O1043" i="1"/>
  <c r="AD1043" i="1" s="1"/>
  <c r="N1043" i="1"/>
  <c r="AC1043" i="1" s="1"/>
  <c r="M1043" i="1"/>
  <c r="AR1043" i="1" s="1"/>
  <c r="AU1042" i="1"/>
  <c r="AR1042" i="1"/>
  <c r="AP1042" i="1"/>
  <c r="AO1042" i="1"/>
  <c r="AI1042" i="1"/>
  <c r="AH1042" i="1"/>
  <c r="AF1042" i="1"/>
  <c r="AE1042" i="1"/>
  <c r="AB1042" i="1"/>
  <c r="AA1042" i="1"/>
  <c r="Z1042" i="1"/>
  <c r="Y1042" i="1"/>
  <c r="X1042" i="1"/>
  <c r="W1042" i="1"/>
  <c r="P1042" i="1"/>
  <c r="O1042" i="1"/>
  <c r="AD1042" i="1" s="1"/>
  <c r="N1042" i="1"/>
  <c r="AC1042" i="1" s="1"/>
  <c r="M1042" i="1"/>
  <c r="AU1041" i="1"/>
  <c r="AT1041" i="1"/>
  <c r="AR1041" i="1"/>
  <c r="AP1041" i="1"/>
  <c r="AJ1041" i="1"/>
  <c r="AI1041" i="1"/>
  <c r="AN1041" i="1" s="1"/>
  <c r="AH1041" i="1"/>
  <c r="AF1041" i="1"/>
  <c r="AE1041" i="1"/>
  <c r="AC1041" i="1"/>
  <c r="AB1041" i="1"/>
  <c r="AA1041" i="1"/>
  <c r="Z1041" i="1"/>
  <c r="Y1041" i="1"/>
  <c r="X1041" i="1"/>
  <c r="W1041" i="1"/>
  <c r="P1041" i="1"/>
  <c r="O1041" i="1"/>
  <c r="AD1041" i="1" s="1"/>
  <c r="N1041" i="1"/>
  <c r="AO1041" i="1" s="1"/>
  <c r="AV1041" i="1" s="1"/>
  <c r="M1041" i="1"/>
  <c r="AU1040" i="1"/>
  <c r="AR1040" i="1"/>
  <c r="AP1040" i="1"/>
  <c r="AN1040" i="1"/>
  <c r="AI1040" i="1"/>
  <c r="AT1040" i="1" s="1"/>
  <c r="AH1040" i="1"/>
  <c r="AF1040" i="1"/>
  <c r="AE1040" i="1"/>
  <c r="AD1040" i="1"/>
  <c r="AC1040" i="1"/>
  <c r="AB1040" i="1"/>
  <c r="AA1040" i="1"/>
  <c r="Z1040" i="1"/>
  <c r="Y1040" i="1"/>
  <c r="X1040" i="1"/>
  <c r="W1040" i="1"/>
  <c r="P1040" i="1"/>
  <c r="O1040" i="1"/>
  <c r="AQ1040" i="1" s="1"/>
  <c r="N1040" i="1"/>
  <c r="AO1040" i="1" s="1"/>
  <c r="M1040" i="1"/>
  <c r="AU1039" i="1"/>
  <c r="AP1039" i="1"/>
  <c r="AO1039" i="1"/>
  <c r="AV1039" i="1" s="1"/>
  <c r="AI1039" i="1"/>
  <c r="AN1039" i="1" s="1"/>
  <c r="AH1039" i="1"/>
  <c r="AF1039" i="1"/>
  <c r="AE1039" i="1"/>
  <c r="AC1039" i="1"/>
  <c r="AA1039" i="1"/>
  <c r="Z1039" i="1"/>
  <c r="Y1039" i="1"/>
  <c r="X1039" i="1"/>
  <c r="W1039" i="1"/>
  <c r="P1039" i="1"/>
  <c r="O1039" i="1"/>
  <c r="AQ1039" i="1" s="1"/>
  <c r="N1039" i="1"/>
  <c r="M1039" i="1"/>
  <c r="AU1038" i="1"/>
  <c r="AT1038" i="1"/>
  <c r="AP1038" i="1"/>
  <c r="AN1038" i="1"/>
  <c r="AJ1038" i="1"/>
  <c r="AI1038" i="1"/>
  <c r="AH1038" i="1"/>
  <c r="AF1038" i="1"/>
  <c r="AE1038" i="1"/>
  <c r="AD1038" i="1"/>
  <c r="AA1038" i="1"/>
  <c r="Z1038" i="1"/>
  <c r="Y1038" i="1"/>
  <c r="X1038" i="1"/>
  <c r="W1038" i="1"/>
  <c r="P1038" i="1"/>
  <c r="O1038" i="1"/>
  <c r="AQ1038" i="1" s="1"/>
  <c r="N1038" i="1"/>
  <c r="M1038" i="1"/>
  <c r="AR1038" i="1" s="1"/>
  <c r="AU1037" i="1"/>
  <c r="AP1037" i="1"/>
  <c r="AO1037" i="1"/>
  <c r="AV1037" i="1" s="1"/>
  <c r="AN1037" i="1"/>
  <c r="AI1037" i="1"/>
  <c r="AT1037" i="1" s="1"/>
  <c r="AH1037" i="1"/>
  <c r="AF1037" i="1"/>
  <c r="AE1037" i="1"/>
  <c r="AA1037" i="1"/>
  <c r="Z1037" i="1"/>
  <c r="Y1037" i="1"/>
  <c r="X1037" i="1"/>
  <c r="W1037" i="1"/>
  <c r="P1037" i="1"/>
  <c r="O1037" i="1"/>
  <c r="AD1037" i="1" s="1"/>
  <c r="N1037" i="1"/>
  <c r="AC1037" i="1" s="1"/>
  <c r="M1037" i="1"/>
  <c r="AR1037" i="1" s="1"/>
  <c r="AU1036" i="1"/>
  <c r="AR1036" i="1"/>
  <c r="AP1036" i="1"/>
  <c r="AO1036" i="1"/>
  <c r="AI1036" i="1"/>
  <c r="AH1036" i="1"/>
  <c r="AF1036" i="1"/>
  <c r="AE1036" i="1"/>
  <c r="AB1036" i="1"/>
  <c r="AA1036" i="1"/>
  <c r="Z1036" i="1"/>
  <c r="Y1036" i="1"/>
  <c r="X1036" i="1"/>
  <c r="W1036" i="1"/>
  <c r="P1036" i="1"/>
  <c r="O1036" i="1"/>
  <c r="AD1036" i="1" s="1"/>
  <c r="N1036" i="1"/>
  <c r="AC1036" i="1" s="1"/>
  <c r="M1036" i="1"/>
  <c r="AU1035" i="1"/>
  <c r="AT1035" i="1"/>
  <c r="AR1035" i="1"/>
  <c r="AP1035" i="1"/>
  <c r="AJ1035" i="1"/>
  <c r="AI1035" i="1"/>
  <c r="AN1035" i="1" s="1"/>
  <c r="AH1035" i="1"/>
  <c r="AF1035" i="1"/>
  <c r="AE1035" i="1"/>
  <c r="AC1035" i="1"/>
  <c r="AB1035" i="1"/>
  <c r="AA1035" i="1"/>
  <c r="Z1035" i="1"/>
  <c r="Y1035" i="1"/>
  <c r="X1035" i="1"/>
  <c r="W1035" i="1"/>
  <c r="P1035" i="1"/>
  <c r="O1035" i="1"/>
  <c r="AD1035" i="1" s="1"/>
  <c r="N1035" i="1"/>
  <c r="AO1035" i="1" s="1"/>
  <c r="AV1035" i="1" s="1"/>
  <c r="M1035" i="1"/>
  <c r="AU1034" i="1"/>
  <c r="AR1034" i="1"/>
  <c r="AP1034" i="1"/>
  <c r="AN1034" i="1"/>
  <c r="AI1034" i="1"/>
  <c r="AT1034" i="1" s="1"/>
  <c r="AH1034" i="1"/>
  <c r="AF1034" i="1"/>
  <c r="AE1034" i="1"/>
  <c r="AD1034" i="1"/>
  <c r="AC1034" i="1"/>
  <c r="AB1034" i="1"/>
  <c r="AA1034" i="1"/>
  <c r="Z1034" i="1"/>
  <c r="Y1034" i="1"/>
  <c r="X1034" i="1"/>
  <c r="W1034" i="1"/>
  <c r="P1034" i="1"/>
  <c r="O1034" i="1"/>
  <c r="AQ1034" i="1" s="1"/>
  <c r="N1034" i="1"/>
  <c r="AO1034" i="1" s="1"/>
  <c r="M1034" i="1"/>
  <c r="AU1033" i="1"/>
  <c r="AP1033" i="1"/>
  <c r="AO1033" i="1"/>
  <c r="AI1033" i="1"/>
  <c r="AN1033" i="1" s="1"/>
  <c r="AH1033" i="1"/>
  <c r="AF1033" i="1"/>
  <c r="AE1033" i="1"/>
  <c r="AD1033" i="1"/>
  <c r="AC1033" i="1"/>
  <c r="AA1033" i="1"/>
  <c r="Z1033" i="1"/>
  <c r="Y1033" i="1"/>
  <c r="X1033" i="1"/>
  <c r="W1033" i="1"/>
  <c r="P1033" i="1"/>
  <c r="O1033" i="1"/>
  <c r="AQ1033" i="1" s="1"/>
  <c r="N1033" i="1"/>
  <c r="M1033" i="1"/>
  <c r="AU1032" i="1"/>
  <c r="AT1032" i="1"/>
  <c r="AP1032" i="1"/>
  <c r="AN1032" i="1"/>
  <c r="AJ1032" i="1"/>
  <c r="AI1032" i="1"/>
  <c r="AH1032" i="1"/>
  <c r="AF1032" i="1"/>
  <c r="AE1032" i="1"/>
  <c r="AD1032" i="1"/>
  <c r="AA1032" i="1"/>
  <c r="Z1032" i="1"/>
  <c r="Y1032" i="1"/>
  <c r="X1032" i="1"/>
  <c r="W1032" i="1"/>
  <c r="P1032" i="1"/>
  <c r="O1032" i="1"/>
  <c r="AQ1032" i="1" s="1"/>
  <c r="N1032" i="1"/>
  <c r="M1032" i="1"/>
  <c r="AR1032" i="1" s="1"/>
  <c r="AU1031" i="1"/>
  <c r="AP1031" i="1"/>
  <c r="AO1031" i="1"/>
  <c r="AV1031" i="1" s="1"/>
  <c r="AN1031" i="1"/>
  <c r="AI1031" i="1"/>
  <c r="AT1031" i="1" s="1"/>
  <c r="AH1031" i="1"/>
  <c r="AF1031" i="1"/>
  <c r="AE1031" i="1"/>
  <c r="AA1031" i="1"/>
  <c r="Z1031" i="1"/>
  <c r="Y1031" i="1"/>
  <c r="X1031" i="1"/>
  <c r="W1031" i="1"/>
  <c r="P1031" i="1"/>
  <c r="O1031" i="1"/>
  <c r="AD1031" i="1" s="1"/>
  <c r="N1031" i="1"/>
  <c r="AC1031" i="1" s="1"/>
  <c r="M1031" i="1"/>
  <c r="AR1031" i="1" s="1"/>
  <c r="AU1030" i="1"/>
  <c r="AR1030" i="1"/>
  <c r="AP1030" i="1"/>
  <c r="AO1030" i="1"/>
  <c r="AI1030" i="1"/>
  <c r="AH1030" i="1"/>
  <c r="AF1030" i="1"/>
  <c r="AE1030" i="1"/>
  <c r="AB1030" i="1"/>
  <c r="AA1030" i="1"/>
  <c r="Z1030" i="1"/>
  <c r="Y1030" i="1"/>
  <c r="X1030" i="1"/>
  <c r="W1030" i="1"/>
  <c r="P1030" i="1"/>
  <c r="O1030" i="1"/>
  <c r="AD1030" i="1" s="1"/>
  <c r="N1030" i="1"/>
  <c r="AC1030" i="1" s="1"/>
  <c r="M1030" i="1"/>
  <c r="AU1029" i="1"/>
  <c r="AT1029" i="1"/>
  <c r="AP1029" i="1"/>
  <c r="AJ1029" i="1"/>
  <c r="AI1029" i="1"/>
  <c r="AN1029" i="1" s="1"/>
  <c r="AH1029" i="1"/>
  <c r="AF1029" i="1"/>
  <c r="AE1029" i="1"/>
  <c r="AC1029" i="1"/>
  <c r="AB1029" i="1"/>
  <c r="AA1029" i="1"/>
  <c r="Z1029" i="1"/>
  <c r="Y1029" i="1"/>
  <c r="X1029" i="1"/>
  <c r="W1029" i="1"/>
  <c r="P1029" i="1"/>
  <c r="O1029" i="1"/>
  <c r="AD1029" i="1" s="1"/>
  <c r="N1029" i="1"/>
  <c r="AO1029" i="1" s="1"/>
  <c r="AV1029" i="1" s="1"/>
  <c r="M1029" i="1"/>
  <c r="AR1029" i="1" s="1"/>
  <c r="AU1028" i="1"/>
  <c r="AR1028" i="1"/>
  <c r="AP1028" i="1"/>
  <c r="AN1028" i="1"/>
  <c r="AI1028" i="1"/>
  <c r="AT1028" i="1" s="1"/>
  <c r="AH1028" i="1"/>
  <c r="AF1028" i="1"/>
  <c r="AE1028" i="1"/>
  <c r="AD1028" i="1"/>
  <c r="AB1028" i="1"/>
  <c r="AA1028" i="1"/>
  <c r="Z1028" i="1"/>
  <c r="Y1028" i="1"/>
  <c r="X1028" i="1"/>
  <c r="W1028" i="1"/>
  <c r="P1028" i="1"/>
  <c r="O1028" i="1"/>
  <c r="AQ1028" i="1" s="1"/>
  <c r="N1028" i="1"/>
  <c r="AO1028" i="1" s="1"/>
  <c r="AV1028" i="1" s="1"/>
  <c r="M1028" i="1"/>
  <c r="AV1027" i="1"/>
  <c r="AU1027" i="1"/>
  <c r="AP1027" i="1"/>
  <c r="AO1027" i="1"/>
  <c r="AI1027" i="1"/>
  <c r="AN1027" i="1" s="1"/>
  <c r="AH1027" i="1"/>
  <c r="AF1027" i="1"/>
  <c r="AE1027" i="1"/>
  <c r="AC1027" i="1"/>
  <c r="AA1027" i="1"/>
  <c r="Z1027" i="1"/>
  <c r="Y1027" i="1"/>
  <c r="X1027" i="1"/>
  <c r="W1027" i="1"/>
  <c r="P1027" i="1"/>
  <c r="O1027" i="1"/>
  <c r="AQ1027" i="1" s="1"/>
  <c r="N1027" i="1"/>
  <c r="M1027" i="1"/>
  <c r="AU1026" i="1"/>
  <c r="AT1026" i="1"/>
  <c r="AR1026" i="1"/>
  <c r="AP1026" i="1"/>
  <c r="AN1026" i="1"/>
  <c r="AJ1026" i="1"/>
  <c r="AI1026" i="1"/>
  <c r="AH1026" i="1"/>
  <c r="AF1026" i="1"/>
  <c r="AE1026" i="1"/>
  <c r="AD1026" i="1"/>
  <c r="AB1026" i="1"/>
  <c r="AA1026" i="1"/>
  <c r="Z1026" i="1"/>
  <c r="Y1026" i="1"/>
  <c r="X1026" i="1"/>
  <c r="W1026" i="1"/>
  <c r="P1026" i="1"/>
  <c r="O1026" i="1"/>
  <c r="AQ1026" i="1" s="1"/>
  <c r="N1026" i="1"/>
  <c r="M1026" i="1"/>
  <c r="AU1025" i="1"/>
  <c r="AT1025" i="1"/>
  <c r="AQ1025" i="1"/>
  <c r="AP1025" i="1"/>
  <c r="AO1025" i="1"/>
  <c r="AV1025" i="1" s="1"/>
  <c r="AN1025" i="1"/>
  <c r="AJ1025" i="1"/>
  <c r="AI1025" i="1"/>
  <c r="AH1025" i="1"/>
  <c r="AF1025" i="1"/>
  <c r="AE1025" i="1"/>
  <c r="AC1025" i="1"/>
  <c r="AA1025" i="1"/>
  <c r="Z1025" i="1"/>
  <c r="Y1025" i="1"/>
  <c r="X1025" i="1"/>
  <c r="W1025" i="1"/>
  <c r="P1025" i="1"/>
  <c r="O1025" i="1"/>
  <c r="AD1025" i="1" s="1"/>
  <c r="N1025" i="1"/>
  <c r="M1025" i="1"/>
  <c r="AR1025" i="1" s="1"/>
  <c r="AU1024" i="1"/>
  <c r="AR1024" i="1"/>
  <c r="AP1024" i="1"/>
  <c r="AO1024" i="1"/>
  <c r="AV1024" i="1" s="1"/>
  <c r="AI1024" i="1"/>
  <c r="AH1024" i="1"/>
  <c r="AF1024" i="1"/>
  <c r="AE1024" i="1"/>
  <c r="AD1024" i="1"/>
  <c r="AB1024" i="1"/>
  <c r="AA1024" i="1"/>
  <c r="Z1024" i="1"/>
  <c r="Y1024" i="1"/>
  <c r="X1024" i="1"/>
  <c r="W1024" i="1"/>
  <c r="P1024" i="1"/>
  <c r="O1024" i="1"/>
  <c r="AQ1024" i="1" s="1"/>
  <c r="N1024" i="1"/>
  <c r="AC1024" i="1" s="1"/>
  <c r="M1024" i="1"/>
  <c r="AU1023" i="1"/>
  <c r="AT1023" i="1"/>
  <c r="AP1023" i="1"/>
  <c r="AJ1023" i="1"/>
  <c r="AI1023" i="1"/>
  <c r="AN1023" i="1" s="1"/>
  <c r="AH1023" i="1"/>
  <c r="AF1023" i="1"/>
  <c r="AE1023" i="1"/>
  <c r="AC1023" i="1"/>
  <c r="AA1023" i="1"/>
  <c r="Z1023" i="1"/>
  <c r="Y1023" i="1"/>
  <c r="X1023" i="1"/>
  <c r="W1023" i="1"/>
  <c r="P1023" i="1"/>
  <c r="O1023" i="1"/>
  <c r="AD1023" i="1" s="1"/>
  <c r="N1023" i="1"/>
  <c r="AO1023" i="1" s="1"/>
  <c r="AV1023" i="1" s="1"/>
  <c r="M1023" i="1"/>
  <c r="AR1023" i="1" s="1"/>
  <c r="AU1022" i="1"/>
  <c r="AR1022" i="1"/>
  <c r="AP1022" i="1"/>
  <c r="AN1022" i="1"/>
  <c r="AI1022" i="1"/>
  <c r="AT1022" i="1" s="1"/>
  <c r="AH1022" i="1"/>
  <c r="AF1022" i="1"/>
  <c r="AE1022" i="1"/>
  <c r="AD1022" i="1"/>
  <c r="AB1022" i="1"/>
  <c r="AA1022" i="1"/>
  <c r="Z1022" i="1"/>
  <c r="Y1022" i="1"/>
  <c r="X1022" i="1"/>
  <c r="W1022" i="1"/>
  <c r="P1022" i="1"/>
  <c r="O1022" i="1"/>
  <c r="AQ1022" i="1" s="1"/>
  <c r="N1022" i="1"/>
  <c r="AO1022" i="1" s="1"/>
  <c r="AV1022" i="1" s="1"/>
  <c r="M1022" i="1"/>
  <c r="AU1021" i="1"/>
  <c r="AP1021" i="1"/>
  <c r="AO1021" i="1"/>
  <c r="AV1021" i="1" s="1"/>
  <c r="AI1021" i="1"/>
  <c r="AN1021" i="1" s="1"/>
  <c r="AH1021" i="1"/>
  <c r="AF1021" i="1"/>
  <c r="AE1021" i="1"/>
  <c r="AC1021" i="1"/>
  <c r="AA1021" i="1"/>
  <c r="Z1021" i="1"/>
  <c r="Y1021" i="1"/>
  <c r="X1021" i="1"/>
  <c r="W1021" i="1"/>
  <c r="P1021" i="1"/>
  <c r="O1021" i="1"/>
  <c r="AQ1021" i="1" s="1"/>
  <c r="N1021" i="1"/>
  <c r="M1021" i="1"/>
  <c r="AU1020" i="1"/>
  <c r="AT1020" i="1"/>
  <c r="AR1020" i="1"/>
  <c r="AP1020" i="1"/>
  <c r="AN1020" i="1"/>
  <c r="AJ1020" i="1"/>
  <c r="AI1020" i="1"/>
  <c r="AH1020" i="1"/>
  <c r="AF1020" i="1"/>
  <c r="AE1020" i="1"/>
  <c r="AD1020" i="1"/>
  <c r="AB1020" i="1"/>
  <c r="AA1020" i="1"/>
  <c r="Z1020" i="1"/>
  <c r="Y1020" i="1"/>
  <c r="X1020" i="1"/>
  <c r="W1020" i="1"/>
  <c r="P1020" i="1"/>
  <c r="O1020" i="1"/>
  <c r="AQ1020" i="1" s="1"/>
  <c r="N1020" i="1"/>
  <c r="M1020" i="1"/>
  <c r="AU1019" i="1"/>
  <c r="AT1019" i="1"/>
  <c r="AP1019" i="1"/>
  <c r="AO1019" i="1"/>
  <c r="AV1019" i="1" s="1"/>
  <c r="AN1019" i="1"/>
  <c r="AJ1019" i="1"/>
  <c r="AI1019" i="1"/>
  <c r="AH1019" i="1"/>
  <c r="AF1019" i="1"/>
  <c r="AE1019" i="1"/>
  <c r="AC1019" i="1"/>
  <c r="AA1019" i="1"/>
  <c r="Z1019" i="1"/>
  <c r="Y1019" i="1"/>
  <c r="X1019" i="1"/>
  <c r="W1019" i="1"/>
  <c r="P1019" i="1"/>
  <c r="O1019" i="1"/>
  <c r="AD1019" i="1" s="1"/>
  <c r="N1019" i="1"/>
  <c r="M1019" i="1"/>
  <c r="AR1019" i="1" s="1"/>
  <c r="AU1018" i="1"/>
  <c r="AR1018" i="1"/>
  <c r="AP1018" i="1"/>
  <c r="AO1018" i="1"/>
  <c r="AV1018" i="1" s="1"/>
  <c r="AI1018" i="1"/>
  <c r="AH1018" i="1"/>
  <c r="AF1018" i="1"/>
  <c r="AE1018" i="1"/>
  <c r="AD1018" i="1"/>
  <c r="AB1018" i="1"/>
  <c r="AA1018" i="1"/>
  <c r="Z1018" i="1"/>
  <c r="Y1018" i="1"/>
  <c r="X1018" i="1"/>
  <c r="W1018" i="1"/>
  <c r="P1018" i="1"/>
  <c r="O1018" i="1"/>
  <c r="AQ1018" i="1" s="1"/>
  <c r="N1018" i="1"/>
  <c r="AC1018" i="1" s="1"/>
  <c r="M1018" i="1"/>
  <c r="AU1017" i="1"/>
  <c r="AT1017" i="1"/>
  <c r="AP1017" i="1"/>
  <c r="AJ1017" i="1"/>
  <c r="AI1017" i="1"/>
  <c r="AN1017" i="1" s="1"/>
  <c r="AH1017" i="1"/>
  <c r="AF1017" i="1"/>
  <c r="AE1017" i="1"/>
  <c r="AC1017" i="1"/>
  <c r="AA1017" i="1"/>
  <c r="Z1017" i="1"/>
  <c r="Y1017" i="1"/>
  <c r="X1017" i="1"/>
  <c r="W1017" i="1"/>
  <c r="P1017" i="1"/>
  <c r="O1017" i="1"/>
  <c r="AD1017" i="1" s="1"/>
  <c r="N1017" i="1"/>
  <c r="AO1017" i="1" s="1"/>
  <c r="AV1017" i="1" s="1"/>
  <c r="M1017" i="1"/>
  <c r="AR1017" i="1" s="1"/>
  <c r="AU1016" i="1"/>
  <c r="AR1016" i="1"/>
  <c r="AQ1016" i="1"/>
  <c r="AP1016" i="1"/>
  <c r="AN1016" i="1"/>
  <c r="AI1016" i="1"/>
  <c r="AT1016" i="1" s="1"/>
  <c r="AH1016" i="1"/>
  <c r="AF1016" i="1"/>
  <c r="AE1016" i="1"/>
  <c r="AD1016" i="1"/>
  <c r="AB1016" i="1"/>
  <c r="AA1016" i="1"/>
  <c r="Z1016" i="1"/>
  <c r="Y1016" i="1"/>
  <c r="X1016" i="1"/>
  <c r="W1016" i="1"/>
  <c r="P1016" i="1"/>
  <c r="O1016" i="1"/>
  <c r="N1016" i="1"/>
  <c r="AO1016" i="1" s="1"/>
  <c r="AV1016" i="1" s="1"/>
  <c r="M1016" i="1"/>
  <c r="AV1015" i="1"/>
  <c r="AU1015" i="1"/>
  <c r="AR1015" i="1"/>
  <c r="AP1015" i="1"/>
  <c r="AO1015" i="1"/>
  <c r="AI1015" i="1"/>
  <c r="AH1015" i="1"/>
  <c r="AF1015" i="1"/>
  <c r="AE1015" i="1"/>
  <c r="AC1015" i="1"/>
  <c r="AB1015" i="1"/>
  <c r="AA1015" i="1"/>
  <c r="Z1015" i="1"/>
  <c r="Y1015" i="1"/>
  <c r="X1015" i="1"/>
  <c r="W1015" i="1"/>
  <c r="P1015" i="1"/>
  <c r="O1015" i="1"/>
  <c r="AQ1015" i="1" s="1"/>
  <c r="N1015" i="1"/>
  <c r="M1015" i="1"/>
  <c r="AU1014" i="1"/>
  <c r="AT1014" i="1"/>
  <c r="AR1014" i="1"/>
  <c r="AP1014" i="1"/>
  <c r="AN1014" i="1"/>
  <c r="AJ1014" i="1"/>
  <c r="AI1014" i="1"/>
  <c r="AH1014" i="1"/>
  <c r="AF1014" i="1"/>
  <c r="AE1014" i="1"/>
  <c r="AD1014" i="1"/>
  <c r="AB1014" i="1"/>
  <c r="AA1014" i="1"/>
  <c r="Z1014" i="1"/>
  <c r="Y1014" i="1"/>
  <c r="X1014" i="1"/>
  <c r="W1014" i="1"/>
  <c r="P1014" i="1"/>
  <c r="O1014" i="1"/>
  <c r="AQ1014" i="1" s="1"/>
  <c r="N1014" i="1"/>
  <c r="AO1014" i="1" s="1"/>
  <c r="AV1014" i="1" s="1"/>
  <c r="M1014" i="1"/>
  <c r="AU1013" i="1"/>
  <c r="AT1013" i="1"/>
  <c r="AQ1013" i="1"/>
  <c r="AP1013" i="1"/>
  <c r="AO1013" i="1"/>
  <c r="AV1013" i="1" s="1"/>
  <c r="AN1013" i="1"/>
  <c r="AJ1013" i="1"/>
  <c r="AI1013" i="1"/>
  <c r="AH1013" i="1"/>
  <c r="AF1013" i="1"/>
  <c r="AE1013" i="1"/>
  <c r="AD1013" i="1"/>
  <c r="AC1013" i="1"/>
  <c r="AA1013" i="1"/>
  <c r="Z1013" i="1"/>
  <c r="Y1013" i="1"/>
  <c r="X1013" i="1"/>
  <c r="W1013" i="1"/>
  <c r="P1013" i="1"/>
  <c r="O1013" i="1"/>
  <c r="N1013" i="1"/>
  <c r="M1013" i="1"/>
  <c r="AR1013" i="1" s="1"/>
  <c r="AU1012" i="1"/>
  <c r="AP1012" i="1"/>
  <c r="AO1012" i="1"/>
  <c r="AI1012" i="1"/>
  <c r="AH1012" i="1"/>
  <c r="AF1012" i="1"/>
  <c r="AE1012" i="1"/>
  <c r="AD1012" i="1"/>
  <c r="AA1012" i="1"/>
  <c r="Z1012" i="1"/>
  <c r="Y1012" i="1"/>
  <c r="X1012" i="1"/>
  <c r="W1012" i="1"/>
  <c r="P1012" i="1"/>
  <c r="O1012" i="1"/>
  <c r="AQ1012" i="1" s="1"/>
  <c r="N1012" i="1"/>
  <c r="AC1012" i="1" s="1"/>
  <c r="M1012" i="1"/>
  <c r="AB1012" i="1" s="1"/>
  <c r="AU1011" i="1"/>
  <c r="AT1011" i="1"/>
  <c r="AP1011" i="1"/>
  <c r="AJ1011" i="1"/>
  <c r="AI1011" i="1"/>
  <c r="AN1011" i="1" s="1"/>
  <c r="AH1011" i="1"/>
  <c r="AF1011" i="1"/>
  <c r="AE1011" i="1"/>
  <c r="AA1011" i="1"/>
  <c r="Z1011" i="1"/>
  <c r="Y1011" i="1"/>
  <c r="X1011" i="1"/>
  <c r="W1011" i="1"/>
  <c r="P1011" i="1"/>
  <c r="O1011" i="1"/>
  <c r="AD1011" i="1" s="1"/>
  <c r="N1011" i="1"/>
  <c r="AO1011" i="1" s="1"/>
  <c r="AV1011" i="1" s="1"/>
  <c r="M1011" i="1"/>
  <c r="AR1011" i="1" s="1"/>
  <c r="AU1010" i="1"/>
  <c r="AR1010" i="1"/>
  <c r="AP1010" i="1"/>
  <c r="AN1010" i="1"/>
  <c r="AI1010" i="1"/>
  <c r="AT1010" i="1" s="1"/>
  <c r="AH1010" i="1"/>
  <c r="AF1010" i="1"/>
  <c r="AE1010" i="1"/>
  <c r="AB1010" i="1"/>
  <c r="AA1010" i="1"/>
  <c r="Z1010" i="1"/>
  <c r="Y1010" i="1"/>
  <c r="X1010" i="1"/>
  <c r="W1010" i="1"/>
  <c r="P1010" i="1"/>
  <c r="O1010" i="1"/>
  <c r="AQ1010" i="1" s="1"/>
  <c r="N1010" i="1"/>
  <c r="AO1010" i="1" s="1"/>
  <c r="AV1010" i="1" s="1"/>
  <c r="M1010" i="1"/>
  <c r="AU1009" i="1"/>
  <c r="AT1009" i="1"/>
  <c r="AP1009" i="1"/>
  <c r="AO1009" i="1"/>
  <c r="AJ1009" i="1"/>
  <c r="AI1009" i="1"/>
  <c r="AN1009" i="1" s="1"/>
  <c r="AH1009" i="1"/>
  <c r="AF1009" i="1"/>
  <c r="AE1009" i="1"/>
  <c r="AC1009" i="1"/>
  <c r="AA1009" i="1"/>
  <c r="Z1009" i="1"/>
  <c r="Y1009" i="1"/>
  <c r="X1009" i="1"/>
  <c r="W1009" i="1"/>
  <c r="P1009" i="1"/>
  <c r="O1009" i="1"/>
  <c r="N1009" i="1"/>
  <c r="M1009" i="1"/>
  <c r="AB1009" i="1" s="1"/>
  <c r="AU1008" i="1"/>
  <c r="AR1008" i="1"/>
  <c r="AP1008" i="1"/>
  <c r="AN1008" i="1"/>
  <c r="AJ1008" i="1"/>
  <c r="AI1008" i="1"/>
  <c r="AT1008" i="1" s="1"/>
  <c r="AH1008" i="1"/>
  <c r="AF1008" i="1"/>
  <c r="AE1008" i="1"/>
  <c r="AD1008" i="1"/>
  <c r="AB1008" i="1"/>
  <c r="AA1008" i="1"/>
  <c r="Z1008" i="1"/>
  <c r="Y1008" i="1"/>
  <c r="X1008" i="1"/>
  <c r="W1008" i="1"/>
  <c r="P1008" i="1"/>
  <c r="O1008" i="1"/>
  <c r="AQ1008" i="1" s="1"/>
  <c r="N1008" i="1"/>
  <c r="AO1008" i="1" s="1"/>
  <c r="M1008" i="1"/>
  <c r="AU1007" i="1"/>
  <c r="AP1007" i="1"/>
  <c r="AN1007" i="1"/>
  <c r="AJ1007" i="1"/>
  <c r="AI1007" i="1"/>
  <c r="AT1007" i="1" s="1"/>
  <c r="AH1007" i="1"/>
  <c r="AF1007" i="1"/>
  <c r="AE1007" i="1"/>
  <c r="AD1007" i="1"/>
  <c r="AB1007" i="1"/>
  <c r="AA1007" i="1"/>
  <c r="Z1007" i="1"/>
  <c r="Y1007" i="1"/>
  <c r="X1007" i="1"/>
  <c r="W1007" i="1"/>
  <c r="P1007" i="1"/>
  <c r="O1007" i="1"/>
  <c r="AQ1007" i="1" s="1"/>
  <c r="N1007" i="1"/>
  <c r="AO1007" i="1" s="1"/>
  <c r="AV1007" i="1" s="1"/>
  <c r="M1007" i="1"/>
  <c r="AR1007" i="1" s="1"/>
  <c r="AU1006" i="1"/>
  <c r="AT1006" i="1"/>
  <c r="AP1006" i="1"/>
  <c r="AO1006" i="1"/>
  <c r="AV1006" i="1" s="1"/>
  <c r="AN1006" i="1"/>
  <c r="AJ1006" i="1"/>
  <c r="AI1006" i="1"/>
  <c r="AH1006" i="1"/>
  <c r="AF1006" i="1"/>
  <c r="AE1006" i="1"/>
  <c r="AC1006" i="1"/>
  <c r="AA1006" i="1"/>
  <c r="Z1006" i="1"/>
  <c r="Y1006" i="1"/>
  <c r="X1006" i="1"/>
  <c r="W1006" i="1"/>
  <c r="P1006" i="1"/>
  <c r="O1006" i="1"/>
  <c r="AQ1006" i="1" s="1"/>
  <c r="N1006" i="1"/>
  <c r="M1006" i="1"/>
  <c r="AR1006" i="1" s="1"/>
  <c r="AU1005" i="1"/>
  <c r="AP1005" i="1"/>
  <c r="AI1005" i="1"/>
  <c r="AN1005" i="1" s="1"/>
  <c r="AH1005" i="1"/>
  <c r="AF1005" i="1"/>
  <c r="AE1005" i="1"/>
  <c r="AD1005" i="1"/>
  <c r="AB1005" i="1"/>
  <c r="AA1005" i="1"/>
  <c r="Z1005" i="1"/>
  <c r="Y1005" i="1"/>
  <c r="X1005" i="1"/>
  <c r="W1005" i="1"/>
  <c r="P1005" i="1"/>
  <c r="O1005" i="1"/>
  <c r="AQ1005" i="1" s="1"/>
  <c r="N1005" i="1"/>
  <c r="AO1005" i="1" s="1"/>
  <c r="AV1005" i="1" s="1"/>
  <c r="M1005" i="1"/>
  <c r="AR1005" i="1" s="1"/>
  <c r="AU1004" i="1"/>
  <c r="AT1004" i="1"/>
  <c r="AP1004" i="1"/>
  <c r="AJ1004" i="1"/>
  <c r="AI1004" i="1"/>
  <c r="AN1004" i="1" s="1"/>
  <c r="AH1004" i="1"/>
  <c r="AF1004" i="1"/>
  <c r="AE1004" i="1"/>
  <c r="AC1004" i="1"/>
  <c r="AA1004" i="1"/>
  <c r="Z1004" i="1"/>
  <c r="Y1004" i="1"/>
  <c r="X1004" i="1"/>
  <c r="W1004" i="1"/>
  <c r="P1004" i="1"/>
  <c r="O1004" i="1"/>
  <c r="AQ1004" i="1" s="1"/>
  <c r="N1004" i="1"/>
  <c r="AO1004" i="1" s="1"/>
  <c r="AV1004" i="1" s="1"/>
  <c r="M1004" i="1"/>
  <c r="AR1004" i="1" s="1"/>
  <c r="AU1003" i="1"/>
  <c r="AR1003" i="1"/>
  <c r="AP1003" i="1"/>
  <c r="AI1003" i="1"/>
  <c r="AN1003" i="1" s="1"/>
  <c r="AH1003" i="1"/>
  <c r="AF1003" i="1"/>
  <c r="AE1003" i="1"/>
  <c r="AD1003" i="1"/>
  <c r="AB1003" i="1"/>
  <c r="AA1003" i="1"/>
  <c r="Z1003" i="1"/>
  <c r="Y1003" i="1"/>
  <c r="X1003" i="1"/>
  <c r="W1003" i="1"/>
  <c r="P1003" i="1"/>
  <c r="O1003" i="1"/>
  <c r="AQ1003" i="1" s="1"/>
  <c r="N1003" i="1"/>
  <c r="AC1003" i="1" s="1"/>
  <c r="M1003" i="1"/>
  <c r="AU1002" i="1"/>
  <c r="AT1002" i="1"/>
  <c r="AP1002" i="1"/>
  <c r="AO1002" i="1"/>
  <c r="AV1002" i="1" s="1"/>
  <c r="AJ1002" i="1"/>
  <c r="AI1002" i="1"/>
  <c r="AN1002" i="1" s="1"/>
  <c r="AH1002" i="1"/>
  <c r="AF1002" i="1"/>
  <c r="AE1002" i="1"/>
  <c r="AC1002" i="1"/>
  <c r="AA1002" i="1"/>
  <c r="Z1002" i="1"/>
  <c r="Y1002" i="1"/>
  <c r="X1002" i="1"/>
  <c r="W1002" i="1"/>
  <c r="P1002" i="1"/>
  <c r="O1002" i="1"/>
  <c r="AD1002" i="1" s="1"/>
  <c r="N1002" i="1"/>
  <c r="M1002" i="1"/>
  <c r="AR1002" i="1" s="1"/>
  <c r="AU1001" i="1"/>
  <c r="AT1001" i="1"/>
  <c r="AR1001" i="1"/>
  <c r="AP1001" i="1"/>
  <c r="AN1001" i="1"/>
  <c r="AJ1001" i="1"/>
  <c r="AI1001" i="1"/>
  <c r="AH1001" i="1"/>
  <c r="AF1001" i="1"/>
  <c r="AE1001" i="1"/>
  <c r="AD1001" i="1"/>
  <c r="AB1001" i="1"/>
  <c r="AA1001" i="1"/>
  <c r="Z1001" i="1"/>
  <c r="Y1001" i="1"/>
  <c r="X1001" i="1"/>
  <c r="W1001" i="1"/>
  <c r="P1001" i="1"/>
  <c r="O1001" i="1"/>
  <c r="AQ1001" i="1" s="1"/>
  <c r="N1001" i="1"/>
  <c r="AO1001" i="1" s="1"/>
  <c r="AV1001" i="1" s="1"/>
  <c r="M1001" i="1"/>
  <c r="AU1000" i="1"/>
  <c r="AT1000" i="1"/>
  <c r="AP1000" i="1"/>
  <c r="AO1000" i="1"/>
  <c r="AV1000" i="1" s="1"/>
  <c r="AN1000" i="1"/>
  <c r="AJ1000" i="1"/>
  <c r="AI1000" i="1"/>
  <c r="AH1000" i="1"/>
  <c r="AF1000" i="1"/>
  <c r="AE1000" i="1"/>
  <c r="AC1000" i="1"/>
  <c r="AA1000" i="1"/>
  <c r="Z1000" i="1"/>
  <c r="Y1000" i="1"/>
  <c r="X1000" i="1"/>
  <c r="W1000" i="1"/>
  <c r="P1000" i="1"/>
  <c r="O1000" i="1"/>
  <c r="AQ1000" i="1" s="1"/>
  <c r="N1000" i="1"/>
  <c r="M1000" i="1"/>
  <c r="AR1000" i="1" s="1"/>
  <c r="AU999" i="1"/>
  <c r="AP999" i="1"/>
  <c r="AI999" i="1"/>
  <c r="AN999" i="1" s="1"/>
  <c r="AH999" i="1"/>
  <c r="AF999" i="1"/>
  <c r="AE999" i="1"/>
  <c r="AD999" i="1"/>
  <c r="AB999" i="1"/>
  <c r="AA999" i="1"/>
  <c r="Z999" i="1"/>
  <c r="Y999" i="1"/>
  <c r="X999" i="1"/>
  <c r="W999" i="1"/>
  <c r="P999" i="1"/>
  <c r="O999" i="1"/>
  <c r="AQ999" i="1" s="1"/>
  <c r="N999" i="1"/>
  <c r="AO999" i="1" s="1"/>
  <c r="M999" i="1"/>
  <c r="AR999" i="1" s="1"/>
  <c r="AU998" i="1"/>
  <c r="AT998" i="1"/>
  <c r="AP998" i="1"/>
  <c r="AJ998" i="1"/>
  <c r="AI998" i="1"/>
  <c r="AN998" i="1" s="1"/>
  <c r="AH998" i="1"/>
  <c r="AF998" i="1"/>
  <c r="AE998" i="1"/>
  <c r="AC998" i="1"/>
  <c r="AA998" i="1"/>
  <c r="Z998" i="1"/>
  <c r="Y998" i="1"/>
  <c r="X998" i="1"/>
  <c r="W998" i="1"/>
  <c r="P998" i="1"/>
  <c r="O998" i="1"/>
  <c r="AQ998" i="1" s="1"/>
  <c r="N998" i="1"/>
  <c r="AO998" i="1" s="1"/>
  <c r="M998" i="1"/>
  <c r="AR998" i="1" s="1"/>
  <c r="AU997" i="1"/>
  <c r="AR997" i="1"/>
  <c r="AP997" i="1"/>
  <c r="AI997" i="1"/>
  <c r="AN997" i="1" s="1"/>
  <c r="AH997" i="1"/>
  <c r="AF997" i="1"/>
  <c r="AE997" i="1"/>
  <c r="AD997" i="1"/>
  <c r="AB997" i="1"/>
  <c r="AA997" i="1"/>
  <c r="Z997" i="1"/>
  <c r="Y997" i="1"/>
  <c r="X997" i="1"/>
  <c r="W997" i="1"/>
  <c r="P997" i="1"/>
  <c r="O997" i="1"/>
  <c r="AQ997" i="1" s="1"/>
  <c r="N997" i="1"/>
  <c r="AC997" i="1" s="1"/>
  <c r="M997" i="1"/>
  <c r="AU996" i="1"/>
  <c r="AT996" i="1"/>
  <c r="AP996" i="1"/>
  <c r="AO996" i="1"/>
  <c r="AV996" i="1" s="1"/>
  <c r="AJ996" i="1"/>
  <c r="AI996" i="1"/>
  <c r="AN996" i="1" s="1"/>
  <c r="AH996" i="1"/>
  <c r="AF996" i="1"/>
  <c r="AE996" i="1"/>
  <c r="AC996" i="1"/>
  <c r="AA996" i="1"/>
  <c r="Z996" i="1"/>
  <c r="Y996" i="1"/>
  <c r="X996" i="1"/>
  <c r="W996" i="1"/>
  <c r="P996" i="1"/>
  <c r="O996" i="1"/>
  <c r="AD996" i="1" s="1"/>
  <c r="N996" i="1"/>
  <c r="M996" i="1"/>
  <c r="AR996" i="1" s="1"/>
  <c r="AU995" i="1"/>
  <c r="AT995" i="1"/>
  <c r="AR995" i="1"/>
  <c r="AP995" i="1"/>
  <c r="AN995" i="1"/>
  <c r="AJ995" i="1"/>
  <c r="AI995" i="1"/>
  <c r="AH995" i="1"/>
  <c r="AF995" i="1"/>
  <c r="AE995" i="1"/>
  <c r="AD995" i="1"/>
  <c r="AB995" i="1"/>
  <c r="AA995" i="1"/>
  <c r="Z995" i="1"/>
  <c r="Y995" i="1"/>
  <c r="X995" i="1"/>
  <c r="W995" i="1"/>
  <c r="P995" i="1"/>
  <c r="O995" i="1"/>
  <c r="AQ995" i="1" s="1"/>
  <c r="N995" i="1"/>
  <c r="AO995" i="1" s="1"/>
  <c r="AV995" i="1" s="1"/>
  <c r="M995" i="1"/>
  <c r="AU994" i="1"/>
  <c r="AT994" i="1"/>
  <c r="AP994" i="1"/>
  <c r="AO994" i="1"/>
  <c r="AV994" i="1" s="1"/>
  <c r="AN994" i="1"/>
  <c r="AJ994" i="1"/>
  <c r="AI994" i="1"/>
  <c r="AH994" i="1"/>
  <c r="AF994" i="1"/>
  <c r="AE994" i="1"/>
  <c r="AC994" i="1"/>
  <c r="AA994" i="1"/>
  <c r="Z994" i="1"/>
  <c r="Y994" i="1"/>
  <c r="X994" i="1"/>
  <c r="W994" i="1"/>
  <c r="P994" i="1"/>
  <c r="O994" i="1"/>
  <c r="AQ994" i="1" s="1"/>
  <c r="N994" i="1"/>
  <c r="M994" i="1"/>
  <c r="AR994" i="1" s="1"/>
  <c r="AU993" i="1"/>
  <c r="AP993" i="1"/>
  <c r="AI993" i="1"/>
  <c r="AN993" i="1" s="1"/>
  <c r="AH993" i="1"/>
  <c r="AF993" i="1"/>
  <c r="AE993" i="1"/>
  <c r="AD993" i="1"/>
  <c r="AB993" i="1"/>
  <c r="AA993" i="1"/>
  <c r="Z993" i="1"/>
  <c r="Y993" i="1"/>
  <c r="X993" i="1"/>
  <c r="W993" i="1"/>
  <c r="P993" i="1"/>
  <c r="O993" i="1"/>
  <c r="AQ993" i="1" s="1"/>
  <c r="N993" i="1"/>
  <c r="AO993" i="1" s="1"/>
  <c r="AV993" i="1" s="1"/>
  <c r="M993" i="1"/>
  <c r="AR993" i="1" s="1"/>
  <c r="AU992" i="1"/>
  <c r="AT992" i="1"/>
  <c r="AP992" i="1"/>
  <c r="AJ992" i="1"/>
  <c r="AI992" i="1"/>
  <c r="AN992" i="1" s="1"/>
  <c r="AH992" i="1"/>
  <c r="AF992" i="1"/>
  <c r="AE992" i="1"/>
  <c r="AA992" i="1"/>
  <c r="Z992" i="1"/>
  <c r="Y992" i="1"/>
  <c r="X992" i="1"/>
  <c r="W992" i="1"/>
  <c r="P992" i="1"/>
  <c r="O992" i="1"/>
  <c r="AQ992" i="1" s="1"/>
  <c r="N992" i="1"/>
  <c r="AC992" i="1" s="1"/>
  <c r="M992" i="1"/>
  <c r="AR992" i="1" s="1"/>
  <c r="AU991" i="1"/>
  <c r="AR991" i="1"/>
  <c r="AP991" i="1"/>
  <c r="AI991" i="1"/>
  <c r="AN991" i="1" s="1"/>
  <c r="AH991" i="1"/>
  <c r="AF991" i="1"/>
  <c r="AE991" i="1"/>
  <c r="AB991" i="1"/>
  <c r="AA991" i="1"/>
  <c r="Z991" i="1"/>
  <c r="Y991" i="1"/>
  <c r="X991" i="1"/>
  <c r="W991" i="1"/>
  <c r="P991" i="1"/>
  <c r="O991" i="1"/>
  <c r="AD991" i="1" s="1"/>
  <c r="N991" i="1"/>
  <c r="AC991" i="1" s="1"/>
  <c r="M991" i="1"/>
  <c r="AU990" i="1"/>
  <c r="AT990" i="1"/>
  <c r="AP990" i="1"/>
  <c r="AO990" i="1"/>
  <c r="AV990" i="1" s="1"/>
  <c r="AJ990" i="1"/>
  <c r="AI990" i="1"/>
  <c r="AN990" i="1" s="1"/>
  <c r="AH990" i="1"/>
  <c r="AF990" i="1"/>
  <c r="AE990" i="1"/>
  <c r="AC990" i="1"/>
  <c r="AA990" i="1"/>
  <c r="Z990" i="1"/>
  <c r="Y990" i="1"/>
  <c r="X990" i="1"/>
  <c r="W990" i="1"/>
  <c r="P990" i="1"/>
  <c r="O990" i="1"/>
  <c r="AD990" i="1" s="1"/>
  <c r="N990" i="1"/>
  <c r="M990" i="1"/>
  <c r="AR990" i="1" s="1"/>
  <c r="AU989" i="1"/>
  <c r="AT989" i="1"/>
  <c r="AR989" i="1"/>
  <c r="AP989" i="1"/>
  <c r="AN989" i="1"/>
  <c r="AJ989" i="1"/>
  <c r="AI989" i="1"/>
  <c r="AH989" i="1"/>
  <c r="AF989" i="1"/>
  <c r="AE989" i="1"/>
  <c r="AD989" i="1"/>
  <c r="AB989" i="1"/>
  <c r="AA989" i="1"/>
  <c r="Z989" i="1"/>
  <c r="Y989" i="1"/>
  <c r="X989" i="1"/>
  <c r="W989" i="1"/>
  <c r="P989" i="1"/>
  <c r="O989" i="1"/>
  <c r="AQ989" i="1" s="1"/>
  <c r="N989" i="1"/>
  <c r="AO989" i="1" s="1"/>
  <c r="AV989" i="1" s="1"/>
  <c r="M989" i="1"/>
  <c r="AU988" i="1"/>
  <c r="AT988" i="1"/>
  <c r="AP988" i="1"/>
  <c r="AO988" i="1"/>
  <c r="AV988" i="1" s="1"/>
  <c r="AN988" i="1"/>
  <c r="AJ988" i="1"/>
  <c r="AI988" i="1"/>
  <c r="AH988" i="1"/>
  <c r="AF988" i="1"/>
  <c r="AE988" i="1"/>
  <c r="AC988" i="1"/>
  <c r="AA988" i="1"/>
  <c r="Z988" i="1"/>
  <c r="Y988" i="1"/>
  <c r="X988" i="1"/>
  <c r="W988" i="1"/>
  <c r="P988" i="1"/>
  <c r="O988" i="1"/>
  <c r="AQ988" i="1" s="1"/>
  <c r="N988" i="1"/>
  <c r="M988" i="1"/>
  <c r="AR988" i="1" s="1"/>
  <c r="AU987" i="1"/>
  <c r="AP987" i="1"/>
  <c r="AI987" i="1"/>
  <c r="AN987" i="1" s="1"/>
  <c r="AH987" i="1"/>
  <c r="AF987" i="1"/>
  <c r="AE987" i="1"/>
  <c r="AD987" i="1"/>
  <c r="AA987" i="1"/>
  <c r="Z987" i="1"/>
  <c r="Y987" i="1"/>
  <c r="X987" i="1"/>
  <c r="W987" i="1"/>
  <c r="P987" i="1"/>
  <c r="O987" i="1"/>
  <c r="AQ987" i="1" s="1"/>
  <c r="N987" i="1"/>
  <c r="AO987" i="1" s="1"/>
  <c r="M987" i="1"/>
  <c r="AR987" i="1" s="1"/>
  <c r="AU986" i="1"/>
  <c r="AT986" i="1"/>
  <c r="AP986" i="1"/>
  <c r="AJ986" i="1"/>
  <c r="AI986" i="1"/>
  <c r="AN986" i="1" s="1"/>
  <c r="AH986" i="1"/>
  <c r="AF986" i="1"/>
  <c r="AE986" i="1"/>
  <c r="AA986" i="1"/>
  <c r="Z986" i="1"/>
  <c r="Y986" i="1"/>
  <c r="X986" i="1"/>
  <c r="W986" i="1"/>
  <c r="P986" i="1"/>
  <c r="O986" i="1"/>
  <c r="AQ986" i="1" s="1"/>
  <c r="N986" i="1"/>
  <c r="AC986" i="1" s="1"/>
  <c r="M986" i="1"/>
  <c r="AR986" i="1" s="1"/>
  <c r="AU985" i="1"/>
  <c r="AR985" i="1"/>
  <c r="AP985" i="1"/>
  <c r="AI985" i="1"/>
  <c r="AN985" i="1" s="1"/>
  <c r="AH985" i="1"/>
  <c r="AF985" i="1"/>
  <c r="AE985" i="1"/>
  <c r="AB985" i="1"/>
  <c r="AA985" i="1"/>
  <c r="Z985" i="1"/>
  <c r="Y985" i="1"/>
  <c r="X985" i="1"/>
  <c r="W985" i="1"/>
  <c r="P985" i="1"/>
  <c r="O985" i="1"/>
  <c r="AD985" i="1" s="1"/>
  <c r="N985" i="1"/>
  <c r="AC985" i="1" s="1"/>
  <c r="M985" i="1"/>
  <c r="AU984" i="1"/>
  <c r="AT984" i="1"/>
  <c r="AP984" i="1"/>
  <c r="AO984" i="1"/>
  <c r="AJ984" i="1"/>
  <c r="AI984" i="1"/>
  <c r="AN984" i="1" s="1"/>
  <c r="AH984" i="1"/>
  <c r="AF984" i="1"/>
  <c r="AE984" i="1"/>
  <c r="AC984" i="1"/>
  <c r="AA984" i="1"/>
  <c r="Z984" i="1"/>
  <c r="Y984" i="1"/>
  <c r="X984" i="1"/>
  <c r="W984" i="1"/>
  <c r="P984" i="1"/>
  <c r="O984" i="1"/>
  <c r="AD984" i="1" s="1"/>
  <c r="N984" i="1"/>
  <c r="M984" i="1"/>
  <c r="AR984" i="1" s="1"/>
  <c r="AU983" i="1"/>
  <c r="AT983" i="1"/>
  <c r="AR983" i="1"/>
  <c r="AP983" i="1"/>
  <c r="AN983" i="1"/>
  <c r="AJ983" i="1"/>
  <c r="AI983" i="1"/>
  <c r="AH983" i="1"/>
  <c r="AF983" i="1"/>
  <c r="AE983" i="1"/>
  <c r="AD983" i="1"/>
  <c r="AB983" i="1"/>
  <c r="AA983" i="1"/>
  <c r="Z983" i="1"/>
  <c r="Y983" i="1"/>
  <c r="X983" i="1"/>
  <c r="W983" i="1"/>
  <c r="P983" i="1"/>
  <c r="O983" i="1"/>
  <c r="AQ983" i="1" s="1"/>
  <c r="N983" i="1"/>
  <c r="AO983" i="1" s="1"/>
  <c r="AV983" i="1" s="1"/>
  <c r="M983" i="1"/>
  <c r="AU982" i="1"/>
  <c r="AT982" i="1"/>
  <c r="AP982" i="1"/>
  <c r="AO982" i="1"/>
  <c r="AN982" i="1"/>
  <c r="AJ982" i="1"/>
  <c r="AI982" i="1"/>
  <c r="AH982" i="1"/>
  <c r="AF982" i="1"/>
  <c r="AE982" i="1"/>
  <c r="AD982" i="1"/>
  <c r="AC982" i="1"/>
  <c r="AA982" i="1"/>
  <c r="Z982" i="1"/>
  <c r="Y982" i="1"/>
  <c r="X982" i="1"/>
  <c r="W982" i="1"/>
  <c r="P982" i="1"/>
  <c r="O982" i="1"/>
  <c r="AQ982" i="1" s="1"/>
  <c r="N982" i="1"/>
  <c r="M982" i="1"/>
  <c r="AR982" i="1" s="1"/>
  <c r="AU981" i="1"/>
  <c r="AP981" i="1"/>
  <c r="AI981" i="1"/>
  <c r="AN981" i="1" s="1"/>
  <c r="AH981" i="1"/>
  <c r="AF981" i="1"/>
  <c r="AE981" i="1"/>
  <c r="AD981" i="1"/>
  <c r="AA981" i="1"/>
  <c r="Z981" i="1"/>
  <c r="Y981" i="1"/>
  <c r="X981" i="1"/>
  <c r="W981" i="1"/>
  <c r="P981" i="1"/>
  <c r="O981" i="1"/>
  <c r="AQ981" i="1" s="1"/>
  <c r="N981" i="1"/>
  <c r="AO981" i="1" s="1"/>
  <c r="M981" i="1"/>
  <c r="AR981" i="1" s="1"/>
  <c r="AU980" i="1"/>
  <c r="AT980" i="1"/>
  <c r="AP980" i="1"/>
  <c r="AN980" i="1"/>
  <c r="AJ980" i="1"/>
  <c r="AI980" i="1"/>
  <c r="AH980" i="1"/>
  <c r="AF980" i="1"/>
  <c r="AE980" i="1"/>
  <c r="AA980" i="1"/>
  <c r="Z980" i="1"/>
  <c r="Y980" i="1"/>
  <c r="X980" i="1"/>
  <c r="W980" i="1"/>
  <c r="P980" i="1"/>
  <c r="O980" i="1"/>
  <c r="AQ980" i="1" s="1"/>
  <c r="N980" i="1"/>
  <c r="AC980" i="1" s="1"/>
  <c r="M980" i="1"/>
  <c r="AR980" i="1" s="1"/>
  <c r="AU979" i="1"/>
  <c r="AR979" i="1"/>
  <c r="AP979" i="1"/>
  <c r="AI979" i="1"/>
  <c r="AN979" i="1" s="1"/>
  <c r="AH979" i="1"/>
  <c r="AF979" i="1"/>
  <c r="AE979" i="1"/>
  <c r="AB979" i="1"/>
  <c r="AA979" i="1"/>
  <c r="Z979" i="1"/>
  <c r="Y979" i="1"/>
  <c r="X979" i="1"/>
  <c r="W979" i="1"/>
  <c r="P979" i="1"/>
  <c r="O979" i="1"/>
  <c r="AD979" i="1" s="1"/>
  <c r="N979" i="1"/>
  <c r="AC979" i="1" s="1"/>
  <c r="M979" i="1"/>
  <c r="AU978" i="1"/>
  <c r="AT978" i="1"/>
  <c r="AP978" i="1"/>
  <c r="AO978" i="1"/>
  <c r="AJ978" i="1"/>
  <c r="AI978" i="1"/>
  <c r="AN978" i="1" s="1"/>
  <c r="AH978" i="1"/>
  <c r="AF978" i="1"/>
  <c r="AE978" i="1"/>
  <c r="AC978" i="1"/>
  <c r="AB978" i="1"/>
  <c r="AA978" i="1"/>
  <c r="Z978" i="1"/>
  <c r="Y978" i="1"/>
  <c r="X978" i="1"/>
  <c r="W978" i="1"/>
  <c r="P978" i="1"/>
  <c r="O978" i="1"/>
  <c r="AD978" i="1" s="1"/>
  <c r="N978" i="1"/>
  <c r="M978" i="1"/>
  <c r="AR978" i="1" s="1"/>
  <c r="AU977" i="1"/>
  <c r="AR977" i="1"/>
  <c r="AP977" i="1"/>
  <c r="AN977" i="1"/>
  <c r="AI977" i="1"/>
  <c r="AT977" i="1" s="1"/>
  <c r="AH977" i="1"/>
  <c r="AF977" i="1"/>
  <c r="AE977" i="1"/>
  <c r="AD977" i="1"/>
  <c r="AB977" i="1"/>
  <c r="AA977" i="1"/>
  <c r="Z977" i="1"/>
  <c r="Y977" i="1"/>
  <c r="X977" i="1"/>
  <c r="W977" i="1"/>
  <c r="P977" i="1"/>
  <c r="O977" i="1"/>
  <c r="AQ977" i="1" s="1"/>
  <c r="N977" i="1"/>
  <c r="AO977" i="1" s="1"/>
  <c r="AV977" i="1" s="1"/>
  <c r="M977" i="1"/>
  <c r="AU976" i="1"/>
  <c r="AT976" i="1"/>
  <c r="AP976" i="1"/>
  <c r="AO976" i="1"/>
  <c r="AV976" i="1" s="1"/>
  <c r="AN976" i="1"/>
  <c r="AJ976" i="1"/>
  <c r="AI976" i="1"/>
  <c r="AH976" i="1"/>
  <c r="AF976" i="1"/>
  <c r="AE976" i="1"/>
  <c r="AC976" i="1"/>
  <c r="AA976" i="1"/>
  <c r="Z976" i="1"/>
  <c r="Y976" i="1"/>
  <c r="X976" i="1"/>
  <c r="W976" i="1"/>
  <c r="P976" i="1"/>
  <c r="O976" i="1"/>
  <c r="AQ976" i="1" s="1"/>
  <c r="N976" i="1"/>
  <c r="M976" i="1"/>
  <c r="AR976" i="1" s="1"/>
  <c r="AU975" i="1"/>
  <c r="AP975" i="1"/>
  <c r="AN975" i="1"/>
  <c r="AI975" i="1"/>
  <c r="AT975" i="1" s="1"/>
  <c r="AH975" i="1"/>
  <c r="AF975" i="1"/>
  <c r="AE975" i="1"/>
  <c r="AD975" i="1"/>
  <c r="AB975" i="1"/>
  <c r="AA975" i="1"/>
  <c r="Z975" i="1"/>
  <c r="Y975" i="1"/>
  <c r="X975" i="1"/>
  <c r="W975" i="1"/>
  <c r="P975" i="1"/>
  <c r="O975" i="1"/>
  <c r="AQ975" i="1" s="1"/>
  <c r="N975" i="1"/>
  <c r="AO975" i="1" s="1"/>
  <c r="AV975" i="1" s="1"/>
  <c r="M975" i="1"/>
  <c r="AR975" i="1" s="1"/>
  <c r="AU974" i="1"/>
  <c r="AT974" i="1"/>
  <c r="AP974" i="1"/>
  <c r="AO974" i="1"/>
  <c r="AV974" i="1" s="1"/>
  <c r="AN974" i="1"/>
  <c r="AJ974" i="1"/>
  <c r="AI974" i="1"/>
  <c r="AH974" i="1"/>
  <c r="AF974" i="1"/>
  <c r="AE974" i="1"/>
  <c r="AA974" i="1"/>
  <c r="Z974" i="1"/>
  <c r="Y974" i="1"/>
  <c r="X974" i="1"/>
  <c r="W974" i="1"/>
  <c r="P974" i="1"/>
  <c r="O974" i="1"/>
  <c r="N974" i="1"/>
  <c r="AC974" i="1" s="1"/>
  <c r="M974" i="1"/>
  <c r="AR974" i="1" s="1"/>
  <c r="AU973" i="1"/>
  <c r="AR973" i="1"/>
  <c r="AP973" i="1"/>
  <c r="AI973" i="1"/>
  <c r="AH973" i="1"/>
  <c r="AF973" i="1"/>
  <c r="AE973" i="1"/>
  <c r="AB973" i="1"/>
  <c r="AA973" i="1"/>
  <c r="Z973" i="1"/>
  <c r="Y973" i="1"/>
  <c r="X973" i="1"/>
  <c r="W973" i="1"/>
  <c r="P973" i="1"/>
  <c r="O973" i="1"/>
  <c r="AD973" i="1" s="1"/>
  <c r="N973" i="1"/>
  <c r="AC973" i="1" s="1"/>
  <c r="M973" i="1"/>
  <c r="AU972" i="1"/>
  <c r="AT972" i="1"/>
  <c r="AP972" i="1"/>
  <c r="AO972" i="1"/>
  <c r="AV972" i="1" s="1"/>
  <c r="AJ972" i="1"/>
  <c r="AI972" i="1"/>
  <c r="AN972" i="1" s="1"/>
  <c r="AH972" i="1"/>
  <c r="AF972" i="1"/>
  <c r="AE972" i="1"/>
  <c r="AC972" i="1"/>
  <c r="AA972" i="1"/>
  <c r="Z972" i="1"/>
  <c r="Y972" i="1"/>
  <c r="X972" i="1"/>
  <c r="W972" i="1"/>
  <c r="P972" i="1"/>
  <c r="O972" i="1"/>
  <c r="AD972" i="1" s="1"/>
  <c r="N972" i="1"/>
  <c r="M972" i="1"/>
  <c r="AR972" i="1" s="1"/>
  <c r="AU971" i="1"/>
  <c r="AR971" i="1"/>
  <c r="AP971" i="1"/>
  <c r="AN971" i="1"/>
  <c r="AI971" i="1"/>
  <c r="AT971" i="1" s="1"/>
  <c r="AH971" i="1"/>
  <c r="AF971" i="1"/>
  <c r="AE971" i="1"/>
  <c r="AD971" i="1"/>
  <c r="AB971" i="1"/>
  <c r="AA971" i="1"/>
  <c r="Z971" i="1"/>
  <c r="Y971" i="1"/>
  <c r="X971" i="1"/>
  <c r="W971" i="1"/>
  <c r="P971" i="1"/>
  <c r="O971" i="1"/>
  <c r="AQ971" i="1" s="1"/>
  <c r="N971" i="1"/>
  <c r="AO971" i="1" s="1"/>
  <c r="AV971" i="1" s="1"/>
  <c r="M971" i="1"/>
  <c r="AV970" i="1"/>
  <c r="AU970" i="1"/>
  <c r="AT970" i="1"/>
  <c r="AP970" i="1"/>
  <c r="AO970" i="1"/>
  <c r="AN970" i="1"/>
  <c r="AJ970" i="1"/>
  <c r="AI970" i="1"/>
  <c r="AH970" i="1"/>
  <c r="AF970" i="1"/>
  <c r="AE970" i="1"/>
  <c r="AC970" i="1"/>
  <c r="AA970" i="1"/>
  <c r="Z970" i="1"/>
  <c r="Y970" i="1"/>
  <c r="X970" i="1"/>
  <c r="W970" i="1"/>
  <c r="P970" i="1"/>
  <c r="O970" i="1"/>
  <c r="AQ970" i="1" s="1"/>
  <c r="N970" i="1"/>
  <c r="M970" i="1"/>
  <c r="AU969" i="1"/>
  <c r="AP969" i="1"/>
  <c r="AN969" i="1"/>
  <c r="AI969" i="1"/>
  <c r="AT969" i="1" s="1"/>
  <c r="AH969" i="1"/>
  <c r="AF969" i="1"/>
  <c r="AE969" i="1"/>
  <c r="AD969" i="1"/>
  <c r="AB969" i="1"/>
  <c r="AA969" i="1"/>
  <c r="Z969" i="1"/>
  <c r="Y969" i="1"/>
  <c r="X969" i="1"/>
  <c r="W969" i="1"/>
  <c r="P969" i="1"/>
  <c r="O969" i="1"/>
  <c r="AQ969" i="1" s="1"/>
  <c r="N969" i="1"/>
  <c r="M969" i="1"/>
  <c r="AR969" i="1" s="1"/>
  <c r="AU968" i="1"/>
  <c r="AT968" i="1"/>
  <c r="AQ968" i="1"/>
  <c r="AP968" i="1"/>
  <c r="AO968" i="1"/>
  <c r="AV968" i="1" s="1"/>
  <c r="AN968" i="1"/>
  <c r="AJ968" i="1"/>
  <c r="AI968" i="1"/>
  <c r="AH968" i="1"/>
  <c r="AF968" i="1"/>
  <c r="AE968" i="1"/>
  <c r="AC968" i="1"/>
  <c r="AA968" i="1"/>
  <c r="Z968" i="1"/>
  <c r="Y968" i="1"/>
  <c r="X968" i="1"/>
  <c r="W968" i="1"/>
  <c r="P968" i="1"/>
  <c r="O968" i="1"/>
  <c r="AD968" i="1" s="1"/>
  <c r="N968" i="1"/>
  <c r="M968" i="1"/>
  <c r="AR968" i="1" s="1"/>
  <c r="AU967" i="1"/>
  <c r="AR967" i="1"/>
  <c r="AP967" i="1"/>
  <c r="AI967" i="1"/>
  <c r="AH967" i="1"/>
  <c r="AF967" i="1"/>
  <c r="AE967" i="1"/>
  <c r="AD967" i="1"/>
  <c r="AB967" i="1"/>
  <c r="AA967" i="1"/>
  <c r="Z967" i="1"/>
  <c r="Y967" i="1"/>
  <c r="X967" i="1"/>
  <c r="W967" i="1"/>
  <c r="P967" i="1"/>
  <c r="O967" i="1"/>
  <c r="AQ967" i="1" s="1"/>
  <c r="N967" i="1"/>
  <c r="AC967" i="1" s="1"/>
  <c r="M967" i="1"/>
  <c r="AU966" i="1"/>
  <c r="AT966" i="1"/>
  <c r="AP966" i="1"/>
  <c r="AO966" i="1"/>
  <c r="AV966" i="1" s="1"/>
  <c r="AJ966" i="1"/>
  <c r="AI966" i="1"/>
  <c r="AN966" i="1" s="1"/>
  <c r="AH966" i="1"/>
  <c r="AF966" i="1"/>
  <c r="AE966" i="1"/>
  <c r="AC966" i="1"/>
  <c r="AA966" i="1"/>
  <c r="Z966" i="1"/>
  <c r="Y966" i="1"/>
  <c r="X966" i="1"/>
  <c r="W966" i="1"/>
  <c r="P966" i="1"/>
  <c r="O966" i="1"/>
  <c r="AD966" i="1" s="1"/>
  <c r="N966" i="1"/>
  <c r="M966" i="1"/>
  <c r="AR966" i="1" s="1"/>
  <c r="AU965" i="1"/>
  <c r="AR965" i="1"/>
  <c r="AP965" i="1"/>
  <c r="AI965" i="1"/>
  <c r="AH965" i="1"/>
  <c r="AF965" i="1"/>
  <c r="AE965" i="1"/>
  <c r="AD965" i="1"/>
  <c r="AB965" i="1"/>
  <c r="AA965" i="1"/>
  <c r="Z965" i="1"/>
  <c r="Y965" i="1"/>
  <c r="X965" i="1"/>
  <c r="W965" i="1"/>
  <c r="P965" i="1"/>
  <c r="O965" i="1"/>
  <c r="AQ965" i="1" s="1"/>
  <c r="N965" i="1"/>
  <c r="AO965" i="1" s="1"/>
  <c r="AV965" i="1" s="1"/>
  <c r="M965" i="1"/>
  <c r="AU964" i="1"/>
  <c r="AT964" i="1"/>
  <c r="AP964" i="1"/>
  <c r="AO964" i="1"/>
  <c r="AN964" i="1"/>
  <c r="AJ964" i="1"/>
  <c r="AI964" i="1"/>
  <c r="AH964" i="1"/>
  <c r="AF964" i="1"/>
  <c r="AE964" i="1"/>
  <c r="AC964" i="1"/>
  <c r="AA964" i="1"/>
  <c r="Z964" i="1"/>
  <c r="Y964" i="1"/>
  <c r="X964" i="1"/>
  <c r="W964" i="1"/>
  <c r="P964" i="1"/>
  <c r="O964" i="1"/>
  <c r="N964" i="1"/>
  <c r="M964" i="1"/>
  <c r="AU963" i="1"/>
  <c r="AR963" i="1"/>
  <c r="AP963" i="1"/>
  <c r="AI963" i="1"/>
  <c r="AH963" i="1"/>
  <c r="AF963" i="1"/>
  <c r="AE963" i="1"/>
  <c r="AD963" i="1"/>
  <c r="AB963" i="1"/>
  <c r="AA963" i="1"/>
  <c r="Z963" i="1"/>
  <c r="Y963" i="1"/>
  <c r="X963" i="1"/>
  <c r="W963" i="1"/>
  <c r="P963" i="1"/>
  <c r="O963" i="1"/>
  <c r="AQ963" i="1" s="1"/>
  <c r="N963" i="1"/>
  <c r="M963" i="1"/>
  <c r="AU962" i="1"/>
  <c r="AT962" i="1"/>
  <c r="AP962" i="1"/>
  <c r="AO962" i="1"/>
  <c r="AN962" i="1"/>
  <c r="AJ962" i="1"/>
  <c r="AI962" i="1"/>
  <c r="AH962" i="1"/>
  <c r="AF962" i="1"/>
  <c r="AE962" i="1"/>
  <c r="AC962" i="1"/>
  <c r="AA962" i="1"/>
  <c r="Z962" i="1"/>
  <c r="Y962" i="1"/>
  <c r="X962" i="1"/>
  <c r="W962" i="1"/>
  <c r="P962" i="1"/>
  <c r="O962" i="1"/>
  <c r="N962" i="1"/>
  <c r="M962" i="1"/>
  <c r="AU961" i="1"/>
  <c r="AR961" i="1"/>
  <c r="AQ961" i="1"/>
  <c r="AP961" i="1"/>
  <c r="AI961" i="1"/>
  <c r="AH961" i="1"/>
  <c r="AF961" i="1"/>
  <c r="AE961" i="1"/>
  <c r="AD961" i="1"/>
  <c r="AB961" i="1"/>
  <c r="AA961" i="1"/>
  <c r="Z961" i="1"/>
  <c r="Y961" i="1"/>
  <c r="X961" i="1"/>
  <c r="W961" i="1"/>
  <c r="P961" i="1"/>
  <c r="O961" i="1"/>
  <c r="N961" i="1"/>
  <c r="M961" i="1"/>
  <c r="AU960" i="1"/>
  <c r="AQ960" i="1"/>
  <c r="AP960" i="1"/>
  <c r="AO960" i="1"/>
  <c r="AJ960" i="1"/>
  <c r="AI960" i="1"/>
  <c r="AN960" i="1" s="1"/>
  <c r="AH960" i="1"/>
  <c r="AF960" i="1"/>
  <c r="AE960" i="1"/>
  <c r="AC960" i="1"/>
  <c r="AB960" i="1"/>
  <c r="AA960" i="1"/>
  <c r="Z960" i="1"/>
  <c r="Y960" i="1"/>
  <c r="X960" i="1"/>
  <c r="W960" i="1"/>
  <c r="P960" i="1"/>
  <c r="O960" i="1"/>
  <c r="AD960" i="1" s="1"/>
  <c r="N960" i="1"/>
  <c r="M960" i="1"/>
  <c r="AR960" i="1" s="1"/>
  <c r="AU959" i="1"/>
  <c r="AT959" i="1"/>
  <c r="AR959" i="1"/>
  <c r="AP959" i="1"/>
  <c r="AI959" i="1"/>
  <c r="AN959" i="1" s="1"/>
  <c r="AH959" i="1"/>
  <c r="AF959" i="1"/>
  <c r="AE959" i="1"/>
  <c r="AD959" i="1"/>
  <c r="AB959" i="1"/>
  <c r="AA959" i="1"/>
  <c r="Z959" i="1"/>
  <c r="Y959" i="1"/>
  <c r="X959" i="1"/>
  <c r="W959" i="1"/>
  <c r="P959" i="1"/>
  <c r="O959" i="1"/>
  <c r="AQ959" i="1" s="1"/>
  <c r="N959" i="1"/>
  <c r="M959" i="1"/>
  <c r="AU958" i="1"/>
  <c r="AT958" i="1"/>
  <c r="AQ958" i="1"/>
  <c r="AP958" i="1"/>
  <c r="AO958" i="1"/>
  <c r="AN958" i="1"/>
  <c r="AJ958" i="1"/>
  <c r="AI958" i="1"/>
  <c r="AH958" i="1"/>
  <c r="AF958" i="1"/>
  <c r="AE958" i="1"/>
  <c r="AC958" i="1"/>
  <c r="AA958" i="1"/>
  <c r="Z958" i="1"/>
  <c r="Y958" i="1"/>
  <c r="X958" i="1"/>
  <c r="W958" i="1"/>
  <c r="P958" i="1"/>
  <c r="O958" i="1"/>
  <c r="AD958" i="1" s="1"/>
  <c r="N958" i="1"/>
  <c r="M958" i="1"/>
  <c r="AU957" i="1"/>
  <c r="AP957" i="1"/>
  <c r="AO957" i="1"/>
  <c r="AN957" i="1"/>
  <c r="AI957" i="1"/>
  <c r="AH957" i="1"/>
  <c r="AF957" i="1"/>
  <c r="AE957" i="1"/>
  <c r="AD957" i="1"/>
  <c r="AC957" i="1"/>
  <c r="AA957" i="1"/>
  <c r="Z957" i="1"/>
  <c r="Y957" i="1"/>
  <c r="X957" i="1"/>
  <c r="W957" i="1"/>
  <c r="P957" i="1"/>
  <c r="O957" i="1"/>
  <c r="AQ957" i="1" s="1"/>
  <c r="N957" i="1"/>
  <c r="M957" i="1"/>
  <c r="AB957" i="1" s="1"/>
  <c r="AU956" i="1"/>
  <c r="AT956" i="1"/>
  <c r="AP956" i="1"/>
  <c r="AO956" i="1"/>
  <c r="AN956" i="1"/>
  <c r="AJ956" i="1"/>
  <c r="AI956" i="1"/>
  <c r="AH956" i="1"/>
  <c r="AF956" i="1"/>
  <c r="AE956" i="1"/>
  <c r="AD956" i="1"/>
  <c r="AA956" i="1"/>
  <c r="Z956" i="1"/>
  <c r="Y956" i="1"/>
  <c r="X956" i="1"/>
  <c r="W956" i="1"/>
  <c r="P956" i="1"/>
  <c r="O956" i="1"/>
  <c r="AQ956" i="1" s="1"/>
  <c r="N956" i="1"/>
  <c r="AC956" i="1" s="1"/>
  <c r="M956" i="1"/>
  <c r="AR956" i="1" s="1"/>
  <c r="AU955" i="1"/>
  <c r="AP955" i="1"/>
  <c r="AO955" i="1"/>
  <c r="AI955" i="1"/>
  <c r="AN955" i="1" s="1"/>
  <c r="AH955" i="1"/>
  <c r="AF955" i="1"/>
  <c r="AE955" i="1"/>
  <c r="AA955" i="1"/>
  <c r="Z955" i="1"/>
  <c r="Y955" i="1"/>
  <c r="X955" i="1"/>
  <c r="W955" i="1"/>
  <c r="P955" i="1"/>
  <c r="O955" i="1"/>
  <c r="AD955" i="1" s="1"/>
  <c r="N955" i="1"/>
  <c r="AC955" i="1" s="1"/>
  <c r="M955" i="1"/>
  <c r="AU954" i="1"/>
  <c r="AR954" i="1"/>
  <c r="AP954" i="1"/>
  <c r="AI954" i="1"/>
  <c r="AN954" i="1" s="1"/>
  <c r="AH954" i="1"/>
  <c r="AF954" i="1"/>
  <c r="AE954" i="1"/>
  <c r="AB954" i="1"/>
  <c r="AA954" i="1"/>
  <c r="Z954" i="1"/>
  <c r="Y954" i="1"/>
  <c r="X954" i="1"/>
  <c r="W954" i="1"/>
  <c r="P954" i="1"/>
  <c r="O954" i="1"/>
  <c r="AD954" i="1" s="1"/>
  <c r="N954" i="1"/>
  <c r="M954" i="1"/>
  <c r="AU953" i="1"/>
  <c r="AR953" i="1"/>
  <c r="AP953" i="1"/>
  <c r="AI953" i="1"/>
  <c r="AN953" i="1" s="1"/>
  <c r="AH953" i="1"/>
  <c r="AF953" i="1"/>
  <c r="AE953" i="1"/>
  <c r="AC953" i="1"/>
  <c r="AB953" i="1"/>
  <c r="AA953" i="1"/>
  <c r="Z953" i="1"/>
  <c r="Y953" i="1"/>
  <c r="X953" i="1"/>
  <c r="W953" i="1"/>
  <c r="P953" i="1"/>
  <c r="O953" i="1"/>
  <c r="AD953" i="1" s="1"/>
  <c r="N953" i="1"/>
  <c r="AO953" i="1" s="1"/>
  <c r="AV953" i="1" s="1"/>
  <c r="M953" i="1"/>
  <c r="AU952" i="1"/>
  <c r="AR952" i="1"/>
  <c r="AP952" i="1"/>
  <c r="AO952" i="1"/>
  <c r="AV952" i="1" s="1"/>
  <c r="AI952" i="1"/>
  <c r="AH952" i="1"/>
  <c r="AF952" i="1"/>
  <c r="AE952" i="1"/>
  <c r="AD952" i="1"/>
  <c r="AC952" i="1"/>
  <c r="AB952" i="1"/>
  <c r="AA952" i="1"/>
  <c r="Z952" i="1"/>
  <c r="Y952" i="1"/>
  <c r="X952" i="1"/>
  <c r="W952" i="1"/>
  <c r="P952" i="1"/>
  <c r="O952" i="1"/>
  <c r="AQ952" i="1" s="1"/>
  <c r="N952" i="1"/>
  <c r="M952" i="1"/>
  <c r="AU951" i="1"/>
  <c r="AT951" i="1"/>
  <c r="AP951" i="1"/>
  <c r="AN951" i="1"/>
  <c r="AJ951" i="1"/>
  <c r="AI951" i="1"/>
  <c r="AH951" i="1"/>
  <c r="AF951" i="1"/>
  <c r="AE951" i="1"/>
  <c r="AD951" i="1"/>
  <c r="AC951" i="1"/>
  <c r="AA951" i="1"/>
  <c r="Z951" i="1"/>
  <c r="Y951" i="1"/>
  <c r="X951" i="1"/>
  <c r="W951" i="1"/>
  <c r="P951" i="1"/>
  <c r="O951" i="1"/>
  <c r="AQ951" i="1" s="1"/>
  <c r="N951" i="1"/>
  <c r="AO951" i="1" s="1"/>
  <c r="AV951" i="1" s="1"/>
  <c r="M951" i="1"/>
  <c r="AR951" i="1" s="1"/>
  <c r="AU950" i="1"/>
  <c r="AT950" i="1"/>
  <c r="AP950" i="1"/>
  <c r="AO950" i="1"/>
  <c r="AN950" i="1"/>
  <c r="AJ950" i="1"/>
  <c r="AI950" i="1"/>
  <c r="AH950" i="1"/>
  <c r="AF950" i="1"/>
  <c r="AE950" i="1"/>
  <c r="AD950" i="1"/>
  <c r="AA950" i="1"/>
  <c r="Z950" i="1"/>
  <c r="Y950" i="1"/>
  <c r="X950" i="1"/>
  <c r="W950" i="1"/>
  <c r="P950" i="1"/>
  <c r="O950" i="1"/>
  <c r="AQ950" i="1" s="1"/>
  <c r="N950" i="1"/>
  <c r="AC950" i="1" s="1"/>
  <c r="M950" i="1"/>
  <c r="AR950" i="1" s="1"/>
  <c r="AU949" i="1"/>
  <c r="AP949" i="1"/>
  <c r="AO949" i="1"/>
  <c r="AI949" i="1"/>
  <c r="AN949" i="1" s="1"/>
  <c r="AH949" i="1"/>
  <c r="AF949" i="1"/>
  <c r="AE949" i="1"/>
  <c r="AA949" i="1"/>
  <c r="Z949" i="1"/>
  <c r="Y949" i="1"/>
  <c r="X949" i="1"/>
  <c r="W949" i="1"/>
  <c r="P949" i="1"/>
  <c r="O949" i="1"/>
  <c r="AD949" i="1" s="1"/>
  <c r="N949" i="1"/>
  <c r="AC949" i="1" s="1"/>
  <c r="M949" i="1"/>
  <c r="AU948" i="1"/>
  <c r="AR948" i="1"/>
  <c r="AP948" i="1"/>
  <c r="AI948" i="1"/>
  <c r="AN948" i="1" s="1"/>
  <c r="AH948" i="1"/>
  <c r="AF948" i="1"/>
  <c r="AE948" i="1"/>
  <c r="AB948" i="1"/>
  <c r="AA948" i="1"/>
  <c r="Z948" i="1"/>
  <c r="Y948" i="1"/>
  <c r="X948" i="1"/>
  <c r="W948" i="1"/>
  <c r="P948" i="1"/>
  <c r="O948" i="1"/>
  <c r="AD948" i="1" s="1"/>
  <c r="N948" i="1"/>
  <c r="M948" i="1"/>
  <c r="AU947" i="1"/>
  <c r="AR947" i="1"/>
  <c r="AP947" i="1"/>
  <c r="AI947" i="1"/>
  <c r="AN947" i="1" s="1"/>
  <c r="AH947" i="1"/>
  <c r="AF947" i="1"/>
  <c r="AE947" i="1"/>
  <c r="AC947" i="1"/>
  <c r="AB947" i="1"/>
  <c r="AA947" i="1"/>
  <c r="Z947" i="1"/>
  <c r="Y947" i="1"/>
  <c r="X947" i="1"/>
  <c r="W947" i="1"/>
  <c r="P947" i="1"/>
  <c r="O947" i="1"/>
  <c r="AD947" i="1" s="1"/>
  <c r="N947" i="1"/>
  <c r="AO947" i="1" s="1"/>
  <c r="M947" i="1"/>
  <c r="AU946" i="1"/>
  <c r="AR946" i="1"/>
  <c r="AP946" i="1"/>
  <c r="AO946" i="1"/>
  <c r="AI946" i="1"/>
  <c r="AH946" i="1"/>
  <c r="AF946" i="1"/>
  <c r="AE946" i="1"/>
  <c r="AD946" i="1"/>
  <c r="AC946" i="1"/>
  <c r="AB946" i="1"/>
  <c r="AA946" i="1"/>
  <c r="Z946" i="1"/>
  <c r="Y946" i="1"/>
  <c r="X946" i="1"/>
  <c r="W946" i="1"/>
  <c r="P946" i="1"/>
  <c r="O946" i="1"/>
  <c r="AQ946" i="1" s="1"/>
  <c r="N946" i="1"/>
  <c r="M946" i="1"/>
  <c r="AU945" i="1"/>
  <c r="AT945" i="1"/>
  <c r="AP945" i="1"/>
  <c r="AN945" i="1"/>
  <c r="AJ945" i="1"/>
  <c r="AI945" i="1"/>
  <c r="AH945" i="1"/>
  <c r="AF945" i="1"/>
  <c r="AE945" i="1"/>
  <c r="AD945" i="1"/>
  <c r="AC945" i="1"/>
  <c r="AA945" i="1"/>
  <c r="Z945" i="1"/>
  <c r="Y945" i="1"/>
  <c r="X945" i="1"/>
  <c r="W945" i="1"/>
  <c r="P945" i="1"/>
  <c r="O945" i="1"/>
  <c r="AQ945" i="1" s="1"/>
  <c r="N945" i="1"/>
  <c r="AO945" i="1" s="1"/>
  <c r="M945" i="1"/>
  <c r="AR945" i="1" s="1"/>
  <c r="AU944" i="1"/>
  <c r="AT944" i="1"/>
  <c r="AP944" i="1"/>
  <c r="AO944" i="1"/>
  <c r="AV944" i="1" s="1"/>
  <c r="AN944" i="1"/>
  <c r="AJ944" i="1"/>
  <c r="AI944" i="1"/>
  <c r="AH944" i="1"/>
  <c r="AF944" i="1"/>
  <c r="AE944" i="1"/>
  <c r="AD944" i="1"/>
  <c r="AA944" i="1"/>
  <c r="Z944" i="1"/>
  <c r="Y944" i="1"/>
  <c r="X944" i="1"/>
  <c r="W944" i="1"/>
  <c r="P944" i="1"/>
  <c r="O944" i="1"/>
  <c r="AQ944" i="1" s="1"/>
  <c r="N944" i="1"/>
  <c r="AC944" i="1" s="1"/>
  <c r="M944" i="1"/>
  <c r="AR944" i="1" s="1"/>
  <c r="AU943" i="1"/>
  <c r="AP943" i="1"/>
  <c r="AO943" i="1"/>
  <c r="AI943" i="1"/>
  <c r="AN943" i="1" s="1"/>
  <c r="AH943" i="1"/>
  <c r="AF943" i="1"/>
  <c r="AE943" i="1"/>
  <c r="AA943" i="1"/>
  <c r="Z943" i="1"/>
  <c r="Y943" i="1"/>
  <c r="X943" i="1"/>
  <c r="W943" i="1"/>
  <c r="P943" i="1"/>
  <c r="O943" i="1"/>
  <c r="AD943" i="1" s="1"/>
  <c r="N943" i="1"/>
  <c r="AC943" i="1" s="1"/>
  <c r="M943" i="1"/>
  <c r="AU942" i="1"/>
  <c r="AT942" i="1"/>
  <c r="AR942" i="1"/>
  <c r="AP942" i="1"/>
  <c r="AJ942" i="1"/>
  <c r="AI942" i="1"/>
  <c r="AN942" i="1" s="1"/>
  <c r="AH942" i="1"/>
  <c r="AF942" i="1"/>
  <c r="AE942" i="1"/>
  <c r="AB942" i="1"/>
  <c r="AA942" i="1"/>
  <c r="Z942" i="1"/>
  <c r="Y942" i="1"/>
  <c r="X942" i="1"/>
  <c r="W942" i="1"/>
  <c r="P942" i="1"/>
  <c r="O942" i="1"/>
  <c r="AD942" i="1" s="1"/>
  <c r="N942" i="1"/>
  <c r="M942" i="1"/>
  <c r="AU941" i="1"/>
  <c r="AR941" i="1"/>
  <c r="AP941" i="1"/>
  <c r="AI941" i="1"/>
  <c r="AN941" i="1" s="1"/>
  <c r="AH941" i="1"/>
  <c r="AF941" i="1"/>
  <c r="AE941" i="1"/>
  <c r="AB941" i="1"/>
  <c r="AA941" i="1"/>
  <c r="Z941" i="1"/>
  <c r="Y941" i="1"/>
  <c r="X941" i="1"/>
  <c r="W941" i="1"/>
  <c r="P941" i="1"/>
  <c r="O941" i="1"/>
  <c r="AD941" i="1" s="1"/>
  <c r="N941" i="1"/>
  <c r="AO941" i="1" s="1"/>
  <c r="AV941" i="1" s="1"/>
  <c r="M941" i="1"/>
  <c r="AU940" i="1"/>
  <c r="AR940" i="1"/>
  <c r="AP940" i="1"/>
  <c r="AO940" i="1"/>
  <c r="AI940" i="1"/>
  <c r="AH940" i="1"/>
  <c r="AF940" i="1"/>
  <c r="AE940" i="1"/>
  <c r="AD940" i="1"/>
  <c r="AC940" i="1"/>
  <c r="AB940" i="1"/>
  <c r="AA940" i="1"/>
  <c r="Z940" i="1"/>
  <c r="Y940" i="1"/>
  <c r="X940" i="1"/>
  <c r="W940" i="1"/>
  <c r="P940" i="1"/>
  <c r="O940" i="1"/>
  <c r="AQ940" i="1" s="1"/>
  <c r="N940" i="1"/>
  <c r="M940" i="1"/>
  <c r="AU939" i="1"/>
  <c r="AT939" i="1"/>
  <c r="AP939" i="1"/>
  <c r="AN939" i="1"/>
  <c r="AJ939" i="1"/>
  <c r="AI939" i="1"/>
  <c r="AH939" i="1"/>
  <c r="AF939" i="1"/>
  <c r="AE939" i="1"/>
  <c r="AD939" i="1"/>
  <c r="AC939" i="1"/>
  <c r="AA939" i="1"/>
  <c r="Z939" i="1"/>
  <c r="Y939" i="1"/>
  <c r="X939" i="1"/>
  <c r="W939" i="1"/>
  <c r="P939" i="1"/>
  <c r="O939" i="1"/>
  <c r="AQ939" i="1" s="1"/>
  <c r="N939" i="1"/>
  <c r="AO939" i="1" s="1"/>
  <c r="M939" i="1"/>
  <c r="AR939" i="1" s="1"/>
  <c r="AU938" i="1"/>
  <c r="AT938" i="1"/>
  <c r="AP938" i="1"/>
  <c r="AO938" i="1"/>
  <c r="AN938" i="1"/>
  <c r="AJ938" i="1"/>
  <c r="AI938" i="1"/>
  <c r="AH938" i="1"/>
  <c r="AF938" i="1"/>
  <c r="AE938" i="1"/>
  <c r="AD938" i="1"/>
  <c r="AA938" i="1"/>
  <c r="Z938" i="1"/>
  <c r="Y938" i="1"/>
  <c r="X938" i="1"/>
  <c r="W938" i="1"/>
  <c r="P938" i="1"/>
  <c r="O938" i="1"/>
  <c r="AQ938" i="1" s="1"/>
  <c r="N938" i="1"/>
  <c r="AC938" i="1" s="1"/>
  <c r="M938" i="1"/>
  <c r="AR938" i="1" s="1"/>
  <c r="AU937" i="1"/>
  <c r="AP937" i="1"/>
  <c r="AO937" i="1"/>
  <c r="AI937" i="1"/>
  <c r="AN937" i="1" s="1"/>
  <c r="AH937" i="1"/>
  <c r="AF937" i="1"/>
  <c r="AE937" i="1"/>
  <c r="AA937" i="1"/>
  <c r="Z937" i="1"/>
  <c r="Y937" i="1"/>
  <c r="X937" i="1"/>
  <c r="W937" i="1"/>
  <c r="P937" i="1"/>
  <c r="O937" i="1"/>
  <c r="AD937" i="1" s="1"/>
  <c r="N937" i="1"/>
  <c r="AC937" i="1" s="1"/>
  <c r="M937" i="1"/>
  <c r="AU936" i="1"/>
  <c r="AT936" i="1"/>
  <c r="AP936" i="1"/>
  <c r="AJ936" i="1"/>
  <c r="AI936" i="1"/>
  <c r="AN936" i="1" s="1"/>
  <c r="AH936" i="1"/>
  <c r="AF936" i="1"/>
  <c r="AE936" i="1"/>
  <c r="AA936" i="1"/>
  <c r="Z936" i="1"/>
  <c r="Y936" i="1"/>
  <c r="X936" i="1"/>
  <c r="W936" i="1"/>
  <c r="P936" i="1"/>
  <c r="O936" i="1"/>
  <c r="AD936" i="1" s="1"/>
  <c r="N936" i="1"/>
  <c r="M936" i="1"/>
  <c r="AR936" i="1" s="1"/>
  <c r="AU935" i="1"/>
  <c r="AR935" i="1"/>
  <c r="AQ935" i="1"/>
  <c r="AP935" i="1"/>
  <c r="AI935" i="1"/>
  <c r="AN935" i="1" s="1"/>
  <c r="AH935" i="1"/>
  <c r="AF935" i="1"/>
  <c r="AE935" i="1"/>
  <c r="AB935" i="1"/>
  <c r="AA935" i="1"/>
  <c r="Z935" i="1"/>
  <c r="Y935" i="1"/>
  <c r="X935" i="1"/>
  <c r="W935" i="1"/>
  <c r="P935" i="1"/>
  <c r="O935" i="1"/>
  <c r="AD935" i="1" s="1"/>
  <c r="N935" i="1"/>
  <c r="AO935" i="1" s="1"/>
  <c r="M935" i="1"/>
  <c r="AU934" i="1"/>
  <c r="AR934" i="1"/>
  <c r="AP934" i="1"/>
  <c r="AO934" i="1"/>
  <c r="AV934" i="1" s="1"/>
  <c r="AI934" i="1"/>
  <c r="AH934" i="1"/>
  <c r="AF934" i="1"/>
  <c r="AE934" i="1"/>
  <c r="AC934" i="1"/>
  <c r="AB934" i="1"/>
  <c r="AA934" i="1"/>
  <c r="Z934" i="1"/>
  <c r="Y934" i="1"/>
  <c r="X934" i="1"/>
  <c r="W934" i="1"/>
  <c r="P934" i="1"/>
  <c r="O934" i="1"/>
  <c r="AQ934" i="1" s="1"/>
  <c r="N934" i="1"/>
  <c r="M934" i="1"/>
  <c r="AU933" i="1"/>
  <c r="AT933" i="1"/>
  <c r="AR933" i="1"/>
  <c r="AP933" i="1"/>
  <c r="AN933" i="1"/>
  <c r="AJ933" i="1"/>
  <c r="AI933" i="1"/>
  <c r="AH933" i="1"/>
  <c r="AF933" i="1"/>
  <c r="AE933" i="1"/>
  <c r="AD933" i="1"/>
  <c r="AC933" i="1"/>
  <c r="AB933" i="1"/>
  <c r="AA933" i="1"/>
  <c r="Z933" i="1"/>
  <c r="Y933" i="1"/>
  <c r="X933" i="1"/>
  <c r="W933" i="1"/>
  <c r="P933" i="1"/>
  <c r="O933" i="1"/>
  <c r="AQ933" i="1" s="1"/>
  <c r="N933" i="1"/>
  <c r="AO933" i="1" s="1"/>
  <c r="M933" i="1"/>
  <c r="AU932" i="1"/>
  <c r="AT932" i="1"/>
  <c r="AP932" i="1"/>
  <c r="AO932" i="1"/>
  <c r="AV932" i="1" s="1"/>
  <c r="AN932" i="1"/>
  <c r="AJ932" i="1"/>
  <c r="AI932" i="1"/>
  <c r="AH932" i="1"/>
  <c r="AF932" i="1"/>
  <c r="AE932" i="1"/>
  <c r="AD932" i="1"/>
  <c r="AC932" i="1"/>
  <c r="AA932" i="1"/>
  <c r="Z932" i="1"/>
  <c r="Y932" i="1"/>
  <c r="X932" i="1"/>
  <c r="W932" i="1"/>
  <c r="P932" i="1"/>
  <c r="O932" i="1"/>
  <c r="AQ932" i="1" s="1"/>
  <c r="N932" i="1"/>
  <c r="M932" i="1"/>
  <c r="AR932" i="1" s="1"/>
  <c r="AV931" i="1"/>
  <c r="AU931" i="1"/>
  <c r="AP931" i="1"/>
  <c r="AO931" i="1"/>
  <c r="AI931" i="1"/>
  <c r="AN931" i="1" s="1"/>
  <c r="AH931" i="1"/>
  <c r="AF931" i="1"/>
  <c r="AE931" i="1"/>
  <c r="AD931" i="1"/>
  <c r="AA931" i="1"/>
  <c r="Z931" i="1"/>
  <c r="Y931" i="1"/>
  <c r="X931" i="1"/>
  <c r="W931" i="1"/>
  <c r="P931" i="1"/>
  <c r="O931" i="1"/>
  <c r="AQ931" i="1" s="1"/>
  <c r="N931" i="1"/>
  <c r="AC931" i="1" s="1"/>
  <c r="M931" i="1"/>
  <c r="AU930" i="1"/>
  <c r="AT930" i="1"/>
  <c r="AP930" i="1"/>
  <c r="AJ930" i="1"/>
  <c r="AI930" i="1"/>
  <c r="AN930" i="1" s="1"/>
  <c r="AH930" i="1"/>
  <c r="AF930" i="1"/>
  <c r="AE930" i="1"/>
  <c r="AA930" i="1"/>
  <c r="Z930" i="1"/>
  <c r="Y930" i="1"/>
  <c r="X930" i="1"/>
  <c r="W930" i="1"/>
  <c r="P930" i="1"/>
  <c r="O930" i="1"/>
  <c r="AD930" i="1" s="1"/>
  <c r="N930" i="1"/>
  <c r="M930" i="1"/>
  <c r="AR930" i="1" s="1"/>
  <c r="AU929" i="1"/>
  <c r="AR929" i="1"/>
  <c r="AP929" i="1"/>
  <c r="AI929" i="1"/>
  <c r="AN929" i="1" s="1"/>
  <c r="AH929" i="1"/>
  <c r="AF929" i="1"/>
  <c r="AE929" i="1"/>
  <c r="AB929" i="1"/>
  <c r="AA929" i="1"/>
  <c r="Z929" i="1"/>
  <c r="Y929" i="1"/>
  <c r="X929" i="1"/>
  <c r="W929" i="1"/>
  <c r="P929" i="1"/>
  <c r="O929" i="1"/>
  <c r="AD929" i="1" s="1"/>
  <c r="N929" i="1"/>
  <c r="AO929" i="1" s="1"/>
  <c r="AV929" i="1" s="1"/>
  <c r="M929" i="1"/>
  <c r="AU928" i="1"/>
  <c r="AR928" i="1"/>
  <c r="AP928" i="1"/>
  <c r="AO928" i="1"/>
  <c r="AV928" i="1" s="1"/>
  <c r="AI928" i="1"/>
  <c r="AH928" i="1"/>
  <c r="AF928" i="1"/>
  <c r="AE928" i="1"/>
  <c r="AC928" i="1"/>
  <c r="AB928" i="1"/>
  <c r="AA928" i="1"/>
  <c r="Z928" i="1"/>
  <c r="Y928" i="1"/>
  <c r="X928" i="1"/>
  <c r="W928" i="1"/>
  <c r="P928" i="1"/>
  <c r="O928" i="1"/>
  <c r="AQ928" i="1" s="1"/>
  <c r="N928" i="1"/>
  <c r="M928" i="1"/>
  <c r="AU927" i="1"/>
  <c r="AT927" i="1"/>
  <c r="AR927" i="1"/>
  <c r="AP927" i="1"/>
  <c r="AN927" i="1"/>
  <c r="AJ927" i="1"/>
  <c r="AI927" i="1"/>
  <c r="AH927" i="1"/>
  <c r="AF927" i="1"/>
  <c r="AE927" i="1"/>
  <c r="AD927" i="1"/>
  <c r="AC927" i="1"/>
  <c r="AB927" i="1"/>
  <c r="AA927" i="1"/>
  <c r="Z927" i="1"/>
  <c r="Y927" i="1"/>
  <c r="X927" i="1"/>
  <c r="W927" i="1"/>
  <c r="P927" i="1"/>
  <c r="O927" i="1"/>
  <c r="AQ927" i="1" s="1"/>
  <c r="N927" i="1"/>
  <c r="AO927" i="1" s="1"/>
  <c r="AV927" i="1" s="1"/>
  <c r="M927" i="1"/>
  <c r="AU926" i="1"/>
  <c r="AT926" i="1"/>
  <c r="AP926" i="1"/>
  <c r="AO926" i="1"/>
  <c r="AN926" i="1"/>
  <c r="AJ926" i="1"/>
  <c r="AI926" i="1"/>
  <c r="AH926" i="1"/>
  <c r="AF926" i="1"/>
  <c r="AE926" i="1"/>
  <c r="AD926" i="1"/>
  <c r="AC926" i="1"/>
  <c r="AA926" i="1"/>
  <c r="Z926" i="1"/>
  <c r="Y926" i="1"/>
  <c r="X926" i="1"/>
  <c r="W926" i="1"/>
  <c r="P926" i="1"/>
  <c r="O926" i="1"/>
  <c r="AQ926" i="1" s="1"/>
  <c r="N926" i="1"/>
  <c r="M926" i="1"/>
  <c r="AR926" i="1" s="1"/>
  <c r="AU925" i="1"/>
  <c r="AP925" i="1"/>
  <c r="AO925" i="1"/>
  <c r="AI925" i="1"/>
  <c r="AN925" i="1" s="1"/>
  <c r="AH925" i="1"/>
  <c r="AF925" i="1"/>
  <c r="AE925" i="1"/>
  <c r="AD925" i="1"/>
  <c r="AA925" i="1"/>
  <c r="Z925" i="1"/>
  <c r="Y925" i="1"/>
  <c r="X925" i="1"/>
  <c r="W925" i="1"/>
  <c r="P925" i="1"/>
  <c r="O925" i="1"/>
  <c r="AQ925" i="1" s="1"/>
  <c r="N925" i="1"/>
  <c r="AC925" i="1" s="1"/>
  <c r="M925" i="1"/>
  <c r="AU924" i="1"/>
  <c r="AT924" i="1"/>
  <c r="AP924" i="1"/>
  <c r="AN924" i="1"/>
  <c r="AJ924" i="1"/>
  <c r="AI924" i="1"/>
  <c r="AH924" i="1"/>
  <c r="AF924" i="1"/>
  <c r="AE924" i="1"/>
  <c r="AA924" i="1"/>
  <c r="Z924" i="1"/>
  <c r="Y924" i="1"/>
  <c r="X924" i="1"/>
  <c r="W924" i="1"/>
  <c r="P924" i="1"/>
  <c r="O924" i="1"/>
  <c r="AD924" i="1" s="1"/>
  <c r="N924" i="1"/>
  <c r="M924" i="1"/>
  <c r="AR924" i="1" s="1"/>
  <c r="AU923" i="1"/>
  <c r="AR923" i="1"/>
  <c r="AQ923" i="1"/>
  <c r="AP923" i="1"/>
  <c r="AI923" i="1"/>
  <c r="AN923" i="1" s="1"/>
  <c r="AH923" i="1"/>
  <c r="AF923" i="1"/>
  <c r="AE923" i="1"/>
  <c r="AB923" i="1"/>
  <c r="AA923" i="1"/>
  <c r="Z923" i="1"/>
  <c r="Y923" i="1"/>
  <c r="X923" i="1"/>
  <c r="W923" i="1"/>
  <c r="P923" i="1"/>
  <c r="O923" i="1"/>
  <c r="AD923" i="1" s="1"/>
  <c r="N923" i="1"/>
  <c r="AO923" i="1" s="1"/>
  <c r="AV923" i="1" s="1"/>
  <c r="M923" i="1"/>
  <c r="AU922" i="1"/>
  <c r="AR922" i="1"/>
  <c r="AP922" i="1"/>
  <c r="AO922" i="1"/>
  <c r="AI922" i="1"/>
  <c r="AH922" i="1"/>
  <c r="AF922" i="1"/>
  <c r="AE922" i="1"/>
  <c r="AC922" i="1"/>
  <c r="AB922" i="1"/>
  <c r="AA922" i="1"/>
  <c r="Z922" i="1"/>
  <c r="Y922" i="1"/>
  <c r="X922" i="1"/>
  <c r="W922" i="1"/>
  <c r="P922" i="1"/>
  <c r="O922" i="1"/>
  <c r="AQ922" i="1" s="1"/>
  <c r="N922" i="1"/>
  <c r="M922" i="1"/>
  <c r="AU921" i="1"/>
  <c r="AT921" i="1"/>
  <c r="AR921" i="1"/>
  <c r="AP921" i="1"/>
  <c r="AN921" i="1"/>
  <c r="AJ921" i="1"/>
  <c r="AI921" i="1"/>
  <c r="AH921" i="1"/>
  <c r="AF921" i="1"/>
  <c r="AE921" i="1"/>
  <c r="AD921" i="1"/>
  <c r="AC921" i="1"/>
  <c r="AB921" i="1"/>
  <c r="AA921" i="1"/>
  <c r="Z921" i="1"/>
  <c r="Y921" i="1"/>
  <c r="X921" i="1"/>
  <c r="W921" i="1"/>
  <c r="P921" i="1"/>
  <c r="O921" i="1"/>
  <c r="AQ921" i="1" s="1"/>
  <c r="N921" i="1"/>
  <c r="AO921" i="1" s="1"/>
  <c r="AV921" i="1" s="1"/>
  <c r="M921" i="1"/>
  <c r="AU920" i="1"/>
  <c r="AT920" i="1"/>
  <c r="AP920" i="1"/>
  <c r="AO920" i="1"/>
  <c r="AN920" i="1"/>
  <c r="AJ920" i="1"/>
  <c r="AI920" i="1"/>
  <c r="AH920" i="1"/>
  <c r="AF920" i="1"/>
  <c r="AE920" i="1"/>
  <c r="AD920" i="1"/>
  <c r="AC920" i="1"/>
  <c r="AA920" i="1"/>
  <c r="Z920" i="1"/>
  <c r="Y920" i="1"/>
  <c r="X920" i="1"/>
  <c r="W920" i="1"/>
  <c r="P920" i="1"/>
  <c r="O920" i="1"/>
  <c r="AQ920" i="1" s="1"/>
  <c r="N920" i="1"/>
  <c r="M920" i="1"/>
  <c r="AR920" i="1" s="1"/>
  <c r="AU919" i="1"/>
  <c r="AP919" i="1"/>
  <c r="AO919" i="1"/>
  <c r="AI919" i="1"/>
  <c r="AN919" i="1" s="1"/>
  <c r="AH919" i="1"/>
  <c r="AF919" i="1"/>
  <c r="AE919" i="1"/>
  <c r="AD919" i="1"/>
  <c r="AA919" i="1"/>
  <c r="Z919" i="1"/>
  <c r="Y919" i="1"/>
  <c r="X919" i="1"/>
  <c r="W919" i="1"/>
  <c r="P919" i="1"/>
  <c r="O919" i="1"/>
  <c r="AQ919" i="1" s="1"/>
  <c r="N919" i="1"/>
  <c r="AC919" i="1" s="1"/>
  <c r="M919" i="1"/>
  <c r="AU918" i="1"/>
  <c r="AT918" i="1"/>
  <c r="AP918" i="1"/>
  <c r="AN918" i="1"/>
  <c r="AJ918" i="1"/>
  <c r="AI918" i="1"/>
  <c r="AH918" i="1"/>
  <c r="AF918" i="1"/>
  <c r="AE918" i="1"/>
  <c r="AA918" i="1"/>
  <c r="Z918" i="1"/>
  <c r="Y918" i="1"/>
  <c r="X918" i="1"/>
  <c r="W918" i="1"/>
  <c r="P918" i="1"/>
  <c r="O918" i="1"/>
  <c r="AD918" i="1" s="1"/>
  <c r="N918" i="1"/>
  <c r="M918" i="1"/>
  <c r="AR918" i="1" s="1"/>
  <c r="AU917" i="1"/>
  <c r="AR917" i="1"/>
  <c r="AP917" i="1"/>
  <c r="AI917" i="1"/>
  <c r="AN917" i="1" s="1"/>
  <c r="AH917" i="1"/>
  <c r="AF917" i="1"/>
  <c r="AE917" i="1"/>
  <c r="AB917" i="1"/>
  <c r="AA917" i="1"/>
  <c r="Z917" i="1"/>
  <c r="Y917" i="1"/>
  <c r="X917" i="1"/>
  <c r="W917" i="1"/>
  <c r="P917" i="1"/>
  <c r="O917" i="1"/>
  <c r="N917" i="1"/>
  <c r="AO917" i="1" s="1"/>
  <c r="AV917" i="1" s="1"/>
  <c r="M917" i="1"/>
  <c r="AU916" i="1"/>
  <c r="AR916" i="1"/>
  <c r="AP916" i="1"/>
  <c r="AO916" i="1"/>
  <c r="AV916" i="1" s="1"/>
  <c r="AI916" i="1"/>
  <c r="AH916" i="1"/>
  <c r="AF916" i="1"/>
  <c r="AE916" i="1"/>
  <c r="AC916" i="1"/>
  <c r="AB916" i="1"/>
  <c r="AA916" i="1"/>
  <c r="Z916" i="1"/>
  <c r="Y916" i="1"/>
  <c r="X916" i="1"/>
  <c r="W916" i="1"/>
  <c r="P916" i="1"/>
  <c r="O916" i="1"/>
  <c r="AQ916" i="1" s="1"/>
  <c r="N916" i="1"/>
  <c r="M916" i="1"/>
  <c r="AU915" i="1"/>
  <c r="AT915" i="1"/>
  <c r="AR915" i="1"/>
  <c r="AP915" i="1"/>
  <c r="AN915" i="1"/>
  <c r="AJ915" i="1"/>
  <c r="AI915" i="1"/>
  <c r="AH915" i="1"/>
  <c r="AF915" i="1"/>
  <c r="AE915" i="1"/>
  <c r="AD915" i="1"/>
  <c r="AC915" i="1"/>
  <c r="AB915" i="1"/>
  <c r="AA915" i="1"/>
  <c r="Z915" i="1"/>
  <c r="Y915" i="1"/>
  <c r="X915" i="1"/>
  <c r="W915" i="1"/>
  <c r="P915" i="1"/>
  <c r="O915" i="1"/>
  <c r="AQ915" i="1" s="1"/>
  <c r="N915" i="1"/>
  <c r="AO915" i="1" s="1"/>
  <c r="AV915" i="1" s="1"/>
  <c r="M915" i="1"/>
  <c r="AU914" i="1"/>
  <c r="AT914" i="1"/>
  <c r="AP914" i="1"/>
  <c r="AO914" i="1"/>
  <c r="AV914" i="1" s="1"/>
  <c r="AN914" i="1"/>
  <c r="AJ914" i="1"/>
  <c r="AI914" i="1"/>
  <c r="AH914" i="1"/>
  <c r="AF914" i="1"/>
  <c r="AE914" i="1"/>
  <c r="AD914" i="1"/>
  <c r="AC914" i="1"/>
  <c r="AA914" i="1"/>
  <c r="Z914" i="1"/>
  <c r="Y914" i="1"/>
  <c r="X914" i="1"/>
  <c r="W914" i="1"/>
  <c r="P914" i="1"/>
  <c r="O914" i="1"/>
  <c r="AQ914" i="1" s="1"/>
  <c r="N914" i="1"/>
  <c r="M914" i="1"/>
  <c r="AR914" i="1" s="1"/>
  <c r="AU913" i="1"/>
  <c r="AP913" i="1"/>
  <c r="AO913" i="1"/>
  <c r="AV913" i="1" s="1"/>
  <c r="AI913" i="1"/>
  <c r="AN913" i="1" s="1"/>
  <c r="AH913" i="1"/>
  <c r="AF913" i="1"/>
  <c r="AE913" i="1"/>
  <c r="AD913" i="1"/>
  <c r="AA913" i="1"/>
  <c r="Z913" i="1"/>
  <c r="Y913" i="1"/>
  <c r="X913" i="1"/>
  <c r="W913" i="1"/>
  <c r="P913" i="1"/>
  <c r="O913" i="1"/>
  <c r="AQ913" i="1" s="1"/>
  <c r="N913" i="1"/>
  <c r="AC913" i="1" s="1"/>
  <c r="M913" i="1"/>
  <c r="AU912" i="1"/>
  <c r="AT912" i="1"/>
  <c r="AP912" i="1"/>
  <c r="AN912" i="1"/>
  <c r="AJ912" i="1"/>
  <c r="AI912" i="1"/>
  <c r="AH912" i="1"/>
  <c r="AF912" i="1"/>
  <c r="AE912" i="1"/>
  <c r="AA912" i="1"/>
  <c r="Z912" i="1"/>
  <c r="Y912" i="1"/>
  <c r="X912" i="1"/>
  <c r="W912" i="1"/>
  <c r="P912" i="1"/>
  <c r="O912" i="1"/>
  <c r="AD912" i="1" s="1"/>
  <c r="N912" i="1"/>
  <c r="M912" i="1"/>
  <c r="AR912" i="1" s="1"/>
  <c r="AU911" i="1"/>
  <c r="AR911" i="1"/>
  <c r="AP911" i="1"/>
  <c r="AI911" i="1"/>
  <c r="AN911" i="1" s="1"/>
  <c r="AH911" i="1"/>
  <c r="AF911" i="1"/>
  <c r="AE911" i="1"/>
  <c r="AB911" i="1"/>
  <c r="AA911" i="1"/>
  <c r="Z911" i="1"/>
  <c r="Y911" i="1"/>
  <c r="X911" i="1"/>
  <c r="W911" i="1"/>
  <c r="P911" i="1"/>
  <c r="O911" i="1"/>
  <c r="AD911" i="1" s="1"/>
  <c r="N911" i="1"/>
  <c r="AO911" i="1" s="1"/>
  <c r="AV911" i="1" s="1"/>
  <c r="M911" i="1"/>
  <c r="AU910" i="1"/>
  <c r="AR910" i="1"/>
  <c r="AP910" i="1"/>
  <c r="AO910" i="1"/>
  <c r="AI910" i="1"/>
  <c r="AH910" i="1"/>
  <c r="AF910" i="1"/>
  <c r="AE910" i="1"/>
  <c r="AC910" i="1"/>
  <c r="AB910" i="1"/>
  <c r="AA910" i="1"/>
  <c r="Z910" i="1"/>
  <c r="Y910" i="1"/>
  <c r="X910" i="1"/>
  <c r="W910" i="1"/>
  <c r="P910" i="1"/>
  <c r="O910" i="1"/>
  <c r="AQ910" i="1" s="1"/>
  <c r="N910" i="1"/>
  <c r="M910" i="1"/>
  <c r="AU909" i="1"/>
  <c r="AT909" i="1"/>
  <c r="AR909" i="1"/>
  <c r="AP909" i="1"/>
  <c r="AN909" i="1"/>
  <c r="AJ909" i="1"/>
  <c r="AI909" i="1"/>
  <c r="AH909" i="1"/>
  <c r="AF909" i="1"/>
  <c r="AE909" i="1"/>
  <c r="AD909" i="1"/>
  <c r="AC909" i="1"/>
  <c r="AB909" i="1"/>
  <c r="AA909" i="1"/>
  <c r="Z909" i="1"/>
  <c r="Y909" i="1"/>
  <c r="X909" i="1"/>
  <c r="W909" i="1"/>
  <c r="P909" i="1"/>
  <c r="O909" i="1"/>
  <c r="AQ909" i="1" s="1"/>
  <c r="N909" i="1"/>
  <c r="AO909" i="1" s="1"/>
  <c r="AV909" i="1" s="1"/>
  <c r="M909" i="1"/>
  <c r="AU908" i="1"/>
  <c r="AT908" i="1"/>
  <c r="AP908" i="1"/>
  <c r="AO908" i="1"/>
  <c r="AN908" i="1"/>
  <c r="AJ908" i="1"/>
  <c r="AI908" i="1"/>
  <c r="AH908" i="1"/>
  <c r="AF908" i="1"/>
  <c r="AE908" i="1"/>
  <c r="AD908" i="1"/>
  <c r="AC908" i="1"/>
  <c r="AA908" i="1"/>
  <c r="Z908" i="1"/>
  <c r="Y908" i="1"/>
  <c r="X908" i="1"/>
  <c r="W908" i="1"/>
  <c r="P908" i="1"/>
  <c r="O908" i="1"/>
  <c r="AQ908" i="1" s="1"/>
  <c r="N908" i="1"/>
  <c r="M908" i="1"/>
  <c r="AR908" i="1" s="1"/>
  <c r="AU907" i="1"/>
  <c r="AP907" i="1"/>
  <c r="AO907" i="1"/>
  <c r="AI907" i="1"/>
  <c r="AN907" i="1" s="1"/>
  <c r="AH907" i="1"/>
  <c r="AF907" i="1"/>
  <c r="AE907" i="1"/>
  <c r="AD907" i="1"/>
  <c r="AA907" i="1"/>
  <c r="Z907" i="1"/>
  <c r="Y907" i="1"/>
  <c r="X907" i="1"/>
  <c r="W907" i="1"/>
  <c r="P907" i="1"/>
  <c r="O907" i="1"/>
  <c r="AQ907" i="1" s="1"/>
  <c r="N907" i="1"/>
  <c r="AC907" i="1" s="1"/>
  <c r="M907" i="1"/>
  <c r="AU906" i="1"/>
  <c r="AT906" i="1"/>
  <c r="AQ906" i="1"/>
  <c r="AP906" i="1"/>
  <c r="AN906" i="1"/>
  <c r="AJ906" i="1"/>
  <c r="AI906" i="1"/>
  <c r="AH906" i="1"/>
  <c r="AF906" i="1"/>
  <c r="AE906" i="1"/>
  <c r="AA906" i="1"/>
  <c r="Z906" i="1"/>
  <c r="Y906" i="1"/>
  <c r="X906" i="1"/>
  <c r="W906" i="1"/>
  <c r="P906" i="1"/>
  <c r="O906" i="1"/>
  <c r="AD906" i="1" s="1"/>
  <c r="N906" i="1"/>
  <c r="M906" i="1"/>
  <c r="AR906" i="1" s="1"/>
  <c r="AU905" i="1"/>
  <c r="AR905" i="1"/>
  <c r="AQ905" i="1"/>
  <c r="AP905" i="1"/>
  <c r="AI905" i="1"/>
  <c r="AH905" i="1"/>
  <c r="AF905" i="1"/>
  <c r="AE905" i="1"/>
  <c r="AB905" i="1"/>
  <c r="AA905" i="1"/>
  <c r="Z905" i="1"/>
  <c r="Y905" i="1"/>
  <c r="X905" i="1"/>
  <c r="W905" i="1"/>
  <c r="P905" i="1"/>
  <c r="O905" i="1"/>
  <c r="AD905" i="1" s="1"/>
  <c r="N905" i="1"/>
  <c r="AO905" i="1" s="1"/>
  <c r="AV905" i="1" s="1"/>
  <c r="M905" i="1"/>
  <c r="AU904" i="1"/>
  <c r="AT904" i="1"/>
  <c r="AP904" i="1"/>
  <c r="AO904" i="1"/>
  <c r="AI904" i="1"/>
  <c r="AN904" i="1" s="1"/>
  <c r="AH904" i="1"/>
  <c r="AF904" i="1"/>
  <c r="AE904" i="1"/>
  <c r="AC904" i="1"/>
  <c r="AA904" i="1"/>
  <c r="Z904" i="1"/>
  <c r="Y904" i="1"/>
  <c r="X904" i="1"/>
  <c r="W904" i="1"/>
  <c r="P904" i="1"/>
  <c r="O904" i="1"/>
  <c r="AQ904" i="1" s="1"/>
  <c r="N904" i="1"/>
  <c r="M904" i="1"/>
  <c r="AB904" i="1" s="1"/>
  <c r="AU903" i="1"/>
  <c r="AT903" i="1"/>
  <c r="AR903" i="1"/>
  <c r="AP903" i="1"/>
  <c r="AN903" i="1"/>
  <c r="AJ903" i="1"/>
  <c r="AI903" i="1"/>
  <c r="AH903" i="1"/>
  <c r="AF903" i="1"/>
  <c r="AE903" i="1"/>
  <c r="AD903" i="1"/>
  <c r="AC903" i="1"/>
  <c r="AB903" i="1"/>
  <c r="AA903" i="1"/>
  <c r="Z903" i="1"/>
  <c r="Y903" i="1"/>
  <c r="X903" i="1"/>
  <c r="W903" i="1"/>
  <c r="P903" i="1"/>
  <c r="O903" i="1"/>
  <c r="AQ903" i="1" s="1"/>
  <c r="N903" i="1"/>
  <c r="AO903" i="1" s="1"/>
  <c r="AV903" i="1" s="1"/>
  <c r="M903" i="1"/>
  <c r="AV902" i="1"/>
  <c r="AU902" i="1"/>
  <c r="AT902" i="1"/>
  <c r="AQ902" i="1"/>
  <c r="AP902" i="1"/>
  <c r="AO902" i="1"/>
  <c r="AN902" i="1"/>
  <c r="AJ902" i="1"/>
  <c r="AI902" i="1"/>
  <c r="AH902" i="1"/>
  <c r="AF902" i="1"/>
  <c r="AE902" i="1"/>
  <c r="AD902" i="1"/>
  <c r="AC902" i="1"/>
  <c r="AA902" i="1"/>
  <c r="Z902" i="1"/>
  <c r="Y902" i="1"/>
  <c r="X902" i="1"/>
  <c r="W902" i="1"/>
  <c r="P902" i="1"/>
  <c r="O902" i="1"/>
  <c r="N902" i="1"/>
  <c r="M902" i="1"/>
  <c r="AU901" i="1"/>
  <c r="AP901" i="1"/>
  <c r="AO901" i="1"/>
  <c r="AV901" i="1" s="1"/>
  <c r="AI901" i="1"/>
  <c r="AH901" i="1"/>
  <c r="AF901" i="1"/>
  <c r="AE901" i="1"/>
  <c r="AD901" i="1"/>
  <c r="AA901" i="1"/>
  <c r="Z901" i="1"/>
  <c r="Y901" i="1"/>
  <c r="X901" i="1"/>
  <c r="W901" i="1"/>
  <c r="P901" i="1"/>
  <c r="O901" i="1"/>
  <c r="AQ901" i="1" s="1"/>
  <c r="N901" i="1"/>
  <c r="AC901" i="1" s="1"/>
  <c r="M901" i="1"/>
  <c r="AB901" i="1" s="1"/>
  <c r="AU900" i="1"/>
  <c r="AT900" i="1"/>
  <c r="AQ900" i="1"/>
  <c r="AP900" i="1"/>
  <c r="AO900" i="1"/>
  <c r="AV900" i="1" s="1"/>
  <c r="AN900" i="1"/>
  <c r="AJ900" i="1"/>
  <c r="AI900" i="1"/>
  <c r="AH900" i="1"/>
  <c r="AF900" i="1"/>
  <c r="AE900" i="1"/>
  <c r="AC900" i="1"/>
  <c r="AA900" i="1"/>
  <c r="Z900" i="1"/>
  <c r="Y900" i="1"/>
  <c r="X900" i="1"/>
  <c r="W900" i="1"/>
  <c r="P900" i="1"/>
  <c r="O900" i="1"/>
  <c r="AD900" i="1" s="1"/>
  <c r="N900" i="1"/>
  <c r="M900" i="1"/>
  <c r="AU899" i="1"/>
  <c r="AR899" i="1"/>
  <c r="AQ899" i="1"/>
  <c r="AP899" i="1"/>
  <c r="AN899" i="1"/>
  <c r="AI899" i="1"/>
  <c r="AH899" i="1"/>
  <c r="AF899" i="1"/>
  <c r="AE899" i="1"/>
  <c r="AD899" i="1"/>
  <c r="AB899" i="1"/>
  <c r="AA899" i="1"/>
  <c r="Z899" i="1"/>
  <c r="Y899" i="1"/>
  <c r="X899" i="1"/>
  <c r="W899" i="1"/>
  <c r="P899" i="1"/>
  <c r="O899" i="1"/>
  <c r="N899" i="1"/>
  <c r="M899" i="1"/>
  <c r="AU898" i="1"/>
  <c r="AT898" i="1"/>
  <c r="AQ898" i="1"/>
  <c r="AP898" i="1"/>
  <c r="AO898" i="1"/>
  <c r="AV898" i="1" s="1"/>
  <c r="AN898" i="1"/>
  <c r="AJ898" i="1"/>
  <c r="AI898" i="1"/>
  <c r="AH898" i="1"/>
  <c r="AF898" i="1"/>
  <c r="AE898" i="1"/>
  <c r="AC898" i="1"/>
  <c r="AA898" i="1"/>
  <c r="Z898" i="1"/>
  <c r="Y898" i="1"/>
  <c r="X898" i="1"/>
  <c r="W898" i="1"/>
  <c r="P898" i="1"/>
  <c r="O898" i="1"/>
  <c r="AD898" i="1" s="1"/>
  <c r="N898" i="1"/>
  <c r="M898" i="1"/>
  <c r="AR898" i="1" s="1"/>
  <c r="AU897" i="1"/>
  <c r="AR897" i="1"/>
  <c r="AP897" i="1"/>
  <c r="AO897" i="1"/>
  <c r="AV897" i="1" s="1"/>
  <c r="AI897" i="1"/>
  <c r="AH897" i="1"/>
  <c r="AF897" i="1"/>
  <c r="AE897" i="1"/>
  <c r="AD897" i="1"/>
  <c r="AB897" i="1"/>
  <c r="AA897" i="1"/>
  <c r="Z897" i="1"/>
  <c r="Y897" i="1"/>
  <c r="X897" i="1"/>
  <c r="W897" i="1"/>
  <c r="P897" i="1"/>
  <c r="O897" i="1"/>
  <c r="AQ897" i="1" s="1"/>
  <c r="N897" i="1"/>
  <c r="AC897" i="1" s="1"/>
  <c r="M897" i="1"/>
  <c r="AU896" i="1"/>
  <c r="AT896" i="1"/>
  <c r="AP896" i="1"/>
  <c r="AJ896" i="1"/>
  <c r="AI896" i="1"/>
  <c r="AN896" i="1" s="1"/>
  <c r="AH896" i="1"/>
  <c r="AF896" i="1"/>
  <c r="AE896" i="1"/>
  <c r="AC896" i="1"/>
  <c r="AA896" i="1"/>
  <c r="Z896" i="1"/>
  <c r="Y896" i="1"/>
  <c r="X896" i="1"/>
  <c r="W896" i="1"/>
  <c r="P896" i="1"/>
  <c r="O896" i="1"/>
  <c r="AQ896" i="1" s="1"/>
  <c r="N896" i="1"/>
  <c r="AO896" i="1" s="1"/>
  <c r="AV896" i="1" s="1"/>
  <c r="M896" i="1"/>
  <c r="AR896" i="1" s="1"/>
  <c r="AU895" i="1"/>
  <c r="AR895" i="1"/>
  <c r="AP895" i="1"/>
  <c r="AN895" i="1"/>
  <c r="AI895" i="1"/>
  <c r="AT895" i="1" s="1"/>
  <c r="AH895" i="1"/>
  <c r="AF895" i="1"/>
  <c r="AE895" i="1"/>
  <c r="AD895" i="1"/>
  <c r="AB895" i="1"/>
  <c r="AA895" i="1"/>
  <c r="Z895" i="1"/>
  <c r="Y895" i="1"/>
  <c r="X895" i="1"/>
  <c r="W895" i="1"/>
  <c r="P895" i="1"/>
  <c r="O895" i="1"/>
  <c r="AQ895" i="1" s="1"/>
  <c r="N895" i="1"/>
  <c r="AC895" i="1" s="1"/>
  <c r="M895" i="1"/>
  <c r="AU894" i="1"/>
  <c r="AP894" i="1"/>
  <c r="AO894" i="1"/>
  <c r="AV894" i="1" s="1"/>
  <c r="AI894" i="1"/>
  <c r="AN894" i="1" s="1"/>
  <c r="AH894" i="1"/>
  <c r="AF894" i="1"/>
  <c r="AE894" i="1"/>
  <c r="AC894" i="1"/>
  <c r="AA894" i="1"/>
  <c r="Z894" i="1"/>
  <c r="Y894" i="1"/>
  <c r="X894" i="1"/>
  <c r="W894" i="1"/>
  <c r="P894" i="1"/>
  <c r="O894" i="1"/>
  <c r="AD894" i="1" s="1"/>
  <c r="N894" i="1"/>
  <c r="M894" i="1"/>
  <c r="AU893" i="1"/>
  <c r="AT893" i="1"/>
  <c r="AR893" i="1"/>
  <c r="AP893" i="1"/>
  <c r="AJ893" i="1"/>
  <c r="AI893" i="1"/>
  <c r="AN893" i="1" s="1"/>
  <c r="AH893" i="1"/>
  <c r="AF893" i="1"/>
  <c r="AE893" i="1"/>
  <c r="AD893" i="1"/>
  <c r="AB893" i="1"/>
  <c r="AA893" i="1"/>
  <c r="Z893" i="1"/>
  <c r="Y893" i="1"/>
  <c r="X893" i="1"/>
  <c r="W893" i="1"/>
  <c r="P893" i="1"/>
  <c r="O893" i="1"/>
  <c r="AQ893" i="1" s="1"/>
  <c r="N893" i="1"/>
  <c r="M893" i="1"/>
  <c r="AU892" i="1"/>
  <c r="AT892" i="1"/>
  <c r="AQ892" i="1"/>
  <c r="AP892" i="1"/>
  <c r="AO892" i="1"/>
  <c r="AV892" i="1" s="1"/>
  <c r="AN892" i="1"/>
  <c r="AJ892" i="1"/>
  <c r="AI892" i="1"/>
  <c r="AH892" i="1"/>
  <c r="AF892" i="1"/>
  <c r="AE892" i="1"/>
  <c r="AC892" i="1"/>
  <c r="AA892" i="1"/>
  <c r="Z892" i="1"/>
  <c r="Y892" i="1"/>
  <c r="X892" i="1"/>
  <c r="W892" i="1"/>
  <c r="P892" i="1"/>
  <c r="O892" i="1"/>
  <c r="AD892" i="1" s="1"/>
  <c r="N892" i="1"/>
  <c r="M892" i="1"/>
  <c r="AR892" i="1" s="1"/>
  <c r="AU891" i="1"/>
  <c r="AR891" i="1"/>
  <c r="AP891" i="1"/>
  <c r="AO891" i="1"/>
  <c r="AV891" i="1" s="1"/>
  <c r="AI891" i="1"/>
  <c r="AH891" i="1"/>
  <c r="AF891" i="1"/>
  <c r="AE891" i="1"/>
  <c r="AD891" i="1"/>
  <c r="AB891" i="1"/>
  <c r="AA891" i="1"/>
  <c r="Z891" i="1"/>
  <c r="Y891" i="1"/>
  <c r="X891" i="1"/>
  <c r="W891" i="1"/>
  <c r="P891" i="1"/>
  <c r="O891" i="1"/>
  <c r="AQ891" i="1" s="1"/>
  <c r="N891" i="1"/>
  <c r="AC891" i="1" s="1"/>
  <c r="M891" i="1"/>
  <c r="AU890" i="1"/>
  <c r="AT890" i="1"/>
  <c r="AP890" i="1"/>
  <c r="AJ890" i="1"/>
  <c r="AI890" i="1"/>
  <c r="AN890" i="1" s="1"/>
  <c r="AH890" i="1"/>
  <c r="AF890" i="1"/>
  <c r="AE890" i="1"/>
  <c r="AC890" i="1"/>
  <c r="AA890" i="1"/>
  <c r="Z890" i="1"/>
  <c r="Y890" i="1"/>
  <c r="X890" i="1"/>
  <c r="W890" i="1"/>
  <c r="P890" i="1"/>
  <c r="O890" i="1"/>
  <c r="AQ890" i="1" s="1"/>
  <c r="N890" i="1"/>
  <c r="AO890" i="1" s="1"/>
  <c r="AV890" i="1" s="1"/>
  <c r="M890" i="1"/>
  <c r="AR890" i="1" s="1"/>
  <c r="AU889" i="1"/>
  <c r="AR889" i="1"/>
  <c r="AP889" i="1"/>
  <c r="AN889" i="1"/>
  <c r="AI889" i="1"/>
  <c r="AT889" i="1" s="1"/>
  <c r="AH889" i="1"/>
  <c r="AF889" i="1"/>
  <c r="AE889" i="1"/>
  <c r="AD889" i="1"/>
  <c r="AB889" i="1"/>
  <c r="AA889" i="1"/>
  <c r="Z889" i="1"/>
  <c r="Y889" i="1"/>
  <c r="X889" i="1"/>
  <c r="W889" i="1"/>
  <c r="P889" i="1"/>
  <c r="O889" i="1"/>
  <c r="AQ889" i="1" s="1"/>
  <c r="N889" i="1"/>
  <c r="AC889" i="1" s="1"/>
  <c r="M889" i="1"/>
  <c r="AU888" i="1"/>
  <c r="AP888" i="1"/>
  <c r="AO888" i="1"/>
  <c r="AV888" i="1" s="1"/>
  <c r="AI888" i="1"/>
  <c r="AN888" i="1" s="1"/>
  <c r="AH888" i="1"/>
  <c r="AF888" i="1"/>
  <c r="AE888" i="1"/>
  <c r="AC888" i="1"/>
  <c r="AA888" i="1"/>
  <c r="Z888" i="1"/>
  <c r="Y888" i="1"/>
  <c r="X888" i="1"/>
  <c r="W888" i="1"/>
  <c r="P888" i="1"/>
  <c r="O888" i="1"/>
  <c r="AD888" i="1" s="1"/>
  <c r="N888" i="1"/>
  <c r="M888" i="1"/>
  <c r="AU887" i="1"/>
  <c r="AT887" i="1"/>
  <c r="AR887" i="1"/>
  <c r="AP887" i="1"/>
  <c r="AJ887" i="1"/>
  <c r="AI887" i="1"/>
  <c r="AN887" i="1" s="1"/>
  <c r="AH887" i="1"/>
  <c r="AF887" i="1"/>
  <c r="AE887" i="1"/>
  <c r="AD887" i="1"/>
  <c r="AB887" i="1"/>
  <c r="AA887" i="1"/>
  <c r="Z887" i="1"/>
  <c r="Y887" i="1"/>
  <c r="X887" i="1"/>
  <c r="W887" i="1"/>
  <c r="P887" i="1"/>
  <c r="O887" i="1"/>
  <c r="AQ887" i="1" s="1"/>
  <c r="N887" i="1"/>
  <c r="M887" i="1"/>
  <c r="AU886" i="1"/>
  <c r="AT886" i="1"/>
  <c r="AP886" i="1"/>
  <c r="AO886" i="1"/>
  <c r="AV886" i="1" s="1"/>
  <c r="AN886" i="1"/>
  <c r="AJ886" i="1"/>
  <c r="AI886" i="1"/>
  <c r="AH886" i="1"/>
  <c r="AF886" i="1"/>
  <c r="AE886" i="1"/>
  <c r="AC886" i="1"/>
  <c r="AA886" i="1"/>
  <c r="Z886" i="1"/>
  <c r="Y886" i="1"/>
  <c r="X886" i="1"/>
  <c r="W886" i="1"/>
  <c r="P886" i="1"/>
  <c r="O886" i="1"/>
  <c r="AD886" i="1" s="1"/>
  <c r="N886" i="1"/>
  <c r="M886" i="1"/>
  <c r="AR886" i="1" s="1"/>
  <c r="AU885" i="1"/>
  <c r="AR885" i="1"/>
  <c r="AP885" i="1"/>
  <c r="AO885" i="1"/>
  <c r="AV885" i="1" s="1"/>
  <c r="AI885" i="1"/>
  <c r="AH885" i="1"/>
  <c r="AF885" i="1"/>
  <c r="AE885" i="1"/>
  <c r="AD885" i="1"/>
  <c r="AB885" i="1"/>
  <c r="AA885" i="1"/>
  <c r="Z885" i="1"/>
  <c r="Y885" i="1"/>
  <c r="X885" i="1"/>
  <c r="W885" i="1"/>
  <c r="P885" i="1"/>
  <c r="O885" i="1"/>
  <c r="AQ885" i="1" s="1"/>
  <c r="N885" i="1"/>
  <c r="AC885" i="1" s="1"/>
  <c r="M885" i="1"/>
  <c r="AU884" i="1"/>
  <c r="AT884" i="1"/>
  <c r="AP884" i="1"/>
  <c r="AJ884" i="1"/>
  <c r="AI884" i="1"/>
  <c r="AN884" i="1" s="1"/>
  <c r="AH884" i="1"/>
  <c r="AF884" i="1"/>
  <c r="AE884" i="1"/>
  <c r="AC884" i="1"/>
  <c r="AA884" i="1"/>
  <c r="Z884" i="1"/>
  <c r="Y884" i="1"/>
  <c r="X884" i="1"/>
  <c r="W884" i="1"/>
  <c r="P884" i="1"/>
  <c r="O884" i="1"/>
  <c r="AQ884" i="1" s="1"/>
  <c r="N884" i="1"/>
  <c r="AO884" i="1" s="1"/>
  <c r="AV884" i="1" s="1"/>
  <c r="M884" i="1"/>
  <c r="AR884" i="1" s="1"/>
  <c r="AU883" i="1"/>
  <c r="AR883" i="1"/>
  <c r="AP883" i="1"/>
  <c r="AN883" i="1"/>
  <c r="AI883" i="1"/>
  <c r="AT883" i="1" s="1"/>
  <c r="AH883" i="1"/>
  <c r="AF883" i="1"/>
  <c r="AE883" i="1"/>
  <c r="AD883" i="1"/>
  <c r="AB883" i="1"/>
  <c r="AA883" i="1"/>
  <c r="Z883" i="1"/>
  <c r="Y883" i="1"/>
  <c r="X883" i="1"/>
  <c r="W883" i="1"/>
  <c r="P883" i="1"/>
  <c r="O883" i="1"/>
  <c r="AQ883" i="1" s="1"/>
  <c r="N883" i="1"/>
  <c r="AC883" i="1" s="1"/>
  <c r="M883" i="1"/>
  <c r="AU882" i="1"/>
  <c r="AP882" i="1"/>
  <c r="AO882" i="1"/>
  <c r="AV882" i="1" s="1"/>
  <c r="AI882" i="1"/>
  <c r="AN882" i="1" s="1"/>
  <c r="AH882" i="1"/>
  <c r="AF882" i="1"/>
  <c r="AE882" i="1"/>
  <c r="AC882" i="1"/>
  <c r="AA882" i="1"/>
  <c r="Z882" i="1"/>
  <c r="Y882" i="1"/>
  <c r="X882" i="1"/>
  <c r="W882" i="1"/>
  <c r="P882" i="1"/>
  <c r="O882" i="1"/>
  <c r="AD882" i="1" s="1"/>
  <c r="N882" i="1"/>
  <c r="M882" i="1"/>
  <c r="AU881" i="1"/>
  <c r="AT881" i="1"/>
  <c r="AR881" i="1"/>
  <c r="AP881" i="1"/>
  <c r="AJ881" i="1"/>
  <c r="AI881" i="1"/>
  <c r="AN881" i="1" s="1"/>
  <c r="AH881" i="1"/>
  <c r="AF881" i="1"/>
  <c r="AE881" i="1"/>
  <c r="AD881" i="1"/>
  <c r="AB881" i="1"/>
  <c r="AA881" i="1"/>
  <c r="Z881" i="1"/>
  <c r="Y881" i="1"/>
  <c r="X881" i="1"/>
  <c r="W881" i="1"/>
  <c r="P881" i="1"/>
  <c r="O881" i="1"/>
  <c r="AQ881" i="1" s="1"/>
  <c r="N881" i="1"/>
  <c r="M881" i="1"/>
  <c r="AU880" i="1"/>
  <c r="AT880" i="1"/>
  <c r="AP880" i="1"/>
  <c r="AO880" i="1"/>
  <c r="AV880" i="1" s="1"/>
  <c r="AN880" i="1"/>
  <c r="AJ880" i="1"/>
  <c r="AI880" i="1"/>
  <c r="AH880" i="1"/>
  <c r="AF880" i="1"/>
  <c r="AE880" i="1"/>
  <c r="AD880" i="1"/>
  <c r="AC880" i="1"/>
  <c r="AA880" i="1"/>
  <c r="Z880" i="1"/>
  <c r="Y880" i="1"/>
  <c r="X880" i="1"/>
  <c r="W880" i="1"/>
  <c r="P880" i="1"/>
  <c r="O880" i="1"/>
  <c r="AQ880" i="1" s="1"/>
  <c r="N880" i="1"/>
  <c r="M880" i="1"/>
  <c r="AR880" i="1" s="1"/>
  <c r="AV879" i="1"/>
  <c r="AU879" i="1"/>
  <c r="AR879" i="1"/>
  <c r="AP879" i="1"/>
  <c r="AO879" i="1"/>
  <c r="AI879" i="1"/>
  <c r="AH879" i="1"/>
  <c r="AF879" i="1"/>
  <c r="AE879" i="1"/>
  <c r="AD879" i="1"/>
  <c r="AA879" i="1"/>
  <c r="Z879" i="1"/>
  <c r="Y879" i="1"/>
  <c r="X879" i="1"/>
  <c r="W879" i="1"/>
  <c r="P879" i="1"/>
  <c r="O879" i="1"/>
  <c r="AQ879" i="1" s="1"/>
  <c r="N879" i="1"/>
  <c r="AC879" i="1" s="1"/>
  <c r="M879" i="1"/>
  <c r="AB879" i="1" s="1"/>
  <c r="AU878" i="1"/>
  <c r="AT878" i="1"/>
  <c r="AP878" i="1"/>
  <c r="AJ878" i="1"/>
  <c r="AI878" i="1"/>
  <c r="AN878" i="1" s="1"/>
  <c r="AH878" i="1"/>
  <c r="AF878" i="1"/>
  <c r="AE878" i="1"/>
  <c r="AA878" i="1"/>
  <c r="Z878" i="1"/>
  <c r="Y878" i="1"/>
  <c r="X878" i="1"/>
  <c r="W878" i="1"/>
  <c r="P878" i="1"/>
  <c r="O878" i="1"/>
  <c r="AQ878" i="1" s="1"/>
  <c r="N878" i="1"/>
  <c r="AO878" i="1" s="1"/>
  <c r="AV878" i="1" s="1"/>
  <c r="M878" i="1"/>
  <c r="AR878" i="1" s="1"/>
  <c r="AU877" i="1"/>
  <c r="AR877" i="1"/>
  <c r="AP877" i="1"/>
  <c r="AN877" i="1"/>
  <c r="AI877" i="1"/>
  <c r="AT877" i="1" s="1"/>
  <c r="AH877" i="1"/>
  <c r="AF877" i="1"/>
  <c r="AE877" i="1"/>
  <c r="AD877" i="1"/>
  <c r="AB877" i="1"/>
  <c r="AA877" i="1"/>
  <c r="Z877" i="1"/>
  <c r="Y877" i="1"/>
  <c r="X877" i="1"/>
  <c r="W877" i="1"/>
  <c r="P877" i="1"/>
  <c r="O877" i="1"/>
  <c r="AQ877" i="1" s="1"/>
  <c r="N877" i="1"/>
  <c r="AC877" i="1" s="1"/>
  <c r="M877" i="1"/>
  <c r="AU876" i="1"/>
  <c r="AP876" i="1"/>
  <c r="AO876" i="1"/>
  <c r="AV876" i="1" s="1"/>
  <c r="AI876" i="1"/>
  <c r="AH876" i="1"/>
  <c r="AF876" i="1"/>
  <c r="AE876" i="1"/>
  <c r="AC876" i="1"/>
  <c r="AB876" i="1"/>
  <c r="AA876" i="1"/>
  <c r="Z876" i="1"/>
  <c r="Y876" i="1"/>
  <c r="X876" i="1"/>
  <c r="W876" i="1"/>
  <c r="P876" i="1"/>
  <c r="O876" i="1"/>
  <c r="AD876" i="1" s="1"/>
  <c r="N876" i="1"/>
  <c r="M876" i="1"/>
  <c r="AR876" i="1" s="1"/>
  <c r="AU875" i="1"/>
  <c r="AT875" i="1"/>
  <c r="AR875" i="1"/>
  <c r="AP875" i="1"/>
  <c r="AJ875" i="1"/>
  <c r="AI875" i="1"/>
  <c r="AN875" i="1" s="1"/>
  <c r="AH875" i="1"/>
  <c r="AF875" i="1"/>
  <c r="AE875" i="1"/>
  <c r="AD875" i="1"/>
  <c r="AB875" i="1"/>
  <c r="AA875" i="1"/>
  <c r="Z875" i="1"/>
  <c r="Y875" i="1"/>
  <c r="X875" i="1"/>
  <c r="W875" i="1"/>
  <c r="P875" i="1"/>
  <c r="O875" i="1"/>
  <c r="AQ875" i="1" s="1"/>
  <c r="N875" i="1"/>
  <c r="AO875" i="1" s="1"/>
  <c r="AV875" i="1" s="1"/>
  <c r="M875" i="1"/>
  <c r="AU874" i="1"/>
  <c r="AT874" i="1"/>
  <c r="AQ874" i="1"/>
  <c r="AP874" i="1"/>
  <c r="AO874" i="1"/>
  <c r="AV874" i="1" s="1"/>
  <c r="AN874" i="1"/>
  <c r="AJ874" i="1"/>
  <c r="AI874" i="1"/>
  <c r="AH874" i="1"/>
  <c r="AF874" i="1"/>
  <c r="AE874" i="1"/>
  <c r="AD874" i="1"/>
  <c r="AC874" i="1"/>
  <c r="AA874" i="1"/>
  <c r="Z874" i="1"/>
  <c r="Y874" i="1"/>
  <c r="X874" i="1"/>
  <c r="W874" i="1"/>
  <c r="P874" i="1"/>
  <c r="O874" i="1"/>
  <c r="N874" i="1"/>
  <c r="M874" i="1"/>
  <c r="AR874" i="1" s="1"/>
  <c r="AV873" i="1"/>
  <c r="AU873" i="1"/>
  <c r="AP873" i="1"/>
  <c r="AO873" i="1"/>
  <c r="AI873" i="1"/>
  <c r="AH873" i="1"/>
  <c r="AF873" i="1"/>
  <c r="AE873" i="1"/>
  <c r="AD873" i="1"/>
  <c r="AA873" i="1"/>
  <c r="Z873" i="1"/>
  <c r="Y873" i="1"/>
  <c r="X873" i="1"/>
  <c r="W873" i="1"/>
  <c r="P873" i="1"/>
  <c r="O873" i="1"/>
  <c r="AQ873" i="1" s="1"/>
  <c r="N873" i="1"/>
  <c r="AC873" i="1" s="1"/>
  <c r="M873" i="1"/>
  <c r="AR873" i="1" s="1"/>
  <c r="AU872" i="1"/>
  <c r="AT872" i="1"/>
  <c r="AP872" i="1"/>
  <c r="AJ872" i="1"/>
  <c r="AI872" i="1"/>
  <c r="AN872" i="1" s="1"/>
  <c r="AH872" i="1"/>
  <c r="AF872" i="1"/>
  <c r="AE872" i="1"/>
  <c r="AA872" i="1"/>
  <c r="Z872" i="1"/>
  <c r="Y872" i="1"/>
  <c r="X872" i="1"/>
  <c r="W872" i="1"/>
  <c r="P872" i="1"/>
  <c r="O872" i="1"/>
  <c r="AQ872" i="1" s="1"/>
  <c r="N872" i="1"/>
  <c r="AO872" i="1" s="1"/>
  <c r="AV872" i="1" s="1"/>
  <c r="M872" i="1"/>
  <c r="AR872" i="1" s="1"/>
  <c r="AU871" i="1"/>
  <c r="AR871" i="1"/>
  <c r="AP871" i="1"/>
  <c r="AN871" i="1"/>
  <c r="AI871" i="1"/>
  <c r="AT871" i="1" s="1"/>
  <c r="AH871" i="1"/>
  <c r="AF871" i="1"/>
  <c r="AE871" i="1"/>
  <c r="AB871" i="1"/>
  <c r="AA871" i="1"/>
  <c r="Z871" i="1"/>
  <c r="Y871" i="1"/>
  <c r="X871" i="1"/>
  <c r="W871" i="1"/>
  <c r="P871" i="1"/>
  <c r="O871" i="1"/>
  <c r="AQ871" i="1" s="1"/>
  <c r="N871" i="1"/>
  <c r="AC871" i="1" s="1"/>
  <c r="M871" i="1"/>
  <c r="AV870" i="1"/>
  <c r="AU870" i="1"/>
  <c r="AR870" i="1"/>
  <c r="AP870" i="1"/>
  <c r="AO870" i="1"/>
  <c r="AI870" i="1"/>
  <c r="AH870" i="1"/>
  <c r="AF870" i="1"/>
  <c r="AE870" i="1"/>
  <c r="AC870" i="1"/>
  <c r="AB870" i="1"/>
  <c r="AA870" i="1"/>
  <c r="Z870" i="1"/>
  <c r="Y870" i="1"/>
  <c r="X870" i="1"/>
  <c r="W870" i="1"/>
  <c r="P870" i="1"/>
  <c r="O870" i="1"/>
  <c r="AD870" i="1" s="1"/>
  <c r="N870" i="1"/>
  <c r="M870" i="1"/>
  <c r="AU869" i="1"/>
  <c r="AT869" i="1"/>
  <c r="AR869" i="1"/>
  <c r="AP869" i="1"/>
  <c r="AJ869" i="1"/>
  <c r="AI869" i="1"/>
  <c r="AN869" i="1" s="1"/>
  <c r="AH869" i="1"/>
  <c r="AF869" i="1"/>
  <c r="AE869" i="1"/>
  <c r="AD869" i="1"/>
  <c r="AB869" i="1"/>
  <c r="AA869" i="1"/>
  <c r="Z869" i="1"/>
  <c r="Y869" i="1"/>
  <c r="X869" i="1"/>
  <c r="W869" i="1"/>
  <c r="P869" i="1"/>
  <c r="O869" i="1"/>
  <c r="AQ869" i="1" s="1"/>
  <c r="N869" i="1"/>
  <c r="AO869" i="1" s="1"/>
  <c r="AV869" i="1" s="1"/>
  <c r="M869" i="1"/>
  <c r="AU868" i="1"/>
  <c r="AT868" i="1"/>
  <c r="AP868" i="1"/>
  <c r="AO868" i="1"/>
  <c r="AV868" i="1" s="1"/>
  <c r="AN868" i="1"/>
  <c r="AJ868" i="1"/>
  <c r="AI868" i="1"/>
  <c r="AH868" i="1"/>
  <c r="AF868" i="1"/>
  <c r="AE868" i="1"/>
  <c r="AC868" i="1"/>
  <c r="AA868" i="1"/>
  <c r="Z868" i="1"/>
  <c r="Y868" i="1"/>
  <c r="X868" i="1"/>
  <c r="W868" i="1"/>
  <c r="P868" i="1"/>
  <c r="O868" i="1"/>
  <c r="AD868" i="1" s="1"/>
  <c r="N868" i="1"/>
  <c r="M868" i="1"/>
  <c r="AR868" i="1" s="1"/>
  <c r="AV867" i="1"/>
  <c r="AU867" i="1"/>
  <c r="AP867" i="1"/>
  <c r="AO867" i="1"/>
  <c r="AI867" i="1"/>
  <c r="AH867" i="1"/>
  <c r="AF867" i="1"/>
  <c r="AE867" i="1"/>
  <c r="AD867" i="1"/>
  <c r="AB867" i="1"/>
  <c r="AA867" i="1"/>
  <c r="Z867" i="1"/>
  <c r="Y867" i="1"/>
  <c r="X867" i="1"/>
  <c r="W867" i="1"/>
  <c r="P867" i="1"/>
  <c r="O867" i="1"/>
  <c r="AQ867" i="1" s="1"/>
  <c r="N867" i="1"/>
  <c r="AC867" i="1" s="1"/>
  <c r="M867" i="1"/>
  <c r="AR867" i="1" s="1"/>
  <c r="AU866" i="1"/>
  <c r="AT866" i="1"/>
  <c r="AP866" i="1"/>
  <c r="AJ866" i="1"/>
  <c r="AI866" i="1"/>
  <c r="AN866" i="1" s="1"/>
  <c r="AH866" i="1"/>
  <c r="AF866" i="1"/>
  <c r="AE866" i="1"/>
  <c r="AA866" i="1"/>
  <c r="Z866" i="1"/>
  <c r="Y866" i="1"/>
  <c r="X866" i="1"/>
  <c r="W866" i="1"/>
  <c r="P866" i="1"/>
  <c r="O866" i="1"/>
  <c r="AQ866" i="1" s="1"/>
  <c r="N866" i="1"/>
  <c r="AO866" i="1" s="1"/>
  <c r="AV866" i="1" s="1"/>
  <c r="M866" i="1"/>
  <c r="AU865" i="1"/>
  <c r="AR865" i="1"/>
  <c r="AQ865" i="1"/>
  <c r="AP865" i="1"/>
  <c r="AN865" i="1"/>
  <c r="AI865" i="1"/>
  <c r="AT865" i="1" s="1"/>
  <c r="AH865" i="1"/>
  <c r="AF865" i="1"/>
  <c r="AE865" i="1"/>
  <c r="AB865" i="1"/>
  <c r="AA865" i="1"/>
  <c r="Z865" i="1"/>
  <c r="Y865" i="1"/>
  <c r="X865" i="1"/>
  <c r="W865" i="1"/>
  <c r="P865" i="1"/>
  <c r="O865" i="1"/>
  <c r="AD865" i="1" s="1"/>
  <c r="N865" i="1"/>
  <c r="M865" i="1"/>
  <c r="AU864" i="1"/>
  <c r="AP864" i="1"/>
  <c r="AO864" i="1"/>
  <c r="AV864" i="1" s="1"/>
  <c r="AI864" i="1"/>
  <c r="AH864" i="1"/>
  <c r="AF864" i="1"/>
  <c r="AE864" i="1"/>
  <c r="AC864" i="1"/>
  <c r="AB864" i="1"/>
  <c r="AA864" i="1"/>
  <c r="Z864" i="1"/>
  <c r="Y864" i="1"/>
  <c r="X864" i="1"/>
  <c r="W864" i="1"/>
  <c r="P864" i="1"/>
  <c r="O864" i="1"/>
  <c r="AD864" i="1" s="1"/>
  <c r="N864" i="1"/>
  <c r="M864" i="1"/>
  <c r="AR864" i="1" s="1"/>
  <c r="AU863" i="1"/>
  <c r="AT863" i="1"/>
  <c r="AR863" i="1"/>
  <c r="AP863" i="1"/>
  <c r="AI863" i="1"/>
  <c r="AN863" i="1" s="1"/>
  <c r="AH863" i="1"/>
  <c r="AF863" i="1"/>
  <c r="AE863" i="1"/>
  <c r="AD863" i="1"/>
  <c r="AB863" i="1"/>
  <c r="AA863" i="1"/>
  <c r="Z863" i="1"/>
  <c r="Y863" i="1"/>
  <c r="X863" i="1"/>
  <c r="W863" i="1"/>
  <c r="P863" i="1"/>
  <c r="O863" i="1"/>
  <c r="AQ863" i="1" s="1"/>
  <c r="N863" i="1"/>
  <c r="AO863" i="1" s="1"/>
  <c r="AV863" i="1" s="1"/>
  <c r="M863" i="1"/>
  <c r="AU862" i="1"/>
  <c r="AT862" i="1"/>
  <c r="AQ862" i="1"/>
  <c r="AP862" i="1"/>
  <c r="AO862" i="1"/>
  <c r="AV862" i="1" s="1"/>
  <c r="AN862" i="1"/>
  <c r="AJ862" i="1"/>
  <c r="AI862" i="1"/>
  <c r="AH862" i="1"/>
  <c r="AF862" i="1"/>
  <c r="AE862" i="1"/>
  <c r="AD862" i="1"/>
  <c r="AC862" i="1"/>
  <c r="AA862" i="1"/>
  <c r="Z862" i="1"/>
  <c r="Y862" i="1"/>
  <c r="X862" i="1"/>
  <c r="W862" i="1"/>
  <c r="P862" i="1"/>
  <c r="O862" i="1"/>
  <c r="N862" i="1"/>
  <c r="M862" i="1"/>
  <c r="AR862" i="1" s="1"/>
  <c r="AV861" i="1"/>
  <c r="AU861" i="1"/>
  <c r="AP861" i="1"/>
  <c r="AO861" i="1"/>
  <c r="AI861" i="1"/>
  <c r="AH861" i="1"/>
  <c r="AF861" i="1"/>
  <c r="AE861" i="1"/>
  <c r="AD861" i="1"/>
  <c r="AA861" i="1"/>
  <c r="Z861" i="1"/>
  <c r="Y861" i="1"/>
  <c r="X861" i="1"/>
  <c r="W861" i="1"/>
  <c r="P861" i="1"/>
  <c r="O861" i="1"/>
  <c r="AQ861" i="1" s="1"/>
  <c r="N861" i="1"/>
  <c r="AC861" i="1" s="1"/>
  <c r="M861" i="1"/>
  <c r="AR861" i="1" s="1"/>
  <c r="AU860" i="1"/>
  <c r="AT860" i="1"/>
  <c r="AP860" i="1"/>
  <c r="AO860" i="1"/>
  <c r="AV860" i="1" s="1"/>
  <c r="AN860" i="1"/>
  <c r="AJ860" i="1"/>
  <c r="AI860" i="1"/>
  <c r="AH860" i="1"/>
  <c r="AF860" i="1"/>
  <c r="AE860" i="1"/>
  <c r="AA860" i="1"/>
  <c r="Z860" i="1"/>
  <c r="Y860" i="1"/>
  <c r="X860" i="1"/>
  <c r="W860" i="1"/>
  <c r="P860" i="1"/>
  <c r="O860" i="1"/>
  <c r="AQ860" i="1" s="1"/>
  <c r="N860" i="1"/>
  <c r="AC860" i="1" s="1"/>
  <c r="M860" i="1"/>
  <c r="AU859" i="1"/>
  <c r="AR859" i="1"/>
  <c r="AQ859" i="1"/>
  <c r="AP859" i="1"/>
  <c r="AN859" i="1"/>
  <c r="AI859" i="1"/>
  <c r="AH859" i="1"/>
  <c r="AF859" i="1"/>
  <c r="AE859" i="1"/>
  <c r="AB859" i="1"/>
  <c r="AA859" i="1"/>
  <c r="Z859" i="1"/>
  <c r="Y859" i="1"/>
  <c r="X859" i="1"/>
  <c r="W859" i="1"/>
  <c r="P859" i="1"/>
  <c r="O859" i="1"/>
  <c r="AD859" i="1" s="1"/>
  <c r="N859" i="1"/>
  <c r="M859" i="1"/>
  <c r="AU858" i="1"/>
  <c r="AQ858" i="1"/>
  <c r="AP858" i="1"/>
  <c r="AO858" i="1"/>
  <c r="AV858" i="1" s="1"/>
  <c r="AI858" i="1"/>
  <c r="AN858" i="1" s="1"/>
  <c r="AH858" i="1"/>
  <c r="AF858" i="1"/>
  <c r="AE858" i="1"/>
  <c r="AC858" i="1"/>
  <c r="AA858" i="1"/>
  <c r="Z858" i="1"/>
  <c r="Y858" i="1"/>
  <c r="X858" i="1"/>
  <c r="W858" i="1"/>
  <c r="P858" i="1"/>
  <c r="O858" i="1"/>
  <c r="AD858" i="1" s="1"/>
  <c r="N858" i="1"/>
  <c r="M858" i="1"/>
  <c r="AB858" i="1" s="1"/>
  <c r="AU857" i="1"/>
  <c r="AT857" i="1"/>
  <c r="AP857" i="1"/>
  <c r="AO857" i="1"/>
  <c r="AV857" i="1" s="1"/>
  <c r="AN857" i="1"/>
  <c r="AJ857" i="1"/>
  <c r="AI857" i="1"/>
  <c r="AH857" i="1"/>
  <c r="AF857" i="1"/>
  <c r="AE857" i="1"/>
  <c r="AD857" i="1"/>
  <c r="AC857" i="1"/>
  <c r="AA857" i="1"/>
  <c r="Z857" i="1"/>
  <c r="Y857" i="1"/>
  <c r="X857" i="1"/>
  <c r="W857" i="1"/>
  <c r="P857" i="1"/>
  <c r="O857" i="1"/>
  <c r="AQ857" i="1" s="1"/>
  <c r="N857" i="1"/>
  <c r="M857" i="1"/>
  <c r="AR857" i="1" s="1"/>
  <c r="AU856" i="1"/>
  <c r="AP856" i="1"/>
  <c r="AO856" i="1"/>
  <c r="AV856" i="1" s="1"/>
  <c r="AI856" i="1"/>
  <c r="AN856" i="1" s="1"/>
  <c r="AH856" i="1"/>
  <c r="AF856" i="1"/>
  <c r="AE856" i="1"/>
  <c r="AD856" i="1"/>
  <c r="AA856" i="1"/>
  <c r="Z856" i="1"/>
  <c r="Y856" i="1"/>
  <c r="X856" i="1"/>
  <c r="W856" i="1"/>
  <c r="P856" i="1"/>
  <c r="O856" i="1"/>
  <c r="AQ856" i="1" s="1"/>
  <c r="N856" i="1"/>
  <c r="AC856" i="1" s="1"/>
  <c r="M856" i="1"/>
  <c r="AR856" i="1" s="1"/>
  <c r="AU855" i="1"/>
  <c r="AT855" i="1"/>
  <c r="AP855" i="1"/>
  <c r="AJ855" i="1"/>
  <c r="AI855" i="1"/>
  <c r="AN855" i="1" s="1"/>
  <c r="AH855" i="1"/>
  <c r="AF855" i="1"/>
  <c r="AE855" i="1"/>
  <c r="AA855" i="1"/>
  <c r="Z855" i="1"/>
  <c r="Y855" i="1"/>
  <c r="X855" i="1"/>
  <c r="W855" i="1"/>
  <c r="P855" i="1"/>
  <c r="O855" i="1"/>
  <c r="AD855" i="1" s="1"/>
  <c r="N855" i="1"/>
  <c r="AO855" i="1" s="1"/>
  <c r="AV855" i="1" s="1"/>
  <c r="M855" i="1"/>
  <c r="AR855" i="1" s="1"/>
  <c r="AU854" i="1"/>
  <c r="AR854" i="1"/>
  <c r="AP854" i="1"/>
  <c r="AI854" i="1"/>
  <c r="AN854" i="1" s="1"/>
  <c r="AH854" i="1"/>
  <c r="AF854" i="1"/>
  <c r="AE854" i="1"/>
  <c r="AB854" i="1"/>
  <c r="AA854" i="1"/>
  <c r="Z854" i="1"/>
  <c r="Y854" i="1"/>
  <c r="X854" i="1"/>
  <c r="W854" i="1"/>
  <c r="P854" i="1"/>
  <c r="O854" i="1"/>
  <c r="AD854" i="1" s="1"/>
  <c r="N854" i="1"/>
  <c r="AO854" i="1" s="1"/>
  <c r="M854" i="1"/>
  <c r="AU853" i="1"/>
  <c r="AR853" i="1"/>
  <c r="AP853" i="1"/>
  <c r="AO853" i="1"/>
  <c r="AI853" i="1"/>
  <c r="AN853" i="1" s="1"/>
  <c r="AH853" i="1"/>
  <c r="AF853" i="1"/>
  <c r="AE853" i="1"/>
  <c r="AC853" i="1"/>
  <c r="AB853" i="1"/>
  <c r="AA853" i="1"/>
  <c r="Z853" i="1"/>
  <c r="Y853" i="1"/>
  <c r="X853" i="1"/>
  <c r="W853" i="1"/>
  <c r="P853" i="1"/>
  <c r="O853" i="1"/>
  <c r="AQ853" i="1" s="1"/>
  <c r="N853" i="1"/>
  <c r="M853" i="1"/>
  <c r="AU852" i="1"/>
  <c r="AT852" i="1"/>
  <c r="AR852" i="1"/>
  <c r="AP852" i="1"/>
  <c r="AN852" i="1"/>
  <c r="AJ852" i="1"/>
  <c r="AI852" i="1"/>
  <c r="AH852" i="1"/>
  <c r="AF852" i="1"/>
  <c r="AE852" i="1"/>
  <c r="AD852" i="1"/>
  <c r="AC852" i="1"/>
  <c r="AB852" i="1"/>
  <c r="AA852" i="1"/>
  <c r="Z852" i="1"/>
  <c r="Y852" i="1"/>
  <c r="X852" i="1"/>
  <c r="W852" i="1"/>
  <c r="P852" i="1"/>
  <c r="O852" i="1"/>
  <c r="AQ852" i="1" s="1"/>
  <c r="N852" i="1"/>
  <c r="AO852" i="1" s="1"/>
  <c r="AV852" i="1" s="1"/>
  <c r="M852" i="1"/>
  <c r="AU851" i="1"/>
  <c r="AT851" i="1"/>
  <c r="AP851" i="1"/>
  <c r="AO851" i="1"/>
  <c r="AV851" i="1" s="1"/>
  <c r="AN851" i="1"/>
  <c r="AJ851" i="1"/>
  <c r="AI851" i="1"/>
  <c r="AH851" i="1"/>
  <c r="AF851" i="1"/>
  <c r="AE851" i="1"/>
  <c r="AD851" i="1"/>
  <c r="AC851" i="1"/>
  <c r="AA851" i="1"/>
  <c r="Z851" i="1"/>
  <c r="Y851" i="1"/>
  <c r="X851" i="1"/>
  <c r="W851" i="1"/>
  <c r="P851" i="1"/>
  <c r="O851" i="1"/>
  <c r="AQ851" i="1" s="1"/>
  <c r="N851" i="1"/>
  <c r="M851" i="1"/>
  <c r="AR851" i="1" s="1"/>
  <c r="AU850" i="1"/>
  <c r="AP850" i="1"/>
  <c r="AO850" i="1"/>
  <c r="AV850" i="1" s="1"/>
  <c r="AI850" i="1"/>
  <c r="AN850" i="1" s="1"/>
  <c r="AH850" i="1"/>
  <c r="AF850" i="1"/>
  <c r="AE850" i="1"/>
  <c r="AD850" i="1"/>
  <c r="AA850" i="1"/>
  <c r="Z850" i="1"/>
  <c r="Y850" i="1"/>
  <c r="X850" i="1"/>
  <c r="W850" i="1"/>
  <c r="P850" i="1"/>
  <c r="O850" i="1"/>
  <c r="AQ850" i="1" s="1"/>
  <c r="N850" i="1"/>
  <c r="AC850" i="1" s="1"/>
  <c r="M850" i="1"/>
  <c r="AR850" i="1" s="1"/>
  <c r="AU849" i="1"/>
  <c r="AT849" i="1"/>
  <c r="AP849" i="1"/>
  <c r="AJ849" i="1"/>
  <c r="AI849" i="1"/>
  <c r="AN849" i="1" s="1"/>
  <c r="AH849" i="1"/>
  <c r="AF849" i="1"/>
  <c r="AE849" i="1"/>
  <c r="AA849" i="1"/>
  <c r="Z849" i="1"/>
  <c r="Y849" i="1"/>
  <c r="X849" i="1"/>
  <c r="W849" i="1"/>
  <c r="P849" i="1"/>
  <c r="O849" i="1"/>
  <c r="AD849" i="1" s="1"/>
  <c r="N849" i="1"/>
  <c r="AO849" i="1" s="1"/>
  <c r="AV849" i="1" s="1"/>
  <c r="M849" i="1"/>
  <c r="AR849" i="1" s="1"/>
  <c r="AU848" i="1"/>
  <c r="AR848" i="1"/>
  <c r="AP848" i="1"/>
  <c r="AI848" i="1"/>
  <c r="AN848" i="1" s="1"/>
  <c r="AH848" i="1"/>
  <c r="AF848" i="1"/>
  <c r="AE848" i="1"/>
  <c r="AB848" i="1"/>
  <c r="AA848" i="1"/>
  <c r="Z848" i="1"/>
  <c r="Y848" i="1"/>
  <c r="X848" i="1"/>
  <c r="W848" i="1"/>
  <c r="P848" i="1"/>
  <c r="O848" i="1"/>
  <c r="AD848" i="1" s="1"/>
  <c r="N848" i="1"/>
  <c r="AO848" i="1" s="1"/>
  <c r="AV848" i="1" s="1"/>
  <c r="M848" i="1"/>
  <c r="AU847" i="1"/>
  <c r="AR847" i="1"/>
  <c r="AP847" i="1"/>
  <c r="AO847" i="1"/>
  <c r="AV847" i="1" s="1"/>
  <c r="AI847" i="1"/>
  <c r="AN847" i="1" s="1"/>
  <c r="AH847" i="1"/>
  <c r="AF847" i="1"/>
  <c r="AE847" i="1"/>
  <c r="AC847" i="1"/>
  <c r="AB847" i="1"/>
  <c r="AA847" i="1"/>
  <c r="Z847" i="1"/>
  <c r="Y847" i="1"/>
  <c r="X847" i="1"/>
  <c r="W847" i="1"/>
  <c r="P847" i="1"/>
  <c r="O847" i="1"/>
  <c r="AQ847" i="1" s="1"/>
  <c r="N847" i="1"/>
  <c r="M847" i="1"/>
  <c r="AU846" i="1"/>
  <c r="AT846" i="1"/>
  <c r="AR846" i="1"/>
  <c r="AP846" i="1"/>
  <c r="AN846" i="1"/>
  <c r="AJ846" i="1"/>
  <c r="AI846" i="1"/>
  <c r="AH846" i="1"/>
  <c r="AF846" i="1"/>
  <c r="AE846" i="1"/>
  <c r="AD846" i="1"/>
  <c r="AC846" i="1"/>
  <c r="AB846" i="1"/>
  <c r="AA846" i="1"/>
  <c r="Z846" i="1"/>
  <c r="Y846" i="1"/>
  <c r="X846" i="1"/>
  <c r="W846" i="1"/>
  <c r="P846" i="1"/>
  <c r="O846" i="1"/>
  <c r="AQ846" i="1" s="1"/>
  <c r="N846" i="1"/>
  <c r="AO846" i="1" s="1"/>
  <c r="AV846" i="1" s="1"/>
  <c r="M846" i="1"/>
  <c r="AU845" i="1"/>
  <c r="AT845" i="1"/>
  <c r="AP845" i="1"/>
  <c r="AO845" i="1"/>
  <c r="AV845" i="1" s="1"/>
  <c r="AN845" i="1"/>
  <c r="AJ845" i="1"/>
  <c r="AI845" i="1"/>
  <c r="AH845" i="1"/>
  <c r="AF845" i="1"/>
  <c r="AE845" i="1"/>
  <c r="AD845" i="1"/>
  <c r="AC845" i="1"/>
  <c r="AA845" i="1"/>
  <c r="Z845" i="1"/>
  <c r="Y845" i="1"/>
  <c r="X845" i="1"/>
  <c r="W845" i="1"/>
  <c r="P845" i="1"/>
  <c r="O845" i="1"/>
  <c r="AQ845" i="1" s="1"/>
  <c r="N845" i="1"/>
  <c r="M845" i="1"/>
  <c r="AR845" i="1" s="1"/>
  <c r="AU844" i="1"/>
  <c r="AP844" i="1"/>
  <c r="AO844" i="1"/>
  <c r="AV844" i="1" s="1"/>
  <c r="AI844" i="1"/>
  <c r="AN844" i="1" s="1"/>
  <c r="AH844" i="1"/>
  <c r="AF844" i="1"/>
  <c r="AE844" i="1"/>
  <c r="AD844" i="1"/>
  <c r="AA844" i="1"/>
  <c r="Z844" i="1"/>
  <c r="Y844" i="1"/>
  <c r="X844" i="1"/>
  <c r="W844" i="1"/>
  <c r="P844" i="1"/>
  <c r="O844" i="1"/>
  <c r="AQ844" i="1" s="1"/>
  <c r="N844" i="1"/>
  <c r="AC844" i="1" s="1"/>
  <c r="M844" i="1"/>
  <c r="AR844" i="1" s="1"/>
  <c r="AU843" i="1"/>
  <c r="AT843" i="1"/>
  <c r="AP843" i="1"/>
  <c r="AJ843" i="1"/>
  <c r="AI843" i="1"/>
  <c r="AN843" i="1" s="1"/>
  <c r="AH843" i="1"/>
  <c r="AF843" i="1"/>
  <c r="AE843" i="1"/>
  <c r="AA843" i="1"/>
  <c r="Z843" i="1"/>
  <c r="Y843" i="1"/>
  <c r="X843" i="1"/>
  <c r="W843" i="1"/>
  <c r="P843" i="1"/>
  <c r="O843" i="1"/>
  <c r="AD843" i="1" s="1"/>
  <c r="N843" i="1"/>
  <c r="AO843" i="1" s="1"/>
  <c r="AV843" i="1" s="1"/>
  <c r="M843" i="1"/>
  <c r="AR843" i="1" s="1"/>
  <c r="AU842" i="1"/>
  <c r="AR842" i="1"/>
  <c r="AP842" i="1"/>
  <c r="AI842" i="1"/>
  <c r="AN842" i="1" s="1"/>
  <c r="AH842" i="1"/>
  <c r="AF842" i="1"/>
  <c r="AE842" i="1"/>
  <c r="AB842" i="1"/>
  <c r="AA842" i="1"/>
  <c r="Z842" i="1"/>
  <c r="Y842" i="1"/>
  <c r="X842" i="1"/>
  <c r="W842" i="1"/>
  <c r="P842" i="1"/>
  <c r="O842" i="1"/>
  <c r="AD842" i="1" s="1"/>
  <c r="N842" i="1"/>
  <c r="AO842" i="1" s="1"/>
  <c r="AV842" i="1" s="1"/>
  <c r="M842" i="1"/>
  <c r="AU841" i="1"/>
  <c r="AR841" i="1"/>
  <c r="AP841" i="1"/>
  <c r="AO841" i="1"/>
  <c r="AV841" i="1" s="1"/>
  <c r="AI841" i="1"/>
  <c r="AN841" i="1" s="1"/>
  <c r="AH841" i="1"/>
  <c r="AF841" i="1"/>
  <c r="AE841" i="1"/>
  <c r="AC841" i="1"/>
  <c r="AB841" i="1"/>
  <c r="AA841" i="1"/>
  <c r="Z841" i="1"/>
  <c r="Y841" i="1"/>
  <c r="X841" i="1"/>
  <c r="W841" i="1"/>
  <c r="P841" i="1"/>
  <c r="O841" i="1"/>
  <c r="AQ841" i="1" s="1"/>
  <c r="N841" i="1"/>
  <c r="M841" i="1"/>
  <c r="AU840" i="1"/>
  <c r="AT840" i="1"/>
  <c r="AR840" i="1"/>
  <c r="AP840" i="1"/>
  <c r="AN840" i="1"/>
  <c r="AJ840" i="1"/>
  <c r="AI840" i="1"/>
  <c r="AH840" i="1"/>
  <c r="AF840" i="1"/>
  <c r="AE840" i="1"/>
  <c r="AD840" i="1"/>
  <c r="AC840" i="1"/>
  <c r="AB840" i="1"/>
  <c r="AA840" i="1"/>
  <c r="Z840" i="1"/>
  <c r="Y840" i="1"/>
  <c r="X840" i="1"/>
  <c r="W840" i="1"/>
  <c r="P840" i="1"/>
  <c r="O840" i="1"/>
  <c r="AQ840" i="1" s="1"/>
  <c r="N840" i="1"/>
  <c r="AO840" i="1" s="1"/>
  <c r="AV840" i="1" s="1"/>
  <c r="M840" i="1"/>
  <c r="AU839" i="1"/>
  <c r="AT839" i="1"/>
  <c r="AP839" i="1"/>
  <c r="AO839" i="1"/>
  <c r="AV839" i="1" s="1"/>
  <c r="AN839" i="1"/>
  <c r="AJ839" i="1"/>
  <c r="AI839" i="1"/>
  <c r="AH839" i="1"/>
  <c r="AF839" i="1"/>
  <c r="AE839" i="1"/>
  <c r="AD839" i="1"/>
  <c r="AC839" i="1"/>
  <c r="AA839" i="1"/>
  <c r="Z839" i="1"/>
  <c r="Y839" i="1"/>
  <c r="X839" i="1"/>
  <c r="W839" i="1"/>
  <c r="P839" i="1"/>
  <c r="O839" i="1"/>
  <c r="AQ839" i="1" s="1"/>
  <c r="N839" i="1"/>
  <c r="M839" i="1"/>
  <c r="AR839" i="1" s="1"/>
  <c r="AU838" i="1"/>
  <c r="AP838" i="1"/>
  <c r="AO838" i="1"/>
  <c r="AV838" i="1" s="1"/>
  <c r="AI838" i="1"/>
  <c r="AN838" i="1" s="1"/>
  <c r="AH838" i="1"/>
  <c r="AF838" i="1"/>
  <c r="AE838" i="1"/>
  <c r="AD838" i="1"/>
  <c r="AA838" i="1"/>
  <c r="Z838" i="1"/>
  <c r="Y838" i="1"/>
  <c r="X838" i="1"/>
  <c r="W838" i="1"/>
  <c r="P838" i="1"/>
  <c r="O838" i="1"/>
  <c r="AQ838" i="1" s="1"/>
  <c r="N838" i="1"/>
  <c r="AC838" i="1" s="1"/>
  <c r="M838" i="1"/>
  <c r="AR838" i="1" s="1"/>
  <c r="AU837" i="1"/>
  <c r="AT837" i="1"/>
  <c r="AP837" i="1"/>
  <c r="AJ837" i="1"/>
  <c r="AI837" i="1"/>
  <c r="AN837" i="1" s="1"/>
  <c r="AH837" i="1"/>
  <c r="AF837" i="1"/>
  <c r="AE837" i="1"/>
  <c r="AA837" i="1"/>
  <c r="Z837" i="1"/>
  <c r="Y837" i="1"/>
  <c r="X837" i="1"/>
  <c r="W837" i="1"/>
  <c r="P837" i="1"/>
  <c r="O837" i="1"/>
  <c r="AD837" i="1" s="1"/>
  <c r="N837" i="1"/>
  <c r="AO837" i="1" s="1"/>
  <c r="AV837" i="1" s="1"/>
  <c r="M837" i="1"/>
  <c r="AR837" i="1" s="1"/>
  <c r="AU836" i="1"/>
  <c r="AR836" i="1"/>
  <c r="AP836" i="1"/>
  <c r="AI836" i="1"/>
  <c r="AN836" i="1" s="1"/>
  <c r="AH836" i="1"/>
  <c r="AF836" i="1"/>
  <c r="AE836" i="1"/>
  <c r="AB836" i="1"/>
  <c r="AA836" i="1"/>
  <c r="Z836" i="1"/>
  <c r="Y836" i="1"/>
  <c r="X836" i="1"/>
  <c r="W836" i="1"/>
  <c r="P836" i="1"/>
  <c r="O836" i="1"/>
  <c r="AD836" i="1" s="1"/>
  <c r="N836" i="1"/>
  <c r="AO836" i="1" s="1"/>
  <c r="AV836" i="1" s="1"/>
  <c r="M836" i="1"/>
  <c r="AU835" i="1"/>
  <c r="AR835" i="1"/>
  <c r="AP835" i="1"/>
  <c r="AO835" i="1"/>
  <c r="AV835" i="1" s="1"/>
  <c r="AI835" i="1"/>
  <c r="AN835" i="1" s="1"/>
  <c r="AH835" i="1"/>
  <c r="AF835" i="1"/>
  <c r="AE835" i="1"/>
  <c r="AC835" i="1"/>
  <c r="AB835" i="1"/>
  <c r="AA835" i="1"/>
  <c r="Z835" i="1"/>
  <c r="Y835" i="1"/>
  <c r="X835" i="1"/>
  <c r="W835" i="1"/>
  <c r="P835" i="1"/>
  <c r="O835" i="1"/>
  <c r="AQ835" i="1" s="1"/>
  <c r="N835" i="1"/>
  <c r="M835" i="1"/>
  <c r="AU834" i="1"/>
  <c r="AT834" i="1"/>
  <c r="AR834" i="1"/>
  <c r="AP834" i="1"/>
  <c r="AN834" i="1"/>
  <c r="AJ834" i="1"/>
  <c r="AI834" i="1"/>
  <c r="AH834" i="1"/>
  <c r="AF834" i="1"/>
  <c r="AE834" i="1"/>
  <c r="AD834" i="1"/>
  <c r="AC834" i="1"/>
  <c r="AB834" i="1"/>
  <c r="AA834" i="1"/>
  <c r="Z834" i="1"/>
  <c r="Y834" i="1"/>
  <c r="X834" i="1"/>
  <c r="W834" i="1"/>
  <c r="P834" i="1"/>
  <c r="O834" i="1"/>
  <c r="AQ834" i="1" s="1"/>
  <c r="N834" i="1"/>
  <c r="AO834" i="1" s="1"/>
  <c r="AV834" i="1" s="1"/>
  <c r="M834" i="1"/>
  <c r="AU833" i="1"/>
  <c r="AT833" i="1"/>
  <c r="AP833" i="1"/>
  <c r="AO833" i="1"/>
  <c r="AV833" i="1" s="1"/>
  <c r="AN833" i="1"/>
  <c r="AJ833" i="1"/>
  <c r="AI833" i="1"/>
  <c r="AH833" i="1"/>
  <c r="AF833" i="1"/>
  <c r="AE833" i="1"/>
  <c r="AD833" i="1"/>
  <c r="AC833" i="1"/>
  <c r="AA833" i="1"/>
  <c r="Z833" i="1"/>
  <c r="Y833" i="1"/>
  <c r="X833" i="1"/>
  <c r="W833" i="1"/>
  <c r="P833" i="1"/>
  <c r="O833" i="1"/>
  <c r="AQ833" i="1" s="1"/>
  <c r="N833" i="1"/>
  <c r="M833" i="1"/>
  <c r="AR833" i="1" s="1"/>
  <c r="AU832" i="1"/>
  <c r="AP832" i="1"/>
  <c r="AO832" i="1"/>
  <c r="AV832" i="1" s="1"/>
  <c r="AI832" i="1"/>
  <c r="AN832" i="1" s="1"/>
  <c r="AH832" i="1"/>
  <c r="AF832" i="1"/>
  <c r="AE832" i="1"/>
  <c r="AD832" i="1"/>
  <c r="AA832" i="1"/>
  <c r="Z832" i="1"/>
  <c r="Y832" i="1"/>
  <c r="X832" i="1"/>
  <c r="W832" i="1"/>
  <c r="P832" i="1"/>
  <c r="O832" i="1"/>
  <c r="AQ832" i="1" s="1"/>
  <c r="N832" i="1"/>
  <c r="AC832" i="1" s="1"/>
  <c r="M832" i="1"/>
  <c r="AR832" i="1" s="1"/>
  <c r="AU831" i="1"/>
  <c r="AT831" i="1"/>
  <c r="AP831" i="1"/>
  <c r="AJ831" i="1"/>
  <c r="AI831" i="1"/>
  <c r="AN831" i="1" s="1"/>
  <c r="AH831" i="1"/>
  <c r="AF831" i="1"/>
  <c r="AE831" i="1"/>
  <c r="AA831" i="1"/>
  <c r="Z831" i="1"/>
  <c r="Y831" i="1"/>
  <c r="X831" i="1"/>
  <c r="W831" i="1"/>
  <c r="P831" i="1"/>
  <c r="O831" i="1"/>
  <c r="AD831" i="1" s="1"/>
  <c r="N831" i="1"/>
  <c r="AO831" i="1" s="1"/>
  <c r="AV831" i="1" s="1"/>
  <c r="M831" i="1"/>
  <c r="AR831" i="1" s="1"/>
  <c r="AU830" i="1"/>
  <c r="AR830" i="1"/>
  <c r="AP830" i="1"/>
  <c r="AI830" i="1"/>
  <c r="AN830" i="1" s="1"/>
  <c r="AH830" i="1"/>
  <c r="AF830" i="1"/>
  <c r="AE830" i="1"/>
  <c r="AB830" i="1"/>
  <c r="AA830" i="1"/>
  <c r="Z830" i="1"/>
  <c r="Y830" i="1"/>
  <c r="X830" i="1"/>
  <c r="W830" i="1"/>
  <c r="P830" i="1"/>
  <c r="O830" i="1"/>
  <c r="AD830" i="1" s="1"/>
  <c r="N830" i="1"/>
  <c r="AO830" i="1" s="1"/>
  <c r="AV830" i="1" s="1"/>
  <c r="M830" i="1"/>
  <c r="AU829" i="1"/>
  <c r="AR829" i="1"/>
  <c r="AP829" i="1"/>
  <c r="AO829" i="1"/>
  <c r="AV829" i="1" s="1"/>
  <c r="AI829" i="1"/>
  <c r="AN829" i="1" s="1"/>
  <c r="AH829" i="1"/>
  <c r="AF829" i="1"/>
  <c r="AE829" i="1"/>
  <c r="AC829" i="1"/>
  <c r="AB829" i="1"/>
  <c r="AA829" i="1"/>
  <c r="Z829" i="1"/>
  <c r="Y829" i="1"/>
  <c r="X829" i="1"/>
  <c r="W829" i="1"/>
  <c r="P829" i="1"/>
  <c r="O829" i="1"/>
  <c r="AQ829" i="1" s="1"/>
  <c r="N829" i="1"/>
  <c r="M829" i="1"/>
  <c r="AU828" i="1"/>
  <c r="AT828" i="1"/>
  <c r="AR828" i="1"/>
  <c r="AP828" i="1"/>
  <c r="AN828" i="1"/>
  <c r="AJ828" i="1"/>
  <c r="AI828" i="1"/>
  <c r="AH828" i="1"/>
  <c r="AF828" i="1"/>
  <c r="AE828" i="1"/>
  <c r="AD828" i="1"/>
  <c r="AC828" i="1"/>
  <c r="AB828" i="1"/>
  <c r="AA828" i="1"/>
  <c r="Z828" i="1"/>
  <c r="Y828" i="1"/>
  <c r="X828" i="1"/>
  <c r="W828" i="1"/>
  <c r="P828" i="1"/>
  <c r="O828" i="1"/>
  <c r="AQ828" i="1" s="1"/>
  <c r="N828" i="1"/>
  <c r="AO828" i="1" s="1"/>
  <c r="AV828" i="1" s="1"/>
  <c r="M828" i="1"/>
  <c r="AU827" i="1"/>
  <c r="AT827" i="1"/>
  <c r="AP827" i="1"/>
  <c r="AO827" i="1"/>
  <c r="AV827" i="1" s="1"/>
  <c r="AN827" i="1"/>
  <c r="AJ827" i="1"/>
  <c r="AI827" i="1"/>
  <c r="AH827" i="1"/>
  <c r="AF827" i="1"/>
  <c r="AE827" i="1"/>
  <c r="AD827" i="1"/>
  <c r="AC827" i="1"/>
  <c r="AA827" i="1"/>
  <c r="Z827" i="1"/>
  <c r="Y827" i="1"/>
  <c r="X827" i="1"/>
  <c r="W827" i="1"/>
  <c r="P827" i="1"/>
  <c r="O827" i="1"/>
  <c r="AQ827" i="1" s="1"/>
  <c r="N827" i="1"/>
  <c r="M827" i="1"/>
  <c r="AR827" i="1" s="1"/>
  <c r="AU826" i="1"/>
  <c r="AP826" i="1"/>
  <c r="AO826" i="1"/>
  <c r="AV826" i="1" s="1"/>
  <c r="AI826" i="1"/>
  <c r="AN826" i="1" s="1"/>
  <c r="AH826" i="1"/>
  <c r="AF826" i="1"/>
  <c r="AE826" i="1"/>
  <c r="AD826" i="1"/>
  <c r="AA826" i="1"/>
  <c r="Z826" i="1"/>
  <c r="Y826" i="1"/>
  <c r="X826" i="1"/>
  <c r="W826" i="1"/>
  <c r="P826" i="1"/>
  <c r="O826" i="1"/>
  <c r="AQ826" i="1" s="1"/>
  <c r="N826" i="1"/>
  <c r="AC826" i="1" s="1"/>
  <c r="M826" i="1"/>
  <c r="AR826" i="1" s="1"/>
  <c r="AU825" i="1"/>
  <c r="AT825" i="1"/>
  <c r="AP825" i="1"/>
  <c r="AN825" i="1"/>
  <c r="AJ825" i="1"/>
  <c r="AI825" i="1"/>
  <c r="AH825" i="1"/>
  <c r="AF825" i="1"/>
  <c r="AE825" i="1"/>
  <c r="AA825" i="1"/>
  <c r="Z825" i="1"/>
  <c r="Y825" i="1"/>
  <c r="X825" i="1"/>
  <c r="W825" i="1"/>
  <c r="P825" i="1"/>
  <c r="O825" i="1"/>
  <c r="AD825" i="1" s="1"/>
  <c r="N825" i="1"/>
  <c r="AO825" i="1" s="1"/>
  <c r="AV825" i="1" s="1"/>
  <c r="M825" i="1"/>
  <c r="AR825" i="1" s="1"/>
  <c r="AU824" i="1"/>
  <c r="AR824" i="1"/>
  <c r="AP824" i="1"/>
  <c r="AI824" i="1"/>
  <c r="AN824" i="1" s="1"/>
  <c r="AH824" i="1"/>
  <c r="AF824" i="1"/>
  <c r="AE824" i="1"/>
  <c r="AB824" i="1"/>
  <c r="AA824" i="1"/>
  <c r="Z824" i="1"/>
  <c r="Y824" i="1"/>
  <c r="X824" i="1"/>
  <c r="W824" i="1"/>
  <c r="P824" i="1"/>
  <c r="O824" i="1"/>
  <c r="AD824" i="1" s="1"/>
  <c r="N824" i="1"/>
  <c r="AO824" i="1" s="1"/>
  <c r="AV824" i="1" s="1"/>
  <c r="M824" i="1"/>
  <c r="AU823" i="1"/>
  <c r="AR823" i="1"/>
  <c r="AP823" i="1"/>
  <c r="AO823" i="1"/>
  <c r="AV823" i="1" s="1"/>
  <c r="AI823" i="1"/>
  <c r="AN823" i="1" s="1"/>
  <c r="AH823" i="1"/>
  <c r="AF823" i="1"/>
  <c r="AE823" i="1"/>
  <c r="AC823" i="1"/>
  <c r="AB823" i="1"/>
  <c r="AA823" i="1"/>
  <c r="Z823" i="1"/>
  <c r="Y823" i="1"/>
  <c r="X823" i="1"/>
  <c r="W823" i="1"/>
  <c r="P823" i="1"/>
  <c r="O823" i="1"/>
  <c r="AQ823" i="1" s="1"/>
  <c r="N823" i="1"/>
  <c r="M823" i="1"/>
  <c r="AU822" i="1"/>
  <c r="AT822" i="1"/>
  <c r="AR822" i="1"/>
  <c r="AP822" i="1"/>
  <c r="AN822" i="1"/>
  <c r="AJ822" i="1"/>
  <c r="AI822" i="1"/>
  <c r="AH822" i="1"/>
  <c r="AF822" i="1"/>
  <c r="AE822" i="1"/>
  <c r="AD822" i="1"/>
  <c r="AC822" i="1"/>
  <c r="AB822" i="1"/>
  <c r="AA822" i="1"/>
  <c r="Z822" i="1"/>
  <c r="Y822" i="1"/>
  <c r="X822" i="1"/>
  <c r="W822" i="1"/>
  <c r="P822" i="1"/>
  <c r="O822" i="1"/>
  <c r="AQ822" i="1" s="1"/>
  <c r="N822" i="1"/>
  <c r="AO822" i="1" s="1"/>
  <c r="AV822" i="1" s="1"/>
  <c r="M822" i="1"/>
  <c r="AU821" i="1"/>
  <c r="AT821" i="1"/>
  <c r="AP821" i="1"/>
  <c r="AO821" i="1"/>
  <c r="AV821" i="1" s="1"/>
  <c r="AN821" i="1"/>
  <c r="AJ821" i="1"/>
  <c r="AI821" i="1"/>
  <c r="AH821" i="1"/>
  <c r="AF821" i="1"/>
  <c r="AE821" i="1"/>
  <c r="AD821" i="1"/>
  <c r="AC821" i="1"/>
  <c r="AA821" i="1"/>
  <c r="Z821" i="1"/>
  <c r="Y821" i="1"/>
  <c r="X821" i="1"/>
  <c r="W821" i="1"/>
  <c r="P821" i="1"/>
  <c r="O821" i="1"/>
  <c r="AQ821" i="1" s="1"/>
  <c r="N821" i="1"/>
  <c r="M821" i="1"/>
  <c r="AR821" i="1" s="1"/>
  <c r="AU820" i="1"/>
  <c r="AP820" i="1"/>
  <c r="AO820" i="1"/>
  <c r="AV820" i="1" s="1"/>
  <c r="AI820" i="1"/>
  <c r="AN820" i="1" s="1"/>
  <c r="AH820" i="1"/>
  <c r="AF820" i="1"/>
  <c r="AE820" i="1"/>
  <c r="AD820" i="1"/>
  <c r="AA820" i="1"/>
  <c r="Z820" i="1"/>
  <c r="Y820" i="1"/>
  <c r="X820" i="1"/>
  <c r="W820" i="1"/>
  <c r="P820" i="1"/>
  <c r="O820" i="1"/>
  <c r="AQ820" i="1" s="1"/>
  <c r="N820" i="1"/>
  <c r="AC820" i="1" s="1"/>
  <c r="M820" i="1"/>
  <c r="AR820" i="1" s="1"/>
  <c r="AU819" i="1"/>
  <c r="AT819" i="1"/>
  <c r="AP819" i="1"/>
  <c r="AN819" i="1"/>
  <c r="AJ819" i="1"/>
  <c r="AI819" i="1"/>
  <c r="AH819" i="1"/>
  <c r="AF819" i="1"/>
  <c r="AE819" i="1"/>
  <c r="AA819" i="1"/>
  <c r="Z819" i="1"/>
  <c r="Y819" i="1"/>
  <c r="X819" i="1"/>
  <c r="W819" i="1"/>
  <c r="P819" i="1"/>
  <c r="O819" i="1"/>
  <c r="AD819" i="1" s="1"/>
  <c r="N819" i="1"/>
  <c r="AO819" i="1" s="1"/>
  <c r="AV819" i="1" s="1"/>
  <c r="M819" i="1"/>
  <c r="AR819" i="1" s="1"/>
  <c r="AU818" i="1"/>
  <c r="AR818" i="1"/>
  <c r="AP818" i="1"/>
  <c r="AI818" i="1"/>
  <c r="AN818" i="1" s="1"/>
  <c r="AH818" i="1"/>
  <c r="AF818" i="1"/>
  <c r="AE818" i="1"/>
  <c r="AB818" i="1"/>
  <c r="AA818" i="1"/>
  <c r="Z818" i="1"/>
  <c r="Y818" i="1"/>
  <c r="X818" i="1"/>
  <c r="W818" i="1"/>
  <c r="P818" i="1"/>
  <c r="O818" i="1"/>
  <c r="AD818" i="1" s="1"/>
  <c r="N818" i="1"/>
  <c r="AO818" i="1" s="1"/>
  <c r="AV818" i="1" s="1"/>
  <c r="M818" i="1"/>
  <c r="AU817" i="1"/>
  <c r="AR817" i="1"/>
  <c r="AP817" i="1"/>
  <c r="AO817" i="1"/>
  <c r="AI817" i="1"/>
  <c r="AN817" i="1" s="1"/>
  <c r="AH817" i="1"/>
  <c r="AF817" i="1"/>
  <c r="AE817" i="1"/>
  <c r="AC817" i="1"/>
  <c r="AB817" i="1"/>
  <c r="AA817" i="1"/>
  <c r="Z817" i="1"/>
  <c r="Y817" i="1"/>
  <c r="X817" i="1"/>
  <c r="W817" i="1"/>
  <c r="P817" i="1"/>
  <c r="O817" i="1"/>
  <c r="AQ817" i="1" s="1"/>
  <c r="N817" i="1"/>
  <c r="M817" i="1"/>
  <c r="AU816" i="1"/>
  <c r="AT816" i="1"/>
  <c r="AR816" i="1"/>
  <c r="AP816" i="1"/>
  <c r="AN816" i="1"/>
  <c r="AJ816" i="1"/>
  <c r="AI816" i="1"/>
  <c r="AH816" i="1"/>
  <c r="AF816" i="1"/>
  <c r="AE816" i="1"/>
  <c r="AD816" i="1"/>
  <c r="AC816" i="1"/>
  <c r="AB816" i="1"/>
  <c r="AA816" i="1"/>
  <c r="Z816" i="1"/>
  <c r="Y816" i="1"/>
  <c r="X816" i="1"/>
  <c r="W816" i="1"/>
  <c r="P816" i="1"/>
  <c r="O816" i="1"/>
  <c r="AQ816" i="1" s="1"/>
  <c r="N816" i="1"/>
  <c r="AO816" i="1" s="1"/>
  <c r="AV816" i="1" s="1"/>
  <c r="M816" i="1"/>
  <c r="AU815" i="1"/>
  <c r="AT815" i="1"/>
  <c r="AP815" i="1"/>
  <c r="AO815" i="1"/>
  <c r="AV815" i="1" s="1"/>
  <c r="AN815" i="1"/>
  <c r="AJ815" i="1"/>
  <c r="AI815" i="1"/>
  <c r="AH815" i="1"/>
  <c r="AF815" i="1"/>
  <c r="AE815" i="1"/>
  <c r="AD815" i="1"/>
  <c r="AC815" i="1"/>
  <c r="AA815" i="1"/>
  <c r="Z815" i="1"/>
  <c r="Y815" i="1"/>
  <c r="X815" i="1"/>
  <c r="W815" i="1"/>
  <c r="P815" i="1"/>
  <c r="O815" i="1"/>
  <c r="AQ815" i="1" s="1"/>
  <c r="N815" i="1"/>
  <c r="M815" i="1"/>
  <c r="AR815" i="1" s="1"/>
  <c r="AU814" i="1"/>
  <c r="AP814" i="1"/>
  <c r="AO814" i="1"/>
  <c r="AI814" i="1"/>
  <c r="AN814" i="1" s="1"/>
  <c r="AH814" i="1"/>
  <c r="AF814" i="1"/>
  <c r="AE814" i="1"/>
  <c r="AD814" i="1"/>
  <c r="AA814" i="1"/>
  <c r="Z814" i="1"/>
  <c r="Y814" i="1"/>
  <c r="X814" i="1"/>
  <c r="W814" i="1"/>
  <c r="P814" i="1"/>
  <c r="O814" i="1"/>
  <c r="AQ814" i="1" s="1"/>
  <c r="N814" i="1"/>
  <c r="AC814" i="1" s="1"/>
  <c r="M814" i="1"/>
  <c r="AR814" i="1" s="1"/>
  <c r="AU813" i="1"/>
  <c r="AT813" i="1"/>
  <c r="AP813" i="1"/>
  <c r="AN813" i="1"/>
  <c r="AJ813" i="1"/>
  <c r="AI813" i="1"/>
  <c r="AH813" i="1"/>
  <c r="AF813" i="1"/>
  <c r="AE813" i="1"/>
  <c r="AA813" i="1"/>
  <c r="Z813" i="1"/>
  <c r="Y813" i="1"/>
  <c r="X813" i="1"/>
  <c r="W813" i="1"/>
  <c r="P813" i="1"/>
  <c r="O813" i="1"/>
  <c r="AD813" i="1" s="1"/>
  <c r="N813" i="1"/>
  <c r="AO813" i="1" s="1"/>
  <c r="M813" i="1"/>
  <c r="AR813" i="1" s="1"/>
  <c r="AU812" i="1"/>
  <c r="AR812" i="1"/>
  <c r="AP812" i="1"/>
  <c r="AI812" i="1"/>
  <c r="AN812" i="1" s="1"/>
  <c r="AH812" i="1"/>
  <c r="AF812" i="1"/>
  <c r="AE812" i="1"/>
  <c r="AB812" i="1"/>
  <c r="AA812" i="1"/>
  <c r="Z812" i="1"/>
  <c r="Y812" i="1"/>
  <c r="X812" i="1"/>
  <c r="W812" i="1"/>
  <c r="P812" i="1"/>
  <c r="O812" i="1"/>
  <c r="AD812" i="1" s="1"/>
  <c r="N812" i="1"/>
  <c r="AO812" i="1" s="1"/>
  <c r="M812" i="1"/>
  <c r="AU811" i="1"/>
  <c r="AR811" i="1"/>
  <c r="AP811" i="1"/>
  <c r="AO811" i="1"/>
  <c r="AI811" i="1"/>
  <c r="AN811" i="1" s="1"/>
  <c r="AH811" i="1"/>
  <c r="AF811" i="1"/>
  <c r="AE811" i="1"/>
  <c r="AC811" i="1"/>
  <c r="AB811" i="1"/>
  <c r="AA811" i="1"/>
  <c r="Z811" i="1"/>
  <c r="Y811" i="1"/>
  <c r="X811" i="1"/>
  <c r="W811" i="1"/>
  <c r="P811" i="1"/>
  <c r="O811" i="1"/>
  <c r="AQ811" i="1" s="1"/>
  <c r="N811" i="1"/>
  <c r="M811" i="1"/>
  <c r="AU810" i="1"/>
  <c r="AT810" i="1"/>
  <c r="AR810" i="1"/>
  <c r="AP810" i="1"/>
  <c r="AN810" i="1"/>
  <c r="AJ810" i="1"/>
  <c r="AI810" i="1"/>
  <c r="AH810" i="1"/>
  <c r="AF810" i="1"/>
  <c r="AE810" i="1"/>
  <c r="AD810" i="1"/>
  <c r="AC810" i="1"/>
  <c r="AB810" i="1"/>
  <c r="AA810" i="1"/>
  <c r="Z810" i="1"/>
  <c r="Y810" i="1"/>
  <c r="X810" i="1"/>
  <c r="W810" i="1"/>
  <c r="P810" i="1"/>
  <c r="O810" i="1"/>
  <c r="AQ810" i="1" s="1"/>
  <c r="N810" i="1"/>
  <c r="AO810" i="1" s="1"/>
  <c r="AV810" i="1" s="1"/>
  <c r="M810" i="1"/>
  <c r="AU809" i="1"/>
  <c r="AT809" i="1"/>
  <c r="AP809" i="1"/>
  <c r="AO809" i="1"/>
  <c r="AV809" i="1" s="1"/>
  <c r="AN809" i="1"/>
  <c r="AJ809" i="1"/>
  <c r="AI809" i="1"/>
  <c r="AH809" i="1"/>
  <c r="AF809" i="1"/>
  <c r="AE809" i="1"/>
  <c r="AD809" i="1"/>
  <c r="AC809" i="1"/>
  <c r="AA809" i="1"/>
  <c r="Z809" i="1"/>
  <c r="Y809" i="1"/>
  <c r="X809" i="1"/>
  <c r="W809" i="1"/>
  <c r="P809" i="1"/>
  <c r="O809" i="1"/>
  <c r="AQ809" i="1" s="1"/>
  <c r="N809" i="1"/>
  <c r="M809" i="1"/>
  <c r="AR809" i="1" s="1"/>
  <c r="AV808" i="1"/>
  <c r="AU808" i="1"/>
  <c r="AP808" i="1"/>
  <c r="AO808" i="1"/>
  <c r="AI808" i="1"/>
  <c r="AN808" i="1" s="1"/>
  <c r="AH808" i="1"/>
  <c r="AF808" i="1"/>
  <c r="AE808" i="1"/>
  <c r="AD808" i="1"/>
  <c r="AA808" i="1"/>
  <c r="Z808" i="1"/>
  <c r="Y808" i="1"/>
  <c r="X808" i="1"/>
  <c r="W808" i="1"/>
  <c r="P808" i="1"/>
  <c r="O808" i="1"/>
  <c r="AQ808" i="1" s="1"/>
  <c r="N808" i="1"/>
  <c r="AC808" i="1" s="1"/>
  <c r="M808" i="1"/>
  <c r="AU807" i="1"/>
  <c r="AT807" i="1"/>
  <c r="AP807" i="1"/>
  <c r="AN807" i="1"/>
  <c r="AJ807" i="1"/>
  <c r="AI807" i="1"/>
  <c r="AH807" i="1"/>
  <c r="AF807" i="1"/>
  <c r="AE807" i="1"/>
  <c r="AA807" i="1"/>
  <c r="Z807" i="1"/>
  <c r="Y807" i="1"/>
  <c r="X807" i="1"/>
  <c r="W807" i="1"/>
  <c r="P807" i="1"/>
  <c r="O807" i="1"/>
  <c r="AD807" i="1" s="1"/>
  <c r="N807" i="1"/>
  <c r="M807" i="1"/>
  <c r="AR807" i="1" s="1"/>
  <c r="AU806" i="1"/>
  <c r="AR806" i="1"/>
  <c r="AQ806" i="1"/>
  <c r="AP806" i="1"/>
  <c r="AI806" i="1"/>
  <c r="AN806" i="1" s="1"/>
  <c r="AH806" i="1"/>
  <c r="AF806" i="1"/>
  <c r="AE806" i="1"/>
  <c r="AB806" i="1"/>
  <c r="AA806" i="1"/>
  <c r="Z806" i="1"/>
  <c r="Y806" i="1"/>
  <c r="X806" i="1"/>
  <c r="W806" i="1"/>
  <c r="P806" i="1"/>
  <c r="O806" i="1"/>
  <c r="AD806" i="1" s="1"/>
  <c r="N806" i="1"/>
  <c r="AO806" i="1" s="1"/>
  <c r="AV806" i="1" s="1"/>
  <c r="M806" i="1"/>
  <c r="AU805" i="1"/>
  <c r="AR805" i="1"/>
  <c r="AP805" i="1"/>
  <c r="AO805" i="1"/>
  <c r="AV805" i="1" s="1"/>
  <c r="AI805" i="1"/>
  <c r="AH805" i="1"/>
  <c r="AF805" i="1"/>
  <c r="AE805" i="1"/>
  <c r="AC805" i="1"/>
  <c r="AB805" i="1"/>
  <c r="AA805" i="1"/>
  <c r="Z805" i="1"/>
  <c r="Y805" i="1"/>
  <c r="X805" i="1"/>
  <c r="W805" i="1"/>
  <c r="P805" i="1"/>
  <c r="O805" i="1"/>
  <c r="AQ805" i="1" s="1"/>
  <c r="N805" i="1"/>
  <c r="M805" i="1"/>
  <c r="AU804" i="1"/>
  <c r="AT804" i="1"/>
  <c r="AR804" i="1"/>
  <c r="AP804" i="1"/>
  <c r="AN804" i="1"/>
  <c r="AJ804" i="1"/>
  <c r="AI804" i="1"/>
  <c r="AH804" i="1"/>
  <c r="AF804" i="1"/>
  <c r="AE804" i="1"/>
  <c r="AD804" i="1"/>
  <c r="AC804" i="1"/>
  <c r="AB804" i="1"/>
  <c r="AA804" i="1"/>
  <c r="Z804" i="1"/>
  <c r="Y804" i="1"/>
  <c r="X804" i="1"/>
  <c r="W804" i="1"/>
  <c r="P804" i="1"/>
  <c r="O804" i="1"/>
  <c r="AQ804" i="1" s="1"/>
  <c r="N804" i="1"/>
  <c r="AO804" i="1" s="1"/>
  <c r="AV804" i="1" s="1"/>
  <c r="M804" i="1"/>
  <c r="AU803" i="1"/>
  <c r="AT803" i="1"/>
  <c r="AP803" i="1"/>
  <c r="AO803" i="1"/>
  <c r="AV803" i="1" s="1"/>
  <c r="AN803" i="1"/>
  <c r="AJ803" i="1"/>
  <c r="AI803" i="1"/>
  <c r="AH803" i="1"/>
  <c r="AF803" i="1"/>
  <c r="AE803" i="1"/>
  <c r="AD803" i="1"/>
  <c r="AC803" i="1"/>
  <c r="AA803" i="1"/>
  <c r="Z803" i="1"/>
  <c r="Y803" i="1"/>
  <c r="X803" i="1"/>
  <c r="W803" i="1"/>
  <c r="P803" i="1"/>
  <c r="O803" i="1"/>
  <c r="AQ803" i="1" s="1"/>
  <c r="N803" i="1"/>
  <c r="M803" i="1"/>
  <c r="AR803" i="1" s="1"/>
  <c r="AU802" i="1"/>
  <c r="AP802" i="1"/>
  <c r="AO802" i="1"/>
  <c r="AV802" i="1" s="1"/>
  <c r="AI802" i="1"/>
  <c r="AN802" i="1" s="1"/>
  <c r="AH802" i="1"/>
  <c r="AF802" i="1"/>
  <c r="AE802" i="1"/>
  <c r="AD802" i="1"/>
  <c r="AA802" i="1"/>
  <c r="Z802" i="1"/>
  <c r="Y802" i="1"/>
  <c r="X802" i="1"/>
  <c r="W802" i="1"/>
  <c r="P802" i="1"/>
  <c r="O802" i="1"/>
  <c r="AQ802" i="1" s="1"/>
  <c r="N802" i="1"/>
  <c r="AC802" i="1" s="1"/>
  <c r="M802" i="1"/>
  <c r="AU801" i="1"/>
  <c r="AT801" i="1"/>
  <c r="AP801" i="1"/>
  <c r="AN801" i="1"/>
  <c r="AJ801" i="1"/>
  <c r="AI801" i="1"/>
  <c r="AH801" i="1"/>
  <c r="AF801" i="1"/>
  <c r="AE801" i="1"/>
  <c r="AA801" i="1"/>
  <c r="Z801" i="1"/>
  <c r="Y801" i="1"/>
  <c r="X801" i="1"/>
  <c r="W801" i="1"/>
  <c r="P801" i="1"/>
  <c r="O801" i="1"/>
  <c r="AD801" i="1" s="1"/>
  <c r="N801" i="1"/>
  <c r="M801" i="1"/>
  <c r="AR801" i="1" s="1"/>
  <c r="AU800" i="1"/>
  <c r="AR800" i="1"/>
  <c r="AP800" i="1"/>
  <c r="AI800" i="1"/>
  <c r="AN800" i="1" s="1"/>
  <c r="AH800" i="1"/>
  <c r="AF800" i="1"/>
  <c r="AE800" i="1"/>
  <c r="AB800" i="1"/>
  <c r="AA800" i="1"/>
  <c r="Z800" i="1"/>
  <c r="Y800" i="1"/>
  <c r="X800" i="1"/>
  <c r="W800" i="1"/>
  <c r="P800" i="1"/>
  <c r="O800" i="1"/>
  <c r="AD800" i="1" s="1"/>
  <c r="N800" i="1"/>
  <c r="AO800" i="1" s="1"/>
  <c r="AV800" i="1" s="1"/>
  <c r="M800" i="1"/>
  <c r="AU799" i="1"/>
  <c r="AR799" i="1"/>
  <c r="AP799" i="1"/>
  <c r="AO799" i="1"/>
  <c r="AV799" i="1" s="1"/>
  <c r="AI799" i="1"/>
  <c r="AH799" i="1"/>
  <c r="AF799" i="1"/>
  <c r="AE799" i="1"/>
  <c r="AC799" i="1"/>
  <c r="AB799" i="1"/>
  <c r="AA799" i="1"/>
  <c r="Z799" i="1"/>
  <c r="Y799" i="1"/>
  <c r="X799" i="1"/>
  <c r="W799" i="1"/>
  <c r="P799" i="1"/>
  <c r="O799" i="1"/>
  <c r="AQ799" i="1" s="1"/>
  <c r="N799" i="1"/>
  <c r="M799" i="1"/>
  <c r="AU798" i="1"/>
  <c r="AT798" i="1"/>
  <c r="AR798" i="1"/>
  <c r="AP798" i="1"/>
  <c r="AN798" i="1"/>
  <c r="AJ798" i="1"/>
  <c r="AI798" i="1"/>
  <c r="AH798" i="1"/>
  <c r="AF798" i="1"/>
  <c r="AE798" i="1"/>
  <c r="AD798" i="1"/>
  <c r="AC798" i="1"/>
  <c r="AB798" i="1"/>
  <c r="AA798" i="1"/>
  <c r="Z798" i="1"/>
  <c r="Y798" i="1"/>
  <c r="X798" i="1"/>
  <c r="W798" i="1"/>
  <c r="P798" i="1"/>
  <c r="O798" i="1"/>
  <c r="AQ798" i="1" s="1"/>
  <c r="N798" i="1"/>
  <c r="AO798" i="1" s="1"/>
  <c r="AV798" i="1" s="1"/>
  <c r="M798" i="1"/>
  <c r="AU797" i="1"/>
  <c r="AT797" i="1"/>
  <c r="AP797" i="1"/>
  <c r="AO797" i="1"/>
  <c r="AV797" i="1" s="1"/>
  <c r="AN797" i="1"/>
  <c r="AJ797" i="1"/>
  <c r="AI797" i="1"/>
  <c r="AH797" i="1"/>
  <c r="AF797" i="1"/>
  <c r="AE797" i="1"/>
  <c r="AD797" i="1"/>
  <c r="AC797" i="1"/>
  <c r="AA797" i="1"/>
  <c r="Z797" i="1"/>
  <c r="Y797" i="1"/>
  <c r="X797" i="1"/>
  <c r="W797" i="1"/>
  <c r="P797" i="1"/>
  <c r="O797" i="1"/>
  <c r="AQ797" i="1" s="1"/>
  <c r="N797" i="1"/>
  <c r="M797" i="1"/>
  <c r="AV796" i="1"/>
  <c r="AU796" i="1"/>
  <c r="AP796" i="1"/>
  <c r="AO796" i="1"/>
  <c r="AI796" i="1"/>
  <c r="AN796" i="1" s="1"/>
  <c r="AH796" i="1"/>
  <c r="AF796" i="1"/>
  <c r="AE796" i="1"/>
  <c r="AD796" i="1"/>
  <c r="AA796" i="1"/>
  <c r="Z796" i="1"/>
  <c r="Y796" i="1"/>
  <c r="X796" i="1"/>
  <c r="W796" i="1"/>
  <c r="P796" i="1"/>
  <c r="O796" i="1"/>
  <c r="AQ796" i="1" s="1"/>
  <c r="N796" i="1"/>
  <c r="AC796" i="1" s="1"/>
  <c r="M796" i="1"/>
  <c r="AU795" i="1"/>
  <c r="AT795" i="1"/>
  <c r="AQ795" i="1"/>
  <c r="AP795" i="1"/>
  <c r="AN795" i="1"/>
  <c r="AJ795" i="1"/>
  <c r="AI795" i="1"/>
  <c r="AH795" i="1"/>
  <c r="AF795" i="1"/>
  <c r="AE795" i="1"/>
  <c r="AA795" i="1"/>
  <c r="Z795" i="1"/>
  <c r="Y795" i="1"/>
  <c r="X795" i="1"/>
  <c r="W795" i="1"/>
  <c r="P795" i="1"/>
  <c r="O795" i="1"/>
  <c r="AD795" i="1" s="1"/>
  <c r="N795" i="1"/>
  <c r="M795" i="1"/>
  <c r="AR795" i="1" s="1"/>
  <c r="AU794" i="1"/>
  <c r="AR794" i="1"/>
  <c r="AQ794" i="1"/>
  <c r="AP794" i="1"/>
  <c r="AI794" i="1"/>
  <c r="AH794" i="1"/>
  <c r="AF794" i="1"/>
  <c r="AE794" i="1"/>
  <c r="AD794" i="1"/>
  <c r="AB794" i="1"/>
  <c r="AA794" i="1"/>
  <c r="Z794" i="1"/>
  <c r="Y794" i="1"/>
  <c r="X794" i="1"/>
  <c r="W794" i="1"/>
  <c r="P794" i="1"/>
  <c r="O794" i="1"/>
  <c r="N794" i="1"/>
  <c r="AO794" i="1" s="1"/>
  <c r="AV794" i="1" s="1"/>
  <c r="M794" i="1"/>
  <c r="AU793" i="1"/>
  <c r="AP793" i="1"/>
  <c r="AO793" i="1"/>
  <c r="AV793" i="1" s="1"/>
  <c r="AI793" i="1"/>
  <c r="AN793" i="1" s="1"/>
  <c r="AH793" i="1"/>
  <c r="AF793" i="1"/>
  <c r="AE793" i="1"/>
  <c r="AC793" i="1"/>
  <c r="AB793" i="1"/>
  <c r="AA793" i="1"/>
  <c r="Z793" i="1"/>
  <c r="Y793" i="1"/>
  <c r="X793" i="1"/>
  <c r="W793" i="1"/>
  <c r="P793" i="1"/>
  <c r="O793" i="1"/>
  <c r="AQ793" i="1" s="1"/>
  <c r="N793" i="1"/>
  <c r="M793" i="1"/>
  <c r="AR793" i="1" s="1"/>
  <c r="AU792" i="1"/>
  <c r="AT792" i="1"/>
  <c r="AR792" i="1"/>
  <c r="AP792" i="1"/>
  <c r="AN792" i="1"/>
  <c r="AJ792" i="1"/>
  <c r="AI792" i="1"/>
  <c r="AH792" i="1"/>
  <c r="AF792" i="1"/>
  <c r="AE792" i="1"/>
  <c r="AD792" i="1"/>
  <c r="AB792" i="1"/>
  <c r="AA792" i="1"/>
  <c r="Z792" i="1"/>
  <c r="Y792" i="1"/>
  <c r="X792" i="1"/>
  <c r="W792" i="1"/>
  <c r="P792" i="1"/>
  <c r="O792" i="1"/>
  <c r="AQ792" i="1" s="1"/>
  <c r="N792" i="1"/>
  <c r="AO792" i="1" s="1"/>
  <c r="M792" i="1"/>
  <c r="AU791" i="1"/>
  <c r="AT791" i="1"/>
  <c r="AQ791" i="1"/>
  <c r="AP791" i="1"/>
  <c r="AO791" i="1"/>
  <c r="AN791" i="1"/>
  <c r="AJ791" i="1"/>
  <c r="AI791" i="1"/>
  <c r="AH791" i="1"/>
  <c r="AF791" i="1"/>
  <c r="AE791" i="1"/>
  <c r="AC791" i="1"/>
  <c r="AA791" i="1"/>
  <c r="Z791" i="1"/>
  <c r="Y791" i="1"/>
  <c r="X791" i="1"/>
  <c r="W791" i="1"/>
  <c r="P791" i="1"/>
  <c r="O791" i="1"/>
  <c r="AD791" i="1" s="1"/>
  <c r="N791" i="1"/>
  <c r="M791" i="1"/>
  <c r="AU790" i="1"/>
  <c r="AR790" i="1"/>
  <c r="AP790" i="1"/>
  <c r="AO790" i="1"/>
  <c r="AI790" i="1"/>
  <c r="AH790" i="1"/>
  <c r="AF790" i="1"/>
  <c r="AE790" i="1"/>
  <c r="AD790" i="1"/>
  <c r="AB790" i="1"/>
  <c r="AA790" i="1"/>
  <c r="Z790" i="1"/>
  <c r="Y790" i="1"/>
  <c r="X790" i="1"/>
  <c r="W790" i="1"/>
  <c r="P790" i="1"/>
  <c r="O790" i="1"/>
  <c r="AQ790" i="1" s="1"/>
  <c r="N790" i="1"/>
  <c r="AC790" i="1" s="1"/>
  <c r="M790" i="1"/>
  <c r="AU789" i="1"/>
  <c r="AT789" i="1"/>
  <c r="AQ789" i="1"/>
  <c r="AP789" i="1"/>
  <c r="AN789" i="1"/>
  <c r="AJ789" i="1"/>
  <c r="AI789" i="1"/>
  <c r="AH789" i="1"/>
  <c r="AF789" i="1"/>
  <c r="AE789" i="1"/>
  <c r="AC789" i="1"/>
  <c r="AA789" i="1"/>
  <c r="Z789" i="1"/>
  <c r="Y789" i="1"/>
  <c r="X789" i="1"/>
  <c r="W789" i="1"/>
  <c r="P789" i="1"/>
  <c r="O789" i="1"/>
  <c r="AD789" i="1" s="1"/>
  <c r="N789" i="1"/>
  <c r="AO789" i="1" s="1"/>
  <c r="M789" i="1"/>
  <c r="AR789" i="1" s="1"/>
  <c r="AU788" i="1"/>
  <c r="AR788" i="1"/>
  <c r="AP788" i="1"/>
  <c r="AI788" i="1"/>
  <c r="AH788" i="1"/>
  <c r="AF788" i="1"/>
  <c r="AE788" i="1"/>
  <c r="AB788" i="1"/>
  <c r="AA788" i="1"/>
  <c r="Z788" i="1"/>
  <c r="Y788" i="1"/>
  <c r="X788" i="1"/>
  <c r="W788" i="1"/>
  <c r="P788" i="1"/>
  <c r="O788" i="1"/>
  <c r="AQ788" i="1" s="1"/>
  <c r="N788" i="1"/>
  <c r="AO788" i="1" s="1"/>
  <c r="M788" i="1"/>
  <c r="AU787" i="1"/>
  <c r="AT787" i="1"/>
  <c r="AP787" i="1"/>
  <c r="AO787" i="1"/>
  <c r="AV787" i="1" s="1"/>
  <c r="AJ787" i="1"/>
  <c r="AI787" i="1"/>
  <c r="AN787" i="1" s="1"/>
  <c r="AH787" i="1"/>
  <c r="AF787" i="1"/>
  <c r="AE787" i="1"/>
  <c r="AC787" i="1"/>
  <c r="AA787" i="1"/>
  <c r="Z787" i="1"/>
  <c r="Y787" i="1"/>
  <c r="X787" i="1"/>
  <c r="W787" i="1"/>
  <c r="P787" i="1"/>
  <c r="O787" i="1"/>
  <c r="AQ787" i="1" s="1"/>
  <c r="N787" i="1"/>
  <c r="M787" i="1"/>
  <c r="AR787" i="1" s="1"/>
  <c r="AU786" i="1"/>
  <c r="AT786" i="1"/>
  <c r="AR786" i="1"/>
  <c r="AP786" i="1"/>
  <c r="AN786" i="1"/>
  <c r="AJ786" i="1"/>
  <c r="AI786" i="1"/>
  <c r="AH786" i="1"/>
  <c r="AF786" i="1"/>
  <c r="AE786" i="1"/>
  <c r="AD786" i="1"/>
  <c r="AC786" i="1"/>
  <c r="AB786" i="1"/>
  <c r="AA786" i="1"/>
  <c r="Z786" i="1"/>
  <c r="Y786" i="1"/>
  <c r="X786" i="1"/>
  <c r="W786" i="1"/>
  <c r="P786" i="1"/>
  <c r="O786" i="1"/>
  <c r="AQ786" i="1" s="1"/>
  <c r="N786" i="1"/>
  <c r="AO786" i="1" s="1"/>
  <c r="M786" i="1"/>
  <c r="AU785" i="1"/>
  <c r="AT785" i="1"/>
  <c r="AP785" i="1"/>
  <c r="AO785" i="1"/>
  <c r="AN785" i="1"/>
  <c r="AJ785" i="1"/>
  <c r="AI785" i="1"/>
  <c r="AH785" i="1"/>
  <c r="AF785" i="1"/>
  <c r="AE785" i="1"/>
  <c r="AC785" i="1"/>
  <c r="AA785" i="1"/>
  <c r="Z785" i="1"/>
  <c r="Y785" i="1"/>
  <c r="X785" i="1"/>
  <c r="W785" i="1"/>
  <c r="P785" i="1"/>
  <c r="O785" i="1"/>
  <c r="AD785" i="1" s="1"/>
  <c r="N785" i="1"/>
  <c r="M785" i="1"/>
  <c r="AU784" i="1"/>
  <c r="AP784" i="1"/>
  <c r="AO784" i="1"/>
  <c r="AV784" i="1" s="1"/>
  <c r="AN784" i="1"/>
  <c r="AI784" i="1"/>
  <c r="AH784" i="1"/>
  <c r="AF784" i="1"/>
  <c r="AE784" i="1"/>
  <c r="AD784" i="1"/>
  <c r="AA784" i="1"/>
  <c r="Z784" i="1"/>
  <c r="Y784" i="1"/>
  <c r="X784" i="1"/>
  <c r="W784" i="1"/>
  <c r="P784" i="1"/>
  <c r="O784" i="1"/>
  <c r="AQ784" i="1" s="1"/>
  <c r="N784" i="1"/>
  <c r="AC784" i="1" s="1"/>
  <c r="M784" i="1"/>
  <c r="AR784" i="1" s="1"/>
  <c r="AU783" i="1"/>
  <c r="AT783" i="1"/>
  <c r="AP783" i="1"/>
  <c r="AN783" i="1"/>
  <c r="AJ783" i="1"/>
  <c r="AI783" i="1"/>
  <c r="AH783" i="1"/>
  <c r="AF783" i="1"/>
  <c r="AE783" i="1"/>
  <c r="AC783" i="1"/>
  <c r="AA783" i="1"/>
  <c r="Z783" i="1"/>
  <c r="Y783" i="1"/>
  <c r="X783" i="1"/>
  <c r="W783" i="1"/>
  <c r="P783" i="1"/>
  <c r="O783" i="1"/>
  <c r="AD783" i="1" s="1"/>
  <c r="N783" i="1"/>
  <c r="AO783" i="1" s="1"/>
  <c r="AV783" i="1" s="1"/>
  <c r="M783" i="1"/>
  <c r="AU782" i="1"/>
  <c r="AR782" i="1"/>
  <c r="AQ782" i="1"/>
  <c r="AP782" i="1"/>
  <c r="AN782" i="1"/>
  <c r="AI782" i="1"/>
  <c r="AH782" i="1"/>
  <c r="AF782" i="1"/>
  <c r="AE782" i="1"/>
  <c r="AD782" i="1"/>
  <c r="AB782" i="1"/>
  <c r="AA782" i="1"/>
  <c r="Z782" i="1"/>
  <c r="Y782" i="1"/>
  <c r="X782" i="1"/>
  <c r="W782" i="1"/>
  <c r="P782" i="1"/>
  <c r="O782" i="1"/>
  <c r="N782" i="1"/>
  <c r="M782" i="1"/>
  <c r="AU781" i="1"/>
  <c r="AP781" i="1"/>
  <c r="AO781" i="1"/>
  <c r="AV781" i="1" s="1"/>
  <c r="AI781" i="1"/>
  <c r="AN781" i="1" s="1"/>
  <c r="AH781" i="1"/>
  <c r="AF781" i="1"/>
  <c r="AE781" i="1"/>
  <c r="AC781" i="1"/>
  <c r="AA781" i="1"/>
  <c r="Z781" i="1"/>
  <c r="Y781" i="1"/>
  <c r="X781" i="1"/>
  <c r="W781" i="1"/>
  <c r="P781" i="1"/>
  <c r="O781" i="1"/>
  <c r="AD781" i="1" s="1"/>
  <c r="N781" i="1"/>
  <c r="M781" i="1"/>
  <c r="AB781" i="1" s="1"/>
  <c r="AU780" i="1"/>
  <c r="AR780" i="1"/>
  <c r="AQ780" i="1"/>
  <c r="AP780" i="1"/>
  <c r="AI780" i="1"/>
  <c r="AN780" i="1" s="1"/>
  <c r="AH780" i="1"/>
  <c r="AF780" i="1"/>
  <c r="AE780" i="1"/>
  <c r="AB780" i="1"/>
  <c r="AA780" i="1"/>
  <c r="Z780" i="1"/>
  <c r="Y780" i="1"/>
  <c r="X780" i="1"/>
  <c r="W780" i="1"/>
  <c r="P780" i="1"/>
  <c r="O780" i="1"/>
  <c r="AD780" i="1" s="1"/>
  <c r="N780" i="1"/>
  <c r="AO780" i="1" s="1"/>
  <c r="AV780" i="1" s="1"/>
  <c r="M780" i="1"/>
  <c r="AU779" i="1"/>
  <c r="AT779" i="1"/>
  <c r="AP779" i="1"/>
  <c r="AO779" i="1"/>
  <c r="AV779" i="1" s="1"/>
  <c r="AN779" i="1"/>
  <c r="AJ779" i="1"/>
  <c r="AI779" i="1"/>
  <c r="AH779" i="1"/>
  <c r="AF779" i="1"/>
  <c r="AE779" i="1"/>
  <c r="AC779" i="1"/>
  <c r="AA779" i="1"/>
  <c r="Z779" i="1"/>
  <c r="Y779" i="1"/>
  <c r="X779" i="1"/>
  <c r="W779" i="1"/>
  <c r="P779" i="1"/>
  <c r="O779" i="1"/>
  <c r="AD779" i="1" s="1"/>
  <c r="N779" i="1"/>
  <c r="M779" i="1"/>
  <c r="AR779" i="1" s="1"/>
  <c r="AU778" i="1"/>
  <c r="AR778" i="1"/>
  <c r="AP778" i="1"/>
  <c r="AO778" i="1"/>
  <c r="AV778" i="1" s="1"/>
  <c r="AN778" i="1"/>
  <c r="AI778" i="1"/>
  <c r="AT778" i="1" s="1"/>
  <c r="AH778" i="1"/>
  <c r="AF778" i="1"/>
  <c r="AE778" i="1"/>
  <c r="AD778" i="1"/>
  <c r="AB778" i="1"/>
  <c r="AA778" i="1"/>
  <c r="Z778" i="1"/>
  <c r="Y778" i="1"/>
  <c r="X778" i="1"/>
  <c r="W778" i="1"/>
  <c r="P778" i="1"/>
  <c r="O778" i="1"/>
  <c r="AQ778" i="1" s="1"/>
  <c r="N778" i="1"/>
  <c r="AC778" i="1" s="1"/>
  <c r="M778" i="1"/>
  <c r="AU777" i="1"/>
  <c r="AT777" i="1"/>
  <c r="AP777" i="1"/>
  <c r="AO777" i="1"/>
  <c r="AV777" i="1" s="1"/>
  <c r="AN777" i="1"/>
  <c r="AJ777" i="1"/>
  <c r="AI777" i="1"/>
  <c r="AH777" i="1"/>
  <c r="AF777" i="1"/>
  <c r="AE777" i="1"/>
  <c r="AC777" i="1"/>
  <c r="AA777" i="1"/>
  <c r="Z777" i="1"/>
  <c r="Y777" i="1"/>
  <c r="X777" i="1"/>
  <c r="W777" i="1"/>
  <c r="P777" i="1"/>
  <c r="O777" i="1"/>
  <c r="AQ777" i="1" s="1"/>
  <c r="N777" i="1"/>
  <c r="M777" i="1"/>
  <c r="AR777" i="1" s="1"/>
  <c r="AU776" i="1"/>
  <c r="AP776" i="1"/>
  <c r="AN776" i="1"/>
  <c r="AI776" i="1"/>
  <c r="AT776" i="1" s="1"/>
  <c r="AH776" i="1"/>
  <c r="AF776" i="1"/>
  <c r="AE776" i="1"/>
  <c r="AD776" i="1"/>
  <c r="AB776" i="1"/>
  <c r="AA776" i="1"/>
  <c r="Z776" i="1"/>
  <c r="Y776" i="1"/>
  <c r="X776" i="1"/>
  <c r="W776" i="1"/>
  <c r="P776" i="1"/>
  <c r="O776" i="1"/>
  <c r="AQ776" i="1" s="1"/>
  <c r="N776" i="1"/>
  <c r="AO776" i="1" s="1"/>
  <c r="AV776" i="1" s="1"/>
  <c r="M776" i="1"/>
  <c r="AR776" i="1" s="1"/>
  <c r="AU775" i="1"/>
  <c r="AP775" i="1"/>
  <c r="AO775" i="1"/>
  <c r="AI775" i="1"/>
  <c r="AT775" i="1" s="1"/>
  <c r="AH775" i="1"/>
  <c r="AF775" i="1"/>
  <c r="AE775" i="1"/>
  <c r="AA775" i="1"/>
  <c r="Z775" i="1"/>
  <c r="Y775" i="1"/>
  <c r="X775" i="1"/>
  <c r="W775" i="1"/>
  <c r="P775" i="1"/>
  <c r="O775" i="1"/>
  <c r="AQ775" i="1" s="1"/>
  <c r="N775" i="1"/>
  <c r="AC775" i="1" s="1"/>
  <c r="M775" i="1"/>
  <c r="AR775" i="1" s="1"/>
  <c r="AU774" i="1"/>
  <c r="AR774" i="1"/>
  <c r="AP774" i="1"/>
  <c r="AI774" i="1"/>
  <c r="AN774" i="1" s="1"/>
  <c r="AH774" i="1"/>
  <c r="AF774" i="1"/>
  <c r="AE774" i="1"/>
  <c r="AB774" i="1"/>
  <c r="AA774" i="1"/>
  <c r="Z774" i="1"/>
  <c r="Y774" i="1"/>
  <c r="X774" i="1"/>
  <c r="W774" i="1"/>
  <c r="P774" i="1"/>
  <c r="O774" i="1"/>
  <c r="AD774" i="1" s="1"/>
  <c r="N774" i="1"/>
  <c r="AC774" i="1" s="1"/>
  <c r="M774" i="1"/>
  <c r="AU773" i="1"/>
  <c r="AT773" i="1"/>
  <c r="AP773" i="1"/>
  <c r="AO773" i="1"/>
  <c r="AN773" i="1"/>
  <c r="AJ773" i="1"/>
  <c r="AI773" i="1"/>
  <c r="AH773" i="1"/>
  <c r="AF773" i="1"/>
  <c r="AE773" i="1"/>
  <c r="AC773" i="1"/>
  <c r="AA773" i="1"/>
  <c r="Z773" i="1"/>
  <c r="Y773" i="1"/>
  <c r="X773" i="1"/>
  <c r="W773" i="1"/>
  <c r="P773" i="1"/>
  <c r="O773" i="1"/>
  <c r="AD773" i="1" s="1"/>
  <c r="N773" i="1"/>
  <c r="M773" i="1"/>
  <c r="AR773" i="1" s="1"/>
  <c r="AU772" i="1"/>
  <c r="AR772" i="1"/>
  <c r="AP772" i="1"/>
  <c r="AN772" i="1"/>
  <c r="AI772" i="1"/>
  <c r="AT772" i="1" s="1"/>
  <c r="AH772" i="1"/>
  <c r="AF772" i="1"/>
  <c r="AE772" i="1"/>
  <c r="AD772" i="1"/>
  <c r="AB772" i="1"/>
  <c r="AA772" i="1"/>
  <c r="Z772" i="1"/>
  <c r="Y772" i="1"/>
  <c r="X772" i="1"/>
  <c r="W772" i="1"/>
  <c r="P772" i="1"/>
  <c r="O772" i="1"/>
  <c r="AQ772" i="1" s="1"/>
  <c r="N772" i="1"/>
  <c r="AO772" i="1" s="1"/>
  <c r="AV772" i="1" s="1"/>
  <c r="M772" i="1"/>
  <c r="AU771" i="1"/>
  <c r="AT771" i="1"/>
  <c r="AP771" i="1"/>
  <c r="AO771" i="1"/>
  <c r="AV771" i="1" s="1"/>
  <c r="AN771" i="1"/>
  <c r="AJ771" i="1"/>
  <c r="AI771" i="1"/>
  <c r="AH771" i="1"/>
  <c r="AF771" i="1"/>
  <c r="AE771" i="1"/>
  <c r="AC771" i="1"/>
  <c r="AA771" i="1"/>
  <c r="Z771" i="1"/>
  <c r="Y771" i="1"/>
  <c r="X771" i="1"/>
  <c r="W771" i="1"/>
  <c r="P771" i="1"/>
  <c r="O771" i="1"/>
  <c r="AQ771" i="1" s="1"/>
  <c r="N771" i="1"/>
  <c r="M771" i="1"/>
  <c r="AR771" i="1" s="1"/>
  <c r="AU770" i="1"/>
  <c r="AR770" i="1"/>
  <c r="AP770" i="1"/>
  <c r="AN770" i="1"/>
  <c r="AI770" i="1"/>
  <c r="AT770" i="1" s="1"/>
  <c r="AH770" i="1"/>
  <c r="AF770" i="1"/>
  <c r="AE770" i="1"/>
  <c r="AD770" i="1"/>
  <c r="AB770" i="1"/>
  <c r="AA770" i="1"/>
  <c r="Z770" i="1"/>
  <c r="Y770" i="1"/>
  <c r="X770" i="1"/>
  <c r="W770" i="1"/>
  <c r="P770" i="1"/>
  <c r="O770" i="1"/>
  <c r="AQ770" i="1" s="1"/>
  <c r="N770" i="1"/>
  <c r="AO770" i="1" s="1"/>
  <c r="AV770" i="1" s="1"/>
  <c r="M770" i="1"/>
  <c r="AU769" i="1"/>
  <c r="AP769" i="1"/>
  <c r="AO769" i="1"/>
  <c r="AV769" i="1" s="1"/>
  <c r="AI769" i="1"/>
  <c r="AT769" i="1" s="1"/>
  <c r="AH769" i="1"/>
  <c r="AF769" i="1"/>
  <c r="AE769" i="1"/>
  <c r="AC769" i="1"/>
  <c r="AA769" i="1"/>
  <c r="Z769" i="1"/>
  <c r="Y769" i="1"/>
  <c r="X769" i="1"/>
  <c r="W769" i="1"/>
  <c r="P769" i="1"/>
  <c r="O769" i="1"/>
  <c r="AQ769" i="1" s="1"/>
  <c r="N769" i="1"/>
  <c r="M769" i="1"/>
  <c r="AR769" i="1" s="1"/>
  <c r="AU768" i="1"/>
  <c r="AR768" i="1"/>
  <c r="AP768" i="1"/>
  <c r="AI768" i="1"/>
  <c r="AN768" i="1" s="1"/>
  <c r="AH768" i="1"/>
  <c r="AF768" i="1"/>
  <c r="AE768" i="1"/>
  <c r="AB768" i="1"/>
  <c r="AA768" i="1"/>
  <c r="Z768" i="1"/>
  <c r="Y768" i="1"/>
  <c r="X768" i="1"/>
  <c r="W768" i="1"/>
  <c r="P768" i="1"/>
  <c r="O768" i="1"/>
  <c r="AD768" i="1" s="1"/>
  <c r="N768" i="1"/>
  <c r="AC768" i="1" s="1"/>
  <c r="M768" i="1"/>
  <c r="AU767" i="1"/>
  <c r="AT767" i="1"/>
  <c r="AP767" i="1"/>
  <c r="AO767" i="1"/>
  <c r="AV767" i="1" s="1"/>
  <c r="AN767" i="1"/>
  <c r="AJ767" i="1"/>
  <c r="AI767" i="1"/>
  <c r="AH767" i="1"/>
  <c r="AF767" i="1"/>
  <c r="AE767" i="1"/>
  <c r="AC767" i="1"/>
  <c r="AA767" i="1"/>
  <c r="Z767" i="1"/>
  <c r="Y767" i="1"/>
  <c r="X767" i="1"/>
  <c r="W767" i="1"/>
  <c r="P767" i="1"/>
  <c r="O767" i="1"/>
  <c r="AD767" i="1" s="1"/>
  <c r="N767" i="1"/>
  <c r="M767" i="1"/>
  <c r="AR767" i="1" s="1"/>
  <c r="AU766" i="1"/>
  <c r="AR766" i="1"/>
  <c r="AP766" i="1"/>
  <c r="AN766" i="1"/>
  <c r="AI766" i="1"/>
  <c r="AT766" i="1" s="1"/>
  <c r="AH766" i="1"/>
  <c r="AF766" i="1"/>
  <c r="AE766" i="1"/>
  <c r="AD766" i="1"/>
  <c r="AB766" i="1"/>
  <c r="AA766" i="1"/>
  <c r="Z766" i="1"/>
  <c r="Y766" i="1"/>
  <c r="X766" i="1"/>
  <c r="W766" i="1"/>
  <c r="P766" i="1"/>
  <c r="O766" i="1"/>
  <c r="AQ766" i="1" s="1"/>
  <c r="N766" i="1"/>
  <c r="AO766" i="1" s="1"/>
  <c r="AV766" i="1" s="1"/>
  <c r="M766" i="1"/>
  <c r="AU765" i="1"/>
  <c r="AT765" i="1"/>
  <c r="AP765" i="1"/>
  <c r="AO765" i="1"/>
  <c r="AV765" i="1" s="1"/>
  <c r="AN765" i="1"/>
  <c r="AJ765" i="1"/>
  <c r="AI765" i="1"/>
  <c r="AH765" i="1"/>
  <c r="AF765" i="1"/>
  <c r="AE765" i="1"/>
  <c r="AC765" i="1"/>
  <c r="AA765" i="1"/>
  <c r="Z765" i="1"/>
  <c r="Y765" i="1"/>
  <c r="X765" i="1"/>
  <c r="W765" i="1"/>
  <c r="P765" i="1"/>
  <c r="O765" i="1"/>
  <c r="AQ765" i="1" s="1"/>
  <c r="N765" i="1"/>
  <c r="M765" i="1"/>
  <c r="AR765" i="1" s="1"/>
  <c r="AU764" i="1"/>
  <c r="AR764" i="1"/>
  <c r="AP764" i="1"/>
  <c r="AN764" i="1"/>
  <c r="AI764" i="1"/>
  <c r="AT764" i="1" s="1"/>
  <c r="AH764" i="1"/>
  <c r="AF764" i="1"/>
  <c r="AE764" i="1"/>
  <c r="AD764" i="1"/>
  <c r="AB764" i="1"/>
  <c r="AA764" i="1"/>
  <c r="Z764" i="1"/>
  <c r="Y764" i="1"/>
  <c r="X764" i="1"/>
  <c r="W764" i="1"/>
  <c r="P764" i="1"/>
  <c r="O764" i="1"/>
  <c r="AQ764" i="1" s="1"/>
  <c r="N764" i="1"/>
  <c r="AO764" i="1" s="1"/>
  <c r="AV764" i="1" s="1"/>
  <c r="M764" i="1"/>
  <c r="AU763" i="1"/>
  <c r="AP763" i="1"/>
  <c r="AO763" i="1"/>
  <c r="AV763" i="1" s="1"/>
  <c r="AI763" i="1"/>
  <c r="AT763" i="1" s="1"/>
  <c r="AH763" i="1"/>
  <c r="AF763" i="1"/>
  <c r="AE763" i="1"/>
  <c r="AC763" i="1"/>
  <c r="AA763" i="1"/>
  <c r="Z763" i="1"/>
  <c r="Y763" i="1"/>
  <c r="X763" i="1"/>
  <c r="W763" i="1"/>
  <c r="P763" i="1"/>
  <c r="O763" i="1"/>
  <c r="AQ763" i="1" s="1"/>
  <c r="N763" i="1"/>
  <c r="M763" i="1"/>
  <c r="AR763" i="1" s="1"/>
  <c r="AU762" i="1"/>
  <c r="AR762" i="1"/>
  <c r="AP762" i="1"/>
  <c r="AI762" i="1"/>
  <c r="AN762" i="1" s="1"/>
  <c r="AH762" i="1"/>
  <c r="AF762" i="1"/>
  <c r="AE762" i="1"/>
  <c r="AB762" i="1"/>
  <c r="AA762" i="1"/>
  <c r="Z762" i="1"/>
  <c r="Y762" i="1"/>
  <c r="X762" i="1"/>
  <c r="W762" i="1"/>
  <c r="P762" i="1"/>
  <c r="O762" i="1"/>
  <c r="AD762" i="1" s="1"/>
  <c r="N762" i="1"/>
  <c r="AC762" i="1" s="1"/>
  <c r="M762" i="1"/>
  <c r="AU761" i="1"/>
  <c r="AT761" i="1"/>
  <c r="AP761" i="1"/>
  <c r="AO761" i="1"/>
  <c r="AV761" i="1" s="1"/>
  <c r="AN761" i="1"/>
  <c r="AJ761" i="1"/>
  <c r="AI761" i="1"/>
  <c r="AH761" i="1"/>
  <c r="AF761" i="1"/>
  <c r="AE761" i="1"/>
  <c r="AC761" i="1"/>
  <c r="AA761" i="1"/>
  <c r="Z761" i="1"/>
  <c r="Y761" i="1"/>
  <c r="X761" i="1"/>
  <c r="W761" i="1"/>
  <c r="P761" i="1"/>
  <c r="O761" i="1"/>
  <c r="AD761" i="1" s="1"/>
  <c r="N761" i="1"/>
  <c r="M761" i="1"/>
  <c r="AR761" i="1" s="1"/>
  <c r="AU760" i="1"/>
  <c r="AR760" i="1"/>
  <c r="AP760" i="1"/>
  <c r="AN760" i="1"/>
  <c r="AI760" i="1"/>
  <c r="AT760" i="1" s="1"/>
  <c r="AH760" i="1"/>
  <c r="AF760" i="1"/>
  <c r="AE760" i="1"/>
  <c r="AD760" i="1"/>
  <c r="AB760" i="1"/>
  <c r="AA760" i="1"/>
  <c r="Z760" i="1"/>
  <c r="Y760" i="1"/>
  <c r="X760" i="1"/>
  <c r="W760" i="1"/>
  <c r="P760" i="1"/>
  <c r="O760" i="1"/>
  <c r="AQ760" i="1" s="1"/>
  <c r="N760" i="1"/>
  <c r="AO760" i="1" s="1"/>
  <c r="AV760" i="1" s="1"/>
  <c r="M760" i="1"/>
  <c r="AU759" i="1"/>
  <c r="AT759" i="1"/>
  <c r="AP759" i="1"/>
  <c r="AO759" i="1"/>
  <c r="AV759" i="1" s="1"/>
  <c r="AN759" i="1"/>
  <c r="AJ759" i="1"/>
  <c r="AI759" i="1"/>
  <c r="AH759" i="1"/>
  <c r="AF759" i="1"/>
  <c r="AE759" i="1"/>
  <c r="AC759" i="1"/>
  <c r="AA759" i="1"/>
  <c r="Z759" i="1"/>
  <c r="Y759" i="1"/>
  <c r="X759" i="1"/>
  <c r="W759" i="1"/>
  <c r="P759" i="1"/>
  <c r="O759" i="1"/>
  <c r="AQ759" i="1" s="1"/>
  <c r="N759" i="1"/>
  <c r="M759" i="1"/>
  <c r="AR759" i="1" s="1"/>
  <c r="AU758" i="1"/>
  <c r="AR758" i="1"/>
  <c r="AP758" i="1"/>
  <c r="AN758" i="1"/>
  <c r="AI758" i="1"/>
  <c r="AT758" i="1" s="1"/>
  <c r="AH758" i="1"/>
  <c r="AF758" i="1"/>
  <c r="AE758" i="1"/>
  <c r="AD758" i="1"/>
  <c r="AB758" i="1"/>
  <c r="AA758" i="1"/>
  <c r="Z758" i="1"/>
  <c r="Y758" i="1"/>
  <c r="X758" i="1"/>
  <c r="W758" i="1"/>
  <c r="P758" i="1"/>
  <c r="O758" i="1"/>
  <c r="AQ758" i="1" s="1"/>
  <c r="N758" i="1"/>
  <c r="AO758" i="1" s="1"/>
  <c r="AV758" i="1" s="1"/>
  <c r="M758" i="1"/>
  <c r="AU757" i="1"/>
  <c r="AP757" i="1"/>
  <c r="AO757" i="1"/>
  <c r="AV757" i="1" s="1"/>
  <c r="AI757" i="1"/>
  <c r="AT757" i="1" s="1"/>
  <c r="AH757" i="1"/>
  <c r="AF757" i="1"/>
  <c r="AE757" i="1"/>
  <c r="AC757" i="1"/>
  <c r="AA757" i="1"/>
  <c r="Z757" i="1"/>
  <c r="Y757" i="1"/>
  <c r="X757" i="1"/>
  <c r="W757" i="1"/>
  <c r="P757" i="1"/>
  <c r="O757" i="1"/>
  <c r="AQ757" i="1" s="1"/>
  <c r="N757" i="1"/>
  <c r="M757" i="1"/>
  <c r="AR757" i="1" s="1"/>
  <c r="AU756" i="1"/>
  <c r="AR756" i="1"/>
  <c r="AP756" i="1"/>
  <c r="AI756" i="1"/>
  <c r="AN756" i="1" s="1"/>
  <c r="AH756" i="1"/>
  <c r="AF756" i="1"/>
  <c r="AE756" i="1"/>
  <c r="AD756" i="1"/>
  <c r="AB756" i="1"/>
  <c r="AA756" i="1"/>
  <c r="Z756" i="1"/>
  <c r="Y756" i="1"/>
  <c r="X756" i="1"/>
  <c r="W756" i="1"/>
  <c r="P756" i="1"/>
  <c r="O756" i="1"/>
  <c r="AQ756" i="1" s="1"/>
  <c r="N756" i="1"/>
  <c r="AC756" i="1" s="1"/>
  <c r="M756" i="1"/>
  <c r="AU755" i="1"/>
  <c r="AT755" i="1"/>
  <c r="AP755" i="1"/>
  <c r="AO755" i="1"/>
  <c r="AV755" i="1" s="1"/>
  <c r="AN755" i="1"/>
  <c r="AJ755" i="1"/>
  <c r="AI755" i="1"/>
  <c r="AH755" i="1"/>
  <c r="AF755" i="1"/>
  <c r="AE755" i="1"/>
  <c r="AC755" i="1"/>
  <c r="AA755" i="1"/>
  <c r="Z755" i="1"/>
  <c r="Y755" i="1"/>
  <c r="X755" i="1"/>
  <c r="W755" i="1"/>
  <c r="P755" i="1"/>
  <c r="O755" i="1"/>
  <c r="AD755" i="1" s="1"/>
  <c r="N755" i="1"/>
  <c r="M755" i="1"/>
  <c r="AR755" i="1" s="1"/>
  <c r="AU754" i="1"/>
  <c r="AR754" i="1"/>
  <c r="AP754" i="1"/>
  <c r="AN754" i="1"/>
  <c r="AI754" i="1"/>
  <c r="AT754" i="1" s="1"/>
  <c r="AH754" i="1"/>
  <c r="AF754" i="1"/>
  <c r="AE754" i="1"/>
  <c r="AD754" i="1"/>
  <c r="AB754" i="1"/>
  <c r="AA754" i="1"/>
  <c r="Z754" i="1"/>
  <c r="Y754" i="1"/>
  <c r="X754" i="1"/>
  <c r="W754" i="1"/>
  <c r="P754" i="1"/>
  <c r="O754" i="1"/>
  <c r="AQ754" i="1" s="1"/>
  <c r="N754" i="1"/>
  <c r="AO754" i="1" s="1"/>
  <c r="M754" i="1"/>
  <c r="AU753" i="1"/>
  <c r="AT753" i="1"/>
  <c r="AP753" i="1"/>
  <c r="AO753" i="1"/>
  <c r="AV753" i="1" s="1"/>
  <c r="AN753" i="1"/>
  <c r="AJ753" i="1"/>
  <c r="AI753" i="1"/>
  <c r="AH753" i="1"/>
  <c r="AF753" i="1"/>
  <c r="AE753" i="1"/>
  <c r="AC753" i="1"/>
  <c r="AA753" i="1"/>
  <c r="Z753" i="1"/>
  <c r="Y753" i="1"/>
  <c r="X753" i="1"/>
  <c r="W753" i="1"/>
  <c r="P753" i="1"/>
  <c r="O753" i="1"/>
  <c r="AQ753" i="1" s="1"/>
  <c r="N753" i="1"/>
  <c r="M753" i="1"/>
  <c r="AR753" i="1" s="1"/>
  <c r="AU752" i="1"/>
  <c r="AR752" i="1"/>
  <c r="AP752" i="1"/>
  <c r="AN752" i="1"/>
  <c r="AI752" i="1"/>
  <c r="AT752" i="1" s="1"/>
  <c r="AH752" i="1"/>
  <c r="AF752" i="1"/>
  <c r="AE752" i="1"/>
  <c r="AD752" i="1"/>
  <c r="AB752" i="1"/>
  <c r="AA752" i="1"/>
  <c r="Z752" i="1"/>
  <c r="Y752" i="1"/>
  <c r="X752" i="1"/>
  <c r="W752" i="1"/>
  <c r="P752" i="1"/>
  <c r="O752" i="1"/>
  <c r="AQ752" i="1" s="1"/>
  <c r="N752" i="1"/>
  <c r="AO752" i="1" s="1"/>
  <c r="M752" i="1"/>
  <c r="AU751" i="1"/>
  <c r="AT751" i="1"/>
  <c r="AP751" i="1"/>
  <c r="AO751" i="1"/>
  <c r="AV751" i="1" s="1"/>
  <c r="AJ751" i="1"/>
  <c r="AI751" i="1"/>
  <c r="AN751" i="1" s="1"/>
  <c r="AH751" i="1"/>
  <c r="AF751" i="1"/>
  <c r="AE751" i="1"/>
  <c r="AC751" i="1"/>
  <c r="AA751" i="1"/>
  <c r="Z751" i="1"/>
  <c r="Y751" i="1"/>
  <c r="X751" i="1"/>
  <c r="W751" i="1"/>
  <c r="P751" i="1"/>
  <c r="O751" i="1"/>
  <c r="AQ751" i="1" s="1"/>
  <c r="N751" i="1"/>
  <c r="M751" i="1"/>
  <c r="AR751" i="1" s="1"/>
  <c r="AU750" i="1"/>
  <c r="AR750" i="1"/>
  <c r="AP750" i="1"/>
  <c r="AI750" i="1"/>
  <c r="AN750" i="1" s="1"/>
  <c r="AH750" i="1"/>
  <c r="AF750" i="1"/>
  <c r="AE750" i="1"/>
  <c r="AD750" i="1"/>
  <c r="AB750" i="1"/>
  <c r="AA750" i="1"/>
  <c r="Z750" i="1"/>
  <c r="Y750" i="1"/>
  <c r="X750" i="1"/>
  <c r="W750" i="1"/>
  <c r="P750" i="1"/>
  <c r="O750" i="1"/>
  <c r="AQ750" i="1" s="1"/>
  <c r="N750" i="1"/>
  <c r="AC750" i="1" s="1"/>
  <c r="M750" i="1"/>
  <c r="AU749" i="1"/>
  <c r="AT749" i="1"/>
  <c r="AP749" i="1"/>
  <c r="AO749" i="1"/>
  <c r="AV749" i="1" s="1"/>
  <c r="AN749" i="1"/>
  <c r="AJ749" i="1"/>
  <c r="AI749" i="1"/>
  <c r="AH749" i="1"/>
  <c r="AF749" i="1"/>
  <c r="AE749" i="1"/>
  <c r="AC749" i="1"/>
  <c r="AA749" i="1"/>
  <c r="Z749" i="1"/>
  <c r="Y749" i="1"/>
  <c r="X749" i="1"/>
  <c r="W749" i="1"/>
  <c r="P749" i="1"/>
  <c r="O749" i="1"/>
  <c r="AD749" i="1" s="1"/>
  <c r="N749" i="1"/>
  <c r="M749" i="1"/>
  <c r="AR749" i="1" s="1"/>
  <c r="AU748" i="1"/>
  <c r="AR748" i="1"/>
  <c r="AP748" i="1"/>
  <c r="AN748" i="1"/>
  <c r="AI748" i="1"/>
  <c r="AT748" i="1" s="1"/>
  <c r="AH748" i="1"/>
  <c r="AF748" i="1"/>
  <c r="AE748" i="1"/>
  <c r="AD748" i="1"/>
  <c r="AB748" i="1"/>
  <c r="AA748" i="1"/>
  <c r="Z748" i="1"/>
  <c r="Y748" i="1"/>
  <c r="X748" i="1"/>
  <c r="W748" i="1"/>
  <c r="P748" i="1"/>
  <c r="O748" i="1"/>
  <c r="AQ748" i="1" s="1"/>
  <c r="N748" i="1"/>
  <c r="AO748" i="1" s="1"/>
  <c r="M748" i="1"/>
  <c r="AU747" i="1"/>
  <c r="AT747" i="1"/>
  <c r="AP747" i="1"/>
  <c r="AO747" i="1"/>
  <c r="AV747" i="1" s="1"/>
  <c r="AN747" i="1"/>
  <c r="AJ747" i="1"/>
  <c r="AI747" i="1"/>
  <c r="AH747" i="1"/>
  <c r="AF747" i="1"/>
  <c r="AE747" i="1"/>
  <c r="AC747" i="1"/>
  <c r="AA747" i="1"/>
  <c r="Z747" i="1"/>
  <c r="Y747" i="1"/>
  <c r="X747" i="1"/>
  <c r="W747" i="1"/>
  <c r="P747" i="1"/>
  <c r="O747" i="1"/>
  <c r="AQ747" i="1" s="1"/>
  <c r="N747" i="1"/>
  <c r="M747" i="1"/>
  <c r="AR747" i="1" s="1"/>
  <c r="AU746" i="1"/>
  <c r="AR746" i="1"/>
  <c r="AP746" i="1"/>
  <c r="AN746" i="1"/>
  <c r="AI746" i="1"/>
  <c r="AT746" i="1" s="1"/>
  <c r="AH746" i="1"/>
  <c r="AF746" i="1"/>
  <c r="AE746" i="1"/>
  <c r="AD746" i="1"/>
  <c r="AB746" i="1"/>
  <c r="AA746" i="1"/>
  <c r="Z746" i="1"/>
  <c r="Y746" i="1"/>
  <c r="X746" i="1"/>
  <c r="W746" i="1"/>
  <c r="P746" i="1"/>
  <c r="O746" i="1"/>
  <c r="AQ746" i="1" s="1"/>
  <c r="N746" i="1"/>
  <c r="AO746" i="1" s="1"/>
  <c r="M746" i="1"/>
  <c r="AU745" i="1"/>
  <c r="AT745" i="1"/>
  <c r="AP745" i="1"/>
  <c r="AO745" i="1"/>
  <c r="AV745" i="1" s="1"/>
  <c r="AJ745" i="1"/>
  <c r="AI745" i="1"/>
  <c r="AN745" i="1" s="1"/>
  <c r="AH745" i="1"/>
  <c r="AF745" i="1"/>
  <c r="AE745" i="1"/>
  <c r="AC745" i="1"/>
  <c r="AA745" i="1"/>
  <c r="Z745" i="1"/>
  <c r="Y745" i="1"/>
  <c r="X745" i="1"/>
  <c r="W745" i="1"/>
  <c r="P745" i="1"/>
  <c r="O745" i="1"/>
  <c r="AQ745" i="1" s="1"/>
  <c r="N745" i="1"/>
  <c r="M745" i="1"/>
  <c r="AR745" i="1" s="1"/>
  <c r="AU744" i="1"/>
  <c r="AR744" i="1"/>
  <c r="AP744" i="1"/>
  <c r="AI744" i="1"/>
  <c r="AN744" i="1" s="1"/>
  <c r="AH744" i="1"/>
  <c r="AF744" i="1"/>
  <c r="AE744" i="1"/>
  <c r="AD744" i="1"/>
  <c r="AB744" i="1"/>
  <c r="AA744" i="1"/>
  <c r="Z744" i="1"/>
  <c r="Y744" i="1"/>
  <c r="X744" i="1"/>
  <c r="W744" i="1"/>
  <c r="P744" i="1"/>
  <c r="O744" i="1"/>
  <c r="AQ744" i="1" s="1"/>
  <c r="N744" i="1"/>
  <c r="AC744" i="1" s="1"/>
  <c r="M744" i="1"/>
  <c r="AU743" i="1"/>
  <c r="AT743" i="1"/>
  <c r="AP743" i="1"/>
  <c r="AO743" i="1"/>
  <c r="AN743" i="1"/>
  <c r="AJ743" i="1"/>
  <c r="AI743" i="1"/>
  <c r="AH743" i="1"/>
  <c r="AF743" i="1"/>
  <c r="AE743" i="1"/>
  <c r="AC743" i="1"/>
  <c r="AA743" i="1"/>
  <c r="Z743" i="1"/>
  <c r="Y743" i="1"/>
  <c r="X743" i="1"/>
  <c r="W743" i="1"/>
  <c r="P743" i="1"/>
  <c r="O743" i="1"/>
  <c r="AD743" i="1" s="1"/>
  <c r="N743" i="1"/>
  <c r="M743" i="1"/>
  <c r="AR743" i="1" s="1"/>
  <c r="AU742" i="1"/>
  <c r="AR742" i="1"/>
  <c r="AP742" i="1"/>
  <c r="AN742" i="1"/>
  <c r="AI742" i="1"/>
  <c r="AT742" i="1" s="1"/>
  <c r="AH742" i="1"/>
  <c r="AF742" i="1"/>
  <c r="AE742" i="1"/>
  <c r="AD742" i="1"/>
  <c r="AB742" i="1"/>
  <c r="AA742" i="1"/>
  <c r="Z742" i="1"/>
  <c r="Y742" i="1"/>
  <c r="X742" i="1"/>
  <c r="W742" i="1"/>
  <c r="P742" i="1"/>
  <c r="O742" i="1"/>
  <c r="AQ742" i="1" s="1"/>
  <c r="N742" i="1"/>
  <c r="AO742" i="1" s="1"/>
  <c r="AV742" i="1" s="1"/>
  <c r="M742" i="1"/>
  <c r="AU741" i="1"/>
  <c r="AT741" i="1"/>
  <c r="AP741" i="1"/>
  <c r="AO741" i="1"/>
  <c r="AN741" i="1"/>
  <c r="AJ741" i="1"/>
  <c r="AI741" i="1"/>
  <c r="AH741" i="1"/>
  <c r="AF741" i="1"/>
  <c r="AE741" i="1"/>
  <c r="AC741" i="1"/>
  <c r="AA741" i="1"/>
  <c r="Z741" i="1"/>
  <c r="Y741" i="1"/>
  <c r="X741" i="1"/>
  <c r="W741" i="1"/>
  <c r="P741" i="1"/>
  <c r="O741" i="1"/>
  <c r="AQ741" i="1" s="1"/>
  <c r="N741" i="1"/>
  <c r="M741" i="1"/>
  <c r="AR741" i="1" s="1"/>
  <c r="AU740" i="1"/>
  <c r="AR740" i="1"/>
  <c r="AP740" i="1"/>
  <c r="AN740" i="1"/>
  <c r="AI740" i="1"/>
  <c r="AT740" i="1" s="1"/>
  <c r="AH740" i="1"/>
  <c r="AF740" i="1"/>
  <c r="AE740" i="1"/>
  <c r="AD740" i="1"/>
  <c r="AB740" i="1"/>
  <c r="AA740" i="1"/>
  <c r="Z740" i="1"/>
  <c r="Y740" i="1"/>
  <c r="X740" i="1"/>
  <c r="W740" i="1"/>
  <c r="P740" i="1"/>
  <c r="O740" i="1"/>
  <c r="AQ740" i="1" s="1"/>
  <c r="N740" i="1"/>
  <c r="AO740" i="1" s="1"/>
  <c r="M740" i="1"/>
  <c r="AU739" i="1"/>
  <c r="AT739" i="1"/>
  <c r="AP739" i="1"/>
  <c r="AO739" i="1"/>
  <c r="AV739" i="1" s="1"/>
  <c r="AJ739" i="1"/>
  <c r="AI739" i="1"/>
  <c r="AN739" i="1" s="1"/>
  <c r="AH739" i="1"/>
  <c r="AF739" i="1"/>
  <c r="AE739" i="1"/>
  <c r="AC739" i="1"/>
  <c r="AA739" i="1"/>
  <c r="Z739" i="1"/>
  <c r="Y739" i="1"/>
  <c r="X739" i="1"/>
  <c r="W739" i="1"/>
  <c r="P739" i="1"/>
  <c r="O739" i="1"/>
  <c r="AQ739" i="1" s="1"/>
  <c r="N739" i="1"/>
  <c r="M739" i="1"/>
  <c r="AR739" i="1" s="1"/>
  <c r="AU738" i="1"/>
  <c r="AR738" i="1"/>
  <c r="AP738" i="1"/>
  <c r="AI738" i="1"/>
  <c r="AN738" i="1" s="1"/>
  <c r="AH738" i="1"/>
  <c r="AF738" i="1"/>
  <c r="AE738" i="1"/>
  <c r="AD738" i="1"/>
  <c r="AB738" i="1"/>
  <c r="AA738" i="1"/>
  <c r="Z738" i="1"/>
  <c r="Y738" i="1"/>
  <c r="X738" i="1"/>
  <c r="W738" i="1"/>
  <c r="P738" i="1"/>
  <c r="O738" i="1"/>
  <c r="AQ738" i="1" s="1"/>
  <c r="N738" i="1"/>
  <c r="AC738" i="1" s="1"/>
  <c r="M738" i="1"/>
  <c r="AU737" i="1"/>
  <c r="AT737" i="1"/>
  <c r="AP737" i="1"/>
  <c r="AO737" i="1"/>
  <c r="AV737" i="1" s="1"/>
  <c r="AJ737" i="1"/>
  <c r="AI737" i="1"/>
  <c r="AN737" i="1" s="1"/>
  <c r="AH737" i="1"/>
  <c r="AF737" i="1"/>
  <c r="AE737" i="1"/>
  <c r="AC737" i="1"/>
  <c r="AA737" i="1"/>
  <c r="Z737" i="1"/>
  <c r="Y737" i="1"/>
  <c r="X737" i="1"/>
  <c r="W737" i="1"/>
  <c r="P737" i="1"/>
  <c r="O737" i="1"/>
  <c r="AD737" i="1" s="1"/>
  <c r="N737" i="1"/>
  <c r="M737" i="1"/>
  <c r="AR737" i="1" s="1"/>
  <c r="AU736" i="1"/>
  <c r="AR736" i="1"/>
  <c r="AP736" i="1"/>
  <c r="AN736" i="1"/>
  <c r="AI736" i="1"/>
  <c r="AT736" i="1" s="1"/>
  <c r="AH736" i="1"/>
  <c r="AF736" i="1"/>
  <c r="AE736" i="1"/>
  <c r="AD736" i="1"/>
  <c r="AB736" i="1"/>
  <c r="AA736" i="1"/>
  <c r="Z736" i="1"/>
  <c r="Y736" i="1"/>
  <c r="X736" i="1"/>
  <c r="W736" i="1"/>
  <c r="P736" i="1"/>
  <c r="O736" i="1"/>
  <c r="AQ736" i="1" s="1"/>
  <c r="N736" i="1"/>
  <c r="AO736" i="1" s="1"/>
  <c r="AV736" i="1" s="1"/>
  <c r="M736" i="1"/>
  <c r="AU735" i="1"/>
  <c r="AT735" i="1"/>
  <c r="AP735" i="1"/>
  <c r="AO735" i="1"/>
  <c r="AN735" i="1"/>
  <c r="AJ735" i="1"/>
  <c r="AI735" i="1"/>
  <c r="AH735" i="1"/>
  <c r="AF735" i="1"/>
  <c r="AE735" i="1"/>
  <c r="AC735" i="1"/>
  <c r="AA735" i="1"/>
  <c r="Z735" i="1"/>
  <c r="Y735" i="1"/>
  <c r="X735" i="1"/>
  <c r="W735" i="1"/>
  <c r="P735" i="1"/>
  <c r="O735" i="1"/>
  <c r="AQ735" i="1" s="1"/>
  <c r="N735" i="1"/>
  <c r="M735" i="1"/>
  <c r="AR735" i="1" s="1"/>
  <c r="AU734" i="1"/>
  <c r="AR734" i="1"/>
  <c r="AP734" i="1"/>
  <c r="AN734" i="1"/>
  <c r="AI734" i="1"/>
  <c r="AT734" i="1" s="1"/>
  <c r="AH734" i="1"/>
  <c r="AF734" i="1"/>
  <c r="AE734" i="1"/>
  <c r="AD734" i="1"/>
  <c r="AB734" i="1"/>
  <c r="AA734" i="1"/>
  <c r="Z734" i="1"/>
  <c r="Y734" i="1"/>
  <c r="X734" i="1"/>
  <c r="W734" i="1"/>
  <c r="P734" i="1"/>
  <c r="O734" i="1"/>
  <c r="AQ734" i="1" s="1"/>
  <c r="N734" i="1"/>
  <c r="AO734" i="1" s="1"/>
  <c r="AV734" i="1" s="1"/>
  <c r="M734" i="1"/>
  <c r="AU733" i="1"/>
  <c r="AT733" i="1"/>
  <c r="AP733" i="1"/>
  <c r="AO733" i="1"/>
  <c r="AV733" i="1" s="1"/>
  <c r="AJ733" i="1"/>
  <c r="AI733" i="1"/>
  <c r="AN733" i="1" s="1"/>
  <c r="AH733" i="1"/>
  <c r="AF733" i="1"/>
  <c r="AE733" i="1"/>
  <c r="AC733" i="1"/>
  <c r="AA733" i="1"/>
  <c r="Z733" i="1"/>
  <c r="Y733" i="1"/>
  <c r="X733" i="1"/>
  <c r="W733" i="1"/>
  <c r="P733" i="1"/>
  <c r="O733" i="1"/>
  <c r="AQ733" i="1" s="1"/>
  <c r="N733" i="1"/>
  <c r="M733" i="1"/>
  <c r="AR733" i="1" s="1"/>
  <c r="AU732" i="1"/>
  <c r="AR732" i="1"/>
  <c r="AP732" i="1"/>
  <c r="AI732" i="1"/>
  <c r="AN732" i="1" s="1"/>
  <c r="AH732" i="1"/>
  <c r="AF732" i="1"/>
  <c r="AE732" i="1"/>
  <c r="AD732" i="1"/>
  <c r="AB732" i="1"/>
  <c r="AA732" i="1"/>
  <c r="Z732" i="1"/>
  <c r="Y732" i="1"/>
  <c r="X732" i="1"/>
  <c r="W732" i="1"/>
  <c r="P732" i="1"/>
  <c r="O732" i="1"/>
  <c r="AQ732" i="1" s="1"/>
  <c r="N732" i="1"/>
  <c r="AC732" i="1" s="1"/>
  <c r="M732" i="1"/>
  <c r="AU731" i="1"/>
  <c r="AT731" i="1"/>
  <c r="AP731" i="1"/>
  <c r="AO731" i="1"/>
  <c r="AV731" i="1" s="1"/>
  <c r="AJ731" i="1"/>
  <c r="AI731" i="1"/>
  <c r="AN731" i="1" s="1"/>
  <c r="AH731" i="1"/>
  <c r="AF731" i="1"/>
  <c r="AE731" i="1"/>
  <c r="AC731" i="1"/>
  <c r="AA731" i="1"/>
  <c r="Z731" i="1"/>
  <c r="Y731" i="1"/>
  <c r="X731" i="1"/>
  <c r="W731" i="1"/>
  <c r="P731" i="1"/>
  <c r="O731" i="1"/>
  <c r="AD731" i="1" s="1"/>
  <c r="N731" i="1"/>
  <c r="M731" i="1"/>
  <c r="AR731" i="1" s="1"/>
  <c r="AU730" i="1"/>
  <c r="AR730" i="1"/>
  <c r="AP730" i="1"/>
  <c r="AN730" i="1"/>
  <c r="AI730" i="1"/>
  <c r="AT730" i="1" s="1"/>
  <c r="AH730" i="1"/>
  <c r="AF730" i="1"/>
  <c r="AE730" i="1"/>
  <c r="AD730" i="1"/>
  <c r="AB730" i="1"/>
  <c r="AA730" i="1"/>
  <c r="Z730" i="1"/>
  <c r="Y730" i="1"/>
  <c r="X730" i="1"/>
  <c r="W730" i="1"/>
  <c r="P730" i="1"/>
  <c r="O730" i="1"/>
  <c r="AQ730" i="1" s="1"/>
  <c r="N730" i="1"/>
  <c r="AO730" i="1" s="1"/>
  <c r="AV730" i="1" s="1"/>
  <c r="M730" i="1"/>
  <c r="AU729" i="1"/>
  <c r="AT729" i="1"/>
  <c r="AP729" i="1"/>
  <c r="AO729" i="1"/>
  <c r="AN729" i="1"/>
  <c r="AJ729" i="1"/>
  <c r="AI729" i="1"/>
  <c r="AH729" i="1"/>
  <c r="AF729" i="1"/>
  <c r="AE729" i="1"/>
  <c r="AC729" i="1"/>
  <c r="AA729" i="1"/>
  <c r="Z729" i="1"/>
  <c r="Y729" i="1"/>
  <c r="X729" i="1"/>
  <c r="W729" i="1"/>
  <c r="P729" i="1"/>
  <c r="O729" i="1"/>
  <c r="AQ729" i="1" s="1"/>
  <c r="N729" i="1"/>
  <c r="M729" i="1"/>
  <c r="AR729" i="1" s="1"/>
  <c r="AU728" i="1"/>
  <c r="AR728" i="1"/>
  <c r="AP728" i="1"/>
  <c r="AN728" i="1"/>
  <c r="AI728" i="1"/>
  <c r="AT728" i="1" s="1"/>
  <c r="AH728" i="1"/>
  <c r="AF728" i="1"/>
  <c r="AE728" i="1"/>
  <c r="AD728" i="1"/>
  <c r="AB728" i="1"/>
  <c r="AA728" i="1"/>
  <c r="Z728" i="1"/>
  <c r="Y728" i="1"/>
  <c r="X728" i="1"/>
  <c r="W728" i="1"/>
  <c r="P728" i="1"/>
  <c r="O728" i="1"/>
  <c r="AQ728" i="1" s="1"/>
  <c r="N728" i="1"/>
  <c r="AO728" i="1" s="1"/>
  <c r="AV728" i="1" s="1"/>
  <c r="M728" i="1"/>
  <c r="AU727" i="1"/>
  <c r="AT727" i="1"/>
  <c r="AP727" i="1"/>
  <c r="AO727" i="1"/>
  <c r="AV727" i="1" s="1"/>
  <c r="AJ727" i="1"/>
  <c r="AI727" i="1"/>
  <c r="AN727" i="1" s="1"/>
  <c r="AH727" i="1"/>
  <c r="AF727" i="1"/>
  <c r="AE727" i="1"/>
  <c r="AC727" i="1"/>
  <c r="AA727" i="1"/>
  <c r="Z727" i="1"/>
  <c r="Y727" i="1"/>
  <c r="X727" i="1"/>
  <c r="W727" i="1"/>
  <c r="P727" i="1"/>
  <c r="O727" i="1"/>
  <c r="AQ727" i="1" s="1"/>
  <c r="N727" i="1"/>
  <c r="M727" i="1"/>
  <c r="AR727" i="1" s="1"/>
  <c r="AU726" i="1"/>
  <c r="AR726" i="1"/>
  <c r="AP726" i="1"/>
  <c r="AI726" i="1"/>
  <c r="AN726" i="1" s="1"/>
  <c r="AH726" i="1"/>
  <c r="AF726" i="1"/>
  <c r="AE726" i="1"/>
  <c r="AD726" i="1"/>
  <c r="AB726" i="1"/>
  <c r="AA726" i="1"/>
  <c r="Z726" i="1"/>
  <c r="Y726" i="1"/>
  <c r="X726" i="1"/>
  <c r="W726" i="1"/>
  <c r="P726" i="1"/>
  <c r="O726" i="1"/>
  <c r="AQ726" i="1" s="1"/>
  <c r="N726" i="1"/>
  <c r="AC726" i="1" s="1"/>
  <c r="M726" i="1"/>
  <c r="AU725" i="1"/>
  <c r="AT725" i="1"/>
  <c r="AP725" i="1"/>
  <c r="AO725" i="1"/>
  <c r="AV725" i="1" s="1"/>
  <c r="AJ725" i="1"/>
  <c r="AI725" i="1"/>
  <c r="AN725" i="1" s="1"/>
  <c r="AH725" i="1"/>
  <c r="AF725" i="1"/>
  <c r="AE725" i="1"/>
  <c r="AC725" i="1"/>
  <c r="AA725" i="1"/>
  <c r="Z725" i="1"/>
  <c r="Y725" i="1"/>
  <c r="X725" i="1"/>
  <c r="W725" i="1"/>
  <c r="P725" i="1"/>
  <c r="O725" i="1"/>
  <c r="AD725" i="1" s="1"/>
  <c r="N725" i="1"/>
  <c r="M725" i="1"/>
  <c r="AR725" i="1" s="1"/>
  <c r="AU724" i="1"/>
  <c r="AR724" i="1"/>
  <c r="AP724" i="1"/>
  <c r="AN724" i="1"/>
  <c r="AI724" i="1"/>
  <c r="AT724" i="1" s="1"/>
  <c r="AH724" i="1"/>
  <c r="AF724" i="1"/>
  <c r="AE724" i="1"/>
  <c r="AD724" i="1"/>
  <c r="AB724" i="1"/>
  <c r="AA724" i="1"/>
  <c r="Z724" i="1"/>
  <c r="Y724" i="1"/>
  <c r="X724" i="1"/>
  <c r="W724" i="1"/>
  <c r="P724" i="1"/>
  <c r="O724" i="1"/>
  <c r="AQ724" i="1" s="1"/>
  <c r="N724" i="1"/>
  <c r="AO724" i="1" s="1"/>
  <c r="AV724" i="1" s="1"/>
  <c r="M724" i="1"/>
  <c r="AU723" i="1"/>
  <c r="AT723" i="1"/>
  <c r="AP723" i="1"/>
  <c r="AO723" i="1"/>
  <c r="AN723" i="1"/>
  <c r="AJ723" i="1"/>
  <c r="AI723" i="1"/>
  <c r="AH723" i="1"/>
  <c r="AF723" i="1"/>
  <c r="AE723" i="1"/>
  <c r="AC723" i="1"/>
  <c r="AA723" i="1"/>
  <c r="Z723" i="1"/>
  <c r="Y723" i="1"/>
  <c r="X723" i="1"/>
  <c r="W723" i="1"/>
  <c r="P723" i="1"/>
  <c r="O723" i="1"/>
  <c r="AQ723" i="1" s="1"/>
  <c r="N723" i="1"/>
  <c r="M723" i="1"/>
  <c r="AR723" i="1" s="1"/>
  <c r="AU722" i="1"/>
  <c r="AR722" i="1"/>
  <c r="AP722" i="1"/>
  <c r="AN722" i="1"/>
  <c r="AI722" i="1"/>
  <c r="AT722" i="1" s="1"/>
  <c r="AH722" i="1"/>
  <c r="AF722" i="1"/>
  <c r="AE722" i="1"/>
  <c r="AD722" i="1"/>
  <c r="AB722" i="1"/>
  <c r="AA722" i="1"/>
  <c r="Z722" i="1"/>
  <c r="Y722" i="1"/>
  <c r="X722" i="1"/>
  <c r="W722" i="1"/>
  <c r="P722" i="1"/>
  <c r="O722" i="1"/>
  <c r="AQ722" i="1" s="1"/>
  <c r="N722" i="1"/>
  <c r="AO722" i="1" s="1"/>
  <c r="AV722" i="1" s="1"/>
  <c r="M722" i="1"/>
  <c r="AU721" i="1"/>
  <c r="AT721" i="1"/>
  <c r="AP721" i="1"/>
  <c r="AO721" i="1"/>
  <c r="AV721" i="1" s="1"/>
  <c r="AJ721" i="1"/>
  <c r="AI721" i="1"/>
  <c r="AN721" i="1" s="1"/>
  <c r="AH721" i="1"/>
  <c r="AF721" i="1"/>
  <c r="AE721" i="1"/>
  <c r="AC721" i="1"/>
  <c r="AA721" i="1"/>
  <c r="Z721" i="1"/>
  <c r="Y721" i="1"/>
  <c r="X721" i="1"/>
  <c r="W721" i="1"/>
  <c r="P721" i="1"/>
  <c r="O721" i="1"/>
  <c r="AQ721" i="1" s="1"/>
  <c r="N721" i="1"/>
  <c r="M721" i="1"/>
  <c r="AR721" i="1" s="1"/>
  <c r="AU720" i="1"/>
  <c r="AR720" i="1"/>
  <c r="AP720" i="1"/>
  <c r="AI720" i="1"/>
  <c r="AN720" i="1" s="1"/>
  <c r="AH720" i="1"/>
  <c r="AF720" i="1"/>
  <c r="AE720" i="1"/>
  <c r="AD720" i="1"/>
  <c r="AB720" i="1"/>
  <c r="AA720" i="1"/>
  <c r="Z720" i="1"/>
  <c r="Y720" i="1"/>
  <c r="X720" i="1"/>
  <c r="W720" i="1"/>
  <c r="P720" i="1"/>
  <c r="O720" i="1"/>
  <c r="AQ720" i="1" s="1"/>
  <c r="N720" i="1"/>
  <c r="AC720" i="1" s="1"/>
  <c r="M720" i="1"/>
  <c r="AU719" i="1"/>
  <c r="AT719" i="1"/>
  <c r="AP719" i="1"/>
  <c r="AO719" i="1"/>
  <c r="AV719" i="1" s="1"/>
  <c r="AJ719" i="1"/>
  <c r="AI719" i="1"/>
  <c r="AN719" i="1" s="1"/>
  <c r="AH719" i="1"/>
  <c r="AF719" i="1"/>
  <c r="AE719" i="1"/>
  <c r="AC719" i="1"/>
  <c r="AA719" i="1"/>
  <c r="Z719" i="1"/>
  <c r="Y719" i="1"/>
  <c r="X719" i="1"/>
  <c r="W719" i="1"/>
  <c r="P719" i="1"/>
  <c r="O719" i="1"/>
  <c r="AD719" i="1" s="1"/>
  <c r="N719" i="1"/>
  <c r="M719" i="1"/>
  <c r="AR719" i="1" s="1"/>
  <c r="AU718" i="1"/>
  <c r="AR718" i="1"/>
  <c r="AP718" i="1"/>
  <c r="AN718" i="1"/>
  <c r="AI718" i="1"/>
  <c r="AT718" i="1" s="1"/>
  <c r="AH718" i="1"/>
  <c r="AF718" i="1"/>
  <c r="AE718" i="1"/>
  <c r="AD718" i="1"/>
  <c r="AB718" i="1"/>
  <c r="AA718" i="1"/>
  <c r="Z718" i="1"/>
  <c r="Y718" i="1"/>
  <c r="X718" i="1"/>
  <c r="W718" i="1"/>
  <c r="P718" i="1"/>
  <c r="O718" i="1"/>
  <c r="AQ718" i="1" s="1"/>
  <c r="N718" i="1"/>
  <c r="AO718" i="1" s="1"/>
  <c r="AV718" i="1" s="1"/>
  <c r="M718" i="1"/>
  <c r="AU717" i="1"/>
  <c r="AT717" i="1"/>
  <c r="AP717" i="1"/>
  <c r="AO717" i="1"/>
  <c r="AV717" i="1" s="1"/>
  <c r="AN717" i="1"/>
  <c r="AJ717" i="1"/>
  <c r="AI717" i="1"/>
  <c r="AH717" i="1"/>
  <c r="AF717" i="1"/>
  <c r="AE717" i="1"/>
  <c r="AC717" i="1"/>
  <c r="AA717" i="1"/>
  <c r="Z717" i="1"/>
  <c r="Y717" i="1"/>
  <c r="X717" i="1"/>
  <c r="W717" i="1"/>
  <c r="P717" i="1"/>
  <c r="O717" i="1"/>
  <c r="AQ717" i="1" s="1"/>
  <c r="N717" i="1"/>
  <c r="M717" i="1"/>
  <c r="AR717" i="1" s="1"/>
  <c r="AU716" i="1"/>
  <c r="AR716" i="1"/>
  <c r="AP716" i="1"/>
  <c r="AN716" i="1"/>
  <c r="AI716" i="1"/>
  <c r="AT716" i="1" s="1"/>
  <c r="AH716" i="1"/>
  <c r="AF716" i="1"/>
  <c r="AE716" i="1"/>
  <c r="AD716" i="1"/>
  <c r="AB716" i="1"/>
  <c r="AA716" i="1"/>
  <c r="Z716" i="1"/>
  <c r="Y716" i="1"/>
  <c r="X716" i="1"/>
  <c r="W716" i="1"/>
  <c r="P716" i="1"/>
  <c r="O716" i="1"/>
  <c r="AQ716" i="1" s="1"/>
  <c r="N716" i="1"/>
  <c r="AO716" i="1" s="1"/>
  <c r="AV716" i="1" s="1"/>
  <c r="M716" i="1"/>
  <c r="AU715" i="1"/>
  <c r="AT715" i="1"/>
  <c r="AP715" i="1"/>
  <c r="AO715" i="1"/>
  <c r="AV715" i="1" s="1"/>
  <c r="AJ715" i="1"/>
  <c r="AI715" i="1"/>
  <c r="AN715" i="1" s="1"/>
  <c r="AH715" i="1"/>
  <c r="AF715" i="1"/>
  <c r="AE715" i="1"/>
  <c r="AC715" i="1"/>
  <c r="AA715" i="1"/>
  <c r="Z715" i="1"/>
  <c r="Y715" i="1"/>
  <c r="X715" i="1"/>
  <c r="W715" i="1"/>
  <c r="P715" i="1"/>
  <c r="O715" i="1"/>
  <c r="AQ715" i="1" s="1"/>
  <c r="N715" i="1"/>
  <c r="M715" i="1"/>
  <c r="AR715" i="1" s="1"/>
  <c r="AU714" i="1"/>
  <c r="AR714" i="1"/>
  <c r="AP714" i="1"/>
  <c r="AI714" i="1"/>
  <c r="AN714" i="1" s="1"/>
  <c r="AH714" i="1"/>
  <c r="AF714" i="1"/>
  <c r="AE714" i="1"/>
  <c r="AD714" i="1"/>
  <c r="AB714" i="1"/>
  <c r="AA714" i="1"/>
  <c r="Z714" i="1"/>
  <c r="Y714" i="1"/>
  <c r="X714" i="1"/>
  <c r="W714" i="1"/>
  <c r="P714" i="1"/>
  <c r="O714" i="1"/>
  <c r="AQ714" i="1" s="1"/>
  <c r="N714" i="1"/>
  <c r="AC714" i="1" s="1"/>
  <c r="M714" i="1"/>
  <c r="AU713" i="1"/>
  <c r="AT713" i="1"/>
  <c r="AP713" i="1"/>
  <c r="AO713" i="1"/>
  <c r="AV713" i="1" s="1"/>
  <c r="AJ713" i="1"/>
  <c r="AI713" i="1"/>
  <c r="AN713" i="1" s="1"/>
  <c r="AH713" i="1"/>
  <c r="AF713" i="1"/>
  <c r="AE713" i="1"/>
  <c r="AC713" i="1"/>
  <c r="AA713" i="1"/>
  <c r="Z713" i="1"/>
  <c r="Y713" i="1"/>
  <c r="X713" i="1"/>
  <c r="W713" i="1"/>
  <c r="P713" i="1"/>
  <c r="O713" i="1"/>
  <c r="AD713" i="1" s="1"/>
  <c r="N713" i="1"/>
  <c r="M713" i="1"/>
  <c r="AR713" i="1" s="1"/>
  <c r="AU712" i="1"/>
  <c r="AR712" i="1"/>
  <c r="AP712" i="1"/>
  <c r="AN712" i="1"/>
  <c r="AI712" i="1"/>
  <c r="AT712" i="1" s="1"/>
  <c r="AH712" i="1"/>
  <c r="AF712" i="1"/>
  <c r="AE712" i="1"/>
  <c r="AD712" i="1"/>
  <c r="AB712" i="1"/>
  <c r="AA712" i="1"/>
  <c r="Z712" i="1"/>
  <c r="Y712" i="1"/>
  <c r="X712" i="1"/>
  <c r="W712" i="1"/>
  <c r="P712" i="1"/>
  <c r="O712" i="1"/>
  <c r="AQ712" i="1" s="1"/>
  <c r="N712" i="1"/>
  <c r="AO712" i="1" s="1"/>
  <c r="AV712" i="1" s="1"/>
  <c r="M712" i="1"/>
  <c r="AU711" i="1"/>
  <c r="AT711" i="1"/>
  <c r="AP711" i="1"/>
  <c r="AO711" i="1"/>
  <c r="AV711" i="1" s="1"/>
  <c r="AN711" i="1"/>
  <c r="AJ711" i="1"/>
  <c r="AI711" i="1"/>
  <c r="AH711" i="1"/>
  <c r="AF711" i="1"/>
  <c r="AE711" i="1"/>
  <c r="AC711" i="1"/>
  <c r="AA711" i="1"/>
  <c r="Z711" i="1"/>
  <c r="Y711" i="1"/>
  <c r="X711" i="1"/>
  <c r="W711" i="1"/>
  <c r="P711" i="1"/>
  <c r="O711" i="1"/>
  <c r="AQ711" i="1" s="1"/>
  <c r="N711" i="1"/>
  <c r="M711" i="1"/>
  <c r="AR711" i="1" s="1"/>
  <c r="AU710" i="1"/>
  <c r="AR710" i="1"/>
  <c r="AP710" i="1"/>
  <c r="AN710" i="1"/>
  <c r="AI710" i="1"/>
  <c r="AT710" i="1" s="1"/>
  <c r="AH710" i="1"/>
  <c r="AF710" i="1"/>
  <c r="AE710" i="1"/>
  <c r="AD710" i="1"/>
  <c r="AB710" i="1"/>
  <c r="AA710" i="1"/>
  <c r="Z710" i="1"/>
  <c r="Y710" i="1"/>
  <c r="X710" i="1"/>
  <c r="W710" i="1"/>
  <c r="P710" i="1"/>
  <c r="O710" i="1"/>
  <c r="AQ710" i="1" s="1"/>
  <c r="N710" i="1"/>
  <c r="AO710" i="1" s="1"/>
  <c r="AV710" i="1" s="1"/>
  <c r="M710" i="1"/>
  <c r="AU709" i="1"/>
  <c r="AT709" i="1"/>
  <c r="AP709" i="1"/>
  <c r="AO709" i="1"/>
  <c r="AV709" i="1" s="1"/>
  <c r="AJ709" i="1"/>
  <c r="AI709" i="1"/>
  <c r="AN709" i="1" s="1"/>
  <c r="AH709" i="1"/>
  <c r="AF709" i="1"/>
  <c r="AE709" i="1"/>
  <c r="AC709" i="1"/>
  <c r="AA709" i="1"/>
  <c r="Z709" i="1"/>
  <c r="Y709" i="1"/>
  <c r="X709" i="1"/>
  <c r="W709" i="1"/>
  <c r="P709" i="1"/>
  <c r="O709" i="1"/>
  <c r="AQ709" i="1" s="1"/>
  <c r="N709" i="1"/>
  <c r="M709" i="1"/>
  <c r="AR709" i="1" s="1"/>
  <c r="AU708" i="1"/>
  <c r="AR708" i="1"/>
  <c r="AP708" i="1"/>
  <c r="AI708" i="1"/>
  <c r="AN708" i="1" s="1"/>
  <c r="AH708" i="1"/>
  <c r="AF708" i="1"/>
  <c r="AE708" i="1"/>
  <c r="AD708" i="1"/>
  <c r="AB708" i="1"/>
  <c r="AA708" i="1"/>
  <c r="Z708" i="1"/>
  <c r="Y708" i="1"/>
  <c r="X708" i="1"/>
  <c r="W708" i="1"/>
  <c r="P708" i="1"/>
  <c r="O708" i="1"/>
  <c r="AQ708" i="1" s="1"/>
  <c r="N708" i="1"/>
  <c r="AC708" i="1" s="1"/>
  <c r="M708" i="1"/>
  <c r="AU707" i="1"/>
  <c r="AT707" i="1"/>
  <c r="AP707" i="1"/>
  <c r="AO707" i="1"/>
  <c r="AV707" i="1" s="1"/>
  <c r="AJ707" i="1"/>
  <c r="AI707" i="1"/>
  <c r="AN707" i="1" s="1"/>
  <c r="AH707" i="1"/>
  <c r="AF707" i="1"/>
  <c r="AE707" i="1"/>
  <c r="AC707" i="1"/>
  <c r="AA707" i="1"/>
  <c r="Z707" i="1"/>
  <c r="Y707" i="1"/>
  <c r="X707" i="1"/>
  <c r="W707" i="1"/>
  <c r="P707" i="1"/>
  <c r="O707" i="1"/>
  <c r="AD707" i="1" s="1"/>
  <c r="N707" i="1"/>
  <c r="M707" i="1"/>
  <c r="AR707" i="1" s="1"/>
  <c r="AU706" i="1"/>
  <c r="AR706" i="1"/>
  <c r="AP706" i="1"/>
  <c r="AN706" i="1"/>
  <c r="AI706" i="1"/>
  <c r="AT706" i="1" s="1"/>
  <c r="AH706" i="1"/>
  <c r="AF706" i="1"/>
  <c r="AE706" i="1"/>
  <c r="AD706" i="1"/>
  <c r="AB706" i="1"/>
  <c r="AA706" i="1"/>
  <c r="Z706" i="1"/>
  <c r="Y706" i="1"/>
  <c r="X706" i="1"/>
  <c r="W706" i="1"/>
  <c r="P706" i="1"/>
  <c r="O706" i="1"/>
  <c r="AQ706" i="1" s="1"/>
  <c r="N706" i="1"/>
  <c r="AO706" i="1" s="1"/>
  <c r="AV706" i="1" s="1"/>
  <c r="M706" i="1"/>
  <c r="AU705" i="1"/>
  <c r="AT705" i="1"/>
  <c r="AP705" i="1"/>
  <c r="AO705" i="1"/>
  <c r="AN705" i="1"/>
  <c r="AJ705" i="1"/>
  <c r="AI705" i="1"/>
  <c r="AH705" i="1"/>
  <c r="AF705" i="1"/>
  <c r="AE705" i="1"/>
  <c r="AC705" i="1"/>
  <c r="AA705" i="1"/>
  <c r="Z705" i="1"/>
  <c r="Y705" i="1"/>
  <c r="X705" i="1"/>
  <c r="W705" i="1"/>
  <c r="P705" i="1"/>
  <c r="O705" i="1"/>
  <c r="AQ705" i="1" s="1"/>
  <c r="N705" i="1"/>
  <c r="M705" i="1"/>
  <c r="AR705" i="1" s="1"/>
  <c r="AU704" i="1"/>
  <c r="AR704" i="1"/>
  <c r="AP704" i="1"/>
  <c r="AN704" i="1"/>
  <c r="AI704" i="1"/>
  <c r="AT704" i="1" s="1"/>
  <c r="AH704" i="1"/>
  <c r="AF704" i="1"/>
  <c r="AE704" i="1"/>
  <c r="AD704" i="1"/>
  <c r="AB704" i="1"/>
  <c r="AA704" i="1"/>
  <c r="Z704" i="1"/>
  <c r="Y704" i="1"/>
  <c r="X704" i="1"/>
  <c r="W704" i="1"/>
  <c r="P704" i="1"/>
  <c r="O704" i="1"/>
  <c r="AQ704" i="1" s="1"/>
  <c r="N704" i="1"/>
  <c r="AO704" i="1" s="1"/>
  <c r="AV704" i="1" s="1"/>
  <c r="M704" i="1"/>
  <c r="AU703" i="1"/>
  <c r="AT703" i="1"/>
  <c r="AP703" i="1"/>
  <c r="AO703" i="1"/>
  <c r="AV703" i="1" s="1"/>
  <c r="AJ703" i="1"/>
  <c r="AI703" i="1"/>
  <c r="AN703" i="1" s="1"/>
  <c r="AH703" i="1"/>
  <c r="AF703" i="1"/>
  <c r="AE703" i="1"/>
  <c r="AC703" i="1"/>
  <c r="AA703" i="1"/>
  <c r="Z703" i="1"/>
  <c r="Y703" i="1"/>
  <c r="X703" i="1"/>
  <c r="W703" i="1"/>
  <c r="P703" i="1"/>
  <c r="O703" i="1"/>
  <c r="AQ703" i="1" s="1"/>
  <c r="N703" i="1"/>
  <c r="M703" i="1"/>
  <c r="AR703" i="1" s="1"/>
  <c r="AU702" i="1"/>
  <c r="AR702" i="1"/>
  <c r="AP702" i="1"/>
  <c r="AI702" i="1"/>
  <c r="AN702" i="1" s="1"/>
  <c r="AH702" i="1"/>
  <c r="AF702" i="1"/>
  <c r="AE702" i="1"/>
  <c r="AD702" i="1"/>
  <c r="AB702" i="1"/>
  <c r="AA702" i="1"/>
  <c r="Z702" i="1"/>
  <c r="Y702" i="1"/>
  <c r="X702" i="1"/>
  <c r="W702" i="1"/>
  <c r="P702" i="1"/>
  <c r="O702" i="1"/>
  <c r="AQ702" i="1" s="1"/>
  <c r="N702" i="1"/>
  <c r="AC702" i="1" s="1"/>
  <c r="M702" i="1"/>
  <c r="AU701" i="1"/>
  <c r="AT701" i="1"/>
  <c r="AP701" i="1"/>
  <c r="AO701" i="1"/>
  <c r="AV701" i="1" s="1"/>
  <c r="AJ701" i="1"/>
  <c r="AI701" i="1"/>
  <c r="AN701" i="1" s="1"/>
  <c r="AH701" i="1"/>
  <c r="AF701" i="1"/>
  <c r="AE701" i="1"/>
  <c r="AC701" i="1"/>
  <c r="AA701" i="1"/>
  <c r="Z701" i="1"/>
  <c r="Y701" i="1"/>
  <c r="X701" i="1"/>
  <c r="W701" i="1"/>
  <c r="P701" i="1"/>
  <c r="O701" i="1"/>
  <c r="AD701" i="1" s="1"/>
  <c r="N701" i="1"/>
  <c r="M701" i="1"/>
  <c r="AR701" i="1" s="1"/>
  <c r="AU700" i="1"/>
  <c r="AR700" i="1"/>
  <c r="AP700" i="1"/>
  <c r="AN700" i="1"/>
  <c r="AI700" i="1"/>
  <c r="AT700" i="1" s="1"/>
  <c r="AH700" i="1"/>
  <c r="AF700" i="1"/>
  <c r="AE700" i="1"/>
  <c r="AD700" i="1"/>
  <c r="AB700" i="1"/>
  <c r="AA700" i="1"/>
  <c r="Z700" i="1"/>
  <c r="Y700" i="1"/>
  <c r="X700" i="1"/>
  <c r="W700" i="1"/>
  <c r="P700" i="1"/>
  <c r="O700" i="1"/>
  <c r="AQ700" i="1" s="1"/>
  <c r="N700" i="1"/>
  <c r="AO700" i="1" s="1"/>
  <c r="AV700" i="1" s="1"/>
  <c r="M700" i="1"/>
  <c r="AU699" i="1"/>
  <c r="AT699" i="1"/>
  <c r="AP699" i="1"/>
  <c r="AO699" i="1"/>
  <c r="AN699" i="1"/>
  <c r="AJ699" i="1"/>
  <c r="AI699" i="1"/>
  <c r="AH699" i="1"/>
  <c r="AF699" i="1"/>
  <c r="AE699" i="1"/>
  <c r="AC699" i="1"/>
  <c r="AA699" i="1"/>
  <c r="Z699" i="1"/>
  <c r="Y699" i="1"/>
  <c r="X699" i="1"/>
  <c r="W699" i="1"/>
  <c r="P699" i="1"/>
  <c r="O699" i="1"/>
  <c r="AQ699" i="1" s="1"/>
  <c r="N699" i="1"/>
  <c r="M699" i="1"/>
  <c r="AR699" i="1" s="1"/>
  <c r="AU698" i="1"/>
  <c r="AR698" i="1"/>
  <c r="AP698" i="1"/>
  <c r="AN698" i="1"/>
  <c r="AI698" i="1"/>
  <c r="AT698" i="1" s="1"/>
  <c r="AH698" i="1"/>
  <c r="AF698" i="1"/>
  <c r="AE698" i="1"/>
  <c r="AD698" i="1"/>
  <c r="AB698" i="1"/>
  <c r="AA698" i="1"/>
  <c r="Z698" i="1"/>
  <c r="Y698" i="1"/>
  <c r="X698" i="1"/>
  <c r="W698" i="1"/>
  <c r="P698" i="1"/>
  <c r="O698" i="1"/>
  <c r="AQ698" i="1" s="1"/>
  <c r="N698" i="1"/>
  <c r="AO698" i="1" s="1"/>
  <c r="AV698" i="1" s="1"/>
  <c r="M698" i="1"/>
  <c r="AU697" i="1"/>
  <c r="AT697" i="1"/>
  <c r="AP697" i="1"/>
  <c r="AO697" i="1"/>
  <c r="AV697" i="1" s="1"/>
  <c r="AJ697" i="1"/>
  <c r="AI697" i="1"/>
  <c r="AN697" i="1" s="1"/>
  <c r="AH697" i="1"/>
  <c r="AF697" i="1"/>
  <c r="AE697" i="1"/>
  <c r="AC697" i="1"/>
  <c r="AA697" i="1"/>
  <c r="Z697" i="1"/>
  <c r="Y697" i="1"/>
  <c r="X697" i="1"/>
  <c r="W697" i="1"/>
  <c r="P697" i="1"/>
  <c r="O697" i="1"/>
  <c r="AQ697" i="1" s="1"/>
  <c r="N697" i="1"/>
  <c r="M697" i="1"/>
  <c r="AR697" i="1" s="1"/>
  <c r="AU696" i="1"/>
  <c r="AR696" i="1"/>
  <c r="AP696" i="1"/>
  <c r="AI696" i="1"/>
  <c r="AN696" i="1" s="1"/>
  <c r="AH696" i="1"/>
  <c r="AF696" i="1"/>
  <c r="AE696" i="1"/>
  <c r="AD696" i="1"/>
  <c r="AB696" i="1"/>
  <c r="AA696" i="1"/>
  <c r="Z696" i="1"/>
  <c r="Y696" i="1"/>
  <c r="X696" i="1"/>
  <c r="W696" i="1"/>
  <c r="P696" i="1"/>
  <c r="O696" i="1"/>
  <c r="AQ696" i="1" s="1"/>
  <c r="N696" i="1"/>
  <c r="AC696" i="1" s="1"/>
  <c r="M696" i="1"/>
  <c r="AU695" i="1"/>
  <c r="AT695" i="1"/>
  <c r="AP695" i="1"/>
  <c r="AO695" i="1"/>
  <c r="AV695" i="1" s="1"/>
  <c r="AJ695" i="1"/>
  <c r="AI695" i="1"/>
  <c r="AN695" i="1" s="1"/>
  <c r="AH695" i="1"/>
  <c r="AF695" i="1"/>
  <c r="AE695" i="1"/>
  <c r="AC695" i="1"/>
  <c r="AA695" i="1"/>
  <c r="Z695" i="1"/>
  <c r="Y695" i="1"/>
  <c r="X695" i="1"/>
  <c r="W695" i="1"/>
  <c r="P695" i="1"/>
  <c r="O695" i="1"/>
  <c r="AD695" i="1" s="1"/>
  <c r="N695" i="1"/>
  <c r="M695" i="1"/>
  <c r="AR695" i="1" s="1"/>
  <c r="AU694" i="1"/>
  <c r="AR694" i="1"/>
  <c r="AP694" i="1"/>
  <c r="AN694" i="1"/>
  <c r="AI694" i="1"/>
  <c r="AT694" i="1" s="1"/>
  <c r="AH694" i="1"/>
  <c r="AF694" i="1"/>
  <c r="AE694" i="1"/>
  <c r="AD694" i="1"/>
  <c r="AB694" i="1"/>
  <c r="AA694" i="1"/>
  <c r="Z694" i="1"/>
  <c r="Y694" i="1"/>
  <c r="X694" i="1"/>
  <c r="W694" i="1"/>
  <c r="P694" i="1"/>
  <c r="O694" i="1"/>
  <c r="AQ694" i="1" s="1"/>
  <c r="N694" i="1"/>
  <c r="AO694" i="1" s="1"/>
  <c r="M694" i="1"/>
  <c r="AV693" i="1"/>
  <c r="AU693" i="1"/>
  <c r="AT693" i="1"/>
  <c r="AP693" i="1"/>
  <c r="AO693" i="1"/>
  <c r="AN693" i="1"/>
  <c r="AJ693" i="1"/>
  <c r="AI693" i="1"/>
  <c r="AH693" i="1"/>
  <c r="AF693" i="1"/>
  <c r="AE693" i="1"/>
  <c r="AC693" i="1"/>
  <c r="AA693" i="1"/>
  <c r="Z693" i="1"/>
  <c r="Y693" i="1"/>
  <c r="X693" i="1"/>
  <c r="W693" i="1"/>
  <c r="P693" i="1"/>
  <c r="O693" i="1"/>
  <c r="AQ693" i="1" s="1"/>
  <c r="N693" i="1"/>
  <c r="M693" i="1"/>
  <c r="AU692" i="1"/>
  <c r="AR692" i="1"/>
  <c r="AP692" i="1"/>
  <c r="AN692" i="1"/>
  <c r="AI692" i="1"/>
  <c r="AT692" i="1" s="1"/>
  <c r="AH692" i="1"/>
  <c r="AF692" i="1"/>
  <c r="AE692" i="1"/>
  <c r="AD692" i="1"/>
  <c r="AB692" i="1"/>
  <c r="AA692" i="1"/>
  <c r="Z692" i="1"/>
  <c r="Y692" i="1"/>
  <c r="X692" i="1"/>
  <c r="W692" i="1"/>
  <c r="P692" i="1"/>
  <c r="O692" i="1"/>
  <c r="AQ692" i="1" s="1"/>
  <c r="N692" i="1"/>
  <c r="M692" i="1"/>
  <c r="AU691" i="1"/>
  <c r="AT691" i="1"/>
  <c r="AP691" i="1"/>
  <c r="AO691" i="1"/>
  <c r="AJ691" i="1"/>
  <c r="AI691" i="1"/>
  <c r="AN691" i="1" s="1"/>
  <c r="AH691" i="1"/>
  <c r="AF691" i="1"/>
  <c r="AE691" i="1"/>
  <c r="AC691" i="1"/>
  <c r="AA691" i="1"/>
  <c r="Z691" i="1"/>
  <c r="Y691" i="1"/>
  <c r="X691" i="1"/>
  <c r="W691" i="1"/>
  <c r="P691" i="1"/>
  <c r="O691" i="1"/>
  <c r="AD691" i="1" s="1"/>
  <c r="N691" i="1"/>
  <c r="M691" i="1"/>
  <c r="AU690" i="1"/>
  <c r="AR690" i="1"/>
  <c r="AP690" i="1"/>
  <c r="AI690" i="1"/>
  <c r="AH690" i="1"/>
  <c r="AF690" i="1"/>
  <c r="AE690" i="1"/>
  <c r="AD690" i="1"/>
  <c r="AB690" i="1"/>
  <c r="AA690" i="1"/>
  <c r="Z690" i="1"/>
  <c r="Y690" i="1"/>
  <c r="X690" i="1"/>
  <c r="W690" i="1"/>
  <c r="P690" i="1"/>
  <c r="O690" i="1"/>
  <c r="AQ690" i="1" s="1"/>
  <c r="N690" i="1"/>
  <c r="M690" i="1"/>
  <c r="AU689" i="1"/>
  <c r="AT689" i="1"/>
  <c r="AP689" i="1"/>
  <c r="AO689" i="1"/>
  <c r="AJ689" i="1"/>
  <c r="AI689" i="1"/>
  <c r="AN689" i="1" s="1"/>
  <c r="AH689" i="1"/>
  <c r="AF689" i="1"/>
  <c r="AE689" i="1"/>
  <c r="AC689" i="1"/>
  <c r="AA689" i="1"/>
  <c r="Z689" i="1"/>
  <c r="Y689" i="1"/>
  <c r="X689" i="1"/>
  <c r="W689" i="1"/>
  <c r="P689" i="1"/>
  <c r="O689" i="1"/>
  <c r="AD689" i="1" s="1"/>
  <c r="N689" i="1"/>
  <c r="M689" i="1"/>
  <c r="AR689" i="1" s="1"/>
  <c r="AU688" i="1"/>
  <c r="AR688" i="1"/>
  <c r="AP688" i="1"/>
  <c r="AI688" i="1"/>
  <c r="AH688" i="1"/>
  <c r="AF688" i="1"/>
  <c r="AE688" i="1"/>
  <c r="AD688" i="1"/>
  <c r="AB688" i="1"/>
  <c r="AA688" i="1"/>
  <c r="Z688" i="1"/>
  <c r="Y688" i="1"/>
  <c r="X688" i="1"/>
  <c r="W688" i="1"/>
  <c r="P688" i="1"/>
  <c r="O688" i="1"/>
  <c r="AQ688" i="1" s="1"/>
  <c r="N688" i="1"/>
  <c r="M688" i="1"/>
  <c r="AV687" i="1"/>
  <c r="AU687" i="1"/>
  <c r="AT687" i="1"/>
  <c r="AQ687" i="1"/>
  <c r="AP687" i="1"/>
  <c r="AO687" i="1"/>
  <c r="AN687" i="1"/>
  <c r="AJ687" i="1"/>
  <c r="AI687" i="1"/>
  <c r="AH687" i="1"/>
  <c r="AF687" i="1"/>
  <c r="AE687" i="1"/>
  <c r="AC687" i="1"/>
  <c r="AA687" i="1"/>
  <c r="Z687" i="1"/>
  <c r="Y687" i="1"/>
  <c r="X687" i="1"/>
  <c r="W687" i="1"/>
  <c r="P687" i="1"/>
  <c r="O687" i="1"/>
  <c r="AD687" i="1" s="1"/>
  <c r="N687" i="1"/>
  <c r="M687" i="1"/>
  <c r="AU686" i="1"/>
  <c r="AR686" i="1"/>
  <c r="AP686" i="1"/>
  <c r="AN686" i="1"/>
  <c r="AI686" i="1"/>
  <c r="AH686" i="1"/>
  <c r="AF686" i="1"/>
  <c r="AE686" i="1"/>
  <c r="AD686" i="1"/>
  <c r="AB686" i="1"/>
  <c r="AA686" i="1"/>
  <c r="Z686" i="1"/>
  <c r="Y686" i="1"/>
  <c r="X686" i="1"/>
  <c r="W686" i="1"/>
  <c r="P686" i="1"/>
  <c r="O686" i="1"/>
  <c r="AQ686" i="1" s="1"/>
  <c r="N686" i="1"/>
  <c r="M686" i="1"/>
  <c r="AU685" i="1"/>
  <c r="AT685" i="1"/>
  <c r="AP685" i="1"/>
  <c r="AO685" i="1"/>
  <c r="AV685" i="1" s="1"/>
  <c r="AJ685" i="1"/>
  <c r="AI685" i="1"/>
  <c r="AN685" i="1" s="1"/>
  <c r="AH685" i="1"/>
  <c r="AF685" i="1"/>
  <c r="AE685" i="1"/>
  <c r="AC685" i="1"/>
  <c r="AA685" i="1"/>
  <c r="Z685" i="1"/>
  <c r="Y685" i="1"/>
  <c r="X685" i="1"/>
  <c r="W685" i="1"/>
  <c r="P685" i="1"/>
  <c r="O685" i="1"/>
  <c r="AD685" i="1" s="1"/>
  <c r="N685" i="1"/>
  <c r="M685" i="1"/>
  <c r="AU684" i="1"/>
  <c r="AR684" i="1"/>
  <c r="AP684" i="1"/>
  <c r="AI684" i="1"/>
  <c r="AH684" i="1"/>
  <c r="AF684" i="1"/>
  <c r="AE684" i="1"/>
  <c r="AD684" i="1"/>
  <c r="AB684" i="1"/>
  <c r="AA684" i="1"/>
  <c r="Z684" i="1"/>
  <c r="Y684" i="1"/>
  <c r="X684" i="1"/>
  <c r="W684" i="1"/>
  <c r="P684" i="1"/>
  <c r="O684" i="1"/>
  <c r="AQ684" i="1" s="1"/>
  <c r="N684" i="1"/>
  <c r="M684" i="1"/>
  <c r="AU683" i="1"/>
  <c r="AQ683" i="1"/>
  <c r="AP683" i="1"/>
  <c r="AO683" i="1"/>
  <c r="AV683" i="1" s="1"/>
  <c r="AJ683" i="1"/>
  <c r="AI683" i="1"/>
  <c r="AN683" i="1" s="1"/>
  <c r="AH683" i="1"/>
  <c r="AF683" i="1"/>
  <c r="AE683" i="1"/>
  <c r="AC683" i="1"/>
  <c r="AB683" i="1"/>
  <c r="AA683" i="1"/>
  <c r="Z683" i="1"/>
  <c r="Y683" i="1"/>
  <c r="X683" i="1"/>
  <c r="W683" i="1"/>
  <c r="P683" i="1"/>
  <c r="O683" i="1"/>
  <c r="AD683" i="1" s="1"/>
  <c r="N683" i="1"/>
  <c r="M683" i="1"/>
  <c r="AR683" i="1" s="1"/>
  <c r="AU682" i="1"/>
  <c r="AT682" i="1"/>
  <c r="AR682" i="1"/>
  <c r="AP682" i="1"/>
  <c r="AN682" i="1"/>
  <c r="AJ682" i="1"/>
  <c r="AI682" i="1"/>
  <c r="AH682" i="1"/>
  <c r="AF682" i="1"/>
  <c r="AE682" i="1"/>
  <c r="AA682" i="1"/>
  <c r="Z682" i="1"/>
  <c r="Y682" i="1"/>
  <c r="X682" i="1"/>
  <c r="W682" i="1"/>
  <c r="P682" i="1"/>
  <c r="O682" i="1"/>
  <c r="AQ682" i="1" s="1"/>
  <c r="N682" i="1"/>
  <c r="AO682" i="1" s="1"/>
  <c r="AV682" i="1" s="1"/>
  <c r="M682" i="1"/>
  <c r="AB682" i="1" s="1"/>
  <c r="AU681" i="1"/>
  <c r="AR681" i="1"/>
  <c r="AP681" i="1"/>
  <c r="AO681" i="1"/>
  <c r="AV681" i="1" s="1"/>
  <c r="AI681" i="1"/>
  <c r="AN681" i="1" s="1"/>
  <c r="AH681" i="1"/>
  <c r="AF681" i="1"/>
  <c r="AE681" i="1"/>
  <c r="AB681" i="1"/>
  <c r="AA681" i="1"/>
  <c r="Z681" i="1"/>
  <c r="Y681" i="1"/>
  <c r="X681" i="1"/>
  <c r="W681" i="1"/>
  <c r="P681" i="1"/>
  <c r="O681" i="1"/>
  <c r="AD681" i="1" s="1"/>
  <c r="N681" i="1"/>
  <c r="AC681" i="1" s="1"/>
  <c r="M681" i="1"/>
  <c r="AU680" i="1"/>
  <c r="AR680" i="1"/>
  <c r="AP680" i="1"/>
  <c r="AI680" i="1"/>
  <c r="AN680" i="1" s="1"/>
  <c r="AH680" i="1"/>
  <c r="AF680" i="1"/>
  <c r="AE680" i="1"/>
  <c r="AC680" i="1"/>
  <c r="AB680" i="1"/>
  <c r="AA680" i="1"/>
  <c r="Z680" i="1"/>
  <c r="Y680" i="1"/>
  <c r="X680" i="1"/>
  <c r="W680" i="1"/>
  <c r="P680" i="1"/>
  <c r="O680" i="1"/>
  <c r="AD680" i="1" s="1"/>
  <c r="N680" i="1"/>
  <c r="AO680" i="1" s="1"/>
  <c r="AV680" i="1" s="1"/>
  <c r="M680" i="1"/>
  <c r="AU679" i="1"/>
  <c r="AT679" i="1"/>
  <c r="AR679" i="1"/>
  <c r="AP679" i="1"/>
  <c r="AN679" i="1"/>
  <c r="AJ679" i="1"/>
  <c r="AI679" i="1"/>
  <c r="AH679" i="1"/>
  <c r="AF679" i="1"/>
  <c r="AE679" i="1"/>
  <c r="AD679" i="1"/>
  <c r="AC679" i="1"/>
  <c r="AB679" i="1"/>
  <c r="AA679" i="1"/>
  <c r="Z679" i="1"/>
  <c r="Y679" i="1"/>
  <c r="X679" i="1"/>
  <c r="W679" i="1"/>
  <c r="P679" i="1"/>
  <c r="O679" i="1"/>
  <c r="AQ679" i="1" s="1"/>
  <c r="N679" i="1"/>
  <c r="AO679" i="1" s="1"/>
  <c r="AV679" i="1" s="1"/>
  <c r="M679" i="1"/>
  <c r="AU678" i="1"/>
  <c r="AP678" i="1"/>
  <c r="AO678" i="1"/>
  <c r="AV678" i="1" s="1"/>
  <c r="AN678" i="1"/>
  <c r="AI678" i="1"/>
  <c r="AT678" i="1" s="1"/>
  <c r="AH678" i="1"/>
  <c r="AF678" i="1"/>
  <c r="AE678" i="1"/>
  <c r="AD678" i="1"/>
  <c r="AC678" i="1"/>
  <c r="AA678" i="1"/>
  <c r="Z678" i="1"/>
  <c r="Y678" i="1"/>
  <c r="X678" i="1"/>
  <c r="W678" i="1"/>
  <c r="P678" i="1"/>
  <c r="O678" i="1"/>
  <c r="AQ678" i="1" s="1"/>
  <c r="N678" i="1"/>
  <c r="M678" i="1"/>
  <c r="AR678" i="1" s="1"/>
  <c r="AU677" i="1"/>
  <c r="AP677" i="1"/>
  <c r="AO677" i="1"/>
  <c r="AV677" i="1" s="1"/>
  <c r="AI677" i="1"/>
  <c r="AN677" i="1" s="1"/>
  <c r="AH677" i="1"/>
  <c r="AF677" i="1"/>
  <c r="AE677" i="1"/>
  <c r="AD677" i="1"/>
  <c r="AA677" i="1"/>
  <c r="Z677" i="1"/>
  <c r="Y677" i="1"/>
  <c r="X677" i="1"/>
  <c r="W677" i="1"/>
  <c r="P677" i="1"/>
  <c r="O677" i="1"/>
  <c r="AQ677" i="1" s="1"/>
  <c r="N677" i="1"/>
  <c r="AC677" i="1" s="1"/>
  <c r="M677" i="1"/>
  <c r="AR677" i="1" s="1"/>
  <c r="AU676" i="1"/>
  <c r="AT676" i="1"/>
  <c r="AP676" i="1"/>
  <c r="AN676" i="1"/>
  <c r="AJ676" i="1"/>
  <c r="AI676" i="1"/>
  <c r="AH676" i="1"/>
  <c r="AF676" i="1"/>
  <c r="AE676" i="1"/>
  <c r="AA676" i="1"/>
  <c r="Z676" i="1"/>
  <c r="Y676" i="1"/>
  <c r="X676" i="1"/>
  <c r="W676" i="1"/>
  <c r="P676" i="1"/>
  <c r="O676" i="1"/>
  <c r="AQ676" i="1" s="1"/>
  <c r="N676" i="1"/>
  <c r="AC676" i="1" s="1"/>
  <c r="M676" i="1"/>
  <c r="AR676" i="1" s="1"/>
  <c r="AU675" i="1"/>
  <c r="AR675" i="1"/>
  <c r="AP675" i="1"/>
  <c r="AO675" i="1"/>
  <c r="AV675" i="1" s="1"/>
  <c r="AI675" i="1"/>
  <c r="AN675" i="1" s="1"/>
  <c r="AH675" i="1"/>
  <c r="AF675" i="1"/>
  <c r="AE675" i="1"/>
  <c r="AB675" i="1"/>
  <c r="AA675" i="1"/>
  <c r="Z675" i="1"/>
  <c r="Y675" i="1"/>
  <c r="X675" i="1"/>
  <c r="W675" i="1"/>
  <c r="P675" i="1"/>
  <c r="O675" i="1"/>
  <c r="AD675" i="1" s="1"/>
  <c r="N675" i="1"/>
  <c r="AC675" i="1" s="1"/>
  <c r="M675" i="1"/>
  <c r="AU674" i="1"/>
  <c r="AR674" i="1"/>
  <c r="AP674" i="1"/>
  <c r="AI674" i="1"/>
  <c r="AN674" i="1" s="1"/>
  <c r="AH674" i="1"/>
  <c r="AF674" i="1"/>
  <c r="AE674" i="1"/>
  <c r="AC674" i="1"/>
  <c r="AB674" i="1"/>
  <c r="AA674" i="1"/>
  <c r="Z674" i="1"/>
  <c r="Y674" i="1"/>
  <c r="X674" i="1"/>
  <c r="W674" i="1"/>
  <c r="P674" i="1"/>
  <c r="O674" i="1"/>
  <c r="AD674" i="1" s="1"/>
  <c r="N674" i="1"/>
  <c r="AO674" i="1" s="1"/>
  <c r="AV674" i="1" s="1"/>
  <c r="M674" i="1"/>
  <c r="AU673" i="1"/>
  <c r="AT673" i="1"/>
  <c r="AR673" i="1"/>
  <c r="AP673" i="1"/>
  <c r="AN673" i="1"/>
  <c r="AJ673" i="1"/>
  <c r="AI673" i="1"/>
  <c r="AH673" i="1"/>
  <c r="AF673" i="1"/>
  <c r="AE673" i="1"/>
  <c r="AD673" i="1"/>
  <c r="AC673" i="1"/>
  <c r="AB673" i="1"/>
  <c r="AA673" i="1"/>
  <c r="Z673" i="1"/>
  <c r="Y673" i="1"/>
  <c r="X673" i="1"/>
  <c r="W673" i="1"/>
  <c r="P673" i="1"/>
  <c r="O673" i="1"/>
  <c r="AQ673" i="1" s="1"/>
  <c r="N673" i="1"/>
  <c r="AO673" i="1" s="1"/>
  <c r="AV673" i="1" s="1"/>
  <c r="M673" i="1"/>
  <c r="AU672" i="1"/>
  <c r="AP672" i="1"/>
  <c r="AO672" i="1"/>
  <c r="AV672" i="1" s="1"/>
  <c r="AN672" i="1"/>
  <c r="AI672" i="1"/>
  <c r="AT672" i="1" s="1"/>
  <c r="AH672" i="1"/>
  <c r="AF672" i="1"/>
  <c r="AE672" i="1"/>
  <c r="AD672" i="1"/>
  <c r="AC672" i="1"/>
  <c r="AA672" i="1"/>
  <c r="Z672" i="1"/>
  <c r="Y672" i="1"/>
  <c r="X672" i="1"/>
  <c r="W672" i="1"/>
  <c r="P672" i="1"/>
  <c r="O672" i="1"/>
  <c r="AQ672" i="1" s="1"/>
  <c r="N672" i="1"/>
  <c r="M672" i="1"/>
  <c r="AR672" i="1" s="1"/>
  <c r="AU671" i="1"/>
  <c r="AP671" i="1"/>
  <c r="AO671" i="1"/>
  <c r="AV671" i="1" s="1"/>
  <c r="AI671" i="1"/>
  <c r="AN671" i="1" s="1"/>
  <c r="AH671" i="1"/>
  <c r="AF671" i="1"/>
  <c r="AE671" i="1"/>
  <c r="AD671" i="1"/>
  <c r="AA671" i="1"/>
  <c r="Z671" i="1"/>
  <c r="Y671" i="1"/>
  <c r="X671" i="1"/>
  <c r="W671" i="1"/>
  <c r="P671" i="1"/>
  <c r="O671" i="1"/>
  <c r="AQ671" i="1" s="1"/>
  <c r="N671" i="1"/>
  <c r="AC671" i="1" s="1"/>
  <c r="M671" i="1"/>
  <c r="AR671" i="1" s="1"/>
  <c r="AU670" i="1"/>
  <c r="AT670" i="1"/>
  <c r="AP670" i="1"/>
  <c r="AN670" i="1"/>
  <c r="AJ670" i="1"/>
  <c r="AI670" i="1"/>
  <c r="AH670" i="1"/>
  <c r="AF670" i="1"/>
  <c r="AE670" i="1"/>
  <c r="AA670" i="1"/>
  <c r="Z670" i="1"/>
  <c r="Y670" i="1"/>
  <c r="X670" i="1"/>
  <c r="W670" i="1"/>
  <c r="P670" i="1"/>
  <c r="O670" i="1"/>
  <c r="AQ670" i="1" s="1"/>
  <c r="N670" i="1"/>
  <c r="AC670" i="1" s="1"/>
  <c r="M670" i="1"/>
  <c r="AR670" i="1" s="1"/>
  <c r="AU669" i="1"/>
  <c r="AR669" i="1"/>
  <c r="AP669" i="1"/>
  <c r="AO669" i="1"/>
  <c r="AV669" i="1" s="1"/>
  <c r="AI669" i="1"/>
  <c r="AN669" i="1" s="1"/>
  <c r="AH669" i="1"/>
  <c r="AF669" i="1"/>
  <c r="AE669" i="1"/>
  <c r="AB669" i="1"/>
  <c r="AA669" i="1"/>
  <c r="Z669" i="1"/>
  <c r="Y669" i="1"/>
  <c r="X669" i="1"/>
  <c r="W669" i="1"/>
  <c r="P669" i="1"/>
  <c r="O669" i="1"/>
  <c r="AD669" i="1" s="1"/>
  <c r="N669" i="1"/>
  <c r="AC669" i="1" s="1"/>
  <c r="M669" i="1"/>
  <c r="AU668" i="1"/>
  <c r="AR668" i="1"/>
  <c r="AP668" i="1"/>
  <c r="AI668" i="1"/>
  <c r="AN668" i="1" s="1"/>
  <c r="AH668" i="1"/>
  <c r="AF668" i="1"/>
  <c r="AE668" i="1"/>
  <c r="AC668" i="1"/>
  <c r="AB668" i="1"/>
  <c r="AA668" i="1"/>
  <c r="Z668" i="1"/>
  <c r="Y668" i="1"/>
  <c r="X668" i="1"/>
  <c r="W668" i="1"/>
  <c r="P668" i="1"/>
  <c r="O668" i="1"/>
  <c r="AD668" i="1" s="1"/>
  <c r="N668" i="1"/>
  <c r="AO668" i="1" s="1"/>
  <c r="AV668" i="1" s="1"/>
  <c r="M668" i="1"/>
  <c r="AU667" i="1"/>
  <c r="AT667" i="1"/>
  <c r="AR667" i="1"/>
  <c r="AP667" i="1"/>
  <c r="AN667" i="1"/>
  <c r="AJ667" i="1"/>
  <c r="AI667" i="1"/>
  <c r="AH667" i="1"/>
  <c r="AF667" i="1"/>
  <c r="AE667" i="1"/>
  <c r="AD667" i="1"/>
  <c r="AC667" i="1"/>
  <c r="AB667" i="1"/>
  <c r="AA667" i="1"/>
  <c r="Z667" i="1"/>
  <c r="Y667" i="1"/>
  <c r="X667" i="1"/>
  <c r="W667" i="1"/>
  <c r="P667" i="1"/>
  <c r="O667" i="1"/>
  <c r="AQ667" i="1" s="1"/>
  <c r="N667" i="1"/>
  <c r="AO667" i="1" s="1"/>
  <c r="AV667" i="1" s="1"/>
  <c r="M667" i="1"/>
  <c r="AU666" i="1"/>
  <c r="AP666" i="1"/>
  <c r="AO666" i="1"/>
  <c r="AN666" i="1"/>
  <c r="AI666" i="1"/>
  <c r="AT666" i="1" s="1"/>
  <c r="AH666" i="1"/>
  <c r="AF666" i="1"/>
  <c r="AE666" i="1"/>
  <c r="AD666" i="1"/>
  <c r="AA666" i="1"/>
  <c r="Z666" i="1"/>
  <c r="Y666" i="1"/>
  <c r="X666" i="1"/>
  <c r="W666" i="1"/>
  <c r="P666" i="1"/>
  <c r="O666" i="1"/>
  <c r="AQ666" i="1" s="1"/>
  <c r="N666" i="1"/>
  <c r="AC666" i="1" s="1"/>
  <c r="M666" i="1"/>
  <c r="AR666" i="1" s="1"/>
  <c r="AU665" i="1"/>
  <c r="AP665" i="1"/>
  <c r="AO665" i="1"/>
  <c r="AV665" i="1" s="1"/>
  <c r="AI665" i="1"/>
  <c r="AN665" i="1" s="1"/>
  <c r="AH665" i="1"/>
  <c r="AF665" i="1"/>
  <c r="AE665" i="1"/>
  <c r="AA665" i="1"/>
  <c r="Z665" i="1"/>
  <c r="Y665" i="1"/>
  <c r="X665" i="1"/>
  <c r="W665" i="1"/>
  <c r="P665" i="1"/>
  <c r="O665" i="1"/>
  <c r="AQ665" i="1" s="1"/>
  <c r="N665" i="1"/>
  <c r="AC665" i="1" s="1"/>
  <c r="M665" i="1"/>
  <c r="AR665" i="1" s="1"/>
  <c r="AU664" i="1"/>
  <c r="AT664" i="1"/>
  <c r="AR664" i="1"/>
  <c r="AP664" i="1"/>
  <c r="AN664" i="1"/>
  <c r="AJ664" i="1"/>
  <c r="AI664" i="1"/>
  <c r="AH664" i="1"/>
  <c r="AF664" i="1"/>
  <c r="AE664" i="1"/>
  <c r="AB664" i="1"/>
  <c r="AA664" i="1"/>
  <c r="Z664" i="1"/>
  <c r="Y664" i="1"/>
  <c r="X664" i="1"/>
  <c r="W664" i="1"/>
  <c r="P664" i="1"/>
  <c r="O664" i="1"/>
  <c r="AQ664" i="1" s="1"/>
  <c r="N664" i="1"/>
  <c r="AC664" i="1" s="1"/>
  <c r="M664" i="1"/>
  <c r="AU663" i="1"/>
  <c r="AR663" i="1"/>
  <c r="AP663" i="1"/>
  <c r="AO663" i="1"/>
  <c r="AV663" i="1" s="1"/>
  <c r="AI663" i="1"/>
  <c r="AN663" i="1" s="1"/>
  <c r="AH663" i="1"/>
  <c r="AF663" i="1"/>
  <c r="AE663" i="1"/>
  <c r="AB663" i="1"/>
  <c r="AA663" i="1"/>
  <c r="Z663" i="1"/>
  <c r="Y663" i="1"/>
  <c r="X663" i="1"/>
  <c r="W663" i="1"/>
  <c r="P663" i="1"/>
  <c r="O663" i="1"/>
  <c r="AD663" i="1" s="1"/>
  <c r="N663" i="1"/>
  <c r="AC663" i="1" s="1"/>
  <c r="M663" i="1"/>
  <c r="AU662" i="1"/>
  <c r="AR662" i="1"/>
  <c r="AP662" i="1"/>
  <c r="AO662" i="1"/>
  <c r="AI662" i="1"/>
  <c r="AN662" i="1" s="1"/>
  <c r="AH662" i="1"/>
  <c r="AF662" i="1"/>
  <c r="AE662" i="1"/>
  <c r="AC662" i="1"/>
  <c r="AB662" i="1"/>
  <c r="AA662" i="1"/>
  <c r="Z662" i="1"/>
  <c r="Y662" i="1"/>
  <c r="X662" i="1"/>
  <c r="W662" i="1"/>
  <c r="P662" i="1"/>
  <c r="O662" i="1"/>
  <c r="AD662" i="1" s="1"/>
  <c r="N662" i="1"/>
  <c r="M662" i="1"/>
  <c r="AU661" i="1"/>
  <c r="AT661" i="1"/>
  <c r="AP661" i="1"/>
  <c r="AN661" i="1"/>
  <c r="AJ661" i="1"/>
  <c r="AI661" i="1"/>
  <c r="AH661" i="1"/>
  <c r="AF661" i="1"/>
  <c r="AE661" i="1"/>
  <c r="AD661" i="1"/>
  <c r="AC661" i="1"/>
  <c r="AA661" i="1"/>
  <c r="Z661" i="1"/>
  <c r="Y661" i="1"/>
  <c r="X661" i="1"/>
  <c r="W661" i="1"/>
  <c r="P661" i="1"/>
  <c r="O661" i="1"/>
  <c r="AQ661" i="1" s="1"/>
  <c r="N661" i="1"/>
  <c r="AO661" i="1" s="1"/>
  <c r="M661" i="1"/>
  <c r="AR661" i="1" s="1"/>
  <c r="AU660" i="1"/>
  <c r="AP660" i="1"/>
  <c r="AO660" i="1"/>
  <c r="AV660" i="1" s="1"/>
  <c r="AN660" i="1"/>
  <c r="AI660" i="1"/>
  <c r="AT660" i="1" s="1"/>
  <c r="AH660" i="1"/>
  <c r="AF660" i="1"/>
  <c r="AE660" i="1"/>
  <c r="AD660" i="1"/>
  <c r="AA660" i="1"/>
  <c r="Z660" i="1"/>
  <c r="Y660" i="1"/>
  <c r="X660" i="1"/>
  <c r="W660" i="1"/>
  <c r="P660" i="1"/>
  <c r="O660" i="1"/>
  <c r="AQ660" i="1" s="1"/>
  <c r="N660" i="1"/>
  <c r="AC660" i="1" s="1"/>
  <c r="M660" i="1"/>
  <c r="AR660" i="1" s="1"/>
  <c r="AU659" i="1"/>
  <c r="AP659" i="1"/>
  <c r="AO659" i="1"/>
  <c r="AI659" i="1"/>
  <c r="AN659" i="1" s="1"/>
  <c r="AH659" i="1"/>
  <c r="AF659" i="1"/>
  <c r="AE659" i="1"/>
  <c r="AA659" i="1"/>
  <c r="Z659" i="1"/>
  <c r="Y659" i="1"/>
  <c r="X659" i="1"/>
  <c r="W659" i="1"/>
  <c r="P659" i="1"/>
  <c r="O659" i="1"/>
  <c r="AQ659" i="1" s="1"/>
  <c r="N659" i="1"/>
  <c r="AC659" i="1" s="1"/>
  <c r="M659" i="1"/>
  <c r="AR659" i="1" s="1"/>
  <c r="AU658" i="1"/>
  <c r="AT658" i="1"/>
  <c r="AR658" i="1"/>
  <c r="AP658" i="1"/>
  <c r="AN658" i="1"/>
  <c r="AJ658" i="1"/>
  <c r="AI658" i="1"/>
  <c r="AH658" i="1"/>
  <c r="AF658" i="1"/>
  <c r="AE658" i="1"/>
  <c r="AB658" i="1"/>
  <c r="AA658" i="1"/>
  <c r="Z658" i="1"/>
  <c r="Y658" i="1"/>
  <c r="X658" i="1"/>
  <c r="W658" i="1"/>
  <c r="P658" i="1"/>
  <c r="O658" i="1"/>
  <c r="AQ658" i="1" s="1"/>
  <c r="N658" i="1"/>
  <c r="AC658" i="1" s="1"/>
  <c r="M658" i="1"/>
  <c r="AU657" i="1"/>
  <c r="AR657" i="1"/>
  <c r="AP657" i="1"/>
  <c r="AO657" i="1"/>
  <c r="AV657" i="1" s="1"/>
  <c r="AN657" i="1"/>
  <c r="AI657" i="1"/>
  <c r="AT657" i="1" s="1"/>
  <c r="AH657" i="1"/>
  <c r="AF657" i="1"/>
  <c r="AE657" i="1"/>
  <c r="AC657" i="1"/>
  <c r="AB657" i="1"/>
  <c r="AA657" i="1"/>
  <c r="Z657" i="1"/>
  <c r="Y657" i="1"/>
  <c r="X657" i="1"/>
  <c r="W657" i="1"/>
  <c r="P657" i="1"/>
  <c r="O657" i="1"/>
  <c r="AD657" i="1" s="1"/>
  <c r="N657" i="1"/>
  <c r="M657" i="1"/>
  <c r="AU656" i="1"/>
  <c r="AR656" i="1"/>
  <c r="AP656" i="1"/>
  <c r="AO656" i="1"/>
  <c r="AV656" i="1" s="1"/>
  <c r="AI656" i="1"/>
  <c r="AN656" i="1" s="1"/>
  <c r="AH656" i="1"/>
  <c r="AF656" i="1"/>
  <c r="AE656" i="1"/>
  <c r="AD656" i="1"/>
  <c r="AC656" i="1"/>
  <c r="AB656" i="1"/>
  <c r="AA656" i="1"/>
  <c r="Z656" i="1"/>
  <c r="Y656" i="1"/>
  <c r="X656" i="1"/>
  <c r="W656" i="1"/>
  <c r="P656" i="1"/>
  <c r="O656" i="1"/>
  <c r="AQ656" i="1" s="1"/>
  <c r="N656" i="1"/>
  <c r="M656" i="1"/>
  <c r="AU655" i="1"/>
  <c r="AT655" i="1"/>
  <c r="AP655" i="1"/>
  <c r="AN655" i="1"/>
  <c r="AJ655" i="1"/>
  <c r="AI655" i="1"/>
  <c r="AH655" i="1"/>
  <c r="AF655" i="1"/>
  <c r="AE655" i="1"/>
  <c r="AD655" i="1"/>
  <c r="AC655" i="1"/>
  <c r="AA655" i="1"/>
  <c r="Z655" i="1"/>
  <c r="Y655" i="1"/>
  <c r="X655" i="1"/>
  <c r="W655" i="1"/>
  <c r="P655" i="1"/>
  <c r="O655" i="1"/>
  <c r="AQ655" i="1" s="1"/>
  <c r="N655" i="1"/>
  <c r="AO655" i="1" s="1"/>
  <c r="AV655" i="1" s="1"/>
  <c r="M655" i="1"/>
  <c r="AR655" i="1" s="1"/>
  <c r="AU654" i="1"/>
  <c r="AP654" i="1"/>
  <c r="AO654" i="1"/>
  <c r="AN654" i="1"/>
  <c r="AI654" i="1"/>
  <c r="AT654" i="1" s="1"/>
  <c r="AH654" i="1"/>
  <c r="AF654" i="1"/>
  <c r="AE654" i="1"/>
  <c r="AD654" i="1"/>
  <c r="AA654" i="1"/>
  <c r="Z654" i="1"/>
  <c r="Y654" i="1"/>
  <c r="X654" i="1"/>
  <c r="W654" i="1"/>
  <c r="P654" i="1"/>
  <c r="O654" i="1"/>
  <c r="AQ654" i="1" s="1"/>
  <c r="N654" i="1"/>
  <c r="AC654" i="1" s="1"/>
  <c r="M654" i="1"/>
  <c r="AR654" i="1" s="1"/>
  <c r="AU653" i="1"/>
  <c r="AP653" i="1"/>
  <c r="AO653" i="1"/>
  <c r="AI653" i="1"/>
  <c r="AN653" i="1" s="1"/>
  <c r="AH653" i="1"/>
  <c r="AF653" i="1"/>
  <c r="AE653" i="1"/>
  <c r="AA653" i="1"/>
  <c r="Z653" i="1"/>
  <c r="Y653" i="1"/>
  <c r="X653" i="1"/>
  <c r="W653" i="1"/>
  <c r="P653" i="1"/>
  <c r="O653" i="1"/>
  <c r="AQ653" i="1" s="1"/>
  <c r="N653" i="1"/>
  <c r="AC653" i="1" s="1"/>
  <c r="M653" i="1"/>
  <c r="AR653" i="1" s="1"/>
  <c r="AU652" i="1"/>
  <c r="AT652" i="1"/>
  <c r="AR652" i="1"/>
  <c r="AP652" i="1"/>
  <c r="AN652" i="1"/>
  <c r="AJ652" i="1"/>
  <c r="AI652" i="1"/>
  <c r="AH652" i="1"/>
  <c r="AF652" i="1"/>
  <c r="AE652" i="1"/>
  <c r="AB652" i="1"/>
  <c r="AA652" i="1"/>
  <c r="Z652" i="1"/>
  <c r="Y652" i="1"/>
  <c r="X652" i="1"/>
  <c r="W652" i="1"/>
  <c r="P652" i="1"/>
  <c r="O652" i="1"/>
  <c r="AQ652" i="1" s="1"/>
  <c r="N652" i="1"/>
  <c r="AC652" i="1" s="1"/>
  <c r="M652" i="1"/>
  <c r="AU651" i="1"/>
  <c r="AR651" i="1"/>
  <c r="AP651" i="1"/>
  <c r="AO651" i="1"/>
  <c r="AV651" i="1" s="1"/>
  <c r="AN651" i="1"/>
  <c r="AI651" i="1"/>
  <c r="AT651" i="1" s="1"/>
  <c r="AH651" i="1"/>
  <c r="AF651" i="1"/>
  <c r="AE651" i="1"/>
  <c r="AC651" i="1"/>
  <c r="AB651" i="1"/>
  <c r="AA651" i="1"/>
  <c r="Z651" i="1"/>
  <c r="Y651" i="1"/>
  <c r="X651" i="1"/>
  <c r="W651" i="1"/>
  <c r="P651" i="1"/>
  <c r="O651" i="1"/>
  <c r="AD651" i="1" s="1"/>
  <c r="N651" i="1"/>
  <c r="M651" i="1"/>
  <c r="AU650" i="1"/>
  <c r="AR650" i="1"/>
  <c r="AP650" i="1"/>
  <c r="AO650" i="1"/>
  <c r="AV650" i="1" s="1"/>
  <c r="AI650" i="1"/>
  <c r="AN650" i="1" s="1"/>
  <c r="AH650" i="1"/>
  <c r="AF650" i="1"/>
  <c r="AE650" i="1"/>
  <c r="AD650" i="1"/>
  <c r="AC650" i="1"/>
  <c r="AB650" i="1"/>
  <c r="AA650" i="1"/>
  <c r="Z650" i="1"/>
  <c r="Y650" i="1"/>
  <c r="X650" i="1"/>
  <c r="W650" i="1"/>
  <c r="P650" i="1"/>
  <c r="O650" i="1"/>
  <c r="AQ650" i="1" s="1"/>
  <c r="N650" i="1"/>
  <c r="M650" i="1"/>
  <c r="AU649" i="1"/>
  <c r="AT649" i="1"/>
  <c r="AP649" i="1"/>
  <c r="AN649" i="1"/>
  <c r="AJ649" i="1"/>
  <c r="AI649" i="1"/>
  <c r="AH649" i="1"/>
  <c r="AF649" i="1"/>
  <c r="AE649" i="1"/>
  <c r="AD649" i="1"/>
  <c r="AC649" i="1"/>
  <c r="AA649" i="1"/>
  <c r="Z649" i="1"/>
  <c r="Y649" i="1"/>
  <c r="X649" i="1"/>
  <c r="W649" i="1"/>
  <c r="P649" i="1"/>
  <c r="O649" i="1"/>
  <c r="AQ649" i="1" s="1"/>
  <c r="N649" i="1"/>
  <c r="AO649" i="1" s="1"/>
  <c r="AV649" i="1" s="1"/>
  <c r="M649" i="1"/>
  <c r="AR649" i="1" s="1"/>
  <c r="AU648" i="1"/>
  <c r="AP648" i="1"/>
  <c r="AO648" i="1"/>
  <c r="AN648" i="1"/>
  <c r="AI648" i="1"/>
  <c r="AT648" i="1" s="1"/>
  <c r="AH648" i="1"/>
  <c r="AF648" i="1"/>
  <c r="AE648" i="1"/>
  <c r="AD648" i="1"/>
  <c r="AA648" i="1"/>
  <c r="Z648" i="1"/>
  <c r="Y648" i="1"/>
  <c r="X648" i="1"/>
  <c r="W648" i="1"/>
  <c r="P648" i="1"/>
  <c r="O648" i="1"/>
  <c r="AQ648" i="1" s="1"/>
  <c r="N648" i="1"/>
  <c r="AC648" i="1" s="1"/>
  <c r="M648" i="1"/>
  <c r="AR648" i="1" s="1"/>
  <c r="AU647" i="1"/>
  <c r="AP647" i="1"/>
  <c r="AO647" i="1"/>
  <c r="AI647" i="1"/>
  <c r="AN647" i="1" s="1"/>
  <c r="AH647" i="1"/>
  <c r="AF647" i="1"/>
  <c r="AE647" i="1"/>
  <c r="AA647" i="1"/>
  <c r="Z647" i="1"/>
  <c r="Y647" i="1"/>
  <c r="X647" i="1"/>
  <c r="W647" i="1"/>
  <c r="P647" i="1"/>
  <c r="O647" i="1"/>
  <c r="AQ647" i="1" s="1"/>
  <c r="N647" i="1"/>
  <c r="AC647" i="1" s="1"/>
  <c r="M647" i="1"/>
  <c r="AU646" i="1"/>
  <c r="AT646" i="1"/>
  <c r="AR646" i="1"/>
  <c r="AP646" i="1"/>
  <c r="AN646" i="1"/>
  <c r="AJ646" i="1"/>
  <c r="AI646" i="1"/>
  <c r="AH646" i="1"/>
  <c r="AF646" i="1"/>
  <c r="AE646" i="1"/>
  <c r="AB646" i="1"/>
  <c r="AA646" i="1"/>
  <c r="Z646" i="1"/>
  <c r="Y646" i="1"/>
  <c r="X646" i="1"/>
  <c r="W646" i="1"/>
  <c r="P646" i="1"/>
  <c r="O646" i="1"/>
  <c r="AQ646" i="1" s="1"/>
  <c r="N646" i="1"/>
  <c r="M646" i="1"/>
  <c r="AU645" i="1"/>
  <c r="AR645" i="1"/>
  <c r="AQ645" i="1"/>
  <c r="AP645" i="1"/>
  <c r="AO645" i="1"/>
  <c r="AN645" i="1"/>
  <c r="AI645" i="1"/>
  <c r="AT645" i="1" s="1"/>
  <c r="AH645" i="1"/>
  <c r="AF645" i="1"/>
  <c r="AE645" i="1"/>
  <c r="AC645" i="1"/>
  <c r="AB645" i="1"/>
  <c r="AA645" i="1"/>
  <c r="Z645" i="1"/>
  <c r="Y645" i="1"/>
  <c r="X645" i="1"/>
  <c r="W645" i="1"/>
  <c r="P645" i="1"/>
  <c r="O645" i="1"/>
  <c r="AD645" i="1" s="1"/>
  <c r="N645" i="1"/>
  <c r="M645" i="1"/>
  <c r="AU644" i="1"/>
  <c r="AR644" i="1"/>
  <c r="AP644" i="1"/>
  <c r="AO644" i="1"/>
  <c r="AV644" i="1" s="1"/>
  <c r="AI644" i="1"/>
  <c r="AH644" i="1"/>
  <c r="AF644" i="1"/>
  <c r="AE644" i="1"/>
  <c r="AD644" i="1"/>
  <c r="AC644" i="1"/>
  <c r="AB644" i="1"/>
  <c r="AA644" i="1"/>
  <c r="Z644" i="1"/>
  <c r="Y644" i="1"/>
  <c r="X644" i="1"/>
  <c r="W644" i="1"/>
  <c r="P644" i="1"/>
  <c r="O644" i="1"/>
  <c r="AQ644" i="1" s="1"/>
  <c r="N644" i="1"/>
  <c r="M644" i="1"/>
  <c r="AU643" i="1"/>
  <c r="AT643" i="1"/>
  <c r="AP643" i="1"/>
  <c r="AN643" i="1"/>
  <c r="AJ643" i="1"/>
  <c r="AI643" i="1"/>
  <c r="AH643" i="1"/>
  <c r="AF643" i="1"/>
  <c r="AE643" i="1"/>
  <c r="AD643" i="1"/>
  <c r="AC643" i="1"/>
  <c r="AA643" i="1"/>
  <c r="Z643" i="1"/>
  <c r="Y643" i="1"/>
  <c r="X643" i="1"/>
  <c r="W643" i="1"/>
  <c r="P643" i="1"/>
  <c r="O643" i="1"/>
  <c r="AQ643" i="1" s="1"/>
  <c r="N643" i="1"/>
  <c r="AO643" i="1" s="1"/>
  <c r="AV643" i="1" s="1"/>
  <c r="M643" i="1"/>
  <c r="AR643" i="1" s="1"/>
  <c r="AU642" i="1"/>
  <c r="AP642" i="1"/>
  <c r="AO642" i="1"/>
  <c r="AV642" i="1" s="1"/>
  <c r="AN642" i="1"/>
  <c r="AI642" i="1"/>
  <c r="AT642" i="1" s="1"/>
  <c r="AH642" i="1"/>
  <c r="AF642" i="1"/>
  <c r="AE642" i="1"/>
  <c r="AD642" i="1"/>
  <c r="AA642" i="1"/>
  <c r="Z642" i="1"/>
  <c r="Y642" i="1"/>
  <c r="X642" i="1"/>
  <c r="W642" i="1"/>
  <c r="P642" i="1"/>
  <c r="O642" i="1"/>
  <c r="AQ642" i="1" s="1"/>
  <c r="N642" i="1"/>
  <c r="AC642" i="1" s="1"/>
  <c r="M642" i="1"/>
  <c r="AR642" i="1" s="1"/>
  <c r="AU641" i="1"/>
  <c r="AP641" i="1"/>
  <c r="AO641" i="1"/>
  <c r="AV641" i="1" s="1"/>
  <c r="AI641" i="1"/>
  <c r="AN641" i="1" s="1"/>
  <c r="AH641" i="1"/>
  <c r="AF641" i="1"/>
  <c r="AE641" i="1"/>
  <c r="AA641" i="1"/>
  <c r="Z641" i="1"/>
  <c r="Y641" i="1"/>
  <c r="X641" i="1"/>
  <c r="W641" i="1"/>
  <c r="P641" i="1"/>
  <c r="O641" i="1"/>
  <c r="AQ641" i="1" s="1"/>
  <c r="N641" i="1"/>
  <c r="AC641" i="1" s="1"/>
  <c r="M641" i="1"/>
  <c r="AU640" i="1"/>
  <c r="AT640" i="1"/>
  <c r="AP640" i="1"/>
  <c r="AN640" i="1"/>
  <c r="AJ640" i="1"/>
  <c r="AI640" i="1"/>
  <c r="AH640" i="1"/>
  <c r="AF640" i="1"/>
  <c r="AE640" i="1"/>
  <c r="AB640" i="1"/>
  <c r="AA640" i="1"/>
  <c r="Z640" i="1"/>
  <c r="Y640" i="1"/>
  <c r="X640" i="1"/>
  <c r="W640" i="1"/>
  <c r="P640" i="1"/>
  <c r="O640" i="1"/>
  <c r="AQ640" i="1" s="1"/>
  <c r="N640" i="1"/>
  <c r="M640" i="1"/>
  <c r="AR640" i="1" s="1"/>
  <c r="AU639" i="1"/>
  <c r="AR639" i="1"/>
  <c r="AP639" i="1"/>
  <c r="AO639" i="1"/>
  <c r="AV639" i="1" s="1"/>
  <c r="AN639" i="1"/>
  <c r="AI639" i="1"/>
  <c r="AT639" i="1" s="1"/>
  <c r="AH639" i="1"/>
  <c r="AF639" i="1"/>
  <c r="AE639" i="1"/>
  <c r="AB639" i="1"/>
  <c r="AA639" i="1"/>
  <c r="Z639" i="1"/>
  <c r="Y639" i="1"/>
  <c r="X639" i="1"/>
  <c r="W639" i="1"/>
  <c r="P639" i="1"/>
  <c r="O639" i="1"/>
  <c r="AD639" i="1" s="1"/>
  <c r="N639" i="1"/>
  <c r="AC639" i="1" s="1"/>
  <c r="M639" i="1"/>
  <c r="AU638" i="1"/>
  <c r="AR638" i="1"/>
  <c r="AP638" i="1"/>
  <c r="AO638" i="1"/>
  <c r="AV638" i="1" s="1"/>
  <c r="AI638" i="1"/>
  <c r="AH638" i="1"/>
  <c r="AF638" i="1"/>
  <c r="AE638" i="1"/>
  <c r="AC638" i="1"/>
  <c r="AB638" i="1"/>
  <c r="AA638" i="1"/>
  <c r="Z638" i="1"/>
  <c r="Y638" i="1"/>
  <c r="X638" i="1"/>
  <c r="W638" i="1"/>
  <c r="P638" i="1"/>
  <c r="O638" i="1"/>
  <c r="AD638" i="1" s="1"/>
  <c r="N638" i="1"/>
  <c r="M638" i="1"/>
  <c r="AU637" i="1"/>
  <c r="AT637" i="1"/>
  <c r="AP637" i="1"/>
  <c r="AN637" i="1"/>
  <c r="AJ637" i="1"/>
  <c r="AI637" i="1"/>
  <c r="AH637" i="1"/>
  <c r="AF637" i="1"/>
  <c r="AE637" i="1"/>
  <c r="AD637" i="1"/>
  <c r="AC637" i="1"/>
  <c r="AB637" i="1"/>
  <c r="AA637" i="1"/>
  <c r="Z637" i="1"/>
  <c r="Y637" i="1"/>
  <c r="X637" i="1"/>
  <c r="W637" i="1"/>
  <c r="P637" i="1"/>
  <c r="O637" i="1"/>
  <c r="AQ637" i="1" s="1"/>
  <c r="N637" i="1"/>
  <c r="AO637" i="1" s="1"/>
  <c r="AV637" i="1" s="1"/>
  <c r="M637" i="1"/>
  <c r="AR637" i="1" s="1"/>
  <c r="AU636" i="1"/>
  <c r="AP636" i="1"/>
  <c r="AO636" i="1"/>
  <c r="AV636" i="1" s="1"/>
  <c r="AN636" i="1"/>
  <c r="AI636" i="1"/>
  <c r="AT636" i="1" s="1"/>
  <c r="AH636" i="1"/>
  <c r="AF636" i="1"/>
  <c r="AE636" i="1"/>
  <c r="AD636" i="1"/>
  <c r="AA636" i="1"/>
  <c r="Z636" i="1"/>
  <c r="Y636" i="1"/>
  <c r="X636" i="1"/>
  <c r="W636" i="1"/>
  <c r="P636" i="1"/>
  <c r="O636" i="1"/>
  <c r="AQ636" i="1" s="1"/>
  <c r="N636" i="1"/>
  <c r="AC636" i="1" s="1"/>
  <c r="M636" i="1"/>
  <c r="AR636" i="1" s="1"/>
  <c r="AU635" i="1"/>
  <c r="AP635" i="1"/>
  <c r="AI635" i="1"/>
  <c r="AN635" i="1" s="1"/>
  <c r="AH635" i="1"/>
  <c r="AF635" i="1"/>
  <c r="AE635" i="1"/>
  <c r="AA635" i="1"/>
  <c r="Z635" i="1"/>
  <c r="Y635" i="1"/>
  <c r="X635" i="1"/>
  <c r="W635" i="1"/>
  <c r="P635" i="1"/>
  <c r="O635" i="1"/>
  <c r="AQ635" i="1" s="1"/>
  <c r="N635" i="1"/>
  <c r="AC635" i="1" s="1"/>
  <c r="M635" i="1"/>
  <c r="AR635" i="1" s="1"/>
  <c r="AU634" i="1"/>
  <c r="AT634" i="1"/>
  <c r="AP634" i="1"/>
  <c r="AN634" i="1"/>
  <c r="AJ634" i="1"/>
  <c r="AI634" i="1"/>
  <c r="AH634" i="1"/>
  <c r="AF634" i="1"/>
  <c r="AE634" i="1"/>
  <c r="AB634" i="1"/>
  <c r="AA634" i="1"/>
  <c r="Z634" i="1"/>
  <c r="Y634" i="1"/>
  <c r="X634" i="1"/>
  <c r="W634" i="1"/>
  <c r="P634" i="1"/>
  <c r="O634" i="1"/>
  <c r="AD634" i="1" s="1"/>
  <c r="N634" i="1"/>
  <c r="AO634" i="1" s="1"/>
  <c r="AV634" i="1" s="1"/>
  <c r="M634" i="1"/>
  <c r="AR634" i="1" s="1"/>
  <c r="AU633" i="1"/>
  <c r="AR633" i="1"/>
  <c r="AQ633" i="1"/>
  <c r="AP633" i="1"/>
  <c r="AO633" i="1"/>
  <c r="AV633" i="1" s="1"/>
  <c r="AI633" i="1"/>
  <c r="AH633" i="1"/>
  <c r="AF633" i="1"/>
  <c r="AE633" i="1"/>
  <c r="AD633" i="1"/>
  <c r="AB633" i="1"/>
  <c r="AA633" i="1"/>
  <c r="Z633" i="1"/>
  <c r="Y633" i="1"/>
  <c r="X633" i="1"/>
  <c r="W633" i="1"/>
  <c r="P633" i="1"/>
  <c r="O633" i="1"/>
  <c r="N633" i="1"/>
  <c r="AC633" i="1" s="1"/>
  <c r="M633" i="1"/>
  <c r="AU632" i="1"/>
  <c r="AP632" i="1"/>
  <c r="AO632" i="1"/>
  <c r="AV632" i="1" s="1"/>
  <c r="AI632" i="1"/>
  <c r="AN632" i="1" s="1"/>
  <c r="AH632" i="1"/>
  <c r="AF632" i="1"/>
  <c r="AE632" i="1"/>
  <c r="AC632" i="1"/>
  <c r="AA632" i="1"/>
  <c r="Z632" i="1"/>
  <c r="Y632" i="1"/>
  <c r="X632" i="1"/>
  <c r="W632" i="1"/>
  <c r="P632" i="1"/>
  <c r="O632" i="1"/>
  <c r="AD632" i="1" s="1"/>
  <c r="N632" i="1"/>
  <c r="M632" i="1"/>
  <c r="AR632" i="1" s="1"/>
  <c r="AU631" i="1"/>
  <c r="AT631" i="1"/>
  <c r="AP631" i="1"/>
  <c r="AN631" i="1"/>
  <c r="AJ631" i="1"/>
  <c r="AI631" i="1"/>
  <c r="AH631" i="1"/>
  <c r="AF631" i="1"/>
  <c r="AE631" i="1"/>
  <c r="AD631" i="1"/>
  <c r="AA631" i="1"/>
  <c r="Z631" i="1"/>
  <c r="Y631" i="1"/>
  <c r="X631" i="1"/>
  <c r="W631" i="1"/>
  <c r="P631" i="1"/>
  <c r="O631" i="1"/>
  <c r="AQ631" i="1" s="1"/>
  <c r="N631" i="1"/>
  <c r="AO631" i="1" s="1"/>
  <c r="AV631" i="1" s="1"/>
  <c r="M631" i="1"/>
  <c r="AR631" i="1" s="1"/>
  <c r="AU630" i="1"/>
  <c r="AP630" i="1"/>
  <c r="AO630" i="1"/>
  <c r="AV630" i="1" s="1"/>
  <c r="AN630" i="1"/>
  <c r="AI630" i="1"/>
  <c r="AH630" i="1"/>
  <c r="AF630" i="1"/>
  <c r="AE630" i="1"/>
  <c r="AD630" i="1"/>
  <c r="AB630" i="1"/>
  <c r="AA630" i="1"/>
  <c r="Z630" i="1"/>
  <c r="Y630" i="1"/>
  <c r="X630" i="1"/>
  <c r="W630" i="1"/>
  <c r="P630" i="1"/>
  <c r="O630" i="1"/>
  <c r="AQ630" i="1" s="1"/>
  <c r="N630" i="1"/>
  <c r="AC630" i="1" s="1"/>
  <c r="M630" i="1"/>
  <c r="AR630" i="1" s="1"/>
  <c r="AU629" i="1"/>
  <c r="AQ629" i="1"/>
  <c r="AP629" i="1"/>
  <c r="AO629" i="1"/>
  <c r="AJ629" i="1"/>
  <c r="AI629" i="1"/>
  <c r="AN629" i="1" s="1"/>
  <c r="AH629" i="1"/>
  <c r="AF629" i="1"/>
  <c r="AE629" i="1"/>
  <c r="AC629" i="1"/>
  <c r="AA629" i="1"/>
  <c r="Z629" i="1"/>
  <c r="Y629" i="1"/>
  <c r="X629" i="1"/>
  <c r="W629" i="1"/>
  <c r="P629" i="1"/>
  <c r="O629" i="1"/>
  <c r="AD629" i="1" s="1"/>
  <c r="N629" i="1"/>
  <c r="M629" i="1"/>
  <c r="AB629" i="1" s="1"/>
  <c r="AU628" i="1"/>
  <c r="AP628" i="1"/>
  <c r="AO628" i="1"/>
  <c r="AV628" i="1" s="1"/>
  <c r="AI628" i="1"/>
  <c r="AN628" i="1" s="1"/>
  <c r="AH628" i="1"/>
  <c r="AF628" i="1"/>
  <c r="AE628" i="1"/>
  <c r="AC628" i="1"/>
  <c r="AA628" i="1"/>
  <c r="Z628" i="1"/>
  <c r="Y628" i="1"/>
  <c r="X628" i="1"/>
  <c r="W628" i="1"/>
  <c r="P628" i="1"/>
  <c r="O628" i="1"/>
  <c r="AD628" i="1" s="1"/>
  <c r="N628" i="1"/>
  <c r="M628" i="1"/>
  <c r="AR628" i="1" s="1"/>
  <c r="AU627" i="1"/>
  <c r="AT627" i="1"/>
  <c r="AR627" i="1"/>
  <c r="AP627" i="1"/>
  <c r="AJ627" i="1"/>
  <c r="AI627" i="1"/>
  <c r="AN627" i="1" s="1"/>
  <c r="AH627" i="1"/>
  <c r="AF627" i="1"/>
  <c r="AE627" i="1"/>
  <c r="AD627" i="1"/>
  <c r="AB627" i="1"/>
  <c r="AA627" i="1"/>
  <c r="Z627" i="1"/>
  <c r="Y627" i="1"/>
  <c r="X627" i="1"/>
  <c r="W627" i="1"/>
  <c r="P627" i="1"/>
  <c r="O627" i="1"/>
  <c r="AQ627" i="1" s="1"/>
  <c r="N627" i="1"/>
  <c r="AO627" i="1" s="1"/>
  <c r="AV627" i="1" s="1"/>
  <c r="M627" i="1"/>
  <c r="AU626" i="1"/>
  <c r="AT626" i="1"/>
  <c r="AP626" i="1"/>
  <c r="AO626" i="1"/>
  <c r="AV626" i="1" s="1"/>
  <c r="AN626" i="1"/>
  <c r="AJ626" i="1"/>
  <c r="AI626" i="1"/>
  <c r="AH626" i="1"/>
  <c r="AF626" i="1"/>
  <c r="AE626" i="1"/>
  <c r="AC626" i="1"/>
  <c r="AA626" i="1"/>
  <c r="Z626" i="1"/>
  <c r="Y626" i="1"/>
  <c r="X626" i="1"/>
  <c r="W626" i="1"/>
  <c r="P626" i="1"/>
  <c r="O626" i="1"/>
  <c r="AD626" i="1" s="1"/>
  <c r="N626" i="1"/>
  <c r="M626" i="1"/>
  <c r="AR626" i="1" s="1"/>
  <c r="AU625" i="1"/>
  <c r="AR625" i="1"/>
  <c r="AP625" i="1"/>
  <c r="AO625" i="1"/>
  <c r="AV625" i="1" s="1"/>
  <c r="AI625" i="1"/>
  <c r="AN625" i="1" s="1"/>
  <c r="AH625" i="1"/>
  <c r="AF625" i="1"/>
  <c r="AE625" i="1"/>
  <c r="AD625" i="1"/>
  <c r="AB625" i="1"/>
  <c r="AA625" i="1"/>
  <c r="Z625" i="1"/>
  <c r="Y625" i="1"/>
  <c r="X625" i="1"/>
  <c r="W625" i="1"/>
  <c r="P625" i="1"/>
  <c r="O625" i="1"/>
  <c r="AQ625" i="1" s="1"/>
  <c r="N625" i="1"/>
  <c r="AC625" i="1" s="1"/>
  <c r="M625" i="1"/>
  <c r="AU624" i="1"/>
  <c r="AT624" i="1"/>
  <c r="AP624" i="1"/>
  <c r="AN624" i="1"/>
  <c r="AJ624" i="1"/>
  <c r="AI624" i="1"/>
  <c r="AH624" i="1"/>
  <c r="AF624" i="1"/>
  <c r="AE624" i="1"/>
  <c r="AC624" i="1"/>
  <c r="AA624" i="1"/>
  <c r="Z624" i="1"/>
  <c r="Y624" i="1"/>
  <c r="X624" i="1"/>
  <c r="W624" i="1"/>
  <c r="P624" i="1"/>
  <c r="O624" i="1"/>
  <c r="AQ624" i="1" s="1"/>
  <c r="N624" i="1"/>
  <c r="AO624" i="1" s="1"/>
  <c r="AV624" i="1" s="1"/>
  <c r="M624" i="1"/>
  <c r="AR624" i="1" s="1"/>
  <c r="AU623" i="1"/>
  <c r="AR623" i="1"/>
  <c r="AP623" i="1"/>
  <c r="AN623" i="1"/>
  <c r="AI623" i="1"/>
  <c r="AT623" i="1" s="1"/>
  <c r="AH623" i="1"/>
  <c r="AF623" i="1"/>
  <c r="AE623" i="1"/>
  <c r="AD623" i="1"/>
  <c r="AB623" i="1"/>
  <c r="AA623" i="1"/>
  <c r="Z623" i="1"/>
  <c r="Y623" i="1"/>
  <c r="X623" i="1"/>
  <c r="W623" i="1"/>
  <c r="P623" i="1"/>
  <c r="O623" i="1"/>
  <c r="AQ623" i="1" s="1"/>
  <c r="N623" i="1"/>
  <c r="AC623" i="1" s="1"/>
  <c r="M623" i="1"/>
  <c r="AU622" i="1"/>
  <c r="AP622" i="1"/>
  <c r="AO622" i="1"/>
  <c r="AI622" i="1"/>
  <c r="AN622" i="1" s="1"/>
  <c r="AH622" i="1"/>
  <c r="AF622" i="1"/>
  <c r="AE622" i="1"/>
  <c r="AC622" i="1"/>
  <c r="AA622" i="1"/>
  <c r="Z622" i="1"/>
  <c r="Y622" i="1"/>
  <c r="X622" i="1"/>
  <c r="W622" i="1"/>
  <c r="P622" i="1"/>
  <c r="O622" i="1"/>
  <c r="AD622" i="1" s="1"/>
  <c r="N622" i="1"/>
  <c r="M622" i="1"/>
  <c r="AR622" i="1" s="1"/>
  <c r="AU621" i="1"/>
  <c r="AT621" i="1"/>
  <c r="AR621" i="1"/>
  <c r="AP621" i="1"/>
  <c r="AJ621" i="1"/>
  <c r="AI621" i="1"/>
  <c r="AN621" i="1" s="1"/>
  <c r="AH621" i="1"/>
  <c r="AF621" i="1"/>
  <c r="AE621" i="1"/>
  <c r="AD621" i="1"/>
  <c r="AB621" i="1"/>
  <c r="AA621" i="1"/>
  <c r="Z621" i="1"/>
  <c r="Y621" i="1"/>
  <c r="X621" i="1"/>
  <c r="W621" i="1"/>
  <c r="P621" i="1"/>
  <c r="O621" i="1"/>
  <c r="AQ621" i="1" s="1"/>
  <c r="N621" i="1"/>
  <c r="AO621" i="1" s="1"/>
  <c r="AV621" i="1" s="1"/>
  <c r="M621" i="1"/>
  <c r="AU620" i="1"/>
  <c r="AT620" i="1"/>
  <c r="AP620" i="1"/>
  <c r="AO620" i="1"/>
  <c r="AN620" i="1"/>
  <c r="AJ620" i="1"/>
  <c r="AI620" i="1"/>
  <c r="AH620" i="1"/>
  <c r="AF620" i="1"/>
  <c r="AE620" i="1"/>
  <c r="AC620" i="1"/>
  <c r="AA620" i="1"/>
  <c r="Z620" i="1"/>
  <c r="Y620" i="1"/>
  <c r="X620" i="1"/>
  <c r="W620" i="1"/>
  <c r="P620" i="1"/>
  <c r="O620" i="1"/>
  <c r="AD620" i="1" s="1"/>
  <c r="N620" i="1"/>
  <c r="M620" i="1"/>
  <c r="AR620" i="1" s="1"/>
  <c r="AU619" i="1"/>
  <c r="AR619" i="1"/>
  <c r="AP619" i="1"/>
  <c r="AO619" i="1"/>
  <c r="AI619" i="1"/>
  <c r="AN619" i="1" s="1"/>
  <c r="AH619" i="1"/>
  <c r="AF619" i="1"/>
  <c r="AE619" i="1"/>
  <c r="AD619" i="1"/>
  <c r="AB619" i="1"/>
  <c r="AA619" i="1"/>
  <c r="Z619" i="1"/>
  <c r="Y619" i="1"/>
  <c r="X619" i="1"/>
  <c r="W619" i="1"/>
  <c r="P619" i="1"/>
  <c r="O619" i="1"/>
  <c r="AQ619" i="1" s="1"/>
  <c r="N619" i="1"/>
  <c r="AC619" i="1" s="1"/>
  <c r="M619" i="1"/>
  <c r="AU618" i="1"/>
  <c r="AT618" i="1"/>
  <c r="AP618" i="1"/>
  <c r="AN618" i="1"/>
  <c r="AJ618" i="1"/>
  <c r="AI618" i="1"/>
  <c r="AH618" i="1"/>
  <c r="AF618" i="1"/>
  <c r="AE618" i="1"/>
  <c r="AC618" i="1"/>
  <c r="AA618" i="1"/>
  <c r="Z618" i="1"/>
  <c r="Y618" i="1"/>
  <c r="X618" i="1"/>
  <c r="W618" i="1"/>
  <c r="P618" i="1"/>
  <c r="O618" i="1"/>
  <c r="AQ618" i="1" s="1"/>
  <c r="N618" i="1"/>
  <c r="AO618" i="1" s="1"/>
  <c r="AV618" i="1" s="1"/>
  <c r="M618" i="1"/>
  <c r="AR618" i="1" s="1"/>
  <c r="AU617" i="1"/>
  <c r="AR617" i="1"/>
  <c r="AP617" i="1"/>
  <c r="AN617" i="1"/>
  <c r="AI617" i="1"/>
  <c r="AT617" i="1" s="1"/>
  <c r="AH617" i="1"/>
  <c r="AF617" i="1"/>
  <c r="AE617" i="1"/>
  <c r="AD617" i="1"/>
  <c r="AB617" i="1"/>
  <c r="AA617" i="1"/>
  <c r="Z617" i="1"/>
  <c r="Y617" i="1"/>
  <c r="X617" i="1"/>
  <c r="W617" i="1"/>
  <c r="P617" i="1"/>
  <c r="O617" i="1"/>
  <c r="AQ617" i="1" s="1"/>
  <c r="N617" i="1"/>
  <c r="AC617" i="1" s="1"/>
  <c r="M617" i="1"/>
  <c r="AU616" i="1"/>
  <c r="AP616" i="1"/>
  <c r="AO616" i="1"/>
  <c r="AI616" i="1"/>
  <c r="AN616" i="1" s="1"/>
  <c r="AH616" i="1"/>
  <c r="AF616" i="1"/>
  <c r="AE616" i="1"/>
  <c r="AC616" i="1"/>
  <c r="AA616" i="1"/>
  <c r="Z616" i="1"/>
  <c r="Y616" i="1"/>
  <c r="X616" i="1"/>
  <c r="W616" i="1"/>
  <c r="P616" i="1"/>
  <c r="O616" i="1"/>
  <c r="AD616" i="1" s="1"/>
  <c r="N616" i="1"/>
  <c r="M616" i="1"/>
  <c r="AR616" i="1" s="1"/>
  <c r="AU615" i="1"/>
  <c r="AT615" i="1"/>
  <c r="AR615" i="1"/>
  <c r="AP615" i="1"/>
  <c r="AJ615" i="1"/>
  <c r="AI615" i="1"/>
  <c r="AN615" i="1" s="1"/>
  <c r="AH615" i="1"/>
  <c r="AF615" i="1"/>
  <c r="AE615" i="1"/>
  <c r="AD615" i="1"/>
  <c r="AB615" i="1"/>
  <c r="AA615" i="1"/>
  <c r="Z615" i="1"/>
  <c r="Y615" i="1"/>
  <c r="X615" i="1"/>
  <c r="W615" i="1"/>
  <c r="P615" i="1"/>
  <c r="O615" i="1"/>
  <c r="AQ615" i="1" s="1"/>
  <c r="N615" i="1"/>
  <c r="AO615" i="1" s="1"/>
  <c r="AV615" i="1" s="1"/>
  <c r="M615" i="1"/>
  <c r="AU614" i="1"/>
  <c r="AT614" i="1"/>
  <c r="AP614" i="1"/>
  <c r="AO614" i="1"/>
  <c r="AN614" i="1"/>
  <c r="AJ614" i="1"/>
  <c r="AI614" i="1"/>
  <c r="AH614" i="1"/>
  <c r="AF614" i="1"/>
  <c r="AE614" i="1"/>
  <c r="AC614" i="1"/>
  <c r="AA614" i="1"/>
  <c r="Z614" i="1"/>
  <c r="Y614" i="1"/>
  <c r="X614" i="1"/>
  <c r="W614" i="1"/>
  <c r="P614" i="1"/>
  <c r="O614" i="1"/>
  <c r="AD614" i="1" s="1"/>
  <c r="N614" i="1"/>
  <c r="M614" i="1"/>
  <c r="AR614" i="1" s="1"/>
  <c r="AU613" i="1"/>
  <c r="AR613" i="1"/>
  <c r="AP613" i="1"/>
  <c r="AO613" i="1"/>
  <c r="AI613" i="1"/>
  <c r="AN613" i="1" s="1"/>
  <c r="AH613" i="1"/>
  <c r="AF613" i="1"/>
  <c r="AE613" i="1"/>
  <c r="AD613" i="1"/>
  <c r="AB613" i="1"/>
  <c r="AA613" i="1"/>
  <c r="Z613" i="1"/>
  <c r="Y613" i="1"/>
  <c r="X613" i="1"/>
  <c r="W613" i="1"/>
  <c r="P613" i="1"/>
  <c r="O613" i="1"/>
  <c r="AQ613" i="1" s="1"/>
  <c r="N613" i="1"/>
  <c r="AC613" i="1" s="1"/>
  <c r="M613" i="1"/>
  <c r="AU612" i="1"/>
  <c r="AT612" i="1"/>
  <c r="AP612" i="1"/>
  <c r="AN612" i="1"/>
  <c r="AJ612" i="1"/>
  <c r="AI612" i="1"/>
  <c r="AH612" i="1"/>
  <c r="AF612" i="1"/>
  <c r="AE612" i="1"/>
  <c r="AC612" i="1"/>
  <c r="AA612" i="1"/>
  <c r="Z612" i="1"/>
  <c r="Y612" i="1"/>
  <c r="X612" i="1"/>
  <c r="W612" i="1"/>
  <c r="P612" i="1"/>
  <c r="O612" i="1"/>
  <c r="AQ612" i="1" s="1"/>
  <c r="N612" i="1"/>
  <c r="AO612" i="1" s="1"/>
  <c r="AV612" i="1" s="1"/>
  <c r="M612" i="1"/>
  <c r="AR612" i="1" s="1"/>
  <c r="AU611" i="1"/>
  <c r="AR611" i="1"/>
  <c r="AP611" i="1"/>
  <c r="AN611" i="1"/>
  <c r="AI611" i="1"/>
  <c r="AT611" i="1" s="1"/>
  <c r="AH611" i="1"/>
  <c r="AF611" i="1"/>
  <c r="AE611" i="1"/>
  <c r="AD611" i="1"/>
  <c r="AB611" i="1"/>
  <c r="AA611" i="1"/>
  <c r="Z611" i="1"/>
  <c r="Y611" i="1"/>
  <c r="X611" i="1"/>
  <c r="W611" i="1"/>
  <c r="P611" i="1"/>
  <c r="O611" i="1"/>
  <c r="AQ611" i="1" s="1"/>
  <c r="N611" i="1"/>
  <c r="AC611" i="1" s="1"/>
  <c r="M611" i="1"/>
  <c r="AU610" i="1"/>
  <c r="AP610" i="1"/>
  <c r="AO610" i="1"/>
  <c r="AI610" i="1"/>
  <c r="AN610" i="1" s="1"/>
  <c r="AH610" i="1"/>
  <c r="AF610" i="1"/>
  <c r="AE610" i="1"/>
  <c r="AC610" i="1"/>
  <c r="AA610" i="1"/>
  <c r="Z610" i="1"/>
  <c r="Y610" i="1"/>
  <c r="X610" i="1"/>
  <c r="W610" i="1"/>
  <c r="P610" i="1"/>
  <c r="O610" i="1"/>
  <c r="AD610" i="1" s="1"/>
  <c r="N610" i="1"/>
  <c r="M610" i="1"/>
  <c r="AR610" i="1" s="1"/>
  <c r="AU609" i="1"/>
  <c r="AT609" i="1"/>
  <c r="AR609" i="1"/>
  <c r="AP609" i="1"/>
  <c r="AJ609" i="1"/>
  <c r="AI609" i="1"/>
  <c r="AN609" i="1" s="1"/>
  <c r="AH609" i="1"/>
  <c r="AF609" i="1"/>
  <c r="AE609" i="1"/>
  <c r="AD609" i="1"/>
  <c r="AB609" i="1"/>
  <c r="AA609" i="1"/>
  <c r="Z609" i="1"/>
  <c r="Y609" i="1"/>
  <c r="X609" i="1"/>
  <c r="W609" i="1"/>
  <c r="P609" i="1"/>
  <c r="O609" i="1"/>
  <c r="AQ609" i="1" s="1"/>
  <c r="N609" i="1"/>
  <c r="AO609" i="1" s="1"/>
  <c r="AV609" i="1" s="1"/>
  <c r="M609" i="1"/>
  <c r="AU608" i="1"/>
  <c r="AT608" i="1"/>
  <c r="AP608" i="1"/>
  <c r="AO608" i="1"/>
  <c r="AN608" i="1"/>
  <c r="AJ608" i="1"/>
  <c r="AI608" i="1"/>
  <c r="AH608" i="1"/>
  <c r="AF608" i="1"/>
  <c r="AE608" i="1"/>
  <c r="AC608" i="1"/>
  <c r="AA608" i="1"/>
  <c r="Z608" i="1"/>
  <c r="Y608" i="1"/>
  <c r="X608" i="1"/>
  <c r="W608" i="1"/>
  <c r="P608" i="1"/>
  <c r="O608" i="1"/>
  <c r="AD608" i="1" s="1"/>
  <c r="N608" i="1"/>
  <c r="M608" i="1"/>
  <c r="AR608" i="1" s="1"/>
  <c r="AU607" i="1"/>
  <c r="AR607" i="1"/>
  <c r="AP607" i="1"/>
  <c r="AO607" i="1"/>
  <c r="AI607" i="1"/>
  <c r="AN607" i="1" s="1"/>
  <c r="AH607" i="1"/>
  <c r="AF607" i="1"/>
  <c r="AE607" i="1"/>
  <c r="AD607" i="1"/>
  <c r="AB607" i="1"/>
  <c r="AA607" i="1"/>
  <c r="Z607" i="1"/>
  <c r="Y607" i="1"/>
  <c r="X607" i="1"/>
  <c r="W607" i="1"/>
  <c r="P607" i="1"/>
  <c r="O607" i="1"/>
  <c r="AQ607" i="1" s="1"/>
  <c r="N607" i="1"/>
  <c r="AC607" i="1" s="1"/>
  <c r="M607" i="1"/>
  <c r="AU606" i="1"/>
  <c r="AT606" i="1"/>
  <c r="AP606" i="1"/>
  <c r="AN606" i="1"/>
  <c r="AJ606" i="1"/>
  <c r="AI606" i="1"/>
  <c r="AH606" i="1"/>
  <c r="AF606" i="1"/>
  <c r="AE606" i="1"/>
  <c r="AC606" i="1"/>
  <c r="AA606" i="1"/>
  <c r="Z606" i="1"/>
  <c r="Y606" i="1"/>
  <c r="X606" i="1"/>
  <c r="W606" i="1"/>
  <c r="P606" i="1"/>
  <c r="O606" i="1"/>
  <c r="AQ606" i="1" s="1"/>
  <c r="N606" i="1"/>
  <c r="AO606" i="1" s="1"/>
  <c r="AV606" i="1" s="1"/>
  <c r="M606" i="1"/>
  <c r="AR606" i="1" s="1"/>
  <c r="AU605" i="1"/>
  <c r="AR605" i="1"/>
  <c r="AP605" i="1"/>
  <c r="AN605" i="1"/>
  <c r="AI605" i="1"/>
  <c r="AT605" i="1" s="1"/>
  <c r="AH605" i="1"/>
  <c r="AF605" i="1"/>
  <c r="AE605" i="1"/>
  <c r="AD605" i="1"/>
  <c r="AB605" i="1"/>
  <c r="AA605" i="1"/>
  <c r="Z605" i="1"/>
  <c r="Y605" i="1"/>
  <c r="X605" i="1"/>
  <c r="W605" i="1"/>
  <c r="P605" i="1"/>
  <c r="O605" i="1"/>
  <c r="AQ605" i="1" s="1"/>
  <c r="N605" i="1"/>
  <c r="AC605" i="1" s="1"/>
  <c r="M605" i="1"/>
  <c r="AU604" i="1"/>
  <c r="AP604" i="1"/>
  <c r="AO604" i="1"/>
  <c r="AI604" i="1"/>
  <c r="AN604" i="1" s="1"/>
  <c r="AH604" i="1"/>
  <c r="AF604" i="1"/>
  <c r="AE604" i="1"/>
  <c r="AC604" i="1"/>
  <c r="AA604" i="1"/>
  <c r="Z604" i="1"/>
  <c r="Y604" i="1"/>
  <c r="X604" i="1"/>
  <c r="W604" i="1"/>
  <c r="P604" i="1"/>
  <c r="O604" i="1"/>
  <c r="AD604" i="1" s="1"/>
  <c r="N604" i="1"/>
  <c r="M604" i="1"/>
  <c r="AR604" i="1" s="1"/>
  <c r="AU603" i="1"/>
  <c r="AT603" i="1"/>
  <c r="AR603" i="1"/>
  <c r="AP603" i="1"/>
  <c r="AJ603" i="1"/>
  <c r="AI603" i="1"/>
  <c r="AN603" i="1" s="1"/>
  <c r="AH603" i="1"/>
  <c r="AF603" i="1"/>
  <c r="AE603" i="1"/>
  <c r="AD603" i="1"/>
  <c r="AB603" i="1"/>
  <c r="AA603" i="1"/>
  <c r="Z603" i="1"/>
  <c r="Y603" i="1"/>
  <c r="X603" i="1"/>
  <c r="W603" i="1"/>
  <c r="P603" i="1"/>
  <c r="O603" i="1"/>
  <c r="AQ603" i="1" s="1"/>
  <c r="N603" i="1"/>
  <c r="AO603" i="1" s="1"/>
  <c r="AV603" i="1" s="1"/>
  <c r="M603" i="1"/>
  <c r="AU602" i="1"/>
  <c r="AT602" i="1"/>
  <c r="AP602" i="1"/>
  <c r="AO602" i="1"/>
  <c r="AV602" i="1" s="1"/>
  <c r="AN602" i="1"/>
  <c r="AJ602" i="1"/>
  <c r="AI602" i="1"/>
  <c r="AH602" i="1"/>
  <c r="AF602" i="1"/>
  <c r="AE602" i="1"/>
  <c r="AC602" i="1"/>
  <c r="AA602" i="1"/>
  <c r="Z602" i="1"/>
  <c r="Y602" i="1"/>
  <c r="X602" i="1"/>
  <c r="W602" i="1"/>
  <c r="P602" i="1"/>
  <c r="O602" i="1"/>
  <c r="AD602" i="1" s="1"/>
  <c r="N602" i="1"/>
  <c r="M602" i="1"/>
  <c r="AR602" i="1" s="1"/>
  <c r="AU601" i="1"/>
  <c r="AR601" i="1"/>
  <c r="AP601" i="1"/>
  <c r="AO601" i="1"/>
  <c r="AV601" i="1" s="1"/>
  <c r="AI601" i="1"/>
  <c r="AN601" i="1" s="1"/>
  <c r="AH601" i="1"/>
  <c r="AF601" i="1"/>
  <c r="AE601" i="1"/>
  <c r="AD601" i="1"/>
  <c r="AB601" i="1"/>
  <c r="AA601" i="1"/>
  <c r="Z601" i="1"/>
  <c r="Y601" i="1"/>
  <c r="X601" i="1"/>
  <c r="W601" i="1"/>
  <c r="P601" i="1"/>
  <c r="O601" i="1"/>
  <c r="AQ601" i="1" s="1"/>
  <c r="N601" i="1"/>
  <c r="AC601" i="1" s="1"/>
  <c r="M601" i="1"/>
  <c r="AU600" i="1"/>
  <c r="AT600" i="1"/>
  <c r="AP600" i="1"/>
  <c r="AN600" i="1"/>
  <c r="AJ600" i="1"/>
  <c r="AI600" i="1"/>
  <c r="AH600" i="1"/>
  <c r="AF600" i="1"/>
  <c r="AE600" i="1"/>
  <c r="AC600" i="1"/>
  <c r="AA600" i="1"/>
  <c r="Z600" i="1"/>
  <c r="Y600" i="1"/>
  <c r="X600" i="1"/>
  <c r="W600" i="1"/>
  <c r="P600" i="1"/>
  <c r="O600" i="1"/>
  <c r="AQ600" i="1" s="1"/>
  <c r="N600" i="1"/>
  <c r="AO600" i="1" s="1"/>
  <c r="AV600" i="1" s="1"/>
  <c r="M600" i="1"/>
  <c r="AR600" i="1" s="1"/>
  <c r="AU599" i="1"/>
  <c r="AR599" i="1"/>
  <c r="AP599" i="1"/>
  <c r="AN599" i="1"/>
  <c r="AI599" i="1"/>
  <c r="AT599" i="1" s="1"/>
  <c r="AH599" i="1"/>
  <c r="AF599" i="1"/>
  <c r="AE599" i="1"/>
  <c r="AD599" i="1"/>
  <c r="AB599" i="1"/>
  <c r="AA599" i="1"/>
  <c r="Z599" i="1"/>
  <c r="Y599" i="1"/>
  <c r="X599" i="1"/>
  <c r="W599" i="1"/>
  <c r="P599" i="1"/>
  <c r="O599" i="1"/>
  <c r="AQ599" i="1" s="1"/>
  <c r="N599" i="1"/>
  <c r="AC599" i="1" s="1"/>
  <c r="M599" i="1"/>
  <c r="AU598" i="1"/>
  <c r="AP598" i="1"/>
  <c r="AO598" i="1"/>
  <c r="AI598" i="1"/>
  <c r="AN598" i="1" s="1"/>
  <c r="AH598" i="1"/>
  <c r="AF598" i="1"/>
  <c r="AE598" i="1"/>
  <c r="AC598" i="1"/>
  <c r="AA598" i="1"/>
  <c r="Z598" i="1"/>
  <c r="Y598" i="1"/>
  <c r="X598" i="1"/>
  <c r="W598" i="1"/>
  <c r="P598" i="1"/>
  <c r="O598" i="1"/>
  <c r="AD598" i="1" s="1"/>
  <c r="N598" i="1"/>
  <c r="M598" i="1"/>
  <c r="AR598" i="1" s="1"/>
  <c r="AU597" i="1"/>
  <c r="AR597" i="1"/>
  <c r="AP597" i="1"/>
  <c r="AI597" i="1"/>
  <c r="AN597" i="1" s="1"/>
  <c r="AH597" i="1"/>
  <c r="AF597" i="1"/>
  <c r="AE597" i="1"/>
  <c r="AD597" i="1"/>
  <c r="AB597" i="1"/>
  <c r="AA597" i="1"/>
  <c r="Z597" i="1"/>
  <c r="Y597" i="1"/>
  <c r="X597" i="1"/>
  <c r="W597" i="1"/>
  <c r="P597" i="1"/>
  <c r="O597" i="1"/>
  <c r="AQ597" i="1" s="1"/>
  <c r="N597" i="1"/>
  <c r="AO597" i="1" s="1"/>
  <c r="M597" i="1"/>
  <c r="AU596" i="1"/>
  <c r="AT596" i="1"/>
  <c r="AP596" i="1"/>
  <c r="AO596" i="1"/>
  <c r="AV596" i="1" s="1"/>
  <c r="AN596" i="1"/>
  <c r="AJ596" i="1"/>
  <c r="AI596" i="1"/>
  <c r="AH596" i="1"/>
  <c r="AF596" i="1"/>
  <c r="AE596" i="1"/>
  <c r="AC596" i="1"/>
  <c r="AA596" i="1"/>
  <c r="Z596" i="1"/>
  <c r="Y596" i="1"/>
  <c r="X596" i="1"/>
  <c r="W596" i="1"/>
  <c r="P596" i="1"/>
  <c r="O596" i="1"/>
  <c r="AD596" i="1" s="1"/>
  <c r="N596" i="1"/>
  <c r="M596" i="1"/>
  <c r="AR596" i="1" s="1"/>
  <c r="AU595" i="1"/>
  <c r="AR595" i="1"/>
  <c r="AP595" i="1"/>
  <c r="AO595" i="1"/>
  <c r="AI595" i="1"/>
  <c r="AN595" i="1" s="1"/>
  <c r="AH595" i="1"/>
  <c r="AF595" i="1"/>
  <c r="AE595" i="1"/>
  <c r="AD595" i="1"/>
  <c r="AB595" i="1"/>
  <c r="AA595" i="1"/>
  <c r="Z595" i="1"/>
  <c r="Y595" i="1"/>
  <c r="X595" i="1"/>
  <c r="W595" i="1"/>
  <c r="P595" i="1"/>
  <c r="O595" i="1"/>
  <c r="AQ595" i="1" s="1"/>
  <c r="N595" i="1"/>
  <c r="AC595" i="1" s="1"/>
  <c r="M595" i="1"/>
  <c r="AU594" i="1"/>
  <c r="AT594" i="1"/>
  <c r="AP594" i="1"/>
  <c r="AO594" i="1"/>
  <c r="AV594" i="1" s="1"/>
  <c r="AN594" i="1"/>
  <c r="AJ594" i="1"/>
  <c r="AI594" i="1"/>
  <c r="AH594" i="1"/>
  <c r="AF594" i="1"/>
  <c r="AE594" i="1"/>
  <c r="AC594" i="1"/>
  <c r="AA594" i="1"/>
  <c r="Z594" i="1"/>
  <c r="Y594" i="1"/>
  <c r="X594" i="1"/>
  <c r="W594" i="1"/>
  <c r="P594" i="1"/>
  <c r="O594" i="1"/>
  <c r="AQ594" i="1" s="1"/>
  <c r="N594" i="1"/>
  <c r="M594" i="1"/>
  <c r="AR594" i="1" s="1"/>
  <c r="AU593" i="1"/>
  <c r="AR593" i="1"/>
  <c r="AP593" i="1"/>
  <c r="AN593" i="1"/>
  <c r="AI593" i="1"/>
  <c r="AT593" i="1" s="1"/>
  <c r="AH593" i="1"/>
  <c r="AF593" i="1"/>
  <c r="AE593" i="1"/>
  <c r="AD593" i="1"/>
  <c r="AB593" i="1"/>
  <c r="AA593" i="1"/>
  <c r="Z593" i="1"/>
  <c r="Y593" i="1"/>
  <c r="X593" i="1"/>
  <c r="W593" i="1"/>
  <c r="P593" i="1"/>
  <c r="O593" i="1"/>
  <c r="AQ593" i="1" s="1"/>
  <c r="N593" i="1"/>
  <c r="AC593" i="1" s="1"/>
  <c r="M593" i="1"/>
  <c r="AU592" i="1"/>
  <c r="AP592" i="1"/>
  <c r="AO592" i="1"/>
  <c r="AI592" i="1"/>
  <c r="AN592" i="1" s="1"/>
  <c r="AH592" i="1"/>
  <c r="AF592" i="1"/>
  <c r="AE592" i="1"/>
  <c r="AC592" i="1"/>
  <c r="AA592" i="1"/>
  <c r="Z592" i="1"/>
  <c r="Y592" i="1"/>
  <c r="X592" i="1"/>
  <c r="W592" i="1"/>
  <c r="P592" i="1"/>
  <c r="O592" i="1"/>
  <c r="AD592" i="1" s="1"/>
  <c r="N592" i="1"/>
  <c r="M592" i="1"/>
  <c r="AR592" i="1" s="1"/>
  <c r="AU591" i="1"/>
  <c r="AR591" i="1"/>
  <c r="AP591" i="1"/>
  <c r="AI591" i="1"/>
  <c r="AN591" i="1" s="1"/>
  <c r="AH591" i="1"/>
  <c r="AF591" i="1"/>
  <c r="AE591" i="1"/>
  <c r="AD591" i="1"/>
  <c r="AB591" i="1"/>
  <c r="AA591" i="1"/>
  <c r="Z591" i="1"/>
  <c r="Y591" i="1"/>
  <c r="X591" i="1"/>
  <c r="W591" i="1"/>
  <c r="P591" i="1"/>
  <c r="O591" i="1"/>
  <c r="AQ591" i="1" s="1"/>
  <c r="N591" i="1"/>
  <c r="AO591" i="1" s="1"/>
  <c r="AV591" i="1" s="1"/>
  <c r="M591" i="1"/>
  <c r="AU590" i="1"/>
  <c r="AT590" i="1"/>
  <c r="AP590" i="1"/>
  <c r="AO590" i="1"/>
  <c r="AN590" i="1"/>
  <c r="AJ590" i="1"/>
  <c r="AI590" i="1"/>
  <c r="AH590" i="1"/>
  <c r="AF590" i="1"/>
  <c r="AE590" i="1"/>
  <c r="AC590" i="1"/>
  <c r="AA590" i="1"/>
  <c r="Z590" i="1"/>
  <c r="Y590" i="1"/>
  <c r="X590" i="1"/>
  <c r="W590" i="1"/>
  <c r="P590" i="1"/>
  <c r="O590" i="1"/>
  <c r="AD590" i="1" s="1"/>
  <c r="N590" i="1"/>
  <c r="M590" i="1"/>
  <c r="AR590" i="1" s="1"/>
  <c r="AU589" i="1"/>
  <c r="AR589" i="1"/>
  <c r="AP589" i="1"/>
  <c r="AO589" i="1"/>
  <c r="AI589" i="1"/>
  <c r="AN589" i="1" s="1"/>
  <c r="AH589" i="1"/>
  <c r="AF589" i="1"/>
  <c r="AE589" i="1"/>
  <c r="AD589" i="1"/>
  <c r="AB589" i="1"/>
  <c r="AA589" i="1"/>
  <c r="Z589" i="1"/>
  <c r="Y589" i="1"/>
  <c r="X589" i="1"/>
  <c r="W589" i="1"/>
  <c r="P589" i="1"/>
  <c r="O589" i="1"/>
  <c r="AQ589" i="1" s="1"/>
  <c r="N589" i="1"/>
  <c r="AC589" i="1" s="1"/>
  <c r="M589" i="1"/>
  <c r="AU588" i="1"/>
  <c r="AT588" i="1"/>
  <c r="AP588" i="1"/>
  <c r="AO588" i="1"/>
  <c r="AV588" i="1" s="1"/>
  <c r="AN588" i="1"/>
  <c r="AJ588" i="1"/>
  <c r="AI588" i="1"/>
  <c r="AH588" i="1"/>
  <c r="AF588" i="1"/>
  <c r="AE588" i="1"/>
  <c r="AC588" i="1"/>
  <c r="AA588" i="1"/>
  <c r="Z588" i="1"/>
  <c r="Y588" i="1"/>
  <c r="X588" i="1"/>
  <c r="W588" i="1"/>
  <c r="P588" i="1"/>
  <c r="O588" i="1"/>
  <c r="AQ588" i="1" s="1"/>
  <c r="N588" i="1"/>
  <c r="M588" i="1"/>
  <c r="AR588" i="1" s="1"/>
  <c r="AU587" i="1"/>
  <c r="AR587" i="1"/>
  <c r="AP587" i="1"/>
  <c r="AN587" i="1"/>
  <c r="AI587" i="1"/>
  <c r="AT587" i="1" s="1"/>
  <c r="AH587" i="1"/>
  <c r="AF587" i="1"/>
  <c r="AE587" i="1"/>
  <c r="AD587" i="1"/>
  <c r="AB587" i="1"/>
  <c r="AA587" i="1"/>
  <c r="Z587" i="1"/>
  <c r="Y587" i="1"/>
  <c r="X587" i="1"/>
  <c r="W587" i="1"/>
  <c r="P587" i="1"/>
  <c r="O587" i="1"/>
  <c r="AQ587" i="1" s="1"/>
  <c r="N587" i="1"/>
  <c r="AC587" i="1" s="1"/>
  <c r="M587" i="1"/>
  <c r="AU586" i="1"/>
  <c r="AP586" i="1"/>
  <c r="AO586" i="1"/>
  <c r="AI586" i="1"/>
  <c r="AN586" i="1" s="1"/>
  <c r="AH586" i="1"/>
  <c r="AF586" i="1"/>
  <c r="AE586" i="1"/>
  <c r="AC586" i="1"/>
  <c r="AA586" i="1"/>
  <c r="Z586" i="1"/>
  <c r="Y586" i="1"/>
  <c r="X586" i="1"/>
  <c r="W586" i="1"/>
  <c r="P586" i="1"/>
  <c r="O586" i="1"/>
  <c r="AD586" i="1" s="1"/>
  <c r="N586" i="1"/>
  <c r="M586" i="1"/>
  <c r="AR586" i="1" s="1"/>
  <c r="AU585" i="1"/>
  <c r="AR585" i="1"/>
  <c r="AP585" i="1"/>
  <c r="AI585" i="1"/>
  <c r="AN585" i="1" s="1"/>
  <c r="AH585" i="1"/>
  <c r="AF585" i="1"/>
  <c r="AE585" i="1"/>
  <c r="AD585" i="1"/>
  <c r="AB585" i="1"/>
  <c r="AA585" i="1"/>
  <c r="Z585" i="1"/>
  <c r="Y585" i="1"/>
  <c r="X585" i="1"/>
  <c r="W585" i="1"/>
  <c r="P585" i="1"/>
  <c r="O585" i="1"/>
  <c r="AQ585" i="1" s="1"/>
  <c r="N585" i="1"/>
  <c r="AO585" i="1" s="1"/>
  <c r="M585" i="1"/>
  <c r="AU584" i="1"/>
  <c r="AT584" i="1"/>
  <c r="AP584" i="1"/>
  <c r="AO584" i="1"/>
  <c r="AN584" i="1"/>
  <c r="AJ584" i="1"/>
  <c r="AI584" i="1"/>
  <c r="AH584" i="1"/>
  <c r="AF584" i="1"/>
  <c r="AE584" i="1"/>
  <c r="AC584" i="1"/>
  <c r="AA584" i="1"/>
  <c r="Z584" i="1"/>
  <c r="Y584" i="1"/>
  <c r="X584" i="1"/>
  <c r="W584" i="1"/>
  <c r="P584" i="1"/>
  <c r="O584" i="1"/>
  <c r="AD584" i="1" s="1"/>
  <c r="N584" i="1"/>
  <c r="M584" i="1"/>
  <c r="AR584" i="1" s="1"/>
  <c r="AU583" i="1"/>
  <c r="AR583" i="1"/>
  <c r="AP583" i="1"/>
  <c r="AO583" i="1"/>
  <c r="AI583" i="1"/>
  <c r="AN583" i="1" s="1"/>
  <c r="AH583" i="1"/>
  <c r="AF583" i="1"/>
  <c r="AE583" i="1"/>
  <c r="AD583" i="1"/>
  <c r="AB583" i="1"/>
  <c r="AA583" i="1"/>
  <c r="Z583" i="1"/>
  <c r="Y583" i="1"/>
  <c r="X583" i="1"/>
  <c r="W583" i="1"/>
  <c r="P583" i="1"/>
  <c r="O583" i="1"/>
  <c r="AQ583" i="1" s="1"/>
  <c r="N583" i="1"/>
  <c r="AC583" i="1" s="1"/>
  <c r="M583" i="1"/>
  <c r="AU582" i="1"/>
  <c r="AT582" i="1"/>
  <c r="AP582" i="1"/>
  <c r="AO582" i="1"/>
  <c r="AV582" i="1" s="1"/>
  <c r="AJ582" i="1"/>
  <c r="AI582" i="1"/>
  <c r="AN582" i="1" s="1"/>
  <c r="AH582" i="1"/>
  <c r="AF582" i="1"/>
  <c r="AE582" i="1"/>
  <c r="AC582" i="1"/>
  <c r="AA582" i="1"/>
  <c r="Z582" i="1"/>
  <c r="Y582" i="1"/>
  <c r="X582" i="1"/>
  <c r="W582" i="1"/>
  <c r="P582" i="1"/>
  <c r="O582" i="1"/>
  <c r="AQ582" i="1" s="1"/>
  <c r="N582" i="1"/>
  <c r="M582" i="1"/>
  <c r="AR582" i="1" s="1"/>
  <c r="AU581" i="1"/>
  <c r="AR581" i="1"/>
  <c r="AP581" i="1"/>
  <c r="AN581" i="1"/>
  <c r="AI581" i="1"/>
  <c r="AT581" i="1" s="1"/>
  <c r="AH581" i="1"/>
  <c r="AF581" i="1"/>
  <c r="AE581" i="1"/>
  <c r="AD581" i="1"/>
  <c r="AB581" i="1"/>
  <c r="AA581" i="1"/>
  <c r="Z581" i="1"/>
  <c r="Y581" i="1"/>
  <c r="X581" i="1"/>
  <c r="W581" i="1"/>
  <c r="P581" i="1"/>
  <c r="O581" i="1"/>
  <c r="AQ581" i="1" s="1"/>
  <c r="N581" i="1"/>
  <c r="AC581" i="1" s="1"/>
  <c r="M581" i="1"/>
  <c r="AU580" i="1"/>
  <c r="AP580" i="1"/>
  <c r="AO580" i="1"/>
  <c r="AV580" i="1" s="1"/>
  <c r="AI580" i="1"/>
  <c r="AN580" i="1" s="1"/>
  <c r="AH580" i="1"/>
  <c r="AF580" i="1"/>
  <c r="AE580" i="1"/>
  <c r="AC580" i="1"/>
  <c r="AA580" i="1"/>
  <c r="Z580" i="1"/>
  <c r="Y580" i="1"/>
  <c r="X580" i="1"/>
  <c r="W580" i="1"/>
  <c r="P580" i="1"/>
  <c r="O580" i="1"/>
  <c r="AD580" i="1" s="1"/>
  <c r="N580" i="1"/>
  <c r="M580" i="1"/>
  <c r="AR580" i="1" s="1"/>
  <c r="AU579" i="1"/>
  <c r="AR579" i="1"/>
  <c r="AP579" i="1"/>
  <c r="AI579" i="1"/>
  <c r="AN579" i="1" s="1"/>
  <c r="AH579" i="1"/>
  <c r="AF579" i="1"/>
  <c r="AE579" i="1"/>
  <c r="AD579" i="1"/>
  <c r="AB579" i="1"/>
  <c r="AA579" i="1"/>
  <c r="Z579" i="1"/>
  <c r="Y579" i="1"/>
  <c r="X579" i="1"/>
  <c r="W579" i="1"/>
  <c r="P579" i="1"/>
  <c r="O579" i="1"/>
  <c r="AQ579" i="1" s="1"/>
  <c r="N579" i="1"/>
  <c r="AO579" i="1" s="1"/>
  <c r="AV579" i="1" s="1"/>
  <c r="M579" i="1"/>
  <c r="AU578" i="1"/>
  <c r="AT578" i="1"/>
  <c r="AP578" i="1"/>
  <c r="AO578" i="1"/>
  <c r="AN578" i="1"/>
  <c r="AJ578" i="1"/>
  <c r="AI578" i="1"/>
  <c r="AH578" i="1"/>
  <c r="AF578" i="1"/>
  <c r="AE578" i="1"/>
  <c r="AC578" i="1"/>
  <c r="AA578" i="1"/>
  <c r="Z578" i="1"/>
  <c r="Y578" i="1"/>
  <c r="X578" i="1"/>
  <c r="W578" i="1"/>
  <c r="P578" i="1"/>
  <c r="O578" i="1"/>
  <c r="AD578" i="1" s="1"/>
  <c r="N578" i="1"/>
  <c r="M578" i="1"/>
  <c r="AR578" i="1" s="1"/>
  <c r="AU577" i="1"/>
  <c r="AR577" i="1"/>
  <c r="AP577" i="1"/>
  <c r="AO577" i="1"/>
  <c r="AV577" i="1" s="1"/>
  <c r="AI577" i="1"/>
  <c r="AN577" i="1" s="1"/>
  <c r="AH577" i="1"/>
  <c r="AF577" i="1"/>
  <c r="AE577" i="1"/>
  <c r="AD577" i="1"/>
  <c r="AB577" i="1"/>
  <c r="AA577" i="1"/>
  <c r="Z577" i="1"/>
  <c r="Y577" i="1"/>
  <c r="X577" i="1"/>
  <c r="W577" i="1"/>
  <c r="P577" i="1"/>
  <c r="O577" i="1"/>
  <c r="AQ577" i="1" s="1"/>
  <c r="N577" i="1"/>
  <c r="AC577" i="1" s="1"/>
  <c r="M577" i="1"/>
  <c r="AU576" i="1"/>
  <c r="AT576" i="1"/>
  <c r="AP576" i="1"/>
  <c r="AO576" i="1"/>
  <c r="AJ576" i="1"/>
  <c r="AI576" i="1"/>
  <c r="AN576" i="1" s="1"/>
  <c r="AH576" i="1"/>
  <c r="AF576" i="1"/>
  <c r="AE576" i="1"/>
  <c r="AC576" i="1"/>
  <c r="AA576" i="1"/>
  <c r="Z576" i="1"/>
  <c r="Y576" i="1"/>
  <c r="X576" i="1"/>
  <c r="W576" i="1"/>
  <c r="P576" i="1"/>
  <c r="O576" i="1"/>
  <c r="AQ576" i="1" s="1"/>
  <c r="N576" i="1"/>
  <c r="M576" i="1"/>
  <c r="AR576" i="1" s="1"/>
  <c r="AU575" i="1"/>
  <c r="AR575" i="1"/>
  <c r="AP575" i="1"/>
  <c r="AN575" i="1"/>
  <c r="AI575" i="1"/>
  <c r="AT575" i="1" s="1"/>
  <c r="AH575" i="1"/>
  <c r="AF575" i="1"/>
  <c r="AE575" i="1"/>
  <c r="AD575" i="1"/>
  <c r="AB575" i="1"/>
  <c r="AA575" i="1"/>
  <c r="Z575" i="1"/>
  <c r="Y575" i="1"/>
  <c r="X575" i="1"/>
  <c r="W575" i="1"/>
  <c r="P575" i="1"/>
  <c r="O575" i="1"/>
  <c r="AQ575" i="1" s="1"/>
  <c r="N575" i="1"/>
  <c r="AC575" i="1" s="1"/>
  <c r="M575" i="1"/>
  <c r="AU574" i="1"/>
  <c r="AP574" i="1"/>
  <c r="AO574" i="1"/>
  <c r="AI574" i="1"/>
  <c r="AN574" i="1" s="1"/>
  <c r="AH574" i="1"/>
  <c r="AF574" i="1"/>
  <c r="AE574" i="1"/>
  <c r="AC574" i="1"/>
  <c r="AA574" i="1"/>
  <c r="Z574" i="1"/>
  <c r="Y574" i="1"/>
  <c r="X574" i="1"/>
  <c r="W574" i="1"/>
  <c r="P574" i="1"/>
  <c r="O574" i="1"/>
  <c r="AD574" i="1" s="1"/>
  <c r="N574" i="1"/>
  <c r="M574" i="1"/>
  <c r="AR574" i="1" s="1"/>
  <c r="AU573" i="1"/>
  <c r="AR573" i="1"/>
  <c r="AP573" i="1"/>
  <c r="AI573" i="1"/>
  <c r="AN573" i="1" s="1"/>
  <c r="AH573" i="1"/>
  <c r="AF573" i="1"/>
  <c r="AE573" i="1"/>
  <c r="AD573" i="1"/>
  <c r="AB573" i="1"/>
  <c r="AA573" i="1"/>
  <c r="Z573" i="1"/>
  <c r="Y573" i="1"/>
  <c r="X573" i="1"/>
  <c r="W573" i="1"/>
  <c r="P573" i="1"/>
  <c r="O573" i="1"/>
  <c r="AQ573" i="1" s="1"/>
  <c r="N573" i="1"/>
  <c r="AO573" i="1" s="1"/>
  <c r="M573" i="1"/>
  <c r="AU572" i="1"/>
  <c r="AT572" i="1"/>
  <c r="AP572" i="1"/>
  <c r="AO572" i="1"/>
  <c r="AV572" i="1" s="1"/>
  <c r="AN572" i="1"/>
  <c r="AJ572" i="1"/>
  <c r="AI572" i="1"/>
  <c r="AH572" i="1"/>
  <c r="AF572" i="1"/>
  <c r="AE572" i="1"/>
  <c r="AC572" i="1"/>
  <c r="AA572" i="1"/>
  <c r="Z572" i="1"/>
  <c r="Y572" i="1"/>
  <c r="X572" i="1"/>
  <c r="W572" i="1"/>
  <c r="P572" i="1"/>
  <c r="O572" i="1"/>
  <c r="AD572" i="1" s="1"/>
  <c r="N572" i="1"/>
  <c r="M572" i="1"/>
  <c r="AR572" i="1" s="1"/>
  <c r="AU571" i="1"/>
  <c r="AR571" i="1"/>
  <c r="AP571" i="1"/>
  <c r="AO571" i="1"/>
  <c r="AV571" i="1" s="1"/>
  <c r="AI571" i="1"/>
  <c r="AN571" i="1" s="1"/>
  <c r="AH571" i="1"/>
  <c r="AF571" i="1"/>
  <c r="AE571" i="1"/>
  <c r="AD571" i="1"/>
  <c r="AB571" i="1"/>
  <c r="AA571" i="1"/>
  <c r="Z571" i="1"/>
  <c r="Y571" i="1"/>
  <c r="X571" i="1"/>
  <c r="W571" i="1"/>
  <c r="P571" i="1"/>
  <c r="O571" i="1"/>
  <c r="AQ571" i="1" s="1"/>
  <c r="N571" i="1"/>
  <c r="AC571" i="1" s="1"/>
  <c r="M571" i="1"/>
  <c r="AU570" i="1"/>
  <c r="AT570" i="1"/>
  <c r="AP570" i="1"/>
  <c r="AO570" i="1"/>
  <c r="AV570" i="1" s="1"/>
  <c r="AJ570" i="1"/>
  <c r="AI570" i="1"/>
  <c r="AN570" i="1" s="1"/>
  <c r="AH570" i="1"/>
  <c r="AF570" i="1"/>
  <c r="AE570" i="1"/>
  <c r="AC570" i="1"/>
  <c r="AA570" i="1"/>
  <c r="Z570" i="1"/>
  <c r="Y570" i="1"/>
  <c r="X570" i="1"/>
  <c r="W570" i="1"/>
  <c r="P570" i="1"/>
  <c r="O570" i="1"/>
  <c r="AQ570" i="1" s="1"/>
  <c r="N570" i="1"/>
  <c r="M570" i="1"/>
  <c r="AR570" i="1" s="1"/>
  <c r="AU569" i="1"/>
  <c r="AR569" i="1"/>
  <c r="AP569" i="1"/>
  <c r="AN569" i="1"/>
  <c r="AI569" i="1"/>
  <c r="AT569" i="1" s="1"/>
  <c r="AH569" i="1"/>
  <c r="AF569" i="1"/>
  <c r="AE569" i="1"/>
  <c r="AD569" i="1"/>
  <c r="AB569" i="1"/>
  <c r="AA569" i="1"/>
  <c r="Z569" i="1"/>
  <c r="Y569" i="1"/>
  <c r="X569" i="1"/>
  <c r="W569" i="1"/>
  <c r="P569" i="1"/>
  <c r="O569" i="1"/>
  <c r="AQ569" i="1" s="1"/>
  <c r="N569" i="1"/>
  <c r="AC569" i="1" s="1"/>
  <c r="M569" i="1"/>
  <c r="AU568" i="1"/>
  <c r="AP568" i="1"/>
  <c r="AO568" i="1"/>
  <c r="AI568" i="1"/>
  <c r="AN568" i="1" s="1"/>
  <c r="AH568" i="1"/>
  <c r="AF568" i="1"/>
  <c r="AE568" i="1"/>
  <c r="AC568" i="1"/>
  <c r="AA568" i="1"/>
  <c r="Z568" i="1"/>
  <c r="Y568" i="1"/>
  <c r="X568" i="1"/>
  <c r="W568" i="1"/>
  <c r="P568" i="1"/>
  <c r="O568" i="1"/>
  <c r="AD568" i="1" s="1"/>
  <c r="N568" i="1"/>
  <c r="M568" i="1"/>
  <c r="AR568" i="1" s="1"/>
  <c r="AU567" i="1"/>
  <c r="AR567" i="1"/>
  <c r="AP567" i="1"/>
  <c r="AI567" i="1"/>
  <c r="AN567" i="1" s="1"/>
  <c r="AH567" i="1"/>
  <c r="AF567" i="1"/>
  <c r="AE567" i="1"/>
  <c r="AD567" i="1"/>
  <c r="AB567" i="1"/>
  <c r="AA567" i="1"/>
  <c r="Z567" i="1"/>
  <c r="Y567" i="1"/>
  <c r="X567" i="1"/>
  <c r="W567" i="1"/>
  <c r="P567" i="1"/>
  <c r="O567" i="1"/>
  <c r="AQ567" i="1" s="1"/>
  <c r="N567" i="1"/>
  <c r="AO567" i="1" s="1"/>
  <c r="M567" i="1"/>
  <c r="AU566" i="1"/>
  <c r="AT566" i="1"/>
  <c r="AP566" i="1"/>
  <c r="AO566" i="1"/>
  <c r="AN566" i="1"/>
  <c r="AJ566" i="1"/>
  <c r="AI566" i="1"/>
  <c r="AH566" i="1"/>
  <c r="AF566" i="1"/>
  <c r="AE566" i="1"/>
  <c r="AC566" i="1"/>
  <c r="AA566" i="1"/>
  <c r="Z566" i="1"/>
  <c r="Y566" i="1"/>
  <c r="X566" i="1"/>
  <c r="W566" i="1"/>
  <c r="P566" i="1"/>
  <c r="O566" i="1"/>
  <c r="AD566" i="1" s="1"/>
  <c r="N566" i="1"/>
  <c r="M566" i="1"/>
  <c r="AR566" i="1" s="1"/>
  <c r="AU565" i="1"/>
  <c r="AR565" i="1"/>
  <c r="AP565" i="1"/>
  <c r="AO565" i="1"/>
  <c r="AV565" i="1" s="1"/>
  <c r="AI565" i="1"/>
  <c r="AN565" i="1" s="1"/>
  <c r="AH565" i="1"/>
  <c r="AF565" i="1"/>
  <c r="AE565" i="1"/>
  <c r="AD565" i="1"/>
  <c r="AB565" i="1"/>
  <c r="AA565" i="1"/>
  <c r="Z565" i="1"/>
  <c r="Y565" i="1"/>
  <c r="X565" i="1"/>
  <c r="W565" i="1"/>
  <c r="P565" i="1"/>
  <c r="O565" i="1"/>
  <c r="AQ565" i="1" s="1"/>
  <c r="N565" i="1"/>
  <c r="AC565" i="1" s="1"/>
  <c r="M565" i="1"/>
  <c r="AU564" i="1"/>
  <c r="AT564" i="1"/>
  <c r="AP564" i="1"/>
  <c r="AO564" i="1"/>
  <c r="AV564" i="1" s="1"/>
  <c r="AN564" i="1"/>
  <c r="AJ564" i="1"/>
  <c r="AI564" i="1"/>
  <c r="AH564" i="1"/>
  <c r="AF564" i="1"/>
  <c r="AE564" i="1"/>
  <c r="AC564" i="1"/>
  <c r="AA564" i="1"/>
  <c r="Z564" i="1"/>
  <c r="Y564" i="1"/>
  <c r="X564" i="1"/>
  <c r="W564" i="1"/>
  <c r="P564" i="1"/>
  <c r="O564" i="1"/>
  <c r="AQ564" i="1" s="1"/>
  <c r="N564" i="1"/>
  <c r="M564" i="1"/>
  <c r="AR564" i="1" s="1"/>
  <c r="AU563" i="1"/>
  <c r="AR563" i="1"/>
  <c r="AP563" i="1"/>
  <c r="AN563" i="1"/>
  <c r="AI563" i="1"/>
  <c r="AT563" i="1" s="1"/>
  <c r="AH563" i="1"/>
  <c r="AF563" i="1"/>
  <c r="AE563" i="1"/>
  <c r="AD563" i="1"/>
  <c r="AB563" i="1"/>
  <c r="AA563" i="1"/>
  <c r="Z563" i="1"/>
  <c r="Y563" i="1"/>
  <c r="X563" i="1"/>
  <c r="W563" i="1"/>
  <c r="P563" i="1"/>
  <c r="O563" i="1"/>
  <c r="AQ563" i="1" s="1"/>
  <c r="N563" i="1"/>
  <c r="AC563" i="1" s="1"/>
  <c r="M563" i="1"/>
  <c r="AU562" i="1"/>
  <c r="AP562" i="1"/>
  <c r="AO562" i="1"/>
  <c r="AV562" i="1" s="1"/>
  <c r="AI562" i="1"/>
  <c r="AN562" i="1" s="1"/>
  <c r="AH562" i="1"/>
  <c r="AF562" i="1"/>
  <c r="AE562" i="1"/>
  <c r="AC562" i="1"/>
  <c r="AA562" i="1"/>
  <c r="Z562" i="1"/>
  <c r="Y562" i="1"/>
  <c r="X562" i="1"/>
  <c r="W562" i="1"/>
  <c r="P562" i="1"/>
  <c r="O562" i="1"/>
  <c r="AD562" i="1" s="1"/>
  <c r="N562" i="1"/>
  <c r="M562" i="1"/>
  <c r="AR562" i="1" s="1"/>
  <c r="AU561" i="1"/>
  <c r="AR561" i="1"/>
  <c r="AP561" i="1"/>
  <c r="AI561" i="1"/>
  <c r="AN561" i="1" s="1"/>
  <c r="AH561" i="1"/>
  <c r="AF561" i="1"/>
  <c r="AE561" i="1"/>
  <c r="AD561" i="1"/>
  <c r="AB561" i="1"/>
  <c r="AA561" i="1"/>
  <c r="Z561" i="1"/>
  <c r="Y561" i="1"/>
  <c r="X561" i="1"/>
  <c r="W561" i="1"/>
  <c r="P561" i="1"/>
  <c r="O561" i="1"/>
  <c r="AQ561" i="1" s="1"/>
  <c r="N561" i="1"/>
  <c r="AO561" i="1" s="1"/>
  <c r="AV561" i="1" s="1"/>
  <c r="M561" i="1"/>
  <c r="AU560" i="1"/>
  <c r="AT560" i="1"/>
  <c r="AP560" i="1"/>
  <c r="AO560" i="1"/>
  <c r="AV560" i="1" s="1"/>
  <c r="AN560" i="1"/>
  <c r="AJ560" i="1"/>
  <c r="AI560" i="1"/>
  <c r="AH560" i="1"/>
  <c r="AF560" i="1"/>
  <c r="AE560" i="1"/>
  <c r="AC560" i="1"/>
  <c r="AA560" i="1"/>
  <c r="Z560" i="1"/>
  <c r="Y560" i="1"/>
  <c r="X560" i="1"/>
  <c r="W560" i="1"/>
  <c r="P560" i="1"/>
  <c r="O560" i="1"/>
  <c r="AD560" i="1" s="1"/>
  <c r="N560" i="1"/>
  <c r="M560" i="1"/>
  <c r="AR560" i="1" s="1"/>
  <c r="AU559" i="1"/>
  <c r="AR559" i="1"/>
  <c r="AP559" i="1"/>
  <c r="AO559" i="1"/>
  <c r="AV559" i="1" s="1"/>
  <c r="AI559" i="1"/>
  <c r="AN559" i="1" s="1"/>
  <c r="AH559" i="1"/>
  <c r="AF559" i="1"/>
  <c r="AE559" i="1"/>
  <c r="AD559" i="1"/>
  <c r="AB559" i="1"/>
  <c r="AA559" i="1"/>
  <c r="Z559" i="1"/>
  <c r="Y559" i="1"/>
  <c r="X559" i="1"/>
  <c r="W559" i="1"/>
  <c r="P559" i="1"/>
  <c r="O559" i="1"/>
  <c r="AQ559" i="1" s="1"/>
  <c r="N559" i="1"/>
  <c r="AC559" i="1" s="1"/>
  <c r="M559" i="1"/>
  <c r="AU558" i="1"/>
  <c r="AT558" i="1"/>
  <c r="AP558" i="1"/>
  <c r="AO558" i="1"/>
  <c r="AV558" i="1" s="1"/>
  <c r="AJ558" i="1"/>
  <c r="AI558" i="1"/>
  <c r="AN558" i="1" s="1"/>
  <c r="AH558" i="1"/>
  <c r="AF558" i="1"/>
  <c r="AE558" i="1"/>
  <c r="AC558" i="1"/>
  <c r="AA558" i="1"/>
  <c r="Z558" i="1"/>
  <c r="Y558" i="1"/>
  <c r="X558" i="1"/>
  <c r="W558" i="1"/>
  <c r="P558" i="1"/>
  <c r="O558" i="1"/>
  <c r="AQ558" i="1" s="1"/>
  <c r="N558" i="1"/>
  <c r="M558" i="1"/>
  <c r="AR558" i="1" s="1"/>
  <c r="AU557" i="1"/>
  <c r="AR557" i="1"/>
  <c r="AP557" i="1"/>
  <c r="AN557" i="1"/>
  <c r="AI557" i="1"/>
  <c r="AT557" i="1" s="1"/>
  <c r="AH557" i="1"/>
  <c r="AF557" i="1"/>
  <c r="AE557" i="1"/>
  <c r="AD557" i="1"/>
  <c r="AB557" i="1"/>
  <c r="AA557" i="1"/>
  <c r="Z557" i="1"/>
  <c r="Y557" i="1"/>
  <c r="X557" i="1"/>
  <c r="W557" i="1"/>
  <c r="P557" i="1"/>
  <c r="O557" i="1"/>
  <c r="AQ557" i="1" s="1"/>
  <c r="N557" i="1"/>
  <c r="AC557" i="1" s="1"/>
  <c r="M557" i="1"/>
  <c r="AU556" i="1"/>
  <c r="AP556" i="1"/>
  <c r="AO556" i="1"/>
  <c r="AV556" i="1" s="1"/>
  <c r="AI556" i="1"/>
  <c r="AN556" i="1" s="1"/>
  <c r="AH556" i="1"/>
  <c r="AF556" i="1"/>
  <c r="AE556" i="1"/>
  <c r="AC556" i="1"/>
  <c r="AA556" i="1"/>
  <c r="Z556" i="1"/>
  <c r="Y556" i="1"/>
  <c r="X556" i="1"/>
  <c r="W556" i="1"/>
  <c r="P556" i="1"/>
  <c r="O556" i="1"/>
  <c r="AD556" i="1" s="1"/>
  <c r="N556" i="1"/>
  <c r="M556" i="1"/>
  <c r="AR556" i="1" s="1"/>
  <c r="AU555" i="1"/>
  <c r="AR555" i="1"/>
  <c r="AP555" i="1"/>
  <c r="AI555" i="1"/>
  <c r="AN555" i="1" s="1"/>
  <c r="AH555" i="1"/>
  <c r="AF555" i="1"/>
  <c r="AE555" i="1"/>
  <c r="AD555" i="1"/>
  <c r="AB555" i="1"/>
  <c r="AA555" i="1"/>
  <c r="Z555" i="1"/>
  <c r="Y555" i="1"/>
  <c r="X555" i="1"/>
  <c r="W555" i="1"/>
  <c r="P555" i="1"/>
  <c r="O555" i="1"/>
  <c r="AQ555" i="1" s="1"/>
  <c r="N555" i="1"/>
  <c r="M555" i="1"/>
  <c r="AU554" i="1"/>
  <c r="AT554" i="1"/>
  <c r="AQ554" i="1"/>
  <c r="AP554" i="1"/>
  <c r="AO554" i="1"/>
  <c r="AN554" i="1"/>
  <c r="AJ554" i="1"/>
  <c r="AI554" i="1"/>
  <c r="AH554" i="1"/>
  <c r="AF554" i="1"/>
  <c r="AE554" i="1"/>
  <c r="AC554" i="1"/>
  <c r="AA554" i="1"/>
  <c r="Z554" i="1"/>
  <c r="Y554" i="1"/>
  <c r="X554" i="1"/>
  <c r="W554" i="1"/>
  <c r="P554" i="1"/>
  <c r="O554" i="1"/>
  <c r="AD554" i="1" s="1"/>
  <c r="N554" i="1"/>
  <c r="M554" i="1"/>
  <c r="AR554" i="1" s="1"/>
  <c r="AU553" i="1"/>
  <c r="AR553" i="1"/>
  <c r="AP553" i="1"/>
  <c r="AO553" i="1"/>
  <c r="AI553" i="1"/>
  <c r="AH553" i="1"/>
  <c r="AF553" i="1"/>
  <c r="AE553" i="1"/>
  <c r="AD553" i="1"/>
  <c r="AB553" i="1"/>
  <c r="AA553" i="1"/>
  <c r="Z553" i="1"/>
  <c r="Y553" i="1"/>
  <c r="X553" i="1"/>
  <c r="W553" i="1"/>
  <c r="P553" i="1"/>
  <c r="O553" i="1"/>
  <c r="AQ553" i="1" s="1"/>
  <c r="N553" i="1"/>
  <c r="AC553" i="1" s="1"/>
  <c r="M553" i="1"/>
  <c r="AU552" i="1"/>
  <c r="AT552" i="1"/>
  <c r="AP552" i="1"/>
  <c r="AO552" i="1"/>
  <c r="AV552" i="1" s="1"/>
  <c r="AJ552" i="1"/>
  <c r="AI552" i="1"/>
  <c r="AN552" i="1" s="1"/>
  <c r="AH552" i="1"/>
  <c r="AF552" i="1"/>
  <c r="AE552" i="1"/>
  <c r="AC552" i="1"/>
  <c r="AA552" i="1"/>
  <c r="Z552" i="1"/>
  <c r="Y552" i="1"/>
  <c r="X552" i="1"/>
  <c r="W552" i="1"/>
  <c r="P552" i="1"/>
  <c r="O552" i="1"/>
  <c r="AQ552" i="1" s="1"/>
  <c r="N552" i="1"/>
  <c r="M552" i="1"/>
  <c r="AR552" i="1" s="1"/>
  <c r="AU551" i="1"/>
  <c r="AR551" i="1"/>
  <c r="AP551" i="1"/>
  <c r="AN551" i="1"/>
  <c r="AI551" i="1"/>
  <c r="AT551" i="1" s="1"/>
  <c r="AH551" i="1"/>
  <c r="AF551" i="1"/>
  <c r="AE551" i="1"/>
  <c r="AD551" i="1"/>
  <c r="AB551" i="1"/>
  <c r="AA551" i="1"/>
  <c r="Z551" i="1"/>
  <c r="Y551" i="1"/>
  <c r="X551" i="1"/>
  <c r="W551" i="1"/>
  <c r="P551" i="1"/>
  <c r="O551" i="1"/>
  <c r="AQ551" i="1" s="1"/>
  <c r="N551" i="1"/>
  <c r="AC551" i="1" s="1"/>
  <c r="M551" i="1"/>
  <c r="AU550" i="1"/>
  <c r="AP550" i="1"/>
  <c r="AO550" i="1"/>
  <c r="AV550" i="1" s="1"/>
  <c r="AI550" i="1"/>
  <c r="AN550" i="1" s="1"/>
  <c r="AH550" i="1"/>
  <c r="AF550" i="1"/>
  <c r="AE550" i="1"/>
  <c r="AC550" i="1"/>
  <c r="AA550" i="1"/>
  <c r="Z550" i="1"/>
  <c r="Y550" i="1"/>
  <c r="X550" i="1"/>
  <c r="W550" i="1"/>
  <c r="P550" i="1"/>
  <c r="O550" i="1"/>
  <c r="AD550" i="1" s="1"/>
  <c r="N550" i="1"/>
  <c r="M550" i="1"/>
  <c r="AU549" i="1"/>
  <c r="AR549" i="1"/>
  <c r="AP549" i="1"/>
  <c r="AI549" i="1"/>
  <c r="AH549" i="1"/>
  <c r="AF549" i="1"/>
  <c r="AE549" i="1"/>
  <c r="AD549" i="1"/>
  <c r="AB549" i="1"/>
  <c r="AA549" i="1"/>
  <c r="Z549" i="1"/>
  <c r="Y549" i="1"/>
  <c r="X549" i="1"/>
  <c r="W549" i="1"/>
  <c r="P549" i="1"/>
  <c r="O549" i="1"/>
  <c r="AQ549" i="1" s="1"/>
  <c r="N549" i="1"/>
  <c r="M549" i="1"/>
  <c r="AU548" i="1"/>
  <c r="AT548" i="1"/>
  <c r="AQ548" i="1"/>
  <c r="AP548" i="1"/>
  <c r="AO548" i="1"/>
  <c r="AV548" i="1" s="1"/>
  <c r="AN548" i="1"/>
  <c r="AJ548" i="1"/>
  <c r="AI548" i="1"/>
  <c r="AH548" i="1"/>
  <c r="AF548" i="1"/>
  <c r="AE548" i="1"/>
  <c r="AC548" i="1"/>
  <c r="AA548" i="1"/>
  <c r="Z548" i="1"/>
  <c r="Y548" i="1"/>
  <c r="X548" i="1"/>
  <c r="W548" i="1"/>
  <c r="P548" i="1"/>
  <c r="O548" i="1"/>
  <c r="AD548" i="1" s="1"/>
  <c r="N548" i="1"/>
  <c r="M548" i="1"/>
  <c r="AR548" i="1" s="1"/>
  <c r="AU547" i="1"/>
  <c r="AR547" i="1"/>
  <c r="AP547" i="1"/>
  <c r="AO547" i="1"/>
  <c r="AV547" i="1" s="1"/>
  <c r="AI547" i="1"/>
  <c r="AH547" i="1"/>
  <c r="AF547" i="1"/>
  <c r="AE547" i="1"/>
  <c r="AD547" i="1"/>
  <c r="AB547" i="1"/>
  <c r="AA547" i="1"/>
  <c r="Z547" i="1"/>
  <c r="Y547" i="1"/>
  <c r="X547" i="1"/>
  <c r="W547" i="1"/>
  <c r="P547" i="1"/>
  <c r="O547" i="1"/>
  <c r="AQ547" i="1" s="1"/>
  <c r="N547" i="1"/>
  <c r="AC547" i="1" s="1"/>
  <c r="M547" i="1"/>
  <c r="AV546" i="1"/>
  <c r="AU546" i="1"/>
  <c r="AT546" i="1"/>
  <c r="AP546" i="1"/>
  <c r="AO546" i="1"/>
  <c r="AJ546" i="1"/>
  <c r="AI546" i="1"/>
  <c r="AN546" i="1" s="1"/>
  <c r="AH546" i="1"/>
  <c r="AF546" i="1"/>
  <c r="AE546" i="1"/>
  <c r="AC546" i="1"/>
  <c r="AA546" i="1"/>
  <c r="Z546" i="1"/>
  <c r="Y546" i="1"/>
  <c r="X546" i="1"/>
  <c r="W546" i="1"/>
  <c r="P546" i="1"/>
  <c r="O546" i="1"/>
  <c r="AQ546" i="1" s="1"/>
  <c r="N546" i="1"/>
  <c r="M546" i="1"/>
  <c r="AU545" i="1"/>
  <c r="AR545" i="1"/>
  <c r="AP545" i="1"/>
  <c r="AN545" i="1"/>
  <c r="AI545" i="1"/>
  <c r="AT545" i="1" s="1"/>
  <c r="AH545" i="1"/>
  <c r="AF545" i="1"/>
  <c r="AE545" i="1"/>
  <c r="AD545" i="1"/>
  <c r="AB545" i="1"/>
  <c r="AA545" i="1"/>
  <c r="Z545" i="1"/>
  <c r="Y545" i="1"/>
  <c r="X545" i="1"/>
  <c r="W545" i="1"/>
  <c r="P545" i="1"/>
  <c r="O545" i="1"/>
  <c r="AQ545" i="1" s="1"/>
  <c r="N545" i="1"/>
  <c r="M545" i="1"/>
  <c r="AV544" i="1"/>
  <c r="AU544" i="1"/>
  <c r="AP544" i="1"/>
  <c r="AO544" i="1"/>
  <c r="AI544" i="1"/>
  <c r="AN544" i="1" s="1"/>
  <c r="AH544" i="1"/>
  <c r="AF544" i="1"/>
  <c r="AE544" i="1"/>
  <c r="AC544" i="1"/>
  <c r="AA544" i="1"/>
  <c r="Z544" i="1"/>
  <c r="Y544" i="1"/>
  <c r="X544" i="1"/>
  <c r="W544" i="1"/>
  <c r="P544" i="1"/>
  <c r="O544" i="1"/>
  <c r="AD544" i="1" s="1"/>
  <c r="N544" i="1"/>
  <c r="M544" i="1"/>
  <c r="AU543" i="1"/>
  <c r="AR543" i="1"/>
  <c r="AP543" i="1"/>
  <c r="AI543" i="1"/>
  <c r="AH543" i="1"/>
  <c r="AF543" i="1"/>
  <c r="AE543" i="1"/>
  <c r="AD543" i="1"/>
  <c r="AB543" i="1"/>
  <c r="AA543" i="1"/>
  <c r="Z543" i="1"/>
  <c r="Y543" i="1"/>
  <c r="X543" i="1"/>
  <c r="W543" i="1"/>
  <c r="P543" i="1"/>
  <c r="O543" i="1"/>
  <c r="AQ543" i="1" s="1"/>
  <c r="N543" i="1"/>
  <c r="M543" i="1"/>
  <c r="AU542" i="1"/>
  <c r="AT542" i="1"/>
  <c r="AQ542" i="1"/>
  <c r="AP542" i="1"/>
  <c r="AO542" i="1"/>
  <c r="AV542" i="1" s="1"/>
  <c r="AN542" i="1"/>
  <c r="AJ542" i="1"/>
  <c r="AI542" i="1"/>
  <c r="AH542" i="1"/>
  <c r="AF542" i="1"/>
  <c r="AE542" i="1"/>
  <c r="AC542" i="1"/>
  <c r="AA542" i="1"/>
  <c r="Z542" i="1"/>
  <c r="Y542" i="1"/>
  <c r="X542" i="1"/>
  <c r="W542" i="1"/>
  <c r="P542" i="1"/>
  <c r="O542" i="1"/>
  <c r="AD542" i="1" s="1"/>
  <c r="N542" i="1"/>
  <c r="M542" i="1"/>
  <c r="AR542" i="1" s="1"/>
  <c r="AU541" i="1"/>
  <c r="AR541" i="1"/>
  <c r="AP541" i="1"/>
  <c r="AO541" i="1"/>
  <c r="AI541" i="1"/>
  <c r="AH541" i="1"/>
  <c r="AF541" i="1"/>
  <c r="AE541" i="1"/>
  <c r="AD541" i="1"/>
  <c r="AB541" i="1"/>
  <c r="AA541" i="1"/>
  <c r="Z541" i="1"/>
  <c r="Y541" i="1"/>
  <c r="X541" i="1"/>
  <c r="W541" i="1"/>
  <c r="P541" i="1"/>
  <c r="O541" i="1"/>
  <c r="AQ541" i="1" s="1"/>
  <c r="N541" i="1"/>
  <c r="AC541" i="1" s="1"/>
  <c r="M541" i="1"/>
  <c r="AU540" i="1"/>
  <c r="AT540" i="1"/>
  <c r="AP540" i="1"/>
  <c r="AN540" i="1"/>
  <c r="AJ540" i="1"/>
  <c r="AI540" i="1"/>
  <c r="AH540" i="1"/>
  <c r="AF540" i="1"/>
  <c r="AE540" i="1"/>
  <c r="AA540" i="1"/>
  <c r="Z540" i="1"/>
  <c r="Y540" i="1"/>
  <c r="X540" i="1"/>
  <c r="W540" i="1"/>
  <c r="P540" i="1"/>
  <c r="O540" i="1"/>
  <c r="AQ540" i="1" s="1"/>
  <c r="N540" i="1"/>
  <c r="AO540" i="1" s="1"/>
  <c r="M540" i="1"/>
  <c r="AU539" i="1"/>
  <c r="AR539" i="1"/>
  <c r="AP539" i="1"/>
  <c r="AN539" i="1"/>
  <c r="AI539" i="1"/>
  <c r="AT539" i="1" s="1"/>
  <c r="AH539" i="1"/>
  <c r="AF539" i="1"/>
  <c r="AE539" i="1"/>
  <c r="AD539" i="1"/>
  <c r="AB539" i="1"/>
  <c r="AA539" i="1"/>
  <c r="Z539" i="1"/>
  <c r="Y539" i="1"/>
  <c r="X539" i="1"/>
  <c r="W539" i="1"/>
  <c r="P539" i="1"/>
  <c r="O539" i="1"/>
  <c r="AQ539" i="1" s="1"/>
  <c r="N539" i="1"/>
  <c r="M539" i="1"/>
  <c r="AU538" i="1"/>
  <c r="AQ538" i="1"/>
  <c r="AP538" i="1"/>
  <c r="AO538" i="1"/>
  <c r="AI538" i="1"/>
  <c r="AH538" i="1"/>
  <c r="AF538" i="1"/>
  <c r="AE538" i="1"/>
  <c r="AC538" i="1"/>
  <c r="AA538" i="1"/>
  <c r="Z538" i="1"/>
  <c r="Y538" i="1"/>
  <c r="X538" i="1"/>
  <c r="W538" i="1"/>
  <c r="P538" i="1"/>
  <c r="O538" i="1"/>
  <c r="AD538" i="1" s="1"/>
  <c r="N538" i="1"/>
  <c r="M538" i="1"/>
  <c r="AR538" i="1" s="1"/>
  <c r="AU537" i="1"/>
  <c r="AT537" i="1"/>
  <c r="AR537" i="1"/>
  <c r="AP537" i="1"/>
  <c r="AJ537" i="1"/>
  <c r="AI537" i="1"/>
  <c r="AN537" i="1" s="1"/>
  <c r="AH537" i="1"/>
  <c r="AF537" i="1"/>
  <c r="AE537" i="1"/>
  <c r="AD537" i="1"/>
  <c r="AC537" i="1"/>
  <c r="AB537" i="1"/>
  <c r="AA537" i="1"/>
  <c r="Z537" i="1"/>
  <c r="Y537" i="1"/>
  <c r="X537" i="1"/>
  <c r="W537" i="1"/>
  <c r="P537" i="1"/>
  <c r="O537" i="1"/>
  <c r="AQ537" i="1" s="1"/>
  <c r="N537" i="1"/>
  <c r="AO537" i="1" s="1"/>
  <c r="AV537" i="1" s="1"/>
  <c r="M537" i="1"/>
  <c r="AU536" i="1"/>
  <c r="AT536" i="1"/>
  <c r="AP536" i="1"/>
  <c r="AO536" i="1"/>
  <c r="AN536" i="1"/>
  <c r="AJ536" i="1"/>
  <c r="AI536" i="1"/>
  <c r="AH536" i="1"/>
  <c r="AF536" i="1"/>
  <c r="AE536" i="1"/>
  <c r="AC536" i="1"/>
  <c r="AA536" i="1"/>
  <c r="Z536" i="1"/>
  <c r="Y536" i="1"/>
  <c r="X536" i="1"/>
  <c r="W536" i="1"/>
  <c r="P536" i="1"/>
  <c r="O536" i="1"/>
  <c r="N536" i="1"/>
  <c r="M536" i="1"/>
  <c r="AR536" i="1" s="1"/>
  <c r="AV535" i="1"/>
  <c r="AU535" i="1"/>
  <c r="AP535" i="1"/>
  <c r="AO535" i="1"/>
  <c r="AI535" i="1"/>
  <c r="AH535" i="1"/>
  <c r="AF535" i="1"/>
  <c r="AE535" i="1"/>
  <c r="AD535" i="1"/>
  <c r="AB535" i="1"/>
  <c r="AA535" i="1"/>
  <c r="Z535" i="1"/>
  <c r="Y535" i="1"/>
  <c r="X535" i="1"/>
  <c r="W535" i="1"/>
  <c r="P535" i="1"/>
  <c r="O535" i="1"/>
  <c r="AQ535" i="1" s="1"/>
  <c r="N535" i="1"/>
  <c r="AC535" i="1" s="1"/>
  <c r="M535" i="1"/>
  <c r="AR535" i="1" s="1"/>
  <c r="AU534" i="1"/>
  <c r="AT534" i="1"/>
  <c r="AQ534" i="1"/>
  <c r="AP534" i="1"/>
  <c r="AN534" i="1"/>
  <c r="AJ534" i="1"/>
  <c r="AI534" i="1"/>
  <c r="AH534" i="1"/>
  <c r="AF534" i="1"/>
  <c r="AE534" i="1"/>
  <c r="AC534" i="1"/>
  <c r="AA534" i="1"/>
  <c r="Z534" i="1"/>
  <c r="Y534" i="1"/>
  <c r="X534" i="1"/>
  <c r="W534" i="1"/>
  <c r="P534" i="1"/>
  <c r="O534" i="1"/>
  <c r="AD534" i="1" s="1"/>
  <c r="N534" i="1"/>
  <c r="AO534" i="1" s="1"/>
  <c r="M534" i="1"/>
  <c r="AU533" i="1"/>
  <c r="AQ533" i="1"/>
  <c r="AP533" i="1"/>
  <c r="AI533" i="1"/>
  <c r="AH533" i="1"/>
  <c r="AF533" i="1"/>
  <c r="AE533" i="1"/>
  <c r="AB533" i="1"/>
  <c r="AA533" i="1"/>
  <c r="Z533" i="1"/>
  <c r="Y533" i="1"/>
  <c r="X533" i="1"/>
  <c r="W533" i="1"/>
  <c r="P533" i="1"/>
  <c r="O533" i="1"/>
  <c r="AD533" i="1" s="1"/>
  <c r="N533" i="1"/>
  <c r="M533" i="1"/>
  <c r="AR533" i="1" s="1"/>
  <c r="AV532" i="1"/>
  <c r="AU532" i="1"/>
  <c r="AR532" i="1"/>
  <c r="AQ532" i="1"/>
  <c r="AP532" i="1"/>
  <c r="AO532" i="1"/>
  <c r="AJ532" i="1"/>
  <c r="AI532" i="1"/>
  <c r="AN532" i="1" s="1"/>
  <c r="AH532" i="1"/>
  <c r="AF532" i="1"/>
  <c r="AE532" i="1"/>
  <c r="AC532" i="1"/>
  <c r="AB532" i="1"/>
  <c r="AA532" i="1"/>
  <c r="Z532" i="1"/>
  <c r="Y532" i="1"/>
  <c r="X532" i="1"/>
  <c r="W532" i="1"/>
  <c r="P532" i="1"/>
  <c r="O532" i="1"/>
  <c r="AD532" i="1" s="1"/>
  <c r="N532" i="1"/>
  <c r="M532" i="1"/>
  <c r="AU531" i="1"/>
  <c r="AT531" i="1"/>
  <c r="AR531" i="1"/>
  <c r="AP531" i="1"/>
  <c r="AN531" i="1"/>
  <c r="AJ531" i="1"/>
  <c r="AI531" i="1"/>
  <c r="AH531" i="1"/>
  <c r="AF531" i="1"/>
  <c r="AE531" i="1"/>
  <c r="AD531" i="1"/>
  <c r="AC531" i="1"/>
  <c r="AB531" i="1"/>
  <c r="AA531" i="1"/>
  <c r="Z531" i="1"/>
  <c r="Y531" i="1"/>
  <c r="X531" i="1"/>
  <c r="W531" i="1"/>
  <c r="P531" i="1"/>
  <c r="O531" i="1"/>
  <c r="AQ531" i="1" s="1"/>
  <c r="N531" i="1"/>
  <c r="AO531" i="1" s="1"/>
  <c r="AV531" i="1" s="1"/>
  <c r="M531" i="1"/>
  <c r="AU530" i="1"/>
  <c r="AP530" i="1"/>
  <c r="AO530" i="1"/>
  <c r="AI530" i="1"/>
  <c r="AN530" i="1" s="1"/>
  <c r="AH530" i="1"/>
  <c r="AF530" i="1"/>
  <c r="AE530" i="1"/>
  <c r="AD530" i="1"/>
  <c r="AC530" i="1"/>
  <c r="AA530" i="1"/>
  <c r="Z530" i="1"/>
  <c r="Y530" i="1"/>
  <c r="X530" i="1"/>
  <c r="W530" i="1"/>
  <c r="P530" i="1"/>
  <c r="O530" i="1"/>
  <c r="AQ530" i="1" s="1"/>
  <c r="N530" i="1"/>
  <c r="M530" i="1"/>
  <c r="AU529" i="1"/>
  <c r="AT529" i="1"/>
  <c r="AP529" i="1"/>
  <c r="AJ529" i="1"/>
  <c r="AI529" i="1"/>
  <c r="AN529" i="1" s="1"/>
  <c r="AH529" i="1"/>
  <c r="AF529" i="1"/>
  <c r="AE529" i="1"/>
  <c r="AD529" i="1"/>
  <c r="AA529" i="1"/>
  <c r="Z529" i="1"/>
  <c r="Y529" i="1"/>
  <c r="X529" i="1"/>
  <c r="W529" i="1"/>
  <c r="P529" i="1"/>
  <c r="O529" i="1"/>
  <c r="AQ529" i="1" s="1"/>
  <c r="N529" i="1"/>
  <c r="M529" i="1"/>
  <c r="AR529" i="1" s="1"/>
  <c r="AU528" i="1"/>
  <c r="AT528" i="1"/>
  <c r="AP528" i="1"/>
  <c r="AN528" i="1"/>
  <c r="AJ528" i="1"/>
  <c r="AI528" i="1"/>
  <c r="AH528" i="1"/>
  <c r="AF528" i="1"/>
  <c r="AE528" i="1"/>
  <c r="AA528" i="1"/>
  <c r="Z528" i="1"/>
  <c r="Y528" i="1"/>
  <c r="X528" i="1"/>
  <c r="W528" i="1"/>
  <c r="P528" i="1"/>
  <c r="O528" i="1"/>
  <c r="AD528" i="1" s="1"/>
  <c r="N528" i="1"/>
  <c r="AO528" i="1" s="1"/>
  <c r="AV528" i="1" s="1"/>
  <c r="M528" i="1"/>
  <c r="AR528" i="1" s="1"/>
  <c r="AU527" i="1"/>
  <c r="AR527" i="1"/>
  <c r="AP527" i="1"/>
  <c r="AO527" i="1"/>
  <c r="AI527" i="1"/>
  <c r="AH527" i="1"/>
  <c r="AF527" i="1"/>
  <c r="AE527" i="1"/>
  <c r="AB527" i="1"/>
  <c r="AA527" i="1"/>
  <c r="Z527" i="1"/>
  <c r="Y527" i="1"/>
  <c r="X527" i="1"/>
  <c r="W527" i="1"/>
  <c r="P527" i="1"/>
  <c r="O527" i="1"/>
  <c r="AQ527" i="1" s="1"/>
  <c r="N527" i="1"/>
  <c r="AC527" i="1" s="1"/>
  <c r="M527" i="1"/>
  <c r="AU526" i="1"/>
  <c r="AT526" i="1"/>
  <c r="AR526" i="1"/>
  <c r="AP526" i="1"/>
  <c r="AJ526" i="1"/>
  <c r="AI526" i="1"/>
  <c r="AN526" i="1" s="1"/>
  <c r="AH526" i="1"/>
  <c r="AF526" i="1"/>
  <c r="AE526" i="1"/>
  <c r="AC526" i="1"/>
  <c r="AB526" i="1"/>
  <c r="AA526" i="1"/>
  <c r="Z526" i="1"/>
  <c r="Y526" i="1"/>
  <c r="X526" i="1"/>
  <c r="W526" i="1"/>
  <c r="P526" i="1"/>
  <c r="O526" i="1"/>
  <c r="AQ526" i="1" s="1"/>
  <c r="N526" i="1"/>
  <c r="AO526" i="1" s="1"/>
  <c r="AV526" i="1" s="1"/>
  <c r="M526" i="1"/>
  <c r="AU525" i="1"/>
  <c r="AT525" i="1"/>
  <c r="AR525" i="1"/>
  <c r="AP525" i="1"/>
  <c r="AN525" i="1"/>
  <c r="AJ525" i="1"/>
  <c r="AI525" i="1"/>
  <c r="AH525" i="1"/>
  <c r="AF525" i="1"/>
  <c r="AE525" i="1"/>
  <c r="AD525" i="1"/>
  <c r="AC525" i="1"/>
  <c r="AB525" i="1"/>
  <c r="AA525" i="1"/>
  <c r="Z525" i="1"/>
  <c r="Y525" i="1"/>
  <c r="X525" i="1"/>
  <c r="W525" i="1"/>
  <c r="P525" i="1"/>
  <c r="O525" i="1"/>
  <c r="AQ525" i="1" s="1"/>
  <c r="N525" i="1"/>
  <c r="AO525" i="1" s="1"/>
  <c r="M525" i="1"/>
  <c r="AU524" i="1"/>
  <c r="AP524" i="1"/>
  <c r="AO524" i="1"/>
  <c r="AI524" i="1"/>
  <c r="AN524" i="1" s="1"/>
  <c r="AH524" i="1"/>
  <c r="AF524" i="1"/>
  <c r="AE524" i="1"/>
  <c r="AD524" i="1"/>
  <c r="AC524" i="1"/>
  <c r="AA524" i="1"/>
  <c r="Z524" i="1"/>
  <c r="Y524" i="1"/>
  <c r="X524" i="1"/>
  <c r="W524" i="1"/>
  <c r="P524" i="1"/>
  <c r="O524" i="1"/>
  <c r="AQ524" i="1" s="1"/>
  <c r="N524" i="1"/>
  <c r="M524" i="1"/>
  <c r="AU523" i="1"/>
  <c r="AT523" i="1"/>
  <c r="AP523" i="1"/>
  <c r="AJ523" i="1"/>
  <c r="AI523" i="1"/>
  <c r="AN523" i="1" s="1"/>
  <c r="AH523" i="1"/>
  <c r="AF523" i="1"/>
  <c r="AE523" i="1"/>
  <c r="AD523" i="1"/>
  <c r="AA523" i="1"/>
  <c r="Z523" i="1"/>
  <c r="Y523" i="1"/>
  <c r="X523" i="1"/>
  <c r="W523" i="1"/>
  <c r="P523" i="1"/>
  <c r="O523" i="1"/>
  <c r="AQ523" i="1" s="1"/>
  <c r="N523" i="1"/>
  <c r="M523" i="1"/>
  <c r="AR523" i="1" s="1"/>
  <c r="AU522" i="1"/>
  <c r="AT522" i="1"/>
  <c r="AQ522" i="1"/>
  <c r="AP522" i="1"/>
  <c r="AN522" i="1"/>
  <c r="AJ522" i="1"/>
  <c r="AI522" i="1"/>
  <c r="AH522" i="1"/>
  <c r="AF522" i="1"/>
  <c r="AE522" i="1"/>
  <c r="AA522" i="1"/>
  <c r="Z522" i="1"/>
  <c r="Y522" i="1"/>
  <c r="X522" i="1"/>
  <c r="W522" i="1"/>
  <c r="P522" i="1"/>
  <c r="O522" i="1"/>
  <c r="AD522" i="1" s="1"/>
  <c r="N522" i="1"/>
  <c r="AO522" i="1" s="1"/>
  <c r="AV522" i="1" s="1"/>
  <c r="M522" i="1"/>
  <c r="AR522" i="1" s="1"/>
  <c r="AU521" i="1"/>
  <c r="AR521" i="1"/>
  <c r="AP521" i="1"/>
  <c r="AO521" i="1"/>
  <c r="AI521" i="1"/>
  <c r="AH521" i="1"/>
  <c r="AF521" i="1"/>
  <c r="AE521" i="1"/>
  <c r="AB521" i="1"/>
  <c r="AA521" i="1"/>
  <c r="Z521" i="1"/>
  <c r="Y521" i="1"/>
  <c r="X521" i="1"/>
  <c r="W521" i="1"/>
  <c r="P521" i="1"/>
  <c r="O521" i="1"/>
  <c r="AQ521" i="1" s="1"/>
  <c r="N521" i="1"/>
  <c r="AC521" i="1" s="1"/>
  <c r="M521" i="1"/>
  <c r="AU520" i="1"/>
  <c r="AT520" i="1"/>
  <c r="AR520" i="1"/>
  <c r="AP520" i="1"/>
  <c r="AJ520" i="1"/>
  <c r="AI520" i="1"/>
  <c r="AN520" i="1" s="1"/>
  <c r="AH520" i="1"/>
  <c r="AF520" i="1"/>
  <c r="AE520" i="1"/>
  <c r="AC520" i="1"/>
  <c r="AB520" i="1"/>
  <c r="AA520" i="1"/>
  <c r="Z520" i="1"/>
  <c r="Y520" i="1"/>
  <c r="X520" i="1"/>
  <c r="W520" i="1"/>
  <c r="P520" i="1"/>
  <c r="O520" i="1"/>
  <c r="AQ520" i="1" s="1"/>
  <c r="N520" i="1"/>
  <c r="AO520" i="1" s="1"/>
  <c r="AV520" i="1" s="1"/>
  <c r="M520" i="1"/>
  <c r="AU519" i="1"/>
  <c r="AT519" i="1"/>
  <c r="AR519" i="1"/>
  <c r="AP519" i="1"/>
  <c r="AN519" i="1"/>
  <c r="AJ519" i="1"/>
  <c r="AI519" i="1"/>
  <c r="AH519" i="1"/>
  <c r="AF519" i="1"/>
  <c r="AE519" i="1"/>
  <c r="AD519" i="1"/>
  <c r="AC519" i="1"/>
  <c r="AB519" i="1"/>
  <c r="AA519" i="1"/>
  <c r="Z519" i="1"/>
  <c r="Y519" i="1"/>
  <c r="X519" i="1"/>
  <c r="W519" i="1"/>
  <c r="P519" i="1"/>
  <c r="O519" i="1"/>
  <c r="AQ519" i="1" s="1"/>
  <c r="N519" i="1"/>
  <c r="AO519" i="1" s="1"/>
  <c r="AV519" i="1" s="1"/>
  <c r="M519" i="1"/>
  <c r="AU518" i="1"/>
  <c r="AP518" i="1"/>
  <c r="AO518" i="1"/>
  <c r="AI518" i="1"/>
  <c r="AN518" i="1" s="1"/>
  <c r="AH518" i="1"/>
  <c r="AF518" i="1"/>
  <c r="AE518" i="1"/>
  <c r="AD518" i="1"/>
  <c r="AC518" i="1"/>
  <c r="AA518" i="1"/>
  <c r="Z518" i="1"/>
  <c r="Y518" i="1"/>
  <c r="X518" i="1"/>
  <c r="W518" i="1"/>
  <c r="P518" i="1"/>
  <c r="O518" i="1"/>
  <c r="AQ518" i="1" s="1"/>
  <c r="N518" i="1"/>
  <c r="M518" i="1"/>
  <c r="AU517" i="1"/>
  <c r="AT517" i="1"/>
  <c r="AP517" i="1"/>
  <c r="AJ517" i="1"/>
  <c r="AI517" i="1"/>
  <c r="AN517" i="1" s="1"/>
  <c r="AH517" i="1"/>
  <c r="AF517" i="1"/>
  <c r="AE517" i="1"/>
  <c r="AD517" i="1"/>
  <c r="AA517" i="1"/>
  <c r="Z517" i="1"/>
  <c r="Y517" i="1"/>
  <c r="X517" i="1"/>
  <c r="W517" i="1"/>
  <c r="P517" i="1"/>
  <c r="O517" i="1"/>
  <c r="AQ517" i="1" s="1"/>
  <c r="N517" i="1"/>
  <c r="M517" i="1"/>
  <c r="AR517" i="1" s="1"/>
  <c r="AU516" i="1"/>
  <c r="AT516" i="1"/>
  <c r="AQ516" i="1"/>
  <c r="AP516" i="1"/>
  <c r="AN516" i="1"/>
  <c r="AJ516" i="1"/>
  <c r="AI516" i="1"/>
  <c r="AH516" i="1"/>
  <c r="AF516" i="1"/>
  <c r="AE516" i="1"/>
  <c r="AA516" i="1"/>
  <c r="Z516" i="1"/>
  <c r="Y516" i="1"/>
  <c r="X516" i="1"/>
  <c r="W516" i="1"/>
  <c r="P516" i="1"/>
  <c r="O516" i="1"/>
  <c r="AD516" i="1" s="1"/>
  <c r="N516" i="1"/>
  <c r="AO516" i="1" s="1"/>
  <c r="AV516" i="1" s="1"/>
  <c r="M516" i="1"/>
  <c r="AR516" i="1" s="1"/>
  <c r="AU515" i="1"/>
  <c r="AR515" i="1"/>
  <c r="AP515" i="1"/>
  <c r="AO515" i="1"/>
  <c r="AI515" i="1"/>
  <c r="AH515" i="1"/>
  <c r="AF515" i="1"/>
  <c r="AE515" i="1"/>
  <c r="AB515" i="1"/>
  <c r="AA515" i="1"/>
  <c r="Z515" i="1"/>
  <c r="Y515" i="1"/>
  <c r="X515" i="1"/>
  <c r="W515" i="1"/>
  <c r="P515" i="1"/>
  <c r="O515" i="1"/>
  <c r="AQ515" i="1" s="1"/>
  <c r="N515" i="1"/>
  <c r="AC515" i="1" s="1"/>
  <c r="M515" i="1"/>
  <c r="AU514" i="1"/>
  <c r="AT514" i="1"/>
  <c r="AR514" i="1"/>
  <c r="AP514" i="1"/>
  <c r="AJ514" i="1"/>
  <c r="AI514" i="1"/>
  <c r="AN514" i="1" s="1"/>
  <c r="AH514" i="1"/>
  <c r="AF514" i="1"/>
  <c r="AE514" i="1"/>
  <c r="AC514" i="1"/>
  <c r="AB514" i="1"/>
  <c r="AA514" i="1"/>
  <c r="Z514" i="1"/>
  <c r="Y514" i="1"/>
  <c r="X514" i="1"/>
  <c r="W514" i="1"/>
  <c r="P514" i="1"/>
  <c r="O514" i="1"/>
  <c r="AQ514" i="1" s="1"/>
  <c r="N514" i="1"/>
  <c r="AO514" i="1" s="1"/>
  <c r="M514" i="1"/>
  <c r="AU513" i="1"/>
  <c r="AT513" i="1"/>
  <c r="AR513" i="1"/>
  <c r="AP513" i="1"/>
  <c r="AN513" i="1"/>
  <c r="AJ513" i="1"/>
  <c r="AI513" i="1"/>
  <c r="AH513" i="1"/>
  <c r="AF513" i="1"/>
  <c r="AE513" i="1"/>
  <c r="AD513" i="1"/>
  <c r="AC513" i="1"/>
  <c r="AB513" i="1"/>
  <c r="AA513" i="1"/>
  <c r="Z513" i="1"/>
  <c r="Y513" i="1"/>
  <c r="X513" i="1"/>
  <c r="W513" i="1"/>
  <c r="P513" i="1"/>
  <c r="O513" i="1"/>
  <c r="AQ513" i="1" s="1"/>
  <c r="N513" i="1"/>
  <c r="AO513" i="1" s="1"/>
  <c r="AV513" i="1" s="1"/>
  <c r="M513" i="1"/>
  <c r="AU512" i="1"/>
  <c r="AP512" i="1"/>
  <c r="AO512" i="1"/>
  <c r="AI512" i="1"/>
  <c r="AN512" i="1" s="1"/>
  <c r="AH512" i="1"/>
  <c r="AF512" i="1"/>
  <c r="AE512" i="1"/>
  <c r="AD512" i="1"/>
  <c r="AC512" i="1"/>
  <c r="AA512" i="1"/>
  <c r="Z512" i="1"/>
  <c r="Y512" i="1"/>
  <c r="X512" i="1"/>
  <c r="W512" i="1"/>
  <c r="P512" i="1"/>
  <c r="O512" i="1"/>
  <c r="AQ512" i="1" s="1"/>
  <c r="N512" i="1"/>
  <c r="M512" i="1"/>
  <c r="AU511" i="1"/>
  <c r="AT511" i="1"/>
  <c r="AP511" i="1"/>
  <c r="AJ511" i="1"/>
  <c r="AI511" i="1"/>
  <c r="AN511" i="1" s="1"/>
  <c r="AH511" i="1"/>
  <c r="AF511" i="1"/>
  <c r="AE511" i="1"/>
  <c r="AD511" i="1"/>
  <c r="AA511" i="1"/>
  <c r="Z511" i="1"/>
  <c r="Y511" i="1"/>
  <c r="X511" i="1"/>
  <c r="W511" i="1"/>
  <c r="P511" i="1"/>
  <c r="O511" i="1"/>
  <c r="AQ511" i="1" s="1"/>
  <c r="N511" i="1"/>
  <c r="M511" i="1"/>
  <c r="AR511" i="1" s="1"/>
  <c r="AU510" i="1"/>
  <c r="AT510" i="1"/>
  <c r="AP510" i="1"/>
  <c r="AN510" i="1"/>
  <c r="AJ510" i="1"/>
  <c r="AI510" i="1"/>
  <c r="AH510" i="1"/>
  <c r="AF510" i="1"/>
  <c r="AE510" i="1"/>
  <c r="AA510" i="1"/>
  <c r="Z510" i="1"/>
  <c r="Y510" i="1"/>
  <c r="X510" i="1"/>
  <c r="W510" i="1"/>
  <c r="P510" i="1"/>
  <c r="O510" i="1"/>
  <c r="AD510" i="1" s="1"/>
  <c r="N510" i="1"/>
  <c r="AO510" i="1" s="1"/>
  <c r="AV510" i="1" s="1"/>
  <c r="M510" i="1"/>
  <c r="AR510" i="1" s="1"/>
  <c r="AU509" i="1"/>
  <c r="AR509" i="1"/>
  <c r="AP509" i="1"/>
  <c r="AO509" i="1"/>
  <c r="AV509" i="1" s="1"/>
  <c r="AI509" i="1"/>
  <c r="AH509" i="1"/>
  <c r="AF509" i="1"/>
  <c r="AE509" i="1"/>
  <c r="AB509" i="1"/>
  <c r="AA509" i="1"/>
  <c r="Z509" i="1"/>
  <c r="Y509" i="1"/>
  <c r="X509" i="1"/>
  <c r="W509" i="1"/>
  <c r="P509" i="1"/>
  <c r="O509" i="1"/>
  <c r="AQ509" i="1" s="1"/>
  <c r="N509" i="1"/>
  <c r="AC509" i="1" s="1"/>
  <c r="M509" i="1"/>
  <c r="AU508" i="1"/>
  <c r="AT508" i="1"/>
  <c r="AR508" i="1"/>
  <c r="AP508" i="1"/>
  <c r="AJ508" i="1"/>
  <c r="AI508" i="1"/>
  <c r="AN508" i="1" s="1"/>
  <c r="AH508" i="1"/>
  <c r="AF508" i="1"/>
  <c r="AE508" i="1"/>
  <c r="AC508" i="1"/>
  <c r="AB508" i="1"/>
  <c r="AA508" i="1"/>
  <c r="Z508" i="1"/>
  <c r="Y508" i="1"/>
  <c r="X508" i="1"/>
  <c r="W508" i="1"/>
  <c r="P508" i="1"/>
  <c r="O508" i="1"/>
  <c r="AQ508" i="1" s="1"/>
  <c r="N508" i="1"/>
  <c r="AO508" i="1" s="1"/>
  <c r="AV508" i="1" s="1"/>
  <c r="M508" i="1"/>
  <c r="AU507" i="1"/>
  <c r="AT507" i="1"/>
  <c r="AR507" i="1"/>
  <c r="AP507" i="1"/>
  <c r="AN507" i="1"/>
  <c r="AJ507" i="1"/>
  <c r="AI507" i="1"/>
  <c r="AH507" i="1"/>
  <c r="AF507" i="1"/>
  <c r="AE507" i="1"/>
  <c r="AD507" i="1"/>
  <c r="AC507" i="1"/>
  <c r="AB507" i="1"/>
  <c r="AA507" i="1"/>
  <c r="Z507" i="1"/>
  <c r="Y507" i="1"/>
  <c r="X507" i="1"/>
  <c r="W507" i="1"/>
  <c r="P507" i="1"/>
  <c r="O507" i="1"/>
  <c r="AQ507" i="1" s="1"/>
  <c r="N507" i="1"/>
  <c r="AO507" i="1" s="1"/>
  <c r="M507" i="1"/>
  <c r="AU506" i="1"/>
  <c r="AP506" i="1"/>
  <c r="AO506" i="1"/>
  <c r="AV506" i="1" s="1"/>
  <c r="AI506" i="1"/>
  <c r="AN506" i="1" s="1"/>
  <c r="AH506" i="1"/>
  <c r="AF506" i="1"/>
  <c r="AE506" i="1"/>
  <c r="AD506" i="1"/>
  <c r="AC506" i="1"/>
  <c r="AA506" i="1"/>
  <c r="Z506" i="1"/>
  <c r="Y506" i="1"/>
  <c r="X506" i="1"/>
  <c r="W506" i="1"/>
  <c r="P506" i="1"/>
  <c r="O506" i="1"/>
  <c r="AQ506" i="1" s="1"/>
  <c r="N506" i="1"/>
  <c r="M506" i="1"/>
  <c r="AU505" i="1"/>
  <c r="AT505" i="1"/>
  <c r="AP505" i="1"/>
  <c r="AJ505" i="1"/>
  <c r="AI505" i="1"/>
  <c r="AN505" i="1" s="1"/>
  <c r="AH505" i="1"/>
  <c r="AF505" i="1"/>
  <c r="AE505" i="1"/>
  <c r="AD505" i="1"/>
  <c r="AA505" i="1"/>
  <c r="Z505" i="1"/>
  <c r="Y505" i="1"/>
  <c r="X505" i="1"/>
  <c r="W505" i="1"/>
  <c r="P505" i="1"/>
  <c r="O505" i="1"/>
  <c r="AQ505" i="1" s="1"/>
  <c r="N505" i="1"/>
  <c r="M505" i="1"/>
  <c r="AR505" i="1" s="1"/>
  <c r="AU504" i="1"/>
  <c r="AT504" i="1"/>
  <c r="AQ504" i="1"/>
  <c r="AP504" i="1"/>
  <c r="AN504" i="1"/>
  <c r="AJ504" i="1"/>
  <c r="AI504" i="1"/>
  <c r="AH504" i="1"/>
  <c r="AF504" i="1"/>
  <c r="AE504" i="1"/>
  <c r="AA504" i="1"/>
  <c r="Z504" i="1"/>
  <c r="Y504" i="1"/>
  <c r="X504" i="1"/>
  <c r="W504" i="1"/>
  <c r="P504" i="1"/>
  <c r="O504" i="1"/>
  <c r="AD504" i="1" s="1"/>
  <c r="N504" i="1"/>
  <c r="AO504" i="1" s="1"/>
  <c r="AV504" i="1" s="1"/>
  <c r="M504" i="1"/>
  <c r="AR504" i="1" s="1"/>
  <c r="AU503" i="1"/>
  <c r="AR503" i="1"/>
  <c r="AP503" i="1"/>
  <c r="AO503" i="1"/>
  <c r="AI503" i="1"/>
  <c r="AH503" i="1"/>
  <c r="AF503" i="1"/>
  <c r="AE503" i="1"/>
  <c r="AB503" i="1"/>
  <c r="AA503" i="1"/>
  <c r="Z503" i="1"/>
  <c r="Y503" i="1"/>
  <c r="X503" i="1"/>
  <c r="W503" i="1"/>
  <c r="P503" i="1"/>
  <c r="O503" i="1"/>
  <c r="AQ503" i="1" s="1"/>
  <c r="N503" i="1"/>
  <c r="AC503" i="1" s="1"/>
  <c r="M503" i="1"/>
  <c r="AU502" i="1"/>
  <c r="AT502" i="1"/>
  <c r="AR502" i="1"/>
  <c r="AP502" i="1"/>
  <c r="AJ502" i="1"/>
  <c r="AI502" i="1"/>
  <c r="AN502" i="1" s="1"/>
  <c r="AH502" i="1"/>
  <c r="AF502" i="1"/>
  <c r="AE502" i="1"/>
  <c r="AC502" i="1"/>
  <c r="AB502" i="1"/>
  <c r="AA502" i="1"/>
  <c r="Z502" i="1"/>
  <c r="Y502" i="1"/>
  <c r="X502" i="1"/>
  <c r="W502" i="1"/>
  <c r="P502" i="1"/>
  <c r="O502" i="1"/>
  <c r="AQ502" i="1" s="1"/>
  <c r="N502" i="1"/>
  <c r="AO502" i="1" s="1"/>
  <c r="AV502" i="1" s="1"/>
  <c r="M502" i="1"/>
  <c r="AU501" i="1"/>
  <c r="AT501" i="1"/>
  <c r="AR501" i="1"/>
  <c r="AP501" i="1"/>
  <c r="AN501" i="1"/>
  <c r="AJ501" i="1"/>
  <c r="AI501" i="1"/>
  <c r="AH501" i="1"/>
  <c r="AF501" i="1"/>
  <c r="AE501" i="1"/>
  <c r="AD501" i="1"/>
  <c r="AC501" i="1"/>
  <c r="AB501" i="1"/>
  <c r="AA501" i="1"/>
  <c r="Z501" i="1"/>
  <c r="Y501" i="1"/>
  <c r="X501" i="1"/>
  <c r="W501" i="1"/>
  <c r="P501" i="1"/>
  <c r="O501" i="1"/>
  <c r="AQ501" i="1" s="1"/>
  <c r="N501" i="1"/>
  <c r="AO501" i="1" s="1"/>
  <c r="AV501" i="1" s="1"/>
  <c r="M501" i="1"/>
  <c r="AU500" i="1"/>
  <c r="AP500" i="1"/>
  <c r="AO500" i="1"/>
  <c r="AI500" i="1"/>
  <c r="AN500" i="1" s="1"/>
  <c r="AH500" i="1"/>
  <c r="AF500" i="1"/>
  <c r="AE500" i="1"/>
  <c r="AD500" i="1"/>
  <c r="AC500" i="1"/>
  <c r="AA500" i="1"/>
  <c r="Z500" i="1"/>
  <c r="Y500" i="1"/>
  <c r="X500" i="1"/>
  <c r="W500" i="1"/>
  <c r="P500" i="1"/>
  <c r="O500" i="1"/>
  <c r="AQ500" i="1" s="1"/>
  <c r="N500" i="1"/>
  <c r="M500" i="1"/>
  <c r="AU499" i="1"/>
  <c r="AT499" i="1"/>
  <c r="AP499" i="1"/>
  <c r="AN499" i="1"/>
  <c r="AJ499" i="1"/>
  <c r="AI499" i="1"/>
  <c r="AH499" i="1"/>
  <c r="AF499" i="1"/>
  <c r="AE499" i="1"/>
  <c r="AD499" i="1"/>
  <c r="AA499" i="1"/>
  <c r="Z499" i="1"/>
  <c r="Y499" i="1"/>
  <c r="X499" i="1"/>
  <c r="W499" i="1"/>
  <c r="P499" i="1"/>
  <c r="O499" i="1"/>
  <c r="AQ499" i="1" s="1"/>
  <c r="N499" i="1"/>
  <c r="M499" i="1"/>
  <c r="AR499" i="1" s="1"/>
  <c r="AU498" i="1"/>
  <c r="AT498" i="1"/>
  <c r="AP498" i="1"/>
  <c r="AN498" i="1"/>
  <c r="AJ498" i="1"/>
  <c r="AI498" i="1"/>
  <c r="AH498" i="1"/>
  <c r="AF498" i="1"/>
  <c r="AE498" i="1"/>
  <c r="AA498" i="1"/>
  <c r="Z498" i="1"/>
  <c r="Y498" i="1"/>
  <c r="X498" i="1"/>
  <c r="W498" i="1"/>
  <c r="P498" i="1"/>
  <c r="O498" i="1"/>
  <c r="N498" i="1"/>
  <c r="AO498" i="1" s="1"/>
  <c r="AV498" i="1" s="1"/>
  <c r="M498" i="1"/>
  <c r="AR498" i="1" s="1"/>
  <c r="AU497" i="1"/>
  <c r="AR497" i="1"/>
  <c r="AP497" i="1"/>
  <c r="AO497" i="1"/>
  <c r="AV497" i="1" s="1"/>
  <c r="AI497" i="1"/>
  <c r="AH497" i="1"/>
  <c r="AF497" i="1"/>
  <c r="AE497" i="1"/>
  <c r="AB497" i="1"/>
  <c r="AA497" i="1"/>
  <c r="Z497" i="1"/>
  <c r="Y497" i="1"/>
  <c r="X497" i="1"/>
  <c r="W497" i="1"/>
  <c r="P497" i="1"/>
  <c r="O497" i="1"/>
  <c r="AQ497" i="1" s="1"/>
  <c r="N497" i="1"/>
  <c r="AC497" i="1" s="1"/>
  <c r="M497" i="1"/>
  <c r="AU496" i="1"/>
  <c r="AT496" i="1"/>
  <c r="AR496" i="1"/>
  <c r="AP496" i="1"/>
  <c r="AJ496" i="1"/>
  <c r="AI496" i="1"/>
  <c r="AN496" i="1" s="1"/>
  <c r="AH496" i="1"/>
  <c r="AF496" i="1"/>
  <c r="AE496" i="1"/>
  <c r="AC496" i="1"/>
  <c r="AB496" i="1"/>
  <c r="AA496" i="1"/>
  <c r="Z496" i="1"/>
  <c r="Y496" i="1"/>
  <c r="X496" i="1"/>
  <c r="W496" i="1"/>
  <c r="P496" i="1"/>
  <c r="O496" i="1"/>
  <c r="AQ496" i="1" s="1"/>
  <c r="N496" i="1"/>
  <c r="AO496" i="1" s="1"/>
  <c r="M496" i="1"/>
  <c r="AU495" i="1"/>
  <c r="AT495" i="1"/>
  <c r="AR495" i="1"/>
  <c r="AP495" i="1"/>
  <c r="AN495" i="1"/>
  <c r="AJ495" i="1"/>
  <c r="AI495" i="1"/>
  <c r="AH495" i="1"/>
  <c r="AF495" i="1"/>
  <c r="AE495" i="1"/>
  <c r="AD495" i="1"/>
  <c r="AC495" i="1"/>
  <c r="AB495" i="1"/>
  <c r="AA495" i="1"/>
  <c r="Z495" i="1"/>
  <c r="Y495" i="1"/>
  <c r="X495" i="1"/>
  <c r="W495" i="1"/>
  <c r="P495" i="1"/>
  <c r="O495" i="1"/>
  <c r="AQ495" i="1" s="1"/>
  <c r="N495" i="1"/>
  <c r="AO495" i="1" s="1"/>
  <c r="AV495" i="1" s="1"/>
  <c r="M495" i="1"/>
  <c r="AU494" i="1"/>
  <c r="AP494" i="1"/>
  <c r="AO494" i="1"/>
  <c r="AV494" i="1" s="1"/>
  <c r="AI494" i="1"/>
  <c r="AN494" i="1" s="1"/>
  <c r="AH494" i="1"/>
  <c r="AF494" i="1"/>
  <c r="AE494" i="1"/>
  <c r="AD494" i="1"/>
  <c r="AC494" i="1"/>
  <c r="AA494" i="1"/>
  <c r="Z494" i="1"/>
  <c r="Y494" i="1"/>
  <c r="X494" i="1"/>
  <c r="W494" i="1"/>
  <c r="P494" i="1"/>
  <c r="O494" i="1"/>
  <c r="AQ494" i="1" s="1"/>
  <c r="N494" i="1"/>
  <c r="M494" i="1"/>
  <c r="AU493" i="1"/>
  <c r="AT493" i="1"/>
  <c r="AP493" i="1"/>
  <c r="AN493" i="1"/>
  <c r="AJ493" i="1"/>
  <c r="AI493" i="1"/>
  <c r="AH493" i="1"/>
  <c r="AF493" i="1"/>
  <c r="AE493" i="1"/>
  <c r="AD493" i="1"/>
  <c r="AA493" i="1"/>
  <c r="Z493" i="1"/>
  <c r="Y493" i="1"/>
  <c r="X493" i="1"/>
  <c r="W493" i="1"/>
  <c r="P493" i="1"/>
  <c r="O493" i="1"/>
  <c r="AQ493" i="1" s="1"/>
  <c r="N493" i="1"/>
  <c r="M493" i="1"/>
  <c r="AR493" i="1" s="1"/>
  <c r="AU492" i="1"/>
  <c r="AT492" i="1"/>
  <c r="AQ492" i="1"/>
  <c r="AP492" i="1"/>
  <c r="AN492" i="1"/>
  <c r="AJ492" i="1"/>
  <c r="AI492" i="1"/>
  <c r="AH492" i="1"/>
  <c r="AF492" i="1"/>
  <c r="AE492" i="1"/>
  <c r="AA492" i="1"/>
  <c r="Z492" i="1"/>
  <c r="Y492" i="1"/>
  <c r="X492" i="1"/>
  <c r="W492" i="1"/>
  <c r="P492" i="1"/>
  <c r="O492" i="1"/>
  <c r="AD492" i="1" s="1"/>
  <c r="N492" i="1"/>
  <c r="AO492" i="1" s="1"/>
  <c r="AV492" i="1" s="1"/>
  <c r="M492" i="1"/>
  <c r="AR492" i="1" s="1"/>
  <c r="AU491" i="1"/>
  <c r="AR491" i="1"/>
  <c r="AP491" i="1"/>
  <c r="AO491" i="1"/>
  <c r="AI491" i="1"/>
  <c r="AH491" i="1"/>
  <c r="AF491" i="1"/>
  <c r="AE491" i="1"/>
  <c r="AB491" i="1"/>
  <c r="AA491" i="1"/>
  <c r="Z491" i="1"/>
  <c r="Y491" i="1"/>
  <c r="X491" i="1"/>
  <c r="W491" i="1"/>
  <c r="P491" i="1"/>
  <c r="O491" i="1"/>
  <c r="AQ491" i="1" s="1"/>
  <c r="N491" i="1"/>
  <c r="AC491" i="1" s="1"/>
  <c r="M491" i="1"/>
  <c r="AU490" i="1"/>
  <c r="AT490" i="1"/>
  <c r="AR490" i="1"/>
  <c r="AP490" i="1"/>
  <c r="AJ490" i="1"/>
  <c r="AI490" i="1"/>
  <c r="AN490" i="1" s="1"/>
  <c r="AH490" i="1"/>
  <c r="AF490" i="1"/>
  <c r="AE490" i="1"/>
  <c r="AC490" i="1"/>
  <c r="AB490" i="1"/>
  <c r="AA490" i="1"/>
  <c r="Z490" i="1"/>
  <c r="Y490" i="1"/>
  <c r="X490" i="1"/>
  <c r="W490" i="1"/>
  <c r="P490" i="1"/>
  <c r="O490" i="1"/>
  <c r="AQ490" i="1" s="1"/>
  <c r="N490" i="1"/>
  <c r="AO490" i="1" s="1"/>
  <c r="AV490" i="1" s="1"/>
  <c r="M490" i="1"/>
  <c r="AU489" i="1"/>
  <c r="AT489" i="1"/>
  <c r="AR489" i="1"/>
  <c r="AP489" i="1"/>
  <c r="AN489" i="1"/>
  <c r="AJ489" i="1"/>
  <c r="AI489" i="1"/>
  <c r="AH489" i="1"/>
  <c r="AF489" i="1"/>
  <c r="AE489" i="1"/>
  <c r="AD489" i="1"/>
  <c r="AC489" i="1"/>
  <c r="AB489" i="1"/>
  <c r="AA489" i="1"/>
  <c r="Z489" i="1"/>
  <c r="Y489" i="1"/>
  <c r="X489" i="1"/>
  <c r="W489" i="1"/>
  <c r="P489" i="1"/>
  <c r="O489" i="1"/>
  <c r="AQ489" i="1" s="1"/>
  <c r="N489" i="1"/>
  <c r="AO489" i="1" s="1"/>
  <c r="M489" i="1"/>
  <c r="AU488" i="1"/>
  <c r="AP488" i="1"/>
  <c r="AO488" i="1"/>
  <c r="AI488" i="1"/>
  <c r="AN488" i="1" s="1"/>
  <c r="AH488" i="1"/>
  <c r="AF488" i="1"/>
  <c r="AE488" i="1"/>
  <c r="AD488" i="1"/>
  <c r="AC488" i="1"/>
  <c r="AA488" i="1"/>
  <c r="Z488" i="1"/>
  <c r="Y488" i="1"/>
  <c r="X488" i="1"/>
  <c r="W488" i="1"/>
  <c r="P488" i="1"/>
  <c r="O488" i="1"/>
  <c r="AQ488" i="1" s="1"/>
  <c r="N488" i="1"/>
  <c r="M488" i="1"/>
  <c r="AU487" i="1"/>
  <c r="AT487" i="1"/>
  <c r="AP487" i="1"/>
  <c r="AN487" i="1"/>
  <c r="AJ487" i="1"/>
  <c r="AI487" i="1"/>
  <c r="AH487" i="1"/>
  <c r="AF487" i="1"/>
  <c r="AE487" i="1"/>
  <c r="AD487" i="1"/>
  <c r="AA487" i="1"/>
  <c r="Z487" i="1"/>
  <c r="Y487" i="1"/>
  <c r="X487" i="1"/>
  <c r="W487" i="1"/>
  <c r="P487" i="1"/>
  <c r="O487" i="1"/>
  <c r="AQ487" i="1" s="1"/>
  <c r="N487" i="1"/>
  <c r="M487" i="1"/>
  <c r="AR487" i="1" s="1"/>
  <c r="AU486" i="1"/>
  <c r="AT486" i="1"/>
  <c r="AP486" i="1"/>
  <c r="AN486" i="1"/>
  <c r="AJ486" i="1"/>
  <c r="AI486" i="1"/>
  <c r="AH486" i="1"/>
  <c r="AF486" i="1"/>
  <c r="AE486" i="1"/>
  <c r="AA486" i="1"/>
  <c r="Z486" i="1"/>
  <c r="Y486" i="1"/>
  <c r="X486" i="1"/>
  <c r="W486" i="1"/>
  <c r="P486" i="1"/>
  <c r="O486" i="1"/>
  <c r="N486" i="1"/>
  <c r="AO486" i="1" s="1"/>
  <c r="M486" i="1"/>
  <c r="AR486" i="1" s="1"/>
  <c r="AU485" i="1"/>
  <c r="AR485" i="1"/>
  <c r="AP485" i="1"/>
  <c r="AO485" i="1"/>
  <c r="AV485" i="1" s="1"/>
  <c r="AI485" i="1"/>
  <c r="AH485" i="1"/>
  <c r="AF485" i="1"/>
  <c r="AE485" i="1"/>
  <c r="AB485" i="1"/>
  <c r="AA485" i="1"/>
  <c r="Z485" i="1"/>
  <c r="Y485" i="1"/>
  <c r="X485" i="1"/>
  <c r="W485" i="1"/>
  <c r="P485" i="1"/>
  <c r="O485" i="1"/>
  <c r="AQ485" i="1" s="1"/>
  <c r="N485" i="1"/>
  <c r="AC485" i="1" s="1"/>
  <c r="M485" i="1"/>
  <c r="AU484" i="1"/>
  <c r="AT484" i="1"/>
  <c r="AR484" i="1"/>
  <c r="AP484" i="1"/>
  <c r="AJ484" i="1"/>
  <c r="AI484" i="1"/>
  <c r="AN484" i="1" s="1"/>
  <c r="AH484" i="1"/>
  <c r="AF484" i="1"/>
  <c r="AE484" i="1"/>
  <c r="AC484" i="1"/>
  <c r="AB484" i="1"/>
  <c r="AA484" i="1"/>
  <c r="Z484" i="1"/>
  <c r="Y484" i="1"/>
  <c r="X484" i="1"/>
  <c r="W484" i="1"/>
  <c r="P484" i="1"/>
  <c r="O484" i="1"/>
  <c r="AQ484" i="1" s="1"/>
  <c r="N484" i="1"/>
  <c r="AO484" i="1" s="1"/>
  <c r="M484" i="1"/>
  <c r="AU483" i="1"/>
  <c r="AT483" i="1"/>
  <c r="AR483" i="1"/>
  <c r="AP483" i="1"/>
  <c r="AN483" i="1"/>
  <c r="AJ483" i="1"/>
  <c r="AI483" i="1"/>
  <c r="AH483" i="1"/>
  <c r="AF483" i="1"/>
  <c r="AE483" i="1"/>
  <c r="AD483" i="1"/>
  <c r="AC483" i="1"/>
  <c r="AB483" i="1"/>
  <c r="AA483" i="1"/>
  <c r="Z483" i="1"/>
  <c r="Y483" i="1"/>
  <c r="X483" i="1"/>
  <c r="W483" i="1"/>
  <c r="P483" i="1"/>
  <c r="O483" i="1"/>
  <c r="AQ483" i="1" s="1"/>
  <c r="N483" i="1"/>
  <c r="AO483" i="1" s="1"/>
  <c r="AV483" i="1" s="1"/>
  <c r="M483" i="1"/>
  <c r="AU482" i="1"/>
  <c r="AP482" i="1"/>
  <c r="AO482" i="1"/>
  <c r="AV482" i="1" s="1"/>
  <c r="AI482" i="1"/>
  <c r="AN482" i="1" s="1"/>
  <c r="AH482" i="1"/>
  <c r="AF482" i="1"/>
  <c r="AE482" i="1"/>
  <c r="AD482" i="1"/>
  <c r="AC482" i="1"/>
  <c r="AA482" i="1"/>
  <c r="Z482" i="1"/>
  <c r="Y482" i="1"/>
  <c r="X482" i="1"/>
  <c r="W482" i="1"/>
  <c r="P482" i="1"/>
  <c r="O482" i="1"/>
  <c r="AQ482" i="1" s="1"/>
  <c r="N482" i="1"/>
  <c r="M482" i="1"/>
  <c r="AU481" i="1"/>
  <c r="AT481" i="1"/>
  <c r="AP481" i="1"/>
  <c r="AJ481" i="1"/>
  <c r="AI481" i="1"/>
  <c r="AN481" i="1" s="1"/>
  <c r="AH481" i="1"/>
  <c r="AF481" i="1"/>
  <c r="AE481" i="1"/>
  <c r="AD481" i="1"/>
  <c r="AA481" i="1"/>
  <c r="Z481" i="1"/>
  <c r="Y481" i="1"/>
  <c r="X481" i="1"/>
  <c r="W481" i="1"/>
  <c r="P481" i="1"/>
  <c r="O481" i="1"/>
  <c r="AQ481" i="1" s="1"/>
  <c r="N481" i="1"/>
  <c r="M481" i="1"/>
  <c r="AR481" i="1" s="1"/>
  <c r="AU480" i="1"/>
  <c r="AT480" i="1"/>
  <c r="AQ480" i="1"/>
  <c r="AP480" i="1"/>
  <c r="AN480" i="1"/>
  <c r="AJ480" i="1"/>
  <c r="AI480" i="1"/>
  <c r="AH480" i="1"/>
  <c r="AF480" i="1"/>
  <c r="AE480" i="1"/>
  <c r="AA480" i="1"/>
  <c r="Z480" i="1"/>
  <c r="Y480" i="1"/>
  <c r="X480" i="1"/>
  <c r="W480" i="1"/>
  <c r="P480" i="1"/>
  <c r="O480" i="1"/>
  <c r="AD480" i="1" s="1"/>
  <c r="N480" i="1"/>
  <c r="AO480" i="1" s="1"/>
  <c r="M480" i="1"/>
  <c r="AR480" i="1" s="1"/>
  <c r="AU479" i="1"/>
  <c r="AR479" i="1"/>
  <c r="AP479" i="1"/>
  <c r="AO479" i="1"/>
  <c r="AI479" i="1"/>
  <c r="AH479" i="1"/>
  <c r="AF479" i="1"/>
  <c r="AE479" i="1"/>
  <c r="AB479" i="1"/>
  <c r="AA479" i="1"/>
  <c r="Z479" i="1"/>
  <c r="Y479" i="1"/>
  <c r="X479" i="1"/>
  <c r="W479" i="1"/>
  <c r="P479" i="1"/>
  <c r="O479" i="1"/>
  <c r="AQ479" i="1" s="1"/>
  <c r="N479" i="1"/>
  <c r="AC479" i="1" s="1"/>
  <c r="M479" i="1"/>
  <c r="AU478" i="1"/>
  <c r="AT478" i="1"/>
  <c r="AR478" i="1"/>
  <c r="AP478" i="1"/>
  <c r="AJ478" i="1"/>
  <c r="AI478" i="1"/>
  <c r="AN478" i="1" s="1"/>
  <c r="AH478" i="1"/>
  <c r="AF478" i="1"/>
  <c r="AE478" i="1"/>
  <c r="AC478" i="1"/>
  <c r="AB478" i="1"/>
  <c r="AA478" i="1"/>
  <c r="Z478" i="1"/>
  <c r="Y478" i="1"/>
  <c r="X478" i="1"/>
  <c r="W478" i="1"/>
  <c r="P478" i="1"/>
  <c r="O478" i="1"/>
  <c r="AQ478" i="1" s="1"/>
  <c r="N478" i="1"/>
  <c r="AO478" i="1" s="1"/>
  <c r="M478" i="1"/>
  <c r="AU477" i="1"/>
  <c r="AT477" i="1"/>
  <c r="AR477" i="1"/>
  <c r="AP477" i="1"/>
  <c r="AN477" i="1"/>
  <c r="AJ477" i="1"/>
  <c r="AI477" i="1"/>
  <c r="AH477" i="1"/>
  <c r="AF477" i="1"/>
  <c r="AE477" i="1"/>
  <c r="AD477" i="1"/>
  <c r="AC477" i="1"/>
  <c r="AB477" i="1"/>
  <c r="AA477" i="1"/>
  <c r="Z477" i="1"/>
  <c r="Y477" i="1"/>
  <c r="X477" i="1"/>
  <c r="W477" i="1"/>
  <c r="P477" i="1"/>
  <c r="O477" i="1"/>
  <c r="AQ477" i="1" s="1"/>
  <c r="N477" i="1"/>
  <c r="AO477" i="1" s="1"/>
  <c r="M477" i="1"/>
  <c r="AU476" i="1"/>
  <c r="AP476" i="1"/>
  <c r="AO476" i="1"/>
  <c r="AI476" i="1"/>
  <c r="AN476" i="1" s="1"/>
  <c r="AH476" i="1"/>
  <c r="AF476" i="1"/>
  <c r="AE476" i="1"/>
  <c r="AD476" i="1"/>
  <c r="AC476" i="1"/>
  <c r="AA476" i="1"/>
  <c r="Z476" i="1"/>
  <c r="Y476" i="1"/>
  <c r="X476" i="1"/>
  <c r="W476" i="1"/>
  <c r="P476" i="1"/>
  <c r="O476" i="1"/>
  <c r="AQ476" i="1" s="1"/>
  <c r="N476" i="1"/>
  <c r="M476" i="1"/>
  <c r="AU475" i="1"/>
  <c r="AT475" i="1"/>
  <c r="AP475" i="1"/>
  <c r="AJ475" i="1"/>
  <c r="AI475" i="1"/>
  <c r="AN475" i="1" s="1"/>
  <c r="AH475" i="1"/>
  <c r="AF475" i="1"/>
  <c r="AE475" i="1"/>
  <c r="AD475" i="1"/>
  <c r="AA475" i="1"/>
  <c r="Z475" i="1"/>
  <c r="Y475" i="1"/>
  <c r="X475" i="1"/>
  <c r="W475" i="1"/>
  <c r="P475" i="1"/>
  <c r="O475" i="1"/>
  <c r="AQ475" i="1" s="1"/>
  <c r="N475" i="1"/>
  <c r="M475" i="1"/>
  <c r="AR475" i="1" s="1"/>
  <c r="AU474" i="1"/>
  <c r="AT474" i="1"/>
  <c r="AQ474" i="1"/>
  <c r="AP474" i="1"/>
  <c r="AN474" i="1"/>
  <c r="AJ474" i="1"/>
  <c r="AI474" i="1"/>
  <c r="AH474" i="1"/>
  <c r="AF474" i="1"/>
  <c r="AE474" i="1"/>
  <c r="AA474" i="1"/>
  <c r="Z474" i="1"/>
  <c r="Y474" i="1"/>
  <c r="X474" i="1"/>
  <c r="W474" i="1"/>
  <c r="P474" i="1"/>
  <c r="O474" i="1"/>
  <c r="AD474" i="1" s="1"/>
  <c r="N474" i="1"/>
  <c r="AO474" i="1" s="1"/>
  <c r="AV474" i="1" s="1"/>
  <c r="M474" i="1"/>
  <c r="AR474" i="1" s="1"/>
  <c r="AU473" i="1"/>
  <c r="AP473" i="1"/>
  <c r="AO473" i="1"/>
  <c r="AV473" i="1" s="1"/>
  <c r="AI473" i="1"/>
  <c r="AH473" i="1"/>
  <c r="AF473" i="1"/>
  <c r="AE473" i="1"/>
  <c r="AA473" i="1"/>
  <c r="Z473" i="1"/>
  <c r="Y473" i="1"/>
  <c r="X473" i="1"/>
  <c r="W473" i="1"/>
  <c r="P473" i="1"/>
  <c r="O473" i="1"/>
  <c r="AQ473" i="1" s="1"/>
  <c r="N473" i="1"/>
  <c r="AC473" i="1" s="1"/>
  <c r="M473" i="1"/>
  <c r="AU472" i="1"/>
  <c r="AT472" i="1"/>
  <c r="AR472" i="1"/>
  <c r="AP472" i="1"/>
  <c r="AJ472" i="1"/>
  <c r="AI472" i="1"/>
  <c r="AN472" i="1" s="1"/>
  <c r="AH472" i="1"/>
  <c r="AF472" i="1"/>
  <c r="AE472" i="1"/>
  <c r="AB472" i="1"/>
  <c r="AA472" i="1"/>
  <c r="Z472" i="1"/>
  <c r="Y472" i="1"/>
  <c r="X472" i="1"/>
  <c r="W472" i="1"/>
  <c r="P472" i="1"/>
  <c r="O472" i="1"/>
  <c r="AQ472" i="1" s="1"/>
  <c r="N472" i="1"/>
  <c r="AO472" i="1" s="1"/>
  <c r="AV472" i="1" s="1"/>
  <c r="M472" i="1"/>
  <c r="AU471" i="1"/>
  <c r="AT471" i="1"/>
  <c r="AR471" i="1"/>
  <c r="AQ471" i="1"/>
  <c r="AP471" i="1"/>
  <c r="AN471" i="1"/>
  <c r="AJ471" i="1"/>
  <c r="AI471" i="1"/>
  <c r="AH471" i="1"/>
  <c r="AF471" i="1"/>
  <c r="AE471" i="1"/>
  <c r="AD471" i="1"/>
  <c r="AC471" i="1"/>
  <c r="AB471" i="1"/>
  <c r="AA471" i="1"/>
  <c r="Z471" i="1"/>
  <c r="Y471" i="1"/>
  <c r="X471" i="1"/>
  <c r="W471" i="1"/>
  <c r="P471" i="1"/>
  <c r="O471" i="1"/>
  <c r="N471" i="1"/>
  <c r="AO471" i="1" s="1"/>
  <c r="AV471" i="1" s="1"/>
  <c r="M471" i="1"/>
  <c r="AU470" i="1"/>
  <c r="AP470" i="1"/>
  <c r="AO470" i="1"/>
  <c r="AV470" i="1" s="1"/>
  <c r="AI470" i="1"/>
  <c r="AH470" i="1"/>
  <c r="AF470" i="1"/>
  <c r="AE470" i="1"/>
  <c r="AD470" i="1"/>
  <c r="AC470" i="1"/>
  <c r="AB470" i="1"/>
  <c r="AA470" i="1"/>
  <c r="Z470" i="1"/>
  <c r="Y470" i="1"/>
  <c r="X470" i="1"/>
  <c r="W470" i="1"/>
  <c r="P470" i="1"/>
  <c r="O470" i="1"/>
  <c r="AQ470" i="1" s="1"/>
  <c r="N470" i="1"/>
  <c r="M470" i="1"/>
  <c r="AR470" i="1" s="1"/>
  <c r="AU469" i="1"/>
  <c r="AT469" i="1"/>
  <c r="AP469" i="1"/>
  <c r="AN469" i="1"/>
  <c r="AJ469" i="1"/>
  <c r="AI469" i="1"/>
  <c r="AH469" i="1"/>
  <c r="AF469" i="1"/>
  <c r="AE469" i="1"/>
  <c r="AD469" i="1"/>
  <c r="AC469" i="1"/>
  <c r="AA469" i="1"/>
  <c r="Z469" i="1"/>
  <c r="Y469" i="1"/>
  <c r="X469" i="1"/>
  <c r="W469" i="1"/>
  <c r="P469" i="1"/>
  <c r="O469" i="1"/>
  <c r="AQ469" i="1" s="1"/>
  <c r="N469" i="1"/>
  <c r="AO469" i="1" s="1"/>
  <c r="M469" i="1"/>
  <c r="AR469" i="1" s="1"/>
  <c r="AU468" i="1"/>
  <c r="AT468" i="1"/>
  <c r="AP468" i="1"/>
  <c r="AN468" i="1"/>
  <c r="AJ468" i="1"/>
  <c r="AI468" i="1"/>
  <c r="AH468" i="1"/>
  <c r="AF468" i="1"/>
  <c r="AE468" i="1"/>
  <c r="AA468" i="1"/>
  <c r="Z468" i="1"/>
  <c r="Y468" i="1"/>
  <c r="X468" i="1"/>
  <c r="W468" i="1"/>
  <c r="P468" i="1"/>
  <c r="O468" i="1"/>
  <c r="N468" i="1"/>
  <c r="AO468" i="1" s="1"/>
  <c r="AV468" i="1" s="1"/>
  <c r="M468" i="1"/>
  <c r="AR468" i="1" s="1"/>
  <c r="AU467" i="1"/>
  <c r="AP467" i="1"/>
  <c r="AO467" i="1"/>
  <c r="AV467" i="1" s="1"/>
  <c r="AI467" i="1"/>
  <c r="AH467" i="1"/>
  <c r="AF467" i="1"/>
  <c r="AE467" i="1"/>
  <c r="AB467" i="1"/>
  <c r="AA467" i="1"/>
  <c r="Z467" i="1"/>
  <c r="Y467" i="1"/>
  <c r="X467" i="1"/>
  <c r="W467" i="1"/>
  <c r="P467" i="1"/>
  <c r="O467" i="1"/>
  <c r="AQ467" i="1" s="1"/>
  <c r="N467" i="1"/>
  <c r="AC467" i="1" s="1"/>
  <c r="M467" i="1"/>
  <c r="AR467" i="1" s="1"/>
  <c r="AU466" i="1"/>
  <c r="AT466" i="1"/>
  <c r="AR466" i="1"/>
  <c r="AP466" i="1"/>
  <c r="AJ466" i="1"/>
  <c r="AI466" i="1"/>
  <c r="AN466" i="1" s="1"/>
  <c r="AH466" i="1"/>
  <c r="AF466" i="1"/>
  <c r="AE466" i="1"/>
  <c r="AC466" i="1"/>
  <c r="AB466" i="1"/>
  <c r="AA466" i="1"/>
  <c r="Z466" i="1"/>
  <c r="Y466" i="1"/>
  <c r="X466" i="1"/>
  <c r="W466" i="1"/>
  <c r="P466" i="1"/>
  <c r="O466" i="1"/>
  <c r="AQ466" i="1" s="1"/>
  <c r="N466" i="1"/>
  <c r="AO466" i="1" s="1"/>
  <c r="AV466" i="1" s="1"/>
  <c r="M466" i="1"/>
  <c r="AU465" i="1"/>
  <c r="AT465" i="1"/>
  <c r="AR465" i="1"/>
  <c r="AP465" i="1"/>
  <c r="AN465" i="1"/>
  <c r="AJ465" i="1"/>
  <c r="AI465" i="1"/>
  <c r="AH465" i="1"/>
  <c r="AF465" i="1"/>
  <c r="AE465" i="1"/>
  <c r="AC465" i="1"/>
  <c r="AB465" i="1"/>
  <c r="AA465" i="1"/>
  <c r="Z465" i="1"/>
  <c r="Y465" i="1"/>
  <c r="X465" i="1"/>
  <c r="W465" i="1"/>
  <c r="P465" i="1"/>
  <c r="O465" i="1"/>
  <c r="AQ465" i="1" s="1"/>
  <c r="N465" i="1"/>
  <c r="AO465" i="1" s="1"/>
  <c r="M465" i="1"/>
  <c r="AU464" i="1"/>
  <c r="AP464" i="1"/>
  <c r="AO464" i="1"/>
  <c r="AV464" i="1" s="1"/>
  <c r="AI464" i="1"/>
  <c r="AH464" i="1"/>
  <c r="AF464" i="1"/>
  <c r="AE464" i="1"/>
  <c r="AD464" i="1"/>
  <c r="AC464" i="1"/>
  <c r="AA464" i="1"/>
  <c r="Z464" i="1"/>
  <c r="Y464" i="1"/>
  <c r="X464" i="1"/>
  <c r="W464" i="1"/>
  <c r="P464" i="1"/>
  <c r="O464" i="1"/>
  <c r="AQ464" i="1" s="1"/>
  <c r="N464" i="1"/>
  <c r="M464" i="1"/>
  <c r="AR464" i="1" s="1"/>
  <c r="AU463" i="1"/>
  <c r="AT463" i="1"/>
  <c r="AP463" i="1"/>
  <c r="AN463" i="1"/>
  <c r="AJ463" i="1"/>
  <c r="AI463" i="1"/>
  <c r="AH463" i="1"/>
  <c r="AF463" i="1"/>
  <c r="AE463" i="1"/>
  <c r="AD463" i="1"/>
  <c r="AC463" i="1"/>
  <c r="AA463" i="1"/>
  <c r="Z463" i="1"/>
  <c r="Y463" i="1"/>
  <c r="X463" i="1"/>
  <c r="W463" i="1"/>
  <c r="P463" i="1"/>
  <c r="O463" i="1"/>
  <c r="AQ463" i="1" s="1"/>
  <c r="N463" i="1"/>
  <c r="AO463" i="1" s="1"/>
  <c r="AV463" i="1" s="1"/>
  <c r="M463" i="1"/>
  <c r="AR463" i="1" s="1"/>
  <c r="AU462" i="1"/>
  <c r="AT462" i="1"/>
  <c r="AQ462" i="1"/>
  <c r="AP462" i="1"/>
  <c r="AN462" i="1"/>
  <c r="AJ462" i="1"/>
  <c r="AI462" i="1"/>
  <c r="AH462" i="1"/>
  <c r="AF462" i="1"/>
  <c r="AE462" i="1"/>
  <c r="AD462" i="1"/>
  <c r="AA462" i="1"/>
  <c r="Z462" i="1"/>
  <c r="Y462" i="1"/>
  <c r="X462" i="1"/>
  <c r="W462" i="1"/>
  <c r="P462" i="1"/>
  <c r="O462" i="1"/>
  <c r="N462" i="1"/>
  <c r="AO462" i="1" s="1"/>
  <c r="AV462" i="1" s="1"/>
  <c r="M462" i="1"/>
  <c r="AR462" i="1" s="1"/>
  <c r="AU461" i="1"/>
  <c r="AP461" i="1"/>
  <c r="AO461" i="1"/>
  <c r="AI461" i="1"/>
  <c r="AH461" i="1"/>
  <c r="AF461" i="1"/>
  <c r="AE461" i="1"/>
  <c r="AA461" i="1"/>
  <c r="Z461" i="1"/>
  <c r="Y461" i="1"/>
  <c r="X461" i="1"/>
  <c r="W461" i="1"/>
  <c r="P461" i="1"/>
  <c r="O461" i="1"/>
  <c r="AQ461" i="1" s="1"/>
  <c r="N461" i="1"/>
  <c r="AC461" i="1" s="1"/>
  <c r="M461" i="1"/>
  <c r="AU460" i="1"/>
  <c r="AT460" i="1"/>
  <c r="AR460" i="1"/>
  <c r="AP460" i="1"/>
  <c r="AJ460" i="1"/>
  <c r="AI460" i="1"/>
  <c r="AN460" i="1" s="1"/>
  <c r="AH460" i="1"/>
  <c r="AF460" i="1"/>
  <c r="AE460" i="1"/>
  <c r="AB460" i="1"/>
  <c r="AA460" i="1"/>
  <c r="Z460" i="1"/>
  <c r="Y460" i="1"/>
  <c r="X460" i="1"/>
  <c r="W460" i="1"/>
  <c r="P460" i="1"/>
  <c r="O460" i="1"/>
  <c r="AQ460" i="1" s="1"/>
  <c r="N460" i="1"/>
  <c r="AO460" i="1" s="1"/>
  <c r="M460" i="1"/>
  <c r="AU459" i="1"/>
  <c r="AT459" i="1"/>
  <c r="AR459" i="1"/>
  <c r="AQ459" i="1"/>
  <c r="AP459" i="1"/>
  <c r="AN459" i="1"/>
  <c r="AJ459" i="1"/>
  <c r="AI459" i="1"/>
  <c r="AH459" i="1"/>
  <c r="AF459" i="1"/>
  <c r="AE459" i="1"/>
  <c r="AD459" i="1"/>
  <c r="AC459" i="1"/>
  <c r="AB459" i="1"/>
  <c r="AA459" i="1"/>
  <c r="Z459" i="1"/>
  <c r="Y459" i="1"/>
  <c r="X459" i="1"/>
  <c r="W459" i="1"/>
  <c r="P459" i="1"/>
  <c r="O459" i="1"/>
  <c r="N459" i="1"/>
  <c r="AO459" i="1" s="1"/>
  <c r="AV459" i="1" s="1"/>
  <c r="M459" i="1"/>
  <c r="AU458" i="1"/>
  <c r="AP458" i="1"/>
  <c r="AO458" i="1"/>
  <c r="AV458" i="1" s="1"/>
  <c r="AI458" i="1"/>
  <c r="AH458" i="1"/>
  <c r="AF458" i="1"/>
  <c r="AE458" i="1"/>
  <c r="AD458" i="1"/>
  <c r="AC458" i="1"/>
  <c r="AB458" i="1"/>
  <c r="AA458" i="1"/>
  <c r="Z458" i="1"/>
  <c r="Y458" i="1"/>
  <c r="X458" i="1"/>
  <c r="W458" i="1"/>
  <c r="P458" i="1"/>
  <c r="O458" i="1"/>
  <c r="AQ458" i="1" s="1"/>
  <c r="N458" i="1"/>
  <c r="M458" i="1"/>
  <c r="AR458" i="1" s="1"/>
  <c r="AU457" i="1"/>
  <c r="AT457" i="1"/>
  <c r="AP457" i="1"/>
  <c r="AN457" i="1"/>
  <c r="AJ457" i="1"/>
  <c r="AI457" i="1"/>
  <c r="AH457" i="1"/>
  <c r="AF457" i="1"/>
  <c r="AE457" i="1"/>
  <c r="AD457" i="1"/>
  <c r="AC457" i="1"/>
  <c r="AA457" i="1"/>
  <c r="Z457" i="1"/>
  <c r="Y457" i="1"/>
  <c r="X457" i="1"/>
  <c r="W457" i="1"/>
  <c r="P457" i="1"/>
  <c r="O457" i="1"/>
  <c r="AQ457" i="1" s="1"/>
  <c r="N457" i="1"/>
  <c r="AO457" i="1" s="1"/>
  <c r="M457" i="1"/>
  <c r="AR457" i="1" s="1"/>
  <c r="AU456" i="1"/>
  <c r="AT456" i="1"/>
  <c r="AP456" i="1"/>
  <c r="AN456" i="1"/>
  <c r="AJ456" i="1"/>
  <c r="AI456" i="1"/>
  <c r="AH456" i="1"/>
  <c r="AF456" i="1"/>
  <c r="AE456" i="1"/>
  <c r="AA456" i="1"/>
  <c r="Z456" i="1"/>
  <c r="Y456" i="1"/>
  <c r="X456" i="1"/>
  <c r="W456" i="1"/>
  <c r="P456" i="1"/>
  <c r="O456" i="1"/>
  <c r="N456" i="1"/>
  <c r="AO456" i="1" s="1"/>
  <c r="M456" i="1"/>
  <c r="AR456" i="1" s="1"/>
  <c r="AU455" i="1"/>
  <c r="AP455" i="1"/>
  <c r="AO455" i="1"/>
  <c r="AV455" i="1" s="1"/>
  <c r="AI455" i="1"/>
  <c r="AH455" i="1"/>
  <c r="AF455" i="1"/>
  <c r="AE455" i="1"/>
  <c r="AB455" i="1"/>
  <c r="AA455" i="1"/>
  <c r="Z455" i="1"/>
  <c r="Y455" i="1"/>
  <c r="X455" i="1"/>
  <c r="W455" i="1"/>
  <c r="P455" i="1"/>
  <c r="O455" i="1"/>
  <c r="AQ455" i="1" s="1"/>
  <c r="N455" i="1"/>
  <c r="AC455" i="1" s="1"/>
  <c r="M455" i="1"/>
  <c r="AR455" i="1" s="1"/>
  <c r="AU454" i="1"/>
  <c r="AT454" i="1"/>
  <c r="AR454" i="1"/>
  <c r="AP454" i="1"/>
  <c r="AJ454" i="1"/>
  <c r="AI454" i="1"/>
  <c r="AN454" i="1" s="1"/>
  <c r="AH454" i="1"/>
  <c r="AF454" i="1"/>
  <c r="AE454" i="1"/>
  <c r="AC454" i="1"/>
  <c r="AB454" i="1"/>
  <c r="AA454" i="1"/>
  <c r="Z454" i="1"/>
  <c r="Y454" i="1"/>
  <c r="X454" i="1"/>
  <c r="W454" i="1"/>
  <c r="P454" i="1"/>
  <c r="O454" i="1"/>
  <c r="AQ454" i="1" s="1"/>
  <c r="N454" i="1"/>
  <c r="AO454" i="1" s="1"/>
  <c r="M454" i="1"/>
  <c r="AU453" i="1"/>
  <c r="AT453" i="1"/>
  <c r="AR453" i="1"/>
  <c r="AP453" i="1"/>
  <c r="AN453" i="1"/>
  <c r="AJ453" i="1"/>
  <c r="AI453" i="1"/>
  <c r="AH453" i="1"/>
  <c r="AF453" i="1"/>
  <c r="AE453" i="1"/>
  <c r="AC453" i="1"/>
  <c r="AB453" i="1"/>
  <c r="AA453" i="1"/>
  <c r="Z453" i="1"/>
  <c r="Y453" i="1"/>
  <c r="X453" i="1"/>
  <c r="W453" i="1"/>
  <c r="P453" i="1"/>
  <c r="O453" i="1"/>
  <c r="AQ453" i="1" s="1"/>
  <c r="N453" i="1"/>
  <c r="AO453" i="1" s="1"/>
  <c r="AV453" i="1" s="1"/>
  <c r="M453" i="1"/>
  <c r="AU452" i="1"/>
  <c r="AP452" i="1"/>
  <c r="AO452" i="1"/>
  <c r="AN452" i="1"/>
  <c r="AI452" i="1"/>
  <c r="AH452" i="1"/>
  <c r="AF452" i="1"/>
  <c r="AE452" i="1"/>
  <c r="AD452" i="1"/>
  <c r="AC452" i="1"/>
  <c r="AA452" i="1"/>
  <c r="Z452" i="1"/>
  <c r="Y452" i="1"/>
  <c r="X452" i="1"/>
  <c r="W452" i="1"/>
  <c r="P452" i="1"/>
  <c r="O452" i="1"/>
  <c r="AQ452" i="1" s="1"/>
  <c r="N452" i="1"/>
  <c r="M452" i="1"/>
  <c r="AR452" i="1" s="1"/>
  <c r="AU451" i="1"/>
  <c r="AT451" i="1"/>
  <c r="AP451" i="1"/>
  <c r="AO451" i="1"/>
  <c r="AN451" i="1"/>
  <c r="AJ451" i="1"/>
  <c r="AI451" i="1"/>
  <c r="AH451" i="1"/>
  <c r="AF451" i="1"/>
  <c r="AE451" i="1"/>
  <c r="AD451" i="1"/>
  <c r="AC451" i="1"/>
  <c r="AA451" i="1"/>
  <c r="Z451" i="1"/>
  <c r="Y451" i="1"/>
  <c r="X451" i="1"/>
  <c r="W451" i="1"/>
  <c r="P451" i="1"/>
  <c r="O451" i="1"/>
  <c r="AQ451" i="1" s="1"/>
  <c r="N451" i="1"/>
  <c r="M451" i="1"/>
  <c r="AU450" i="1"/>
  <c r="AT450" i="1"/>
  <c r="AP450" i="1"/>
  <c r="AN450" i="1"/>
  <c r="AJ450" i="1"/>
  <c r="AI450" i="1"/>
  <c r="AH450" i="1"/>
  <c r="AF450" i="1"/>
  <c r="AE450" i="1"/>
  <c r="AA450" i="1"/>
  <c r="Z450" i="1"/>
  <c r="Y450" i="1"/>
  <c r="X450" i="1"/>
  <c r="W450" i="1"/>
  <c r="P450" i="1"/>
  <c r="O450" i="1"/>
  <c r="N450" i="1"/>
  <c r="M450" i="1"/>
  <c r="AR450" i="1" s="1"/>
  <c r="AU449" i="1"/>
  <c r="AQ449" i="1"/>
  <c r="AP449" i="1"/>
  <c r="AO449" i="1"/>
  <c r="AI449" i="1"/>
  <c r="AH449" i="1"/>
  <c r="AF449" i="1"/>
  <c r="AE449" i="1"/>
  <c r="AB449" i="1"/>
  <c r="AA449" i="1"/>
  <c r="Z449" i="1"/>
  <c r="Y449" i="1"/>
  <c r="X449" i="1"/>
  <c r="W449" i="1"/>
  <c r="P449" i="1"/>
  <c r="O449" i="1"/>
  <c r="AD449" i="1" s="1"/>
  <c r="N449" i="1"/>
  <c r="AC449" i="1" s="1"/>
  <c r="M449" i="1"/>
  <c r="AR449" i="1" s="1"/>
  <c r="AU448" i="1"/>
  <c r="AT448" i="1"/>
  <c r="AR448" i="1"/>
  <c r="AP448" i="1"/>
  <c r="AI448" i="1"/>
  <c r="AN448" i="1" s="1"/>
  <c r="AH448" i="1"/>
  <c r="AF448" i="1"/>
  <c r="AE448" i="1"/>
  <c r="AC448" i="1"/>
  <c r="AB448" i="1"/>
  <c r="AA448" i="1"/>
  <c r="Z448" i="1"/>
  <c r="Y448" i="1"/>
  <c r="X448" i="1"/>
  <c r="W448" i="1"/>
  <c r="P448" i="1"/>
  <c r="O448" i="1"/>
  <c r="N448" i="1"/>
  <c r="AO448" i="1" s="1"/>
  <c r="AV448" i="1" s="1"/>
  <c r="M448" i="1"/>
  <c r="AU447" i="1"/>
  <c r="AR447" i="1"/>
  <c r="AP447" i="1"/>
  <c r="AN447" i="1"/>
  <c r="AI447" i="1"/>
  <c r="AJ447" i="1" s="1"/>
  <c r="AH447" i="1"/>
  <c r="AF447" i="1"/>
  <c r="AE447" i="1"/>
  <c r="AD447" i="1"/>
  <c r="AC447" i="1"/>
  <c r="AB447" i="1"/>
  <c r="AA447" i="1"/>
  <c r="Z447" i="1"/>
  <c r="Y447" i="1"/>
  <c r="X447" i="1"/>
  <c r="W447" i="1"/>
  <c r="P447" i="1"/>
  <c r="O447" i="1"/>
  <c r="AQ447" i="1" s="1"/>
  <c r="N447" i="1"/>
  <c r="AO447" i="1" s="1"/>
  <c r="AV447" i="1" s="1"/>
  <c r="M447" i="1"/>
  <c r="AU446" i="1"/>
  <c r="AT446" i="1"/>
  <c r="AP446" i="1"/>
  <c r="AO446" i="1"/>
  <c r="AN446" i="1"/>
  <c r="AJ446" i="1"/>
  <c r="AI446" i="1"/>
  <c r="AH446" i="1"/>
  <c r="AF446" i="1"/>
  <c r="AE446" i="1"/>
  <c r="AD446" i="1"/>
  <c r="AC446" i="1"/>
  <c r="AA446" i="1"/>
  <c r="Z446" i="1"/>
  <c r="Y446" i="1"/>
  <c r="X446" i="1"/>
  <c r="W446" i="1"/>
  <c r="P446" i="1"/>
  <c r="O446" i="1"/>
  <c r="AQ446" i="1" s="1"/>
  <c r="N446" i="1"/>
  <c r="M446" i="1"/>
  <c r="AU445" i="1"/>
  <c r="AP445" i="1"/>
  <c r="AO445" i="1"/>
  <c r="AN445" i="1"/>
  <c r="AJ445" i="1"/>
  <c r="AI445" i="1"/>
  <c r="AT445" i="1" s="1"/>
  <c r="AH445" i="1"/>
  <c r="AF445" i="1"/>
  <c r="AE445" i="1"/>
  <c r="AD445" i="1"/>
  <c r="AC445" i="1"/>
  <c r="AA445" i="1"/>
  <c r="Z445" i="1"/>
  <c r="Y445" i="1"/>
  <c r="X445" i="1"/>
  <c r="W445" i="1"/>
  <c r="P445" i="1"/>
  <c r="O445" i="1"/>
  <c r="AQ445" i="1" s="1"/>
  <c r="N445" i="1"/>
  <c r="M445" i="1"/>
  <c r="AU444" i="1"/>
  <c r="AT444" i="1"/>
  <c r="AP444" i="1"/>
  <c r="AO444" i="1"/>
  <c r="AN444" i="1"/>
  <c r="AJ444" i="1"/>
  <c r="AI444" i="1"/>
  <c r="AH444" i="1"/>
  <c r="AF444" i="1"/>
  <c r="AE444" i="1"/>
  <c r="AD444" i="1"/>
  <c r="AC444" i="1"/>
  <c r="AA444" i="1"/>
  <c r="Z444" i="1"/>
  <c r="Y444" i="1"/>
  <c r="X444" i="1"/>
  <c r="W444" i="1"/>
  <c r="P444" i="1"/>
  <c r="O444" i="1"/>
  <c r="AQ444" i="1" s="1"/>
  <c r="N444" i="1"/>
  <c r="M444" i="1"/>
  <c r="AU443" i="1"/>
  <c r="AR443" i="1"/>
  <c r="AP443" i="1"/>
  <c r="AN443" i="1"/>
  <c r="AI443" i="1"/>
  <c r="AH443" i="1"/>
  <c r="AF443" i="1"/>
  <c r="AE443" i="1"/>
  <c r="AB443" i="1"/>
  <c r="AA443" i="1"/>
  <c r="Z443" i="1"/>
  <c r="Y443" i="1"/>
  <c r="X443" i="1"/>
  <c r="W443" i="1"/>
  <c r="P443" i="1"/>
  <c r="O443" i="1"/>
  <c r="AQ443" i="1" s="1"/>
  <c r="N443" i="1"/>
  <c r="AC443" i="1" s="1"/>
  <c r="M443" i="1"/>
  <c r="AU442" i="1"/>
  <c r="AT442" i="1"/>
  <c r="AP442" i="1"/>
  <c r="AI442" i="1"/>
  <c r="AH442" i="1"/>
  <c r="AF442" i="1"/>
  <c r="AE442" i="1"/>
  <c r="AA442" i="1"/>
  <c r="Z442" i="1"/>
  <c r="Y442" i="1"/>
  <c r="X442" i="1"/>
  <c r="W442" i="1"/>
  <c r="P442" i="1"/>
  <c r="O442" i="1"/>
  <c r="N442" i="1"/>
  <c r="AO442" i="1" s="1"/>
  <c r="M442" i="1"/>
  <c r="AR442" i="1" s="1"/>
  <c r="AU441" i="1"/>
  <c r="AR441" i="1"/>
  <c r="AQ441" i="1"/>
  <c r="AP441" i="1"/>
  <c r="AN441" i="1"/>
  <c r="AJ441" i="1"/>
  <c r="AI441" i="1"/>
  <c r="AT441" i="1" s="1"/>
  <c r="AH441" i="1"/>
  <c r="AF441" i="1"/>
  <c r="AE441" i="1"/>
  <c r="AD441" i="1"/>
  <c r="AB441" i="1"/>
  <c r="AA441" i="1"/>
  <c r="Z441" i="1"/>
  <c r="Y441" i="1"/>
  <c r="X441" i="1"/>
  <c r="W441" i="1"/>
  <c r="P441" i="1"/>
  <c r="O441" i="1"/>
  <c r="N441" i="1"/>
  <c r="M441" i="1"/>
  <c r="AU440" i="1"/>
  <c r="AT440" i="1"/>
  <c r="AP440" i="1"/>
  <c r="AO440" i="1"/>
  <c r="AN440" i="1"/>
  <c r="AJ440" i="1"/>
  <c r="AI440" i="1"/>
  <c r="AH440" i="1"/>
  <c r="AF440" i="1"/>
  <c r="AE440" i="1"/>
  <c r="AC440" i="1"/>
  <c r="AA440" i="1"/>
  <c r="Z440" i="1"/>
  <c r="Y440" i="1"/>
  <c r="X440" i="1"/>
  <c r="W440" i="1"/>
  <c r="P440" i="1"/>
  <c r="O440" i="1"/>
  <c r="N440" i="1"/>
  <c r="M440" i="1"/>
  <c r="AR440" i="1" s="1"/>
  <c r="AU439" i="1"/>
  <c r="AR439" i="1"/>
  <c r="AP439" i="1"/>
  <c r="AO439" i="1"/>
  <c r="AV439" i="1" s="1"/>
  <c r="AN439" i="1"/>
  <c r="AJ439" i="1"/>
  <c r="AI439" i="1"/>
  <c r="AT439" i="1" s="1"/>
  <c r="AH439" i="1"/>
  <c r="AF439" i="1"/>
  <c r="AE439" i="1"/>
  <c r="AD439" i="1"/>
  <c r="AA439" i="1"/>
  <c r="Z439" i="1"/>
  <c r="Y439" i="1"/>
  <c r="X439" i="1"/>
  <c r="W439" i="1"/>
  <c r="P439" i="1"/>
  <c r="O439" i="1"/>
  <c r="AQ439" i="1" s="1"/>
  <c r="N439" i="1"/>
  <c r="AC439" i="1" s="1"/>
  <c r="M439" i="1"/>
  <c r="AB439" i="1" s="1"/>
  <c r="AU438" i="1"/>
  <c r="AT438" i="1"/>
  <c r="AQ438" i="1"/>
  <c r="AP438" i="1"/>
  <c r="AN438" i="1"/>
  <c r="AJ438" i="1"/>
  <c r="AI438" i="1"/>
  <c r="AH438" i="1"/>
  <c r="AF438" i="1"/>
  <c r="AE438" i="1"/>
  <c r="AD438" i="1"/>
  <c r="AA438" i="1"/>
  <c r="Z438" i="1"/>
  <c r="Y438" i="1"/>
  <c r="X438" i="1"/>
  <c r="W438" i="1"/>
  <c r="P438" i="1"/>
  <c r="O438" i="1"/>
  <c r="N438" i="1"/>
  <c r="M438" i="1"/>
  <c r="AU437" i="1"/>
  <c r="AP437" i="1"/>
  <c r="AN437" i="1"/>
  <c r="AJ437" i="1"/>
  <c r="AI437" i="1"/>
  <c r="AT437" i="1" s="1"/>
  <c r="AH437" i="1"/>
  <c r="AF437" i="1"/>
  <c r="AE437" i="1"/>
  <c r="AD437" i="1"/>
  <c r="AA437" i="1"/>
  <c r="Z437" i="1"/>
  <c r="Y437" i="1"/>
  <c r="X437" i="1"/>
  <c r="W437" i="1"/>
  <c r="P437" i="1"/>
  <c r="O437" i="1"/>
  <c r="AQ437" i="1" s="1"/>
  <c r="N437" i="1"/>
  <c r="M437" i="1"/>
  <c r="AR437" i="1" s="1"/>
  <c r="AU436" i="1"/>
  <c r="AT436" i="1"/>
  <c r="AP436" i="1"/>
  <c r="AO436" i="1"/>
  <c r="AN436" i="1"/>
  <c r="AJ436" i="1"/>
  <c r="AI436" i="1"/>
  <c r="AH436" i="1"/>
  <c r="AF436" i="1"/>
  <c r="AE436" i="1"/>
  <c r="AA436" i="1"/>
  <c r="Z436" i="1"/>
  <c r="Y436" i="1"/>
  <c r="X436" i="1"/>
  <c r="W436" i="1"/>
  <c r="P436" i="1"/>
  <c r="O436" i="1"/>
  <c r="N436" i="1"/>
  <c r="AC436" i="1" s="1"/>
  <c r="M436" i="1"/>
  <c r="AR436" i="1" s="1"/>
  <c r="AU435" i="1"/>
  <c r="AR435" i="1"/>
  <c r="AP435" i="1"/>
  <c r="AI435" i="1"/>
  <c r="AH435" i="1"/>
  <c r="AF435" i="1"/>
  <c r="AE435" i="1"/>
  <c r="AB435" i="1"/>
  <c r="AA435" i="1"/>
  <c r="Z435" i="1"/>
  <c r="Y435" i="1"/>
  <c r="X435" i="1"/>
  <c r="W435" i="1"/>
  <c r="P435" i="1"/>
  <c r="O435" i="1"/>
  <c r="AQ435" i="1" s="1"/>
  <c r="N435" i="1"/>
  <c r="AO435" i="1" s="1"/>
  <c r="AV435" i="1" s="1"/>
  <c r="M435" i="1"/>
  <c r="AU434" i="1"/>
  <c r="AT434" i="1"/>
  <c r="AR434" i="1"/>
  <c r="AP434" i="1"/>
  <c r="AJ434" i="1"/>
  <c r="AI434" i="1"/>
  <c r="AN434" i="1" s="1"/>
  <c r="AH434" i="1"/>
  <c r="AF434" i="1"/>
  <c r="AE434" i="1"/>
  <c r="AC434" i="1"/>
  <c r="AB434" i="1"/>
  <c r="AA434" i="1"/>
  <c r="Z434" i="1"/>
  <c r="Y434" i="1"/>
  <c r="X434" i="1"/>
  <c r="W434" i="1"/>
  <c r="P434" i="1"/>
  <c r="O434" i="1"/>
  <c r="AQ434" i="1" s="1"/>
  <c r="N434" i="1"/>
  <c r="AO434" i="1" s="1"/>
  <c r="AV434" i="1" s="1"/>
  <c r="M434" i="1"/>
  <c r="AU433" i="1"/>
  <c r="AR433" i="1"/>
  <c r="AP433" i="1"/>
  <c r="AN433" i="1"/>
  <c r="AI433" i="1"/>
  <c r="AT433" i="1" s="1"/>
  <c r="AH433" i="1"/>
  <c r="AF433" i="1"/>
  <c r="AE433" i="1"/>
  <c r="AD433" i="1"/>
  <c r="AC433" i="1"/>
  <c r="AB433" i="1"/>
  <c r="AA433" i="1"/>
  <c r="Z433" i="1"/>
  <c r="Y433" i="1"/>
  <c r="X433" i="1"/>
  <c r="W433" i="1"/>
  <c r="P433" i="1"/>
  <c r="O433" i="1"/>
  <c r="AQ433" i="1" s="1"/>
  <c r="N433" i="1"/>
  <c r="AO433" i="1" s="1"/>
  <c r="AV433" i="1" s="1"/>
  <c r="M433" i="1"/>
  <c r="AV432" i="1"/>
  <c r="AU432" i="1"/>
  <c r="AT432" i="1"/>
  <c r="AP432" i="1"/>
  <c r="AO432" i="1"/>
  <c r="AN432" i="1"/>
  <c r="AJ432" i="1"/>
  <c r="AI432" i="1"/>
  <c r="AH432" i="1"/>
  <c r="AF432" i="1"/>
  <c r="AE432" i="1"/>
  <c r="AD432" i="1"/>
  <c r="AC432" i="1"/>
  <c r="AA432" i="1"/>
  <c r="Z432" i="1"/>
  <c r="Y432" i="1"/>
  <c r="X432" i="1"/>
  <c r="W432" i="1"/>
  <c r="P432" i="1"/>
  <c r="O432" i="1"/>
  <c r="AQ432" i="1" s="1"/>
  <c r="N432" i="1"/>
  <c r="M432" i="1"/>
  <c r="AU431" i="1"/>
  <c r="AT431" i="1"/>
  <c r="AP431" i="1"/>
  <c r="AN431" i="1"/>
  <c r="AJ431" i="1"/>
  <c r="AI431" i="1"/>
  <c r="AH431" i="1"/>
  <c r="AF431" i="1"/>
  <c r="AE431" i="1"/>
  <c r="AD431" i="1"/>
  <c r="AA431" i="1"/>
  <c r="Z431" i="1"/>
  <c r="Y431" i="1"/>
  <c r="X431" i="1"/>
  <c r="W431" i="1"/>
  <c r="P431" i="1"/>
  <c r="O431" i="1"/>
  <c r="AQ431" i="1" s="1"/>
  <c r="N431" i="1"/>
  <c r="M431" i="1"/>
  <c r="AR431" i="1" s="1"/>
  <c r="AU430" i="1"/>
  <c r="AT430" i="1"/>
  <c r="AQ430" i="1"/>
  <c r="AP430" i="1"/>
  <c r="AO430" i="1"/>
  <c r="AN430" i="1"/>
  <c r="AJ430" i="1"/>
  <c r="AI430" i="1"/>
  <c r="AH430" i="1"/>
  <c r="AF430" i="1"/>
  <c r="AE430" i="1"/>
  <c r="AA430" i="1"/>
  <c r="Z430" i="1"/>
  <c r="Y430" i="1"/>
  <c r="X430" i="1"/>
  <c r="W430" i="1"/>
  <c r="P430" i="1"/>
  <c r="O430" i="1"/>
  <c r="AD430" i="1" s="1"/>
  <c r="N430" i="1"/>
  <c r="AC430" i="1" s="1"/>
  <c r="M430" i="1"/>
  <c r="AU429" i="1"/>
  <c r="AR429" i="1"/>
  <c r="AP429" i="1"/>
  <c r="AI429" i="1"/>
  <c r="AH429" i="1"/>
  <c r="AF429" i="1"/>
  <c r="AE429" i="1"/>
  <c r="AB429" i="1"/>
  <c r="AA429" i="1"/>
  <c r="Z429" i="1"/>
  <c r="Y429" i="1"/>
  <c r="X429" i="1"/>
  <c r="W429" i="1"/>
  <c r="P429" i="1"/>
  <c r="O429" i="1"/>
  <c r="AQ429" i="1" s="1"/>
  <c r="N429" i="1"/>
  <c r="M429" i="1"/>
  <c r="AU428" i="1"/>
  <c r="AT428" i="1"/>
  <c r="AR428" i="1"/>
  <c r="AP428" i="1"/>
  <c r="AJ428" i="1"/>
  <c r="AI428" i="1"/>
  <c r="AN428" i="1" s="1"/>
  <c r="AH428" i="1"/>
  <c r="AF428" i="1"/>
  <c r="AE428" i="1"/>
  <c r="AC428" i="1"/>
  <c r="AB428" i="1"/>
  <c r="AA428" i="1"/>
  <c r="Z428" i="1"/>
  <c r="Y428" i="1"/>
  <c r="X428" i="1"/>
  <c r="W428" i="1"/>
  <c r="P428" i="1"/>
  <c r="O428" i="1"/>
  <c r="N428" i="1"/>
  <c r="AO428" i="1" s="1"/>
  <c r="AV428" i="1" s="1"/>
  <c r="M428" i="1"/>
  <c r="AU427" i="1"/>
  <c r="AR427" i="1"/>
  <c r="AP427" i="1"/>
  <c r="AN427" i="1"/>
  <c r="AI427" i="1"/>
  <c r="AH427" i="1"/>
  <c r="AF427" i="1"/>
  <c r="AE427" i="1"/>
  <c r="AD427" i="1"/>
  <c r="AC427" i="1"/>
  <c r="AB427" i="1"/>
  <c r="AA427" i="1"/>
  <c r="Z427" i="1"/>
  <c r="Y427" i="1"/>
  <c r="X427" i="1"/>
  <c r="W427" i="1"/>
  <c r="P427" i="1"/>
  <c r="O427" i="1"/>
  <c r="AQ427" i="1" s="1"/>
  <c r="N427" i="1"/>
  <c r="AO427" i="1" s="1"/>
  <c r="M427" i="1"/>
  <c r="AU426" i="1"/>
  <c r="AT426" i="1"/>
  <c r="AP426" i="1"/>
  <c r="AO426" i="1"/>
  <c r="AN426" i="1"/>
  <c r="AJ426" i="1"/>
  <c r="AI426" i="1"/>
  <c r="AH426" i="1"/>
  <c r="AF426" i="1"/>
  <c r="AE426" i="1"/>
  <c r="AD426" i="1"/>
  <c r="AC426" i="1"/>
  <c r="AA426" i="1"/>
  <c r="Z426" i="1"/>
  <c r="Y426" i="1"/>
  <c r="X426" i="1"/>
  <c r="W426" i="1"/>
  <c r="P426" i="1"/>
  <c r="O426" i="1"/>
  <c r="AQ426" i="1" s="1"/>
  <c r="N426" i="1"/>
  <c r="M426" i="1"/>
  <c r="AU425" i="1"/>
  <c r="AT425" i="1"/>
  <c r="AP425" i="1"/>
  <c r="AN425" i="1"/>
  <c r="AJ425" i="1"/>
  <c r="AI425" i="1"/>
  <c r="AH425" i="1"/>
  <c r="AF425" i="1"/>
  <c r="AE425" i="1"/>
  <c r="AD425" i="1"/>
  <c r="AA425" i="1"/>
  <c r="Z425" i="1"/>
  <c r="Y425" i="1"/>
  <c r="X425" i="1"/>
  <c r="W425" i="1"/>
  <c r="P425" i="1"/>
  <c r="O425" i="1"/>
  <c r="AQ425" i="1" s="1"/>
  <c r="N425" i="1"/>
  <c r="M425" i="1"/>
  <c r="AR425" i="1" s="1"/>
  <c r="AU424" i="1"/>
  <c r="AT424" i="1"/>
  <c r="AQ424" i="1"/>
  <c r="AP424" i="1"/>
  <c r="AO424" i="1"/>
  <c r="AN424" i="1"/>
  <c r="AJ424" i="1"/>
  <c r="AI424" i="1"/>
  <c r="AH424" i="1"/>
  <c r="AF424" i="1"/>
  <c r="AE424" i="1"/>
  <c r="AA424" i="1"/>
  <c r="Z424" i="1"/>
  <c r="Y424" i="1"/>
  <c r="X424" i="1"/>
  <c r="W424" i="1"/>
  <c r="P424" i="1"/>
  <c r="O424" i="1"/>
  <c r="AD424" i="1" s="1"/>
  <c r="N424" i="1"/>
  <c r="AC424" i="1" s="1"/>
  <c r="M424" i="1"/>
  <c r="AU423" i="1"/>
  <c r="AR423" i="1"/>
  <c r="AP423" i="1"/>
  <c r="AI423" i="1"/>
  <c r="AH423" i="1"/>
  <c r="AF423" i="1"/>
  <c r="AE423" i="1"/>
  <c r="AB423" i="1"/>
  <c r="AA423" i="1"/>
  <c r="Z423" i="1"/>
  <c r="Y423" i="1"/>
  <c r="X423" i="1"/>
  <c r="W423" i="1"/>
  <c r="P423" i="1"/>
  <c r="O423" i="1"/>
  <c r="AQ423" i="1" s="1"/>
  <c r="N423" i="1"/>
  <c r="M423" i="1"/>
  <c r="AU422" i="1"/>
  <c r="AT422" i="1"/>
  <c r="AR422" i="1"/>
  <c r="AP422" i="1"/>
  <c r="AJ422" i="1"/>
  <c r="AI422" i="1"/>
  <c r="AN422" i="1" s="1"/>
  <c r="AH422" i="1"/>
  <c r="AF422" i="1"/>
  <c r="AE422" i="1"/>
  <c r="AC422" i="1"/>
  <c r="AB422" i="1"/>
  <c r="AA422" i="1"/>
  <c r="Z422" i="1"/>
  <c r="Y422" i="1"/>
  <c r="X422" i="1"/>
  <c r="W422" i="1"/>
  <c r="P422" i="1"/>
  <c r="O422" i="1"/>
  <c r="N422" i="1"/>
  <c r="AO422" i="1" s="1"/>
  <c r="M422" i="1"/>
  <c r="AU421" i="1"/>
  <c r="AR421" i="1"/>
  <c r="AP421" i="1"/>
  <c r="AN421" i="1"/>
  <c r="AI421" i="1"/>
  <c r="AH421" i="1"/>
  <c r="AF421" i="1"/>
  <c r="AE421" i="1"/>
  <c r="AD421" i="1"/>
  <c r="AC421" i="1"/>
  <c r="AB421" i="1"/>
  <c r="AA421" i="1"/>
  <c r="Z421" i="1"/>
  <c r="Y421" i="1"/>
  <c r="X421" i="1"/>
  <c r="W421" i="1"/>
  <c r="P421" i="1"/>
  <c r="O421" i="1"/>
  <c r="AQ421" i="1" s="1"/>
  <c r="N421" i="1"/>
  <c r="AO421" i="1" s="1"/>
  <c r="M421" i="1"/>
  <c r="AU420" i="1"/>
  <c r="AT420" i="1"/>
  <c r="AP420" i="1"/>
  <c r="AO420" i="1"/>
  <c r="AN420" i="1"/>
  <c r="AJ420" i="1"/>
  <c r="AI420" i="1"/>
  <c r="AH420" i="1"/>
  <c r="AF420" i="1"/>
  <c r="AE420" i="1"/>
  <c r="AD420" i="1"/>
  <c r="AC420" i="1"/>
  <c r="AA420" i="1"/>
  <c r="Z420" i="1"/>
  <c r="Y420" i="1"/>
  <c r="X420" i="1"/>
  <c r="W420" i="1"/>
  <c r="P420" i="1"/>
  <c r="O420" i="1"/>
  <c r="AQ420" i="1" s="1"/>
  <c r="N420" i="1"/>
  <c r="M420" i="1"/>
  <c r="AU419" i="1"/>
  <c r="AT419" i="1"/>
  <c r="AP419" i="1"/>
  <c r="AN419" i="1"/>
  <c r="AJ419" i="1"/>
  <c r="AI419" i="1"/>
  <c r="AH419" i="1"/>
  <c r="AF419" i="1"/>
  <c r="AE419" i="1"/>
  <c r="AD419" i="1"/>
  <c r="AA419" i="1"/>
  <c r="Z419" i="1"/>
  <c r="Y419" i="1"/>
  <c r="X419" i="1"/>
  <c r="W419" i="1"/>
  <c r="P419" i="1"/>
  <c r="O419" i="1"/>
  <c r="AQ419" i="1" s="1"/>
  <c r="N419" i="1"/>
  <c r="M419" i="1"/>
  <c r="AR419" i="1" s="1"/>
  <c r="AU418" i="1"/>
  <c r="AT418" i="1"/>
  <c r="AQ418" i="1"/>
  <c r="AP418" i="1"/>
  <c r="AO418" i="1"/>
  <c r="AN418" i="1"/>
  <c r="AJ418" i="1"/>
  <c r="AI418" i="1"/>
  <c r="AH418" i="1"/>
  <c r="AF418" i="1"/>
  <c r="AE418" i="1"/>
  <c r="AA418" i="1"/>
  <c r="Z418" i="1"/>
  <c r="Y418" i="1"/>
  <c r="X418" i="1"/>
  <c r="W418" i="1"/>
  <c r="P418" i="1"/>
  <c r="O418" i="1"/>
  <c r="AD418" i="1" s="1"/>
  <c r="N418" i="1"/>
  <c r="AC418" i="1" s="1"/>
  <c r="M418" i="1"/>
  <c r="AU417" i="1"/>
  <c r="AR417" i="1"/>
  <c r="AP417" i="1"/>
  <c r="AI417" i="1"/>
  <c r="AH417" i="1"/>
  <c r="AF417" i="1"/>
  <c r="AE417" i="1"/>
  <c r="AB417" i="1"/>
  <c r="AA417" i="1"/>
  <c r="Z417" i="1"/>
  <c r="Y417" i="1"/>
  <c r="X417" i="1"/>
  <c r="W417" i="1"/>
  <c r="P417" i="1"/>
  <c r="O417" i="1"/>
  <c r="AQ417" i="1" s="1"/>
  <c r="N417" i="1"/>
  <c r="M417" i="1"/>
  <c r="AU416" i="1"/>
  <c r="AT416" i="1"/>
  <c r="AR416" i="1"/>
  <c r="AP416" i="1"/>
  <c r="AJ416" i="1"/>
  <c r="AI416" i="1"/>
  <c r="AN416" i="1" s="1"/>
  <c r="AH416" i="1"/>
  <c r="AF416" i="1"/>
  <c r="AE416" i="1"/>
  <c r="AC416" i="1"/>
  <c r="AB416" i="1"/>
  <c r="AA416" i="1"/>
  <c r="Z416" i="1"/>
  <c r="Y416" i="1"/>
  <c r="X416" i="1"/>
  <c r="W416" i="1"/>
  <c r="P416" i="1"/>
  <c r="O416" i="1"/>
  <c r="N416" i="1"/>
  <c r="AO416" i="1" s="1"/>
  <c r="AV416" i="1" s="1"/>
  <c r="M416" i="1"/>
  <c r="AU415" i="1"/>
  <c r="AR415" i="1"/>
  <c r="AP415" i="1"/>
  <c r="AI415" i="1"/>
  <c r="AH415" i="1"/>
  <c r="AF415" i="1"/>
  <c r="AE415" i="1"/>
  <c r="AD415" i="1"/>
  <c r="AC415" i="1"/>
  <c r="AB415" i="1"/>
  <c r="AA415" i="1"/>
  <c r="Z415" i="1"/>
  <c r="Y415" i="1"/>
  <c r="X415" i="1"/>
  <c r="W415" i="1"/>
  <c r="P415" i="1"/>
  <c r="O415" i="1"/>
  <c r="AQ415" i="1" s="1"/>
  <c r="N415" i="1"/>
  <c r="AO415" i="1" s="1"/>
  <c r="M415" i="1"/>
  <c r="AU414" i="1"/>
  <c r="AT414" i="1"/>
  <c r="AP414" i="1"/>
  <c r="AO414" i="1"/>
  <c r="AN414" i="1"/>
  <c r="AJ414" i="1"/>
  <c r="AI414" i="1"/>
  <c r="AH414" i="1"/>
  <c r="AF414" i="1"/>
  <c r="AE414" i="1"/>
  <c r="AD414" i="1"/>
  <c r="AC414" i="1"/>
  <c r="AA414" i="1"/>
  <c r="Z414" i="1"/>
  <c r="Y414" i="1"/>
  <c r="X414" i="1"/>
  <c r="W414" i="1"/>
  <c r="P414" i="1"/>
  <c r="O414" i="1"/>
  <c r="AQ414" i="1" s="1"/>
  <c r="N414" i="1"/>
  <c r="M414" i="1"/>
  <c r="AU413" i="1"/>
  <c r="AT413" i="1"/>
  <c r="AP413" i="1"/>
  <c r="AN413" i="1"/>
  <c r="AJ413" i="1"/>
  <c r="AI413" i="1"/>
  <c r="AH413" i="1"/>
  <c r="AF413" i="1"/>
  <c r="AE413" i="1"/>
  <c r="AD413" i="1"/>
  <c r="AA413" i="1"/>
  <c r="Z413" i="1"/>
  <c r="Y413" i="1"/>
  <c r="X413" i="1"/>
  <c r="W413" i="1"/>
  <c r="P413" i="1"/>
  <c r="O413" i="1"/>
  <c r="AQ413" i="1" s="1"/>
  <c r="N413" i="1"/>
  <c r="M413" i="1"/>
  <c r="AR413" i="1" s="1"/>
  <c r="AU412" i="1"/>
  <c r="AT412" i="1"/>
  <c r="AQ412" i="1"/>
  <c r="AP412" i="1"/>
  <c r="AO412" i="1"/>
  <c r="AN412" i="1"/>
  <c r="AJ412" i="1"/>
  <c r="AI412" i="1"/>
  <c r="AH412" i="1"/>
  <c r="AF412" i="1"/>
  <c r="AE412" i="1"/>
  <c r="AA412" i="1"/>
  <c r="Z412" i="1"/>
  <c r="Y412" i="1"/>
  <c r="X412" i="1"/>
  <c r="W412" i="1"/>
  <c r="P412" i="1"/>
  <c r="O412" i="1"/>
  <c r="AD412" i="1" s="1"/>
  <c r="N412" i="1"/>
  <c r="AC412" i="1" s="1"/>
  <c r="M412" i="1"/>
  <c r="AU411" i="1"/>
  <c r="AR411" i="1"/>
  <c r="AP411" i="1"/>
  <c r="AI411" i="1"/>
  <c r="AH411" i="1"/>
  <c r="AF411" i="1"/>
  <c r="AE411" i="1"/>
  <c r="AB411" i="1"/>
  <c r="AA411" i="1"/>
  <c r="Z411" i="1"/>
  <c r="Y411" i="1"/>
  <c r="X411" i="1"/>
  <c r="W411" i="1"/>
  <c r="P411" i="1"/>
  <c r="O411" i="1"/>
  <c r="AQ411" i="1" s="1"/>
  <c r="N411" i="1"/>
  <c r="M411" i="1"/>
  <c r="AU410" i="1"/>
  <c r="AT410" i="1"/>
  <c r="AR410" i="1"/>
  <c r="AP410" i="1"/>
  <c r="AJ410" i="1"/>
  <c r="AI410" i="1"/>
  <c r="AN410" i="1" s="1"/>
  <c r="AH410" i="1"/>
  <c r="AF410" i="1"/>
  <c r="AE410" i="1"/>
  <c r="AC410" i="1"/>
  <c r="AB410" i="1"/>
  <c r="AA410" i="1"/>
  <c r="Z410" i="1"/>
  <c r="Y410" i="1"/>
  <c r="X410" i="1"/>
  <c r="W410" i="1"/>
  <c r="P410" i="1"/>
  <c r="O410" i="1"/>
  <c r="N410" i="1"/>
  <c r="AO410" i="1" s="1"/>
  <c r="AV410" i="1" s="1"/>
  <c r="M410" i="1"/>
  <c r="AU409" i="1"/>
  <c r="AR409" i="1"/>
  <c r="AP409" i="1"/>
  <c r="AI409" i="1"/>
  <c r="AH409" i="1"/>
  <c r="AF409" i="1"/>
  <c r="AE409" i="1"/>
  <c r="AD409" i="1"/>
  <c r="AC409" i="1"/>
  <c r="AB409" i="1"/>
  <c r="AA409" i="1"/>
  <c r="Z409" i="1"/>
  <c r="Y409" i="1"/>
  <c r="X409" i="1"/>
  <c r="W409" i="1"/>
  <c r="P409" i="1"/>
  <c r="O409" i="1"/>
  <c r="AQ409" i="1" s="1"/>
  <c r="N409" i="1"/>
  <c r="AO409" i="1" s="1"/>
  <c r="M409" i="1"/>
  <c r="AU408" i="1"/>
  <c r="AT408" i="1"/>
  <c r="AP408" i="1"/>
  <c r="AO408" i="1"/>
  <c r="AN408" i="1"/>
  <c r="AJ408" i="1"/>
  <c r="AI408" i="1"/>
  <c r="AH408" i="1"/>
  <c r="AF408" i="1"/>
  <c r="AE408" i="1"/>
  <c r="AD408" i="1"/>
  <c r="AC408" i="1"/>
  <c r="AA408" i="1"/>
  <c r="Z408" i="1"/>
  <c r="Y408" i="1"/>
  <c r="X408" i="1"/>
  <c r="W408" i="1"/>
  <c r="P408" i="1"/>
  <c r="O408" i="1"/>
  <c r="AQ408" i="1" s="1"/>
  <c r="N408" i="1"/>
  <c r="M408" i="1"/>
  <c r="AU407" i="1"/>
  <c r="AT407" i="1"/>
  <c r="AP407" i="1"/>
  <c r="AN407" i="1"/>
  <c r="AJ407" i="1"/>
  <c r="AI407" i="1"/>
  <c r="AH407" i="1"/>
  <c r="AF407" i="1"/>
  <c r="AE407" i="1"/>
  <c r="AD407" i="1"/>
  <c r="AA407" i="1"/>
  <c r="Z407" i="1"/>
  <c r="Y407" i="1"/>
  <c r="X407" i="1"/>
  <c r="W407" i="1"/>
  <c r="P407" i="1"/>
  <c r="O407" i="1"/>
  <c r="AQ407" i="1" s="1"/>
  <c r="N407" i="1"/>
  <c r="M407" i="1"/>
  <c r="AR407" i="1" s="1"/>
  <c r="AU406" i="1"/>
  <c r="AT406" i="1"/>
  <c r="AQ406" i="1"/>
  <c r="AP406" i="1"/>
  <c r="AO406" i="1"/>
  <c r="AN406" i="1"/>
  <c r="AJ406" i="1"/>
  <c r="AI406" i="1"/>
  <c r="AH406" i="1"/>
  <c r="AF406" i="1"/>
  <c r="AE406" i="1"/>
  <c r="AA406" i="1"/>
  <c r="Z406" i="1"/>
  <c r="Y406" i="1"/>
  <c r="X406" i="1"/>
  <c r="W406" i="1"/>
  <c r="P406" i="1"/>
  <c r="O406" i="1"/>
  <c r="AD406" i="1" s="1"/>
  <c r="N406" i="1"/>
  <c r="AC406" i="1" s="1"/>
  <c r="M406" i="1"/>
  <c r="AU405" i="1"/>
  <c r="AR405" i="1"/>
  <c r="AP405" i="1"/>
  <c r="AI405" i="1"/>
  <c r="AH405" i="1"/>
  <c r="AF405" i="1"/>
  <c r="AE405" i="1"/>
  <c r="AB405" i="1"/>
  <c r="AA405" i="1"/>
  <c r="Z405" i="1"/>
  <c r="Y405" i="1"/>
  <c r="X405" i="1"/>
  <c r="W405" i="1"/>
  <c r="P405" i="1"/>
  <c r="O405" i="1"/>
  <c r="AQ405" i="1" s="1"/>
  <c r="N405" i="1"/>
  <c r="M405" i="1"/>
  <c r="AU404" i="1"/>
  <c r="AT404" i="1"/>
  <c r="AR404" i="1"/>
  <c r="AP404" i="1"/>
  <c r="AJ404" i="1"/>
  <c r="AI404" i="1"/>
  <c r="AN404" i="1" s="1"/>
  <c r="AH404" i="1"/>
  <c r="AF404" i="1"/>
  <c r="AE404" i="1"/>
  <c r="AC404" i="1"/>
  <c r="AB404" i="1"/>
  <c r="AA404" i="1"/>
  <c r="Z404" i="1"/>
  <c r="Y404" i="1"/>
  <c r="X404" i="1"/>
  <c r="W404" i="1"/>
  <c r="P404" i="1"/>
  <c r="O404" i="1"/>
  <c r="N404" i="1"/>
  <c r="AO404" i="1" s="1"/>
  <c r="M404" i="1"/>
  <c r="AU403" i="1"/>
  <c r="AR403" i="1"/>
  <c r="AP403" i="1"/>
  <c r="AN403" i="1"/>
  <c r="AI403" i="1"/>
  <c r="AH403" i="1"/>
  <c r="AF403" i="1"/>
  <c r="AE403" i="1"/>
  <c r="AD403" i="1"/>
  <c r="AC403" i="1"/>
  <c r="AB403" i="1"/>
  <c r="AA403" i="1"/>
  <c r="Z403" i="1"/>
  <c r="Y403" i="1"/>
  <c r="X403" i="1"/>
  <c r="W403" i="1"/>
  <c r="P403" i="1"/>
  <c r="O403" i="1"/>
  <c r="AQ403" i="1" s="1"/>
  <c r="N403" i="1"/>
  <c r="AO403" i="1" s="1"/>
  <c r="M403" i="1"/>
  <c r="AU402" i="1"/>
  <c r="AT402" i="1"/>
  <c r="AP402" i="1"/>
  <c r="AO402" i="1"/>
  <c r="AN402" i="1"/>
  <c r="AJ402" i="1"/>
  <c r="AI402" i="1"/>
  <c r="AH402" i="1"/>
  <c r="AF402" i="1"/>
  <c r="AE402" i="1"/>
  <c r="AD402" i="1"/>
  <c r="AC402" i="1"/>
  <c r="AA402" i="1"/>
  <c r="Z402" i="1"/>
  <c r="Y402" i="1"/>
  <c r="X402" i="1"/>
  <c r="W402" i="1"/>
  <c r="P402" i="1"/>
  <c r="O402" i="1"/>
  <c r="AQ402" i="1" s="1"/>
  <c r="N402" i="1"/>
  <c r="M402" i="1"/>
  <c r="AU401" i="1"/>
  <c r="AT401" i="1"/>
  <c r="AP401" i="1"/>
  <c r="AN401" i="1"/>
  <c r="AJ401" i="1"/>
  <c r="AI401" i="1"/>
  <c r="AH401" i="1"/>
  <c r="AF401" i="1"/>
  <c r="AE401" i="1"/>
  <c r="AD401" i="1"/>
  <c r="AA401" i="1"/>
  <c r="Z401" i="1"/>
  <c r="Y401" i="1"/>
  <c r="X401" i="1"/>
  <c r="W401" i="1"/>
  <c r="P401" i="1"/>
  <c r="O401" i="1"/>
  <c r="AQ401" i="1" s="1"/>
  <c r="N401" i="1"/>
  <c r="M401" i="1"/>
  <c r="AR401" i="1" s="1"/>
  <c r="AU400" i="1"/>
  <c r="AT400" i="1"/>
  <c r="AQ400" i="1"/>
  <c r="AP400" i="1"/>
  <c r="AO400" i="1"/>
  <c r="AN400" i="1"/>
  <c r="AJ400" i="1"/>
  <c r="AI400" i="1"/>
  <c r="AH400" i="1"/>
  <c r="AF400" i="1"/>
  <c r="AE400" i="1"/>
  <c r="AA400" i="1"/>
  <c r="Z400" i="1"/>
  <c r="Y400" i="1"/>
  <c r="X400" i="1"/>
  <c r="W400" i="1"/>
  <c r="P400" i="1"/>
  <c r="O400" i="1"/>
  <c r="AD400" i="1" s="1"/>
  <c r="N400" i="1"/>
  <c r="AC400" i="1" s="1"/>
  <c r="M400" i="1"/>
  <c r="AU399" i="1"/>
  <c r="AR399" i="1"/>
  <c r="AP399" i="1"/>
  <c r="AI399" i="1"/>
  <c r="AH399" i="1"/>
  <c r="AF399" i="1"/>
  <c r="AE399" i="1"/>
  <c r="AB399" i="1"/>
  <c r="AA399" i="1"/>
  <c r="Z399" i="1"/>
  <c r="Y399" i="1"/>
  <c r="X399" i="1"/>
  <c r="W399" i="1"/>
  <c r="P399" i="1"/>
  <c r="O399" i="1"/>
  <c r="AQ399" i="1" s="1"/>
  <c r="N399" i="1"/>
  <c r="M399" i="1"/>
  <c r="AU398" i="1"/>
  <c r="AT398" i="1"/>
  <c r="AR398" i="1"/>
  <c r="AP398" i="1"/>
  <c r="AJ398" i="1"/>
  <c r="AI398" i="1"/>
  <c r="AN398" i="1" s="1"/>
  <c r="AH398" i="1"/>
  <c r="AF398" i="1"/>
  <c r="AE398" i="1"/>
  <c r="AC398" i="1"/>
  <c r="AB398" i="1"/>
  <c r="AA398" i="1"/>
  <c r="Z398" i="1"/>
  <c r="Y398" i="1"/>
  <c r="X398" i="1"/>
  <c r="W398" i="1"/>
  <c r="P398" i="1"/>
  <c r="O398" i="1"/>
  <c r="N398" i="1"/>
  <c r="AO398" i="1" s="1"/>
  <c r="AV398" i="1" s="1"/>
  <c r="M398" i="1"/>
  <c r="AU397" i="1"/>
  <c r="AR397" i="1"/>
  <c r="AP397" i="1"/>
  <c r="AI397" i="1"/>
  <c r="AH397" i="1"/>
  <c r="AF397" i="1"/>
  <c r="AE397" i="1"/>
  <c r="AD397" i="1"/>
  <c r="AC397" i="1"/>
  <c r="AB397" i="1"/>
  <c r="AA397" i="1"/>
  <c r="Z397" i="1"/>
  <c r="Y397" i="1"/>
  <c r="X397" i="1"/>
  <c r="W397" i="1"/>
  <c r="P397" i="1"/>
  <c r="O397" i="1"/>
  <c r="AQ397" i="1" s="1"/>
  <c r="N397" i="1"/>
  <c r="AO397" i="1" s="1"/>
  <c r="M397" i="1"/>
  <c r="AU396" i="1"/>
  <c r="AT396" i="1"/>
  <c r="AP396" i="1"/>
  <c r="AO396" i="1"/>
  <c r="AN396" i="1"/>
  <c r="AJ396" i="1"/>
  <c r="AI396" i="1"/>
  <c r="AH396" i="1"/>
  <c r="AF396" i="1"/>
  <c r="AE396" i="1"/>
  <c r="AD396" i="1"/>
  <c r="AC396" i="1"/>
  <c r="AA396" i="1"/>
  <c r="Z396" i="1"/>
  <c r="Y396" i="1"/>
  <c r="X396" i="1"/>
  <c r="W396" i="1"/>
  <c r="P396" i="1"/>
  <c r="O396" i="1"/>
  <c r="AQ396" i="1" s="1"/>
  <c r="N396" i="1"/>
  <c r="M396" i="1"/>
  <c r="AU395" i="1"/>
  <c r="AT395" i="1"/>
  <c r="AP395" i="1"/>
  <c r="AN395" i="1"/>
  <c r="AJ395" i="1"/>
  <c r="AI395" i="1"/>
  <c r="AH395" i="1"/>
  <c r="AF395" i="1"/>
  <c r="AE395" i="1"/>
  <c r="AD395" i="1"/>
  <c r="AA395" i="1"/>
  <c r="Z395" i="1"/>
  <c r="Y395" i="1"/>
  <c r="X395" i="1"/>
  <c r="W395" i="1"/>
  <c r="P395" i="1"/>
  <c r="O395" i="1"/>
  <c r="AQ395" i="1" s="1"/>
  <c r="N395" i="1"/>
  <c r="M395" i="1"/>
  <c r="AR395" i="1" s="1"/>
  <c r="AU394" i="1"/>
  <c r="AT394" i="1"/>
  <c r="AQ394" i="1"/>
  <c r="AP394" i="1"/>
  <c r="AO394" i="1"/>
  <c r="AN394" i="1"/>
  <c r="AJ394" i="1"/>
  <c r="AI394" i="1"/>
  <c r="AH394" i="1"/>
  <c r="AF394" i="1"/>
  <c r="AE394" i="1"/>
  <c r="AA394" i="1"/>
  <c r="Z394" i="1"/>
  <c r="Y394" i="1"/>
  <c r="X394" i="1"/>
  <c r="W394" i="1"/>
  <c r="P394" i="1"/>
  <c r="O394" i="1"/>
  <c r="AD394" i="1" s="1"/>
  <c r="N394" i="1"/>
  <c r="AC394" i="1" s="1"/>
  <c r="M394" i="1"/>
  <c r="AU393" i="1"/>
  <c r="AR393" i="1"/>
  <c r="AP393" i="1"/>
  <c r="AI393" i="1"/>
  <c r="AH393" i="1"/>
  <c r="AF393" i="1"/>
  <c r="AE393" i="1"/>
  <c r="AB393" i="1"/>
  <c r="AA393" i="1"/>
  <c r="Z393" i="1"/>
  <c r="Y393" i="1"/>
  <c r="X393" i="1"/>
  <c r="W393" i="1"/>
  <c r="P393" i="1"/>
  <c r="O393" i="1"/>
  <c r="AQ393" i="1" s="1"/>
  <c r="N393" i="1"/>
  <c r="M393" i="1"/>
  <c r="AU392" i="1"/>
  <c r="AT392" i="1"/>
  <c r="AR392" i="1"/>
  <c r="AP392" i="1"/>
  <c r="AJ392" i="1"/>
  <c r="AI392" i="1"/>
  <c r="AN392" i="1" s="1"/>
  <c r="AH392" i="1"/>
  <c r="AF392" i="1"/>
  <c r="AE392" i="1"/>
  <c r="AC392" i="1"/>
  <c r="AB392" i="1"/>
  <c r="AA392" i="1"/>
  <c r="Z392" i="1"/>
  <c r="Y392" i="1"/>
  <c r="X392" i="1"/>
  <c r="W392" i="1"/>
  <c r="P392" i="1"/>
  <c r="O392" i="1"/>
  <c r="N392" i="1"/>
  <c r="AO392" i="1" s="1"/>
  <c r="AV392" i="1" s="1"/>
  <c r="M392" i="1"/>
  <c r="AU391" i="1"/>
  <c r="AR391" i="1"/>
  <c r="AP391" i="1"/>
  <c r="AN391" i="1"/>
  <c r="AI391" i="1"/>
  <c r="AH391" i="1"/>
  <c r="AF391" i="1"/>
  <c r="AE391" i="1"/>
  <c r="AD391" i="1"/>
  <c r="AC391" i="1"/>
  <c r="AB391" i="1"/>
  <c r="AA391" i="1"/>
  <c r="Z391" i="1"/>
  <c r="Y391" i="1"/>
  <c r="X391" i="1"/>
  <c r="W391" i="1"/>
  <c r="P391" i="1"/>
  <c r="O391" i="1"/>
  <c r="AQ391" i="1" s="1"/>
  <c r="N391" i="1"/>
  <c r="AO391" i="1" s="1"/>
  <c r="M391" i="1"/>
  <c r="AU390" i="1"/>
  <c r="AT390" i="1"/>
  <c r="AP390" i="1"/>
  <c r="AO390" i="1"/>
  <c r="AN390" i="1"/>
  <c r="AJ390" i="1"/>
  <c r="AI390" i="1"/>
  <c r="AH390" i="1"/>
  <c r="AF390" i="1"/>
  <c r="AE390" i="1"/>
  <c r="AD390" i="1"/>
  <c r="AC390" i="1"/>
  <c r="AA390" i="1"/>
  <c r="Z390" i="1"/>
  <c r="Y390" i="1"/>
  <c r="X390" i="1"/>
  <c r="W390" i="1"/>
  <c r="P390" i="1"/>
  <c r="O390" i="1"/>
  <c r="AQ390" i="1" s="1"/>
  <c r="N390" i="1"/>
  <c r="M390" i="1"/>
  <c r="AU389" i="1"/>
  <c r="AT389" i="1"/>
  <c r="AP389" i="1"/>
  <c r="AN389" i="1"/>
  <c r="AJ389" i="1"/>
  <c r="AI389" i="1"/>
  <c r="AH389" i="1"/>
  <c r="AF389" i="1"/>
  <c r="AE389" i="1"/>
  <c r="AD389" i="1"/>
  <c r="AA389" i="1"/>
  <c r="Z389" i="1"/>
  <c r="Y389" i="1"/>
  <c r="X389" i="1"/>
  <c r="W389" i="1"/>
  <c r="P389" i="1"/>
  <c r="O389" i="1"/>
  <c r="AQ389" i="1" s="1"/>
  <c r="N389" i="1"/>
  <c r="M389" i="1"/>
  <c r="AR389" i="1" s="1"/>
  <c r="AU388" i="1"/>
  <c r="AT388" i="1"/>
  <c r="AQ388" i="1"/>
  <c r="AP388" i="1"/>
  <c r="AO388" i="1"/>
  <c r="AN388" i="1"/>
  <c r="AJ388" i="1"/>
  <c r="AI388" i="1"/>
  <c r="AH388" i="1"/>
  <c r="AF388" i="1"/>
  <c r="AE388" i="1"/>
  <c r="AA388" i="1"/>
  <c r="Z388" i="1"/>
  <c r="Y388" i="1"/>
  <c r="X388" i="1"/>
  <c r="W388" i="1"/>
  <c r="P388" i="1"/>
  <c r="O388" i="1"/>
  <c r="AD388" i="1" s="1"/>
  <c r="N388" i="1"/>
  <c r="AC388" i="1" s="1"/>
  <c r="M388" i="1"/>
  <c r="AU387" i="1"/>
  <c r="AR387" i="1"/>
  <c r="AP387" i="1"/>
  <c r="AI387" i="1"/>
  <c r="AH387" i="1"/>
  <c r="AF387" i="1"/>
  <c r="AE387" i="1"/>
  <c r="AB387" i="1"/>
  <c r="AA387" i="1"/>
  <c r="Z387" i="1"/>
  <c r="Y387" i="1"/>
  <c r="X387" i="1"/>
  <c r="W387" i="1"/>
  <c r="P387" i="1"/>
  <c r="O387" i="1"/>
  <c r="AQ387" i="1" s="1"/>
  <c r="N387" i="1"/>
  <c r="M387" i="1"/>
  <c r="AU386" i="1"/>
  <c r="AT386" i="1"/>
  <c r="AR386" i="1"/>
  <c r="AP386" i="1"/>
  <c r="AJ386" i="1"/>
  <c r="AI386" i="1"/>
  <c r="AN386" i="1" s="1"/>
  <c r="AH386" i="1"/>
  <c r="AF386" i="1"/>
  <c r="AE386" i="1"/>
  <c r="AC386" i="1"/>
  <c r="AB386" i="1"/>
  <c r="AA386" i="1"/>
  <c r="Z386" i="1"/>
  <c r="Y386" i="1"/>
  <c r="X386" i="1"/>
  <c r="W386" i="1"/>
  <c r="P386" i="1"/>
  <c r="O386" i="1"/>
  <c r="N386" i="1"/>
  <c r="AO386" i="1" s="1"/>
  <c r="M386" i="1"/>
  <c r="AU385" i="1"/>
  <c r="AR385" i="1"/>
  <c r="AP385" i="1"/>
  <c r="AN385" i="1"/>
  <c r="AI385" i="1"/>
  <c r="AH385" i="1"/>
  <c r="AF385" i="1"/>
  <c r="AE385" i="1"/>
  <c r="AD385" i="1"/>
  <c r="AC385" i="1"/>
  <c r="AB385" i="1"/>
  <c r="AA385" i="1"/>
  <c r="Z385" i="1"/>
  <c r="Y385" i="1"/>
  <c r="X385" i="1"/>
  <c r="W385" i="1"/>
  <c r="P385" i="1"/>
  <c r="O385" i="1"/>
  <c r="AQ385" i="1" s="1"/>
  <c r="N385" i="1"/>
  <c r="AO385" i="1" s="1"/>
  <c r="M385" i="1"/>
  <c r="AU384" i="1"/>
  <c r="AT384" i="1"/>
  <c r="AP384" i="1"/>
  <c r="AO384" i="1"/>
  <c r="AN384" i="1"/>
  <c r="AJ384" i="1"/>
  <c r="AI384" i="1"/>
  <c r="AH384" i="1"/>
  <c r="AF384" i="1"/>
  <c r="AE384" i="1"/>
  <c r="AD384" i="1"/>
  <c r="AC384" i="1"/>
  <c r="AA384" i="1"/>
  <c r="Z384" i="1"/>
  <c r="Y384" i="1"/>
  <c r="X384" i="1"/>
  <c r="W384" i="1"/>
  <c r="P384" i="1"/>
  <c r="O384" i="1"/>
  <c r="AQ384" i="1" s="1"/>
  <c r="N384" i="1"/>
  <c r="M384" i="1"/>
  <c r="AU383" i="1"/>
  <c r="AT383" i="1"/>
  <c r="AP383" i="1"/>
  <c r="AN383" i="1"/>
  <c r="AJ383" i="1"/>
  <c r="AI383" i="1"/>
  <c r="AH383" i="1"/>
  <c r="AF383" i="1"/>
  <c r="AE383" i="1"/>
  <c r="AD383" i="1"/>
  <c r="AA383" i="1"/>
  <c r="Z383" i="1"/>
  <c r="Y383" i="1"/>
  <c r="X383" i="1"/>
  <c r="W383" i="1"/>
  <c r="P383" i="1"/>
  <c r="O383" i="1"/>
  <c r="AQ383" i="1" s="1"/>
  <c r="N383" i="1"/>
  <c r="M383" i="1"/>
  <c r="AR383" i="1" s="1"/>
  <c r="AU382" i="1"/>
  <c r="AT382" i="1"/>
  <c r="AQ382" i="1"/>
  <c r="AP382" i="1"/>
  <c r="AO382" i="1"/>
  <c r="AN382" i="1"/>
  <c r="AJ382" i="1"/>
  <c r="AI382" i="1"/>
  <c r="AH382" i="1"/>
  <c r="AF382" i="1"/>
  <c r="AE382" i="1"/>
  <c r="AA382" i="1"/>
  <c r="Z382" i="1"/>
  <c r="Y382" i="1"/>
  <c r="X382" i="1"/>
  <c r="W382" i="1"/>
  <c r="P382" i="1"/>
  <c r="O382" i="1"/>
  <c r="AD382" i="1" s="1"/>
  <c r="N382" i="1"/>
  <c r="AC382" i="1" s="1"/>
  <c r="M382" i="1"/>
  <c r="AU381" i="1"/>
  <c r="AR381" i="1"/>
  <c r="AP381" i="1"/>
  <c r="AI381" i="1"/>
  <c r="AH381" i="1"/>
  <c r="AF381" i="1"/>
  <c r="AE381" i="1"/>
  <c r="AB381" i="1"/>
  <c r="AA381" i="1"/>
  <c r="Z381" i="1"/>
  <c r="Y381" i="1"/>
  <c r="X381" i="1"/>
  <c r="W381" i="1"/>
  <c r="P381" i="1"/>
  <c r="O381" i="1"/>
  <c r="AQ381" i="1" s="1"/>
  <c r="N381" i="1"/>
  <c r="M381" i="1"/>
  <c r="AU380" i="1"/>
  <c r="AT380" i="1"/>
  <c r="AR380" i="1"/>
  <c r="AP380" i="1"/>
  <c r="AJ380" i="1"/>
  <c r="AI380" i="1"/>
  <c r="AN380" i="1" s="1"/>
  <c r="AH380" i="1"/>
  <c r="AF380" i="1"/>
  <c r="AE380" i="1"/>
  <c r="AC380" i="1"/>
  <c r="AB380" i="1"/>
  <c r="AA380" i="1"/>
  <c r="Z380" i="1"/>
  <c r="Y380" i="1"/>
  <c r="X380" i="1"/>
  <c r="W380" i="1"/>
  <c r="P380" i="1"/>
  <c r="O380" i="1"/>
  <c r="N380" i="1"/>
  <c r="AO380" i="1" s="1"/>
  <c r="AV380" i="1" s="1"/>
  <c r="M380" i="1"/>
  <c r="AU379" i="1"/>
  <c r="AR379" i="1"/>
  <c r="AP379" i="1"/>
  <c r="AI379" i="1"/>
  <c r="AH379" i="1"/>
  <c r="AF379" i="1"/>
  <c r="AE379" i="1"/>
  <c r="AD379" i="1"/>
  <c r="AC379" i="1"/>
  <c r="AB379" i="1"/>
  <c r="AA379" i="1"/>
  <c r="Z379" i="1"/>
  <c r="Y379" i="1"/>
  <c r="X379" i="1"/>
  <c r="W379" i="1"/>
  <c r="P379" i="1"/>
  <c r="O379" i="1"/>
  <c r="AQ379" i="1" s="1"/>
  <c r="N379" i="1"/>
  <c r="AO379" i="1" s="1"/>
  <c r="AV379" i="1" s="1"/>
  <c r="M379" i="1"/>
  <c r="AV378" i="1"/>
  <c r="AU378" i="1"/>
  <c r="AT378" i="1"/>
  <c r="AP378" i="1"/>
  <c r="AO378" i="1"/>
  <c r="AN378" i="1"/>
  <c r="AJ378" i="1"/>
  <c r="AI378" i="1"/>
  <c r="AH378" i="1"/>
  <c r="AF378" i="1"/>
  <c r="AE378" i="1"/>
  <c r="AD378" i="1"/>
  <c r="AC378" i="1"/>
  <c r="AA378" i="1"/>
  <c r="Z378" i="1"/>
  <c r="Y378" i="1"/>
  <c r="X378" i="1"/>
  <c r="W378" i="1"/>
  <c r="P378" i="1"/>
  <c r="O378" i="1"/>
  <c r="AQ378" i="1" s="1"/>
  <c r="N378" i="1"/>
  <c r="M378" i="1"/>
  <c r="AU377" i="1"/>
  <c r="AT377" i="1"/>
  <c r="AP377" i="1"/>
  <c r="AN377" i="1"/>
  <c r="AJ377" i="1"/>
  <c r="AI377" i="1"/>
  <c r="AH377" i="1"/>
  <c r="AF377" i="1"/>
  <c r="AE377" i="1"/>
  <c r="AD377" i="1"/>
  <c r="AA377" i="1"/>
  <c r="Z377" i="1"/>
  <c r="Y377" i="1"/>
  <c r="X377" i="1"/>
  <c r="W377" i="1"/>
  <c r="P377" i="1"/>
  <c r="O377" i="1"/>
  <c r="AQ377" i="1" s="1"/>
  <c r="N377" i="1"/>
  <c r="M377" i="1"/>
  <c r="AR377" i="1" s="1"/>
  <c r="AU376" i="1"/>
  <c r="AT376" i="1"/>
  <c r="AQ376" i="1"/>
  <c r="AP376" i="1"/>
  <c r="AO376" i="1"/>
  <c r="AV376" i="1" s="1"/>
  <c r="AN376" i="1"/>
  <c r="AJ376" i="1"/>
  <c r="AI376" i="1"/>
  <c r="AH376" i="1"/>
  <c r="AF376" i="1"/>
  <c r="AE376" i="1"/>
  <c r="AA376" i="1"/>
  <c r="Z376" i="1"/>
  <c r="Y376" i="1"/>
  <c r="X376" i="1"/>
  <c r="W376" i="1"/>
  <c r="P376" i="1"/>
  <c r="O376" i="1"/>
  <c r="AD376" i="1" s="1"/>
  <c r="N376" i="1"/>
  <c r="AC376" i="1" s="1"/>
  <c r="M376" i="1"/>
  <c r="AU375" i="1"/>
  <c r="AR375" i="1"/>
  <c r="AP375" i="1"/>
  <c r="AI375" i="1"/>
  <c r="AH375" i="1"/>
  <c r="AF375" i="1"/>
  <c r="AE375" i="1"/>
  <c r="AB375" i="1"/>
  <c r="AA375" i="1"/>
  <c r="Z375" i="1"/>
  <c r="Y375" i="1"/>
  <c r="X375" i="1"/>
  <c r="W375" i="1"/>
  <c r="P375" i="1"/>
  <c r="O375" i="1"/>
  <c r="AQ375" i="1" s="1"/>
  <c r="N375" i="1"/>
  <c r="M375" i="1"/>
  <c r="AU374" i="1"/>
  <c r="AT374" i="1"/>
  <c r="AR374" i="1"/>
  <c r="AP374" i="1"/>
  <c r="AJ374" i="1"/>
  <c r="AI374" i="1"/>
  <c r="AN374" i="1" s="1"/>
  <c r="AH374" i="1"/>
  <c r="AF374" i="1"/>
  <c r="AE374" i="1"/>
  <c r="AC374" i="1"/>
  <c r="AB374" i="1"/>
  <c r="AA374" i="1"/>
  <c r="Z374" i="1"/>
  <c r="Y374" i="1"/>
  <c r="X374" i="1"/>
  <c r="W374" i="1"/>
  <c r="P374" i="1"/>
  <c r="O374" i="1"/>
  <c r="N374" i="1"/>
  <c r="AO374" i="1" s="1"/>
  <c r="AV374" i="1" s="1"/>
  <c r="M374" i="1"/>
  <c r="AU373" i="1"/>
  <c r="AR373" i="1"/>
  <c r="AP373" i="1"/>
  <c r="AI373" i="1"/>
  <c r="AH373" i="1"/>
  <c r="AF373" i="1"/>
  <c r="AE373" i="1"/>
  <c r="AD373" i="1"/>
  <c r="AC373" i="1"/>
  <c r="AB373" i="1"/>
  <c r="AA373" i="1"/>
  <c r="Z373" i="1"/>
  <c r="Y373" i="1"/>
  <c r="X373" i="1"/>
  <c r="W373" i="1"/>
  <c r="P373" i="1"/>
  <c r="O373" i="1"/>
  <c r="AQ373" i="1" s="1"/>
  <c r="N373" i="1"/>
  <c r="AO373" i="1" s="1"/>
  <c r="M373" i="1"/>
  <c r="AU372" i="1"/>
  <c r="AT372" i="1"/>
  <c r="AP372" i="1"/>
  <c r="AO372" i="1"/>
  <c r="AN372" i="1"/>
  <c r="AJ372" i="1"/>
  <c r="AI372" i="1"/>
  <c r="AH372" i="1"/>
  <c r="AF372" i="1"/>
  <c r="AE372" i="1"/>
  <c r="AD372" i="1"/>
  <c r="AC372" i="1"/>
  <c r="AA372" i="1"/>
  <c r="Z372" i="1"/>
  <c r="Y372" i="1"/>
  <c r="X372" i="1"/>
  <c r="W372" i="1"/>
  <c r="P372" i="1"/>
  <c r="O372" i="1"/>
  <c r="AQ372" i="1" s="1"/>
  <c r="N372" i="1"/>
  <c r="M372" i="1"/>
  <c r="AU371" i="1"/>
  <c r="AT371" i="1"/>
  <c r="AP371" i="1"/>
  <c r="AN371" i="1"/>
  <c r="AJ371" i="1"/>
  <c r="AI371" i="1"/>
  <c r="AH371" i="1"/>
  <c r="AF371" i="1"/>
  <c r="AE371" i="1"/>
  <c r="AD371" i="1"/>
  <c r="AA371" i="1"/>
  <c r="Z371" i="1"/>
  <c r="Y371" i="1"/>
  <c r="X371" i="1"/>
  <c r="W371" i="1"/>
  <c r="P371" i="1"/>
  <c r="O371" i="1"/>
  <c r="AQ371" i="1" s="1"/>
  <c r="N371" i="1"/>
  <c r="M371" i="1"/>
  <c r="AR371" i="1" s="1"/>
  <c r="AU370" i="1"/>
  <c r="AT370" i="1"/>
  <c r="AQ370" i="1"/>
  <c r="AP370" i="1"/>
  <c r="AO370" i="1"/>
  <c r="AN370" i="1"/>
  <c r="AJ370" i="1"/>
  <c r="AI370" i="1"/>
  <c r="AH370" i="1"/>
  <c r="AF370" i="1"/>
  <c r="AE370" i="1"/>
  <c r="AA370" i="1"/>
  <c r="Z370" i="1"/>
  <c r="Y370" i="1"/>
  <c r="X370" i="1"/>
  <c r="W370" i="1"/>
  <c r="P370" i="1"/>
  <c r="O370" i="1"/>
  <c r="AD370" i="1" s="1"/>
  <c r="N370" i="1"/>
  <c r="AC370" i="1" s="1"/>
  <c r="M370" i="1"/>
  <c r="AU369" i="1"/>
  <c r="AR369" i="1"/>
  <c r="AP369" i="1"/>
  <c r="AI369" i="1"/>
  <c r="AH369" i="1"/>
  <c r="AF369" i="1"/>
  <c r="AE369" i="1"/>
  <c r="AB369" i="1"/>
  <c r="AA369" i="1"/>
  <c r="Z369" i="1"/>
  <c r="Y369" i="1"/>
  <c r="X369" i="1"/>
  <c r="W369" i="1"/>
  <c r="P369" i="1"/>
  <c r="O369" i="1"/>
  <c r="AQ369" i="1" s="1"/>
  <c r="N369" i="1"/>
  <c r="M369" i="1"/>
  <c r="AU368" i="1"/>
  <c r="AT368" i="1"/>
  <c r="AR368" i="1"/>
  <c r="AP368" i="1"/>
  <c r="AJ368" i="1"/>
  <c r="AI368" i="1"/>
  <c r="AN368" i="1" s="1"/>
  <c r="AH368" i="1"/>
  <c r="AF368" i="1"/>
  <c r="AE368" i="1"/>
  <c r="AC368" i="1"/>
  <c r="AB368" i="1"/>
  <c r="AA368" i="1"/>
  <c r="Z368" i="1"/>
  <c r="Y368" i="1"/>
  <c r="X368" i="1"/>
  <c r="W368" i="1"/>
  <c r="P368" i="1"/>
  <c r="O368" i="1"/>
  <c r="N368" i="1"/>
  <c r="AO368" i="1" s="1"/>
  <c r="M368" i="1"/>
  <c r="AU367" i="1"/>
  <c r="AR367" i="1"/>
  <c r="AP367" i="1"/>
  <c r="AI367" i="1"/>
  <c r="AH367" i="1"/>
  <c r="AF367" i="1"/>
  <c r="AE367" i="1"/>
  <c r="AD367" i="1"/>
  <c r="AC367" i="1"/>
  <c r="AB367" i="1"/>
  <c r="AA367" i="1"/>
  <c r="Z367" i="1"/>
  <c r="Y367" i="1"/>
  <c r="X367" i="1"/>
  <c r="W367" i="1"/>
  <c r="P367" i="1"/>
  <c r="O367" i="1"/>
  <c r="AQ367" i="1" s="1"/>
  <c r="N367" i="1"/>
  <c r="AO367" i="1" s="1"/>
  <c r="M367" i="1"/>
  <c r="AU366" i="1"/>
  <c r="AT366" i="1"/>
  <c r="AP366" i="1"/>
  <c r="AO366" i="1"/>
  <c r="AN366" i="1"/>
  <c r="AJ366" i="1"/>
  <c r="AI366" i="1"/>
  <c r="AH366" i="1"/>
  <c r="AF366" i="1"/>
  <c r="AE366" i="1"/>
  <c r="AD366" i="1"/>
  <c r="AC366" i="1"/>
  <c r="AA366" i="1"/>
  <c r="Z366" i="1"/>
  <c r="Y366" i="1"/>
  <c r="X366" i="1"/>
  <c r="W366" i="1"/>
  <c r="P366" i="1"/>
  <c r="O366" i="1"/>
  <c r="AQ366" i="1" s="1"/>
  <c r="N366" i="1"/>
  <c r="M366" i="1"/>
  <c r="AU365" i="1"/>
  <c r="AT365" i="1"/>
  <c r="AP365" i="1"/>
  <c r="AN365" i="1"/>
  <c r="AJ365" i="1"/>
  <c r="AI365" i="1"/>
  <c r="AH365" i="1"/>
  <c r="AF365" i="1"/>
  <c r="AE365" i="1"/>
  <c r="AD365" i="1"/>
  <c r="AA365" i="1"/>
  <c r="Z365" i="1"/>
  <c r="Y365" i="1"/>
  <c r="X365" i="1"/>
  <c r="W365" i="1"/>
  <c r="P365" i="1"/>
  <c r="O365" i="1"/>
  <c r="AQ365" i="1" s="1"/>
  <c r="N365" i="1"/>
  <c r="M365" i="1"/>
  <c r="AR365" i="1" s="1"/>
  <c r="AU364" i="1"/>
  <c r="AT364" i="1"/>
  <c r="AQ364" i="1"/>
  <c r="AP364" i="1"/>
  <c r="AO364" i="1"/>
  <c r="AV364" i="1" s="1"/>
  <c r="AN364" i="1"/>
  <c r="AJ364" i="1"/>
  <c r="AI364" i="1"/>
  <c r="AH364" i="1"/>
  <c r="AF364" i="1"/>
  <c r="AE364" i="1"/>
  <c r="AA364" i="1"/>
  <c r="Z364" i="1"/>
  <c r="Y364" i="1"/>
  <c r="X364" i="1"/>
  <c r="W364" i="1"/>
  <c r="P364" i="1"/>
  <c r="O364" i="1"/>
  <c r="AD364" i="1" s="1"/>
  <c r="N364" i="1"/>
  <c r="AC364" i="1" s="1"/>
  <c r="M364" i="1"/>
  <c r="AU363" i="1"/>
  <c r="AR363" i="1"/>
  <c r="AP363" i="1"/>
  <c r="AI363" i="1"/>
  <c r="AH363" i="1"/>
  <c r="AF363" i="1"/>
  <c r="AE363" i="1"/>
  <c r="AB363" i="1"/>
  <c r="AA363" i="1"/>
  <c r="Z363" i="1"/>
  <c r="Y363" i="1"/>
  <c r="X363" i="1"/>
  <c r="W363" i="1"/>
  <c r="P363" i="1"/>
  <c r="O363" i="1"/>
  <c r="AQ363" i="1" s="1"/>
  <c r="N363" i="1"/>
  <c r="M363" i="1"/>
  <c r="AU362" i="1"/>
  <c r="AT362" i="1"/>
  <c r="AR362" i="1"/>
  <c r="AP362" i="1"/>
  <c r="AJ362" i="1"/>
  <c r="AI362" i="1"/>
  <c r="AN362" i="1" s="1"/>
  <c r="AH362" i="1"/>
  <c r="AF362" i="1"/>
  <c r="AE362" i="1"/>
  <c r="AC362" i="1"/>
  <c r="AB362" i="1"/>
  <c r="AA362" i="1"/>
  <c r="Z362" i="1"/>
  <c r="Y362" i="1"/>
  <c r="X362" i="1"/>
  <c r="W362" i="1"/>
  <c r="P362" i="1"/>
  <c r="O362" i="1"/>
  <c r="N362" i="1"/>
  <c r="AO362" i="1" s="1"/>
  <c r="AV362" i="1" s="1"/>
  <c r="M362" i="1"/>
  <c r="AU361" i="1"/>
  <c r="AR361" i="1"/>
  <c r="AP361" i="1"/>
  <c r="AN361" i="1"/>
  <c r="AJ361" i="1"/>
  <c r="AI361" i="1"/>
  <c r="AT361" i="1" s="1"/>
  <c r="AH361" i="1"/>
  <c r="AF361" i="1"/>
  <c r="AE361" i="1"/>
  <c r="AD361" i="1"/>
  <c r="AC361" i="1"/>
  <c r="AB361" i="1"/>
  <c r="AA361" i="1"/>
  <c r="Z361" i="1"/>
  <c r="Y361" i="1"/>
  <c r="X361" i="1"/>
  <c r="W361" i="1"/>
  <c r="P361" i="1"/>
  <c r="O361" i="1"/>
  <c r="AQ361" i="1" s="1"/>
  <c r="N361" i="1"/>
  <c r="AO361" i="1" s="1"/>
  <c r="AV361" i="1" s="1"/>
  <c r="M361" i="1"/>
  <c r="AU360" i="1"/>
  <c r="AT360" i="1"/>
  <c r="AP360" i="1"/>
  <c r="AO360" i="1"/>
  <c r="AN360" i="1"/>
  <c r="AJ360" i="1"/>
  <c r="AI360" i="1"/>
  <c r="AH360" i="1"/>
  <c r="AF360" i="1"/>
  <c r="AE360" i="1"/>
  <c r="AD360" i="1"/>
  <c r="AC360" i="1"/>
  <c r="AA360" i="1"/>
  <c r="Z360" i="1"/>
  <c r="Y360" i="1"/>
  <c r="X360" i="1"/>
  <c r="W360" i="1"/>
  <c r="P360" i="1"/>
  <c r="O360" i="1"/>
  <c r="AQ360" i="1" s="1"/>
  <c r="N360" i="1"/>
  <c r="M360" i="1"/>
  <c r="AU359" i="1"/>
  <c r="AT359" i="1"/>
  <c r="AP359" i="1"/>
  <c r="AN359" i="1"/>
  <c r="AJ359" i="1"/>
  <c r="AI359" i="1"/>
  <c r="AH359" i="1"/>
  <c r="AF359" i="1"/>
  <c r="AE359" i="1"/>
  <c r="AD359" i="1"/>
  <c r="AA359" i="1"/>
  <c r="Z359" i="1"/>
  <c r="Y359" i="1"/>
  <c r="X359" i="1"/>
  <c r="W359" i="1"/>
  <c r="P359" i="1"/>
  <c r="O359" i="1"/>
  <c r="AQ359" i="1" s="1"/>
  <c r="N359" i="1"/>
  <c r="M359" i="1"/>
  <c r="AU358" i="1"/>
  <c r="AT358" i="1"/>
  <c r="AQ358" i="1"/>
  <c r="AP358" i="1"/>
  <c r="AO358" i="1"/>
  <c r="AN358" i="1"/>
  <c r="AJ358" i="1"/>
  <c r="AI358" i="1"/>
  <c r="AH358" i="1"/>
  <c r="AF358" i="1"/>
  <c r="AE358" i="1"/>
  <c r="AA358" i="1"/>
  <c r="Z358" i="1"/>
  <c r="Y358" i="1"/>
  <c r="X358" i="1"/>
  <c r="W358" i="1"/>
  <c r="P358" i="1"/>
  <c r="O358" i="1"/>
  <c r="AD358" i="1" s="1"/>
  <c r="N358" i="1"/>
  <c r="AC358" i="1" s="1"/>
  <c r="M358" i="1"/>
  <c r="AU357" i="1"/>
  <c r="AR357" i="1"/>
  <c r="AQ357" i="1"/>
  <c r="AP357" i="1"/>
  <c r="AI357" i="1"/>
  <c r="AH357" i="1"/>
  <c r="AF357" i="1"/>
  <c r="AE357" i="1"/>
  <c r="AB357" i="1"/>
  <c r="AA357" i="1"/>
  <c r="Z357" i="1"/>
  <c r="Y357" i="1"/>
  <c r="X357" i="1"/>
  <c r="W357" i="1"/>
  <c r="P357" i="1"/>
  <c r="O357" i="1"/>
  <c r="AD357" i="1" s="1"/>
  <c r="N357" i="1"/>
  <c r="M357" i="1"/>
  <c r="AU356" i="1"/>
  <c r="AT356" i="1"/>
  <c r="AR356" i="1"/>
  <c r="AP356" i="1"/>
  <c r="AI356" i="1"/>
  <c r="AH356" i="1"/>
  <c r="AF356" i="1"/>
  <c r="AE356" i="1"/>
  <c r="AC356" i="1"/>
  <c r="AB356" i="1"/>
  <c r="AA356" i="1"/>
  <c r="Z356" i="1"/>
  <c r="Y356" i="1"/>
  <c r="X356" i="1"/>
  <c r="W356" i="1"/>
  <c r="P356" i="1"/>
  <c r="O356" i="1"/>
  <c r="AD356" i="1" s="1"/>
  <c r="N356" i="1"/>
  <c r="AO356" i="1" s="1"/>
  <c r="M356" i="1"/>
  <c r="AU355" i="1"/>
  <c r="AR355" i="1"/>
  <c r="AP355" i="1"/>
  <c r="AI355" i="1"/>
  <c r="AH355" i="1"/>
  <c r="AF355" i="1"/>
  <c r="AE355" i="1"/>
  <c r="AD355" i="1"/>
  <c r="AC355" i="1"/>
  <c r="AB355" i="1"/>
  <c r="AA355" i="1"/>
  <c r="Z355" i="1"/>
  <c r="Y355" i="1"/>
  <c r="X355" i="1"/>
  <c r="W355" i="1"/>
  <c r="P355" i="1"/>
  <c r="O355" i="1"/>
  <c r="AQ355" i="1" s="1"/>
  <c r="N355" i="1"/>
  <c r="AO355" i="1" s="1"/>
  <c r="AV355" i="1" s="1"/>
  <c r="M355" i="1"/>
  <c r="AU354" i="1"/>
  <c r="AT354" i="1"/>
  <c r="AP354" i="1"/>
  <c r="AO354" i="1"/>
  <c r="AN354" i="1"/>
  <c r="AJ354" i="1"/>
  <c r="AI354" i="1"/>
  <c r="AH354" i="1"/>
  <c r="AF354" i="1"/>
  <c r="AE354" i="1"/>
  <c r="AD354" i="1"/>
  <c r="AC354" i="1"/>
  <c r="AA354" i="1"/>
  <c r="Z354" i="1"/>
  <c r="Y354" i="1"/>
  <c r="X354" i="1"/>
  <c r="W354" i="1"/>
  <c r="P354" i="1"/>
  <c r="O354" i="1"/>
  <c r="AQ354" i="1" s="1"/>
  <c r="N354" i="1"/>
  <c r="M354" i="1"/>
  <c r="AU353" i="1"/>
  <c r="AT353" i="1"/>
  <c r="AP353" i="1"/>
  <c r="AO353" i="1"/>
  <c r="AN353" i="1"/>
  <c r="AJ353" i="1"/>
  <c r="AI353" i="1"/>
  <c r="AH353" i="1"/>
  <c r="AF353" i="1"/>
  <c r="AE353" i="1"/>
  <c r="AD353" i="1"/>
  <c r="AA353" i="1"/>
  <c r="Z353" i="1"/>
  <c r="Y353" i="1"/>
  <c r="X353" i="1"/>
  <c r="W353" i="1"/>
  <c r="P353" i="1"/>
  <c r="O353" i="1"/>
  <c r="AQ353" i="1" s="1"/>
  <c r="N353" i="1"/>
  <c r="AC353" i="1" s="1"/>
  <c r="M353" i="1"/>
  <c r="AU352" i="1"/>
  <c r="AT352" i="1"/>
  <c r="AP352" i="1"/>
  <c r="AN352" i="1"/>
  <c r="AJ352" i="1"/>
  <c r="AI352" i="1"/>
  <c r="AH352" i="1"/>
  <c r="AF352" i="1"/>
  <c r="AE352" i="1"/>
  <c r="AA352" i="1"/>
  <c r="Z352" i="1"/>
  <c r="Y352" i="1"/>
  <c r="X352" i="1"/>
  <c r="W352" i="1"/>
  <c r="P352" i="1"/>
  <c r="O352" i="1"/>
  <c r="N352" i="1"/>
  <c r="AC352" i="1" s="1"/>
  <c r="M352" i="1"/>
  <c r="AU351" i="1"/>
  <c r="AR351" i="1"/>
  <c r="AP351" i="1"/>
  <c r="AI351" i="1"/>
  <c r="AH351" i="1"/>
  <c r="AF351" i="1"/>
  <c r="AE351" i="1"/>
  <c r="AB351" i="1"/>
  <c r="AA351" i="1"/>
  <c r="Z351" i="1"/>
  <c r="Y351" i="1"/>
  <c r="X351" i="1"/>
  <c r="W351" i="1"/>
  <c r="P351" i="1"/>
  <c r="O351" i="1"/>
  <c r="AD351" i="1" s="1"/>
  <c r="N351" i="1"/>
  <c r="M351" i="1"/>
  <c r="AU350" i="1"/>
  <c r="AT350" i="1"/>
  <c r="AR350" i="1"/>
  <c r="AQ350" i="1"/>
  <c r="AP350" i="1"/>
  <c r="AJ350" i="1"/>
  <c r="AI350" i="1"/>
  <c r="AN350" i="1" s="1"/>
  <c r="AH350" i="1"/>
  <c r="AF350" i="1"/>
  <c r="AE350" i="1"/>
  <c r="AC350" i="1"/>
  <c r="AB350" i="1"/>
  <c r="AA350" i="1"/>
  <c r="Z350" i="1"/>
  <c r="Y350" i="1"/>
  <c r="X350" i="1"/>
  <c r="W350" i="1"/>
  <c r="P350" i="1"/>
  <c r="O350" i="1"/>
  <c r="AD350" i="1" s="1"/>
  <c r="N350" i="1"/>
  <c r="AO350" i="1" s="1"/>
  <c r="AV350" i="1" s="1"/>
  <c r="M350" i="1"/>
  <c r="AU349" i="1"/>
  <c r="AR349" i="1"/>
  <c r="AP349" i="1"/>
  <c r="AN349" i="1"/>
  <c r="AI349" i="1"/>
  <c r="AJ349" i="1" s="1"/>
  <c r="AH349" i="1"/>
  <c r="AF349" i="1"/>
  <c r="AE349" i="1"/>
  <c r="AD349" i="1"/>
  <c r="AC349" i="1"/>
  <c r="AB349" i="1"/>
  <c r="AA349" i="1"/>
  <c r="Z349" i="1"/>
  <c r="Y349" i="1"/>
  <c r="X349" i="1"/>
  <c r="W349" i="1"/>
  <c r="P349" i="1"/>
  <c r="O349" i="1"/>
  <c r="AQ349" i="1" s="1"/>
  <c r="N349" i="1"/>
  <c r="AO349" i="1" s="1"/>
  <c r="M349" i="1"/>
  <c r="AU348" i="1"/>
  <c r="AT348" i="1"/>
  <c r="AP348" i="1"/>
  <c r="AO348" i="1"/>
  <c r="AN348" i="1"/>
  <c r="AJ348" i="1"/>
  <c r="AI348" i="1"/>
  <c r="AH348" i="1"/>
  <c r="AF348" i="1"/>
  <c r="AE348" i="1"/>
  <c r="AD348" i="1"/>
  <c r="AC348" i="1"/>
  <c r="AA348" i="1"/>
  <c r="Z348" i="1"/>
  <c r="Y348" i="1"/>
  <c r="X348" i="1"/>
  <c r="W348" i="1"/>
  <c r="P348" i="1"/>
  <c r="O348" i="1"/>
  <c r="AQ348" i="1" s="1"/>
  <c r="N348" i="1"/>
  <c r="M348" i="1"/>
  <c r="AU347" i="1"/>
  <c r="AT347" i="1"/>
  <c r="AP347" i="1"/>
  <c r="AO347" i="1"/>
  <c r="AN347" i="1"/>
  <c r="AJ347" i="1"/>
  <c r="AI347" i="1"/>
  <c r="AH347" i="1"/>
  <c r="AF347" i="1"/>
  <c r="AE347" i="1"/>
  <c r="AD347" i="1"/>
  <c r="AA347" i="1"/>
  <c r="Z347" i="1"/>
  <c r="Y347" i="1"/>
  <c r="X347" i="1"/>
  <c r="W347" i="1"/>
  <c r="P347" i="1"/>
  <c r="O347" i="1"/>
  <c r="AQ347" i="1" s="1"/>
  <c r="N347" i="1"/>
  <c r="AC347" i="1" s="1"/>
  <c r="M347" i="1"/>
  <c r="AU346" i="1"/>
  <c r="AT346" i="1"/>
  <c r="AP346" i="1"/>
  <c r="AN346" i="1"/>
  <c r="AJ346" i="1"/>
  <c r="AI346" i="1"/>
  <c r="AH346" i="1"/>
  <c r="AF346" i="1"/>
  <c r="AE346" i="1"/>
  <c r="AA346" i="1"/>
  <c r="Z346" i="1"/>
  <c r="Y346" i="1"/>
  <c r="X346" i="1"/>
  <c r="W346" i="1"/>
  <c r="P346" i="1"/>
  <c r="O346" i="1"/>
  <c r="N346" i="1"/>
  <c r="M346" i="1"/>
  <c r="AU345" i="1"/>
  <c r="AR345" i="1"/>
  <c r="AP345" i="1"/>
  <c r="AI345" i="1"/>
  <c r="AH345" i="1"/>
  <c r="AF345" i="1"/>
  <c r="AE345" i="1"/>
  <c r="AB345" i="1"/>
  <c r="AA345" i="1"/>
  <c r="Z345" i="1"/>
  <c r="Y345" i="1"/>
  <c r="X345" i="1"/>
  <c r="W345" i="1"/>
  <c r="P345" i="1"/>
  <c r="O345" i="1"/>
  <c r="N345" i="1"/>
  <c r="M345" i="1"/>
  <c r="AU344" i="1"/>
  <c r="AR344" i="1"/>
  <c r="AQ344" i="1"/>
  <c r="AP344" i="1"/>
  <c r="AJ344" i="1"/>
  <c r="AI344" i="1"/>
  <c r="AN344" i="1" s="1"/>
  <c r="AH344" i="1"/>
  <c r="AF344" i="1"/>
  <c r="AE344" i="1"/>
  <c r="AC344" i="1"/>
  <c r="AB344" i="1"/>
  <c r="AA344" i="1"/>
  <c r="Z344" i="1"/>
  <c r="Y344" i="1"/>
  <c r="X344" i="1"/>
  <c r="W344" i="1"/>
  <c r="P344" i="1"/>
  <c r="O344" i="1"/>
  <c r="AD344" i="1" s="1"/>
  <c r="N344" i="1"/>
  <c r="AO344" i="1" s="1"/>
  <c r="AV344" i="1" s="1"/>
  <c r="M344" i="1"/>
  <c r="AU343" i="1"/>
  <c r="AT343" i="1"/>
  <c r="AR343" i="1"/>
  <c r="AP343" i="1"/>
  <c r="AJ343" i="1"/>
  <c r="AI343" i="1"/>
  <c r="AN343" i="1" s="1"/>
  <c r="AH343" i="1"/>
  <c r="AF343" i="1"/>
  <c r="AE343" i="1"/>
  <c r="AD343" i="1"/>
  <c r="AC343" i="1"/>
  <c r="AB343" i="1"/>
  <c r="AA343" i="1"/>
  <c r="Z343" i="1"/>
  <c r="Y343" i="1"/>
  <c r="X343" i="1"/>
  <c r="W343" i="1"/>
  <c r="P343" i="1"/>
  <c r="O343" i="1"/>
  <c r="AQ343" i="1" s="1"/>
  <c r="N343" i="1"/>
  <c r="AO343" i="1" s="1"/>
  <c r="AV343" i="1" s="1"/>
  <c r="M343" i="1"/>
  <c r="AU342" i="1"/>
  <c r="AT342" i="1"/>
  <c r="AP342" i="1"/>
  <c r="AO342" i="1"/>
  <c r="AN342" i="1"/>
  <c r="AJ342" i="1"/>
  <c r="AI342" i="1"/>
  <c r="AH342" i="1"/>
  <c r="AF342" i="1"/>
  <c r="AE342" i="1"/>
  <c r="AD342" i="1"/>
  <c r="AC342" i="1"/>
  <c r="AA342" i="1"/>
  <c r="Z342" i="1"/>
  <c r="Y342" i="1"/>
  <c r="X342" i="1"/>
  <c r="W342" i="1"/>
  <c r="P342" i="1"/>
  <c r="O342" i="1"/>
  <c r="AQ342" i="1" s="1"/>
  <c r="N342" i="1"/>
  <c r="M342" i="1"/>
  <c r="AU341" i="1"/>
  <c r="AT341" i="1"/>
  <c r="AP341" i="1"/>
  <c r="AO341" i="1"/>
  <c r="AN341" i="1"/>
  <c r="AJ341" i="1"/>
  <c r="AI341" i="1"/>
  <c r="AH341" i="1"/>
  <c r="AF341" i="1"/>
  <c r="AE341" i="1"/>
  <c r="AD341" i="1"/>
  <c r="AA341" i="1"/>
  <c r="Z341" i="1"/>
  <c r="Y341" i="1"/>
  <c r="X341" i="1"/>
  <c r="W341" i="1"/>
  <c r="P341" i="1"/>
  <c r="O341" i="1"/>
  <c r="AQ341" i="1" s="1"/>
  <c r="N341" i="1"/>
  <c r="AC341" i="1" s="1"/>
  <c r="M341" i="1"/>
  <c r="AU340" i="1"/>
  <c r="AT340" i="1"/>
  <c r="AP340" i="1"/>
  <c r="AN340" i="1"/>
  <c r="AJ340" i="1"/>
  <c r="AI340" i="1"/>
  <c r="AH340" i="1"/>
  <c r="AF340" i="1"/>
  <c r="AE340" i="1"/>
  <c r="AA340" i="1"/>
  <c r="Z340" i="1"/>
  <c r="Y340" i="1"/>
  <c r="X340" i="1"/>
  <c r="W340" i="1"/>
  <c r="P340" i="1"/>
  <c r="O340" i="1"/>
  <c r="N340" i="1"/>
  <c r="M340" i="1"/>
  <c r="AU339" i="1"/>
  <c r="AR339" i="1"/>
  <c r="AP339" i="1"/>
  <c r="AI339" i="1"/>
  <c r="AH339" i="1"/>
  <c r="AF339" i="1"/>
  <c r="AE339" i="1"/>
  <c r="AB339" i="1"/>
  <c r="AA339" i="1"/>
  <c r="Z339" i="1"/>
  <c r="Y339" i="1"/>
  <c r="X339" i="1"/>
  <c r="W339" i="1"/>
  <c r="P339" i="1"/>
  <c r="O339" i="1"/>
  <c r="N339" i="1"/>
  <c r="M339" i="1"/>
  <c r="AU338" i="1"/>
  <c r="AR338" i="1"/>
  <c r="AQ338" i="1"/>
  <c r="AP338" i="1"/>
  <c r="AJ338" i="1"/>
  <c r="AI338" i="1"/>
  <c r="AH338" i="1"/>
  <c r="AF338" i="1"/>
  <c r="AE338" i="1"/>
  <c r="AC338" i="1"/>
  <c r="AB338" i="1"/>
  <c r="AA338" i="1"/>
  <c r="Z338" i="1"/>
  <c r="Y338" i="1"/>
  <c r="X338" i="1"/>
  <c r="W338" i="1"/>
  <c r="P338" i="1"/>
  <c r="O338" i="1"/>
  <c r="AD338" i="1" s="1"/>
  <c r="N338" i="1"/>
  <c r="AO338" i="1" s="1"/>
  <c r="M338" i="1"/>
  <c r="AU337" i="1"/>
  <c r="AT337" i="1"/>
  <c r="AR337" i="1"/>
  <c r="AP337" i="1"/>
  <c r="AI337" i="1"/>
  <c r="AH337" i="1"/>
  <c r="AF337" i="1"/>
  <c r="AE337" i="1"/>
  <c r="AD337" i="1"/>
  <c r="AC337" i="1"/>
  <c r="AB337" i="1"/>
  <c r="AA337" i="1"/>
  <c r="Z337" i="1"/>
  <c r="Y337" i="1"/>
  <c r="X337" i="1"/>
  <c r="W337" i="1"/>
  <c r="P337" i="1"/>
  <c r="O337" i="1"/>
  <c r="AQ337" i="1" s="1"/>
  <c r="N337" i="1"/>
  <c r="AO337" i="1" s="1"/>
  <c r="M337" i="1"/>
  <c r="AU336" i="1"/>
  <c r="AP336" i="1"/>
  <c r="AO336" i="1"/>
  <c r="AI336" i="1"/>
  <c r="AH336" i="1"/>
  <c r="AF336" i="1"/>
  <c r="AE336" i="1"/>
  <c r="AD336" i="1"/>
  <c r="AC336" i="1"/>
  <c r="AB336" i="1"/>
  <c r="AA336" i="1"/>
  <c r="Z336" i="1"/>
  <c r="Y336" i="1"/>
  <c r="X336" i="1"/>
  <c r="W336" i="1"/>
  <c r="P336" i="1"/>
  <c r="O336" i="1"/>
  <c r="AQ336" i="1" s="1"/>
  <c r="N336" i="1"/>
  <c r="M336" i="1"/>
  <c r="AR336" i="1" s="1"/>
  <c r="AU335" i="1"/>
  <c r="AT335" i="1"/>
  <c r="AP335" i="1"/>
  <c r="AO335" i="1"/>
  <c r="AN335" i="1"/>
  <c r="AJ335" i="1"/>
  <c r="AI335" i="1"/>
  <c r="AH335" i="1"/>
  <c r="AF335" i="1"/>
  <c r="AE335" i="1"/>
  <c r="AD335" i="1"/>
  <c r="AA335" i="1"/>
  <c r="Z335" i="1"/>
  <c r="Y335" i="1"/>
  <c r="X335" i="1"/>
  <c r="W335" i="1"/>
  <c r="P335" i="1"/>
  <c r="O335" i="1"/>
  <c r="AQ335" i="1" s="1"/>
  <c r="N335" i="1"/>
  <c r="AC335" i="1" s="1"/>
  <c r="M335" i="1"/>
  <c r="AU334" i="1"/>
  <c r="AT334" i="1"/>
  <c r="AP334" i="1"/>
  <c r="AO334" i="1"/>
  <c r="AN334" i="1"/>
  <c r="AJ334" i="1"/>
  <c r="AI334" i="1"/>
  <c r="AH334" i="1"/>
  <c r="AF334" i="1"/>
  <c r="AE334" i="1"/>
  <c r="AA334" i="1"/>
  <c r="Z334" i="1"/>
  <c r="Y334" i="1"/>
  <c r="X334" i="1"/>
  <c r="W334" i="1"/>
  <c r="P334" i="1"/>
  <c r="O334" i="1"/>
  <c r="N334" i="1"/>
  <c r="AC334" i="1" s="1"/>
  <c r="M334" i="1"/>
  <c r="AU333" i="1"/>
  <c r="AR333" i="1"/>
  <c r="AQ333" i="1"/>
  <c r="AP333" i="1"/>
  <c r="AI333" i="1"/>
  <c r="AH333" i="1"/>
  <c r="AF333" i="1"/>
  <c r="AE333" i="1"/>
  <c r="AA333" i="1"/>
  <c r="Z333" i="1"/>
  <c r="Y333" i="1"/>
  <c r="X333" i="1"/>
  <c r="W333" i="1"/>
  <c r="P333" i="1"/>
  <c r="O333" i="1"/>
  <c r="AD333" i="1" s="1"/>
  <c r="N333" i="1"/>
  <c r="M333" i="1"/>
  <c r="AB333" i="1" s="1"/>
  <c r="AU332" i="1"/>
  <c r="AT332" i="1"/>
  <c r="AR332" i="1"/>
  <c r="AP332" i="1"/>
  <c r="AJ332" i="1"/>
  <c r="AI332" i="1"/>
  <c r="AN332" i="1" s="1"/>
  <c r="AH332" i="1"/>
  <c r="AF332" i="1"/>
  <c r="AE332" i="1"/>
  <c r="AC332" i="1"/>
  <c r="AB332" i="1"/>
  <c r="AA332" i="1"/>
  <c r="Z332" i="1"/>
  <c r="Y332" i="1"/>
  <c r="X332" i="1"/>
  <c r="W332" i="1"/>
  <c r="P332" i="1"/>
  <c r="O332" i="1"/>
  <c r="N332" i="1"/>
  <c r="AO332" i="1" s="1"/>
  <c r="M332" i="1"/>
  <c r="AU331" i="1"/>
  <c r="AT331" i="1"/>
  <c r="AR331" i="1"/>
  <c r="AP331" i="1"/>
  <c r="AI331" i="1"/>
  <c r="AH331" i="1"/>
  <c r="AF331" i="1"/>
  <c r="AE331" i="1"/>
  <c r="AC331" i="1"/>
  <c r="AB331" i="1"/>
  <c r="AA331" i="1"/>
  <c r="Z331" i="1"/>
  <c r="Y331" i="1"/>
  <c r="X331" i="1"/>
  <c r="W331" i="1"/>
  <c r="P331" i="1"/>
  <c r="O331" i="1"/>
  <c r="AD331" i="1" s="1"/>
  <c r="N331" i="1"/>
  <c r="AO331" i="1" s="1"/>
  <c r="M331" i="1"/>
  <c r="AU330" i="1"/>
  <c r="AP330" i="1"/>
  <c r="AO330" i="1"/>
  <c r="AI330" i="1"/>
  <c r="AH330" i="1"/>
  <c r="AF330" i="1"/>
  <c r="AE330" i="1"/>
  <c r="AD330" i="1"/>
  <c r="AC330" i="1"/>
  <c r="AB330" i="1"/>
  <c r="AA330" i="1"/>
  <c r="Z330" i="1"/>
  <c r="Y330" i="1"/>
  <c r="X330" i="1"/>
  <c r="W330" i="1"/>
  <c r="P330" i="1"/>
  <c r="O330" i="1"/>
  <c r="AQ330" i="1" s="1"/>
  <c r="N330" i="1"/>
  <c r="M330" i="1"/>
  <c r="AR330" i="1" s="1"/>
  <c r="AU329" i="1"/>
  <c r="AT329" i="1"/>
  <c r="AP329" i="1"/>
  <c r="AO329" i="1"/>
  <c r="AN329" i="1"/>
  <c r="AJ329" i="1"/>
  <c r="AI329" i="1"/>
  <c r="AH329" i="1"/>
  <c r="AF329" i="1"/>
  <c r="AE329" i="1"/>
  <c r="AD329" i="1"/>
  <c r="AA329" i="1"/>
  <c r="Z329" i="1"/>
  <c r="Y329" i="1"/>
  <c r="X329" i="1"/>
  <c r="W329" i="1"/>
  <c r="P329" i="1"/>
  <c r="O329" i="1"/>
  <c r="AQ329" i="1" s="1"/>
  <c r="N329" i="1"/>
  <c r="AC329" i="1" s="1"/>
  <c r="M329" i="1"/>
  <c r="AV328" i="1"/>
  <c r="AU328" i="1"/>
  <c r="AT328" i="1"/>
  <c r="AQ328" i="1"/>
  <c r="AP328" i="1"/>
  <c r="AO328" i="1"/>
  <c r="AN328" i="1"/>
  <c r="AJ328" i="1"/>
  <c r="AI328" i="1"/>
  <c r="AH328" i="1"/>
  <c r="AF328" i="1"/>
  <c r="AE328" i="1"/>
  <c r="AD328" i="1"/>
  <c r="AA328" i="1"/>
  <c r="Z328" i="1"/>
  <c r="Y328" i="1"/>
  <c r="X328" i="1"/>
  <c r="W328" i="1"/>
  <c r="P328" i="1"/>
  <c r="O328" i="1"/>
  <c r="N328" i="1"/>
  <c r="AC328" i="1" s="1"/>
  <c r="M328" i="1"/>
  <c r="AV327" i="1"/>
  <c r="AU327" i="1"/>
  <c r="AR327" i="1"/>
  <c r="AP327" i="1"/>
  <c r="AO327" i="1"/>
  <c r="AN327" i="1"/>
  <c r="AI327" i="1"/>
  <c r="AH327" i="1"/>
  <c r="AF327" i="1"/>
  <c r="AE327" i="1"/>
  <c r="AB327" i="1"/>
  <c r="AA327" i="1"/>
  <c r="Z327" i="1"/>
  <c r="Y327" i="1"/>
  <c r="X327" i="1"/>
  <c r="W327" i="1"/>
  <c r="P327" i="1"/>
  <c r="O327" i="1"/>
  <c r="AQ327" i="1" s="1"/>
  <c r="N327" i="1"/>
  <c r="AC327" i="1" s="1"/>
  <c r="M327" i="1"/>
  <c r="AU326" i="1"/>
  <c r="AT326" i="1"/>
  <c r="AR326" i="1"/>
  <c r="AP326" i="1"/>
  <c r="AO326" i="1"/>
  <c r="AV326" i="1" s="1"/>
  <c r="AJ326" i="1"/>
  <c r="AI326" i="1"/>
  <c r="AN326" i="1" s="1"/>
  <c r="AH326" i="1"/>
  <c r="AF326" i="1"/>
  <c r="AE326" i="1"/>
  <c r="AC326" i="1"/>
  <c r="AB326" i="1"/>
  <c r="AA326" i="1"/>
  <c r="Z326" i="1"/>
  <c r="Y326" i="1"/>
  <c r="X326" i="1"/>
  <c r="W326" i="1"/>
  <c r="P326" i="1"/>
  <c r="O326" i="1"/>
  <c r="N326" i="1"/>
  <c r="M326" i="1"/>
  <c r="AU325" i="1"/>
  <c r="AT325" i="1"/>
  <c r="AR325" i="1"/>
  <c r="AP325" i="1"/>
  <c r="AI325" i="1"/>
  <c r="AH325" i="1"/>
  <c r="AF325" i="1"/>
  <c r="AE325" i="1"/>
  <c r="AB325" i="1"/>
  <c r="AA325" i="1"/>
  <c r="Z325" i="1"/>
  <c r="Y325" i="1"/>
  <c r="X325" i="1"/>
  <c r="W325" i="1"/>
  <c r="P325" i="1"/>
  <c r="O325" i="1"/>
  <c r="AD325" i="1" s="1"/>
  <c r="N325" i="1"/>
  <c r="M325" i="1"/>
  <c r="AU324" i="1"/>
  <c r="AT324" i="1"/>
  <c r="AR324" i="1"/>
  <c r="AP324" i="1"/>
  <c r="AO324" i="1"/>
  <c r="AV324" i="1" s="1"/>
  <c r="AI324" i="1"/>
  <c r="AN324" i="1" s="1"/>
  <c r="AH324" i="1"/>
  <c r="AF324" i="1"/>
  <c r="AE324" i="1"/>
  <c r="AC324" i="1"/>
  <c r="AB324" i="1"/>
  <c r="AA324" i="1"/>
  <c r="Z324" i="1"/>
  <c r="Y324" i="1"/>
  <c r="X324" i="1"/>
  <c r="W324" i="1"/>
  <c r="P324" i="1"/>
  <c r="O324" i="1"/>
  <c r="N324" i="1"/>
  <c r="M324" i="1"/>
  <c r="AU323" i="1"/>
  <c r="AR323" i="1"/>
  <c r="AP323" i="1"/>
  <c r="AI323" i="1"/>
  <c r="AN323" i="1" s="1"/>
  <c r="AH323" i="1"/>
  <c r="AF323" i="1"/>
  <c r="AE323" i="1"/>
  <c r="AD323" i="1"/>
  <c r="AB323" i="1"/>
  <c r="AA323" i="1"/>
  <c r="Z323" i="1"/>
  <c r="Y323" i="1"/>
  <c r="X323" i="1"/>
  <c r="W323" i="1"/>
  <c r="P323" i="1"/>
  <c r="O323" i="1"/>
  <c r="AQ323" i="1" s="1"/>
  <c r="N323" i="1"/>
  <c r="AO323" i="1" s="1"/>
  <c r="AV323" i="1" s="1"/>
  <c r="M323" i="1"/>
  <c r="AU322" i="1"/>
  <c r="AT322" i="1"/>
  <c r="AP322" i="1"/>
  <c r="AN322" i="1"/>
  <c r="AJ322" i="1"/>
  <c r="AI322" i="1"/>
  <c r="AH322" i="1"/>
  <c r="AF322" i="1"/>
  <c r="AE322" i="1"/>
  <c r="AA322" i="1"/>
  <c r="Z322" i="1"/>
  <c r="Y322" i="1"/>
  <c r="X322" i="1"/>
  <c r="W322" i="1"/>
  <c r="P322" i="1"/>
  <c r="O322" i="1"/>
  <c r="N322" i="1"/>
  <c r="M322" i="1"/>
  <c r="AU321" i="1"/>
  <c r="AQ321" i="1"/>
  <c r="AP321" i="1"/>
  <c r="AO321" i="1"/>
  <c r="AV321" i="1" s="1"/>
  <c r="AN321" i="1"/>
  <c r="AI321" i="1"/>
  <c r="AH321" i="1"/>
  <c r="AF321" i="1"/>
  <c r="AE321" i="1"/>
  <c r="AD321" i="1"/>
  <c r="AA321" i="1"/>
  <c r="Z321" i="1"/>
  <c r="Y321" i="1"/>
  <c r="X321" i="1"/>
  <c r="W321" i="1"/>
  <c r="P321" i="1"/>
  <c r="O321" i="1"/>
  <c r="N321" i="1"/>
  <c r="AC321" i="1" s="1"/>
  <c r="M321" i="1"/>
  <c r="AB321" i="1" s="1"/>
  <c r="AU320" i="1"/>
  <c r="AQ320" i="1"/>
  <c r="AP320" i="1"/>
  <c r="AO320" i="1"/>
  <c r="AJ320" i="1"/>
  <c r="AI320" i="1"/>
  <c r="AN320" i="1" s="1"/>
  <c r="AH320" i="1"/>
  <c r="AF320" i="1"/>
  <c r="AE320" i="1"/>
  <c r="AC320" i="1"/>
  <c r="AA320" i="1"/>
  <c r="Z320" i="1"/>
  <c r="Y320" i="1"/>
  <c r="X320" i="1"/>
  <c r="W320" i="1"/>
  <c r="P320" i="1"/>
  <c r="O320" i="1"/>
  <c r="AD320" i="1" s="1"/>
  <c r="N320" i="1"/>
  <c r="M320" i="1"/>
  <c r="AU319" i="1"/>
  <c r="AT319" i="1"/>
  <c r="AR319" i="1"/>
  <c r="AP319" i="1"/>
  <c r="AN319" i="1"/>
  <c r="AJ319" i="1"/>
  <c r="AI319" i="1"/>
  <c r="AH319" i="1"/>
  <c r="AF319" i="1"/>
  <c r="AE319" i="1"/>
  <c r="AD319" i="1"/>
  <c r="AC319" i="1"/>
  <c r="AB319" i="1"/>
  <c r="AA319" i="1"/>
  <c r="Z319" i="1"/>
  <c r="Y319" i="1"/>
  <c r="X319" i="1"/>
  <c r="W319" i="1"/>
  <c r="P319" i="1"/>
  <c r="O319" i="1"/>
  <c r="AQ319" i="1" s="1"/>
  <c r="N319" i="1"/>
  <c r="AO319" i="1" s="1"/>
  <c r="M319" i="1"/>
  <c r="AV318" i="1"/>
  <c r="AU318" i="1"/>
  <c r="AR318" i="1"/>
  <c r="AP318" i="1"/>
  <c r="AO318" i="1"/>
  <c r="AN318" i="1"/>
  <c r="AJ318" i="1"/>
  <c r="AI318" i="1"/>
  <c r="AT318" i="1" s="1"/>
  <c r="AH318" i="1"/>
  <c r="AF318" i="1"/>
  <c r="AE318" i="1"/>
  <c r="AD318" i="1"/>
  <c r="AC318" i="1"/>
  <c r="AA318" i="1"/>
  <c r="Z318" i="1"/>
  <c r="Y318" i="1"/>
  <c r="X318" i="1"/>
  <c r="W318" i="1"/>
  <c r="P318" i="1"/>
  <c r="O318" i="1"/>
  <c r="AQ318" i="1" s="1"/>
  <c r="N318" i="1"/>
  <c r="M318" i="1"/>
  <c r="AB318" i="1" s="1"/>
  <c r="AU317" i="1"/>
  <c r="AP317" i="1"/>
  <c r="AO317" i="1"/>
  <c r="AI317" i="1"/>
  <c r="AH317" i="1"/>
  <c r="AF317" i="1"/>
  <c r="AE317" i="1"/>
  <c r="AD317" i="1"/>
  <c r="AC317" i="1"/>
  <c r="AB317" i="1"/>
  <c r="AA317" i="1"/>
  <c r="Z317" i="1"/>
  <c r="Y317" i="1"/>
  <c r="X317" i="1"/>
  <c r="W317" i="1"/>
  <c r="P317" i="1"/>
  <c r="O317" i="1"/>
  <c r="AQ317" i="1" s="1"/>
  <c r="N317" i="1"/>
  <c r="M317" i="1"/>
  <c r="AR317" i="1" s="1"/>
  <c r="AU316" i="1"/>
  <c r="AT316" i="1"/>
  <c r="AP316" i="1"/>
  <c r="AN316" i="1"/>
  <c r="AJ316" i="1"/>
  <c r="AI316" i="1"/>
  <c r="AH316" i="1"/>
  <c r="AF316" i="1"/>
  <c r="AE316" i="1"/>
  <c r="AD316" i="1"/>
  <c r="AA316" i="1"/>
  <c r="Z316" i="1"/>
  <c r="Y316" i="1"/>
  <c r="X316" i="1"/>
  <c r="W316" i="1"/>
  <c r="P316" i="1"/>
  <c r="O316" i="1"/>
  <c r="AQ316" i="1" s="1"/>
  <c r="N316" i="1"/>
  <c r="M316" i="1"/>
  <c r="AU315" i="1"/>
  <c r="AT315" i="1"/>
  <c r="AQ315" i="1"/>
  <c r="AP315" i="1"/>
  <c r="AN315" i="1"/>
  <c r="AJ315" i="1"/>
  <c r="AI315" i="1"/>
  <c r="AH315" i="1"/>
  <c r="AF315" i="1"/>
  <c r="AE315" i="1"/>
  <c r="AD315" i="1"/>
  <c r="AA315" i="1"/>
  <c r="Z315" i="1"/>
  <c r="Y315" i="1"/>
  <c r="X315" i="1"/>
  <c r="W315" i="1"/>
  <c r="P315" i="1"/>
  <c r="O315" i="1"/>
  <c r="N315" i="1"/>
  <c r="AC315" i="1" s="1"/>
  <c r="M315" i="1"/>
  <c r="AU314" i="1"/>
  <c r="AR314" i="1"/>
  <c r="AP314" i="1"/>
  <c r="AI314" i="1"/>
  <c r="AH314" i="1"/>
  <c r="AF314" i="1"/>
  <c r="AE314" i="1"/>
  <c r="AB314" i="1"/>
  <c r="AA314" i="1"/>
  <c r="Z314" i="1"/>
  <c r="Y314" i="1"/>
  <c r="X314" i="1"/>
  <c r="W314" i="1"/>
  <c r="P314" i="1"/>
  <c r="O314" i="1"/>
  <c r="N314" i="1"/>
  <c r="AC314" i="1" s="1"/>
  <c r="M314" i="1"/>
  <c r="AU313" i="1"/>
  <c r="AR313" i="1"/>
  <c r="AQ313" i="1"/>
  <c r="AP313" i="1"/>
  <c r="AI313" i="1"/>
  <c r="AN313" i="1" s="1"/>
  <c r="AH313" i="1"/>
  <c r="AF313" i="1"/>
  <c r="AE313" i="1"/>
  <c r="AC313" i="1"/>
  <c r="AB313" i="1"/>
  <c r="AA313" i="1"/>
  <c r="Z313" i="1"/>
  <c r="Y313" i="1"/>
  <c r="X313" i="1"/>
  <c r="W313" i="1"/>
  <c r="P313" i="1"/>
  <c r="O313" i="1"/>
  <c r="AD313" i="1" s="1"/>
  <c r="N313" i="1"/>
  <c r="AO313" i="1" s="1"/>
  <c r="AV313" i="1" s="1"/>
  <c r="M313" i="1"/>
  <c r="AU312" i="1"/>
  <c r="AR312" i="1"/>
  <c r="AQ312" i="1"/>
  <c r="AP312" i="1"/>
  <c r="AJ312" i="1"/>
  <c r="AI312" i="1"/>
  <c r="AN312" i="1" s="1"/>
  <c r="AH312" i="1"/>
  <c r="AF312" i="1"/>
  <c r="AE312" i="1"/>
  <c r="AD312" i="1"/>
  <c r="AC312" i="1"/>
  <c r="AB312" i="1"/>
  <c r="AA312" i="1"/>
  <c r="Z312" i="1"/>
  <c r="Y312" i="1"/>
  <c r="X312" i="1"/>
  <c r="W312" i="1"/>
  <c r="P312" i="1"/>
  <c r="O312" i="1"/>
  <c r="N312" i="1"/>
  <c r="AO312" i="1" s="1"/>
  <c r="M312" i="1"/>
  <c r="AU311" i="1"/>
  <c r="AP311" i="1"/>
  <c r="AO311" i="1"/>
  <c r="AI311" i="1"/>
  <c r="AN311" i="1" s="1"/>
  <c r="AH311" i="1"/>
  <c r="AF311" i="1"/>
  <c r="AE311" i="1"/>
  <c r="AD311" i="1"/>
  <c r="AC311" i="1"/>
  <c r="AB311" i="1"/>
  <c r="AA311" i="1"/>
  <c r="Z311" i="1"/>
  <c r="Y311" i="1"/>
  <c r="X311" i="1"/>
  <c r="W311" i="1"/>
  <c r="P311" i="1"/>
  <c r="O311" i="1"/>
  <c r="AQ311" i="1" s="1"/>
  <c r="N311" i="1"/>
  <c r="M311" i="1"/>
  <c r="AR311" i="1" s="1"/>
  <c r="AU310" i="1"/>
  <c r="AT310" i="1"/>
  <c r="AP310" i="1"/>
  <c r="AN310" i="1"/>
  <c r="AJ310" i="1"/>
  <c r="AI310" i="1"/>
  <c r="AH310" i="1"/>
  <c r="AF310" i="1"/>
  <c r="AE310" i="1"/>
  <c r="AD310" i="1"/>
  <c r="AA310" i="1"/>
  <c r="Z310" i="1"/>
  <c r="Y310" i="1"/>
  <c r="X310" i="1"/>
  <c r="W310" i="1"/>
  <c r="P310" i="1"/>
  <c r="O310" i="1"/>
  <c r="AQ310" i="1" s="1"/>
  <c r="N310" i="1"/>
  <c r="M310" i="1"/>
  <c r="AU309" i="1"/>
  <c r="AT309" i="1"/>
  <c r="AQ309" i="1"/>
  <c r="AP309" i="1"/>
  <c r="AN309" i="1"/>
  <c r="AJ309" i="1"/>
  <c r="AI309" i="1"/>
  <c r="AH309" i="1"/>
  <c r="AF309" i="1"/>
  <c r="AE309" i="1"/>
  <c r="AD309" i="1"/>
  <c r="AA309" i="1"/>
  <c r="Z309" i="1"/>
  <c r="Y309" i="1"/>
  <c r="X309" i="1"/>
  <c r="W309" i="1"/>
  <c r="P309" i="1"/>
  <c r="O309" i="1"/>
  <c r="N309" i="1"/>
  <c r="AC309" i="1" s="1"/>
  <c r="M309" i="1"/>
  <c r="AU308" i="1"/>
  <c r="AR308" i="1"/>
  <c r="AP308" i="1"/>
  <c r="AI308" i="1"/>
  <c r="AH308" i="1"/>
  <c r="AF308" i="1"/>
  <c r="AE308" i="1"/>
  <c r="AB308" i="1"/>
  <c r="AA308" i="1"/>
  <c r="Z308" i="1"/>
  <c r="Y308" i="1"/>
  <c r="X308" i="1"/>
  <c r="W308" i="1"/>
  <c r="P308" i="1"/>
  <c r="O308" i="1"/>
  <c r="N308" i="1"/>
  <c r="AC308" i="1" s="1"/>
  <c r="M308" i="1"/>
  <c r="AU307" i="1"/>
  <c r="AR307" i="1"/>
  <c r="AQ307" i="1"/>
  <c r="AP307" i="1"/>
  <c r="AI307" i="1"/>
  <c r="AN307" i="1" s="1"/>
  <c r="AH307" i="1"/>
  <c r="AF307" i="1"/>
  <c r="AE307" i="1"/>
  <c r="AC307" i="1"/>
  <c r="AB307" i="1"/>
  <c r="AA307" i="1"/>
  <c r="Z307" i="1"/>
  <c r="Y307" i="1"/>
  <c r="X307" i="1"/>
  <c r="W307" i="1"/>
  <c r="P307" i="1"/>
  <c r="O307" i="1"/>
  <c r="AD307" i="1" s="1"/>
  <c r="N307" i="1"/>
  <c r="AO307" i="1" s="1"/>
  <c r="M307" i="1"/>
  <c r="AU306" i="1"/>
  <c r="AR306" i="1"/>
  <c r="AQ306" i="1"/>
  <c r="AP306" i="1"/>
  <c r="AJ306" i="1"/>
  <c r="AI306" i="1"/>
  <c r="AN306" i="1" s="1"/>
  <c r="AH306" i="1"/>
  <c r="AF306" i="1"/>
  <c r="AE306" i="1"/>
  <c r="AD306" i="1"/>
  <c r="AC306" i="1"/>
  <c r="AB306" i="1"/>
  <c r="AA306" i="1"/>
  <c r="Z306" i="1"/>
  <c r="Y306" i="1"/>
  <c r="X306" i="1"/>
  <c r="W306" i="1"/>
  <c r="P306" i="1"/>
  <c r="O306" i="1"/>
  <c r="N306" i="1"/>
  <c r="AO306" i="1" s="1"/>
  <c r="AV306" i="1" s="1"/>
  <c r="M306" i="1"/>
  <c r="AU305" i="1"/>
  <c r="AP305" i="1"/>
  <c r="AO305" i="1"/>
  <c r="AI305" i="1"/>
  <c r="AN305" i="1" s="1"/>
  <c r="AH305" i="1"/>
  <c r="AF305" i="1"/>
  <c r="AE305" i="1"/>
  <c r="AD305" i="1"/>
  <c r="AC305" i="1"/>
  <c r="AB305" i="1"/>
  <c r="AA305" i="1"/>
  <c r="Z305" i="1"/>
  <c r="Y305" i="1"/>
  <c r="X305" i="1"/>
  <c r="W305" i="1"/>
  <c r="P305" i="1"/>
  <c r="O305" i="1"/>
  <c r="AQ305" i="1" s="1"/>
  <c r="N305" i="1"/>
  <c r="M305" i="1"/>
  <c r="AR305" i="1" s="1"/>
  <c r="AU304" i="1"/>
  <c r="AT304" i="1"/>
  <c r="AP304" i="1"/>
  <c r="AN304" i="1"/>
  <c r="AJ304" i="1"/>
  <c r="AI304" i="1"/>
  <c r="AH304" i="1"/>
  <c r="AF304" i="1"/>
  <c r="AE304" i="1"/>
  <c r="AD304" i="1"/>
  <c r="AA304" i="1"/>
  <c r="Z304" i="1"/>
  <c r="Y304" i="1"/>
  <c r="X304" i="1"/>
  <c r="W304" i="1"/>
  <c r="P304" i="1"/>
  <c r="O304" i="1"/>
  <c r="AQ304" i="1" s="1"/>
  <c r="N304" i="1"/>
  <c r="M304" i="1"/>
  <c r="AU303" i="1"/>
  <c r="AT303" i="1"/>
  <c r="AQ303" i="1"/>
  <c r="AP303" i="1"/>
  <c r="AN303" i="1"/>
  <c r="AJ303" i="1"/>
  <c r="AI303" i="1"/>
  <c r="AH303" i="1"/>
  <c r="AF303" i="1"/>
  <c r="AE303" i="1"/>
  <c r="AD303" i="1"/>
  <c r="AA303" i="1"/>
  <c r="Z303" i="1"/>
  <c r="Y303" i="1"/>
  <c r="X303" i="1"/>
  <c r="W303" i="1"/>
  <c r="P303" i="1"/>
  <c r="O303" i="1"/>
  <c r="N303" i="1"/>
  <c r="AC303" i="1" s="1"/>
  <c r="M303" i="1"/>
  <c r="AU302" i="1"/>
  <c r="AR302" i="1"/>
  <c r="AP302" i="1"/>
  <c r="AI302" i="1"/>
  <c r="AH302" i="1"/>
  <c r="AF302" i="1"/>
  <c r="AE302" i="1"/>
  <c r="AB302" i="1"/>
  <c r="AA302" i="1"/>
  <c r="Z302" i="1"/>
  <c r="Y302" i="1"/>
  <c r="X302" i="1"/>
  <c r="W302" i="1"/>
  <c r="P302" i="1"/>
  <c r="O302" i="1"/>
  <c r="N302" i="1"/>
  <c r="AC302" i="1" s="1"/>
  <c r="M302" i="1"/>
  <c r="AU301" i="1"/>
  <c r="AR301" i="1"/>
  <c r="AQ301" i="1"/>
  <c r="AP301" i="1"/>
  <c r="AI301" i="1"/>
  <c r="AN301" i="1" s="1"/>
  <c r="AH301" i="1"/>
  <c r="AF301" i="1"/>
  <c r="AE301" i="1"/>
  <c r="AC301" i="1"/>
  <c r="AB301" i="1"/>
  <c r="AA301" i="1"/>
  <c r="Z301" i="1"/>
  <c r="Y301" i="1"/>
  <c r="X301" i="1"/>
  <c r="W301" i="1"/>
  <c r="P301" i="1"/>
  <c r="O301" i="1"/>
  <c r="AD301" i="1" s="1"/>
  <c r="N301" i="1"/>
  <c r="AO301" i="1" s="1"/>
  <c r="AV301" i="1" s="1"/>
  <c r="M301" i="1"/>
  <c r="AU300" i="1"/>
  <c r="AR300" i="1"/>
  <c r="AQ300" i="1"/>
  <c r="AP300" i="1"/>
  <c r="AJ300" i="1"/>
  <c r="AI300" i="1"/>
  <c r="AN300" i="1" s="1"/>
  <c r="AH300" i="1"/>
  <c r="AF300" i="1"/>
  <c r="AE300" i="1"/>
  <c r="AD300" i="1"/>
  <c r="AC300" i="1"/>
  <c r="AB300" i="1"/>
  <c r="AA300" i="1"/>
  <c r="Z300" i="1"/>
  <c r="Y300" i="1"/>
  <c r="X300" i="1"/>
  <c r="W300" i="1"/>
  <c r="P300" i="1"/>
  <c r="O300" i="1"/>
  <c r="N300" i="1"/>
  <c r="AO300" i="1" s="1"/>
  <c r="M300" i="1"/>
  <c r="AU299" i="1"/>
  <c r="AP299" i="1"/>
  <c r="AO299" i="1"/>
  <c r="AI299" i="1"/>
  <c r="AN299" i="1" s="1"/>
  <c r="AH299" i="1"/>
  <c r="AF299" i="1"/>
  <c r="AE299" i="1"/>
  <c r="AD299" i="1"/>
  <c r="AC299" i="1"/>
  <c r="AB299" i="1"/>
  <c r="AA299" i="1"/>
  <c r="Z299" i="1"/>
  <c r="Y299" i="1"/>
  <c r="X299" i="1"/>
  <c r="W299" i="1"/>
  <c r="P299" i="1"/>
  <c r="O299" i="1"/>
  <c r="AQ299" i="1" s="1"/>
  <c r="N299" i="1"/>
  <c r="M299" i="1"/>
  <c r="AR299" i="1" s="1"/>
  <c r="AU298" i="1"/>
  <c r="AT298" i="1"/>
  <c r="AP298" i="1"/>
  <c r="AN298" i="1"/>
  <c r="AJ298" i="1"/>
  <c r="AI298" i="1"/>
  <c r="AH298" i="1"/>
  <c r="AF298" i="1"/>
  <c r="AE298" i="1"/>
  <c r="AD298" i="1"/>
  <c r="AA298" i="1"/>
  <c r="Z298" i="1"/>
  <c r="Y298" i="1"/>
  <c r="X298" i="1"/>
  <c r="W298" i="1"/>
  <c r="P298" i="1"/>
  <c r="O298" i="1"/>
  <c r="AQ298" i="1" s="1"/>
  <c r="N298" i="1"/>
  <c r="M298" i="1"/>
  <c r="AU297" i="1"/>
  <c r="AT297" i="1"/>
  <c r="AQ297" i="1"/>
  <c r="AP297" i="1"/>
  <c r="AN297" i="1"/>
  <c r="AJ297" i="1"/>
  <c r="AI297" i="1"/>
  <c r="AH297" i="1"/>
  <c r="AF297" i="1"/>
  <c r="AE297" i="1"/>
  <c r="AD297" i="1"/>
  <c r="AA297" i="1"/>
  <c r="Z297" i="1"/>
  <c r="Y297" i="1"/>
  <c r="X297" i="1"/>
  <c r="W297" i="1"/>
  <c r="P297" i="1"/>
  <c r="O297" i="1"/>
  <c r="N297" i="1"/>
  <c r="AC297" i="1" s="1"/>
  <c r="M297" i="1"/>
  <c r="AU296" i="1"/>
  <c r="AR296" i="1"/>
  <c r="AP296" i="1"/>
  <c r="AI296" i="1"/>
  <c r="AH296" i="1"/>
  <c r="AF296" i="1"/>
  <c r="AE296" i="1"/>
  <c r="AB296" i="1"/>
  <c r="AA296" i="1"/>
  <c r="Z296" i="1"/>
  <c r="Y296" i="1"/>
  <c r="X296" i="1"/>
  <c r="W296" i="1"/>
  <c r="P296" i="1"/>
  <c r="O296" i="1"/>
  <c r="N296" i="1"/>
  <c r="AC296" i="1" s="1"/>
  <c r="M296" i="1"/>
  <c r="AU295" i="1"/>
  <c r="AR295" i="1"/>
  <c r="AQ295" i="1"/>
  <c r="AP295" i="1"/>
  <c r="AI295" i="1"/>
  <c r="AN295" i="1" s="1"/>
  <c r="AH295" i="1"/>
  <c r="AF295" i="1"/>
  <c r="AE295" i="1"/>
  <c r="AC295" i="1"/>
  <c r="AB295" i="1"/>
  <c r="AA295" i="1"/>
  <c r="Z295" i="1"/>
  <c r="Y295" i="1"/>
  <c r="X295" i="1"/>
  <c r="W295" i="1"/>
  <c r="P295" i="1"/>
  <c r="O295" i="1"/>
  <c r="AD295" i="1" s="1"/>
  <c r="N295" i="1"/>
  <c r="AO295" i="1" s="1"/>
  <c r="M295" i="1"/>
  <c r="AU294" i="1"/>
  <c r="AR294" i="1"/>
  <c r="AQ294" i="1"/>
  <c r="AP294" i="1"/>
  <c r="AI294" i="1"/>
  <c r="AN294" i="1" s="1"/>
  <c r="AH294" i="1"/>
  <c r="AF294" i="1"/>
  <c r="AE294" i="1"/>
  <c r="AD294" i="1"/>
  <c r="AC294" i="1"/>
  <c r="AB294" i="1"/>
  <c r="AA294" i="1"/>
  <c r="Z294" i="1"/>
  <c r="Y294" i="1"/>
  <c r="X294" i="1"/>
  <c r="W294" i="1"/>
  <c r="P294" i="1"/>
  <c r="O294" i="1"/>
  <c r="N294" i="1"/>
  <c r="AO294" i="1" s="1"/>
  <c r="M294" i="1"/>
  <c r="AU293" i="1"/>
  <c r="AP293" i="1"/>
  <c r="AO293" i="1"/>
  <c r="AI293" i="1"/>
  <c r="AN293" i="1" s="1"/>
  <c r="AH293" i="1"/>
  <c r="AF293" i="1"/>
  <c r="AE293" i="1"/>
  <c r="AD293" i="1"/>
  <c r="AC293" i="1"/>
  <c r="AB293" i="1"/>
  <c r="AA293" i="1"/>
  <c r="Z293" i="1"/>
  <c r="Y293" i="1"/>
  <c r="X293" i="1"/>
  <c r="W293" i="1"/>
  <c r="P293" i="1"/>
  <c r="O293" i="1"/>
  <c r="AQ293" i="1" s="1"/>
  <c r="N293" i="1"/>
  <c r="M293" i="1"/>
  <c r="AR293" i="1" s="1"/>
  <c r="AU292" i="1"/>
  <c r="AT292" i="1"/>
  <c r="AP292" i="1"/>
  <c r="AN292" i="1"/>
  <c r="AJ292" i="1"/>
  <c r="AI292" i="1"/>
  <c r="AH292" i="1"/>
  <c r="AF292" i="1"/>
  <c r="AE292" i="1"/>
  <c r="AD292" i="1"/>
  <c r="AA292" i="1"/>
  <c r="Z292" i="1"/>
  <c r="Y292" i="1"/>
  <c r="X292" i="1"/>
  <c r="W292" i="1"/>
  <c r="P292" i="1"/>
  <c r="O292" i="1"/>
  <c r="AQ292" i="1" s="1"/>
  <c r="N292" i="1"/>
  <c r="M292" i="1"/>
  <c r="AU291" i="1"/>
  <c r="AT291" i="1"/>
  <c r="AQ291" i="1"/>
  <c r="AP291" i="1"/>
  <c r="AN291" i="1"/>
  <c r="AJ291" i="1"/>
  <c r="AI291" i="1"/>
  <c r="AH291" i="1"/>
  <c r="AF291" i="1"/>
  <c r="AE291" i="1"/>
  <c r="AD291" i="1"/>
  <c r="AA291" i="1"/>
  <c r="Z291" i="1"/>
  <c r="Y291" i="1"/>
  <c r="X291" i="1"/>
  <c r="W291" i="1"/>
  <c r="P291" i="1"/>
  <c r="O291" i="1"/>
  <c r="N291" i="1"/>
  <c r="AC291" i="1" s="1"/>
  <c r="M291" i="1"/>
  <c r="AU290" i="1"/>
  <c r="AR290" i="1"/>
  <c r="AP290" i="1"/>
  <c r="AI290" i="1"/>
  <c r="AH290" i="1"/>
  <c r="AF290" i="1"/>
  <c r="AE290" i="1"/>
  <c r="AB290" i="1"/>
  <c r="AA290" i="1"/>
  <c r="Z290" i="1"/>
  <c r="Y290" i="1"/>
  <c r="X290" i="1"/>
  <c r="W290" i="1"/>
  <c r="P290" i="1"/>
  <c r="O290" i="1"/>
  <c r="N290" i="1"/>
  <c r="AC290" i="1" s="1"/>
  <c r="M290" i="1"/>
  <c r="AU289" i="1"/>
  <c r="AR289" i="1"/>
  <c r="AQ289" i="1"/>
  <c r="AP289" i="1"/>
  <c r="AI289" i="1"/>
  <c r="AN289" i="1" s="1"/>
  <c r="AH289" i="1"/>
  <c r="AF289" i="1"/>
  <c r="AE289" i="1"/>
  <c r="AC289" i="1"/>
  <c r="AB289" i="1"/>
  <c r="AA289" i="1"/>
  <c r="Z289" i="1"/>
  <c r="Y289" i="1"/>
  <c r="X289" i="1"/>
  <c r="W289" i="1"/>
  <c r="P289" i="1"/>
  <c r="O289" i="1"/>
  <c r="AD289" i="1" s="1"/>
  <c r="N289" i="1"/>
  <c r="AO289" i="1" s="1"/>
  <c r="M289" i="1"/>
  <c r="AU288" i="1"/>
  <c r="AR288" i="1"/>
  <c r="AQ288" i="1"/>
  <c r="AP288" i="1"/>
  <c r="AI288" i="1"/>
  <c r="AN288" i="1" s="1"/>
  <c r="AH288" i="1"/>
  <c r="AF288" i="1"/>
  <c r="AE288" i="1"/>
  <c r="AC288" i="1"/>
  <c r="AB288" i="1"/>
  <c r="AA288" i="1"/>
  <c r="Z288" i="1"/>
  <c r="Y288" i="1"/>
  <c r="X288" i="1"/>
  <c r="W288" i="1"/>
  <c r="P288" i="1"/>
  <c r="O288" i="1"/>
  <c r="AD288" i="1" s="1"/>
  <c r="N288" i="1"/>
  <c r="AO288" i="1" s="1"/>
  <c r="AV288" i="1" s="1"/>
  <c r="M288" i="1"/>
  <c r="AU287" i="1"/>
  <c r="AT287" i="1"/>
  <c r="AP287" i="1"/>
  <c r="AO287" i="1"/>
  <c r="AI287" i="1"/>
  <c r="AN287" i="1" s="1"/>
  <c r="AH287" i="1"/>
  <c r="AF287" i="1"/>
  <c r="AE287" i="1"/>
  <c r="AD287" i="1"/>
  <c r="AC287" i="1"/>
  <c r="AB287" i="1"/>
  <c r="AA287" i="1"/>
  <c r="Z287" i="1"/>
  <c r="Y287" i="1"/>
  <c r="X287" i="1"/>
  <c r="W287" i="1"/>
  <c r="P287" i="1"/>
  <c r="O287" i="1"/>
  <c r="AQ287" i="1" s="1"/>
  <c r="N287" i="1"/>
  <c r="M287" i="1"/>
  <c r="AR287" i="1" s="1"/>
  <c r="AU286" i="1"/>
  <c r="AT286" i="1"/>
  <c r="AP286" i="1"/>
  <c r="AN286" i="1"/>
  <c r="AJ286" i="1"/>
  <c r="AI286" i="1"/>
  <c r="AH286" i="1"/>
  <c r="AF286" i="1"/>
  <c r="AE286" i="1"/>
  <c r="AD286" i="1"/>
  <c r="AA286" i="1"/>
  <c r="Z286" i="1"/>
  <c r="Y286" i="1"/>
  <c r="X286" i="1"/>
  <c r="W286" i="1"/>
  <c r="P286" i="1"/>
  <c r="O286" i="1"/>
  <c r="AQ286" i="1" s="1"/>
  <c r="N286" i="1"/>
  <c r="M286" i="1"/>
  <c r="AU285" i="1"/>
  <c r="AT285" i="1"/>
  <c r="AQ285" i="1"/>
  <c r="AP285" i="1"/>
  <c r="AO285" i="1"/>
  <c r="AN285" i="1"/>
  <c r="AJ285" i="1"/>
  <c r="AI285" i="1"/>
  <c r="AH285" i="1"/>
  <c r="AF285" i="1"/>
  <c r="AE285" i="1"/>
  <c r="AD285" i="1"/>
  <c r="AA285" i="1"/>
  <c r="Z285" i="1"/>
  <c r="Y285" i="1"/>
  <c r="X285" i="1"/>
  <c r="W285" i="1"/>
  <c r="P285" i="1"/>
  <c r="O285" i="1"/>
  <c r="N285" i="1"/>
  <c r="AC285" i="1" s="1"/>
  <c r="M285" i="1"/>
  <c r="AU284" i="1"/>
  <c r="AR284" i="1"/>
  <c r="AP284" i="1"/>
  <c r="AI284" i="1"/>
  <c r="AH284" i="1"/>
  <c r="AF284" i="1"/>
  <c r="AE284" i="1"/>
  <c r="AA284" i="1"/>
  <c r="Z284" i="1"/>
  <c r="Y284" i="1"/>
  <c r="X284" i="1"/>
  <c r="W284" i="1"/>
  <c r="P284" i="1"/>
  <c r="O284" i="1"/>
  <c r="N284" i="1"/>
  <c r="AC284" i="1" s="1"/>
  <c r="M284" i="1"/>
  <c r="AB284" i="1" s="1"/>
  <c r="AU283" i="1"/>
  <c r="AR283" i="1"/>
  <c r="AQ283" i="1"/>
  <c r="AP283" i="1"/>
  <c r="AI283" i="1"/>
  <c r="AN283" i="1" s="1"/>
  <c r="AH283" i="1"/>
  <c r="AF283" i="1"/>
  <c r="AE283" i="1"/>
  <c r="AC283" i="1"/>
  <c r="AB283" i="1"/>
  <c r="AA283" i="1"/>
  <c r="Z283" i="1"/>
  <c r="Y283" i="1"/>
  <c r="X283" i="1"/>
  <c r="W283" i="1"/>
  <c r="P283" i="1"/>
  <c r="O283" i="1"/>
  <c r="AD283" i="1" s="1"/>
  <c r="N283" i="1"/>
  <c r="AO283" i="1" s="1"/>
  <c r="AV283" i="1" s="1"/>
  <c r="M283" i="1"/>
  <c r="AU282" i="1"/>
  <c r="AT282" i="1"/>
  <c r="AR282" i="1"/>
  <c r="AQ282" i="1"/>
  <c r="AP282" i="1"/>
  <c r="AJ282" i="1"/>
  <c r="AI282" i="1"/>
  <c r="AN282" i="1" s="1"/>
  <c r="AH282" i="1"/>
  <c r="AF282" i="1"/>
  <c r="AE282" i="1"/>
  <c r="AC282" i="1"/>
  <c r="AB282" i="1"/>
  <c r="AA282" i="1"/>
  <c r="Z282" i="1"/>
  <c r="Y282" i="1"/>
  <c r="X282" i="1"/>
  <c r="W282" i="1"/>
  <c r="P282" i="1"/>
  <c r="O282" i="1"/>
  <c r="AD282" i="1" s="1"/>
  <c r="N282" i="1"/>
  <c r="AO282" i="1" s="1"/>
  <c r="AV282" i="1" s="1"/>
  <c r="M282" i="1"/>
  <c r="AU281" i="1"/>
  <c r="AT281" i="1"/>
  <c r="AP281" i="1"/>
  <c r="AO281" i="1"/>
  <c r="AJ281" i="1"/>
  <c r="AI281" i="1"/>
  <c r="AN281" i="1" s="1"/>
  <c r="AH281" i="1"/>
  <c r="AF281" i="1"/>
  <c r="AE281" i="1"/>
  <c r="AD281" i="1"/>
  <c r="AC281" i="1"/>
  <c r="AB281" i="1"/>
  <c r="AA281" i="1"/>
  <c r="Z281" i="1"/>
  <c r="Y281" i="1"/>
  <c r="X281" i="1"/>
  <c r="W281" i="1"/>
  <c r="P281" i="1"/>
  <c r="O281" i="1"/>
  <c r="AQ281" i="1" s="1"/>
  <c r="N281" i="1"/>
  <c r="M281" i="1"/>
  <c r="AR281" i="1" s="1"/>
  <c r="AU280" i="1"/>
  <c r="AT280" i="1"/>
  <c r="AP280" i="1"/>
  <c r="AN280" i="1"/>
  <c r="AJ280" i="1"/>
  <c r="AI280" i="1"/>
  <c r="AH280" i="1"/>
  <c r="AF280" i="1"/>
  <c r="AE280" i="1"/>
  <c r="AD280" i="1"/>
  <c r="AA280" i="1"/>
  <c r="Z280" i="1"/>
  <c r="Y280" i="1"/>
  <c r="X280" i="1"/>
  <c r="W280" i="1"/>
  <c r="P280" i="1"/>
  <c r="O280" i="1"/>
  <c r="AQ280" i="1" s="1"/>
  <c r="N280" i="1"/>
  <c r="M280" i="1"/>
  <c r="AU279" i="1"/>
  <c r="AT279" i="1"/>
  <c r="AQ279" i="1"/>
  <c r="AP279" i="1"/>
  <c r="AO279" i="1"/>
  <c r="AN279" i="1"/>
  <c r="AJ279" i="1"/>
  <c r="AI279" i="1"/>
  <c r="AH279" i="1"/>
  <c r="AF279" i="1"/>
  <c r="AE279" i="1"/>
  <c r="AD279" i="1"/>
  <c r="AA279" i="1"/>
  <c r="Z279" i="1"/>
  <c r="Y279" i="1"/>
  <c r="X279" i="1"/>
  <c r="W279" i="1"/>
  <c r="P279" i="1"/>
  <c r="O279" i="1"/>
  <c r="N279" i="1"/>
  <c r="AC279" i="1" s="1"/>
  <c r="M279" i="1"/>
  <c r="AU278" i="1"/>
  <c r="AR278" i="1"/>
  <c r="AP278" i="1"/>
  <c r="AI278" i="1"/>
  <c r="AH278" i="1"/>
  <c r="AF278" i="1"/>
  <c r="AE278" i="1"/>
  <c r="AA278" i="1"/>
  <c r="Z278" i="1"/>
  <c r="Y278" i="1"/>
  <c r="X278" i="1"/>
  <c r="W278" i="1"/>
  <c r="P278" i="1"/>
  <c r="O278" i="1"/>
  <c r="N278" i="1"/>
  <c r="AC278" i="1" s="1"/>
  <c r="M278" i="1"/>
  <c r="AB278" i="1" s="1"/>
  <c r="AU277" i="1"/>
  <c r="AR277" i="1"/>
  <c r="AQ277" i="1"/>
  <c r="AP277" i="1"/>
  <c r="AI277" i="1"/>
  <c r="AN277" i="1" s="1"/>
  <c r="AH277" i="1"/>
  <c r="AF277" i="1"/>
  <c r="AE277" i="1"/>
  <c r="AC277" i="1"/>
  <c r="AB277" i="1"/>
  <c r="AA277" i="1"/>
  <c r="Z277" i="1"/>
  <c r="Y277" i="1"/>
  <c r="X277" i="1"/>
  <c r="W277" i="1"/>
  <c r="P277" i="1"/>
  <c r="O277" i="1"/>
  <c r="AD277" i="1" s="1"/>
  <c r="N277" i="1"/>
  <c r="AO277" i="1" s="1"/>
  <c r="M277" i="1"/>
  <c r="AU276" i="1"/>
  <c r="AR276" i="1"/>
  <c r="AQ276" i="1"/>
  <c r="AP276" i="1"/>
  <c r="AI276" i="1"/>
  <c r="AN276" i="1" s="1"/>
  <c r="AH276" i="1"/>
  <c r="AF276" i="1"/>
  <c r="AE276" i="1"/>
  <c r="AC276" i="1"/>
  <c r="AB276" i="1"/>
  <c r="AA276" i="1"/>
  <c r="Z276" i="1"/>
  <c r="Y276" i="1"/>
  <c r="X276" i="1"/>
  <c r="W276" i="1"/>
  <c r="P276" i="1"/>
  <c r="O276" i="1"/>
  <c r="AD276" i="1" s="1"/>
  <c r="N276" i="1"/>
  <c r="AO276" i="1" s="1"/>
  <c r="M276" i="1"/>
  <c r="AU275" i="1"/>
  <c r="AT275" i="1"/>
  <c r="AP275" i="1"/>
  <c r="AO275" i="1"/>
  <c r="AV275" i="1" s="1"/>
  <c r="AJ275" i="1"/>
  <c r="AI275" i="1"/>
  <c r="AN275" i="1" s="1"/>
  <c r="AH275" i="1"/>
  <c r="AF275" i="1"/>
  <c r="AE275" i="1"/>
  <c r="AD275" i="1"/>
  <c r="AC275" i="1"/>
  <c r="AB275" i="1"/>
  <c r="AA275" i="1"/>
  <c r="Z275" i="1"/>
  <c r="Y275" i="1"/>
  <c r="X275" i="1"/>
  <c r="W275" i="1"/>
  <c r="P275" i="1"/>
  <c r="O275" i="1"/>
  <c r="AQ275" i="1" s="1"/>
  <c r="N275" i="1"/>
  <c r="M275" i="1"/>
  <c r="AR275" i="1" s="1"/>
  <c r="AU274" i="1"/>
  <c r="AT274" i="1"/>
  <c r="AP274" i="1"/>
  <c r="AN274" i="1"/>
  <c r="AJ274" i="1"/>
  <c r="AI274" i="1"/>
  <c r="AH274" i="1"/>
  <c r="AF274" i="1"/>
  <c r="AE274" i="1"/>
  <c r="AD274" i="1"/>
  <c r="AA274" i="1"/>
  <c r="Z274" i="1"/>
  <c r="Y274" i="1"/>
  <c r="X274" i="1"/>
  <c r="W274" i="1"/>
  <c r="P274" i="1"/>
  <c r="O274" i="1"/>
  <c r="AQ274" i="1" s="1"/>
  <c r="N274" i="1"/>
  <c r="M274" i="1"/>
  <c r="AU273" i="1"/>
  <c r="AT273" i="1"/>
  <c r="AQ273" i="1"/>
  <c r="AP273" i="1"/>
  <c r="AO273" i="1"/>
  <c r="AN273" i="1"/>
  <c r="AJ273" i="1"/>
  <c r="AI273" i="1"/>
  <c r="AH273" i="1"/>
  <c r="AF273" i="1"/>
  <c r="AE273" i="1"/>
  <c r="AD273" i="1"/>
  <c r="AA273" i="1"/>
  <c r="Z273" i="1"/>
  <c r="Y273" i="1"/>
  <c r="X273" i="1"/>
  <c r="W273" i="1"/>
  <c r="P273" i="1"/>
  <c r="O273" i="1"/>
  <c r="N273" i="1"/>
  <c r="AC273" i="1" s="1"/>
  <c r="M273" i="1"/>
  <c r="AU272" i="1"/>
  <c r="AR272" i="1"/>
  <c r="AP272" i="1"/>
  <c r="AI272" i="1"/>
  <c r="AH272" i="1"/>
  <c r="AF272" i="1"/>
  <c r="AE272" i="1"/>
  <c r="AA272" i="1"/>
  <c r="Z272" i="1"/>
  <c r="Y272" i="1"/>
  <c r="X272" i="1"/>
  <c r="W272" i="1"/>
  <c r="P272" i="1"/>
  <c r="O272" i="1"/>
  <c r="N272" i="1"/>
  <c r="AC272" i="1" s="1"/>
  <c r="M272" i="1"/>
  <c r="AB272" i="1" s="1"/>
  <c r="AU271" i="1"/>
  <c r="AR271" i="1"/>
  <c r="AQ271" i="1"/>
  <c r="AP271" i="1"/>
  <c r="AI271" i="1"/>
  <c r="AN271" i="1" s="1"/>
  <c r="AH271" i="1"/>
  <c r="AF271" i="1"/>
  <c r="AE271" i="1"/>
  <c r="AC271" i="1"/>
  <c r="AB271" i="1"/>
  <c r="AA271" i="1"/>
  <c r="Z271" i="1"/>
  <c r="Y271" i="1"/>
  <c r="X271" i="1"/>
  <c r="W271" i="1"/>
  <c r="P271" i="1"/>
  <c r="O271" i="1"/>
  <c r="AD271" i="1" s="1"/>
  <c r="N271" i="1"/>
  <c r="AO271" i="1" s="1"/>
  <c r="M271" i="1"/>
  <c r="AU270" i="1"/>
  <c r="AT270" i="1"/>
  <c r="AR270" i="1"/>
  <c r="AQ270" i="1"/>
  <c r="AP270" i="1"/>
  <c r="AI270" i="1"/>
  <c r="AN270" i="1" s="1"/>
  <c r="AH270" i="1"/>
  <c r="AF270" i="1"/>
  <c r="AE270" i="1"/>
  <c r="AC270" i="1"/>
  <c r="AB270" i="1"/>
  <c r="AA270" i="1"/>
  <c r="Z270" i="1"/>
  <c r="Y270" i="1"/>
  <c r="X270" i="1"/>
  <c r="W270" i="1"/>
  <c r="P270" i="1"/>
  <c r="O270" i="1"/>
  <c r="AD270" i="1" s="1"/>
  <c r="N270" i="1"/>
  <c r="AO270" i="1" s="1"/>
  <c r="M270" i="1"/>
  <c r="AU269" i="1"/>
  <c r="AP269" i="1"/>
  <c r="AO269" i="1"/>
  <c r="AJ269" i="1"/>
  <c r="AI269" i="1"/>
  <c r="AN269" i="1" s="1"/>
  <c r="AH269" i="1"/>
  <c r="AF269" i="1"/>
  <c r="AE269" i="1"/>
  <c r="AC269" i="1"/>
  <c r="AB269" i="1"/>
  <c r="AA269" i="1"/>
  <c r="Z269" i="1"/>
  <c r="Y269" i="1"/>
  <c r="X269" i="1"/>
  <c r="W269" i="1"/>
  <c r="P269" i="1"/>
  <c r="O269" i="1"/>
  <c r="AQ269" i="1" s="1"/>
  <c r="N269" i="1"/>
  <c r="M269" i="1"/>
  <c r="AR269" i="1" s="1"/>
  <c r="AU268" i="1"/>
  <c r="AT268" i="1"/>
  <c r="AP268" i="1"/>
  <c r="AJ268" i="1"/>
  <c r="AI268" i="1"/>
  <c r="AN268" i="1" s="1"/>
  <c r="AH268" i="1"/>
  <c r="AF268" i="1"/>
  <c r="AE268" i="1"/>
  <c r="AD268" i="1"/>
  <c r="AC268" i="1"/>
  <c r="AB268" i="1"/>
  <c r="AA268" i="1"/>
  <c r="Z268" i="1"/>
  <c r="Y268" i="1"/>
  <c r="X268" i="1"/>
  <c r="W268" i="1"/>
  <c r="P268" i="1"/>
  <c r="O268" i="1"/>
  <c r="AQ268" i="1" s="1"/>
  <c r="N268" i="1"/>
  <c r="AO268" i="1" s="1"/>
  <c r="M268" i="1"/>
  <c r="AR268" i="1" s="1"/>
  <c r="AU267" i="1"/>
  <c r="AT267" i="1"/>
  <c r="AP267" i="1"/>
  <c r="AN267" i="1"/>
  <c r="AJ267" i="1"/>
  <c r="AI267" i="1"/>
  <c r="AH267" i="1"/>
  <c r="AF267" i="1"/>
  <c r="AE267" i="1"/>
  <c r="AC267" i="1"/>
  <c r="AA267" i="1"/>
  <c r="Z267" i="1"/>
  <c r="Y267" i="1"/>
  <c r="X267" i="1"/>
  <c r="W267" i="1"/>
  <c r="P267" i="1"/>
  <c r="O267" i="1"/>
  <c r="N267" i="1"/>
  <c r="AO267" i="1" s="1"/>
  <c r="M267" i="1"/>
  <c r="AU266" i="1"/>
  <c r="AQ266" i="1"/>
  <c r="AP266" i="1"/>
  <c r="AN266" i="1"/>
  <c r="AI266" i="1"/>
  <c r="AH266" i="1"/>
  <c r="AF266" i="1"/>
  <c r="AE266" i="1"/>
  <c r="AD266" i="1"/>
  <c r="AA266" i="1"/>
  <c r="Z266" i="1"/>
  <c r="Y266" i="1"/>
  <c r="X266" i="1"/>
  <c r="W266" i="1"/>
  <c r="P266" i="1"/>
  <c r="O266" i="1"/>
  <c r="N266" i="1"/>
  <c r="M266" i="1"/>
  <c r="AB266" i="1" s="1"/>
  <c r="AU265" i="1"/>
  <c r="AQ265" i="1"/>
  <c r="AP265" i="1"/>
  <c r="AO265" i="1"/>
  <c r="AJ265" i="1"/>
  <c r="AI265" i="1"/>
  <c r="AN265" i="1" s="1"/>
  <c r="AH265" i="1"/>
  <c r="AF265" i="1"/>
  <c r="AE265" i="1"/>
  <c r="AC265" i="1"/>
  <c r="AA265" i="1"/>
  <c r="Z265" i="1"/>
  <c r="Y265" i="1"/>
  <c r="X265" i="1"/>
  <c r="W265" i="1"/>
  <c r="P265" i="1"/>
  <c r="O265" i="1"/>
  <c r="AD265" i="1" s="1"/>
  <c r="N265" i="1"/>
  <c r="M265" i="1"/>
  <c r="AU264" i="1"/>
  <c r="AR264" i="1"/>
  <c r="AP264" i="1"/>
  <c r="AN264" i="1"/>
  <c r="AJ264" i="1"/>
  <c r="AI264" i="1"/>
  <c r="AT264" i="1" s="1"/>
  <c r="AH264" i="1"/>
  <c r="AF264" i="1"/>
  <c r="AE264" i="1"/>
  <c r="AD264" i="1"/>
  <c r="AC264" i="1"/>
  <c r="AB264" i="1"/>
  <c r="AA264" i="1"/>
  <c r="Z264" i="1"/>
  <c r="Y264" i="1"/>
  <c r="X264" i="1"/>
  <c r="W264" i="1"/>
  <c r="P264" i="1"/>
  <c r="O264" i="1"/>
  <c r="AQ264" i="1" s="1"/>
  <c r="N264" i="1"/>
  <c r="AO264" i="1" s="1"/>
  <c r="M264" i="1"/>
  <c r="AU263" i="1"/>
  <c r="AP263" i="1"/>
  <c r="AO263" i="1"/>
  <c r="AN263" i="1"/>
  <c r="AI263" i="1"/>
  <c r="AT263" i="1" s="1"/>
  <c r="AH263" i="1"/>
  <c r="AF263" i="1"/>
  <c r="AE263" i="1"/>
  <c r="AD263" i="1"/>
  <c r="AC263" i="1"/>
  <c r="AA263" i="1"/>
  <c r="Z263" i="1"/>
  <c r="Y263" i="1"/>
  <c r="X263" i="1"/>
  <c r="W263" i="1"/>
  <c r="P263" i="1"/>
  <c r="O263" i="1"/>
  <c r="AQ263" i="1" s="1"/>
  <c r="N263" i="1"/>
  <c r="M263" i="1"/>
  <c r="AU262" i="1"/>
  <c r="AP262" i="1"/>
  <c r="AO262" i="1"/>
  <c r="AN262" i="1"/>
  <c r="AI262" i="1"/>
  <c r="AJ262" i="1" s="1"/>
  <c r="AH262" i="1"/>
  <c r="AF262" i="1"/>
  <c r="AE262" i="1"/>
  <c r="AD262" i="1"/>
  <c r="AC262" i="1"/>
  <c r="AA262" i="1"/>
  <c r="Z262" i="1"/>
  <c r="Y262" i="1"/>
  <c r="X262" i="1"/>
  <c r="W262" i="1"/>
  <c r="P262" i="1"/>
  <c r="O262" i="1"/>
  <c r="AQ262" i="1" s="1"/>
  <c r="N262" i="1"/>
  <c r="M262" i="1"/>
  <c r="AV261" i="1"/>
  <c r="AU261" i="1"/>
  <c r="AT261" i="1"/>
  <c r="AP261" i="1"/>
  <c r="AO261" i="1"/>
  <c r="AN261" i="1"/>
  <c r="AJ261" i="1"/>
  <c r="AI261" i="1"/>
  <c r="AH261" i="1"/>
  <c r="AF261" i="1"/>
  <c r="AE261" i="1"/>
  <c r="AD261" i="1"/>
  <c r="AA261" i="1"/>
  <c r="Z261" i="1"/>
  <c r="Y261" i="1"/>
  <c r="X261" i="1"/>
  <c r="W261" i="1"/>
  <c r="P261" i="1"/>
  <c r="O261" i="1"/>
  <c r="AQ261" i="1" s="1"/>
  <c r="N261" i="1"/>
  <c r="AC261" i="1" s="1"/>
  <c r="M261" i="1"/>
  <c r="AU260" i="1"/>
  <c r="AP260" i="1"/>
  <c r="AI260" i="1"/>
  <c r="AH260" i="1"/>
  <c r="AF260" i="1"/>
  <c r="AE260" i="1"/>
  <c r="AB260" i="1"/>
  <c r="AA260" i="1"/>
  <c r="Z260" i="1"/>
  <c r="Y260" i="1"/>
  <c r="X260" i="1"/>
  <c r="W260" i="1"/>
  <c r="P260" i="1"/>
  <c r="O260" i="1"/>
  <c r="N260" i="1"/>
  <c r="AC260" i="1" s="1"/>
  <c r="M260" i="1"/>
  <c r="AR260" i="1" s="1"/>
  <c r="AU259" i="1"/>
  <c r="AR259" i="1"/>
  <c r="AP259" i="1"/>
  <c r="AI259" i="1"/>
  <c r="AH259" i="1"/>
  <c r="AF259" i="1"/>
  <c r="AE259" i="1"/>
  <c r="AA259" i="1"/>
  <c r="Z259" i="1"/>
  <c r="Y259" i="1"/>
  <c r="X259" i="1"/>
  <c r="W259" i="1"/>
  <c r="P259" i="1"/>
  <c r="O259" i="1"/>
  <c r="N259" i="1"/>
  <c r="M259" i="1"/>
  <c r="AB259" i="1" s="1"/>
  <c r="AU258" i="1"/>
  <c r="AR258" i="1"/>
  <c r="AQ258" i="1"/>
  <c r="AP258" i="1"/>
  <c r="AJ258" i="1"/>
  <c r="AI258" i="1"/>
  <c r="AN258" i="1" s="1"/>
  <c r="AH258" i="1"/>
  <c r="AF258" i="1"/>
  <c r="AE258" i="1"/>
  <c r="AD258" i="1"/>
  <c r="AB258" i="1"/>
  <c r="AA258" i="1"/>
  <c r="Z258" i="1"/>
  <c r="Y258" i="1"/>
  <c r="X258" i="1"/>
  <c r="W258" i="1"/>
  <c r="P258" i="1"/>
  <c r="O258" i="1"/>
  <c r="N258" i="1"/>
  <c r="M258" i="1"/>
  <c r="AU257" i="1"/>
  <c r="AT257" i="1"/>
  <c r="AQ257" i="1"/>
  <c r="AP257" i="1"/>
  <c r="AO257" i="1"/>
  <c r="AV257" i="1" s="1"/>
  <c r="AN257" i="1"/>
  <c r="AJ257" i="1"/>
  <c r="AI257" i="1"/>
  <c r="AH257" i="1"/>
  <c r="AF257" i="1"/>
  <c r="AE257" i="1"/>
  <c r="AC257" i="1"/>
  <c r="AA257" i="1"/>
  <c r="Z257" i="1"/>
  <c r="Y257" i="1"/>
  <c r="X257" i="1"/>
  <c r="W257" i="1"/>
  <c r="P257" i="1"/>
  <c r="O257" i="1"/>
  <c r="AD257" i="1" s="1"/>
  <c r="N257" i="1"/>
  <c r="M257" i="1"/>
  <c r="AR257" i="1" s="1"/>
  <c r="AU256" i="1"/>
  <c r="AR256" i="1"/>
  <c r="AP256" i="1"/>
  <c r="AN256" i="1"/>
  <c r="AJ256" i="1"/>
  <c r="AI256" i="1"/>
  <c r="AT256" i="1" s="1"/>
  <c r="AH256" i="1"/>
  <c r="AF256" i="1"/>
  <c r="AE256" i="1"/>
  <c r="AD256" i="1"/>
  <c r="AA256" i="1"/>
  <c r="Z256" i="1"/>
  <c r="Y256" i="1"/>
  <c r="X256" i="1"/>
  <c r="W256" i="1"/>
  <c r="P256" i="1"/>
  <c r="O256" i="1"/>
  <c r="AQ256" i="1" s="1"/>
  <c r="N256" i="1"/>
  <c r="M256" i="1"/>
  <c r="AB256" i="1" s="1"/>
  <c r="AU255" i="1"/>
  <c r="AT255" i="1"/>
  <c r="AQ255" i="1"/>
  <c r="AP255" i="1"/>
  <c r="AN255" i="1"/>
  <c r="AJ255" i="1"/>
  <c r="AI255" i="1"/>
  <c r="AH255" i="1"/>
  <c r="AF255" i="1"/>
  <c r="AE255" i="1"/>
  <c r="AD255" i="1"/>
  <c r="AA255" i="1"/>
  <c r="Z255" i="1"/>
  <c r="Y255" i="1"/>
  <c r="X255" i="1"/>
  <c r="W255" i="1"/>
  <c r="P255" i="1"/>
  <c r="O255" i="1"/>
  <c r="N255" i="1"/>
  <c r="M255" i="1"/>
  <c r="AU254" i="1"/>
  <c r="AR254" i="1"/>
  <c r="AP254" i="1"/>
  <c r="AO254" i="1"/>
  <c r="AI254" i="1"/>
  <c r="AH254" i="1"/>
  <c r="AF254" i="1"/>
  <c r="AE254" i="1"/>
  <c r="AD254" i="1"/>
  <c r="AB254" i="1"/>
  <c r="AA254" i="1"/>
  <c r="Z254" i="1"/>
  <c r="Y254" i="1"/>
  <c r="X254" i="1"/>
  <c r="W254" i="1"/>
  <c r="P254" i="1"/>
  <c r="O254" i="1"/>
  <c r="AQ254" i="1" s="1"/>
  <c r="N254" i="1"/>
  <c r="AC254" i="1" s="1"/>
  <c r="M254" i="1"/>
  <c r="AU253" i="1"/>
  <c r="AQ253" i="1"/>
  <c r="AP253" i="1"/>
  <c r="AO253" i="1"/>
  <c r="AJ253" i="1"/>
  <c r="AI253" i="1"/>
  <c r="AN253" i="1" s="1"/>
  <c r="AH253" i="1"/>
  <c r="AF253" i="1"/>
  <c r="AE253" i="1"/>
  <c r="AC253" i="1"/>
  <c r="AB253" i="1"/>
  <c r="AA253" i="1"/>
  <c r="Z253" i="1"/>
  <c r="Y253" i="1"/>
  <c r="X253" i="1"/>
  <c r="W253" i="1"/>
  <c r="P253" i="1"/>
  <c r="O253" i="1"/>
  <c r="AD253" i="1" s="1"/>
  <c r="N253" i="1"/>
  <c r="M253" i="1"/>
  <c r="AR253" i="1" s="1"/>
  <c r="AU252" i="1"/>
  <c r="AR252" i="1"/>
  <c r="AP252" i="1"/>
  <c r="AI252" i="1"/>
  <c r="AH252" i="1"/>
  <c r="AF252" i="1"/>
  <c r="AE252" i="1"/>
  <c r="AB252" i="1"/>
  <c r="AA252" i="1"/>
  <c r="Z252" i="1"/>
  <c r="Y252" i="1"/>
  <c r="X252" i="1"/>
  <c r="W252" i="1"/>
  <c r="P252" i="1"/>
  <c r="O252" i="1"/>
  <c r="N252" i="1"/>
  <c r="AO252" i="1" s="1"/>
  <c r="M252" i="1"/>
  <c r="AU251" i="1"/>
  <c r="AR251" i="1"/>
  <c r="AP251" i="1"/>
  <c r="AO251" i="1"/>
  <c r="AV251" i="1" s="1"/>
  <c r="AI251" i="1"/>
  <c r="AN251" i="1" s="1"/>
  <c r="AH251" i="1"/>
  <c r="AF251" i="1"/>
  <c r="AE251" i="1"/>
  <c r="AC251" i="1"/>
  <c r="AB251" i="1"/>
  <c r="AA251" i="1"/>
  <c r="Z251" i="1"/>
  <c r="Y251" i="1"/>
  <c r="X251" i="1"/>
  <c r="W251" i="1"/>
  <c r="P251" i="1"/>
  <c r="O251" i="1"/>
  <c r="AQ251" i="1" s="1"/>
  <c r="N251" i="1"/>
  <c r="M251" i="1"/>
  <c r="AU250" i="1"/>
  <c r="AT250" i="1"/>
  <c r="AP250" i="1"/>
  <c r="AO250" i="1"/>
  <c r="AV250" i="1" s="1"/>
  <c r="AJ250" i="1"/>
  <c r="AI250" i="1"/>
  <c r="AN250" i="1" s="1"/>
  <c r="AH250" i="1"/>
  <c r="AF250" i="1"/>
  <c r="AE250" i="1"/>
  <c r="AD250" i="1"/>
  <c r="AC250" i="1"/>
  <c r="AB250" i="1"/>
  <c r="AA250" i="1"/>
  <c r="Z250" i="1"/>
  <c r="Y250" i="1"/>
  <c r="X250" i="1"/>
  <c r="W250" i="1"/>
  <c r="P250" i="1"/>
  <c r="O250" i="1"/>
  <c r="AQ250" i="1" s="1"/>
  <c r="N250" i="1"/>
  <c r="M250" i="1"/>
  <c r="AR250" i="1" s="1"/>
  <c r="AU249" i="1"/>
  <c r="AT249" i="1"/>
  <c r="AP249" i="1"/>
  <c r="AO249" i="1"/>
  <c r="AV249" i="1" s="1"/>
  <c r="AN249" i="1"/>
  <c r="AJ249" i="1"/>
  <c r="AI249" i="1"/>
  <c r="AH249" i="1"/>
  <c r="AF249" i="1"/>
  <c r="AE249" i="1"/>
  <c r="AC249" i="1"/>
  <c r="AA249" i="1"/>
  <c r="Z249" i="1"/>
  <c r="Y249" i="1"/>
  <c r="X249" i="1"/>
  <c r="W249" i="1"/>
  <c r="P249" i="1"/>
  <c r="O249" i="1"/>
  <c r="N249" i="1"/>
  <c r="M249" i="1"/>
  <c r="AU248" i="1"/>
  <c r="AQ248" i="1"/>
  <c r="AP248" i="1"/>
  <c r="AN248" i="1"/>
  <c r="AI248" i="1"/>
  <c r="AH248" i="1"/>
  <c r="AF248" i="1"/>
  <c r="AE248" i="1"/>
  <c r="AD248" i="1"/>
  <c r="AA248" i="1"/>
  <c r="Z248" i="1"/>
  <c r="Y248" i="1"/>
  <c r="X248" i="1"/>
  <c r="W248" i="1"/>
  <c r="P248" i="1"/>
  <c r="O248" i="1"/>
  <c r="N248" i="1"/>
  <c r="M248" i="1"/>
  <c r="AB248" i="1" s="1"/>
  <c r="AU247" i="1"/>
  <c r="AT247" i="1"/>
  <c r="AQ247" i="1"/>
  <c r="AP247" i="1"/>
  <c r="AN247" i="1"/>
  <c r="AJ247" i="1"/>
  <c r="AI247" i="1"/>
  <c r="AH247" i="1"/>
  <c r="AF247" i="1"/>
  <c r="AE247" i="1"/>
  <c r="AA247" i="1"/>
  <c r="Z247" i="1"/>
  <c r="Y247" i="1"/>
  <c r="X247" i="1"/>
  <c r="W247" i="1"/>
  <c r="P247" i="1"/>
  <c r="O247" i="1"/>
  <c r="AD247" i="1" s="1"/>
  <c r="N247" i="1"/>
  <c r="M247" i="1"/>
  <c r="AR247" i="1" s="1"/>
  <c r="AU246" i="1"/>
  <c r="AR246" i="1"/>
  <c r="AQ246" i="1"/>
  <c r="AP246" i="1"/>
  <c r="AO246" i="1"/>
  <c r="AV246" i="1" s="1"/>
  <c r="AI246" i="1"/>
  <c r="AH246" i="1"/>
  <c r="AF246" i="1"/>
  <c r="AE246" i="1"/>
  <c r="AB246" i="1"/>
  <c r="AA246" i="1"/>
  <c r="Z246" i="1"/>
  <c r="Y246" i="1"/>
  <c r="X246" i="1"/>
  <c r="W246" i="1"/>
  <c r="P246" i="1"/>
  <c r="O246" i="1"/>
  <c r="AD246" i="1" s="1"/>
  <c r="N246" i="1"/>
  <c r="AC246" i="1" s="1"/>
  <c r="M246" i="1"/>
  <c r="AU245" i="1"/>
  <c r="AT245" i="1"/>
  <c r="AR245" i="1"/>
  <c r="AP245" i="1"/>
  <c r="AO245" i="1"/>
  <c r="AV245" i="1" s="1"/>
  <c r="AI245" i="1"/>
  <c r="AN245" i="1" s="1"/>
  <c r="AH245" i="1"/>
  <c r="AF245" i="1"/>
  <c r="AE245" i="1"/>
  <c r="AC245" i="1"/>
  <c r="AB245" i="1"/>
  <c r="AA245" i="1"/>
  <c r="Z245" i="1"/>
  <c r="Y245" i="1"/>
  <c r="X245" i="1"/>
  <c r="W245" i="1"/>
  <c r="P245" i="1"/>
  <c r="O245" i="1"/>
  <c r="AQ245" i="1" s="1"/>
  <c r="N245" i="1"/>
  <c r="M245" i="1"/>
  <c r="AU244" i="1"/>
  <c r="AT244" i="1"/>
  <c r="AR244" i="1"/>
  <c r="AP244" i="1"/>
  <c r="AN244" i="1"/>
  <c r="AJ244" i="1"/>
  <c r="AI244" i="1"/>
  <c r="AH244" i="1"/>
  <c r="AF244" i="1"/>
  <c r="AE244" i="1"/>
  <c r="AD244" i="1"/>
  <c r="AC244" i="1"/>
  <c r="AB244" i="1"/>
  <c r="AA244" i="1"/>
  <c r="Z244" i="1"/>
  <c r="Y244" i="1"/>
  <c r="X244" i="1"/>
  <c r="W244" i="1"/>
  <c r="P244" i="1"/>
  <c r="O244" i="1"/>
  <c r="AQ244" i="1" s="1"/>
  <c r="N244" i="1"/>
  <c r="AO244" i="1" s="1"/>
  <c r="AV244" i="1" s="1"/>
  <c r="M244" i="1"/>
  <c r="AV243" i="1"/>
  <c r="AU243" i="1"/>
  <c r="AP243" i="1"/>
  <c r="AO243" i="1"/>
  <c r="AN243" i="1"/>
  <c r="AI243" i="1"/>
  <c r="AT243" i="1" s="1"/>
  <c r="AH243" i="1"/>
  <c r="AF243" i="1"/>
  <c r="AE243" i="1"/>
  <c r="AD243" i="1"/>
  <c r="AC243" i="1"/>
  <c r="AA243" i="1"/>
  <c r="Z243" i="1"/>
  <c r="Y243" i="1"/>
  <c r="X243" i="1"/>
  <c r="W243" i="1"/>
  <c r="P243" i="1"/>
  <c r="O243" i="1"/>
  <c r="AQ243" i="1" s="1"/>
  <c r="N243" i="1"/>
  <c r="M243" i="1"/>
  <c r="AU242" i="1"/>
  <c r="AP242" i="1"/>
  <c r="AI242" i="1"/>
  <c r="AN242" i="1" s="1"/>
  <c r="AH242" i="1"/>
  <c r="AF242" i="1"/>
  <c r="AE242" i="1"/>
  <c r="AD242" i="1"/>
  <c r="AA242" i="1"/>
  <c r="Z242" i="1"/>
  <c r="Y242" i="1"/>
  <c r="X242" i="1"/>
  <c r="W242" i="1"/>
  <c r="P242" i="1"/>
  <c r="O242" i="1"/>
  <c r="AQ242" i="1" s="1"/>
  <c r="N242" i="1"/>
  <c r="AC242" i="1" s="1"/>
  <c r="M242" i="1"/>
  <c r="AU241" i="1"/>
  <c r="AT241" i="1"/>
  <c r="AP241" i="1"/>
  <c r="AN241" i="1"/>
  <c r="AJ241" i="1"/>
  <c r="AI241" i="1"/>
  <c r="AH241" i="1"/>
  <c r="AF241" i="1"/>
  <c r="AE241" i="1"/>
  <c r="AA241" i="1"/>
  <c r="Z241" i="1"/>
  <c r="Y241" i="1"/>
  <c r="X241" i="1"/>
  <c r="W241" i="1"/>
  <c r="P241" i="1"/>
  <c r="O241" i="1"/>
  <c r="AD241" i="1" s="1"/>
  <c r="N241" i="1"/>
  <c r="M241" i="1"/>
  <c r="AR241" i="1" s="1"/>
  <c r="AU240" i="1"/>
  <c r="AR240" i="1"/>
  <c r="AQ240" i="1"/>
  <c r="AP240" i="1"/>
  <c r="AO240" i="1"/>
  <c r="AI240" i="1"/>
  <c r="AH240" i="1"/>
  <c r="AF240" i="1"/>
  <c r="AE240" i="1"/>
  <c r="AB240" i="1"/>
  <c r="AA240" i="1"/>
  <c r="Z240" i="1"/>
  <c r="Y240" i="1"/>
  <c r="X240" i="1"/>
  <c r="W240" i="1"/>
  <c r="P240" i="1"/>
  <c r="O240" i="1"/>
  <c r="AD240" i="1" s="1"/>
  <c r="N240" i="1"/>
  <c r="AC240" i="1" s="1"/>
  <c r="M240" i="1"/>
  <c r="AU239" i="1"/>
  <c r="AT239" i="1"/>
  <c r="AR239" i="1"/>
  <c r="AP239" i="1"/>
  <c r="AO239" i="1"/>
  <c r="AI239" i="1"/>
  <c r="AN239" i="1" s="1"/>
  <c r="AH239" i="1"/>
  <c r="AF239" i="1"/>
  <c r="AE239" i="1"/>
  <c r="AC239" i="1"/>
  <c r="AB239" i="1"/>
  <c r="AA239" i="1"/>
  <c r="Z239" i="1"/>
  <c r="Y239" i="1"/>
  <c r="X239" i="1"/>
  <c r="W239" i="1"/>
  <c r="P239" i="1"/>
  <c r="O239" i="1"/>
  <c r="AQ239" i="1" s="1"/>
  <c r="N239" i="1"/>
  <c r="M239" i="1"/>
  <c r="AU238" i="1"/>
  <c r="AT238" i="1"/>
  <c r="AR238" i="1"/>
  <c r="AP238" i="1"/>
  <c r="AN238" i="1"/>
  <c r="AJ238" i="1"/>
  <c r="AI238" i="1"/>
  <c r="AH238" i="1"/>
  <c r="AF238" i="1"/>
  <c r="AE238" i="1"/>
  <c r="AD238" i="1"/>
  <c r="AC238" i="1"/>
  <c r="AB238" i="1"/>
  <c r="AA238" i="1"/>
  <c r="Z238" i="1"/>
  <c r="Y238" i="1"/>
  <c r="X238" i="1"/>
  <c r="W238" i="1"/>
  <c r="P238" i="1"/>
  <c r="O238" i="1"/>
  <c r="AQ238" i="1" s="1"/>
  <c r="N238" i="1"/>
  <c r="AO238" i="1" s="1"/>
  <c r="M238" i="1"/>
  <c r="AV237" i="1"/>
  <c r="AU237" i="1"/>
  <c r="AP237" i="1"/>
  <c r="AO237" i="1"/>
  <c r="AN237" i="1"/>
  <c r="AI237" i="1"/>
  <c r="AT237" i="1" s="1"/>
  <c r="AH237" i="1"/>
  <c r="AF237" i="1"/>
  <c r="AE237" i="1"/>
  <c r="AD237" i="1"/>
  <c r="AC237" i="1"/>
  <c r="AA237" i="1"/>
  <c r="Z237" i="1"/>
  <c r="Y237" i="1"/>
  <c r="X237" i="1"/>
  <c r="W237" i="1"/>
  <c r="P237" i="1"/>
  <c r="O237" i="1"/>
  <c r="AQ237" i="1" s="1"/>
  <c r="N237" i="1"/>
  <c r="M237" i="1"/>
  <c r="AU236" i="1"/>
  <c r="AP236" i="1"/>
  <c r="AI236" i="1"/>
  <c r="AN236" i="1" s="1"/>
  <c r="AH236" i="1"/>
  <c r="AF236" i="1"/>
  <c r="AE236" i="1"/>
  <c r="AD236" i="1"/>
  <c r="AA236" i="1"/>
  <c r="Z236" i="1"/>
  <c r="Y236" i="1"/>
  <c r="X236" i="1"/>
  <c r="W236" i="1"/>
  <c r="P236" i="1"/>
  <c r="O236" i="1"/>
  <c r="AQ236" i="1" s="1"/>
  <c r="N236" i="1"/>
  <c r="AC236" i="1" s="1"/>
  <c r="M236" i="1"/>
  <c r="AU235" i="1"/>
  <c r="AT235" i="1"/>
  <c r="AP235" i="1"/>
  <c r="AN235" i="1"/>
  <c r="AJ235" i="1"/>
  <c r="AI235" i="1"/>
  <c r="AH235" i="1"/>
  <c r="AF235" i="1"/>
  <c r="AE235" i="1"/>
  <c r="AA235" i="1"/>
  <c r="Z235" i="1"/>
  <c r="Y235" i="1"/>
  <c r="X235" i="1"/>
  <c r="W235" i="1"/>
  <c r="P235" i="1"/>
  <c r="O235" i="1"/>
  <c r="AD235" i="1" s="1"/>
  <c r="N235" i="1"/>
  <c r="M235" i="1"/>
  <c r="AR235" i="1" s="1"/>
  <c r="AU234" i="1"/>
  <c r="AR234" i="1"/>
  <c r="AP234" i="1"/>
  <c r="AO234" i="1"/>
  <c r="AI234" i="1"/>
  <c r="AH234" i="1"/>
  <c r="AF234" i="1"/>
  <c r="AE234" i="1"/>
  <c r="AB234" i="1"/>
  <c r="AA234" i="1"/>
  <c r="Z234" i="1"/>
  <c r="Y234" i="1"/>
  <c r="X234" i="1"/>
  <c r="W234" i="1"/>
  <c r="P234" i="1"/>
  <c r="O234" i="1"/>
  <c r="AD234" i="1" s="1"/>
  <c r="N234" i="1"/>
  <c r="AC234" i="1" s="1"/>
  <c r="M234" i="1"/>
  <c r="AU233" i="1"/>
  <c r="AT233" i="1"/>
  <c r="AR233" i="1"/>
  <c r="AP233" i="1"/>
  <c r="AO233" i="1"/>
  <c r="AV233" i="1" s="1"/>
  <c r="AJ233" i="1"/>
  <c r="AI233" i="1"/>
  <c r="AN233" i="1" s="1"/>
  <c r="AH233" i="1"/>
  <c r="AF233" i="1"/>
  <c r="AE233" i="1"/>
  <c r="AC233" i="1"/>
  <c r="AB233" i="1"/>
  <c r="AA233" i="1"/>
  <c r="Z233" i="1"/>
  <c r="Y233" i="1"/>
  <c r="X233" i="1"/>
  <c r="W233" i="1"/>
  <c r="P233" i="1"/>
  <c r="O233" i="1"/>
  <c r="AQ233" i="1" s="1"/>
  <c r="N233" i="1"/>
  <c r="M233" i="1"/>
  <c r="AU232" i="1"/>
  <c r="AT232" i="1"/>
  <c r="AR232" i="1"/>
  <c r="AP232" i="1"/>
  <c r="AN232" i="1"/>
  <c r="AJ232" i="1"/>
  <c r="AI232" i="1"/>
  <c r="AH232" i="1"/>
  <c r="AF232" i="1"/>
  <c r="AE232" i="1"/>
  <c r="AD232" i="1"/>
  <c r="AC232" i="1"/>
  <c r="AB232" i="1"/>
  <c r="AA232" i="1"/>
  <c r="Z232" i="1"/>
  <c r="Y232" i="1"/>
  <c r="X232" i="1"/>
  <c r="W232" i="1"/>
  <c r="P232" i="1"/>
  <c r="O232" i="1"/>
  <c r="AQ232" i="1" s="1"/>
  <c r="N232" i="1"/>
  <c r="AO232" i="1" s="1"/>
  <c r="M232" i="1"/>
  <c r="AU231" i="1"/>
  <c r="AP231" i="1"/>
  <c r="AO231" i="1"/>
  <c r="AN231" i="1"/>
  <c r="AI231" i="1"/>
  <c r="AT231" i="1" s="1"/>
  <c r="AH231" i="1"/>
  <c r="AF231" i="1"/>
  <c r="AE231" i="1"/>
  <c r="AD231" i="1"/>
  <c r="AC231" i="1"/>
  <c r="AA231" i="1"/>
  <c r="Z231" i="1"/>
  <c r="Y231" i="1"/>
  <c r="X231" i="1"/>
  <c r="W231" i="1"/>
  <c r="P231" i="1"/>
  <c r="O231" i="1"/>
  <c r="AQ231" i="1" s="1"/>
  <c r="N231" i="1"/>
  <c r="M231" i="1"/>
  <c r="AU230" i="1"/>
  <c r="AP230" i="1"/>
  <c r="AI230" i="1"/>
  <c r="AN230" i="1" s="1"/>
  <c r="AH230" i="1"/>
  <c r="AF230" i="1"/>
  <c r="AE230" i="1"/>
  <c r="AD230" i="1"/>
  <c r="AA230" i="1"/>
  <c r="Z230" i="1"/>
  <c r="Y230" i="1"/>
  <c r="X230" i="1"/>
  <c r="W230" i="1"/>
  <c r="P230" i="1"/>
  <c r="O230" i="1"/>
  <c r="AQ230" i="1" s="1"/>
  <c r="N230" i="1"/>
  <c r="AC230" i="1" s="1"/>
  <c r="M230" i="1"/>
  <c r="AU229" i="1"/>
  <c r="AT229" i="1"/>
  <c r="AP229" i="1"/>
  <c r="AN229" i="1"/>
  <c r="AJ229" i="1"/>
  <c r="AI229" i="1"/>
  <c r="AH229" i="1"/>
  <c r="AF229" i="1"/>
  <c r="AE229" i="1"/>
  <c r="AA229" i="1"/>
  <c r="Z229" i="1"/>
  <c r="Y229" i="1"/>
  <c r="X229" i="1"/>
  <c r="W229" i="1"/>
  <c r="P229" i="1"/>
  <c r="O229" i="1"/>
  <c r="AD229" i="1" s="1"/>
  <c r="N229" i="1"/>
  <c r="M229" i="1"/>
  <c r="AR229" i="1" s="1"/>
  <c r="AU228" i="1"/>
  <c r="AR228" i="1"/>
  <c r="AP228" i="1"/>
  <c r="AO228" i="1"/>
  <c r="AV228" i="1" s="1"/>
  <c r="AI228" i="1"/>
  <c r="AH228" i="1"/>
  <c r="AF228" i="1"/>
  <c r="AE228" i="1"/>
  <c r="AB228" i="1"/>
  <c r="AA228" i="1"/>
  <c r="Z228" i="1"/>
  <c r="Y228" i="1"/>
  <c r="X228" i="1"/>
  <c r="W228" i="1"/>
  <c r="P228" i="1"/>
  <c r="O228" i="1"/>
  <c r="AD228" i="1" s="1"/>
  <c r="N228" i="1"/>
  <c r="AC228" i="1" s="1"/>
  <c r="M228" i="1"/>
  <c r="AU227" i="1"/>
  <c r="AR227" i="1"/>
  <c r="AP227" i="1"/>
  <c r="AO227" i="1"/>
  <c r="AV227" i="1" s="1"/>
  <c r="AJ227" i="1"/>
  <c r="AI227" i="1"/>
  <c r="AN227" i="1" s="1"/>
  <c r="AH227" i="1"/>
  <c r="AF227" i="1"/>
  <c r="AE227" i="1"/>
  <c r="AC227" i="1"/>
  <c r="AB227" i="1"/>
  <c r="AA227" i="1"/>
  <c r="Z227" i="1"/>
  <c r="Y227" i="1"/>
  <c r="X227" i="1"/>
  <c r="W227" i="1"/>
  <c r="P227" i="1"/>
  <c r="O227" i="1"/>
  <c r="AQ227" i="1" s="1"/>
  <c r="N227" i="1"/>
  <c r="M227" i="1"/>
  <c r="AU226" i="1"/>
  <c r="AT226" i="1"/>
  <c r="AR226" i="1"/>
  <c r="AP226" i="1"/>
  <c r="AN226" i="1"/>
  <c r="AJ226" i="1"/>
  <c r="AI226" i="1"/>
  <c r="AH226" i="1"/>
  <c r="AF226" i="1"/>
  <c r="AE226" i="1"/>
  <c r="AD226" i="1"/>
  <c r="AC226" i="1"/>
  <c r="AB226" i="1"/>
  <c r="AA226" i="1"/>
  <c r="Z226" i="1"/>
  <c r="Y226" i="1"/>
  <c r="X226" i="1"/>
  <c r="W226" i="1"/>
  <c r="P226" i="1"/>
  <c r="O226" i="1"/>
  <c r="AQ226" i="1" s="1"/>
  <c r="N226" i="1"/>
  <c r="AO226" i="1" s="1"/>
  <c r="M226" i="1"/>
  <c r="AU225" i="1"/>
  <c r="AP225" i="1"/>
  <c r="AO225" i="1"/>
  <c r="AN225" i="1"/>
  <c r="AI225" i="1"/>
  <c r="AT225" i="1" s="1"/>
  <c r="AH225" i="1"/>
  <c r="AF225" i="1"/>
  <c r="AE225" i="1"/>
  <c r="AD225" i="1"/>
  <c r="AC225" i="1"/>
  <c r="AA225" i="1"/>
  <c r="Z225" i="1"/>
  <c r="Y225" i="1"/>
  <c r="X225" i="1"/>
  <c r="W225" i="1"/>
  <c r="P225" i="1"/>
  <c r="O225" i="1"/>
  <c r="AQ225" i="1" s="1"/>
  <c r="N225" i="1"/>
  <c r="M225" i="1"/>
  <c r="AV224" i="1"/>
  <c r="AU224" i="1"/>
  <c r="AP224" i="1"/>
  <c r="AO224" i="1"/>
  <c r="AI224" i="1"/>
  <c r="AN224" i="1" s="1"/>
  <c r="AH224" i="1"/>
  <c r="AF224" i="1"/>
  <c r="AE224" i="1"/>
  <c r="AD224" i="1"/>
  <c r="AA224" i="1"/>
  <c r="Z224" i="1"/>
  <c r="Y224" i="1"/>
  <c r="X224" i="1"/>
  <c r="W224" i="1"/>
  <c r="P224" i="1"/>
  <c r="O224" i="1"/>
  <c r="AQ224" i="1" s="1"/>
  <c r="N224" i="1"/>
  <c r="AC224" i="1" s="1"/>
  <c r="M224" i="1"/>
  <c r="AU223" i="1"/>
  <c r="AT223" i="1"/>
  <c r="AQ223" i="1"/>
  <c r="AP223" i="1"/>
  <c r="AN223" i="1"/>
  <c r="AJ223" i="1"/>
  <c r="AI223" i="1"/>
  <c r="AH223" i="1"/>
  <c r="AF223" i="1"/>
  <c r="AE223" i="1"/>
  <c r="AA223" i="1"/>
  <c r="Z223" i="1"/>
  <c r="Y223" i="1"/>
  <c r="X223" i="1"/>
  <c r="W223" i="1"/>
  <c r="P223" i="1"/>
  <c r="O223" i="1"/>
  <c r="AD223" i="1" s="1"/>
  <c r="N223" i="1"/>
  <c r="M223" i="1"/>
  <c r="AR223" i="1" s="1"/>
  <c r="AU222" i="1"/>
  <c r="AR222" i="1"/>
  <c r="AP222" i="1"/>
  <c r="AO222" i="1"/>
  <c r="AI222" i="1"/>
  <c r="AH222" i="1"/>
  <c r="AF222" i="1"/>
  <c r="AE222" i="1"/>
  <c r="AB222" i="1"/>
  <c r="AA222" i="1"/>
  <c r="Z222" i="1"/>
  <c r="Y222" i="1"/>
  <c r="X222" i="1"/>
  <c r="W222" i="1"/>
  <c r="P222" i="1"/>
  <c r="O222" i="1"/>
  <c r="AD222" i="1" s="1"/>
  <c r="N222" i="1"/>
  <c r="AC222" i="1" s="1"/>
  <c r="M222" i="1"/>
  <c r="AU221" i="1"/>
  <c r="AR221" i="1"/>
  <c r="AP221" i="1"/>
  <c r="AI221" i="1"/>
  <c r="AN221" i="1" s="1"/>
  <c r="AH221" i="1"/>
  <c r="AF221" i="1"/>
  <c r="AE221" i="1"/>
  <c r="AC221" i="1"/>
  <c r="AB221" i="1"/>
  <c r="AA221" i="1"/>
  <c r="Z221" i="1"/>
  <c r="Y221" i="1"/>
  <c r="X221" i="1"/>
  <c r="W221" i="1"/>
  <c r="P221" i="1"/>
  <c r="O221" i="1"/>
  <c r="AQ221" i="1" s="1"/>
  <c r="N221" i="1"/>
  <c r="AO221" i="1" s="1"/>
  <c r="AV221" i="1" s="1"/>
  <c r="M221" i="1"/>
  <c r="AU220" i="1"/>
  <c r="AT220" i="1"/>
  <c r="AR220" i="1"/>
  <c r="AP220" i="1"/>
  <c r="AN220" i="1"/>
  <c r="AJ220" i="1"/>
  <c r="AI220" i="1"/>
  <c r="AH220" i="1"/>
  <c r="AF220" i="1"/>
  <c r="AE220" i="1"/>
  <c r="AD220" i="1"/>
  <c r="AC220" i="1"/>
  <c r="AB220" i="1"/>
  <c r="AA220" i="1"/>
  <c r="Z220" i="1"/>
  <c r="Y220" i="1"/>
  <c r="X220" i="1"/>
  <c r="W220" i="1"/>
  <c r="P220" i="1"/>
  <c r="O220" i="1"/>
  <c r="AQ220" i="1" s="1"/>
  <c r="N220" i="1"/>
  <c r="AO220" i="1" s="1"/>
  <c r="AV220" i="1" s="1"/>
  <c r="M220" i="1"/>
  <c r="AU219" i="1"/>
  <c r="AP219" i="1"/>
  <c r="AO219" i="1"/>
  <c r="AV219" i="1" s="1"/>
  <c r="AN219" i="1"/>
  <c r="AI219" i="1"/>
  <c r="AT219" i="1" s="1"/>
  <c r="AH219" i="1"/>
  <c r="AF219" i="1"/>
  <c r="AE219" i="1"/>
  <c r="AD219" i="1"/>
  <c r="AC219" i="1"/>
  <c r="AA219" i="1"/>
  <c r="Z219" i="1"/>
  <c r="Y219" i="1"/>
  <c r="X219" i="1"/>
  <c r="W219" i="1"/>
  <c r="P219" i="1"/>
  <c r="O219" i="1"/>
  <c r="AQ219" i="1" s="1"/>
  <c r="N219" i="1"/>
  <c r="M219" i="1"/>
  <c r="AU218" i="1"/>
  <c r="AT218" i="1"/>
  <c r="AP218" i="1"/>
  <c r="AO218" i="1"/>
  <c r="AV218" i="1" s="1"/>
  <c r="AJ218" i="1"/>
  <c r="AI218" i="1"/>
  <c r="AN218" i="1" s="1"/>
  <c r="AH218" i="1"/>
  <c r="AF218" i="1"/>
  <c r="AE218" i="1"/>
  <c r="AD218" i="1"/>
  <c r="AA218" i="1"/>
  <c r="Z218" i="1"/>
  <c r="Y218" i="1"/>
  <c r="X218" i="1"/>
  <c r="W218" i="1"/>
  <c r="P218" i="1"/>
  <c r="O218" i="1"/>
  <c r="AQ218" i="1" s="1"/>
  <c r="N218" i="1"/>
  <c r="AC218" i="1" s="1"/>
  <c r="M218" i="1"/>
  <c r="AU217" i="1"/>
  <c r="AT217" i="1"/>
  <c r="AQ217" i="1"/>
  <c r="AP217" i="1"/>
  <c r="AN217" i="1"/>
  <c r="AJ217" i="1"/>
  <c r="AI217" i="1"/>
  <c r="AH217" i="1"/>
  <c r="AF217" i="1"/>
  <c r="AE217" i="1"/>
  <c r="AA217" i="1"/>
  <c r="Z217" i="1"/>
  <c r="Y217" i="1"/>
  <c r="X217" i="1"/>
  <c r="W217" i="1"/>
  <c r="P217" i="1"/>
  <c r="O217" i="1"/>
  <c r="AD217" i="1" s="1"/>
  <c r="N217" i="1"/>
  <c r="M217" i="1"/>
  <c r="AR217" i="1" s="1"/>
  <c r="AU216" i="1"/>
  <c r="AR216" i="1"/>
  <c r="AP216" i="1"/>
  <c r="AO216" i="1"/>
  <c r="AV216" i="1" s="1"/>
  <c r="AI216" i="1"/>
  <c r="AH216" i="1"/>
  <c r="AF216" i="1"/>
  <c r="AE216" i="1"/>
  <c r="AB216" i="1"/>
  <c r="AA216" i="1"/>
  <c r="Z216" i="1"/>
  <c r="Y216" i="1"/>
  <c r="X216" i="1"/>
  <c r="W216" i="1"/>
  <c r="P216" i="1"/>
  <c r="O216" i="1"/>
  <c r="AD216" i="1" s="1"/>
  <c r="N216" i="1"/>
  <c r="AC216" i="1" s="1"/>
  <c r="M216" i="1"/>
  <c r="AU215" i="1"/>
  <c r="AR215" i="1"/>
  <c r="AP215" i="1"/>
  <c r="AI215" i="1"/>
  <c r="AN215" i="1" s="1"/>
  <c r="AH215" i="1"/>
  <c r="AF215" i="1"/>
  <c r="AE215" i="1"/>
  <c r="AC215" i="1"/>
  <c r="AB215" i="1"/>
  <c r="AA215" i="1"/>
  <c r="Z215" i="1"/>
  <c r="Y215" i="1"/>
  <c r="X215" i="1"/>
  <c r="W215" i="1"/>
  <c r="P215" i="1"/>
  <c r="O215" i="1"/>
  <c r="AQ215" i="1" s="1"/>
  <c r="N215" i="1"/>
  <c r="AO215" i="1" s="1"/>
  <c r="AV215" i="1" s="1"/>
  <c r="M215" i="1"/>
  <c r="AU214" i="1"/>
  <c r="AT214" i="1"/>
  <c r="AR214" i="1"/>
  <c r="AP214" i="1"/>
  <c r="AN214" i="1"/>
  <c r="AJ214" i="1"/>
  <c r="AI214" i="1"/>
  <c r="AH214" i="1"/>
  <c r="AF214" i="1"/>
  <c r="AE214" i="1"/>
  <c r="AD214" i="1"/>
  <c r="AC214" i="1"/>
  <c r="AB214" i="1"/>
  <c r="AA214" i="1"/>
  <c r="Z214" i="1"/>
  <c r="Y214" i="1"/>
  <c r="X214" i="1"/>
  <c r="W214" i="1"/>
  <c r="P214" i="1"/>
  <c r="O214" i="1"/>
  <c r="AQ214" i="1" s="1"/>
  <c r="N214" i="1"/>
  <c r="AO214" i="1" s="1"/>
  <c r="AV214" i="1" s="1"/>
  <c r="M214" i="1"/>
  <c r="AU213" i="1"/>
  <c r="AP213" i="1"/>
  <c r="AO213" i="1"/>
  <c r="AV213" i="1" s="1"/>
  <c r="AN213" i="1"/>
  <c r="AI213" i="1"/>
  <c r="AT213" i="1" s="1"/>
  <c r="AH213" i="1"/>
  <c r="AF213" i="1"/>
  <c r="AE213" i="1"/>
  <c r="AD213" i="1"/>
  <c r="AC213" i="1"/>
  <c r="AA213" i="1"/>
  <c r="Z213" i="1"/>
  <c r="Y213" i="1"/>
  <c r="X213" i="1"/>
  <c r="W213" i="1"/>
  <c r="P213" i="1"/>
  <c r="O213" i="1"/>
  <c r="AQ213" i="1" s="1"/>
  <c r="N213" i="1"/>
  <c r="M213" i="1"/>
  <c r="AU212" i="1"/>
  <c r="AT212" i="1"/>
  <c r="AP212" i="1"/>
  <c r="AO212" i="1"/>
  <c r="AV212" i="1" s="1"/>
  <c r="AJ212" i="1"/>
  <c r="AI212" i="1"/>
  <c r="AN212" i="1" s="1"/>
  <c r="AH212" i="1"/>
  <c r="AF212" i="1"/>
  <c r="AE212" i="1"/>
  <c r="AD212" i="1"/>
  <c r="AA212" i="1"/>
  <c r="Z212" i="1"/>
  <c r="Y212" i="1"/>
  <c r="X212" i="1"/>
  <c r="W212" i="1"/>
  <c r="P212" i="1"/>
  <c r="O212" i="1"/>
  <c r="AQ212" i="1" s="1"/>
  <c r="N212" i="1"/>
  <c r="AC212" i="1" s="1"/>
  <c r="M212" i="1"/>
  <c r="AU211" i="1"/>
  <c r="AT211" i="1"/>
  <c r="AQ211" i="1"/>
  <c r="AP211" i="1"/>
  <c r="AN211" i="1"/>
  <c r="AJ211" i="1"/>
  <c r="AI211" i="1"/>
  <c r="AH211" i="1"/>
  <c r="AF211" i="1"/>
  <c r="AE211" i="1"/>
  <c r="AA211" i="1"/>
  <c r="Z211" i="1"/>
  <c r="Y211" i="1"/>
  <c r="X211" i="1"/>
  <c r="W211" i="1"/>
  <c r="P211" i="1"/>
  <c r="O211" i="1"/>
  <c r="AD211" i="1" s="1"/>
  <c r="N211" i="1"/>
  <c r="M211" i="1"/>
  <c r="AR211" i="1" s="1"/>
  <c r="AU210" i="1"/>
  <c r="AR210" i="1"/>
  <c r="AP210" i="1"/>
  <c r="AO210" i="1"/>
  <c r="AI210" i="1"/>
  <c r="AH210" i="1"/>
  <c r="AF210" i="1"/>
  <c r="AE210" i="1"/>
  <c r="AB210" i="1"/>
  <c r="AA210" i="1"/>
  <c r="Z210" i="1"/>
  <c r="Y210" i="1"/>
  <c r="X210" i="1"/>
  <c r="W210" i="1"/>
  <c r="P210" i="1"/>
  <c r="O210" i="1"/>
  <c r="AD210" i="1" s="1"/>
  <c r="N210" i="1"/>
  <c r="AC210" i="1" s="1"/>
  <c r="M210" i="1"/>
  <c r="AU209" i="1"/>
  <c r="AR209" i="1"/>
  <c r="AP209" i="1"/>
  <c r="AI209" i="1"/>
  <c r="AN209" i="1" s="1"/>
  <c r="AH209" i="1"/>
  <c r="AF209" i="1"/>
  <c r="AE209" i="1"/>
  <c r="AC209" i="1"/>
  <c r="AB209" i="1"/>
  <c r="AA209" i="1"/>
  <c r="Z209" i="1"/>
  <c r="Y209" i="1"/>
  <c r="X209" i="1"/>
  <c r="W209" i="1"/>
  <c r="P209" i="1"/>
  <c r="O209" i="1"/>
  <c r="AQ209" i="1" s="1"/>
  <c r="N209" i="1"/>
  <c r="AO209" i="1" s="1"/>
  <c r="AV209" i="1" s="1"/>
  <c r="M209" i="1"/>
  <c r="AU208" i="1"/>
  <c r="AT208" i="1"/>
  <c r="AR208" i="1"/>
  <c r="AP208" i="1"/>
  <c r="AN208" i="1"/>
  <c r="AJ208" i="1"/>
  <c r="AI208" i="1"/>
  <c r="AH208" i="1"/>
  <c r="AF208" i="1"/>
  <c r="AE208" i="1"/>
  <c r="AD208" i="1"/>
  <c r="AC208" i="1"/>
  <c r="AB208" i="1"/>
  <c r="AA208" i="1"/>
  <c r="Z208" i="1"/>
  <c r="Y208" i="1"/>
  <c r="X208" i="1"/>
  <c r="W208" i="1"/>
  <c r="P208" i="1"/>
  <c r="O208" i="1"/>
  <c r="AQ208" i="1" s="1"/>
  <c r="N208" i="1"/>
  <c r="AO208" i="1" s="1"/>
  <c r="AV208" i="1" s="1"/>
  <c r="M208" i="1"/>
  <c r="AU207" i="1"/>
  <c r="AP207" i="1"/>
  <c r="AO207" i="1"/>
  <c r="AV207" i="1" s="1"/>
  <c r="AN207" i="1"/>
  <c r="AI207" i="1"/>
  <c r="AT207" i="1" s="1"/>
  <c r="AH207" i="1"/>
  <c r="AF207" i="1"/>
  <c r="AE207" i="1"/>
  <c r="AD207" i="1"/>
  <c r="AC207" i="1"/>
  <c r="AA207" i="1"/>
  <c r="Z207" i="1"/>
  <c r="Y207" i="1"/>
  <c r="X207" i="1"/>
  <c r="W207" i="1"/>
  <c r="P207" i="1"/>
  <c r="O207" i="1"/>
  <c r="AQ207" i="1" s="1"/>
  <c r="N207" i="1"/>
  <c r="M207" i="1"/>
  <c r="AU206" i="1"/>
  <c r="AT206" i="1"/>
  <c r="AP206" i="1"/>
  <c r="AO206" i="1"/>
  <c r="AV206" i="1" s="1"/>
  <c r="AJ206" i="1"/>
  <c r="AI206" i="1"/>
  <c r="AN206" i="1" s="1"/>
  <c r="AH206" i="1"/>
  <c r="AF206" i="1"/>
  <c r="AE206" i="1"/>
  <c r="AD206" i="1"/>
  <c r="AA206" i="1"/>
  <c r="Z206" i="1"/>
  <c r="Y206" i="1"/>
  <c r="X206" i="1"/>
  <c r="W206" i="1"/>
  <c r="P206" i="1"/>
  <c r="O206" i="1"/>
  <c r="AQ206" i="1" s="1"/>
  <c r="N206" i="1"/>
  <c r="AC206" i="1" s="1"/>
  <c r="M206" i="1"/>
  <c r="AU205" i="1"/>
  <c r="AT205" i="1"/>
  <c r="AQ205" i="1"/>
  <c r="AP205" i="1"/>
  <c r="AN205" i="1"/>
  <c r="AJ205" i="1"/>
  <c r="AI205" i="1"/>
  <c r="AH205" i="1"/>
  <c r="AF205" i="1"/>
  <c r="AE205" i="1"/>
  <c r="AA205" i="1"/>
  <c r="Z205" i="1"/>
  <c r="Y205" i="1"/>
  <c r="X205" i="1"/>
  <c r="W205" i="1"/>
  <c r="P205" i="1"/>
  <c r="O205" i="1"/>
  <c r="AD205" i="1" s="1"/>
  <c r="N205" i="1"/>
  <c r="M205" i="1"/>
  <c r="AR205" i="1" s="1"/>
  <c r="AU204" i="1"/>
  <c r="AR204" i="1"/>
  <c r="AP204" i="1"/>
  <c r="AO204" i="1"/>
  <c r="AI204" i="1"/>
  <c r="AH204" i="1"/>
  <c r="AF204" i="1"/>
  <c r="AE204" i="1"/>
  <c r="AB204" i="1"/>
  <c r="AA204" i="1"/>
  <c r="Z204" i="1"/>
  <c r="Y204" i="1"/>
  <c r="X204" i="1"/>
  <c r="W204" i="1"/>
  <c r="P204" i="1"/>
  <c r="O204" i="1"/>
  <c r="AD204" i="1" s="1"/>
  <c r="N204" i="1"/>
  <c r="AC204" i="1" s="1"/>
  <c r="M204" i="1"/>
  <c r="AU203" i="1"/>
  <c r="AR203" i="1"/>
  <c r="AP203" i="1"/>
  <c r="AI203" i="1"/>
  <c r="AN203" i="1" s="1"/>
  <c r="AH203" i="1"/>
  <c r="AF203" i="1"/>
  <c r="AE203" i="1"/>
  <c r="AC203" i="1"/>
  <c r="AB203" i="1"/>
  <c r="AA203" i="1"/>
  <c r="Z203" i="1"/>
  <c r="Y203" i="1"/>
  <c r="X203" i="1"/>
  <c r="W203" i="1"/>
  <c r="P203" i="1"/>
  <c r="O203" i="1"/>
  <c r="AQ203" i="1" s="1"/>
  <c r="N203" i="1"/>
  <c r="AO203" i="1" s="1"/>
  <c r="M203" i="1"/>
  <c r="AU202" i="1"/>
  <c r="AT202" i="1"/>
  <c r="AR202" i="1"/>
  <c r="AP202" i="1"/>
  <c r="AN202" i="1"/>
  <c r="AJ202" i="1"/>
  <c r="AI202" i="1"/>
  <c r="AH202" i="1"/>
  <c r="AF202" i="1"/>
  <c r="AE202" i="1"/>
  <c r="AD202" i="1"/>
  <c r="AC202" i="1"/>
  <c r="AB202" i="1"/>
  <c r="AA202" i="1"/>
  <c r="Z202" i="1"/>
  <c r="Y202" i="1"/>
  <c r="X202" i="1"/>
  <c r="W202" i="1"/>
  <c r="P202" i="1"/>
  <c r="O202" i="1"/>
  <c r="AQ202" i="1" s="1"/>
  <c r="N202" i="1"/>
  <c r="AO202" i="1" s="1"/>
  <c r="AV202" i="1" s="1"/>
  <c r="M202" i="1"/>
  <c r="AU201" i="1"/>
  <c r="AP201" i="1"/>
  <c r="AO201" i="1"/>
  <c r="AN201" i="1"/>
  <c r="AI201" i="1"/>
  <c r="AT201" i="1" s="1"/>
  <c r="AH201" i="1"/>
  <c r="AF201" i="1"/>
  <c r="AE201" i="1"/>
  <c r="AD201" i="1"/>
  <c r="AC201" i="1"/>
  <c r="AA201" i="1"/>
  <c r="Z201" i="1"/>
  <c r="Y201" i="1"/>
  <c r="X201" i="1"/>
  <c r="W201" i="1"/>
  <c r="P201" i="1"/>
  <c r="O201" i="1"/>
  <c r="AQ201" i="1" s="1"/>
  <c r="N201" i="1"/>
  <c r="M201" i="1"/>
  <c r="AU200" i="1"/>
  <c r="AT200" i="1"/>
  <c r="AP200" i="1"/>
  <c r="AO200" i="1"/>
  <c r="AV200" i="1" s="1"/>
  <c r="AJ200" i="1"/>
  <c r="AI200" i="1"/>
  <c r="AN200" i="1" s="1"/>
  <c r="AH200" i="1"/>
  <c r="AF200" i="1"/>
  <c r="AE200" i="1"/>
  <c r="AD200" i="1"/>
  <c r="AA200" i="1"/>
  <c r="Z200" i="1"/>
  <c r="Y200" i="1"/>
  <c r="X200" i="1"/>
  <c r="W200" i="1"/>
  <c r="P200" i="1"/>
  <c r="O200" i="1"/>
  <c r="AQ200" i="1" s="1"/>
  <c r="N200" i="1"/>
  <c r="AC200" i="1" s="1"/>
  <c r="M200" i="1"/>
  <c r="AU199" i="1"/>
  <c r="AT199" i="1"/>
  <c r="AQ199" i="1"/>
  <c r="AP199" i="1"/>
  <c r="AN199" i="1"/>
  <c r="AJ199" i="1"/>
  <c r="AI199" i="1"/>
  <c r="AH199" i="1"/>
  <c r="AF199" i="1"/>
  <c r="AE199" i="1"/>
  <c r="AA199" i="1"/>
  <c r="Z199" i="1"/>
  <c r="Y199" i="1"/>
  <c r="X199" i="1"/>
  <c r="W199" i="1"/>
  <c r="P199" i="1"/>
  <c r="O199" i="1"/>
  <c r="AD199" i="1" s="1"/>
  <c r="N199" i="1"/>
  <c r="M199" i="1"/>
  <c r="AR199" i="1" s="1"/>
  <c r="AU198" i="1"/>
  <c r="AR198" i="1"/>
  <c r="AP198" i="1"/>
  <c r="AO198" i="1"/>
  <c r="AV198" i="1" s="1"/>
  <c r="AI198" i="1"/>
  <c r="AH198" i="1"/>
  <c r="AF198" i="1"/>
  <c r="AE198" i="1"/>
  <c r="AB198" i="1"/>
  <c r="AA198" i="1"/>
  <c r="Z198" i="1"/>
  <c r="Y198" i="1"/>
  <c r="X198" i="1"/>
  <c r="W198" i="1"/>
  <c r="P198" i="1"/>
  <c r="O198" i="1"/>
  <c r="AD198" i="1" s="1"/>
  <c r="N198" i="1"/>
  <c r="AC198" i="1" s="1"/>
  <c r="M198" i="1"/>
  <c r="AU197" i="1"/>
  <c r="AR197" i="1"/>
  <c r="AP197" i="1"/>
  <c r="AI197" i="1"/>
  <c r="AN197" i="1" s="1"/>
  <c r="AH197" i="1"/>
  <c r="AF197" i="1"/>
  <c r="AE197" i="1"/>
  <c r="AC197" i="1"/>
  <c r="AB197" i="1"/>
  <c r="AA197" i="1"/>
  <c r="Z197" i="1"/>
  <c r="Y197" i="1"/>
  <c r="X197" i="1"/>
  <c r="W197" i="1"/>
  <c r="P197" i="1"/>
  <c r="O197" i="1"/>
  <c r="AQ197" i="1" s="1"/>
  <c r="N197" i="1"/>
  <c r="AO197" i="1" s="1"/>
  <c r="AV197" i="1" s="1"/>
  <c r="M197" i="1"/>
  <c r="AU196" i="1"/>
  <c r="AT196" i="1"/>
  <c r="AR196" i="1"/>
  <c r="AP196" i="1"/>
  <c r="AN196" i="1"/>
  <c r="AJ196" i="1"/>
  <c r="AI196" i="1"/>
  <c r="AH196" i="1"/>
  <c r="AF196" i="1"/>
  <c r="AE196" i="1"/>
  <c r="AD196" i="1"/>
  <c r="AC196" i="1"/>
  <c r="AB196" i="1"/>
  <c r="AA196" i="1"/>
  <c r="Z196" i="1"/>
  <c r="Y196" i="1"/>
  <c r="X196" i="1"/>
  <c r="W196" i="1"/>
  <c r="P196" i="1"/>
  <c r="O196" i="1"/>
  <c r="AQ196" i="1" s="1"/>
  <c r="N196" i="1"/>
  <c r="AO196" i="1" s="1"/>
  <c r="AV196" i="1" s="1"/>
  <c r="M196" i="1"/>
  <c r="AU195" i="1"/>
  <c r="AP195" i="1"/>
  <c r="AO195" i="1"/>
  <c r="AV195" i="1" s="1"/>
  <c r="AN195" i="1"/>
  <c r="AI195" i="1"/>
  <c r="AT195" i="1" s="1"/>
  <c r="AH195" i="1"/>
  <c r="AF195" i="1"/>
  <c r="AE195" i="1"/>
  <c r="AD195" i="1"/>
  <c r="AA195" i="1"/>
  <c r="Z195" i="1"/>
  <c r="Y195" i="1"/>
  <c r="X195" i="1"/>
  <c r="W195" i="1"/>
  <c r="P195" i="1"/>
  <c r="O195" i="1"/>
  <c r="AQ195" i="1" s="1"/>
  <c r="N195" i="1"/>
  <c r="AC195" i="1" s="1"/>
  <c r="M195" i="1"/>
  <c r="AU194" i="1"/>
  <c r="AP194" i="1"/>
  <c r="AJ194" i="1"/>
  <c r="AI194" i="1"/>
  <c r="AN194" i="1" s="1"/>
  <c r="AH194" i="1"/>
  <c r="AF194" i="1"/>
  <c r="AE194" i="1"/>
  <c r="AA194" i="1"/>
  <c r="Z194" i="1"/>
  <c r="Y194" i="1"/>
  <c r="X194" i="1"/>
  <c r="W194" i="1"/>
  <c r="P194" i="1"/>
  <c r="O194" i="1"/>
  <c r="AD194" i="1" s="1"/>
  <c r="N194" i="1"/>
  <c r="AC194" i="1" s="1"/>
  <c r="M194" i="1"/>
  <c r="AU193" i="1"/>
  <c r="AT193" i="1"/>
  <c r="AR193" i="1"/>
  <c r="AQ193" i="1"/>
  <c r="AP193" i="1"/>
  <c r="AN193" i="1"/>
  <c r="AJ193" i="1"/>
  <c r="AI193" i="1"/>
  <c r="AH193" i="1"/>
  <c r="AF193" i="1"/>
  <c r="AE193" i="1"/>
  <c r="AB193" i="1"/>
  <c r="AA193" i="1"/>
  <c r="Z193" i="1"/>
  <c r="Y193" i="1"/>
  <c r="X193" i="1"/>
  <c r="W193" i="1"/>
  <c r="P193" i="1"/>
  <c r="O193" i="1"/>
  <c r="AD193" i="1" s="1"/>
  <c r="N193" i="1"/>
  <c r="M193" i="1"/>
  <c r="AU192" i="1"/>
  <c r="AR192" i="1"/>
  <c r="AP192" i="1"/>
  <c r="AO192" i="1"/>
  <c r="AV192" i="1" s="1"/>
  <c r="AI192" i="1"/>
  <c r="AH192" i="1"/>
  <c r="AF192" i="1"/>
  <c r="AE192" i="1"/>
  <c r="AC192" i="1"/>
  <c r="AB192" i="1"/>
  <c r="AA192" i="1"/>
  <c r="Z192" i="1"/>
  <c r="Y192" i="1"/>
  <c r="X192" i="1"/>
  <c r="W192" i="1"/>
  <c r="P192" i="1"/>
  <c r="O192" i="1"/>
  <c r="AD192" i="1" s="1"/>
  <c r="N192" i="1"/>
  <c r="M192" i="1"/>
  <c r="AU191" i="1"/>
  <c r="AR191" i="1"/>
  <c r="AP191" i="1"/>
  <c r="AI191" i="1"/>
  <c r="AN191" i="1" s="1"/>
  <c r="AH191" i="1"/>
  <c r="AF191" i="1"/>
  <c r="AE191" i="1"/>
  <c r="AD191" i="1"/>
  <c r="AC191" i="1"/>
  <c r="AB191" i="1"/>
  <c r="AA191" i="1"/>
  <c r="Z191" i="1"/>
  <c r="Y191" i="1"/>
  <c r="X191" i="1"/>
  <c r="W191" i="1"/>
  <c r="P191" i="1"/>
  <c r="O191" i="1"/>
  <c r="AQ191" i="1" s="1"/>
  <c r="N191" i="1"/>
  <c r="AO191" i="1" s="1"/>
  <c r="AV191" i="1" s="1"/>
  <c r="M191" i="1"/>
  <c r="AU190" i="1"/>
  <c r="AT190" i="1"/>
  <c r="AP190" i="1"/>
  <c r="AN190" i="1"/>
  <c r="AJ190" i="1"/>
  <c r="AI190" i="1"/>
  <c r="AH190" i="1"/>
  <c r="AF190" i="1"/>
  <c r="AE190" i="1"/>
  <c r="AD190" i="1"/>
  <c r="AC190" i="1"/>
  <c r="AA190" i="1"/>
  <c r="Z190" i="1"/>
  <c r="Y190" i="1"/>
  <c r="X190" i="1"/>
  <c r="W190" i="1"/>
  <c r="P190" i="1"/>
  <c r="O190" i="1"/>
  <c r="AQ190" i="1" s="1"/>
  <c r="N190" i="1"/>
  <c r="AO190" i="1" s="1"/>
  <c r="AV190" i="1" s="1"/>
  <c r="M190" i="1"/>
  <c r="AR190" i="1" s="1"/>
  <c r="AV189" i="1"/>
  <c r="AU189" i="1"/>
  <c r="AP189" i="1"/>
  <c r="AO189" i="1"/>
  <c r="AN189" i="1"/>
  <c r="AI189" i="1"/>
  <c r="AT189" i="1" s="1"/>
  <c r="AH189" i="1"/>
  <c r="AF189" i="1"/>
  <c r="AE189" i="1"/>
  <c r="AD189" i="1"/>
  <c r="AA189" i="1"/>
  <c r="Z189" i="1"/>
  <c r="Y189" i="1"/>
  <c r="X189" i="1"/>
  <c r="W189" i="1"/>
  <c r="P189" i="1"/>
  <c r="O189" i="1"/>
  <c r="AQ189" i="1" s="1"/>
  <c r="N189" i="1"/>
  <c r="AC189" i="1" s="1"/>
  <c r="M189" i="1"/>
  <c r="AU188" i="1"/>
  <c r="AP188" i="1"/>
  <c r="AI188" i="1"/>
  <c r="AN188" i="1" s="1"/>
  <c r="AH188" i="1"/>
  <c r="AF188" i="1"/>
  <c r="AE188" i="1"/>
  <c r="AA188" i="1"/>
  <c r="Z188" i="1"/>
  <c r="Y188" i="1"/>
  <c r="X188" i="1"/>
  <c r="W188" i="1"/>
  <c r="P188" i="1"/>
  <c r="O188" i="1"/>
  <c r="AD188" i="1" s="1"/>
  <c r="N188" i="1"/>
  <c r="AC188" i="1" s="1"/>
  <c r="M188" i="1"/>
  <c r="AU187" i="1"/>
  <c r="AT187" i="1"/>
  <c r="AR187" i="1"/>
  <c r="AP187" i="1"/>
  <c r="AN187" i="1"/>
  <c r="AJ187" i="1"/>
  <c r="AI187" i="1"/>
  <c r="AH187" i="1"/>
  <c r="AF187" i="1"/>
  <c r="AE187" i="1"/>
  <c r="AB187" i="1"/>
  <c r="AA187" i="1"/>
  <c r="Z187" i="1"/>
  <c r="Y187" i="1"/>
  <c r="X187" i="1"/>
  <c r="W187" i="1"/>
  <c r="P187" i="1"/>
  <c r="O187" i="1"/>
  <c r="AD187" i="1" s="1"/>
  <c r="N187" i="1"/>
  <c r="M187" i="1"/>
  <c r="AU186" i="1"/>
  <c r="AR186" i="1"/>
  <c r="AQ186" i="1"/>
  <c r="AP186" i="1"/>
  <c r="AO186" i="1"/>
  <c r="AI186" i="1"/>
  <c r="AH186" i="1"/>
  <c r="AF186" i="1"/>
  <c r="AE186" i="1"/>
  <c r="AC186" i="1"/>
  <c r="AB186" i="1"/>
  <c r="AA186" i="1"/>
  <c r="Z186" i="1"/>
  <c r="Y186" i="1"/>
  <c r="X186" i="1"/>
  <c r="W186" i="1"/>
  <c r="P186" i="1"/>
  <c r="O186" i="1"/>
  <c r="AD186" i="1" s="1"/>
  <c r="N186" i="1"/>
  <c r="M186" i="1"/>
  <c r="AU185" i="1"/>
  <c r="AT185" i="1"/>
  <c r="AR185" i="1"/>
  <c r="AP185" i="1"/>
  <c r="AI185" i="1"/>
  <c r="AN185" i="1" s="1"/>
  <c r="AH185" i="1"/>
  <c r="AF185" i="1"/>
  <c r="AE185" i="1"/>
  <c r="AD185" i="1"/>
  <c r="AC185" i="1"/>
  <c r="AB185" i="1"/>
  <c r="AA185" i="1"/>
  <c r="Z185" i="1"/>
  <c r="Y185" i="1"/>
  <c r="X185" i="1"/>
  <c r="W185" i="1"/>
  <c r="P185" i="1"/>
  <c r="O185" i="1"/>
  <c r="AQ185" i="1" s="1"/>
  <c r="N185" i="1"/>
  <c r="AO185" i="1" s="1"/>
  <c r="AV185" i="1" s="1"/>
  <c r="M185" i="1"/>
  <c r="AU184" i="1"/>
  <c r="AT184" i="1"/>
  <c r="AP184" i="1"/>
  <c r="AN184" i="1"/>
  <c r="AJ184" i="1"/>
  <c r="AI184" i="1"/>
  <c r="AH184" i="1"/>
  <c r="AF184" i="1"/>
  <c r="AE184" i="1"/>
  <c r="AD184" i="1"/>
  <c r="AC184" i="1"/>
  <c r="AA184" i="1"/>
  <c r="Z184" i="1"/>
  <c r="Y184" i="1"/>
  <c r="X184" i="1"/>
  <c r="W184" i="1"/>
  <c r="P184" i="1"/>
  <c r="O184" i="1"/>
  <c r="AQ184" i="1" s="1"/>
  <c r="N184" i="1"/>
  <c r="AO184" i="1" s="1"/>
  <c r="AV184" i="1" s="1"/>
  <c r="M184" i="1"/>
  <c r="AR184" i="1" s="1"/>
  <c r="AV183" i="1"/>
  <c r="AU183" i="1"/>
  <c r="AP183" i="1"/>
  <c r="AO183" i="1"/>
  <c r="AN183" i="1"/>
  <c r="AI183" i="1"/>
  <c r="AT183" i="1" s="1"/>
  <c r="AH183" i="1"/>
  <c r="AF183" i="1"/>
  <c r="AE183" i="1"/>
  <c r="AD183" i="1"/>
  <c r="AA183" i="1"/>
  <c r="Z183" i="1"/>
  <c r="Y183" i="1"/>
  <c r="X183" i="1"/>
  <c r="W183" i="1"/>
  <c r="P183" i="1"/>
  <c r="O183" i="1"/>
  <c r="AQ183" i="1" s="1"/>
  <c r="N183" i="1"/>
  <c r="AC183" i="1" s="1"/>
  <c r="M183" i="1"/>
  <c r="AU182" i="1"/>
  <c r="AP182" i="1"/>
  <c r="AI182" i="1"/>
  <c r="AN182" i="1" s="1"/>
  <c r="AH182" i="1"/>
  <c r="AF182" i="1"/>
  <c r="AE182" i="1"/>
  <c r="AA182" i="1"/>
  <c r="Z182" i="1"/>
  <c r="Y182" i="1"/>
  <c r="X182" i="1"/>
  <c r="W182" i="1"/>
  <c r="P182" i="1"/>
  <c r="O182" i="1"/>
  <c r="AD182" i="1" s="1"/>
  <c r="N182" i="1"/>
  <c r="AC182" i="1" s="1"/>
  <c r="M182" i="1"/>
  <c r="AU181" i="1"/>
  <c r="AT181" i="1"/>
  <c r="AR181" i="1"/>
  <c r="AP181" i="1"/>
  <c r="AN181" i="1"/>
  <c r="AJ181" i="1"/>
  <c r="AI181" i="1"/>
  <c r="AH181" i="1"/>
  <c r="AF181" i="1"/>
  <c r="AE181" i="1"/>
  <c r="AB181" i="1"/>
  <c r="AA181" i="1"/>
  <c r="Z181" i="1"/>
  <c r="Y181" i="1"/>
  <c r="X181" i="1"/>
  <c r="W181" i="1"/>
  <c r="P181" i="1"/>
  <c r="O181" i="1"/>
  <c r="AD181" i="1" s="1"/>
  <c r="N181" i="1"/>
  <c r="M181" i="1"/>
  <c r="AU180" i="1"/>
  <c r="AR180" i="1"/>
  <c r="AP180" i="1"/>
  <c r="AO180" i="1"/>
  <c r="AI180" i="1"/>
  <c r="AH180" i="1"/>
  <c r="AF180" i="1"/>
  <c r="AE180" i="1"/>
  <c r="AC180" i="1"/>
  <c r="AB180" i="1"/>
  <c r="AA180" i="1"/>
  <c r="Z180" i="1"/>
  <c r="Y180" i="1"/>
  <c r="X180" i="1"/>
  <c r="W180" i="1"/>
  <c r="P180" i="1"/>
  <c r="O180" i="1"/>
  <c r="AD180" i="1" s="1"/>
  <c r="N180" i="1"/>
  <c r="M180" i="1"/>
  <c r="AU179" i="1"/>
  <c r="AT179" i="1"/>
  <c r="AR179" i="1"/>
  <c r="AP179" i="1"/>
  <c r="AJ179" i="1"/>
  <c r="AI179" i="1"/>
  <c r="AN179" i="1" s="1"/>
  <c r="AH179" i="1"/>
  <c r="AF179" i="1"/>
  <c r="AE179" i="1"/>
  <c r="AD179" i="1"/>
  <c r="AC179" i="1"/>
  <c r="AB179" i="1"/>
  <c r="AA179" i="1"/>
  <c r="Z179" i="1"/>
  <c r="Y179" i="1"/>
  <c r="X179" i="1"/>
  <c r="W179" i="1"/>
  <c r="P179" i="1"/>
  <c r="O179" i="1"/>
  <c r="AQ179" i="1" s="1"/>
  <c r="N179" i="1"/>
  <c r="AO179" i="1" s="1"/>
  <c r="M179" i="1"/>
  <c r="AU178" i="1"/>
  <c r="AT178" i="1"/>
  <c r="AP178" i="1"/>
  <c r="AN178" i="1"/>
  <c r="AJ178" i="1"/>
  <c r="AI178" i="1"/>
  <c r="AH178" i="1"/>
  <c r="AF178" i="1"/>
  <c r="AE178" i="1"/>
  <c r="AD178" i="1"/>
  <c r="AC178" i="1"/>
  <c r="AA178" i="1"/>
  <c r="Z178" i="1"/>
  <c r="Y178" i="1"/>
  <c r="X178" i="1"/>
  <c r="W178" i="1"/>
  <c r="P178" i="1"/>
  <c r="O178" i="1"/>
  <c r="AQ178" i="1" s="1"/>
  <c r="N178" i="1"/>
  <c r="AO178" i="1" s="1"/>
  <c r="AV178" i="1" s="1"/>
  <c r="M178" i="1"/>
  <c r="AR178" i="1" s="1"/>
  <c r="AU177" i="1"/>
  <c r="AP177" i="1"/>
  <c r="AO177" i="1"/>
  <c r="AN177" i="1"/>
  <c r="AI177" i="1"/>
  <c r="AT177" i="1" s="1"/>
  <c r="AH177" i="1"/>
  <c r="AF177" i="1"/>
  <c r="AE177" i="1"/>
  <c r="AD177" i="1"/>
  <c r="AA177" i="1"/>
  <c r="Z177" i="1"/>
  <c r="Y177" i="1"/>
  <c r="X177" i="1"/>
  <c r="W177" i="1"/>
  <c r="P177" i="1"/>
  <c r="O177" i="1"/>
  <c r="AQ177" i="1" s="1"/>
  <c r="N177" i="1"/>
  <c r="AC177" i="1" s="1"/>
  <c r="M177" i="1"/>
  <c r="AU176" i="1"/>
  <c r="AP176" i="1"/>
  <c r="AI176" i="1"/>
  <c r="AN176" i="1" s="1"/>
  <c r="AH176" i="1"/>
  <c r="AF176" i="1"/>
  <c r="AE176" i="1"/>
  <c r="AA176" i="1"/>
  <c r="Z176" i="1"/>
  <c r="Y176" i="1"/>
  <c r="X176" i="1"/>
  <c r="W176" i="1"/>
  <c r="P176" i="1"/>
  <c r="O176" i="1"/>
  <c r="AD176" i="1" s="1"/>
  <c r="N176" i="1"/>
  <c r="AC176" i="1" s="1"/>
  <c r="M176" i="1"/>
  <c r="AU175" i="1"/>
  <c r="AT175" i="1"/>
  <c r="AR175" i="1"/>
  <c r="AQ175" i="1"/>
  <c r="AP175" i="1"/>
  <c r="AN175" i="1"/>
  <c r="AJ175" i="1"/>
  <c r="AI175" i="1"/>
  <c r="AH175" i="1"/>
  <c r="AF175" i="1"/>
  <c r="AE175" i="1"/>
  <c r="AB175" i="1"/>
  <c r="AA175" i="1"/>
  <c r="Z175" i="1"/>
  <c r="Y175" i="1"/>
  <c r="X175" i="1"/>
  <c r="W175" i="1"/>
  <c r="P175" i="1"/>
  <c r="O175" i="1"/>
  <c r="AD175" i="1" s="1"/>
  <c r="N175" i="1"/>
  <c r="M175" i="1"/>
  <c r="AU174" i="1"/>
  <c r="AR174" i="1"/>
  <c r="AP174" i="1"/>
  <c r="AO174" i="1"/>
  <c r="AV174" i="1" s="1"/>
  <c r="AI174" i="1"/>
  <c r="AH174" i="1"/>
  <c r="AF174" i="1"/>
  <c r="AE174" i="1"/>
  <c r="AC174" i="1"/>
  <c r="AB174" i="1"/>
  <c r="AA174" i="1"/>
  <c r="Z174" i="1"/>
  <c r="Y174" i="1"/>
  <c r="X174" i="1"/>
  <c r="W174" i="1"/>
  <c r="P174" i="1"/>
  <c r="O174" i="1"/>
  <c r="AD174" i="1" s="1"/>
  <c r="N174" i="1"/>
  <c r="M174" i="1"/>
  <c r="AU173" i="1"/>
  <c r="AR173" i="1"/>
  <c r="AP173" i="1"/>
  <c r="AO173" i="1"/>
  <c r="AJ173" i="1"/>
  <c r="AI173" i="1"/>
  <c r="AN173" i="1" s="1"/>
  <c r="AH173" i="1"/>
  <c r="AF173" i="1"/>
  <c r="AE173" i="1"/>
  <c r="AD173" i="1"/>
  <c r="AC173" i="1"/>
  <c r="AB173" i="1"/>
  <c r="AA173" i="1"/>
  <c r="Z173" i="1"/>
  <c r="Y173" i="1"/>
  <c r="X173" i="1"/>
  <c r="W173" i="1"/>
  <c r="P173" i="1"/>
  <c r="O173" i="1"/>
  <c r="AQ173" i="1" s="1"/>
  <c r="N173" i="1"/>
  <c r="M173" i="1"/>
  <c r="AU172" i="1"/>
  <c r="AT172" i="1"/>
  <c r="AP172" i="1"/>
  <c r="AN172" i="1"/>
  <c r="AJ172" i="1"/>
  <c r="AI172" i="1"/>
  <c r="AH172" i="1"/>
  <c r="AF172" i="1"/>
  <c r="AE172" i="1"/>
  <c r="AD172" i="1"/>
  <c r="AC172" i="1"/>
  <c r="AA172" i="1"/>
  <c r="Z172" i="1"/>
  <c r="Y172" i="1"/>
  <c r="X172" i="1"/>
  <c r="W172" i="1"/>
  <c r="P172" i="1"/>
  <c r="O172" i="1"/>
  <c r="AQ172" i="1" s="1"/>
  <c r="N172" i="1"/>
  <c r="AO172" i="1" s="1"/>
  <c r="M172" i="1"/>
  <c r="AR172" i="1" s="1"/>
  <c r="AU171" i="1"/>
  <c r="AP171" i="1"/>
  <c r="AO171" i="1"/>
  <c r="AN171" i="1"/>
  <c r="AI171" i="1"/>
  <c r="AT171" i="1" s="1"/>
  <c r="AH171" i="1"/>
  <c r="AF171" i="1"/>
  <c r="AE171" i="1"/>
  <c r="AD171" i="1"/>
  <c r="AA171" i="1"/>
  <c r="Z171" i="1"/>
  <c r="Y171" i="1"/>
  <c r="X171" i="1"/>
  <c r="W171" i="1"/>
  <c r="P171" i="1"/>
  <c r="O171" i="1"/>
  <c r="AQ171" i="1" s="1"/>
  <c r="N171" i="1"/>
  <c r="AC171" i="1" s="1"/>
  <c r="M171" i="1"/>
  <c r="AU170" i="1"/>
  <c r="AP170" i="1"/>
  <c r="AI170" i="1"/>
  <c r="AN170" i="1" s="1"/>
  <c r="AH170" i="1"/>
  <c r="AF170" i="1"/>
  <c r="AE170" i="1"/>
  <c r="AA170" i="1"/>
  <c r="Z170" i="1"/>
  <c r="Y170" i="1"/>
  <c r="X170" i="1"/>
  <c r="W170" i="1"/>
  <c r="P170" i="1"/>
  <c r="O170" i="1"/>
  <c r="AD170" i="1" s="1"/>
  <c r="N170" i="1"/>
  <c r="AC170" i="1" s="1"/>
  <c r="M170" i="1"/>
  <c r="AU169" i="1"/>
  <c r="AT169" i="1"/>
  <c r="AR169" i="1"/>
  <c r="AQ169" i="1"/>
  <c r="AP169" i="1"/>
  <c r="AN169" i="1"/>
  <c r="AJ169" i="1"/>
  <c r="AI169" i="1"/>
  <c r="AH169" i="1"/>
  <c r="AF169" i="1"/>
  <c r="AE169" i="1"/>
  <c r="AB169" i="1"/>
  <c r="AA169" i="1"/>
  <c r="Z169" i="1"/>
  <c r="Y169" i="1"/>
  <c r="X169" i="1"/>
  <c r="W169" i="1"/>
  <c r="P169" i="1"/>
  <c r="O169" i="1"/>
  <c r="AD169" i="1" s="1"/>
  <c r="N169" i="1"/>
  <c r="M169" i="1"/>
  <c r="AU168" i="1"/>
  <c r="AR168" i="1"/>
  <c r="AQ168" i="1"/>
  <c r="AP168" i="1"/>
  <c r="AO168" i="1"/>
  <c r="AI168" i="1"/>
  <c r="AH168" i="1"/>
  <c r="AF168" i="1"/>
  <c r="AE168" i="1"/>
  <c r="AC168" i="1"/>
  <c r="AB168" i="1"/>
  <c r="AA168" i="1"/>
  <c r="Z168" i="1"/>
  <c r="Y168" i="1"/>
  <c r="X168" i="1"/>
  <c r="W168" i="1"/>
  <c r="P168" i="1"/>
  <c r="O168" i="1"/>
  <c r="AD168" i="1" s="1"/>
  <c r="N168" i="1"/>
  <c r="M168" i="1"/>
  <c r="AU167" i="1"/>
  <c r="AR167" i="1"/>
  <c r="AP167" i="1"/>
  <c r="AO167" i="1"/>
  <c r="AI167" i="1"/>
  <c r="AN167" i="1" s="1"/>
  <c r="AH167" i="1"/>
  <c r="AF167" i="1"/>
  <c r="AE167" i="1"/>
  <c r="AD167" i="1"/>
  <c r="AC167" i="1"/>
  <c r="AB167" i="1"/>
  <c r="AA167" i="1"/>
  <c r="Z167" i="1"/>
  <c r="Y167" i="1"/>
  <c r="X167" i="1"/>
  <c r="W167" i="1"/>
  <c r="P167" i="1"/>
  <c r="O167" i="1"/>
  <c r="AQ167" i="1" s="1"/>
  <c r="N167" i="1"/>
  <c r="M167" i="1"/>
  <c r="AU166" i="1"/>
  <c r="AT166" i="1"/>
  <c r="AP166" i="1"/>
  <c r="AN166" i="1"/>
  <c r="AJ166" i="1"/>
  <c r="AI166" i="1"/>
  <c r="AH166" i="1"/>
  <c r="AF166" i="1"/>
  <c r="AE166" i="1"/>
  <c r="AD166" i="1"/>
  <c r="AC166" i="1"/>
  <c r="AA166" i="1"/>
  <c r="Z166" i="1"/>
  <c r="Y166" i="1"/>
  <c r="X166" i="1"/>
  <c r="W166" i="1"/>
  <c r="P166" i="1"/>
  <c r="O166" i="1"/>
  <c r="AQ166" i="1" s="1"/>
  <c r="N166" i="1"/>
  <c r="AO166" i="1" s="1"/>
  <c r="M166" i="1"/>
  <c r="AR166" i="1" s="1"/>
  <c r="AU165" i="1"/>
  <c r="AP165" i="1"/>
  <c r="AO165" i="1"/>
  <c r="AN165" i="1"/>
  <c r="AI165" i="1"/>
  <c r="AT165" i="1" s="1"/>
  <c r="AH165" i="1"/>
  <c r="AF165" i="1"/>
  <c r="AE165" i="1"/>
  <c r="AD165" i="1"/>
  <c r="AA165" i="1"/>
  <c r="Z165" i="1"/>
  <c r="Y165" i="1"/>
  <c r="X165" i="1"/>
  <c r="W165" i="1"/>
  <c r="P165" i="1"/>
  <c r="O165" i="1"/>
  <c r="AQ165" i="1" s="1"/>
  <c r="N165" i="1"/>
  <c r="AC165" i="1" s="1"/>
  <c r="M165" i="1"/>
  <c r="AU164" i="1"/>
  <c r="AP164" i="1"/>
  <c r="AI164" i="1"/>
  <c r="AN164" i="1" s="1"/>
  <c r="AH164" i="1"/>
  <c r="AF164" i="1"/>
  <c r="AE164" i="1"/>
  <c r="AA164" i="1"/>
  <c r="Z164" i="1"/>
  <c r="Y164" i="1"/>
  <c r="X164" i="1"/>
  <c r="W164" i="1"/>
  <c r="P164" i="1"/>
  <c r="O164" i="1"/>
  <c r="AD164" i="1" s="1"/>
  <c r="N164" i="1"/>
  <c r="AC164" i="1" s="1"/>
  <c r="M164" i="1"/>
  <c r="AU163" i="1"/>
  <c r="AT163" i="1"/>
  <c r="AR163" i="1"/>
  <c r="AP163" i="1"/>
  <c r="AN163" i="1"/>
  <c r="AJ163" i="1"/>
  <c r="AI163" i="1"/>
  <c r="AH163" i="1"/>
  <c r="AF163" i="1"/>
  <c r="AE163" i="1"/>
  <c r="AB163" i="1"/>
  <c r="AA163" i="1"/>
  <c r="Z163" i="1"/>
  <c r="Y163" i="1"/>
  <c r="X163" i="1"/>
  <c r="W163" i="1"/>
  <c r="P163" i="1"/>
  <c r="O163" i="1"/>
  <c r="AD163" i="1" s="1"/>
  <c r="N163" i="1"/>
  <c r="M163" i="1"/>
  <c r="AU162" i="1"/>
  <c r="AR162" i="1"/>
  <c r="AQ162" i="1"/>
  <c r="AP162" i="1"/>
  <c r="AO162" i="1"/>
  <c r="AN162" i="1"/>
  <c r="AI162" i="1"/>
  <c r="AH162" i="1"/>
  <c r="AF162" i="1"/>
  <c r="AE162" i="1"/>
  <c r="AC162" i="1"/>
  <c r="AB162" i="1"/>
  <c r="AA162" i="1"/>
  <c r="Z162" i="1"/>
  <c r="Y162" i="1"/>
  <c r="X162" i="1"/>
  <c r="W162" i="1"/>
  <c r="P162" i="1"/>
  <c r="O162" i="1"/>
  <c r="AD162" i="1" s="1"/>
  <c r="N162" i="1"/>
  <c r="M162" i="1"/>
  <c r="AU161" i="1"/>
  <c r="AP161" i="1"/>
  <c r="AO161" i="1"/>
  <c r="AV161" i="1" s="1"/>
  <c r="AJ161" i="1"/>
  <c r="AI161" i="1"/>
  <c r="AN161" i="1" s="1"/>
  <c r="AH161" i="1"/>
  <c r="AF161" i="1"/>
  <c r="AE161" i="1"/>
  <c r="AD161" i="1"/>
  <c r="AC161" i="1"/>
  <c r="AA161" i="1"/>
  <c r="Z161" i="1"/>
  <c r="Y161" i="1"/>
  <c r="X161" i="1"/>
  <c r="W161" i="1"/>
  <c r="P161" i="1"/>
  <c r="O161" i="1"/>
  <c r="AQ161" i="1" s="1"/>
  <c r="N161" i="1"/>
  <c r="M161" i="1"/>
  <c r="AB161" i="1" s="1"/>
  <c r="AU160" i="1"/>
  <c r="AT160" i="1"/>
  <c r="AP160" i="1"/>
  <c r="AN160" i="1"/>
  <c r="AJ160" i="1"/>
  <c r="AI160" i="1"/>
  <c r="AH160" i="1"/>
  <c r="AF160" i="1"/>
  <c r="AE160" i="1"/>
  <c r="AD160" i="1"/>
  <c r="AA160" i="1"/>
  <c r="Z160" i="1"/>
  <c r="Y160" i="1"/>
  <c r="X160" i="1"/>
  <c r="W160" i="1"/>
  <c r="P160" i="1"/>
  <c r="O160" i="1"/>
  <c r="AQ160" i="1" s="1"/>
  <c r="N160" i="1"/>
  <c r="AO160" i="1" s="1"/>
  <c r="AV160" i="1" s="1"/>
  <c r="M160" i="1"/>
  <c r="AR160" i="1" s="1"/>
  <c r="AU159" i="1"/>
  <c r="AQ159" i="1"/>
  <c r="AP159" i="1"/>
  <c r="AO159" i="1"/>
  <c r="AV159" i="1" s="1"/>
  <c r="AN159" i="1"/>
  <c r="AI159" i="1"/>
  <c r="AT159" i="1" s="1"/>
  <c r="AH159" i="1"/>
  <c r="AF159" i="1"/>
  <c r="AE159" i="1"/>
  <c r="AD159" i="1"/>
  <c r="AA159" i="1"/>
  <c r="Z159" i="1"/>
  <c r="Y159" i="1"/>
  <c r="X159" i="1"/>
  <c r="W159" i="1"/>
  <c r="P159" i="1"/>
  <c r="O159" i="1"/>
  <c r="N159" i="1"/>
  <c r="AC159" i="1" s="1"/>
  <c r="M159" i="1"/>
  <c r="AV158" i="1"/>
  <c r="AU158" i="1"/>
  <c r="AR158" i="1"/>
  <c r="AP158" i="1"/>
  <c r="AO158" i="1"/>
  <c r="AI158" i="1"/>
  <c r="AH158" i="1"/>
  <c r="AF158" i="1"/>
  <c r="AE158" i="1"/>
  <c r="AA158" i="1"/>
  <c r="Z158" i="1"/>
  <c r="Y158" i="1"/>
  <c r="X158" i="1"/>
  <c r="W158" i="1"/>
  <c r="P158" i="1"/>
  <c r="O158" i="1"/>
  <c r="AD158" i="1" s="1"/>
  <c r="N158" i="1"/>
  <c r="AC158" i="1" s="1"/>
  <c r="M158" i="1"/>
  <c r="AB158" i="1" s="1"/>
  <c r="AU157" i="1"/>
  <c r="AT157" i="1"/>
  <c r="AR157" i="1"/>
  <c r="AP157" i="1"/>
  <c r="AN157" i="1"/>
  <c r="AJ157" i="1"/>
  <c r="AI157" i="1"/>
  <c r="AH157" i="1"/>
  <c r="AF157" i="1"/>
  <c r="AE157" i="1"/>
  <c r="AC157" i="1"/>
  <c r="AB157" i="1"/>
  <c r="AA157" i="1"/>
  <c r="Z157" i="1"/>
  <c r="Y157" i="1"/>
  <c r="X157" i="1"/>
  <c r="W157" i="1"/>
  <c r="P157" i="1"/>
  <c r="O157" i="1"/>
  <c r="AD157" i="1" s="1"/>
  <c r="N157" i="1"/>
  <c r="AO157" i="1" s="1"/>
  <c r="AV157" i="1" s="1"/>
  <c r="M157" i="1"/>
  <c r="AU156" i="1"/>
  <c r="AQ156" i="1"/>
  <c r="AP156" i="1"/>
  <c r="AO156" i="1"/>
  <c r="AV156" i="1" s="1"/>
  <c r="AN156" i="1"/>
  <c r="AI156" i="1"/>
  <c r="AH156" i="1"/>
  <c r="AF156" i="1"/>
  <c r="AE156" i="1"/>
  <c r="AC156" i="1"/>
  <c r="AA156" i="1"/>
  <c r="Z156" i="1"/>
  <c r="Y156" i="1"/>
  <c r="X156" i="1"/>
  <c r="W156" i="1"/>
  <c r="P156" i="1"/>
  <c r="O156" i="1"/>
  <c r="AD156" i="1" s="1"/>
  <c r="N156" i="1"/>
  <c r="M156" i="1"/>
  <c r="AB156" i="1" s="1"/>
  <c r="AU155" i="1"/>
  <c r="AP155" i="1"/>
  <c r="AO155" i="1"/>
  <c r="AV155" i="1" s="1"/>
  <c r="AJ155" i="1"/>
  <c r="AI155" i="1"/>
  <c r="AN155" i="1" s="1"/>
  <c r="AH155" i="1"/>
  <c r="AF155" i="1"/>
  <c r="AE155" i="1"/>
  <c r="AD155" i="1"/>
  <c r="AA155" i="1"/>
  <c r="Z155" i="1"/>
  <c r="Y155" i="1"/>
  <c r="X155" i="1"/>
  <c r="W155" i="1"/>
  <c r="P155" i="1"/>
  <c r="O155" i="1"/>
  <c r="AQ155" i="1" s="1"/>
  <c r="N155" i="1"/>
  <c r="AC155" i="1" s="1"/>
  <c r="M155" i="1"/>
  <c r="AB155" i="1" s="1"/>
  <c r="AU154" i="1"/>
  <c r="AT154" i="1"/>
  <c r="AP154" i="1"/>
  <c r="AN154" i="1"/>
  <c r="AJ154" i="1"/>
  <c r="AI154" i="1"/>
  <c r="AH154" i="1"/>
  <c r="AF154" i="1"/>
  <c r="AE154" i="1"/>
  <c r="AC154" i="1"/>
  <c r="AA154" i="1"/>
  <c r="Z154" i="1"/>
  <c r="Y154" i="1"/>
  <c r="X154" i="1"/>
  <c r="W154" i="1"/>
  <c r="P154" i="1"/>
  <c r="O154" i="1"/>
  <c r="AQ154" i="1" s="1"/>
  <c r="N154" i="1"/>
  <c r="AO154" i="1" s="1"/>
  <c r="AV154" i="1" s="1"/>
  <c r="M154" i="1"/>
  <c r="AR154" i="1" s="1"/>
  <c r="AU153" i="1"/>
  <c r="AQ153" i="1"/>
  <c r="AP153" i="1"/>
  <c r="AO153" i="1"/>
  <c r="AV153" i="1" s="1"/>
  <c r="AI153" i="1"/>
  <c r="AH153" i="1"/>
  <c r="AF153" i="1"/>
  <c r="AE153" i="1"/>
  <c r="AA153" i="1"/>
  <c r="Z153" i="1"/>
  <c r="Y153" i="1"/>
  <c r="X153" i="1"/>
  <c r="W153" i="1"/>
  <c r="P153" i="1"/>
  <c r="O153" i="1"/>
  <c r="AD153" i="1" s="1"/>
  <c r="N153" i="1"/>
  <c r="AC153" i="1" s="1"/>
  <c r="M153" i="1"/>
  <c r="AB153" i="1" s="1"/>
  <c r="AU152" i="1"/>
  <c r="AP152" i="1"/>
  <c r="AO152" i="1"/>
  <c r="AV152" i="1" s="1"/>
  <c r="AJ152" i="1"/>
  <c r="AI152" i="1"/>
  <c r="AN152" i="1" s="1"/>
  <c r="AH152" i="1"/>
  <c r="AF152" i="1"/>
  <c r="AE152" i="1"/>
  <c r="AC152" i="1"/>
  <c r="AA152" i="1"/>
  <c r="Z152" i="1"/>
  <c r="Y152" i="1"/>
  <c r="X152" i="1"/>
  <c r="W152" i="1"/>
  <c r="P152" i="1"/>
  <c r="O152" i="1"/>
  <c r="N152" i="1"/>
  <c r="M152" i="1"/>
  <c r="AB152" i="1" s="1"/>
  <c r="AU151" i="1"/>
  <c r="AR151" i="1"/>
  <c r="AP151" i="1"/>
  <c r="AI151" i="1"/>
  <c r="AN151" i="1" s="1"/>
  <c r="AH151" i="1"/>
  <c r="AF151" i="1"/>
  <c r="AE151" i="1"/>
  <c r="AD151" i="1"/>
  <c r="AC151" i="1"/>
  <c r="AB151" i="1"/>
  <c r="AA151" i="1"/>
  <c r="Z151" i="1"/>
  <c r="Y151" i="1"/>
  <c r="X151" i="1"/>
  <c r="W151" i="1"/>
  <c r="P151" i="1"/>
  <c r="O151" i="1"/>
  <c r="AQ151" i="1" s="1"/>
  <c r="N151" i="1"/>
  <c r="AO151" i="1" s="1"/>
  <c r="M151" i="1"/>
  <c r="AU150" i="1"/>
  <c r="AT150" i="1"/>
  <c r="AP150" i="1"/>
  <c r="AO150" i="1"/>
  <c r="AV150" i="1" s="1"/>
  <c r="AN150" i="1"/>
  <c r="AJ150" i="1"/>
  <c r="AI150" i="1"/>
  <c r="AH150" i="1"/>
  <c r="AF150" i="1"/>
  <c r="AE150" i="1"/>
  <c r="AD150" i="1"/>
  <c r="AC150" i="1"/>
  <c r="AA150" i="1"/>
  <c r="Z150" i="1"/>
  <c r="Y150" i="1"/>
  <c r="X150" i="1"/>
  <c r="W150" i="1"/>
  <c r="P150" i="1"/>
  <c r="O150" i="1"/>
  <c r="AQ150" i="1" s="1"/>
  <c r="N150" i="1"/>
  <c r="M150" i="1"/>
  <c r="AR150" i="1" s="1"/>
  <c r="AU149" i="1"/>
  <c r="AT149" i="1"/>
  <c r="AP149" i="1"/>
  <c r="AO149" i="1"/>
  <c r="AV149" i="1" s="1"/>
  <c r="AN149" i="1"/>
  <c r="AJ149" i="1"/>
  <c r="AI149" i="1"/>
  <c r="AH149" i="1"/>
  <c r="AF149" i="1"/>
  <c r="AE149" i="1"/>
  <c r="AD149" i="1"/>
  <c r="AA149" i="1"/>
  <c r="Z149" i="1"/>
  <c r="Y149" i="1"/>
  <c r="X149" i="1"/>
  <c r="W149" i="1"/>
  <c r="P149" i="1"/>
  <c r="O149" i="1"/>
  <c r="AQ149" i="1" s="1"/>
  <c r="N149" i="1"/>
  <c r="AC149" i="1" s="1"/>
  <c r="M149" i="1"/>
  <c r="AR149" i="1" s="1"/>
  <c r="AU148" i="1"/>
  <c r="AT148" i="1"/>
  <c r="AP148" i="1"/>
  <c r="AO148" i="1"/>
  <c r="AV148" i="1" s="1"/>
  <c r="AN148" i="1"/>
  <c r="AJ148" i="1"/>
  <c r="AI148" i="1"/>
  <c r="AH148" i="1"/>
  <c r="AF148" i="1"/>
  <c r="AE148" i="1"/>
  <c r="AA148" i="1"/>
  <c r="Z148" i="1"/>
  <c r="Y148" i="1"/>
  <c r="X148" i="1"/>
  <c r="W148" i="1"/>
  <c r="P148" i="1"/>
  <c r="O148" i="1"/>
  <c r="AD148" i="1" s="1"/>
  <c r="N148" i="1"/>
  <c r="AC148" i="1" s="1"/>
  <c r="M148" i="1"/>
  <c r="AR148" i="1" s="1"/>
  <c r="AU147" i="1"/>
  <c r="AR147" i="1"/>
  <c r="AP147" i="1"/>
  <c r="AI147" i="1"/>
  <c r="AN147" i="1" s="1"/>
  <c r="AH147" i="1"/>
  <c r="AF147" i="1"/>
  <c r="AE147" i="1"/>
  <c r="AB147" i="1"/>
  <c r="AA147" i="1"/>
  <c r="Z147" i="1"/>
  <c r="Y147" i="1"/>
  <c r="X147" i="1"/>
  <c r="W147" i="1"/>
  <c r="P147" i="1"/>
  <c r="O147" i="1"/>
  <c r="AD147" i="1" s="1"/>
  <c r="N147" i="1"/>
  <c r="AO147" i="1" s="1"/>
  <c r="AV147" i="1" s="1"/>
  <c r="M147" i="1"/>
  <c r="AU146" i="1"/>
  <c r="AR146" i="1"/>
  <c r="AP146" i="1"/>
  <c r="AI146" i="1"/>
  <c r="AN146" i="1" s="1"/>
  <c r="AH146" i="1"/>
  <c r="AF146" i="1"/>
  <c r="AE146" i="1"/>
  <c r="AC146" i="1"/>
  <c r="AB146" i="1"/>
  <c r="AA146" i="1"/>
  <c r="Z146" i="1"/>
  <c r="Y146" i="1"/>
  <c r="X146" i="1"/>
  <c r="W146" i="1"/>
  <c r="P146" i="1"/>
  <c r="O146" i="1"/>
  <c r="AD146" i="1" s="1"/>
  <c r="N146" i="1"/>
  <c r="AO146" i="1" s="1"/>
  <c r="AV146" i="1" s="1"/>
  <c r="M146" i="1"/>
  <c r="AU145" i="1"/>
  <c r="AR145" i="1"/>
  <c r="AP145" i="1"/>
  <c r="AI145" i="1"/>
  <c r="AN145" i="1" s="1"/>
  <c r="AH145" i="1"/>
  <c r="AF145" i="1"/>
  <c r="AE145" i="1"/>
  <c r="AD145" i="1"/>
  <c r="AC145" i="1"/>
  <c r="AB145" i="1"/>
  <c r="AA145" i="1"/>
  <c r="Z145" i="1"/>
  <c r="Y145" i="1"/>
  <c r="X145" i="1"/>
  <c r="W145" i="1"/>
  <c r="P145" i="1"/>
  <c r="O145" i="1"/>
  <c r="AQ145" i="1" s="1"/>
  <c r="N145" i="1"/>
  <c r="AO145" i="1" s="1"/>
  <c r="AV145" i="1" s="1"/>
  <c r="M145" i="1"/>
  <c r="AU144" i="1"/>
  <c r="AT144" i="1"/>
  <c r="AP144" i="1"/>
  <c r="AO144" i="1"/>
  <c r="AV144" i="1" s="1"/>
  <c r="AN144" i="1"/>
  <c r="AJ144" i="1"/>
  <c r="AI144" i="1"/>
  <c r="AH144" i="1"/>
  <c r="AF144" i="1"/>
  <c r="AE144" i="1"/>
  <c r="AD144" i="1"/>
  <c r="AC144" i="1"/>
  <c r="AA144" i="1"/>
  <c r="Z144" i="1"/>
  <c r="Y144" i="1"/>
  <c r="X144" i="1"/>
  <c r="W144" i="1"/>
  <c r="P144" i="1"/>
  <c r="O144" i="1"/>
  <c r="AQ144" i="1" s="1"/>
  <c r="N144" i="1"/>
  <c r="M144" i="1"/>
  <c r="AR144" i="1" s="1"/>
  <c r="AU143" i="1"/>
  <c r="AT143" i="1"/>
  <c r="AP143" i="1"/>
  <c r="AO143" i="1"/>
  <c r="AV143" i="1" s="1"/>
  <c r="AN143" i="1"/>
  <c r="AJ143" i="1"/>
  <c r="AI143" i="1"/>
  <c r="AH143" i="1"/>
  <c r="AF143" i="1"/>
  <c r="AE143" i="1"/>
  <c r="AD143" i="1"/>
  <c r="AA143" i="1"/>
  <c r="Z143" i="1"/>
  <c r="Y143" i="1"/>
  <c r="X143" i="1"/>
  <c r="W143" i="1"/>
  <c r="P143" i="1"/>
  <c r="O143" i="1"/>
  <c r="AQ143" i="1" s="1"/>
  <c r="N143" i="1"/>
  <c r="AC143" i="1" s="1"/>
  <c r="M143" i="1"/>
  <c r="AR143" i="1" s="1"/>
  <c r="AU142" i="1"/>
  <c r="AT142" i="1"/>
  <c r="AP142" i="1"/>
  <c r="AO142" i="1"/>
  <c r="AV142" i="1" s="1"/>
  <c r="AN142" i="1"/>
  <c r="AJ142" i="1"/>
  <c r="AI142" i="1"/>
  <c r="AH142" i="1"/>
  <c r="AF142" i="1"/>
  <c r="AE142" i="1"/>
  <c r="AA142" i="1"/>
  <c r="Z142" i="1"/>
  <c r="Y142" i="1"/>
  <c r="X142" i="1"/>
  <c r="W142" i="1"/>
  <c r="P142" i="1"/>
  <c r="O142" i="1"/>
  <c r="AD142" i="1" s="1"/>
  <c r="N142" i="1"/>
  <c r="AC142" i="1" s="1"/>
  <c r="M142" i="1"/>
  <c r="AR142" i="1" s="1"/>
  <c r="AU141" i="1"/>
  <c r="AR141" i="1"/>
  <c r="AP141" i="1"/>
  <c r="AI141" i="1"/>
  <c r="AN141" i="1" s="1"/>
  <c r="AH141" i="1"/>
  <c r="AF141" i="1"/>
  <c r="AE141" i="1"/>
  <c r="AB141" i="1"/>
  <c r="AA141" i="1"/>
  <c r="Z141" i="1"/>
  <c r="Y141" i="1"/>
  <c r="X141" i="1"/>
  <c r="W141" i="1"/>
  <c r="P141" i="1"/>
  <c r="O141" i="1"/>
  <c r="AD141" i="1" s="1"/>
  <c r="N141" i="1"/>
  <c r="AO141" i="1" s="1"/>
  <c r="AV141" i="1" s="1"/>
  <c r="M141" i="1"/>
  <c r="AU140" i="1"/>
  <c r="AR140" i="1"/>
  <c r="AP140" i="1"/>
  <c r="AI140" i="1"/>
  <c r="AN140" i="1" s="1"/>
  <c r="AH140" i="1"/>
  <c r="AF140" i="1"/>
  <c r="AE140" i="1"/>
  <c r="AC140" i="1"/>
  <c r="AB140" i="1"/>
  <c r="AA140" i="1"/>
  <c r="Z140" i="1"/>
  <c r="Y140" i="1"/>
  <c r="X140" i="1"/>
  <c r="W140" i="1"/>
  <c r="P140" i="1"/>
  <c r="O140" i="1"/>
  <c r="AD140" i="1" s="1"/>
  <c r="N140" i="1"/>
  <c r="AO140" i="1" s="1"/>
  <c r="AV140" i="1" s="1"/>
  <c r="M140" i="1"/>
  <c r="AU139" i="1"/>
  <c r="AR139" i="1"/>
  <c r="AP139" i="1"/>
  <c r="AI139" i="1"/>
  <c r="AN139" i="1" s="1"/>
  <c r="AH139" i="1"/>
  <c r="AF139" i="1"/>
  <c r="AE139" i="1"/>
  <c r="AD139" i="1"/>
  <c r="AC139" i="1"/>
  <c r="AB139" i="1"/>
  <c r="AA139" i="1"/>
  <c r="Z139" i="1"/>
  <c r="Y139" i="1"/>
  <c r="X139" i="1"/>
  <c r="W139" i="1"/>
  <c r="P139" i="1"/>
  <c r="O139" i="1"/>
  <c r="AQ139" i="1" s="1"/>
  <c r="N139" i="1"/>
  <c r="AO139" i="1" s="1"/>
  <c r="AV139" i="1" s="1"/>
  <c r="M139" i="1"/>
  <c r="AU138" i="1"/>
  <c r="AT138" i="1"/>
  <c r="AP138" i="1"/>
  <c r="AO138" i="1"/>
  <c r="AV138" i="1" s="1"/>
  <c r="AN138" i="1"/>
  <c r="AJ138" i="1"/>
  <c r="AI138" i="1"/>
  <c r="AH138" i="1"/>
  <c r="AF138" i="1"/>
  <c r="AE138" i="1"/>
  <c r="AD138" i="1"/>
  <c r="AC138" i="1"/>
  <c r="AA138" i="1"/>
  <c r="Z138" i="1"/>
  <c r="Y138" i="1"/>
  <c r="X138" i="1"/>
  <c r="W138" i="1"/>
  <c r="P138" i="1"/>
  <c r="O138" i="1"/>
  <c r="AQ138" i="1" s="1"/>
  <c r="N138" i="1"/>
  <c r="M138" i="1"/>
  <c r="AR138" i="1" s="1"/>
  <c r="AU137" i="1"/>
  <c r="AT137" i="1"/>
  <c r="AP137" i="1"/>
  <c r="AO137" i="1"/>
  <c r="AN137" i="1"/>
  <c r="AJ137" i="1"/>
  <c r="AI137" i="1"/>
  <c r="AH137" i="1"/>
  <c r="AF137" i="1"/>
  <c r="AE137" i="1"/>
  <c r="AD137" i="1"/>
  <c r="AA137" i="1"/>
  <c r="Z137" i="1"/>
  <c r="Y137" i="1"/>
  <c r="X137" i="1"/>
  <c r="W137" i="1"/>
  <c r="P137" i="1"/>
  <c r="O137" i="1"/>
  <c r="AQ137" i="1" s="1"/>
  <c r="N137" i="1"/>
  <c r="AC137" i="1" s="1"/>
  <c r="M137" i="1"/>
  <c r="AR137" i="1" s="1"/>
  <c r="AU136" i="1"/>
  <c r="AT136" i="1"/>
  <c r="AP136" i="1"/>
  <c r="AO136" i="1"/>
  <c r="AV136" i="1" s="1"/>
  <c r="AN136" i="1"/>
  <c r="AJ136" i="1"/>
  <c r="AI136" i="1"/>
  <c r="AH136" i="1"/>
  <c r="AF136" i="1"/>
  <c r="AE136" i="1"/>
  <c r="AA136" i="1"/>
  <c r="Z136" i="1"/>
  <c r="Y136" i="1"/>
  <c r="X136" i="1"/>
  <c r="W136" i="1"/>
  <c r="P136" i="1"/>
  <c r="O136" i="1"/>
  <c r="AD136" i="1" s="1"/>
  <c r="N136" i="1"/>
  <c r="AC136" i="1" s="1"/>
  <c r="M136" i="1"/>
  <c r="AR136" i="1" s="1"/>
  <c r="AU135" i="1"/>
  <c r="AR135" i="1"/>
  <c r="AP135" i="1"/>
  <c r="AI135" i="1"/>
  <c r="AN135" i="1" s="1"/>
  <c r="AH135" i="1"/>
  <c r="AF135" i="1"/>
  <c r="AE135" i="1"/>
  <c r="AB135" i="1"/>
  <c r="AA135" i="1"/>
  <c r="Z135" i="1"/>
  <c r="Y135" i="1"/>
  <c r="X135" i="1"/>
  <c r="W135" i="1"/>
  <c r="P135" i="1"/>
  <c r="O135" i="1"/>
  <c r="AD135" i="1" s="1"/>
  <c r="N135" i="1"/>
  <c r="AO135" i="1" s="1"/>
  <c r="AV135" i="1" s="1"/>
  <c r="M135" i="1"/>
  <c r="AU134" i="1"/>
  <c r="AR134" i="1"/>
  <c r="AP134" i="1"/>
  <c r="AI134" i="1"/>
  <c r="AN134" i="1" s="1"/>
  <c r="AH134" i="1"/>
  <c r="AF134" i="1"/>
  <c r="AE134" i="1"/>
  <c r="AC134" i="1"/>
  <c r="AB134" i="1"/>
  <c r="AA134" i="1"/>
  <c r="Z134" i="1"/>
  <c r="Y134" i="1"/>
  <c r="X134" i="1"/>
  <c r="W134" i="1"/>
  <c r="P134" i="1"/>
  <c r="O134" i="1"/>
  <c r="AD134" i="1" s="1"/>
  <c r="N134" i="1"/>
  <c r="AO134" i="1" s="1"/>
  <c r="AV134" i="1" s="1"/>
  <c r="M134" i="1"/>
  <c r="AU133" i="1"/>
  <c r="AR133" i="1"/>
  <c r="AP133" i="1"/>
  <c r="AI133" i="1"/>
  <c r="AN133" i="1" s="1"/>
  <c r="AH133" i="1"/>
  <c r="AF133" i="1"/>
  <c r="AE133" i="1"/>
  <c r="AD133" i="1"/>
  <c r="AC133" i="1"/>
  <c r="AB133" i="1"/>
  <c r="AA133" i="1"/>
  <c r="Z133" i="1"/>
  <c r="Y133" i="1"/>
  <c r="X133" i="1"/>
  <c r="W133" i="1"/>
  <c r="P133" i="1"/>
  <c r="O133" i="1"/>
  <c r="AQ133" i="1" s="1"/>
  <c r="N133" i="1"/>
  <c r="AO133" i="1" s="1"/>
  <c r="AV133" i="1" s="1"/>
  <c r="M133" i="1"/>
  <c r="AU132" i="1"/>
  <c r="AT132" i="1"/>
  <c r="AP132" i="1"/>
  <c r="AO132" i="1"/>
  <c r="AV132" i="1" s="1"/>
  <c r="AN132" i="1"/>
  <c r="AJ132" i="1"/>
  <c r="AI132" i="1"/>
  <c r="AH132" i="1"/>
  <c r="AF132" i="1"/>
  <c r="AE132" i="1"/>
  <c r="AD132" i="1"/>
  <c r="AC132" i="1"/>
  <c r="AA132" i="1"/>
  <c r="Z132" i="1"/>
  <c r="Y132" i="1"/>
  <c r="X132" i="1"/>
  <c r="W132" i="1"/>
  <c r="P132" i="1"/>
  <c r="O132" i="1"/>
  <c r="AQ132" i="1" s="1"/>
  <c r="N132" i="1"/>
  <c r="M132" i="1"/>
  <c r="AR132" i="1" s="1"/>
  <c r="AU131" i="1"/>
  <c r="AT131" i="1"/>
  <c r="AP131" i="1"/>
  <c r="AO131" i="1"/>
  <c r="AV131" i="1" s="1"/>
  <c r="AN131" i="1"/>
  <c r="AJ131" i="1"/>
  <c r="AI131" i="1"/>
  <c r="AH131" i="1"/>
  <c r="AF131" i="1"/>
  <c r="AE131" i="1"/>
  <c r="AD131" i="1"/>
  <c r="AA131" i="1"/>
  <c r="Z131" i="1"/>
  <c r="Y131" i="1"/>
  <c r="X131" i="1"/>
  <c r="W131" i="1"/>
  <c r="P131" i="1"/>
  <c r="O131" i="1"/>
  <c r="AQ131" i="1" s="1"/>
  <c r="N131" i="1"/>
  <c r="AC131" i="1" s="1"/>
  <c r="M131" i="1"/>
  <c r="AR131" i="1" s="1"/>
  <c r="AU130" i="1"/>
  <c r="AT130" i="1"/>
  <c r="AP130" i="1"/>
  <c r="AO130" i="1"/>
  <c r="AV130" i="1" s="1"/>
  <c r="AN130" i="1"/>
  <c r="AJ130" i="1"/>
  <c r="AI130" i="1"/>
  <c r="AH130" i="1"/>
  <c r="AF130" i="1"/>
  <c r="AE130" i="1"/>
  <c r="AA130" i="1"/>
  <c r="Z130" i="1"/>
  <c r="Y130" i="1"/>
  <c r="X130" i="1"/>
  <c r="W130" i="1"/>
  <c r="P130" i="1"/>
  <c r="O130" i="1"/>
  <c r="AD130" i="1" s="1"/>
  <c r="N130" i="1"/>
  <c r="AC130" i="1" s="1"/>
  <c r="M130" i="1"/>
  <c r="AR130" i="1" s="1"/>
  <c r="AU129" i="1"/>
  <c r="AR129" i="1"/>
  <c r="AP129" i="1"/>
  <c r="AI129" i="1"/>
  <c r="AN129" i="1" s="1"/>
  <c r="AH129" i="1"/>
  <c r="AF129" i="1"/>
  <c r="AE129" i="1"/>
  <c r="AB129" i="1"/>
  <c r="AA129" i="1"/>
  <c r="Z129" i="1"/>
  <c r="Y129" i="1"/>
  <c r="X129" i="1"/>
  <c r="W129" i="1"/>
  <c r="P129" i="1"/>
  <c r="O129" i="1"/>
  <c r="AD129" i="1" s="1"/>
  <c r="N129" i="1"/>
  <c r="AO129" i="1" s="1"/>
  <c r="M129" i="1"/>
  <c r="AU128" i="1"/>
  <c r="AR128" i="1"/>
  <c r="AP128" i="1"/>
  <c r="AI128" i="1"/>
  <c r="AN128" i="1" s="1"/>
  <c r="AH128" i="1"/>
  <c r="AF128" i="1"/>
  <c r="AE128" i="1"/>
  <c r="AC128" i="1"/>
  <c r="AB128" i="1"/>
  <c r="AA128" i="1"/>
  <c r="Z128" i="1"/>
  <c r="Y128" i="1"/>
  <c r="X128" i="1"/>
  <c r="W128" i="1"/>
  <c r="P128" i="1"/>
  <c r="O128" i="1"/>
  <c r="AD128" i="1" s="1"/>
  <c r="N128" i="1"/>
  <c r="AO128" i="1" s="1"/>
  <c r="AV128" i="1" s="1"/>
  <c r="M128" i="1"/>
  <c r="AU127" i="1"/>
  <c r="AR127" i="1"/>
  <c r="AP127" i="1"/>
  <c r="AI127" i="1"/>
  <c r="AN127" i="1" s="1"/>
  <c r="AH127" i="1"/>
  <c r="AF127" i="1"/>
  <c r="AE127" i="1"/>
  <c r="AD127" i="1"/>
  <c r="AC127" i="1"/>
  <c r="AB127" i="1"/>
  <c r="AA127" i="1"/>
  <c r="Z127" i="1"/>
  <c r="Y127" i="1"/>
  <c r="X127" i="1"/>
  <c r="W127" i="1"/>
  <c r="P127" i="1"/>
  <c r="O127" i="1"/>
  <c r="AQ127" i="1" s="1"/>
  <c r="N127" i="1"/>
  <c r="AO127" i="1" s="1"/>
  <c r="AV127" i="1" s="1"/>
  <c r="M127" i="1"/>
  <c r="AU126" i="1"/>
  <c r="AT126" i="1"/>
  <c r="AP126" i="1"/>
  <c r="AO126" i="1"/>
  <c r="AV126" i="1" s="1"/>
  <c r="AN126" i="1"/>
  <c r="AJ126" i="1"/>
  <c r="AI126" i="1"/>
  <c r="AH126" i="1"/>
  <c r="AF126" i="1"/>
  <c r="AE126" i="1"/>
  <c r="AD126" i="1"/>
  <c r="AC126" i="1"/>
  <c r="AA126" i="1"/>
  <c r="Z126" i="1"/>
  <c r="Y126" i="1"/>
  <c r="X126" i="1"/>
  <c r="W126" i="1"/>
  <c r="P126" i="1"/>
  <c r="O126" i="1"/>
  <c r="AQ126" i="1" s="1"/>
  <c r="N126" i="1"/>
  <c r="M126" i="1"/>
  <c r="AR126" i="1" s="1"/>
  <c r="AU125" i="1"/>
  <c r="AT125" i="1"/>
  <c r="AP125" i="1"/>
  <c r="AO125" i="1"/>
  <c r="AN125" i="1"/>
  <c r="AJ125" i="1"/>
  <c r="AI125" i="1"/>
  <c r="AH125" i="1"/>
  <c r="AF125" i="1"/>
  <c r="AE125" i="1"/>
  <c r="AD125" i="1"/>
  <c r="AA125" i="1"/>
  <c r="Z125" i="1"/>
  <c r="Y125" i="1"/>
  <c r="X125" i="1"/>
  <c r="W125" i="1"/>
  <c r="P125" i="1"/>
  <c r="O125" i="1"/>
  <c r="AQ125" i="1" s="1"/>
  <c r="N125" i="1"/>
  <c r="AC125" i="1" s="1"/>
  <c r="M125" i="1"/>
  <c r="AR125" i="1" s="1"/>
  <c r="AU124" i="1"/>
  <c r="AT124" i="1"/>
  <c r="AP124" i="1"/>
  <c r="AO124" i="1"/>
  <c r="AV124" i="1" s="1"/>
  <c r="AN124" i="1"/>
  <c r="AJ124" i="1"/>
  <c r="AI124" i="1"/>
  <c r="AH124" i="1"/>
  <c r="AF124" i="1"/>
  <c r="AE124" i="1"/>
  <c r="AA124" i="1"/>
  <c r="Z124" i="1"/>
  <c r="Y124" i="1"/>
  <c r="X124" i="1"/>
  <c r="W124" i="1"/>
  <c r="P124" i="1"/>
  <c r="O124" i="1"/>
  <c r="AD124" i="1" s="1"/>
  <c r="N124" i="1"/>
  <c r="AC124" i="1" s="1"/>
  <c r="M124" i="1"/>
  <c r="AR124" i="1" s="1"/>
  <c r="AU123" i="1"/>
  <c r="AR123" i="1"/>
  <c r="AP123" i="1"/>
  <c r="AI123" i="1"/>
  <c r="AN123" i="1" s="1"/>
  <c r="AH123" i="1"/>
  <c r="AF123" i="1"/>
  <c r="AE123" i="1"/>
  <c r="AB123" i="1"/>
  <c r="AA123" i="1"/>
  <c r="Z123" i="1"/>
  <c r="Y123" i="1"/>
  <c r="X123" i="1"/>
  <c r="W123" i="1"/>
  <c r="P123" i="1"/>
  <c r="O123" i="1"/>
  <c r="AD123" i="1" s="1"/>
  <c r="N123" i="1"/>
  <c r="AO123" i="1" s="1"/>
  <c r="M123" i="1"/>
  <c r="AU122" i="1"/>
  <c r="AR122" i="1"/>
  <c r="AP122" i="1"/>
  <c r="AI122" i="1"/>
  <c r="AN122" i="1" s="1"/>
  <c r="AH122" i="1"/>
  <c r="AF122" i="1"/>
  <c r="AE122" i="1"/>
  <c r="AC122" i="1"/>
  <c r="AB122" i="1"/>
  <c r="AA122" i="1"/>
  <c r="Z122" i="1"/>
  <c r="Y122" i="1"/>
  <c r="X122" i="1"/>
  <c r="W122" i="1"/>
  <c r="P122" i="1"/>
  <c r="O122" i="1"/>
  <c r="AD122" i="1" s="1"/>
  <c r="N122" i="1"/>
  <c r="AO122" i="1" s="1"/>
  <c r="M122" i="1"/>
  <c r="AU121" i="1"/>
  <c r="AR121" i="1"/>
  <c r="AP121" i="1"/>
  <c r="AI121" i="1"/>
  <c r="AN121" i="1" s="1"/>
  <c r="AH121" i="1"/>
  <c r="AF121" i="1"/>
  <c r="AE121" i="1"/>
  <c r="AD121" i="1"/>
  <c r="AC121" i="1"/>
  <c r="AB121" i="1"/>
  <c r="AA121" i="1"/>
  <c r="Z121" i="1"/>
  <c r="Y121" i="1"/>
  <c r="X121" i="1"/>
  <c r="W121" i="1"/>
  <c r="P121" i="1"/>
  <c r="O121" i="1"/>
  <c r="AQ121" i="1" s="1"/>
  <c r="N121" i="1"/>
  <c r="AO121" i="1" s="1"/>
  <c r="M121" i="1"/>
  <c r="AU120" i="1"/>
  <c r="AT120" i="1"/>
  <c r="AP120" i="1"/>
  <c r="AO120" i="1"/>
  <c r="AV120" i="1" s="1"/>
  <c r="AN120" i="1"/>
  <c r="AJ120" i="1"/>
  <c r="AI120" i="1"/>
  <c r="AH120" i="1"/>
  <c r="AF120" i="1"/>
  <c r="AE120" i="1"/>
  <c r="AD120" i="1"/>
  <c r="AC120" i="1"/>
  <c r="AA120" i="1"/>
  <c r="Z120" i="1"/>
  <c r="Y120" i="1"/>
  <c r="X120" i="1"/>
  <c r="W120" i="1"/>
  <c r="P120" i="1"/>
  <c r="O120" i="1"/>
  <c r="AQ120" i="1" s="1"/>
  <c r="N120" i="1"/>
  <c r="M120" i="1"/>
  <c r="AR120" i="1" s="1"/>
  <c r="AU119" i="1"/>
  <c r="AT119" i="1"/>
  <c r="AP119" i="1"/>
  <c r="AO119" i="1"/>
  <c r="AV119" i="1" s="1"/>
  <c r="AN119" i="1"/>
  <c r="AJ119" i="1"/>
  <c r="AI119" i="1"/>
  <c r="AH119" i="1"/>
  <c r="AF119" i="1"/>
  <c r="AE119" i="1"/>
  <c r="AD119" i="1"/>
  <c r="AA119" i="1"/>
  <c r="Z119" i="1"/>
  <c r="Y119" i="1"/>
  <c r="X119" i="1"/>
  <c r="W119" i="1"/>
  <c r="P119" i="1"/>
  <c r="O119" i="1"/>
  <c r="AQ119" i="1" s="1"/>
  <c r="N119" i="1"/>
  <c r="AC119" i="1" s="1"/>
  <c r="M119" i="1"/>
  <c r="AR119" i="1" s="1"/>
  <c r="AU118" i="1"/>
  <c r="AT118" i="1"/>
  <c r="AP118" i="1"/>
  <c r="AO118" i="1"/>
  <c r="AV118" i="1" s="1"/>
  <c r="AN118" i="1"/>
  <c r="AJ118" i="1"/>
  <c r="AI118" i="1"/>
  <c r="AH118" i="1"/>
  <c r="AF118" i="1"/>
  <c r="AE118" i="1"/>
  <c r="AA118" i="1"/>
  <c r="Z118" i="1"/>
  <c r="Y118" i="1"/>
  <c r="X118" i="1"/>
  <c r="W118" i="1"/>
  <c r="P118" i="1"/>
  <c r="O118" i="1"/>
  <c r="AD118" i="1" s="1"/>
  <c r="N118" i="1"/>
  <c r="AC118" i="1" s="1"/>
  <c r="M118" i="1"/>
  <c r="AR118" i="1" s="1"/>
  <c r="AU117" i="1"/>
  <c r="AR117" i="1"/>
  <c r="AP117" i="1"/>
  <c r="AI117" i="1"/>
  <c r="AN117" i="1" s="1"/>
  <c r="AH117" i="1"/>
  <c r="AF117" i="1"/>
  <c r="AE117" i="1"/>
  <c r="AB117" i="1"/>
  <c r="AA117" i="1"/>
  <c r="Z117" i="1"/>
  <c r="Y117" i="1"/>
  <c r="X117" i="1"/>
  <c r="W117" i="1"/>
  <c r="P117" i="1"/>
  <c r="O117" i="1"/>
  <c r="AD117" i="1" s="1"/>
  <c r="N117" i="1"/>
  <c r="AO117" i="1" s="1"/>
  <c r="M117" i="1"/>
  <c r="AU116" i="1"/>
  <c r="AR116" i="1"/>
  <c r="AP116" i="1"/>
  <c r="AI116" i="1"/>
  <c r="AN116" i="1" s="1"/>
  <c r="AH116" i="1"/>
  <c r="AF116" i="1"/>
  <c r="AE116" i="1"/>
  <c r="AC116" i="1"/>
  <c r="AB116" i="1"/>
  <c r="AA116" i="1"/>
  <c r="Z116" i="1"/>
  <c r="Y116" i="1"/>
  <c r="X116" i="1"/>
  <c r="W116" i="1"/>
  <c r="P116" i="1"/>
  <c r="O116" i="1"/>
  <c r="AD116" i="1" s="1"/>
  <c r="N116" i="1"/>
  <c r="AO116" i="1" s="1"/>
  <c r="M116" i="1"/>
  <c r="AU115" i="1"/>
  <c r="AR115" i="1"/>
  <c r="AP115" i="1"/>
  <c r="AI115" i="1"/>
  <c r="AN115" i="1" s="1"/>
  <c r="AH115" i="1"/>
  <c r="AF115" i="1"/>
  <c r="AE115" i="1"/>
  <c r="AD115" i="1"/>
  <c r="AC115" i="1"/>
  <c r="AB115" i="1"/>
  <c r="AA115" i="1"/>
  <c r="Z115" i="1"/>
  <c r="Y115" i="1"/>
  <c r="X115" i="1"/>
  <c r="W115" i="1"/>
  <c r="P115" i="1"/>
  <c r="O115" i="1"/>
  <c r="AQ115" i="1" s="1"/>
  <c r="N115" i="1"/>
  <c r="AO115" i="1" s="1"/>
  <c r="AV115" i="1" s="1"/>
  <c r="M115" i="1"/>
  <c r="AU114" i="1"/>
  <c r="AT114" i="1"/>
  <c r="AP114" i="1"/>
  <c r="AO114" i="1"/>
  <c r="AV114" i="1" s="1"/>
  <c r="AN114" i="1"/>
  <c r="AJ114" i="1"/>
  <c r="AI114" i="1"/>
  <c r="AH114" i="1"/>
  <c r="AF114" i="1"/>
  <c r="AE114" i="1"/>
  <c r="AD114" i="1"/>
  <c r="AC114" i="1"/>
  <c r="AA114" i="1"/>
  <c r="Z114" i="1"/>
  <c r="Y114" i="1"/>
  <c r="X114" i="1"/>
  <c r="W114" i="1"/>
  <c r="P114" i="1"/>
  <c r="O114" i="1"/>
  <c r="AQ114" i="1" s="1"/>
  <c r="N114" i="1"/>
  <c r="M114" i="1"/>
  <c r="AR114" i="1" s="1"/>
  <c r="AU113" i="1"/>
  <c r="AT113" i="1"/>
  <c r="AP113" i="1"/>
  <c r="AO113" i="1"/>
  <c r="AN113" i="1"/>
  <c r="AJ113" i="1"/>
  <c r="AI113" i="1"/>
  <c r="AH113" i="1"/>
  <c r="AF113" i="1"/>
  <c r="AE113" i="1"/>
  <c r="AD113" i="1"/>
  <c r="AA113" i="1"/>
  <c r="Z113" i="1"/>
  <c r="Y113" i="1"/>
  <c r="X113" i="1"/>
  <c r="W113" i="1"/>
  <c r="P113" i="1"/>
  <c r="O113" i="1"/>
  <c r="AQ113" i="1" s="1"/>
  <c r="N113" i="1"/>
  <c r="AC113" i="1" s="1"/>
  <c r="M113" i="1"/>
  <c r="AR113" i="1" s="1"/>
  <c r="AV113" i="1" s="1"/>
  <c r="AU112" i="1"/>
  <c r="AT112" i="1"/>
  <c r="AP112" i="1"/>
  <c r="AO112" i="1"/>
  <c r="AV112" i="1" s="1"/>
  <c r="AN112" i="1"/>
  <c r="AJ112" i="1"/>
  <c r="AI112" i="1"/>
  <c r="AH112" i="1"/>
  <c r="AF112" i="1"/>
  <c r="AE112" i="1"/>
  <c r="AA112" i="1"/>
  <c r="Z112" i="1"/>
  <c r="Y112" i="1"/>
  <c r="X112" i="1"/>
  <c r="W112" i="1"/>
  <c r="P112" i="1"/>
  <c r="O112" i="1"/>
  <c r="AD112" i="1" s="1"/>
  <c r="N112" i="1"/>
  <c r="AC112" i="1" s="1"/>
  <c r="M112" i="1"/>
  <c r="AR112" i="1" s="1"/>
  <c r="AU111" i="1"/>
  <c r="AR111" i="1"/>
  <c r="AP111" i="1"/>
  <c r="AI111" i="1"/>
  <c r="AN111" i="1" s="1"/>
  <c r="AH111" i="1"/>
  <c r="AF111" i="1"/>
  <c r="AE111" i="1"/>
  <c r="AB111" i="1"/>
  <c r="AA111" i="1"/>
  <c r="Z111" i="1"/>
  <c r="Y111" i="1"/>
  <c r="X111" i="1"/>
  <c r="W111" i="1"/>
  <c r="P111" i="1"/>
  <c r="O111" i="1"/>
  <c r="AD111" i="1" s="1"/>
  <c r="N111" i="1"/>
  <c r="AO111" i="1" s="1"/>
  <c r="M111" i="1"/>
  <c r="AU110" i="1"/>
  <c r="AR110" i="1"/>
  <c r="AP110" i="1"/>
  <c r="AI110" i="1"/>
  <c r="AN110" i="1" s="1"/>
  <c r="AH110" i="1"/>
  <c r="AF110" i="1"/>
  <c r="AE110" i="1"/>
  <c r="AC110" i="1"/>
  <c r="AB110" i="1"/>
  <c r="AA110" i="1"/>
  <c r="Z110" i="1"/>
  <c r="Y110" i="1"/>
  <c r="X110" i="1"/>
  <c r="W110" i="1"/>
  <c r="P110" i="1"/>
  <c r="O110" i="1"/>
  <c r="AD110" i="1" s="1"/>
  <c r="N110" i="1"/>
  <c r="AO110" i="1" s="1"/>
  <c r="M110" i="1"/>
  <c r="AU109" i="1"/>
  <c r="AR109" i="1"/>
  <c r="AP109" i="1"/>
  <c r="AI109" i="1"/>
  <c r="AN109" i="1" s="1"/>
  <c r="AH109" i="1"/>
  <c r="AF109" i="1"/>
  <c r="AE109" i="1"/>
  <c r="AD109" i="1"/>
  <c r="AC109" i="1"/>
  <c r="AB109" i="1"/>
  <c r="AA109" i="1"/>
  <c r="Z109" i="1"/>
  <c r="Y109" i="1"/>
  <c r="X109" i="1"/>
  <c r="W109" i="1"/>
  <c r="P109" i="1"/>
  <c r="O109" i="1"/>
  <c r="AQ109" i="1" s="1"/>
  <c r="N109" i="1"/>
  <c r="AO109" i="1" s="1"/>
  <c r="M109" i="1"/>
  <c r="AU108" i="1"/>
  <c r="AT108" i="1"/>
  <c r="AP108" i="1"/>
  <c r="AO108" i="1"/>
  <c r="AV108" i="1" s="1"/>
  <c r="AN108" i="1"/>
  <c r="AJ108" i="1"/>
  <c r="AI108" i="1"/>
  <c r="AH108" i="1"/>
  <c r="AF108" i="1"/>
  <c r="AE108" i="1"/>
  <c r="AD108" i="1"/>
  <c r="AC108" i="1"/>
  <c r="AA108" i="1"/>
  <c r="Z108" i="1"/>
  <c r="Y108" i="1"/>
  <c r="X108" i="1"/>
  <c r="W108" i="1"/>
  <c r="P108" i="1"/>
  <c r="O108" i="1"/>
  <c r="AQ108" i="1" s="1"/>
  <c r="N108" i="1"/>
  <c r="M108" i="1"/>
  <c r="AR108" i="1" s="1"/>
  <c r="AU107" i="1"/>
  <c r="AT107" i="1"/>
  <c r="AP107" i="1"/>
  <c r="AO107" i="1"/>
  <c r="AN107" i="1"/>
  <c r="AJ107" i="1"/>
  <c r="AI107" i="1"/>
  <c r="AH107" i="1"/>
  <c r="AF107" i="1"/>
  <c r="AE107" i="1"/>
  <c r="AD107" i="1"/>
  <c r="AA107" i="1"/>
  <c r="Z107" i="1"/>
  <c r="Y107" i="1"/>
  <c r="X107" i="1"/>
  <c r="W107" i="1"/>
  <c r="P107" i="1"/>
  <c r="O107" i="1"/>
  <c r="AQ107" i="1" s="1"/>
  <c r="N107" i="1"/>
  <c r="AC107" i="1" s="1"/>
  <c r="M107" i="1"/>
  <c r="AR107" i="1" s="1"/>
  <c r="AU106" i="1"/>
  <c r="AT106" i="1"/>
  <c r="AP106" i="1"/>
  <c r="AO106" i="1"/>
  <c r="AV106" i="1" s="1"/>
  <c r="AN106" i="1"/>
  <c r="AJ106" i="1"/>
  <c r="AI106" i="1"/>
  <c r="AH106" i="1"/>
  <c r="AF106" i="1"/>
  <c r="AE106" i="1"/>
  <c r="AA106" i="1"/>
  <c r="Z106" i="1"/>
  <c r="Y106" i="1"/>
  <c r="X106" i="1"/>
  <c r="W106" i="1"/>
  <c r="P106" i="1"/>
  <c r="O106" i="1"/>
  <c r="AD106" i="1" s="1"/>
  <c r="N106" i="1"/>
  <c r="AC106" i="1" s="1"/>
  <c r="M106" i="1"/>
  <c r="AR106" i="1" s="1"/>
  <c r="AU105" i="1"/>
  <c r="AR105" i="1"/>
  <c r="AP105" i="1"/>
  <c r="AI105" i="1"/>
  <c r="AN105" i="1" s="1"/>
  <c r="AH105" i="1"/>
  <c r="AF105" i="1"/>
  <c r="AE105" i="1"/>
  <c r="AB105" i="1"/>
  <c r="AA105" i="1"/>
  <c r="Z105" i="1"/>
  <c r="Y105" i="1"/>
  <c r="X105" i="1"/>
  <c r="W105" i="1"/>
  <c r="P105" i="1"/>
  <c r="O105" i="1"/>
  <c r="AD105" i="1" s="1"/>
  <c r="N105" i="1"/>
  <c r="AO105" i="1" s="1"/>
  <c r="M105" i="1"/>
  <c r="AU104" i="1"/>
  <c r="AR104" i="1"/>
  <c r="AP104" i="1"/>
  <c r="AI104" i="1"/>
  <c r="AN104" i="1" s="1"/>
  <c r="AH104" i="1"/>
  <c r="AF104" i="1"/>
  <c r="AE104" i="1"/>
  <c r="AC104" i="1"/>
  <c r="AB104" i="1"/>
  <c r="AA104" i="1"/>
  <c r="Z104" i="1"/>
  <c r="Y104" i="1"/>
  <c r="X104" i="1"/>
  <c r="W104" i="1"/>
  <c r="P104" i="1"/>
  <c r="O104" i="1"/>
  <c r="AD104" i="1" s="1"/>
  <c r="N104" i="1"/>
  <c r="AO104" i="1" s="1"/>
  <c r="AV104" i="1" s="1"/>
  <c r="M104" i="1"/>
  <c r="AU103" i="1"/>
  <c r="AR103" i="1"/>
  <c r="AP103" i="1"/>
  <c r="AI103" i="1"/>
  <c r="AN103" i="1" s="1"/>
  <c r="AH103" i="1"/>
  <c r="AF103" i="1"/>
  <c r="AE103" i="1"/>
  <c r="AD103" i="1"/>
  <c r="AC103" i="1"/>
  <c r="AB103" i="1"/>
  <c r="AA103" i="1"/>
  <c r="Z103" i="1"/>
  <c r="Y103" i="1"/>
  <c r="X103" i="1"/>
  <c r="W103" i="1"/>
  <c r="P103" i="1"/>
  <c r="O103" i="1"/>
  <c r="AQ103" i="1" s="1"/>
  <c r="N103" i="1"/>
  <c r="AO103" i="1" s="1"/>
  <c r="M103" i="1"/>
  <c r="AU102" i="1"/>
  <c r="AT102" i="1"/>
  <c r="AP102" i="1"/>
  <c r="AO102" i="1"/>
  <c r="AV102" i="1" s="1"/>
  <c r="AN102" i="1"/>
  <c r="AJ102" i="1"/>
  <c r="AI102" i="1"/>
  <c r="AH102" i="1"/>
  <c r="AF102" i="1"/>
  <c r="AE102" i="1"/>
  <c r="AD102" i="1"/>
  <c r="AC102" i="1"/>
  <c r="AA102" i="1"/>
  <c r="Z102" i="1"/>
  <c r="Y102" i="1"/>
  <c r="X102" i="1"/>
  <c r="W102" i="1"/>
  <c r="P102" i="1"/>
  <c r="O102" i="1"/>
  <c r="AQ102" i="1" s="1"/>
  <c r="N102" i="1"/>
  <c r="M102" i="1"/>
  <c r="AR102" i="1" s="1"/>
  <c r="AU101" i="1"/>
  <c r="AT101" i="1"/>
  <c r="AP101" i="1"/>
  <c r="AO101" i="1"/>
  <c r="AN101" i="1"/>
  <c r="AJ101" i="1"/>
  <c r="AI101" i="1"/>
  <c r="AH101" i="1"/>
  <c r="AF101" i="1"/>
  <c r="AE101" i="1"/>
  <c r="AD101" i="1"/>
  <c r="AA101" i="1"/>
  <c r="Z101" i="1"/>
  <c r="Y101" i="1"/>
  <c r="X101" i="1"/>
  <c r="W101" i="1"/>
  <c r="P101" i="1"/>
  <c r="O101" i="1"/>
  <c r="AQ101" i="1" s="1"/>
  <c r="N101" i="1"/>
  <c r="AC101" i="1" s="1"/>
  <c r="M101" i="1"/>
  <c r="AR101" i="1" s="1"/>
  <c r="AU100" i="1"/>
  <c r="AT100" i="1"/>
  <c r="AP100" i="1"/>
  <c r="AO100" i="1"/>
  <c r="AV100" i="1" s="1"/>
  <c r="AN100" i="1"/>
  <c r="AJ100" i="1"/>
  <c r="AI100" i="1"/>
  <c r="AH100" i="1"/>
  <c r="AF100" i="1"/>
  <c r="AE100" i="1"/>
  <c r="AA100" i="1"/>
  <c r="Z100" i="1"/>
  <c r="Y100" i="1"/>
  <c r="X100" i="1"/>
  <c r="W100" i="1"/>
  <c r="P100" i="1"/>
  <c r="O100" i="1"/>
  <c r="AD100" i="1" s="1"/>
  <c r="N100" i="1"/>
  <c r="AC100" i="1" s="1"/>
  <c r="M100" i="1"/>
  <c r="AR100" i="1" s="1"/>
  <c r="AU99" i="1"/>
  <c r="AR99" i="1"/>
  <c r="AP99" i="1"/>
  <c r="AI99" i="1"/>
  <c r="AN99" i="1" s="1"/>
  <c r="AH99" i="1"/>
  <c r="AF99" i="1"/>
  <c r="AE99" i="1"/>
  <c r="AB99" i="1"/>
  <c r="AA99" i="1"/>
  <c r="Z99" i="1"/>
  <c r="Y99" i="1"/>
  <c r="X99" i="1"/>
  <c r="W99" i="1"/>
  <c r="P99" i="1"/>
  <c r="O99" i="1"/>
  <c r="AD99" i="1" s="1"/>
  <c r="N99" i="1"/>
  <c r="AO99" i="1" s="1"/>
  <c r="M99" i="1"/>
  <c r="AU98" i="1"/>
  <c r="AR98" i="1"/>
  <c r="AP98" i="1"/>
  <c r="AI98" i="1"/>
  <c r="AN98" i="1" s="1"/>
  <c r="AH98" i="1"/>
  <c r="AF98" i="1"/>
  <c r="AE98" i="1"/>
  <c r="AC98" i="1"/>
  <c r="AB98" i="1"/>
  <c r="AA98" i="1"/>
  <c r="Z98" i="1"/>
  <c r="Y98" i="1"/>
  <c r="X98" i="1"/>
  <c r="W98" i="1"/>
  <c r="P98" i="1"/>
  <c r="O98" i="1"/>
  <c r="AD98" i="1" s="1"/>
  <c r="N98" i="1"/>
  <c r="AO98" i="1" s="1"/>
  <c r="AV98" i="1" s="1"/>
  <c r="M98" i="1"/>
  <c r="AU97" i="1"/>
  <c r="AR97" i="1"/>
  <c r="AP97" i="1"/>
  <c r="AI97" i="1"/>
  <c r="AN97" i="1" s="1"/>
  <c r="AH97" i="1"/>
  <c r="AF97" i="1"/>
  <c r="AE97" i="1"/>
  <c r="AD97" i="1"/>
  <c r="AC97" i="1"/>
  <c r="AB97" i="1"/>
  <c r="AA97" i="1"/>
  <c r="Z97" i="1"/>
  <c r="Y97" i="1"/>
  <c r="X97" i="1"/>
  <c r="W97" i="1"/>
  <c r="P97" i="1"/>
  <c r="O97" i="1"/>
  <c r="AQ97" i="1" s="1"/>
  <c r="N97" i="1"/>
  <c r="AO97" i="1" s="1"/>
  <c r="AV97" i="1" s="1"/>
  <c r="M97" i="1"/>
  <c r="AU96" i="1"/>
  <c r="AT96" i="1"/>
  <c r="AP96" i="1"/>
  <c r="AO96" i="1"/>
  <c r="AV96" i="1" s="1"/>
  <c r="AN96" i="1"/>
  <c r="AJ96" i="1"/>
  <c r="AI96" i="1"/>
  <c r="AH96" i="1"/>
  <c r="AF96" i="1"/>
  <c r="AE96" i="1"/>
  <c r="AD96" i="1"/>
  <c r="AC96" i="1"/>
  <c r="AA96" i="1"/>
  <c r="Z96" i="1"/>
  <c r="Y96" i="1"/>
  <c r="X96" i="1"/>
  <c r="W96" i="1"/>
  <c r="P96" i="1"/>
  <c r="O96" i="1"/>
  <c r="AQ96" i="1" s="1"/>
  <c r="N96" i="1"/>
  <c r="M96" i="1"/>
  <c r="AR96" i="1" s="1"/>
  <c r="AU95" i="1"/>
  <c r="AT95" i="1"/>
  <c r="AP95" i="1"/>
  <c r="AO95" i="1"/>
  <c r="AV95" i="1" s="1"/>
  <c r="AN95" i="1"/>
  <c r="AJ95" i="1"/>
  <c r="AI95" i="1"/>
  <c r="AH95" i="1"/>
  <c r="AF95" i="1"/>
  <c r="AE95" i="1"/>
  <c r="AD95" i="1"/>
  <c r="AA95" i="1"/>
  <c r="Z95" i="1"/>
  <c r="Y95" i="1"/>
  <c r="X95" i="1"/>
  <c r="W95" i="1"/>
  <c r="P95" i="1"/>
  <c r="O95" i="1"/>
  <c r="AQ95" i="1" s="1"/>
  <c r="N95" i="1"/>
  <c r="AC95" i="1" s="1"/>
  <c r="M95" i="1"/>
  <c r="AR95" i="1" s="1"/>
  <c r="AU94" i="1"/>
  <c r="AT94" i="1"/>
  <c r="AP94" i="1"/>
  <c r="AO94" i="1"/>
  <c r="AV94" i="1" s="1"/>
  <c r="AN94" i="1"/>
  <c r="AJ94" i="1"/>
  <c r="AI94" i="1"/>
  <c r="AH94" i="1"/>
  <c r="AF94" i="1"/>
  <c r="AE94" i="1"/>
  <c r="AA94" i="1"/>
  <c r="Z94" i="1"/>
  <c r="Y94" i="1"/>
  <c r="X94" i="1"/>
  <c r="W94" i="1"/>
  <c r="P94" i="1"/>
  <c r="O94" i="1"/>
  <c r="AD94" i="1" s="1"/>
  <c r="N94" i="1"/>
  <c r="AC94" i="1" s="1"/>
  <c r="M94" i="1"/>
  <c r="AR94" i="1" s="1"/>
  <c r="AU93" i="1"/>
  <c r="AR93" i="1"/>
  <c r="AP93" i="1"/>
  <c r="AI93" i="1"/>
  <c r="AN93" i="1" s="1"/>
  <c r="AH93" i="1"/>
  <c r="AF93" i="1"/>
  <c r="AE93" i="1"/>
  <c r="AB93" i="1"/>
  <c r="AA93" i="1"/>
  <c r="Z93" i="1"/>
  <c r="Y93" i="1"/>
  <c r="X93" i="1"/>
  <c r="W93" i="1"/>
  <c r="P93" i="1"/>
  <c r="O93" i="1"/>
  <c r="AD93" i="1" s="1"/>
  <c r="N93" i="1"/>
  <c r="AO93" i="1" s="1"/>
  <c r="M93" i="1"/>
  <c r="AU92" i="1"/>
  <c r="AR92" i="1"/>
  <c r="AP92" i="1"/>
  <c r="AI92" i="1"/>
  <c r="AN92" i="1" s="1"/>
  <c r="AH92" i="1"/>
  <c r="AF92" i="1"/>
  <c r="AE92" i="1"/>
  <c r="AC92" i="1"/>
  <c r="AB92" i="1"/>
  <c r="AA92" i="1"/>
  <c r="Z92" i="1"/>
  <c r="Y92" i="1"/>
  <c r="X92" i="1"/>
  <c r="W92" i="1"/>
  <c r="P92" i="1"/>
  <c r="O92" i="1"/>
  <c r="AD92" i="1" s="1"/>
  <c r="N92" i="1"/>
  <c r="AO92" i="1" s="1"/>
  <c r="M92" i="1"/>
  <c r="AU91" i="1"/>
  <c r="AR91" i="1"/>
  <c r="AP91" i="1"/>
  <c r="AI91" i="1"/>
  <c r="AJ91" i="1" s="1"/>
  <c r="AH91" i="1"/>
  <c r="AF91" i="1"/>
  <c r="AE91" i="1"/>
  <c r="AD91" i="1"/>
  <c r="AC91" i="1"/>
  <c r="AB91" i="1"/>
  <c r="AA91" i="1"/>
  <c r="Z91" i="1"/>
  <c r="Y91" i="1"/>
  <c r="X91" i="1"/>
  <c r="W91" i="1"/>
  <c r="P91" i="1"/>
  <c r="O91" i="1"/>
  <c r="AQ91" i="1" s="1"/>
  <c r="N91" i="1"/>
  <c r="AO91" i="1" s="1"/>
  <c r="M91" i="1"/>
  <c r="AU90" i="1"/>
  <c r="AT90" i="1"/>
  <c r="AP90" i="1"/>
  <c r="AO90" i="1"/>
  <c r="AV90" i="1" s="1"/>
  <c r="AN90" i="1"/>
  <c r="AJ90" i="1"/>
  <c r="AI90" i="1"/>
  <c r="AH90" i="1"/>
  <c r="AF90" i="1"/>
  <c r="AE90" i="1"/>
  <c r="AD90" i="1"/>
  <c r="AC90" i="1"/>
  <c r="AA90" i="1"/>
  <c r="Z90" i="1"/>
  <c r="Y90" i="1"/>
  <c r="X90" i="1"/>
  <c r="W90" i="1"/>
  <c r="P90" i="1"/>
  <c r="O90" i="1"/>
  <c r="AQ90" i="1" s="1"/>
  <c r="N90" i="1"/>
  <c r="M90" i="1"/>
  <c r="AR90" i="1" s="1"/>
  <c r="AU89" i="1"/>
  <c r="AT89" i="1"/>
  <c r="AP89" i="1"/>
  <c r="AO89" i="1"/>
  <c r="AV89" i="1" s="1"/>
  <c r="AN89" i="1"/>
  <c r="AJ89" i="1"/>
  <c r="AI89" i="1"/>
  <c r="AH89" i="1"/>
  <c r="AF89" i="1"/>
  <c r="AE89" i="1"/>
  <c r="AD89" i="1"/>
  <c r="AA89" i="1"/>
  <c r="Z89" i="1"/>
  <c r="Y89" i="1"/>
  <c r="X89" i="1"/>
  <c r="W89" i="1"/>
  <c r="P89" i="1"/>
  <c r="O89" i="1"/>
  <c r="AQ89" i="1" s="1"/>
  <c r="N89" i="1"/>
  <c r="AC89" i="1" s="1"/>
  <c r="M89" i="1"/>
  <c r="AR89" i="1" s="1"/>
  <c r="AU88" i="1"/>
  <c r="AT88" i="1"/>
  <c r="AP88" i="1"/>
  <c r="AO88" i="1"/>
  <c r="AV88" i="1" s="1"/>
  <c r="AN88" i="1"/>
  <c r="AJ88" i="1"/>
  <c r="AI88" i="1"/>
  <c r="AH88" i="1"/>
  <c r="AF88" i="1"/>
  <c r="AE88" i="1"/>
  <c r="AA88" i="1"/>
  <c r="Z88" i="1"/>
  <c r="Y88" i="1"/>
  <c r="X88" i="1"/>
  <c r="W88" i="1"/>
  <c r="P88" i="1"/>
  <c r="O88" i="1"/>
  <c r="AD88" i="1" s="1"/>
  <c r="N88" i="1"/>
  <c r="AC88" i="1" s="1"/>
  <c r="M88" i="1"/>
  <c r="AR88" i="1" s="1"/>
  <c r="AU87" i="1"/>
  <c r="AR87" i="1"/>
  <c r="AP87" i="1"/>
  <c r="AI87" i="1"/>
  <c r="AN87" i="1" s="1"/>
  <c r="AH87" i="1"/>
  <c r="AF87" i="1"/>
  <c r="AE87" i="1"/>
  <c r="AB87" i="1"/>
  <c r="AA87" i="1"/>
  <c r="Z87" i="1"/>
  <c r="Y87" i="1"/>
  <c r="X87" i="1"/>
  <c r="W87" i="1"/>
  <c r="P87" i="1"/>
  <c r="O87" i="1"/>
  <c r="AD87" i="1" s="1"/>
  <c r="N87" i="1"/>
  <c r="AO87" i="1" s="1"/>
  <c r="AV87" i="1" s="1"/>
  <c r="M87" i="1"/>
  <c r="AU86" i="1"/>
  <c r="AR86" i="1"/>
  <c r="AP86" i="1"/>
  <c r="AI86" i="1"/>
  <c r="AN86" i="1" s="1"/>
  <c r="AH86" i="1"/>
  <c r="AF86" i="1"/>
  <c r="AE86" i="1"/>
  <c r="AC86" i="1"/>
  <c r="AB86" i="1"/>
  <c r="AA86" i="1"/>
  <c r="Z86" i="1"/>
  <c r="Y86" i="1"/>
  <c r="X86" i="1"/>
  <c r="W86" i="1"/>
  <c r="P86" i="1"/>
  <c r="O86" i="1"/>
  <c r="AD86" i="1" s="1"/>
  <c r="N86" i="1"/>
  <c r="AO86" i="1" s="1"/>
  <c r="AV86" i="1" s="1"/>
  <c r="M86" i="1"/>
  <c r="AU85" i="1"/>
  <c r="AR85" i="1"/>
  <c r="AP85" i="1"/>
  <c r="AI85" i="1"/>
  <c r="AT85" i="1" s="1"/>
  <c r="AH85" i="1"/>
  <c r="AF85" i="1"/>
  <c r="AE85" i="1"/>
  <c r="AD85" i="1"/>
  <c r="AC85" i="1"/>
  <c r="AB85" i="1"/>
  <c r="AA85" i="1"/>
  <c r="Z85" i="1"/>
  <c r="Y85" i="1"/>
  <c r="X85" i="1"/>
  <c r="W85" i="1"/>
  <c r="P85" i="1"/>
  <c r="O85" i="1"/>
  <c r="AQ85" i="1" s="1"/>
  <c r="N85" i="1"/>
  <c r="AO85" i="1" s="1"/>
  <c r="AV85" i="1" s="1"/>
  <c r="M85" i="1"/>
  <c r="AU84" i="1"/>
  <c r="AT84" i="1"/>
  <c r="AP84" i="1"/>
  <c r="AO84" i="1"/>
  <c r="AV84" i="1" s="1"/>
  <c r="AN84" i="1"/>
  <c r="AJ84" i="1"/>
  <c r="AI84" i="1"/>
  <c r="AH84" i="1"/>
  <c r="AF84" i="1"/>
  <c r="AE84" i="1"/>
  <c r="AD84" i="1"/>
  <c r="AC84" i="1"/>
  <c r="AA84" i="1"/>
  <c r="Z84" i="1"/>
  <c r="Y84" i="1"/>
  <c r="X84" i="1"/>
  <c r="W84" i="1"/>
  <c r="P84" i="1"/>
  <c r="O84" i="1"/>
  <c r="AQ84" i="1" s="1"/>
  <c r="N84" i="1"/>
  <c r="M84" i="1"/>
  <c r="AR84" i="1" s="1"/>
  <c r="AU83" i="1"/>
  <c r="AT83" i="1"/>
  <c r="AP83" i="1"/>
  <c r="AO83" i="1"/>
  <c r="AV83" i="1" s="1"/>
  <c r="AN83" i="1"/>
  <c r="AJ83" i="1"/>
  <c r="AI83" i="1"/>
  <c r="AH83" i="1"/>
  <c r="AF83" i="1"/>
  <c r="AE83" i="1"/>
  <c r="AD83" i="1"/>
  <c r="AA83" i="1"/>
  <c r="Z83" i="1"/>
  <c r="Y83" i="1"/>
  <c r="X83" i="1"/>
  <c r="W83" i="1"/>
  <c r="P83" i="1"/>
  <c r="O83" i="1"/>
  <c r="AQ83" i="1" s="1"/>
  <c r="N83" i="1"/>
  <c r="AC83" i="1" s="1"/>
  <c r="M83" i="1"/>
  <c r="AR83" i="1" s="1"/>
  <c r="AU82" i="1"/>
  <c r="AT82" i="1"/>
  <c r="AP82" i="1"/>
  <c r="AO82" i="1"/>
  <c r="AV82" i="1" s="1"/>
  <c r="AN82" i="1"/>
  <c r="AJ82" i="1"/>
  <c r="AI82" i="1"/>
  <c r="AH82" i="1"/>
  <c r="AF82" i="1"/>
  <c r="AE82" i="1"/>
  <c r="AA82" i="1"/>
  <c r="Z82" i="1"/>
  <c r="Y82" i="1"/>
  <c r="X82" i="1"/>
  <c r="W82" i="1"/>
  <c r="P82" i="1"/>
  <c r="O82" i="1"/>
  <c r="AD82" i="1" s="1"/>
  <c r="N82" i="1"/>
  <c r="AC82" i="1" s="1"/>
  <c r="M82" i="1"/>
  <c r="AR82" i="1" s="1"/>
  <c r="AU81" i="1"/>
  <c r="AR81" i="1"/>
  <c r="AP81" i="1"/>
  <c r="AI81" i="1"/>
  <c r="AN81" i="1" s="1"/>
  <c r="AH81" i="1"/>
  <c r="AF81" i="1"/>
  <c r="AE81" i="1"/>
  <c r="AB81" i="1"/>
  <c r="AA81" i="1"/>
  <c r="Z81" i="1"/>
  <c r="Y81" i="1"/>
  <c r="X81" i="1"/>
  <c r="W81" i="1"/>
  <c r="P81" i="1"/>
  <c r="O81" i="1"/>
  <c r="AD81" i="1" s="1"/>
  <c r="N81" i="1"/>
  <c r="AO81" i="1" s="1"/>
  <c r="AV81" i="1" s="1"/>
  <c r="M81" i="1"/>
  <c r="AU80" i="1"/>
  <c r="AR80" i="1"/>
  <c r="AP80" i="1"/>
  <c r="AI80" i="1"/>
  <c r="AN80" i="1" s="1"/>
  <c r="AH80" i="1"/>
  <c r="AF80" i="1"/>
  <c r="AE80" i="1"/>
  <c r="AC80" i="1"/>
  <c r="AB80" i="1"/>
  <c r="AA80" i="1"/>
  <c r="Z80" i="1"/>
  <c r="Y80" i="1"/>
  <c r="X80" i="1"/>
  <c r="W80" i="1"/>
  <c r="P80" i="1"/>
  <c r="O80" i="1"/>
  <c r="AD80" i="1" s="1"/>
  <c r="N80" i="1"/>
  <c r="AO80" i="1" s="1"/>
  <c r="AV80" i="1" s="1"/>
  <c r="M80" i="1"/>
  <c r="AU79" i="1"/>
  <c r="AR79" i="1"/>
  <c r="AP79" i="1"/>
  <c r="AI79" i="1"/>
  <c r="AT79" i="1" s="1"/>
  <c r="AH79" i="1"/>
  <c r="AF79" i="1"/>
  <c r="AE79" i="1"/>
  <c r="AD79" i="1"/>
  <c r="AC79" i="1"/>
  <c r="AB79" i="1"/>
  <c r="AA79" i="1"/>
  <c r="Z79" i="1"/>
  <c r="Y79" i="1"/>
  <c r="X79" i="1"/>
  <c r="W79" i="1"/>
  <c r="P79" i="1"/>
  <c r="O79" i="1"/>
  <c r="AQ79" i="1" s="1"/>
  <c r="N79" i="1"/>
  <c r="AO79" i="1" s="1"/>
  <c r="AV79" i="1" s="1"/>
  <c r="M79" i="1"/>
  <c r="AU78" i="1"/>
  <c r="AT78" i="1"/>
  <c r="AP78" i="1"/>
  <c r="AO78" i="1"/>
  <c r="AV78" i="1" s="1"/>
  <c r="AN78" i="1"/>
  <c r="AJ78" i="1"/>
  <c r="AI78" i="1"/>
  <c r="AH78" i="1"/>
  <c r="AF78" i="1"/>
  <c r="AE78" i="1"/>
  <c r="AD78" i="1"/>
  <c r="AC78" i="1"/>
  <c r="AA78" i="1"/>
  <c r="Z78" i="1"/>
  <c r="Y78" i="1"/>
  <c r="X78" i="1"/>
  <c r="W78" i="1"/>
  <c r="P78" i="1"/>
  <c r="O78" i="1"/>
  <c r="AQ78" i="1" s="1"/>
  <c r="N78" i="1"/>
  <c r="M78" i="1"/>
  <c r="AR78" i="1" s="1"/>
  <c r="AU77" i="1"/>
  <c r="AP77" i="1"/>
  <c r="AO77" i="1"/>
  <c r="AN77" i="1"/>
  <c r="AJ77" i="1"/>
  <c r="AI77" i="1"/>
  <c r="AT77" i="1" s="1"/>
  <c r="AH77" i="1"/>
  <c r="AF77" i="1"/>
  <c r="AE77" i="1"/>
  <c r="AD77" i="1"/>
  <c r="AA77" i="1"/>
  <c r="Z77" i="1"/>
  <c r="Y77" i="1"/>
  <c r="X77" i="1"/>
  <c r="W77" i="1"/>
  <c r="P77" i="1"/>
  <c r="O77" i="1"/>
  <c r="AQ77" i="1" s="1"/>
  <c r="N77" i="1"/>
  <c r="AC77" i="1" s="1"/>
  <c r="M77" i="1"/>
  <c r="AR77" i="1" s="1"/>
  <c r="AU76" i="1"/>
  <c r="AT76" i="1"/>
  <c r="AP76" i="1"/>
  <c r="AO76" i="1"/>
  <c r="AV76" i="1" s="1"/>
  <c r="AN76" i="1"/>
  <c r="AJ76" i="1"/>
  <c r="AI76" i="1"/>
  <c r="AH76" i="1"/>
  <c r="AF76" i="1"/>
  <c r="AE76" i="1"/>
  <c r="AA76" i="1"/>
  <c r="Z76" i="1"/>
  <c r="Y76" i="1"/>
  <c r="X76" i="1"/>
  <c r="W76" i="1"/>
  <c r="P76" i="1"/>
  <c r="O76" i="1"/>
  <c r="AD76" i="1" s="1"/>
  <c r="N76" i="1"/>
  <c r="AC76" i="1" s="1"/>
  <c r="M76" i="1"/>
  <c r="AR76" i="1" s="1"/>
  <c r="AU75" i="1"/>
  <c r="AR75" i="1"/>
  <c r="AP75" i="1"/>
  <c r="AI75" i="1"/>
  <c r="AN75" i="1" s="1"/>
  <c r="AH75" i="1"/>
  <c r="AF75" i="1"/>
  <c r="AE75" i="1"/>
  <c r="AB75" i="1"/>
  <c r="AA75" i="1"/>
  <c r="Z75" i="1"/>
  <c r="Y75" i="1"/>
  <c r="X75" i="1"/>
  <c r="W75" i="1"/>
  <c r="P75" i="1"/>
  <c r="O75" i="1"/>
  <c r="AD75" i="1" s="1"/>
  <c r="N75" i="1"/>
  <c r="AO75" i="1" s="1"/>
  <c r="M75" i="1"/>
  <c r="AU74" i="1"/>
  <c r="AR74" i="1"/>
  <c r="AP74" i="1"/>
  <c r="AI74" i="1"/>
  <c r="AN74" i="1" s="1"/>
  <c r="AH74" i="1"/>
  <c r="AF74" i="1"/>
  <c r="AE74" i="1"/>
  <c r="AC74" i="1"/>
  <c r="AB74" i="1"/>
  <c r="AA74" i="1"/>
  <c r="Z74" i="1"/>
  <c r="Y74" i="1"/>
  <c r="X74" i="1"/>
  <c r="W74" i="1"/>
  <c r="P74" i="1"/>
  <c r="O74" i="1"/>
  <c r="AD74" i="1" s="1"/>
  <c r="N74" i="1"/>
  <c r="AO74" i="1" s="1"/>
  <c r="M74" i="1"/>
  <c r="AU73" i="1"/>
  <c r="AR73" i="1"/>
  <c r="AP73" i="1"/>
  <c r="AI73" i="1"/>
  <c r="AJ73" i="1" s="1"/>
  <c r="AH73" i="1"/>
  <c r="AF73" i="1"/>
  <c r="AE73" i="1"/>
  <c r="AD73" i="1"/>
  <c r="AC73" i="1"/>
  <c r="AB73" i="1"/>
  <c r="AA73" i="1"/>
  <c r="Z73" i="1"/>
  <c r="Y73" i="1"/>
  <c r="X73" i="1"/>
  <c r="W73" i="1"/>
  <c r="P73" i="1"/>
  <c r="O73" i="1"/>
  <c r="AQ73" i="1" s="1"/>
  <c r="N73" i="1"/>
  <c r="AO73" i="1" s="1"/>
  <c r="M73" i="1"/>
  <c r="AU72" i="1"/>
  <c r="AT72" i="1"/>
  <c r="AP72" i="1"/>
  <c r="AO72" i="1"/>
  <c r="AN72" i="1"/>
  <c r="AJ72" i="1"/>
  <c r="AI72" i="1"/>
  <c r="AH72" i="1"/>
  <c r="AF72" i="1"/>
  <c r="AE72" i="1"/>
  <c r="AD72" i="1"/>
  <c r="AC72" i="1"/>
  <c r="AA72" i="1"/>
  <c r="Z72" i="1"/>
  <c r="Y72" i="1"/>
  <c r="X72" i="1"/>
  <c r="W72" i="1"/>
  <c r="P72" i="1"/>
  <c r="O72" i="1"/>
  <c r="AQ72" i="1" s="1"/>
  <c r="N72" i="1"/>
  <c r="M72" i="1"/>
  <c r="AR72" i="1" s="1"/>
  <c r="AU71" i="1"/>
  <c r="AP71" i="1"/>
  <c r="AO71" i="1"/>
  <c r="AV71" i="1" s="1"/>
  <c r="AN71" i="1"/>
  <c r="AI71" i="1"/>
  <c r="AT71" i="1" s="1"/>
  <c r="AH71" i="1"/>
  <c r="AF71" i="1"/>
  <c r="AE71" i="1"/>
  <c r="AD71" i="1"/>
  <c r="AA71" i="1"/>
  <c r="Z71" i="1"/>
  <c r="Y71" i="1"/>
  <c r="X71" i="1"/>
  <c r="W71" i="1"/>
  <c r="P71" i="1"/>
  <c r="O71" i="1"/>
  <c r="AQ71" i="1" s="1"/>
  <c r="N71" i="1"/>
  <c r="AC71" i="1" s="1"/>
  <c r="M71" i="1"/>
  <c r="AR71" i="1" s="1"/>
  <c r="AU70" i="1"/>
  <c r="AT70" i="1"/>
  <c r="AP70" i="1"/>
  <c r="AO70" i="1"/>
  <c r="AN70" i="1"/>
  <c r="AJ70" i="1"/>
  <c r="AI70" i="1"/>
  <c r="AH70" i="1"/>
  <c r="AF70" i="1"/>
  <c r="AE70" i="1"/>
  <c r="AA70" i="1"/>
  <c r="Z70" i="1"/>
  <c r="Y70" i="1"/>
  <c r="X70" i="1"/>
  <c r="W70" i="1"/>
  <c r="P70" i="1"/>
  <c r="O70" i="1"/>
  <c r="AD70" i="1" s="1"/>
  <c r="N70" i="1"/>
  <c r="AC70" i="1" s="1"/>
  <c r="M70" i="1"/>
  <c r="AR70" i="1" s="1"/>
  <c r="AU69" i="1"/>
  <c r="AT69" i="1"/>
  <c r="AR69" i="1"/>
  <c r="AP69" i="1"/>
  <c r="AJ69" i="1"/>
  <c r="AI69" i="1"/>
  <c r="AN69" i="1" s="1"/>
  <c r="AH69" i="1"/>
  <c r="AF69" i="1"/>
  <c r="AE69" i="1"/>
  <c r="AB69" i="1"/>
  <c r="AA69" i="1"/>
  <c r="Z69" i="1"/>
  <c r="Y69" i="1"/>
  <c r="X69" i="1"/>
  <c r="W69" i="1"/>
  <c r="P69" i="1"/>
  <c r="O69" i="1"/>
  <c r="AD69" i="1" s="1"/>
  <c r="N69" i="1"/>
  <c r="AO69" i="1" s="1"/>
  <c r="AV69" i="1" s="1"/>
  <c r="M69" i="1"/>
  <c r="AU68" i="1"/>
  <c r="AR68" i="1"/>
  <c r="AP68" i="1"/>
  <c r="AI68" i="1"/>
  <c r="AN68" i="1" s="1"/>
  <c r="AH68" i="1"/>
  <c r="AF68" i="1"/>
  <c r="AE68" i="1"/>
  <c r="AC68" i="1"/>
  <c r="AB68" i="1"/>
  <c r="AA68" i="1"/>
  <c r="Z68" i="1"/>
  <c r="Y68" i="1"/>
  <c r="X68" i="1"/>
  <c r="W68" i="1"/>
  <c r="P68" i="1"/>
  <c r="O68" i="1"/>
  <c r="AD68" i="1" s="1"/>
  <c r="N68" i="1"/>
  <c r="AO68" i="1" s="1"/>
  <c r="M68" i="1"/>
  <c r="AU67" i="1"/>
  <c r="AR67" i="1"/>
  <c r="AP67" i="1"/>
  <c r="AO67" i="1"/>
  <c r="AV67" i="1" s="1"/>
  <c r="AI67" i="1"/>
  <c r="AT67" i="1" s="1"/>
  <c r="AH67" i="1"/>
  <c r="AF67" i="1"/>
  <c r="AE67" i="1"/>
  <c r="AD67" i="1"/>
  <c r="AC67" i="1"/>
  <c r="AB67" i="1"/>
  <c r="AA67" i="1"/>
  <c r="Z67" i="1"/>
  <c r="Y67" i="1"/>
  <c r="X67" i="1"/>
  <c r="W67" i="1"/>
  <c r="P67" i="1"/>
  <c r="O67" i="1"/>
  <c r="AQ67" i="1" s="1"/>
  <c r="N67" i="1"/>
  <c r="M67" i="1"/>
  <c r="AU66" i="1"/>
  <c r="AT66" i="1"/>
  <c r="AP66" i="1"/>
  <c r="AN66" i="1"/>
  <c r="AJ66" i="1"/>
  <c r="AI66" i="1"/>
  <c r="AH66" i="1"/>
  <c r="AF66" i="1"/>
  <c r="AE66" i="1"/>
  <c r="AD66" i="1"/>
  <c r="AC66" i="1"/>
  <c r="AA66" i="1"/>
  <c r="Z66" i="1"/>
  <c r="Y66" i="1"/>
  <c r="X66" i="1"/>
  <c r="W66" i="1"/>
  <c r="P66" i="1"/>
  <c r="O66" i="1"/>
  <c r="AQ66" i="1" s="1"/>
  <c r="N66" i="1"/>
  <c r="AO66" i="1" s="1"/>
  <c r="M66" i="1"/>
  <c r="AR66" i="1" s="1"/>
  <c r="AU65" i="1"/>
  <c r="AP65" i="1"/>
  <c r="AO65" i="1"/>
  <c r="AN65" i="1"/>
  <c r="AJ65" i="1"/>
  <c r="AI65" i="1"/>
  <c r="AT65" i="1" s="1"/>
  <c r="AH65" i="1"/>
  <c r="AF65" i="1"/>
  <c r="AE65" i="1"/>
  <c r="AD65" i="1"/>
  <c r="AA65" i="1"/>
  <c r="Z65" i="1"/>
  <c r="Y65" i="1"/>
  <c r="X65" i="1"/>
  <c r="W65" i="1"/>
  <c r="P65" i="1"/>
  <c r="O65" i="1"/>
  <c r="AQ65" i="1" s="1"/>
  <c r="N65" i="1"/>
  <c r="AC65" i="1" s="1"/>
  <c r="M65" i="1"/>
  <c r="AR65" i="1" s="1"/>
  <c r="AU64" i="1"/>
  <c r="AP64" i="1"/>
  <c r="AO64" i="1"/>
  <c r="AV64" i="1" s="1"/>
  <c r="AI64" i="1"/>
  <c r="AN64" i="1" s="1"/>
  <c r="AH64" i="1"/>
  <c r="AF64" i="1"/>
  <c r="AE64" i="1"/>
  <c r="AA64" i="1"/>
  <c r="Z64" i="1"/>
  <c r="Y64" i="1"/>
  <c r="X64" i="1"/>
  <c r="W64" i="1"/>
  <c r="P64" i="1"/>
  <c r="O64" i="1"/>
  <c r="AD64" i="1" s="1"/>
  <c r="N64" i="1"/>
  <c r="AC64" i="1" s="1"/>
  <c r="M64" i="1"/>
  <c r="AR64" i="1" s="1"/>
  <c r="AU63" i="1"/>
  <c r="AT63" i="1"/>
  <c r="AR63" i="1"/>
  <c r="AP63" i="1"/>
  <c r="AJ63" i="1"/>
  <c r="AI63" i="1"/>
  <c r="AN63" i="1" s="1"/>
  <c r="AH63" i="1"/>
  <c r="AF63" i="1"/>
  <c r="AE63" i="1"/>
  <c r="AB63" i="1"/>
  <c r="AA63" i="1"/>
  <c r="Z63" i="1"/>
  <c r="Y63" i="1"/>
  <c r="X63" i="1"/>
  <c r="W63" i="1"/>
  <c r="P63" i="1"/>
  <c r="O63" i="1"/>
  <c r="AD63" i="1" s="1"/>
  <c r="N63" i="1"/>
  <c r="AO63" i="1" s="1"/>
  <c r="AV63" i="1" s="1"/>
  <c r="M63" i="1"/>
  <c r="AU62" i="1"/>
  <c r="AR62" i="1"/>
  <c r="AP62" i="1"/>
  <c r="AI62" i="1"/>
  <c r="AN62" i="1" s="1"/>
  <c r="AH62" i="1"/>
  <c r="AF62" i="1"/>
  <c r="AE62" i="1"/>
  <c r="AC62" i="1"/>
  <c r="AB62" i="1"/>
  <c r="AA62" i="1"/>
  <c r="Z62" i="1"/>
  <c r="Y62" i="1"/>
  <c r="X62" i="1"/>
  <c r="W62" i="1"/>
  <c r="P62" i="1"/>
  <c r="O62" i="1"/>
  <c r="AD62" i="1" s="1"/>
  <c r="N62" i="1"/>
  <c r="AO62" i="1" s="1"/>
  <c r="M62" i="1"/>
  <c r="AU61" i="1"/>
  <c r="AR61" i="1"/>
  <c r="AP61" i="1"/>
  <c r="AO61" i="1"/>
  <c r="AI61" i="1"/>
  <c r="AT61" i="1" s="1"/>
  <c r="AH61" i="1"/>
  <c r="AF61" i="1"/>
  <c r="AE61" i="1"/>
  <c r="AD61" i="1"/>
  <c r="AC61" i="1"/>
  <c r="AB61" i="1"/>
  <c r="AA61" i="1"/>
  <c r="Z61" i="1"/>
  <c r="Y61" i="1"/>
  <c r="X61" i="1"/>
  <c r="W61" i="1"/>
  <c r="P61" i="1"/>
  <c r="O61" i="1"/>
  <c r="AQ61" i="1" s="1"/>
  <c r="N61" i="1"/>
  <c r="M61" i="1"/>
  <c r="AU60" i="1"/>
  <c r="AT60" i="1"/>
  <c r="AP60" i="1"/>
  <c r="AN60" i="1"/>
  <c r="AJ60" i="1"/>
  <c r="AI60" i="1"/>
  <c r="AH60" i="1"/>
  <c r="AF60" i="1"/>
  <c r="AE60" i="1"/>
  <c r="AD60" i="1"/>
  <c r="AC60" i="1"/>
  <c r="AA60" i="1"/>
  <c r="Z60" i="1"/>
  <c r="Y60" i="1"/>
  <c r="X60" i="1"/>
  <c r="W60" i="1"/>
  <c r="P60" i="1"/>
  <c r="O60" i="1"/>
  <c r="AQ60" i="1" s="1"/>
  <c r="N60" i="1"/>
  <c r="AO60" i="1" s="1"/>
  <c r="AV60" i="1" s="1"/>
  <c r="M60" i="1"/>
  <c r="AR60" i="1" s="1"/>
  <c r="AU59" i="1"/>
  <c r="AP59" i="1"/>
  <c r="AO59" i="1"/>
  <c r="AV59" i="1" s="1"/>
  <c r="AN59" i="1"/>
  <c r="AI59" i="1"/>
  <c r="AT59" i="1" s="1"/>
  <c r="AH59" i="1"/>
  <c r="AF59" i="1"/>
  <c r="AE59" i="1"/>
  <c r="AD59" i="1"/>
  <c r="AA59" i="1"/>
  <c r="Z59" i="1"/>
  <c r="Y59" i="1"/>
  <c r="X59" i="1"/>
  <c r="W59" i="1"/>
  <c r="P59" i="1"/>
  <c r="O59" i="1"/>
  <c r="AQ59" i="1" s="1"/>
  <c r="N59" i="1"/>
  <c r="AC59" i="1" s="1"/>
  <c r="M59" i="1"/>
  <c r="AR59" i="1" s="1"/>
  <c r="AU58" i="1"/>
  <c r="AP58" i="1"/>
  <c r="AO58" i="1"/>
  <c r="AI58" i="1"/>
  <c r="AN58" i="1" s="1"/>
  <c r="AH58" i="1"/>
  <c r="AF58" i="1"/>
  <c r="AE58" i="1"/>
  <c r="AA58" i="1"/>
  <c r="Z58" i="1"/>
  <c r="Y58" i="1"/>
  <c r="X58" i="1"/>
  <c r="W58" i="1"/>
  <c r="P58" i="1"/>
  <c r="O58" i="1"/>
  <c r="AD58" i="1" s="1"/>
  <c r="N58" i="1"/>
  <c r="AC58" i="1" s="1"/>
  <c r="M58" i="1"/>
  <c r="AR58" i="1" s="1"/>
  <c r="AU57" i="1"/>
  <c r="AT57" i="1"/>
  <c r="AR57" i="1"/>
  <c r="AP57" i="1"/>
  <c r="AJ57" i="1"/>
  <c r="AI57" i="1"/>
  <c r="AN57" i="1" s="1"/>
  <c r="AH57" i="1"/>
  <c r="AF57" i="1"/>
  <c r="AE57" i="1"/>
  <c r="AB57" i="1"/>
  <c r="AA57" i="1"/>
  <c r="Z57" i="1"/>
  <c r="Y57" i="1"/>
  <c r="X57" i="1"/>
  <c r="W57" i="1"/>
  <c r="P57" i="1"/>
  <c r="O57" i="1"/>
  <c r="AD57" i="1" s="1"/>
  <c r="N57" i="1"/>
  <c r="AO57" i="1" s="1"/>
  <c r="AV57" i="1" s="1"/>
  <c r="M57" i="1"/>
  <c r="AU56" i="1"/>
  <c r="AR56" i="1"/>
  <c r="AP56" i="1"/>
  <c r="AI56" i="1"/>
  <c r="AN56" i="1" s="1"/>
  <c r="AH56" i="1"/>
  <c r="AF56" i="1"/>
  <c r="AE56" i="1"/>
  <c r="AC56" i="1"/>
  <c r="AB56" i="1"/>
  <c r="AA56" i="1"/>
  <c r="Z56" i="1"/>
  <c r="Y56" i="1"/>
  <c r="X56" i="1"/>
  <c r="W56" i="1"/>
  <c r="P56" i="1"/>
  <c r="O56" i="1"/>
  <c r="AD56" i="1" s="1"/>
  <c r="N56" i="1"/>
  <c r="AO56" i="1" s="1"/>
  <c r="AV56" i="1" s="1"/>
  <c r="M56" i="1"/>
  <c r="AU55" i="1"/>
  <c r="AR55" i="1"/>
  <c r="AP55" i="1"/>
  <c r="AO55" i="1"/>
  <c r="AV55" i="1" s="1"/>
  <c r="AI55" i="1"/>
  <c r="AT55" i="1" s="1"/>
  <c r="AH55" i="1"/>
  <c r="AF55" i="1"/>
  <c r="AE55" i="1"/>
  <c r="AD55" i="1"/>
  <c r="AC55" i="1"/>
  <c r="AB55" i="1"/>
  <c r="AA55" i="1"/>
  <c r="Z55" i="1"/>
  <c r="Y55" i="1"/>
  <c r="X55" i="1"/>
  <c r="W55" i="1"/>
  <c r="P55" i="1"/>
  <c r="O55" i="1"/>
  <c r="AQ55" i="1" s="1"/>
  <c r="N55" i="1"/>
  <c r="M55" i="1"/>
  <c r="AU54" i="1"/>
  <c r="AT54" i="1"/>
  <c r="AP54" i="1"/>
  <c r="AN54" i="1"/>
  <c r="AJ54" i="1"/>
  <c r="AI54" i="1"/>
  <c r="AH54" i="1"/>
  <c r="AF54" i="1"/>
  <c r="AE54" i="1"/>
  <c r="AD54" i="1"/>
  <c r="AC54" i="1"/>
  <c r="AA54" i="1"/>
  <c r="Z54" i="1"/>
  <c r="Y54" i="1"/>
  <c r="X54" i="1"/>
  <c r="W54" i="1"/>
  <c r="P54" i="1"/>
  <c r="O54" i="1"/>
  <c r="AQ54" i="1" s="1"/>
  <c r="N54" i="1"/>
  <c r="AO54" i="1" s="1"/>
  <c r="AV54" i="1" s="1"/>
  <c r="M54" i="1"/>
  <c r="AR54" i="1" s="1"/>
  <c r="AU53" i="1"/>
  <c r="AP53" i="1"/>
  <c r="AO53" i="1"/>
  <c r="AV53" i="1" s="1"/>
  <c r="AN53" i="1"/>
  <c r="AI53" i="1"/>
  <c r="AT53" i="1" s="1"/>
  <c r="AH53" i="1"/>
  <c r="AF53" i="1"/>
  <c r="AE53" i="1"/>
  <c r="AD53" i="1"/>
  <c r="AA53" i="1"/>
  <c r="Z53" i="1"/>
  <c r="Y53" i="1"/>
  <c r="X53" i="1"/>
  <c r="W53" i="1"/>
  <c r="P53" i="1"/>
  <c r="O53" i="1"/>
  <c r="AQ53" i="1" s="1"/>
  <c r="N53" i="1"/>
  <c r="AC53" i="1" s="1"/>
  <c r="M53" i="1"/>
  <c r="AR53" i="1" s="1"/>
  <c r="AU52" i="1"/>
  <c r="AP52" i="1"/>
  <c r="AO52" i="1"/>
  <c r="AV52" i="1" s="1"/>
  <c r="AI52" i="1"/>
  <c r="AN52" i="1" s="1"/>
  <c r="AH52" i="1"/>
  <c r="AF52" i="1"/>
  <c r="AE52" i="1"/>
  <c r="AA52" i="1"/>
  <c r="Z52" i="1"/>
  <c r="Y52" i="1"/>
  <c r="X52" i="1"/>
  <c r="W52" i="1"/>
  <c r="P52" i="1"/>
  <c r="O52" i="1"/>
  <c r="AD52" i="1" s="1"/>
  <c r="N52" i="1"/>
  <c r="AC52" i="1" s="1"/>
  <c r="M52" i="1"/>
  <c r="AR52" i="1" s="1"/>
  <c r="AU51" i="1"/>
  <c r="AT51" i="1"/>
  <c r="AR51" i="1"/>
  <c r="AP51" i="1"/>
  <c r="AJ51" i="1"/>
  <c r="AI51" i="1"/>
  <c r="AN51" i="1" s="1"/>
  <c r="AH51" i="1"/>
  <c r="AF51" i="1"/>
  <c r="AE51" i="1"/>
  <c r="AB51" i="1"/>
  <c r="AA51" i="1"/>
  <c r="Z51" i="1"/>
  <c r="Y51" i="1"/>
  <c r="X51" i="1"/>
  <c r="W51" i="1"/>
  <c r="P51" i="1"/>
  <c r="O51" i="1"/>
  <c r="AD51" i="1" s="1"/>
  <c r="N51" i="1"/>
  <c r="AO51" i="1" s="1"/>
  <c r="AV51" i="1" s="1"/>
  <c r="M51" i="1"/>
  <c r="AU50" i="1"/>
  <c r="AR50" i="1"/>
  <c r="AP50" i="1"/>
  <c r="AI50" i="1"/>
  <c r="AN50" i="1" s="1"/>
  <c r="AH50" i="1"/>
  <c r="AF50" i="1"/>
  <c r="AE50" i="1"/>
  <c r="AC50" i="1"/>
  <c r="AB50" i="1"/>
  <c r="AA50" i="1"/>
  <c r="Z50" i="1"/>
  <c r="Y50" i="1"/>
  <c r="X50" i="1"/>
  <c r="W50" i="1"/>
  <c r="P50" i="1"/>
  <c r="O50" i="1"/>
  <c r="AD50" i="1" s="1"/>
  <c r="N50" i="1"/>
  <c r="AO50" i="1" s="1"/>
  <c r="AV50" i="1" s="1"/>
  <c r="M50" i="1"/>
  <c r="AU49" i="1"/>
  <c r="AR49" i="1"/>
  <c r="AP49" i="1"/>
  <c r="AO49" i="1"/>
  <c r="AV49" i="1" s="1"/>
  <c r="AI49" i="1"/>
  <c r="AT49" i="1" s="1"/>
  <c r="AH49" i="1"/>
  <c r="AF49" i="1"/>
  <c r="AE49" i="1"/>
  <c r="AD49" i="1"/>
  <c r="AC49" i="1"/>
  <c r="AB49" i="1"/>
  <c r="AA49" i="1"/>
  <c r="Z49" i="1"/>
  <c r="Y49" i="1"/>
  <c r="X49" i="1"/>
  <c r="W49" i="1"/>
  <c r="P49" i="1"/>
  <c r="O49" i="1"/>
  <c r="AQ49" i="1" s="1"/>
  <c r="N49" i="1"/>
  <c r="M49" i="1"/>
  <c r="AU48" i="1"/>
  <c r="AT48" i="1"/>
  <c r="AP48" i="1"/>
  <c r="AN48" i="1"/>
  <c r="AJ48" i="1"/>
  <c r="AI48" i="1"/>
  <c r="AH48" i="1"/>
  <c r="AF48" i="1"/>
  <c r="AE48" i="1"/>
  <c r="AD48" i="1"/>
  <c r="AC48" i="1"/>
  <c r="AA48" i="1"/>
  <c r="Z48" i="1"/>
  <c r="Y48" i="1"/>
  <c r="X48" i="1"/>
  <c r="W48" i="1"/>
  <c r="P48" i="1"/>
  <c r="O48" i="1"/>
  <c r="AQ48" i="1" s="1"/>
  <c r="N48" i="1"/>
  <c r="AO48" i="1" s="1"/>
  <c r="AV48" i="1" s="1"/>
  <c r="M48" i="1"/>
  <c r="AR48" i="1" s="1"/>
  <c r="AU47" i="1"/>
  <c r="AP47" i="1"/>
  <c r="AO47" i="1"/>
  <c r="AV47" i="1" s="1"/>
  <c r="AN47" i="1"/>
  <c r="AI47" i="1"/>
  <c r="AT47" i="1" s="1"/>
  <c r="AH47" i="1"/>
  <c r="AF47" i="1"/>
  <c r="AE47" i="1"/>
  <c r="AD47" i="1"/>
  <c r="AA47" i="1"/>
  <c r="Z47" i="1"/>
  <c r="Y47" i="1"/>
  <c r="X47" i="1"/>
  <c r="W47" i="1"/>
  <c r="P47" i="1"/>
  <c r="O47" i="1"/>
  <c r="AQ47" i="1" s="1"/>
  <c r="N47" i="1"/>
  <c r="AC47" i="1" s="1"/>
  <c r="M47" i="1"/>
  <c r="AR47" i="1" s="1"/>
  <c r="AU46" i="1"/>
  <c r="AP46" i="1"/>
  <c r="AO46" i="1"/>
  <c r="AI46" i="1"/>
  <c r="AN46" i="1" s="1"/>
  <c r="AH46" i="1"/>
  <c r="AF46" i="1"/>
  <c r="AE46" i="1"/>
  <c r="AA46" i="1"/>
  <c r="Z46" i="1"/>
  <c r="Y46" i="1"/>
  <c r="X46" i="1"/>
  <c r="W46" i="1"/>
  <c r="P46" i="1"/>
  <c r="O46" i="1"/>
  <c r="AD46" i="1" s="1"/>
  <c r="N46" i="1"/>
  <c r="AC46" i="1" s="1"/>
  <c r="M46" i="1"/>
  <c r="AR46" i="1" s="1"/>
  <c r="AU45" i="1"/>
  <c r="AT45" i="1"/>
  <c r="AR45" i="1"/>
  <c r="AP45" i="1"/>
  <c r="AJ45" i="1"/>
  <c r="AI45" i="1"/>
  <c r="AN45" i="1" s="1"/>
  <c r="AH45" i="1"/>
  <c r="AF45" i="1"/>
  <c r="AE45" i="1"/>
  <c r="AB45" i="1"/>
  <c r="AA45" i="1"/>
  <c r="Z45" i="1"/>
  <c r="Y45" i="1"/>
  <c r="X45" i="1"/>
  <c r="W45" i="1"/>
  <c r="P45" i="1"/>
  <c r="O45" i="1"/>
  <c r="AD45" i="1" s="1"/>
  <c r="N45" i="1"/>
  <c r="AO45" i="1" s="1"/>
  <c r="AV45" i="1" s="1"/>
  <c r="M45" i="1"/>
  <c r="AU44" i="1"/>
  <c r="AR44" i="1"/>
  <c r="AP44" i="1"/>
  <c r="AO44" i="1"/>
  <c r="AI44" i="1"/>
  <c r="AN44" i="1" s="1"/>
  <c r="AH44" i="1"/>
  <c r="AF44" i="1"/>
  <c r="AE44" i="1"/>
  <c r="AC44" i="1"/>
  <c r="AB44" i="1"/>
  <c r="AA44" i="1"/>
  <c r="Z44" i="1"/>
  <c r="Y44" i="1"/>
  <c r="X44" i="1"/>
  <c r="W44" i="1"/>
  <c r="P44" i="1"/>
  <c r="O44" i="1"/>
  <c r="AD44" i="1" s="1"/>
  <c r="N44" i="1"/>
  <c r="M44" i="1"/>
  <c r="AU43" i="1"/>
  <c r="AR43" i="1"/>
  <c r="AP43" i="1"/>
  <c r="AO43" i="1"/>
  <c r="AV43" i="1" s="1"/>
  <c r="AI43" i="1"/>
  <c r="AT43" i="1" s="1"/>
  <c r="AH43" i="1"/>
  <c r="AF43" i="1"/>
  <c r="AE43" i="1"/>
  <c r="AD43" i="1"/>
  <c r="AC43" i="1"/>
  <c r="AB43" i="1"/>
  <c r="AA43" i="1"/>
  <c r="Z43" i="1"/>
  <c r="Y43" i="1"/>
  <c r="X43" i="1"/>
  <c r="W43" i="1"/>
  <c r="P43" i="1"/>
  <c r="O43" i="1"/>
  <c r="AQ43" i="1" s="1"/>
  <c r="N43" i="1"/>
  <c r="M43" i="1"/>
  <c r="AU42" i="1"/>
  <c r="AT42" i="1"/>
  <c r="AP42" i="1"/>
  <c r="AN42" i="1"/>
  <c r="AJ42" i="1"/>
  <c r="AI42" i="1"/>
  <c r="AH42" i="1"/>
  <c r="AF42" i="1"/>
  <c r="AE42" i="1"/>
  <c r="AD42" i="1"/>
  <c r="AC42" i="1"/>
  <c r="AA42" i="1"/>
  <c r="Z42" i="1"/>
  <c r="Y42" i="1"/>
  <c r="X42" i="1"/>
  <c r="W42" i="1"/>
  <c r="P42" i="1"/>
  <c r="O42" i="1"/>
  <c r="AQ42" i="1" s="1"/>
  <c r="N42" i="1"/>
  <c r="AO42" i="1" s="1"/>
  <c r="M42" i="1"/>
  <c r="AR42" i="1" s="1"/>
  <c r="AU41" i="1"/>
  <c r="AP41" i="1"/>
  <c r="AO41" i="1"/>
  <c r="AV41" i="1" s="1"/>
  <c r="AN41" i="1"/>
  <c r="AI41" i="1"/>
  <c r="AT41" i="1" s="1"/>
  <c r="AH41" i="1"/>
  <c r="AF41" i="1"/>
  <c r="AE41" i="1"/>
  <c r="AD41" i="1"/>
  <c r="AA41" i="1"/>
  <c r="Z41" i="1"/>
  <c r="Y41" i="1"/>
  <c r="X41" i="1"/>
  <c r="W41" i="1"/>
  <c r="P41" i="1"/>
  <c r="O41" i="1"/>
  <c r="AQ41" i="1" s="1"/>
  <c r="N41" i="1"/>
  <c r="AC41" i="1" s="1"/>
  <c r="M41" i="1"/>
  <c r="AR41" i="1" s="1"/>
  <c r="AU40" i="1"/>
  <c r="AP40" i="1"/>
  <c r="AO40" i="1"/>
  <c r="AV40" i="1" s="1"/>
  <c r="AI40" i="1"/>
  <c r="AN40" i="1" s="1"/>
  <c r="AH40" i="1"/>
  <c r="AF40" i="1"/>
  <c r="AE40" i="1"/>
  <c r="AA40" i="1"/>
  <c r="Z40" i="1"/>
  <c r="Y40" i="1"/>
  <c r="X40" i="1"/>
  <c r="W40" i="1"/>
  <c r="P40" i="1"/>
  <c r="O40" i="1"/>
  <c r="AD40" i="1" s="1"/>
  <c r="N40" i="1"/>
  <c r="AC40" i="1" s="1"/>
  <c r="M40" i="1"/>
  <c r="AR40" i="1" s="1"/>
  <c r="AU39" i="1"/>
  <c r="AT39" i="1"/>
  <c r="AR39" i="1"/>
  <c r="AP39" i="1"/>
  <c r="AJ39" i="1"/>
  <c r="AI39" i="1"/>
  <c r="AN39" i="1" s="1"/>
  <c r="AH39" i="1"/>
  <c r="AF39" i="1"/>
  <c r="AE39" i="1"/>
  <c r="AB39" i="1"/>
  <c r="AA39" i="1"/>
  <c r="Z39" i="1"/>
  <c r="Y39" i="1"/>
  <c r="X39" i="1"/>
  <c r="W39" i="1"/>
  <c r="P39" i="1"/>
  <c r="O39" i="1"/>
  <c r="AD39" i="1" s="1"/>
  <c r="N39" i="1"/>
  <c r="AO39" i="1" s="1"/>
  <c r="AV39" i="1" s="1"/>
  <c r="M39" i="1"/>
  <c r="AU38" i="1"/>
  <c r="AR38" i="1"/>
  <c r="AP38" i="1"/>
  <c r="AI38" i="1"/>
  <c r="AN38" i="1" s="1"/>
  <c r="AH38" i="1"/>
  <c r="AF38" i="1"/>
  <c r="AE38" i="1"/>
  <c r="AC38" i="1"/>
  <c r="AB38" i="1"/>
  <c r="AA38" i="1"/>
  <c r="Z38" i="1"/>
  <c r="Y38" i="1"/>
  <c r="X38" i="1"/>
  <c r="W38" i="1"/>
  <c r="P38" i="1"/>
  <c r="O38" i="1"/>
  <c r="AD38" i="1" s="1"/>
  <c r="N38" i="1"/>
  <c r="AO38" i="1" s="1"/>
  <c r="M38" i="1"/>
  <c r="AU37" i="1"/>
  <c r="AR37" i="1"/>
  <c r="AP37" i="1"/>
  <c r="AO37" i="1"/>
  <c r="AI37" i="1"/>
  <c r="AJ37" i="1" s="1"/>
  <c r="AH37" i="1"/>
  <c r="AF37" i="1"/>
  <c r="AE37" i="1"/>
  <c r="AD37" i="1"/>
  <c r="AC37" i="1"/>
  <c r="AB37" i="1"/>
  <c r="AA37" i="1"/>
  <c r="Z37" i="1"/>
  <c r="Y37" i="1"/>
  <c r="X37" i="1"/>
  <c r="W37" i="1"/>
  <c r="P37" i="1"/>
  <c r="O37" i="1"/>
  <c r="AQ37" i="1" s="1"/>
  <c r="N37" i="1"/>
  <c r="M37" i="1"/>
  <c r="AU36" i="1"/>
  <c r="AT36" i="1"/>
  <c r="AP36" i="1"/>
  <c r="AN36" i="1"/>
  <c r="AJ36" i="1"/>
  <c r="AI36" i="1"/>
  <c r="AH36" i="1"/>
  <c r="AF36" i="1"/>
  <c r="AE36" i="1"/>
  <c r="AD36" i="1"/>
  <c r="AC36" i="1"/>
  <c r="AA36" i="1"/>
  <c r="Z36" i="1"/>
  <c r="Y36" i="1"/>
  <c r="X36" i="1"/>
  <c r="W36" i="1"/>
  <c r="P36" i="1"/>
  <c r="O36" i="1"/>
  <c r="AQ36" i="1" s="1"/>
  <c r="N36" i="1"/>
  <c r="AO36" i="1" s="1"/>
  <c r="AV36" i="1" s="1"/>
  <c r="M36" i="1"/>
  <c r="AR36" i="1" s="1"/>
  <c r="AU35" i="1"/>
  <c r="AP35" i="1"/>
  <c r="AO35" i="1"/>
  <c r="AV35" i="1" s="1"/>
  <c r="AN35" i="1"/>
  <c r="AI35" i="1"/>
  <c r="AT35" i="1" s="1"/>
  <c r="AH35" i="1"/>
  <c r="AF35" i="1"/>
  <c r="AE35" i="1"/>
  <c r="AD35" i="1"/>
  <c r="AA35" i="1"/>
  <c r="Z35" i="1"/>
  <c r="Y35" i="1"/>
  <c r="X35" i="1"/>
  <c r="W35" i="1"/>
  <c r="P35" i="1"/>
  <c r="O35" i="1"/>
  <c r="AQ35" i="1" s="1"/>
  <c r="N35" i="1"/>
  <c r="AC35" i="1" s="1"/>
  <c r="M35" i="1"/>
  <c r="AR35" i="1" s="1"/>
  <c r="AU34" i="1"/>
  <c r="AP34" i="1"/>
  <c r="AO34" i="1"/>
  <c r="AI34" i="1"/>
  <c r="AN34" i="1" s="1"/>
  <c r="AH34" i="1"/>
  <c r="AF34" i="1"/>
  <c r="AE34" i="1"/>
  <c r="AA34" i="1"/>
  <c r="Z34" i="1"/>
  <c r="Y34" i="1"/>
  <c r="X34" i="1"/>
  <c r="W34" i="1"/>
  <c r="P34" i="1"/>
  <c r="O34" i="1"/>
  <c r="AD34" i="1" s="1"/>
  <c r="N34" i="1"/>
  <c r="AC34" i="1" s="1"/>
  <c r="M34" i="1"/>
  <c r="AR34" i="1" s="1"/>
  <c r="AU33" i="1"/>
  <c r="AT33" i="1"/>
  <c r="AR33" i="1"/>
  <c r="AP33" i="1"/>
  <c r="AJ33" i="1"/>
  <c r="AI33" i="1"/>
  <c r="AN33" i="1" s="1"/>
  <c r="AH33" i="1"/>
  <c r="AF33" i="1"/>
  <c r="AE33" i="1"/>
  <c r="AB33" i="1"/>
  <c r="AA33" i="1"/>
  <c r="Z33" i="1"/>
  <c r="Y33" i="1"/>
  <c r="X33" i="1"/>
  <c r="W33" i="1"/>
  <c r="P33" i="1"/>
  <c r="O33" i="1"/>
  <c r="AQ33" i="1" s="1"/>
  <c r="N33" i="1"/>
  <c r="AO33" i="1" s="1"/>
  <c r="AV33" i="1" s="1"/>
  <c r="M33" i="1"/>
  <c r="AU32" i="1"/>
  <c r="AR32" i="1"/>
  <c r="AP32" i="1"/>
  <c r="AI32" i="1"/>
  <c r="AN32" i="1" s="1"/>
  <c r="AH32" i="1"/>
  <c r="AF32" i="1"/>
  <c r="AE32" i="1"/>
  <c r="AC32" i="1"/>
  <c r="AB32" i="1"/>
  <c r="AA32" i="1"/>
  <c r="Z32" i="1"/>
  <c r="Y32" i="1"/>
  <c r="X32" i="1"/>
  <c r="W32" i="1"/>
  <c r="P32" i="1"/>
  <c r="O32" i="1"/>
  <c r="AD32" i="1" s="1"/>
  <c r="N32" i="1"/>
  <c r="AO32" i="1" s="1"/>
  <c r="M32" i="1"/>
  <c r="AU31" i="1"/>
  <c r="AR31" i="1"/>
  <c r="AP31" i="1"/>
  <c r="AO31" i="1"/>
  <c r="AV31" i="1" s="1"/>
  <c r="AI31" i="1"/>
  <c r="AT31" i="1" s="1"/>
  <c r="AH31" i="1"/>
  <c r="AF31" i="1"/>
  <c r="AE31" i="1"/>
  <c r="AD31" i="1"/>
  <c r="AC31" i="1"/>
  <c r="AB31" i="1"/>
  <c r="AA31" i="1"/>
  <c r="Z31" i="1"/>
  <c r="Y31" i="1"/>
  <c r="X31" i="1"/>
  <c r="W31" i="1"/>
  <c r="P31" i="1"/>
  <c r="O31" i="1"/>
  <c r="AQ31" i="1" s="1"/>
  <c r="N31" i="1"/>
  <c r="M31" i="1"/>
  <c r="AU30" i="1"/>
  <c r="AT30" i="1"/>
  <c r="AP30" i="1"/>
  <c r="AN30" i="1"/>
  <c r="AJ30" i="1"/>
  <c r="AI30" i="1"/>
  <c r="AH30" i="1"/>
  <c r="AF30" i="1"/>
  <c r="AE30" i="1"/>
  <c r="AD30" i="1"/>
  <c r="AC30" i="1"/>
  <c r="AA30" i="1"/>
  <c r="Z30" i="1"/>
  <c r="Y30" i="1"/>
  <c r="X30" i="1"/>
  <c r="W30" i="1"/>
  <c r="P30" i="1"/>
  <c r="O30" i="1"/>
  <c r="AQ30" i="1" s="1"/>
  <c r="N30" i="1"/>
  <c r="AO30" i="1" s="1"/>
  <c r="M30" i="1"/>
  <c r="AR30" i="1" s="1"/>
  <c r="AU29" i="1"/>
  <c r="AP29" i="1"/>
  <c r="AO29" i="1"/>
  <c r="AV29" i="1" s="1"/>
  <c r="AN29" i="1"/>
  <c r="AJ29" i="1"/>
  <c r="AI29" i="1"/>
  <c r="AT29" i="1" s="1"/>
  <c r="AH29" i="1"/>
  <c r="AF29" i="1"/>
  <c r="AE29" i="1"/>
  <c r="AD29" i="1"/>
  <c r="AA29" i="1"/>
  <c r="Z29" i="1"/>
  <c r="Y29" i="1"/>
  <c r="X29" i="1"/>
  <c r="W29" i="1"/>
  <c r="P29" i="1"/>
  <c r="O29" i="1"/>
  <c r="AQ29" i="1" s="1"/>
  <c r="N29" i="1"/>
  <c r="AC29" i="1" s="1"/>
  <c r="M29" i="1"/>
  <c r="AR29" i="1" s="1"/>
  <c r="AU28" i="1"/>
  <c r="AP28" i="1"/>
  <c r="AO28" i="1"/>
  <c r="AI28" i="1"/>
  <c r="AN28" i="1" s="1"/>
  <c r="AH28" i="1"/>
  <c r="AF28" i="1"/>
  <c r="AE28" i="1"/>
  <c r="AA28" i="1"/>
  <c r="Z28" i="1"/>
  <c r="Y28" i="1"/>
  <c r="X28" i="1"/>
  <c r="W28" i="1"/>
  <c r="P28" i="1"/>
  <c r="O28" i="1"/>
  <c r="AD28" i="1" s="1"/>
  <c r="N28" i="1"/>
  <c r="AC28" i="1" s="1"/>
  <c r="M28" i="1"/>
  <c r="AR28" i="1" s="1"/>
  <c r="AU27" i="1"/>
  <c r="AT27" i="1"/>
  <c r="AR27" i="1"/>
  <c r="AP27" i="1"/>
  <c r="AJ27" i="1"/>
  <c r="AI27" i="1"/>
  <c r="AN27" i="1" s="1"/>
  <c r="AH27" i="1"/>
  <c r="AF27" i="1"/>
  <c r="AE27" i="1"/>
  <c r="AB27" i="1"/>
  <c r="AA27" i="1"/>
  <c r="Z27" i="1"/>
  <c r="Y27" i="1"/>
  <c r="X27" i="1"/>
  <c r="W27" i="1"/>
  <c r="P27" i="1"/>
  <c r="O27" i="1"/>
  <c r="AD27" i="1" s="1"/>
  <c r="N27" i="1"/>
  <c r="AO27" i="1" s="1"/>
  <c r="AV27" i="1" s="1"/>
  <c r="M27" i="1"/>
  <c r="AU26" i="1"/>
  <c r="AR26" i="1"/>
  <c r="AP26" i="1"/>
  <c r="AI26" i="1"/>
  <c r="AN26" i="1" s="1"/>
  <c r="AH26" i="1"/>
  <c r="AF26" i="1"/>
  <c r="AE26" i="1"/>
  <c r="AC26" i="1"/>
  <c r="AB26" i="1"/>
  <c r="AA26" i="1"/>
  <c r="Z26" i="1"/>
  <c r="Y26" i="1"/>
  <c r="X26" i="1"/>
  <c r="W26" i="1"/>
  <c r="P26" i="1"/>
  <c r="O26" i="1"/>
  <c r="AD26" i="1" s="1"/>
  <c r="N26" i="1"/>
  <c r="AO26" i="1" s="1"/>
  <c r="M26" i="1"/>
  <c r="AU25" i="1"/>
  <c r="AR25" i="1"/>
  <c r="AP25" i="1"/>
  <c r="AO25" i="1"/>
  <c r="AV25" i="1" s="1"/>
  <c r="AI25" i="1"/>
  <c r="AT25" i="1" s="1"/>
  <c r="AH25" i="1"/>
  <c r="AF25" i="1"/>
  <c r="AE25" i="1"/>
  <c r="AD25" i="1"/>
  <c r="AC25" i="1"/>
  <c r="AB25" i="1"/>
  <c r="AA25" i="1"/>
  <c r="Z25" i="1"/>
  <c r="Y25" i="1"/>
  <c r="X25" i="1"/>
  <c r="W25" i="1"/>
  <c r="P25" i="1"/>
  <c r="O25" i="1"/>
  <c r="AQ25" i="1" s="1"/>
  <c r="N25" i="1"/>
  <c r="M25" i="1"/>
  <c r="AU24" i="1"/>
  <c r="AT24" i="1"/>
  <c r="AP24" i="1"/>
  <c r="AN24" i="1"/>
  <c r="AJ24" i="1"/>
  <c r="AI24" i="1"/>
  <c r="AH24" i="1"/>
  <c r="AF24" i="1"/>
  <c r="AE24" i="1"/>
  <c r="AD24" i="1"/>
  <c r="AC24" i="1"/>
  <c r="AA24" i="1"/>
  <c r="Z24" i="1"/>
  <c r="Y24" i="1"/>
  <c r="X24" i="1"/>
  <c r="W24" i="1"/>
  <c r="P24" i="1"/>
  <c r="O24" i="1"/>
  <c r="AQ24" i="1" s="1"/>
  <c r="N24" i="1"/>
  <c r="AO24" i="1" s="1"/>
  <c r="AV24" i="1" s="1"/>
  <c r="M24" i="1"/>
  <c r="AR24" i="1" s="1"/>
  <c r="AU23" i="1"/>
  <c r="AP23" i="1"/>
  <c r="AO23" i="1"/>
  <c r="AV23" i="1" s="1"/>
  <c r="AN23" i="1"/>
  <c r="AI23" i="1"/>
  <c r="AT23" i="1" s="1"/>
  <c r="AH23" i="1"/>
  <c r="AF23" i="1"/>
  <c r="AE23" i="1"/>
  <c r="AD23" i="1"/>
  <c r="AA23" i="1"/>
  <c r="Z23" i="1"/>
  <c r="Y23" i="1"/>
  <c r="X23" i="1"/>
  <c r="W23" i="1"/>
  <c r="P23" i="1"/>
  <c r="O23" i="1"/>
  <c r="AQ23" i="1" s="1"/>
  <c r="N23" i="1"/>
  <c r="AC23" i="1" s="1"/>
  <c r="M23" i="1"/>
  <c r="AR23" i="1" s="1"/>
  <c r="AU22" i="1"/>
  <c r="AP22" i="1"/>
  <c r="AO22" i="1"/>
  <c r="AV22" i="1" s="1"/>
  <c r="AI22" i="1"/>
  <c r="AN22" i="1" s="1"/>
  <c r="AH22" i="1"/>
  <c r="AF22" i="1"/>
  <c r="AE22" i="1"/>
  <c r="AA22" i="1"/>
  <c r="Z22" i="1"/>
  <c r="Y22" i="1"/>
  <c r="X22" i="1"/>
  <c r="W22" i="1"/>
  <c r="P22" i="1"/>
  <c r="O22" i="1"/>
  <c r="AD22" i="1" s="1"/>
  <c r="N22" i="1"/>
  <c r="AC22" i="1" s="1"/>
  <c r="M22" i="1"/>
  <c r="AR22" i="1" s="1"/>
  <c r="AU21" i="1"/>
  <c r="AT21" i="1"/>
  <c r="AR21" i="1"/>
  <c r="AP21" i="1"/>
  <c r="AJ21" i="1"/>
  <c r="AI21" i="1"/>
  <c r="AN21" i="1" s="1"/>
  <c r="AH21" i="1"/>
  <c r="AF21" i="1"/>
  <c r="AE21" i="1"/>
  <c r="AB21" i="1"/>
  <c r="AA21" i="1"/>
  <c r="Z21" i="1"/>
  <c r="Y21" i="1"/>
  <c r="X21" i="1"/>
  <c r="W21" i="1"/>
  <c r="P21" i="1"/>
  <c r="O21" i="1"/>
  <c r="AD21" i="1" s="1"/>
  <c r="N21" i="1"/>
  <c r="AO21" i="1" s="1"/>
  <c r="AV21" i="1" s="1"/>
  <c r="M21" i="1"/>
  <c r="AU20" i="1"/>
  <c r="AR20" i="1"/>
  <c r="AP20" i="1"/>
  <c r="AI20" i="1"/>
  <c r="AN20" i="1" s="1"/>
  <c r="AH20" i="1"/>
  <c r="AF20" i="1"/>
  <c r="AE20" i="1"/>
  <c r="AC20" i="1"/>
  <c r="AB20" i="1"/>
  <c r="AA20" i="1"/>
  <c r="Z20" i="1"/>
  <c r="Y20" i="1"/>
  <c r="X20" i="1"/>
  <c r="W20" i="1"/>
  <c r="P20" i="1"/>
  <c r="O20" i="1"/>
  <c r="AD20" i="1" s="1"/>
  <c r="N20" i="1"/>
  <c r="AO20" i="1" s="1"/>
  <c r="AV20" i="1" s="1"/>
  <c r="M20" i="1"/>
  <c r="AU19" i="1"/>
  <c r="AR19" i="1"/>
  <c r="AP19" i="1"/>
  <c r="AO19" i="1"/>
  <c r="AI19" i="1"/>
  <c r="AJ19" i="1" s="1"/>
  <c r="AH19" i="1"/>
  <c r="AF19" i="1"/>
  <c r="AE19" i="1"/>
  <c r="AD19" i="1"/>
  <c r="AC19" i="1"/>
  <c r="AB19" i="1"/>
  <c r="AA19" i="1"/>
  <c r="Z19" i="1"/>
  <c r="Y19" i="1"/>
  <c r="X19" i="1"/>
  <c r="W19" i="1"/>
  <c r="P19" i="1"/>
  <c r="O19" i="1"/>
  <c r="AQ19" i="1" s="1"/>
  <c r="N19" i="1"/>
  <c r="M19" i="1"/>
  <c r="AU18" i="1"/>
  <c r="AT18" i="1"/>
  <c r="AP18" i="1"/>
  <c r="AN18" i="1"/>
  <c r="AJ18" i="1"/>
  <c r="AI18" i="1"/>
  <c r="AH18" i="1"/>
  <c r="AF18" i="1"/>
  <c r="AE18" i="1"/>
  <c r="AD18" i="1"/>
  <c r="AC18" i="1"/>
  <c r="AA18" i="1"/>
  <c r="Z18" i="1"/>
  <c r="Y18" i="1"/>
  <c r="X18" i="1"/>
  <c r="W18" i="1"/>
  <c r="P18" i="1"/>
  <c r="O18" i="1"/>
  <c r="AQ18" i="1" s="1"/>
  <c r="N18" i="1"/>
  <c r="AO18" i="1" s="1"/>
  <c r="AV18" i="1" s="1"/>
  <c r="M18" i="1"/>
  <c r="AR18" i="1" s="1"/>
  <c r="AU17" i="1"/>
  <c r="AP17" i="1"/>
  <c r="AO17" i="1"/>
  <c r="AV17" i="1" s="1"/>
  <c r="AN17" i="1"/>
  <c r="AI17" i="1"/>
  <c r="AT17" i="1" s="1"/>
  <c r="AH17" i="1"/>
  <c r="AF17" i="1"/>
  <c r="AE17" i="1"/>
  <c r="AD17" i="1"/>
  <c r="AA17" i="1"/>
  <c r="Z17" i="1"/>
  <c r="Y17" i="1"/>
  <c r="X17" i="1"/>
  <c r="W17" i="1"/>
  <c r="P17" i="1"/>
  <c r="O17" i="1"/>
  <c r="AQ17" i="1" s="1"/>
  <c r="N17" i="1"/>
  <c r="AC17" i="1" s="1"/>
  <c r="M17" i="1"/>
  <c r="AR17" i="1" s="1"/>
  <c r="AU16" i="1"/>
  <c r="AP16" i="1"/>
  <c r="AO16" i="1"/>
  <c r="AI16" i="1"/>
  <c r="AN16" i="1" s="1"/>
  <c r="AH16" i="1"/>
  <c r="AF16" i="1"/>
  <c r="AE16" i="1"/>
  <c r="AA16" i="1"/>
  <c r="Z16" i="1"/>
  <c r="Y16" i="1"/>
  <c r="X16" i="1"/>
  <c r="W16" i="1"/>
  <c r="P16" i="1"/>
  <c r="O16" i="1"/>
  <c r="AD16" i="1" s="1"/>
  <c r="N16" i="1"/>
  <c r="AC16" i="1" s="1"/>
  <c r="M16" i="1"/>
  <c r="AR16" i="1" s="1"/>
  <c r="AU15" i="1"/>
  <c r="AT15" i="1"/>
  <c r="AR15" i="1"/>
  <c r="AP15" i="1"/>
  <c r="AJ15" i="1"/>
  <c r="AI15" i="1"/>
  <c r="AN15" i="1" s="1"/>
  <c r="AH15" i="1"/>
  <c r="AF15" i="1"/>
  <c r="AE15" i="1"/>
  <c r="AB15" i="1"/>
  <c r="AA15" i="1"/>
  <c r="Z15" i="1"/>
  <c r="Y15" i="1"/>
  <c r="X15" i="1"/>
  <c r="W15" i="1"/>
  <c r="P15" i="1"/>
  <c r="O15" i="1"/>
  <c r="AD15" i="1" s="1"/>
  <c r="N15" i="1"/>
  <c r="AO15" i="1" s="1"/>
  <c r="AV15" i="1" s="1"/>
  <c r="M15" i="1"/>
  <c r="AU14" i="1"/>
  <c r="AR14" i="1"/>
  <c r="AP14" i="1"/>
  <c r="AI14" i="1"/>
  <c r="AN14" i="1" s="1"/>
  <c r="AH14" i="1"/>
  <c r="AF14" i="1"/>
  <c r="AE14" i="1"/>
  <c r="AC14" i="1"/>
  <c r="AB14" i="1"/>
  <c r="AA14" i="1"/>
  <c r="Z14" i="1"/>
  <c r="Y14" i="1"/>
  <c r="X14" i="1"/>
  <c r="W14" i="1"/>
  <c r="P14" i="1"/>
  <c r="O14" i="1"/>
  <c r="AD14" i="1" s="1"/>
  <c r="N14" i="1"/>
  <c r="AO14" i="1" s="1"/>
  <c r="M14" i="1"/>
  <c r="AU13" i="1"/>
  <c r="AR13" i="1"/>
  <c r="AP13" i="1"/>
  <c r="AO13" i="1"/>
  <c r="AV13" i="1" s="1"/>
  <c r="AI13" i="1"/>
  <c r="AT13" i="1" s="1"/>
  <c r="AH13" i="1"/>
  <c r="AF13" i="1"/>
  <c r="AE13" i="1"/>
  <c r="AD13" i="1"/>
  <c r="AC13" i="1"/>
  <c r="AB13" i="1"/>
  <c r="AA13" i="1"/>
  <c r="Z13" i="1"/>
  <c r="Y13" i="1"/>
  <c r="X13" i="1"/>
  <c r="W13" i="1"/>
  <c r="P13" i="1"/>
  <c r="O13" i="1"/>
  <c r="AQ13" i="1" s="1"/>
  <c r="N13" i="1"/>
  <c r="M13" i="1"/>
  <c r="AU12" i="1"/>
  <c r="AT12" i="1"/>
  <c r="AP12" i="1"/>
  <c r="AN12" i="1"/>
  <c r="AJ12" i="1"/>
  <c r="AI12" i="1"/>
  <c r="AH12" i="1"/>
  <c r="AF12" i="1"/>
  <c r="AE12" i="1"/>
  <c r="AD12" i="1"/>
  <c r="AC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R12" i="1" s="1"/>
  <c r="AU11" i="1"/>
  <c r="AP11" i="1"/>
  <c r="AO11" i="1"/>
  <c r="AN11" i="1"/>
  <c r="AJ11" i="1"/>
  <c r="AI11" i="1"/>
  <c r="AT11" i="1" s="1"/>
  <c r="AH11" i="1"/>
  <c r="AF11" i="1"/>
  <c r="AE11" i="1"/>
  <c r="AD11" i="1"/>
  <c r="AA11" i="1"/>
  <c r="Z11" i="1"/>
  <c r="Y11" i="1"/>
  <c r="X11" i="1"/>
  <c r="W11" i="1"/>
  <c r="P11" i="1"/>
  <c r="O11" i="1"/>
  <c r="AQ11" i="1" s="1"/>
  <c r="N11" i="1"/>
  <c r="AC11" i="1" s="1"/>
  <c r="M11" i="1"/>
  <c r="AR11" i="1" s="1"/>
  <c r="AU10" i="1"/>
  <c r="AP10" i="1"/>
  <c r="AO10" i="1"/>
  <c r="AI10" i="1"/>
  <c r="AN10" i="1" s="1"/>
  <c r="AH10" i="1"/>
  <c r="AF10" i="1"/>
  <c r="AE10" i="1"/>
  <c r="AA10" i="1"/>
  <c r="Z10" i="1"/>
  <c r="Y10" i="1"/>
  <c r="X10" i="1"/>
  <c r="W10" i="1"/>
  <c r="P10" i="1"/>
  <c r="O10" i="1"/>
  <c r="AD10" i="1" s="1"/>
  <c r="N10" i="1"/>
  <c r="AC10" i="1" s="1"/>
  <c r="M10" i="1"/>
  <c r="AR10" i="1" s="1"/>
  <c r="AU9" i="1"/>
  <c r="AT9" i="1"/>
  <c r="AR9" i="1"/>
  <c r="AP9" i="1"/>
  <c r="AJ9" i="1"/>
  <c r="AI9" i="1"/>
  <c r="AN9" i="1" s="1"/>
  <c r="AH9" i="1"/>
  <c r="AF9" i="1"/>
  <c r="AE9" i="1"/>
  <c r="AB9" i="1"/>
  <c r="AA9" i="1"/>
  <c r="Z9" i="1"/>
  <c r="Y9" i="1"/>
  <c r="X9" i="1"/>
  <c r="W9" i="1"/>
  <c r="P9" i="1"/>
  <c r="O9" i="1"/>
  <c r="AD9" i="1" s="1"/>
  <c r="N9" i="1"/>
  <c r="AO9" i="1" s="1"/>
  <c r="AV9" i="1" s="1"/>
  <c r="M9" i="1"/>
  <c r="AU8" i="1"/>
  <c r="AR8" i="1"/>
  <c r="AP8" i="1"/>
  <c r="AI8" i="1"/>
  <c r="AN8" i="1" s="1"/>
  <c r="AH8" i="1"/>
  <c r="AF8" i="1"/>
  <c r="AE8" i="1"/>
  <c r="AC8" i="1"/>
  <c r="AB8" i="1"/>
  <c r="AA8" i="1"/>
  <c r="Z8" i="1"/>
  <c r="Y8" i="1"/>
  <c r="X8" i="1"/>
  <c r="W8" i="1"/>
  <c r="P8" i="1"/>
  <c r="O8" i="1"/>
  <c r="AD8" i="1" s="1"/>
  <c r="N8" i="1"/>
  <c r="AO8" i="1" s="1"/>
  <c r="M8" i="1"/>
  <c r="AU7" i="1"/>
  <c r="AR7" i="1"/>
  <c r="AP7" i="1"/>
  <c r="AO7" i="1"/>
  <c r="AI7" i="1"/>
  <c r="AT7" i="1" s="1"/>
  <c r="AH7" i="1"/>
  <c r="AF7" i="1"/>
  <c r="AE7" i="1"/>
  <c r="AC7" i="1"/>
  <c r="AB7" i="1"/>
  <c r="AA7" i="1"/>
  <c r="Z7" i="1"/>
  <c r="Y7" i="1"/>
  <c r="X7" i="1"/>
  <c r="W7" i="1"/>
  <c r="P7" i="1"/>
  <c r="O7" i="1"/>
  <c r="AQ7" i="1" s="1"/>
  <c r="N7" i="1"/>
  <c r="M7" i="1"/>
  <c r="AU6" i="1"/>
  <c r="AT6" i="1"/>
  <c r="AP6" i="1"/>
  <c r="AN6" i="1"/>
  <c r="AJ6" i="1"/>
  <c r="AI6" i="1"/>
  <c r="AH6" i="1"/>
  <c r="AF6" i="1"/>
  <c r="AE6" i="1"/>
  <c r="AD6" i="1"/>
  <c r="AC6" i="1"/>
  <c r="AA6" i="1"/>
  <c r="Z6" i="1"/>
  <c r="Y6" i="1"/>
  <c r="X6" i="1"/>
  <c r="W6" i="1"/>
  <c r="P6" i="1"/>
  <c r="O6" i="1"/>
  <c r="AQ6" i="1" s="1"/>
  <c r="N6" i="1"/>
  <c r="AO6" i="1" s="1"/>
  <c r="AV6" i="1" s="1"/>
  <c r="M6" i="1"/>
  <c r="AR6" i="1" s="1"/>
  <c r="AU5" i="1"/>
  <c r="AP5" i="1"/>
  <c r="AO5" i="1"/>
  <c r="AV5" i="1" s="1"/>
  <c r="AN5" i="1"/>
  <c r="AI5" i="1"/>
  <c r="AT5" i="1" s="1"/>
  <c r="AH5" i="1"/>
  <c r="AF5" i="1"/>
  <c r="AE5" i="1"/>
  <c r="AD5" i="1"/>
  <c r="AA5" i="1"/>
  <c r="Z5" i="1"/>
  <c r="Y5" i="1"/>
  <c r="X5" i="1"/>
  <c r="W5" i="1"/>
  <c r="P5" i="1"/>
  <c r="O5" i="1"/>
  <c r="AQ5" i="1" s="1"/>
  <c r="N5" i="1"/>
  <c r="AC5" i="1" s="1"/>
  <c r="M5" i="1"/>
  <c r="AR5" i="1" s="1"/>
  <c r="AU4" i="1"/>
  <c r="AP4" i="1"/>
  <c r="AO4" i="1"/>
  <c r="AI4" i="1"/>
  <c r="AN4" i="1" s="1"/>
  <c r="AH4" i="1"/>
  <c r="AF4" i="1"/>
  <c r="AE4" i="1"/>
  <c r="AA4" i="1"/>
  <c r="Z4" i="1"/>
  <c r="Y4" i="1"/>
  <c r="X4" i="1"/>
  <c r="W4" i="1"/>
  <c r="P4" i="1"/>
  <c r="O4" i="1"/>
  <c r="AD4" i="1" s="1"/>
  <c r="N4" i="1"/>
  <c r="AC4" i="1" s="1"/>
  <c r="M4" i="1"/>
  <c r="AR4" i="1" s="1"/>
  <c r="AT6" i="19"/>
  <c r="AP6" i="19"/>
  <c r="AJ6" i="19"/>
  <c r="AI6" i="19"/>
  <c r="AH6" i="19"/>
  <c r="AF6" i="19"/>
  <c r="AE6" i="19"/>
  <c r="AD6" i="19"/>
  <c r="AA6" i="19"/>
  <c r="Z6" i="19"/>
  <c r="Y6" i="19"/>
  <c r="X6" i="19"/>
  <c r="W6" i="19"/>
  <c r="P6" i="19"/>
  <c r="O6" i="19"/>
  <c r="AQ6" i="19" s="1"/>
  <c r="N6" i="19"/>
  <c r="M6" i="19"/>
  <c r="AI5" i="19"/>
  <c r="AH5" i="19"/>
  <c r="W5" i="19"/>
  <c r="AI4" i="19"/>
  <c r="AU3" i="19"/>
  <c r="AR3" i="19"/>
  <c r="AQ3" i="19"/>
  <c r="AP3" i="19"/>
  <c r="AI3" i="19"/>
  <c r="AH3" i="19"/>
  <c r="AN2" i="19"/>
  <c r="AN6" i="19" s="1"/>
  <c r="AM2" i="19"/>
  <c r="AL2" i="19"/>
  <c r="AK2" i="19"/>
  <c r="AJ2" i="19"/>
  <c r="AA2" i="19"/>
  <c r="A2" i="19"/>
  <c r="AU1" i="19"/>
  <c r="AU6" i="19" s="1"/>
  <c r="AR1" i="19"/>
  <c r="AQ1" i="19"/>
  <c r="AP1" i="19"/>
  <c r="AO1" i="19"/>
  <c r="AO3" i="19" s="1"/>
  <c r="AA1" i="19"/>
  <c r="A1" i="19"/>
  <c r="AJ1" i="19" s="1"/>
  <c r="AV97" i="18"/>
  <c r="AP97" i="18"/>
  <c r="AO97" i="18"/>
  <c r="AI97" i="18"/>
  <c r="AT97" i="18" s="1"/>
  <c r="AH97" i="18"/>
  <c r="AF97" i="18"/>
  <c r="AE97" i="18"/>
  <c r="AD97" i="18"/>
  <c r="AC97" i="18"/>
  <c r="AB97" i="18"/>
  <c r="AA97" i="18"/>
  <c r="Z97" i="18"/>
  <c r="Y97" i="18"/>
  <c r="X97" i="18"/>
  <c r="W97" i="18"/>
  <c r="P97" i="18"/>
  <c r="O97" i="18"/>
  <c r="N97" i="18"/>
  <c r="M97" i="18"/>
  <c r="AT96" i="18"/>
  <c r="AP96" i="18"/>
  <c r="AO96" i="18"/>
  <c r="AV96" i="18" s="1"/>
  <c r="AI96" i="18"/>
  <c r="AH96" i="18"/>
  <c r="AF96" i="18"/>
  <c r="AE96" i="18"/>
  <c r="AD96" i="18"/>
  <c r="AC96" i="18"/>
  <c r="AA96" i="18"/>
  <c r="Z96" i="18"/>
  <c r="Y96" i="18"/>
  <c r="X96" i="18"/>
  <c r="W96" i="18"/>
  <c r="P96" i="18"/>
  <c r="O96" i="18"/>
  <c r="N96" i="18"/>
  <c r="M96" i="18"/>
  <c r="AP95" i="18"/>
  <c r="AI95" i="18"/>
  <c r="AT95" i="18" s="1"/>
  <c r="AH95" i="18"/>
  <c r="AF95" i="18"/>
  <c r="AE95" i="18"/>
  <c r="AA95" i="18"/>
  <c r="Z95" i="18"/>
  <c r="Y95" i="18"/>
  <c r="X95" i="18"/>
  <c r="W95" i="18"/>
  <c r="P95" i="18"/>
  <c r="O95" i="18"/>
  <c r="AD95" i="18" s="1"/>
  <c r="N95" i="18"/>
  <c r="M95" i="18"/>
  <c r="AP94" i="18"/>
  <c r="AO94" i="18"/>
  <c r="AV94" i="18" s="1"/>
  <c r="AI94" i="18"/>
  <c r="AH94" i="18"/>
  <c r="AF94" i="18"/>
  <c r="AE94" i="18"/>
  <c r="AA94" i="18"/>
  <c r="Z94" i="18"/>
  <c r="Y94" i="18"/>
  <c r="X94" i="18"/>
  <c r="W94" i="18"/>
  <c r="P94" i="18"/>
  <c r="O94" i="18"/>
  <c r="N94" i="18"/>
  <c r="AC94" i="18" s="1"/>
  <c r="M94" i="18"/>
  <c r="AB94" i="18" s="1"/>
  <c r="AT93" i="18"/>
  <c r="AP93" i="18"/>
  <c r="AI93" i="18"/>
  <c r="AH93" i="18"/>
  <c r="AF93" i="18"/>
  <c r="AE93" i="18"/>
  <c r="AB93" i="18"/>
  <c r="AA93" i="18"/>
  <c r="Z93" i="18"/>
  <c r="Y93" i="18"/>
  <c r="X93" i="18"/>
  <c r="W93" i="18"/>
  <c r="P93" i="18"/>
  <c r="O93" i="18"/>
  <c r="AD93" i="18" s="1"/>
  <c r="N93" i="18"/>
  <c r="M93" i="18"/>
  <c r="AT92" i="18"/>
  <c r="AP92" i="18"/>
  <c r="AI92" i="18"/>
  <c r="AH92" i="18"/>
  <c r="AF92" i="18"/>
  <c r="AE92" i="18"/>
  <c r="AD92" i="18"/>
  <c r="AC92" i="18"/>
  <c r="AB92" i="18"/>
  <c r="AA92" i="18"/>
  <c r="Z92" i="18"/>
  <c r="Y92" i="18"/>
  <c r="X92" i="18"/>
  <c r="W92" i="18"/>
  <c r="P92" i="18"/>
  <c r="O92" i="18"/>
  <c r="N92" i="18"/>
  <c r="AO92" i="18" s="1"/>
  <c r="AV92" i="18" s="1"/>
  <c r="M92" i="18"/>
  <c r="AT91" i="18"/>
  <c r="AI91" i="18"/>
  <c r="AH91" i="18"/>
  <c r="AF91" i="18"/>
  <c r="AE91" i="18"/>
  <c r="AD91" i="18"/>
  <c r="AC91" i="18"/>
  <c r="AA91" i="18"/>
  <c r="Z91" i="18"/>
  <c r="Y91" i="18"/>
  <c r="X91" i="18"/>
  <c r="W91" i="18"/>
  <c r="P91" i="18"/>
  <c r="O91" i="18"/>
  <c r="N91" i="18"/>
  <c r="M91" i="18"/>
  <c r="AT90" i="18"/>
  <c r="AJ90" i="18"/>
  <c r="AI90" i="18"/>
  <c r="AH90" i="18"/>
  <c r="AF90" i="18"/>
  <c r="AE90" i="18"/>
  <c r="AD90" i="18"/>
  <c r="AC90" i="18"/>
  <c r="AA90" i="18"/>
  <c r="Z90" i="18"/>
  <c r="Y90" i="18"/>
  <c r="X90" i="18"/>
  <c r="W90" i="18"/>
  <c r="P90" i="18"/>
  <c r="O90" i="18"/>
  <c r="N90" i="18"/>
  <c r="M90" i="18"/>
  <c r="AT89" i="18"/>
  <c r="AO89" i="18"/>
  <c r="AI89" i="18"/>
  <c r="AH89" i="18"/>
  <c r="AF89" i="18"/>
  <c r="AE89" i="18"/>
  <c r="AD89" i="18"/>
  <c r="AA89" i="18"/>
  <c r="Z89" i="18"/>
  <c r="Y89" i="18"/>
  <c r="X89" i="18"/>
  <c r="W89" i="18"/>
  <c r="P89" i="18"/>
  <c r="O89" i="18"/>
  <c r="N89" i="18"/>
  <c r="AC89" i="18" s="1"/>
  <c r="M89" i="18"/>
  <c r="AI88" i="18"/>
  <c r="AH88" i="18"/>
  <c r="AF88" i="18"/>
  <c r="AE88" i="18"/>
  <c r="AA88" i="18"/>
  <c r="Z88" i="18"/>
  <c r="Y88" i="18"/>
  <c r="X88" i="18"/>
  <c r="W88" i="18"/>
  <c r="P88" i="18"/>
  <c r="O88" i="18"/>
  <c r="AD88" i="18" s="1"/>
  <c r="N88" i="18"/>
  <c r="AC88" i="18" s="1"/>
  <c r="M88" i="18"/>
  <c r="AB88" i="18" s="1"/>
  <c r="AT87" i="18"/>
  <c r="AI87" i="18"/>
  <c r="AH87" i="18"/>
  <c r="AF87" i="18"/>
  <c r="AE87" i="18"/>
  <c r="AC87" i="18"/>
  <c r="AB87" i="18"/>
  <c r="AA87" i="18"/>
  <c r="Z87" i="18"/>
  <c r="Y87" i="18"/>
  <c r="X87" i="18"/>
  <c r="W87" i="18"/>
  <c r="P87" i="18"/>
  <c r="O87" i="18"/>
  <c r="AD87" i="18" s="1"/>
  <c r="N87" i="18"/>
  <c r="M87" i="18"/>
  <c r="AT86" i="18"/>
  <c r="AP86" i="18"/>
  <c r="AI86" i="18"/>
  <c r="AH86" i="18"/>
  <c r="AF86" i="18"/>
  <c r="AE86" i="18"/>
  <c r="AC86" i="18"/>
  <c r="AB86" i="18"/>
  <c r="AA86" i="18"/>
  <c r="Z86" i="18"/>
  <c r="Y86" i="18"/>
  <c r="X86" i="18"/>
  <c r="W86" i="18"/>
  <c r="P86" i="18"/>
  <c r="O86" i="18"/>
  <c r="N86" i="18"/>
  <c r="AO86" i="18" s="1"/>
  <c r="AV86" i="18" s="1"/>
  <c r="M86" i="18"/>
  <c r="AT85" i="18"/>
  <c r="AI85" i="18"/>
  <c r="AH85" i="18"/>
  <c r="AF85" i="18"/>
  <c r="AE85" i="18"/>
  <c r="AD85" i="18"/>
  <c r="AC85" i="18"/>
  <c r="AA85" i="18"/>
  <c r="Z85" i="18"/>
  <c r="Y85" i="18"/>
  <c r="X85" i="18"/>
  <c r="W85" i="18"/>
  <c r="P85" i="18"/>
  <c r="O85" i="18"/>
  <c r="N85" i="18"/>
  <c r="M85" i="18"/>
  <c r="AB85" i="18" s="1"/>
  <c r="AT84" i="18"/>
  <c r="AI84" i="18"/>
  <c r="AH84" i="18"/>
  <c r="AF84" i="18"/>
  <c r="AE84" i="18"/>
  <c r="AD84" i="18"/>
  <c r="AC84" i="18"/>
  <c r="AA84" i="18"/>
  <c r="Z84" i="18"/>
  <c r="Y84" i="18"/>
  <c r="X84" i="18"/>
  <c r="W84" i="18"/>
  <c r="P84" i="18"/>
  <c r="O84" i="18"/>
  <c r="N84" i="18"/>
  <c r="M84" i="18"/>
  <c r="AT83" i="18"/>
  <c r="AI83" i="18"/>
  <c r="AH83" i="18"/>
  <c r="AF83" i="18"/>
  <c r="AE83" i="18"/>
  <c r="AD83" i="18"/>
  <c r="AA83" i="18"/>
  <c r="Z83" i="18"/>
  <c r="Y83" i="18"/>
  <c r="X83" i="18"/>
  <c r="W83" i="18"/>
  <c r="P83" i="18"/>
  <c r="O83" i="18"/>
  <c r="N83" i="18"/>
  <c r="AC83" i="18" s="1"/>
  <c r="M83" i="18"/>
  <c r="AQ82" i="18"/>
  <c r="AI82" i="18"/>
  <c r="AH82" i="18"/>
  <c r="AF82" i="18"/>
  <c r="AE82" i="18"/>
  <c r="AB82" i="18"/>
  <c r="AA82" i="18"/>
  <c r="Z82" i="18"/>
  <c r="Y82" i="18"/>
  <c r="X82" i="18"/>
  <c r="W82" i="18"/>
  <c r="P82" i="18"/>
  <c r="O82" i="18"/>
  <c r="AD82" i="18" s="1"/>
  <c r="N82" i="18"/>
  <c r="AC82" i="18" s="1"/>
  <c r="M82" i="18"/>
  <c r="AI81" i="18"/>
  <c r="AH81" i="18"/>
  <c r="AF81" i="18"/>
  <c r="AE81" i="18"/>
  <c r="AC81" i="18"/>
  <c r="AB81" i="18"/>
  <c r="AA81" i="18"/>
  <c r="Z81" i="18"/>
  <c r="Y81" i="18"/>
  <c r="X81" i="18"/>
  <c r="W81" i="18"/>
  <c r="P81" i="18"/>
  <c r="O81" i="18"/>
  <c r="AD81" i="18" s="1"/>
  <c r="N81" i="18"/>
  <c r="M81" i="18"/>
  <c r="AJ80" i="18"/>
  <c r="AI80" i="18"/>
  <c r="AH80" i="18"/>
  <c r="AF80" i="18"/>
  <c r="AE80" i="18"/>
  <c r="AC80" i="18"/>
  <c r="AB80" i="18"/>
  <c r="AA80" i="18"/>
  <c r="Z80" i="18"/>
  <c r="Y80" i="18"/>
  <c r="X80" i="18"/>
  <c r="W80" i="18"/>
  <c r="P80" i="18"/>
  <c r="O80" i="18"/>
  <c r="AD80" i="18" s="1"/>
  <c r="N80" i="18"/>
  <c r="M80" i="18"/>
  <c r="AI79" i="18"/>
  <c r="AH79" i="18"/>
  <c r="W79" i="18"/>
  <c r="AP78" i="18"/>
  <c r="AI78" i="18"/>
  <c r="AH78" i="18"/>
  <c r="AF78" i="18"/>
  <c r="AE78" i="18"/>
  <c r="AA78" i="18"/>
  <c r="Z78" i="18"/>
  <c r="Y78" i="18"/>
  <c r="X78" i="18"/>
  <c r="W78" i="18"/>
  <c r="P78" i="18"/>
  <c r="O78" i="18"/>
  <c r="AD78" i="18" s="1"/>
  <c r="N78" i="18"/>
  <c r="AC78" i="18" s="1"/>
  <c r="M78" i="18"/>
  <c r="AB78" i="18" s="1"/>
  <c r="AT77" i="18"/>
  <c r="AR77" i="18"/>
  <c r="AP77" i="18"/>
  <c r="AI77" i="18"/>
  <c r="AH77" i="18"/>
  <c r="AF77" i="18"/>
  <c r="AE77" i="18"/>
  <c r="AC77" i="18"/>
  <c r="AB77" i="18"/>
  <c r="AA77" i="18"/>
  <c r="Z77" i="18"/>
  <c r="Y77" i="18"/>
  <c r="X77" i="18"/>
  <c r="W77" i="18"/>
  <c r="P77" i="18"/>
  <c r="O77" i="18"/>
  <c r="AD77" i="18" s="1"/>
  <c r="N77" i="18"/>
  <c r="M77" i="18"/>
  <c r="AT76" i="18"/>
  <c r="AR76" i="18"/>
  <c r="AP76" i="18"/>
  <c r="AI76" i="18"/>
  <c r="AH76" i="18"/>
  <c r="AF76" i="18"/>
  <c r="AE76" i="18"/>
  <c r="AD76" i="18"/>
  <c r="AC76" i="18"/>
  <c r="AB76" i="18"/>
  <c r="AA76" i="18"/>
  <c r="Z76" i="18"/>
  <c r="Y76" i="18"/>
  <c r="X76" i="18"/>
  <c r="W76" i="18"/>
  <c r="P76" i="18"/>
  <c r="O76" i="18"/>
  <c r="N76" i="18"/>
  <c r="AO76" i="18" s="1"/>
  <c r="AV76" i="18" s="1"/>
  <c r="M76" i="18"/>
  <c r="AV75" i="18"/>
  <c r="AP75" i="18"/>
  <c r="AO75" i="18"/>
  <c r="AI75" i="18"/>
  <c r="AT75" i="18" s="1"/>
  <c r="AH75" i="18"/>
  <c r="AF75" i="18"/>
  <c r="AE75" i="18"/>
  <c r="AD75" i="18"/>
  <c r="AC75" i="18"/>
  <c r="AB75" i="18"/>
  <c r="AA75" i="18"/>
  <c r="Z75" i="18"/>
  <c r="Y75" i="18"/>
  <c r="X75" i="18"/>
  <c r="W75" i="18"/>
  <c r="P75" i="18"/>
  <c r="O75" i="18"/>
  <c r="N75" i="18"/>
  <c r="M75" i="18"/>
  <c r="AT74" i="18"/>
  <c r="AI74" i="18"/>
  <c r="AH74" i="18"/>
  <c r="AF74" i="18"/>
  <c r="AE74" i="18"/>
  <c r="AD74" i="18"/>
  <c r="AA74" i="18"/>
  <c r="Z74" i="18"/>
  <c r="Y74" i="18"/>
  <c r="X74" i="18"/>
  <c r="W74" i="18"/>
  <c r="P74" i="18"/>
  <c r="O74" i="18"/>
  <c r="N74" i="18"/>
  <c r="M74" i="18"/>
  <c r="AT73" i="18"/>
  <c r="AI73" i="18"/>
  <c r="AH73" i="18"/>
  <c r="AF73" i="18"/>
  <c r="AE73" i="18"/>
  <c r="AD73" i="18"/>
  <c r="AA73" i="18"/>
  <c r="Z73" i="18"/>
  <c r="Y73" i="18"/>
  <c r="X73" i="18"/>
  <c r="W73" i="18"/>
  <c r="P73" i="18"/>
  <c r="O73" i="18"/>
  <c r="N73" i="18"/>
  <c r="AC73" i="18" s="1"/>
  <c r="M73" i="18"/>
  <c r="AI72" i="18"/>
  <c r="AH72" i="18"/>
  <c r="AF72" i="18"/>
  <c r="AE72" i="18"/>
  <c r="AA72" i="18"/>
  <c r="Z72" i="18"/>
  <c r="Y72" i="18"/>
  <c r="X72" i="18"/>
  <c r="W72" i="18"/>
  <c r="P72" i="18"/>
  <c r="O72" i="18"/>
  <c r="AD72" i="18" s="1"/>
  <c r="N72" i="18"/>
  <c r="M72" i="18"/>
  <c r="AB72" i="18" s="1"/>
  <c r="AT71" i="18"/>
  <c r="AI71" i="18"/>
  <c r="AH71" i="18"/>
  <c r="AF71" i="18"/>
  <c r="AE71" i="18"/>
  <c r="AB71" i="18"/>
  <c r="AA71" i="18"/>
  <c r="Z71" i="18"/>
  <c r="Y71" i="18"/>
  <c r="X71" i="18"/>
  <c r="W71" i="18"/>
  <c r="P71" i="18"/>
  <c r="O71" i="18"/>
  <c r="AD71" i="18" s="1"/>
  <c r="N71" i="18"/>
  <c r="M71" i="18"/>
  <c r="AT70" i="18"/>
  <c r="AI70" i="18"/>
  <c r="AH70" i="18"/>
  <c r="AF70" i="18"/>
  <c r="AE70" i="18"/>
  <c r="AD70" i="18"/>
  <c r="AC70" i="18"/>
  <c r="AB70" i="18"/>
  <c r="AA70" i="18"/>
  <c r="Z70" i="18"/>
  <c r="Y70" i="18"/>
  <c r="X70" i="18"/>
  <c r="W70" i="18"/>
  <c r="P70" i="18"/>
  <c r="O70" i="18"/>
  <c r="N70" i="18"/>
  <c r="M70" i="18"/>
  <c r="AI69" i="18"/>
  <c r="AH69" i="18"/>
  <c r="W69" i="18"/>
  <c r="AI68" i="18"/>
  <c r="AH68" i="18"/>
  <c r="AF68" i="18"/>
  <c r="AE68" i="18"/>
  <c r="AB68" i="18"/>
  <c r="AA68" i="18"/>
  <c r="Z68" i="18"/>
  <c r="Y68" i="18"/>
  <c r="X68" i="18"/>
  <c r="W68" i="18"/>
  <c r="P68" i="18"/>
  <c r="O68" i="18"/>
  <c r="N68" i="18"/>
  <c r="AC68" i="18" s="1"/>
  <c r="M68" i="18"/>
  <c r="AT67" i="18"/>
  <c r="AI67" i="18"/>
  <c r="AH67" i="18"/>
  <c r="AF67" i="18"/>
  <c r="AE67" i="18"/>
  <c r="AC67" i="18"/>
  <c r="AB67" i="18"/>
  <c r="AA67" i="18"/>
  <c r="Z67" i="18"/>
  <c r="Y67" i="18"/>
  <c r="X67" i="18"/>
  <c r="W67" i="18"/>
  <c r="P67" i="18"/>
  <c r="O67" i="18"/>
  <c r="AD67" i="18" s="1"/>
  <c r="N67" i="18"/>
  <c r="M67" i="18"/>
  <c r="AT66" i="18"/>
  <c r="AI66" i="18"/>
  <c r="AH66" i="18"/>
  <c r="AF66" i="18"/>
  <c r="AE66" i="18"/>
  <c r="AC66" i="18"/>
  <c r="AB66" i="18"/>
  <c r="AA66" i="18"/>
  <c r="Z66" i="18"/>
  <c r="Y66" i="18"/>
  <c r="X66" i="18"/>
  <c r="W66" i="18"/>
  <c r="P66" i="18"/>
  <c r="O66" i="18"/>
  <c r="N66" i="18"/>
  <c r="M66" i="18"/>
  <c r="AV65" i="18"/>
  <c r="AP65" i="18"/>
  <c r="AO65" i="18"/>
  <c r="AI65" i="18"/>
  <c r="AH65" i="18"/>
  <c r="AF65" i="18"/>
  <c r="AE65" i="18"/>
  <c r="AD65" i="18"/>
  <c r="AC65" i="18"/>
  <c r="AB65" i="18"/>
  <c r="AA65" i="18"/>
  <c r="Z65" i="18"/>
  <c r="Y65" i="18"/>
  <c r="X65" i="18"/>
  <c r="W65" i="18"/>
  <c r="P65" i="18"/>
  <c r="O65" i="18"/>
  <c r="N65" i="18"/>
  <c r="M65" i="18"/>
  <c r="AI64" i="18"/>
  <c r="AH64" i="18"/>
  <c r="W64" i="18"/>
  <c r="AT63" i="18"/>
  <c r="AP63" i="18"/>
  <c r="AI63" i="18"/>
  <c r="AH63" i="18"/>
  <c r="AF63" i="18"/>
  <c r="AE63" i="18"/>
  <c r="AC63" i="18"/>
  <c r="AB63" i="18"/>
  <c r="AA63" i="18"/>
  <c r="Z63" i="18"/>
  <c r="Y63" i="18"/>
  <c r="X63" i="18"/>
  <c r="W63" i="18"/>
  <c r="P63" i="18"/>
  <c r="O63" i="18"/>
  <c r="N63" i="18"/>
  <c r="AO63" i="18" s="1"/>
  <c r="AV63" i="18" s="1"/>
  <c r="M63" i="18"/>
  <c r="AT62" i="18"/>
  <c r="AP62" i="18"/>
  <c r="AI62" i="18"/>
  <c r="AH62" i="18"/>
  <c r="AF62" i="18"/>
  <c r="AE62" i="18"/>
  <c r="AC62" i="18"/>
  <c r="AB62" i="18"/>
  <c r="AA62" i="18"/>
  <c r="Z62" i="18"/>
  <c r="Y62" i="18"/>
  <c r="X62" i="18"/>
  <c r="W62" i="18"/>
  <c r="P62" i="18"/>
  <c r="O62" i="18"/>
  <c r="AD62" i="18" s="1"/>
  <c r="N62" i="18"/>
  <c r="AO62" i="18" s="1"/>
  <c r="AV62" i="18" s="1"/>
  <c r="M62" i="18"/>
  <c r="AP61" i="18"/>
  <c r="AO61" i="18"/>
  <c r="AV61" i="18" s="1"/>
  <c r="AI61" i="18"/>
  <c r="AH61" i="18"/>
  <c r="AF61" i="18"/>
  <c r="AE61" i="18"/>
  <c r="AD61" i="18"/>
  <c r="AC61" i="18"/>
  <c r="AB61" i="18"/>
  <c r="AA61" i="18"/>
  <c r="Z61" i="18"/>
  <c r="Y61" i="18"/>
  <c r="X61" i="18"/>
  <c r="W61" i="18"/>
  <c r="P61" i="18"/>
  <c r="O61" i="18"/>
  <c r="N61" i="18"/>
  <c r="M61" i="18"/>
  <c r="AT60" i="18"/>
  <c r="AP60" i="18"/>
  <c r="AO60" i="18"/>
  <c r="AV60" i="18" s="1"/>
  <c r="AI60" i="18"/>
  <c r="AH60" i="18"/>
  <c r="AF60" i="18"/>
  <c r="AE60" i="18"/>
  <c r="AD60" i="18"/>
  <c r="AA60" i="18"/>
  <c r="Z60" i="18"/>
  <c r="Y60" i="18"/>
  <c r="X60" i="18"/>
  <c r="W60" i="18"/>
  <c r="P60" i="18"/>
  <c r="O60" i="18"/>
  <c r="N60" i="18"/>
  <c r="AC60" i="18" s="1"/>
  <c r="M60" i="18"/>
  <c r="AU59" i="18"/>
  <c r="AT59" i="18"/>
  <c r="AP59" i="18"/>
  <c r="AI59" i="18"/>
  <c r="AH59" i="18"/>
  <c r="AF59" i="18"/>
  <c r="AE59" i="18"/>
  <c r="AA59" i="18"/>
  <c r="Z59" i="18"/>
  <c r="Y59" i="18"/>
  <c r="X59" i="18"/>
  <c r="W59" i="18"/>
  <c r="P59" i="18"/>
  <c r="O59" i="18"/>
  <c r="N59" i="18"/>
  <c r="M59" i="18"/>
  <c r="AI58" i="18"/>
  <c r="AH58" i="18"/>
  <c r="W58" i="18"/>
  <c r="AV57" i="18"/>
  <c r="AP57" i="18"/>
  <c r="AO57" i="18"/>
  <c r="AI57" i="18"/>
  <c r="AT57" i="18" s="1"/>
  <c r="AH57" i="18"/>
  <c r="AF57" i="18"/>
  <c r="AE57" i="18"/>
  <c r="AD57" i="18"/>
  <c r="AC57" i="18"/>
  <c r="AA57" i="18"/>
  <c r="Z57" i="18"/>
  <c r="Y57" i="18"/>
  <c r="X57" i="18"/>
  <c r="W57" i="18"/>
  <c r="P57" i="18"/>
  <c r="O57" i="18"/>
  <c r="N57" i="18"/>
  <c r="M57" i="18"/>
  <c r="AB57" i="18" s="1"/>
  <c r="AP56" i="18"/>
  <c r="AO56" i="18"/>
  <c r="AV56" i="18" s="1"/>
  <c r="AI56" i="18"/>
  <c r="AT56" i="18" s="1"/>
  <c r="AH56" i="18"/>
  <c r="AF56" i="18"/>
  <c r="AE56" i="18"/>
  <c r="AD56" i="18"/>
  <c r="AA56" i="18"/>
  <c r="Z56" i="18"/>
  <c r="Y56" i="18"/>
  <c r="X56" i="18"/>
  <c r="W56" i="18"/>
  <c r="P56" i="18"/>
  <c r="O56" i="18"/>
  <c r="N56" i="18"/>
  <c r="AC56" i="18" s="1"/>
  <c r="M56" i="18"/>
  <c r="AB56" i="18" s="1"/>
  <c r="AT55" i="18"/>
  <c r="AP55" i="18"/>
  <c r="AO55" i="18"/>
  <c r="AV55" i="18" s="1"/>
  <c r="AI55" i="18"/>
  <c r="AH55" i="18"/>
  <c r="AF55" i="18"/>
  <c r="AE55" i="18"/>
  <c r="AD55" i="18"/>
  <c r="AA55" i="18"/>
  <c r="Z55" i="18"/>
  <c r="Y55" i="18"/>
  <c r="X55" i="18"/>
  <c r="W55" i="18"/>
  <c r="P55" i="18"/>
  <c r="O55" i="18"/>
  <c r="N55" i="18"/>
  <c r="AC55" i="18" s="1"/>
  <c r="M55" i="18"/>
  <c r="AU54" i="18"/>
  <c r="AP54" i="18"/>
  <c r="AI54" i="18"/>
  <c r="AH54" i="18"/>
  <c r="AF54" i="18"/>
  <c r="AE54" i="18"/>
  <c r="AB54" i="18"/>
  <c r="AA54" i="18"/>
  <c r="Z54" i="18"/>
  <c r="Y54" i="18"/>
  <c r="X54" i="18"/>
  <c r="W54" i="18"/>
  <c r="P54" i="18"/>
  <c r="O54" i="18"/>
  <c r="N54" i="18"/>
  <c r="M54" i="18"/>
  <c r="AT53" i="18"/>
  <c r="AQ53" i="18"/>
  <c r="AP53" i="18"/>
  <c r="AI53" i="18"/>
  <c r="AH53" i="18"/>
  <c r="AF53" i="18"/>
  <c r="AE53" i="18"/>
  <c r="AB53" i="18"/>
  <c r="AA53" i="18"/>
  <c r="Z53" i="18"/>
  <c r="Y53" i="18"/>
  <c r="X53" i="18"/>
  <c r="W53" i="18"/>
  <c r="P53" i="18"/>
  <c r="O53" i="18"/>
  <c r="AD53" i="18" s="1"/>
  <c r="N53" i="18"/>
  <c r="M53" i="18"/>
  <c r="AR52" i="18"/>
  <c r="AP52" i="18"/>
  <c r="AI52" i="18"/>
  <c r="AT52" i="18" s="1"/>
  <c r="AH52" i="18"/>
  <c r="AF52" i="18"/>
  <c r="AE52" i="18"/>
  <c r="AB52" i="18"/>
  <c r="AA52" i="18"/>
  <c r="Z52" i="18"/>
  <c r="Y52" i="18"/>
  <c r="X52" i="18"/>
  <c r="W52" i="18"/>
  <c r="P52" i="18"/>
  <c r="O52" i="18"/>
  <c r="AD52" i="18" s="1"/>
  <c r="N52" i="18"/>
  <c r="M52" i="18"/>
  <c r="AI51" i="18"/>
  <c r="AH51" i="18"/>
  <c r="W51" i="18"/>
  <c r="AP50" i="18"/>
  <c r="AI50" i="18"/>
  <c r="AH50" i="18"/>
  <c r="AF50" i="18"/>
  <c r="AE50" i="18"/>
  <c r="AA50" i="18"/>
  <c r="Z50" i="18"/>
  <c r="Y50" i="18"/>
  <c r="X50" i="18"/>
  <c r="W50" i="18"/>
  <c r="P50" i="18"/>
  <c r="O50" i="18"/>
  <c r="N50" i="18"/>
  <c r="M50" i="18"/>
  <c r="AP49" i="18"/>
  <c r="AO49" i="18"/>
  <c r="AV49" i="18" s="1"/>
  <c r="AI49" i="18"/>
  <c r="AH49" i="18"/>
  <c r="AF49" i="18"/>
  <c r="AE49" i="18"/>
  <c r="AC49" i="18"/>
  <c r="AA49" i="18"/>
  <c r="Z49" i="18"/>
  <c r="Y49" i="18"/>
  <c r="X49" i="18"/>
  <c r="W49" i="18"/>
  <c r="P49" i="18"/>
  <c r="O49" i="18"/>
  <c r="AD49" i="18" s="1"/>
  <c r="N49" i="18"/>
  <c r="M49" i="18"/>
  <c r="AU48" i="18"/>
  <c r="AT48" i="18"/>
  <c r="AP48" i="18"/>
  <c r="AI48" i="18"/>
  <c r="AH48" i="18"/>
  <c r="AF48" i="18"/>
  <c r="AE48" i="18"/>
  <c r="AD48" i="18"/>
  <c r="AC48" i="18"/>
  <c r="AB48" i="18"/>
  <c r="AA48" i="18"/>
  <c r="Z48" i="18"/>
  <c r="Y48" i="18"/>
  <c r="X48" i="18"/>
  <c r="W48" i="18"/>
  <c r="P48" i="18"/>
  <c r="O48" i="18"/>
  <c r="N48" i="18"/>
  <c r="AO48" i="18" s="1"/>
  <c r="AV48" i="18" s="1"/>
  <c r="M48" i="18"/>
  <c r="AT47" i="18"/>
  <c r="AP47" i="18"/>
  <c r="AO47" i="18"/>
  <c r="AV47" i="18" s="1"/>
  <c r="AI47" i="18"/>
  <c r="AH47" i="18"/>
  <c r="AF47" i="18"/>
  <c r="AE47" i="18"/>
  <c r="AD47" i="18"/>
  <c r="AC47" i="18"/>
  <c r="AA47" i="18"/>
  <c r="Z47" i="18"/>
  <c r="Y47" i="18"/>
  <c r="X47" i="18"/>
  <c r="W47" i="18"/>
  <c r="P47" i="18"/>
  <c r="O47" i="18"/>
  <c r="N47" i="18"/>
  <c r="M47" i="18"/>
  <c r="AI46" i="18"/>
  <c r="AT46" i="18" s="1"/>
  <c r="AH46" i="18"/>
  <c r="AF46" i="18"/>
  <c r="AE46" i="18"/>
  <c r="AD46" i="18"/>
  <c r="AC46" i="18"/>
  <c r="AA46" i="18"/>
  <c r="Z46" i="18"/>
  <c r="Y46" i="18"/>
  <c r="X46" i="18"/>
  <c r="W46" i="18"/>
  <c r="P46" i="18"/>
  <c r="O46" i="18"/>
  <c r="N46" i="18"/>
  <c r="M46" i="18"/>
  <c r="AT45" i="18"/>
  <c r="AI45" i="18"/>
  <c r="AH45" i="18"/>
  <c r="AF45" i="18"/>
  <c r="AE45" i="18"/>
  <c r="AD45" i="18"/>
  <c r="AC45" i="18"/>
  <c r="AA45" i="18"/>
  <c r="Z45" i="18"/>
  <c r="Y45" i="18"/>
  <c r="X45" i="18"/>
  <c r="W45" i="18"/>
  <c r="P45" i="18"/>
  <c r="O45" i="18"/>
  <c r="N45" i="18"/>
  <c r="M45" i="18"/>
  <c r="AU44" i="18"/>
  <c r="AI44" i="18"/>
  <c r="AH44" i="18"/>
  <c r="AF44" i="18"/>
  <c r="AE44" i="18"/>
  <c r="AB44" i="18"/>
  <c r="AA44" i="18"/>
  <c r="Z44" i="18"/>
  <c r="Y44" i="18"/>
  <c r="X44" i="18"/>
  <c r="W44" i="18"/>
  <c r="P44" i="18"/>
  <c r="O44" i="18"/>
  <c r="N44" i="18"/>
  <c r="M44" i="18"/>
  <c r="AR43" i="18"/>
  <c r="AP43" i="18"/>
  <c r="AI43" i="18"/>
  <c r="AH43" i="18"/>
  <c r="AF43" i="18"/>
  <c r="AE43" i="18"/>
  <c r="AA43" i="18"/>
  <c r="Z43" i="18"/>
  <c r="Y43" i="18"/>
  <c r="X43" i="18"/>
  <c r="W43" i="18"/>
  <c r="P43" i="18"/>
  <c r="O43" i="18"/>
  <c r="AD43" i="18" s="1"/>
  <c r="N43" i="18"/>
  <c r="M43" i="18"/>
  <c r="AB43" i="18" s="1"/>
  <c r="AI42" i="18"/>
  <c r="AT42" i="18" s="1"/>
  <c r="AH42" i="18"/>
  <c r="AF42" i="18"/>
  <c r="AE42" i="18"/>
  <c r="AD42" i="18"/>
  <c r="AC42" i="18"/>
  <c r="AB42" i="18"/>
  <c r="AA42" i="18"/>
  <c r="Z42" i="18"/>
  <c r="Y42" i="18"/>
  <c r="X42" i="18"/>
  <c r="W42" i="18"/>
  <c r="P42" i="18"/>
  <c r="O42" i="18"/>
  <c r="N42" i="18"/>
  <c r="M42" i="18"/>
  <c r="AI41" i="18"/>
  <c r="AT41" i="18" s="1"/>
  <c r="AH41" i="18"/>
  <c r="AF41" i="18"/>
  <c r="AE41" i="18"/>
  <c r="AD41" i="18"/>
  <c r="AC41" i="18"/>
  <c r="AA41" i="18"/>
  <c r="Z41" i="18"/>
  <c r="Y41" i="18"/>
  <c r="X41" i="18"/>
  <c r="W41" i="18"/>
  <c r="P41" i="18"/>
  <c r="O41" i="18"/>
  <c r="N41" i="18"/>
  <c r="M41" i="18"/>
  <c r="AJ40" i="18"/>
  <c r="AI40" i="18"/>
  <c r="AT40" i="18" s="1"/>
  <c r="AH40" i="18"/>
  <c r="AF40" i="18"/>
  <c r="AE40" i="18"/>
  <c r="AD40" i="18"/>
  <c r="AC40" i="18"/>
  <c r="AA40" i="18"/>
  <c r="Z40" i="18"/>
  <c r="Y40" i="18"/>
  <c r="X40" i="18"/>
  <c r="W40" i="18"/>
  <c r="P40" i="18"/>
  <c r="O40" i="18"/>
  <c r="N40" i="18"/>
  <c r="M40" i="18"/>
  <c r="AI39" i="18"/>
  <c r="AH39" i="18"/>
  <c r="W39" i="18"/>
  <c r="AR38" i="18"/>
  <c r="AI38" i="18"/>
  <c r="AH38" i="18"/>
  <c r="AF38" i="18"/>
  <c r="AE38" i="18"/>
  <c r="AB38" i="18"/>
  <c r="AA38" i="18"/>
  <c r="Z38" i="18"/>
  <c r="Y38" i="18"/>
  <c r="X38" i="18"/>
  <c r="W38" i="18"/>
  <c r="P38" i="18"/>
  <c r="O38" i="18"/>
  <c r="AD38" i="18" s="1"/>
  <c r="N38" i="18"/>
  <c r="M38" i="18"/>
  <c r="AQ37" i="18"/>
  <c r="AP37" i="18"/>
  <c r="AO37" i="18"/>
  <c r="AV37" i="18" s="1"/>
  <c r="AI37" i="18"/>
  <c r="AH37" i="18"/>
  <c r="AF37" i="18"/>
  <c r="AE37" i="18"/>
  <c r="AC37" i="18"/>
  <c r="AB37" i="18"/>
  <c r="AA37" i="18"/>
  <c r="Z37" i="18"/>
  <c r="Y37" i="18"/>
  <c r="X37" i="18"/>
  <c r="W37" i="18"/>
  <c r="P37" i="18"/>
  <c r="O37" i="18"/>
  <c r="AD37" i="18" s="1"/>
  <c r="N37" i="18"/>
  <c r="M37" i="18"/>
  <c r="AT36" i="18"/>
  <c r="AI36" i="18"/>
  <c r="AH36" i="18"/>
  <c r="AF36" i="18"/>
  <c r="AE36" i="18"/>
  <c r="AD36" i="18"/>
  <c r="AB36" i="18"/>
  <c r="AA36" i="18"/>
  <c r="Z36" i="18"/>
  <c r="Y36" i="18"/>
  <c r="X36" i="18"/>
  <c r="W36" i="18"/>
  <c r="P36" i="18"/>
  <c r="O36" i="18"/>
  <c r="N36" i="18"/>
  <c r="M36" i="18"/>
  <c r="AT35" i="18"/>
  <c r="AP35" i="18"/>
  <c r="AI35" i="18"/>
  <c r="AH35" i="18"/>
  <c r="AF35" i="18"/>
  <c r="AE35" i="18"/>
  <c r="AA35" i="18"/>
  <c r="Z35" i="18"/>
  <c r="Y35" i="18"/>
  <c r="X35" i="18"/>
  <c r="W35" i="18"/>
  <c r="P35" i="18"/>
  <c r="O35" i="18"/>
  <c r="AD35" i="18" s="1"/>
  <c r="N35" i="18"/>
  <c r="M35" i="18"/>
  <c r="AI34" i="18"/>
  <c r="AH34" i="18"/>
  <c r="W34" i="18"/>
  <c r="AV33" i="18"/>
  <c r="AU33" i="18"/>
  <c r="AT33" i="18"/>
  <c r="AP33" i="18"/>
  <c r="AO33" i="18"/>
  <c r="AI33" i="18"/>
  <c r="AH33" i="18"/>
  <c r="AF33" i="18"/>
  <c r="AE33" i="18"/>
  <c r="AD33" i="18"/>
  <c r="AC33" i="18"/>
  <c r="AA33" i="18"/>
  <c r="Z33" i="18"/>
  <c r="Y33" i="18"/>
  <c r="X33" i="18"/>
  <c r="W33" i="18"/>
  <c r="P33" i="18"/>
  <c r="O33" i="18"/>
  <c r="N33" i="18"/>
  <c r="M33" i="18"/>
  <c r="AP32" i="18"/>
  <c r="AI32" i="18"/>
  <c r="AT32" i="18" s="1"/>
  <c r="AH32" i="18"/>
  <c r="AF32" i="18"/>
  <c r="AE32" i="18"/>
  <c r="AD32" i="18"/>
  <c r="AA32" i="18"/>
  <c r="Z32" i="18"/>
  <c r="Y32" i="18"/>
  <c r="X32" i="18"/>
  <c r="W32" i="18"/>
  <c r="P32" i="18"/>
  <c r="O32" i="18"/>
  <c r="N32" i="18"/>
  <c r="M32" i="18"/>
  <c r="AT31" i="18"/>
  <c r="AP31" i="18"/>
  <c r="AO31" i="18"/>
  <c r="AV31" i="18" s="1"/>
  <c r="AJ31" i="18"/>
  <c r="AI31" i="18"/>
  <c r="AH31" i="18"/>
  <c r="AF31" i="18"/>
  <c r="AE31" i="18"/>
  <c r="AD31" i="18"/>
  <c r="AC31" i="18"/>
  <c r="AA31" i="18"/>
  <c r="Z31" i="18"/>
  <c r="Y31" i="18"/>
  <c r="X31" i="18"/>
  <c r="W31" i="18"/>
  <c r="P31" i="18"/>
  <c r="O31" i="18"/>
  <c r="N31" i="18"/>
  <c r="M31" i="18"/>
  <c r="AR30" i="18"/>
  <c r="AI30" i="18"/>
  <c r="AH30" i="18"/>
  <c r="AF30" i="18"/>
  <c r="AE30" i="18"/>
  <c r="AD30" i="18"/>
  <c r="AB30" i="18"/>
  <c r="AA30" i="18"/>
  <c r="Z30" i="18"/>
  <c r="Y30" i="18"/>
  <c r="X30" i="18"/>
  <c r="W30" i="18"/>
  <c r="P30" i="18"/>
  <c r="O30" i="18"/>
  <c r="N30" i="18"/>
  <c r="AC30" i="18" s="1"/>
  <c r="M30" i="18"/>
  <c r="AR29" i="18"/>
  <c r="AI29" i="18"/>
  <c r="AH29" i="18"/>
  <c r="AF29" i="18"/>
  <c r="AE29" i="18"/>
  <c r="AA29" i="18"/>
  <c r="Z29" i="18"/>
  <c r="Y29" i="18"/>
  <c r="X29" i="18"/>
  <c r="W29" i="18"/>
  <c r="P29" i="18"/>
  <c r="O29" i="18"/>
  <c r="AD29" i="18" s="1"/>
  <c r="N29" i="18"/>
  <c r="M29" i="18"/>
  <c r="AB29" i="18" s="1"/>
  <c r="AP28" i="18"/>
  <c r="AI28" i="18"/>
  <c r="AT28" i="18" s="1"/>
  <c r="AH28" i="18"/>
  <c r="AF28" i="18"/>
  <c r="AE28" i="18"/>
  <c r="AD28" i="18"/>
  <c r="AA28" i="18"/>
  <c r="Z28" i="18"/>
  <c r="Y28" i="18"/>
  <c r="X28" i="18"/>
  <c r="W28" i="18"/>
  <c r="P28" i="18"/>
  <c r="O28" i="18"/>
  <c r="N28" i="18"/>
  <c r="M28" i="18"/>
  <c r="AV27" i="18"/>
  <c r="AR27" i="18"/>
  <c r="AP27" i="18"/>
  <c r="AO27" i="18"/>
  <c r="AI27" i="18"/>
  <c r="AH27" i="18"/>
  <c r="AF27" i="18"/>
  <c r="AE27" i="18"/>
  <c r="AA27" i="18"/>
  <c r="Z27" i="18"/>
  <c r="Y27" i="18"/>
  <c r="X27" i="18"/>
  <c r="W27" i="18"/>
  <c r="P27" i="18"/>
  <c r="O27" i="18"/>
  <c r="N27" i="18"/>
  <c r="AC27" i="18" s="1"/>
  <c r="M27" i="18"/>
  <c r="AB27" i="18" s="1"/>
  <c r="AP26" i="18"/>
  <c r="AI26" i="18"/>
  <c r="AH26" i="18"/>
  <c r="AF26" i="18"/>
  <c r="AE26" i="18"/>
  <c r="AB26" i="18"/>
  <c r="AA26" i="18"/>
  <c r="Z26" i="18"/>
  <c r="Y26" i="18"/>
  <c r="X26" i="18"/>
  <c r="W26" i="18"/>
  <c r="P26" i="18"/>
  <c r="O26" i="18"/>
  <c r="N26" i="18"/>
  <c r="AC26" i="18" s="1"/>
  <c r="M26" i="18"/>
  <c r="AT25" i="18"/>
  <c r="AP25" i="18"/>
  <c r="AO25" i="18"/>
  <c r="AV25" i="18" s="1"/>
  <c r="AJ25" i="18"/>
  <c r="AI25" i="18"/>
  <c r="AH25" i="18"/>
  <c r="AF25" i="18"/>
  <c r="AE25" i="18"/>
  <c r="AC25" i="18"/>
  <c r="AB25" i="18"/>
  <c r="AA25" i="18"/>
  <c r="Z25" i="18"/>
  <c r="Y25" i="18"/>
  <c r="X25" i="18"/>
  <c r="W25" i="18"/>
  <c r="P25" i="18"/>
  <c r="O25" i="18"/>
  <c r="AD25" i="18" s="1"/>
  <c r="N25" i="18"/>
  <c r="M25" i="18"/>
  <c r="AI24" i="18"/>
  <c r="AH24" i="18"/>
  <c r="W24" i="18"/>
  <c r="AP23" i="18"/>
  <c r="AJ23" i="18"/>
  <c r="AI23" i="18"/>
  <c r="AH23" i="18"/>
  <c r="AF23" i="18"/>
  <c r="AE23" i="18"/>
  <c r="AB23" i="18"/>
  <c r="AA23" i="18"/>
  <c r="Z23" i="18"/>
  <c r="Y23" i="18"/>
  <c r="X23" i="18"/>
  <c r="W23" i="18"/>
  <c r="P23" i="18"/>
  <c r="O23" i="18"/>
  <c r="N23" i="18"/>
  <c r="AO23" i="18" s="1"/>
  <c r="AV23" i="18" s="1"/>
  <c r="M23" i="18"/>
  <c r="AR22" i="18"/>
  <c r="AP22" i="18"/>
  <c r="AJ22" i="18"/>
  <c r="AI22" i="18"/>
  <c r="AH22" i="18"/>
  <c r="AF22" i="18"/>
  <c r="AE22" i="18"/>
  <c r="AC22" i="18"/>
  <c r="AB22" i="18"/>
  <c r="AA22" i="18"/>
  <c r="Z22" i="18"/>
  <c r="Y22" i="18"/>
  <c r="X22" i="18"/>
  <c r="W22" i="18"/>
  <c r="P22" i="18"/>
  <c r="O22" i="18"/>
  <c r="AD22" i="18" s="1"/>
  <c r="N22" i="18"/>
  <c r="AO22" i="18" s="1"/>
  <c r="AV22" i="18" s="1"/>
  <c r="M22" i="18"/>
  <c r="AR21" i="18"/>
  <c r="AP21" i="18"/>
  <c r="AO21" i="18"/>
  <c r="AV21" i="18" s="1"/>
  <c r="AI21" i="18"/>
  <c r="AH21" i="18"/>
  <c r="AF21" i="18"/>
  <c r="AE21" i="18"/>
  <c r="AC21" i="18"/>
  <c r="AB21" i="18"/>
  <c r="AA21" i="18"/>
  <c r="Z21" i="18"/>
  <c r="Y21" i="18"/>
  <c r="X21" i="18"/>
  <c r="W21" i="18"/>
  <c r="P21" i="18"/>
  <c r="O21" i="18"/>
  <c r="N21" i="18"/>
  <c r="M21" i="18"/>
  <c r="AT20" i="18"/>
  <c r="AP20" i="18"/>
  <c r="AN20" i="18"/>
  <c r="AI20" i="18"/>
  <c r="AJ20" i="18" s="1"/>
  <c r="AH20" i="18"/>
  <c r="AF20" i="18"/>
  <c r="AE20" i="18"/>
  <c r="AD20" i="18"/>
  <c r="AB20" i="18"/>
  <c r="AA20" i="18"/>
  <c r="Z20" i="18"/>
  <c r="Y20" i="18"/>
  <c r="X20" i="18"/>
  <c r="W20" i="18"/>
  <c r="P20" i="18"/>
  <c r="O20" i="18"/>
  <c r="N20" i="18"/>
  <c r="M20" i="18"/>
  <c r="AT19" i="18"/>
  <c r="AQ19" i="18"/>
  <c r="AP19" i="18"/>
  <c r="AI19" i="18"/>
  <c r="AH19" i="18"/>
  <c r="AF19" i="18"/>
  <c r="AE19" i="18"/>
  <c r="AD19" i="18"/>
  <c r="AA19" i="18"/>
  <c r="Z19" i="18"/>
  <c r="Y19" i="18"/>
  <c r="X19" i="18"/>
  <c r="W19" i="18"/>
  <c r="P19" i="18"/>
  <c r="O19" i="18"/>
  <c r="N19" i="18"/>
  <c r="M19" i="18"/>
  <c r="AU18" i="18"/>
  <c r="AQ18" i="18"/>
  <c r="AP18" i="18"/>
  <c r="AI18" i="18"/>
  <c r="AH18" i="18"/>
  <c r="AF18" i="18"/>
  <c r="AE18" i="18"/>
  <c r="AD18" i="18"/>
  <c r="AA18" i="18"/>
  <c r="Z18" i="18"/>
  <c r="Y18" i="18"/>
  <c r="X18" i="18"/>
  <c r="W18" i="18"/>
  <c r="P18" i="18"/>
  <c r="O18" i="18"/>
  <c r="N18" i="18"/>
  <c r="AC18" i="18" s="1"/>
  <c r="M18" i="18"/>
  <c r="AT17" i="18"/>
  <c r="AJ17" i="18"/>
  <c r="AI17" i="18"/>
  <c r="AH17" i="18"/>
  <c r="AF17" i="18"/>
  <c r="AE17" i="18"/>
  <c r="AC17" i="18"/>
  <c r="AA17" i="18"/>
  <c r="Z17" i="18"/>
  <c r="Y17" i="18"/>
  <c r="X17" i="18"/>
  <c r="W17" i="18"/>
  <c r="P17" i="18"/>
  <c r="O17" i="18"/>
  <c r="AD17" i="18" s="1"/>
  <c r="N17" i="18"/>
  <c r="M17" i="18"/>
  <c r="AJ16" i="18"/>
  <c r="AI16" i="18"/>
  <c r="AH16" i="18"/>
  <c r="AF16" i="18"/>
  <c r="AE16" i="18"/>
  <c r="AC16" i="18"/>
  <c r="AB16" i="18"/>
  <c r="AA16" i="18"/>
  <c r="Z16" i="18"/>
  <c r="Y16" i="18"/>
  <c r="X16" i="18"/>
  <c r="W16" i="18"/>
  <c r="P16" i="18"/>
  <c r="O16" i="18"/>
  <c r="N16" i="18"/>
  <c r="M16" i="18"/>
  <c r="AR16" i="18" s="1"/>
  <c r="AU15" i="18"/>
  <c r="AR15" i="18"/>
  <c r="AP15" i="18"/>
  <c r="AI15" i="18"/>
  <c r="AH15" i="18"/>
  <c r="AF15" i="18"/>
  <c r="AE15" i="18"/>
  <c r="AD15" i="18"/>
  <c r="AB15" i="18"/>
  <c r="AA15" i="18"/>
  <c r="Z15" i="18"/>
  <c r="Y15" i="18"/>
  <c r="X15" i="18"/>
  <c r="W15" i="18"/>
  <c r="P15" i="18"/>
  <c r="O15" i="18"/>
  <c r="N15" i="18"/>
  <c r="M15" i="18"/>
  <c r="AT14" i="18"/>
  <c r="AO14" i="18"/>
  <c r="AN14" i="18"/>
  <c r="AJ14" i="18"/>
  <c r="AI14" i="18"/>
  <c r="AH14" i="18"/>
  <c r="AF14" i="18"/>
  <c r="AE14" i="18"/>
  <c r="AD14" i="18"/>
  <c r="AC14" i="18"/>
  <c r="AA14" i="18"/>
  <c r="Z14" i="18"/>
  <c r="Y14" i="18"/>
  <c r="X14" i="18"/>
  <c r="W14" i="18"/>
  <c r="P14" i="18"/>
  <c r="O14" i="18"/>
  <c r="AQ14" i="18" s="1"/>
  <c r="N14" i="18"/>
  <c r="M14" i="18"/>
  <c r="AU13" i="18"/>
  <c r="AP13" i="18"/>
  <c r="AI13" i="18"/>
  <c r="AH13" i="18"/>
  <c r="AF13" i="18"/>
  <c r="AE13" i="18"/>
  <c r="AD13" i="18"/>
  <c r="AA13" i="18"/>
  <c r="Z13" i="18"/>
  <c r="Y13" i="18"/>
  <c r="X13" i="18"/>
  <c r="W13" i="18"/>
  <c r="P13" i="18"/>
  <c r="O13" i="18"/>
  <c r="AQ13" i="18" s="1"/>
  <c r="N13" i="18"/>
  <c r="M13" i="18"/>
  <c r="AR13" i="18" s="1"/>
  <c r="AT12" i="18"/>
  <c r="AP12" i="18"/>
  <c r="AJ12" i="18"/>
  <c r="AI12" i="18"/>
  <c r="AH12" i="18"/>
  <c r="AF12" i="18"/>
  <c r="AE12" i="18"/>
  <c r="AC12" i="18"/>
  <c r="AA12" i="18"/>
  <c r="Z12" i="18"/>
  <c r="Y12" i="18"/>
  <c r="X12" i="18"/>
  <c r="W12" i="18"/>
  <c r="P12" i="18"/>
  <c r="O12" i="18"/>
  <c r="AD12" i="18" s="1"/>
  <c r="N12" i="18"/>
  <c r="M12" i="18"/>
  <c r="AI11" i="18"/>
  <c r="AH11" i="18"/>
  <c r="W11" i="18"/>
  <c r="AT10" i="18"/>
  <c r="AN10" i="18"/>
  <c r="AJ10" i="18"/>
  <c r="AI10" i="18"/>
  <c r="AH10" i="18"/>
  <c r="AF10" i="18"/>
  <c r="AE10" i="18"/>
  <c r="AD10" i="18"/>
  <c r="AC10" i="18"/>
  <c r="AA10" i="18"/>
  <c r="Z10" i="18"/>
  <c r="Y10" i="18"/>
  <c r="X10" i="18"/>
  <c r="W10" i="18"/>
  <c r="P10" i="18"/>
  <c r="O10" i="18"/>
  <c r="AQ10" i="18" s="1"/>
  <c r="N10" i="18"/>
  <c r="M10" i="18"/>
  <c r="AU9" i="18"/>
  <c r="AP9" i="18"/>
  <c r="AI9" i="18"/>
  <c r="AH9" i="18"/>
  <c r="AF9" i="18"/>
  <c r="AE9" i="18"/>
  <c r="AD9" i="18"/>
  <c r="AA9" i="18"/>
  <c r="Z9" i="18"/>
  <c r="Y9" i="18"/>
  <c r="X9" i="18"/>
  <c r="W9" i="18"/>
  <c r="P9" i="18"/>
  <c r="O9" i="18"/>
  <c r="AQ9" i="18" s="1"/>
  <c r="N9" i="18"/>
  <c r="M9" i="18"/>
  <c r="AR9" i="18" s="1"/>
  <c r="AT8" i="18"/>
  <c r="AP8" i="18"/>
  <c r="AO8" i="18"/>
  <c r="AV8" i="18" s="1"/>
  <c r="AJ8" i="18"/>
  <c r="AI8" i="18"/>
  <c r="AH8" i="18"/>
  <c r="AF8" i="18"/>
  <c r="AE8" i="18"/>
  <c r="AC8" i="18"/>
  <c r="AA8" i="18"/>
  <c r="Z8" i="18"/>
  <c r="Y8" i="18"/>
  <c r="X8" i="18"/>
  <c r="W8" i="18"/>
  <c r="P8" i="18"/>
  <c r="O8" i="18"/>
  <c r="AD8" i="18" s="1"/>
  <c r="N8" i="18"/>
  <c r="M8" i="18"/>
  <c r="AR7" i="18"/>
  <c r="AQ7" i="18"/>
  <c r="AP7" i="18"/>
  <c r="AI7" i="18"/>
  <c r="AH7" i="18"/>
  <c r="AF7" i="18"/>
  <c r="AE7" i="18"/>
  <c r="AB7" i="18"/>
  <c r="AA7" i="18"/>
  <c r="Z7" i="18"/>
  <c r="Y7" i="18"/>
  <c r="X7" i="18"/>
  <c r="W7" i="18"/>
  <c r="P7" i="18"/>
  <c r="O7" i="18"/>
  <c r="AD7" i="18" s="1"/>
  <c r="N7" i="18"/>
  <c r="M7" i="18"/>
  <c r="AJ6" i="18"/>
  <c r="AI6" i="18"/>
  <c r="AH6" i="18"/>
  <c r="AF6" i="18"/>
  <c r="AE6" i="18"/>
  <c r="AC6" i="18"/>
  <c r="AB6" i="18"/>
  <c r="AA6" i="18"/>
  <c r="Z6" i="18"/>
  <c r="Y6" i="18"/>
  <c r="X6" i="18"/>
  <c r="W6" i="18"/>
  <c r="P6" i="18"/>
  <c r="O6" i="18"/>
  <c r="N6" i="18"/>
  <c r="M6" i="18"/>
  <c r="AR6" i="18" s="1"/>
  <c r="AI5" i="18"/>
  <c r="AH5" i="18"/>
  <c r="W5" i="18"/>
  <c r="AI4" i="18"/>
  <c r="AR3" i="18"/>
  <c r="AP3" i="18"/>
  <c r="AI3" i="18"/>
  <c r="AH3" i="18"/>
  <c r="AN2" i="18"/>
  <c r="AM2" i="18"/>
  <c r="AL2" i="18"/>
  <c r="AK2" i="18"/>
  <c r="AJ2" i="18"/>
  <c r="AA2" i="18"/>
  <c r="A2" i="18"/>
  <c r="AU1" i="18"/>
  <c r="AU41" i="18" s="1"/>
  <c r="AR1" i="18"/>
  <c r="AR65" i="18" s="1"/>
  <c r="AQ1" i="18"/>
  <c r="AQ52" i="18" s="1"/>
  <c r="AP1" i="18"/>
  <c r="AP42" i="18" s="1"/>
  <c r="AO1" i="18"/>
  <c r="AA1" i="18"/>
  <c r="A1" i="18"/>
  <c r="AJ1" i="18" s="1"/>
  <c r="AP254" i="17"/>
  <c r="AI254" i="17"/>
  <c r="AH254" i="17"/>
  <c r="AF254" i="17"/>
  <c r="AE254" i="17"/>
  <c r="AD254" i="17"/>
  <c r="AB254" i="17"/>
  <c r="AA254" i="17"/>
  <c r="Z254" i="17"/>
  <c r="Y254" i="17"/>
  <c r="X254" i="17"/>
  <c r="W254" i="17"/>
  <c r="P254" i="17"/>
  <c r="O254" i="17"/>
  <c r="N254" i="17"/>
  <c r="M254" i="17"/>
  <c r="AV253" i="17"/>
  <c r="AP253" i="17"/>
  <c r="AO253" i="17"/>
  <c r="AI253" i="17"/>
  <c r="AT253" i="17" s="1"/>
  <c r="AH253" i="17"/>
  <c r="AF253" i="17"/>
  <c r="AE253" i="17"/>
  <c r="AC253" i="17"/>
  <c r="AB253" i="17"/>
  <c r="AA253" i="17"/>
  <c r="Z253" i="17"/>
  <c r="Y253" i="17"/>
  <c r="X253" i="17"/>
  <c r="W253" i="17"/>
  <c r="P253" i="17"/>
  <c r="O253" i="17"/>
  <c r="N253" i="17"/>
  <c r="M253" i="17"/>
  <c r="AP252" i="17"/>
  <c r="AI252" i="17"/>
  <c r="AH252" i="17"/>
  <c r="AF252" i="17"/>
  <c r="AE252" i="17"/>
  <c r="AD252" i="17"/>
  <c r="AB252" i="17"/>
  <c r="AA252" i="17"/>
  <c r="Z252" i="17"/>
  <c r="Y252" i="17"/>
  <c r="X252" i="17"/>
  <c r="W252" i="17"/>
  <c r="P252" i="17"/>
  <c r="O252" i="17"/>
  <c r="N252" i="17"/>
  <c r="M252" i="17"/>
  <c r="AT251" i="17"/>
  <c r="AP251" i="17"/>
  <c r="AO251" i="17"/>
  <c r="AV251" i="17" s="1"/>
  <c r="AI251" i="17"/>
  <c r="AH251" i="17"/>
  <c r="AF251" i="17"/>
  <c r="AE251" i="17"/>
  <c r="AC251" i="17"/>
  <c r="AA251" i="17"/>
  <c r="Z251" i="17"/>
  <c r="Y251" i="17"/>
  <c r="X251" i="17"/>
  <c r="W251" i="17"/>
  <c r="P251" i="17"/>
  <c r="O251" i="17"/>
  <c r="AD251" i="17" s="1"/>
  <c r="N251" i="17"/>
  <c r="M251" i="17"/>
  <c r="AP250" i="17"/>
  <c r="AI250" i="17"/>
  <c r="AH250" i="17"/>
  <c r="AF250" i="17"/>
  <c r="AE250" i="17"/>
  <c r="AD250" i="17"/>
  <c r="AB250" i="17"/>
  <c r="AA250" i="17"/>
  <c r="Z250" i="17"/>
  <c r="Y250" i="17"/>
  <c r="X250" i="17"/>
  <c r="W250" i="17"/>
  <c r="P250" i="17"/>
  <c r="O250" i="17"/>
  <c r="N250" i="17"/>
  <c r="AC250" i="17" s="1"/>
  <c r="M250" i="17"/>
  <c r="AT249" i="17"/>
  <c r="AP249" i="17"/>
  <c r="AI249" i="17"/>
  <c r="AH249" i="17"/>
  <c r="AF249" i="17"/>
  <c r="AE249" i="17"/>
  <c r="AA249" i="17"/>
  <c r="Z249" i="17"/>
  <c r="Y249" i="17"/>
  <c r="X249" i="17"/>
  <c r="W249" i="17"/>
  <c r="P249" i="17"/>
  <c r="O249" i="17"/>
  <c r="AD249" i="17" s="1"/>
  <c r="N249" i="17"/>
  <c r="AO249" i="17" s="1"/>
  <c r="AV249" i="17" s="1"/>
  <c r="M249" i="17"/>
  <c r="AP248" i="17"/>
  <c r="AI248" i="17"/>
  <c r="AH248" i="17"/>
  <c r="AF248" i="17"/>
  <c r="AE248" i="17"/>
  <c r="AD248" i="17"/>
  <c r="AB248" i="17"/>
  <c r="AA248" i="17"/>
  <c r="Z248" i="17"/>
  <c r="Y248" i="17"/>
  <c r="X248" i="17"/>
  <c r="W248" i="17"/>
  <c r="P248" i="17"/>
  <c r="O248" i="17"/>
  <c r="N248" i="17"/>
  <c r="M248" i="17"/>
  <c r="AP247" i="17"/>
  <c r="AO247" i="17"/>
  <c r="AV247" i="17" s="1"/>
  <c r="AI247" i="17"/>
  <c r="AH247" i="17"/>
  <c r="AF247" i="17"/>
  <c r="AE247" i="17"/>
  <c r="AC247" i="17"/>
  <c r="AB247" i="17"/>
  <c r="AA247" i="17"/>
  <c r="Z247" i="17"/>
  <c r="Y247" i="17"/>
  <c r="X247" i="17"/>
  <c r="W247" i="17"/>
  <c r="P247" i="17"/>
  <c r="O247" i="17"/>
  <c r="AD247" i="17" s="1"/>
  <c r="N247" i="17"/>
  <c r="M247" i="17"/>
  <c r="AP246" i="17"/>
  <c r="AI246" i="17"/>
  <c r="AH246" i="17"/>
  <c r="AF246" i="17"/>
  <c r="AE246" i="17"/>
  <c r="AD246" i="17"/>
  <c r="AB246" i="17"/>
  <c r="AA246" i="17"/>
  <c r="Z246" i="17"/>
  <c r="Y246" i="17"/>
  <c r="X246" i="17"/>
  <c r="W246" i="17"/>
  <c r="P246" i="17"/>
  <c r="O246" i="17"/>
  <c r="N246" i="17"/>
  <c r="AO246" i="17" s="1"/>
  <c r="AV246" i="17" s="1"/>
  <c r="M246" i="17"/>
  <c r="AV245" i="17"/>
  <c r="AT245" i="17"/>
  <c r="AP245" i="17"/>
  <c r="AO245" i="17"/>
  <c r="AI245" i="17"/>
  <c r="AH245" i="17"/>
  <c r="AF245" i="17"/>
  <c r="AE245" i="17"/>
  <c r="AC245" i="17"/>
  <c r="AA245" i="17"/>
  <c r="Z245" i="17"/>
  <c r="Y245" i="17"/>
  <c r="X245" i="17"/>
  <c r="W245" i="17"/>
  <c r="P245" i="17"/>
  <c r="O245" i="17"/>
  <c r="AD245" i="17" s="1"/>
  <c r="N245" i="17"/>
  <c r="M245" i="17"/>
  <c r="AP244" i="17"/>
  <c r="AI244" i="17"/>
  <c r="AH244" i="17"/>
  <c r="AF244" i="17"/>
  <c r="AE244" i="17"/>
  <c r="AD244" i="17"/>
  <c r="AA244" i="17"/>
  <c r="Z244" i="17"/>
  <c r="Y244" i="17"/>
  <c r="X244" i="17"/>
  <c r="W244" i="17"/>
  <c r="P244" i="17"/>
  <c r="O244" i="17"/>
  <c r="N244" i="17"/>
  <c r="M244" i="17"/>
  <c r="AT243" i="17"/>
  <c r="AP243" i="17"/>
  <c r="AI243" i="17"/>
  <c r="AH243" i="17"/>
  <c r="AF243" i="17"/>
  <c r="AE243" i="17"/>
  <c r="AA243" i="17"/>
  <c r="Z243" i="17"/>
  <c r="Y243" i="17"/>
  <c r="X243" i="17"/>
  <c r="W243" i="17"/>
  <c r="P243" i="17"/>
  <c r="O243" i="17"/>
  <c r="AD243" i="17" s="1"/>
  <c r="N243" i="17"/>
  <c r="M243" i="17"/>
  <c r="AI242" i="17"/>
  <c r="AH242" i="17"/>
  <c r="W242" i="17"/>
  <c r="AT241" i="17"/>
  <c r="AI241" i="17"/>
  <c r="AH241" i="17"/>
  <c r="AF241" i="17"/>
  <c r="AE241" i="17"/>
  <c r="AD241" i="17"/>
  <c r="AC241" i="17"/>
  <c r="AA241" i="17"/>
  <c r="Z241" i="17"/>
  <c r="Y241" i="17"/>
  <c r="X241" i="17"/>
  <c r="W241" i="17"/>
  <c r="P241" i="17"/>
  <c r="O241" i="17"/>
  <c r="N241" i="17"/>
  <c r="M241" i="17"/>
  <c r="AI240" i="17"/>
  <c r="AH240" i="17"/>
  <c r="AF240" i="17"/>
  <c r="AE240" i="17"/>
  <c r="AD240" i="17"/>
  <c r="AA240" i="17"/>
  <c r="Z240" i="17"/>
  <c r="Y240" i="17"/>
  <c r="X240" i="17"/>
  <c r="W240" i="17"/>
  <c r="P240" i="17"/>
  <c r="O240" i="17"/>
  <c r="N240" i="17"/>
  <c r="M240" i="17"/>
  <c r="AT239" i="17"/>
  <c r="AI239" i="17"/>
  <c r="AH239" i="17"/>
  <c r="AF239" i="17"/>
  <c r="AE239" i="17"/>
  <c r="AA239" i="17"/>
  <c r="Z239" i="17"/>
  <c r="Y239" i="17"/>
  <c r="X239" i="17"/>
  <c r="W239" i="17"/>
  <c r="P239" i="17"/>
  <c r="O239" i="17"/>
  <c r="AD239" i="17" s="1"/>
  <c r="N239" i="17"/>
  <c r="M239" i="17"/>
  <c r="AQ238" i="17"/>
  <c r="AP238" i="17"/>
  <c r="AI238" i="17"/>
  <c r="AH238" i="17"/>
  <c r="AF238" i="17"/>
  <c r="AE238" i="17"/>
  <c r="AB238" i="17"/>
  <c r="AA238" i="17"/>
  <c r="Z238" i="17"/>
  <c r="Y238" i="17"/>
  <c r="X238" i="17"/>
  <c r="W238" i="17"/>
  <c r="P238" i="17"/>
  <c r="O238" i="17"/>
  <c r="AD238" i="17" s="1"/>
  <c r="N238" i="17"/>
  <c r="AO238" i="17" s="1"/>
  <c r="AV238" i="17" s="1"/>
  <c r="M238" i="17"/>
  <c r="AI237" i="17"/>
  <c r="AH237" i="17"/>
  <c r="W237" i="17"/>
  <c r="AI236" i="17"/>
  <c r="AH236" i="17"/>
  <c r="AF236" i="17"/>
  <c r="AE236" i="17"/>
  <c r="AD236" i="17"/>
  <c r="AA236" i="17"/>
  <c r="Z236" i="17"/>
  <c r="Y236" i="17"/>
  <c r="X236" i="17"/>
  <c r="W236" i="17"/>
  <c r="P236" i="17"/>
  <c r="O236" i="17"/>
  <c r="N236" i="17"/>
  <c r="AC236" i="17" s="1"/>
  <c r="M236" i="17"/>
  <c r="AT235" i="17"/>
  <c r="AI235" i="17"/>
  <c r="AH235" i="17"/>
  <c r="AF235" i="17"/>
  <c r="AE235" i="17"/>
  <c r="AA235" i="17"/>
  <c r="Z235" i="17"/>
  <c r="Y235" i="17"/>
  <c r="X235" i="17"/>
  <c r="W235" i="17"/>
  <c r="P235" i="17"/>
  <c r="O235" i="17"/>
  <c r="AD235" i="17" s="1"/>
  <c r="N235" i="17"/>
  <c r="M235" i="17"/>
  <c r="AI234" i="17"/>
  <c r="AH234" i="17"/>
  <c r="AF234" i="17"/>
  <c r="AE234" i="17"/>
  <c r="AB234" i="17"/>
  <c r="AA234" i="17"/>
  <c r="Z234" i="17"/>
  <c r="Y234" i="17"/>
  <c r="X234" i="17"/>
  <c r="W234" i="17"/>
  <c r="P234" i="17"/>
  <c r="O234" i="17"/>
  <c r="AD234" i="17" s="1"/>
  <c r="N234" i="17"/>
  <c r="M234" i="17"/>
  <c r="AI233" i="17"/>
  <c r="AH233" i="17"/>
  <c r="AF233" i="17"/>
  <c r="AE233" i="17"/>
  <c r="AC233" i="17"/>
  <c r="AB233" i="17"/>
  <c r="AA233" i="17"/>
  <c r="Z233" i="17"/>
  <c r="Y233" i="17"/>
  <c r="X233" i="17"/>
  <c r="W233" i="17"/>
  <c r="P233" i="17"/>
  <c r="O233" i="17"/>
  <c r="N233" i="17"/>
  <c r="M233" i="17"/>
  <c r="AT232" i="17"/>
  <c r="AI232" i="17"/>
  <c r="AH232" i="17"/>
  <c r="AF232" i="17"/>
  <c r="AE232" i="17"/>
  <c r="AD232" i="17"/>
  <c r="AC232" i="17"/>
  <c r="AB232" i="17"/>
  <c r="AA232" i="17"/>
  <c r="Z232" i="17"/>
  <c r="Y232" i="17"/>
  <c r="X232" i="17"/>
  <c r="W232" i="17"/>
  <c r="P232" i="17"/>
  <c r="O232" i="17"/>
  <c r="N232" i="17"/>
  <c r="M232" i="17"/>
  <c r="AT231" i="17"/>
  <c r="AI231" i="17"/>
  <c r="AH231" i="17"/>
  <c r="AF231" i="17"/>
  <c r="AE231" i="17"/>
  <c r="AD231" i="17"/>
  <c r="AC231" i="17"/>
  <c r="AA231" i="17"/>
  <c r="Z231" i="17"/>
  <c r="Y231" i="17"/>
  <c r="X231" i="17"/>
  <c r="W231" i="17"/>
  <c r="P231" i="17"/>
  <c r="O231" i="17"/>
  <c r="N231" i="17"/>
  <c r="M231" i="17"/>
  <c r="AI230" i="17"/>
  <c r="AH230" i="17"/>
  <c r="W230" i="17"/>
  <c r="AT229" i="17"/>
  <c r="AP229" i="17"/>
  <c r="AO229" i="17"/>
  <c r="AV229" i="17" s="1"/>
  <c r="AI229" i="17"/>
  <c r="AH229" i="17"/>
  <c r="AF229" i="17"/>
  <c r="AE229" i="17"/>
  <c r="AC229" i="17"/>
  <c r="AB229" i="17"/>
  <c r="AA229" i="17"/>
  <c r="Z229" i="17"/>
  <c r="Y229" i="17"/>
  <c r="X229" i="17"/>
  <c r="W229" i="17"/>
  <c r="P229" i="17"/>
  <c r="O229" i="17"/>
  <c r="N229" i="17"/>
  <c r="M229" i="17"/>
  <c r="AT228" i="17"/>
  <c r="AP228" i="17"/>
  <c r="AI228" i="17"/>
  <c r="AH228" i="17"/>
  <c r="AF228" i="17"/>
  <c r="AE228" i="17"/>
  <c r="AD228" i="17"/>
  <c r="AC228" i="17"/>
  <c r="AB228" i="17"/>
  <c r="AA228" i="17"/>
  <c r="Z228" i="17"/>
  <c r="Y228" i="17"/>
  <c r="X228" i="17"/>
  <c r="W228" i="17"/>
  <c r="P228" i="17"/>
  <c r="O228" i="17"/>
  <c r="N228" i="17"/>
  <c r="AO228" i="17" s="1"/>
  <c r="AV228" i="17" s="1"/>
  <c r="M228" i="17"/>
  <c r="AT227" i="17"/>
  <c r="AP227" i="17"/>
  <c r="AO227" i="17"/>
  <c r="AV227" i="17" s="1"/>
  <c r="AI227" i="17"/>
  <c r="AH227" i="17"/>
  <c r="AF227" i="17"/>
  <c r="AE227" i="17"/>
  <c r="AD227" i="17"/>
  <c r="AC227" i="17"/>
  <c r="AA227" i="17"/>
  <c r="Z227" i="17"/>
  <c r="Y227" i="17"/>
  <c r="X227" i="17"/>
  <c r="W227" i="17"/>
  <c r="P227" i="17"/>
  <c r="O227" i="17"/>
  <c r="N227" i="17"/>
  <c r="M227" i="17"/>
  <c r="AI226" i="17"/>
  <c r="AH226" i="17"/>
  <c r="W226" i="17"/>
  <c r="AI225" i="17"/>
  <c r="AH225" i="17"/>
  <c r="AF225" i="17"/>
  <c r="AE225" i="17"/>
  <c r="AC225" i="17"/>
  <c r="AB225" i="17"/>
  <c r="AA225" i="17"/>
  <c r="Z225" i="17"/>
  <c r="Y225" i="17"/>
  <c r="X225" i="17"/>
  <c r="W225" i="17"/>
  <c r="P225" i="17"/>
  <c r="O225" i="17"/>
  <c r="AQ225" i="17" s="1"/>
  <c r="N225" i="17"/>
  <c r="M225" i="17"/>
  <c r="AT224" i="17"/>
  <c r="AI224" i="17"/>
  <c r="AH224" i="17"/>
  <c r="AF224" i="17"/>
  <c r="AE224" i="17"/>
  <c r="AD224" i="17"/>
  <c r="AC224" i="17"/>
  <c r="AB224" i="17"/>
  <c r="AA224" i="17"/>
  <c r="Z224" i="17"/>
  <c r="Y224" i="17"/>
  <c r="X224" i="17"/>
  <c r="W224" i="17"/>
  <c r="P224" i="17"/>
  <c r="O224" i="17"/>
  <c r="N224" i="17"/>
  <c r="M224" i="17"/>
  <c r="AT223" i="17"/>
  <c r="AI223" i="17"/>
  <c r="AH223" i="17"/>
  <c r="AF223" i="17"/>
  <c r="AE223" i="17"/>
  <c r="AD223" i="17"/>
  <c r="AC223" i="17"/>
  <c r="AA223" i="17"/>
  <c r="Z223" i="17"/>
  <c r="Y223" i="17"/>
  <c r="X223" i="17"/>
  <c r="W223" i="17"/>
  <c r="P223" i="17"/>
  <c r="O223" i="17"/>
  <c r="AQ223" i="17" s="1"/>
  <c r="N223" i="17"/>
  <c r="M223" i="17"/>
  <c r="AI222" i="17"/>
  <c r="AH222" i="17"/>
  <c r="AF222" i="17"/>
  <c r="AE222" i="17"/>
  <c r="AD222" i="17"/>
  <c r="AA222" i="17"/>
  <c r="Z222" i="17"/>
  <c r="Y222" i="17"/>
  <c r="X222" i="17"/>
  <c r="W222" i="17"/>
  <c r="P222" i="17"/>
  <c r="O222" i="17"/>
  <c r="N222" i="17"/>
  <c r="M222" i="17"/>
  <c r="AT221" i="17"/>
  <c r="AI221" i="17"/>
  <c r="AH221" i="17"/>
  <c r="AF221" i="17"/>
  <c r="AE221" i="17"/>
  <c r="AA221" i="17"/>
  <c r="Z221" i="17"/>
  <c r="Y221" i="17"/>
  <c r="X221" i="17"/>
  <c r="W221" i="17"/>
  <c r="P221" i="17"/>
  <c r="O221" i="17"/>
  <c r="N221" i="17"/>
  <c r="M221" i="17"/>
  <c r="AR220" i="17"/>
  <c r="AI220" i="17"/>
  <c r="AH220" i="17"/>
  <c r="AF220" i="17"/>
  <c r="AE220" i="17"/>
  <c r="AB220" i="17"/>
  <c r="AA220" i="17"/>
  <c r="Z220" i="17"/>
  <c r="Y220" i="17"/>
  <c r="X220" i="17"/>
  <c r="W220" i="17"/>
  <c r="P220" i="17"/>
  <c r="O220" i="17"/>
  <c r="AD220" i="17" s="1"/>
  <c r="N220" i="17"/>
  <c r="M220" i="17"/>
  <c r="AI219" i="17"/>
  <c r="AH219" i="17"/>
  <c r="W219" i="17"/>
  <c r="AI218" i="17"/>
  <c r="AH218" i="17"/>
  <c r="AF218" i="17"/>
  <c r="AE218" i="17"/>
  <c r="AD218" i="17"/>
  <c r="AA218" i="17"/>
  <c r="Z218" i="17"/>
  <c r="Y218" i="17"/>
  <c r="X218" i="17"/>
  <c r="W218" i="17"/>
  <c r="P218" i="17"/>
  <c r="O218" i="17"/>
  <c r="N218" i="17"/>
  <c r="AC218" i="17" s="1"/>
  <c r="M218" i="17"/>
  <c r="AT217" i="17"/>
  <c r="AP217" i="17"/>
  <c r="AI217" i="17"/>
  <c r="AH217" i="17"/>
  <c r="AF217" i="17"/>
  <c r="AE217" i="17"/>
  <c r="AA217" i="17"/>
  <c r="Z217" i="17"/>
  <c r="Y217" i="17"/>
  <c r="X217" i="17"/>
  <c r="W217" i="17"/>
  <c r="P217" i="17"/>
  <c r="O217" i="17"/>
  <c r="AD217" i="17" s="1"/>
  <c r="N217" i="17"/>
  <c r="M217" i="17"/>
  <c r="AI216" i="17"/>
  <c r="AH216" i="17"/>
  <c r="AF216" i="17"/>
  <c r="AE216" i="17"/>
  <c r="AB216" i="17"/>
  <c r="AA216" i="17"/>
  <c r="Z216" i="17"/>
  <c r="Y216" i="17"/>
  <c r="X216" i="17"/>
  <c r="W216" i="17"/>
  <c r="P216" i="17"/>
  <c r="O216" i="17"/>
  <c r="AD216" i="17" s="1"/>
  <c r="N216" i="17"/>
  <c r="M216" i="17"/>
  <c r="AT215" i="17"/>
  <c r="AR215" i="17"/>
  <c r="AI215" i="17"/>
  <c r="AH215" i="17"/>
  <c r="AF215" i="17"/>
  <c r="AE215" i="17"/>
  <c r="AC215" i="17"/>
  <c r="AB215" i="17"/>
  <c r="AA215" i="17"/>
  <c r="Z215" i="17"/>
  <c r="Y215" i="17"/>
  <c r="X215" i="17"/>
  <c r="W215" i="17"/>
  <c r="P215" i="17"/>
  <c r="O215" i="17"/>
  <c r="N215" i="17"/>
  <c r="M215" i="17"/>
  <c r="AT214" i="17"/>
  <c r="AP214" i="17"/>
  <c r="AI214" i="17"/>
  <c r="AH214" i="17"/>
  <c r="AF214" i="17"/>
  <c r="AE214" i="17"/>
  <c r="AD214" i="17"/>
  <c r="AC214" i="17"/>
  <c r="AB214" i="17"/>
  <c r="AA214" i="17"/>
  <c r="Z214" i="17"/>
  <c r="Y214" i="17"/>
  <c r="X214" i="17"/>
  <c r="W214" i="17"/>
  <c r="P214" i="17"/>
  <c r="O214" i="17"/>
  <c r="N214" i="17"/>
  <c r="AO214" i="17" s="1"/>
  <c r="AV214" i="17" s="1"/>
  <c r="M214" i="17"/>
  <c r="AT213" i="17"/>
  <c r="AO213" i="17"/>
  <c r="AI213" i="17"/>
  <c r="AH213" i="17"/>
  <c r="AF213" i="17"/>
  <c r="AE213" i="17"/>
  <c r="AD213" i="17"/>
  <c r="AC213" i="17"/>
  <c r="AA213" i="17"/>
  <c r="Z213" i="17"/>
  <c r="Y213" i="17"/>
  <c r="X213" i="17"/>
  <c r="W213" i="17"/>
  <c r="P213" i="17"/>
  <c r="O213" i="17"/>
  <c r="N213" i="17"/>
  <c r="M213" i="17"/>
  <c r="AI212" i="17"/>
  <c r="AH212" i="17"/>
  <c r="AF212" i="17"/>
  <c r="AE212" i="17"/>
  <c r="AD212" i="17"/>
  <c r="AA212" i="17"/>
  <c r="Z212" i="17"/>
  <c r="Y212" i="17"/>
  <c r="X212" i="17"/>
  <c r="W212" i="17"/>
  <c r="P212" i="17"/>
  <c r="O212" i="17"/>
  <c r="N212" i="17"/>
  <c r="AC212" i="17" s="1"/>
  <c r="M212" i="17"/>
  <c r="AI211" i="17"/>
  <c r="AH211" i="17"/>
  <c r="W211" i="17"/>
  <c r="AT210" i="17"/>
  <c r="AI210" i="17"/>
  <c r="AH210" i="17"/>
  <c r="AF210" i="17"/>
  <c r="AE210" i="17"/>
  <c r="AD210" i="17"/>
  <c r="AB210" i="17"/>
  <c r="AA210" i="17"/>
  <c r="Z210" i="17"/>
  <c r="Y210" i="17"/>
  <c r="X210" i="17"/>
  <c r="W210" i="17"/>
  <c r="P210" i="17"/>
  <c r="O210" i="17"/>
  <c r="AQ210" i="17" s="1"/>
  <c r="N210" i="17"/>
  <c r="AC210" i="17" s="1"/>
  <c r="M210" i="17"/>
  <c r="AT209" i="17"/>
  <c r="AI209" i="17"/>
  <c r="AH209" i="17"/>
  <c r="AF209" i="17"/>
  <c r="AE209" i="17"/>
  <c r="AD209" i="17"/>
  <c r="AC209" i="17"/>
  <c r="AA209" i="17"/>
  <c r="Z209" i="17"/>
  <c r="Y209" i="17"/>
  <c r="X209" i="17"/>
  <c r="W209" i="17"/>
  <c r="P209" i="17"/>
  <c r="O209" i="17"/>
  <c r="N209" i="17"/>
  <c r="M209" i="17"/>
  <c r="AV208" i="17"/>
  <c r="AP208" i="17"/>
  <c r="AO208" i="17"/>
  <c r="AI208" i="17"/>
  <c r="AH208" i="17"/>
  <c r="AF208" i="17"/>
  <c r="AE208" i="17"/>
  <c r="AD208" i="17"/>
  <c r="AA208" i="17"/>
  <c r="Z208" i="17"/>
  <c r="Y208" i="17"/>
  <c r="X208" i="17"/>
  <c r="W208" i="17"/>
  <c r="P208" i="17"/>
  <c r="O208" i="17"/>
  <c r="N208" i="17"/>
  <c r="AC208" i="17" s="1"/>
  <c r="M208" i="17"/>
  <c r="AB208" i="17" s="1"/>
  <c r="AI207" i="17"/>
  <c r="AH207" i="17"/>
  <c r="W207" i="17"/>
  <c r="AT206" i="17"/>
  <c r="AI206" i="17"/>
  <c r="AH206" i="17"/>
  <c r="AF206" i="17"/>
  <c r="AE206" i="17"/>
  <c r="AD206" i="17"/>
  <c r="AC206" i="17"/>
  <c r="AB206" i="17"/>
  <c r="AA206" i="17"/>
  <c r="Z206" i="17"/>
  <c r="Y206" i="17"/>
  <c r="X206" i="17"/>
  <c r="W206" i="17"/>
  <c r="P206" i="17"/>
  <c r="O206" i="17"/>
  <c r="N206" i="17"/>
  <c r="M206" i="17"/>
  <c r="AT205" i="17"/>
  <c r="AQ205" i="17"/>
  <c r="AP205" i="17"/>
  <c r="AO205" i="17"/>
  <c r="AV205" i="17" s="1"/>
  <c r="AI205" i="17"/>
  <c r="AH205" i="17"/>
  <c r="AF205" i="17"/>
  <c r="AE205" i="17"/>
  <c r="AD205" i="17"/>
  <c r="AC205" i="17"/>
  <c r="AA205" i="17"/>
  <c r="Z205" i="17"/>
  <c r="Y205" i="17"/>
  <c r="X205" i="17"/>
  <c r="W205" i="17"/>
  <c r="P205" i="17"/>
  <c r="O205" i="17"/>
  <c r="N205" i="17"/>
  <c r="M205" i="17"/>
  <c r="AI204" i="17"/>
  <c r="AH204" i="17"/>
  <c r="AF204" i="17"/>
  <c r="AE204" i="17"/>
  <c r="AD204" i="17"/>
  <c r="AB204" i="17"/>
  <c r="AA204" i="17"/>
  <c r="Z204" i="17"/>
  <c r="Y204" i="17"/>
  <c r="X204" i="17"/>
  <c r="W204" i="17"/>
  <c r="P204" i="17"/>
  <c r="O204" i="17"/>
  <c r="N204" i="17"/>
  <c r="M204" i="17"/>
  <c r="AI203" i="17"/>
  <c r="AH203" i="17"/>
  <c r="W203" i="17"/>
  <c r="AT202" i="17"/>
  <c r="AP202" i="17"/>
  <c r="AI202" i="17"/>
  <c r="AH202" i="17"/>
  <c r="AF202" i="17"/>
  <c r="AE202" i="17"/>
  <c r="AD202" i="17"/>
  <c r="AB202" i="17"/>
  <c r="AA202" i="17"/>
  <c r="Z202" i="17"/>
  <c r="Y202" i="17"/>
  <c r="X202" i="17"/>
  <c r="W202" i="17"/>
  <c r="P202" i="17"/>
  <c r="O202" i="17"/>
  <c r="N202" i="17"/>
  <c r="AO202" i="17" s="1"/>
  <c r="AV202" i="17" s="1"/>
  <c r="M202" i="17"/>
  <c r="AV201" i="17"/>
  <c r="AT201" i="17"/>
  <c r="AP201" i="17"/>
  <c r="AO201" i="17"/>
  <c r="AI201" i="17"/>
  <c r="AH201" i="17"/>
  <c r="AF201" i="17"/>
  <c r="AE201" i="17"/>
  <c r="AC201" i="17"/>
  <c r="AA201" i="17"/>
  <c r="Z201" i="17"/>
  <c r="Y201" i="17"/>
  <c r="X201" i="17"/>
  <c r="W201" i="17"/>
  <c r="P201" i="17"/>
  <c r="O201" i="17"/>
  <c r="N201" i="17"/>
  <c r="M201" i="17"/>
  <c r="AP200" i="17"/>
  <c r="AO200" i="17"/>
  <c r="AV200" i="17" s="1"/>
  <c r="AI200" i="17"/>
  <c r="AH200" i="17"/>
  <c r="AF200" i="17"/>
  <c r="AE200" i="17"/>
  <c r="AD200" i="17"/>
  <c r="AA200" i="17"/>
  <c r="Z200" i="17"/>
  <c r="Y200" i="17"/>
  <c r="X200" i="17"/>
  <c r="W200" i="17"/>
  <c r="P200" i="17"/>
  <c r="O200" i="17"/>
  <c r="N200" i="17"/>
  <c r="AC200" i="17" s="1"/>
  <c r="M200" i="17"/>
  <c r="AT199" i="17"/>
  <c r="AP199" i="17"/>
  <c r="AI199" i="17"/>
  <c r="AH199" i="17"/>
  <c r="AF199" i="17"/>
  <c r="AE199" i="17"/>
  <c r="AC199" i="17"/>
  <c r="AA199" i="17"/>
  <c r="Z199" i="17"/>
  <c r="Y199" i="17"/>
  <c r="X199" i="17"/>
  <c r="W199" i="17"/>
  <c r="P199" i="17"/>
  <c r="O199" i="17"/>
  <c r="AD199" i="17" s="1"/>
  <c r="N199" i="17"/>
  <c r="AO199" i="17" s="1"/>
  <c r="AV199" i="17" s="1"/>
  <c r="M199" i="17"/>
  <c r="AQ198" i="17"/>
  <c r="AP198" i="17"/>
  <c r="AI198" i="17"/>
  <c r="AH198" i="17"/>
  <c r="AF198" i="17"/>
  <c r="AE198" i="17"/>
  <c r="AB198" i="17"/>
  <c r="AA198" i="17"/>
  <c r="Z198" i="17"/>
  <c r="Y198" i="17"/>
  <c r="X198" i="17"/>
  <c r="W198" i="17"/>
  <c r="P198" i="17"/>
  <c r="O198" i="17"/>
  <c r="AD198" i="17" s="1"/>
  <c r="N198" i="17"/>
  <c r="M198" i="17"/>
  <c r="AI197" i="17"/>
  <c r="AH197" i="17"/>
  <c r="W197" i="17"/>
  <c r="AI196" i="17"/>
  <c r="AH196" i="17"/>
  <c r="AF196" i="17"/>
  <c r="AE196" i="17"/>
  <c r="AD196" i="17"/>
  <c r="AA196" i="17"/>
  <c r="Z196" i="17"/>
  <c r="Y196" i="17"/>
  <c r="X196" i="17"/>
  <c r="W196" i="17"/>
  <c r="P196" i="17"/>
  <c r="O196" i="17"/>
  <c r="N196" i="17"/>
  <c r="AC196" i="17" s="1"/>
  <c r="M196" i="17"/>
  <c r="AT195" i="17"/>
  <c r="AI195" i="17"/>
  <c r="AH195" i="17"/>
  <c r="AF195" i="17"/>
  <c r="AE195" i="17"/>
  <c r="AA195" i="17"/>
  <c r="Z195" i="17"/>
  <c r="Y195" i="17"/>
  <c r="X195" i="17"/>
  <c r="W195" i="17"/>
  <c r="P195" i="17"/>
  <c r="O195" i="17"/>
  <c r="N195" i="17"/>
  <c r="M195" i="17"/>
  <c r="AP194" i="17"/>
  <c r="AI194" i="17"/>
  <c r="AH194" i="17"/>
  <c r="AF194" i="17"/>
  <c r="AE194" i="17"/>
  <c r="AD194" i="17"/>
  <c r="AB194" i="17"/>
  <c r="AA194" i="17"/>
  <c r="Z194" i="17"/>
  <c r="Y194" i="17"/>
  <c r="X194" i="17"/>
  <c r="W194" i="17"/>
  <c r="P194" i="17"/>
  <c r="O194" i="17"/>
  <c r="N194" i="17"/>
  <c r="M194" i="17"/>
  <c r="AI193" i="17"/>
  <c r="AH193" i="17"/>
  <c r="W193" i="17"/>
  <c r="AI192" i="17"/>
  <c r="AH192" i="17"/>
  <c r="AF192" i="17"/>
  <c r="AE192" i="17"/>
  <c r="AD192" i="17"/>
  <c r="AA192" i="17"/>
  <c r="Z192" i="17"/>
  <c r="Y192" i="17"/>
  <c r="X192" i="17"/>
  <c r="W192" i="17"/>
  <c r="P192" i="17"/>
  <c r="O192" i="17"/>
  <c r="N192" i="17"/>
  <c r="AC192" i="17" s="1"/>
  <c r="M192" i="17"/>
  <c r="AB192" i="17" s="1"/>
  <c r="AT191" i="17"/>
  <c r="AP191" i="17"/>
  <c r="AO191" i="17"/>
  <c r="AV191" i="17" s="1"/>
  <c r="AI191" i="17"/>
  <c r="AH191" i="17"/>
  <c r="AF191" i="17"/>
  <c r="AE191" i="17"/>
  <c r="AC191" i="17"/>
  <c r="AA191" i="17"/>
  <c r="Z191" i="17"/>
  <c r="Y191" i="17"/>
  <c r="X191" i="17"/>
  <c r="W191" i="17"/>
  <c r="P191" i="17"/>
  <c r="O191" i="17"/>
  <c r="N191" i="17"/>
  <c r="M191" i="17"/>
  <c r="AI190" i="17"/>
  <c r="AH190" i="17"/>
  <c r="AF190" i="17"/>
  <c r="AE190" i="17"/>
  <c r="AB190" i="17"/>
  <c r="AA190" i="17"/>
  <c r="Z190" i="17"/>
  <c r="Y190" i="17"/>
  <c r="X190" i="17"/>
  <c r="W190" i="17"/>
  <c r="P190" i="17"/>
  <c r="O190" i="17"/>
  <c r="N190" i="17"/>
  <c r="M190" i="17"/>
  <c r="AP189" i="17"/>
  <c r="AO189" i="17"/>
  <c r="AV189" i="17" s="1"/>
  <c r="AI189" i="17"/>
  <c r="AH189" i="17"/>
  <c r="AF189" i="17"/>
  <c r="AE189" i="17"/>
  <c r="AC189" i="17"/>
  <c r="AA189" i="17"/>
  <c r="Z189" i="17"/>
  <c r="Y189" i="17"/>
  <c r="X189" i="17"/>
  <c r="W189" i="17"/>
  <c r="P189" i="17"/>
  <c r="O189" i="17"/>
  <c r="N189" i="17"/>
  <c r="M189" i="17"/>
  <c r="AU188" i="17"/>
  <c r="AI188" i="17"/>
  <c r="AH188" i="17"/>
  <c r="AF188" i="17"/>
  <c r="AE188" i="17"/>
  <c r="AD188" i="17"/>
  <c r="AC188" i="17"/>
  <c r="AB188" i="17"/>
  <c r="AA188" i="17"/>
  <c r="Z188" i="17"/>
  <c r="Y188" i="17"/>
  <c r="X188" i="17"/>
  <c r="W188" i="17"/>
  <c r="P188" i="17"/>
  <c r="O188" i="17"/>
  <c r="N188" i="17"/>
  <c r="M188" i="17"/>
  <c r="AT187" i="17"/>
  <c r="AI187" i="17"/>
  <c r="AH187" i="17"/>
  <c r="AF187" i="17"/>
  <c r="AE187" i="17"/>
  <c r="AC187" i="17"/>
  <c r="AA187" i="17"/>
  <c r="Z187" i="17"/>
  <c r="Y187" i="17"/>
  <c r="X187" i="17"/>
  <c r="W187" i="17"/>
  <c r="P187" i="17"/>
  <c r="O187" i="17"/>
  <c r="N187" i="17"/>
  <c r="M187" i="17"/>
  <c r="AI186" i="17"/>
  <c r="AH186" i="17"/>
  <c r="AF186" i="17"/>
  <c r="AE186" i="17"/>
  <c r="AD186" i="17"/>
  <c r="AB186" i="17"/>
  <c r="AA186" i="17"/>
  <c r="Z186" i="17"/>
  <c r="Y186" i="17"/>
  <c r="X186" i="17"/>
  <c r="W186" i="17"/>
  <c r="P186" i="17"/>
  <c r="O186" i="17"/>
  <c r="N186" i="17"/>
  <c r="AC186" i="17" s="1"/>
  <c r="M186" i="17"/>
  <c r="AI185" i="17"/>
  <c r="AH185" i="17"/>
  <c r="W185" i="17"/>
  <c r="AT184" i="17"/>
  <c r="AP184" i="17"/>
  <c r="AI184" i="17"/>
  <c r="AH184" i="17"/>
  <c r="AF184" i="17"/>
  <c r="AE184" i="17"/>
  <c r="AD184" i="17"/>
  <c r="AC184" i="17"/>
  <c r="AB184" i="17"/>
  <c r="AA184" i="17"/>
  <c r="Z184" i="17"/>
  <c r="Y184" i="17"/>
  <c r="X184" i="17"/>
  <c r="W184" i="17"/>
  <c r="P184" i="17"/>
  <c r="O184" i="17"/>
  <c r="N184" i="17"/>
  <c r="AO184" i="17" s="1"/>
  <c r="AV184" i="17" s="1"/>
  <c r="M184" i="17"/>
  <c r="AT183" i="17"/>
  <c r="AP183" i="17"/>
  <c r="AO183" i="17"/>
  <c r="AV183" i="17" s="1"/>
  <c r="AI183" i="17"/>
  <c r="AH183" i="17"/>
  <c r="AF183" i="17"/>
  <c r="AE183" i="17"/>
  <c r="AD183" i="17"/>
  <c r="AC183" i="17"/>
  <c r="AA183" i="17"/>
  <c r="Z183" i="17"/>
  <c r="Y183" i="17"/>
  <c r="X183" i="17"/>
  <c r="W183" i="17"/>
  <c r="P183" i="17"/>
  <c r="O183" i="17"/>
  <c r="N183" i="17"/>
  <c r="M183" i="17"/>
  <c r="AU182" i="17"/>
  <c r="AP182" i="17"/>
  <c r="AI182" i="17"/>
  <c r="AH182" i="17"/>
  <c r="AF182" i="17"/>
  <c r="AE182" i="17"/>
  <c r="AD182" i="17"/>
  <c r="AA182" i="17"/>
  <c r="Z182" i="17"/>
  <c r="Y182" i="17"/>
  <c r="X182" i="17"/>
  <c r="W182" i="17"/>
  <c r="P182" i="17"/>
  <c r="O182" i="17"/>
  <c r="N182" i="17"/>
  <c r="M182" i="17"/>
  <c r="AT181" i="17"/>
  <c r="AP181" i="17"/>
  <c r="AO181" i="17"/>
  <c r="AV181" i="17" s="1"/>
  <c r="AI181" i="17"/>
  <c r="AH181" i="17"/>
  <c r="AF181" i="17"/>
  <c r="AE181" i="17"/>
  <c r="AC181" i="17"/>
  <c r="AA181" i="17"/>
  <c r="Z181" i="17"/>
  <c r="Y181" i="17"/>
  <c r="X181" i="17"/>
  <c r="W181" i="17"/>
  <c r="P181" i="17"/>
  <c r="O181" i="17"/>
  <c r="AD181" i="17" s="1"/>
  <c r="N181" i="17"/>
  <c r="M181" i="17"/>
  <c r="AP180" i="17"/>
  <c r="AI180" i="17"/>
  <c r="AH180" i="17"/>
  <c r="AF180" i="17"/>
  <c r="AE180" i="17"/>
  <c r="AB180" i="17"/>
  <c r="AA180" i="17"/>
  <c r="Z180" i="17"/>
  <c r="Y180" i="17"/>
  <c r="X180" i="17"/>
  <c r="W180" i="17"/>
  <c r="P180" i="17"/>
  <c r="O180" i="17"/>
  <c r="N180" i="17"/>
  <c r="M180" i="17"/>
  <c r="AV179" i="17"/>
  <c r="AP179" i="17"/>
  <c r="AO179" i="17"/>
  <c r="AI179" i="17"/>
  <c r="AH179" i="17"/>
  <c r="AF179" i="17"/>
  <c r="AE179" i="17"/>
  <c r="AC179" i="17"/>
  <c r="AB179" i="17"/>
  <c r="AA179" i="17"/>
  <c r="Z179" i="17"/>
  <c r="Y179" i="17"/>
  <c r="X179" i="17"/>
  <c r="W179" i="17"/>
  <c r="P179" i="17"/>
  <c r="O179" i="17"/>
  <c r="AD179" i="17" s="1"/>
  <c r="N179" i="17"/>
  <c r="M179" i="17"/>
  <c r="AT178" i="17"/>
  <c r="AP178" i="17"/>
  <c r="AI178" i="17"/>
  <c r="AH178" i="17"/>
  <c r="AF178" i="17"/>
  <c r="AE178" i="17"/>
  <c r="AD178" i="17"/>
  <c r="AC178" i="17"/>
  <c r="AB178" i="17"/>
  <c r="AA178" i="17"/>
  <c r="Z178" i="17"/>
  <c r="Y178" i="17"/>
  <c r="X178" i="17"/>
  <c r="W178" i="17"/>
  <c r="P178" i="17"/>
  <c r="O178" i="17"/>
  <c r="N178" i="17"/>
  <c r="AO178" i="17" s="1"/>
  <c r="AV178" i="17" s="1"/>
  <c r="M178" i="17"/>
  <c r="AI177" i="17"/>
  <c r="AH177" i="17"/>
  <c r="W177" i="17"/>
  <c r="AI176" i="17"/>
  <c r="AH176" i="17"/>
  <c r="AF176" i="17"/>
  <c r="AE176" i="17"/>
  <c r="AD176" i="17"/>
  <c r="AB176" i="17"/>
  <c r="AA176" i="17"/>
  <c r="Z176" i="17"/>
  <c r="Y176" i="17"/>
  <c r="X176" i="17"/>
  <c r="W176" i="17"/>
  <c r="P176" i="17"/>
  <c r="O176" i="17"/>
  <c r="N176" i="17"/>
  <c r="M176" i="17"/>
  <c r="AI175" i="17"/>
  <c r="AT175" i="17" s="1"/>
  <c r="AH175" i="17"/>
  <c r="AF175" i="17"/>
  <c r="AE175" i="17"/>
  <c r="AC175" i="17"/>
  <c r="AA175" i="17"/>
  <c r="Z175" i="17"/>
  <c r="Y175" i="17"/>
  <c r="X175" i="17"/>
  <c r="W175" i="17"/>
  <c r="P175" i="17"/>
  <c r="O175" i="17"/>
  <c r="AD175" i="17" s="1"/>
  <c r="N175" i="17"/>
  <c r="M175" i="17"/>
  <c r="AT174" i="17"/>
  <c r="AI174" i="17"/>
  <c r="AH174" i="17"/>
  <c r="AF174" i="17"/>
  <c r="AE174" i="17"/>
  <c r="AD174" i="17"/>
  <c r="AC174" i="17"/>
  <c r="AB174" i="17"/>
  <c r="AA174" i="17"/>
  <c r="Z174" i="17"/>
  <c r="Y174" i="17"/>
  <c r="X174" i="17"/>
  <c r="W174" i="17"/>
  <c r="P174" i="17"/>
  <c r="O174" i="17"/>
  <c r="N174" i="17"/>
  <c r="M174" i="17"/>
  <c r="AT173" i="17"/>
  <c r="AI173" i="17"/>
  <c r="AH173" i="17"/>
  <c r="AF173" i="17"/>
  <c r="AE173" i="17"/>
  <c r="AC173" i="17"/>
  <c r="AA173" i="17"/>
  <c r="Z173" i="17"/>
  <c r="Y173" i="17"/>
  <c r="X173" i="17"/>
  <c r="W173" i="17"/>
  <c r="P173" i="17"/>
  <c r="O173" i="17"/>
  <c r="AD173" i="17" s="1"/>
  <c r="N173" i="17"/>
  <c r="M173" i="17"/>
  <c r="AI172" i="17"/>
  <c r="AH172" i="17"/>
  <c r="AF172" i="17"/>
  <c r="AE172" i="17"/>
  <c r="AD172" i="17"/>
  <c r="AB172" i="17"/>
  <c r="AA172" i="17"/>
  <c r="Z172" i="17"/>
  <c r="Y172" i="17"/>
  <c r="X172" i="17"/>
  <c r="W172" i="17"/>
  <c r="P172" i="17"/>
  <c r="O172" i="17"/>
  <c r="N172" i="17"/>
  <c r="AC172" i="17" s="1"/>
  <c r="M172" i="17"/>
  <c r="AT171" i="17"/>
  <c r="AP171" i="17"/>
  <c r="AI171" i="17"/>
  <c r="AH171" i="17"/>
  <c r="AF171" i="17"/>
  <c r="AE171" i="17"/>
  <c r="AA171" i="17"/>
  <c r="Z171" i="17"/>
  <c r="Y171" i="17"/>
  <c r="X171" i="17"/>
  <c r="W171" i="17"/>
  <c r="P171" i="17"/>
  <c r="O171" i="17"/>
  <c r="AD171" i="17" s="1"/>
  <c r="N171" i="17"/>
  <c r="M171" i="17"/>
  <c r="AI170" i="17"/>
  <c r="AH170" i="17"/>
  <c r="AF170" i="17"/>
  <c r="AE170" i="17"/>
  <c r="AD170" i="17"/>
  <c r="AB170" i="17"/>
  <c r="AA170" i="17"/>
  <c r="Z170" i="17"/>
  <c r="Y170" i="17"/>
  <c r="X170" i="17"/>
  <c r="W170" i="17"/>
  <c r="P170" i="17"/>
  <c r="O170" i="17"/>
  <c r="N170" i="17"/>
  <c r="M170" i="17"/>
  <c r="AI169" i="17"/>
  <c r="AH169" i="17"/>
  <c r="W169" i="17"/>
  <c r="AP168" i="17"/>
  <c r="AO168" i="17"/>
  <c r="AV168" i="17" s="1"/>
  <c r="AI168" i="17"/>
  <c r="AH168" i="17"/>
  <c r="AF168" i="17"/>
  <c r="AE168" i="17"/>
  <c r="AD168" i="17"/>
  <c r="AB168" i="17"/>
  <c r="AA168" i="17"/>
  <c r="Z168" i="17"/>
  <c r="Y168" i="17"/>
  <c r="X168" i="17"/>
  <c r="W168" i="17"/>
  <c r="P168" i="17"/>
  <c r="O168" i="17"/>
  <c r="N168" i="17"/>
  <c r="AC168" i="17" s="1"/>
  <c r="M168" i="17"/>
  <c r="AT167" i="17"/>
  <c r="AP167" i="17"/>
  <c r="AO167" i="17"/>
  <c r="AV167" i="17" s="1"/>
  <c r="AJ167" i="17"/>
  <c r="AI167" i="17"/>
  <c r="AH167" i="17"/>
  <c r="AF167" i="17"/>
  <c r="AE167" i="17"/>
  <c r="AC167" i="17"/>
  <c r="AB167" i="17"/>
  <c r="AA167" i="17"/>
  <c r="Z167" i="17"/>
  <c r="Y167" i="17"/>
  <c r="X167" i="17"/>
  <c r="W167" i="17"/>
  <c r="P167" i="17"/>
  <c r="O167" i="17"/>
  <c r="N167" i="17"/>
  <c r="M167" i="17"/>
  <c r="AT166" i="17"/>
  <c r="AP166" i="17"/>
  <c r="AJ166" i="17"/>
  <c r="AI166" i="17"/>
  <c r="AH166" i="17"/>
  <c r="AF166" i="17"/>
  <c r="AE166" i="17"/>
  <c r="AD166" i="17"/>
  <c r="AC166" i="17"/>
  <c r="AB166" i="17"/>
  <c r="AA166" i="17"/>
  <c r="Z166" i="17"/>
  <c r="Y166" i="17"/>
  <c r="X166" i="17"/>
  <c r="W166" i="17"/>
  <c r="P166" i="17"/>
  <c r="O166" i="17"/>
  <c r="N166" i="17"/>
  <c r="AO166" i="17" s="1"/>
  <c r="AV166" i="17" s="1"/>
  <c r="M166" i="17"/>
  <c r="AT165" i="17"/>
  <c r="AP165" i="17"/>
  <c r="AO165" i="17"/>
  <c r="AV165" i="17" s="1"/>
  <c r="AI165" i="17"/>
  <c r="AH165" i="17"/>
  <c r="AF165" i="17"/>
  <c r="AE165" i="17"/>
  <c r="AD165" i="17"/>
  <c r="AC165" i="17"/>
  <c r="AA165" i="17"/>
  <c r="Z165" i="17"/>
  <c r="Y165" i="17"/>
  <c r="X165" i="17"/>
  <c r="W165" i="17"/>
  <c r="P165" i="17"/>
  <c r="O165" i="17"/>
  <c r="N165" i="17"/>
  <c r="M165" i="17"/>
  <c r="AV164" i="17"/>
  <c r="AP164" i="17"/>
  <c r="AO164" i="17"/>
  <c r="AI164" i="17"/>
  <c r="AH164" i="17"/>
  <c r="AF164" i="17"/>
  <c r="AE164" i="17"/>
  <c r="AD164" i="17"/>
  <c r="AA164" i="17"/>
  <c r="Z164" i="17"/>
  <c r="Y164" i="17"/>
  <c r="X164" i="17"/>
  <c r="W164" i="17"/>
  <c r="P164" i="17"/>
  <c r="O164" i="17"/>
  <c r="N164" i="17"/>
  <c r="AC164" i="17" s="1"/>
  <c r="M164" i="17"/>
  <c r="AT163" i="17"/>
  <c r="AP163" i="17"/>
  <c r="AI163" i="17"/>
  <c r="AH163" i="17"/>
  <c r="AF163" i="17"/>
  <c r="AE163" i="17"/>
  <c r="AC163" i="17"/>
  <c r="AA163" i="17"/>
  <c r="Z163" i="17"/>
  <c r="Y163" i="17"/>
  <c r="X163" i="17"/>
  <c r="W163" i="17"/>
  <c r="P163" i="17"/>
  <c r="O163" i="17"/>
  <c r="AD163" i="17" s="1"/>
  <c r="N163" i="17"/>
  <c r="AO163" i="17" s="1"/>
  <c r="AV163" i="17" s="1"/>
  <c r="M163" i="17"/>
  <c r="AR163" i="17" s="1"/>
  <c r="AP162" i="17"/>
  <c r="AI162" i="17"/>
  <c r="AH162" i="17"/>
  <c r="AF162" i="17"/>
  <c r="AE162" i="17"/>
  <c r="AB162" i="17"/>
  <c r="AA162" i="17"/>
  <c r="Z162" i="17"/>
  <c r="Y162" i="17"/>
  <c r="X162" i="17"/>
  <c r="W162" i="17"/>
  <c r="P162" i="17"/>
  <c r="O162" i="17"/>
  <c r="N162" i="17"/>
  <c r="AO162" i="17" s="1"/>
  <c r="AV162" i="17" s="1"/>
  <c r="M162" i="17"/>
  <c r="AV161" i="17"/>
  <c r="AP161" i="17"/>
  <c r="AO161" i="17"/>
  <c r="AI161" i="17"/>
  <c r="AH161" i="17"/>
  <c r="AF161" i="17"/>
  <c r="AE161" i="17"/>
  <c r="AC161" i="17"/>
  <c r="AB161" i="17"/>
  <c r="AA161" i="17"/>
  <c r="Z161" i="17"/>
  <c r="Y161" i="17"/>
  <c r="X161" i="17"/>
  <c r="W161" i="17"/>
  <c r="P161" i="17"/>
  <c r="O161" i="17"/>
  <c r="AQ161" i="17" s="1"/>
  <c r="N161" i="17"/>
  <c r="M161" i="17"/>
  <c r="AU160" i="17"/>
  <c r="AT160" i="17"/>
  <c r="AP160" i="17"/>
  <c r="AN160" i="17"/>
  <c r="AI160" i="17"/>
  <c r="AH160" i="17"/>
  <c r="AF160" i="17"/>
  <c r="AE160" i="17"/>
  <c r="AD160" i="17"/>
  <c r="AB160" i="17"/>
  <c r="AA160" i="17"/>
  <c r="Z160" i="17"/>
  <c r="Y160" i="17"/>
  <c r="X160" i="17"/>
  <c r="W160" i="17"/>
  <c r="P160" i="17"/>
  <c r="O160" i="17"/>
  <c r="N160" i="17"/>
  <c r="M160" i="17"/>
  <c r="AV159" i="17"/>
  <c r="AT159" i="17"/>
  <c r="AQ159" i="17"/>
  <c r="AP159" i="17"/>
  <c r="AO159" i="17"/>
  <c r="AI159" i="17"/>
  <c r="AH159" i="17"/>
  <c r="AF159" i="17"/>
  <c r="AE159" i="17"/>
  <c r="AD159" i="17"/>
  <c r="AC159" i="17"/>
  <c r="AA159" i="17"/>
  <c r="Z159" i="17"/>
  <c r="Y159" i="17"/>
  <c r="X159" i="17"/>
  <c r="W159" i="17"/>
  <c r="P159" i="17"/>
  <c r="O159" i="17"/>
  <c r="N159" i="17"/>
  <c r="M159" i="17"/>
  <c r="AP158" i="17"/>
  <c r="AI158" i="17"/>
  <c r="AH158" i="17"/>
  <c r="AF158" i="17"/>
  <c r="AE158" i="17"/>
  <c r="AD158" i="17"/>
  <c r="AA158" i="17"/>
  <c r="Z158" i="17"/>
  <c r="Y158" i="17"/>
  <c r="X158" i="17"/>
  <c r="W158" i="17"/>
  <c r="P158" i="17"/>
  <c r="O158" i="17"/>
  <c r="N158" i="17"/>
  <c r="M158" i="17"/>
  <c r="AT157" i="17"/>
  <c r="AQ157" i="17"/>
  <c r="AP157" i="17"/>
  <c r="AI157" i="17"/>
  <c r="AH157" i="17"/>
  <c r="AF157" i="17"/>
  <c r="AE157" i="17"/>
  <c r="AA157" i="17"/>
  <c r="Z157" i="17"/>
  <c r="Y157" i="17"/>
  <c r="X157" i="17"/>
  <c r="W157" i="17"/>
  <c r="P157" i="17"/>
  <c r="O157" i="17"/>
  <c r="AD157" i="17" s="1"/>
  <c r="N157" i="17"/>
  <c r="M157" i="17"/>
  <c r="AP156" i="17"/>
  <c r="AN156" i="17"/>
  <c r="AI156" i="17"/>
  <c r="AH156" i="17"/>
  <c r="AF156" i="17"/>
  <c r="AE156" i="17"/>
  <c r="AB156" i="17"/>
  <c r="AA156" i="17"/>
  <c r="Z156" i="17"/>
  <c r="Y156" i="17"/>
  <c r="X156" i="17"/>
  <c r="W156" i="17"/>
  <c r="P156" i="17"/>
  <c r="O156" i="17"/>
  <c r="N156" i="17"/>
  <c r="AO156" i="17" s="1"/>
  <c r="AV156" i="17" s="1"/>
  <c r="M156" i="17"/>
  <c r="AT155" i="17"/>
  <c r="AP155" i="17"/>
  <c r="AO155" i="17"/>
  <c r="AV155" i="17" s="1"/>
  <c r="AJ155" i="17"/>
  <c r="AI155" i="17"/>
  <c r="AH155" i="17"/>
  <c r="AF155" i="17"/>
  <c r="AE155" i="17"/>
  <c r="AC155" i="17"/>
  <c r="AA155" i="17"/>
  <c r="Z155" i="17"/>
  <c r="Y155" i="17"/>
  <c r="X155" i="17"/>
  <c r="W155" i="17"/>
  <c r="P155" i="17"/>
  <c r="O155" i="17"/>
  <c r="N155" i="17"/>
  <c r="M155" i="17"/>
  <c r="AR155" i="17" s="1"/>
  <c r="AT154" i="17"/>
  <c r="AP154" i="17"/>
  <c r="AI154" i="17"/>
  <c r="AH154" i="17"/>
  <c r="AF154" i="17"/>
  <c r="AE154" i="17"/>
  <c r="AD154" i="17"/>
  <c r="AB154" i="17"/>
  <c r="AA154" i="17"/>
  <c r="Z154" i="17"/>
  <c r="Y154" i="17"/>
  <c r="X154" i="17"/>
  <c r="W154" i="17"/>
  <c r="P154" i="17"/>
  <c r="O154" i="17"/>
  <c r="N154" i="17"/>
  <c r="AO154" i="17" s="1"/>
  <c r="AV154" i="17" s="1"/>
  <c r="M154" i="17"/>
  <c r="AI153" i="17"/>
  <c r="AH153" i="17"/>
  <c r="W153" i="17"/>
  <c r="AP152" i="17"/>
  <c r="AI152" i="17"/>
  <c r="AH152" i="17"/>
  <c r="AF152" i="17"/>
  <c r="AE152" i="17"/>
  <c r="AB152" i="17"/>
  <c r="AA152" i="17"/>
  <c r="Z152" i="17"/>
  <c r="Y152" i="17"/>
  <c r="X152" i="17"/>
  <c r="W152" i="17"/>
  <c r="P152" i="17"/>
  <c r="O152" i="17"/>
  <c r="N152" i="17"/>
  <c r="AO152" i="17" s="1"/>
  <c r="AV152" i="17" s="1"/>
  <c r="M152" i="17"/>
  <c r="AV151" i="17"/>
  <c r="AP151" i="17"/>
  <c r="AO151" i="17"/>
  <c r="AI151" i="17"/>
  <c r="AH151" i="17"/>
  <c r="AF151" i="17"/>
  <c r="AE151" i="17"/>
  <c r="AC151" i="17"/>
  <c r="AB151" i="17"/>
  <c r="AA151" i="17"/>
  <c r="Z151" i="17"/>
  <c r="Y151" i="17"/>
  <c r="X151" i="17"/>
  <c r="W151" i="17"/>
  <c r="P151" i="17"/>
  <c r="O151" i="17"/>
  <c r="AQ151" i="17" s="1"/>
  <c r="N151" i="17"/>
  <c r="M151" i="17"/>
  <c r="AR151" i="17" s="1"/>
  <c r="AU150" i="17"/>
  <c r="AT150" i="17"/>
  <c r="AP150" i="17"/>
  <c r="AI150" i="17"/>
  <c r="AH150" i="17"/>
  <c r="AF150" i="17"/>
  <c r="AE150" i="17"/>
  <c r="AD150" i="17"/>
  <c r="AB150" i="17"/>
  <c r="AA150" i="17"/>
  <c r="Z150" i="17"/>
  <c r="Y150" i="17"/>
  <c r="X150" i="17"/>
  <c r="W150" i="17"/>
  <c r="P150" i="17"/>
  <c r="O150" i="17"/>
  <c r="N150" i="17"/>
  <c r="M150" i="17"/>
  <c r="AV149" i="17"/>
  <c r="AT149" i="17"/>
  <c r="AQ149" i="17"/>
  <c r="AP149" i="17"/>
  <c r="AO149" i="17"/>
  <c r="AI149" i="17"/>
  <c r="AH149" i="17"/>
  <c r="AF149" i="17"/>
  <c r="AE149" i="17"/>
  <c r="AD149" i="17"/>
  <c r="AC149" i="17"/>
  <c r="AA149" i="17"/>
  <c r="Z149" i="17"/>
  <c r="Y149" i="17"/>
  <c r="X149" i="17"/>
  <c r="W149" i="17"/>
  <c r="P149" i="17"/>
  <c r="O149" i="17"/>
  <c r="N149" i="17"/>
  <c r="M149" i="17"/>
  <c r="AP148" i="17"/>
  <c r="AI148" i="17"/>
  <c r="AH148" i="17"/>
  <c r="AF148" i="17"/>
  <c r="AE148" i="17"/>
  <c r="AD148" i="17"/>
  <c r="AA148" i="17"/>
  <c r="Z148" i="17"/>
  <c r="Y148" i="17"/>
  <c r="X148" i="17"/>
  <c r="W148" i="17"/>
  <c r="P148" i="17"/>
  <c r="O148" i="17"/>
  <c r="N148" i="17"/>
  <c r="M148" i="17"/>
  <c r="AT147" i="17"/>
  <c r="AQ147" i="17"/>
  <c r="AP147" i="17"/>
  <c r="AI147" i="17"/>
  <c r="AH147" i="17"/>
  <c r="AF147" i="17"/>
  <c r="AE147" i="17"/>
  <c r="AA147" i="17"/>
  <c r="Z147" i="17"/>
  <c r="Y147" i="17"/>
  <c r="X147" i="17"/>
  <c r="W147" i="17"/>
  <c r="P147" i="17"/>
  <c r="O147" i="17"/>
  <c r="AD147" i="17" s="1"/>
  <c r="N147" i="17"/>
  <c r="M147" i="17"/>
  <c r="AR147" i="17" s="1"/>
  <c r="AR146" i="17"/>
  <c r="AP146" i="17"/>
  <c r="AI146" i="17"/>
  <c r="AH146" i="17"/>
  <c r="AF146" i="17"/>
  <c r="AE146" i="17"/>
  <c r="AB146" i="17"/>
  <c r="AA146" i="17"/>
  <c r="Z146" i="17"/>
  <c r="Y146" i="17"/>
  <c r="X146" i="17"/>
  <c r="W146" i="17"/>
  <c r="P146" i="17"/>
  <c r="O146" i="17"/>
  <c r="N146" i="17"/>
  <c r="AO146" i="17" s="1"/>
  <c r="AV146" i="17" s="1"/>
  <c r="M146" i="17"/>
  <c r="AT145" i="17"/>
  <c r="AR145" i="17"/>
  <c r="AP145" i="17"/>
  <c r="AO145" i="17"/>
  <c r="AV145" i="17" s="1"/>
  <c r="AJ145" i="17"/>
  <c r="AI145" i="17"/>
  <c r="AH145" i="17"/>
  <c r="AF145" i="17"/>
  <c r="AE145" i="17"/>
  <c r="AC145" i="17"/>
  <c r="AA145" i="17"/>
  <c r="Z145" i="17"/>
  <c r="Y145" i="17"/>
  <c r="X145" i="17"/>
  <c r="W145" i="17"/>
  <c r="P145" i="17"/>
  <c r="O145" i="17"/>
  <c r="N145" i="17"/>
  <c r="M145" i="17"/>
  <c r="AB145" i="17" s="1"/>
  <c r="AT144" i="17"/>
  <c r="AP144" i="17"/>
  <c r="AI144" i="17"/>
  <c r="AH144" i="17"/>
  <c r="AF144" i="17"/>
  <c r="AE144" i="17"/>
  <c r="AD144" i="17"/>
  <c r="AB144" i="17"/>
  <c r="AA144" i="17"/>
  <c r="Z144" i="17"/>
  <c r="Y144" i="17"/>
  <c r="X144" i="17"/>
  <c r="W144" i="17"/>
  <c r="P144" i="17"/>
  <c r="O144" i="17"/>
  <c r="N144" i="17"/>
  <c r="AO144" i="17" s="1"/>
  <c r="AV144" i="17" s="1"/>
  <c r="M144" i="17"/>
  <c r="AI143" i="17"/>
  <c r="AH143" i="17"/>
  <c r="W143" i="17"/>
  <c r="AP142" i="17"/>
  <c r="AI142" i="17"/>
  <c r="AH142" i="17"/>
  <c r="AF142" i="17"/>
  <c r="AE142" i="17"/>
  <c r="AB142" i="17"/>
  <c r="AA142" i="17"/>
  <c r="Z142" i="17"/>
  <c r="Y142" i="17"/>
  <c r="X142" i="17"/>
  <c r="W142" i="17"/>
  <c r="P142" i="17"/>
  <c r="O142" i="17"/>
  <c r="N142" i="17"/>
  <c r="AO142" i="17" s="1"/>
  <c r="AV142" i="17" s="1"/>
  <c r="M142" i="17"/>
  <c r="AV141" i="17"/>
  <c r="AP141" i="17"/>
  <c r="AO141" i="17"/>
  <c r="AI141" i="17"/>
  <c r="AH141" i="17"/>
  <c r="AF141" i="17"/>
  <c r="AE141" i="17"/>
  <c r="AC141" i="17"/>
  <c r="AB141" i="17"/>
  <c r="AA141" i="17"/>
  <c r="Z141" i="17"/>
  <c r="Y141" i="17"/>
  <c r="X141" i="17"/>
  <c r="W141" i="17"/>
  <c r="P141" i="17"/>
  <c r="O141" i="17"/>
  <c r="AQ141" i="17" s="1"/>
  <c r="N141" i="17"/>
  <c r="M141" i="17"/>
  <c r="AU140" i="17"/>
  <c r="AT140" i="17"/>
  <c r="AP140" i="17"/>
  <c r="AN140" i="17"/>
  <c r="AI140" i="17"/>
  <c r="AH140" i="17"/>
  <c r="AF140" i="17"/>
  <c r="AE140" i="17"/>
  <c r="AD140" i="17"/>
  <c r="AB140" i="17"/>
  <c r="AA140" i="17"/>
  <c r="Z140" i="17"/>
  <c r="Y140" i="17"/>
  <c r="X140" i="17"/>
  <c r="W140" i="17"/>
  <c r="P140" i="17"/>
  <c r="O140" i="17"/>
  <c r="N140" i="17"/>
  <c r="M140" i="17"/>
  <c r="AV139" i="17"/>
  <c r="AT139" i="17"/>
  <c r="AQ139" i="17"/>
  <c r="AP139" i="17"/>
  <c r="AO139" i="17"/>
  <c r="AN139" i="17"/>
  <c r="AI139" i="17"/>
  <c r="AH139" i="17"/>
  <c r="AF139" i="17"/>
  <c r="AE139" i="17"/>
  <c r="AD139" i="17"/>
  <c r="AC139" i="17"/>
  <c r="AA139" i="17"/>
  <c r="Z139" i="17"/>
  <c r="Y139" i="17"/>
  <c r="X139" i="17"/>
  <c r="W139" i="17"/>
  <c r="P139" i="17"/>
  <c r="O139" i="17"/>
  <c r="N139" i="17"/>
  <c r="M139" i="17"/>
  <c r="AP138" i="17"/>
  <c r="AI138" i="17"/>
  <c r="AH138" i="17"/>
  <c r="AF138" i="17"/>
  <c r="AE138" i="17"/>
  <c r="AD138" i="17"/>
  <c r="AA138" i="17"/>
  <c r="Z138" i="17"/>
  <c r="Y138" i="17"/>
  <c r="X138" i="17"/>
  <c r="W138" i="17"/>
  <c r="P138" i="17"/>
  <c r="O138" i="17"/>
  <c r="N138" i="17"/>
  <c r="M138" i="17"/>
  <c r="AT137" i="17"/>
  <c r="AQ137" i="17"/>
  <c r="AP137" i="17"/>
  <c r="AI137" i="17"/>
  <c r="AH137" i="17"/>
  <c r="AF137" i="17"/>
  <c r="AE137" i="17"/>
  <c r="AA137" i="17"/>
  <c r="Z137" i="17"/>
  <c r="Y137" i="17"/>
  <c r="X137" i="17"/>
  <c r="W137" i="17"/>
  <c r="P137" i="17"/>
  <c r="O137" i="17"/>
  <c r="AD137" i="17" s="1"/>
  <c r="N137" i="17"/>
  <c r="M137" i="17"/>
  <c r="AR136" i="17"/>
  <c r="AP136" i="17"/>
  <c r="AI136" i="17"/>
  <c r="AH136" i="17"/>
  <c r="AF136" i="17"/>
  <c r="AE136" i="17"/>
  <c r="AB136" i="17"/>
  <c r="AA136" i="17"/>
  <c r="Z136" i="17"/>
  <c r="Y136" i="17"/>
  <c r="X136" i="17"/>
  <c r="W136" i="17"/>
  <c r="P136" i="17"/>
  <c r="O136" i="17"/>
  <c r="N136" i="17"/>
  <c r="AO136" i="17" s="1"/>
  <c r="AV136" i="17" s="1"/>
  <c r="M136" i="17"/>
  <c r="AT135" i="17"/>
  <c r="AP135" i="17"/>
  <c r="AO135" i="17"/>
  <c r="AV135" i="17" s="1"/>
  <c r="AJ135" i="17"/>
  <c r="AI135" i="17"/>
  <c r="AH135" i="17"/>
  <c r="AF135" i="17"/>
  <c r="AE135" i="17"/>
  <c r="AC135" i="17"/>
  <c r="AA135" i="17"/>
  <c r="Z135" i="17"/>
  <c r="Y135" i="17"/>
  <c r="X135" i="17"/>
  <c r="W135" i="17"/>
  <c r="P135" i="17"/>
  <c r="O135" i="17"/>
  <c r="N135" i="17"/>
  <c r="M135" i="17"/>
  <c r="AB135" i="17" s="1"/>
  <c r="AT134" i="17"/>
  <c r="AP134" i="17"/>
  <c r="AI134" i="17"/>
  <c r="AH134" i="17"/>
  <c r="AF134" i="17"/>
  <c r="AE134" i="17"/>
  <c r="AD134" i="17"/>
  <c r="AB134" i="17"/>
  <c r="AA134" i="17"/>
  <c r="Z134" i="17"/>
  <c r="Y134" i="17"/>
  <c r="X134" i="17"/>
  <c r="W134" i="17"/>
  <c r="P134" i="17"/>
  <c r="O134" i="17"/>
  <c r="N134" i="17"/>
  <c r="AO134" i="17" s="1"/>
  <c r="AV134" i="17" s="1"/>
  <c r="M134" i="17"/>
  <c r="AT133" i="17"/>
  <c r="AQ133" i="17"/>
  <c r="AP133" i="17"/>
  <c r="AO133" i="17"/>
  <c r="AV133" i="17" s="1"/>
  <c r="AI133" i="17"/>
  <c r="AH133" i="17"/>
  <c r="AF133" i="17"/>
  <c r="AE133" i="17"/>
  <c r="AD133" i="17"/>
  <c r="AC133" i="17"/>
  <c r="AA133" i="17"/>
  <c r="Z133" i="17"/>
  <c r="Y133" i="17"/>
  <c r="X133" i="17"/>
  <c r="W133" i="17"/>
  <c r="P133" i="17"/>
  <c r="O133" i="17"/>
  <c r="N133" i="17"/>
  <c r="M133" i="17"/>
  <c r="AR132" i="17"/>
  <c r="AP132" i="17"/>
  <c r="AI132" i="17"/>
  <c r="AH132" i="17"/>
  <c r="AF132" i="17"/>
  <c r="AE132" i="17"/>
  <c r="AD132" i="17"/>
  <c r="AA132" i="17"/>
  <c r="Z132" i="17"/>
  <c r="Y132" i="17"/>
  <c r="X132" i="17"/>
  <c r="W132" i="17"/>
  <c r="P132" i="17"/>
  <c r="O132" i="17"/>
  <c r="AQ132" i="17" s="1"/>
  <c r="N132" i="17"/>
  <c r="M132" i="17"/>
  <c r="AB132" i="17" s="1"/>
  <c r="AT131" i="17"/>
  <c r="AP131" i="17"/>
  <c r="AO131" i="17"/>
  <c r="AV131" i="17" s="1"/>
  <c r="AI131" i="17"/>
  <c r="AH131" i="17"/>
  <c r="AF131" i="17"/>
  <c r="AE131" i="17"/>
  <c r="AC131" i="17"/>
  <c r="AA131" i="17"/>
  <c r="Z131" i="17"/>
  <c r="Y131" i="17"/>
  <c r="X131" i="17"/>
  <c r="W131" i="17"/>
  <c r="P131" i="17"/>
  <c r="O131" i="17"/>
  <c r="AD131" i="17" s="1"/>
  <c r="N131" i="17"/>
  <c r="M131" i="17"/>
  <c r="AP130" i="17"/>
  <c r="AN130" i="17"/>
  <c r="AI130" i="17"/>
  <c r="AH130" i="17"/>
  <c r="AF130" i="17"/>
  <c r="AE130" i="17"/>
  <c r="AD130" i="17"/>
  <c r="AB130" i="17"/>
  <c r="AA130" i="17"/>
  <c r="Z130" i="17"/>
  <c r="Y130" i="17"/>
  <c r="X130" i="17"/>
  <c r="W130" i="17"/>
  <c r="P130" i="17"/>
  <c r="O130" i="17"/>
  <c r="N130" i="17"/>
  <c r="M130" i="17"/>
  <c r="AP129" i="17"/>
  <c r="AO129" i="17"/>
  <c r="AV129" i="17" s="1"/>
  <c r="AI129" i="17"/>
  <c r="AH129" i="17"/>
  <c r="AF129" i="17"/>
  <c r="AE129" i="17"/>
  <c r="AC129" i="17"/>
  <c r="AB129" i="17"/>
  <c r="AA129" i="17"/>
  <c r="Z129" i="17"/>
  <c r="Y129" i="17"/>
  <c r="X129" i="17"/>
  <c r="W129" i="17"/>
  <c r="P129" i="17"/>
  <c r="O129" i="17"/>
  <c r="AD129" i="17" s="1"/>
  <c r="N129" i="17"/>
  <c r="M129" i="17"/>
  <c r="AT128" i="17"/>
  <c r="AP128" i="17"/>
  <c r="AN128" i="17"/>
  <c r="AI128" i="17"/>
  <c r="AH128" i="17"/>
  <c r="AF128" i="17"/>
  <c r="AE128" i="17"/>
  <c r="AD128" i="17"/>
  <c r="AB128" i="17"/>
  <c r="AA128" i="17"/>
  <c r="Z128" i="17"/>
  <c r="Y128" i="17"/>
  <c r="X128" i="17"/>
  <c r="W128" i="17"/>
  <c r="P128" i="17"/>
  <c r="O128" i="17"/>
  <c r="N128" i="17"/>
  <c r="M128" i="17"/>
  <c r="AV127" i="17"/>
  <c r="AT127" i="17"/>
  <c r="AQ127" i="17"/>
  <c r="AP127" i="17"/>
  <c r="AO127" i="17"/>
  <c r="AN127" i="17"/>
  <c r="AI127" i="17"/>
  <c r="AH127" i="17"/>
  <c r="AF127" i="17"/>
  <c r="AE127" i="17"/>
  <c r="AD127" i="17"/>
  <c r="AC127" i="17"/>
  <c r="AA127" i="17"/>
  <c r="Z127" i="17"/>
  <c r="Y127" i="17"/>
  <c r="X127" i="17"/>
  <c r="W127" i="17"/>
  <c r="P127" i="17"/>
  <c r="O127" i="17"/>
  <c r="N127" i="17"/>
  <c r="M127" i="17"/>
  <c r="AP126" i="17"/>
  <c r="AO126" i="17"/>
  <c r="AV126" i="17" s="1"/>
  <c r="AI126" i="17"/>
  <c r="AH126" i="17"/>
  <c r="AF126" i="17"/>
  <c r="AE126" i="17"/>
  <c r="AD126" i="17"/>
  <c r="AB126" i="17"/>
  <c r="AA126" i="17"/>
  <c r="Z126" i="17"/>
  <c r="Y126" i="17"/>
  <c r="X126" i="17"/>
  <c r="W126" i="17"/>
  <c r="P126" i="17"/>
  <c r="O126" i="17"/>
  <c r="N126" i="17"/>
  <c r="AC126" i="17" s="1"/>
  <c r="M126" i="17"/>
  <c r="AT125" i="17"/>
  <c r="AQ125" i="17"/>
  <c r="AP125" i="17"/>
  <c r="AO125" i="17"/>
  <c r="AV125" i="17" s="1"/>
  <c r="AI125" i="17"/>
  <c r="AH125" i="17"/>
  <c r="AF125" i="17"/>
  <c r="AE125" i="17"/>
  <c r="AC125" i="17"/>
  <c r="AA125" i="17"/>
  <c r="Z125" i="17"/>
  <c r="Y125" i="17"/>
  <c r="X125" i="17"/>
  <c r="W125" i="17"/>
  <c r="P125" i="17"/>
  <c r="O125" i="17"/>
  <c r="AD125" i="17" s="1"/>
  <c r="N125" i="17"/>
  <c r="M125" i="17"/>
  <c r="AU124" i="17"/>
  <c r="AQ124" i="17"/>
  <c r="AP124" i="17"/>
  <c r="AI124" i="17"/>
  <c r="AH124" i="17"/>
  <c r="AF124" i="17"/>
  <c r="AE124" i="17"/>
  <c r="AB124" i="17"/>
  <c r="AA124" i="17"/>
  <c r="Z124" i="17"/>
  <c r="Y124" i="17"/>
  <c r="X124" i="17"/>
  <c r="W124" i="17"/>
  <c r="P124" i="17"/>
  <c r="O124" i="17"/>
  <c r="AD124" i="17" s="1"/>
  <c r="N124" i="17"/>
  <c r="M124" i="17"/>
  <c r="AV123" i="17"/>
  <c r="AQ123" i="17"/>
  <c r="AP123" i="17"/>
  <c r="AO123" i="17"/>
  <c r="AI123" i="17"/>
  <c r="AH123" i="17"/>
  <c r="AF123" i="17"/>
  <c r="AE123" i="17"/>
  <c r="AC123" i="17"/>
  <c r="AA123" i="17"/>
  <c r="Z123" i="17"/>
  <c r="Y123" i="17"/>
  <c r="X123" i="17"/>
  <c r="W123" i="17"/>
  <c r="P123" i="17"/>
  <c r="O123" i="17"/>
  <c r="AD123" i="17" s="1"/>
  <c r="N123" i="17"/>
  <c r="M123" i="17"/>
  <c r="AI122" i="17"/>
  <c r="AH122" i="17"/>
  <c r="W122" i="17"/>
  <c r="AT121" i="17"/>
  <c r="AP121" i="17"/>
  <c r="AO121" i="17"/>
  <c r="AV121" i="17" s="1"/>
  <c r="AI121" i="17"/>
  <c r="AH121" i="17"/>
  <c r="AF121" i="17"/>
  <c r="AE121" i="17"/>
  <c r="AC121" i="17"/>
  <c r="AA121" i="17"/>
  <c r="Z121" i="17"/>
  <c r="Y121" i="17"/>
  <c r="X121" i="17"/>
  <c r="W121" i="17"/>
  <c r="P121" i="17"/>
  <c r="O121" i="17"/>
  <c r="AD121" i="17" s="1"/>
  <c r="N121" i="17"/>
  <c r="M121" i="17"/>
  <c r="AP120" i="17"/>
  <c r="AI120" i="17"/>
  <c r="AH120" i="17"/>
  <c r="AF120" i="17"/>
  <c r="AE120" i="17"/>
  <c r="AD120" i="17"/>
  <c r="AB120" i="17"/>
  <c r="AA120" i="17"/>
  <c r="Z120" i="17"/>
  <c r="Y120" i="17"/>
  <c r="X120" i="17"/>
  <c r="W120" i="17"/>
  <c r="P120" i="17"/>
  <c r="O120" i="17"/>
  <c r="N120" i="17"/>
  <c r="M120" i="17"/>
  <c r="AP119" i="17"/>
  <c r="AO119" i="17"/>
  <c r="AV119" i="17" s="1"/>
  <c r="AI119" i="17"/>
  <c r="AT119" i="17" s="1"/>
  <c r="AH119" i="17"/>
  <c r="AF119" i="17"/>
  <c r="AE119" i="17"/>
  <c r="AC119" i="17"/>
  <c r="AB119" i="17"/>
  <c r="AA119" i="17"/>
  <c r="Z119" i="17"/>
  <c r="Y119" i="17"/>
  <c r="X119" i="17"/>
  <c r="W119" i="17"/>
  <c r="P119" i="17"/>
  <c r="O119" i="17"/>
  <c r="N119" i="17"/>
  <c r="M119" i="17"/>
  <c r="AT118" i="17"/>
  <c r="AP118" i="17"/>
  <c r="AI118" i="17"/>
  <c r="AH118" i="17"/>
  <c r="AF118" i="17"/>
  <c r="AE118" i="17"/>
  <c r="AD118" i="17"/>
  <c r="AB118" i="17"/>
  <c r="AA118" i="17"/>
  <c r="Z118" i="17"/>
  <c r="Y118" i="17"/>
  <c r="X118" i="17"/>
  <c r="W118" i="17"/>
  <c r="P118" i="17"/>
  <c r="O118" i="17"/>
  <c r="N118" i="17"/>
  <c r="AO118" i="17" s="1"/>
  <c r="AV118" i="17" s="1"/>
  <c r="M118" i="17"/>
  <c r="AI117" i="17"/>
  <c r="AH117" i="17"/>
  <c r="W117" i="17"/>
  <c r="AQ116" i="17"/>
  <c r="AP116" i="17"/>
  <c r="AI116" i="17"/>
  <c r="AH116" i="17"/>
  <c r="AF116" i="17"/>
  <c r="AE116" i="17"/>
  <c r="AB116" i="17"/>
  <c r="AA116" i="17"/>
  <c r="Z116" i="17"/>
  <c r="Y116" i="17"/>
  <c r="X116" i="17"/>
  <c r="W116" i="17"/>
  <c r="P116" i="17"/>
  <c r="O116" i="17"/>
  <c r="AD116" i="17" s="1"/>
  <c r="N116" i="17"/>
  <c r="M116" i="17"/>
  <c r="AO115" i="17"/>
  <c r="AI115" i="17"/>
  <c r="AH115" i="17"/>
  <c r="AF115" i="17"/>
  <c r="AE115" i="17"/>
  <c r="AC115" i="17"/>
  <c r="AB115" i="17"/>
  <c r="AA115" i="17"/>
  <c r="Z115" i="17"/>
  <c r="Y115" i="17"/>
  <c r="X115" i="17"/>
  <c r="W115" i="17"/>
  <c r="P115" i="17"/>
  <c r="O115" i="17"/>
  <c r="N115" i="17"/>
  <c r="M115" i="17"/>
  <c r="AT114" i="17"/>
  <c r="AI114" i="17"/>
  <c r="AH114" i="17"/>
  <c r="AF114" i="17"/>
  <c r="AE114" i="17"/>
  <c r="AD114" i="17"/>
  <c r="AB114" i="17"/>
  <c r="AA114" i="17"/>
  <c r="Z114" i="17"/>
  <c r="Y114" i="17"/>
  <c r="X114" i="17"/>
  <c r="W114" i="17"/>
  <c r="P114" i="17"/>
  <c r="O114" i="17"/>
  <c r="AQ114" i="17" s="1"/>
  <c r="N114" i="17"/>
  <c r="M114" i="17"/>
  <c r="AT113" i="17"/>
  <c r="AO113" i="17"/>
  <c r="AI113" i="17"/>
  <c r="AH113" i="17"/>
  <c r="AF113" i="17"/>
  <c r="AE113" i="17"/>
  <c r="AD113" i="17"/>
  <c r="AC113" i="17"/>
  <c r="AA113" i="17"/>
  <c r="Z113" i="17"/>
  <c r="Y113" i="17"/>
  <c r="X113" i="17"/>
  <c r="W113" i="17"/>
  <c r="P113" i="17"/>
  <c r="O113" i="17"/>
  <c r="N113" i="17"/>
  <c r="M113" i="17"/>
  <c r="AI112" i="17"/>
  <c r="AH112" i="17"/>
  <c r="W112" i="17"/>
  <c r="AV111" i="17"/>
  <c r="AR111" i="17"/>
  <c r="AP111" i="17"/>
  <c r="AO111" i="17"/>
  <c r="AI111" i="17"/>
  <c r="AT111" i="17" s="1"/>
  <c r="AH111" i="17"/>
  <c r="AF111" i="17"/>
  <c r="AE111" i="17"/>
  <c r="AC111" i="17"/>
  <c r="AA111" i="17"/>
  <c r="Z111" i="17"/>
  <c r="Y111" i="17"/>
  <c r="X111" i="17"/>
  <c r="W111" i="17"/>
  <c r="P111" i="17"/>
  <c r="O111" i="17"/>
  <c r="N111" i="17"/>
  <c r="M111" i="17"/>
  <c r="AB111" i="17" s="1"/>
  <c r="AU110" i="17"/>
  <c r="AP110" i="17"/>
  <c r="AJ110" i="17"/>
  <c r="AI110" i="17"/>
  <c r="AT110" i="17" s="1"/>
  <c r="AH110" i="17"/>
  <c r="AF110" i="17"/>
  <c r="AE110" i="17"/>
  <c r="AD110" i="17"/>
  <c r="AC110" i="17"/>
  <c r="AB110" i="17"/>
  <c r="AA110" i="17"/>
  <c r="Z110" i="17"/>
  <c r="Y110" i="17"/>
  <c r="X110" i="17"/>
  <c r="W110" i="17"/>
  <c r="P110" i="17"/>
  <c r="O110" i="17"/>
  <c r="N110" i="17"/>
  <c r="AO110" i="17" s="1"/>
  <c r="AV110" i="17" s="1"/>
  <c r="M110" i="17"/>
  <c r="AU109" i="17"/>
  <c r="AT109" i="17"/>
  <c r="AP109" i="17"/>
  <c r="AO109" i="17"/>
  <c r="AV109" i="17" s="1"/>
  <c r="AJ109" i="17"/>
  <c r="AI109" i="17"/>
  <c r="AH109" i="17"/>
  <c r="AF109" i="17"/>
  <c r="AE109" i="17"/>
  <c r="AC109" i="17"/>
  <c r="AA109" i="17"/>
  <c r="Z109" i="17"/>
  <c r="Y109" i="17"/>
  <c r="X109" i="17"/>
  <c r="W109" i="17"/>
  <c r="P109" i="17"/>
  <c r="O109" i="17"/>
  <c r="N109" i="17"/>
  <c r="M109" i="17"/>
  <c r="AV108" i="17"/>
  <c r="AP108" i="17"/>
  <c r="AI108" i="17"/>
  <c r="AH108" i="17"/>
  <c r="AF108" i="17"/>
  <c r="AE108" i="17"/>
  <c r="AD108" i="17"/>
  <c r="AC108" i="17"/>
  <c r="AB108" i="17"/>
  <c r="AA108" i="17"/>
  <c r="Z108" i="17"/>
  <c r="Y108" i="17"/>
  <c r="X108" i="17"/>
  <c r="W108" i="17"/>
  <c r="P108" i="17"/>
  <c r="O108" i="17"/>
  <c r="AQ108" i="17" s="1"/>
  <c r="N108" i="17"/>
  <c r="AO108" i="17" s="1"/>
  <c r="M108" i="17"/>
  <c r="AI107" i="17"/>
  <c r="AH107" i="17"/>
  <c r="W107" i="17"/>
  <c r="AU106" i="17"/>
  <c r="AT106" i="17"/>
  <c r="AP106" i="17"/>
  <c r="AI106" i="17"/>
  <c r="AH106" i="17"/>
  <c r="AF106" i="17"/>
  <c r="AE106" i="17"/>
  <c r="AD106" i="17"/>
  <c r="AC106" i="17"/>
  <c r="AB106" i="17"/>
  <c r="AA106" i="17"/>
  <c r="Z106" i="17"/>
  <c r="Y106" i="17"/>
  <c r="X106" i="17"/>
  <c r="W106" i="17"/>
  <c r="P106" i="17"/>
  <c r="O106" i="17"/>
  <c r="N106" i="17"/>
  <c r="AO106" i="17" s="1"/>
  <c r="AV106" i="17" s="1"/>
  <c r="M106" i="17"/>
  <c r="AV105" i="17"/>
  <c r="AT105" i="17"/>
  <c r="AP105" i="17"/>
  <c r="AO105" i="17"/>
  <c r="AJ105" i="17"/>
  <c r="AI105" i="17"/>
  <c r="AH105" i="17"/>
  <c r="AF105" i="17"/>
  <c r="AE105" i="17"/>
  <c r="AD105" i="17"/>
  <c r="AC105" i="17"/>
  <c r="AA105" i="17"/>
  <c r="Z105" i="17"/>
  <c r="Y105" i="17"/>
  <c r="X105" i="17"/>
  <c r="W105" i="17"/>
  <c r="P105" i="17"/>
  <c r="O105" i="17"/>
  <c r="N105" i="17"/>
  <c r="M105" i="17"/>
  <c r="AU104" i="17"/>
  <c r="AP104" i="17"/>
  <c r="AJ104" i="17"/>
  <c r="AI104" i="17"/>
  <c r="AT104" i="17" s="1"/>
  <c r="AH104" i="17"/>
  <c r="AF104" i="17"/>
  <c r="AE104" i="17"/>
  <c r="AD104" i="17"/>
  <c r="AC104" i="17"/>
  <c r="AA104" i="17"/>
  <c r="Z104" i="17"/>
  <c r="Y104" i="17"/>
  <c r="X104" i="17"/>
  <c r="W104" i="17"/>
  <c r="P104" i="17"/>
  <c r="O104" i="17"/>
  <c r="N104" i="17"/>
  <c r="AO104" i="17" s="1"/>
  <c r="AV104" i="17" s="1"/>
  <c r="M104" i="17"/>
  <c r="AT103" i="17"/>
  <c r="AP103" i="17"/>
  <c r="AO103" i="17"/>
  <c r="AV103" i="17" s="1"/>
  <c r="AN103" i="17"/>
  <c r="AI103" i="17"/>
  <c r="AH103" i="17"/>
  <c r="AF103" i="17"/>
  <c r="AE103" i="17"/>
  <c r="AD103" i="17"/>
  <c r="AC103" i="17"/>
  <c r="AA103" i="17"/>
  <c r="Z103" i="17"/>
  <c r="Y103" i="17"/>
  <c r="X103" i="17"/>
  <c r="W103" i="17"/>
  <c r="P103" i="17"/>
  <c r="O103" i="17"/>
  <c r="N103" i="17"/>
  <c r="M103" i="17"/>
  <c r="AV102" i="17"/>
  <c r="AU102" i="17"/>
  <c r="AP102" i="17"/>
  <c r="AO102" i="17"/>
  <c r="AI102" i="17"/>
  <c r="AH102" i="17"/>
  <c r="AF102" i="17"/>
  <c r="AE102" i="17"/>
  <c r="AD102" i="17"/>
  <c r="AC102" i="17"/>
  <c r="AB102" i="17"/>
  <c r="AA102" i="17"/>
  <c r="Z102" i="17"/>
  <c r="Y102" i="17"/>
  <c r="X102" i="17"/>
  <c r="W102" i="17"/>
  <c r="P102" i="17"/>
  <c r="O102" i="17"/>
  <c r="N102" i="17"/>
  <c r="M102" i="17"/>
  <c r="AR102" i="17" s="1"/>
  <c r="AU101" i="17"/>
  <c r="AT101" i="17"/>
  <c r="AP101" i="17"/>
  <c r="AI101" i="17"/>
  <c r="AH101" i="17"/>
  <c r="AF101" i="17"/>
  <c r="AE101" i="17"/>
  <c r="AD101" i="17"/>
  <c r="AA101" i="17"/>
  <c r="Z101" i="17"/>
  <c r="Y101" i="17"/>
  <c r="X101" i="17"/>
  <c r="W101" i="17"/>
  <c r="P101" i="17"/>
  <c r="O101" i="17"/>
  <c r="AQ101" i="17" s="1"/>
  <c r="N101" i="17"/>
  <c r="M101" i="17"/>
  <c r="AU100" i="17"/>
  <c r="AP100" i="17"/>
  <c r="AO100" i="17"/>
  <c r="AV100" i="17" s="1"/>
  <c r="AI100" i="17"/>
  <c r="AT100" i="17" s="1"/>
  <c r="AH100" i="17"/>
  <c r="AF100" i="17"/>
  <c r="AE100" i="17"/>
  <c r="AD100" i="17"/>
  <c r="AA100" i="17"/>
  <c r="Z100" i="17"/>
  <c r="Y100" i="17"/>
  <c r="X100" i="17"/>
  <c r="W100" i="17"/>
  <c r="P100" i="17"/>
  <c r="O100" i="17"/>
  <c r="AQ100" i="17" s="1"/>
  <c r="N100" i="17"/>
  <c r="AC100" i="17" s="1"/>
  <c r="M100" i="17"/>
  <c r="AR99" i="17"/>
  <c r="AQ99" i="17"/>
  <c r="AP99" i="17"/>
  <c r="AI99" i="17"/>
  <c r="AH99" i="17"/>
  <c r="AF99" i="17"/>
  <c r="AE99" i="17"/>
  <c r="AB99" i="17"/>
  <c r="AA99" i="17"/>
  <c r="Z99" i="17"/>
  <c r="Y99" i="17"/>
  <c r="X99" i="17"/>
  <c r="W99" i="17"/>
  <c r="P99" i="17"/>
  <c r="O99" i="17"/>
  <c r="AD99" i="17" s="1"/>
  <c r="N99" i="17"/>
  <c r="M99" i="17"/>
  <c r="AT98" i="17"/>
  <c r="AR98" i="17"/>
  <c r="AP98" i="17"/>
  <c r="AJ98" i="17"/>
  <c r="AI98" i="17"/>
  <c r="AH98" i="17"/>
  <c r="AF98" i="17"/>
  <c r="AE98" i="17"/>
  <c r="AB98" i="17"/>
  <c r="AA98" i="17"/>
  <c r="Z98" i="17"/>
  <c r="Y98" i="17"/>
  <c r="X98" i="17"/>
  <c r="W98" i="17"/>
  <c r="P98" i="17"/>
  <c r="O98" i="17"/>
  <c r="AD98" i="17" s="1"/>
  <c r="N98" i="17"/>
  <c r="M98" i="17"/>
  <c r="AP97" i="17"/>
  <c r="AO97" i="17"/>
  <c r="AV97" i="17" s="1"/>
  <c r="AI97" i="17"/>
  <c r="AH97" i="17"/>
  <c r="AF97" i="17"/>
  <c r="AE97" i="17"/>
  <c r="AD97" i="17"/>
  <c r="AC97" i="17"/>
  <c r="AB97" i="17"/>
  <c r="AA97" i="17"/>
  <c r="Z97" i="17"/>
  <c r="Y97" i="17"/>
  <c r="X97" i="17"/>
  <c r="W97" i="17"/>
  <c r="P97" i="17"/>
  <c r="O97" i="17"/>
  <c r="AQ97" i="17" s="1"/>
  <c r="N97" i="17"/>
  <c r="M97" i="17"/>
  <c r="AT96" i="17"/>
  <c r="AP96" i="17"/>
  <c r="AO96" i="17"/>
  <c r="AV96" i="17" s="1"/>
  <c r="AI96" i="17"/>
  <c r="AH96" i="17"/>
  <c r="AF96" i="17"/>
  <c r="AE96" i="17"/>
  <c r="AD96" i="17"/>
  <c r="AC96" i="17"/>
  <c r="AA96" i="17"/>
  <c r="Z96" i="17"/>
  <c r="Y96" i="17"/>
  <c r="X96" i="17"/>
  <c r="W96" i="17"/>
  <c r="P96" i="17"/>
  <c r="O96" i="17"/>
  <c r="N96" i="17"/>
  <c r="M96" i="17"/>
  <c r="AR96" i="17" s="1"/>
  <c r="AT95" i="17"/>
  <c r="AP95" i="17"/>
  <c r="AO95" i="17"/>
  <c r="AV95" i="17" s="1"/>
  <c r="AI95" i="17"/>
  <c r="AH95" i="17"/>
  <c r="AF95" i="17"/>
  <c r="AE95" i="17"/>
  <c r="AD95" i="17"/>
  <c r="AA95" i="17"/>
  <c r="Z95" i="17"/>
  <c r="Y95" i="17"/>
  <c r="X95" i="17"/>
  <c r="W95" i="17"/>
  <c r="P95" i="17"/>
  <c r="O95" i="17"/>
  <c r="N95" i="17"/>
  <c r="AC95" i="17" s="1"/>
  <c r="M95" i="17"/>
  <c r="AU94" i="17"/>
  <c r="AP94" i="17"/>
  <c r="AI94" i="17"/>
  <c r="AT94" i="17" s="1"/>
  <c r="AH94" i="17"/>
  <c r="AF94" i="17"/>
  <c r="AE94" i="17"/>
  <c r="AD94" i="17"/>
  <c r="AA94" i="17"/>
  <c r="Z94" i="17"/>
  <c r="Y94" i="17"/>
  <c r="X94" i="17"/>
  <c r="W94" i="17"/>
  <c r="P94" i="17"/>
  <c r="O94" i="17"/>
  <c r="N94" i="17"/>
  <c r="AC94" i="17" s="1"/>
  <c r="M94" i="17"/>
  <c r="AP93" i="17"/>
  <c r="AI93" i="17"/>
  <c r="AH93" i="17"/>
  <c r="AF93" i="17"/>
  <c r="AE93" i="17"/>
  <c r="AA93" i="17"/>
  <c r="Z93" i="17"/>
  <c r="Y93" i="17"/>
  <c r="X93" i="17"/>
  <c r="W93" i="17"/>
  <c r="P93" i="17"/>
  <c r="O93" i="17"/>
  <c r="N93" i="17"/>
  <c r="AC93" i="17" s="1"/>
  <c r="M93" i="17"/>
  <c r="AP92" i="17"/>
  <c r="AJ92" i="17"/>
  <c r="AI92" i="17"/>
  <c r="AT92" i="17" s="1"/>
  <c r="AH92" i="17"/>
  <c r="AF92" i="17"/>
  <c r="AE92" i="17"/>
  <c r="AC92" i="17"/>
  <c r="AB92" i="17"/>
  <c r="AA92" i="17"/>
  <c r="Z92" i="17"/>
  <c r="Y92" i="17"/>
  <c r="X92" i="17"/>
  <c r="W92" i="17"/>
  <c r="P92" i="17"/>
  <c r="O92" i="17"/>
  <c r="AD92" i="17" s="1"/>
  <c r="N92" i="17"/>
  <c r="AO92" i="17" s="1"/>
  <c r="AV92" i="17" s="1"/>
  <c r="M92" i="17"/>
  <c r="AT91" i="17"/>
  <c r="AR91" i="17"/>
  <c r="AP91" i="17"/>
  <c r="AO91" i="17"/>
  <c r="AV91" i="17" s="1"/>
  <c r="AJ91" i="17"/>
  <c r="AI91" i="17"/>
  <c r="AH91" i="17"/>
  <c r="AF91" i="17"/>
  <c r="AE91" i="17"/>
  <c r="AC91" i="17"/>
  <c r="AA91" i="17"/>
  <c r="Z91" i="17"/>
  <c r="Y91" i="17"/>
  <c r="X91" i="17"/>
  <c r="W91" i="17"/>
  <c r="P91" i="17"/>
  <c r="O91" i="17"/>
  <c r="AQ91" i="17" s="1"/>
  <c r="N91" i="17"/>
  <c r="M91" i="17"/>
  <c r="AB91" i="17" s="1"/>
  <c r="AU90" i="17"/>
  <c r="AP90" i="17"/>
  <c r="AO90" i="17"/>
  <c r="AV90" i="17" s="1"/>
  <c r="AI90" i="17"/>
  <c r="AH90" i="17"/>
  <c r="AF90" i="17"/>
  <c r="AE90" i="17"/>
  <c r="AD90" i="17"/>
  <c r="AC90" i="17"/>
  <c r="AB90" i="17"/>
  <c r="AA90" i="17"/>
  <c r="Z90" i="17"/>
  <c r="Y90" i="17"/>
  <c r="X90" i="17"/>
  <c r="W90" i="17"/>
  <c r="P90" i="17"/>
  <c r="O90" i="17"/>
  <c r="N90" i="17"/>
  <c r="M90" i="17"/>
  <c r="AR90" i="17" s="1"/>
  <c r="AU89" i="17"/>
  <c r="AT89" i="17"/>
  <c r="AP89" i="17"/>
  <c r="AO89" i="17"/>
  <c r="AV89" i="17" s="1"/>
  <c r="AJ89" i="17"/>
  <c r="AI89" i="17"/>
  <c r="AH89" i="17"/>
  <c r="AF89" i="17"/>
  <c r="AE89" i="17"/>
  <c r="AC89" i="17"/>
  <c r="AA89" i="17"/>
  <c r="Z89" i="17"/>
  <c r="Y89" i="17"/>
  <c r="X89" i="17"/>
  <c r="W89" i="17"/>
  <c r="P89" i="17"/>
  <c r="O89" i="17"/>
  <c r="N89" i="17"/>
  <c r="M89" i="17"/>
  <c r="AR88" i="17"/>
  <c r="AQ88" i="17"/>
  <c r="AP88" i="17"/>
  <c r="AN88" i="17"/>
  <c r="AI88" i="17"/>
  <c r="AH88" i="17"/>
  <c r="AF88" i="17"/>
  <c r="AE88" i="17"/>
  <c r="AB88" i="17"/>
  <c r="AA88" i="17"/>
  <c r="Z88" i="17"/>
  <c r="Y88" i="17"/>
  <c r="X88" i="17"/>
  <c r="W88" i="17"/>
  <c r="P88" i="17"/>
  <c r="O88" i="17"/>
  <c r="AD88" i="17" s="1"/>
  <c r="N88" i="17"/>
  <c r="M88" i="17"/>
  <c r="AR87" i="17"/>
  <c r="AP87" i="17"/>
  <c r="AO87" i="17"/>
  <c r="AV87" i="17" s="1"/>
  <c r="AI87" i="17"/>
  <c r="AH87" i="17"/>
  <c r="AF87" i="17"/>
  <c r="AE87" i="17"/>
  <c r="AB87" i="17"/>
  <c r="AA87" i="17"/>
  <c r="Z87" i="17"/>
  <c r="Y87" i="17"/>
  <c r="X87" i="17"/>
  <c r="W87" i="17"/>
  <c r="P87" i="17"/>
  <c r="O87" i="17"/>
  <c r="AD87" i="17" s="1"/>
  <c r="N87" i="17"/>
  <c r="AC87" i="17" s="1"/>
  <c r="M87" i="17"/>
  <c r="AU86" i="17"/>
  <c r="AP86" i="17"/>
  <c r="AJ86" i="17"/>
  <c r="AI86" i="17"/>
  <c r="AT86" i="17" s="1"/>
  <c r="AH86" i="17"/>
  <c r="AF86" i="17"/>
  <c r="AE86" i="17"/>
  <c r="AC86" i="17"/>
  <c r="AB86" i="17"/>
  <c r="AA86" i="17"/>
  <c r="Z86" i="17"/>
  <c r="Y86" i="17"/>
  <c r="X86" i="17"/>
  <c r="W86" i="17"/>
  <c r="P86" i="17"/>
  <c r="O86" i="17"/>
  <c r="AQ86" i="17" s="1"/>
  <c r="N86" i="17"/>
  <c r="AO86" i="17" s="1"/>
  <c r="AV86" i="17" s="1"/>
  <c r="M86" i="17"/>
  <c r="AU85" i="17"/>
  <c r="AT85" i="17"/>
  <c r="AP85" i="17"/>
  <c r="AO85" i="17"/>
  <c r="AV85" i="17" s="1"/>
  <c r="AN85" i="17"/>
  <c r="AJ85" i="17"/>
  <c r="AI85" i="17"/>
  <c r="AH85" i="17"/>
  <c r="AF85" i="17"/>
  <c r="AE85" i="17"/>
  <c r="AD85" i="17"/>
  <c r="AC85" i="17"/>
  <c r="AB85" i="17"/>
  <c r="AA85" i="17"/>
  <c r="Z85" i="17"/>
  <c r="Y85" i="17"/>
  <c r="X85" i="17"/>
  <c r="W85" i="17"/>
  <c r="P85" i="17"/>
  <c r="O85" i="17"/>
  <c r="AQ85" i="17" s="1"/>
  <c r="N85" i="17"/>
  <c r="M85" i="17"/>
  <c r="AU84" i="17"/>
  <c r="AP84" i="17"/>
  <c r="AN84" i="17"/>
  <c r="AJ84" i="17"/>
  <c r="AI84" i="17"/>
  <c r="AT84" i="17" s="1"/>
  <c r="AH84" i="17"/>
  <c r="AF84" i="17"/>
  <c r="AE84" i="17"/>
  <c r="AD84" i="17"/>
  <c r="AC84" i="17"/>
  <c r="AB84" i="17"/>
  <c r="AA84" i="17"/>
  <c r="Z84" i="17"/>
  <c r="Y84" i="17"/>
  <c r="X84" i="17"/>
  <c r="W84" i="17"/>
  <c r="P84" i="17"/>
  <c r="O84" i="17"/>
  <c r="N84" i="17"/>
  <c r="AO84" i="17" s="1"/>
  <c r="AV84" i="17" s="1"/>
  <c r="M84" i="17"/>
  <c r="AV83" i="17"/>
  <c r="AU83" i="17"/>
  <c r="AT83" i="17"/>
  <c r="AP83" i="17"/>
  <c r="AO83" i="17"/>
  <c r="AJ83" i="17"/>
  <c r="AI83" i="17"/>
  <c r="AH83" i="17"/>
  <c r="AF83" i="17"/>
  <c r="AE83" i="17"/>
  <c r="AD83" i="17"/>
  <c r="AC83" i="17"/>
  <c r="AA83" i="17"/>
  <c r="Z83" i="17"/>
  <c r="Y83" i="17"/>
  <c r="X83" i="17"/>
  <c r="W83" i="17"/>
  <c r="P83" i="17"/>
  <c r="O83" i="17"/>
  <c r="AQ83" i="17" s="1"/>
  <c r="N83" i="17"/>
  <c r="M83" i="17"/>
  <c r="AU82" i="17"/>
  <c r="AP82" i="17"/>
  <c r="AO82" i="17"/>
  <c r="AV82" i="17" s="1"/>
  <c r="AI82" i="17"/>
  <c r="AH82" i="17"/>
  <c r="AF82" i="17"/>
  <c r="AE82" i="17"/>
  <c r="AA82" i="17"/>
  <c r="Z82" i="17"/>
  <c r="Y82" i="17"/>
  <c r="X82" i="17"/>
  <c r="W82" i="17"/>
  <c r="P82" i="17"/>
  <c r="O82" i="17"/>
  <c r="AQ82" i="17" s="1"/>
  <c r="N82" i="17"/>
  <c r="AC82" i="17" s="1"/>
  <c r="M82" i="17"/>
  <c r="AB82" i="17" s="1"/>
  <c r="AT81" i="17"/>
  <c r="AP81" i="17"/>
  <c r="AO81" i="17"/>
  <c r="AV81" i="17" s="1"/>
  <c r="AI81" i="17"/>
  <c r="AH81" i="17"/>
  <c r="AF81" i="17"/>
  <c r="AE81" i="17"/>
  <c r="AC81" i="17"/>
  <c r="AA81" i="17"/>
  <c r="Z81" i="17"/>
  <c r="Y81" i="17"/>
  <c r="X81" i="17"/>
  <c r="W81" i="17"/>
  <c r="P81" i="17"/>
  <c r="O81" i="17"/>
  <c r="N81" i="17"/>
  <c r="M81" i="17"/>
  <c r="AU80" i="17"/>
  <c r="AQ80" i="17"/>
  <c r="AP80" i="17"/>
  <c r="AN80" i="17"/>
  <c r="AJ80" i="17"/>
  <c r="AI80" i="17"/>
  <c r="AT80" i="17" s="1"/>
  <c r="AH80" i="17"/>
  <c r="AF80" i="17"/>
  <c r="AE80" i="17"/>
  <c r="AD80" i="17"/>
  <c r="AC80" i="17"/>
  <c r="AB80" i="17"/>
  <c r="AA80" i="17"/>
  <c r="Z80" i="17"/>
  <c r="Y80" i="17"/>
  <c r="X80" i="17"/>
  <c r="W80" i="17"/>
  <c r="P80" i="17"/>
  <c r="O80" i="17"/>
  <c r="N80" i="17"/>
  <c r="AO80" i="17" s="1"/>
  <c r="AV80" i="17" s="1"/>
  <c r="M80" i="17"/>
  <c r="AU79" i="17"/>
  <c r="AT79" i="17"/>
  <c r="AQ79" i="17"/>
  <c r="AP79" i="17"/>
  <c r="AO79" i="17"/>
  <c r="AV79" i="17" s="1"/>
  <c r="AN79" i="17"/>
  <c r="AI79" i="17"/>
  <c r="AH79" i="17"/>
  <c r="AF79" i="17"/>
  <c r="AE79" i="17"/>
  <c r="AD79" i="17"/>
  <c r="AC79" i="17"/>
  <c r="AA79" i="17"/>
  <c r="Z79" i="17"/>
  <c r="Y79" i="17"/>
  <c r="X79" i="17"/>
  <c r="W79" i="17"/>
  <c r="P79" i="17"/>
  <c r="O79" i="17"/>
  <c r="N79" i="17"/>
  <c r="M79" i="17"/>
  <c r="AP78" i="17"/>
  <c r="AO78" i="17"/>
  <c r="AV78" i="17" s="1"/>
  <c r="AN78" i="17"/>
  <c r="AI78" i="17"/>
  <c r="AT78" i="17" s="1"/>
  <c r="AH78" i="17"/>
  <c r="AF78" i="17"/>
  <c r="AE78" i="17"/>
  <c r="AD78" i="17"/>
  <c r="AC78" i="17"/>
  <c r="AA78" i="17"/>
  <c r="Z78" i="17"/>
  <c r="Y78" i="17"/>
  <c r="X78" i="17"/>
  <c r="W78" i="17"/>
  <c r="P78" i="17"/>
  <c r="O78" i="17"/>
  <c r="AQ78" i="17" s="1"/>
  <c r="N78" i="17"/>
  <c r="M78" i="17"/>
  <c r="AB78" i="17" s="1"/>
  <c r="AT77" i="17"/>
  <c r="AQ77" i="17"/>
  <c r="AP77" i="17"/>
  <c r="AN77" i="17"/>
  <c r="AI77" i="17"/>
  <c r="AH77" i="17"/>
  <c r="AF77" i="17"/>
  <c r="AE77" i="17"/>
  <c r="AD77" i="17"/>
  <c r="AA77" i="17"/>
  <c r="Z77" i="17"/>
  <c r="Y77" i="17"/>
  <c r="X77" i="17"/>
  <c r="W77" i="17"/>
  <c r="P77" i="17"/>
  <c r="O77" i="17"/>
  <c r="N77" i="17"/>
  <c r="M77" i="17"/>
  <c r="AI76" i="17"/>
  <c r="AH76" i="17"/>
  <c r="W76" i="17"/>
  <c r="AU75" i="17"/>
  <c r="AR75" i="17"/>
  <c r="AJ75" i="17"/>
  <c r="AI75" i="17"/>
  <c r="AN75" i="17" s="1"/>
  <c r="AH75" i="17"/>
  <c r="AF75" i="17"/>
  <c r="AE75" i="17"/>
  <c r="AC75" i="17"/>
  <c r="AA75" i="17"/>
  <c r="Z75" i="17"/>
  <c r="Y75" i="17"/>
  <c r="X75" i="17"/>
  <c r="W75" i="17"/>
  <c r="P75" i="17"/>
  <c r="O75" i="17"/>
  <c r="AD75" i="17" s="1"/>
  <c r="N75" i="17"/>
  <c r="M75" i="17"/>
  <c r="AB75" i="17" s="1"/>
  <c r="AU74" i="17"/>
  <c r="AR74" i="17"/>
  <c r="AJ74" i="17"/>
  <c r="AI74" i="17"/>
  <c r="AN74" i="17" s="1"/>
  <c r="AH74" i="17"/>
  <c r="AF74" i="17"/>
  <c r="AE74" i="17"/>
  <c r="AD74" i="17"/>
  <c r="AC74" i="17"/>
  <c r="AA74" i="17"/>
  <c r="Z74" i="17"/>
  <c r="Y74" i="17"/>
  <c r="X74" i="17"/>
  <c r="W74" i="17"/>
  <c r="P74" i="17"/>
  <c r="O74" i="17"/>
  <c r="AQ74" i="17" s="1"/>
  <c r="N74" i="17"/>
  <c r="M74" i="17"/>
  <c r="AB74" i="17" s="1"/>
  <c r="AU73" i="17"/>
  <c r="AT73" i="17"/>
  <c r="AQ73" i="17"/>
  <c r="AP73" i="17"/>
  <c r="AJ73" i="17"/>
  <c r="AI73" i="17"/>
  <c r="AH73" i="17"/>
  <c r="AF73" i="17"/>
  <c r="AE73" i="17"/>
  <c r="AC73" i="17"/>
  <c r="AA73" i="17"/>
  <c r="Z73" i="17"/>
  <c r="Y73" i="17"/>
  <c r="X73" i="17"/>
  <c r="W73" i="17"/>
  <c r="P73" i="17"/>
  <c r="O73" i="17"/>
  <c r="AD73" i="17" s="1"/>
  <c r="N73" i="17"/>
  <c r="AO73" i="17" s="1"/>
  <c r="M73" i="17"/>
  <c r="AI72" i="17"/>
  <c r="AH72" i="17"/>
  <c r="AF72" i="17"/>
  <c r="AE72" i="17"/>
  <c r="AD72" i="17"/>
  <c r="AB72" i="17"/>
  <c r="AA72" i="17"/>
  <c r="Z72" i="17"/>
  <c r="Y72" i="17"/>
  <c r="X72" i="17"/>
  <c r="W72" i="17"/>
  <c r="P72" i="17"/>
  <c r="O72" i="17"/>
  <c r="N72" i="17"/>
  <c r="M72" i="17"/>
  <c r="AP71" i="17"/>
  <c r="AI71" i="17"/>
  <c r="AH71" i="17"/>
  <c r="AF71" i="17"/>
  <c r="AE71" i="17"/>
  <c r="AB71" i="17"/>
  <c r="AA71" i="17"/>
  <c r="Z71" i="17"/>
  <c r="Y71" i="17"/>
  <c r="X71" i="17"/>
  <c r="W71" i="17"/>
  <c r="P71" i="17"/>
  <c r="O71" i="17"/>
  <c r="N71" i="17"/>
  <c r="AO71" i="17" s="1"/>
  <c r="M71" i="17"/>
  <c r="AU70" i="17"/>
  <c r="AQ70" i="17"/>
  <c r="AJ70" i="17"/>
  <c r="AI70" i="17"/>
  <c r="AN70" i="17" s="1"/>
  <c r="AH70" i="17"/>
  <c r="AF70" i="17"/>
  <c r="AE70" i="17"/>
  <c r="AC70" i="17"/>
  <c r="AB70" i="17"/>
  <c r="AA70" i="17"/>
  <c r="Z70" i="17"/>
  <c r="Y70" i="17"/>
  <c r="X70" i="17"/>
  <c r="W70" i="17"/>
  <c r="P70" i="17"/>
  <c r="O70" i="17"/>
  <c r="AD70" i="17" s="1"/>
  <c r="N70" i="17"/>
  <c r="AO70" i="17" s="1"/>
  <c r="M70" i="17"/>
  <c r="AU69" i="17"/>
  <c r="AR69" i="17"/>
  <c r="AJ69" i="17"/>
  <c r="AI69" i="17"/>
  <c r="AN69" i="17" s="1"/>
  <c r="AH69" i="17"/>
  <c r="AF69" i="17"/>
  <c r="AE69" i="17"/>
  <c r="AA69" i="17"/>
  <c r="Z69" i="17"/>
  <c r="Y69" i="17"/>
  <c r="X69" i="17"/>
  <c r="W69" i="17"/>
  <c r="P69" i="17"/>
  <c r="O69" i="17"/>
  <c r="N69" i="17"/>
  <c r="M69" i="17"/>
  <c r="AB69" i="17" s="1"/>
  <c r="AI68" i="17"/>
  <c r="AH68" i="17"/>
  <c r="W68" i="17"/>
  <c r="AV67" i="17"/>
  <c r="AU67" i="17"/>
  <c r="AT67" i="17"/>
  <c r="AP67" i="17"/>
  <c r="AO67" i="17"/>
  <c r="AN67" i="17"/>
  <c r="AI67" i="17"/>
  <c r="AH67" i="17"/>
  <c r="AF67" i="17"/>
  <c r="AE67" i="17"/>
  <c r="AC67" i="17"/>
  <c r="AA67" i="17"/>
  <c r="Z67" i="17"/>
  <c r="Y67" i="17"/>
  <c r="X67" i="17"/>
  <c r="W67" i="17"/>
  <c r="P67" i="17"/>
  <c r="O67" i="17"/>
  <c r="N67" i="17"/>
  <c r="M67" i="17"/>
  <c r="AV66" i="17"/>
  <c r="AP66" i="17"/>
  <c r="AO66" i="17"/>
  <c r="AI66" i="17"/>
  <c r="AH66" i="17"/>
  <c r="AF66" i="17"/>
  <c r="AE66" i="17"/>
  <c r="AD66" i="17"/>
  <c r="AA66" i="17"/>
  <c r="Z66" i="17"/>
  <c r="Y66" i="17"/>
  <c r="X66" i="17"/>
  <c r="W66" i="17"/>
  <c r="P66" i="17"/>
  <c r="O66" i="17"/>
  <c r="AQ66" i="17" s="1"/>
  <c r="N66" i="17"/>
  <c r="AC66" i="17" s="1"/>
  <c r="M66" i="17"/>
  <c r="AR66" i="17" s="1"/>
  <c r="AT65" i="17"/>
  <c r="AQ65" i="17"/>
  <c r="AP65" i="17"/>
  <c r="AJ65" i="17"/>
  <c r="AI65" i="17"/>
  <c r="AN65" i="17" s="1"/>
  <c r="AH65" i="17"/>
  <c r="AF65" i="17"/>
  <c r="AE65" i="17"/>
  <c r="AC65" i="17"/>
  <c r="AA65" i="17"/>
  <c r="Z65" i="17"/>
  <c r="Y65" i="17"/>
  <c r="X65" i="17"/>
  <c r="W65" i="17"/>
  <c r="P65" i="17"/>
  <c r="O65" i="17"/>
  <c r="AD65" i="17" s="1"/>
  <c r="N65" i="17"/>
  <c r="AO65" i="17" s="1"/>
  <c r="AV65" i="17" s="1"/>
  <c r="M65" i="17"/>
  <c r="AR65" i="17" s="1"/>
  <c r="AU64" i="17"/>
  <c r="AR64" i="17"/>
  <c r="AP64" i="17"/>
  <c r="AI64" i="17"/>
  <c r="AH64" i="17"/>
  <c r="AF64" i="17"/>
  <c r="AE64" i="17"/>
  <c r="AB64" i="17"/>
  <c r="AA64" i="17"/>
  <c r="Z64" i="17"/>
  <c r="Y64" i="17"/>
  <c r="X64" i="17"/>
  <c r="W64" i="17"/>
  <c r="P64" i="17"/>
  <c r="O64" i="17"/>
  <c r="AD64" i="17" s="1"/>
  <c r="N64" i="17"/>
  <c r="AO64" i="17" s="1"/>
  <c r="AV64" i="17" s="1"/>
  <c r="M64" i="17"/>
  <c r="AV63" i="17"/>
  <c r="AP63" i="17"/>
  <c r="AO63" i="17"/>
  <c r="AI63" i="17"/>
  <c r="AH63" i="17"/>
  <c r="AF63" i="17"/>
  <c r="AE63" i="17"/>
  <c r="AC63" i="17"/>
  <c r="AB63" i="17"/>
  <c r="AA63" i="17"/>
  <c r="Z63" i="17"/>
  <c r="Y63" i="17"/>
  <c r="X63" i="17"/>
  <c r="W63" i="17"/>
  <c r="P63" i="17"/>
  <c r="O63" i="17"/>
  <c r="AQ63" i="17" s="1"/>
  <c r="N63" i="17"/>
  <c r="M63" i="17"/>
  <c r="AR63" i="17" s="1"/>
  <c r="AU62" i="17"/>
  <c r="AT62" i="17"/>
  <c r="AP62" i="17"/>
  <c r="AN62" i="17"/>
  <c r="AJ62" i="17"/>
  <c r="AI62" i="17"/>
  <c r="AH62" i="17"/>
  <c r="AF62" i="17"/>
  <c r="AE62" i="17"/>
  <c r="AD62" i="17"/>
  <c r="AC62" i="17"/>
  <c r="AB62" i="17"/>
  <c r="AA62" i="17"/>
  <c r="Z62" i="17"/>
  <c r="Y62" i="17"/>
  <c r="X62" i="17"/>
  <c r="W62" i="17"/>
  <c r="P62" i="17"/>
  <c r="O62" i="17"/>
  <c r="AQ62" i="17" s="1"/>
  <c r="N62" i="17"/>
  <c r="AO62" i="17" s="1"/>
  <c r="AV62" i="17" s="1"/>
  <c r="M62" i="17"/>
  <c r="AV61" i="17"/>
  <c r="AU61" i="17"/>
  <c r="AT61" i="17"/>
  <c r="AQ61" i="17"/>
  <c r="AP61" i="17"/>
  <c r="AO61" i="17"/>
  <c r="AN61" i="17"/>
  <c r="AI61" i="17"/>
  <c r="AH61" i="17"/>
  <c r="AF61" i="17"/>
  <c r="AE61" i="17"/>
  <c r="AD61" i="17"/>
  <c r="AC61" i="17"/>
  <c r="AA61" i="17"/>
  <c r="Z61" i="17"/>
  <c r="Y61" i="17"/>
  <c r="X61" i="17"/>
  <c r="W61" i="17"/>
  <c r="P61" i="17"/>
  <c r="O61" i="17"/>
  <c r="N61" i="17"/>
  <c r="M61" i="17"/>
  <c r="AR60" i="17"/>
  <c r="AP60" i="17"/>
  <c r="AI60" i="17"/>
  <c r="AH60" i="17"/>
  <c r="AF60" i="17"/>
  <c r="AE60" i="17"/>
  <c r="AD60" i="17"/>
  <c r="AB60" i="17"/>
  <c r="AA60" i="17"/>
  <c r="Z60" i="17"/>
  <c r="Y60" i="17"/>
  <c r="X60" i="17"/>
  <c r="W60" i="17"/>
  <c r="P60" i="17"/>
  <c r="O60" i="17"/>
  <c r="AQ60" i="17" s="1"/>
  <c r="N60" i="17"/>
  <c r="M60" i="17"/>
  <c r="AT59" i="17"/>
  <c r="AQ59" i="17"/>
  <c r="AP59" i="17"/>
  <c r="AJ59" i="17"/>
  <c r="AI59" i="17"/>
  <c r="AN59" i="17" s="1"/>
  <c r="AH59" i="17"/>
  <c r="AF59" i="17"/>
  <c r="AE59" i="17"/>
  <c r="AA59" i="17"/>
  <c r="Z59" i="17"/>
  <c r="Y59" i="17"/>
  <c r="X59" i="17"/>
  <c r="W59" i="17"/>
  <c r="P59" i="17"/>
  <c r="O59" i="17"/>
  <c r="AD59" i="17" s="1"/>
  <c r="N59" i="17"/>
  <c r="M59" i="17"/>
  <c r="AU58" i="17"/>
  <c r="AR58" i="17"/>
  <c r="AQ58" i="17"/>
  <c r="AP58" i="17"/>
  <c r="AN58" i="17"/>
  <c r="AI58" i="17"/>
  <c r="AH58" i="17"/>
  <c r="AF58" i="17"/>
  <c r="AE58" i="17"/>
  <c r="AD58" i="17"/>
  <c r="AB58" i="17"/>
  <c r="AA58" i="17"/>
  <c r="Z58" i="17"/>
  <c r="Y58" i="17"/>
  <c r="X58" i="17"/>
  <c r="W58" i="17"/>
  <c r="P58" i="17"/>
  <c r="O58" i="17"/>
  <c r="N58" i="17"/>
  <c r="AO58" i="17" s="1"/>
  <c r="AV58" i="17" s="1"/>
  <c r="M58" i="17"/>
  <c r="AT57" i="17"/>
  <c r="AP57" i="17"/>
  <c r="AO57" i="17"/>
  <c r="AV57" i="17" s="1"/>
  <c r="AJ57" i="17"/>
  <c r="AI57" i="17"/>
  <c r="AH57" i="17"/>
  <c r="AF57" i="17"/>
  <c r="AE57" i="17"/>
  <c r="AC57" i="17"/>
  <c r="AA57" i="17"/>
  <c r="Z57" i="17"/>
  <c r="Y57" i="17"/>
  <c r="X57" i="17"/>
  <c r="W57" i="17"/>
  <c r="P57" i="17"/>
  <c r="O57" i="17"/>
  <c r="AQ57" i="17" s="1"/>
  <c r="N57" i="17"/>
  <c r="M57" i="17"/>
  <c r="AB57" i="17" s="1"/>
  <c r="AU56" i="17"/>
  <c r="AT56" i="17"/>
  <c r="AP56" i="17"/>
  <c r="AJ56" i="17"/>
  <c r="AI56" i="17"/>
  <c r="AH56" i="17"/>
  <c r="AF56" i="17"/>
  <c r="AE56" i="17"/>
  <c r="AD56" i="17"/>
  <c r="AB56" i="17"/>
  <c r="AA56" i="17"/>
  <c r="Z56" i="17"/>
  <c r="Y56" i="17"/>
  <c r="X56" i="17"/>
  <c r="W56" i="17"/>
  <c r="P56" i="17"/>
  <c r="O56" i="17"/>
  <c r="AQ56" i="17" s="1"/>
  <c r="N56" i="17"/>
  <c r="M56" i="17"/>
  <c r="AU55" i="17"/>
  <c r="AT55" i="17"/>
  <c r="AP55" i="17"/>
  <c r="AO55" i="17"/>
  <c r="AV55" i="17" s="1"/>
  <c r="AI55" i="17"/>
  <c r="AH55" i="17"/>
  <c r="AF55" i="17"/>
  <c r="AE55" i="17"/>
  <c r="AD55" i="17"/>
  <c r="AC55" i="17"/>
  <c r="AA55" i="17"/>
  <c r="Z55" i="17"/>
  <c r="Y55" i="17"/>
  <c r="X55" i="17"/>
  <c r="W55" i="17"/>
  <c r="P55" i="17"/>
  <c r="O55" i="17"/>
  <c r="AQ55" i="17" s="1"/>
  <c r="N55" i="17"/>
  <c r="M55" i="17"/>
  <c r="AV54" i="17"/>
  <c r="AP54" i="17"/>
  <c r="AO54" i="17"/>
  <c r="AI54" i="17"/>
  <c r="AH54" i="17"/>
  <c r="AF54" i="17"/>
  <c r="AE54" i="17"/>
  <c r="AD54" i="17"/>
  <c r="AA54" i="17"/>
  <c r="Z54" i="17"/>
  <c r="Y54" i="17"/>
  <c r="X54" i="17"/>
  <c r="W54" i="17"/>
  <c r="P54" i="17"/>
  <c r="O54" i="17"/>
  <c r="AQ54" i="17" s="1"/>
  <c r="N54" i="17"/>
  <c r="AC54" i="17" s="1"/>
  <c r="M54" i="17"/>
  <c r="AB54" i="17" s="1"/>
  <c r="AT53" i="17"/>
  <c r="AP53" i="17"/>
  <c r="AJ53" i="17"/>
  <c r="AI53" i="17"/>
  <c r="AH53" i="17"/>
  <c r="AF53" i="17"/>
  <c r="AE53" i="17"/>
  <c r="AC53" i="17"/>
  <c r="AA53" i="17"/>
  <c r="Z53" i="17"/>
  <c r="Y53" i="17"/>
  <c r="X53" i="17"/>
  <c r="W53" i="17"/>
  <c r="P53" i="17"/>
  <c r="O53" i="17"/>
  <c r="N53" i="17"/>
  <c r="AO53" i="17" s="1"/>
  <c r="AV53" i="17" s="1"/>
  <c r="M53" i="17"/>
  <c r="AR53" i="17" s="1"/>
  <c r="AU52" i="17"/>
  <c r="AP52" i="17"/>
  <c r="AI52" i="17"/>
  <c r="AH52" i="17"/>
  <c r="AF52" i="17"/>
  <c r="AE52" i="17"/>
  <c r="AD52" i="17"/>
  <c r="AB52" i="17"/>
  <c r="AA52" i="17"/>
  <c r="Z52" i="17"/>
  <c r="Y52" i="17"/>
  <c r="X52" i="17"/>
  <c r="W52" i="17"/>
  <c r="P52" i="17"/>
  <c r="O52" i="17"/>
  <c r="AQ52" i="17" s="1"/>
  <c r="N52" i="17"/>
  <c r="AO52" i="17" s="1"/>
  <c r="AV52" i="17" s="1"/>
  <c r="M52" i="17"/>
  <c r="AT51" i="17"/>
  <c r="AP51" i="17"/>
  <c r="AO51" i="17"/>
  <c r="AV51" i="17" s="1"/>
  <c r="AI51" i="17"/>
  <c r="AN51" i="17" s="1"/>
  <c r="AH51" i="17"/>
  <c r="AF51" i="17"/>
  <c r="AE51" i="17"/>
  <c r="AC51" i="17"/>
  <c r="AB51" i="17"/>
  <c r="AA51" i="17"/>
  <c r="Z51" i="17"/>
  <c r="Y51" i="17"/>
  <c r="X51" i="17"/>
  <c r="W51" i="17"/>
  <c r="P51" i="17"/>
  <c r="O51" i="17"/>
  <c r="AQ51" i="17" s="1"/>
  <c r="N51" i="17"/>
  <c r="M51" i="17"/>
  <c r="AR51" i="17" s="1"/>
  <c r="AU50" i="17"/>
  <c r="AT50" i="17"/>
  <c r="AP50" i="17"/>
  <c r="AN50" i="17"/>
  <c r="AJ50" i="17"/>
  <c r="AI50" i="17"/>
  <c r="AH50" i="17"/>
  <c r="AF50" i="17"/>
  <c r="AE50" i="17"/>
  <c r="AD50" i="17"/>
  <c r="AB50" i="17"/>
  <c r="AA50" i="17"/>
  <c r="Z50" i="17"/>
  <c r="Y50" i="17"/>
  <c r="X50" i="17"/>
  <c r="W50" i="17"/>
  <c r="P50" i="17"/>
  <c r="O50" i="17"/>
  <c r="AQ50" i="17" s="1"/>
  <c r="N50" i="17"/>
  <c r="AO50" i="17" s="1"/>
  <c r="AV50" i="17" s="1"/>
  <c r="M50" i="17"/>
  <c r="AI49" i="17"/>
  <c r="AH49" i="17"/>
  <c r="W49" i="17"/>
  <c r="AU48" i="17"/>
  <c r="AR48" i="17"/>
  <c r="AI48" i="17"/>
  <c r="AH48" i="17"/>
  <c r="AF48" i="17"/>
  <c r="AE48" i="17"/>
  <c r="AB48" i="17"/>
  <c r="AA48" i="17"/>
  <c r="Z48" i="17"/>
  <c r="Y48" i="17"/>
  <c r="X48" i="17"/>
  <c r="W48" i="17"/>
  <c r="P48" i="17"/>
  <c r="O48" i="17"/>
  <c r="N48" i="17"/>
  <c r="M48" i="17"/>
  <c r="AR47" i="17"/>
  <c r="AO47" i="17"/>
  <c r="AI47" i="17"/>
  <c r="AH47" i="17"/>
  <c r="AF47" i="17"/>
  <c r="AE47" i="17"/>
  <c r="AC47" i="17"/>
  <c r="AA47" i="17"/>
  <c r="Z47" i="17"/>
  <c r="Y47" i="17"/>
  <c r="X47" i="17"/>
  <c r="W47" i="17"/>
  <c r="P47" i="17"/>
  <c r="O47" i="17"/>
  <c r="AQ47" i="17" s="1"/>
  <c r="N47" i="17"/>
  <c r="M47" i="17"/>
  <c r="AB47" i="17" s="1"/>
  <c r="AU46" i="17"/>
  <c r="AT46" i="17"/>
  <c r="AN46" i="17"/>
  <c r="AJ46" i="17"/>
  <c r="AI46" i="17"/>
  <c r="AH46" i="17"/>
  <c r="AF46" i="17"/>
  <c r="AE46" i="17"/>
  <c r="AD46" i="17"/>
  <c r="AC46" i="17"/>
  <c r="AB46" i="17"/>
  <c r="AA46" i="17"/>
  <c r="Z46" i="17"/>
  <c r="Y46" i="17"/>
  <c r="X46" i="17"/>
  <c r="W46" i="17"/>
  <c r="P46" i="17"/>
  <c r="O46" i="17"/>
  <c r="AQ46" i="17" s="1"/>
  <c r="N46" i="17"/>
  <c r="AO46" i="17" s="1"/>
  <c r="M46" i="17"/>
  <c r="AU45" i="17"/>
  <c r="AT45" i="17"/>
  <c r="AO45" i="17"/>
  <c r="AI45" i="17"/>
  <c r="AH45" i="17"/>
  <c r="AF45" i="17"/>
  <c r="AE45" i="17"/>
  <c r="AD45" i="17"/>
  <c r="AC45" i="17"/>
  <c r="AA45" i="17"/>
  <c r="Z45" i="17"/>
  <c r="Y45" i="17"/>
  <c r="X45" i="17"/>
  <c r="W45" i="17"/>
  <c r="P45" i="17"/>
  <c r="O45" i="17"/>
  <c r="AQ45" i="17" s="1"/>
  <c r="N45" i="17"/>
  <c r="M45" i="17"/>
  <c r="AI44" i="17"/>
  <c r="AH44" i="17"/>
  <c r="W44" i="17"/>
  <c r="AT43" i="17"/>
  <c r="AO43" i="17"/>
  <c r="AJ43" i="17"/>
  <c r="AI43" i="17"/>
  <c r="AH43" i="17"/>
  <c r="AF43" i="17"/>
  <c r="AE43" i="17"/>
  <c r="AC43" i="17"/>
  <c r="AB43" i="17"/>
  <c r="AA43" i="17"/>
  <c r="Z43" i="17"/>
  <c r="Y43" i="17"/>
  <c r="X43" i="17"/>
  <c r="W43" i="17"/>
  <c r="P43" i="17"/>
  <c r="O43" i="17"/>
  <c r="AQ43" i="17" s="1"/>
  <c r="N43" i="17"/>
  <c r="M43" i="17"/>
  <c r="AR43" i="17" s="1"/>
  <c r="AU42" i="17"/>
  <c r="AT42" i="17"/>
  <c r="AP42" i="17"/>
  <c r="AJ42" i="17"/>
  <c r="AI42" i="17"/>
  <c r="AH42" i="17"/>
  <c r="AF42" i="17"/>
  <c r="AE42" i="17"/>
  <c r="AD42" i="17"/>
  <c r="AC42" i="17"/>
  <c r="AB42" i="17"/>
  <c r="AA42" i="17"/>
  <c r="Z42" i="17"/>
  <c r="Y42" i="17"/>
  <c r="X42" i="17"/>
  <c r="W42" i="17"/>
  <c r="P42" i="17"/>
  <c r="O42" i="17"/>
  <c r="AQ42" i="17" s="1"/>
  <c r="N42" i="17"/>
  <c r="AO42" i="17" s="1"/>
  <c r="AV42" i="17" s="1"/>
  <c r="M42" i="17"/>
  <c r="AU41" i="17"/>
  <c r="AT41" i="17"/>
  <c r="AQ41" i="17"/>
  <c r="AO41" i="17"/>
  <c r="AN41" i="17"/>
  <c r="AI41" i="17"/>
  <c r="AH41" i="17"/>
  <c r="AF41" i="17"/>
  <c r="AE41" i="17"/>
  <c r="AD41" i="17"/>
  <c r="AC41" i="17"/>
  <c r="AA41" i="17"/>
  <c r="Z41" i="17"/>
  <c r="Y41" i="17"/>
  <c r="X41" i="17"/>
  <c r="W41" i="17"/>
  <c r="P41" i="17"/>
  <c r="O41" i="17"/>
  <c r="N41" i="17"/>
  <c r="M41" i="17"/>
  <c r="AR40" i="17"/>
  <c r="AI40" i="17"/>
  <c r="AH40" i="17"/>
  <c r="AF40" i="17"/>
  <c r="AE40" i="17"/>
  <c r="AD40" i="17"/>
  <c r="AA40" i="17"/>
  <c r="Z40" i="17"/>
  <c r="Y40" i="17"/>
  <c r="X40" i="17"/>
  <c r="W40" i="17"/>
  <c r="P40" i="17"/>
  <c r="O40" i="17"/>
  <c r="AQ40" i="17" s="1"/>
  <c r="N40" i="17"/>
  <c r="M40" i="17"/>
  <c r="AB40" i="17" s="1"/>
  <c r="AT39" i="17"/>
  <c r="AP39" i="17"/>
  <c r="AJ39" i="17"/>
  <c r="AI39" i="17"/>
  <c r="AN39" i="17" s="1"/>
  <c r="AH39" i="17"/>
  <c r="AF39" i="17"/>
  <c r="AE39" i="17"/>
  <c r="AA39" i="17"/>
  <c r="Z39" i="17"/>
  <c r="Y39" i="17"/>
  <c r="X39" i="17"/>
  <c r="W39" i="17"/>
  <c r="P39" i="17"/>
  <c r="O39" i="17"/>
  <c r="AD39" i="17" s="1"/>
  <c r="N39" i="17"/>
  <c r="M39" i="17"/>
  <c r="AI38" i="17"/>
  <c r="AH38" i="17"/>
  <c r="W38" i="17"/>
  <c r="AV37" i="17"/>
  <c r="AU37" i="17"/>
  <c r="AT37" i="17"/>
  <c r="AP37" i="17"/>
  <c r="AO37" i="17"/>
  <c r="AN37" i="17"/>
  <c r="AI37" i="17"/>
  <c r="AH37" i="17"/>
  <c r="AF37" i="17"/>
  <c r="AE37" i="17"/>
  <c r="AC37" i="17"/>
  <c r="AA37" i="17"/>
  <c r="Z37" i="17"/>
  <c r="Y37" i="17"/>
  <c r="X37" i="17"/>
  <c r="W37" i="17"/>
  <c r="P37" i="17"/>
  <c r="O37" i="17"/>
  <c r="N37" i="17"/>
  <c r="M37" i="17"/>
  <c r="AP36" i="17"/>
  <c r="AO36" i="17"/>
  <c r="AV36" i="17" s="1"/>
  <c r="AI36" i="17"/>
  <c r="AH36" i="17"/>
  <c r="AF36" i="17"/>
  <c r="AE36" i="17"/>
  <c r="AD36" i="17"/>
  <c r="AB36" i="17"/>
  <c r="AA36" i="17"/>
  <c r="Z36" i="17"/>
  <c r="Y36" i="17"/>
  <c r="X36" i="17"/>
  <c r="W36" i="17"/>
  <c r="P36" i="17"/>
  <c r="O36" i="17"/>
  <c r="AQ36" i="17" s="1"/>
  <c r="N36" i="17"/>
  <c r="AC36" i="17" s="1"/>
  <c r="M36" i="17"/>
  <c r="AR36" i="17" s="1"/>
  <c r="AT35" i="17"/>
  <c r="AQ35" i="17"/>
  <c r="AP35" i="17"/>
  <c r="AJ35" i="17"/>
  <c r="AI35" i="17"/>
  <c r="AN35" i="17" s="1"/>
  <c r="AH35" i="17"/>
  <c r="AF35" i="17"/>
  <c r="AE35" i="17"/>
  <c r="AC35" i="17"/>
  <c r="AA35" i="17"/>
  <c r="Z35" i="17"/>
  <c r="Y35" i="17"/>
  <c r="X35" i="17"/>
  <c r="W35" i="17"/>
  <c r="P35" i="17"/>
  <c r="O35" i="17"/>
  <c r="AD35" i="17" s="1"/>
  <c r="N35" i="17"/>
  <c r="AO35" i="17" s="1"/>
  <c r="AV35" i="17" s="1"/>
  <c r="M35" i="17"/>
  <c r="AR35" i="17" s="1"/>
  <c r="AU34" i="17"/>
  <c r="AR34" i="17"/>
  <c r="AQ34" i="17"/>
  <c r="AP34" i="17"/>
  <c r="AI34" i="17"/>
  <c r="AH34" i="17"/>
  <c r="AF34" i="17"/>
  <c r="AE34" i="17"/>
  <c r="AB34" i="17"/>
  <c r="AA34" i="17"/>
  <c r="Z34" i="17"/>
  <c r="Y34" i="17"/>
  <c r="X34" i="17"/>
  <c r="W34" i="17"/>
  <c r="P34" i="17"/>
  <c r="O34" i="17"/>
  <c r="AD34" i="17" s="1"/>
  <c r="N34" i="17"/>
  <c r="AO34" i="17" s="1"/>
  <c r="AV34" i="17" s="1"/>
  <c r="M34" i="17"/>
  <c r="AV33" i="17"/>
  <c r="AP33" i="17"/>
  <c r="AO33" i="17"/>
  <c r="AI33" i="17"/>
  <c r="AH33" i="17"/>
  <c r="AF33" i="17"/>
  <c r="AE33" i="17"/>
  <c r="AC33" i="17"/>
  <c r="AB33" i="17"/>
  <c r="AA33" i="17"/>
  <c r="Z33" i="17"/>
  <c r="Y33" i="17"/>
  <c r="X33" i="17"/>
  <c r="W33" i="17"/>
  <c r="P33" i="17"/>
  <c r="O33" i="17"/>
  <c r="AQ33" i="17" s="1"/>
  <c r="N33" i="17"/>
  <c r="M33" i="17"/>
  <c r="AR33" i="17" s="1"/>
  <c r="AU32" i="17"/>
  <c r="AT32" i="17"/>
  <c r="AP32" i="17"/>
  <c r="AN32" i="17"/>
  <c r="AJ32" i="17"/>
  <c r="AI32" i="17"/>
  <c r="AH32" i="17"/>
  <c r="AF32" i="17"/>
  <c r="AE32" i="17"/>
  <c r="AD32" i="17"/>
  <c r="AC32" i="17"/>
  <c r="AB32" i="17"/>
  <c r="AA32" i="17"/>
  <c r="Z32" i="17"/>
  <c r="Y32" i="17"/>
  <c r="X32" i="17"/>
  <c r="W32" i="17"/>
  <c r="P32" i="17"/>
  <c r="O32" i="17"/>
  <c r="AQ32" i="17" s="1"/>
  <c r="N32" i="17"/>
  <c r="AO32" i="17" s="1"/>
  <c r="AV32" i="17" s="1"/>
  <c r="M32" i="17"/>
  <c r="AI31" i="17"/>
  <c r="AH31" i="17"/>
  <c r="W31" i="17"/>
  <c r="AU30" i="17"/>
  <c r="AQ30" i="17"/>
  <c r="AP30" i="17"/>
  <c r="AI30" i="17"/>
  <c r="AH30" i="17"/>
  <c r="AF30" i="17"/>
  <c r="AE30" i="17"/>
  <c r="AD30" i="17"/>
  <c r="AB30" i="17"/>
  <c r="AA30" i="17"/>
  <c r="Z30" i="17"/>
  <c r="Y30" i="17"/>
  <c r="X30" i="17"/>
  <c r="W30" i="17"/>
  <c r="P30" i="17"/>
  <c r="O30" i="17"/>
  <c r="N30" i="17"/>
  <c r="AO30" i="17" s="1"/>
  <c r="AV30" i="17" s="1"/>
  <c r="M30" i="17"/>
  <c r="AT29" i="17"/>
  <c r="AO29" i="17"/>
  <c r="AJ29" i="17"/>
  <c r="AI29" i="17"/>
  <c r="AH29" i="17"/>
  <c r="AF29" i="17"/>
  <c r="AE29" i="17"/>
  <c r="AC29" i="17"/>
  <c r="AA29" i="17"/>
  <c r="Z29" i="17"/>
  <c r="Y29" i="17"/>
  <c r="X29" i="17"/>
  <c r="W29" i="17"/>
  <c r="P29" i="17"/>
  <c r="O29" i="17"/>
  <c r="AQ29" i="17" s="1"/>
  <c r="N29" i="17"/>
  <c r="M29" i="17"/>
  <c r="AR29" i="17" s="1"/>
  <c r="AU28" i="17"/>
  <c r="AT28" i="17"/>
  <c r="AP28" i="17"/>
  <c r="AJ28" i="17"/>
  <c r="AI28" i="17"/>
  <c r="AH28" i="17"/>
  <c r="AF28" i="17"/>
  <c r="AE28" i="17"/>
  <c r="AD28" i="17"/>
  <c r="AC28" i="17"/>
  <c r="AB28" i="17"/>
  <c r="AA28" i="17"/>
  <c r="Z28" i="17"/>
  <c r="Y28" i="17"/>
  <c r="X28" i="17"/>
  <c r="W28" i="17"/>
  <c r="P28" i="17"/>
  <c r="O28" i="17"/>
  <c r="AQ28" i="17" s="1"/>
  <c r="N28" i="17"/>
  <c r="AO28" i="17" s="1"/>
  <c r="M28" i="17"/>
  <c r="AU27" i="17"/>
  <c r="AT27" i="17"/>
  <c r="AQ27" i="17"/>
  <c r="AO27" i="17"/>
  <c r="AN27" i="17"/>
  <c r="AI27" i="17"/>
  <c r="AH27" i="17"/>
  <c r="AF27" i="17"/>
  <c r="AE27" i="17"/>
  <c r="AD27" i="17"/>
  <c r="AC27" i="17"/>
  <c r="AA27" i="17"/>
  <c r="Z27" i="17"/>
  <c r="Y27" i="17"/>
  <c r="X27" i="17"/>
  <c r="W27" i="17"/>
  <c r="P27" i="17"/>
  <c r="O27" i="17"/>
  <c r="N27" i="17"/>
  <c r="M27" i="17"/>
  <c r="AI26" i="17"/>
  <c r="AH26" i="17"/>
  <c r="W26" i="17"/>
  <c r="AT25" i="17"/>
  <c r="AO25" i="17"/>
  <c r="AI25" i="17"/>
  <c r="AH25" i="17"/>
  <c r="AF25" i="17"/>
  <c r="AE25" i="17"/>
  <c r="AC25" i="17"/>
  <c r="AA25" i="17"/>
  <c r="Z25" i="17"/>
  <c r="Y25" i="17"/>
  <c r="X25" i="17"/>
  <c r="W25" i="17"/>
  <c r="P25" i="17"/>
  <c r="O25" i="17"/>
  <c r="AQ25" i="17" s="1"/>
  <c r="N25" i="17"/>
  <c r="M25" i="17"/>
  <c r="AB25" i="17" s="1"/>
  <c r="AU24" i="17"/>
  <c r="AT24" i="17"/>
  <c r="AN24" i="17"/>
  <c r="AJ24" i="17"/>
  <c r="AI24" i="17"/>
  <c r="AH24" i="17"/>
  <c r="AF24" i="17"/>
  <c r="AE24" i="17"/>
  <c r="AD24" i="17"/>
  <c r="AB24" i="17"/>
  <c r="AA24" i="17"/>
  <c r="Z24" i="17"/>
  <c r="Y24" i="17"/>
  <c r="X24" i="17"/>
  <c r="W24" i="17"/>
  <c r="P24" i="17"/>
  <c r="O24" i="17"/>
  <c r="AQ24" i="17" s="1"/>
  <c r="N24" i="17"/>
  <c r="AO24" i="17" s="1"/>
  <c r="M24" i="17"/>
  <c r="AU23" i="17"/>
  <c r="AT23" i="17"/>
  <c r="AQ23" i="17"/>
  <c r="AO23" i="17"/>
  <c r="AN23" i="17"/>
  <c r="AJ23" i="17"/>
  <c r="AI23" i="17"/>
  <c r="AH23" i="17"/>
  <c r="AF23" i="17"/>
  <c r="AE23" i="17"/>
  <c r="AD23" i="17"/>
  <c r="AC23" i="17"/>
  <c r="AA23" i="17"/>
  <c r="Z23" i="17"/>
  <c r="Y23" i="17"/>
  <c r="X23" i="17"/>
  <c r="W23" i="17"/>
  <c r="P23" i="17"/>
  <c r="O23" i="17"/>
  <c r="N23" i="17"/>
  <c r="M23" i="17"/>
  <c r="AI22" i="17"/>
  <c r="AH22" i="17"/>
  <c r="W22" i="17"/>
  <c r="AT21" i="17"/>
  <c r="AQ21" i="17"/>
  <c r="AO21" i="17"/>
  <c r="AJ21" i="17"/>
  <c r="AI21" i="17"/>
  <c r="AH21" i="17"/>
  <c r="AF21" i="17"/>
  <c r="AE21" i="17"/>
  <c r="AC21" i="17"/>
  <c r="AB21" i="17"/>
  <c r="AA21" i="17"/>
  <c r="Z21" i="17"/>
  <c r="Y21" i="17"/>
  <c r="X21" i="17"/>
  <c r="W21" i="17"/>
  <c r="P21" i="17"/>
  <c r="O21" i="17"/>
  <c r="AD21" i="17" s="1"/>
  <c r="N21" i="17"/>
  <c r="M21" i="17"/>
  <c r="AR21" i="17" s="1"/>
  <c r="AU20" i="17"/>
  <c r="AT20" i="17"/>
  <c r="AR20" i="17"/>
  <c r="AP20" i="17"/>
  <c r="AN20" i="17"/>
  <c r="AJ20" i="17"/>
  <c r="AI20" i="17"/>
  <c r="AH20" i="17"/>
  <c r="AF20" i="17"/>
  <c r="AE20" i="17"/>
  <c r="AD20" i="17"/>
  <c r="AB20" i="17"/>
  <c r="AA20" i="17"/>
  <c r="Z20" i="17"/>
  <c r="Y20" i="17"/>
  <c r="X20" i="17"/>
  <c r="W20" i="17"/>
  <c r="P20" i="17"/>
  <c r="O20" i="17"/>
  <c r="AQ20" i="17" s="1"/>
  <c r="N20" i="17"/>
  <c r="M20" i="17"/>
  <c r="AU19" i="17"/>
  <c r="AT19" i="17"/>
  <c r="AO19" i="17"/>
  <c r="AJ19" i="17"/>
  <c r="AI19" i="17"/>
  <c r="AH19" i="17"/>
  <c r="AF19" i="17"/>
  <c r="AE19" i="17"/>
  <c r="AC19" i="17"/>
  <c r="AA19" i="17"/>
  <c r="Z19" i="17"/>
  <c r="Y19" i="17"/>
  <c r="X19" i="17"/>
  <c r="W19" i="17"/>
  <c r="P19" i="17"/>
  <c r="O19" i="17"/>
  <c r="N19" i="17"/>
  <c r="M19" i="17"/>
  <c r="AI18" i="17"/>
  <c r="AH18" i="17"/>
  <c r="W18" i="17"/>
  <c r="AV17" i="17"/>
  <c r="AQ17" i="17"/>
  <c r="AP17" i="17"/>
  <c r="AO17" i="17"/>
  <c r="AJ17" i="17"/>
  <c r="AI17" i="17"/>
  <c r="AN17" i="17" s="1"/>
  <c r="AH17" i="17"/>
  <c r="AF17" i="17"/>
  <c r="AE17" i="17"/>
  <c r="AC17" i="17"/>
  <c r="AA17" i="17"/>
  <c r="Z17" i="17"/>
  <c r="Y17" i="17"/>
  <c r="X17" i="17"/>
  <c r="W17" i="17"/>
  <c r="P17" i="17"/>
  <c r="O17" i="17"/>
  <c r="AD17" i="17" s="1"/>
  <c r="N17" i="17"/>
  <c r="M17" i="17"/>
  <c r="AR17" i="17" s="1"/>
  <c r="AU16" i="17"/>
  <c r="AT16" i="17"/>
  <c r="AR16" i="17"/>
  <c r="AP16" i="17"/>
  <c r="AN16" i="17"/>
  <c r="AJ16" i="17"/>
  <c r="AI16" i="17"/>
  <c r="AH16" i="17"/>
  <c r="AF16" i="17"/>
  <c r="AE16" i="17"/>
  <c r="AD16" i="17"/>
  <c r="AC16" i="17"/>
  <c r="AB16" i="17"/>
  <c r="AA16" i="17"/>
  <c r="Z16" i="17"/>
  <c r="Y16" i="17"/>
  <c r="X16" i="17"/>
  <c r="W16" i="17"/>
  <c r="P16" i="17"/>
  <c r="O16" i="17"/>
  <c r="AQ16" i="17" s="1"/>
  <c r="N16" i="17"/>
  <c r="AO16" i="17" s="1"/>
  <c r="AV16" i="17" s="1"/>
  <c r="M16" i="17"/>
  <c r="AV15" i="17"/>
  <c r="AU15" i="17"/>
  <c r="AT15" i="17"/>
  <c r="AQ15" i="17"/>
  <c r="AP15" i="17"/>
  <c r="AO15" i="17"/>
  <c r="AN15" i="17"/>
  <c r="AJ15" i="17"/>
  <c r="AI15" i="17"/>
  <c r="AH15" i="17"/>
  <c r="AF15" i="17"/>
  <c r="AE15" i="17"/>
  <c r="AD15" i="17"/>
  <c r="AC15" i="17"/>
  <c r="AA15" i="17"/>
  <c r="Z15" i="17"/>
  <c r="Y15" i="17"/>
  <c r="X15" i="17"/>
  <c r="W15" i="17"/>
  <c r="P15" i="17"/>
  <c r="O15" i="17"/>
  <c r="N15" i="17"/>
  <c r="M15" i="17"/>
  <c r="AI14" i="17"/>
  <c r="AH14" i="17"/>
  <c r="W14" i="17"/>
  <c r="AR13" i="17"/>
  <c r="AP13" i="17"/>
  <c r="AO13" i="17"/>
  <c r="AV13" i="17" s="1"/>
  <c r="AI13" i="17"/>
  <c r="AH13" i="17"/>
  <c r="AF13" i="17"/>
  <c r="AE13" i="17"/>
  <c r="AC13" i="17"/>
  <c r="AA13" i="17"/>
  <c r="Z13" i="17"/>
  <c r="Y13" i="17"/>
  <c r="X13" i="17"/>
  <c r="W13" i="17"/>
  <c r="P13" i="17"/>
  <c r="O13" i="17"/>
  <c r="N13" i="17"/>
  <c r="M13" i="17"/>
  <c r="AB13" i="17" s="1"/>
  <c r="AU12" i="17"/>
  <c r="AT12" i="17"/>
  <c r="AP12" i="17"/>
  <c r="AN12" i="17"/>
  <c r="AI12" i="17"/>
  <c r="AJ12" i="17" s="1"/>
  <c r="AH12" i="17"/>
  <c r="AF12" i="17"/>
  <c r="AE12" i="17"/>
  <c r="AD12" i="17"/>
  <c r="AC12" i="17"/>
  <c r="AB12" i="17"/>
  <c r="AA12" i="17"/>
  <c r="Z12" i="17"/>
  <c r="Y12" i="17"/>
  <c r="X12" i="17"/>
  <c r="W12" i="17"/>
  <c r="P12" i="17"/>
  <c r="O12" i="17"/>
  <c r="AQ12" i="17" s="1"/>
  <c r="N12" i="17"/>
  <c r="AO12" i="17" s="1"/>
  <c r="AV12" i="17" s="1"/>
  <c r="M12" i="17"/>
  <c r="AU11" i="17"/>
  <c r="AT11" i="17"/>
  <c r="AQ11" i="17"/>
  <c r="AP11" i="17"/>
  <c r="AO11" i="17"/>
  <c r="AV11" i="17" s="1"/>
  <c r="AN11" i="17"/>
  <c r="AJ11" i="17"/>
  <c r="AI11" i="17"/>
  <c r="AH11" i="17"/>
  <c r="AF11" i="17"/>
  <c r="AE11" i="17"/>
  <c r="AD11" i="17"/>
  <c r="AC11" i="17"/>
  <c r="AA11" i="17"/>
  <c r="Z11" i="17"/>
  <c r="Y11" i="17"/>
  <c r="X11" i="17"/>
  <c r="W11" i="17"/>
  <c r="P11" i="17"/>
  <c r="O11" i="17"/>
  <c r="N11" i="17"/>
  <c r="M11" i="17"/>
  <c r="AI10" i="17"/>
  <c r="AH10" i="17"/>
  <c r="W10" i="17"/>
  <c r="AV9" i="17"/>
  <c r="AT9" i="17"/>
  <c r="AQ9" i="17"/>
  <c r="AP9" i="17"/>
  <c r="AO9" i="17"/>
  <c r="AI9" i="17"/>
  <c r="AH9" i="17"/>
  <c r="AF9" i="17"/>
  <c r="AE9" i="17"/>
  <c r="AC9" i="17"/>
  <c r="AA9" i="17"/>
  <c r="Z9" i="17"/>
  <c r="Y9" i="17"/>
  <c r="X9" i="17"/>
  <c r="W9" i="17"/>
  <c r="P9" i="17"/>
  <c r="O9" i="17"/>
  <c r="AD9" i="17" s="1"/>
  <c r="N9" i="17"/>
  <c r="M9" i="17"/>
  <c r="AU8" i="17"/>
  <c r="AR8" i="17"/>
  <c r="AP8" i="17"/>
  <c r="AI8" i="17"/>
  <c r="AH8" i="17"/>
  <c r="AF8" i="17"/>
  <c r="AE8" i="17"/>
  <c r="AD8" i="17"/>
  <c r="AC8" i="17"/>
  <c r="AB8" i="17"/>
  <c r="AA8" i="17"/>
  <c r="Z8" i="17"/>
  <c r="Y8" i="17"/>
  <c r="X8" i="17"/>
  <c r="W8" i="17"/>
  <c r="P8" i="17"/>
  <c r="O8" i="17"/>
  <c r="AQ8" i="17" s="1"/>
  <c r="N8" i="17"/>
  <c r="AO8" i="17" s="1"/>
  <c r="AV8" i="17" s="1"/>
  <c r="M8" i="17"/>
  <c r="AU7" i="17"/>
  <c r="AT7" i="17"/>
  <c r="AP7" i="17"/>
  <c r="AO7" i="17"/>
  <c r="AV7" i="17" s="1"/>
  <c r="AJ7" i="17"/>
  <c r="AI7" i="17"/>
  <c r="AH7" i="17"/>
  <c r="AF7" i="17"/>
  <c r="AE7" i="17"/>
  <c r="AC7" i="17"/>
  <c r="AA7" i="17"/>
  <c r="Z7" i="17"/>
  <c r="Y7" i="17"/>
  <c r="X7" i="17"/>
  <c r="W7" i="17"/>
  <c r="P7" i="17"/>
  <c r="O7" i="17"/>
  <c r="N7" i="17"/>
  <c r="M7" i="17"/>
  <c r="AV6" i="17"/>
  <c r="AU6" i="17"/>
  <c r="AR6" i="17"/>
  <c r="AP6" i="17"/>
  <c r="AO6" i="17"/>
  <c r="AN6" i="17"/>
  <c r="AI6" i="17"/>
  <c r="AH6" i="17"/>
  <c r="AF6" i="17"/>
  <c r="AE6" i="17"/>
  <c r="AD6" i="17"/>
  <c r="AA6" i="17"/>
  <c r="Z6" i="17"/>
  <c r="Y6" i="17"/>
  <c r="X6" i="17"/>
  <c r="W6" i="17"/>
  <c r="P6" i="17"/>
  <c r="O6" i="17"/>
  <c r="AQ6" i="17" s="1"/>
  <c r="N6" i="17"/>
  <c r="AC6" i="17" s="1"/>
  <c r="M6" i="17"/>
  <c r="AB6" i="17" s="1"/>
  <c r="AI5" i="17"/>
  <c r="AH5" i="17"/>
  <c r="W5" i="17"/>
  <c r="AI4" i="17"/>
  <c r="AU3" i="17"/>
  <c r="AR3" i="17"/>
  <c r="AQ3" i="17"/>
  <c r="AO3" i="17"/>
  <c r="AI3" i="17"/>
  <c r="AH3" i="17"/>
  <c r="AN2" i="17"/>
  <c r="AM2" i="17"/>
  <c r="AL2" i="17"/>
  <c r="AK2" i="17"/>
  <c r="AJ2" i="17"/>
  <c r="AA2" i="17"/>
  <c r="A2" i="17"/>
  <c r="AU1" i="17"/>
  <c r="AU228" i="17" s="1"/>
  <c r="AR1" i="17"/>
  <c r="AR97" i="17" s="1"/>
  <c r="AQ1" i="17"/>
  <c r="AP1" i="17"/>
  <c r="AO1" i="17"/>
  <c r="AJ1" i="17"/>
  <c r="AA1" i="17"/>
  <c r="A1" i="17"/>
  <c r="AH1" i="17" s="1"/>
  <c r="AH2" i="17" s="1"/>
  <c r="AV95" i="16"/>
  <c r="AU95" i="16"/>
  <c r="AT95" i="16"/>
  <c r="AP95" i="16"/>
  <c r="AO95" i="16"/>
  <c r="AI95" i="16"/>
  <c r="AH95" i="16"/>
  <c r="AF95" i="16"/>
  <c r="AE95" i="16"/>
  <c r="AD95" i="16"/>
  <c r="AC95" i="16"/>
  <c r="AA95" i="16"/>
  <c r="Z95" i="16"/>
  <c r="Y95" i="16"/>
  <c r="X95" i="16"/>
  <c r="W95" i="16"/>
  <c r="P95" i="16"/>
  <c r="O95" i="16"/>
  <c r="N95" i="16"/>
  <c r="M95" i="16"/>
  <c r="AU94" i="16"/>
  <c r="AN94" i="16"/>
  <c r="AI94" i="16"/>
  <c r="AH94" i="16"/>
  <c r="AF94" i="16"/>
  <c r="AE94" i="16"/>
  <c r="AD94" i="16"/>
  <c r="AB94" i="16"/>
  <c r="AA94" i="16"/>
  <c r="Z94" i="16"/>
  <c r="Y94" i="16"/>
  <c r="X94" i="16"/>
  <c r="W94" i="16"/>
  <c r="P94" i="16"/>
  <c r="O94" i="16"/>
  <c r="N94" i="16"/>
  <c r="M94" i="16"/>
  <c r="AP93" i="16"/>
  <c r="AO93" i="16"/>
  <c r="AJ93" i="16"/>
  <c r="AI93" i="16"/>
  <c r="AT93" i="16" s="1"/>
  <c r="AH93" i="16"/>
  <c r="AF93" i="16"/>
  <c r="AE93" i="16"/>
  <c r="AC93" i="16"/>
  <c r="AB93" i="16"/>
  <c r="AA93" i="16"/>
  <c r="Z93" i="16"/>
  <c r="Y93" i="16"/>
  <c r="X93" i="16"/>
  <c r="W93" i="16"/>
  <c r="P93" i="16"/>
  <c r="O93" i="16"/>
  <c r="N93" i="16"/>
  <c r="M93" i="16"/>
  <c r="AU92" i="16"/>
  <c r="AT92" i="16"/>
  <c r="AQ92" i="16"/>
  <c r="AP92" i="16"/>
  <c r="AI92" i="16"/>
  <c r="AH92" i="16"/>
  <c r="AF92" i="16"/>
  <c r="AE92" i="16"/>
  <c r="AB92" i="16"/>
  <c r="AA92" i="16"/>
  <c r="Z92" i="16"/>
  <c r="Y92" i="16"/>
  <c r="X92" i="16"/>
  <c r="W92" i="16"/>
  <c r="P92" i="16"/>
  <c r="O92" i="16"/>
  <c r="AD92" i="16" s="1"/>
  <c r="N92" i="16"/>
  <c r="M92" i="16"/>
  <c r="AU91" i="16"/>
  <c r="AP91" i="16"/>
  <c r="AO91" i="16"/>
  <c r="AV91" i="16" s="1"/>
  <c r="AI91" i="16"/>
  <c r="AH91" i="16"/>
  <c r="AF91" i="16"/>
  <c r="AE91" i="16"/>
  <c r="AC91" i="16"/>
  <c r="AA91" i="16"/>
  <c r="Z91" i="16"/>
  <c r="Y91" i="16"/>
  <c r="X91" i="16"/>
  <c r="W91" i="16"/>
  <c r="P91" i="16"/>
  <c r="O91" i="16"/>
  <c r="AD91" i="16" s="1"/>
  <c r="N91" i="16"/>
  <c r="M91" i="16"/>
  <c r="AI90" i="16"/>
  <c r="AH90" i="16"/>
  <c r="W90" i="16"/>
  <c r="AT89" i="16"/>
  <c r="AP89" i="16"/>
  <c r="AI89" i="16"/>
  <c r="AN89" i="16" s="1"/>
  <c r="AH89" i="16"/>
  <c r="AF89" i="16"/>
  <c r="AE89" i="16"/>
  <c r="AA89" i="16"/>
  <c r="Z89" i="16"/>
  <c r="Y89" i="16"/>
  <c r="X89" i="16"/>
  <c r="W89" i="16"/>
  <c r="P89" i="16"/>
  <c r="O89" i="16"/>
  <c r="N89" i="16"/>
  <c r="M89" i="16"/>
  <c r="AB89" i="16" s="1"/>
  <c r="AU88" i="16"/>
  <c r="AT88" i="16"/>
  <c r="AP88" i="16"/>
  <c r="AN88" i="16"/>
  <c r="AJ88" i="16"/>
  <c r="AI88" i="16"/>
  <c r="AH88" i="16"/>
  <c r="AF88" i="16"/>
  <c r="AE88" i="16"/>
  <c r="AD88" i="16"/>
  <c r="AC88" i="16"/>
  <c r="AB88" i="16"/>
  <c r="AA88" i="16"/>
  <c r="Z88" i="16"/>
  <c r="Y88" i="16"/>
  <c r="X88" i="16"/>
  <c r="W88" i="16"/>
  <c r="P88" i="16"/>
  <c r="O88" i="16"/>
  <c r="N88" i="16"/>
  <c r="M88" i="16"/>
  <c r="AV87" i="16"/>
  <c r="AU87" i="16"/>
  <c r="AP87" i="16"/>
  <c r="AO87" i="16"/>
  <c r="AI87" i="16"/>
  <c r="AH87" i="16"/>
  <c r="AF87" i="16"/>
  <c r="AE87" i="16"/>
  <c r="AD87" i="16"/>
  <c r="AC87" i="16"/>
  <c r="AB87" i="16"/>
  <c r="AA87" i="16"/>
  <c r="Z87" i="16"/>
  <c r="Y87" i="16"/>
  <c r="X87" i="16"/>
  <c r="W87" i="16"/>
  <c r="P87" i="16"/>
  <c r="O87" i="16"/>
  <c r="N87" i="16"/>
  <c r="M87" i="16"/>
  <c r="AI86" i="16"/>
  <c r="AH86" i="16"/>
  <c r="W86" i="16"/>
  <c r="AP85" i="16"/>
  <c r="AO85" i="16"/>
  <c r="AJ85" i="16"/>
  <c r="AI85" i="16"/>
  <c r="AT85" i="16" s="1"/>
  <c r="AH85" i="16"/>
  <c r="AF85" i="16"/>
  <c r="AE85" i="16"/>
  <c r="AC85" i="16"/>
  <c r="AB85" i="16"/>
  <c r="AA85" i="16"/>
  <c r="Z85" i="16"/>
  <c r="Y85" i="16"/>
  <c r="X85" i="16"/>
  <c r="W85" i="16"/>
  <c r="P85" i="16"/>
  <c r="O85" i="16"/>
  <c r="N85" i="16"/>
  <c r="M85" i="16"/>
  <c r="AR85" i="16" s="1"/>
  <c r="AU84" i="16"/>
  <c r="AT84" i="16"/>
  <c r="AP84" i="16"/>
  <c r="AI84" i="16"/>
  <c r="AH84" i="16"/>
  <c r="AF84" i="16"/>
  <c r="AE84" i="16"/>
  <c r="AB84" i="16"/>
  <c r="AA84" i="16"/>
  <c r="Z84" i="16"/>
  <c r="Y84" i="16"/>
  <c r="X84" i="16"/>
  <c r="W84" i="16"/>
  <c r="P84" i="16"/>
  <c r="O84" i="16"/>
  <c r="AD84" i="16" s="1"/>
  <c r="N84" i="16"/>
  <c r="M84" i="16"/>
  <c r="AI83" i="16"/>
  <c r="AH83" i="16"/>
  <c r="W83" i="16"/>
  <c r="AU82" i="16"/>
  <c r="AI82" i="16"/>
  <c r="AH82" i="16"/>
  <c r="AF82" i="16"/>
  <c r="AE82" i="16"/>
  <c r="AB82" i="16"/>
  <c r="AA82" i="16"/>
  <c r="Z82" i="16"/>
  <c r="Y82" i="16"/>
  <c r="X82" i="16"/>
  <c r="W82" i="16"/>
  <c r="P82" i="16"/>
  <c r="O82" i="16"/>
  <c r="N82" i="16"/>
  <c r="AC82" i="16" s="1"/>
  <c r="M82" i="16"/>
  <c r="AP81" i="16"/>
  <c r="AO81" i="16"/>
  <c r="AI81" i="16"/>
  <c r="AT81" i="16" s="1"/>
  <c r="AH81" i="16"/>
  <c r="AF81" i="16"/>
  <c r="AE81" i="16"/>
  <c r="AC81" i="16"/>
  <c r="AA81" i="16"/>
  <c r="Z81" i="16"/>
  <c r="Y81" i="16"/>
  <c r="X81" i="16"/>
  <c r="W81" i="16"/>
  <c r="P81" i="16"/>
  <c r="O81" i="16"/>
  <c r="N81" i="16"/>
  <c r="M81" i="16"/>
  <c r="AB81" i="16" s="1"/>
  <c r="AU80" i="16"/>
  <c r="AT80" i="16"/>
  <c r="AP80" i="16"/>
  <c r="AJ80" i="16"/>
  <c r="AI80" i="16"/>
  <c r="AH80" i="16"/>
  <c r="AF80" i="16"/>
  <c r="AE80" i="16"/>
  <c r="AC80" i="16"/>
  <c r="AB80" i="16"/>
  <c r="AA80" i="16"/>
  <c r="Z80" i="16"/>
  <c r="Y80" i="16"/>
  <c r="X80" i="16"/>
  <c r="W80" i="16"/>
  <c r="P80" i="16"/>
  <c r="O80" i="16"/>
  <c r="N80" i="16"/>
  <c r="M80" i="16"/>
  <c r="AU79" i="16"/>
  <c r="AI79" i="16"/>
  <c r="AH79" i="16"/>
  <c r="AF79" i="16"/>
  <c r="AE79" i="16"/>
  <c r="AC79" i="16"/>
  <c r="AA79" i="16"/>
  <c r="Z79" i="16"/>
  <c r="Y79" i="16"/>
  <c r="X79" i="16"/>
  <c r="W79" i="16"/>
  <c r="P79" i="16"/>
  <c r="O79" i="16"/>
  <c r="AD79" i="16" s="1"/>
  <c r="N79" i="16"/>
  <c r="M79" i="16"/>
  <c r="AP78" i="16"/>
  <c r="AO78" i="16"/>
  <c r="AJ78" i="16"/>
  <c r="AI78" i="16"/>
  <c r="AT78" i="16" s="1"/>
  <c r="AH78" i="16"/>
  <c r="AF78" i="16"/>
  <c r="AE78" i="16"/>
  <c r="AD78" i="16"/>
  <c r="AC78" i="16"/>
  <c r="AA78" i="16"/>
  <c r="Z78" i="16"/>
  <c r="Y78" i="16"/>
  <c r="X78" i="16"/>
  <c r="W78" i="16"/>
  <c r="P78" i="16"/>
  <c r="O78" i="16"/>
  <c r="N78" i="16"/>
  <c r="M78" i="16"/>
  <c r="AB78" i="16" s="1"/>
  <c r="AU77" i="16"/>
  <c r="AT77" i="16"/>
  <c r="AP77" i="16"/>
  <c r="AJ77" i="16"/>
  <c r="AI77" i="16"/>
  <c r="AH77" i="16"/>
  <c r="AF77" i="16"/>
  <c r="AE77" i="16"/>
  <c r="AA77" i="16"/>
  <c r="Z77" i="16"/>
  <c r="Y77" i="16"/>
  <c r="X77" i="16"/>
  <c r="W77" i="16"/>
  <c r="P77" i="16"/>
  <c r="O77" i="16"/>
  <c r="N77" i="16"/>
  <c r="M77" i="16"/>
  <c r="AI76" i="16"/>
  <c r="AH76" i="16"/>
  <c r="W76" i="16"/>
  <c r="AU75" i="16"/>
  <c r="AI75" i="16"/>
  <c r="AH75" i="16"/>
  <c r="AF75" i="16"/>
  <c r="AE75" i="16"/>
  <c r="AC75" i="16"/>
  <c r="AB75" i="16"/>
  <c r="AA75" i="16"/>
  <c r="Z75" i="16"/>
  <c r="Y75" i="16"/>
  <c r="X75" i="16"/>
  <c r="W75" i="16"/>
  <c r="P75" i="16"/>
  <c r="O75" i="16"/>
  <c r="N75" i="16"/>
  <c r="M75" i="16"/>
  <c r="AT74" i="16"/>
  <c r="AP74" i="16"/>
  <c r="AI74" i="16"/>
  <c r="AH74" i="16"/>
  <c r="AF74" i="16"/>
  <c r="AE74" i="16"/>
  <c r="AD74" i="16"/>
  <c r="AA74" i="16"/>
  <c r="Z74" i="16"/>
  <c r="Y74" i="16"/>
  <c r="X74" i="16"/>
  <c r="W74" i="16"/>
  <c r="P74" i="16"/>
  <c r="O74" i="16"/>
  <c r="N74" i="16"/>
  <c r="M74" i="16"/>
  <c r="AU73" i="16"/>
  <c r="AT73" i="16"/>
  <c r="AP73" i="16"/>
  <c r="AN73" i="16"/>
  <c r="AJ73" i="16"/>
  <c r="AI73" i="16"/>
  <c r="AH73" i="16"/>
  <c r="AF73" i="16"/>
  <c r="AE73" i="16"/>
  <c r="AD73" i="16"/>
  <c r="AC73" i="16"/>
  <c r="AA73" i="16"/>
  <c r="Z73" i="16"/>
  <c r="Y73" i="16"/>
  <c r="X73" i="16"/>
  <c r="W73" i="16"/>
  <c r="P73" i="16"/>
  <c r="O73" i="16"/>
  <c r="AQ73" i="16" s="1"/>
  <c r="N73" i="16"/>
  <c r="M73" i="16"/>
  <c r="AI72" i="16"/>
  <c r="AH72" i="16"/>
  <c r="W72" i="16"/>
  <c r="AU71" i="16"/>
  <c r="AO71" i="16"/>
  <c r="AN71" i="16"/>
  <c r="AI71" i="16"/>
  <c r="AH71" i="16"/>
  <c r="AF71" i="16"/>
  <c r="AE71" i="16"/>
  <c r="AD71" i="16"/>
  <c r="AC71" i="16"/>
  <c r="AA71" i="16"/>
  <c r="Z71" i="16"/>
  <c r="Y71" i="16"/>
  <c r="X71" i="16"/>
  <c r="W71" i="16"/>
  <c r="P71" i="16"/>
  <c r="O71" i="16"/>
  <c r="N71" i="16"/>
  <c r="M71" i="16"/>
  <c r="AB71" i="16" s="1"/>
  <c r="AT70" i="16"/>
  <c r="AP70" i="16"/>
  <c r="AI70" i="16"/>
  <c r="AH70" i="16"/>
  <c r="AF70" i="16"/>
  <c r="AE70" i="16"/>
  <c r="AD70" i="16"/>
  <c r="AC70" i="16"/>
  <c r="AB70" i="16"/>
  <c r="AA70" i="16"/>
  <c r="Z70" i="16"/>
  <c r="Y70" i="16"/>
  <c r="X70" i="16"/>
  <c r="W70" i="16"/>
  <c r="P70" i="16"/>
  <c r="O70" i="16"/>
  <c r="N70" i="16"/>
  <c r="AO70" i="16" s="1"/>
  <c r="M70" i="16"/>
  <c r="AU69" i="16"/>
  <c r="AT69" i="16"/>
  <c r="AP69" i="16"/>
  <c r="AI69" i="16"/>
  <c r="AH69" i="16"/>
  <c r="AF69" i="16"/>
  <c r="AE69" i="16"/>
  <c r="AD69" i="16"/>
  <c r="AA69" i="16"/>
  <c r="Z69" i="16"/>
  <c r="Y69" i="16"/>
  <c r="X69" i="16"/>
  <c r="W69" i="16"/>
  <c r="P69" i="16"/>
  <c r="O69" i="16"/>
  <c r="N69" i="16"/>
  <c r="AO69" i="16" s="1"/>
  <c r="M69" i="16"/>
  <c r="AR69" i="16" s="1"/>
  <c r="AI68" i="16"/>
  <c r="AH68" i="16"/>
  <c r="W68" i="16"/>
  <c r="AU67" i="16"/>
  <c r="AQ67" i="16"/>
  <c r="AI67" i="16"/>
  <c r="AH67" i="16"/>
  <c r="AF67" i="16"/>
  <c r="AE67" i="16"/>
  <c r="AC67" i="16"/>
  <c r="AA67" i="16"/>
  <c r="Z67" i="16"/>
  <c r="Y67" i="16"/>
  <c r="X67" i="16"/>
  <c r="W67" i="16"/>
  <c r="P67" i="16"/>
  <c r="O67" i="16"/>
  <c r="AD67" i="16" s="1"/>
  <c r="N67" i="16"/>
  <c r="M67" i="16"/>
  <c r="AB67" i="16" s="1"/>
  <c r="AP66" i="16"/>
  <c r="AO66" i="16"/>
  <c r="AJ66" i="16"/>
  <c r="AI66" i="16"/>
  <c r="AT66" i="16" s="1"/>
  <c r="AH66" i="16"/>
  <c r="AF66" i="16"/>
  <c r="AE66" i="16"/>
  <c r="AD66" i="16"/>
  <c r="AC66" i="16"/>
  <c r="AA66" i="16"/>
  <c r="Z66" i="16"/>
  <c r="Y66" i="16"/>
  <c r="X66" i="16"/>
  <c r="W66" i="16"/>
  <c r="P66" i="16"/>
  <c r="O66" i="16"/>
  <c r="N66" i="16"/>
  <c r="M66" i="16"/>
  <c r="AB66" i="16" s="1"/>
  <c r="AU65" i="16"/>
  <c r="AT65" i="16"/>
  <c r="AP65" i="16"/>
  <c r="AJ65" i="16"/>
  <c r="AI65" i="16"/>
  <c r="AH65" i="16"/>
  <c r="AF65" i="16"/>
  <c r="AE65" i="16"/>
  <c r="AA65" i="16"/>
  <c r="Z65" i="16"/>
  <c r="Y65" i="16"/>
  <c r="X65" i="16"/>
  <c r="W65" i="16"/>
  <c r="P65" i="16"/>
  <c r="O65" i="16"/>
  <c r="N65" i="16"/>
  <c r="M65" i="16"/>
  <c r="AU64" i="16"/>
  <c r="AO64" i="16"/>
  <c r="AI64" i="16"/>
  <c r="AH64" i="16"/>
  <c r="AF64" i="16"/>
  <c r="AE64" i="16"/>
  <c r="AD64" i="16"/>
  <c r="AA64" i="16"/>
  <c r="Z64" i="16"/>
  <c r="Y64" i="16"/>
  <c r="X64" i="16"/>
  <c r="W64" i="16"/>
  <c r="P64" i="16"/>
  <c r="O64" i="16"/>
  <c r="N64" i="16"/>
  <c r="AC64" i="16" s="1"/>
  <c r="M64" i="16"/>
  <c r="AB64" i="16" s="1"/>
  <c r="AI63" i="16"/>
  <c r="AH63" i="16"/>
  <c r="W63" i="16"/>
  <c r="AP62" i="16"/>
  <c r="AO62" i="16"/>
  <c r="AI62" i="16"/>
  <c r="AT62" i="16" s="1"/>
  <c r="AH62" i="16"/>
  <c r="AF62" i="16"/>
  <c r="AE62" i="16"/>
  <c r="AD62" i="16"/>
  <c r="AA62" i="16"/>
  <c r="Z62" i="16"/>
  <c r="Y62" i="16"/>
  <c r="X62" i="16"/>
  <c r="W62" i="16"/>
  <c r="P62" i="16"/>
  <c r="O62" i="16"/>
  <c r="N62" i="16"/>
  <c r="AC62" i="16" s="1"/>
  <c r="M62" i="16"/>
  <c r="AU61" i="16"/>
  <c r="AT61" i="16"/>
  <c r="AP61" i="16"/>
  <c r="AN61" i="16"/>
  <c r="AJ61" i="16"/>
  <c r="AI61" i="16"/>
  <c r="AH61" i="16"/>
  <c r="AF61" i="16"/>
  <c r="AE61" i="16"/>
  <c r="AC61" i="16"/>
  <c r="AA61" i="16"/>
  <c r="Z61" i="16"/>
  <c r="Y61" i="16"/>
  <c r="X61" i="16"/>
  <c r="W61" i="16"/>
  <c r="P61" i="16"/>
  <c r="O61" i="16"/>
  <c r="N61" i="16"/>
  <c r="M61" i="16"/>
  <c r="AU60" i="16"/>
  <c r="AI60" i="16"/>
  <c r="AH60" i="16"/>
  <c r="AF60" i="16"/>
  <c r="AE60" i="16"/>
  <c r="AD60" i="16"/>
  <c r="AA60" i="16"/>
  <c r="Z60" i="16"/>
  <c r="Y60" i="16"/>
  <c r="X60" i="16"/>
  <c r="W60" i="16"/>
  <c r="P60" i="16"/>
  <c r="O60" i="16"/>
  <c r="N60" i="16"/>
  <c r="AC60" i="16" s="1"/>
  <c r="M60" i="16"/>
  <c r="AV59" i="16"/>
  <c r="AP59" i="16"/>
  <c r="AO59" i="16"/>
  <c r="AI59" i="16"/>
  <c r="AH59" i="16"/>
  <c r="AF59" i="16"/>
  <c r="AE59" i="16"/>
  <c r="AC59" i="16"/>
  <c r="AB59" i="16"/>
  <c r="AA59" i="16"/>
  <c r="Z59" i="16"/>
  <c r="Y59" i="16"/>
  <c r="X59" i="16"/>
  <c r="W59" i="16"/>
  <c r="P59" i="16"/>
  <c r="O59" i="16"/>
  <c r="AQ59" i="16" s="1"/>
  <c r="N59" i="16"/>
  <c r="M59" i="16"/>
  <c r="AU58" i="16"/>
  <c r="AT58" i="16"/>
  <c r="AP58" i="16"/>
  <c r="AI58" i="16"/>
  <c r="AH58" i="16"/>
  <c r="AF58" i="16"/>
  <c r="AE58" i="16"/>
  <c r="AB58" i="16"/>
  <c r="AA58" i="16"/>
  <c r="Z58" i="16"/>
  <c r="Y58" i="16"/>
  <c r="X58" i="16"/>
  <c r="W58" i="16"/>
  <c r="P58" i="16"/>
  <c r="O58" i="16"/>
  <c r="AD58" i="16" s="1"/>
  <c r="N58" i="16"/>
  <c r="M58" i="16"/>
  <c r="AU57" i="16"/>
  <c r="AO57" i="16"/>
  <c r="AN57" i="16"/>
  <c r="AI57" i="16"/>
  <c r="AH57" i="16"/>
  <c r="AF57" i="16"/>
  <c r="AE57" i="16"/>
  <c r="AD57" i="16"/>
  <c r="AC57" i="16"/>
  <c r="AA57" i="16"/>
  <c r="Z57" i="16"/>
  <c r="Y57" i="16"/>
  <c r="X57" i="16"/>
  <c r="W57" i="16"/>
  <c r="P57" i="16"/>
  <c r="O57" i="16"/>
  <c r="N57" i="16"/>
  <c r="M57" i="16"/>
  <c r="AB57" i="16" s="1"/>
  <c r="AI56" i="16"/>
  <c r="AH56" i="16"/>
  <c r="W56" i="16"/>
  <c r="AP55" i="16"/>
  <c r="AO55" i="16"/>
  <c r="AI55" i="16"/>
  <c r="AT55" i="16" s="1"/>
  <c r="AH55" i="16"/>
  <c r="AF55" i="16"/>
  <c r="AE55" i="16"/>
  <c r="AC55" i="16"/>
  <c r="AA55" i="16"/>
  <c r="Z55" i="16"/>
  <c r="Y55" i="16"/>
  <c r="X55" i="16"/>
  <c r="W55" i="16"/>
  <c r="P55" i="16"/>
  <c r="O55" i="16"/>
  <c r="N55" i="16"/>
  <c r="M55" i="16"/>
  <c r="AB55" i="16" s="1"/>
  <c r="AU54" i="16"/>
  <c r="AT54" i="16"/>
  <c r="AP54" i="16"/>
  <c r="AJ54" i="16"/>
  <c r="AI54" i="16"/>
  <c r="AH54" i="16"/>
  <c r="AF54" i="16"/>
  <c r="AE54" i="16"/>
  <c r="AC54" i="16"/>
  <c r="AB54" i="16"/>
  <c r="AA54" i="16"/>
  <c r="Z54" i="16"/>
  <c r="Y54" i="16"/>
  <c r="X54" i="16"/>
  <c r="W54" i="16"/>
  <c r="P54" i="16"/>
  <c r="O54" i="16"/>
  <c r="N54" i="16"/>
  <c r="AO54" i="16" s="1"/>
  <c r="AV54" i="16" s="1"/>
  <c r="M54" i="16"/>
  <c r="AU53" i="16"/>
  <c r="AR53" i="16"/>
  <c r="AQ53" i="16"/>
  <c r="AI53" i="16"/>
  <c r="AH53" i="16"/>
  <c r="AF53" i="16"/>
  <c r="AE53" i="16"/>
  <c r="AC53" i="16"/>
  <c r="AA53" i="16"/>
  <c r="Z53" i="16"/>
  <c r="Y53" i="16"/>
  <c r="X53" i="16"/>
  <c r="W53" i="16"/>
  <c r="P53" i="16"/>
  <c r="O53" i="16"/>
  <c r="AD53" i="16" s="1"/>
  <c r="N53" i="16"/>
  <c r="M53" i="16"/>
  <c r="AB53" i="16" s="1"/>
  <c r="AP52" i="16"/>
  <c r="AO52" i="16"/>
  <c r="AV52" i="16" s="1"/>
  <c r="AJ52" i="16"/>
  <c r="AI52" i="16"/>
  <c r="AN52" i="16" s="1"/>
  <c r="AH52" i="16"/>
  <c r="AF52" i="16"/>
  <c r="AE52" i="16"/>
  <c r="AD52" i="16"/>
  <c r="AC52" i="16"/>
  <c r="AA52" i="16"/>
  <c r="Z52" i="16"/>
  <c r="Y52" i="16"/>
  <c r="X52" i="16"/>
  <c r="W52" i="16"/>
  <c r="P52" i="16"/>
  <c r="O52" i="16"/>
  <c r="N52" i="16"/>
  <c r="M52" i="16"/>
  <c r="AB52" i="16" s="1"/>
  <c r="AU51" i="16"/>
  <c r="AT51" i="16"/>
  <c r="AP51" i="16"/>
  <c r="AJ51" i="16"/>
  <c r="AI51" i="16"/>
  <c r="AH51" i="16"/>
  <c r="AF51" i="16"/>
  <c r="AE51" i="16"/>
  <c r="AA51" i="16"/>
  <c r="Z51" i="16"/>
  <c r="Y51" i="16"/>
  <c r="X51" i="16"/>
  <c r="W51" i="16"/>
  <c r="P51" i="16"/>
  <c r="O51" i="16"/>
  <c r="N51" i="16"/>
  <c r="M51" i="16"/>
  <c r="AU50" i="16"/>
  <c r="AP50" i="16"/>
  <c r="AO50" i="16"/>
  <c r="AV50" i="16" s="1"/>
  <c r="AI50" i="16"/>
  <c r="AH50" i="16"/>
  <c r="AF50" i="16"/>
  <c r="AE50" i="16"/>
  <c r="AD50" i="16"/>
  <c r="AA50" i="16"/>
  <c r="Z50" i="16"/>
  <c r="Y50" i="16"/>
  <c r="X50" i="16"/>
  <c r="W50" i="16"/>
  <c r="P50" i="16"/>
  <c r="O50" i="16"/>
  <c r="N50" i="16"/>
  <c r="AC50" i="16" s="1"/>
  <c r="M50" i="16"/>
  <c r="AP49" i="16"/>
  <c r="AO49" i="16"/>
  <c r="AI49" i="16"/>
  <c r="AH49" i="16"/>
  <c r="AF49" i="16"/>
  <c r="AE49" i="16"/>
  <c r="AC49" i="16"/>
  <c r="AB49" i="16"/>
  <c r="AA49" i="16"/>
  <c r="Z49" i="16"/>
  <c r="Y49" i="16"/>
  <c r="X49" i="16"/>
  <c r="W49" i="16"/>
  <c r="P49" i="16"/>
  <c r="O49" i="16"/>
  <c r="AQ49" i="16" s="1"/>
  <c r="N49" i="16"/>
  <c r="M49" i="16"/>
  <c r="AU48" i="16"/>
  <c r="AT48" i="16"/>
  <c r="AQ48" i="16"/>
  <c r="AP48" i="16"/>
  <c r="AN48" i="16"/>
  <c r="AI48" i="16"/>
  <c r="AH48" i="16"/>
  <c r="AF48" i="16"/>
  <c r="AE48" i="16"/>
  <c r="AB48" i="16"/>
  <c r="AA48" i="16"/>
  <c r="Z48" i="16"/>
  <c r="Y48" i="16"/>
  <c r="X48" i="16"/>
  <c r="W48" i="16"/>
  <c r="P48" i="16"/>
  <c r="O48" i="16"/>
  <c r="AD48" i="16" s="1"/>
  <c r="N48" i="16"/>
  <c r="M48" i="16"/>
  <c r="AI47" i="16"/>
  <c r="AH47" i="16"/>
  <c r="W47" i="16"/>
  <c r="AV46" i="16"/>
  <c r="AU46" i="16"/>
  <c r="AP46" i="16"/>
  <c r="AO46" i="16"/>
  <c r="AI46" i="16"/>
  <c r="AH46" i="16"/>
  <c r="AF46" i="16"/>
  <c r="AE46" i="16"/>
  <c r="AB46" i="16"/>
  <c r="AA46" i="16"/>
  <c r="Z46" i="16"/>
  <c r="Y46" i="16"/>
  <c r="X46" i="16"/>
  <c r="W46" i="16"/>
  <c r="P46" i="16"/>
  <c r="O46" i="16"/>
  <c r="N46" i="16"/>
  <c r="AC46" i="16" s="1"/>
  <c r="M46" i="16"/>
  <c r="AP45" i="16"/>
  <c r="AO45" i="16"/>
  <c r="AV45" i="16" s="1"/>
  <c r="AI45" i="16"/>
  <c r="AT45" i="16" s="1"/>
  <c r="AH45" i="16"/>
  <c r="AF45" i="16"/>
  <c r="AE45" i="16"/>
  <c r="AC45" i="16"/>
  <c r="AA45" i="16"/>
  <c r="Z45" i="16"/>
  <c r="Y45" i="16"/>
  <c r="X45" i="16"/>
  <c r="W45" i="16"/>
  <c r="P45" i="16"/>
  <c r="O45" i="16"/>
  <c r="N45" i="16"/>
  <c r="M45" i="16"/>
  <c r="AB45" i="16" s="1"/>
  <c r="AU44" i="16"/>
  <c r="AT44" i="16"/>
  <c r="AP44" i="16"/>
  <c r="AJ44" i="16"/>
  <c r="AI44" i="16"/>
  <c r="AH44" i="16"/>
  <c r="AF44" i="16"/>
  <c r="AE44" i="16"/>
  <c r="AC44" i="16"/>
  <c r="AB44" i="16"/>
  <c r="AA44" i="16"/>
  <c r="Z44" i="16"/>
  <c r="Y44" i="16"/>
  <c r="X44" i="16"/>
  <c r="W44" i="16"/>
  <c r="P44" i="16"/>
  <c r="O44" i="16"/>
  <c r="N44" i="16"/>
  <c r="M44" i="16"/>
  <c r="AI43" i="16"/>
  <c r="AH43" i="16"/>
  <c r="W43" i="16"/>
  <c r="AU42" i="16"/>
  <c r="AO42" i="16"/>
  <c r="AN42" i="16"/>
  <c r="AI42" i="16"/>
  <c r="AH42" i="16"/>
  <c r="AF42" i="16"/>
  <c r="AE42" i="16"/>
  <c r="AB42" i="16"/>
  <c r="AA42" i="16"/>
  <c r="Z42" i="16"/>
  <c r="Y42" i="16"/>
  <c r="X42" i="16"/>
  <c r="W42" i="16"/>
  <c r="P42" i="16"/>
  <c r="O42" i="16"/>
  <c r="N42" i="16"/>
  <c r="AC42" i="16" s="1"/>
  <c r="M42" i="16"/>
  <c r="AT41" i="16"/>
  <c r="AR41" i="16"/>
  <c r="AP41" i="16"/>
  <c r="AI41" i="16"/>
  <c r="AH41" i="16"/>
  <c r="AF41" i="16"/>
  <c r="AE41" i="16"/>
  <c r="AA41" i="16"/>
  <c r="Z41" i="16"/>
  <c r="Y41" i="16"/>
  <c r="X41" i="16"/>
  <c r="W41" i="16"/>
  <c r="P41" i="16"/>
  <c r="O41" i="16"/>
  <c r="N41" i="16"/>
  <c r="AO41" i="16" s="1"/>
  <c r="M41" i="16"/>
  <c r="AB41" i="16" s="1"/>
  <c r="AI40" i="16"/>
  <c r="AH40" i="16"/>
  <c r="W40" i="16"/>
  <c r="AU39" i="16"/>
  <c r="AT39" i="16"/>
  <c r="AP39" i="16"/>
  <c r="AN39" i="16"/>
  <c r="AI39" i="16"/>
  <c r="AH39" i="16"/>
  <c r="AF39" i="16"/>
  <c r="AE39" i="16"/>
  <c r="AD39" i="16"/>
  <c r="AA39" i="16"/>
  <c r="Z39" i="16"/>
  <c r="Y39" i="16"/>
  <c r="X39" i="16"/>
  <c r="W39" i="16"/>
  <c r="P39" i="16"/>
  <c r="O39" i="16"/>
  <c r="N39" i="16"/>
  <c r="AO39" i="16" s="1"/>
  <c r="AV39" i="16" s="1"/>
  <c r="M39" i="16"/>
  <c r="AR39" i="16" s="1"/>
  <c r="AV38" i="16"/>
  <c r="AU38" i="16"/>
  <c r="AP38" i="16"/>
  <c r="AO38" i="16"/>
  <c r="AN38" i="16"/>
  <c r="AI38" i="16"/>
  <c r="AH38" i="16"/>
  <c r="AF38" i="16"/>
  <c r="AE38" i="16"/>
  <c r="AD38" i="16"/>
  <c r="AB38" i="16"/>
  <c r="AA38" i="16"/>
  <c r="Z38" i="16"/>
  <c r="Y38" i="16"/>
  <c r="X38" i="16"/>
  <c r="W38" i="16"/>
  <c r="P38" i="16"/>
  <c r="O38" i="16"/>
  <c r="AQ38" i="16" s="1"/>
  <c r="N38" i="16"/>
  <c r="AC38" i="16" s="1"/>
  <c r="M38" i="16"/>
  <c r="AT37" i="16"/>
  <c r="AP37" i="16"/>
  <c r="AI37" i="16"/>
  <c r="AN37" i="16" s="1"/>
  <c r="AH37" i="16"/>
  <c r="AF37" i="16"/>
  <c r="AE37" i="16"/>
  <c r="AA37" i="16"/>
  <c r="Z37" i="16"/>
  <c r="Y37" i="16"/>
  <c r="X37" i="16"/>
  <c r="W37" i="16"/>
  <c r="P37" i="16"/>
  <c r="O37" i="16"/>
  <c r="N37" i="16"/>
  <c r="M37" i="16"/>
  <c r="AU36" i="16"/>
  <c r="AT36" i="16"/>
  <c r="AP36" i="16"/>
  <c r="AN36" i="16"/>
  <c r="AJ36" i="16"/>
  <c r="AI36" i="16"/>
  <c r="AH36" i="16"/>
  <c r="AF36" i="16"/>
  <c r="AE36" i="16"/>
  <c r="AD36" i="16"/>
  <c r="AC36" i="16"/>
  <c r="AB36" i="16"/>
  <c r="AA36" i="16"/>
  <c r="Z36" i="16"/>
  <c r="Y36" i="16"/>
  <c r="X36" i="16"/>
  <c r="W36" i="16"/>
  <c r="P36" i="16"/>
  <c r="O36" i="16"/>
  <c r="AQ36" i="16" s="1"/>
  <c r="N36" i="16"/>
  <c r="AO36" i="16" s="1"/>
  <c r="AV36" i="16" s="1"/>
  <c r="M36" i="16"/>
  <c r="AV35" i="16"/>
  <c r="AU35" i="16"/>
  <c r="AP35" i="16"/>
  <c r="AO35" i="16"/>
  <c r="AN35" i="16"/>
  <c r="AI35" i="16"/>
  <c r="AH35" i="16"/>
  <c r="AF35" i="16"/>
  <c r="AE35" i="16"/>
  <c r="AD35" i="16"/>
  <c r="AC35" i="16"/>
  <c r="AB35" i="16"/>
  <c r="AA35" i="16"/>
  <c r="Z35" i="16"/>
  <c r="Y35" i="16"/>
  <c r="X35" i="16"/>
  <c r="W35" i="16"/>
  <c r="P35" i="16"/>
  <c r="O35" i="16"/>
  <c r="N35" i="16"/>
  <c r="M35" i="16"/>
  <c r="AU34" i="16"/>
  <c r="AT34" i="16"/>
  <c r="AP34" i="16"/>
  <c r="AI34" i="16"/>
  <c r="AH34" i="16"/>
  <c r="AF34" i="16"/>
  <c r="AE34" i="16"/>
  <c r="AD34" i="16"/>
  <c r="AC34" i="16"/>
  <c r="AB34" i="16"/>
  <c r="AA34" i="16"/>
  <c r="Z34" i="16"/>
  <c r="Y34" i="16"/>
  <c r="X34" i="16"/>
  <c r="W34" i="16"/>
  <c r="P34" i="16"/>
  <c r="O34" i="16"/>
  <c r="N34" i="16"/>
  <c r="AO34" i="16" s="1"/>
  <c r="AV34" i="16" s="1"/>
  <c r="M34" i="16"/>
  <c r="AI33" i="16"/>
  <c r="AH33" i="16"/>
  <c r="W33" i="16"/>
  <c r="AU32" i="16"/>
  <c r="AT32" i="16"/>
  <c r="AP32" i="16"/>
  <c r="AN32" i="16"/>
  <c r="AJ32" i="16"/>
  <c r="AI32" i="16"/>
  <c r="AH32" i="16"/>
  <c r="AF32" i="16"/>
  <c r="AE32" i="16"/>
  <c r="AD32" i="16"/>
  <c r="AC32" i="16"/>
  <c r="AB32" i="16"/>
  <c r="AA32" i="16"/>
  <c r="Z32" i="16"/>
  <c r="Y32" i="16"/>
  <c r="X32" i="16"/>
  <c r="W32" i="16"/>
  <c r="P32" i="16"/>
  <c r="O32" i="16"/>
  <c r="N32" i="16"/>
  <c r="M32" i="16"/>
  <c r="AU31" i="16"/>
  <c r="AI31" i="16"/>
  <c r="AH31" i="16"/>
  <c r="AF31" i="16"/>
  <c r="AE31" i="16"/>
  <c r="AC31" i="16"/>
  <c r="AB31" i="16"/>
  <c r="AA31" i="16"/>
  <c r="Z31" i="16"/>
  <c r="Y31" i="16"/>
  <c r="X31" i="16"/>
  <c r="W31" i="16"/>
  <c r="P31" i="16"/>
  <c r="O31" i="16"/>
  <c r="N31" i="16"/>
  <c r="M31" i="16"/>
  <c r="AU30" i="16"/>
  <c r="AT30" i="16"/>
  <c r="AP30" i="16"/>
  <c r="AI30" i="16"/>
  <c r="AH30" i="16"/>
  <c r="AF30" i="16"/>
  <c r="AE30" i="16"/>
  <c r="AD30" i="16"/>
  <c r="AA30" i="16"/>
  <c r="Z30" i="16"/>
  <c r="Y30" i="16"/>
  <c r="X30" i="16"/>
  <c r="W30" i="16"/>
  <c r="P30" i="16"/>
  <c r="O30" i="16"/>
  <c r="N30" i="16"/>
  <c r="M30" i="16"/>
  <c r="AU29" i="16"/>
  <c r="AT29" i="16"/>
  <c r="AP29" i="16"/>
  <c r="AN29" i="16"/>
  <c r="AJ29" i="16"/>
  <c r="AI29" i="16"/>
  <c r="AH29" i="16"/>
  <c r="AF29" i="16"/>
  <c r="AE29" i="16"/>
  <c r="AD29" i="16"/>
  <c r="AC29" i="16"/>
  <c r="AA29" i="16"/>
  <c r="Z29" i="16"/>
  <c r="Y29" i="16"/>
  <c r="X29" i="16"/>
  <c r="W29" i="16"/>
  <c r="P29" i="16"/>
  <c r="O29" i="16"/>
  <c r="AQ29" i="16" s="1"/>
  <c r="N29" i="16"/>
  <c r="M29" i="16"/>
  <c r="AV28" i="16"/>
  <c r="AU28" i="16"/>
  <c r="AP28" i="16"/>
  <c r="AO28" i="16"/>
  <c r="AI28" i="16"/>
  <c r="AH28" i="16"/>
  <c r="AF28" i="16"/>
  <c r="AE28" i="16"/>
  <c r="AB28" i="16"/>
  <c r="AA28" i="16"/>
  <c r="Z28" i="16"/>
  <c r="Y28" i="16"/>
  <c r="X28" i="16"/>
  <c r="W28" i="16"/>
  <c r="P28" i="16"/>
  <c r="O28" i="16"/>
  <c r="N28" i="16"/>
  <c r="AC28" i="16" s="1"/>
  <c r="M28" i="16"/>
  <c r="AI27" i="16"/>
  <c r="AH27" i="16"/>
  <c r="W27" i="16"/>
  <c r="AU26" i="16"/>
  <c r="AP26" i="16"/>
  <c r="AO26" i="16"/>
  <c r="AI26" i="16"/>
  <c r="AH26" i="16"/>
  <c r="AF26" i="16"/>
  <c r="AE26" i="16"/>
  <c r="AD26" i="16"/>
  <c r="AC26" i="16"/>
  <c r="AB26" i="16"/>
  <c r="AA26" i="16"/>
  <c r="Z26" i="16"/>
  <c r="Y26" i="16"/>
  <c r="X26" i="16"/>
  <c r="W26" i="16"/>
  <c r="P26" i="16"/>
  <c r="O26" i="16"/>
  <c r="N26" i="16"/>
  <c r="M26" i="16"/>
  <c r="AU25" i="16"/>
  <c r="AT25" i="16"/>
  <c r="AQ25" i="16"/>
  <c r="AP25" i="16"/>
  <c r="AI25" i="16"/>
  <c r="AH25" i="16"/>
  <c r="AF25" i="16"/>
  <c r="AE25" i="16"/>
  <c r="AA25" i="16"/>
  <c r="Z25" i="16"/>
  <c r="Y25" i="16"/>
  <c r="X25" i="16"/>
  <c r="W25" i="16"/>
  <c r="P25" i="16"/>
  <c r="O25" i="16"/>
  <c r="AD25" i="16" s="1"/>
  <c r="N25" i="16"/>
  <c r="M25" i="16"/>
  <c r="AU24" i="16"/>
  <c r="AO24" i="16"/>
  <c r="AN24" i="16"/>
  <c r="AI24" i="16"/>
  <c r="AH24" i="16"/>
  <c r="AF24" i="16"/>
  <c r="AE24" i="16"/>
  <c r="AD24" i="16"/>
  <c r="AB24" i="16"/>
  <c r="AA24" i="16"/>
  <c r="Z24" i="16"/>
  <c r="Y24" i="16"/>
  <c r="X24" i="16"/>
  <c r="W24" i="16"/>
  <c r="P24" i="16"/>
  <c r="O24" i="16"/>
  <c r="N24" i="16"/>
  <c r="AC24" i="16" s="1"/>
  <c r="M24" i="16"/>
  <c r="AT23" i="16"/>
  <c r="AP23" i="16"/>
  <c r="AI23" i="16"/>
  <c r="AN23" i="16" s="1"/>
  <c r="AH23" i="16"/>
  <c r="AF23" i="16"/>
  <c r="AE23" i="16"/>
  <c r="AA23" i="16"/>
  <c r="Z23" i="16"/>
  <c r="Y23" i="16"/>
  <c r="X23" i="16"/>
  <c r="W23" i="16"/>
  <c r="P23" i="16"/>
  <c r="O23" i="16"/>
  <c r="N23" i="16"/>
  <c r="M23" i="16"/>
  <c r="AU22" i="16"/>
  <c r="AT22" i="16"/>
  <c r="AP22" i="16"/>
  <c r="AN22" i="16"/>
  <c r="AJ22" i="16"/>
  <c r="AI22" i="16"/>
  <c r="AH22" i="16"/>
  <c r="AF22" i="16"/>
  <c r="AE22" i="16"/>
  <c r="AD22" i="16"/>
  <c r="AC22" i="16"/>
  <c r="AB22" i="16"/>
  <c r="AA22" i="16"/>
  <c r="Z22" i="16"/>
  <c r="Y22" i="16"/>
  <c r="X22" i="16"/>
  <c r="W22" i="16"/>
  <c r="P22" i="16"/>
  <c r="O22" i="16"/>
  <c r="AQ22" i="16" s="1"/>
  <c r="N22" i="16"/>
  <c r="M22" i="16"/>
  <c r="AI21" i="16"/>
  <c r="AH21" i="16"/>
  <c r="W21" i="16"/>
  <c r="AU20" i="16"/>
  <c r="AO20" i="16"/>
  <c r="AN20" i="16"/>
  <c r="AI20" i="16"/>
  <c r="AH20" i="16"/>
  <c r="AF20" i="16"/>
  <c r="AE20" i="16"/>
  <c r="AD20" i="16"/>
  <c r="AA20" i="16"/>
  <c r="Z20" i="16"/>
  <c r="Y20" i="16"/>
  <c r="X20" i="16"/>
  <c r="W20" i="16"/>
  <c r="P20" i="16"/>
  <c r="O20" i="16"/>
  <c r="N20" i="16"/>
  <c r="AC20" i="16" s="1"/>
  <c r="M20" i="16"/>
  <c r="AB20" i="16" s="1"/>
  <c r="AT19" i="16"/>
  <c r="AP19" i="16"/>
  <c r="AI19" i="16"/>
  <c r="AH19" i="16"/>
  <c r="AF19" i="16"/>
  <c r="AE19" i="16"/>
  <c r="AB19" i="16"/>
  <c r="AA19" i="16"/>
  <c r="Z19" i="16"/>
  <c r="Y19" i="16"/>
  <c r="X19" i="16"/>
  <c r="W19" i="16"/>
  <c r="P19" i="16"/>
  <c r="O19" i="16"/>
  <c r="N19" i="16"/>
  <c r="M19" i="16"/>
  <c r="AU18" i="16"/>
  <c r="AT18" i="16"/>
  <c r="AP18" i="16"/>
  <c r="AN18" i="16"/>
  <c r="AI18" i="16"/>
  <c r="AH18" i="16"/>
  <c r="AF18" i="16"/>
  <c r="AE18" i="16"/>
  <c r="AD18" i="16"/>
  <c r="AB18" i="16"/>
  <c r="AA18" i="16"/>
  <c r="Z18" i="16"/>
  <c r="Y18" i="16"/>
  <c r="X18" i="16"/>
  <c r="W18" i="16"/>
  <c r="P18" i="16"/>
  <c r="O18" i="16"/>
  <c r="N18" i="16"/>
  <c r="AO18" i="16" s="1"/>
  <c r="M18" i="16"/>
  <c r="AV17" i="16"/>
  <c r="AU17" i="16"/>
  <c r="AP17" i="16"/>
  <c r="AO17" i="16"/>
  <c r="AN17" i="16"/>
  <c r="AI17" i="16"/>
  <c r="AH17" i="16"/>
  <c r="AF17" i="16"/>
  <c r="AE17" i="16"/>
  <c r="AD17" i="16"/>
  <c r="AC17" i="16"/>
  <c r="AA17" i="16"/>
  <c r="Z17" i="16"/>
  <c r="Y17" i="16"/>
  <c r="X17" i="16"/>
  <c r="W17" i="16"/>
  <c r="P17" i="16"/>
  <c r="O17" i="16"/>
  <c r="AQ17" i="16" s="1"/>
  <c r="N17" i="16"/>
  <c r="M17" i="16"/>
  <c r="AB17" i="16" s="1"/>
  <c r="AI16" i="16"/>
  <c r="AH16" i="16"/>
  <c r="W16" i="16"/>
  <c r="AP15" i="16"/>
  <c r="AO15" i="16"/>
  <c r="AI15" i="16"/>
  <c r="AN15" i="16" s="1"/>
  <c r="AH15" i="16"/>
  <c r="AF15" i="16"/>
  <c r="AE15" i="16"/>
  <c r="AC15" i="16"/>
  <c r="AA15" i="16"/>
  <c r="Z15" i="16"/>
  <c r="Y15" i="16"/>
  <c r="X15" i="16"/>
  <c r="W15" i="16"/>
  <c r="P15" i="16"/>
  <c r="O15" i="16"/>
  <c r="N15" i="16"/>
  <c r="M15" i="16"/>
  <c r="AB15" i="16" s="1"/>
  <c r="AU14" i="16"/>
  <c r="AT14" i="16"/>
  <c r="AP14" i="16"/>
  <c r="AJ14" i="16"/>
  <c r="AI14" i="16"/>
  <c r="AH14" i="16"/>
  <c r="AF14" i="16"/>
  <c r="AE14" i="16"/>
  <c r="AC14" i="16"/>
  <c r="AB14" i="16"/>
  <c r="AA14" i="16"/>
  <c r="Z14" i="16"/>
  <c r="Y14" i="16"/>
  <c r="X14" i="16"/>
  <c r="W14" i="16"/>
  <c r="P14" i="16"/>
  <c r="O14" i="16"/>
  <c r="N14" i="16"/>
  <c r="AO14" i="16" s="1"/>
  <c r="M14" i="16"/>
  <c r="AU13" i="16"/>
  <c r="AR13" i="16"/>
  <c r="AQ13" i="16"/>
  <c r="AO13" i="16"/>
  <c r="AN13" i="16"/>
  <c r="AI13" i="16"/>
  <c r="AH13" i="16"/>
  <c r="AF13" i="16"/>
  <c r="AE13" i="16"/>
  <c r="AC13" i="16"/>
  <c r="AA13" i="16"/>
  <c r="Z13" i="16"/>
  <c r="Y13" i="16"/>
  <c r="X13" i="16"/>
  <c r="W13" i="16"/>
  <c r="P13" i="16"/>
  <c r="O13" i="16"/>
  <c r="AD13" i="16" s="1"/>
  <c r="N13" i="16"/>
  <c r="M13" i="16"/>
  <c r="AB13" i="16" s="1"/>
  <c r="AU12" i="16"/>
  <c r="AP12" i="16"/>
  <c r="AO12" i="16"/>
  <c r="AI12" i="16"/>
  <c r="AN12" i="16" s="1"/>
  <c r="AH12" i="16"/>
  <c r="AF12" i="16"/>
  <c r="AE12" i="16"/>
  <c r="AD12" i="16"/>
  <c r="AA12" i="16"/>
  <c r="Z12" i="16"/>
  <c r="Y12" i="16"/>
  <c r="X12" i="16"/>
  <c r="W12" i="16"/>
  <c r="P12" i="16"/>
  <c r="O12" i="16"/>
  <c r="N12" i="16"/>
  <c r="AC12" i="16" s="1"/>
  <c r="M12" i="16"/>
  <c r="AU11" i="16"/>
  <c r="AT11" i="16"/>
  <c r="AP11" i="16"/>
  <c r="AN11" i="16"/>
  <c r="AJ11" i="16"/>
  <c r="AI11" i="16"/>
  <c r="AH11" i="16"/>
  <c r="AF11" i="16"/>
  <c r="AE11" i="16"/>
  <c r="AC11" i="16"/>
  <c r="AA11" i="16"/>
  <c r="Z11" i="16"/>
  <c r="Y11" i="16"/>
  <c r="X11" i="16"/>
  <c r="W11" i="16"/>
  <c r="P11" i="16"/>
  <c r="O11" i="16"/>
  <c r="N11" i="16"/>
  <c r="AO11" i="16" s="1"/>
  <c r="M11" i="16"/>
  <c r="AI10" i="16"/>
  <c r="AH10" i="16"/>
  <c r="W10" i="16"/>
  <c r="AU9" i="16"/>
  <c r="AP9" i="16"/>
  <c r="AO9" i="16"/>
  <c r="AV9" i="16" s="1"/>
  <c r="AN9" i="16"/>
  <c r="AI9" i="16"/>
  <c r="AH9" i="16"/>
  <c r="AF9" i="16"/>
  <c r="AE9" i="16"/>
  <c r="AD9" i="16"/>
  <c r="AC9" i="16"/>
  <c r="AA9" i="16"/>
  <c r="Z9" i="16"/>
  <c r="Y9" i="16"/>
  <c r="X9" i="16"/>
  <c r="W9" i="16"/>
  <c r="P9" i="16"/>
  <c r="O9" i="16"/>
  <c r="N9" i="16"/>
  <c r="M9" i="16"/>
  <c r="AB9" i="16" s="1"/>
  <c r="AV8" i="16"/>
  <c r="AU8" i="16"/>
  <c r="AP8" i="16"/>
  <c r="AO8" i="16"/>
  <c r="AI8" i="16"/>
  <c r="AH8" i="16"/>
  <c r="AF8" i="16"/>
  <c r="AE8" i="16"/>
  <c r="AD8" i="16"/>
  <c r="AC8" i="16"/>
  <c r="AB8" i="16"/>
  <c r="AA8" i="16"/>
  <c r="Z8" i="16"/>
  <c r="Y8" i="16"/>
  <c r="X8" i="16"/>
  <c r="W8" i="16"/>
  <c r="P8" i="16"/>
  <c r="O8" i="16"/>
  <c r="N8" i="16"/>
  <c r="M8" i="16"/>
  <c r="AU7" i="16"/>
  <c r="AT7" i="16"/>
  <c r="AP7" i="16"/>
  <c r="AN7" i="16"/>
  <c r="AI7" i="16"/>
  <c r="AH7" i="16"/>
  <c r="AF7" i="16"/>
  <c r="AE7" i="16"/>
  <c r="AA7" i="16"/>
  <c r="Z7" i="16"/>
  <c r="Y7" i="16"/>
  <c r="X7" i="16"/>
  <c r="W7" i="16"/>
  <c r="P7" i="16"/>
  <c r="O7" i="16"/>
  <c r="AD7" i="16" s="1"/>
  <c r="N7" i="16"/>
  <c r="M7" i="16"/>
  <c r="AU6" i="16"/>
  <c r="AP6" i="16"/>
  <c r="AO6" i="16"/>
  <c r="AV6" i="16" s="1"/>
  <c r="AN6" i="16"/>
  <c r="AI6" i="16"/>
  <c r="AH6" i="16"/>
  <c r="AF6" i="16"/>
  <c r="AE6" i="16"/>
  <c r="AD6" i="16"/>
  <c r="AA6" i="16"/>
  <c r="Z6" i="16"/>
  <c r="Y6" i="16"/>
  <c r="X6" i="16"/>
  <c r="W6" i="16"/>
  <c r="P6" i="16"/>
  <c r="O6" i="16"/>
  <c r="N6" i="16"/>
  <c r="AC6" i="16" s="1"/>
  <c r="M6" i="16"/>
  <c r="AB6" i="16" s="1"/>
  <c r="AI5" i="16"/>
  <c r="AH5" i="16"/>
  <c r="W5" i="16"/>
  <c r="AI4" i="16"/>
  <c r="AU3" i="16"/>
  <c r="AQ3" i="16"/>
  <c r="AO3" i="16"/>
  <c r="AI3" i="16"/>
  <c r="AH3" i="16"/>
  <c r="AN2" i="16"/>
  <c r="AN69" i="16" s="1"/>
  <c r="AM2" i="16"/>
  <c r="AL2" i="16"/>
  <c r="AK2" i="16"/>
  <c r="AJ2" i="16"/>
  <c r="AJ81" i="16" s="1"/>
  <c r="AA2" i="16"/>
  <c r="A2" i="16"/>
  <c r="AU1" i="16"/>
  <c r="AU93" i="16" s="1"/>
  <c r="AR1" i="16"/>
  <c r="AQ1" i="16"/>
  <c r="AQ69" i="16" s="1"/>
  <c r="AP1" i="16"/>
  <c r="AP82" i="16" s="1"/>
  <c r="AO1" i="16"/>
  <c r="AO79" i="16" s="1"/>
  <c r="AA1" i="16"/>
  <c r="A1" i="16"/>
  <c r="AU89" i="15"/>
  <c r="AT89" i="15"/>
  <c r="AP89" i="15"/>
  <c r="AJ89" i="15"/>
  <c r="AI89" i="15"/>
  <c r="AH89" i="15"/>
  <c r="AF89" i="15"/>
  <c r="AE89" i="15"/>
  <c r="AC89" i="15"/>
  <c r="AA89" i="15"/>
  <c r="Z89" i="15"/>
  <c r="Y89" i="15"/>
  <c r="X89" i="15"/>
  <c r="W89" i="15"/>
  <c r="P89" i="15"/>
  <c r="O89" i="15"/>
  <c r="N89" i="15"/>
  <c r="AO89" i="15" s="1"/>
  <c r="AV89" i="15" s="1"/>
  <c r="M89" i="15"/>
  <c r="AU88" i="15"/>
  <c r="AQ88" i="15"/>
  <c r="AP88" i="15"/>
  <c r="AO88" i="15"/>
  <c r="AV88" i="15" s="1"/>
  <c r="AI88" i="15"/>
  <c r="AH88" i="15"/>
  <c r="AF88" i="15"/>
  <c r="AE88" i="15"/>
  <c r="AA88" i="15"/>
  <c r="Z88" i="15"/>
  <c r="Y88" i="15"/>
  <c r="X88" i="15"/>
  <c r="W88" i="15"/>
  <c r="P88" i="15"/>
  <c r="O88" i="15"/>
  <c r="AD88" i="15" s="1"/>
  <c r="N88" i="15"/>
  <c r="AC88" i="15" s="1"/>
  <c r="M88" i="15"/>
  <c r="AI87" i="15"/>
  <c r="AH87" i="15"/>
  <c r="W87" i="15"/>
  <c r="AT86" i="15"/>
  <c r="AR86" i="15"/>
  <c r="AP86" i="15"/>
  <c r="AI86" i="15"/>
  <c r="AH86" i="15"/>
  <c r="AF86" i="15"/>
  <c r="AE86" i="15"/>
  <c r="AD86" i="15"/>
  <c r="AB86" i="15"/>
  <c r="AA86" i="15"/>
  <c r="Z86" i="15"/>
  <c r="Y86" i="15"/>
  <c r="X86" i="15"/>
  <c r="W86" i="15"/>
  <c r="P86" i="15"/>
  <c r="O86" i="15"/>
  <c r="AQ86" i="15" s="1"/>
  <c r="N86" i="15"/>
  <c r="M86" i="15"/>
  <c r="AT85" i="15"/>
  <c r="AQ85" i="15"/>
  <c r="AP85" i="15"/>
  <c r="AN85" i="15"/>
  <c r="AI85" i="15"/>
  <c r="AH85" i="15"/>
  <c r="AF85" i="15"/>
  <c r="AE85" i="15"/>
  <c r="AD85" i="15"/>
  <c r="AC85" i="15"/>
  <c r="AA85" i="15"/>
  <c r="Z85" i="15"/>
  <c r="Y85" i="15"/>
  <c r="X85" i="15"/>
  <c r="W85" i="15"/>
  <c r="P85" i="15"/>
  <c r="O85" i="15"/>
  <c r="N85" i="15"/>
  <c r="AO85" i="15" s="1"/>
  <c r="AV85" i="15" s="1"/>
  <c r="M85" i="15"/>
  <c r="AR85" i="15" s="1"/>
  <c r="AV84" i="15"/>
  <c r="AU84" i="15"/>
  <c r="AP84" i="15"/>
  <c r="AO84" i="15"/>
  <c r="AI84" i="15"/>
  <c r="AH84" i="15"/>
  <c r="AF84" i="15"/>
  <c r="AE84" i="15"/>
  <c r="AB84" i="15"/>
  <c r="AA84" i="15"/>
  <c r="Z84" i="15"/>
  <c r="Y84" i="15"/>
  <c r="X84" i="15"/>
  <c r="W84" i="15"/>
  <c r="P84" i="15"/>
  <c r="O84" i="15"/>
  <c r="N84" i="15"/>
  <c r="AC84" i="15" s="1"/>
  <c r="M84" i="15"/>
  <c r="AT83" i="15"/>
  <c r="AR83" i="15"/>
  <c r="AP83" i="15"/>
  <c r="AI83" i="15"/>
  <c r="AH83" i="15"/>
  <c r="AF83" i="15"/>
  <c r="AE83" i="15"/>
  <c r="AA83" i="15"/>
  <c r="Z83" i="15"/>
  <c r="Y83" i="15"/>
  <c r="X83" i="15"/>
  <c r="W83" i="15"/>
  <c r="P83" i="15"/>
  <c r="O83" i="15"/>
  <c r="N83" i="15"/>
  <c r="AO83" i="15" s="1"/>
  <c r="AV83" i="15" s="1"/>
  <c r="M83" i="15"/>
  <c r="AB83" i="15" s="1"/>
  <c r="AI82" i="15"/>
  <c r="AH82" i="15"/>
  <c r="W82" i="15"/>
  <c r="AT81" i="15"/>
  <c r="AQ81" i="15"/>
  <c r="AP81" i="15"/>
  <c r="AI81" i="15"/>
  <c r="AH81" i="15"/>
  <c r="AF81" i="15"/>
  <c r="AE81" i="15"/>
  <c r="AD81" i="15"/>
  <c r="AA81" i="15"/>
  <c r="Z81" i="15"/>
  <c r="Y81" i="15"/>
  <c r="X81" i="15"/>
  <c r="W81" i="15"/>
  <c r="P81" i="15"/>
  <c r="O81" i="15"/>
  <c r="N81" i="15"/>
  <c r="AO81" i="15" s="1"/>
  <c r="AV81" i="15" s="1"/>
  <c r="M81" i="15"/>
  <c r="AR81" i="15" s="1"/>
  <c r="AV80" i="15"/>
  <c r="AP80" i="15"/>
  <c r="AO80" i="15"/>
  <c r="AI80" i="15"/>
  <c r="AH80" i="15"/>
  <c r="AF80" i="15"/>
  <c r="AE80" i="15"/>
  <c r="AD80" i="15"/>
  <c r="AB80" i="15"/>
  <c r="AA80" i="15"/>
  <c r="Z80" i="15"/>
  <c r="Y80" i="15"/>
  <c r="X80" i="15"/>
  <c r="W80" i="15"/>
  <c r="P80" i="15"/>
  <c r="O80" i="15"/>
  <c r="AQ80" i="15" s="1"/>
  <c r="N80" i="15"/>
  <c r="AC80" i="15" s="1"/>
  <c r="M80" i="15"/>
  <c r="AT79" i="15"/>
  <c r="AR79" i="15"/>
  <c r="AP79" i="15"/>
  <c r="AI79" i="15"/>
  <c r="AH79" i="15"/>
  <c r="AF79" i="15"/>
  <c r="AE79" i="15"/>
  <c r="AA79" i="15"/>
  <c r="Z79" i="15"/>
  <c r="Y79" i="15"/>
  <c r="X79" i="15"/>
  <c r="W79" i="15"/>
  <c r="P79" i="15"/>
  <c r="O79" i="15"/>
  <c r="AQ79" i="15" s="1"/>
  <c r="N79" i="15"/>
  <c r="M79" i="15"/>
  <c r="AB79" i="15" s="1"/>
  <c r="AT78" i="15"/>
  <c r="AP78" i="15"/>
  <c r="AN78" i="15"/>
  <c r="AJ78" i="15"/>
  <c r="AI78" i="15"/>
  <c r="AH78" i="15"/>
  <c r="AF78" i="15"/>
  <c r="AE78" i="15"/>
  <c r="AD78" i="15"/>
  <c r="AC78" i="15"/>
  <c r="AB78" i="15"/>
  <c r="AA78" i="15"/>
  <c r="Z78" i="15"/>
  <c r="Y78" i="15"/>
  <c r="X78" i="15"/>
  <c r="W78" i="15"/>
  <c r="P78" i="15"/>
  <c r="O78" i="15"/>
  <c r="AQ78" i="15" s="1"/>
  <c r="N78" i="15"/>
  <c r="AO78" i="15" s="1"/>
  <c r="AV78" i="15" s="1"/>
  <c r="M78" i="15"/>
  <c r="AV77" i="15"/>
  <c r="AU77" i="15"/>
  <c r="AP77" i="15"/>
  <c r="AO77" i="15"/>
  <c r="AI77" i="15"/>
  <c r="AH77" i="15"/>
  <c r="AF77" i="15"/>
  <c r="AE77" i="15"/>
  <c r="AD77" i="15"/>
  <c r="AC77" i="15"/>
  <c r="AB77" i="15"/>
  <c r="AA77" i="15"/>
  <c r="Z77" i="15"/>
  <c r="Y77" i="15"/>
  <c r="X77" i="15"/>
  <c r="W77" i="15"/>
  <c r="P77" i="15"/>
  <c r="O77" i="15"/>
  <c r="AQ77" i="15" s="1"/>
  <c r="N77" i="15"/>
  <c r="M77" i="15"/>
  <c r="AT76" i="15"/>
  <c r="AR76" i="15"/>
  <c r="AP76" i="15"/>
  <c r="AI76" i="15"/>
  <c r="AH76" i="15"/>
  <c r="AF76" i="15"/>
  <c r="AE76" i="15"/>
  <c r="AD76" i="15"/>
  <c r="AB76" i="15"/>
  <c r="AA76" i="15"/>
  <c r="Z76" i="15"/>
  <c r="Y76" i="15"/>
  <c r="X76" i="15"/>
  <c r="W76" i="15"/>
  <c r="P76" i="15"/>
  <c r="O76" i="15"/>
  <c r="AQ76" i="15" s="1"/>
  <c r="N76" i="15"/>
  <c r="M76" i="15"/>
  <c r="AI75" i="15"/>
  <c r="AH75" i="15"/>
  <c r="W75" i="15"/>
  <c r="AU74" i="15"/>
  <c r="AT74" i="15"/>
  <c r="AP74" i="15"/>
  <c r="AI74" i="15"/>
  <c r="AH74" i="15"/>
  <c r="AF74" i="15"/>
  <c r="AE74" i="15"/>
  <c r="AC74" i="15"/>
  <c r="AB74" i="15"/>
  <c r="AA74" i="15"/>
  <c r="Z74" i="15"/>
  <c r="Y74" i="15"/>
  <c r="X74" i="15"/>
  <c r="W74" i="15"/>
  <c r="P74" i="15"/>
  <c r="O74" i="15"/>
  <c r="N74" i="15"/>
  <c r="AO74" i="15" s="1"/>
  <c r="AV74" i="15" s="1"/>
  <c r="M74" i="15"/>
  <c r="AU73" i="15"/>
  <c r="AR73" i="15"/>
  <c r="AP73" i="15"/>
  <c r="AO73" i="15"/>
  <c r="AV73" i="15" s="1"/>
  <c r="AI73" i="15"/>
  <c r="AH73" i="15"/>
  <c r="AF73" i="15"/>
  <c r="AE73" i="15"/>
  <c r="AD73" i="15"/>
  <c r="AC73" i="15"/>
  <c r="AB73" i="15"/>
  <c r="AA73" i="15"/>
  <c r="Z73" i="15"/>
  <c r="Y73" i="15"/>
  <c r="X73" i="15"/>
  <c r="W73" i="15"/>
  <c r="P73" i="15"/>
  <c r="O73" i="15"/>
  <c r="AQ73" i="15" s="1"/>
  <c r="N73" i="15"/>
  <c r="M73" i="15"/>
  <c r="AU72" i="15"/>
  <c r="AT72" i="15"/>
  <c r="AP72" i="15"/>
  <c r="AJ72" i="15"/>
  <c r="AI72" i="15"/>
  <c r="AH72" i="15"/>
  <c r="AF72" i="15"/>
  <c r="AE72" i="15"/>
  <c r="AD72" i="15"/>
  <c r="AC72" i="15"/>
  <c r="AB72" i="15"/>
  <c r="AA72" i="15"/>
  <c r="Z72" i="15"/>
  <c r="Y72" i="15"/>
  <c r="X72" i="15"/>
  <c r="W72" i="15"/>
  <c r="P72" i="15"/>
  <c r="O72" i="15"/>
  <c r="N72" i="15"/>
  <c r="AO72" i="15" s="1"/>
  <c r="AV72" i="15" s="1"/>
  <c r="M72" i="15"/>
  <c r="AI71" i="15"/>
  <c r="AH71" i="15"/>
  <c r="W71" i="15"/>
  <c r="AQ70" i="15"/>
  <c r="AP70" i="15"/>
  <c r="AN70" i="15"/>
  <c r="AI70" i="15"/>
  <c r="AT70" i="15" s="1"/>
  <c r="AH70" i="15"/>
  <c r="AF70" i="15"/>
  <c r="AE70" i="15"/>
  <c r="AD70" i="15"/>
  <c r="AB70" i="15"/>
  <c r="AA70" i="15"/>
  <c r="Z70" i="15"/>
  <c r="Y70" i="15"/>
  <c r="X70" i="15"/>
  <c r="W70" i="15"/>
  <c r="P70" i="15"/>
  <c r="O70" i="15"/>
  <c r="N70" i="15"/>
  <c r="AO70" i="15" s="1"/>
  <c r="AV70" i="15" s="1"/>
  <c r="M70" i="15"/>
  <c r="AT69" i="15"/>
  <c r="AP69" i="15"/>
  <c r="AO69" i="15"/>
  <c r="AV69" i="15" s="1"/>
  <c r="AI69" i="15"/>
  <c r="AH69" i="15"/>
  <c r="AF69" i="15"/>
  <c r="AE69" i="15"/>
  <c r="AC69" i="15"/>
  <c r="AA69" i="15"/>
  <c r="Z69" i="15"/>
  <c r="Y69" i="15"/>
  <c r="X69" i="15"/>
  <c r="W69" i="15"/>
  <c r="P69" i="15"/>
  <c r="O69" i="15"/>
  <c r="AD69" i="15" s="1"/>
  <c r="N69" i="15"/>
  <c r="M69" i="15"/>
  <c r="AI68" i="15"/>
  <c r="AT68" i="15" s="1"/>
  <c r="AH68" i="15"/>
  <c r="AF68" i="15"/>
  <c r="AE68" i="15"/>
  <c r="AD68" i="15"/>
  <c r="AA68" i="15"/>
  <c r="Z68" i="15"/>
  <c r="Y68" i="15"/>
  <c r="X68" i="15"/>
  <c r="W68" i="15"/>
  <c r="P68" i="15"/>
  <c r="O68" i="15"/>
  <c r="AQ68" i="15" s="1"/>
  <c r="N68" i="15"/>
  <c r="M68" i="15"/>
  <c r="AT67" i="15"/>
  <c r="AQ67" i="15"/>
  <c r="AP67" i="15"/>
  <c r="AO67" i="15"/>
  <c r="AV67" i="15" s="1"/>
  <c r="AI67" i="15"/>
  <c r="AH67" i="15"/>
  <c r="AF67" i="15"/>
  <c r="AE67" i="15"/>
  <c r="AD67" i="15"/>
  <c r="AA67" i="15"/>
  <c r="Z67" i="15"/>
  <c r="Y67" i="15"/>
  <c r="X67" i="15"/>
  <c r="W67" i="15"/>
  <c r="P67" i="15"/>
  <c r="O67" i="15"/>
  <c r="N67" i="15"/>
  <c r="AC67" i="15" s="1"/>
  <c r="M67" i="15"/>
  <c r="AI66" i="15"/>
  <c r="AH66" i="15"/>
  <c r="AF66" i="15"/>
  <c r="AE66" i="15"/>
  <c r="AD66" i="15"/>
  <c r="AB66" i="15"/>
  <c r="AA66" i="15"/>
  <c r="Z66" i="15"/>
  <c r="Y66" i="15"/>
  <c r="X66" i="15"/>
  <c r="W66" i="15"/>
  <c r="P66" i="15"/>
  <c r="O66" i="15"/>
  <c r="AQ66" i="15" s="1"/>
  <c r="N66" i="15"/>
  <c r="AC66" i="15" s="1"/>
  <c r="M66" i="15"/>
  <c r="AT65" i="15"/>
  <c r="AR65" i="15"/>
  <c r="AP65" i="15"/>
  <c r="AI65" i="15"/>
  <c r="AH65" i="15"/>
  <c r="AF65" i="15"/>
  <c r="AE65" i="15"/>
  <c r="AB65" i="15"/>
  <c r="AA65" i="15"/>
  <c r="Z65" i="15"/>
  <c r="Y65" i="15"/>
  <c r="X65" i="15"/>
  <c r="W65" i="15"/>
  <c r="P65" i="15"/>
  <c r="O65" i="15"/>
  <c r="N65" i="15"/>
  <c r="M65" i="15"/>
  <c r="AR64" i="15"/>
  <c r="AQ64" i="15"/>
  <c r="AI64" i="15"/>
  <c r="AT64" i="15" s="1"/>
  <c r="AH64" i="15"/>
  <c r="AF64" i="15"/>
  <c r="AE64" i="15"/>
  <c r="AB64" i="15"/>
  <c r="AA64" i="15"/>
  <c r="Z64" i="15"/>
  <c r="Y64" i="15"/>
  <c r="X64" i="15"/>
  <c r="W64" i="15"/>
  <c r="P64" i="15"/>
  <c r="O64" i="15"/>
  <c r="AD64" i="15" s="1"/>
  <c r="N64" i="15"/>
  <c r="M64" i="15"/>
  <c r="AQ63" i="15"/>
  <c r="AO63" i="15"/>
  <c r="AI63" i="15"/>
  <c r="AT63" i="15" s="1"/>
  <c r="AH63" i="15"/>
  <c r="AF63" i="15"/>
  <c r="AE63" i="15"/>
  <c r="AC63" i="15"/>
  <c r="AA63" i="15"/>
  <c r="Z63" i="15"/>
  <c r="Y63" i="15"/>
  <c r="X63" i="15"/>
  <c r="W63" i="15"/>
  <c r="P63" i="15"/>
  <c r="O63" i="15"/>
  <c r="AD63" i="15" s="1"/>
  <c r="N63" i="15"/>
  <c r="M63" i="15"/>
  <c r="AP62" i="15"/>
  <c r="AO62" i="15"/>
  <c r="AV62" i="15" s="1"/>
  <c r="AI62" i="15"/>
  <c r="AT62" i="15" s="1"/>
  <c r="AH62" i="15"/>
  <c r="AF62" i="15"/>
  <c r="AE62" i="15"/>
  <c r="AD62" i="15"/>
  <c r="AA62" i="15"/>
  <c r="Z62" i="15"/>
  <c r="Y62" i="15"/>
  <c r="X62" i="15"/>
  <c r="W62" i="15"/>
  <c r="P62" i="15"/>
  <c r="O62" i="15"/>
  <c r="AQ62" i="15" s="1"/>
  <c r="N62" i="15"/>
  <c r="AC62" i="15" s="1"/>
  <c r="M62" i="15"/>
  <c r="AB62" i="15" s="1"/>
  <c r="AT61" i="15"/>
  <c r="AQ61" i="15"/>
  <c r="AI61" i="15"/>
  <c r="AH61" i="15"/>
  <c r="AF61" i="15"/>
  <c r="AE61" i="15"/>
  <c r="AD61" i="15"/>
  <c r="AA61" i="15"/>
  <c r="Z61" i="15"/>
  <c r="Y61" i="15"/>
  <c r="X61" i="15"/>
  <c r="W61" i="15"/>
  <c r="P61" i="15"/>
  <c r="O61" i="15"/>
  <c r="N61" i="15"/>
  <c r="AC61" i="15" s="1"/>
  <c r="M61" i="15"/>
  <c r="AN60" i="15"/>
  <c r="AI60" i="15"/>
  <c r="AH60" i="15"/>
  <c r="AF60" i="15"/>
  <c r="AE60" i="15"/>
  <c r="AD60" i="15"/>
  <c r="AB60" i="15"/>
  <c r="AA60" i="15"/>
  <c r="Z60" i="15"/>
  <c r="Y60" i="15"/>
  <c r="X60" i="15"/>
  <c r="W60" i="15"/>
  <c r="P60" i="15"/>
  <c r="O60" i="15"/>
  <c r="AQ60" i="15" s="1"/>
  <c r="N60" i="15"/>
  <c r="AC60" i="15" s="1"/>
  <c r="M60" i="15"/>
  <c r="AR59" i="15"/>
  <c r="AJ59" i="15"/>
  <c r="AI59" i="15"/>
  <c r="AT59" i="15" s="1"/>
  <c r="AH59" i="15"/>
  <c r="AF59" i="15"/>
  <c r="AE59" i="15"/>
  <c r="AB59" i="15"/>
  <c r="AA59" i="15"/>
  <c r="Z59" i="15"/>
  <c r="Y59" i="15"/>
  <c r="X59" i="15"/>
  <c r="W59" i="15"/>
  <c r="P59" i="15"/>
  <c r="O59" i="15"/>
  <c r="N59" i="15"/>
  <c r="M59" i="15"/>
  <c r="AR58" i="15"/>
  <c r="AP58" i="15"/>
  <c r="AI58" i="15"/>
  <c r="AT58" i="15" s="1"/>
  <c r="AH58" i="15"/>
  <c r="AF58" i="15"/>
  <c r="AE58" i="15"/>
  <c r="AB58" i="15"/>
  <c r="AA58" i="15"/>
  <c r="Z58" i="15"/>
  <c r="Y58" i="15"/>
  <c r="X58" i="15"/>
  <c r="W58" i="15"/>
  <c r="P58" i="15"/>
  <c r="O58" i="15"/>
  <c r="N58" i="15"/>
  <c r="M58" i="15"/>
  <c r="AR57" i="15"/>
  <c r="AP57" i="15"/>
  <c r="AO57" i="15"/>
  <c r="AV57" i="15" s="1"/>
  <c r="AI57" i="15"/>
  <c r="AH57" i="15"/>
  <c r="AF57" i="15"/>
  <c r="AE57" i="15"/>
  <c r="AC57" i="15"/>
  <c r="AB57" i="15"/>
  <c r="AA57" i="15"/>
  <c r="Z57" i="15"/>
  <c r="Y57" i="15"/>
  <c r="X57" i="15"/>
  <c r="W57" i="15"/>
  <c r="P57" i="15"/>
  <c r="O57" i="15"/>
  <c r="N57" i="15"/>
  <c r="M57" i="15"/>
  <c r="AR56" i="15"/>
  <c r="AP56" i="15"/>
  <c r="AI56" i="15"/>
  <c r="AH56" i="15"/>
  <c r="AF56" i="15"/>
  <c r="AE56" i="15"/>
  <c r="AD56" i="15"/>
  <c r="AB56" i="15"/>
  <c r="AA56" i="15"/>
  <c r="Z56" i="15"/>
  <c r="Y56" i="15"/>
  <c r="X56" i="15"/>
  <c r="W56" i="15"/>
  <c r="P56" i="15"/>
  <c r="O56" i="15"/>
  <c r="AQ56" i="15" s="1"/>
  <c r="N56" i="15"/>
  <c r="M56" i="15"/>
  <c r="AT55" i="15"/>
  <c r="AP55" i="15"/>
  <c r="AI55" i="15"/>
  <c r="AH55" i="15"/>
  <c r="AF55" i="15"/>
  <c r="AE55" i="15"/>
  <c r="AA55" i="15"/>
  <c r="Z55" i="15"/>
  <c r="Y55" i="15"/>
  <c r="X55" i="15"/>
  <c r="W55" i="15"/>
  <c r="P55" i="15"/>
  <c r="O55" i="15"/>
  <c r="AD55" i="15" s="1"/>
  <c r="N55" i="15"/>
  <c r="M55" i="15"/>
  <c r="AQ54" i="15"/>
  <c r="AI54" i="15"/>
  <c r="AH54" i="15"/>
  <c r="AF54" i="15"/>
  <c r="AE54" i="15"/>
  <c r="AD54" i="15"/>
  <c r="AA54" i="15"/>
  <c r="Z54" i="15"/>
  <c r="Y54" i="15"/>
  <c r="X54" i="15"/>
  <c r="W54" i="15"/>
  <c r="P54" i="15"/>
  <c r="O54" i="15"/>
  <c r="N54" i="15"/>
  <c r="AC54" i="15" s="1"/>
  <c r="M54" i="15"/>
  <c r="AT53" i="15"/>
  <c r="AJ53" i="15"/>
  <c r="AI53" i="15"/>
  <c r="AH53" i="15"/>
  <c r="AF53" i="15"/>
  <c r="AE53" i="15"/>
  <c r="AC53" i="15"/>
  <c r="AB53" i="15"/>
  <c r="AA53" i="15"/>
  <c r="Z53" i="15"/>
  <c r="Y53" i="15"/>
  <c r="X53" i="15"/>
  <c r="W53" i="15"/>
  <c r="P53" i="15"/>
  <c r="O53" i="15"/>
  <c r="N53" i="15"/>
  <c r="M53" i="15"/>
  <c r="AR52" i="15"/>
  <c r="AQ52" i="15"/>
  <c r="AP52" i="15"/>
  <c r="AI52" i="15"/>
  <c r="AH52" i="15"/>
  <c r="AF52" i="15"/>
  <c r="AE52" i="15"/>
  <c r="AB52" i="15"/>
  <c r="AA52" i="15"/>
  <c r="Z52" i="15"/>
  <c r="Y52" i="15"/>
  <c r="X52" i="15"/>
  <c r="W52" i="15"/>
  <c r="P52" i="15"/>
  <c r="O52" i="15"/>
  <c r="AD52" i="15" s="1"/>
  <c r="N52" i="15"/>
  <c r="M52" i="15"/>
  <c r="AR51" i="15"/>
  <c r="AP51" i="15"/>
  <c r="AO51" i="15"/>
  <c r="AV51" i="15" s="1"/>
  <c r="AJ51" i="15"/>
  <c r="AI51" i="15"/>
  <c r="AH51" i="15"/>
  <c r="AF51" i="15"/>
  <c r="AE51" i="15"/>
  <c r="AC51" i="15"/>
  <c r="AB51" i="15"/>
  <c r="AA51" i="15"/>
  <c r="Z51" i="15"/>
  <c r="Y51" i="15"/>
  <c r="X51" i="15"/>
  <c r="W51" i="15"/>
  <c r="P51" i="15"/>
  <c r="O51" i="15"/>
  <c r="AD51" i="15" s="1"/>
  <c r="N51" i="15"/>
  <c r="M51" i="15"/>
  <c r="AI50" i="15"/>
  <c r="AH50" i="15"/>
  <c r="W50" i="15"/>
  <c r="AJ49" i="15"/>
  <c r="AI49" i="15"/>
  <c r="AH49" i="15"/>
  <c r="AF49" i="15"/>
  <c r="AE49" i="15"/>
  <c r="AC49" i="15"/>
  <c r="AB49" i="15"/>
  <c r="AA49" i="15"/>
  <c r="Z49" i="15"/>
  <c r="Y49" i="15"/>
  <c r="X49" i="15"/>
  <c r="W49" i="15"/>
  <c r="P49" i="15"/>
  <c r="O49" i="15"/>
  <c r="AD49" i="15" s="1"/>
  <c r="N49" i="15"/>
  <c r="M49" i="15"/>
  <c r="AU48" i="15"/>
  <c r="AR48" i="15"/>
  <c r="AJ48" i="15"/>
  <c r="AI48" i="15"/>
  <c r="AH48" i="15"/>
  <c r="AF48" i="15"/>
  <c r="AE48" i="15"/>
  <c r="AC48" i="15"/>
  <c r="AB48" i="15"/>
  <c r="AA48" i="15"/>
  <c r="Z48" i="15"/>
  <c r="Y48" i="15"/>
  <c r="X48" i="15"/>
  <c r="W48" i="15"/>
  <c r="P48" i="15"/>
  <c r="O48" i="15"/>
  <c r="N48" i="15"/>
  <c r="M48" i="15"/>
  <c r="AU47" i="15"/>
  <c r="AR47" i="15"/>
  <c r="AJ47" i="15"/>
  <c r="AI47" i="15"/>
  <c r="AT47" i="15" s="1"/>
  <c r="AH47" i="15"/>
  <c r="AF47" i="15"/>
  <c r="AE47" i="15"/>
  <c r="AC47" i="15"/>
  <c r="AB47" i="15"/>
  <c r="AA47" i="15"/>
  <c r="Z47" i="15"/>
  <c r="Y47" i="15"/>
  <c r="X47" i="15"/>
  <c r="W47" i="15"/>
  <c r="P47" i="15"/>
  <c r="O47" i="15"/>
  <c r="N47" i="15"/>
  <c r="M47" i="15"/>
  <c r="AU46" i="15"/>
  <c r="AT46" i="15"/>
  <c r="AR46" i="15"/>
  <c r="AJ46" i="15"/>
  <c r="AI46" i="15"/>
  <c r="AH46" i="15"/>
  <c r="AF46" i="15"/>
  <c r="AE46" i="15"/>
  <c r="AD46" i="15"/>
  <c r="AC46" i="15"/>
  <c r="AB46" i="15"/>
  <c r="AA46" i="15"/>
  <c r="Z46" i="15"/>
  <c r="Y46" i="15"/>
  <c r="X46" i="15"/>
  <c r="W46" i="15"/>
  <c r="P46" i="15"/>
  <c r="O46" i="15"/>
  <c r="AQ46" i="15" s="1"/>
  <c r="N46" i="15"/>
  <c r="AO46" i="15" s="1"/>
  <c r="M46" i="15"/>
  <c r="AI45" i="15"/>
  <c r="AH45" i="15"/>
  <c r="W45" i="15"/>
  <c r="AR44" i="15"/>
  <c r="AP44" i="15"/>
  <c r="AI44" i="15"/>
  <c r="AH44" i="15"/>
  <c r="AF44" i="15"/>
  <c r="AE44" i="15"/>
  <c r="AB44" i="15"/>
  <c r="AA44" i="15"/>
  <c r="Z44" i="15"/>
  <c r="Y44" i="15"/>
  <c r="X44" i="15"/>
  <c r="W44" i="15"/>
  <c r="P44" i="15"/>
  <c r="O44" i="15"/>
  <c r="N44" i="15"/>
  <c r="M44" i="15"/>
  <c r="AR43" i="15"/>
  <c r="AQ43" i="15"/>
  <c r="AP43" i="15"/>
  <c r="AJ43" i="15"/>
  <c r="AI43" i="15"/>
  <c r="AT43" i="15" s="1"/>
  <c r="AH43" i="15"/>
  <c r="AF43" i="15"/>
  <c r="AE43" i="15"/>
  <c r="AC43" i="15"/>
  <c r="AB43" i="15"/>
  <c r="AA43" i="15"/>
  <c r="Z43" i="15"/>
  <c r="Y43" i="15"/>
  <c r="X43" i="15"/>
  <c r="W43" i="15"/>
  <c r="P43" i="15"/>
  <c r="O43" i="15"/>
  <c r="AD43" i="15" s="1"/>
  <c r="N43" i="15"/>
  <c r="AO43" i="15" s="1"/>
  <c r="AV43" i="15" s="1"/>
  <c r="M43" i="15"/>
  <c r="AU42" i="15"/>
  <c r="AR42" i="15"/>
  <c r="AP42" i="15"/>
  <c r="AI42" i="15"/>
  <c r="AT42" i="15" s="1"/>
  <c r="AH42" i="15"/>
  <c r="AF42" i="15"/>
  <c r="AE42" i="15"/>
  <c r="AD42" i="15"/>
  <c r="AC42" i="15"/>
  <c r="AB42" i="15"/>
  <c r="AA42" i="15"/>
  <c r="Z42" i="15"/>
  <c r="Y42" i="15"/>
  <c r="X42" i="15"/>
  <c r="W42" i="15"/>
  <c r="P42" i="15"/>
  <c r="O42" i="15"/>
  <c r="AQ42" i="15" s="1"/>
  <c r="N42" i="15"/>
  <c r="AO42" i="15" s="1"/>
  <c r="AV42" i="15" s="1"/>
  <c r="M42" i="15"/>
  <c r="AU41" i="15"/>
  <c r="AT41" i="15"/>
  <c r="AP41" i="15"/>
  <c r="AO41" i="15"/>
  <c r="AV41" i="15" s="1"/>
  <c r="AJ41" i="15"/>
  <c r="AI41" i="15"/>
  <c r="AH41" i="15"/>
  <c r="AF41" i="15"/>
  <c r="AE41" i="15"/>
  <c r="AD41" i="15"/>
  <c r="AC41" i="15"/>
  <c r="AA41" i="15"/>
  <c r="Z41" i="15"/>
  <c r="Y41" i="15"/>
  <c r="X41" i="15"/>
  <c r="W41" i="15"/>
  <c r="P41" i="15"/>
  <c r="O41" i="15"/>
  <c r="AQ41" i="15" s="1"/>
  <c r="N41" i="15"/>
  <c r="M41" i="15"/>
  <c r="AU40" i="15"/>
  <c r="AT40" i="15"/>
  <c r="AP40" i="15"/>
  <c r="AO40" i="15"/>
  <c r="AV40" i="15" s="1"/>
  <c r="AN40" i="15"/>
  <c r="AJ40" i="15"/>
  <c r="AI40" i="15"/>
  <c r="AH40" i="15"/>
  <c r="AF40" i="15"/>
  <c r="AE40" i="15"/>
  <c r="AD40" i="15"/>
  <c r="AA40" i="15"/>
  <c r="Z40" i="15"/>
  <c r="Y40" i="15"/>
  <c r="X40" i="15"/>
  <c r="W40" i="15"/>
  <c r="P40" i="15"/>
  <c r="O40" i="15"/>
  <c r="AQ40" i="15" s="1"/>
  <c r="N40" i="15"/>
  <c r="AC40" i="15" s="1"/>
  <c r="M40" i="15"/>
  <c r="AI39" i="15"/>
  <c r="AH39" i="15"/>
  <c r="W39" i="15"/>
  <c r="AU38" i="15"/>
  <c r="AR38" i="15"/>
  <c r="AP38" i="15"/>
  <c r="AN38" i="15"/>
  <c r="AJ38" i="15"/>
  <c r="AI38" i="15"/>
  <c r="AT38" i="15" s="1"/>
  <c r="AH38" i="15"/>
  <c r="AF38" i="15"/>
  <c r="AE38" i="15"/>
  <c r="AD38" i="15"/>
  <c r="AC38" i="15"/>
  <c r="AB38" i="15"/>
  <c r="AA38" i="15"/>
  <c r="Z38" i="15"/>
  <c r="Y38" i="15"/>
  <c r="X38" i="15"/>
  <c r="W38" i="15"/>
  <c r="P38" i="15"/>
  <c r="O38" i="15"/>
  <c r="AQ38" i="15" s="1"/>
  <c r="N38" i="15"/>
  <c r="AO38" i="15" s="1"/>
  <c r="AV38" i="15" s="1"/>
  <c r="M38" i="15"/>
  <c r="AV37" i="15"/>
  <c r="AU37" i="15"/>
  <c r="AT37" i="15"/>
  <c r="AP37" i="15"/>
  <c r="AO37" i="15"/>
  <c r="AJ37" i="15"/>
  <c r="AI37" i="15"/>
  <c r="AH37" i="15"/>
  <c r="AF37" i="15"/>
  <c r="AE37" i="15"/>
  <c r="AD37" i="15"/>
  <c r="AC37" i="15"/>
  <c r="AA37" i="15"/>
  <c r="Z37" i="15"/>
  <c r="Y37" i="15"/>
  <c r="X37" i="15"/>
  <c r="W37" i="15"/>
  <c r="P37" i="15"/>
  <c r="O37" i="15"/>
  <c r="AQ37" i="15" s="1"/>
  <c r="N37" i="15"/>
  <c r="M37" i="15"/>
  <c r="AU36" i="15"/>
  <c r="AT36" i="15"/>
  <c r="AP36" i="15"/>
  <c r="AO36" i="15"/>
  <c r="AV36" i="15" s="1"/>
  <c r="AJ36" i="15"/>
  <c r="AI36" i="15"/>
  <c r="AH36" i="15"/>
  <c r="AF36" i="15"/>
  <c r="AE36" i="15"/>
  <c r="AD36" i="15"/>
  <c r="AA36" i="15"/>
  <c r="Z36" i="15"/>
  <c r="Y36" i="15"/>
  <c r="X36" i="15"/>
  <c r="W36" i="15"/>
  <c r="P36" i="15"/>
  <c r="O36" i="15"/>
  <c r="AQ36" i="15" s="1"/>
  <c r="N36" i="15"/>
  <c r="AC36" i="15" s="1"/>
  <c r="M36" i="15"/>
  <c r="AT35" i="15"/>
  <c r="AP35" i="15"/>
  <c r="AI35" i="15"/>
  <c r="AH35" i="15"/>
  <c r="AF35" i="15"/>
  <c r="AE35" i="15"/>
  <c r="AA35" i="15"/>
  <c r="Z35" i="15"/>
  <c r="Y35" i="15"/>
  <c r="X35" i="15"/>
  <c r="W35" i="15"/>
  <c r="P35" i="15"/>
  <c r="O35" i="15"/>
  <c r="AD35" i="15" s="1"/>
  <c r="N35" i="15"/>
  <c r="AC35" i="15" s="1"/>
  <c r="M35" i="15"/>
  <c r="AR34" i="15"/>
  <c r="AQ34" i="15"/>
  <c r="AP34" i="15"/>
  <c r="AI34" i="15"/>
  <c r="AH34" i="15"/>
  <c r="AF34" i="15"/>
  <c r="AE34" i="15"/>
  <c r="AB34" i="15"/>
  <c r="AA34" i="15"/>
  <c r="Z34" i="15"/>
  <c r="Y34" i="15"/>
  <c r="X34" i="15"/>
  <c r="W34" i="15"/>
  <c r="P34" i="15"/>
  <c r="O34" i="15"/>
  <c r="AD34" i="15" s="1"/>
  <c r="N34" i="15"/>
  <c r="M34" i="15"/>
  <c r="AT33" i="15"/>
  <c r="AR33" i="15"/>
  <c r="AQ33" i="15"/>
  <c r="AP33" i="15"/>
  <c r="AJ33" i="15"/>
  <c r="AI33" i="15"/>
  <c r="AH33" i="15"/>
  <c r="AF33" i="15"/>
  <c r="AE33" i="15"/>
  <c r="AC33" i="15"/>
  <c r="AB33" i="15"/>
  <c r="AA33" i="15"/>
  <c r="Z33" i="15"/>
  <c r="Y33" i="15"/>
  <c r="X33" i="15"/>
  <c r="W33" i="15"/>
  <c r="P33" i="15"/>
  <c r="O33" i="15"/>
  <c r="AD33" i="15" s="1"/>
  <c r="N33" i="15"/>
  <c r="AO33" i="15" s="1"/>
  <c r="AV33" i="15" s="1"/>
  <c r="M33" i="15"/>
  <c r="AI32" i="15"/>
  <c r="AH32" i="15"/>
  <c r="W32" i="15"/>
  <c r="AT31" i="15"/>
  <c r="AQ31" i="15"/>
  <c r="AP31" i="15"/>
  <c r="AI31" i="15"/>
  <c r="AH31" i="15"/>
  <c r="AF31" i="15"/>
  <c r="AE31" i="15"/>
  <c r="AA31" i="15"/>
  <c r="Z31" i="15"/>
  <c r="Y31" i="15"/>
  <c r="X31" i="15"/>
  <c r="W31" i="15"/>
  <c r="P31" i="15"/>
  <c r="O31" i="15"/>
  <c r="AD31" i="15" s="1"/>
  <c r="N31" i="15"/>
  <c r="AC31" i="15" s="1"/>
  <c r="M31" i="15"/>
  <c r="AR30" i="15"/>
  <c r="AQ30" i="15"/>
  <c r="AP30" i="15"/>
  <c r="AI30" i="15"/>
  <c r="AH30" i="15"/>
  <c r="AF30" i="15"/>
  <c r="AE30" i="15"/>
  <c r="AB30" i="15"/>
  <c r="AA30" i="15"/>
  <c r="Z30" i="15"/>
  <c r="Y30" i="15"/>
  <c r="X30" i="15"/>
  <c r="W30" i="15"/>
  <c r="P30" i="15"/>
  <c r="O30" i="15"/>
  <c r="AD30" i="15" s="1"/>
  <c r="N30" i="15"/>
  <c r="M30" i="15"/>
  <c r="AT29" i="15"/>
  <c r="AR29" i="15"/>
  <c r="AQ29" i="15"/>
  <c r="AP29" i="15"/>
  <c r="AJ29" i="15"/>
  <c r="AI29" i="15"/>
  <c r="AH29" i="15"/>
  <c r="AF29" i="15"/>
  <c r="AE29" i="15"/>
  <c r="AC29" i="15"/>
  <c r="AB29" i="15"/>
  <c r="AA29" i="15"/>
  <c r="Z29" i="15"/>
  <c r="Y29" i="15"/>
  <c r="X29" i="15"/>
  <c r="W29" i="15"/>
  <c r="P29" i="15"/>
  <c r="O29" i="15"/>
  <c r="AD29" i="15" s="1"/>
  <c r="N29" i="15"/>
  <c r="AO29" i="15" s="1"/>
  <c r="AV29" i="15" s="1"/>
  <c r="M29" i="15"/>
  <c r="AI28" i="15"/>
  <c r="AH28" i="15"/>
  <c r="W28" i="15"/>
  <c r="AT27" i="15"/>
  <c r="AP27" i="15"/>
  <c r="AI27" i="15"/>
  <c r="AH27" i="15"/>
  <c r="AF27" i="15"/>
  <c r="AE27" i="15"/>
  <c r="AA27" i="15"/>
  <c r="Z27" i="15"/>
  <c r="Y27" i="15"/>
  <c r="X27" i="15"/>
  <c r="W27" i="15"/>
  <c r="P27" i="15"/>
  <c r="O27" i="15"/>
  <c r="N27" i="15"/>
  <c r="AC27" i="15" s="1"/>
  <c r="M27" i="15"/>
  <c r="AR26" i="15"/>
  <c r="AQ26" i="15"/>
  <c r="AI26" i="15"/>
  <c r="AH26" i="15"/>
  <c r="AF26" i="15"/>
  <c r="AE26" i="15"/>
  <c r="AB26" i="15"/>
  <c r="AA26" i="15"/>
  <c r="Z26" i="15"/>
  <c r="Y26" i="15"/>
  <c r="X26" i="15"/>
  <c r="W26" i="15"/>
  <c r="P26" i="15"/>
  <c r="O26" i="15"/>
  <c r="AD26" i="15" s="1"/>
  <c r="N26" i="15"/>
  <c r="M26" i="15"/>
  <c r="AR25" i="15"/>
  <c r="AP25" i="15"/>
  <c r="AJ25" i="15"/>
  <c r="AI25" i="15"/>
  <c r="AH25" i="15"/>
  <c r="AF25" i="15"/>
  <c r="AE25" i="15"/>
  <c r="AC25" i="15"/>
  <c r="AB25" i="15"/>
  <c r="AA25" i="15"/>
  <c r="Z25" i="15"/>
  <c r="Y25" i="15"/>
  <c r="X25" i="15"/>
  <c r="W25" i="15"/>
  <c r="P25" i="15"/>
  <c r="O25" i="15"/>
  <c r="N25" i="15"/>
  <c r="AO25" i="15" s="1"/>
  <c r="AV25" i="15" s="1"/>
  <c r="M25" i="15"/>
  <c r="AU24" i="15"/>
  <c r="AR24" i="15"/>
  <c r="AP24" i="15"/>
  <c r="AN24" i="15"/>
  <c r="AI24" i="15"/>
  <c r="AJ24" i="15" s="1"/>
  <c r="AH24" i="15"/>
  <c r="AF24" i="15"/>
  <c r="AE24" i="15"/>
  <c r="AD24" i="15"/>
  <c r="AC24" i="15"/>
  <c r="AB24" i="15"/>
  <c r="AA24" i="15"/>
  <c r="Z24" i="15"/>
  <c r="Y24" i="15"/>
  <c r="X24" i="15"/>
  <c r="W24" i="15"/>
  <c r="P24" i="15"/>
  <c r="O24" i="15"/>
  <c r="AQ24" i="15" s="1"/>
  <c r="N24" i="15"/>
  <c r="AO24" i="15" s="1"/>
  <c r="AV24" i="15" s="1"/>
  <c r="M24" i="15"/>
  <c r="AU23" i="15"/>
  <c r="AT23" i="15"/>
  <c r="AP23" i="15"/>
  <c r="AO23" i="15"/>
  <c r="AV23" i="15" s="1"/>
  <c r="AN23" i="15"/>
  <c r="AJ23" i="15"/>
  <c r="AI23" i="15"/>
  <c r="AH23" i="15"/>
  <c r="AF23" i="15"/>
  <c r="AE23" i="15"/>
  <c r="AD23" i="15"/>
  <c r="AC23" i="15"/>
  <c r="AA23" i="15"/>
  <c r="Z23" i="15"/>
  <c r="Y23" i="15"/>
  <c r="X23" i="15"/>
  <c r="W23" i="15"/>
  <c r="P23" i="15"/>
  <c r="O23" i="15"/>
  <c r="AQ23" i="15" s="1"/>
  <c r="N23" i="15"/>
  <c r="M23" i="15"/>
  <c r="AU22" i="15"/>
  <c r="AT22" i="15"/>
  <c r="AP22" i="15"/>
  <c r="AJ22" i="15"/>
  <c r="AI22" i="15"/>
  <c r="AH22" i="15"/>
  <c r="AF22" i="15"/>
  <c r="AE22" i="15"/>
  <c r="AD22" i="15"/>
  <c r="AA22" i="15"/>
  <c r="Z22" i="15"/>
  <c r="Y22" i="15"/>
  <c r="X22" i="15"/>
  <c r="W22" i="15"/>
  <c r="P22" i="15"/>
  <c r="O22" i="15"/>
  <c r="AQ22" i="15" s="1"/>
  <c r="N22" i="15"/>
  <c r="M22" i="15"/>
  <c r="AT21" i="15"/>
  <c r="AP21" i="15"/>
  <c r="AI21" i="15"/>
  <c r="AH21" i="15"/>
  <c r="AF21" i="15"/>
  <c r="AE21" i="15"/>
  <c r="AA21" i="15"/>
  <c r="Z21" i="15"/>
  <c r="Y21" i="15"/>
  <c r="X21" i="15"/>
  <c r="W21" i="15"/>
  <c r="P21" i="15"/>
  <c r="O21" i="15"/>
  <c r="N21" i="15"/>
  <c r="AC21" i="15" s="1"/>
  <c r="M21" i="15"/>
  <c r="AR20" i="15"/>
  <c r="AQ20" i="15"/>
  <c r="AI20" i="15"/>
  <c r="AH20" i="15"/>
  <c r="AF20" i="15"/>
  <c r="AE20" i="15"/>
  <c r="AB20" i="15"/>
  <c r="AA20" i="15"/>
  <c r="Z20" i="15"/>
  <c r="Y20" i="15"/>
  <c r="X20" i="15"/>
  <c r="W20" i="15"/>
  <c r="P20" i="15"/>
  <c r="O20" i="15"/>
  <c r="AD20" i="15" s="1"/>
  <c r="N20" i="15"/>
  <c r="M20" i="15"/>
  <c r="AR19" i="15"/>
  <c r="AI19" i="15"/>
  <c r="AH19" i="15"/>
  <c r="AF19" i="15"/>
  <c r="AE19" i="15"/>
  <c r="AC19" i="15"/>
  <c r="AB19" i="15"/>
  <c r="AA19" i="15"/>
  <c r="Z19" i="15"/>
  <c r="Y19" i="15"/>
  <c r="X19" i="15"/>
  <c r="W19" i="15"/>
  <c r="P19" i="15"/>
  <c r="O19" i="15"/>
  <c r="N19" i="15"/>
  <c r="AO19" i="15" s="1"/>
  <c r="M19" i="15"/>
  <c r="AU18" i="15"/>
  <c r="AR18" i="15"/>
  <c r="AN18" i="15"/>
  <c r="AJ18" i="15"/>
  <c r="AI18" i="15"/>
  <c r="AT18" i="15" s="1"/>
  <c r="AH18" i="15"/>
  <c r="AF18" i="15"/>
  <c r="AE18" i="15"/>
  <c r="AD18" i="15"/>
  <c r="AC18" i="15"/>
  <c r="AB18" i="15"/>
  <c r="AA18" i="15"/>
  <c r="Z18" i="15"/>
  <c r="Y18" i="15"/>
  <c r="X18" i="15"/>
  <c r="W18" i="15"/>
  <c r="P18" i="15"/>
  <c r="O18" i="15"/>
  <c r="AQ18" i="15" s="1"/>
  <c r="N18" i="15"/>
  <c r="M18" i="15"/>
  <c r="AU17" i="15"/>
  <c r="AT17" i="15"/>
  <c r="AN17" i="15"/>
  <c r="AJ17" i="15"/>
  <c r="AI17" i="15"/>
  <c r="AH17" i="15"/>
  <c r="AF17" i="15"/>
  <c r="AE17" i="15"/>
  <c r="AD17" i="15"/>
  <c r="AC17" i="15"/>
  <c r="AA17" i="15"/>
  <c r="Z17" i="15"/>
  <c r="Y17" i="15"/>
  <c r="X17" i="15"/>
  <c r="W17" i="15"/>
  <c r="P17" i="15"/>
  <c r="O17" i="15"/>
  <c r="AQ17" i="15" s="1"/>
  <c r="N17" i="15"/>
  <c r="M17" i="15"/>
  <c r="AU16" i="15"/>
  <c r="AT16" i="15"/>
  <c r="AP16" i="15"/>
  <c r="AO16" i="15"/>
  <c r="AN16" i="15"/>
  <c r="AJ16" i="15"/>
  <c r="AI16" i="15"/>
  <c r="AH16" i="15"/>
  <c r="AF16" i="15"/>
  <c r="AE16" i="15"/>
  <c r="AD16" i="15"/>
  <c r="AA16" i="15"/>
  <c r="Z16" i="15"/>
  <c r="Y16" i="15"/>
  <c r="X16" i="15"/>
  <c r="W16" i="15"/>
  <c r="P16" i="15"/>
  <c r="O16" i="15"/>
  <c r="AQ16" i="15" s="1"/>
  <c r="N16" i="15"/>
  <c r="AC16" i="15" s="1"/>
  <c r="M16" i="15"/>
  <c r="AT15" i="15"/>
  <c r="AQ15" i="15"/>
  <c r="AO15" i="15"/>
  <c r="AJ15" i="15"/>
  <c r="AI15" i="15"/>
  <c r="AH15" i="15"/>
  <c r="AF15" i="15"/>
  <c r="AE15" i="15"/>
  <c r="AA15" i="15"/>
  <c r="Z15" i="15"/>
  <c r="Y15" i="15"/>
  <c r="X15" i="15"/>
  <c r="W15" i="15"/>
  <c r="P15" i="15"/>
  <c r="O15" i="15"/>
  <c r="AD15" i="15" s="1"/>
  <c r="N15" i="15"/>
  <c r="AC15" i="15" s="1"/>
  <c r="M15" i="15"/>
  <c r="AR14" i="15"/>
  <c r="AQ14" i="15"/>
  <c r="AP14" i="15"/>
  <c r="AI14" i="15"/>
  <c r="AH14" i="15"/>
  <c r="AF14" i="15"/>
  <c r="AE14" i="15"/>
  <c r="AB14" i="15"/>
  <c r="AA14" i="15"/>
  <c r="Z14" i="15"/>
  <c r="Y14" i="15"/>
  <c r="X14" i="15"/>
  <c r="W14" i="15"/>
  <c r="P14" i="15"/>
  <c r="O14" i="15"/>
  <c r="AD14" i="15" s="1"/>
  <c r="N14" i="15"/>
  <c r="M14" i="15"/>
  <c r="AT13" i="15"/>
  <c r="AR13" i="15"/>
  <c r="AQ13" i="15"/>
  <c r="AI13" i="15"/>
  <c r="AN13" i="15" s="1"/>
  <c r="AH13" i="15"/>
  <c r="AF13" i="15"/>
  <c r="AE13" i="15"/>
  <c r="AC13" i="15"/>
  <c r="AB13" i="15"/>
  <c r="AA13" i="15"/>
  <c r="Z13" i="15"/>
  <c r="Y13" i="15"/>
  <c r="X13" i="15"/>
  <c r="W13" i="15"/>
  <c r="P13" i="15"/>
  <c r="O13" i="15"/>
  <c r="AD13" i="15" s="1"/>
  <c r="N13" i="15"/>
  <c r="M13" i="15"/>
  <c r="AI12" i="15"/>
  <c r="AH12" i="15"/>
  <c r="W12" i="15"/>
  <c r="AT11" i="15"/>
  <c r="AQ11" i="15"/>
  <c r="AP11" i="15"/>
  <c r="AO11" i="15"/>
  <c r="AV11" i="15" s="1"/>
  <c r="AJ11" i="15"/>
  <c r="AI11" i="15"/>
  <c r="AH11" i="15"/>
  <c r="AF11" i="15"/>
  <c r="AE11" i="15"/>
  <c r="AA11" i="15"/>
  <c r="Z11" i="15"/>
  <c r="Y11" i="15"/>
  <c r="X11" i="15"/>
  <c r="W11" i="15"/>
  <c r="P11" i="15"/>
  <c r="O11" i="15"/>
  <c r="AD11" i="15" s="1"/>
  <c r="N11" i="15"/>
  <c r="AC11" i="15" s="1"/>
  <c r="M11" i="15"/>
  <c r="AR10" i="15"/>
  <c r="AP10" i="15"/>
  <c r="AI10" i="15"/>
  <c r="AH10" i="15"/>
  <c r="AF10" i="15"/>
  <c r="AE10" i="15"/>
  <c r="AB10" i="15"/>
  <c r="AA10" i="15"/>
  <c r="Z10" i="15"/>
  <c r="Y10" i="15"/>
  <c r="X10" i="15"/>
  <c r="W10" i="15"/>
  <c r="P10" i="15"/>
  <c r="O10" i="15"/>
  <c r="N10" i="15"/>
  <c r="M10" i="15"/>
  <c r="AR9" i="15"/>
  <c r="AQ9" i="15"/>
  <c r="AJ9" i="15"/>
  <c r="AI9" i="15"/>
  <c r="AN9" i="15" s="1"/>
  <c r="AH9" i="15"/>
  <c r="AF9" i="15"/>
  <c r="AE9" i="15"/>
  <c r="AC9" i="15"/>
  <c r="AB9" i="15"/>
  <c r="AA9" i="15"/>
  <c r="Z9" i="15"/>
  <c r="Y9" i="15"/>
  <c r="X9" i="15"/>
  <c r="W9" i="15"/>
  <c r="P9" i="15"/>
  <c r="O9" i="15"/>
  <c r="AD9" i="15" s="1"/>
  <c r="N9" i="15"/>
  <c r="AO9" i="15" s="1"/>
  <c r="M9" i="15"/>
  <c r="AU8" i="15"/>
  <c r="AT8" i="15"/>
  <c r="AR8" i="15"/>
  <c r="AN8" i="15"/>
  <c r="AI8" i="15"/>
  <c r="AJ8" i="15" s="1"/>
  <c r="AH8" i="15"/>
  <c r="AF8" i="15"/>
  <c r="AE8" i="15"/>
  <c r="AD8" i="15"/>
  <c r="AC8" i="15"/>
  <c r="AB8" i="15"/>
  <c r="AA8" i="15"/>
  <c r="Z8" i="15"/>
  <c r="Y8" i="15"/>
  <c r="X8" i="15"/>
  <c r="W8" i="15"/>
  <c r="P8" i="15"/>
  <c r="O8" i="15"/>
  <c r="AQ8" i="15" s="1"/>
  <c r="N8" i="15"/>
  <c r="AO8" i="15" s="1"/>
  <c r="M8" i="15"/>
  <c r="AU7" i="15"/>
  <c r="AT7" i="15"/>
  <c r="AN7" i="15"/>
  <c r="AJ7" i="15"/>
  <c r="AI7" i="15"/>
  <c r="AH7" i="15"/>
  <c r="AF7" i="15"/>
  <c r="AE7" i="15"/>
  <c r="AD7" i="15"/>
  <c r="AC7" i="15"/>
  <c r="AA7" i="15"/>
  <c r="Z7" i="15"/>
  <c r="Y7" i="15"/>
  <c r="X7" i="15"/>
  <c r="W7" i="15"/>
  <c r="P7" i="15"/>
  <c r="O7" i="15"/>
  <c r="AQ7" i="15" s="1"/>
  <c r="N7" i="15"/>
  <c r="M7" i="15"/>
  <c r="AU6" i="15"/>
  <c r="AT6" i="15"/>
  <c r="AP6" i="15"/>
  <c r="AN6" i="15"/>
  <c r="AJ6" i="15"/>
  <c r="AI6" i="15"/>
  <c r="AH6" i="15"/>
  <c r="AF6" i="15"/>
  <c r="AE6" i="15"/>
  <c r="AD6" i="15"/>
  <c r="AA6" i="15"/>
  <c r="Z6" i="15"/>
  <c r="Y6" i="15"/>
  <c r="X6" i="15"/>
  <c r="W6" i="15"/>
  <c r="P6" i="15"/>
  <c r="O6" i="15"/>
  <c r="AQ6" i="15" s="1"/>
  <c r="N6" i="15"/>
  <c r="M6" i="15"/>
  <c r="AI5" i="15"/>
  <c r="AH5" i="15"/>
  <c r="W5" i="15"/>
  <c r="AI4" i="15"/>
  <c r="AU3" i="15"/>
  <c r="AR3" i="15"/>
  <c r="AQ3" i="15"/>
  <c r="AI3" i="15"/>
  <c r="AH3" i="15"/>
  <c r="AN2" i="15"/>
  <c r="AM2" i="15"/>
  <c r="AL2" i="15"/>
  <c r="AK2" i="15"/>
  <c r="AJ2" i="15"/>
  <c r="AJ85" i="15" s="1"/>
  <c r="AA2" i="15"/>
  <c r="A2" i="15"/>
  <c r="AU1" i="15"/>
  <c r="AU85" i="15" s="1"/>
  <c r="AR1" i="15"/>
  <c r="AR70" i="15" s="1"/>
  <c r="AQ1" i="15"/>
  <c r="AP1" i="15"/>
  <c r="AP61" i="15" s="1"/>
  <c r="AO1" i="15"/>
  <c r="AA1" i="15"/>
  <c r="A1" i="15"/>
  <c r="AJ1" i="15" s="1"/>
  <c r="AT118" i="14"/>
  <c r="AP118" i="14"/>
  <c r="AO118" i="14"/>
  <c r="AV118" i="14" s="1"/>
  <c r="AI118" i="14"/>
  <c r="AH118" i="14"/>
  <c r="AF118" i="14"/>
  <c r="AE118" i="14"/>
  <c r="AD118" i="14"/>
  <c r="AC118" i="14"/>
  <c r="AA118" i="14"/>
  <c r="Z118" i="14"/>
  <c r="Y118" i="14"/>
  <c r="X118" i="14"/>
  <c r="W118" i="14"/>
  <c r="P118" i="14"/>
  <c r="O118" i="14"/>
  <c r="N118" i="14"/>
  <c r="M118" i="14"/>
  <c r="AI117" i="14"/>
  <c r="AH117" i="14"/>
  <c r="W117" i="14"/>
  <c r="AR116" i="14"/>
  <c r="AQ116" i="14"/>
  <c r="AI116" i="14"/>
  <c r="AT116" i="14" s="1"/>
  <c r="AH116" i="14"/>
  <c r="AF116" i="14"/>
  <c r="AE116" i="14"/>
  <c r="AC116" i="14"/>
  <c r="AB116" i="14"/>
  <c r="AA116" i="14"/>
  <c r="Z116" i="14"/>
  <c r="Y116" i="14"/>
  <c r="X116" i="14"/>
  <c r="W116" i="14"/>
  <c r="P116" i="14"/>
  <c r="O116" i="14"/>
  <c r="AD116" i="14" s="1"/>
  <c r="N116" i="14"/>
  <c r="M116" i="14"/>
  <c r="AU115" i="14"/>
  <c r="AT115" i="14"/>
  <c r="AI115" i="14"/>
  <c r="AH115" i="14"/>
  <c r="AF115" i="14"/>
  <c r="AE115" i="14"/>
  <c r="AD115" i="14"/>
  <c r="AC115" i="14"/>
  <c r="AB115" i="14"/>
  <c r="AA115" i="14"/>
  <c r="Z115" i="14"/>
  <c r="Y115" i="14"/>
  <c r="X115" i="14"/>
  <c r="W115" i="14"/>
  <c r="P115" i="14"/>
  <c r="O115" i="14"/>
  <c r="N115" i="14"/>
  <c r="AO115" i="14" s="1"/>
  <c r="M115" i="14"/>
  <c r="AT114" i="14"/>
  <c r="AO114" i="14"/>
  <c r="AN114" i="14"/>
  <c r="AI114" i="14"/>
  <c r="AH114" i="14"/>
  <c r="AF114" i="14"/>
  <c r="AE114" i="14"/>
  <c r="AD114" i="14"/>
  <c r="AC114" i="14"/>
  <c r="AA114" i="14"/>
  <c r="Z114" i="14"/>
  <c r="Y114" i="14"/>
  <c r="X114" i="14"/>
  <c r="W114" i="14"/>
  <c r="P114" i="14"/>
  <c r="O114" i="14"/>
  <c r="N114" i="14"/>
  <c r="M114" i="14"/>
  <c r="AU113" i="14"/>
  <c r="AT113" i="14"/>
  <c r="AI113" i="14"/>
  <c r="AH113" i="14"/>
  <c r="AF113" i="14"/>
  <c r="AE113" i="14"/>
  <c r="AD113" i="14"/>
  <c r="AA113" i="14"/>
  <c r="Z113" i="14"/>
  <c r="Y113" i="14"/>
  <c r="X113" i="14"/>
  <c r="W113" i="14"/>
  <c r="P113" i="14"/>
  <c r="O113" i="14"/>
  <c r="N113" i="14"/>
  <c r="M113" i="14"/>
  <c r="AT112" i="14"/>
  <c r="AI112" i="14"/>
  <c r="AH112" i="14"/>
  <c r="AF112" i="14"/>
  <c r="AE112" i="14"/>
  <c r="AA112" i="14"/>
  <c r="Z112" i="14"/>
  <c r="Y112" i="14"/>
  <c r="X112" i="14"/>
  <c r="W112" i="14"/>
  <c r="P112" i="14"/>
  <c r="O112" i="14"/>
  <c r="AD112" i="14" s="1"/>
  <c r="N112" i="14"/>
  <c r="AC112" i="14" s="1"/>
  <c r="M112" i="14"/>
  <c r="AI111" i="14"/>
  <c r="AH111" i="14"/>
  <c r="AF111" i="14"/>
  <c r="AE111" i="14"/>
  <c r="AB111" i="14"/>
  <c r="AA111" i="14"/>
  <c r="Z111" i="14"/>
  <c r="Y111" i="14"/>
  <c r="X111" i="14"/>
  <c r="W111" i="14"/>
  <c r="P111" i="14"/>
  <c r="O111" i="14"/>
  <c r="AD111" i="14" s="1"/>
  <c r="N111" i="14"/>
  <c r="M111" i="14"/>
  <c r="AI110" i="14"/>
  <c r="AH110" i="14"/>
  <c r="W110" i="14"/>
  <c r="AT109" i="14"/>
  <c r="AP109" i="14"/>
  <c r="AO109" i="14"/>
  <c r="AV109" i="14" s="1"/>
  <c r="AI109" i="14"/>
  <c r="AH109" i="14"/>
  <c r="AF109" i="14"/>
  <c r="AE109" i="14"/>
  <c r="AD109" i="14"/>
  <c r="AA109" i="14"/>
  <c r="Z109" i="14"/>
  <c r="Y109" i="14"/>
  <c r="X109" i="14"/>
  <c r="W109" i="14"/>
  <c r="P109" i="14"/>
  <c r="O109" i="14"/>
  <c r="N109" i="14"/>
  <c r="AC109" i="14" s="1"/>
  <c r="M109" i="14"/>
  <c r="AT108" i="14"/>
  <c r="AP108" i="14"/>
  <c r="AI108" i="14"/>
  <c r="AH108" i="14"/>
  <c r="AF108" i="14"/>
  <c r="AE108" i="14"/>
  <c r="AA108" i="14"/>
  <c r="Z108" i="14"/>
  <c r="Y108" i="14"/>
  <c r="X108" i="14"/>
  <c r="W108" i="14"/>
  <c r="P108" i="14"/>
  <c r="O108" i="14"/>
  <c r="AD108" i="14" s="1"/>
  <c r="N108" i="14"/>
  <c r="AC108" i="14" s="1"/>
  <c r="M108" i="14"/>
  <c r="AI107" i="14"/>
  <c r="AH107" i="14"/>
  <c r="W107" i="14"/>
  <c r="AT106" i="14"/>
  <c r="AO106" i="14"/>
  <c r="AN106" i="14"/>
  <c r="AI106" i="14"/>
  <c r="AH106" i="14"/>
  <c r="AF106" i="14"/>
  <c r="AE106" i="14"/>
  <c r="AD106" i="14"/>
  <c r="AC106" i="14"/>
  <c r="AA106" i="14"/>
  <c r="Z106" i="14"/>
  <c r="Y106" i="14"/>
  <c r="X106" i="14"/>
  <c r="W106" i="14"/>
  <c r="P106" i="14"/>
  <c r="O106" i="14"/>
  <c r="N106" i="14"/>
  <c r="M106" i="14"/>
  <c r="AU105" i="14"/>
  <c r="AT105" i="14"/>
  <c r="AP105" i="14"/>
  <c r="AI105" i="14"/>
  <c r="AH105" i="14"/>
  <c r="AF105" i="14"/>
  <c r="AE105" i="14"/>
  <c r="AD105" i="14"/>
  <c r="AA105" i="14"/>
  <c r="Z105" i="14"/>
  <c r="Y105" i="14"/>
  <c r="X105" i="14"/>
  <c r="W105" i="14"/>
  <c r="P105" i="14"/>
  <c r="O105" i="14"/>
  <c r="N105" i="14"/>
  <c r="M105" i="14"/>
  <c r="AT104" i="14"/>
  <c r="AI104" i="14"/>
  <c r="AH104" i="14"/>
  <c r="AF104" i="14"/>
  <c r="AE104" i="14"/>
  <c r="AA104" i="14"/>
  <c r="Z104" i="14"/>
  <c r="Y104" i="14"/>
  <c r="X104" i="14"/>
  <c r="W104" i="14"/>
  <c r="P104" i="14"/>
  <c r="O104" i="14"/>
  <c r="AD104" i="14" s="1"/>
  <c r="N104" i="14"/>
  <c r="AC104" i="14" s="1"/>
  <c r="M104" i="14"/>
  <c r="AI103" i="14"/>
  <c r="AH103" i="14"/>
  <c r="AF103" i="14"/>
  <c r="AE103" i="14"/>
  <c r="AB103" i="14"/>
  <c r="AA103" i="14"/>
  <c r="Z103" i="14"/>
  <c r="Y103" i="14"/>
  <c r="X103" i="14"/>
  <c r="W103" i="14"/>
  <c r="P103" i="14"/>
  <c r="O103" i="14"/>
  <c r="AD103" i="14" s="1"/>
  <c r="N103" i="14"/>
  <c r="M103" i="14"/>
  <c r="AT102" i="14"/>
  <c r="AI102" i="14"/>
  <c r="AH102" i="14"/>
  <c r="AF102" i="14"/>
  <c r="AE102" i="14"/>
  <c r="AC102" i="14"/>
  <c r="AB102" i="14"/>
  <c r="AA102" i="14"/>
  <c r="Z102" i="14"/>
  <c r="Y102" i="14"/>
  <c r="X102" i="14"/>
  <c r="W102" i="14"/>
  <c r="P102" i="14"/>
  <c r="O102" i="14"/>
  <c r="AD102" i="14" s="1"/>
  <c r="N102" i="14"/>
  <c r="AO102" i="14" s="1"/>
  <c r="M102" i="14"/>
  <c r="AI101" i="14"/>
  <c r="AH101" i="14"/>
  <c r="AF101" i="14"/>
  <c r="AE101" i="14"/>
  <c r="AD101" i="14"/>
  <c r="AC101" i="14"/>
  <c r="AB101" i="14"/>
  <c r="AA101" i="14"/>
  <c r="Z101" i="14"/>
  <c r="Y101" i="14"/>
  <c r="X101" i="14"/>
  <c r="W101" i="14"/>
  <c r="P101" i="14"/>
  <c r="O101" i="14"/>
  <c r="N101" i="14"/>
  <c r="M101" i="14"/>
  <c r="AU100" i="14"/>
  <c r="AT100" i="14"/>
  <c r="AI100" i="14"/>
  <c r="AH100" i="14"/>
  <c r="AF100" i="14"/>
  <c r="AE100" i="14"/>
  <c r="AD100" i="14"/>
  <c r="AC100" i="14"/>
  <c r="AA100" i="14"/>
  <c r="Z100" i="14"/>
  <c r="Y100" i="14"/>
  <c r="X100" i="14"/>
  <c r="W100" i="14"/>
  <c r="P100" i="14"/>
  <c r="O100" i="14"/>
  <c r="N100" i="14"/>
  <c r="M100" i="14"/>
  <c r="AT99" i="14"/>
  <c r="AO99" i="14"/>
  <c r="AN99" i="14"/>
  <c r="AI99" i="14"/>
  <c r="AH99" i="14"/>
  <c r="AF99" i="14"/>
  <c r="AE99" i="14"/>
  <c r="AD99" i="14"/>
  <c r="AA99" i="14"/>
  <c r="Z99" i="14"/>
  <c r="Y99" i="14"/>
  <c r="X99" i="14"/>
  <c r="W99" i="14"/>
  <c r="P99" i="14"/>
  <c r="O99" i="14"/>
  <c r="N99" i="14"/>
  <c r="AC99" i="14" s="1"/>
  <c r="M99" i="14"/>
  <c r="AT98" i="14"/>
  <c r="AP98" i="14"/>
  <c r="AI98" i="14"/>
  <c r="AH98" i="14"/>
  <c r="AF98" i="14"/>
  <c r="AE98" i="14"/>
  <c r="AA98" i="14"/>
  <c r="Z98" i="14"/>
  <c r="Y98" i="14"/>
  <c r="X98" i="14"/>
  <c r="W98" i="14"/>
  <c r="P98" i="14"/>
  <c r="O98" i="14"/>
  <c r="AD98" i="14" s="1"/>
  <c r="N98" i="14"/>
  <c r="AC98" i="14" s="1"/>
  <c r="M98" i="14"/>
  <c r="AI97" i="14"/>
  <c r="AH97" i="14"/>
  <c r="W97" i="14"/>
  <c r="AV96" i="14"/>
  <c r="AT96" i="14"/>
  <c r="AP96" i="14"/>
  <c r="AO96" i="14"/>
  <c r="AN96" i="14"/>
  <c r="AJ96" i="14"/>
  <c r="AI96" i="14"/>
  <c r="AH96" i="14"/>
  <c r="AF96" i="14"/>
  <c r="AE96" i="14"/>
  <c r="AD96" i="14"/>
  <c r="AC96" i="14"/>
  <c r="AA96" i="14"/>
  <c r="Z96" i="14"/>
  <c r="Y96" i="14"/>
  <c r="X96" i="14"/>
  <c r="W96" i="14"/>
  <c r="P96" i="14"/>
  <c r="O96" i="14"/>
  <c r="N96" i="14"/>
  <c r="M96" i="14"/>
  <c r="AU95" i="14"/>
  <c r="AT95" i="14"/>
  <c r="AI95" i="14"/>
  <c r="AH95" i="14"/>
  <c r="AF95" i="14"/>
  <c r="AE95" i="14"/>
  <c r="AD95" i="14"/>
  <c r="AA95" i="14"/>
  <c r="Z95" i="14"/>
  <c r="Y95" i="14"/>
  <c r="X95" i="14"/>
  <c r="W95" i="14"/>
  <c r="P95" i="14"/>
  <c r="O95" i="14"/>
  <c r="N95" i="14"/>
  <c r="AC95" i="14" s="1"/>
  <c r="M95" i="14"/>
  <c r="AT94" i="14"/>
  <c r="AI94" i="14"/>
  <c r="AH94" i="14"/>
  <c r="AF94" i="14"/>
  <c r="AE94" i="14"/>
  <c r="AA94" i="14"/>
  <c r="Z94" i="14"/>
  <c r="Y94" i="14"/>
  <c r="X94" i="14"/>
  <c r="W94" i="14"/>
  <c r="P94" i="14"/>
  <c r="O94" i="14"/>
  <c r="AD94" i="14" s="1"/>
  <c r="N94" i="14"/>
  <c r="AC94" i="14" s="1"/>
  <c r="M94" i="14"/>
  <c r="AI93" i="14"/>
  <c r="AH93" i="14"/>
  <c r="W93" i="14"/>
  <c r="AT92" i="14"/>
  <c r="AP92" i="14"/>
  <c r="AO92" i="14"/>
  <c r="AV92" i="14" s="1"/>
  <c r="AI92" i="14"/>
  <c r="AH92" i="14"/>
  <c r="AF92" i="14"/>
  <c r="AE92" i="14"/>
  <c r="AD92" i="14"/>
  <c r="AC92" i="14"/>
  <c r="AA92" i="14"/>
  <c r="Z92" i="14"/>
  <c r="Y92" i="14"/>
  <c r="X92" i="14"/>
  <c r="W92" i="14"/>
  <c r="P92" i="14"/>
  <c r="O92" i="14"/>
  <c r="N92" i="14"/>
  <c r="M92" i="14"/>
  <c r="AT91" i="14"/>
  <c r="AO91" i="14"/>
  <c r="AN91" i="14"/>
  <c r="AI91" i="14"/>
  <c r="AH91" i="14"/>
  <c r="AF91" i="14"/>
  <c r="AE91" i="14"/>
  <c r="AD91" i="14"/>
  <c r="AA91" i="14"/>
  <c r="Z91" i="14"/>
  <c r="Y91" i="14"/>
  <c r="X91" i="14"/>
  <c r="W91" i="14"/>
  <c r="P91" i="14"/>
  <c r="O91" i="14"/>
  <c r="N91" i="14"/>
  <c r="AC91" i="14" s="1"/>
  <c r="M91" i="14"/>
  <c r="AT90" i="14"/>
  <c r="AP90" i="14"/>
  <c r="AI90" i="14"/>
  <c r="AH90" i="14"/>
  <c r="AF90" i="14"/>
  <c r="AE90" i="14"/>
  <c r="AA90" i="14"/>
  <c r="Z90" i="14"/>
  <c r="Y90" i="14"/>
  <c r="X90" i="14"/>
  <c r="W90" i="14"/>
  <c r="P90" i="14"/>
  <c r="O90" i="14"/>
  <c r="AD90" i="14" s="1"/>
  <c r="N90" i="14"/>
  <c r="AC90" i="14" s="1"/>
  <c r="M90" i="14"/>
  <c r="AP89" i="14"/>
  <c r="AI89" i="14"/>
  <c r="AH89" i="14"/>
  <c r="AF89" i="14"/>
  <c r="AE89" i="14"/>
  <c r="AB89" i="14"/>
  <c r="AA89" i="14"/>
  <c r="Z89" i="14"/>
  <c r="Y89" i="14"/>
  <c r="X89" i="14"/>
  <c r="W89" i="14"/>
  <c r="P89" i="14"/>
  <c r="O89" i="14"/>
  <c r="AD89" i="14" s="1"/>
  <c r="N89" i="14"/>
  <c r="AC89" i="14" s="1"/>
  <c r="M89" i="14"/>
  <c r="AI88" i="14"/>
  <c r="AH88" i="14"/>
  <c r="W88" i="14"/>
  <c r="AT87" i="14"/>
  <c r="AO87" i="14"/>
  <c r="AN87" i="14"/>
  <c r="AI87" i="14"/>
  <c r="AH87" i="14"/>
  <c r="AF87" i="14"/>
  <c r="AE87" i="14"/>
  <c r="AD87" i="14"/>
  <c r="AC87" i="14"/>
  <c r="AA87" i="14"/>
  <c r="Z87" i="14"/>
  <c r="Y87" i="14"/>
  <c r="X87" i="14"/>
  <c r="W87" i="14"/>
  <c r="P87" i="14"/>
  <c r="O87" i="14"/>
  <c r="N87" i="14"/>
  <c r="M87" i="14"/>
  <c r="AU86" i="14"/>
  <c r="AT86" i="14"/>
  <c r="AN86" i="14"/>
  <c r="AI86" i="14"/>
  <c r="AH86" i="14"/>
  <c r="AF86" i="14"/>
  <c r="AE86" i="14"/>
  <c r="AA86" i="14"/>
  <c r="Z86" i="14"/>
  <c r="Y86" i="14"/>
  <c r="X86" i="14"/>
  <c r="W86" i="14"/>
  <c r="P86" i="14"/>
  <c r="O86" i="14"/>
  <c r="N86" i="14"/>
  <c r="M86" i="14"/>
  <c r="AP85" i="14"/>
  <c r="AO85" i="14"/>
  <c r="AI85" i="14"/>
  <c r="AH85" i="14"/>
  <c r="AF85" i="14"/>
  <c r="AE85" i="14"/>
  <c r="AB85" i="14"/>
  <c r="AA85" i="14"/>
  <c r="Z85" i="14"/>
  <c r="Y85" i="14"/>
  <c r="X85" i="14"/>
  <c r="W85" i="14"/>
  <c r="P85" i="14"/>
  <c r="O85" i="14"/>
  <c r="N85" i="14"/>
  <c r="AC85" i="14" s="1"/>
  <c r="M85" i="14"/>
  <c r="AT84" i="14"/>
  <c r="AP84" i="14"/>
  <c r="AI84" i="14"/>
  <c r="AH84" i="14"/>
  <c r="AF84" i="14"/>
  <c r="AE84" i="14"/>
  <c r="AC84" i="14"/>
  <c r="AB84" i="14"/>
  <c r="AA84" i="14"/>
  <c r="Z84" i="14"/>
  <c r="Y84" i="14"/>
  <c r="X84" i="14"/>
  <c r="W84" i="14"/>
  <c r="P84" i="14"/>
  <c r="O84" i="14"/>
  <c r="AD84" i="14" s="1"/>
  <c r="N84" i="14"/>
  <c r="M84" i="14"/>
  <c r="AI83" i="14"/>
  <c r="AH83" i="14"/>
  <c r="W83" i="14"/>
  <c r="AT82" i="14"/>
  <c r="AQ82" i="14"/>
  <c r="AP82" i="14"/>
  <c r="AO82" i="14"/>
  <c r="AV82" i="14" s="1"/>
  <c r="AI82" i="14"/>
  <c r="AH82" i="14"/>
  <c r="AF82" i="14"/>
  <c r="AE82" i="14"/>
  <c r="AD82" i="14"/>
  <c r="AA82" i="14"/>
  <c r="Z82" i="14"/>
  <c r="Y82" i="14"/>
  <c r="X82" i="14"/>
  <c r="W82" i="14"/>
  <c r="P82" i="14"/>
  <c r="O82" i="14"/>
  <c r="N82" i="14"/>
  <c r="AC82" i="14" s="1"/>
  <c r="M82" i="14"/>
  <c r="AV81" i="14"/>
  <c r="AR81" i="14"/>
  <c r="AP81" i="14"/>
  <c r="AO81" i="14"/>
  <c r="AI81" i="14"/>
  <c r="AH81" i="14"/>
  <c r="AF81" i="14"/>
  <c r="AE81" i="14"/>
  <c r="AA81" i="14"/>
  <c r="Z81" i="14"/>
  <c r="Y81" i="14"/>
  <c r="X81" i="14"/>
  <c r="W81" i="14"/>
  <c r="P81" i="14"/>
  <c r="O81" i="14"/>
  <c r="AD81" i="14" s="1"/>
  <c r="N81" i="14"/>
  <c r="AC81" i="14" s="1"/>
  <c r="M81" i="14"/>
  <c r="AB81" i="14" s="1"/>
  <c r="AI80" i="14"/>
  <c r="AH80" i="14"/>
  <c r="W80" i="14"/>
  <c r="AT79" i="14"/>
  <c r="AP79" i="14"/>
  <c r="AI79" i="14"/>
  <c r="AH79" i="14"/>
  <c r="AF79" i="14"/>
  <c r="AE79" i="14"/>
  <c r="AD79" i="14"/>
  <c r="AA79" i="14"/>
  <c r="Z79" i="14"/>
  <c r="Y79" i="14"/>
  <c r="X79" i="14"/>
  <c r="W79" i="14"/>
  <c r="P79" i="14"/>
  <c r="O79" i="14"/>
  <c r="N79" i="14"/>
  <c r="M79" i="14"/>
  <c r="AT78" i="14"/>
  <c r="AP78" i="14"/>
  <c r="AO78" i="14"/>
  <c r="AV78" i="14" s="1"/>
  <c r="AI78" i="14"/>
  <c r="AH78" i="14"/>
  <c r="AF78" i="14"/>
  <c r="AE78" i="14"/>
  <c r="AD78" i="14"/>
  <c r="AA78" i="14"/>
  <c r="Z78" i="14"/>
  <c r="Y78" i="14"/>
  <c r="X78" i="14"/>
  <c r="W78" i="14"/>
  <c r="P78" i="14"/>
  <c r="O78" i="14"/>
  <c r="N78" i="14"/>
  <c r="AC78" i="14" s="1"/>
  <c r="M78" i="14"/>
  <c r="AQ77" i="14"/>
  <c r="AI77" i="14"/>
  <c r="AH77" i="14"/>
  <c r="AF77" i="14"/>
  <c r="AE77" i="14"/>
  <c r="AB77" i="14"/>
  <c r="AA77" i="14"/>
  <c r="Z77" i="14"/>
  <c r="Y77" i="14"/>
  <c r="X77" i="14"/>
  <c r="W77" i="14"/>
  <c r="P77" i="14"/>
  <c r="O77" i="14"/>
  <c r="AD77" i="14" s="1"/>
  <c r="N77" i="14"/>
  <c r="AC77" i="14" s="1"/>
  <c r="M77" i="14"/>
  <c r="AI76" i="14"/>
  <c r="AH76" i="14"/>
  <c r="W76" i="14"/>
  <c r="AT75" i="14"/>
  <c r="AP75" i="14"/>
  <c r="AO75" i="14"/>
  <c r="AI75" i="14"/>
  <c r="AH75" i="14"/>
  <c r="AF75" i="14"/>
  <c r="AE75" i="14"/>
  <c r="AD75" i="14"/>
  <c r="AC75" i="14"/>
  <c r="AA75" i="14"/>
  <c r="Z75" i="14"/>
  <c r="Y75" i="14"/>
  <c r="X75" i="14"/>
  <c r="W75" i="14"/>
  <c r="P75" i="14"/>
  <c r="O75" i="14"/>
  <c r="N75" i="14"/>
  <c r="M75" i="14"/>
  <c r="AT74" i="14"/>
  <c r="AO74" i="14"/>
  <c r="AN74" i="14"/>
  <c r="AI74" i="14"/>
  <c r="AH74" i="14"/>
  <c r="AF74" i="14"/>
  <c r="AE74" i="14"/>
  <c r="AA74" i="14"/>
  <c r="Z74" i="14"/>
  <c r="Y74" i="14"/>
  <c r="X74" i="14"/>
  <c r="W74" i="14"/>
  <c r="P74" i="14"/>
  <c r="O74" i="14"/>
  <c r="N74" i="14"/>
  <c r="AC74" i="14" s="1"/>
  <c r="M74" i="14"/>
  <c r="AQ73" i="14"/>
  <c r="AP73" i="14"/>
  <c r="AI73" i="14"/>
  <c r="AH73" i="14"/>
  <c r="AF73" i="14"/>
  <c r="AE73" i="14"/>
  <c r="AB73" i="14"/>
  <c r="AA73" i="14"/>
  <c r="Z73" i="14"/>
  <c r="Y73" i="14"/>
  <c r="X73" i="14"/>
  <c r="W73" i="14"/>
  <c r="P73" i="14"/>
  <c r="O73" i="14"/>
  <c r="AD73" i="14" s="1"/>
  <c r="N73" i="14"/>
  <c r="AC73" i="14" s="1"/>
  <c r="M73" i="14"/>
  <c r="AI72" i="14"/>
  <c r="AT72" i="14" s="1"/>
  <c r="AH72" i="14"/>
  <c r="AF72" i="14"/>
  <c r="AE72" i="14"/>
  <c r="AC72" i="14"/>
  <c r="AB72" i="14"/>
  <c r="AA72" i="14"/>
  <c r="Z72" i="14"/>
  <c r="Y72" i="14"/>
  <c r="X72" i="14"/>
  <c r="W72" i="14"/>
  <c r="P72" i="14"/>
  <c r="O72" i="14"/>
  <c r="AD72" i="14" s="1"/>
  <c r="N72" i="14"/>
  <c r="M72" i="14"/>
  <c r="AU71" i="14"/>
  <c r="AP71" i="14"/>
  <c r="AN71" i="14"/>
  <c r="AJ71" i="14"/>
  <c r="AI71" i="14"/>
  <c r="AT71" i="14" s="1"/>
  <c r="AH71" i="14"/>
  <c r="AF71" i="14"/>
  <c r="AE71" i="14"/>
  <c r="AD71" i="14"/>
  <c r="AC71" i="14"/>
  <c r="AB71" i="14"/>
  <c r="AA71" i="14"/>
  <c r="Z71" i="14"/>
  <c r="Y71" i="14"/>
  <c r="X71" i="14"/>
  <c r="W71" i="14"/>
  <c r="P71" i="14"/>
  <c r="O71" i="14"/>
  <c r="N71" i="14"/>
  <c r="AO71" i="14" s="1"/>
  <c r="AV71" i="14" s="1"/>
  <c r="M71" i="14"/>
  <c r="AI70" i="14"/>
  <c r="AH70" i="14"/>
  <c r="W70" i="14"/>
  <c r="AP69" i="14"/>
  <c r="AO69" i="14"/>
  <c r="AV69" i="14" s="1"/>
  <c r="AI69" i="14"/>
  <c r="AH69" i="14"/>
  <c r="AF69" i="14"/>
  <c r="AE69" i="14"/>
  <c r="AB69" i="14"/>
  <c r="AA69" i="14"/>
  <c r="Z69" i="14"/>
  <c r="Y69" i="14"/>
  <c r="X69" i="14"/>
  <c r="W69" i="14"/>
  <c r="P69" i="14"/>
  <c r="O69" i="14"/>
  <c r="N69" i="14"/>
  <c r="AC69" i="14" s="1"/>
  <c r="M69" i="14"/>
  <c r="AI68" i="14"/>
  <c r="AH68" i="14"/>
  <c r="W68" i="14"/>
  <c r="AT67" i="14"/>
  <c r="AN67" i="14"/>
  <c r="AJ67" i="14"/>
  <c r="AI67" i="14"/>
  <c r="AH67" i="14"/>
  <c r="AF67" i="14"/>
  <c r="AE67" i="14"/>
  <c r="AD67" i="14"/>
  <c r="AC67" i="14"/>
  <c r="AA67" i="14"/>
  <c r="Z67" i="14"/>
  <c r="Y67" i="14"/>
  <c r="X67" i="14"/>
  <c r="W67" i="14"/>
  <c r="P67" i="14"/>
  <c r="O67" i="14"/>
  <c r="N67" i="14"/>
  <c r="AO67" i="14" s="1"/>
  <c r="M67" i="14"/>
  <c r="AU66" i="14"/>
  <c r="AT66" i="14"/>
  <c r="AI66" i="14"/>
  <c r="AH66" i="14"/>
  <c r="AF66" i="14"/>
  <c r="AE66" i="14"/>
  <c r="AD66" i="14"/>
  <c r="AA66" i="14"/>
  <c r="Z66" i="14"/>
  <c r="Y66" i="14"/>
  <c r="X66" i="14"/>
  <c r="W66" i="14"/>
  <c r="P66" i="14"/>
  <c r="O66" i="14"/>
  <c r="N66" i="14"/>
  <c r="M66" i="14"/>
  <c r="AI65" i="14"/>
  <c r="AH65" i="14"/>
  <c r="AF65" i="14"/>
  <c r="AE65" i="14"/>
  <c r="AA65" i="14"/>
  <c r="Z65" i="14"/>
  <c r="Y65" i="14"/>
  <c r="X65" i="14"/>
  <c r="W65" i="14"/>
  <c r="P65" i="14"/>
  <c r="O65" i="14"/>
  <c r="N65" i="14"/>
  <c r="AC65" i="14" s="1"/>
  <c r="M65" i="14"/>
  <c r="AP64" i="14"/>
  <c r="AI64" i="14"/>
  <c r="AT64" i="14" s="1"/>
  <c r="AH64" i="14"/>
  <c r="AF64" i="14"/>
  <c r="AE64" i="14"/>
  <c r="AC64" i="14"/>
  <c r="AB64" i="14"/>
  <c r="AA64" i="14"/>
  <c r="Z64" i="14"/>
  <c r="Y64" i="14"/>
  <c r="X64" i="14"/>
  <c r="W64" i="14"/>
  <c r="P64" i="14"/>
  <c r="O64" i="14"/>
  <c r="AD64" i="14" s="1"/>
  <c r="N64" i="14"/>
  <c r="M64" i="14"/>
  <c r="AP63" i="14"/>
  <c r="AI63" i="14"/>
  <c r="AH63" i="14"/>
  <c r="AF63" i="14"/>
  <c r="AE63" i="14"/>
  <c r="AC63" i="14"/>
  <c r="AB63" i="14"/>
  <c r="AA63" i="14"/>
  <c r="Z63" i="14"/>
  <c r="Y63" i="14"/>
  <c r="X63" i="14"/>
  <c r="W63" i="14"/>
  <c r="P63" i="14"/>
  <c r="O63" i="14"/>
  <c r="N63" i="14"/>
  <c r="AO63" i="14" s="1"/>
  <c r="AV63" i="14" s="1"/>
  <c r="M63" i="14"/>
  <c r="AT62" i="14"/>
  <c r="AI62" i="14"/>
  <c r="AH62" i="14"/>
  <c r="AF62" i="14"/>
  <c r="AE62" i="14"/>
  <c r="AD62" i="14"/>
  <c r="AC62" i="14"/>
  <c r="AA62" i="14"/>
  <c r="Z62" i="14"/>
  <c r="Y62" i="14"/>
  <c r="X62" i="14"/>
  <c r="W62" i="14"/>
  <c r="P62" i="14"/>
  <c r="O62" i="14"/>
  <c r="N62" i="14"/>
  <c r="M62" i="14"/>
  <c r="AB62" i="14" s="1"/>
  <c r="AI61" i="14"/>
  <c r="AH61" i="14"/>
  <c r="W61" i="14"/>
  <c r="AT60" i="14"/>
  <c r="AR60" i="14"/>
  <c r="AP60" i="14"/>
  <c r="AI60" i="14"/>
  <c r="AH60" i="14"/>
  <c r="AF60" i="14"/>
  <c r="AE60" i="14"/>
  <c r="AB60" i="14"/>
  <c r="AA60" i="14"/>
  <c r="Z60" i="14"/>
  <c r="Y60" i="14"/>
  <c r="X60" i="14"/>
  <c r="W60" i="14"/>
  <c r="P60" i="14"/>
  <c r="O60" i="14"/>
  <c r="AD60" i="14" s="1"/>
  <c r="N60" i="14"/>
  <c r="M60" i="14"/>
  <c r="AP59" i="14"/>
  <c r="AN59" i="14"/>
  <c r="AI59" i="14"/>
  <c r="AT59" i="14" s="1"/>
  <c r="AH59" i="14"/>
  <c r="AF59" i="14"/>
  <c r="AE59" i="14"/>
  <c r="AD59" i="14"/>
  <c r="AC59" i="14"/>
  <c r="AB59" i="14"/>
  <c r="AA59" i="14"/>
  <c r="Z59" i="14"/>
  <c r="Y59" i="14"/>
  <c r="X59" i="14"/>
  <c r="W59" i="14"/>
  <c r="P59" i="14"/>
  <c r="O59" i="14"/>
  <c r="AQ59" i="14" s="1"/>
  <c r="N59" i="14"/>
  <c r="AO59" i="14" s="1"/>
  <c r="AV59" i="14" s="1"/>
  <c r="M59" i="14"/>
  <c r="AP58" i="14"/>
  <c r="AO58" i="14"/>
  <c r="AV58" i="14" s="1"/>
  <c r="AN58" i="14"/>
  <c r="AI58" i="14"/>
  <c r="AT58" i="14" s="1"/>
  <c r="AH58" i="14"/>
  <c r="AF58" i="14"/>
  <c r="AE58" i="14"/>
  <c r="AD58" i="14"/>
  <c r="AC58" i="14"/>
  <c r="AA58" i="14"/>
  <c r="Z58" i="14"/>
  <c r="Y58" i="14"/>
  <c r="X58" i="14"/>
  <c r="W58" i="14"/>
  <c r="P58" i="14"/>
  <c r="O58" i="14"/>
  <c r="N58" i="14"/>
  <c r="M58" i="14"/>
  <c r="AP57" i="14"/>
  <c r="AO57" i="14"/>
  <c r="AV57" i="14" s="1"/>
  <c r="AN57" i="14"/>
  <c r="AI57" i="14"/>
  <c r="AT57" i="14" s="1"/>
  <c r="AH57" i="14"/>
  <c r="AF57" i="14"/>
  <c r="AE57" i="14"/>
  <c r="AD57" i="14"/>
  <c r="AC57" i="14"/>
  <c r="AA57" i="14"/>
  <c r="Z57" i="14"/>
  <c r="Y57" i="14"/>
  <c r="X57" i="14"/>
  <c r="W57" i="14"/>
  <c r="P57" i="14"/>
  <c r="O57" i="14"/>
  <c r="N57" i="14"/>
  <c r="M57" i="14"/>
  <c r="AV56" i="14"/>
  <c r="AT56" i="14"/>
  <c r="AP56" i="14"/>
  <c r="AO56" i="14"/>
  <c r="AN56" i="14"/>
  <c r="AI56" i="14"/>
  <c r="AH56" i="14"/>
  <c r="AF56" i="14"/>
  <c r="AE56" i="14"/>
  <c r="AD56" i="14"/>
  <c r="AC56" i="14"/>
  <c r="AA56" i="14"/>
  <c r="Z56" i="14"/>
  <c r="Y56" i="14"/>
  <c r="X56" i="14"/>
  <c r="W56" i="14"/>
  <c r="P56" i="14"/>
  <c r="O56" i="14"/>
  <c r="N56" i="14"/>
  <c r="M56" i="14"/>
  <c r="AU55" i="14"/>
  <c r="AP55" i="14"/>
  <c r="AI55" i="14"/>
  <c r="AH55" i="14"/>
  <c r="AF55" i="14"/>
  <c r="AE55" i="14"/>
  <c r="AB55" i="14"/>
  <c r="AA55" i="14"/>
  <c r="Z55" i="14"/>
  <c r="Y55" i="14"/>
  <c r="X55" i="14"/>
  <c r="W55" i="14"/>
  <c r="P55" i="14"/>
  <c r="O55" i="14"/>
  <c r="N55" i="14"/>
  <c r="AC55" i="14" s="1"/>
  <c r="M55" i="14"/>
  <c r="AI54" i="14"/>
  <c r="AH54" i="14"/>
  <c r="W54" i="14"/>
  <c r="AO53" i="14"/>
  <c r="AN53" i="14"/>
  <c r="AI53" i="14"/>
  <c r="AT53" i="14" s="1"/>
  <c r="AH53" i="14"/>
  <c r="AF53" i="14"/>
  <c r="AE53" i="14"/>
  <c r="AD53" i="14"/>
  <c r="AC53" i="14"/>
  <c r="AA53" i="14"/>
  <c r="Z53" i="14"/>
  <c r="Y53" i="14"/>
  <c r="X53" i="14"/>
  <c r="W53" i="14"/>
  <c r="P53" i="14"/>
  <c r="O53" i="14"/>
  <c r="N53" i="14"/>
  <c r="M53" i="14"/>
  <c r="AT52" i="14"/>
  <c r="AP52" i="14"/>
  <c r="AO52" i="14"/>
  <c r="AV52" i="14" s="1"/>
  <c r="AN52" i="14"/>
  <c r="AI52" i="14"/>
  <c r="AH52" i="14"/>
  <c r="AF52" i="14"/>
  <c r="AE52" i="14"/>
  <c r="AD52" i="14"/>
  <c r="AC52" i="14"/>
  <c r="AA52" i="14"/>
  <c r="Z52" i="14"/>
  <c r="Y52" i="14"/>
  <c r="X52" i="14"/>
  <c r="W52" i="14"/>
  <c r="P52" i="14"/>
  <c r="O52" i="14"/>
  <c r="N52" i="14"/>
  <c r="M52" i="14"/>
  <c r="AU51" i="14"/>
  <c r="AN51" i="14"/>
  <c r="AI51" i="14"/>
  <c r="AH51" i="14"/>
  <c r="AF51" i="14"/>
  <c r="AE51" i="14"/>
  <c r="AC51" i="14"/>
  <c r="AB51" i="14"/>
  <c r="AA51" i="14"/>
  <c r="Z51" i="14"/>
  <c r="Y51" i="14"/>
  <c r="X51" i="14"/>
  <c r="W51" i="14"/>
  <c r="P51" i="14"/>
  <c r="O51" i="14"/>
  <c r="N51" i="14"/>
  <c r="AO51" i="14" s="1"/>
  <c r="M51" i="14"/>
  <c r="AU50" i="14"/>
  <c r="AT50" i="14"/>
  <c r="AN50" i="14"/>
  <c r="AI50" i="14"/>
  <c r="AH50" i="14"/>
  <c r="AF50" i="14"/>
  <c r="AE50" i="14"/>
  <c r="AD50" i="14"/>
  <c r="AC50" i="14"/>
  <c r="AB50" i="14"/>
  <c r="AA50" i="14"/>
  <c r="Z50" i="14"/>
  <c r="Y50" i="14"/>
  <c r="X50" i="14"/>
  <c r="W50" i="14"/>
  <c r="P50" i="14"/>
  <c r="O50" i="14"/>
  <c r="AQ50" i="14" s="1"/>
  <c r="N50" i="14"/>
  <c r="AO50" i="14" s="1"/>
  <c r="M50" i="14"/>
  <c r="AU49" i="14"/>
  <c r="AT49" i="14"/>
  <c r="AO49" i="14"/>
  <c r="AN49" i="14"/>
  <c r="AI49" i="14"/>
  <c r="AH49" i="14"/>
  <c r="AF49" i="14"/>
  <c r="AE49" i="14"/>
  <c r="AD49" i="14"/>
  <c r="AC49" i="14"/>
  <c r="AA49" i="14"/>
  <c r="Z49" i="14"/>
  <c r="Y49" i="14"/>
  <c r="X49" i="14"/>
  <c r="W49" i="14"/>
  <c r="P49" i="14"/>
  <c r="O49" i="14"/>
  <c r="N49" i="14"/>
  <c r="M49" i="14"/>
  <c r="AI48" i="14"/>
  <c r="AH48" i="14"/>
  <c r="W48" i="14"/>
  <c r="AP47" i="14"/>
  <c r="AO47" i="14"/>
  <c r="AV47" i="14" s="1"/>
  <c r="AJ47" i="14"/>
  <c r="AI47" i="14"/>
  <c r="AH47" i="14"/>
  <c r="AF47" i="14"/>
  <c r="AE47" i="14"/>
  <c r="AC47" i="14"/>
  <c r="AB47" i="14"/>
  <c r="AA47" i="14"/>
  <c r="Z47" i="14"/>
  <c r="Y47" i="14"/>
  <c r="X47" i="14"/>
  <c r="W47" i="14"/>
  <c r="P47" i="14"/>
  <c r="O47" i="14"/>
  <c r="AQ47" i="14" s="1"/>
  <c r="N47" i="14"/>
  <c r="M47" i="14"/>
  <c r="AU46" i="14"/>
  <c r="AT46" i="14"/>
  <c r="AP46" i="14"/>
  <c r="AN46" i="14"/>
  <c r="AI46" i="14"/>
  <c r="AH46" i="14"/>
  <c r="AF46" i="14"/>
  <c r="AE46" i="14"/>
  <c r="AD46" i="14"/>
  <c r="AC46" i="14"/>
  <c r="AB46" i="14"/>
  <c r="AA46" i="14"/>
  <c r="Z46" i="14"/>
  <c r="Y46" i="14"/>
  <c r="X46" i="14"/>
  <c r="W46" i="14"/>
  <c r="P46" i="14"/>
  <c r="O46" i="14"/>
  <c r="N46" i="14"/>
  <c r="AO46" i="14" s="1"/>
  <c r="AV46" i="14" s="1"/>
  <c r="M46" i="14"/>
  <c r="AV45" i="14"/>
  <c r="AU45" i="14"/>
  <c r="AT45" i="14"/>
  <c r="AP45" i="14"/>
  <c r="AO45" i="14"/>
  <c r="AN45" i="14"/>
  <c r="AI45" i="14"/>
  <c r="AH45" i="14"/>
  <c r="AF45" i="14"/>
  <c r="AE45" i="14"/>
  <c r="AD45" i="14"/>
  <c r="AC45" i="14"/>
  <c r="AA45" i="14"/>
  <c r="Z45" i="14"/>
  <c r="Y45" i="14"/>
  <c r="X45" i="14"/>
  <c r="W45" i="14"/>
  <c r="P45" i="14"/>
  <c r="O45" i="14"/>
  <c r="AQ45" i="14" s="1"/>
  <c r="N45" i="14"/>
  <c r="M45" i="14"/>
  <c r="AP44" i="14"/>
  <c r="AO44" i="14"/>
  <c r="AV44" i="14" s="1"/>
  <c r="AI44" i="14"/>
  <c r="AT44" i="14" s="1"/>
  <c r="AH44" i="14"/>
  <c r="AF44" i="14"/>
  <c r="AE44" i="14"/>
  <c r="AD44" i="14"/>
  <c r="AA44" i="14"/>
  <c r="Z44" i="14"/>
  <c r="Y44" i="14"/>
  <c r="X44" i="14"/>
  <c r="W44" i="14"/>
  <c r="P44" i="14"/>
  <c r="O44" i="14"/>
  <c r="AQ44" i="14" s="1"/>
  <c r="N44" i="14"/>
  <c r="AC44" i="14" s="1"/>
  <c r="M44" i="14"/>
  <c r="AI43" i="14"/>
  <c r="AH43" i="14"/>
  <c r="W43" i="14"/>
  <c r="AU42" i="14"/>
  <c r="AT42" i="14"/>
  <c r="AP42" i="14"/>
  <c r="AN42" i="14"/>
  <c r="AI42" i="14"/>
  <c r="AH42" i="14"/>
  <c r="AF42" i="14"/>
  <c r="AE42" i="14"/>
  <c r="AD42" i="14"/>
  <c r="AC42" i="14"/>
  <c r="AB42" i="14"/>
  <c r="AA42" i="14"/>
  <c r="Z42" i="14"/>
  <c r="Y42" i="14"/>
  <c r="X42" i="14"/>
  <c r="W42" i="14"/>
  <c r="P42" i="14"/>
  <c r="O42" i="14"/>
  <c r="AQ42" i="14" s="1"/>
  <c r="N42" i="14"/>
  <c r="AO42" i="14" s="1"/>
  <c r="AV42" i="14" s="1"/>
  <c r="M42" i="14"/>
  <c r="AU41" i="14"/>
  <c r="AT41" i="14"/>
  <c r="AP41" i="14"/>
  <c r="AO41" i="14"/>
  <c r="AV41" i="14" s="1"/>
  <c r="AN41" i="14"/>
  <c r="AI41" i="14"/>
  <c r="AH41" i="14"/>
  <c r="AF41" i="14"/>
  <c r="AE41" i="14"/>
  <c r="AD41" i="14"/>
  <c r="AC41" i="14"/>
  <c r="AA41" i="14"/>
  <c r="Z41" i="14"/>
  <c r="Y41" i="14"/>
  <c r="X41" i="14"/>
  <c r="W41" i="14"/>
  <c r="P41" i="14"/>
  <c r="O41" i="14"/>
  <c r="N41" i="14"/>
  <c r="M41" i="14"/>
  <c r="AI40" i="14"/>
  <c r="AH40" i="14"/>
  <c r="W40" i="14"/>
  <c r="AP39" i="14"/>
  <c r="AO39" i="14"/>
  <c r="AV39" i="14" s="1"/>
  <c r="AJ39" i="14"/>
  <c r="AI39" i="14"/>
  <c r="AN39" i="14" s="1"/>
  <c r="AH39" i="14"/>
  <c r="AF39" i="14"/>
  <c r="AE39" i="14"/>
  <c r="AC39" i="14"/>
  <c r="AB39" i="14"/>
  <c r="AA39" i="14"/>
  <c r="Z39" i="14"/>
  <c r="Y39" i="14"/>
  <c r="X39" i="14"/>
  <c r="W39" i="14"/>
  <c r="P39" i="14"/>
  <c r="O39" i="14"/>
  <c r="N39" i="14"/>
  <c r="M39" i="14"/>
  <c r="AU38" i="14"/>
  <c r="AT38" i="14"/>
  <c r="AP38" i="14"/>
  <c r="AN38" i="14"/>
  <c r="AI38" i="14"/>
  <c r="AH38" i="14"/>
  <c r="AF38" i="14"/>
  <c r="AE38" i="14"/>
  <c r="AD38" i="14"/>
  <c r="AC38" i="14"/>
  <c r="AB38" i="14"/>
  <c r="AA38" i="14"/>
  <c r="Z38" i="14"/>
  <c r="Y38" i="14"/>
  <c r="X38" i="14"/>
  <c r="W38" i="14"/>
  <c r="P38" i="14"/>
  <c r="O38" i="14"/>
  <c r="N38" i="14"/>
  <c r="AO38" i="14" s="1"/>
  <c r="AV38" i="14" s="1"/>
  <c r="M38" i="14"/>
  <c r="AU37" i="14"/>
  <c r="AT37" i="14"/>
  <c r="AP37" i="14"/>
  <c r="AO37" i="14"/>
  <c r="AV37" i="14" s="1"/>
  <c r="AN37" i="14"/>
  <c r="AI37" i="14"/>
  <c r="AH37" i="14"/>
  <c r="AF37" i="14"/>
  <c r="AE37" i="14"/>
  <c r="AD37" i="14"/>
  <c r="AC37" i="14"/>
  <c r="AA37" i="14"/>
  <c r="Z37" i="14"/>
  <c r="Y37" i="14"/>
  <c r="X37" i="14"/>
  <c r="W37" i="14"/>
  <c r="P37" i="14"/>
  <c r="O37" i="14"/>
  <c r="N37" i="14"/>
  <c r="M37" i="14"/>
  <c r="AI36" i="14"/>
  <c r="AH36" i="14"/>
  <c r="W36" i="14"/>
  <c r="AP35" i="14"/>
  <c r="AI35" i="14"/>
  <c r="AH35" i="14"/>
  <c r="AF35" i="14"/>
  <c r="AE35" i="14"/>
  <c r="AC35" i="14"/>
  <c r="AB35" i="14"/>
  <c r="AA35" i="14"/>
  <c r="Z35" i="14"/>
  <c r="Y35" i="14"/>
  <c r="X35" i="14"/>
  <c r="W35" i="14"/>
  <c r="P35" i="14"/>
  <c r="O35" i="14"/>
  <c r="AQ35" i="14" s="1"/>
  <c r="N35" i="14"/>
  <c r="AO35" i="14" s="1"/>
  <c r="AV35" i="14" s="1"/>
  <c r="M35" i="14"/>
  <c r="AU34" i="14"/>
  <c r="AT34" i="14"/>
  <c r="AP34" i="14"/>
  <c r="AN34" i="14"/>
  <c r="AJ34" i="14"/>
  <c r="AI34" i="14"/>
  <c r="AH34" i="14"/>
  <c r="AF34" i="14"/>
  <c r="AE34" i="14"/>
  <c r="AD34" i="14"/>
  <c r="AC34" i="14"/>
  <c r="AB34" i="14"/>
  <c r="AA34" i="14"/>
  <c r="Z34" i="14"/>
  <c r="Y34" i="14"/>
  <c r="X34" i="14"/>
  <c r="W34" i="14"/>
  <c r="P34" i="14"/>
  <c r="O34" i="14"/>
  <c r="N34" i="14"/>
  <c r="AO34" i="14" s="1"/>
  <c r="AV34" i="14" s="1"/>
  <c r="M34" i="14"/>
  <c r="AI33" i="14"/>
  <c r="AH33" i="14"/>
  <c r="W33" i="14"/>
  <c r="AI32" i="14"/>
  <c r="AH32" i="14"/>
  <c r="AF32" i="14"/>
  <c r="AE32" i="14"/>
  <c r="AB32" i="14"/>
  <c r="AA32" i="14"/>
  <c r="Z32" i="14"/>
  <c r="Y32" i="14"/>
  <c r="X32" i="14"/>
  <c r="W32" i="14"/>
  <c r="P32" i="14"/>
  <c r="O32" i="14"/>
  <c r="AD32" i="14" s="1"/>
  <c r="N32" i="14"/>
  <c r="AO32" i="14" s="1"/>
  <c r="M32" i="14"/>
  <c r="AT31" i="14"/>
  <c r="AI31" i="14"/>
  <c r="AN31" i="14" s="1"/>
  <c r="AH31" i="14"/>
  <c r="AF31" i="14"/>
  <c r="AE31" i="14"/>
  <c r="AC31" i="14"/>
  <c r="AB31" i="14"/>
  <c r="AA31" i="14"/>
  <c r="Z31" i="14"/>
  <c r="Y31" i="14"/>
  <c r="X31" i="14"/>
  <c r="W31" i="14"/>
  <c r="P31" i="14"/>
  <c r="O31" i="14"/>
  <c r="N31" i="14"/>
  <c r="AO31" i="14" s="1"/>
  <c r="M31" i="14"/>
  <c r="AU30" i="14"/>
  <c r="AT30" i="14"/>
  <c r="AN30" i="14"/>
  <c r="AI30" i="14"/>
  <c r="AH30" i="14"/>
  <c r="AF30" i="14"/>
  <c r="AE30" i="14"/>
  <c r="AD30" i="14"/>
  <c r="AC30" i="14"/>
  <c r="AB30" i="14"/>
  <c r="AA30" i="14"/>
  <c r="Z30" i="14"/>
  <c r="Y30" i="14"/>
  <c r="X30" i="14"/>
  <c r="W30" i="14"/>
  <c r="P30" i="14"/>
  <c r="O30" i="14"/>
  <c r="AQ30" i="14" s="1"/>
  <c r="N30" i="14"/>
  <c r="AO30" i="14" s="1"/>
  <c r="M30" i="14"/>
  <c r="AU29" i="14"/>
  <c r="AT29" i="14"/>
  <c r="AO29" i="14"/>
  <c r="AN29" i="14"/>
  <c r="AI29" i="14"/>
  <c r="AH29" i="14"/>
  <c r="AF29" i="14"/>
  <c r="AE29" i="14"/>
  <c r="AD29" i="14"/>
  <c r="AC29" i="14"/>
  <c r="AA29" i="14"/>
  <c r="Z29" i="14"/>
  <c r="Y29" i="14"/>
  <c r="X29" i="14"/>
  <c r="W29" i="14"/>
  <c r="P29" i="14"/>
  <c r="O29" i="14"/>
  <c r="N29" i="14"/>
  <c r="M29" i="14"/>
  <c r="AU28" i="14"/>
  <c r="AP28" i="14"/>
  <c r="AO28" i="14"/>
  <c r="AN28" i="14"/>
  <c r="AI28" i="14"/>
  <c r="AT28" i="14" s="1"/>
  <c r="AH28" i="14"/>
  <c r="AF28" i="14"/>
  <c r="AE28" i="14"/>
  <c r="AD28" i="14"/>
  <c r="AA28" i="14"/>
  <c r="Z28" i="14"/>
  <c r="Y28" i="14"/>
  <c r="X28" i="14"/>
  <c r="W28" i="14"/>
  <c r="P28" i="14"/>
  <c r="O28" i="14"/>
  <c r="N28" i="14"/>
  <c r="AC28" i="14" s="1"/>
  <c r="M28" i="14"/>
  <c r="AT27" i="14"/>
  <c r="AP27" i="14"/>
  <c r="AI27" i="14"/>
  <c r="AH27" i="14"/>
  <c r="AF27" i="14"/>
  <c r="AE27" i="14"/>
  <c r="AA27" i="14"/>
  <c r="Z27" i="14"/>
  <c r="Y27" i="14"/>
  <c r="X27" i="14"/>
  <c r="W27" i="14"/>
  <c r="P27" i="14"/>
  <c r="O27" i="14"/>
  <c r="AD27" i="14" s="1"/>
  <c r="N27" i="14"/>
  <c r="M27" i="14"/>
  <c r="AI26" i="14"/>
  <c r="AH26" i="14"/>
  <c r="W26" i="14"/>
  <c r="AV25" i="14"/>
  <c r="AU25" i="14"/>
  <c r="AT25" i="14"/>
  <c r="AP25" i="14"/>
  <c r="AO25" i="14"/>
  <c r="AN25" i="14"/>
  <c r="AI25" i="14"/>
  <c r="AH25" i="14"/>
  <c r="AF25" i="14"/>
  <c r="AE25" i="14"/>
  <c r="AD25" i="14"/>
  <c r="AC25" i="14"/>
  <c r="AA25" i="14"/>
  <c r="Z25" i="14"/>
  <c r="Y25" i="14"/>
  <c r="X25" i="14"/>
  <c r="W25" i="14"/>
  <c r="P25" i="14"/>
  <c r="O25" i="14"/>
  <c r="AQ25" i="14" s="1"/>
  <c r="N25" i="14"/>
  <c r="M25" i="14"/>
  <c r="AU24" i="14"/>
  <c r="AP24" i="14"/>
  <c r="AO24" i="14"/>
  <c r="AN24" i="14"/>
  <c r="AI24" i="14"/>
  <c r="AT24" i="14" s="1"/>
  <c r="AH24" i="14"/>
  <c r="AF24" i="14"/>
  <c r="AE24" i="14"/>
  <c r="AD24" i="14"/>
  <c r="AA24" i="14"/>
  <c r="Z24" i="14"/>
  <c r="Y24" i="14"/>
  <c r="X24" i="14"/>
  <c r="W24" i="14"/>
  <c r="P24" i="14"/>
  <c r="O24" i="14"/>
  <c r="N24" i="14"/>
  <c r="AC24" i="14" s="1"/>
  <c r="M24" i="14"/>
  <c r="AT23" i="14"/>
  <c r="AP23" i="14"/>
  <c r="AI23" i="14"/>
  <c r="AH23" i="14"/>
  <c r="AF23" i="14"/>
  <c r="AE23" i="14"/>
  <c r="AA23" i="14"/>
  <c r="Z23" i="14"/>
  <c r="Y23" i="14"/>
  <c r="X23" i="14"/>
  <c r="W23" i="14"/>
  <c r="P23" i="14"/>
  <c r="O23" i="14"/>
  <c r="AD23" i="14" s="1"/>
  <c r="N23" i="14"/>
  <c r="M23" i="14"/>
  <c r="AI22" i="14"/>
  <c r="AH22" i="14"/>
  <c r="W22" i="14"/>
  <c r="AV21" i="14"/>
  <c r="AU21" i="14"/>
  <c r="AT21" i="14"/>
  <c r="AP21" i="14"/>
  <c r="AO21" i="14"/>
  <c r="AN21" i="14"/>
  <c r="AI21" i="14"/>
  <c r="AH21" i="14"/>
  <c r="AF21" i="14"/>
  <c r="AE21" i="14"/>
  <c r="AD21" i="14"/>
  <c r="AC21" i="14"/>
  <c r="AA21" i="14"/>
  <c r="Z21" i="14"/>
  <c r="Y21" i="14"/>
  <c r="X21" i="14"/>
  <c r="W21" i="14"/>
  <c r="P21" i="14"/>
  <c r="O21" i="14"/>
  <c r="AQ21" i="14" s="1"/>
  <c r="N21" i="14"/>
  <c r="M21" i="14"/>
  <c r="AU20" i="14"/>
  <c r="AP20" i="14"/>
  <c r="AO20" i="14"/>
  <c r="AV20" i="14" s="1"/>
  <c r="AN20" i="14"/>
  <c r="AI20" i="14"/>
  <c r="AT20" i="14" s="1"/>
  <c r="AH20" i="14"/>
  <c r="AF20" i="14"/>
  <c r="AE20" i="14"/>
  <c r="AD20" i="14"/>
  <c r="AA20" i="14"/>
  <c r="Z20" i="14"/>
  <c r="Y20" i="14"/>
  <c r="X20" i="14"/>
  <c r="W20" i="14"/>
  <c r="P20" i="14"/>
  <c r="O20" i="14"/>
  <c r="AQ20" i="14" s="1"/>
  <c r="N20" i="14"/>
  <c r="AC20" i="14" s="1"/>
  <c r="M20" i="14"/>
  <c r="AI19" i="14"/>
  <c r="AH19" i="14"/>
  <c r="W19" i="14"/>
  <c r="AU18" i="14"/>
  <c r="AT18" i="14"/>
  <c r="AN18" i="14"/>
  <c r="AI18" i="14"/>
  <c r="AH18" i="14"/>
  <c r="AF18" i="14"/>
  <c r="AE18" i="14"/>
  <c r="AD18" i="14"/>
  <c r="AC18" i="14"/>
  <c r="AB18" i="14"/>
  <c r="AA18" i="14"/>
  <c r="Z18" i="14"/>
  <c r="Y18" i="14"/>
  <c r="X18" i="14"/>
  <c r="W18" i="14"/>
  <c r="P18" i="14"/>
  <c r="O18" i="14"/>
  <c r="AQ18" i="14" s="1"/>
  <c r="N18" i="14"/>
  <c r="AO18" i="14" s="1"/>
  <c r="M18" i="14"/>
  <c r="AU17" i="14"/>
  <c r="AT17" i="14"/>
  <c r="AO17" i="14"/>
  <c r="AN17" i="14"/>
  <c r="AI17" i="14"/>
  <c r="AH17" i="14"/>
  <c r="AF17" i="14"/>
  <c r="AE17" i="14"/>
  <c r="AD17" i="14"/>
  <c r="AC17" i="14"/>
  <c r="AA17" i="14"/>
  <c r="Z17" i="14"/>
  <c r="Y17" i="14"/>
  <c r="X17" i="14"/>
  <c r="W17" i="14"/>
  <c r="P17" i="14"/>
  <c r="O17" i="14"/>
  <c r="N17" i="14"/>
  <c r="M17" i="14"/>
  <c r="AU16" i="14"/>
  <c r="AP16" i="14"/>
  <c r="AO16" i="14"/>
  <c r="AN16" i="14"/>
  <c r="AI16" i="14"/>
  <c r="AT16" i="14" s="1"/>
  <c r="AH16" i="14"/>
  <c r="AF16" i="14"/>
  <c r="AE16" i="14"/>
  <c r="AD16" i="14"/>
  <c r="AA16" i="14"/>
  <c r="Z16" i="14"/>
  <c r="Y16" i="14"/>
  <c r="X16" i="14"/>
  <c r="W16" i="14"/>
  <c r="P16" i="14"/>
  <c r="O16" i="14"/>
  <c r="N16" i="14"/>
  <c r="AC16" i="14" s="1"/>
  <c r="M16" i="14"/>
  <c r="AI15" i="14"/>
  <c r="AH15" i="14"/>
  <c r="W15" i="14"/>
  <c r="AU14" i="14"/>
  <c r="AT14" i="14"/>
  <c r="AN14" i="14"/>
  <c r="AJ14" i="14"/>
  <c r="AI14" i="14"/>
  <c r="AH14" i="14"/>
  <c r="AF14" i="14"/>
  <c r="AE14" i="14"/>
  <c r="AD14" i="14"/>
  <c r="AC14" i="14"/>
  <c r="AB14" i="14"/>
  <c r="AA14" i="14"/>
  <c r="Z14" i="14"/>
  <c r="Y14" i="14"/>
  <c r="X14" i="14"/>
  <c r="W14" i="14"/>
  <c r="P14" i="14"/>
  <c r="O14" i="14"/>
  <c r="N14" i="14"/>
  <c r="AO14" i="14" s="1"/>
  <c r="M14" i="14"/>
  <c r="AU13" i="14"/>
  <c r="AT13" i="14"/>
  <c r="AO13" i="14"/>
  <c r="AN13" i="14"/>
  <c r="AI13" i="14"/>
  <c r="AH13" i="14"/>
  <c r="AF13" i="14"/>
  <c r="AE13" i="14"/>
  <c r="AD13" i="14"/>
  <c r="AC13" i="14"/>
  <c r="AA13" i="14"/>
  <c r="Z13" i="14"/>
  <c r="Y13" i="14"/>
  <c r="X13" i="14"/>
  <c r="W13" i="14"/>
  <c r="P13" i="14"/>
  <c r="O13" i="14"/>
  <c r="N13" i="14"/>
  <c r="M13" i="14"/>
  <c r="AU12" i="14"/>
  <c r="AP12" i="14"/>
  <c r="AN12" i="14"/>
  <c r="AI12" i="14"/>
  <c r="AT12" i="14" s="1"/>
  <c r="AH12" i="14"/>
  <c r="AF12" i="14"/>
  <c r="AE12" i="14"/>
  <c r="AD12" i="14"/>
  <c r="AA12" i="14"/>
  <c r="Z12" i="14"/>
  <c r="Y12" i="14"/>
  <c r="X12" i="14"/>
  <c r="W12" i="14"/>
  <c r="P12" i="14"/>
  <c r="O12" i="14"/>
  <c r="N12" i="14"/>
  <c r="M12" i="14"/>
  <c r="AI11" i="14"/>
  <c r="AH11" i="14"/>
  <c r="W11" i="14"/>
  <c r="AU10" i="14"/>
  <c r="AT10" i="14"/>
  <c r="AN10" i="14"/>
  <c r="AJ10" i="14"/>
  <c r="AI10" i="14"/>
  <c r="AH10" i="14"/>
  <c r="AF10" i="14"/>
  <c r="AE10" i="14"/>
  <c r="AD10" i="14"/>
  <c r="AC10" i="14"/>
  <c r="AB10" i="14"/>
  <c r="AA10" i="14"/>
  <c r="Z10" i="14"/>
  <c r="Y10" i="14"/>
  <c r="X10" i="14"/>
  <c r="W10" i="14"/>
  <c r="P10" i="14"/>
  <c r="O10" i="14"/>
  <c r="N10" i="14"/>
  <c r="AO10" i="14" s="1"/>
  <c r="M10" i="14"/>
  <c r="AV9" i="14"/>
  <c r="AU9" i="14"/>
  <c r="AT9" i="14"/>
  <c r="AP9" i="14"/>
  <c r="AO9" i="14"/>
  <c r="AN9" i="14"/>
  <c r="AI9" i="14"/>
  <c r="AH9" i="14"/>
  <c r="AF9" i="14"/>
  <c r="AE9" i="14"/>
  <c r="AD9" i="14"/>
  <c r="AC9" i="14"/>
  <c r="AA9" i="14"/>
  <c r="Z9" i="14"/>
  <c r="Y9" i="14"/>
  <c r="X9" i="14"/>
  <c r="W9" i="14"/>
  <c r="P9" i="14"/>
  <c r="O9" i="14"/>
  <c r="AQ9" i="14" s="1"/>
  <c r="N9" i="14"/>
  <c r="M9" i="14"/>
  <c r="AU8" i="14"/>
  <c r="AP8" i="14"/>
  <c r="AO8" i="14"/>
  <c r="AN8" i="14"/>
  <c r="AI8" i="14"/>
  <c r="AT8" i="14" s="1"/>
  <c r="AH8" i="14"/>
  <c r="AF8" i="14"/>
  <c r="AE8" i="14"/>
  <c r="AD8" i="14"/>
  <c r="AA8" i="14"/>
  <c r="Z8" i="14"/>
  <c r="Y8" i="14"/>
  <c r="X8" i="14"/>
  <c r="W8" i="14"/>
  <c r="P8" i="14"/>
  <c r="O8" i="14"/>
  <c r="N8" i="14"/>
  <c r="AC8" i="14" s="1"/>
  <c r="M8" i="14"/>
  <c r="AU7" i="14"/>
  <c r="AT7" i="14"/>
  <c r="AP7" i="14"/>
  <c r="AI7" i="14"/>
  <c r="AH7" i="14"/>
  <c r="AF7" i="14"/>
  <c r="AE7" i="14"/>
  <c r="AA7" i="14"/>
  <c r="Z7" i="14"/>
  <c r="Y7" i="14"/>
  <c r="X7" i="14"/>
  <c r="W7" i="14"/>
  <c r="P7" i="14"/>
  <c r="O7" i="14"/>
  <c r="AD7" i="14" s="1"/>
  <c r="N7" i="14"/>
  <c r="M7" i="14"/>
  <c r="AU6" i="14"/>
  <c r="AQ6" i="14"/>
  <c r="AP6" i="14"/>
  <c r="AI6" i="14"/>
  <c r="AH6" i="14"/>
  <c r="AF6" i="14"/>
  <c r="AE6" i="14"/>
  <c r="AB6" i="14"/>
  <c r="AA6" i="14"/>
  <c r="Z6" i="14"/>
  <c r="Y6" i="14"/>
  <c r="X6" i="14"/>
  <c r="W6" i="14"/>
  <c r="P6" i="14"/>
  <c r="O6" i="14"/>
  <c r="AD6" i="14" s="1"/>
  <c r="N6" i="14"/>
  <c r="AO6" i="14" s="1"/>
  <c r="AV6" i="14" s="1"/>
  <c r="M6" i="14"/>
  <c r="AI5" i="14"/>
  <c r="AH5" i="14"/>
  <c r="W5" i="14"/>
  <c r="AI4" i="14"/>
  <c r="AU3" i="14"/>
  <c r="AO3" i="14"/>
  <c r="AI3" i="14"/>
  <c r="AH3" i="14"/>
  <c r="AN2" i="14"/>
  <c r="AN95" i="14" s="1"/>
  <c r="AM2" i="14"/>
  <c r="AL2" i="14"/>
  <c r="AK2" i="14"/>
  <c r="AJ2" i="14"/>
  <c r="AJ64" i="14" s="1"/>
  <c r="AA2" i="14"/>
  <c r="A2" i="14"/>
  <c r="AU1" i="14"/>
  <c r="AR1" i="14"/>
  <c r="AR47" i="14" s="1"/>
  <c r="AQ1" i="14"/>
  <c r="AQ84" i="14" s="1"/>
  <c r="AP1" i="14"/>
  <c r="AP113" i="14" s="1"/>
  <c r="AO1" i="14"/>
  <c r="AO100" i="14" s="1"/>
  <c r="AA1" i="14"/>
  <c r="A1" i="14"/>
  <c r="AT117" i="13"/>
  <c r="AP117" i="13"/>
  <c r="AI117" i="13"/>
  <c r="AH117" i="13"/>
  <c r="AF117" i="13"/>
  <c r="AE117" i="13"/>
  <c r="AA117" i="13"/>
  <c r="Z117" i="13"/>
  <c r="Y117" i="13"/>
  <c r="X117" i="13"/>
  <c r="W117" i="13"/>
  <c r="P117" i="13"/>
  <c r="O117" i="13"/>
  <c r="AD117" i="13" s="1"/>
  <c r="N117" i="13"/>
  <c r="M117" i="13"/>
  <c r="AR116" i="13"/>
  <c r="AI116" i="13"/>
  <c r="AH116" i="13"/>
  <c r="AF116" i="13"/>
  <c r="AE116" i="13"/>
  <c r="AB116" i="13"/>
  <c r="AA116" i="13"/>
  <c r="Z116" i="13"/>
  <c r="Y116" i="13"/>
  <c r="X116" i="13"/>
  <c r="W116" i="13"/>
  <c r="P116" i="13"/>
  <c r="O116" i="13"/>
  <c r="AD116" i="13" s="1"/>
  <c r="N116" i="13"/>
  <c r="M116" i="13"/>
  <c r="AJ115" i="13"/>
  <c r="AI115" i="13"/>
  <c r="AH115" i="13"/>
  <c r="AF115" i="13"/>
  <c r="AE115" i="13"/>
  <c r="AC115" i="13"/>
  <c r="AB115" i="13"/>
  <c r="AA115" i="13"/>
  <c r="Z115" i="13"/>
  <c r="Y115" i="13"/>
  <c r="X115" i="13"/>
  <c r="W115" i="13"/>
  <c r="P115" i="13"/>
  <c r="O115" i="13"/>
  <c r="AQ115" i="13" s="1"/>
  <c r="N115" i="13"/>
  <c r="M115" i="13"/>
  <c r="AT114" i="13"/>
  <c r="AN114" i="13"/>
  <c r="AJ114" i="13"/>
  <c r="AI114" i="13"/>
  <c r="AH114" i="13"/>
  <c r="AF114" i="13"/>
  <c r="AE114" i="13"/>
  <c r="AD114" i="13"/>
  <c r="AC114" i="13"/>
  <c r="AB114" i="13"/>
  <c r="AA114" i="13"/>
  <c r="Z114" i="13"/>
  <c r="Y114" i="13"/>
  <c r="X114" i="13"/>
  <c r="W114" i="13"/>
  <c r="P114" i="13"/>
  <c r="O114" i="13"/>
  <c r="N114" i="13"/>
  <c r="M114" i="13"/>
  <c r="AT113" i="13"/>
  <c r="AI113" i="13"/>
  <c r="AH113" i="13"/>
  <c r="AF113" i="13"/>
  <c r="AE113" i="13"/>
  <c r="AD113" i="13"/>
  <c r="AC113" i="13"/>
  <c r="AA113" i="13"/>
  <c r="Z113" i="13"/>
  <c r="Y113" i="13"/>
  <c r="X113" i="13"/>
  <c r="W113" i="13"/>
  <c r="P113" i="13"/>
  <c r="O113" i="13"/>
  <c r="N113" i="13"/>
  <c r="M113" i="13"/>
  <c r="AI112" i="13"/>
  <c r="AT112" i="13" s="1"/>
  <c r="AH112" i="13"/>
  <c r="AF112" i="13"/>
  <c r="AE112" i="13"/>
  <c r="AD112" i="13"/>
  <c r="AA112" i="13"/>
  <c r="Z112" i="13"/>
  <c r="Y112" i="13"/>
  <c r="X112" i="13"/>
  <c r="W112" i="13"/>
  <c r="P112" i="13"/>
  <c r="O112" i="13"/>
  <c r="N112" i="13"/>
  <c r="AC112" i="13" s="1"/>
  <c r="M112" i="13"/>
  <c r="AT111" i="13"/>
  <c r="AI111" i="13"/>
  <c r="AH111" i="13"/>
  <c r="AF111" i="13"/>
  <c r="AE111" i="13"/>
  <c r="AA111" i="13"/>
  <c r="Z111" i="13"/>
  <c r="Y111" i="13"/>
  <c r="X111" i="13"/>
  <c r="W111" i="13"/>
  <c r="P111" i="13"/>
  <c r="O111" i="13"/>
  <c r="AD111" i="13" s="1"/>
  <c r="N111" i="13"/>
  <c r="M111" i="13"/>
  <c r="AI110" i="13"/>
  <c r="AH110" i="13"/>
  <c r="AF110" i="13"/>
  <c r="AE110" i="13"/>
  <c r="AB110" i="13"/>
  <c r="AA110" i="13"/>
  <c r="Z110" i="13"/>
  <c r="Y110" i="13"/>
  <c r="X110" i="13"/>
  <c r="W110" i="13"/>
  <c r="P110" i="13"/>
  <c r="O110" i="13"/>
  <c r="AD110" i="13" s="1"/>
  <c r="N110" i="13"/>
  <c r="AO110" i="13" s="1"/>
  <c r="M110" i="13"/>
  <c r="AI109" i="13"/>
  <c r="AH109" i="13"/>
  <c r="W109" i="13"/>
  <c r="AP108" i="13"/>
  <c r="AI108" i="13"/>
  <c r="AT108" i="13" s="1"/>
  <c r="AH108" i="13"/>
  <c r="AF108" i="13"/>
  <c r="AE108" i="13"/>
  <c r="AD108" i="13"/>
  <c r="AA108" i="13"/>
  <c r="Z108" i="13"/>
  <c r="Y108" i="13"/>
  <c r="X108" i="13"/>
  <c r="W108" i="13"/>
  <c r="P108" i="13"/>
  <c r="O108" i="13"/>
  <c r="N108" i="13"/>
  <c r="AC108" i="13" s="1"/>
  <c r="M108" i="13"/>
  <c r="AT107" i="13"/>
  <c r="AP107" i="13"/>
  <c r="AI107" i="13"/>
  <c r="AH107" i="13"/>
  <c r="AF107" i="13"/>
  <c r="AE107" i="13"/>
  <c r="AA107" i="13"/>
  <c r="Z107" i="13"/>
  <c r="Y107" i="13"/>
  <c r="X107" i="13"/>
  <c r="W107" i="13"/>
  <c r="P107" i="13"/>
  <c r="O107" i="13"/>
  <c r="AD107" i="13" s="1"/>
  <c r="N107" i="13"/>
  <c r="M107" i="13"/>
  <c r="AP106" i="13"/>
  <c r="AI106" i="13"/>
  <c r="AH106" i="13"/>
  <c r="AF106" i="13"/>
  <c r="AE106" i="13"/>
  <c r="AB106" i="13"/>
  <c r="AA106" i="13"/>
  <c r="Z106" i="13"/>
  <c r="Y106" i="13"/>
  <c r="X106" i="13"/>
  <c r="W106" i="13"/>
  <c r="P106" i="13"/>
  <c r="O106" i="13"/>
  <c r="AD106" i="13" s="1"/>
  <c r="N106" i="13"/>
  <c r="AO106" i="13" s="1"/>
  <c r="AV106" i="13" s="1"/>
  <c r="M106" i="13"/>
  <c r="AT105" i="13"/>
  <c r="AI105" i="13"/>
  <c r="AH105" i="13"/>
  <c r="AF105" i="13"/>
  <c r="AE105" i="13"/>
  <c r="AC105" i="13"/>
  <c r="AB105" i="13"/>
  <c r="AA105" i="13"/>
  <c r="Z105" i="13"/>
  <c r="Y105" i="13"/>
  <c r="X105" i="13"/>
  <c r="W105" i="13"/>
  <c r="P105" i="13"/>
  <c r="O105" i="13"/>
  <c r="N105" i="13"/>
  <c r="M105" i="13"/>
  <c r="AT104" i="13"/>
  <c r="AI104" i="13"/>
  <c r="AH104" i="13"/>
  <c r="AF104" i="13"/>
  <c r="AE104" i="13"/>
  <c r="AD104" i="13"/>
  <c r="AC104" i="13"/>
  <c r="AB104" i="13"/>
  <c r="AA104" i="13"/>
  <c r="Z104" i="13"/>
  <c r="Y104" i="13"/>
  <c r="X104" i="13"/>
  <c r="W104" i="13"/>
  <c r="P104" i="13"/>
  <c r="O104" i="13"/>
  <c r="AQ104" i="13" s="1"/>
  <c r="N104" i="13"/>
  <c r="M104" i="13"/>
  <c r="AI103" i="13"/>
  <c r="AH103" i="13"/>
  <c r="W103" i="13"/>
  <c r="AR102" i="13"/>
  <c r="AP102" i="13"/>
  <c r="AI102" i="13"/>
  <c r="AH102" i="13"/>
  <c r="AF102" i="13"/>
  <c r="AE102" i="13"/>
  <c r="AB102" i="13"/>
  <c r="AA102" i="13"/>
  <c r="Z102" i="13"/>
  <c r="Y102" i="13"/>
  <c r="X102" i="13"/>
  <c r="W102" i="13"/>
  <c r="P102" i="13"/>
  <c r="O102" i="13"/>
  <c r="AD102" i="13" s="1"/>
  <c r="N102" i="13"/>
  <c r="AO102" i="13" s="1"/>
  <c r="AV102" i="13" s="1"/>
  <c r="M102" i="13"/>
  <c r="AT101" i="13"/>
  <c r="AR101" i="13"/>
  <c r="AP101" i="13"/>
  <c r="AO101" i="13"/>
  <c r="AV101" i="13" s="1"/>
  <c r="AI101" i="13"/>
  <c r="AH101" i="13"/>
  <c r="AF101" i="13"/>
  <c r="AE101" i="13"/>
  <c r="AC101" i="13"/>
  <c r="AB101" i="13"/>
  <c r="AA101" i="13"/>
  <c r="Z101" i="13"/>
  <c r="Y101" i="13"/>
  <c r="X101" i="13"/>
  <c r="W101" i="13"/>
  <c r="P101" i="13"/>
  <c r="O101" i="13"/>
  <c r="N101" i="13"/>
  <c r="M101" i="13"/>
  <c r="AT100" i="13"/>
  <c r="AI100" i="13"/>
  <c r="AH100" i="13"/>
  <c r="AF100" i="13"/>
  <c r="AE100" i="13"/>
  <c r="AD100" i="13"/>
  <c r="AC100" i="13"/>
  <c r="AB100" i="13"/>
  <c r="AA100" i="13"/>
  <c r="Z100" i="13"/>
  <c r="Y100" i="13"/>
  <c r="X100" i="13"/>
  <c r="W100" i="13"/>
  <c r="P100" i="13"/>
  <c r="O100" i="13"/>
  <c r="AQ100" i="13" s="1"/>
  <c r="N100" i="13"/>
  <c r="M100" i="13"/>
  <c r="AT99" i="13"/>
  <c r="AO99" i="13"/>
  <c r="AI99" i="13"/>
  <c r="AH99" i="13"/>
  <c r="AF99" i="13"/>
  <c r="AE99" i="13"/>
  <c r="AD99" i="13"/>
  <c r="AC99" i="13"/>
  <c r="AA99" i="13"/>
  <c r="Z99" i="13"/>
  <c r="Y99" i="13"/>
  <c r="X99" i="13"/>
  <c r="W99" i="13"/>
  <c r="P99" i="13"/>
  <c r="O99" i="13"/>
  <c r="N99" i="13"/>
  <c r="M99" i="13"/>
  <c r="AP98" i="13"/>
  <c r="AI98" i="13"/>
  <c r="AT98" i="13" s="1"/>
  <c r="AH98" i="13"/>
  <c r="AF98" i="13"/>
  <c r="AE98" i="13"/>
  <c r="AD98" i="13"/>
  <c r="AA98" i="13"/>
  <c r="Z98" i="13"/>
  <c r="Y98" i="13"/>
  <c r="X98" i="13"/>
  <c r="W98" i="13"/>
  <c r="P98" i="13"/>
  <c r="O98" i="13"/>
  <c r="N98" i="13"/>
  <c r="AC98" i="13" s="1"/>
  <c r="M98" i="13"/>
  <c r="AT97" i="13"/>
  <c r="AP97" i="13"/>
  <c r="AI97" i="13"/>
  <c r="AH97" i="13"/>
  <c r="AF97" i="13"/>
  <c r="AE97" i="13"/>
  <c r="AA97" i="13"/>
  <c r="Z97" i="13"/>
  <c r="Y97" i="13"/>
  <c r="X97" i="13"/>
  <c r="W97" i="13"/>
  <c r="P97" i="13"/>
  <c r="O97" i="13"/>
  <c r="AD97" i="13" s="1"/>
  <c r="N97" i="13"/>
  <c r="M97" i="13"/>
  <c r="AI96" i="13"/>
  <c r="AH96" i="13"/>
  <c r="AF96" i="13"/>
  <c r="AE96" i="13"/>
  <c r="AB96" i="13"/>
  <c r="AA96" i="13"/>
  <c r="Z96" i="13"/>
  <c r="Y96" i="13"/>
  <c r="X96" i="13"/>
  <c r="W96" i="13"/>
  <c r="P96" i="13"/>
  <c r="O96" i="13"/>
  <c r="AD96" i="13" s="1"/>
  <c r="N96" i="13"/>
  <c r="M96" i="13"/>
  <c r="AT95" i="13"/>
  <c r="AP95" i="13"/>
  <c r="AO95" i="13"/>
  <c r="AV95" i="13" s="1"/>
  <c r="AI95" i="13"/>
  <c r="AH95" i="13"/>
  <c r="AF95" i="13"/>
  <c r="AE95" i="13"/>
  <c r="AC95" i="13"/>
  <c r="AB95" i="13"/>
  <c r="AA95" i="13"/>
  <c r="Z95" i="13"/>
  <c r="Y95" i="13"/>
  <c r="X95" i="13"/>
  <c r="W95" i="13"/>
  <c r="P95" i="13"/>
  <c r="O95" i="13"/>
  <c r="AQ95" i="13" s="1"/>
  <c r="N95" i="13"/>
  <c r="M95" i="13"/>
  <c r="AI94" i="13"/>
  <c r="AH94" i="13"/>
  <c r="W94" i="13"/>
  <c r="AT93" i="13"/>
  <c r="AP93" i="13"/>
  <c r="AI93" i="13"/>
  <c r="AH93" i="13"/>
  <c r="AF93" i="13"/>
  <c r="AE93" i="13"/>
  <c r="AA93" i="13"/>
  <c r="Z93" i="13"/>
  <c r="Y93" i="13"/>
  <c r="X93" i="13"/>
  <c r="W93" i="13"/>
  <c r="P93" i="13"/>
  <c r="O93" i="13"/>
  <c r="AD93" i="13" s="1"/>
  <c r="N93" i="13"/>
  <c r="M93" i="13"/>
  <c r="AP92" i="13"/>
  <c r="AI92" i="13"/>
  <c r="AH92" i="13"/>
  <c r="AF92" i="13"/>
  <c r="AE92" i="13"/>
  <c r="AB92" i="13"/>
  <c r="AA92" i="13"/>
  <c r="Z92" i="13"/>
  <c r="Y92" i="13"/>
  <c r="X92" i="13"/>
  <c r="W92" i="13"/>
  <c r="P92" i="13"/>
  <c r="O92" i="13"/>
  <c r="N92" i="13"/>
  <c r="AO92" i="13" s="1"/>
  <c r="AV92" i="13" s="1"/>
  <c r="M92" i="13"/>
  <c r="AI91" i="13"/>
  <c r="AH91" i="13"/>
  <c r="AF91" i="13"/>
  <c r="AE91" i="13"/>
  <c r="AC91" i="13"/>
  <c r="AB91" i="13"/>
  <c r="AA91" i="13"/>
  <c r="Z91" i="13"/>
  <c r="Y91" i="13"/>
  <c r="X91" i="13"/>
  <c r="W91" i="13"/>
  <c r="P91" i="13"/>
  <c r="O91" i="13"/>
  <c r="AQ91" i="13" s="1"/>
  <c r="N91" i="13"/>
  <c r="M91" i="13"/>
  <c r="AT90" i="13"/>
  <c r="AP90" i="13"/>
  <c r="AN90" i="13"/>
  <c r="AJ90" i="13"/>
  <c r="AI90" i="13"/>
  <c r="AH90" i="13"/>
  <c r="AF90" i="13"/>
  <c r="AE90" i="13"/>
  <c r="AD90" i="13"/>
  <c r="AC90" i="13"/>
  <c r="AB90" i="13"/>
  <c r="AA90" i="13"/>
  <c r="Z90" i="13"/>
  <c r="Y90" i="13"/>
  <c r="X90" i="13"/>
  <c r="W90" i="13"/>
  <c r="P90" i="13"/>
  <c r="O90" i="13"/>
  <c r="N90" i="13"/>
  <c r="AO90" i="13" s="1"/>
  <c r="AV90" i="13" s="1"/>
  <c r="M90" i="13"/>
  <c r="AV89" i="13"/>
  <c r="AT89" i="13"/>
  <c r="AP89" i="13"/>
  <c r="AO89" i="13"/>
  <c r="AI89" i="13"/>
  <c r="AH89" i="13"/>
  <c r="AF89" i="13"/>
  <c r="AE89" i="13"/>
  <c r="AD89" i="13"/>
  <c r="AC89" i="13"/>
  <c r="AA89" i="13"/>
  <c r="Z89" i="13"/>
  <c r="Y89" i="13"/>
  <c r="X89" i="13"/>
  <c r="W89" i="13"/>
  <c r="P89" i="13"/>
  <c r="O89" i="13"/>
  <c r="AQ89" i="13" s="1"/>
  <c r="N89" i="13"/>
  <c r="M89" i="13"/>
  <c r="AI88" i="13"/>
  <c r="AT88" i="13" s="1"/>
  <c r="AH88" i="13"/>
  <c r="AF88" i="13"/>
  <c r="AE88" i="13"/>
  <c r="AD88" i="13"/>
  <c r="AA88" i="13"/>
  <c r="Z88" i="13"/>
  <c r="Y88" i="13"/>
  <c r="X88" i="13"/>
  <c r="W88" i="13"/>
  <c r="P88" i="13"/>
  <c r="O88" i="13"/>
  <c r="N88" i="13"/>
  <c r="M88" i="13"/>
  <c r="AT87" i="13"/>
  <c r="AI87" i="13"/>
  <c r="AH87" i="13"/>
  <c r="AF87" i="13"/>
  <c r="AE87" i="13"/>
  <c r="AA87" i="13"/>
  <c r="Z87" i="13"/>
  <c r="Y87" i="13"/>
  <c r="X87" i="13"/>
  <c r="W87" i="13"/>
  <c r="P87" i="13"/>
  <c r="O87" i="13"/>
  <c r="AD87" i="13" s="1"/>
  <c r="N87" i="13"/>
  <c r="M87" i="13"/>
  <c r="AR86" i="13"/>
  <c r="AI86" i="13"/>
  <c r="AH86" i="13"/>
  <c r="AF86" i="13"/>
  <c r="AE86" i="13"/>
  <c r="AB86" i="13"/>
  <c r="AA86" i="13"/>
  <c r="Z86" i="13"/>
  <c r="Y86" i="13"/>
  <c r="X86" i="13"/>
  <c r="W86" i="13"/>
  <c r="P86" i="13"/>
  <c r="O86" i="13"/>
  <c r="AD86" i="13" s="1"/>
  <c r="N86" i="13"/>
  <c r="M86" i="13"/>
  <c r="AP85" i="13"/>
  <c r="AO85" i="13"/>
  <c r="AV85" i="13" s="1"/>
  <c r="AI85" i="13"/>
  <c r="AT85" i="13" s="1"/>
  <c r="AH85" i="13"/>
  <c r="AF85" i="13"/>
  <c r="AE85" i="13"/>
  <c r="AC85" i="13"/>
  <c r="AB85" i="13"/>
  <c r="AA85" i="13"/>
  <c r="Z85" i="13"/>
  <c r="Y85" i="13"/>
  <c r="X85" i="13"/>
  <c r="W85" i="13"/>
  <c r="P85" i="13"/>
  <c r="O85" i="13"/>
  <c r="N85" i="13"/>
  <c r="M85" i="13"/>
  <c r="AU84" i="13"/>
  <c r="AT84" i="13"/>
  <c r="AI84" i="13"/>
  <c r="AH84" i="13"/>
  <c r="AF84" i="13"/>
  <c r="AE84" i="13"/>
  <c r="AD84" i="13"/>
  <c r="AC84" i="13"/>
  <c r="AB84" i="13"/>
  <c r="AA84" i="13"/>
  <c r="Z84" i="13"/>
  <c r="Y84" i="13"/>
  <c r="X84" i="13"/>
  <c r="W84" i="13"/>
  <c r="P84" i="13"/>
  <c r="O84" i="13"/>
  <c r="N84" i="13"/>
  <c r="AO84" i="13" s="1"/>
  <c r="M84" i="13"/>
  <c r="AT83" i="13"/>
  <c r="AN83" i="13"/>
  <c r="AI83" i="13"/>
  <c r="AH83" i="13"/>
  <c r="AF83" i="13"/>
  <c r="AE83" i="13"/>
  <c r="AD83" i="13"/>
  <c r="AC83" i="13"/>
  <c r="AA83" i="13"/>
  <c r="Z83" i="13"/>
  <c r="Y83" i="13"/>
  <c r="X83" i="13"/>
  <c r="W83" i="13"/>
  <c r="P83" i="13"/>
  <c r="O83" i="13"/>
  <c r="AQ83" i="13" s="1"/>
  <c r="N83" i="13"/>
  <c r="M83" i="13"/>
  <c r="AI82" i="13"/>
  <c r="AT82" i="13" s="1"/>
  <c r="AH82" i="13"/>
  <c r="AF82" i="13"/>
  <c r="AE82" i="13"/>
  <c r="AD82" i="13"/>
  <c r="AA82" i="13"/>
  <c r="Z82" i="13"/>
  <c r="Y82" i="13"/>
  <c r="X82" i="13"/>
  <c r="W82" i="13"/>
  <c r="P82" i="13"/>
  <c r="O82" i="13"/>
  <c r="AQ82" i="13" s="1"/>
  <c r="N82" i="13"/>
  <c r="M82" i="13"/>
  <c r="AT81" i="13"/>
  <c r="AI81" i="13"/>
  <c r="AN81" i="13" s="1"/>
  <c r="AH81" i="13"/>
  <c r="AF81" i="13"/>
  <c r="AE81" i="13"/>
  <c r="AA81" i="13"/>
  <c r="Z81" i="13"/>
  <c r="Y81" i="13"/>
  <c r="X81" i="13"/>
  <c r="W81" i="13"/>
  <c r="P81" i="13"/>
  <c r="O81" i="13"/>
  <c r="AD81" i="13" s="1"/>
  <c r="N81" i="13"/>
  <c r="M81" i="13"/>
  <c r="AR81" i="13" s="1"/>
  <c r="AI80" i="13"/>
  <c r="AH80" i="13"/>
  <c r="W80" i="13"/>
  <c r="AT79" i="13"/>
  <c r="AP79" i="13"/>
  <c r="AO79" i="13"/>
  <c r="AV79" i="13" s="1"/>
  <c r="AI79" i="13"/>
  <c r="AH79" i="13"/>
  <c r="AF79" i="13"/>
  <c r="AE79" i="13"/>
  <c r="AD79" i="13"/>
  <c r="AC79" i="13"/>
  <c r="AA79" i="13"/>
  <c r="Z79" i="13"/>
  <c r="Y79" i="13"/>
  <c r="X79" i="13"/>
  <c r="W79" i="13"/>
  <c r="P79" i="13"/>
  <c r="O79" i="13"/>
  <c r="N79" i="13"/>
  <c r="M79" i="13"/>
  <c r="AI78" i="13"/>
  <c r="AT78" i="13" s="1"/>
  <c r="AH78" i="13"/>
  <c r="AF78" i="13"/>
  <c r="AE78" i="13"/>
  <c r="AD78" i="13"/>
  <c r="AA78" i="13"/>
  <c r="Z78" i="13"/>
  <c r="Y78" i="13"/>
  <c r="X78" i="13"/>
  <c r="W78" i="13"/>
  <c r="P78" i="13"/>
  <c r="O78" i="13"/>
  <c r="N78" i="13"/>
  <c r="AC78" i="13" s="1"/>
  <c r="M78" i="13"/>
  <c r="AT77" i="13"/>
  <c r="AQ77" i="13"/>
  <c r="AI77" i="13"/>
  <c r="AH77" i="13"/>
  <c r="AF77" i="13"/>
  <c r="AE77" i="13"/>
  <c r="AA77" i="13"/>
  <c r="Z77" i="13"/>
  <c r="Y77" i="13"/>
  <c r="X77" i="13"/>
  <c r="W77" i="13"/>
  <c r="P77" i="13"/>
  <c r="O77" i="13"/>
  <c r="AD77" i="13" s="1"/>
  <c r="N77" i="13"/>
  <c r="M77" i="13"/>
  <c r="AP76" i="13"/>
  <c r="AI76" i="13"/>
  <c r="AH76" i="13"/>
  <c r="AF76" i="13"/>
  <c r="AE76" i="13"/>
  <c r="AB76" i="13"/>
  <c r="AA76" i="13"/>
  <c r="Z76" i="13"/>
  <c r="Y76" i="13"/>
  <c r="X76" i="13"/>
  <c r="W76" i="13"/>
  <c r="P76" i="13"/>
  <c r="O76" i="13"/>
  <c r="N76" i="13"/>
  <c r="AO76" i="13" s="1"/>
  <c r="AV76" i="13" s="1"/>
  <c r="M76" i="13"/>
  <c r="AI75" i="13"/>
  <c r="AH75" i="13"/>
  <c r="AF75" i="13"/>
  <c r="AE75" i="13"/>
  <c r="AC75" i="13"/>
  <c r="AB75" i="13"/>
  <c r="AA75" i="13"/>
  <c r="Z75" i="13"/>
  <c r="Y75" i="13"/>
  <c r="X75" i="13"/>
  <c r="W75" i="13"/>
  <c r="P75" i="13"/>
  <c r="O75" i="13"/>
  <c r="AQ75" i="13" s="1"/>
  <c r="N75" i="13"/>
  <c r="M75" i="13"/>
  <c r="AT74" i="13"/>
  <c r="AJ74" i="13"/>
  <c r="AI74" i="13"/>
  <c r="AH74" i="13"/>
  <c r="AF74" i="13"/>
  <c r="AE74" i="13"/>
  <c r="AD74" i="13"/>
  <c r="AC74" i="13"/>
  <c r="AB74" i="13"/>
  <c r="AA74" i="13"/>
  <c r="Z74" i="13"/>
  <c r="Y74" i="13"/>
  <c r="X74" i="13"/>
  <c r="W74" i="13"/>
  <c r="P74" i="13"/>
  <c r="O74" i="13"/>
  <c r="N74" i="13"/>
  <c r="M74" i="13"/>
  <c r="AT73" i="13"/>
  <c r="AI73" i="13"/>
  <c r="AH73" i="13"/>
  <c r="AF73" i="13"/>
  <c r="AE73" i="13"/>
  <c r="AD73" i="13"/>
  <c r="AC73" i="13"/>
  <c r="AA73" i="13"/>
  <c r="Z73" i="13"/>
  <c r="Y73" i="13"/>
  <c r="X73" i="13"/>
  <c r="W73" i="13"/>
  <c r="P73" i="13"/>
  <c r="O73" i="13"/>
  <c r="N73" i="13"/>
  <c r="M73" i="13"/>
  <c r="AI72" i="13"/>
  <c r="AT72" i="13" s="1"/>
  <c r="AH72" i="13"/>
  <c r="AF72" i="13"/>
  <c r="AE72" i="13"/>
  <c r="AD72" i="13"/>
  <c r="AA72" i="13"/>
  <c r="Z72" i="13"/>
  <c r="Y72" i="13"/>
  <c r="X72" i="13"/>
  <c r="W72" i="13"/>
  <c r="P72" i="13"/>
  <c r="O72" i="13"/>
  <c r="N72" i="13"/>
  <c r="AC72" i="13" s="1"/>
  <c r="M72" i="13"/>
  <c r="AT71" i="13"/>
  <c r="AI71" i="13"/>
  <c r="AH71" i="13"/>
  <c r="AF71" i="13"/>
  <c r="AE71" i="13"/>
  <c r="AA71" i="13"/>
  <c r="Z71" i="13"/>
  <c r="Y71" i="13"/>
  <c r="X71" i="13"/>
  <c r="W71" i="13"/>
  <c r="P71" i="13"/>
  <c r="O71" i="13"/>
  <c r="AD71" i="13" s="1"/>
  <c r="N71" i="13"/>
  <c r="M71" i="13"/>
  <c r="AI70" i="13"/>
  <c r="AH70" i="13"/>
  <c r="AF70" i="13"/>
  <c r="AE70" i="13"/>
  <c r="AB70" i="13"/>
  <c r="AA70" i="13"/>
  <c r="Z70" i="13"/>
  <c r="Y70" i="13"/>
  <c r="X70" i="13"/>
  <c r="W70" i="13"/>
  <c r="P70" i="13"/>
  <c r="O70" i="13"/>
  <c r="AD70" i="13" s="1"/>
  <c r="N70" i="13"/>
  <c r="AO70" i="13" s="1"/>
  <c r="M70" i="13"/>
  <c r="AI69" i="13"/>
  <c r="AH69" i="13"/>
  <c r="W69" i="13"/>
  <c r="AP68" i="13"/>
  <c r="AO68" i="13"/>
  <c r="AV68" i="13" s="1"/>
  <c r="AI68" i="13"/>
  <c r="AT68" i="13" s="1"/>
  <c r="AH68" i="13"/>
  <c r="AF68" i="13"/>
  <c r="AE68" i="13"/>
  <c r="AD68" i="13"/>
  <c r="AA68" i="13"/>
  <c r="Z68" i="13"/>
  <c r="Y68" i="13"/>
  <c r="X68" i="13"/>
  <c r="W68" i="13"/>
  <c r="P68" i="13"/>
  <c r="O68" i="13"/>
  <c r="AQ68" i="13" s="1"/>
  <c r="N68" i="13"/>
  <c r="AC68" i="13" s="1"/>
  <c r="M68" i="13"/>
  <c r="AT67" i="13"/>
  <c r="AP67" i="13"/>
  <c r="AI67" i="13"/>
  <c r="AN67" i="13" s="1"/>
  <c r="AH67" i="13"/>
  <c r="AF67" i="13"/>
  <c r="AE67" i="13"/>
  <c r="AA67" i="13"/>
  <c r="Z67" i="13"/>
  <c r="Y67" i="13"/>
  <c r="X67" i="13"/>
  <c r="W67" i="13"/>
  <c r="P67" i="13"/>
  <c r="O67" i="13"/>
  <c r="AD67" i="13" s="1"/>
  <c r="N67" i="13"/>
  <c r="M67" i="13"/>
  <c r="AR67" i="13" s="1"/>
  <c r="AP66" i="13"/>
  <c r="AI66" i="13"/>
  <c r="AH66" i="13"/>
  <c r="AF66" i="13"/>
  <c r="AE66" i="13"/>
  <c r="AB66" i="13"/>
  <c r="AA66" i="13"/>
  <c r="Z66" i="13"/>
  <c r="Y66" i="13"/>
  <c r="X66" i="13"/>
  <c r="W66" i="13"/>
  <c r="P66" i="13"/>
  <c r="O66" i="13"/>
  <c r="AD66" i="13" s="1"/>
  <c r="N66" i="13"/>
  <c r="AO66" i="13" s="1"/>
  <c r="AV66" i="13" s="1"/>
  <c r="M66" i="13"/>
  <c r="AP65" i="13"/>
  <c r="AO65" i="13"/>
  <c r="AV65" i="13" s="1"/>
  <c r="AI65" i="13"/>
  <c r="AH65" i="13"/>
  <c r="AF65" i="13"/>
  <c r="AE65" i="13"/>
  <c r="AC65" i="13"/>
  <c r="AB65" i="13"/>
  <c r="AA65" i="13"/>
  <c r="Z65" i="13"/>
  <c r="Y65" i="13"/>
  <c r="X65" i="13"/>
  <c r="W65" i="13"/>
  <c r="P65" i="13"/>
  <c r="O65" i="13"/>
  <c r="AQ65" i="13" s="1"/>
  <c r="N65" i="13"/>
  <c r="M65" i="13"/>
  <c r="AI64" i="13"/>
  <c r="AH64" i="13"/>
  <c r="W64" i="13"/>
  <c r="AT63" i="13"/>
  <c r="AI63" i="13"/>
  <c r="AH63" i="13"/>
  <c r="AF63" i="13"/>
  <c r="AE63" i="13"/>
  <c r="AA63" i="13"/>
  <c r="Z63" i="13"/>
  <c r="Y63" i="13"/>
  <c r="X63" i="13"/>
  <c r="W63" i="13"/>
  <c r="P63" i="13"/>
  <c r="O63" i="13"/>
  <c r="N63" i="13"/>
  <c r="M63" i="13"/>
  <c r="AP62" i="13"/>
  <c r="AI62" i="13"/>
  <c r="AH62" i="13"/>
  <c r="AF62" i="13"/>
  <c r="AE62" i="13"/>
  <c r="AB62" i="13"/>
  <c r="AA62" i="13"/>
  <c r="Z62" i="13"/>
  <c r="Y62" i="13"/>
  <c r="X62" i="13"/>
  <c r="W62" i="13"/>
  <c r="P62" i="13"/>
  <c r="O62" i="13"/>
  <c r="N62" i="13"/>
  <c r="AO62" i="13" s="1"/>
  <c r="AV62" i="13" s="1"/>
  <c r="M62" i="13"/>
  <c r="AI61" i="13"/>
  <c r="AH61" i="13"/>
  <c r="AF61" i="13"/>
  <c r="AE61" i="13"/>
  <c r="AC61" i="13"/>
  <c r="AB61" i="13"/>
  <c r="AA61" i="13"/>
  <c r="Z61" i="13"/>
  <c r="Y61" i="13"/>
  <c r="X61" i="13"/>
  <c r="W61" i="13"/>
  <c r="P61" i="13"/>
  <c r="O61" i="13"/>
  <c r="AQ61" i="13" s="1"/>
  <c r="N61" i="13"/>
  <c r="M61" i="13"/>
  <c r="AT60" i="13"/>
  <c r="AP60" i="13"/>
  <c r="AN60" i="13"/>
  <c r="AJ60" i="13"/>
  <c r="AI60" i="13"/>
  <c r="AH60" i="13"/>
  <c r="AF60" i="13"/>
  <c r="AE60" i="13"/>
  <c r="AD60" i="13"/>
  <c r="AC60" i="13"/>
  <c r="AB60" i="13"/>
  <c r="AA60" i="13"/>
  <c r="Z60" i="13"/>
  <c r="Y60" i="13"/>
  <c r="X60" i="13"/>
  <c r="W60" i="13"/>
  <c r="P60" i="13"/>
  <c r="O60" i="13"/>
  <c r="N60" i="13"/>
  <c r="AO60" i="13" s="1"/>
  <c r="AV60" i="13" s="1"/>
  <c r="M60" i="13"/>
  <c r="AV59" i="13"/>
  <c r="AT59" i="13"/>
  <c r="AP59" i="13"/>
  <c r="AO59" i="13"/>
  <c r="AI59" i="13"/>
  <c r="AH59" i="13"/>
  <c r="AF59" i="13"/>
  <c r="AE59" i="13"/>
  <c r="AD59" i="13"/>
  <c r="AC59" i="13"/>
  <c r="AA59" i="13"/>
  <c r="Z59" i="13"/>
  <c r="Y59" i="13"/>
  <c r="X59" i="13"/>
  <c r="W59" i="13"/>
  <c r="P59" i="13"/>
  <c r="O59" i="13"/>
  <c r="AQ59" i="13" s="1"/>
  <c r="N59" i="13"/>
  <c r="M59" i="13"/>
  <c r="AP58" i="13"/>
  <c r="AI58" i="13"/>
  <c r="AT58" i="13" s="1"/>
  <c r="AH58" i="13"/>
  <c r="AF58" i="13"/>
  <c r="AE58" i="13"/>
  <c r="AD58" i="13"/>
  <c r="AA58" i="13"/>
  <c r="Z58" i="13"/>
  <c r="Y58" i="13"/>
  <c r="X58" i="13"/>
  <c r="W58" i="13"/>
  <c r="P58" i="13"/>
  <c r="O58" i="13"/>
  <c r="N58" i="13"/>
  <c r="M58" i="13"/>
  <c r="AT57" i="13"/>
  <c r="AI57" i="13"/>
  <c r="AH57" i="13"/>
  <c r="AF57" i="13"/>
  <c r="AE57" i="13"/>
  <c r="AA57" i="13"/>
  <c r="Z57" i="13"/>
  <c r="Y57" i="13"/>
  <c r="X57" i="13"/>
  <c r="W57" i="13"/>
  <c r="P57" i="13"/>
  <c r="O57" i="13"/>
  <c r="AD57" i="13" s="1"/>
  <c r="N57" i="13"/>
  <c r="M57" i="13"/>
  <c r="AR56" i="13"/>
  <c r="AQ56" i="13"/>
  <c r="AP56" i="13"/>
  <c r="AI56" i="13"/>
  <c r="AH56" i="13"/>
  <c r="AF56" i="13"/>
  <c r="AE56" i="13"/>
  <c r="AB56" i="13"/>
  <c r="AA56" i="13"/>
  <c r="Z56" i="13"/>
  <c r="Y56" i="13"/>
  <c r="X56" i="13"/>
  <c r="W56" i="13"/>
  <c r="P56" i="13"/>
  <c r="O56" i="13"/>
  <c r="AD56" i="13" s="1"/>
  <c r="N56" i="13"/>
  <c r="M56" i="13"/>
  <c r="AR55" i="13"/>
  <c r="AQ55" i="13"/>
  <c r="AI55" i="13"/>
  <c r="AT55" i="13" s="1"/>
  <c r="AH55" i="13"/>
  <c r="AF55" i="13"/>
  <c r="AE55" i="13"/>
  <c r="AC55" i="13"/>
  <c r="AB55" i="13"/>
  <c r="AA55" i="13"/>
  <c r="Z55" i="13"/>
  <c r="Y55" i="13"/>
  <c r="X55" i="13"/>
  <c r="W55" i="13"/>
  <c r="P55" i="13"/>
  <c r="O55" i="13"/>
  <c r="AD55" i="13" s="1"/>
  <c r="N55" i="13"/>
  <c r="M55" i="13"/>
  <c r="AT54" i="13"/>
  <c r="AI54" i="13"/>
  <c r="AH54" i="13"/>
  <c r="AF54" i="13"/>
  <c r="AE54" i="13"/>
  <c r="AD54" i="13"/>
  <c r="AC54" i="13"/>
  <c r="AB54" i="13"/>
  <c r="AA54" i="13"/>
  <c r="Z54" i="13"/>
  <c r="Y54" i="13"/>
  <c r="X54" i="13"/>
  <c r="W54" i="13"/>
  <c r="P54" i="13"/>
  <c r="O54" i="13"/>
  <c r="AQ54" i="13" s="1"/>
  <c r="N54" i="13"/>
  <c r="AO54" i="13" s="1"/>
  <c r="M54" i="13"/>
  <c r="AT53" i="13"/>
  <c r="AO53" i="13"/>
  <c r="AN53" i="13"/>
  <c r="AI53" i="13"/>
  <c r="AH53" i="13"/>
  <c r="AF53" i="13"/>
  <c r="AE53" i="13"/>
  <c r="AD53" i="13"/>
  <c r="AC53" i="13"/>
  <c r="AA53" i="13"/>
  <c r="Z53" i="13"/>
  <c r="Y53" i="13"/>
  <c r="X53" i="13"/>
  <c r="W53" i="13"/>
  <c r="P53" i="13"/>
  <c r="O53" i="13"/>
  <c r="N53" i="13"/>
  <c r="M53" i="13"/>
  <c r="AI52" i="13"/>
  <c r="AT52" i="13" s="1"/>
  <c r="AH52" i="13"/>
  <c r="AF52" i="13"/>
  <c r="AE52" i="13"/>
  <c r="AD52" i="13"/>
  <c r="AA52" i="13"/>
  <c r="Z52" i="13"/>
  <c r="Y52" i="13"/>
  <c r="X52" i="13"/>
  <c r="W52" i="13"/>
  <c r="P52" i="13"/>
  <c r="O52" i="13"/>
  <c r="N52" i="13"/>
  <c r="AC52" i="13" s="1"/>
  <c r="M52" i="13"/>
  <c r="AI51" i="13"/>
  <c r="AH51" i="13"/>
  <c r="W51" i="13"/>
  <c r="AR50" i="13"/>
  <c r="AP50" i="13"/>
  <c r="AI50" i="13"/>
  <c r="AT50" i="13" s="1"/>
  <c r="AH50" i="13"/>
  <c r="AF50" i="13"/>
  <c r="AE50" i="13"/>
  <c r="AD50" i="13"/>
  <c r="AC50" i="13"/>
  <c r="AB50" i="13"/>
  <c r="AA50" i="13"/>
  <c r="Z50" i="13"/>
  <c r="Y50" i="13"/>
  <c r="X50" i="13"/>
  <c r="W50" i="13"/>
  <c r="P50" i="13"/>
  <c r="O50" i="13"/>
  <c r="N50" i="13"/>
  <c r="AO50" i="13" s="1"/>
  <c r="AV50" i="13" s="1"/>
  <c r="M50" i="13"/>
  <c r="AT49" i="13"/>
  <c r="AP49" i="13"/>
  <c r="AO49" i="13"/>
  <c r="AV49" i="13" s="1"/>
  <c r="AN49" i="13"/>
  <c r="AI49" i="13"/>
  <c r="AH49" i="13"/>
  <c r="AF49" i="13"/>
  <c r="AE49" i="13"/>
  <c r="AD49" i="13"/>
  <c r="AC49" i="13"/>
  <c r="AA49" i="13"/>
  <c r="Z49" i="13"/>
  <c r="Y49" i="13"/>
  <c r="X49" i="13"/>
  <c r="W49" i="13"/>
  <c r="P49" i="13"/>
  <c r="O49" i="13"/>
  <c r="N49" i="13"/>
  <c r="M49" i="13"/>
  <c r="AO48" i="13"/>
  <c r="AI48" i="13"/>
  <c r="AT48" i="13" s="1"/>
  <c r="AH48" i="13"/>
  <c r="AF48" i="13"/>
  <c r="AE48" i="13"/>
  <c r="AD48" i="13"/>
  <c r="AA48" i="13"/>
  <c r="Z48" i="13"/>
  <c r="Y48" i="13"/>
  <c r="X48" i="13"/>
  <c r="W48" i="13"/>
  <c r="P48" i="13"/>
  <c r="O48" i="13"/>
  <c r="N48" i="13"/>
  <c r="AC48" i="13" s="1"/>
  <c r="M48" i="13"/>
  <c r="AT47" i="13"/>
  <c r="AI47" i="13"/>
  <c r="AN47" i="13" s="1"/>
  <c r="AH47" i="13"/>
  <c r="AF47" i="13"/>
  <c r="AE47" i="13"/>
  <c r="AA47" i="13"/>
  <c r="Z47" i="13"/>
  <c r="Y47" i="13"/>
  <c r="X47" i="13"/>
  <c r="W47" i="13"/>
  <c r="P47" i="13"/>
  <c r="O47" i="13"/>
  <c r="AD47" i="13" s="1"/>
  <c r="N47" i="13"/>
  <c r="AC47" i="13" s="1"/>
  <c r="M47" i="13"/>
  <c r="AR46" i="13"/>
  <c r="AP46" i="13"/>
  <c r="AI46" i="13"/>
  <c r="AH46" i="13"/>
  <c r="AF46" i="13"/>
  <c r="AE46" i="13"/>
  <c r="AB46" i="13"/>
  <c r="AA46" i="13"/>
  <c r="Z46" i="13"/>
  <c r="Y46" i="13"/>
  <c r="X46" i="13"/>
  <c r="W46" i="13"/>
  <c r="P46" i="13"/>
  <c r="O46" i="13"/>
  <c r="AD46" i="13" s="1"/>
  <c r="N46" i="13"/>
  <c r="M46" i="13"/>
  <c r="AT45" i="13"/>
  <c r="AR45" i="13"/>
  <c r="AI45" i="13"/>
  <c r="AH45" i="13"/>
  <c r="AF45" i="13"/>
  <c r="AE45" i="13"/>
  <c r="AC45" i="13"/>
  <c r="AB45" i="13"/>
  <c r="AA45" i="13"/>
  <c r="Z45" i="13"/>
  <c r="Y45" i="13"/>
  <c r="X45" i="13"/>
  <c r="W45" i="13"/>
  <c r="P45" i="13"/>
  <c r="O45" i="13"/>
  <c r="AD45" i="13" s="1"/>
  <c r="N45" i="13"/>
  <c r="M45" i="13"/>
  <c r="AP44" i="13"/>
  <c r="AJ44" i="13"/>
  <c r="AI44" i="13"/>
  <c r="AH44" i="13"/>
  <c r="AF44" i="13"/>
  <c r="AE44" i="13"/>
  <c r="AD44" i="13"/>
  <c r="AC44" i="13"/>
  <c r="AB44" i="13"/>
  <c r="AA44" i="13"/>
  <c r="Z44" i="13"/>
  <c r="Y44" i="13"/>
  <c r="X44" i="13"/>
  <c r="W44" i="13"/>
  <c r="P44" i="13"/>
  <c r="O44" i="13"/>
  <c r="N44" i="13"/>
  <c r="AO44" i="13" s="1"/>
  <c r="AV44" i="13" s="1"/>
  <c r="M44" i="13"/>
  <c r="AT43" i="13"/>
  <c r="AN43" i="13"/>
  <c r="AI43" i="13"/>
  <c r="AH43" i="13"/>
  <c r="AF43" i="13"/>
  <c r="AE43" i="13"/>
  <c r="AD43" i="13"/>
  <c r="AC43" i="13"/>
  <c r="AA43" i="13"/>
  <c r="Z43" i="13"/>
  <c r="Y43" i="13"/>
  <c r="X43" i="13"/>
  <c r="W43" i="13"/>
  <c r="P43" i="13"/>
  <c r="O43" i="13"/>
  <c r="N43" i="13"/>
  <c r="M43" i="13"/>
  <c r="AN42" i="13"/>
  <c r="AI42" i="13"/>
  <c r="AT42" i="13" s="1"/>
  <c r="AH42" i="13"/>
  <c r="AF42" i="13"/>
  <c r="AE42" i="13"/>
  <c r="AD42" i="13"/>
  <c r="AA42" i="13"/>
  <c r="Z42" i="13"/>
  <c r="Y42" i="13"/>
  <c r="X42" i="13"/>
  <c r="W42" i="13"/>
  <c r="P42" i="13"/>
  <c r="O42" i="13"/>
  <c r="AQ42" i="13" s="1"/>
  <c r="N42" i="13"/>
  <c r="M42" i="13"/>
  <c r="AT41" i="13"/>
  <c r="AP41" i="13"/>
  <c r="AI41" i="13"/>
  <c r="AH41" i="13"/>
  <c r="AF41" i="13"/>
  <c r="AE41" i="13"/>
  <c r="AA41" i="13"/>
  <c r="Z41" i="13"/>
  <c r="Y41" i="13"/>
  <c r="X41" i="13"/>
  <c r="W41" i="13"/>
  <c r="P41" i="13"/>
  <c r="O41" i="13"/>
  <c r="N41" i="13"/>
  <c r="AC41" i="13" s="1"/>
  <c r="M41" i="13"/>
  <c r="AI40" i="13"/>
  <c r="AH40" i="13"/>
  <c r="AF40" i="13"/>
  <c r="AE40" i="13"/>
  <c r="AB40" i="13"/>
  <c r="AA40" i="13"/>
  <c r="Z40" i="13"/>
  <c r="Y40" i="13"/>
  <c r="X40" i="13"/>
  <c r="W40" i="13"/>
  <c r="P40" i="13"/>
  <c r="O40" i="13"/>
  <c r="AD40" i="13" s="1"/>
  <c r="N40" i="13"/>
  <c r="M40" i="13"/>
  <c r="AI39" i="13"/>
  <c r="AH39" i="13"/>
  <c r="W39" i="13"/>
  <c r="AP38" i="13"/>
  <c r="AN38" i="13"/>
  <c r="AI38" i="13"/>
  <c r="AT38" i="13" s="1"/>
  <c r="AH38" i="13"/>
  <c r="AF38" i="13"/>
  <c r="AE38" i="13"/>
  <c r="AD38" i="13"/>
  <c r="AA38" i="13"/>
  <c r="Z38" i="13"/>
  <c r="Y38" i="13"/>
  <c r="X38" i="13"/>
  <c r="W38" i="13"/>
  <c r="P38" i="13"/>
  <c r="O38" i="13"/>
  <c r="N38" i="13"/>
  <c r="AC38" i="13" s="1"/>
  <c r="M38" i="13"/>
  <c r="AT37" i="13"/>
  <c r="AP37" i="13"/>
  <c r="AI37" i="13"/>
  <c r="AH37" i="13"/>
  <c r="AF37" i="13"/>
  <c r="AE37" i="13"/>
  <c r="AA37" i="13"/>
  <c r="Z37" i="13"/>
  <c r="Y37" i="13"/>
  <c r="X37" i="13"/>
  <c r="W37" i="13"/>
  <c r="P37" i="13"/>
  <c r="O37" i="13"/>
  <c r="AD37" i="13" s="1"/>
  <c r="N37" i="13"/>
  <c r="AC37" i="13" s="1"/>
  <c r="M37" i="13"/>
  <c r="AR36" i="13"/>
  <c r="AQ36" i="13"/>
  <c r="AI36" i="13"/>
  <c r="AH36" i="13"/>
  <c r="AF36" i="13"/>
  <c r="AE36" i="13"/>
  <c r="AB36" i="13"/>
  <c r="AA36" i="13"/>
  <c r="Z36" i="13"/>
  <c r="Y36" i="13"/>
  <c r="X36" i="13"/>
  <c r="W36" i="13"/>
  <c r="P36" i="13"/>
  <c r="O36" i="13"/>
  <c r="AD36" i="13" s="1"/>
  <c r="N36" i="13"/>
  <c r="M36" i="13"/>
  <c r="AR35" i="13"/>
  <c r="AQ35" i="13"/>
  <c r="AI35" i="13"/>
  <c r="AN35" i="13" s="1"/>
  <c r="AH35" i="13"/>
  <c r="AF35" i="13"/>
  <c r="AE35" i="13"/>
  <c r="AC35" i="13"/>
  <c r="AB35" i="13"/>
  <c r="AA35" i="13"/>
  <c r="Z35" i="13"/>
  <c r="Y35" i="13"/>
  <c r="X35" i="13"/>
  <c r="W35" i="13"/>
  <c r="P35" i="13"/>
  <c r="O35" i="13"/>
  <c r="AD35" i="13" s="1"/>
  <c r="N35" i="13"/>
  <c r="M35" i="13"/>
  <c r="AT34" i="13"/>
  <c r="AN34" i="13"/>
  <c r="AI34" i="13"/>
  <c r="AH34" i="13"/>
  <c r="AF34" i="13"/>
  <c r="AE34" i="13"/>
  <c r="AD34" i="13"/>
  <c r="AC34" i="13"/>
  <c r="AB34" i="13"/>
  <c r="AA34" i="13"/>
  <c r="Z34" i="13"/>
  <c r="Y34" i="13"/>
  <c r="X34" i="13"/>
  <c r="W34" i="13"/>
  <c r="P34" i="13"/>
  <c r="O34" i="13"/>
  <c r="AQ34" i="13" s="1"/>
  <c r="N34" i="13"/>
  <c r="AO34" i="13" s="1"/>
  <c r="M34" i="13"/>
  <c r="AT33" i="13"/>
  <c r="AO33" i="13"/>
  <c r="AN33" i="13"/>
  <c r="AI33" i="13"/>
  <c r="AH33" i="13"/>
  <c r="AF33" i="13"/>
  <c r="AE33" i="13"/>
  <c r="AD33" i="13"/>
  <c r="AC33" i="13"/>
  <c r="AA33" i="13"/>
  <c r="Z33" i="13"/>
  <c r="Y33" i="13"/>
  <c r="X33" i="13"/>
  <c r="W33" i="13"/>
  <c r="P33" i="13"/>
  <c r="O33" i="13"/>
  <c r="N33" i="13"/>
  <c r="M33" i="13"/>
  <c r="AI32" i="13"/>
  <c r="AH32" i="13"/>
  <c r="W32" i="13"/>
  <c r="AI31" i="13"/>
  <c r="AH31" i="13"/>
  <c r="AF31" i="13"/>
  <c r="AE31" i="13"/>
  <c r="AC31" i="13"/>
  <c r="AB31" i="13"/>
  <c r="AA31" i="13"/>
  <c r="Z31" i="13"/>
  <c r="Y31" i="13"/>
  <c r="X31" i="13"/>
  <c r="W31" i="13"/>
  <c r="P31" i="13"/>
  <c r="O31" i="13"/>
  <c r="N31" i="13"/>
  <c r="M31" i="13"/>
  <c r="AR30" i="13"/>
  <c r="AN30" i="13"/>
  <c r="AI30" i="13"/>
  <c r="AJ30" i="13" s="1"/>
  <c r="AH30" i="13"/>
  <c r="AF30" i="13"/>
  <c r="AE30" i="13"/>
  <c r="AD30" i="13"/>
  <c r="AC30" i="13"/>
  <c r="AB30" i="13"/>
  <c r="AA30" i="13"/>
  <c r="Z30" i="13"/>
  <c r="Y30" i="13"/>
  <c r="X30" i="13"/>
  <c r="W30" i="13"/>
  <c r="P30" i="13"/>
  <c r="O30" i="13"/>
  <c r="N30" i="13"/>
  <c r="M30" i="13"/>
  <c r="AT29" i="13"/>
  <c r="AN29" i="13"/>
  <c r="AJ29" i="13"/>
  <c r="AI29" i="13"/>
  <c r="AH29" i="13"/>
  <c r="AF29" i="13"/>
  <c r="AE29" i="13"/>
  <c r="AD29" i="13"/>
  <c r="AC29" i="13"/>
  <c r="AA29" i="13"/>
  <c r="Z29" i="13"/>
  <c r="Y29" i="13"/>
  <c r="X29" i="13"/>
  <c r="W29" i="13"/>
  <c r="P29" i="13"/>
  <c r="O29" i="13"/>
  <c r="N29" i="13"/>
  <c r="M29" i="13"/>
  <c r="AN28" i="13"/>
  <c r="AI28" i="13"/>
  <c r="AH28" i="13"/>
  <c r="AF28" i="13"/>
  <c r="AE28" i="13"/>
  <c r="AD28" i="13"/>
  <c r="AA28" i="13"/>
  <c r="Z28" i="13"/>
  <c r="Y28" i="13"/>
  <c r="X28" i="13"/>
  <c r="W28" i="13"/>
  <c r="P28" i="13"/>
  <c r="O28" i="13"/>
  <c r="N28" i="13"/>
  <c r="M28" i="13"/>
  <c r="AB28" i="13" s="1"/>
  <c r="AT27" i="13"/>
  <c r="AO27" i="13"/>
  <c r="AJ27" i="13"/>
  <c r="AI27" i="13"/>
  <c r="AH27" i="13"/>
  <c r="AF27" i="13"/>
  <c r="AE27" i="13"/>
  <c r="AC27" i="13"/>
  <c r="AA27" i="13"/>
  <c r="Z27" i="13"/>
  <c r="Y27" i="13"/>
  <c r="X27" i="13"/>
  <c r="W27" i="13"/>
  <c r="P27" i="13"/>
  <c r="O27" i="13"/>
  <c r="N27" i="13"/>
  <c r="M27" i="13"/>
  <c r="AQ26" i="13"/>
  <c r="AP26" i="13"/>
  <c r="AI26" i="13"/>
  <c r="AH26" i="13"/>
  <c r="AF26" i="13"/>
  <c r="AE26" i="13"/>
  <c r="AD26" i="13"/>
  <c r="AB26" i="13"/>
  <c r="AA26" i="13"/>
  <c r="Z26" i="13"/>
  <c r="Y26" i="13"/>
  <c r="X26" i="13"/>
  <c r="W26" i="13"/>
  <c r="P26" i="13"/>
  <c r="O26" i="13"/>
  <c r="N26" i="13"/>
  <c r="M26" i="13"/>
  <c r="AT25" i="13"/>
  <c r="AO25" i="13"/>
  <c r="AI25" i="13"/>
  <c r="AH25" i="13"/>
  <c r="AF25" i="13"/>
  <c r="AE25" i="13"/>
  <c r="AC25" i="13"/>
  <c r="AA25" i="13"/>
  <c r="Z25" i="13"/>
  <c r="Y25" i="13"/>
  <c r="X25" i="13"/>
  <c r="W25" i="13"/>
  <c r="P25" i="13"/>
  <c r="O25" i="13"/>
  <c r="N25" i="13"/>
  <c r="M25" i="13"/>
  <c r="AR25" i="13" s="1"/>
  <c r="AI24" i="13"/>
  <c r="AH24" i="13"/>
  <c r="W24" i="13"/>
  <c r="AT23" i="13"/>
  <c r="AP23" i="13"/>
  <c r="AI23" i="13"/>
  <c r="AH23" i="13"/>
  <c r="AF23" i="13"/>
  <c r="AE23" i="13"/>
  <c r="AA23" i="13"/>
  <c r="Z23" i="13"/>
  <c r="Y23" i="13"/>
  <c r="X23" i="13"/>
  <c r="W23" i="13"/>
  <c r="P23" i="13"/>
  <c r="O23" i="13"/>
  <c r="AD23" i="13" s="1"/>
  <c r="N23" i="13"/>
  <c r="M23" i="13"/>
  <c r="AP22" i="13"/>
  <c r="AN22" i="13"/>
  <c r="AI22" i="13"/>
  <c r="AH22" i="13"/>
  <c r="AF22" i="13"/>
  <c r="AE22" i="13"/>
  <c r="AB22" i="13"/>
  <c r="AA22" i="13"/>
  <c r="Z22" i="13"/>
  <c r="Y22" i="13"/>
  <c r="X22" i="13"/>
  <c r="W22" i="13"/>
  <c r="P22" i="13"/>
  <c r="O22" i="13"/>
  <c r="N22" i="13"/>
  <c r="M22" i="13"/>
  <c r="AQ21" i="13"/>
  <c r="AP21" i="13"/>
  <c r="AO21" i="13"/>
  <c r="AV21" i="13" s="1"/>
  <c r="AI21" i="13"/>
  <c r="AH21" i="13"/>
  <c r="AF21" i="13"/>
  <c r="AE21" i="13"/>
  <c r="AC21" i="13"/>
  <c r="AA21" i="13"/>
  <c r="Z21" i="13"/>
  <c r="Y21" i="13"/>
  <c r="X21" i="13"/>
  <c r="W21" i="13"/>
  <c r="P21" i="13"/>
  <c r="O21" i="13"/>
  <c r="AD21" i="13" s="1"/>
  <c r="N21" i="13"/>
  <c r="M21" i="13"/>
  <c r="AB21" i="13" s="1"/>
  <c r="AT20" i="13"/>
  <c r="AP20" i="13"/>
  <c r="AN20" i="13"/>
  <c r="AJ20" i="13"/>
  <c r="AI20" i="13"/>
  <c r="AH20" i="13"/>
  <c r="AF20" i="13"/>
  <c r="AE20" i="13"/>
  <c r="AD20" i="13"/>
  <c r="AC20" i="13"/>
  <c r="AB20" i="13"/>
  <c r="AA20" i="13"/>
  <c r="Z20" i="13"/>
  <c r="Y20" i="13"/>
  <c r="X20" i="13"/>
  <c r="W20" i="13"/>
  <c r="P20" i="13"/>
  <c r="O20" i="13"/>
  <c r="N20" i="13"/>
  <c r="AO20" i="13" s="1"/>
  <c r="AV20" i="13" s="1"/>
  <c r="M20" i="13"/>
  <c r="AO19" i="13"/>
  <c r="AJ19" i="13"/>
  <c r="AI19" i="13"/>
  <c r="AH19" i="13"/>
  <c r="AF19" i="13"/>
  <c r="AE19" i="13"/>
  <c r="AC19" i="13"/>
  <c r="AB19" i="13"/>
  <c r="AA19" i="13"/>
  <c r="Z19" i="13"/>
  <c r="Y19" i="13"/>
  <c r="X19" i="13"/>
  <c r="W19" i="13"/>
  <c r="P19" i="13"/>
  <c r="O19" i="13"/>
  <c r="AD19" i="13" s="1"/>
  <c r="N19" i="13"/>
  <c r="M19" i="13"/>
  <c r="AT18" i="13"/>
  <c r="AJ18" i="13"/>
  <c r="AI18" i="13"/>
  <c r="AN18" i="13" s="1"/>
  <c r="AH18" i="13"/>
  <c r="AF18" i="13"/>
  <c r="AE18" i="13"/>
  <c r="AD18" i="13"/>
  <c r="AC18" i="13"/>
  <c r="AB18" i="13"/>
  <c r="AA18" i="13"/>
  <c r="Z18" i="13"/>
  <c r="Y18" i="13"/>
  <c r="X18" i="13"/>
  <c r="W18" i="13"/>
  <c r="P18" i="13"/>
  <c r="O18" i="13"/>
  <c r="N18" i="13"/>
  <c r="AO18" i="13" s="1"/>
  <c r="M18" i="13"/>
  <c r="AR18" i="13" s="1"/>
  <c r="AT17" i="13"/>
  <c r="AJ17" i="13"/>
  <c r="AI17" i="13"/>
  <c r="AH17" i="13"/>
  <c r="AF17" i="13"/>
  <c r="AE17" i="13"/>
  <c r="AC17" i="13"/>
  <c r="AB17" i="13"/>
  <c r="AA17" i="13"/>
  <c r="Z17" i="13"/>
  <c r="Y17" i="13"/>
  <c r="X17" i="13"/>
  <c r="W17" i="13"/>
  <c r="P17" i="13"/>
  <c r="O17" i="13"/>
  <c r="AQ17" i="13" s="1"/>
  <c r="N17" i="13"/>
  <c r="AO17" i="13" s="1"/>
  <c r="M17" i="13"/>
  <c r="AT16" i="13"/>
  <c r="AP16" i="13"/>
  <c r="AN16" i="13"/>
  <c r="AJ16" i="13"/>
  <c r="AI16" i="13"/>
  <c r="AH16" i="13"/>
  <c r="AF16" i="13"/>
  <c r="AE16" i="13"/>
  <c r="AD16" i="13"/>
  <c r="AC16" i="13"/>
  <c r="AB16" i="13"/>
  <c r="AA16" i="13"/>
  <c r="Z16" i="13"/>
  <c r="Y16" i="13"/>
  <c r="X16" i="13"/>
  <c r="W16" i="13"/>
  <c r="P16" i="13"/>
  <c r="O16" i="13"/>
  <c r="AQ16" i="13" s="1"/>
  <c r="N16" i="13"/>
  <c r="AO16" i="13" s="1"/>
  <c r="AV16" i="13" s="1"/>
  <c r="M16" i="13"/>
  <c r="AU15" i="13"/>
  <c r="AO15" i="13"/>
  <c r="AN15" i="13"/>
  <c r="AI15" i="13"/>
  <c r="AT15" i="13" s="1"/>
  <c r="AH15" i="13"/>
  <c r="AF15" i="13"/>
  <c r="AE15" i="13"/>
  <c r="AD15" i="13"/>
  <c r="AC15" i="13"/>
  <c r="AA15" i="13"/>
  <c r="Z15" i="13"/>
  <c r="Y15" i="13"/>
  <c r="X15" i="13"/>
  <c r="W15" i="13"/>
  <c r="P15" i="13"/>
  <c r="O15" i="13"/>
  <c r="AQ15" i="13" s="1"/>
  <c r="N15" i="13"/>
  <c r="M15" i="13"/>
  <c r="AT14" i="13"/>
  <c r="AP14" i="13"/>
  <c r="AO14" i="13"/>
  <c r="AI14" i="13"/>
  <c r="AN14" i="13" s="1"/>
  <c r="AH14" i="13"/>
  <c r="AF14" i="13"/>
  <c r="AE14" i="13"/>
  <c r="AD14" i="13"/>
  <c r="AA14" i="13"/>
  <c r="Z14" i="13"/>
  <c r="Y14" i="13"/>
  <c r="X14" i="13"/>
  <c r="W14" i="13"/>
  <c r="P14" i="13"/>
  <c r="O14" i="13"/>
  <c r="AQ14" i="13" s="1"/>
  <c r="N14" i="13"/>
  <c r="AC14" i="13" s="1"/>
  <c r="M14" i="13"/>
  <c r="AT13" i="13"/>
  <c r="AQ13" i="13"/>
  <c r="AP13" i="13"/>
  <c r="AN13" i="13"/>
  <c r="AI13" i="13"/>
  <c r="AH13" i="13"/>
  <c r="AF13" i="13"/>
  <c r="AE13" i="13"/>
  <c r="AA13" i="13"/>
  <c r="Z13" i="13"/>
  <c r="Y13" i="13"/>
  <c r="X13" i="13"/>
  <c r="W13" i="13"/>
  <c r="P13" i="13"/>
  <c r="O13" i="13"/>
  <c r="AD13" i="13" s="1"/>
  <c r="N13" i="13"/>
  <c r="M13" i="13"/>
  <c r="AR13" i="13" s="1"/>
  <c r="AR12" i="13"/>
  <c r="AQ12" i="13"/>
  <c r="AO12" i="13"/>
  <c r="AI12" i="13"/>
  <c r="AH12" i="13"/>
  <c r="AF12" i="13"/>
  <c r="AE12" i="13"/>
  <c r="AB12" i="13"/>
  <c r="AA12" i="13"/>
  <c r="Z12" i="13"/>
  <c r="Y12" i="13"/>
  <c r="X12" i="13"/>
  <c r="W12" i="13"/>
  <c r="P12" i="13"/>
  <c r="O12" i="13"/>
  <c r="AD12" i="13" s="1"/>
  <c r="N12" i="13"/>
  <c r="AC12" i="13" s="1"/>
  <c r="M12" i="13"/>
  <c r="AI11" i="13"/>
  <c r="AH11" i="13"/>
  <c r="W11" i="13"/>
  <c r="AT10" i="13"/>
  <c r="AP10" i="13"/>
  <c r="AI10" i="13"/>
  <c r="AN10" i="13" s="1"/>
  <c r="AH10" i="13"/>
  <c r="AF10" i="13"/>
  <c r="AE10" i="13"/>
  <c r="AD10" i="13"/>
  <c r="AA10" i="13"/>
  <c r="Z10" i="13"/>
  <c r="Y10" i="13"/>
  <c r="X10" i="13"/>
  <c r="W10" i="13"/>
  <c r="P10" i="13"/>
  <c r="O10" i="13"/>
  <c r="AQ10" i="13" s="1"/>
  <c r="N10" i="13"/>
  <c r="M10" i="13"/>
  <c r="AT9" i="13"/>
  <c r="AQ9" i="13"/>
  <c r="AP9" i="13"/>
  <c r="AN9" i="13"/>
  <c r="AI9" i="13"/>
  <c r="AH9" i="13"/>
  <c r="AF9" i="13"/>
  <c r="AE9" i="13"/>
  <c r="AA9" i="13"/>
  <c r="Z9" i="13"/>
  <c r="Y9" i="13"/>
  <c r="X9" i="13"/>
  <c r="W9" i="13"/>
  <c r="P9" i="13"/>
  <c r="O9" i="13"/>
  <c r="AD9" i="13" s="1"/>
  <c r="N9" i="13"/>
  <c r="M9" i="13"/>
  <c r="AR9" i="13" s="1"/>
  <c r="AR8" i="13"/>
  <c r="AQ8" i="13"/>
  <c r="AO8" i="13"/>
  <c r="AI8" i="13"/>
  <c r="AH8" i="13"/>
  <c r="AF8" i="13"/>
  <c r="AE8" i="13"/>
  <c r="AB8" i="13"/>
  <c r="AA8" i="13"/>
  <c r="Z8" i="13"/>
  <c r="Y8" i="13"/>
  <c r="X8" i="13"/>
  <c r="W8" i="13"/>
  <c r="P8" i="13"/>
  <c r="O8" i="13"/>
  <c r="AD8" i="13" s="1"/>
  <c r="N8" i="13"/>
  <c r="AC8" i="13" s="1"/>
  <c r="M8" i="13"/>
  <c r="AT7" i="13"/>
  <c r="AR7" i="13"/>
  <c r="AJ7" i="13"/>
  <c r="AI7" i="13"/>
  <c r="AN7" i="13" s="1"/>
  <c r="AH7" i="13"/>
  <c r="AF7" i="13"/>
  <c r="AE7" i="13"/>
  <c r="AC7" i="13"/>
  <c r="AB7" i="13"/>
  <c r="AA7" i="13"/>
  <c r="Z7" i="13"/>
  <c r="Y7" i="13"/>
  <c r="X7" i="13"/>
  <c r="W7" i="13"/>
  <c r="P7" i="13"/>
  <c r="O7" i="13"/>
  <c r="AQ7" i="13" s="1"/>
  <c r="N7" i="13"/>
  <c r="AO7" i="13" s="1"/>
  <c r="M7" i="13"/>
  <c r="AT6" i="13"/>
  <c r="AN6" i="13"/>
  <c r="AJ6" i="13"/>
  <c r="AI6" i="13"/>
  <c r="AH6" i="13"/>
  <c r="AF6" i="13"/>
  <c r="AE6" i="13"/>
  <c r="AD6" i="13"/>
  <c r="AC6" i="13"/>
  <c r="AB6" i="13"/>
  <c r="AA6" i="13"/>
  <c r="Z6" i="13"/>
  <c r="Y6" i="13"/>
  <c r="X6" i="13"/>
  <c r="W6" i="13"/>
  <c r="P6" i="13"/>
  <c r="O6" i="13"/>
  <c r="AQ6" i="13" s="1"/>
  <c r="N6" i="13"/>
  <c r="AO6" i="13" s="1"/>
  <c r="M6" i="13"/>
  <c r="AI5" i="13"/>
  <c r="AH5" i="13"/>
  <c r="W5" i="13"/>
  <c r="AI4" i="13"/>
  <c r="AQ3" i="13"/>
  <c r="AP3" i="13"/>
  <c r="AO3" i="13"/>
  <c r="AI3" i="13"/>
  <c r="AH3" i="13"/>
  <c r="AN2" i="13"/>
  <c r="AM2" i="13"/>
  <c r="AL2" i="13"/>
  <c r="AK2" i="13"/>
  <c r="AJ2" i="13"/>
  <c r="AJ105" i="13" s="1"/>
  <c r="AA2" i="13"/>
  <c r="A2" i="13"/>
  <c r="AU1" i="13"/>
  <c r="AR1" i="13"/>
  <c r="AR106" i="13" s="1"/>
  <c r="AQ1" i="13"/>
  <c r="AQ23" i="13" s="1"/>
  <c r="AP1" i="13"/>
  <c r="AP82" i="13" s="1"/>
  <c r="AO1" i="13"/>
  <c r="AJ1" i="13"/>
  <c r="AA1" i="13"/>
  <c r="A1" i="13"/>
  <c r="AH1" i="13" s="1"/>
  <c r="AH2" i="13" s="1"/>
  <c r="AR98" i="12"/>
  <c r="AI98" i="12"/>
  <c r="AH98" i="12"/>
  <c r="AF98" i="12"/>
  <c r="AE98" i="12"/>
  <c r="AC98" i="12"/>
  <c r="AB98" i="12"/>
  <c r="AA98" i="12"/>
  <c r="Z98" i="12"/>
  <c r="Y98" i="12"/>
  <c r="X98" i="12"/>
  <c r="W98" i="12"/>
  <c r="P98" i="12"/>
  <c r="O98" i="12"/>
  <c r="AQ98" i="12" s="1"/>
  <c r="N98" i="12"/>
  <c r="M98" i="12"/>
  <c r="AU97" i="12"/>
  <c r="AT97" i="12"/>
  <c r="AP97" i="12"/>
  <c r="AN97" i="12"/>
  <c r="AJ97" i="12"/>
  <c r="AI97" i="12"/>
  <c r="AH97" i="12"/>
  <c r="AF97" i="12"/>
  <c r="AE97" i="12"/>
  <c r="AD97" i="12"/>
  <c r="AC97" i="12"/>
  <c r="AB97" i="12"/>
  <c r="AA97" i="12"/>
  <c r="Z97" i="12"/>
  <c r="Y97" i="12"/>
  <c r="X97" i="12"/>
  <c r="W97" i="12"/>
  <c r="P97" i="12"/>
  <c r="O97" i="12"/>
  <c r="AQ97" i="12" s="1"/>
  <c r="N97" i="12"/>
  <c r="AO97" i="12" s="1"/>
  <c r="AV97" i="12" s="1"/>
  <c r="M97" i="12"/>
  <c r="AV96" i="12"/>
  <c r="AU96" i="12"/>
  <c r="AP96" i="12"/>
  <c r="AO96" i="12"/>
  <c r="AI96" i="12"/>
  <c r="AT96" i="12" s="1"/>
  <c r="AH96" i="12"/>
  <c r="AF96" i="12"/>
  <c r="AE96" i="12"/>
  <c r="AD96" i="12"/>
  <c r="AC96" i="12"/>
  <c r="AA96" i="12"/>
  <c r="Z96" i="12"/>
  <c r="Y96" i="12"/>
  <c r="X96" i="12"/>
  <c r="W96" i="12"/>
  <c r="P96" i="12"/>
  <c r="O96" i="12"/>
  <c r="AQ96" i="12" s="1"/>
  <c r="N96" i="12"/>
  <c r="M96" i="12"/>
  <c r="AT95" i="12"/>
  <c r="AP95" i="12"/>
  <c r="AI95" i="12"/>
  <c r="AN95" i="12" s="1"/>
  <c r="AH95" i="12"/>
  <c r="AF95" i="12"/>
  <c r="AE95" i="12"/>
  <c r="AD95" i="12"/>
  <c r="AA95" i="12"/>
  <c r="Z95" i="12"/>
  <c r="Y95" i="12"/>
  <c r="X95" i="12"/>
  <c r="W95" i="12"/>
  <c r="P95" i="12"/>
  <c r="O95" i="12"/>
  <c r="AQ95" i="12" s="1"/>
  <c r="N95" i="12"/>
  <c r="M95" i="12"/>
  <c r="AT94" i="12"/>
  <c r="AP94" i="12"/>
  <c r="AI94" i="12"/>
  <c r="AH94" i="12"/>
  <c r="AF94" i="12"/>
  <c r="AE94" i="12"/>
  <c r="AA94" i="12"/>
  <c r="Z94" i="12"/>
  <c r="Y94" i="12"/>
  <c r="X94" i="12"/>
  <c r="W94" i="12"/>
  <c r="P94" i="12"/>
  <c r="O94" i="12"/>
  <c r="AD94" i="12" s="1"/>
  <c r="N94" i="12"/>
  <c r="M94" i="12"/>
  <c r="AR94" i="12" s="1"/>
  <c r="AR93" i="12"/>
  <c r="AI93" i="12"/>
  <c r="AH93" i="12"/>
  <c r="AF93" i="12"/>
  <c r="AE93" i="12"/>
  <c r="AB93" i="12"/>
  <c r="AA93" i="12"/>
  <c r="Z93" i="12"/>
  <c r="Y93" i="12"/>
  <c r="X93" i="12"/>
  <c r="W93" i="12"/>
  <c r="P93" i="12"/>
  <c r="O93" i="12"/>
  <c r="AD93" i="12" s="1"/>
  <c r="N93" i="12"/>
  <c r="AC93" i="12" s="1"/>
  <c r="M93" i="12"/>
  <c r="AR92" i="12"/>
  <c r="AI92" i="12"/>
  <c r="AH92" i="12"/>
  <c r="AF92" i="12"/>
  <c r="AE92" i="12"/>
  <c r="AC92" i="12"/>
  <c r="AB92" i="12"/>
  <c r="AA92" i="12"/>
  <c r="Z92" i="12"/>
  <c r="Y92" i="12"/>
  <c r="X92" i="12"/>
  <c r="W92" i="12"/>
  <c r="P92" i="12"/>
  <c r="O92" i="12"/>
  <c r="AQ92" i="12" s="1"/>
  <c r="N92" i="12"/>
  <c r="M92" i="12"/>
  <c r="AI91" i="12"/>
  <c r="AH91" i="12"/>
  <c r="W91" i="12"/>
  <c r="AT90" i="12"/>
  <c r="AP90" i="12"/>
  <c r="AI90" i="12"/>
  <c r="AH90" i="12"/>
  <c r="AF90" i="12"/>
  <c r="AE90" i="12"/>
  <c r="AA90" i="12"/>
  <c r="Z90" i="12"/>
  <c r="Y90" i="12"/>
  <c r="X90" i="12"/>
  <c r="W90" i="12"/>
  <c r="P90" i="12"/>
  <c r="O90" i="12"/>
  <c r="AD90" i="12" s="1"/>
  <c r="N90" i="12"/>
  <c r="M90" i="12"/>
  <c r="AR90" i="12" s="1"/>
  <c r="AR89" i="12"/>
  <c r="AI89" i="12"/>
  <c r="AH89" i="12"/>
  <c r="AF89" i="12"/>
  <c r="AE89" i="12"/>
  <c r="AB89" i="12"/>
  <c r="AA89" i="12"/>
  <c r="Z89" i="12"/>
  <c r="Y89" i="12"/>
  <c r="X89" i="12"/>
  <c r="W89" i="12"/>
  <c r="P89" i="12"/>
  <c r="O89" i="12"/>
  <c r="AD89" i="12" s="1"/>
  <c r="N89" i="12"/>
  <c r="AC89" i="12" s="1"/>
  <c r="M89" i="12"/>
  <c r="AR88" i="12"/>
  <c r="AI88" i="12"/>
  <c r="AH88" i="12"/>
  <c r="AF88" i="12"/>
  <c r="AE88" i="12"/>
  <c r="AC88" i="12"/>
  <c r="AB88" i="12"/>
  <c r="AA88" i="12"/>
  <c r="Z88" i="12"/>
  <c r="Y88" i="12"/>
  <c r="X88" i="12"/>
  <c r="W88" i="12"/>
  <c r="P88" i="12"/>
  <c r="O88" i="12"/>
  <c r="AQ88" i="12" s="1"/>
  <c r="N88" i="12"/>
  <c r="AO88" i="12" s="1"/>
  <c r="M88" i="12"/>
  <c r="AI87" i="12"/>
  <c r="AH87" i="12"/>
  <c r="W87" i="12"/>
  <c r="AT86" i="12"/>
  <c r="AP86" i="12"/>
  <c r="AI86" i="12"/>
  <c r="AH86" i="12"/>
  <c r="AF86" i="12"/>
  <c r="AE86" i="12"/>
  <c r="AA86" i="12"/>
  <c r="Z86" i="12"/>
  <c r="Y86" i="12"/>
  <c r="X86" i="12"/>
  <c r="W86" i="12"/>
  <c r="P86" i="12"/>
  <c r="O86" i="12"/>
  <c r="AD86" i="12" s="1"/>
  <c r="N86" i="12"/>
  <c r="M86" i="12"/>
  <c r="AR86" i="12" s="1"/>
  <c r="AR85" i="12"/>
  <c r="AP85" i="12"/>
  <c r="AO85" i="12"/>
  <c r="AV85" i="12" s="1"/>
  <c r="AI85" i="12"/>
  <c r="AH85" i="12"/>
  <c r="AF85" i="12"/>
  <c r="AE85" i="12"/>
  <c r="AB85" i="12"/>
  <c r="AA85" i="12"/>
  <c r="Z85" i="12"/>
  <c r="Y85" i="12"/>
  <c r="X85" i="12"/>
  <c r="W85" i="12"/>
  <c r="P85" i="12"/>
  <c r="O85" i="12"/>
  <c r="N85" i="12"/>
  <c r="AC85" i="12" s="1"/>
  <c r="M85" i="12"/>
  <c r="AR84" i="12"/>
  <c r="AJ84" i="12"/>
  <c r="AI84" i="12"/>
  <c r="AH84" i="12"/>
  <c r="AF84" i="12"/>
  <c r="AE84" i="12"/>
  <c r="AC84" i="12"/>
  <c r="AB84" i="12"/>
  <c r="AA84" i="12"/>
  <c r="Z84" i="12"/>
  <c r="Y84" i="12"/>
  <c r="X84" i="12"/>
  <c r="W84" i="12"/>
  <c r="P84" i="12"/>
  <c r="O84" i="12"/>
  <c r="AQ84" i="12" s="1"/>
  <c r="N84" i="12"/>
  <c r="M84" i="12"/>
  <c r="AU83" i="12"/>
  <c r="AT83" i="12"/>
  <c r="AN83" i="12"/>
  <c r="AJ83" i="12"/>
  <c r="AI83" i="12"/>
  <c r="AH83" i="12"/>
  <c r="AF83" i="12"/>
  <c r="AE83" i="12"/>
  <c r="AD83" i="12"/>
  <c r="AC83" i="12"/>
  <c r="AB83" i="12"/>
  <c r="AA83" i="12"/>
  <c r="Z83" i="12"/>
  <c r="Y83" i="12"/>
  <c r="X83" i="12"/>
  <c r="W83" i="12"/>
  <c r="P83" i="12"/>
  <c r="O83" i="12"/>
  <c r="AQ83" i="12" s="1"/>
  <c r="N83" i="12"/>
  <c r="M83" i="12"/>
  <c r="AU82" i="12"/>
  <c r="AI82" i="12"/>
  <c r="AT82" i="12" s="1"/>
  <c r="AH82" i="12"/>
  <c r="AF82" i="12"/>
  <c r="AE82" i="12"/>
  <c r="AD82" i="12"/>
  <c r="AC82" i="12"/>
  <c r="AA82" i="12"/>
  <c r="Z82" i="12"/>
  <c r="Y82" i="12"/>
  <c r="X82" i="12"/>
  <c r="W82" i="12"/>
  <c r="P82" i="12"/>
  <c r="O82" i="12"/>
  <c r="AQ82" i="12" s="1"/>
  <c r="N82" i="12"/>
  <c r="M82" i="12"/>
  <c r="AT81" i="12"/>
  <c r="AP81" i="12"/>
  <c r="AI81" i="12"/>
  <c r="AH81" i="12"/>
  <c r="AF81" i="12"/>
  <c r="AE81" i="12"/>
  <c r="AD81" i="12"/>
  <c r="AA81" i="12"/>
  <c r="Z81" i="12"/>
  <c r="Y81" i="12"/>
  <c r="X81" i="12"/>
  <c r="W81" i="12"/>
  <c r="P81" i="12"/>
  <c r="O81" i="12"/>
  <c r="AQ81" i="12" s="1"/>
  <c r="N81" i="12"/>
  <c r="AC81" i="12" s="1"/>
  <c r="M81" i="12"/>
  <c r="AI80" i="12"/>
  <c r="AH80" i="12"/>
  <c r="W80" i="12"/>
  <c r="AU79" i="12"/>
  <c r="AT79" i="12"/>
  <c r="AN79" i="12"/>
  <c r="AJ79" i="12"/>
  <c r="AI79" i="12"/>
  <c r="AH79" i="12"/>
  <c r="AF79" i="12"/>
  <c r="AE79" i="12"/>
  <c r="AD79" i="12"/>
  <c r="AC79" i="12"/>
  <c r="AB79" i="12"/>
  <c r="AA79" i="12"/>
  <c r="Z79" i="12"/>
  <c r="Y79" i="12"/>
  <c r="X79" i="12"/>
  <c r="W79" i="12"/>
  <c r="P79" i="12"/>
  <c r="O79" i="12"/>
  <c r="AQ79" i="12" s="1"/>
  <c r="N79" i="12"/>
  <c r="M79" i="12"/>
  <c r="AU78" i="12"/>
  <c r="AI78" i="12"/>
  <c r="AT78" i="12" s="1"/>
  <c r="AH78" i="12"/>
  <c r="AF78" i="12"/>
  <c r="AE78" i="12"/>
  <c r="AD78" i="12"/>
  <c r="AC78" i="12"/>
  <c r="AA78" i="12"/>
  <c r="Z78" i="12"/>
  <c r="Y78" i="12"/>
  <c r="X78" i="12"/>
  <c r="W78" i="12"/>
  <c r="P78" i="12"/>
  <c r="O78" i="12"/>
  <c r="AQ78" i="12" s="1"/>
  <c r="N78" i="12"/>
  <c r="M78" i="12"/>
  <c r="AT77" i="12"/>
  <c r="AP77" i="12"/>
  <c r="AI77" i="12"/>
  <c r="AH77" i="12"/>
  <c r="AF77" i="12"/>
  <c r="AE77" i="12"/>
  <c r="AD77" i="12"/>
  <c r="AA77" i="12"/>
  <c r="Z77" i="12"/>
  <c r="Y77" i="12"/>
  <c r="X77" i="12"/>
  <c r="W77" i="12"/>
  <c r="P77" i="12"/>
  <c r="O77" i="12"/>
  <c r="AQ77" i="12" s="1"/>
  <c r="N77" i="12"/>
  <c r="AC77" i="12" s="1"/>
  <c r="M77" i="12"/>
  <c r="AI76" i="12"/>
  <c r="AH76" i="12"/>
  <c r="W76" i="12"/>
  <c r="AU75" i="12"/>
  <c r="AT75" i="12"/>
  <c r="AN75" i="12"/>
  <c r="AJ75" i="12"/>
  <c r="AI75" i="12"/>
  <c r="AH75" i="12"/>
  <c r="AF75" i="12"/>
  <c r="AE75" i="12"/>
  <c r="AD75" i="12"/>
  <c r="AC75" i="12"/>
  <c r="AB75" i="12"/>
  <c r="AA75" i="12"/>
  <c r="Z75" i="12"/>
  <c r="Y75" i="12"/>
  <c r="X75" i="12"/>
  <c r="W75" i="12"/>
  <c r="P75" i="12"/>
  <c r="O75" i="12"/>
  <c r="AQ75" i="12" s="1"/>
  <c r="N75" i="12"/>
  <c r="M75" i="12"/>
  <c r="AU74" i="12"/>
  <c r="AI74" i="12"/>
  <c r="AT74" i="12" s="1"/>
  <c r="AH74" i="12"/>
  <c r="AF74" i="12"/>
  <c r="AE74" i="12"/>
  <c r="AD74" i="12"/>
  <c r="AC74" i="12"/>
  <c r="AA74" i="12"/>
  <c r="Z74" i="12"/>
  <c r="Y74" i="12"/>
  <c r="X74" i="12"/>
  <c r="W74" i="12"/>
  <c r="P74" i="12"/>
  <c r="O74" i="12"/>
  <c r="AQ74" i="12" s="1"/>
  <c r="N74" i="12"/>
  <c r="M74" i="12"/>
  <c r="AT73" i="12"/>
  <c r="AP73" i="12"/>
  <c r="AI73" i="12"/>
  <c r="AH73" i="12"/>
  <c r="AF73" i="12"/>
  <c r="AE73" i="12"/>
  <c r="AD73" i="12"/>
  <c r="AA73" i="12"/>
  <c r="Z73" i="12"/>
  <c r="Y73" i="12"/>
  <c r="X73" i="12"/>
  <c r="W73" i="12"/>
  <c r="P73" i="12"/>
  <c r="O73" i="12"/>
  <c r="AQ73" i="12" s="1"/>
  <c r="N73" i="12"/>
  <c r="AC73" i="12" s="1"/>
  <c r="M73" i="12"/>
  <c r="AT72" i="12"/>
  <c r="AP72" i="12"/>
  <c r="AI72" i="12"/>
  <c r="AH72" i="12"/>
  <c r="AF72" i="12"/>
  <c r="AE72" i="12"/>
  <c r="AA72" i="12"/>
  <c r="Z72" i="12"/>
  <c r="Y72" i="12"/>
  <c r="X72" i="12"/>
  <c r="W72" i="12"/>
  <c r="P72" i="12"/>
  <c r="O72" i="12"/>
  <c r="AD72" i="12" s="1"/>
  <c r="N72" i="12"/>
  <c r="M72" i="12"/>
  <c r="AR72" i="12" s="1"/>
  <c r="AR71" i="12"/>
  <c r="AI71" i="12"/>
  <c r="AH71" i="12"/>
  <c r="AF71" i="12"/>
  <c r="AE71" i="12"/>
  <c r="AB71" i="12"/>
  <c r="AA71" i="12"/>
  <c r="Z71" i="12"/>
  <c r="Y71" i="12"/>
  <c r="X71" i="12"/>
  <c r="W71" i="12"/>
  <c r="P71" i="12"/>
  <c r="O71" i="12"/>
  <c r="AD71" i="12" s="1"/>
  <c r="N71" i="12"/>
  <c r="AC71" i="12" s="1"/>
  <c r="M71" i="12"/>
  <c r="AI70" i="12"/>
  <c r="AH70" i="12"/>
  <c r="W70" i="12"/>
  <c r="AT69" i="12"/>
  <c r="AP69" i="12"/>
  <c r="AI69" i="12"/>
  <c r="AH69" i="12"/>
  <c r="AF69" i="12"/>
  <c r="AE69" i="12"/>
  <c r="AD69" i="12"/>
  <c r="AA69" i="12"/>
  <c r="Z69" i="12"/>
  <c r="Y69" i="12"/>
  <c r="X69" i="12"/>
  <c r="W69" i="12"/>
  <c r="P69" i="12"/>
  <c r="O69" i="12"/>
  <c r="AQ69" i="12" s="1"/>
  <c r="N69" i="12"/>
  <c r="AC69" i="12" s="1"/>
  <c r="M69" i="12"/>
  <c r="AT68" i="12"/>
  <c r="AP68" i="12"/>
  <c r="AI68" i="12"/>
  <c r="AH68" i="12"/>
  <c r="AF68" i="12"/>
  <c r="AE68" i="12"/>
  <c r="AA68" i="12"/>
  <c r="Z68" i="12"/>
  <c r="Y68" i="12"/>
  <c r="X68" i="12"/>
  <c r="W68" i="12"/>
  <c r="P68" i="12"/>
  <c r="O68" i="12"/>
  <c r="AD68" i="12" s="1"/>
  <c r="N68" i="12"/>
  <c r="M68" i="12"/>
  <c r="AR68" i="12" s="1"/>
  <c r="AR67" i="12"/>
  <c r="AI67" i="12"/>
  <c r="AH67" i="12"/>
  <c r="AF67" i="12"/>
  <c r="AE67" i="12"/>
  <c r="AB67" i="12"/>
  <c r="AA67" i="12"/>
  <c r="Z67" i="12"/>
  <c r="Y67" i="12"/>
  <c r="X67" i="12"/>
  <c r="W67" i="12"/>
  <c r="P67" i="12"/>
  <c r="O67" i="12"/>
  <c r="AD67" i="12" s="1"/>
  <c r="N67" i="12"/>
  <c r="AC67" i="12" s="1"/>
  <c r="M67" i="12"/>
  <c r="AT66" i="12"/>
  <c r="AR66" i="12"/>
  <c r="AJ66" i="12"/>
  <c r="AI66" i="12"/>
  <c r="AH66" i="12"/>
  <c r="AF66" i="12"/>
  <c r="AE66" i="12"/>
  <c r="AC66" i="12"/>
  <c r="AB66" i="12"/>
  <c r="AA66" i="12"/>
  <c r="Z66" i="12"/>
  <c r="Y66" i="12"/>
  <c r="X66" i="12"/>
  <c r="W66" i="12"/>
  <c r="P66" i="12"/>
  <c r="O66" i="12"/>
  <c r="AQ66" i="12" s="1"/>
  <c r="N66" i="12"/>
  <c r="AO66" i="12" s="1"/>
  <c r="M66" i="12"/>
  <c r="AU65" i="12"/>
  <c r="AT65" i="12"/>
  <c r="AJ65" i="12"/>
  <c r="AI65" i="12"/>
  <c r="AH65" i="12"/>
  <c r="AF65" i="12"/>
  <c r="AE65" i="12"/>
  <c r="AD65" i="12"/>
  <c r="AC65" i="12"/>
  <c r="AB65" i="12"/>
  <c r="AA65" i="12"/>
  <c r="Z65" i="12"/>
  <c r="Y65" i="12"/>
  <c r="X65" i="12"/>
  <c r="W65" i="12"/>
  <c r="P65" i="12"/>
  <c r="O65" i="12"/>
  <c r="AQ65" i="12" s="1"/>
  <c r="N65" i="12"/>
  <c r="M65" i="12"/>
  <c r="AU64" i="12"/>
  <c r="AN64" i="12"/>
  <c r="AI64" i="12"/>
  <c r="AT64" i="12" s="1"/>
  <c r="AH64" i="12"/>
  <c r="AF64" i="12"/>
  <c r="AE64" i="12"/>
  <c r="AD64" i="12"/>
  <c r="AC64" i="12"/>
  <c r="AA64" i="12"/>
  <c r="Z64" i="12"/>
  <c r="Y64" i="12"/>
  <c r="X64" i="12"/>
  <c r="W64" i="12"/>
  <c r="P64" i="12"/>
  <c r="O64" i="12"/>
  <c r="AQ64" i="12" s="1"/>
  <c r="N64" i="12"/>
  <c r="M64" i="12"/>
  <c r="AT63" i="12"/>
  <c r="AP63" i="12"/>
  <c r="AI63" i="12"/>
  <c r="AH63" i="12"/>
  <c r="AF63" i="12"/>
  <c r="AE63" i="12"/>
  <c r="AD63" i="12"/>
  <c r="AA63" i="12"/>
  <c r="Z63" i="12"/>
  <c r="Y63" i="12"/>
  <c r="X63" i="12"/>
  <c r="W63" i="12"/>
  <c r="P63" i="12"/>
  <c r="O63" i="12"/>
  <c r="AQ63" i="12" s="1"/>
  <c r="N63" i="12"/>
  <c r="AC63" i="12" s="1"/>
  <c r="M63" i="12"/>
  <c r="AI62" i="12"/>
  <c r="AH62" i="12"/>
  <c r="W62" i="12"/>
  <c r="AU61" i="12"/>
  <c r="AT61" i="12"/>
  <c r="AJ61" i="12"/>
  <c r="AI61" i="12"/>
  <c r="AH61" i="12"/>
  <c r="AF61" i="12"/>
  <c r="AE61" i="12"/>
  <c r="AD61" i="12"/>
  <c r="AC61" i="12"/>
  <c r="AB61" i="12"/>
  <c r="AA61" i="12"/>
  <c r="Z61" i="12"/>
  <c r="Y61" i="12"/>
  <c r="X61" i="12"/>
  <c r="W61" i="12"/>
  <c r="P61" i="12"/>
  <c r="O61" i="12"/>
  <c r="AQ61" i="12" s="1"/>
  <c r="N61" i="12"/>
  <c r="M61" i="12"/>
  <c r="AU60" i="12"/>
  <c r="AO60" i="12"/>
  <c r="AN60" i="12"/>
  <c r="AI60" i="12"/>
  <c r="AT60" i="12" s="1"/>
  <c r="AH60" i="12"/>
  <c r="AF60" i="12"/>
  <c r="AE60" i="12"/>
  <c r="AD60" i="12"/>
  <c r="AC60" i="12"/>
  <c r="AA60" i="12"/>
  <c r="Z60" i="12"/>
  <c r="Y60" i="12"/>
  <c r="X60" i="12"/>
  <c r="W60" i="12"/>
  <c r="P60" i="12"/>
  <c r="O60" i="12"/>
  <c r="AQ60" i="12" s="1"/>
  <c r="N60" i="12"/>
  <c r="M60" i="12"/>
  <c r="AT59" i="12"/>
  <c r="AP59" i="12"/>
  <c r="AI59" i="12"/>
  <c r="AH59" i="12"/>
  <c r="AF59" i="12"/>
  <c r="AE59" i="12"/>
  <c r="AD59" i="12"/>
  <c r="AA59" i="12"/>
  <c r="Z59" i="12"/>
  <c r="Y59" i="12"/>
  <c r="X59" i="12"/>
  <c r="W59" i="12"/>
  <c r="P59" i="12"/>
  <c r="O59" i="12"/>
  <c r="AQ59" i="12" s="1"/>
  <c r="N59" i="12"/>
  <c r="AC59" i="12" s="1"/>
  <c r="M59" i="12"/>
  <c r="AT58" i="12"/>
  <c r="AP58" i="12"/>
  <c r="AI58" i="12"/>
  <c r="AH58" i="12"/>
  <c r="AF58" i="12"/>
  <c r="AE58" i="12"/>
  <c r="AA58" i="12"/>
  <c r="Z58" i="12"/>
  <c r="Y58" i="12"/>
  <c r="X58" i="12"/>
  <c r="W58" i="12"/>
  <c r="P58" i="12"/>
  <c r="O58" i="12"/>
  <c r="AD58" i="12" s="1"/>
  <c r="N58" i="12"/>
  <c r="M58" i="12"/>
  <c r="AR58" i="12" s="1"/>
  <c r="AR57" i="12"/>
  <c r="AI57" i="12"/>
  <c r="AH57" i="12"/>
  <c r="AF57" i="12"/>
  <c r="AE57" i="12"/>
  <c r="AB57" i="12"/>
  <c r="AA57" i="12"/>
  <c r="Z57" i="12"/>
  <c r="Y57" i="12"/>
  <c r="X57" i="12"/>
  <c r="W57" i="12"/>
  <c r="P57" i="12"/>
  <c r="O57" i="12"/>
  <c r="AD57" i="12" s="1"/>
  <c r="N57" i="12"/>
  <c r="AC57" i="12" s="1"/>
  <c r="M57" i="12"/>
  <c r="AT56" i="12"/>
  <c r="AR56" i="12"/>
  <c r="AJ56" i="12"/>
  <c r="AI56" i="12"/>
  <c r="AH56" i="12"/>
  <c r="AF56" i="12"/>
  <c r="AE56" i="12"/>
  <c r="AC56" i="12"/>
  <c r="AB56" i="12"/>
  <c r="AA56" i="12"/>
  <c r="Z56" i="12"/>
  <c r="Y56" i="12"/>
  <c r="X56" i="12"/>
  <c r="W56" i="12"/>
  <c r="P56" i="12"/>
  <c r="O56" i="12"/>
  <c r="AQ56" i="12" s="1"/>
  <c r="N56" i="12"/>
  <c r="M56" i="12"/>
  <c r="AU55" i="12"/>
  <c r="AT55" i="12"/>
  <c r="AP55" i="12"/>
  <c r="AJ55" i="12"/>
  <c r="AI55" i="12"/>
  <c r="AH55" i="12"/>
  <c r="AF55" i="12"/>
  <c r="AE55" i="12"/>
  <c r="AD55" i="12"/>
  <c r="AC55" i="12"/>
  <c r="AB55" i="12"/>
  <c r="AA55" i="12"/>
  <c r="Z55" i="12"/>
  <c r="Y55" i="12"/>
  <c r="X55" i="12"/>
  <c r="W55" i="12"/>
  <c r="P55" i="12"/>
  <c r="O55" i="12"/>
  <c r="AQ55" i="12" s="1"/>
  <c r="N55" i="12"/>
  <c r="AO55" i="12" s="1"/>
  <c r="AV55" i="12" s="1"/>
  <c r="M55" i="12"/>
  <c r="AI54" i="12"/>
  <c r="AH54" i="12"/>
  <c r="W54" i="12"/>
  <c r="AR53" i="12"/>
  <c r="AQ53" i="12"/>
  <c r="AP53" i="12"/>
  <c r="AO53" i="12"/>
  <c r="AV53" i="12" s="1"/>
  <c r="AI53" i="12"/>
  <c r="AH53" i="12"/>
  <c r="AF53" i="12"/>
  <c r="AE53" i="12"/>
  <c r="AB53" i="12"/>
  <c r="AA53" i="12"/>
  <c r="Z53" i="12"/>
  <c r="Y53" i="12"/>
  <c r="X53" i="12"/>
  <c r="W53" i="12"/>
  <c r="P53" i="12"/>
  <c r="O53" i="12"/>
  <c r="AD53" i="12" s="1"/>
  <c r="N53" i="12"/>
  <c r="AC53" i="12" s="1"/>
  <c r="M53" i="12"/>
  <c r="AT52" i="12"/>
  <c r="AR52" i="12"/>
  <c r="AP52" i="12"/>
  <c r="AJ52" i="12"/>
  <c r="AI52" i="12"/>
  <c r="AH52" i="12"/>
  <c r="AF52" i="12"/>
  <c r="AE52" i="12"/>
  <c r="AC52" i="12"/>
  <c r="AB52" i="12"/>
  <c r="AA52" i="12"/>
  <c r="Z52" i="12"/>
  <c r="Y52" i="12"/>
  <c r="X52" i="12"/>
  <c r="W52" i="12"/>
  <c r="P52" i="12"/>
  <c r="O52" i="12"/>
  <c r="AQ52" i="12" s="1"/>
  <c r="N52" i="12"/>
  <c r="AO52" i="12" s="1"/>
  <c r="AV52" i="12" s="1"/>
  <c r="M52" i="12"/>
  <c r="AU51" i="12"/>
  <c r="AT51" i="12"/>
  <c r="AP51" i="12"/>
  <c r="AJ51" i="12"/>
  <c r="AI51" i="12"/>
  <c r="AH51" i="12"/>
  <c r="AF51" i="12"/>
  <c r="AE51" i="12"/>
  <c r="AD51" i="12"/>
  <c r="AC51" i="12"/>
  <c r="AB51" i="12"/>
  <c r="AA51" i="12"/>
  <c r="Z51" i="12"/>
  <c r="Y51" i="12"/>
  <c r="X51" i="12"/>
  <c r="W51" i="12"/>
  <c r="P51" i="12"/>
  <c r="O51" i="12"/>
  <c r="AQ51" i="12" s="1"/>
  <c r="N51" i="12"/>
  <c r="AO51" i="12" s="1"/>
  <c r="AV51" i="12" s="1"/>
  <c r="M51" i="12"/>
  <c r="AU50" i="12"/>
  <c r="AP50" i="12"/>
  <c r="AO50" i="12"/>
  <c r="AV50" i="12" s="1"/>
  <c r="AI50" i="12"/>
  <c r="AT50" i="12" s="1"/>
  <c r="AH50" i="12"/>
  <c r="AF50" i="12"/>
  <c r="AE50" i="12"/>
  <c r="AD50" i="12"/>
  <c r="AC50" i="12"/>
  <c r="AA50" i="12"/>
  <c r="Z50" i="12"/>
  <c r="Y50" i="12"/>
  <c r="X50" i="12"/>
  <c r="W50" i="12"/>
  <c r="P50" i="12"/>
  <c r="O50" i="12"/>
  <c r="AQ50" i="12" s="1"/>
  <c r="N50" i="12"/>
  <c r="M50" i="12"/>
  <c r="AV49" i="12"/>
  <c r="AT49" i="12"/>
  <c r="AP49" i="12"/>
  <c r="AO49" i="12"/>
  <c r="AI49" i="12"/>
  <c r="AH49" i="12"/>
  <c r="AF49" i="12"/>
  <c r="AE49" i="12"/>
  <c r="AD49" i="12"/>
  <c r="AA49" i="12"/>
  <c r="Z49" i="12"/>
  <c r="Y49" i="12"/>
  <c r="X49" i="12"/>
  <c r="W49" i="12"/>
  <c r="P49" i="12"/>
  <c r="O49" i="12"/>
  <c r="AQ49" i="12" s="1"/>
  <c r="N49" i="12"/>
  <c r="AC49" i="12" s="1"/>
  <c r="M49" i="12"/>
  <c r="AT48" i="12"/>
  <c r="AP48" i="12"/>
  <c r="AI48" i="12"/>
  <c r="AH48" i="12"/>
  <c r="AF48" i="12"/>
  <c r="AE48" i="12"/>
  <c r="AA48" i="12"/>
  <c r="Z48" i="12"/>
  <c r="Y48" i="12"/>
  <c r="X48" i="12"/>
  <c r="W48" i="12"/>
  <c r="P48" i="12"/>
  <c r="O48" i="12"/>
  <c r="AD48" i="12" s="1"/>
  <c r="N48" i="12"/>
  <c r="M48" i="12"/>
  <c r="AR48" i="12" s="1"/>
  <c r="AR47" i="12"/>
  <c r="AQ47" i="12"/>
  <c r="AP47" i="12"/>
  <c r="AO47" i="12"/>
  <c r="AV47" i="12" s="1"/>
  <c r="AI47" i="12"/>
  <c r="AH47" i="12"/>
  <c r="AF47" i="12"/>
  <c r="AE47" i="12"/>
  <c r="AB47" i="12"/>
  <c r="AA47" i="12"/>
  <c r="Z47" i="12"/>
  <c r="Y47" i="12"/>
  <c r="X47" i="12"/>
  <c r="W47" i="12"/>
  <c r="P47" i="12"/>
  <c r="O47" i="12"/>
  <c r="AD47" i="12" s="1"/>
  <c r="N47" i="12"/>
  <c r="AC47" i="12" s="1"/>
  <c r="M47" i="12"/>
  <c r="AR46" i="12"/>
  <c r="AJ46" i="12"/>
  <c r="AI46" i="12"/>
  <c r="AT46" i="12" s="1"/>
  <c r="AH46" i="12"/>
  <c r="AF46" i="12"/>
  <c r="AE46" i="12"/>
  <c r="AC46" i="12"/>
  <c r="AB46" i="12"/>
  <c r="AA46" i="12"/>
  <c r="Z46" i="12"/>
  <c r="Y46" i="12"/>
  <c r="X46" i="12"/>
  <c r="W46" i="12"/>
  <c r="P46" i="12"/>
  <c r="O46" i="12"/>
  <c r="AQ46" i="12" s="1"/>
  <c r="N46" i="12"/>
  <c r="M46" i="12"/>
  <c r="AU45" i="12"/>
  <c r="AT45" i="12"/>
  <c r="AN45" i="12"/>
  <c r="AJ45" i="12"/>
  <c r="AI45" i="12"/>
  <c r="AH45" i="12"/>
  <c r="AF45" i="12"/>
  <c r="AE45" i="12"/>
  <c r="AD45" i="12"/>
  <c r="AC45" i="12"/>
  <c r="AB45" i="12"/>
  <c r="AA45" i="12"/>
  <c r="Z45" i="12"/>
  <c r="Y45" i="12"/>
  <c r="X45" i="12"/>
  <c r="W45" i="12"/>
  <c r="P45" i="12"/>
  <c r="O45" i="12"/>
  <c r="AQ45" i="12" s="1"/>
  <c r="N45" i="12"/>
  <c r="M45" i="12"/>
  <c r="AU44" i="12"/>
  <c r="AI44" i="12"/>
  <c r="AT44" i="12" s="1"/>
  <c r="AH44" i="12"/>
  <c r="AF44" i="12"/>
  <c r="AE44" i="12"/>
  <c r="AD44" i="12"/>
  <c r="AC44" i="12"/>
  <c r="AA44" i="12"/>
  <c r="Z44" i="12"/>
  <c r="Y44" i="12"/>
  <c r="X44" i="12"/>
  <c r="W44" i="12"/>
  <c r="P44" i="12"/>
  <c r="O44" i="12"/>
  <c r="AQ44" i="12" s="1"/>
  <c r="N44" i="12"/>
  <c r="M44" i="12"/>
  <c r="AT43" i="12"/>
  <c r="AP43" i="12"/>
  <c r="AI43" i="12"/>
  <c r="AN43" i="12" s="1"/>
  <c r="AH43" i="12"/>
  <c r="AF43" i="12"/>
  <c r="AE43" i="12"/>
  <c r="AD43" i="12"/>
  <c r="AA43" i="12"/>
  <c r="Z43" i="12"/>
  <c r="Y43" i="12"/>
  <c r="X43" i="12"/>
  <c r="W43" i="12"/>
  <c r="P43" i="12"/>
  <c r="O43" i="12"/>
  <c r="AQ43" i="12" s="1"/>
  <c r="N43" i="12"/>
  <c r="M43" i="12"/>
  <c r="AT42" i="12"/>
  <c r="AP42" i="12"/>
  <c r="AI42" i="12"/>
  <c r="AH42" i="12"/>
  <c r="AF42" i="12"/>
  <c r="AE42" i="12"/>
  <c r="AA42" i="12"/>
  <c r="Z42" i="12"/>
  <c r="Y42" i="12"/>
  <c r="X42" i="12"/>
  <c r="W42" i="12"/>
  <c r="P42" i="12"/>
  <c r="O42" i="12"/>
  <c r="AD42" i="12" s="1"/>
  <c r="N42" i="12"/>
  <c r="M42" i="12"/>
  <c r="AR42" i="12" s="1"/>
  <c r="AR41" i="12"/>
  <c r="AI41" i="12"/>
  <c r="AH41" i="12"/>
  <c r="AF41" i="12"/>
  <c r="AE41" i="12"/>
  <c r="AB41" i="12"/>
  <c r="AA41" i="12"/>
  <c r="Z41" i="12"/>
  <c r="Y41" i="12"/>
  <c r="X41" i="12"/>
  <c r="W41" i="12"/>
  <c r="P41" i="12"/>
  <c r="O41" i="12"/>
  <c r="AD41" i="12" s="1"/>
  <c r="N41" i="12"/>
  <c r="AC41" i="12" s="1"/>
  <c r="M41" i="12"/>
  <c r="AR40" i="12"/>
  <c r="AP40" i="12"/>
  <c r="AJ40" i="12"/>
  <c r="AI40" i="12"/>
  <c r="AT40" i="12" s="1"/>
  <c r="AH40" i="12"/>
  <c r="AF40" i="12"/>
  <c r="AE40" i="12"/>
  <c r="AC40" i="12"/>
  <c r="AB40" i="12"/>
  <c r="AA40" i="12"/>
  <c r="Z40" i="12"/>
  <c r="Y40" i="12"/>
  <c r="X40" i="12"/>
  <c r="W40" i="12"/>
  <c r="P40" i="12"/>
  <c r="O40" i="12"/>
  <c r="AQ40" i="12" s="1"/>
  <c r="N40" i="12"/>
  <c r="M40" i="12"/>
  <c r="AU39" i="12"/>
  <c r="AT39" i="12"/>
  <c r="AP39" i="12"/>
  <c r="AJ39" i="12"/>
  <c r="AI39" i="12"/>
  <c r="AH39" i="12"/>
  <c r="AF39" i="12"/>
  <c r="AE39" i="12"/>
  <c r="AD39" i="12"/>
  <c r="AC39" i="12"/>
  <c r="AB39" i="12"/>
  <c r="AA39" i="12"/>
  <c r="Z39" i="12"/>
  <c r="Y39" i="12"/>
  <c r="X39" i="12"/>
  <c r="W39" i="12"/>
  <c r="P39" i="12"/>
  <c r="O39" i="12"/>
  <c r="AQ39" i="12" s="1"/>
  <c r="N39" i="12"/>
  <c r="M39" i="12"/>
  <c r="AV38" i="12"/>
  <c r="AU38" i="12"/>
  <c r="AP38" i="12"/>
  <c r="AO38" i="12"/>
  <c r="AN38" i="12"/>
  <c r="AI38" i="12"/>
  <c r="AT38" i="12" s="1"/>
  <c r="AH38" i="12"/>
  <c r="AF38" i="12"/>
  <c r="AE38" i="12"/>
  <c r="AD38" i="12"/>
  <c r="AC38" i="12"/>
  <c r="AA38" i="12"/>
  <c r="Z38" i="12"/>
  <c r="Y38" i="12"/>
  <c r="X38" i="12"/>
  <c r="W38" i="12"/>
  <c r="P38" i="12"/>
  <c r="O38" i="12"/>
  <c r="AQ38" i="12" s="1"/>
  <c r="N38" i="12"/>
  <c r="M38" i="12"/>
  <c r="AT37" i="12"/>
  <c r="AP37" i="12"/>
  <c r="AO37" i="12"/>
  <c r="AV37" i="12" s="1"/>
  <c r="AI37" i="12"/>
  <c r="AH37" i="12"/>
  <c r="AF37" i="12"/>
  <c r="AE37" i="12"/>
  <c r="AD37" i="12"/>
  <c r="AA37" i="12"/>
  <c r="Z37" i="12"/>
  <c r="Y37" i="12"/>
  <c r="X37" i="12"/>
  <c r="W37" i="12"/>
  <c r="P37" i="12"/>
  <c r="O37" i="12"/>
  <c r="AQ37" i="12" s="1"/>
  <c r="N37" i="12"/>
  <c r="AC37" i="12" s="1"/>
  <c r="M37" i="12"/>
  <c r="AI36" i="12"/>
  <c r="AH36" i="12"/>
  <c r="W36" i="12"/>
  <c r="AU35" i="12"/>
  <c r="AT35" i="12"/>
  <c r="AP35" i="12"/>
  <c r="AJ35" i="12"/>
  <c r="AI35" i="12"/>
  <c r="AH35" i="12"/>
  <c r="AF35" i="12"/>
  <c r="AE35" i="12"/>
  <c r="AD35" i="12"/>
  <c r="AC35" i="12"/>
  <c r="AB35" i="12"/>
  <c r="AA35" i="12"/>
  <c r="Z35" i="12"/>
  <c r="Y35" i="12"/>
  <c r="X35" i="12"/>
  <c r="W35" i="12"/>
  <c r="P35" i="12"/>
  <c r="O35" i="12"/>
  <c r="AQ35" i="12" s="1"/>
  <c r="N35" i="12"/>
  <c r="AO35" i="12" s="1"/>
  <c r="AV35" i="12" s="1"/>
  <c r="M35" i="12"/>
  <c r="AU34" i="12"/>
  <c r="AN34" i="12"/>
  <c r="AI34" i="12"/>
  <c r="AT34" i="12" s="1"/>
  <c r="AH34" i="12"/>
  <c r="AF34" i="12"/>
  <c r="AE34" i="12"/>
  <c r="AD34" i="12"/>
  <c r="AC34" i="12"/>
  <c r="AA34" i="12"/>
  <c r="Z34" i="12"/>
  <c r="Y34" i="12"/>
  <c r="X34" i="12"/>
  <c r="W34" i="12"/>
  <c r="P34" i="12"/>
  <c r="O34" i="12"/>
  <c r="AQ34" i="12" s="1"/>
  <c r="N34" i="12"/>
  <c r="M34" i="12"/>
  <c r="AT33" i="12"/>
  <c r="AP33" i="12"/>
  <c r="AO33" i="12"/>
  <c r="AV33" i="12" s="1"/>
  <c r="AI33" i="12"/>
  <c r="AH33" i="12"/>
  <c r="AF33" i="12"/>
  <c r="AE33" i="12"/>
  <c r="AD33" i="12"/>
  <c r="AA33" i="12"/>
  <c r="Z33" i="12"/>
  <c r="Y33" i="12"/>
  <c r="X33" i="12"/>
  <c r="W33" i="12"/>
  <c r="P33" i="12"/>
  <c r="O33" i="12"/>
  <c r="AQ33" i="12" s="1"/>
  <c r="N33" i="12"/>
  <c r="AC33" i="12" s="1"/>
  <c r="M33" i="12"/>
  <c r="AT32" i="12"/>
  <c r="AP32" i="12"/>
  <c r="AI32" i="12"/>
  <c r="AH32" i="12"/>
  <c r="AF32" i="12"/>
  <c r="AE32" i="12"/>
  <c r="AA32" i="12"/>
  <c r="Z32" i="12"/>
  <c r="Y32" i="12"/>
  <c r="X32" i="12"/>
  <c r="W32" i="12"/>
  <c r="P32" i="12"/>
  <c r="O32" i="12"/>
  <c r="AD32" i="12" s="1"/>
  <c r="N32" i="12"/>
  <c r="M32" i="12"/>
  <c r="AR32" i="12" s="1"/>
  <c r="AR31" i="12"/>
  <c r="AQ31" i="12"/>
  <c r="AP31" i="12"/>
  <c r="AI31" i="12"/>
  <c r="AH31" i="12"/>
  <c r="AF31" i="12"/>
  <c r="AE31" i="12"/>
  <c r="AB31" i="12"/>
  <c r="AA31" i="12"/>
  <c r="Z31" i="12"/>
  <c r="Y31" i="12"/>
  <c r="X31" i="12"/>
  <c r="W31" i="12"/>
  <c r="P31" i="12"/>
  <c r="O31" i="12"/>
  <c r="AD31" i="12" s="1"/>
  <c r="N31" i="12"/>
  <c r="AC31" i="12" s="1"/>
  <c r="M31" i="12"/>
  <c r="AR30" i="12"/>
  <c r="AP30" i="12"/>
  <c r="AI30" i="12"/>
  <c r="AH30" i="12"/>
  <c r="AF30" i="12"/>
  <c r="AE30" i="12"/>
  <c r="AC30" i="12"/>
  <c r="AB30" i="12"/>
  <c r="AA30" i="12"/>
  <c r="Z30" i="12"/>
  <c r="Y30" i="12"/>
  <c r="X30" i="12"/>
  <c r="W30" i="12"/>
  <c r="P30" i="12"/>
  <c r="O30" i="12"/>
  <c r="AQ30" i="12" s="1"/>
  <c r="N30" i="12"/>
  <c r="AO30" i="12" s="1"/>
  <c r="M30" i="12"/>
  <c r="AU29" i="12"/>
  <c r="AT29" i="12"/>
  <c r="AP29" i="12"/>
  <c r="AN29" i="12"/>
  <c r="AJ29" i="12"/>
  <c r="AI29" i="12"/>
  <c r="AH29" i="12"/>
  <c r="AF29" i="12"/>
  <c r="AE29" i="12"/>
  <c r="AD29" i="12"/>
  <c r="AC29" i="12"/>
  <c r="AB29" i="12"/>
  <c r="AA29" i="12"/>
  <c r="Z29" i="12"/>
  <c r="Y29" i="12"/>
  <c r="X29" i="12"/>
  <c r="W29" i="12"/>
  <c r="P29" i="12"/>
  <c r="O29" i="12"/>
  <c r="AQ29" i="12" s="1"/>
  <c r="N29" i="12"/>
  <c r="M29" i="12"/>
  <c r="AU28" i="12"/>
  <c r="AI28" i="12"/>
  <c r="AT28" i="12" s="1"/>
  <c r="AH28" i="12"/>
  <c r="AF28" i="12"/>
  <c r="AE28" i="12"/>
  <c r="AD28" i="12"/>
  <c r="AC28" i="12"/>
  <c r="AA28" i="12"/>
  <c r="Z28" i="12"/>
  <c r="Y28" i="12"/>
  <c r="X28" i="12"/>
  <c r="W28" i="12"/>
  <c r="P28" i="12"/>
  <c r="O28" i="12"/>
  <c r="AQ28" i="12" s="1"/>
  <c r="N28" i="12"/>
  <c r="M28" i="12"/>
  <c r="AV27" i="12"/>
  <c r="AT27" i="12"/>
  <c r="AP27" i="12"/>
  <c r="AO27" i="12"/>
  <c r="AI27" i="12"/>
  <c r="AH27" i="12"/>
  <c r="AF27" i="12"/>
  <c r="AE27" i="12"/>
  <c r="AD27" i="12"/>
  <c r="AA27" i="12"/>
  <c r="Z27" i="12"/>
  <c r="Y27" i="12"/>
  <c r="X27" i="12"/>
  <c r="W27" i="12"/>
  <c r="P27" i="12"/>
  <c r="O27" i="12"/>
  <c r="AQ27" i="12" s="1"/>
  <c r="N27" i="12"/>
  <c r="AC27" i="12" s="1"/>
  <c r="M27" i="12"/>
  <c r="AT26" i="12"/>
  <c r="AP26" i="12"/>
  <c r="AI26" i="12"/>
  <c r="AH26" i="12"/>
  <c r="AF26" i="12"/>
  <c r="AE26" i="12"/>
  <c r="AA26" i="12"/>
  <c r="Z26" i="12"/>
  <c r="Y26" i="12"/>
  <c r="X26" i="12"/>
  <c r="W26" i="12"/>
  <c r="P26" i="12"/>
  <c r="O26" i="12"/>
  <c r="AD26" i="12" s="1"/>
  <c r="N26" i="12"/>
  <c r="M26" i="12"/>
  <c r="AR26" i="12" s="1"/>
  <c r="AR25" i="12"/>
  <c r="AP25" i="12"/>
  <c r="AI25" i="12"/>
  <c r="AH25" i="12"/>
  <c r="AF25" i="12"/>
  <c r="AE25" i="12"/>
  <c r="AB25" i="12"/>
  <c r="AA25" i="12"/>
  <c r="Z25" i="12"/>
  <c r="Y25" i="12"/>
  <c r="X25" i="12"/>
  <c r="W25" i="12"/>
  <c r="P25" i="12"/>
  <c r="O25" i="12"/>
  <c r="N25" i="12"/>
  <c r="AC25" i="12" s="1"/>
  <c r="M25" i="12"/>
  <c r="AR24" i="12"/>
  <c r="AP24" i="12"/>
  <c r="AJ24" i="12"/>
  <c r="AI24" i="12"/>
  <c r="AT24" i="12" s="1"/>
  <c r="AH24" i="12"/>
  <c r="AF24" i="12"/>
  <c r="AE24" i="12"/>
  <c r="AC24" i="12"/>
  <c r="AB24" i="12"/>
  <c r="AA24" i="12"/>
  <c r="Z24" i="12"/>
  <c r="Y24" i="12"/>
  <c r="X24" i="12"/>
  <c r="W24" i="12"/>
  <c r="P24" i="12"/>
  <c r="O24" i="12"/>
  <c r="AQ24" i="12" s="1"/>
  <c r="N24" i="12"/>
  <c r="M24" i="12"/>
  <c r="AU23" i="12"/>
  <c r="AT23" i="12"/>
  <c r="AP23" i="12"/>
  <c r="AJ23" i="12"/>
  <c r="AI23" i="12"/>
  <c r="AH23" i="12"/>
  <c r="AF23" i="12"/>
  <c r="AE23" i="12"/>
  <c r="AD23" i="12"/>
  <c r="AC23" i="12"/>
  <c r="AB23" i="12"/>
  <c r="AA23" i="12"/>
  <c r="Z23" i="12"/>
  <c r="Y23" i="12"/>
  <c r="X23" i="12"/>
  <c r="W23" i="12"/>
  <c r="P23" i="12"/>
  <c r="O23" i="12"/>
  <c r="AQ23" i="12" s="1"/>
  <c r="N23" i="12"/>
  <c r="AO23" i="12" s="1"/>
  <c r="M23" i="12"/>
  <c r="AU22" i="12"/>
  <c r="AI22" i="12"/>
  <c r="AT22" i="12" s="1"/>
  <c r="AH22" i="12"/>
  <c r="AF22" i="12"/>
  <c r="AE22" i="12"/>
  <c r="AD22" i="12"/>
  <c r="AC22" i="12"/>
  <c r="AA22" i="12"/>
  <c r="Z22" i="12"/>
  <c r="Y22" i="12"/>
  <c r="X22" i="12"/>
  <c r="W22" i="12"/>
  <c r="P22" i="12"/>
  <c r="O22" i="12"/>
  <c r="AQ22" i="12" s="1"/>
  <c r="N22" i="12"/>
  <c r="M22" i="12"/>
  <c r="AT21" i="12"/>
  <c r="AP21" i="12"/>
  <c r="AI21" i="12"/>
  <c r="AN21" i="12" s="1"/>
  <c r="AH21" i="12"/>
  <c r="AF21" i="12"/>
  <c r="AE21" i="12"/>
  <c r="AD21" i="12"/>
  <c r="AA21" i="12"/>
  <c r="Z21" i="12"/>
  <c r="Y21" i="12"/>
  <c r="X21" i="12"/>
  <c r="W21" i="12"/>
  <c r="P21" i="12"/>
  <c r="O21" i="12"/>
  <c r="AQ21" i="12" s="1"/>
  <c r="N21" i="12"/>
  <c r="M21" i="12"/>
  <c r="AI20" i="12"/>
  <c r="AH20" i="12"/>
  <c r="W20" i="12"/>
  <c r="AU19" i="12"/>
  <c r="AT19" i="12"/>
  <c r="AP19" i="12"/>
  <c r="AJ19" i="12"/>
  <c r="AI19" i="12"/>
  <c r="AH19" i="12"/>
  <c r="AF19" i="12"/>
  <c r="AE19" i="12"/>
  <c r="AD19" i="12"/>
  <c r="AC19" i="12"/>
  <c r="AB19" i="12"/>
  <c r="AA19" i="12"/>
  <c r="Z19" i="12"/>
  <c r="Y19" i="12"/>
  <c r="X19" i="12"/>
  <c r="W19" i="12"/>
  <c r="P19" i="12"/>
  <c r="O19" i="12"/>
  <c r="AQ19" i="12" s="1"/>
  <c r="N19" i="12"/>
  <c r="M19" i="12"/>
  <c r="AU18" i="12"/>
  <c r="AN18" i="12"/>
  <c r="AI18" i="12"/>
  <c r="AT18" i="12" s="1"/>
  <c r="AH18" i="12"/>
  <c r="AF18" i="12"/>
  <c r="AE18" i="12"/>
  <c r="AD18" i="12"/>
  <c r="AC18" i="12"/>
  <c r="AA18" i="12"/>
  <c r="Z18" i="12"/>
  <c r="Y18" i="12"/>
  <c r="X18" i="12"/>
  <c r="W18" i="12"/>
  <c r="P18" i="12"/>
  <c r="O18" i="12"/>
  <c r="AQ18" i="12" s="1"/>
  <c r="N18" i="12"/>
  <c r="M18" i="12"/>
  <c r="AP17" i="12"/>
  <c r="AI17" i="12"/>
  <c r="AN17" i="12" s="1"/>
  <c r="AH17" i="12"/>
  <c r="AF17" i="12"/>
  <c r="AE17" i="12"/>
  <c r="AD17" i="12"/>
  <c r="AA17" i="12"/>
  <c r="Z17" i="12"/>
  <c r="Y17" i="12"/>
  <c r="X17" i="12"/>
  <c r="W17" i="12"/>
  <c r="P17" i="12"/>
  <c r="O17" i="12"/>
  <c r="AQ17" i="12" s="1"/>
  <c r="N17" i="12"/>
  <c r="AC17" i="12" s="1"/>
  <c r="M17" i="12"/>
  <c r="AT16" i="12"/>
  <c r="AP16" i="12"/>
  <c r="AI16" i="12"/>
  <c r="AH16" i="12"/>
  <c r="AF16" i="12"/>
  <c r="AE16" i="12"/>
  <c r="AA16" i="12"/>
  <c r="Z16" i="12"/>
  <c r="Y16" i="12"/>
  <c r="X16" i="12"/>
  <c r="W16" i="12"/>
  <c r="P16" i="12"/>
  <c r="O16" i="12"/>
  <c r="AD16" i="12" s="1"/>
  <c r="N16" i="12"/>
  <c r="M16" i="12"/>
  <c r="AR16" i="12" s="1"/>
  <c r="AU15" i="12"/>
  <c r="AR15" i="12"/>
  <c r="AQ15" i="12"/>
  <c r="AP15" i="12"/>
  <c r="AO15" i="12"/>
  <c r="AV15" i="12" s="1"/>
  <c r="AI15" i="12"/>
  <c r="AH15" i="12"/>
  <c r="AF15" i="12"/>
  <c r="AE15" i="12"/>
  <c r="AB15" i="12"/>
  <c r="AA15" i="12"/>
  <c r="Z15" i="12"/>
  <c r="Y15" i="12"/>
  <c r="X15" i="12"/>
  <c r="W15" i="12"/>
  <c r="P15" i="12"/>
  <c r="O15" i="12"/>
  <c r="AD15" i="12" s="1"/>
  <c r="N15" i="12"/>
  <c r="AC15" i="12" s="1"/>
  <c r="M15" i="12"/>
  <c r="AR14" i="12"/>
  <c r="AP14" i="12"/>
  <c r="AO14" i="12"/>
  <c r="AV14" i="12" s="1"/>
  <c r="AI14" i="12"/>
  <c r="AH14" i="12"/>
  <c r="AF14" i="12"/>
  <c r="AE14" i="12"/>
  <c r="AC14" i="12"/>
  <c r="AB14" i="12"/>
  <c r="AA14" i="12"/>
  <c r="Z14" i="12"/>
  <c r="Y14" i="12"/>
  <c r="X14" i="12"/>
  <c r="W14" i="12"/>
  <c r="P14" i="12"/>
  <c r="O14" i="12"/>
  <c r="AQ14" i="12" s="1"/>
  <c r="N14" i="12"/>
  <c r="M14" i="12"/>
  <c r="AU13" i="12"/>
  <c r="AT13" i="12"/>
  <c r="AP13" i="12"/>
  <c r="AN13" i="12"/>
  <c r="AJ13" i="12"/>
  <c r="AI13" i="12"/>
  <c r="AH13" i="12"/>
  <c r="AF13" i="12"/>
  <c r="AE13" i="12"/>
  <c r="AD13" i="12"/>
  <c r="AC13" i="12"/>
  <c r="AB13" i="12"/>
  <c r="AA13" i="12"/>
  <c r="Z13" i="12"/>
  <c r="Y13" i="12"/>
  <c r="X13" i="12"/>
  <c r="W13" i="12"/>
  <c r="P13" i="12"/>
  <c r="O13" i="12"/>
  <c r="AQ13" i="12" s="1"/>
  <c r="N13" i="12"/>
  <c r="M13" i="12"/>
  <c r="AU12" i="12"/>
  <c r="AI12" i="12"/>
  <c r="AT12" i="12" s="1"/>
  <c r="AH12" i="12"/>
  <c r="AF12" i="12"/>
  <c r="AE12" i="12"/>
  <c r="AD12" i="12"/>
  <c r="AC12" i="12"/>
  <c r="AA12" i="12"/>
  <c r="Z12" i="12"/>
  <c r="Y12" i="12"/>
  <c r="X12" i="12"/>
  <c r="W12" i="12"/>
  <c r="P12" i="12"/>
  <c r="O12" i="12"/>
  <c r="AQ12" i="12" s="1"/>
  <c r="N12" i="12"/>
  <c r="M12" i="12"/>
  <c r="AP11" i="12"/>
  <c r="AI11" i="12"/>
  <c r="AH11" i="12"/>
  <c r="AF11" i="12"/>
  <c r="AE11" i="12"/>
  <c r="AD11" i="12"/>
  <c r="AA11" i="12"/>
  <c r="Z11" i="12"/>
  <c r="Y11" i="12"/>
  <c r="X11" i="12"/>
  <c r="W11" i="12"/>
  <c r="P11" i="12"/>
  <c r="O11" i="12"/>
  <c r="AQ11" i="12" s="1"/>
  <c r="N11" i="12"/>
  <c r="AC11" i="12" s="1"/>
  <c r="M11" i="12"/>
  <c r="AU10" i="12"/>
  <c r="AT10" i="12"/>
  <c r="AP10" i="12"/>
  <c r="AI10" i="12"/>
  <c r="AH10" i="12"/>
  <c r="AF10" i="12"/>
  <c r="AE10" i="12"/>
  <c r="AA10" i="12"/>
  <c r="Z10" i="12"/>
  <c r="Y10" i="12"/>
  <c r="X10" i="12"/>
  <c r="W10" i="12"/>
  <c r="P10" i="12"/>
  <c r="O10" i="12"/>
  <c r="AD10" i="12" s="1"/>
  <c r="N10" i="12"/>
  <c r="M10" i="12"/>
  <c r="AR10" i="12" s="1"/>
  <c r="AU9" i="12"/>
  <c r="AR9" i="12"/>
  <c r="AQ9" i="12"/>
  <c r="AP9" i="12"/>
  <c r="AI9" i="12"/>
  <c r="AH9" i="12"/>
  <c r="AF9" i="12"/>
  <c r="AE9" i="12"/>
  <c r="AB9" i="12"/>
  <c r="AA9" i="12"/>
  <c r="Z9" i="12"/>
  <c r="Y9" i="12"/>
  <c r="X9" i="12"/>
  <c r="W9" i="12"/>
  <c r="P9" i="12"/>
  <c r="O9" i="12"/>
  <c r="AD9" i="12" s="1"/>
  <c r="N9" i="12"/>
  <c r="AC9" i="12" s="1"/>
  <c r="M9" i="12"/>
  <c r="AT8" i="12"/>
  <c r="AR8" i="12"/>
  <c r="AP8" i="12"/>
  <c r="AJ8" i="12"/>
  <c r="AI8" i="12"/>
  <c r="AH8" i="12"/>
  <c r="AF8" i="12"/>
  <c r="AE8" i="12"/>
  <c r="AC8" i="12"/>
  <c r="AB8" i="12"/>
  <c r="AA8" i="12"/>
  <c r="Z8" i="12"/>
  <c r="Y8" i="12"/>
  <c r="X8" i="12"/>
  <c r="W8" i="12"/>
  <c r="P8" i="12"/>
  <c r="O8" i="12"/>
  <c r="AQ8" i="12" s="1"/>
  <c r="N8" i="12"/>
  <c r="M8" i="12"/>
  <c r="AU7" i="12"/>
  <c r="AT7" i="12"/>
  <c r="AP7" i="12"/>
  <c r="AJ7" i="12"/>
  <c r="AI7" i="12"/>
  <c r="AH7" i="12"/>
  <c r="AF7" i="12"/>
  <c r="AE7" i="12"/>
  <c r="AD7" i="12"/>
  <c r="AC7" i="12"/>
  <c r="AB7" i="12"/>
  <c r="AA7" i="12"/>
  <c r="Z7" i="12"/>
  <c r="Y7" i="12"/>
  <c r="X7" i="12"/>
  <c r="W7" i="12"/>
  <c r="P7" i="12"/>
  <c r="O7" i="12"/>
  <c r="AQ7" i="12" s="1"/>
  <c r="N7" i="12"/>
  <c r="M7" i="12"/>
  <c r="AU6" i="12"/>
  <c r="AN6" i="12"/>
  <c r="AI6" i="12"/>
  <c r="AT6" i="12" s="1"/>
  <c r="AH6" i="12"/>
  <c r="AF6" i="12"/>
  <c r="AE6" i="12"/>
  <c r="AD6" i="12"/>
  <c r="AC6" i="12"/>
  <c r="AA6" i="12"/>
  <c r="Z6" i="12"/>
  <c r="Y6" i="12"/>
  <c r="X6" i="12"/>
  <c r="W6" i="12"/>
  <c r="P6" i="12"/>
  <c r="O6" i="12"/>
  <c r="AQ6" i="12" s="1"/>
  <c r="N6" i="12"/>
  <c r="M6" i="12"/>
  <c r="AI5" i="12"/>
  <c r="AH5" i="12"/>
  <c r="W5" i="12"/>
  <c r="AI4" i="12"/>
  <c r="AR3" i="12"/>
  <c r="AQ3" i="12"/>
  <c r="AP3" i="12"/>
  <c r="AI3" i="12"/>
  <c r="AH3" i="12"/>
  <c r="AN2" i="12"/>
  <c r="AN82" i="12" s="1"/>
  <c r="AM2" i="12"/>
  <c r="AL2" i="12"/>
  <c r="AK2" i="12"/>
  <c r="AJ2" i="12"/>
  <c r="AJ95" i="12" s="1"/>
  <c r="AA2" i="12"/>
  <c r="A2" i="12"/>
  <c r="AU1" i="12"/>
  <c r="AU95" i="12" s="1"/>
  <c r="AR1" i="12"/>
  <c r="AR97" i="12" s="1"/>
  <c r="AQ1" i="12"/>
  <c r="AP1" i="12"/>
  <c r="AP93" i="12" s="1"/>
  <c r="AO1" i="12"/>
  <c r="AA1" i="12"/>
  <c r="A1" i="12"/>
  <c r="AH1" i="12" s="1"/>
  <c r="AH2" i="12" s="1"/>
  <c r="AU61" i="11"/>
  <c r="AT61" i="11"/>
  <c r="AJ61" i="11"/>
  <c r="AI61" i="11"/>
  <c r="AH61" i="11"/>
  <c r="AF61" i="11"/>
  <c r="AE61" i="11"/>
  <c r="AD61" i="11"/>
  <c r="AC61" i="11"/>
  <c r="AB61" i="11"/>
  <c r="AA61" i="11"/>
  <c r="Z61" i="11"/>
  <c r="Y61" i="11"/>
  <c r="X61" i="11"/>
  <c r="W61" i="11"/>
  <c r="P61" i="11"/>
  <c r="O61" i="11"/>
  <c r="AQ61" i="11" s="1"/>
  <c r="N61" i="11"/>
  <c r="M61" i="11"/>
  <c r="AU60" i="11"/>
  <c r="AI60" i="11"/>
  <c r="AT60" i="11" s="1"/>
  <c r="AH60" i="11"/>
  <c r="AF60" i="11"/>
  <c r="AE60" i="11"/>
  <c r="AD60" i="11"/>
  <c r="AC60" i="11"/>
  <c r="AA60" i="11"/>
  <c r="Z60" i="11"/>
  <c r="Y60" i="11"/>
  <c r="X60" i="11"/>
  <c r="W60" i="11"/>
  <c r="P60" i="11"/>
  <c r="O60" i="11"/>
  <c r="AQ60" i="11" s="1"/>
  <c r="N60" i="11"/>
  <c r="M60" i="11"/>
  <c r="AP59" i="11"/>
  <c r="AI59" i="11"/>
  <c r="AH59" i="11"/>
  <c r="AF59" i="11"/>
  <c r="AE59" i="11"/>
  <c r="AD59" i="11"/>
  <c r="AA59" i="11"/>
  <c r="Z59" i="11"/>
  <c r="Y59" i="11"/>
  <c r="X59" i="11"/>
  <c r="W59" i="11"/>
  <c r="P59" i="11"/>
  <c r="O59" i="11"/>
  <c r="AQ59" i="11" s="1"/>
  <c r="N59" i="11"/>
  <c r="AC59" i="11" s="1"/>
  <c r="M59" i="11"/>
  <c r="AT58" i="11"/>
  <c r="AP58" i="11"/>
  <c r="AI58" i="11"/>
  <c r="AH58" i="11"/>
  <c r="AF58" i="11"/>
  <c r="AE58" i="11"/>
  <c r="AA58" i="11"/>
  <c r="Z58" i="11"/>
  <c r="Y58" i="11"/>
  <c r="X58" i="11"/>
  <c r="W58" i="11"/>
  <c r="P58" i="11"/>
  <c r="O58" i="11"/>
  <c r="AD58" i="11" s="1"/>
  <c r="N58" i="11"/>
  <c r="M58" i="11"/>
  <c r="AR58" i="11" s="1"/>
  <c r="AR57" i="11"/>
  <c r="AI57" i="11"/>
  <c r="AH57" i="11"/>
  <c r="AF57" i="11"/>
  <c r="AE57" i="11"/>
  <c r="AB57" i="11"/>
  <c r="AA57" i="11"/>
  <c r="Z57" i="11"/>
  <c r="Y57" i="11"/>
  <c r="X57" i="11"/>
  <c r="W57" i="11"/>
  <c r="P57" i="11"/>
  <c r="O57" i="11"/>
  <c r="AD57" i="11" s="1"/>
  <c r="N57" i="11"/>
  <c r="AC57" i="11" s="1"/>
  <c r="M57" i="11"/>
  <c r="AR56" i="11"/>
  <c r="AI56" i="11"/>
  <c r="AH56" i="11"/>
  <c r="AF56" i="11"/>
  <c r="AE56" i="11"/>
  <c r="AC56" i="11"/>
  <c r="AB56" i="11"/>
  <c r="AA56" i="11"/>
  <c r="Z56" i="11"/>
  <c r="Y56" i="11"/>
  <c r="X56" i="11"/>
  <c r="W56" i="11"/>
  <c r="P56" i="11"/>
  <c r="O56" i="11"/>
  <c r="AQ56" i="11" s="1"/>
  <c r="N56" i="11"/>
  <c r="M56" i="11"/>
  <c r="AI55" i="11"/>
  <c r="AH55" i="11"/>
  <c r="W55" i="11"/>
  <c r="AT54" i="11"/>
  <c r="AP54" i="11"/>
  <c r="AI54" i="11"/>
  <c r="AH54" i="11"/>
  <c r="AF54" i="11"/>
  <c r="AE54" i="11"/>
  <c r="AA54" i="11"/>
  <c r="Z54" i="11"/>
  <c r="Y54" i="11"/>
  <c r="X54" i="11"/>
  <c r="W54" i="11"/>
  <c r="P54" i="11"/>
  <c r="O54" i="11"/>
  <c r="AD54" i="11" s="1"/>
  <c r="N54" i="11"/>
  <c r="M54" i="11"/>
  <c r="AR54" i="11" s="1"/>
  <c r="AR53" i="11"/>
  <c r="AP53" i="11"/>
  <c r="AO53" i="11"/>
  <c r="AV53" i="11" s="1"/>
  <c r="AI53" i="11"/>
  <c r="AH53" i="11"/>
  <c r="AF53" i="11"/>
  <c r="AE53" i="11"/>
  <c r="AB53" i="11"/>
  <c r="AA53" i="11"/>
  <c r="Z53" i="11"/>
  <c r="Y53" i="11"/>
  <c r="X53" i="11"/>
  <c r="W53" i="11"/>
  <c r="P53" i="11"/>
  <c r="O53" i="11"/>
  <c r="N53" i="11"/>
  <c r="AC53" i="11" s="1"/>
  <c r="M53" i="11"/>
  <c r="AR52" i="11"/>
  <c r="AP52" i="11"/>
  <c r="AO52" i="11"/>
  <c r="AV52" i="11" s="1"/>
  <c r="AJ52" i="11"/>
  <c r="AI52" i="11"/>
  <c r="AT52" i="11" s="1"/>
  <c r="AH52" i="11"/>
  <c r="AF52" i="11"/>
  <c r="AE52" i="11"/>
  <c r="AC52" i="11"/>
  <c r="AB52" i="11"/>
  <c r="AA52" i="11"/>
  <c r="Z52" i="11"/>
  <c r="Y52" i="11"/>
  <c r="X52" i="11"/>
  <c r="W52" i="11"/>
  <c r="P52" i="11"/>
  <c r="O52" i="11"/>
  <c r="AQ52" i="11" s="1"/>
  <c r="N52" i="11"/>
  <c r="M52" i="11"/>
  <c r="AU51" i="11"/>
  <c r="AT51" i="11"/>
  <c r="AP51" i="11"/>
  <c r="AJ51" i="11"/>
  <c r="AI51" i="11"/>
  <c r="AH51" i="11"/>
  <c r="AF51" i="11"/>
  <c r="AE51" i="11"/>
  <c r="AD51" i="11"/>
  <c r="AC51" i="11"/>
  <c r="AB51" i="11"/>
  <c r="AA51" i="11"/>
  <c r="Z51" i="11"/>
  <c r="Y51" i="11"/>
  <c r="X51" i="11"/>
  <c r="W51" i="11"/>
  <c r="P51" i="11"/>
  <c r="O51" i="11"/>
  <c r="AQ51" i="11" s="1"/>
  <c r="N51" i="11"/>
  <c r="AO51" i="11" s="1"/>
  <c r="AV51" i="11" s="1"/>
  <c r="M51" i="11"/>
  <c r="AU50" i="11"/>
  <c r="AP50" i="11"/>
  <c r="AO50" i="11"/>
  <c r="AV50" i="11" s="1"/>
  <c r="AN50" i="11"/>
  <c r="AI50" i="11"/>
  <c r="AT50" i="11" s="1"/>
  <c r="AH50" i="11"/>
  <c r="AF50" i="11"/>
  <c r="AE50" i="11"/>
  <c r="AD50" i="11"/>
  <c r="AC50" i="11"/>
  <c r="AA50" i="11"/>
  <c r="Z50" i="11"/>
  <c r="Y50" i="11"/>
  <c r="X50" i="11"/>
  <c r="W50" i="11"/>
  <c r="P50" i="11"/>
  <c r="O50" i="11"/>
  <c r="AQ50" i="11" s="1"/>
  <c r="N50" i="11"/>
  <c r="M50" i="11"/>
  <c r="AP49" i="11"/>
  <c r="AI49" i="11"/>
  <c r="AN49" i="11" s="1"/>
  <c r="AH49" i="11"/>
  <c r="AF49" i="11"/>
  <c r="AE49" i="11"/>
  <c r="AD49" i="11"/>
  <c r="AA49" i="11"/>
  <c r="Z49" i="11"/>
  <c r="Y49" i="11"/>
  <c r="X49" i="11"/>
  <c r="W49" i="11"/>
  <c r="P49" i="11"/>
  <c r="O49" i="11"/>
  <c r="AQ49" i="11" s="1"/>
  <c r="N49" i="11"/>
  <c r="M49" i="11"/>
  <c r="AT48" i="11"/>
  <c r="AP48" i="11"/>
  <c r="AI48" i="11"/>
  <c r="AH48" i="11"/>
  <c r="AF48" i="11"/>
  <c r="AE48" i="11"/>
  <c r="AA48" i="11"/>
  <c r="Z48" i="11"/>
  <c r="Y48" i="11"/>
  <c r="X48" i="11"/>
  <c r="W48" i="11"/>
  <c r="P48" i="11"/>
  <c r="O48" i="11"/>
  <c r="AD48" i="11" s="1"/>
  <c r="N48" i="11"/>
  <c r="M48" i="11"/>
  <c r="AR48" i="11" s="1"/>
  <c r="AR47" i="11"/>
  <c r="AQ47" i="11"/>
  <c r="AP47" i="11"/>
  <c r="AO47" i="11"/>
  <c r="AV47" i="11" s="1"/>
  <c r="AI47" i="11"/>
  <c r="AH47" i="11"/>
  <c r="AF47" i="11"/>
  <c r="AE47" i="11"/>
  <c r="AB47" i="11"/>
  <c r="AA47" i="11"/>
  <c r="Z47" i="11"/>
  <c r="Y47" i="11"/>
  <c r="X47" i="11"/>
  <c r="W47" i="11"/>
  <c r="P47" i="11"/>
  <c r="O47" i="11"/>
  <c r="AD47" i="11" s="1"/>
  <c r="N47" i="11"/>
  <c r="AC47" i="11" s="1"/>
  <c r="M47" i="11"/>
  <c r="AT46" i="11"/>
  <c r="AR46" i="11"/>
  <c r="AP46" i="11"/>
  <c r="AI46" i="11"/>
  <c r="AH46" i="11"/>
  <c r="AF46" i="11"/>
  <c r="AE46" i="11"/>
  <c r="AC46" i="11"/>
  <c r="AB46" i="11"/>
  <c r="AA46" i="11"/>
  <c r="Z46" i="11"/>
  <c r="Y46" i="11"/>
  <c r="X46" i="11"/>
  <c r="W46" i="11"/>
  <c r="P46" i="11"/>
  <c r="O46" i="11"/>
  <c r="AQ46" i="11" s="1"/>
  <c r="N46" i="11"/>
  <c r="M46" i="11"/>
  <c r="AU45" i="11"/>
  <c r="AT45" i="11"/>
  <c r="AP45" i="11"/>
  <c r="AJ45" i="11"/>
  <c r="AI45" i="11"/>
  <c r="AH45" i="11"/>
  <c r="AF45" i="11"/>
  <c r="AE45" i="11"/>
  <c r="AD45" i="11"/>
  <c r="AC45" i="11"/>
  <c r="AB45" i="11"/>
  <c r="AA45" i="11"/>
  <c r="Z45" i="11"/>
  <c r="Y45" i="11"/>
  <c r="X45" i="11"/>
  <c r="W45" i="11"/>
  <c r="P45" i="11"/>
  <c r="O45" i="11"/>
  <c r="AQ45" i="11" s="1"/>
  <c r="N45" i="11"/>
  <c r="M45" i="11"/>
  <c r="AU44" i="11"/>
  <c r="AI44" i="11"/>
  <c r="AT44" i="11" s="1"/>
  <c r="AH44" i="11"/>
  <c r="AF44" i="11"/>
  <c r="AE44" i="11"/>
  <c r="AD44" i="11"/>
  <c r="AC44" i="11"/>
  <c r="AA44" i="11"/>
  <c r="Z44" i="11"/>
  <c r="Y44" i="11"/>
  <c r="X44" i="11"/>
  <c r="W44" i="11"/>
  <c r="P44" i="11"/>
  <c r="O44" i="11"/>
  <c r="AQ44" i="11" s="1"/>
  <c r="N44" i="11"/>
  <c r="M44" i="11"/>
  <c r="AP43" i="11"/>
  <c r="AI43" i="11"/>
  <c r="AH43" i="11"/>
  <c r="AF43" i="11"/>
  <c r="AE43" i="11"/>
  <c r="AD43" i="11"/>
  <c r="AA43" i="11"/>
  <c r="Z43" i="11"/>
  <c r="Y43" i="11"/>
  <c r="X43" i="11"/>
  <c r="W43" i="11"/>
  <c r="P43" i="11"/>
  <c r="O43" i="11"/>
  <c r="AQ43" i="11" s="1"/>
  <c r="N43" i="11"/>
  <c r="AC43" i="11" s="1"/>
  <c r="M43" i="11"/>
  <c r="AT42" i="11"/>
  <c r="AP42" i="11"/>
  <c r="AI42" i="11"/>
  <c r="AH42" i="11"/>
  <c r="AF42" i="11"/>
  <c r="AE42" i="11"/>
  <c r="AA42" i="11"/>
  <c r="Z42" i="11"/>
  <c r="Y42" i="11"/>
  <c r="X42" i="11"/>
  <c r="W42" i="11"/>
  <c r="P42" i="11"/>
  <c r="O42" i="11"/>
  <c r="AD42" i="11" s="1"/>
  <c r="N42" i="11"/>
  <c r="M42" i="11"/>
  <c r="AR42" i="11" s="1"/>
  <c r="AR41" i="11"/>
  <c r="AI41" i="11"/>
  <c r="AH41" i="11"/>
  <c r="AF41" i="11"/>
  <c r="AE41" i="11"/>
  <c r="AB41" i="11"/>
  <c r="AA41" i="11"/>
  <c r="Z41" i="11"/>
  <c r="Y41" i="11"/>
  <c r="X41" i="11"/>
  <c r="W41" i="11"/>
  <c r="P41" i="11"/>
  <c r="O41" i="11"/>
  <c r="AD41" i="11" s="1"/>
  <c r="N41" i="11"/>
  <c r="AC41" i="11" s="1"/>
  <c r="M41" i="11"/>
  <c r="AT40" i="11"/>
  <c r="AR40" i="11"/>
  <c r="AP40" i="11"/>
  <c r="AI40" i="11"/>
  <c r="AH40" i="11"/>
  <c r="AF40" i="11"/>
  <c r="AE40" i="11"/>
  <c r="AC40" i="11"/>
  <c r="AB40" i="11"/>
  <c r="AA40" i="11"/>
  <c r="Z40" i="11"/>
  <c r="Y40" i="11"/>
  <c r="X40" i="11"/>
  <c r="W40" i="11"/>
  <c r="P40" i="11"/>
  <c r="O40" i="11"/>
  <c r="AQ40" i="11" s="1"/>
  <c r="N40" i="11"/>
  <c r="M40" i="11"/>
  <c r="AU39" i="11"/>
  <c r="AT39" i="11"/>
  <c r="AP39" i="11"/>
  <c r="AJ39" i="11"/>
  <c r="AI39" i="11"/>
  <c r="AH39" i="11"/>
  <c r="AF39" i="11"/>
  <c r="AE39" i="11"/>
  <c r="AD39" i="11"/>
  <c r="AC39" i="11"/>
  <c r="AB39" i="11"/>
  <c r="AA39" i="11"/>
  <c r="Z39" i="11"/>
  <c r="Y39" i="11"/>
  <c r="X39" i="11"/>
  <c r="W39" i="11"/>
  <c r="P39" i="11"/>
  <c r="O39" i="11"/>
  <c r="AQ39" i="11" s="1"/>
  <c r="N39" i="11"/>
  <c r="AO39" i="11" s="1"/>
  <c r="AV39" i="11" s="1"/>
  <c r="M39" i="11"/>
  <c r="AU38" i="11"/>
  <c r="AO38" i="11"/>
  <c r="AI38" i="11"/>
  <c r="AT38" i="11" s="1"/>
  <c r="AH38" i="11"/>
  <c r="AF38" i="11"/>
  <c r="AE38" i="11"/>
  <c r="AD38" i="11"/>
  <c r="AC38" i="11"/>
  <c r="AA38" i="11"/>
  <c r="Z38" i="11"/>
  <c r="Y38" i="11"/>
  <c r="X38" i="11"/>
  <c r="W38" i="11"/>
  <c r="P38" i="11"/>
  <c r="O38" i="11"/>
  <c r="AQ38" i="11" s="1"/>
  <c r="N38" i="11"/>
  <c r="M38" i="11"/>
  <c r="AP37" i="11"/>
  <c r="AI37" i="11"/>
  <c r="AH37" i="11"/>
  <c r="AF37" i="11"/>
  <c r="AE37" i="11"/>
  <c r="AD37" i="11"/>
  <c r="AA37" i="11"/>
  <c r="Z37" i="11"/>
  <c r="Y37" i="11"/>
  <c r="X37" i="11"/>
  <c r="W37" i="11"/>
  <c r="P37" i="11"/>
  <c r="O37" i="11"/>
  <c r="AQ37" i="11" s="1"/>
  <c r="N37" i="11"/>
  <c r="AC37" i="11" s="1"/>
  <c r="M37" i="11"/>
  <c r="AT36" i="11"/>
  <c r="AP36" i="11"/>
  <c r="AI36" i="11"/>
  <c r="AH36" i="11"/>
  <c r="AF36" i="11"/>
  <c r="AE36" i="11"/>
  <c r="AA36" i="11"/>
  <c r="Z36" i="11"/>
  <c r="Y36" i="11"/>
  <c r="X36" i="11"/>
  <c r="W36" i="11"/>
  <c r="P36" i="11"/>
  <c r="O36" i="11"/>
  <c r="AD36" i="11" s="1"/>
  <c r="N36" i="11"/>
  <c r="M36" i="11"/>
  <c r="AR36" i="11" s="1"/>
  <c r="AI35" i="11"/>
  <c r="AH35" i="11"/>
  <c r="W35" i="11"/>
  <c r="AV34" i="11"/>
  <c r="AU34" i="11"/>
  <c r="AP34" i="11"/>
  <c r="AO34" i="11"/>
  <c r="AI34" i="11"/>
  <c r="AT34" i="11" s="1"/>
  <c r="AH34" i="11"/>
  <c r="AF34" i="11"/>
  <c r="AE34" i="11"/>
  <c r="AD34" i="11"/>
  <c r="AC34" i="11"/>
  <c r="AA34" i="11"/>
  <c r="Z34" i="11"/>
  <c r="Y34" i="11"/>
  <c r="X34" i="11"/>
  <c r="W34" i="11"/>
  <c r="P34" i="11"/>
  <c r="O34" i="11"/>
  <c r="AQ34" i="11" s="1"/>
  <c r="N34" i="11"/>
  <c r="M34" i="11"/>
  <c r="AP33" i="11"/>
  <c r="AI33" i="11"/>
  <c r="AH33" i="11"/>
  <c r="AF33" i="11"/>
  <c r="AE33" i="11"/>
  <c r="AD33" i="11"/>
  <c r="AA33" i="11"/>
  <c r="Z33" i="11"/>
  <c r="Y33" i="11"/>
  <c r="X33" i="11"/>
  <c r="W33" i="11"/>
  <c r="P33" i="11"/>
  <c r="O33" i="11"/>
  <c r="AQ33" i="11" s="1"/>
  <c r="N33" i="11"/>
  <c r="M33" i="11"/>
  <c r="AT32" i="11"/>
  <c r="AP32" i="11"/>
  <c r="AI32" i="11"/>
  <c r="AH32" i="11"/>
  <c r="AF32" i="11"/>
  <c r="AE32" i="11"/>
  <c r="AA32" i="11"/>
  <c r="Z32" i="11"/>
  <c r="Y32" i="11"/>
  <c r="X32" i="11"/>
  <c r="W32" i="11"/>
  <c r="P32" i="11"/>
  <c r="O32" i="11"/>
  <c r="AD32" i="11" s="1"/>
  <c r="N32" i="11"/>
  <c r="M32" i="11"/>
  <c r="AR32" i="11" s="1"/>
  <c r="AR31" i="11"/>
  <c r="AQ31" i="11"/>
  <c r="AP31" i="11"/>
  <c r="AO31" i="11"/>
  <c r="AV31" i="11" s="1"/>
  <c r="AI31" i="11"/>
  <c r="AH31" i="11"/>
  <c r="AF31" i="11"/>
  <c r="AE31" i="11"/>
  <c r="AB31" i="11"/>
  <c r="AA31" i="11"/>
  <c r="Z31" i="11"/>
  <c r="Y31" i="11"/>
  <c r="X31" i="11"/>
  <c r="W31" i="11"/>
  <c r="P31" i="11"/>
  <c r="O31" i="11"/>
  <c r="AD31" i="11" s="1"/>
  <c r="N31" i="11"/>
  <c r="AC31" i="11" s="1"/>
  <c r="M31" i="11"/>
  <c r="AT30" i="11"/>
  <c r="AR30" i="11"/>
  <c r="AP30" i="11"/>
  <c r="AJ30" i="11"/>
  <c r="AI30" i="11"/>
  <c r="AH30" i="11"/>
  <c r="AF30" i="11"/>
  <c r="AE30" i="11"/>
  <c r="AC30" i="11"/>
  <c r="AB30" i="11"/>
  <c r="AA30" i="11"/>
  <c r="Z30" i="11"/>
  <c r="Y30" i="11"/>
  <c r="X30" i="11"/>
  <c r="W30" i="11"/>
  <c r="P30" i="11"/>
  <c r="O30" i="11"/>
  <c r="AQ30" i="11" s="1"/>
  <c r="N30" i="11"/>
  <c r="M30" i="11"/>
  <c r="AU29" i="11"/>
  <c r="AT29" i="11"/>
  <c r="AP29" i="11"/>
  <c r="AJ29" i="11"/>
  <c r="AI29" i="11"/>
  <c r="AH29" i="11"/>
  <c r="AF29" i="11"/>
  <c r="AE29" i="11"/>
  <c r="AD29" i="11"/>
  <c r="AC29" i="11"/>
  <c r="AB29" i="11"/>
  <c r="AA29" i="11"/>
  <c r="Z29" i="11"/>
  <c r="Y29" i="11"/>
  <c r="X29" i="11"/>
  <c r="W29" i="11"/>
  <c r="P29" i="11"/>
  <c r="O29" i="11"/>
  <c r="AQ29" i="11" s="1"/>
  <c r="N29" i="11"/>
  <c r="AO29" i="11" s="1"/>
  <c r="M29" i="11"/>
  <c r="AU28" i="11"/>
  <c r="AN28" i="11"/>
  <c r="AI28" i="11"/>
  <c r="AT28" i="11" s="1"/>
  <c r="AH28" i="11"/>
  <c r="AF28" i="11"/>
  <c r="AE28" i="11"/>
  <c r="AD28" i="11"/>
  <c r="AC28" i="11"/>
  <c r="AA28" i="11"/>
  <c r="Z28" i="11"/>
  <c r="Y28" i="11"/>
  <c r="X28" i="11"/>
  <c r="W28" i="11"/>
  <c r="P28" i="11"/>
  <c r="O28" i="11"/>
  <c r="AQ28" i="11" s="1"/>
  <c r="N28" i="11"/>
  <c r="M28" i="11"/>
  <c r="AI27" i="11"/>
  <c r="AH27" i="11"/>
  <c r="W27" i="11"/>
  <c r="AR26" i="11"/>
  <c r="AP26" i="11"/>
  <c r="AI26" i="11"/>
  <c r="AT26" i="11" s="1"/>
  <c r="AH26" i="11"/>
  <c r="AF26" i="11"/>
  <c r="AE26" i="11"/>
  <c r="AC26" i="11"/>
  <c r="AB26" i="11"/>
  <c r="AA26" i="11"/>
  <c r="Z26" i="11"/>
  <c r="Y26" i="11"/>
  <c r="X26" i="11"/>
  <c r="W26" i="11"/>
  <c r="P26" i="11"/>
  <c r="O26" i="11"/>
  <c r="AQ26" i="11" s="1"/>
  <c r="N26" i="11"/>
  <c r="M26" i="11"/>
  <c r="AU25" i="11"/>
  <c r="AT25" i="11"/>
  <c r="AP25" i="11"/>
  <c r="AJ25" i="11"/>
  <c r="AI25" i="11"/>
  <c r="AH25" i="11"/>
  <c r="AF25" i="11"/>
  <c r="AE25" i="11"/>
  <c r="AD25" i="11"/>
  <c r="AC25" i="11"/>
  <c r="AB25" i="11"/>
  <c r="AA25" i="11"/>
  <c r="Z25" i="11"/>
  <c r="Y25" i="11"/>
  <c r="X25" i="11"/>
  <c r="W25" i="11"/>
  <c r="P25" i="11"/>
  <c r="O25" i="11"/>
  <c r="AQ25" i="11" s="1"/>
  <c r="N25" i="11"/>
  <c r="AO25" i="11" s="1"/>
  <c r="AV25" i="11" s="1"/>
  <c r="M25" i="11"/>
  <c r="AU24" i="11"/>
  <c r="AO24" i="11"/>
  <c r="AI24" i="11"/>
  <c r="AT24" i="11" s="1"/>
  <c r="AH24" i="11"/>
  <c r="AF24" i="11"/>
  <c r="AE24" i="11"/>
  <c r="AD24" i="11"/>
  <c r="AC24" i="11"/>
  <c r="AA24" i="11"/>
  <c r="Z24" i="11"/>
  <c r="Y24" i="11"/>
  <c r="X24" i="11"/>
  <c r="W24" i="11"/>
  <c r="P24" i="11"/>
  <c r="O24" i="11"/>
  <c r="AQ24" i="11" s="1"/>
  <c r="N24" i="11"/>
  <c r="M24" i="11"/>
  <c r="AP23" i="11"/>
  <c r="AI23" i="11"/>
  <c r="AH23" i="11"/>
  <c r="AF23" i="11"/>
  <c r="AE23" i="11"/>
  <c r="AD23" i="11"/>
  <c r="AA23" i="11"/>
  <c r="Z23" i="11"/>
  <c r="Y23" i="11"/>
  <c r="X23" i="11"/>
  <c r="W23" i="11"/>
  <c r="P23" i="11"/>
  <c r="O23" i="11"/>
  <c r="AQ23" i="11" s="1"/>
  <c r="N23" i="11"/>
  <c r="AC23" i="11" s="1"/>
  <c r="M23" i="11"/>
  <c r="AI22" i="11"/>
  <c r="AH22" i="11"/>
  <c r="W22" i="11"/>
  <c r="AU21" i="11"/>
  <c r="AT21" i="11"/>
  <c r="AP21" i="11"/>
  <c r="AJ21" i="11"/>
  <c r="AI21" i="11"/>
  <c r="AH21" i="11"/>
  <c r="AF21" i="11"/>
  <c r="AE21" i="11"/>
  <c r="AD21" i="11"/>
  <c r="AC21" i="11"/>
  <c r="AB21" i="11"/>
  <c r="AA21" i="11"/>
  <c r="Z21" i="11"/>
  <c r="Y21" i="11"/>
  <c r="X21" i="11"/>
  <c r="W21" i="11"/>
  <c r="P21" i="11"/>
  <c r="O21" i="11"/>
  <c r="AQ21" i="11" s="1"/>
  <c r="N21" i="11"/>
  <c r="M21" i="11"/>
  <c r="AU20" i="11"/>
  <c r="AO20" i="11"/>
  <c r="AI20" i="11"/>
  <c r="AT20" i="11" s="1"/>
  <c r="AH20" i="11"/>
  <c r="AF20" i="11"/>
  <c r="AE20" i="11"/>
  <c r="AD20" i="11"/>
  <c r="AC20" i="11"/>
  <c r="AA20" i="11"/>
  <c r="Z20" i="11"/>
  <c r="Y20" i="11"/>
  <c r="X20" i="11"/>
  <c r="W20" i="11"/>
  <c r="P20" i="11"/>
  <c r="O20" i="11"/>
  <c r="AQ20" i="11" s="1"/>
  <c r="N20" i="11"/>
  <c r="M20" i="11"/>
  <c r="AI19" i="11"/>
  <c r="AH19" i="11"/>
  <c r="W19" i="11"/>
  <c r="AT18" i="11"/>
  <c r="AR18" i="11"/>
  <c r="AP18" i="11"/>
  <c r="AO18" i="11"/>
  <c r="AV18" i="11" s="1"/>
  <c r="AJ18" i="11"/>
  <c r="AI18" i="11"/>
  <c r="AH18" i="11"/>
  <c r="AF18" i="11"/>
  <c r="AE18" i="11"/>
  <c r="AC18" i="11"/>
  <c r="AB18" i="11"/>
  <c r="AA18" i="11"/>
  <c r="Z18" i="11"/>
  <c r="Y18" i="11"/>
  <c r="X18" i="11"/>
  <c r="W18" i="11"/>
  <c r="P18" i="11"/>
  <c r="O18" i="11"/>
  <c r="AQ18" i="11" s="1"/>
  <c r="N18" i="11"/>
  <c r="M18" i="11"/>
  <c r="AU17" i="11"/>
  <c r="AT17" i="11"/>
  <c r="AP17" i="11"/>
  <c r="AJ17" i="11"/>
  <c r="AI17" i="11"/>
  <c r="AH17" i="11"/>
  <c r="AF17" i="11"/>
  <c r="AE17" i="11"/>
  <c r="AD17" i="11"/>
  <c r="AC17" i="11"/>
  <c r="AB17" i="11"/>
  <c r="AA17" i="11"/>
  <c r="Z17" i="11"/>
  <c r="Y17" i="11"/>
  <c r="X17" i="11"/>
  <c r="W17" i="11"/>
  <c r="P17" i="11"/>
  <c r="O17" i="11"/>
  <c r="AQ17" i="11" s="1"/>
  <c r="N17" i="11"/>
  <c r="AO17" i="11" s="1"/>
  <c r="M17" i="11"/>
  <c r="AU16" i="11"/>
  <c r="AI16" i="11"/>
  <c r="AT16" i="11" s="1"/>
  <c r="AH16" i="11"/>
  <c r="AF16" i="11"/>
  <c r="AE16" i="11"/>
  <c r="AD16" i="11"/>
  <c r="AC16" i="11"/>
  <c r="AA16" i="11"/>
  <c r="Z16" i="11"/>
  <c r="Y16" i="11"/>
  <c r="X16" i="11"/>
  <c r="W16" i="11"/>
  <c r="P16" i="11"/>
  <c r="O16" i="11"/>
  <c r="AQ16" i="11" s="1"/>
  <c r="N16" i="11"/>
  <c r="M16" i="11"/>
  <c r="AP15" i="11"/>
  <c r="AO15" i="11"/>
  <c r="AI15" i="11"/>
  <c r="AH15" i="11"/>
  <c r="AF15" i="11"/>
  <c r="AE15" i="11"/>
  <c r="AD15" i="11"/>
  <c r="AA15" i="11"/>
  <c r="Z15" i="11"/>
  <c r="Y15" i="11"/>
  <c r="X15" i="11"/>
  <c r="W15" i="11"/>
  <c r="P15" i="11"/>
  <c r="O15" i="11"/>
  <c r="AQ15" i="11" s="1"/>
  <c r="N15" i="11"/>
  <c r="AC15" i="11" s="1"/>
  <c r="M15" i="11"/>
  <c r="AU14" i="11"/>
  <c r="AT14" i="11"/>
  <c r="AP14" i="11"/>
  <c r="AI14" i="11"/>
  <c r="AH14" i="11"/>
  <c r="AF14" i="11"/>
  <c r="AE14" i="11"/>
  <c r="AA14" i="11"/>
  <c r="Z14" i="11"/>
  <c r="Y14" i="11"/>
  <c r="X14" i="11"/>
  <c r="W14" i="11"/>
  <c r="P14" i="11"/>
  <c r="O14" i="11"/>
  <c r="AD14" i="11" s="1"/>
  <c r="N14" i="11"/>
  <c r="M14" i="11"/>
  <c r="AR14" i="11" s="1"/>
  <c r="AU13" i="11"/>
  <c r="AR13" i="11"/>
  <c r="AQ13" i="11"/>
  <c r="AP13" i="11"/>
  <c r="AI13" i="11"/>
  <c r="AH13" i="11"/>
  <c r="AF13" i="11"/>
  <c r="AE13" i="11"/>
  <c r="AB13" i="11"/>
  <c r="AA13" i="11"/>
  <c r="Z13" i="11"/>
  <c r="Y13" i="11"/>
  <c r="X13" i="11"/>
  <c r="W13" i="11"/>
  <c r="P13" i="11"/>
  <c r="O13" i="11"/>
  <c r="AD13" i="11" s="1"/>
  <c r="N13" i="11"/>
  <c r="AC13" i="11" s="1"/>
  <c r="M13" i="11"/>
  <c r="AT12" i="11"/>
  <c r="AR12" i="11"/>
  <c r="AP12" i="11"/>
  <c r="AI12" i="11"/>
  <c r="AH12" i="11"/>
  <c r="AF12" i="11"/>
  <c r="AE12" i="11"/>
  <c r="AC12" i="11"/>
  <c r="AB12" i="11"/>
  <c r="AA12" i="11"/>
  <c r="Z12" i="11"/>
  <c r="Y12" i="11"/>
  <c r="X12" i="11"/>
  <c r="W12" i="11"/>
  <c r="P12" i="11"/>
  <c r="O12" i="11"/>
  <c r="AQ12" i="11" s="1"/>
  <c r="N12" i="11"/>
  <c r="M12" i="11"/>
  <c r="AI11" i="11"/>
  <c r="AH11" i="11"/>
  <c r="W11" i="11"/>
  <c r="AU10" i="11"/>
  <c r="AT10" i="11"/>
  <c r="AP10" i="11"/>
  <c r="AI10" i="11"/>
  <c r="AH10" i="11"/>
  <c r="AF10" i="11"/>
  <c r="AE10" i="11"/>
  <c r="AA10" i="11"/>
  <c r="Z10" i="11"/>
  <c r="Y10" i="11"/>
  <c r="X10" i="11"/>
  <c r="W10" i="11"/>
  <c r="P10" i="11"/>
  <c r="O10" i="11"/>
  <c r="AD10" i="11" s="1"/>
  <c r="N10" i="11"/>
  <c r="M10" i="11"/>
  <c r="AR10" i="11" s="1"/>
  <c r="AU9" i="11"/>
  <c r="AR9" i="11"/>
  <c r="AQ9" i="11"/>
  <c r="AP9" i="11"/>
  <c r="AO9" i="11"/>
  <c r="AV9" i="11" s="1"/>
  <c r="AI9" i="11"/>
  <c r="AH9" i="11"/>
  <c r="AF9" i="11"/>
  <c r="AE9" i="11"/>
  <c r="AB9" i="11"/>
  <c r="AA9" i="11"/>
  <c r="Z9" i="11"/>
  <c r="Y9" i="11"/>
  <c r="X9" i="11"/>
  <c r="W9" i="11"/>
  <c r="P9" i="11"/>
  <c r="O9" i="11"/>
  <c r="AD9" i="11" s="1"/>
  <c r="N9" i="11"/>
  <c r="AC9" i="11" s="1"/>
  <c r="M9" i="11"/>
  <c r="AT8" i="11"/>
  <c r="AR8" i="11"/>
  <c r="AP8" i="11"/>
  <c r="AI8" i="11"/>
  <c r="AH8" i="11"/>
  <c r="AF8" i="11"/>
  <c r="AE8" i="11"/>
  <c r="AC8" i="11"/>
  <c r="AB8" i="11"/>
  <c r="AA8" i="11"/>
  <c r="Z8" i="11"/>
  <c r="Y8" i="11"/>
  <c r="X8" i="11"/>
  <c r="W8" i="11"/>
  <c r="P8" i="11"/>
  <c r="O8" i="11"/>
  <c r="AQ8" i="11" s="1"/>
  <c r="N8" i="11"/>
  <c r="M8" i="11"/>
  <c r="AU7" i="11"/>
  <c r="AT7" i="11"/>
  <c r="AP7" i="11"/>
  <c r="AJ7" i="11"/>
  <c r="AI7" i="11"/>
  <c r="AH7" i="11"/>
  <c r="AF7" i="11"/>
  <c r="AE7" i="11"/>
  <c r="AD7" i="11"/>
  <c r="AC7" i="11"/>
  <c r="AB7" i="11"/>
  <c r="AA7" i="11"/>
  <c r="Z7" i="11"/>
  <c r="Y7" i="11"/>
  <c r="X7" i="11"/>
  <c r="W7" i="11"/>
  <c r="P7" i="11"/>
  <c r="O7" i="11"/>
  <c r="AQ7" i="11" s="1"/>
  <c r="N7" i="11"/>
  <c r="AO7" i="11" s="1"/>
  <c r="M7" i="11"/>
  <c r="AU6" i="11"/>
  <c r="AO6" i="11"/>
  <c r="AI6" i="11"/>
  <c r="AT6" i="11" s="1"/>
  <c r="AH6" i="11"/>
  <c r="AF6" i="11"/>
  <c r="AE6" i="11"/>
  <c r="AD6" i="11"/>
  <c r="AC6" i="11"/>
  <c r="AA6" i="11"/>
  <c r="Z6" i="11"/>
  <c r="Y6" i="11"/>
  <c r="X6" i="11"/>
  <c r="W6" i="11"/>
  <c r="P6" i="11"/>
  <c r="O6" i="11"/>
  <c r="AQ6" i="11" s="1"/>
  <c r="N6" i="11"/>
  <c r="M6" i="11"/>
  <c r="AI5" i="11"/>
  <c r="AH5" i="11"/>
  <c r="W5" i="11"/>
  <c r="AI4" i="11"/>
  <c r="AR3" i="11"/>
  <c r="AQ3" i="11"/>
  <c r="AP3" i="11"/>
  <c r="AI3" i="11"/>
  <c r="AH3" i="11"/>
  <c r="AN2" i="11"/>
  <c r="AM2" i="11"/>
  <c r="AL2" i="11"/>
  <c r="AK2" i="11"/>
  <c r="AJ2" i="11"/>
  <c r="AJ58" i="11" s="1"/>
  <c r="AA2" i="11"/>
  <c r="A2" i="11"/>
  <c r="AU1" i="11"/>
  <c r="AU59" i="11" s="1"/>
  <c r="AR1" i="11"/>
  <c r="AR61" i="11" s="1"/>
  <c r="AQ1" i="11"/>
  <c r="AP1" i="11"/>
  <c r="AP57" i="11" s="1"/>
  <c r="AO1" i="11"/>
  <c r="AO44" i="11" s="1"/>
  <c r="AA1" i="11"/>
  <c r="A1" i="11"/>
  <c r="AH1" i="11" s="1"/>
  <c r="AH2" i="11" s="1"/>
  <c r="AT53" i="10"/>
  <c r="AP53" i="10"/>
  <c r="AI53" i="10"/>
  <c r="AH53" i="10"/>
  <c r="AF53" i="10"/>
  <c r="AE53" i="10"/>
  <c r="AD53" i="10"/>
  <c r="AB53" i="10"/>
  <c r="AA53" i="10"/>
  <c r="Z53" i="10"/>
  <c r="Y53" i="10"/>
  <c r="X53" i="10"/>
  <c r="W53" i="10"/>
  <c r="P53" i="10"/>
  <c r="O53" i="10"/>
  <c r="N53" i="10"/>
  <c r="M53" i="10"/>
  <c r="AV52" i="10"/>
  <c r="AP52" i="10"/>
  <c r="AO52" i="10"/>
  <c r="AI52" i="10"/>
  <c r="AH52" i="10"/>
  <c r="AF52" i="10"/>
  <c r="AE52" i="10"/>
  <c r="AD52" i="10"/>
  <c r="AC52" i="10"/>
  <c r="AA52" i="10"/>
  <c r="Z52" i="10"/>
  <c r="Y52" i="10"/>
  <c r="X52" i="10"/>
  <c r="W52" i="10"/>
  <c r="P52" i="10"/>
  <c r="O52" i="10"/>
  <c r="AQ52" i="10" s="1"/>
  <c r="N52" i="10"/>
  <c r="M52" i="10"/>
  <c r="AP51" i="10"/>
  <c r="AI51" i="10"/>
  <c r="AH51" i="10"/>
  <c r="AF51" i="10"/>
  <c r="AE51" i="10"/>
  <c r="AD51" i="10"/>
  <c r="AC51" i="10"/>
  <c r="AB51" i="10"/>
  <c r="AA51" i="10"/>
  <c r="Z51" i="10"/>
  <c r="Y51" i="10"/>
  <c r="X51" i="10"/>
  <c r="W51" i="10"/>
  <c r="P51" i="10"/>
  <c r="O51" i="10"/>
  <c r="AQ51" i="10" s="1"/>
  <c r="N51" i="10"/>
  <c r="AO51" i="10" s="1"/>
  <c r="AV51" i="10" s="1"/>
  <c r="M51" i="10"/>
  <c r="AR51" i="10" s="1"/>
  <c r="AI50" i="10"/>
  <c r="AH50" i="10"/>
  <c r="W50" i="10"/>
  <c r="AU49" i="10"/>
  <c r="AT49" i="10"/>
  <c r="AQ49" i="10"/>
  <c r="AJ49" i="10"/>
  <c r="AI49" i="10"/>
  <c r="AH49" i="10"/>
  <c r="AF49" i="10"/>
  <c r="AE49" i="10"/>
  <c r="AD49" i="10"/>
  <c r="AC49" i="10"/>
  <c r="AB49" i="10"/>
  <c r="AA49" i="10"/>
  <c r="Z49" i="10"/>
  <c r="Y49" i="10"/>
  <c r="X49" i="10"/>
  <c r="W49" i="10"/>
  <c r="P49" i="10"/>
  <c r="O49" i="10"/>
  <c r="N49" i="10"/>
  <c r="M49" i="10"/>
  <c r="AV48" i="10"/>
  <c r="AU48" i="10"/>
  <c r="AR48" i="10"/>
  <c r="AP48" i="10"/>
  <c r="AO48" i="10"/>
  <c r="AI48" i="10"/>
  <c r="AH48" i="10"/>
  <c r="AF48" i="10"/>
  <c r="AE48" i="10"/>
  <c r="AC48" i="10"/>
  <c r="AB48" i="10"/>
  <c r="AA48" i="10"/>
  <c r="Z48" i="10"/>
  <c r="Y48" i="10"/>
  <c r="X48" i="10"/>
  <c r="W48" i="10"/>
  <c r="P48" i="10"/>
  <c r="O48" i="10"/>
  <c r="N48" i="10"/>
  <c r="M48" i="10"/>
  <c r="AT47" i="10"/>
  <c r="AJ47" i="10"/>
  <c r="AI47" i="10"/>
  <c r="AH47" i="10"/>
  <c r="AF47" i="10"/>
  <c r="AE47" i="10"/>
  <c r="AD47" i="10"/>
  <c r="AA47" i="10"/>
  <c r="Z47" i="10"/>
  <c r="Y47" i="10"/>
  <c r="X47" i="10"/>
  <c r="W47" i="10"/>
  <c r="P47" i="10"/>
  <c r="O47" i="10"/>
  <c r="AQ47" i="10" s="1"/>
  <c r="N47" i="10"/>
  <c r="M47" i="10"/>
  <c r="AB47" i="10" s="1"/>
  <c r="AT46" i="10"/>
  <c r="AJ46" i="10"/>
  <c r="AI46" i="10"/>
  <c r="AH46" i="10"/>
  <c r="AF46" i="10"/>
  <c r="AE46" i="10"/>
  <c r="AD46" i="10"/>
  <c r="AC46" i="10"/>
  <c r="AA46" i="10"/>
  <c r="Z46" i="10"/>
  <c r="Y46" i="10"/>
  <c r="X46" i="10"/>
  <c r="W46" i="10"/>
  <c r="P46" i="10"/>
  <c r="O46" i="10"/>
  <c r="AQ46" i="10" s="1"/>
  <c r="N46" i="10"/>
  <c r="M46" i="10"/>
  <c r="AU45" i="10"/>
  <c r="AR45" i="10"/>
  <c r="AI45" i="10"/>
  <c r="AH45" i="10"/>
  <c r="AF45" i="10"/>
  <c r="AE45" i="10"/>
  <c r="AA45" i="10"/>
  <c r="Z45" i="10"/>
  <c r="Y45" i="10"/>
  <c r="X45" i="10"/>
  <c r="W45" i="10"/>
  <c r="P45" i="10"/>
  <c r="O45" i="10"/>
  <c r="N45" i="10"/>
  <c r="AC45" i="10" s="1"/>
  <c r="M45" i="10"/>
  <c r="AB45" i="10" s="1"/>
  <c r="AI44" i="10"/>
  <c r="AH44" i="10"/>
  <c r="W44" i="10"/>
  <c r="AT43" i="10"/>
  <c r="AR43" i="10"/>
  <c r="AI43" i="10"/>
  <c r="AH43" i="10"/>
  <c r="AF43" i="10"/>
  <c r="AE43" i="10"/>
  <c r="AD43" i="10"/>
  <c r="AB43" i="10"/>
  <c r="AA43" i="10"/>
  <c r="Z43" i="10"/>
  <c r="Y43" i="10"/>
  <c r="X43" i="10"/>
  <c r="W43" i="10"/>
  <c r="P43" i="10"/>
  <c r="O43" i="10"/>
  <c r="AQ43" i="10" s="1"/>
  <c r="N43" i="10"/>
  <c r="M43" i="10"/>
  <c r="AT42" i="10"/>
  <c r="AQ42" i="10"/>
  <c r="AJ42" i="10"/>
  <c r="AI42" i="10"/>
  <c r="AH42" i="10"/>
  <c r="AF42" i="10"/>
  <c r="AE42" i="10"/>
  <c r="AD42" i="10"/>
  <c r="AC42" i="10"/>
  <c r="AA42" i="10"/>
  <c r="Z42" i="10"/>
  <c r="Y42" i="10"/>
  <c r="X42" i="10"/>
  <c r="W42" i="10"/>
  <c r="P42" i="10"/>
  <c r="O42" i="10"/>
  <c r="N42" i="10"/>
  <c r="M42" i="10"/>
  <c r="AR42" i="10" s="1"/>
  <c r="AU41" i="10"/>
  <c r="AI41" i="10"/>
  <c r="AH41" i="10"/>
  <c r="AF41" i="10"/>
  <c r="AE41" i="10"/>
  <c r="AB41" i="10"/>
  <c r="AA41" i="10"/>
  <c r="Z41" i="10"/>
  <c r="Y41" i="10"/>
  <c r="X41" i="10"/>
  <c r="W41" i="10"/>
  <c r="P41" i="10"/>
  <c r="O41" i="10"/>
  <c r="N41" i="10"/>
  <c r="AC41" i="10" s="1"/>
  <c r="M41" i="10"/>
  <c r="AR41" i="10" s="1"/>
  <c r="AR40" i="10"/>
  <c r="AI40" i="10"/>
  <c r="AT40" i="10" s="1"/>
  <c r="AH40" i="10"/>
  <c r="AF40" i="10"/>
  <c r="AE40" i="10"/>
  <c r="AC40" i="10"/>
  <c r="AA40" i="10"/>
  <c r="Z40" i="10"/>
  <c r="Y40" i="10"/>
  <c r="X40" i="10"/>
  <c r="W40" i="10"/>
  <c r="P40" i="10"/>
  <c r="O40" i="10"/>
  <c r="AQ40" i="10" s="1"/>
  <c r="N40" i="10"/>
  <c r="M40" i="10"/>
  <c r="AB40" i="10" s="1"/>
  <c r="AI39" i="10"/>
  <c r="AH39" i="10"/>
  <c r="W39" i="10"/>
  <c r="AT38" i="10"/>
  <c r="AQ38" i="10"/>
  <c r="AJ38" i="10"/>
  <c r="AI38" i="10"/>
  <c r="AH38" i="10"/>
  <c r="AF38" i="10"/>
  <c r="AE38" i="10"/>
  <c r="AD38" i="10"/>
  <c r="AC38" i="10"/>
  <c r="AA38" i="10"/>
  <c r="Z38" i="10"/>
  <c r="Y38" i="10"/>
  <c r="X38" i="10"/>
  <c r="W38" i="10"/>
  <c r="P38" i="10"/>
  <c r="O38" i="10"/>
  <c r="N38" i="10"/>
  <c r="M38" i="10"/>
  <c r="AR38" i="10" s="1"/>
  <c r="AU37" i="10"/>
  <c r="AI37" i="10"/>
  <c r="AH37" i="10"/>
  <c r="AF37" i="10"/>
  <c r="AE37" i="10"/>
  <c r="AB37" i="10"/>
  <c r="AA37" i="10"/>
  <c r="Z37" i="10"/>
  <c r="Y37" i="10"/>
  <c r="X37" i="10"/>
  <c r="W37" i="10"/>
  <c r="P37" i="10"/>
  <c r="O37" i="10"/>
  <c r="N37" i="10"/>
  <c r="AC37" i="10" s="1"/>
  <c r="M37" i="10"/>
  <c r="AR37" i="10" s="1"/>
  <c r="AR36" i="10"/>
  <c r="AI36" i="10"/>
  <c r="AT36" i="10" s="1"/>
  <c r="AH36" i="10"/>
  <c r="AF36" i="10"/>
  <c r="AE36" i="10"/>
  <c r="AC36" i="10"/>
  <c r="AA36" i="10"/>
  <c r="Z36" i="10"/>
  <c r="Y36" i="10"/>
  <c r="X36" i="10"/>
  <c r="W36" i="10"/>
  <c r="P36" i="10"/>
  <c r="O36" i="10"/>
  <c r="AQ36" i="10" s="1"/>
  <c r="N36" i="10"/>
  <c r="M36" i="10"/>
  <c r="AB36" i="10" s="1"/>
  <c r="AU35" i="10"/>
  <c r="AT35" i="10"/>
  <c r="AJ35" i="10"/>
  <c r="AI35" i="10"/>
  <c r="AH35" i="10"/>
  <c r="AF35" i="10"/>
  <c r="AE35" i="10"/>
  <c r="AC35" i="10"/>
  <c r="AB35" i="10"/>
  <c r="AA35" i="10"/>
  <c r="Z35" i="10"/>
  <c r="Y35" i="10"/>
  <c r="X35" i="10"/>
  <c r="W35" i="10"/>
  <c r="P35" i="10"/>
  <c r="O35" i="10"/>
  <c r="N35" i="10"/>
  <c r="M35" i="10"/>
  <c r="AU34" i="10"/>
  <c r="AI34" i="10"/>
  <c r="AH34" i="10"/>
  <c r="AF34" i="10"/>
  <c r="AE34" i="10"/>
  <c r="AC34" i="10"/>
  <c r="AA34" i="10"/>
  <c r="Z34" i="10"/>
  <c r="Y34" i="10"/>
  <c r="X34" i="10"/>
  <c r="W34" i="10"/>
  <c r="P34" i="10"/>
  <c r="O34" i="10"/>
  <c r="AD34" i="10" s="1"/>
  <c r="N34" i="10"/>
  <c r="M34" i="10"/>
  <c r="AJ33" i="10"/>
  <c r="AI33" i="10"/>
  <c r="AT33" i="10" s="1"/>
  <c r="AH33" i="10"/>
  <c r="AF33" i="10"/>
  <c r="AE33" i="10"/>
  <c r="AD33" i="10"/>
  <c r="AA33" i="10"/>
  <c r="Z33" i="10"/>
  <c r="Y33" i="10"/>
  <c r="X33" i="10"/>
  <c r="W33" i="10"/>
  <c r="P33" i="10"/>
  <c r="O33" i="10"/>
  <c r="AQ33" i="10" s="1"/>
  <c r="N33" i="10"/>
  <c r="AC33" i="10" s="1"/>
  <c r="M33" i="10"/>
  <c r="AT32" i="10"/>
  <c r="AQ32" i="10"/>
  <c r="AP32" i="10"/>
  <c r="AJ32" i="10"/>
  <c r="AI32" i="10"/>
  <c r="AH32" i="10"/>
  <c r="AF32" i="10"/>
  <c r="AE32" i="10"/>
  <c r="AD32" i="10"/>
  <c r="AA32" i="10"/>
  <c r="Z32" i="10"/>
  <c r="Y32" i="10"/>
  <c r="X32" i="10"/>
  <c r="W32" i="10"/>
  <c r="P32" i="10"/>
  <c r="O32" i="10"/>
  <c r="N32" i="10"/>
  <c r="M32" i="10"/>
  <c r="AI31" i="10"/>
  <c r="AH31" i="10"/>
  <c r="W31" i="10"/>
  <c r="AU30" i="10"/>
  <c r="AT30" i="10"/>
  <c r="AR30" i="10"/>
  <c r="AI30" i="10"/>
  <c r="AH30" i="10"/>
  <c r="AF30" i="10"/>
  <c r="AE30" i="10"/>
  <c r="AC30" i="10"/>
  <c r="AB30" i="10"/>
  <c r="AA30" i="10"/>
  <c r="Z30" i="10"/>
  <c r="Y30" i="10"/>
  <c r="X30" i="10"/>
  <c r="W30" i="10"/>
  <c r="P30" i="10"/>
  <c r="O30" i="10"/>
  <c r="N30" i="10"/>
  <c r="M30" i="10"/>
  <c r="AU29" i="10"/>
  <c r="AR29" i="10"/>
  <c r="AJ29" i="10"/>
  <c r="AI29" i="10"/>
  <c r="AT29" i="10" s="1"/>
  <c r="AH29" i="10"/>
  <c r="AF29" i="10"/>
  <c r="AE29" i="10"/>
  <c r="AD29" i="10"/>
  <c r="AC29" i="10"/>
  <c r="AB29" i="10"/>
  <c r="AA29" i="10"/>
  <c r="Z29" i="10"/>
  <c r="Y29" i="10"/>
  <c r="X29" i="10"/>
  <c r="W29" i="10"/>
  <c r="P29" i="10"/>
  <c r="O29" i="10"/>
  <c r="AQ29" i="10" s="1"/>
  <c r="N29" i="10"/>
  <c r="M29" i="10"/>
  <c r="AU28" i="10"/>
  <c r="AT28" i="10"/>
  <c r="AQ28" i="10"/>
  <c r="AJ28" i="10"/>
  <c r="AI28" i="10"/>
  <c r="AH28" i="10"/>
  <c r="AF28" i="10"/>
  <c r="AE28" i="10"/>
  <c r="AA28" i="10"/>
  <c r="Z28" i="10"/>
  <c r="Y28" i="10"/>
  <c r="X28" i="10"/>
  <c r="W28" i="10"/>
  <c r="P28" i="10"/>
  <c r="O28" i="10"/>
  <c r="AD28" i="10" s="1"/>
  <c r="N28" i="10"/>
  <c r="M28" i="10"/>
  <c r="AQ27" i="10"/>
  <c r="AI27" i="10"/>
  <c r="AH27" i="10"/>
  <c r="AF27" i="10"/>
  <c r="AE27" i="10"/>
  <c r="AD27" i="10"/>
  <c r="AA27" i="10"/>
  <c r="Z27" i="10"/>
  <c r="Y27" i="10"/>
  <c r="X27" i="10"/>
  <c r="W27" i="10"/>
  <c r="P27" i="10"/>
  <c r="O27" i="10"/>
  <c r="N27" i="10"/>
  <c r="M27" i="10"/>
  <c r="AP26" i="10"/>
  <c r="AO26" i="10"/>
  <c r="AV26" i="10" s="1"/>
  <c r="AJ26" i="10"/>
  <c r="AI26" i="10"/>
  <c r="AH26" i="10"/>
  <c r="AF26" i="10"/>
  <c r="AE26" i="10"/>
  <c r="AC26" i="10"/>
  <c r="AB26" i="10"/>
  <c r="AA26" i="10"/>
  <c r="Z26" i="10"/>
  <c r="Y26" i="10"/>
  <c r="X26" i="10"/>
  <c r="W26" i="10"/>
  <c r="P26" i="10"/>
  <c r="O26" i="10"/>
  <c r="AD26" i="10" s="1"/>
  <c r="N26" i="10"/>
  <c r="M26" i="10"/>
  <c r="AU25" i="10"/>
  <c r="AT25" i="10"/>
  <c r="AR25" i="10"/>
  <c r="AI25" i="10"/>
  <c r="AH25" i="10"/>
  <c r="AF25" i="10"/>
  <c r="AE25" i="10"/>
  <c r="AC25" i="10"/>
  <c r="AB25" i="10"/>
  <c r="AA25" i="10"/>
  <c r="Z25" i="10"/>
  <c r="Y25" i="10"/>
  <c r="X25" i="10"/>
  <c r="W25" i="10"/>
  <c r="P25" i="10"/>
  <c r="O25" i="10"/>
  <c r="N25" i="10"/>
  <c r="M25" i="10"/>
  <c r="AI24" i="10"/>
  <c r="AH24" i="10"/>
  <c r="W24" i="10"/>
  <c r="AV23" i="10"/>
  <c r="AP23" i="10"/>
  <c r="AO23" i="10"/>
  <c r="AI23" i="10"/>
  <c r="AH23" i="10"/>
  <c r="AF23" i="10"/>
  <c r="AE23" i="10"/>
  <c r="AD23" i="10"/>
  <c r="AB23" i="10"/>
  <c r="AA23" i="10"/>
  <c r="Z23" i="10"/>
  <c r="Y23" i="10"/>
  <c r="X23" i="10"/>
  <c r="W23" i="10"/>
  <c r="P23" i="10"/>
  <c r="O23" i="10"/>
  <c r="AQ23" i="10" s="1"/>
  <c r="N23" i="10"/>
  <c r="AC23" i="10" s="1"/>
  <c r="M23" i="10"/>
  <c r="AT22" i="10"/>
  <c r="AR22" i="10"/>
  <c r="AJ22" i="10"/>
  <c r="AI22" i="10"/>
  <c r="AH22" i="10"/>
  <c r="AF22" i="10"/>
  <c r="AE22" i="10"/>
  <c r="AB22" i="10"/>
  <c r="AA22" i="10"/>
  <c r="Z22" i="10"/>
  <c r="Y22" i="10"/>
  <c r="X22" i="10"/>
  <c r="W22" i="10"/>
  <c r="P22" i="10"/>
  <c r="O22" i="10"/>
  <c r="N22" i="10"/>
  <c r="M22" i="10"/>
  <c r="AR21" i="10"/>
  <c r="AQ21" i="10"/>
  <c r="AP21" i="10"/>
  <c r="AJ21" i="10"/>
  <c r="AI21" i="10"/>
  <c r="AT21" i="10" s="1"/>
  <c r="AH21" i="10"/>
  <c r="AF21" i="10"/>
  <c r="AE21" i="10"/>
  <c r="AB21" i="10"/>
  <c r="AA21" i="10"/>
  <c r="Z21" i="10"/>
  <c r="Y21" i="10"/>
  <c r="X21" i="10"/>
  <c r="W21" i="10"/>
  <c r="P21" i="10"/>
  <c r="O21" i="10"/>
  <c r="AD21" i="10" s="1"/>
  <c r="N21" i="10"/>
  <c r="M21" i="10"/>
  <c r="AQ20" i="10"/>
  <c r="AO20" i="10"/>
  <c r="AJ20" i="10"/>
  <c r="AI20" i="10"/>
  <c r="AT20" i="10" s="1"/>
  <c r="AH20" i="10"/>
  <c r="AF20" i="10"/>
  <c r="AE20" i="10"/>
  <c r="AC20" i="10"/>
  <c r="AA20" i="10"/>
  <c r="Z20" i="10"/>
  <c r="Y20" i="10"/>
  <c r="X20" i="10"/>
  <c r="W20" i="10"/>
  <c r="P20" i="10"/>
  <c r="O20" i="10"/>
  <c r="AD20" i="10" s="1"/>
  <c r="N20" i="10"/>
  <c r="M20" i="10"/>
  <c r="AJ19" i="10"/>
  <c r="AI19" i="10"/>
  <c r="AT19" i="10" s="1"/>
  <c r="AH19" i="10"/>
  <c r="AF19" i="10"/>
  <c r="AE19" i="10"/>
  <c r="AD19" i="10"/>
  <c r="AA19" i="10"/>
  <c r="Z19" i="10"/>
  <c r="Y19" i="10"/>
  <c r="X19" i="10"/>
  <c r="W19" i="10"/>
  <c r="P19" i="10"/>
  <c r="O19" i="10"/>
  <c r="AQ19" i="10" s="1"/>
  <c r="N19" i="10"/>
  <c r="AC19" i="10" s="1"/>
  <c r="M19" i="10"/>
  <c r="AT18" i="10"/>
  <c r="AQ18" i="10"/>
  <c r="AP18" i="10"/>
  <c r="AJ18" i="10"/>
  <c r="AI18" i="10"/>
  <c r="AH18" i="10"/>
  <c r="AF18" i="10"/>
  <c r="AE18" i="10"/>
  <c r="AD18" i="10"/>
  <c r="AA18" i="10"/>
  <c r="Z18" i="10"/>
  <c r="Y18" i="10"/>
  <c r="X18" i="10"/>
  <c r="W18" i="10"/>
  <c r="P18" i="10"/>
  <c r="O18" i="10"/>
  <c r="N18" i="10"/>
  <c r="M18" i="10"/>
  <c r="AP17" i="10"/>
  <c r="AI17" i="10"/>
  <c r="AH17" i="10"/>
  <c r="AF17" i="10"/>
  <c r="AE17" i="10"/>
  <c r="AD17" i="10"/>
  <c r="AB17" i="10"/>
  <c r="AA17" i="10"/>
  <c r="Z17" i="10"/>
  <c r="Y17" i="10"/>
  <c r="X17" i="10"/>
  <c r="W17" i="10"/>
  <c r="P17" i="10"/>
  <c r="O17" i="10"/>
  <c r="AQ17" i="10" s="1"/>
  <c r="N17" i="10"/>
  <c r="AC17" i="10" s="1"/>
  <c r="M17" i="10"/>
  <c r="AT16" i="10"/>
  <c r="AR16" i="10"/>
  <c r="AJ16" i="10"/>
  <c r="AI16" i="10"/>
  <c r="AH16" i="10"/>
  <c r="AF16" i="10"/>
  <c r="AE16" i="10"/>
  <c r="AB16" i="10"/>
  <c r="AA16" i="10"/>
  <c r="Z16" i="10"/>
  <c r="Y16" i="10"/>
  <c r="X16" i="10"/>
  <c r="W16" i="10"/>
  <c r="P16" i="10"/>
  <c r="O16" i="10"/>
  <c r="N16" i="10"/>
  <c r="M16" i="10"/>
  <c r="AI15" i="10"/>
  <c r="AH15" i="10"/>
  <c r="W15" i="10"/>
  <c r="AV14" i="10"/>
  <c r="AU14" i="10"/>
  <c r="AT14" i="10"/>
  <c r="AQ14" i="10"/>
  <c r="AP14" i="10"/>
  <c r="AO14" i="10"/>
  <c r="AJ14" i="10"/>
  <c r="AI14" i="10"/>
  <c r="AH14" i="10"/>
  <c r="AF14" i="10"/>
  <c r="AE14" i="10"/>
  <c r="AD14" i="10"/>
  <c r="AC14" i="10"/>
  <c r="AA14" i="10"/>
  <c r="Z14" i="10"/>
  <c r="Y14" i="10"/>
  <c r="X14" i="10"/>
  <c r="W14" i="10"/>
  <c r="P14" i="10"/>
  <c r="O14" i="10"/>
  <c r="N14" i="10"/>
  <c r="M14" i="10"/>
  <c r="AU13" i="10"/>
  <c r="AR13" i="10"/>
  <c r="AP13" i="10"/>
  <c r="AI13" i="10"/>
  <c r="AH13" i="10"/>
  <c r="AF13" i="10"/>
  <c r="AE13" i="10"/>
  <c r="AB13" i="10"/>
  <c r="AA13" i="10"/>
  <c r="Z13" i="10"/>
  <c r="Y13" i="10"/>
  <c r="X13" i="10"/>
  <c r="W13" i="10"/>
  <c r="P13" i="10"/>
  <c r="O13" i="10"/>
  <c r="N13" i="10"/>
  <c r="M13" i="10"/>
  <c r="AR12" i="10"/>
  <c r="AQ12" i="10"/>
  <c r="AP12" i="10"/>
  <c r="AJ12" i="10"/>
  <c r="AI12" i="10"/>
  <c r="AH12" i="10"/>
  <c r="AF12" i="10"/>
  <c r="AE12" i="10"/>
  <c r="AA12" i="10"/>
  <c r="Z12" i="10"/>
  <c r="Y12" i="10"/>
  <c r="X12" i="10"/>
  <c r="W12" i="10"/>
  <c r="P12" i="10"/>
  <c r="O12" i="10"/>
  <c r="AD12" i="10" s="1"/>
  <c r="N12" i="10"/>
  <c r="M12" i="10"/>
  <c r="AB12" i="10" s="1"/>
  <c r="AU11" i="10"/>
  <c r="AP11" i="10"/>
  <c r="AJ11" i="10"/>
  <c r="AI11" i="10"/>
  <c r="AT11" i="10" s="1"/>
  <c r="AH11" i="10"/>
  <c r="AF11" i="10"/>
  <c r="AE11" i="10"/>
  <c r="AD11" i="10"/>
  <c r="AC11" i="10"/>
  <c r="AB11" i="10"/>
  <c r="AA11" i="10"/>
  <c r="Z11" i="10"/>
  <c r="Y11" i="10"/>
  <c r="X11" i="10"/>
  <c r="W11" i="10"/>
  <c r="P11" i="10"/>
  <c r="O11" i="10"/>
  <c r="AQ11" i="10" s="1"/>
  <c r="N11" i="10"/>
  <c r="AO11" i="10" s="1"/>
  <c r="AV11" i="10" s="1"/>
  <c r="M11" i="10"/>
  <c r="AU10" i="10"/>
  <c r="AP10" i="10"/>
  <c r="AO10" i="10"/>
  <c r="AV10" i="10" s="1"/>
  <c r="AI10" i="10"/>
  <c r="AT10" i="10" s="1"/>
  <c r="AH10" i="10"/>
  <c r="AF10" i="10"/>
  <c r="AE10" i="10"/>
  <c r="AD10" i="10"/>
  <c r="AC10" i="10"/>
  <c r="AA10" i="10"/>
  <c r="Z10" i="10"/>
  <c r="Y10" i="10"/>
  <c r="X10" i="10"/>
  <c r="W10" i="10"/>
  <c r="P10" i="10"/>
  <c r="O10" i="10"/>
  <c r="AQ10" i="10" s="1"/>
  <c r="N10" i="10"/>
  <c r="M10" i="10"/>
  <c r="AP9" i="10"/>
  <c r="AI9" i="10"/>
  <c r="AJ9" i="10" s="1"/>
  <c r="AH9" i="10"/>
  <c r="AF9" i="10"/>
  <c r="AE9" i="10"/>
  <c r="AD9" i="10"/>
  <c r="AA9" i="10"/>
  <c r="Z9" i="10"/>
  <c r="Y9" i="10"/>
  <c r="X9" i="10"/>
  <c r="W9" i="10"/>
  <c r="P9" i="10"/>
  <c r="O9" i="10"/>
  <c r="N9" i="10"/>
  <c r="AC9" i="10" s="1"/>
  <c r="M9" i="10"/>
  <c r="AT8" i="10"/>
  <c r="AP8" i="10"/>
  <c r="AO8" i="10"/>
  <c r="AV8" i="10" s="1"/>
  <c r="AJ8" i="10"/>
  <c r="AI8" i="10"/>
  <c r="AH8" i="10"/>
  <c r="AF8" i="10"/>
  <c r="AE8" i="10"/>
  <c r="AD8" i="10"/>
  <c r="AC8" i="10"/>
  <c r="AA8" i="10"/>
  <c r="Z8" i="10"/>
  <c r="Y8" i="10"/>
  <c r="X8" i="10"/>
  <c r="W8" i="10"/>
  <c r="P8" i="10"/>
  <c r="O8" i="10"/>
  <c r="AQ8" i="10" s="1"/>
  <c r="N8" i="10"/>
  <c r="M8" i="10"/>
  <c r="AU7" i="10"/>
  <c r="AP7" i="10"/>
  <c r="AO7" i="10"/>
  <c r="AV7" i="10" s="1"/>
  <c r="AI7" i="10"/>
  <c r="AH7" i="10"/>
  <c r="AF7" i="10"/>
  <c r="AE7" i="10"/>
  <c r="AD7" i="10"/>
  <c r="AB7" i="10"/>
  <c r="AA7" i="10"/>
  <c r="Z7" i="10"/>
  <c r="Y7" i="10"/>
  <c r="X7" i="10"/>
  <c r="W7" i="10"/>
  <c r="P7" i="10"/>
  <c r="O7" i="10"/>
  <c r="AQ7" i="10" s="1"/>
  <c r="N7" i="10"/>
  <c r="AC7" i="10" s="1"/>
  <c r="M7" i="10"/>
  <c r="AR7" i="10" s="1"/>
  <c r="AP6" i="10"/>
  <c r="AI6" i="10"/>
  <c r="AH6" i="10"/>
  <c r="AF6" i="10"/>
  <c r="AE6" i="10"/>
  <c r="AA6" i="10"/>
  <c r="Z6" i="10"/>
  <c r="Y6" i="10"/>
  <c r="X6" i="10"/>
  <c r="W6" i="10"/>
  <c r="P6" i="10"/>
  <c r="O6" i="10"/>
  <c r="AD6" i="10" s="1"/>
  <c r="N6" i="10"/>
  <c r="M6" i="10"/>
  <c r="AI5" i="10"/>
  <c r="AH5" i="10"/>
  <c r="W5" i="10"/>
  <c r="AI4" i="10"/>
  <c r="AU3" i="10"/>
  <c r="AR3" i="10"/>
  <c r="AI3" i="10"/>
  <c r="AH3" i="10"/>
  <c r="AN2" i="10"/>
  <c r="AN52" i="10" s="1"/>
  <c r="AM2" i="10"/>
  <c r="AL2" i="10"/>
  <c r="AK2" i="10"/>
  <c r="AJ2" i="10"/>
  <c r="AJ53" i="10" s="1"/>
  <c r="AA2" i="10"/>
  <c r="A2" i="10"/>
  <c r="AU1" i="10"/>
  <c r="AU42" i="10" s="1"/>
  <c r="AR1" i="10"/>
  <c r="AQ1" i="10"/>
  <c r="AQ3" i="10" s="1"/>
  <c r="AP1" i="10"/>
  <c r="AO1" i="10"/>
  <c r="AA1" i="10"/>
  <c r="A1" i="10"/>
  <c r="AJ1" i="10" s="1"/>
  <c r="AU95" i="9"/>
  <c r="AR95" i="9"/>
  <c r="AQ95" i="9"/>
  <c r="AI95" i="9"/>
  <c r="AH95" i="9"/>
  <c r="AF95" i="9"/>
  <c r="AE95" i="9"/>
  <c r="AA95" i="9"/>
  <c r="Z95" i="9"/>
  <c r="Y95" i="9"/>
  <c r="X95" i="9"/>
  <c r="W95" i="9"/>
  <c r="P95" i="9"/>
  <c r="O95" i="9"/>
  <c r="AD95" i="9" s="1"/>
  <c r="N95" i="9"/>
  <c r="M95" i="9"/>
  <c r="AB95" i="9" s="1"/>
  <c r="AQ94" i="9"/>
  <c r="AP94" i="9"/>
  <c r="AI94" i="9"/>
  <c r="AH94" i="9"/>
  <c r="AF94" i="9"/>
  <c r="AE94" i="9"/>
  <c r="AC94" i="9"/>
  <c r="AA94" i="9"/>
  <c r="Z94" i="9"/>
  <c r="Y94" i="9"/>
  <c r="X94" i="9"/>
  <c r="W94" i="9"/>
  <c r="P94" i="9"/>
  <c r="O94" i="9"/>
  <c r="AD94" i="9" s="1"/>
  <c r="N94" i="9"/>
  <c r="M94" i="9"/>
  <c r="AU93" i="9"/>
  <c r="AN93" i="9"/>
  <c r="AI93" i="9"/>
  <c r="AT93" i="9" s="1"/>
  <c r="AH93" i="9"/>
  <c r="AF93" i="9"/>
  <c r="AE93" i="9"/>
  <c r="AD93" i="9"/>
  <c r="AC93" i="9"/>
  <c r="AB93" i="9"/>
  <c r="AA93" i="9"/>
  <c r="Z93" i="9"/>
  <c r="Y93" i="9"/>
  <c r="X93" i="9"/>
  <c r="W93" i="9"/>
  <c r="P93" i="9"/>
  <c r="O93" i="9"/>
  <c r="N93" i="9"/>
  <c r="M93" i="9"/>
  <c r="AU92" i="9"/>
  <c r="AT92" i="9"/>
  <c r="AN92" i="9"/>
  <c r="AJ92" i="9"/>
  <c r="AI92" i="9"/>
  <c r="AH92" i="9"/>
  <c r="AF92" i="9"/>
  <c r="AE92" i="9"/>
  <c r="AD92" i="9"/>
  <c r="AC92" i="9"/>
  <c r="AB92" i="9"/>
  <c r="AA92" i="9"/>
  <c r="Z92" i="9"/>
  <c r="Y92" i="9"/>
  <c r="X92" i="9"/>
  <c r="W92" i="9"/>
  <c r="P92" i="9"/>
  <c r="O92" i="9"/>
  <c r="N92" i="9"/>
  <c r="M92" i="9"/>
  <c r="AU91" i="9"/>
  <c r="AT91" i="9"/>
  <c r="AO91" i="9"/>
  <c r="AJ91" i="9"/>
  <c r="AI91" i="9"/>
  <c r="AH91" i="9"/>
  <c r="AF91" i="9"/>
  <c r="AE91" i="9"/>
  <c r="AD91" i="9"/>
  <c r="AC91" i="9"/>
  <c r="AA91" i="9"/>
  <c r="Z91" i="9"/>
  <c r="Y91" i="9"/>
  <c r="X91" i="9"/>
  <c r="W91" i="9"/>
  <c r="P91" i="9"/>
  <c r="O91" i="9"/>
  <c r="AQ91" i="9" s="1"/>
  <c r="N91" i="9"/>
  <c r="M91" i="9"/>
  <c r="AV90" i="9"/>
  <c r="AU90" i="9"/>
  <c r="AP90" i="9"/>
  <c r="AO90" i="9"/>
  <c r="AI90" i="9"/>
  <c r="AT90" i="9" s="1"/>
  <c r="AH90" i="9"/>
  <c r="AF90" i="9"/>
  <c r="AE90" i="9"/>
  <c r="AD90" i="9"/>
  <c r="AA90" i="9"/>
  <c r="Z90" i="9"/>
  <c r="Y90" i="9"/>
  <c r="X90" i="9"/>
  <c r="W90" i="9"/>
  <c r="P90" i="9"/>
  <c r="O90" i="9"/>
  <c r="AQ90" i="9" s="1"/>
  <c r="N90" i="9"/>
  <c r="AC90" i="9" s="1"/>
  <c r="M90" i="9"/>
  <c r="AT89" i="9"/>
  <c r="AQ89" i="9"/>
  <c r="AI89" i="9"/>
  <c r="AH89" i="9"/>
  <c r="AF89" i="9"/>
  <c r="AE89" i="9"/>
  <c r="AA89" i="9"/>
  <c r="Z89" i="9"/>
  <c r="Y89" i="9"/>
  <c r="X89" i="9"/>
  <c r="W89" i="9"/>
  <c r="P89" i="9"/>
  <c r="O89" i="9"/>
  <c r="AD89" i="9" s="1"/>
  <c r="N89" i="9"/>
  <c r="AC89" i="9" s="1"/>
  <c r="M89" i="9"/>
  <c r="AR88" i="9"/>
  <c r="AP88" i="9"/>
  <c r="AI88" i="9"/>
  <c r="AH88" i="9"/>
  <c r="AF88" i="9"/>
  <c r="AE88" i="9"/>
  <c r="AB88" i="9"/>
  <c r="AA88" i="9"/>
  <c r="Z88" i="9"/>
  <c r="Y88" i="9"/>
  <c r="X88" i="9"/>
  <c r="W88" i="9"/>
  <c r="P88" i="9"/>
  <c r="O88" i="9"/>
  <c r="N88" i="9"/>
  <c r="M88" i="9"/>
  <c r="AT87" i="9"/>
  <c r="AR87" i="9"/>
  <c r="AQ87" i="9"/>
  <c r="AJ87" i="9"/>
  <c r="AI87" i="9"/>
  <c r="AH87" i="9"/>
  <c r="AF87" i="9"/>
  <c r="AE87" i="9"/>
  <c r="AC87" i="9"/>
  <c r="AB87" i="9"/>
  <c r="AA87" i="9"/>
  <c r="Z87" i="9"/>
  <c r="Y87" i="9"/>
  <c r="X87" i="9"/>
  <c r="W87" i="9"/>
  <c r="P87" i="9"/>
  <c r="O87" i="9"/>
  <c r="AD87" i="9" s="1"/>
  <c r="N87" i="9"/>
  <c r="M87" i="9"/>
  <c r="AI86" i="9"/>
  <c r="AH86" i="9"/>
  <c r="W86" i="9"/>
  <c r="AT85" i="9"/>
  <c r="AQ85" i="9"/>
  <c r="AP85" i="9"/>
  <c r="AI85" i="9"/>
  <c r="AH85" i="9"/>
  <c r="AF85" i="9"/>
  <c r="AE85" i="9"/>
  <c r="AA85" i="9"/>
  <c r="Z85" i="9"/>
  <c r="Y85" i="9"/>
  <c r="X85" i="9"/>
  <c r="W85" i="9"/>
  <c r="P85" i="9"/>
  <c r="O85" i="9"/>
  <c r="AD85" i="9" s="1"/>
  <c r="N85" i="9"/>
  <c r="AC85" i="9" s="1"/>
  <c r="M85" i="9"/>
  <c r="AR84" i="9"/>
  <c r="AP84" i="9"/>
  <c r="AI84" i="9"/>
  <c r="AH84" i="9"/>
  <c r="AF84" i="9"/>
  <c r="AE84" i="9"/>
  <c r="AB84" i="9"/>
  <c r="AA84" i="9"/>
  <c r="Z84" i="9"/>
  <c r="Y84" i="9"/>
  <c r="X84" i="9"/>
  <c r="W84" i="9"/>
  <c r="P84" i="9"/>
  <c r="O84" i="9"/>
  <c r="N84" i="9"/>
  <c r="M84" i="9"/>
  <c r="AT83" i="9"/>
  <c r="AR83" i="9"/>
  <c r="AJ83" i="9"/>
  <c r="AI83" i="9"/>
  <c r="AH83" i="9"/>
  <c r="AF83" i="9"/>
  <c r="AE83" i="9"/>
  <c r="AC83" i="9"/>
  <c r="AB83" i="9"/>
  <c r="AA83" i="9"/>
  <c r="Z83" i="9"/>
  <c r="Y83" i="9"/>
  <c r="X83" i="9"/>
  <c r="W83" i="9"/>
  <c r="P83" i="9"/>
  <c r="O83" i="9"/>
  <c r="AD83" i="9" s="1"/>
  <c r="N83" i="9"/>
  <c r="M83" i="9"/>
  <c r="AU82" i="9"/>
  <c r="AR82" i="9"/>
  <c r="AI82" i="9"/>
  <c r="AH82" i="9"/>
  <c r="AF82" i="9"/>
  <c r="AE82" i="9"/>
  <c r="AD82" i="9"/>
  <c r="AC82" i="9"/>
  <c r="AB82" i="9"/>
  <c r="AA82" i="9"/>
  <c r="Z82" i="9"/>
  <c r="Y82" i="9"/>
  <c r="X82" i="9"/>
  <c r="W82" i="9"/>
  <c r="P82" i="9"/>
  <c r="O82" i="9"/>
  <c r="AQ82" i="9" s="1"/>
  <c r="N82" i="9"/>
  <c r="M82" i="9"/>
  <c r="AU81" i="9"/>
  <c r="AT81" i="9"/>
  <c r="AJ81" i="9"/>
  <c r="AI81" i="9"/>
  <c r="AH81" i="9"/>
  <c r="AF81" i="9"/>
  <c r="AE81" i="9"/>
  <c r="AD81" i="9"/>
  <c r="AC81" i="9"/>
  <c r="AA81" i="9"/>
  <c r="Z81" i="9"/>
  <c r="Y81" i="9"/>
  <c r="X81" i="9"/>
  <c r="W81" i="9"/>
  <c r="P81" i="9"/>
  <c r="O81" i="9"/>
  <c r="AQ81" i="9" s="1"/>
  <c r="N81" i="9"/>
  <c r="M81" i="9"/>
  <c r="AU80" i="9"/>
  <c r="AP80" i="9"/>
  <c r="AI80" i="9"/>
  <c r="AT80" i="9" s="1"/>
  <c r="AH80" i="9"/>
  <c r="AF80" i="9"/>
  <c r="AE80" i="9"/>
  <c r="AD80" i="9"/>
  <c r="AA80" i="9"/>
  <c r="Z80" i="9"/>
  <c r="Y80" i="9"/>
  <c r="X80" i="9"/>
  <c r="W80" i="9"/>
  <c r="P80" i="9"/>
  <c r="O80" i="9"/>
  <c r="AQ80" i="9" s="1"/>
  <c r="N80" i="9"/>
  <c r="M80" i="9"/>
  <c r="AT79" i="9"/>
  <c r="AP79" i="9"/>
  <c r="AI79" i="9"/>
  <c r="AH79" i="9"/>
  <c r="AF79" i="9"/>
  <c r="AE79" i="9"/>
  <c r="AA79" i="9"/>
  <c r="Z79" i="9"/>
  <c r="Y79" i="9"/>
  <c r="X79" i="9"/>
  <c r="W79" i="9"/>
  <c r="P79" i="9"/>
  <c r="O79" i="9"/>
  <c r="AD79" i="9" s="1"/>
  <c r="N79" i="9"/>
  <c r="AC79" i="9" s="1"/>
  <c r="M79" i="9"/>
  <c r="AI78" i="9"/>
  <c r="AH78" i="9"/>
  <c r="W78" i="9"/>
  <c r="AU77" i="9"/>
  <c r="AT77" i="9"/>
  <c r="AN77" i="9"/>
  <c r="AJ77" i="9"/>
  <c r="AI77" i="9"/>
  <c r="AH77" i="9"/>
  <c r="AF77" i="9"/>
  <c r="AE77" i="9"/>
  <c r="AD77" i="9"/>
  <c r="AC77" i="9"/>
  <c r="AA77" i="9"/>
  <c r="Z77" i="9"/>
  <c r="Y77" i="9"/>
  <c r="X77" i="9"/>
  <c r="W77" i="9"/>
  <c r="P77" i="9"/>
  <c r="O77" i="9"/>
  <c r="AQ77" i="9" s="1"/>
  <c r="N77" i="9"/>
  <c r="M77" i="9"/>
  <c r="AU76" i="9"/>
  <c r="AN76" i="9"/>
  <c r="AI76" i="9"/>
  <c r="AT76" i="9" s="1"/>
  <c r="AH76" i="9"/>
  <c r="AF76" i="9"/>
  <c r="AE76" i="9"/>
  <c r="AD76" i="9"/>
  <c r="AA76" i="9"/>
  <c r="Z76" i="9"/>
  <c r="Y76" i="9"/>
  <c r="X76" i="9"/>
  <c r="W76" i="9"/>
  <c r="P76" i="9"/>
  <c r="O76" i="9"/>
  <c r="AQ76" i="9" s="1"/>
  <c r="N76" i="9"/>
  <c r="AC76" i="9" s="1"/>
  <c r="M76" i="9"/>
  <c r="AT75" i="9"/>
  <c r="AP75" i="9"/>
  <c r="AI75" i="9"/>
  <c r="AH75" i="9"/>
  <c r="AF75" i="9"/>
  <c r="AE75" i="9"/>
  <c r="AA75" i="9"/>
  <c r="Z75" i="9"/>
  <c r="Y75" i="9"/>
  <c r="X75" i="9"/>
  <c r="W75" i="9"/>
  <c r="P75" i="9"/>
  <c r="O75" i="9"/>
  <c r="N75" i="9"/>
  <c r="AC75" i="9" s="1"/>
  <c r="M75" i="9"/>
  <c r="AR74" i="9"/>
  <c r="AI74" i="9"/>
  <c r="AH74" i="9"/>
  <c r="AF74" i="9"/>
  <c r="AE74" i="9"/>
  <c r="AB74" i="9"/>
  <c r="AA74" i="9"/>
  <c r="Z74" i="9"/>
  <c r="Y74" i="9"/>
  <c r="X74" i="9"/>
  <c r="W74" i="9"/>
  <c r="P74" i="9"/>
  <c r="O74" i="9"/>
  <c r="AD74" i="9" s="1"/>
  <c r="N74" i="9"/>
  <c r="M74" i="9"/>
  <c r="AR73" i="9"/>
  <c r="AI73" i="9"/>
  <c r="AH73" i="9"/>
  <c r="AF73" i="9"/>
  <c r="AE73" i="9"/>
  <c r="AC73" i="9"/>
  <c r="AB73" i="9"/>
  <c r="AA73" i="9"/>
  <c r="Z73" i="9"/>
  <c r="Y73" i="9"/>
  <c r="X73" i="9"/>
  <c r="W73" i="9"/>
  <c r="P73" i="9"/>
  <c r="O73" i="9"/>
  <c r="N73" i="9"/>
  <c r="M73" i="9"/>
  <c r="AI72" i="9"/>
  <c r="AH72" i="9"/>
  <c r="W72" i="9"/>
  <c r="AT71" i="9"/>
  <c r="AP71" i="9"/>
  <c r="AI71" i="9"/>
  <c r="AH71" i="9"/>
  <c r="AF71" i="9"/>
  <c r="AE71" i="9"/>
  <c r="AA71" i="9"/>
  <c r="Z71" i="9"/>
  <c r="Y71" i="9"/>
  <c r="X71" i="9"/>
  <c r="W71" i="9"/>
  <c r="P71" i="9"/>
  <c r="O71" i="9"/>
  <c r="N71" i="9"/>
  <c r="AC71" i="9" s="1"/>
  <c r="M71" i="9"/>
  <c r="AR70" i="9"/>
  <c r="AQ70" i="9"/>
  <c r="AP70" i="9"/>
  <c r="AI70" i="9"/>
  <c r="AH70" i="9"/>
  <c r="AF70" i="9"/>
  <c r="AE70" i="9"/>
  <c r="AB70" i="9"/>
  <c r="AA70" i="9"/>
  <c r="Z70" i="9"/>
  <c r="Y70" i="9"/>
  <c r="X70" i="9"/>
  <c r="W70" i="9"/>
  <c r="P70" i="9"/>
  <c r="O70" i="9"/>
  <c r="AD70" i="9" s="1"/>
  <c r="N70" i="9"/>
  <c r="M70" i="9"/>
  <c r="AR69" i="9"/>
  <c r="AP69" i="9"/>
  <c r="AO69" i="9"/>
  <c r="AV69" i="9" s="1"/>
  <c r="AI69" i="9"/>
  <c r="AH69" i="9"/>
  <c r="AF69" i="9"/>
  <c r="AE69" i="9"/>
  <c r="AC69" i="9"/>
  <c r="AB69" i="9"/>
  <c r="AA69" i="9"/>
  <c r="Z69" i="9"/>
  <c r="Y69" i="9"/>
  <c r="X69" i="9"/>
  <c r="W69" i="9"/>
  <c r="P69" i="9"/>
  <c r="O69" i="9"/>
  <c r="AD69" i="9" s="1"/>
  <c r="N69" i="9"/>
  <c r="M69" i="9"/>
  <c r="AU68" i="9"/>
  <c r="AT68" i="9"/>
  <c r="AR68" i="9"/>
  <c r="AP68" i="9"/>
  <c r="AN68" i="9"/>
  <c r="AJ68" i="9"/>
  <c r="AI68" i="9"/>
  <c r="AH68" i="9"/>
  <c r="AF68" i="9"/>
  <c r="AE68" i="9"/>
  <c r="AD68" i="9"/>
  <c r="AC68" i="9"/>
  <c r="AB68" i="9"/>
  <c r="AA68" i="9"/>
  <c r="Z68" i="9"/>
  <c r="Y68" i="9"/>
  <c r="X68" i="9"/>
  <c r="W68" i="9"/>
  <c r="P68" i="9"/>
  <c r="O68" i="9"/>
  <c r="AQ68" i="9" s="1"/>
  <c r="N68" i="9"/>
  <c r="AO68" i="9" s="1"/>
  <c r="AV68" i="9" s="1"/>
  <c r="M68" i="9"/>
  <c r="AV67" i="9"/>
  <c r="AU67" i="9"/>
  <c r="AT67" i="9"/>
  <c r="AP67" i="9"/>
  <c r="AO67" i="9"/>
  <c r="AJ67" i="9"/>
  <c r="AI67" i="9"/>
  <c r="AH67" i="9"/>
  <c r="AF67" i="9"/>
  <c r="AE67" i="9"/>
  <c r="AD67" i="9"/>
  <c r="AC67" i="9"/>
  <c r="AA67" i="9"/>
  <c r="Z67" i="9"/>
  <c r="Y67" i="9"/>
  <c r="X67" i="9"/>
  <c r="W67" i="9"/>
  <c r="P67" i="9"/>
  <c r="O67" i="9"/>
  <c r="AQ67" i="9" s="1"/>
  <c r="N67" i="9"/>
  <c r="M67" i="9"/>
  <c r="AU66" i="9"/>
  <c r="AP66" i="9"/>
  <c r="AI66" i="9"/>
  <c r="AT66" i="9" s="1"/>
  <c r="AH66" i="9"/>
  <c r="AF66" i="9"/>
  <c r="AE66" i="9"/>
  <c r="AD66" i="9"/>
  <c r="AA66" i="9"/>
  <c r="Z66" i="9"/>
  <c r="Y66" i="9"/>
  <c r="X66" i="9"/>
  <c r="W66" i="9"/>
  <c r="P66" i="9"/>
  <c r="O66" i="9"/>
  <c r="AQ66" i="9" s="1"/>
  <c r="N66" i="9"/>
  <c r="M66" i="9"/>
  <c r="AT65" i="9"/>
  <c r="AQ65" i="9"/>
  <c r="AP65" i="9"/>
  <c r="AI65" i="9"/>
  <c r="AH65" i="9"/>
  <c r="AF65" i="9"/>
  <c r="AE65" i="9"/>
  <c r="AA65" i="9"/>
  <c r="Z65" i="9"/>
  <c r="Y65" i="9"/>
  <c r="X65" i="9"/>
  <c r="W65" i="9"/>
  <c r="P65" i="9"/>
  <c r="O65" i="9"/>
  <c r="AD65" i="9" s="1"/>
  <c r="N65" i="9"/>
  <c r="AC65" i="9" s="1"/>
  <c r="M65" i="9"/>
  <c r="AI64" i="9"/>
  <c r="AH64" i="9"/>
  <c r="W64" i="9"/>
  <c r="AU63" i="9"/>
  <c r="AT63" i="9"/>
  <c r="AN63" i="9"/>
  <c r="AJ63" i="9"/>
  <c r="AI63" i="9"/>
  <c r="AH63" i="9"/>
  <c r="AF63" i="9"/>
  <c r="AE63" i="9"/>
  <c r="AD63" i="9"/>
  <c r="AC63" i="9"/>
  <c r="AA63" i="9"/>
  <c r="Z63" i="9"/>
  <c r="Y63" i="9"/>
  <c r="X63" i="9"/>
  <c r="W63" i="9"/>
  <c r="P63" i="9"/>
  <c r="O63" i="9"/>
  <c r="AQ63" i="9" s="1"/>
  <c r="N63" i="9"/>
  <c r="M63" i="9"/>
  <c r="AU62" i="9"/>
  <c r="AP62" i="9"/>
  <c r="AN62" i="9"/>
  <c r="AI62" i="9"/>
  <c r="AT62" i="9" s="1"/>
  <c r="AH62" i="9"/>
  <c r="AF62" i="9"/>
  <c r="AE62" i="9"/>
  <c r="AD62" i="9"/>
  <c r="AA62" i="9"/>
  <c r="Z62" i="9"/>
  <c r="Y62" i="9"/>
  <c r="X62" i="9"/>
  <c r="W62" i="9"/>
  <c r="P62" i="9"/>
  <c r="O62" i="9"/>
  <c r="AQ62" i="9" s="1"/>
  <c r="N62" i="9"/>
  <c r="AC62" i="9" s="1"/>
  <c r="M62" i="9"/>
  <c r="AT61" i="9"/>
  <c r="AP61" i="9"/>
  <c r="AI61" i="9"/>
  <c r="AH61" i="9"/>
  <c r="AF61" i="9"/>
  <c r="AE61" i="9"/>
  <c r="AA61" i="9"/>
  <c r="Z61" i="9"/>
  <c r="Y61" i="9"/>
  <c r="X61" i="9"/>
  <c r="W61" i="9"/>
  <c r="P61" i="9"/>
  <c r="O61" i="9"/>
  <c r="N61" i="9"/>
  <c r="AC61" i="9" s="1"/>
  <c r="M61" i="9"/>
  <c r="AR60" i="9"/>
  <c r="AQ60" i="9"/>
  <c r="AI60" i="9"/>
  <c r="AH60" i="9"/>
  <c r="AF60" i="9"/>
  <c r="AE60" i="9"/>
  <c r="AB60" i="9"/>
  <c r="AA60" i="9"/>
  <c r="Z60" i="9"/>
  <c r="Y60" i="9"/>
  <c r="X60" i="9"/>
  <c r="W60" i="9"/>
  <c r="P60" i="9"/>
  <c r="O60" i="9"/>
  <c r="AD60" i="9" s="1"/>
  <c r="N60" i="9"/>
  <c r="M60" i="9"/>
  <c r="AR59" i="9"/>
  <c r="AI59" i="9"/>
  <c r="AH59" i="9"/>
  <c r="AF59" i="9"/>
  <c r="AE59" i="9"/>
  <c r="AC59" i="9"/>
  <c r="AB59" i="9"/>
  <c r="AA59" i="9"/>
  <c r="Z59" i="9"/>
  <c r="Y59" i="9"/>
  <c r="X59" i="9"/>
  <c r="W59" i="9"/>
  <c r="P59" i="9"/>
  <c r="O59" i="9"/>
  <c r="N59" i="9"/>
  <c r="M59" i="9"/>
  <c r="AU58" i="9"/>
  <c r="AR58" i="9"/>
  <c r="AP58" i="9"/>
  <c r="AI58" i="9"/>
  <c r="AH58" i="9"/>
  <c r="AF58" i="9"/>
  <c r="AE58" i="9"/>
  <c r="AD58" i="9"/>
  <c r="AC58" i="9"/>
  <c r="AB58" i="9"/>
  <c r="AA58" i="9"/>
  <c r="Z58" i="9"/>
  <c r="Y58" i="9"/>
  <c r="X58" i="9"/>
  <c r="W58" i="9"/>
  <c r="P58" i="9"/>
  <c r="O58" i="9"/>
  <c r="AQ58" i="9" s="1"/>
  <c r="N58" i="9"/>
  <c r="AO58" i="9" s="1"/>
  <c r="AV58" i="9" s="1"/>
  <c r="M58" i="9"/>
  <c r="AI57" i="9"/>
  <c r="AH57" i="9"/>
  <c r="W57" i="9"/>
  <c r="AR56" i="9"/>
  <c r="AP56" i="9"/>
  <c r="AI56" i="9"/>
  <c r="AH56" i="9"/>
  <c r="AF56" i="9"/>
  <c r="AE56" i="9"/>
  <c r="AB56" i="9"/>
  <c r="AA56" i="9"/>
  <c r="Z56" i="9"/>
  <c r="Y56" i="9"/>
  <c r="X56" i="9"/>
  <c r="W56" i="9"/>
  <c r="P56" i="9"/>
  <c r="O56" i="9"/>
  <c r="N56" i="9"/>
  <c r="M56" i="9"/>
  <c r="AT55" i="9"/>
  <c r="AR55" i="9"/>
  <c r="AP55" i="9"/>
  <c r="AO55" i="9"/>
  <c r="AV55" i="9" s="1"/>
  <c r="AI55" i="9"/>
  <c r="AH55" i="9"/>
  <c r="AF55" i="9"/>
  <c r="AE55" i="9"/>
  <c r="AC55" i="9"/>
  <c r="AB55" i="9"/>
  <c r="AA55" i="9"/>
  <c r="Z55" i="9"/>
  <c r="Y55" i="9"/>
  <c r="X55" i="9"/>
  <c r="W55" i="9"/>
  <c r="P55" i="9"/>
  <c r="O55" i="9"/>
  <c r="N55" i="9"/>
  <c r="M55" i="9"/>
  <c r="AU54" i="9"/>
  <c r="AR54" i="9"/>
  <c r="AP54" i="9"/>
  <c r="AI54" i="9"/>
  <c r="AH54" i="9"/>
  <c r="AF54" i="9"/>
  <c r="AE54" i="9"/>
  <c r="AD54" i="9"/>
  <c r="AC54" i="9"/>
  <c r="AB54" i="9"/>
  <c r="AA54" i="9"/>
  <c r="Z54" i="9"/>
  <c r="Y54" i="9"/>
  <c r="X54" i="9"/>
  <c r="W54" i="9"/>
  <c r="P54" i="9"/>
  <c r="O54" i="9"/>
  <c r="AQ54" i="9" s="1"/>
  <c r="N54" i="9"/>
  <c r="AO54" i="9" s="1"/>
  <c r="AV54" i="9" s="1"/>
  <c r="M54" i="9"/>
  <c r="AU53" i="9"/>
  <c r="AT53" i="9"/>
  <c r="AJ53" i="9"/>
  <c r="AI53" i="9"/>
  <c r="AH53" i="9"/>
  <c r="AF53" i="9"/>
  <c r="AE53" i="9"/>
  <c r="AD53" i="9"/>
  <c r="AC53" i="9"/>
  <c r="AA53" i="9"/>
  <c r="Z53" i="9"/>
  <c r="Y53" i="9"/>
  <c r="X53" i="9"/>
  <c r="W53" i="9"/>
  <c r="P53" i="9"/>
  <c r="O53" i="9"/>
  <c r="AQ53" i="9" s="1"/>
  <c r="N53" i="9"/>
  <c r="M53" i="9"/>
  <c r="AU52" i="9"/>
  <c r="AP52" i="9"/>
  <c r="AI52" i="9"/>
  <c r="AT52" i="9" s="1"/>
  <c r="AH52" i="9"/>
  <c r="AF52" i="9"/>
  <c r="AE52" i="9"/>
  <c r="AD52" i="9"/>
  <c r="AA52" i="9"/>
  <c r="Z52" i="9"/>
  <c r="Y52" i="9"/>
  <c r="X52" i="9"/>
  <c r="W52" i="9"/>
  <c r="P52" i="9"/>
  <c r="O52" i="9"/>
  <c r="AQ52" i="9" s="1"/>
  <c r="N52" i="9"/>
  <c r="M52" i="9"/>
  <c r="AT51" i="9"/>
  <c r="AQ51" i="9"/>
  <c r="AI51" i="9"/>
  <c r="AH51" i="9"/>
  <c r="AF51" i="9"/>
  <c r="AE51" i="9"/>
  <c r="AA51" i="9"/>
  <c r="Z51" i="9"/>
  <c r="Y51" i="9"/>
  <c r="X51" i="9"/>
  <c r="W51" i="9"/>
  <c r="P51" i="9"/>
  <c r="O51" i="9"/>
  <c r="AD51" i="9" s="1"/>
  <c r="N51" i="9"/>
  <c r="AC51" i="9" s="1"/>
  <c r="M51" i="9"/>
  <c r="AR50" i="9"/>
  <c r="AQ50" i="9"/>
  <c r="AI50" i="9"/>
  <c r="AH50" i="9"/>
  <c r="AF50" i="9"/>
  <c r="AE50" i="9"/>
  <c r="AB50" i="9"/>
  <c r="AA50" i="9"/>
  <c r="Z50" i="9"/>
  <c r="Y50" i="9"/>
  <c r="X50" i="9"/>
  <c r="W50" i="9"/>
  <c r="P50" i="9"/>
  <c r="O50" i="9"/>
  <c r="AD50" i="9" s="1"/>
  <c r="N50" i="9"/>
  <c r="M50" i="9"/>
  <c r="AR49" i="9"/>
  <c r="AQ49" i="9"/>
  <c r="AJ49" i="9"/>
  <c r="AI49" i="9"/>
  <c r="AT49" i="9" s="1"/>
  <c r="AH49" i="9"/>
  <c r="AF49" i="9"/>
  <c r="AE49" i="9"/>
  <c r="AC49" i="9"/>
  <c r="AB49" i="9"/>
  <c r="AA49" i="9"/>
  <c r="Z49" i="9"/>
  <c r="Y49" i="9"/>
  <c r="X49" i="9"/>
  <c r="W49" i="9"/>
  <c r="P49" i="9"/>
  <c r="O49" i="9"/>
  <c r="AD49" i="9" s="1"/>
  <c r="N49" i="9"/>
  <c r="M49" i="9"/>
  <c r="AI48" i="9"/>
  <c r="AH48" i="9"/>
  <c r="W48" i="9"/>
  <c r="AT47" i="9"/>
  <c r="AP47" i="9"/>
  <c r="AI47" i="9"/>
  <c r="AH47" i="9"/>
  <c r="AF47" i="9"/>
  <c r="AE47" i="9"/>
  <c r="AA47" i="9"/>
  <c r="Z47" i="9"/>
  <c r="Y47" i="9"/>
  <c r="X47" i="9"/>
  <c r="W47" i="9"/>
  <c r="P47" i="9"/>
  <c r="O47" i="9"/>
  <c r="AD47" i="9" s="1"/>
  <c r="N47" i="9"/>
  <c r="AC47" i="9" s="1"/>
  <c r="M47" i="9"/>
  <c r="AR46" i="9"/>
  <c r="AQ46" i="9"/>
  <c r="AP46" i="9"/>
  <c r="AI46" i="9"/>
  <c r="AH46" i="9"/>
  <c r="AF46" i="9"/>
  <c r="AE46" i="9"/>
  <c r="AB46" i="9"/>
  <c r="AA46" i="9"/>
  <c r="Z46" i="9"/>
  <c r="Y46" i="9"/>
  <c r="X46" i="9"/>
  <c r="W46" i="9"/>
  <c r="P46" i="9"/>
  <c r="O46" i="9"/>
  <c r="AD46" i="9" s="1"/>
  <c r="N46" i="9"/>
  <c r="M46" i="9"/>
  <c r="AR45" i="9"/>
  <c r="AQ45" i="9"/>
  <c r="AP45" i="9"/>
  <c r="AO45" i="9"/>
  <c r="AV45" i="9" s="1"/>
  <c r="AJ45" i="9"/>
  <c r="AI45" i="9"/>
  <c r="AH45" i="9"/>
  <c r="AF45" i="9"/>
  <c r="AE45" i="9"/>
  <c r="AC45" i="9"/>
  <c r="AB45" i="9"/>
  <c r="AA45" i="9"/>
  <c r="Z45" i="9"/>
  <c r="Y45" i="9"/>
  <c r="X45" i="9"/>
  <c r="W45" i="9"/>
  <c r="P45" i="9"/>
  <c r="O45" i="9"/>
  <c r="AD45" i="9" s="1"/>
  <c r="N45" i="9"/>
  <c r="M45" i="9"/>
  <c r="AU44" i="9"/>
  <c r="AT44" i="9"/>
  <c r="AR44" i="9"/>
  <c r="AP44" i="9"/>
  <c r="AJ44" i="9"/>
  <c r="AI44" i="9"/>
  <c r="AH44" i="9"/>
  <c r="AF44" i="9"/>
  <c r="AE44" i="9"/>
  <c r="AD44" i="9"/>
  <c r="AC44" i="9"/>
  <c r="AB44" i="9"/>
  <c r="AA44" i="9"/>
  <c r="Z44" i="9"/>
  <c r="Y44" i="9"/>
  <c r="X44" i="9"/>
  <c r="W44" i="9"/>
  <c r="P44" i="9"/>
  <c r="O44" i="9"/>
  <c r="AQ44" i="9" s="1"/>
  <c r="N44" i="9"/>
  <c r="AO44" i="9" s="1"/>
  <c r="AV44" i="9" s="1"/>
  <c r="M44" i="9"/>
  <c r="AU43" i="9"/>
  <c r="AT43" i="9"/>
  <c r="AP43" i="9"/>
  <c r="AO43" i="9"/>
  <c r="AV43" i="9" s="1"/>
  <c r="AJ43" i="9"/>
  <c r="AI43" i="9"/>
  <c r="AH43" i="9"/>
  <c r="AF43" i="9"/>
  <c r="AE43" i="9"/>
  <c r="AD43" i="9"/>
  <c r="AC43" i="9"/>
  <c r="AA43" i="9"/>
  <c r="Z43" i="9"/>
  <c r="Y43" i="9"/>
  <c r="X43" i="9"/>
  <c r="W43" i="9"/>
  <c r="P43" i="9"/>
  <c r="O43" i="9"/>
  <c r="AQ43" i="9" s="1"/>
  <c r="N43" i="9"/>
  <c r="M43" i="9"/>
  <c r="AV42" i="9"/>
  <c r="AU42" i="9"/>
  <c r="AP42" i="9"/>
  <c r="AO42" i="9"/>
  <c r="AI42" i="9"/>
  <c r="AT42" i="9" s="1"/>
  <c r="AH42" i="9"/>
  <c r="AF42" i="9"/>
  <c r="AE42" i="9"/>
  <c r="AD42" i="9"/>
  <c r="AA42" i="9"/>
  <c r="Z42" i="9"/>
  <c r="Y42" i="9"/>
  <c r="X42" i="9"/>
  <c r="W42" i="9"/>
  <c r="P42" i="9"/>
  <c r="O42" i="9"/>
  <c r="AQ42" i="9" s="1"/>
  <c r="N42" i="9"/>
  <c r="AC42" i="9" s="1"/>
  <c r="M42" i="9"/>
  <c r="AT41" i="9"/>
  <c r="AQ41" i="9"/>
  <c r="AP41" i="9"/>
  <c r="AI41" i="9"/>
  <c r="AH41" i="9"/>
  <c r="AF41" i="9"/>
  <c r="AE41" i="9"/>
  <c r="AA41" i="9"/>
  <c r="Z41" i="9"/>
  <c r="Y41" i="9"/>
  <c r="X41" i="9"/>
  <c r="W41" i="9"/>
  <c r="P41" i="9"/>
  <c r="O41" i="9"/>
  <c r="AD41" i="9" s="1"/>
  <c r="N41" i="9"/>
  <c r="AC41" i="9" s="1"/>
  <c r="M41" i="9"/>
  <c r="AR40" i="9"/>
  <c r="AP40" i="9"/>
  <c r="AI40" i="9"/>
  <c r="AH40" i="9"/>
  <c r="AF40" i="9"/>
  <c r="AE40" i="9"/>
  <c r="AB40" i="9"/>
  <c r="AA40" i="9"/>
  <c r="Z40" i="9"/>
  <c r="Y40" i="9"/>
  <c r="X40" i="9"/>
  <c r="W40" i="9"/>
  <c r="P40" i="9"/>
  <c r="O40" i="9"/>
  <c r="N40" i="9"/>
  <c r="M40" i="9"/>
  <c r="AR39" i="9"/>
  <c r="AP39" i="9"/>
  <c r="AO39" i="9"/>
  <c r="AV39" i="9" s="1"/>
  <c r="AI39" i="9"/>
  <c r="AH39" i="9"/>
  <c r="AF39" i="9"/>
  <c r="AE39" i="9"/>
  <c r="AC39" i="9"/>
  <c r="AB39" i="9"/>
  <c r="AA39" i="9"/>
  <c r="Z39" i="9"/>
  <c r="Y39" i="9"/>
  <c r="X39" i="9"/>
  <c r="W39" i="9"/>
  <c r="P39" i="9"/>
  <c r="O39" i="9"/>
  <c r="N39" i="9"/>
  <c r="M39" i="9"/>
  <c r="AU38" i="9"/>
  <c r="AR38" i="9"/>
  <c r="AP38" i="9"/>
  <c r="AI38" i="9"/>
  <c r="AH38" i="9"/>
  <c r="AF38" i="9"/>
  <c r="AE38" i="9"/>
  <c r="AD38" i="9"/>
  <c r="AC38" i="9"/>
  <c r="AB38" i="9"/>
  <c r="AA38" i="9"/>
  <c r="Z38" i="9"/>
  <c r="Y38" i="9"/>
  <c r="X38" i="9"/>
  <c r="W38" i="9"/>
  <c r="P38" i="9"/>
  <c r="O38" i="9"/>
  <c r="AQ38" i="9" s="1"/>
  <c r="N38" i="9"/>
  <c r="AO38" i="9" s="1"/>
  <c r="AV38" i="9" s="1"/>
  <c r="M38" i="9"/>
  <c r="AI37" i="9"/>
  <c r="AH37" i="9"/>
  <c r="W37" i="9"/>
  <c r="AR36" i="9"/>
  <c r="AP36" i="9"/>
  <c r="AI36" i="9"/>
  <c r="AH36" i="9"/>
  <c r="AF36" i="9"/>
  <c r="AE36" i="9"/>
  <c r="AB36" i="9"/>
  <c r="AA36" i="9"/>
  <c r="Z36" i="9"/>
  <c r="Y36" i="9"/>
  <c r="X36" i="9"/>
  <c r="W36" i="9"/>
  <c r="P36" i="9"/>
  <c r="O36" i="9"/>
  <c r="N36" i="9"/>
  <c r="M36" i="9"/>
  <c r="AR35" i="9"/>
  <c r="AP35" i="9"/>
  <c r="AO35" i="9"/>
  <c r="AV35" i="9" s="1"/>
  <c r="AI35" i="9"/>
  <c r="AH35" i="9"/>
  <c r="AF35" i="9"/>
  <c r="AE35" i="9"/>
  <c r="AC35" i="9"/>
  <c r="AB35" i="9"/>
  <c r="AA35" i="9"/>
  <c r="Z35" i="9"/>
  <c r="Y35" i="9"/>
  <c r="X35" i="9"/>
  <c r="W35" i="9"/>
  <c r="P35" i="9"/>
  <c r="O35" i="9"/>
  <c r="N35" i="9"/>
  <c r="M35" i="9"/>
  <c r="AU34" i="9"/>
  <c r="AR34" i="9"/>
  <c r="AN34" i="9"/>
  <c r="AI34" i="9"/>
  <c r="AT34" i="9" s="1"/>
  <c r="AH34" i="9"/>
  <c r="AF34" i="9"/>
  <c r="AE34" i="9"/>
  <c r="AD34" i="9"/>
  <c r="AC34" i="9"/>
  <c r="AB34" i="9"/>
  <c r="AA34" i="9"/>
  <c r="Z34" i="9"/>
  <c r="Y34" i="9"/>
  <c r="X34" i="9"/>
  <c r="W34" i="9"/>
  <c r="P34" i="9"/>
  <c r="O34" i="9"/>
  <c r="AQ34" i="9" s="1"/>
  <c r="N34" i="9"/>
  <c r="M34" i="9"/>
  <c r="AV33" i="9"/>
  <c r="AU33" i="9"/>
  <c r="AT33" i="9"/>
  <c r="AP33" i="9"/>
  <c r="AO33" i="9"/>
  <c r="AJ33" i="9"/>
  <c r="AI33" i="9"/>
  <c r="AH33" i="9"/>
  <c r="AF33" i="9"/>
  <c r="AE33" i="9"/>
  <c r="AD33" i="9"/>
  <c r="AC33" i="9"/>
  <c r="AA33" i="9"/>
  <c r="Z33" i="9"/>
  <c r="Y33" i="9"/>
  <c r="X33" i="9"/>
  <c r="W33" i="9"/>
  <c r="P33" i="9"/>
  <c r="O33" i="9"/>
  <c r="AQ33" i="9" s="1"/>
  <c r="N33" i="9"/>
  <c r="M33" i="9"/>
  <c r="AU32" i="9"/>
  <c r="AP32" i="9"/>
  <c r="AI32" i="9"/>
  <c r="AT32" i="9" s="1"/>
  <c r="AH32" i="9"/>
  <c r="AF32" i="9"/>
  <c r="AE32" i="9"/>
  <c r="AD32" i="9"/>
  <c r="AA32" i="9"/>
  <c r="Z32" i="9"/>
  <c r="Y32" i="9"/>
  <c r="X32" i="9"/>
  <c r="W32" i="9"/>
  <c r="P32" i="9"/>
  <c r="O32" i="9"/>
  <c r="AQ32" i="9" s="1"/>
  <c r="N32" i="9"/>
  <c r="M32" i="9"/>
  <c r="AT31" i="9"/>
  <c r="AP31" i="9"/>
  <c r="AO31" i="9"/>
  <c r="AV31" i="9" s="1"/>
  <c r="AJ31" i="9"/>
  <c r="AI31" i="9"/>
  <c r="AH31" i="9"/>
  <c r="AF31" i="9"/>
  <c r="AE31" i="9"/>
  <c r="AA31" i="9"/>
  <c r="Z31" i="9"/>
  <c r="Y31" i="9"/>
  <c r="X31" i="9"/>
  <c r="W31" i="9"/>
  <c r="P31" i="9"/>
  <c r="O31" i="9"/>
  <c r="N31" i="9"/>
  <c r="AC31" i="9" s="1"/>
  <c r="M31" i="9"/>
  <c r="AR30" i="9"/>
  <c r="AP30" i="9"/>
  <c r="AI30" i="9"/>
  <c r="AH30" i="9"/>
  <c r="AF30" i="9"/>
  <c r="AE30" i="9"/>
  <c r="AB30" i="9"/>
  <c r="AA30" i="9"/>
  <c r="Z30" i="9"/>
  <c r="Y30" i="9"/>
  <c r="X30" i="9"/>
  <c r="W30" i="9"/>
  <c r="P30" i="9"/>
  <c r="O30" i="9"/>
  <c r="AD30" i="9" s="1"/>
  <c r="N30" i="9"/>
  <c r="M30" i="9"/>
  <c r="AR29" i="9"/>
  <c r="AP29" i="9"/>
  <c r="AO29" i="9"/>
  <c r="AV29" i="9" s="1"/>
  <c r="AJ29" i="9"/>
  <c r="AI29" i="9"/>
  <c r="AH29" i="9"/>
  <c r="AF29" i="9"/>
  <c r="AE29" i="9"/>
  <c r="AC29" i="9"/>
  <c r="AB29" i="9"/>
  <c r="AA29" i="9"/>
  <c r="Z29" i="9"/>
  <c r="Y29" i="9"/>
  <c r="X29" i="9"/>
  <c r="W29" i="9"/>
  <c r="P29" i="9"/>
  <c r="O29" i="9"/>
  <c r="AD29" i="9" s="1"/>
  <c r="N29" i="9"/>
  <c r="M29" i="9"/>
  <c r="AU28" i="9"/>
  <c r="AT28" i="9"/>
  <c r="AR28" i="9"/>
  <c r="AJ28" i="9"/>
  <c r="AI28" i="9"/>
  <c r="AH28" i="9"/>
  <c r="AF28" i="9"/>
  <c r="AE28" i="9"/>
  <c r="AD28" i="9"/>
  <c r="AC28" i="9"/>
  <c r="AB28" i="9"/>
  <c r="AA28" i="9"/>
  <c r="Z28" i="9"/>
  <c r="Y28" i="9"/>
  <c r="X28" i="9"/>
  <c r="W28" i="9"/>
  <c r="P28" i="9"/>
  <c r="O28" i="9"/>
  <c r="AQ28" i="9" s="1"/>
  <c r="N28" i="9"/>
  <c r="AO28" i="9" s="1"/>
  <c r="M28" i="9"/>
  <c r="AU27" i="9"/>
  <c r="AT27" i="9"/>
  <c r="AN27" i="9"/>
  <c r="AJ27" i="9"/>
  <c r="AI27" i="9"/>
  <c r="AH27" i="9"/>
  <c r="AF27" i="9"/>
  <c r="AE27" i="9"/>
  <c r="AD27" i="9"/>
  <c r="AC27" i="9"/>
  <c r="AA27" i="9"/>
  <c r="Z27" i="9"/>
  <c r="Y27" i="9"/>
  <c r="X27" i="9"/>
  <c r="W27" i="9"/>
  <c r="P27" i="9"/>
  <c r="O27" i="9"/>
  <c r="AQ27" i="9" s="1"/>
  <c r="N27" i="9"/>
  <c r="M27" i="9"/>
  <c r="AI26" i="9"/>
  <c r="AH26" i="9"/>
  <c r="W26" i="9"/>
  <c r="AR25" i="9"/>
  <c r="AI25" i="9"/>
  <c r="AH25" i="9"/>
  <c r="AF25" i="9"/>
  <c r="AE25" i="9"/>
  <c r="AC25" i="9"/>
  <c r="AB25" i="9"/>
  <c r="AA25" i="9"/>
  <c r="Z25" i="9"/>
  <c r="Y25" i="9"/>
  <c r="X25" i="9"/>
  <c r="W25" i="9"/>
  <c r="P25" i="9"/>
  <c r="O25" i="9"/>
  <c r="N25" i="9"/>
  <c r="M25" i="9"/>
  <c r="AU24" i="9"/>
  <c r="AR24" i="9"/>
  <c r="AN24" i="9"/>
  <c r="AJ24" i="9"/>
  <c r="AI24" i="9"/>
  <c r="AT24" i="9" s="1"/>
  <c r="AH24" i="9"/>
  <c r="AF24" i="9"/>
  <c r="AE24" i="9"/>
  <c r="AD24" i="9"/>
  <c r="AC24" i="9"/>
  <c r="AB24" i="9"/>
  <c r="AA24" i="9"/>
  <c r="Z24" i="9"/>
  <c r="Y24" i="9"/>
  <c r="X24" i="9"/>
  <c r="W24" i="9"/>
  <c r="P24" i="9"/>
  <c r="O24" i="9"/>
  <c r="AQ24" i="9" s="1"/>
  <c r="N24" i="9"/>
  <c r="M24" i="9"/>
  <c r="AU23" i="9"/>
  <c r="AT23" i="9"/>
  <c r="AO23" i="9"/>
  <c r="AJ23" i="9"/>
  <c r="AI23" i="9"/>
  <c r="AH23" i="9"/>
  <c r="AF23" i="9"/>
  <c r="AE23" i="9"/>
  <c r="AD23" i="9"/>
  <c r="AC23" i="9"/>
  <c r="AA23" i="9"/>
  <c r="Z23" i="9"/>
  <c r="Y23" i="9"/>
  <c r="X23" i="9"/>
  <c r="W23" i="9"/>
  <c r="P23" i="9"/>
  <c r="O23" i="9"/>
  <c r="AQ23" i="9" s="1"/>
  <c r="N23" i="9"/>
  <c r="M23" i="9"/>
  <c r="AU22" i="9"/>
  <c r="AP22" i="9"/>
  <c r="AO22" i="9"/>
  <c r="AI22" i="9"/>
  <c r="AT22" i="9" s="1"/>
  <c r="AH22" i="9"/>
  <c r="AF22" i="9"/>
  <c r="AE22" i="9"/>
  <c r="AD22" i="9"/>
  <c r="AA22" i="9"/>
  <c r="Z22" i="9"/>
  <c r="Y22" i="9"/>
  <c r="X22" i="9"/>
  <c r="W22" i="9"/>
  <c r="P22" i="9"/>
  <c r="O22" i="9"/>
  <c r="AQ22" i="9" s="1"/>
  <c r="N22" i="9"/>
  <c r="AC22" i="9" s="1"/>
  <c r="M22" i="9"/>
  <c r="AT21" i="9"/>
  <c r="AQ21" i="9"/>
  <c r="AP21" i="9"/>
  <c r="AJ21" i="9"/>
  <c r="AI21" i="9"/>
  <c r="AH21" i="9"/>
  <c r="AF21" i="9"/>
  <c r="AE21" i="9"/>
  <c r="AA21" i="9"/>
  <c r="Z21" i="9"/>
  <c r="Y21" i="9"/>
  <c r="X21" i="9"/>
  <c r="W21" i="9"/>
  <c r="P21" i="9"/>
  <c r="O21" i="9"/>
  <c r="AD21" i="9" s="1"/>
  <c r="N21" i="9"/>
  <c r="M21" i="9"/>
  <c r="AR20" i="9"/>
  <c r="AQ20" i="9"/>
  <c r="AP20" i="9"/>
  <c r="AI20" i="9"/>
  <c r="AH20" i="9"/>
  <c r="AF20" i="9"/>
  <c r="AE20" i="9"/>
  <c r="AB20" i="9"/>
  <c r="AA20" i="9"/>
  <c r="Z20" i="9"/>
  <c r="Y20" i="9"/>
  <c r="X20" i="9"/>
  <c r="W20" i="9"/>
  <c r="P20" i="9"/>
  <c r="O20" i="9"/>
  <c r="AD20" i="9" s="1"/>
  <c r="N20" i="9"/>
  <c r="M20" i="9"/>
  <c r="AR19" i="9"/>
  <c r="AQ19" i="9"/>
  <c r="AP19" i="9"/>
  <c r="AO19" i="9"/>
  <c r="AV19" i="9" s="1"/>
  <c r="AJ19" i="9"/>
  <c r="AI19" i="9"/>
  <c r="AH19" i="9"/>
  <c r="AF19" i="9"/>
  <c r="AE19" i="9"/>
  <c r="AC19" i="9"/>
  <c r="AB19" i="9"/>
  <c r="AA19" i="9"/>
  <c r="Z19" i="9"/>
  <c r="Y19" i="9"/>
  <c r="X19" i="9"/>
  <c r="W19" i="9"/>
  <c r="P19" i="9"/>
  <c r="O19" i="9"/>
  <c r="AD19" i="9" s="1"/>
  <c r="N19" i="9"/>
  <c r="M19" i="9"/>
  <c r="AU18" i="9"/>
  <c r="AR18" i="9"/>
  <c r="AI18" i="9"/>
  <c r="AH18" i="9"/>
  <c r="AF18" i="9"/>
  <c r="AE18" i="9"/>
  <c r="AD18" i="9"/>
  <c r="AC18" i="9"/>
  <c r="AB18" i="9"/>
  <c r="AA18" i="9"/>
  <c r="Z18" i="9"/>
  <c r="Y18" i="9"/>
  <c r="X18" i="9"/>
  <c r="W18" i="9"/>
  <c r="P18" i="9"/>
  <c r="O18" i="9"/>
  <c r="AQ18" i="9" s="1"/>
  <c r="N18" i="9"/>
  <c r="M18" i="9"/>
  <c r="AU17" i="9"/>
  <c r="AT17" i="9"/>
  <c r="AJ17" i="9"/>
  <c r="AI17" i="9"/>
  <c r="AH17" i="9"/>
  <c r="AF17" i="9"/>
  <c r="AE17" i="9"/>
  <c r="AD17" i="9"/>
  <c r="AC17" i="9"/>
  <c r="AA17" i="9"/>
  <c r="Z17" i="9"/>
  <c r="Y17" i="9"/>
  <c r="X17" i="9"/>
  <c r="W17" i="9"/>
  <c r="P17" i="9"/>
  <c r="O17" i="9"/>
  <c r="AQ17" i="9" s="1"/>
  <c r="N17" i="9"/>
  <c r="M17" i="9"/>
  <c r="AI16" i="9"/>
  <c r="AH16" i="9"/>
  <c r="W16" i="9"/>
  <c r="AR15" i="9"/>
  <c r="AQ15" i="9"/>
  <c r="AJ15" i="9"/>
  <c r="AI15" i="9"/>
  <c r="AT15" i="9" s="1"/>
  <c r="AH15" i="9"/>
  <c r="AF15" i="9"/>
  <c r="AE15" i="9"/>
  <c r="AC15" i="9"/>
  <c r="AB15" i="9"/>
  <c r="AA15" i="9"/>
  <c r="Z15" i="9"/>
  <c r="Y15" i="9"/>
  <c r="X15" i="9"/>
  <c r="W15" i="9"/>
  <c r="P15" i="9"/>
  <c r="O15" i="9"/>
  <c r="AD15" i="9" s="1"/>
  <c r="N15" i="9"/>
  <c r="M15" i="9"/>
  <c r="AU14" i="9"/>
  <c r="AT14" i="9"/>
  <c r="AR14" i="9"/>
  <c r="AJ14" i="9"/>
  <c r="AI14" i="9"/>
  <c r="AH14" i="9"/>
  <c r="AF14" i="9"/>
  <c r="AE14" i="9"/>
  <c r="AD14" i="9"/>
  <c r="AC14" i="9"/>
  <c r="AB14" i="9"/>
  <c r="AA14" i="9"/>
  <c r="Z14" i="9"/>
  <c r="Y14" i="9"/>
  <c r="X14" i="9"/>
  <c r="W14" i="9"/>
  <c r="P14" i="9"/>
  <c r="O14" i="9"/>
  <c r="AQ14" i="9" s="1"/>
  <c r="N14" i="9"/>
  <c r="AO14" i="9" s="1"/>
  <c r="M14" i="9"/>
  <c r="AU13" i="9"/>
  <c r="AT13" i="9"/>
  <c r="AN13" i="9"/>
  <c r="AJ13" i="9"/>
  <c r="AI13" i="9"/>
  <c r="AH13" i="9"/>
  <c r="AF13" i="9"/>
  <c r="AE13" i="9"/>
  <c r="AD13" i="9"/>
  <c r="AC13" i="9"/>
  <c r="AA13" i="9"/>
  <c r="Z13" i="9"/>
  <c r="Y13" i="9"/>
  <c r="X13" i="9"/>
  <c r="W13" i="9"/>
  <c r="P13" i="9"/>
  <c r="O13" i="9"/>
  <c r="AQ13" i="9" s="1"/>
  <c r="N13" i="9"/>
  <c r="M13" i="9"/>
  <c r="AU12" i="9"/>
  <c r="AP12" i="9"/>
  <c r="AN12" i="9"/>
  <c r="AI12" i="9"/>
  <c r="AT12" i="9" s="1"/>
  <c r="AH12" i="9"/>
  <c r="AF12" i="9"/>
  <c r="AE12" i="9"/>
  <c r="AD12" i="9"/>
  <c r="AA12" i="9"/>
  <c r="Z12" i="9"/>
  <c r="Y12" i="9"/>
  <c r="X12" i="9"/>
  <c r="W12" i="9"/>
  <c r="P12" i="9"/>
  <c r="O12" i="9"/>
  <c r="AQ12" i="9" s="1"/>
  <c r="N12" i="9"/>
  <c r="AC12" i="9" s="1"/>
  <c r="M12" i="9"/>
  <c r="AT11" i="9"/>
  <c r="AQ11" i="9"/>
  <c r="AP11" i="9"/>
  <c r="AJ11" i="9"/>
  <c r="AI11" i="9"/>
  <c r="AH11" i="9"/>
  <c r="AF11" i="9"/>
  <c r="AE11" i="9"/>
  <c r="AA11" i="9"/>
  <c r="Z11" i="9"/>
  <c r="Y11" i="9"/>
  <c r="X11" i="9"/>
  <c r="W11" i="9"/>
  <c r="P11" i="9"/>
  <c r="O11" i="9"/>
  <c r="AD11" i="9" s="1"/>
  <c r="N11" i="9"/>
  <c r="AC11" i="9" s="1"/>
  <c r="M11" i="9"/>
  <c r="AR10" i="9"/>
  <c r="AP10" i="9"/>
  <c r="AI10" i="9"/>
  <c r="AH10" i="9"/>
  <c r="AF10" i="9"/>
  <c r="AE10" i="9"/>
  <c r="AB10" i="9"/>
  <c r="AA10" i="9"/>
  <c r="Z10" i="9"/>
  <c r="Y10" i="9"/>
  <c r="X10" i="9"/>
  <c r="W10" i="9"/>
  <c r="P10" i="9"/>
  <c r="O10" i="9"/>
  <c r="N10" i="9"/>
  <c r="M10" i="9"/>
  <c r="AT9" i="9"/>
  <c r="AR9" i="9"/>
  <c r="AQ9" i="9"/>
  <c r="AJ9" i="9"/>
  <c r="AI9" i="9"/>
  <c r="AH9" i="9"/>
  <c r="AF9" i="9"/>
  <c r="AE9" i="9"/>
  <c r="AC9" i="9"/>
  <c r="AB9" i="9"/>
  <c r="AA9" i="9"/>
  <c r="Z9" i="9"/>
  <c r="Y9" i="9"/>
  <c r="X9" i="9"/>
  <c r="W9" i="9"/>
  <c r="P9" i="9"/>
  <c r="O9" i="9"/>
  <c r="AD9" i="9" s="1"/>
  <c r="N9" i="9"/>
  <c r="M9" i="9"/>
  <c r="AU8" i="9"/>
  <c r="AR8" i="9"/>
  <c r="AI8" i="9"/>
  <c r="AH8" i="9"/>
  <c r="AF8" i="9"/>
  <c r="AE8" i="9"/>
  <c r="AD8" i="9"/>
  <c r="AC8" i="9"/>
  <c r="AB8" i="9"/>
  <c r="AA8" i="9"/>
  <c r="Z8" i="9"/>
  <c r="Y8" i="9"/>
  <c r="X8" i="9"/>
  <c r="W8" i="9"/>
  <c r="P8" i="9"/>
  <c r="O8" i="9"/>
  <c r="AQ8" i="9" s="1"/>
  <c r="N8" i="9"/>
  <c r="M8" i="9"/>
  <c r="AU7" i="9"/>
  <c r="AT7" i="9"/>
  <c r="AJ7" i="9"/>
  <c r="AI7" i="9"/>
  <c r="AH7" i="9"/>
  <c r="AF7" i="9"/>
  <c r="AE7" i="9"/>
  <c r="AD7" i="9"/>
  <c r="AC7" i="9"/>
  <c r="AA7" i="9"/>
  <c r="Z7" i="9"/>
  <c r="Y7" i="9"/>
  <c r="X7" i="9"/>
  <c r="W7" i="9"/>
  <c r="P7" i="9"/>
  <c r="O7" i="9"/>
  <c r="AQ7" i="9" s="1"/>
  <c r="N7" i="9"/>
  <c r="M7" i="9"/>
  <c r="AU6" i="9"/>
  <c r="AP6" i="9"/>
  <c r="AI6" i="9"/>
  <c r="AT6" i="9" s="1"/>
  <c r="AH6" i="9"/>
  <c r="AF6" i="9"/>
  <c r="AE6" i="9"/>
  <c r="AD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U3" i="9"/>
  <c r="AR3" i="9"/>
  <c r="AQ3" i="9"/>
  <c r="AI3" i="9"/>
  <c r="AH3" i="9"/>
  <c r="AN2" i="9"/>
  <c r="AM2" i="9"/>
  <c r="AL2" i="9"/>
  <c r="AK2" i="9"/>
  <c r="AJ2" i="9"/>
  <c r="AJ89" i="9" s="1"/>
  <c r="AA2" i="9"/>
  <c r="A2" i="9"/>
  <c r="AU1" i="9"/>
  <c r="AU94" i="9" s="1"/>
  <c r="AR1" i="9"/>
  <c r="AR93" i="9" s="1"/>
  <c r="AQ1" i="9"/>
  <c r="AQ93" i="9" s="1"/>
  <c r="AP1" i="9"/>
  <c r="AP74" i="9" s="1"/>
  <c r="AO1" i="9"/>
  <c r="AH1" i="9"/>
  <c r="AH2" i="9" s="1"/>
  <c r="AA1" i="9"/>
  <c r="A1" i="9"/>
  <c r="AJ1" i="9" s="1"/>
  <c r="AT45" i="8"/>
  <c r="AP45" i="8"/>
  <c r="AO45" i="8"/>
  <c r="AV45" i="8" s="1"/>
  <c r="AN45" i="8"/>
  <c r="AJ45" i="8"/>
  <c r="AI45" i="8"/>
  <c r="AH45" i="8"/>
  <c r="AF45" i="8"/>
  <c r="AE45" i="8"/>
  <c r="AD45" i="8"/>
  <c r="AC45" i="8"/>
  <c r="AA45" i="8"/>
  <c r="Z45" i="8"/>
  <c r="Y45" i="8"/>
  <c r="X45" i="8"/>
  <c r="W45" i="8"/>
  <c r="P45" i="8"/>
  <c r="O45" i="8"/>
  <c r="AQ45" i="8" s="1"/>
  <c r="N45" i="8"/>
  <c r="M45" i="8"/>
  <c r="AU44" i="8"/>
  <c r="AP44" i="8"/>
  <c r="AO44" i="8"/>
  <c r="AV44" i="8" s="1"/>
  <c r="AN44" i="8"/>
  <c r="AI44" i="8"/>
  <c r="AT44" i="8" s="1"/>
  <c r="AH44" i="8"/>
  <c r="AF44" i="8"/>
  <c r="AE44" i="8"/>
  <c r="AD44" i="8"/>
  <c r="AA44" i="8"/>
  <c r="Z44" i="8"/>
  <c r="Y44" i="8"/>
  <c r="X44" i="8"/>
  <c r="W44" i="8"/>
  <c r="P44" i="8"/>
  <c r="O44" i="8"/>
  <c r="AQ44" i="8" s="1"/>
  <c r="N44" i="8"/>
  <c r="AC44" i="8" s="1"/>
  <c r="M44" i="8"/>
  <c r="AT43" i="8"/>
  <c r="AP43" i="8"/>
  <c r="AI43" i="8"/>
  <c r="AH43" i="8"/>
  <c r="AF43" i="8"/>
  <c r="AE43" i="8"/>
  <c r="AA43" i="8"/>
  <c r="Z43" i="8"/>
  <c r="Y43" i="8"/>
  <c r="X43" i="8"/>
  <c r="W43" i="8"/>
  <c r="P43" i="8"/>
  <c r="O43" i="8"/>
  <c r="N43" i="8"/>
  <c r="AC43" i="8" s="1"/>
  <c r="M43" i="8"/>
  <c r="AR42" i="8"/>
  <c r="AP42" i="8"/>
  <c r="AI42" i="8"/>
  <c r="AH42" i="8"/>
  <c r="AF42" i="8"/>
  <c r="AE42" i="8"/>
  <c r="AB42" i="8"/>
  <c r="AA42" i="8"/>
  <c r="Z42" i="8"/>
  <c r="Y42" i="8"/>
  <c r="X42" i="8"/>
  <c r="W42" i="8"/>
  <c r="P42" i="8"/>
  <c r="O42" i="8"/>
  <c r="AD42" i="8" s="1"/>
  <c r="N42" i="8"/>
  <c r="M42" i="8"/>
  <c r="AI41" i="8"/>
  <c r="AH41" i="8"/>
  <c r="W41" i="8"/>
  <c r="AV40" i="8"/>
  <c r="AU40" i="8"/>
  <c r="AP40" i="8"/>
  <c r="AO40" i="8"/>
  <c r="AN40" i="8"/>
  <c r="AI40" i="8"/>
  <c r="AT40" i="8" s="1"/>
  <c r="AH40" i="8"/>
  <c r="AF40" i="8"/>
  <c r="AE40" i="8"/>
  <c r="AD40" i="8"/>
  <c r="AA40" i="8"/>
  <c r="Z40" i="8"/>
  <c r="Y40" i="8"/>
  <c r="X40" i="8"/>
  <c r="W40" i="8"/>
  <c r="P40" i="8"/>
  <c r="O40" i="8"/>
  <c r="AQ40" i="8" s="1"/>
  <c r="N40" i="8"/>
  <c r="AC40" i="8" s="1"/>
  <c r="M40" i="8"/>
  <c r="AT39" i="8"/>
  <c r="AP39" i="8"/>
  <c r="AI39" i="8"/>
  <c r="AH39" i="8"/>
  <c r="AF39" i="8"/>
  <c r="AE39" i="8"/>
  <c r="AA39" i="8"/>
  <c r="Z39" i="8"/>
  <c r="Y39" i="8"/>
  <c r="X39" i="8"/>
  <c r="W39" i="8"/>
  <c r="P39" i="8"/>
  <c r="O39" i="8"/>
  <c r="N39" i="8"/>
  <c r="AC39" i="8" s="1"/>
  <c r="M39" i="8"/>
  <c r="AR38" i="8"/>
  <c r="AQ38" i="8"/>
  <c r="AP38" i="8"/>
  <c r="AI38" i="8"/>
  <c r="AH38" i="8"/>
  <c r="AF38" i="8"/>
  <c r="AE38" i="8"/>
  <c r="AB38" i="8"/>
  <c r="AA38" i="8"/>
  <c r="Z38" i="8"/>
  <c r="Y38" i="8"/>
  <c r="X38" i="8"/>
  <c r="W38" i="8"/>
  <c r="P38" i="8"/>
  <c r="O38" i="8"/>
  <c r="AD38" i="8" s="1"/>
  <c r="N38" i="8"/>
  <c r="M38" i="8"/>
  <c r="AR37" i="8"/>
  <c r="AP37" i="8"/>
  <c r="AO37" i="8"/>
  <c r="AV37" i="8" s="1"/>
  <c r="AI37" i="8"/>
  <c r="AN37" i="8" s="1"/>
  <c r="AH37" i="8"/>
  <c r="AF37" i="8"/>
  <c r="AE37" i="8"/>
  <c r="AC37" i="8"/>
  <c r="AB37" i="8"/>
  <c r="AA37" i="8"/>
  <c r="Z37" i="8"/>
  <c r="Y37" i="8"/>
  <c r="X37" i="8"/>
  <c r="W37" i="8"/>
  <c r="P37" i="8"/>
  <c r="O37" i="8"/>
  <c r="AD37" i="8" s="1"/>
  <c r="N37" i="8"/>
  <c r="M37" i="8"/>
  <c r="AI36" i="8"/>
  <c r="AH36" i="8"/>
  <c r="W36" i="8"/>
  <c r="AT35" i="8"/>
  <c r="AQ35" i="8"/>
  <c r="AP35" i="8"/>
  <c r="AI35" i="8"/>
  <c r="AH35" i="8"/>
  <c r="AF35" i="8"/>
  <c r="AE35" i="8"/>
  <c r="AA35" i="8"/>
  <c r="Z35" i="8"/>
  <c r="Y35" i="8"/>
  <c r="X35" i="8"/>
  <c r="W35" i="8"/>
  <c r="P35" i="8"/>
  <c r="O35" i="8"/>
  <c r="AD35" i="8" s="1"/>
  <c r="N35" i="8"/>
  <c r="AC35" i="8" s="1"/>
  <c r="M35" i="8"/>
  <c r="AR34" i="8"/>
  <c r="AQ34" i="8"/>
  <c r="AP34" i="8"/>
  <c r="AI34" i="8"/>
  <c r="AH34" i="8"/>
  <c r="AF34" i="8"/>
  <c r="AE34" i="8"/>
  <c r="AB34" i="8"/>
  <c r="AA34" i="8"/>
  <c r="Z34" i="8"/>
  <c r="Y34" i="8"/>
  <c r="X34" i="8"/>
  <c r="W34" i="8"/>
  <c r="P34" i="8"/>
  <c r="O34" i="8"/>
  <c r="AD34" i="8" s="1"/>
  <c r="N34" i="8"/>
  <c r="M34" i="8"/>
  <c r="AR33" i="8"/>
  <c r="AO33" i="8"/>
  <c r="AI33" i="8"/>
  <c r="AH33" i="8"/>
  <c r="AF33" i="8"/>
  <c r="AE33" i="8"/>
  <c r="AC33" i="8"/>
  <c r="AB33" i="8"/>
  <c r="AA33" i="8"/>
  <c r="Z33" i="8"/>
  <c r="Y33" i="8"/>
  <c r="X33" i="8"/>
  <c r="W33" i="8"/>
  <c r="P33" i="8"/>
  <c r="O33" i="8"/>
  <c r="N33" i="8"/>
  <c r="M33" i="8"/>
  <c r="AI32" i="8"/>
  <c r="AH32" i="8"/>
  <c r="W32" i="8"/>
  <c r="AT31" i="8"/>
  <c r="AQ31" i="8"/>
  <c r="AP31" i="8"/>
  <c r="AO31" i="8"/>
  <c r="AN31" i="8"/>
  <c r="AI31" i="8"/>
  <c r="AH31" i="8"/>
  <c r="AF31" i="8"/>
  <c r="AE31" i="8"/>
  <c r="AA31" i="8"/>
  <c r="Z31" i="8"/>
  <c r="Y31" i="8"/>
  <c r="X31" i="8"/>
  <c r="W31" i="8"/>
  <c r="P31" i="8"/>
  <c r="O31" i="8"/>
  <c r="AD31" i="8" s="1"/>
  <c r="N31" i="8"/>
  <c r="AC31" i="8" s="1"/>
  <c r="M31" i="8"/>
  <c r="AP30" i="8"/>
  <c r="AI30" i="8"/>
  <c r="AH30" i="8"/>
  <c r="AF30" i="8"/>
  <c r="AE30" i="8"/>
  <c r="AB30" i="8"/>
  <c r="AA30" i="8"/>
  <c r="Z30" i="8"/>
  <c r="Y30" i="8"/>
  <c r="X30" i="8"/>
  <c r="W30" i="8"/>
  <c r="P30" i="8"/>
  <c r="O30" i="8"/>
  <c r="N30" i="8"/>
  <c r="M30" i="8"/>
  <c r="AP29" i="8"/>
  <c r="AO29" i="8"/>
  <c r="AV29" i="8" s="1"/>
  <c r="AI29" i="8"/>
  <c r="AT29" i="8" s="1"/>
  <c r="AH29" i="8"/>
  <c r="AF29" i="8"/>
  <c r="AE29" i="8"/>
  <c r="AC29" i="8"/>
  <c r="AB29" i="8"/>
  <c r="AA29" i="8"/>
  <c r="Z29" i="8"/>
  <c r="Y29" i="8"/>
  <c r="X29" i="8"/>
  <c r="W29" i="8"/>
  <c r="P29" i="8"/>
  <c r="O29" i="8"/>
  <c r="N29" i="8"/>
  <c r="M29" i="8"/>
  <c r="AU28" i="8"/>
  <c r="AP28" i="8"/>
  <c r="AI28" i="8"/>
  <c r="AH28" i="8"/>
  <c r="AF28" i="8"/>
  <c r="AE28" i="8"/>
  <c r="AD28" i="8"/>
  <c r="AC28" i="8"/>
  <c r="AB28" i="8"/>
  <c r="AA28" i="8"/>
  <c r="Z28" i="8"/>
  <c r="Y28" i="8"/>
  <c r="X28" i="8"/>
  <c r="W28" i="8"/>
  <c r="P28" i="8"/>
  <c r="O28" i="8"/>
  <c r="AQ28" i="8" s="1"/>
  <c r="N28" i="8"/>
  <c r="AO28" i="8" s="1"/>
  <c r="AV28" i="8" s="1"/>
  <c r="M28" i="8"/>
  <c r="AI27" i="8"/>
  <c r="AH27" i="8"/>
  <c r="W27" i="8"/>
  <c r="AP26" i="8"/>
  <c r="AI26" i="8"/>
  <c r="AH26" i="8"/>
  <c r="AF26" i="8"/>
  <c r="AE26" i="8"/>
  <c r="AB26" i="8"/>
  <c r="AA26" i="8"/>
  <c r="Z26" i="8"/>
  <c r="Y26" i="8"/>
  <c r="X26" i="8"/>
  <c r="W26" i="8"/>
  <c r="P26" i="8"/>
  <c r="O26" i="8"/>
  <c r="N26" i="8"/>
  <c r="M26" i="8"/>
  <c r="AP25" i="8"/>
  <c r="AO25" i="8"/>
  <c r="AV25" i="8" s="1"/>
  <c r="AI25" i="8"/>
  <c r="AT25" i="8" s="1"/>
  <c r="AH25" i="8"/>
  <c r="AF25" i="8"/>
  <c r="AE25" i="8"/>
  <c r="AC25" i="8"/>
  <c r="AB25" i="8"/>
  <c r="AA25" i="8"/>
  <c r="Z25" i="8"/>
  <c r="Y25" i="8"/>
  <c r="X25" i="8"/>
  <c r="W25" i="8"/>
  <c r="P25" i="8"/>
  <c r="O25" i="8"/>
  <c r="N25" i="8"/>
  <c r="M25" i="8"/>
  <c r="AU24" i="8"/>
  <c r="AR24" i="8"/>
  <c r="AP24" i="8"/>
  <c r="AI24" i="8"/>
  <c r="AH24" i="8"/>
  <c r="AF24" i="8"/>
  <c r="AE24" i="8"/>
  <c r="AD24" i="8"/>
  <c r="AC24" i="8"/>
  <c r="AB24" i="8"/>
  <c r="AA24" i="8"/>
  <c r="Z24" i="8"/>
  <c r="Y24" i="8"/>
  <c r="X24" i="8"/>
  <c r="W24" i="8"/>
  <c r="P24" i="8"/>
  <c r="O24" i="8"/>
  <c r="AQ24" i="8" s="1"/>
  <c r="N24" i="8"/>
  <c r="AO24" i="8" s="1"/>
  <c r="AV24" i="8" s="1"/>
  <c r="M24" i="8"/>
  <c r="AT23" i="8"/>
  <c r="AP23" i="8"/>
  <c r="AO23" i="8"/>
  <c r="AV23" i="8" s="1"/>
  <c r="AN23" i="8"/>
  <c r="AJ23" i="8"/>
  <c r="AI23" i="8"/>
  <c r="AH23" i="8"/>
  <c r="AF23" i="8"/>
  <c r="AE23" i="8"/>
  <c r="AD23" i="8"/>
  <c r="AC23" i="8"/>
  <c r="AA23" i="8"/>
  <c r="Z23" i="8"/>
  <c r="Y23" i="8"/>
  <c r="X23" i="8"/>
  <c r="W23" i="8"/>
  <c r="P23" i="8"/>
  <c r="O23" i="8"/>
  <c r="AQ23" i="8" s="1"/>
  <c r="N23" i="8"/>
  <c r="M23" i="8"/>
  <c r="AV22" i="8"/>
  <c r="AU22" i="8"/>
  <c r="AP22" i="8"/>
  <c r="AO22" i="8"/>
  <c r="AN22" i="8"/>
  <c r="AI22" i="8"/>
  <c r="AT22" i="8" s="1"/>
  <c r="AH22" i="8"/>
  <c r="AF22" i="8"/>
  <c r="AE22" i="8"/>
  <c r="AD22" i="8"/>
  <c r="AA22" i="8"/>
  <c r="Z22" i="8"/>
  <c r="Y22" i="8"/>
  <c r="X22" i="8"/>
  <c r="W22" i="8"/>
  <c r="P22" i="8"/>
  <c r="O22" i="8"/>
  <c r="AQ22" i="8" s="1"/>
  <c r="N22" i="8"/>
  <c r="AC22" i="8" s="1"/>
  <c r="M22" i="8"/>
  <c r="AI21" i="8"/>
  <c r="AH21" i="8"/>
  <c r="W21" i="8"/>
  <c r="AU20" i="8"/>
  <c r="AR20" i="8"/>
  <c r="AP20" i="8"/>
  <c r="AI20" i="8"/>
  <c r="AH20" i="8"/>
  <c r="AF20" i="8"/>
  <c r="AE20" i="8"/>
  <c r="AD20" i="8"/>
  <c r="AC20" i="8"/>
  <c r="AB20" i="8"/>
  <c r="AA20" i="8"/>
  <c r="Z20" i="8"/>
  <c r="Y20" i="8"/>
  <c r="X20" i="8"/>
  <c r="W20" i="8"/>
  <c r="P20" i="8"/>
  <c r="O20" i="8"/>
  <c r="AQ20" i="8" s="1"/>
  <c r="N20" i="8"/>
  <c r="AO20" i="8" s="1"/>
  <c r="AV20" i="8" s="1"/>
  <c r="M20" i="8"/>
  <c r="AT19" i="8"/>
  <c r="AP19" i="8"/>
  <c r="AO19" i="8"/>
  <c r="AV19" i="8" s="1"/>
  <c r="AN19" i="8"/>
  <c r="AJ19" i="8"/>
  <c r="AI19" i="8"/>
  <c r="AH19" i="8"/>
  <c r="AF19" i="8"/>
  <c r="AE19" i="8"/>
  <c r="AD19" i="8"/>
  <c r="AC19" i="8"/>
  <c r="AA19" i="8"/>
  <c r="Z19" i="8"/>
  <c r="Y19" i="8"/>
  <c r="X19" i="8"/>
  <c r="W19" i="8"/>
  <c r="P19" i="8"/>
  <c r="O19" i="8"/>
  <c r="AQ19" i="8" s="1"/>
  <c r="N19" i="8"/>
  <c r="M19" i="8"/>
  <c r="AV18" i="8"/>
  <c r="AU18" i="8"/>
  <c r="AP18" i="8"/>
  <c r="AO18" i="8"/>
  <c r="AN18" i="8"/>
  <c r="AI18" i="8"/>
  <c r="AT18" i="8" s="1"/>
  <c r="AH18" i="8"/>
  <c r="AF18" i="8"/>
  <c r="AE18" i="8"/>
  <c r="AD18" i="8"/>
  <c r="AA18" i="8"/>
  <c r="Z18" i="8"/>
  <c r="Y18" i="8"/>
  <c r="X18" i="8"/>
  <c r="W18" i="8"/>
  <c r="P18" i="8"/>
  <c r="O18" i="8"/>
  <c r="AQ18" i="8" s="1"/>
  <c r="N18" i="8"/>
  <c r="AC18" i="8" s="1"/>
  <c r="M18" i="8"/>
  <c r="AT17" i="8"/>
  <c r="AQ17" i="8"/>
  <c r="AP17" i="8"/>
  <c r="AN17" i="8"/>
  <c r="AI17" i="8"/>
  <c r="AH17" i="8"/>
  <c r="AF17" i="8"/>
  <c r="AE17" i="8"/>
  <c r="AA17" i="8"/>
  <c r="Z17" i="8"/>
  <c r="Y17" i="8"/>
  <c r="X17" i="8"/>
  <c r="W17" i="8"/>
  <c r="P17" i="8"/>
  <c r="O17" i="8"/>
  <c r="AD17" i="8" s="1"/>
  <c r="N17" i="8"/>
  <c r="AC17" i="8" s="1"/>
  <c r="M17" i="8"/>
  <c r="AR16" i="8"/>
  <c r="AP16" i="8"/>
  <c r="AI16" i="8"/>
  <c r="AH16" i="8"/>
  <c r="AF16" i="8"/>
  <c r="AE16" i="8"/>
  <c r="AB16" i="8"/>
  <c r="AA16" i="8"/>
  <c r="Z16" i="8"/>
  <c r="Y16" i="8"/>
  <c r="X16" i="8"/>
  <c r="W16" i="8"/>
  <c r="P16" i="8"/>
  <c r="O16" i="8"/>
  <c r="N16" i="8"/>
  <c r="M16" i="8"/>
  <c r="AI15" i="8"/>
  <c r="AH15" i="8"/>
  <c r="W15" i="8"/>
  <c r="AP14" i="8"/>
  <c r="AO14" i="8"/>
  <c r="AV14" i="8" s="1"/>
  <c r="AN14" i="8"/>
  <c r="AI14" i="8"/>
  <c r="AT14" i="8" s="1"/>
  <c r="AH14" i="8"/>
  <c r="AF14" i="8"/>
  <c r="AE14" i="8"/>
  <c r="AD14" i="8"/>
  <c r="AA14" i="8"/>
  <c r="Z14" i="8"/>
  <c r="Y14" i="8"/>
  <c r="X14" i="8"/>
  <c r="W14" i="8"/>
  <c r="P14" i="8"/>
  <c r="O14" i="8"/>
  <c r="AQ14" i="8" s="1"/>
  <c r="N14" i="8"/>
  <c r="AC14" i="8" s="1"/>
  <c r="M14" i="8"/>
  <c r="AT13" i="8"/>
  <c r="AQ13" i="8"/>
  <c r="AP13" i="8"/>
  <c r="AN13" i="8"/>
  <c r="AI13" i="8"/>
  <c r="AH13" i="8"/>
  <c r="AF13" i="8"/>
  <c r="AE13" i="8"/>
  <c r="AA13" i="8"/>
  <c r="Z13" i="8"/>
  <c r="Y13" i="8"/>
  <c r="X13" i="8"/>
  <c r="W13" i="8"/>
  <c r="P13" i="8"/>
  <c r="O13" i="8"/>
  <c r="AD13" i="8" s="1"/>
  <c r="N13" i="8"/>
  <c r="M13" i="8"/>
  <c r="AR12" i="8"/>
  <c r="AQ12" i="8"/>
  <c r="AP12" i="8"/>
  <c r="AI12" i="8"/>
  <c r="AH12" i="8"/>
  <c r="AF12" i="8"/>
  <c r="AE12" i="8"/>
  <c r="AB12" i="8"/>
  <c r="AA12" i="8"/>
  <c r="Z12" i="8"/>
  <c r="Y12" i="8"/>
  <c r="X12" i="8"/>
  <c r="W12" i="8"/>
  <c r="P12" i="8"/>
  <c r="O12" i="8"/>
  <c r="AD12" i="8" s="1"/>
  <c r="N12" i="8"/>
  <c r="M12" i="8"/>
  <c r="AI11" i="8"/>
  <c r="AH11" i="8"/>
  <c r="W11" i="8"/>
  <c r="AP10" i="8"/>
  <c r="AN10" i="8"/>
  <c r="AI10" i="8"/>
  <c r="AT10" i="8" s="1"/>
  <c r="AH10" i="8"/>
  <c r="AF10" i="8"/>
  <c r="AE10" i="8"/>
  <c r="AD10" i="8"/>
  <c r="AA10" i="8"/>
  <c r="Z10" i="8"/>
  <c r="Y10" i="8"/>
  <c r="X10" i="8"/>
  <c r="W10" i="8"/>
  <c r="P10" i="8"/>
  <c r="O10" i="8"/>
  <c r="AQ10" i="8" s="1"/>
  <c r="N10" i="8"/>
  <c r="M10" i="8"/>
  <c r="AT9" i="8"/>
  <c r="AP9" i="8"/>
  <c r="AO9" i="8"/>
  <c r="AV9" i="8" s="1"/>
  <c r="AN9" i="8"/>
  <c r="AJ9" i="8"/>
  <c r="AI9" i="8"/>
  <c r="AH9" i="8"/>
  <c r="AF9" i="8"/>
  <c r="AE9" i="8"/>
  <c r="AA9" i="8"/>
  <c r="Z9" i="8"/>
  <c r="Y9" i="8"/>
  <c r="X9" i="8"/>
  <c r="W9" i="8"/>
  <c r="P9" i="8"/>
  <c r="O9" i="8"/>
  <c r="AD9" i="8" s="1"/>
  <c r="N9" i="8"/>
  <c r="AC9" i="8" s="1"/>
  <c r="M9" i="8"/>
  <c r="AP8" i="8"/>
  <c r="AI8" i="8"/>
  <c r="AH8" i="8"/>
  <c r="AF8" i="8"/>
  <c r="AE8" i="8"/>
  <c r="AB8" i="8"/>
  <c r="AA8" i="8"/>
  <c r="Z8" i="8"/>
  <c r="Y8" i="8"/>
  <c r="X8" i="8"/>
  <c r="W8" i="8"/>
  <c r="P8" i="8"/>
  <c r="O8" i="8"/>
  <c r="N8" i="8"/>
  <c r="M8" i="8"/>
  <c r="AT7" i="8"/>
  <c r="AP7" i="8"/>
  <c r="AO7" i="8"/>
  <c r="AV7" i="8" s="1"/>
  <c r="AI7" i="8"/>
  <c r="AH7" i="8"/>
  <c r="AF7" i="8"/>
  <c r="AE7" i="8"/>
  <c r="AC7" i="8"/>
  <c r="AB7" i="8"/>
  <c r="AA7" i="8"/>
  <c r="Z7" i="8"/>
  <c r="Y7" i="8"/>
  <c r="X7" i="8"/>
  <c r="W7" i="8"/>
  <c r="P7" i="8"/>
  <c r="O7" i="8"/>
  <c r="N7" i="8"/>
  <c r="M7" i="8"/>
  <c r="AU6" i="8"/>
  <c r="AN6" i="8"/>
  <c r="AI6" i="8"/>
  <c r="AT6" i="8" s="1"/>
  <c r="AH6" i="8"/>
  <c r="AF6" i="8"/>
  <c r="AE6" i="8"/>
  <c r="AD6" i="8"/>
  <c r="AC6" i="8"/>
  <c r="AB6" i="8"/>
  <c r="AA6" i="8"/>
  <c r="Z6" i="8"/>
  <c r="Y6" i="8"/>
  <c r="X6" i="8"/>
  <c r="W6" i="8"/>
  <c r="P6" i="8"/>
  <c r="O6" i="8"/>
  <c r="AQ6" i="8" s="1"/>
  <c r="N6" i="8"/>
  <c r="AO6" i="8" s="1"/>
  <c r="M6" i="8"/>
  <c r="AI5" i="8"/>
  <c r="AH5" i="8"/>
  <c r="W5" i="8"/>
  <c r="AI4" i="8"/>
  <c r="AQ3" i="8"/>
  <c r="AP3" i="8"/>
  <c r="AO3" i="8"/>
  <c r="AI3" i="8"/>
  <c r="AH3" i="8"/>
  <c r="AN2" i="8"/>
  <c r="AN43" i="8" s="1"/>
  <c r="AM2" i="8"/>
  <c r="AL2" i="8"/>
  <c r="AK2" i="8"/>
  <c r="AJ2" i="8"/>
  <c r="AJ43" i="8" s="1"/>
  <c r="AA2" i="8"/>
  <c r="A2" i="8"/>
  <c r="AU1" i="8"/>
  <c r="AU23" i="8" s="1"/>
  <c r="AR1" i="8"/>
  <c r="AR3" i="8" s="1"/>
  <c r="AQ1" i="8"/>
  <c r="AP1" i="8"/>
  <c r="AP33" i="8" s="1"/>
  <c r="AO1" i="8"/>
  <c r="AJ1" i="8"/>
  <c r="AH1" i="8"/>
  <c r="AH2" i="8" s="1"/>
  <c r="AA1" i="8"/>
  <c r="A1" i="8"/>
  <c r="AP66" i="7"/>
  <c r="AO66" i="7"/>
  <c r="AV66" i="7" s="1"/>
  <c r="AI66" i="7"/>
  <c r="AH66" i="7"/>
  <c r="AF66" i="7"/>
  <c r="AE66" i="7"/>
  <c r="AC66" i="7"/>
  <c r="AB66" i="7"/>
  <c r="AA66" i="7"/>
  <c r="Z66" i="7"/>
  <c r="Y66" i="7"/>
  <c r="X66" i="7"/>
  <c r="W66" i="7"/>
  <c r="P66" i="7"/>
  <c r="O66" i="7"/>
  <c r="AD66" i="7" s="1"/>
  <c r="N66" i="7"/>
  <c r="M66" i="7"/>
  <c r="AR65" i="7"/>
  <c r="AP65" i="7"/>
  <c r="AI65" i="7"/>
  <c r="AT65" i="7" s="1"/>
  <c r="AH65" i="7"/>
  <c r="AF65" i="7"/>
  <c r="AE65" i="7"/>
  <c r="AD65" i="7"/>
  <c r="AC65" i="7"/>
  <c r="AB65" i="7"/>
  <c r="AA65" i="7"/>
  <c r="Z65" i="7"/>
  <c r="Y65" i="7"/>
  <c r="X65" i="7"/>
  <c r="W65" i="7"/>
  <c r="P65" i="7"/>
  <c r="O65" i="7"/>
  <c r="N65" i="7"/>
  <c r="AO65" i="7" s="1"/>
  <c r="AV65" i="7" s="1"/>
  <c r="M65" i="7"/>
  <c r="AU64" i="7"/>
  <c r="AT64" i="7"/>
  <c r="AP64" i="7"/>
  <c r="AO64" i="7"/>
  <c r="AV64" i="7" s="1"/>
  <c r="AI64" i="7"/>
  <c r="AH64" i="7"/>
  <c r="AF64" i="7"/>
  <c r="AE64" i="7"/>
  <c r="AD64" i="7"/>
  <c r="AC64" i="7"/>
  <c r="AA64" i="7"/>
  <c r="Z64" i="7"/>
  <c r="Y64" i="7"/>
  <c r="X64" i="7"/>
  <c r="W64" i="7"/>
  <c r="P64" i="7"/>
  <c r="O64" i="7"/>
  <c r="N64" i="7"/>
  <c r="M64" i="7"/>
  <c r="AO63" i="7"/>
  <c r="AI63" i="7"/>
  <c r="AT63" i="7" s="1"/>
  <c r="AH63" i="7"/>
  <c r="AF63" i="7"/>
  <c r="AE63" i="7"/>
  <c r="AD63" i="7"/>
  <c r="AA63" i="7"/>
  <c r="Z63" i="7"/>
  <c r="Y63" i="7"/>
  <c r="X63" i="7"/>
  <c r="W63" i="7"/>
  <c r="P63" i="7"/>
  <c r="O63" i="7"/>
  <c r="N63" i="7"/>
  <c r="AC63" i="7" s="1"/>
  <c r="M63" i="7"/>
  <c r="AI62" i="7"/>
  <c r="AH62" i="7"/>
  <c r="W62" i="7"/>
  <c r="AR61" i="7"/>
  <c r="AI61" i="7"/>
  <c r="AH61" i="7"/>
  <c r="AF61" i="7"/>
  <c r="AE61" i="7"/>
  <c r="AD61" i="7"/>
  <c r="AC61" i="7"/>
  <c r="AB61" i="7"/>
  <c r="AA61" i="7"/>
  <c r="Z61" i="7"/>
  <c r="Y61" i="7"/>
  <c r="X61" i="7"/>
  <c r="W61" i="7"/>
  <c r="P61" i="7"/>
  <c r="O61" i="7"/>
  <c r="N61" i="7"/>
  <c r="M61" i="7"/>
  <c r="AT60" i="7"/>
  <c r="AJ60" i="7"/>
  <c r="AI60" i="7"/>
  <c r="AH60" i="7"/>
  <c r="AF60" i="7"/>
  <c r="AE60" i="7"/>
  <c r="AD60" i="7"/>
  <c r="AC60" i="7"/>
  <c r="AA60" i="7"/>
  <c r="Z60" i="7"/>
  <c r="Y60" i="7"/>
  <c r="X60" i="7"/>
  <c r="W60" i="7"/>
  <c r="P60" i="7"/>
  <c r="O60" i="7"/>
  <c r="N60" i="7"/>
  <c r="M60" i="7"/>
  <c r="AI59" i="7"/>
  <c r="AH59" i="7"/>
  <c r="W59" i="7"/>
  <c r="AQ58" i="7"/>
  <c r="AI58" i="7"/>
  <c r="AT58" i="7" s="1"/>
  <c r="AH58" i="7"/>
  <c r="AF58" i="7"/>
  <c r="AE58" i="7"/>
  <c r="AC58" i="7"/>
  <c r="AB58" i="7"/>
  <c r="AA58" i="7"/>
  <c r="Z58" i="7"/>
  <c r="Y58" i="7"/>
  <c r="X58" i="7"/>
  <c r="W58" i="7"/>
  <c r="P58" i="7"/>
  <c r="O58" i="7"/>
  <c r="AD58" i="7" s="1"/>
  <c r="N58" i="7"/>
  <c r="M58" i="7"/>
  <c r="AT57" i="7"/>
  <c r="AJ57" i="7"/>
  <c r="AI57" i="7"/>
  <c r="AH57" i="7"/>
  <c r="AF57" i="7"/>
  <c r="AE57" i="7"/>
  <c r="AD57" i="7"/>
  <c r="AC57" i="7"/>
  <c r="AB57" i="7"/>
  <c r="AA57" i="7"/>
  <c r="Z57" i="7"/>
  <c r="Y57" i="7"/>
  <c r="X57" i="7"/>
  <c r="W57" i="7"/>
  <c r="P57" i="7"/>
  <c r="O57" i="7"/>
  <c r="N57" i="7"/>
  <c r="AO57" i="7" s="1"/>
  <c r="M57" i="7"/>
  <c r="AU56" i="7"/>
  <c r="AT56" i="7"/>
  <c r="AN56" i="7"/>
  <c r="AI56" i="7"/>
  <c r="AH56" i="7"/>
  <c r="AF56" i="7"/>
  <c r="AE56" i="7"/>
  <c r="AD56" i="7"/>
  <c r="AC56" i="7"/>
  <c r="AA56" i="7"/>
  <c r="Z56" i="7"/>
  <c r="Y56" i="7"/>
  <c r="X56" i="7"/>
  <c r="W56" i="7"/>
  <c r="P56" i="7"/>
  <c r="O56" i="7"/>
  <c r="N56" i="7"/>
  <c r="M56" i="7"/>
  <c r="AI55" i="7"/>
  <c r="AH55" i="7"/>
  <c r="W55" i="7"/>
  <c r="AR54" i="7"/>
  <c r="AP54" i="7"/>
  <c r="AO54" i="7"/>
  <c r="AV54" i="7" s="1"/>
  <c r="AI54" i="7"/>
  <c r="AH54" i="7"/>
  <c r="AF54" i="7"/>
  <c r="AE54" i="7"/>
  <c r="AC54" i="7"/>
  <c r="AB54" i="7"/>
  <c r="AA54" i="7"/>
  <c r="Z54" i="7"/>
  <c r="Y54" i="7"/>
  <c r="X54" i="7"/>
  <c r="W54" i="7"/>
  <c r="P54" i="7"/>
  <c r="O54" i="7"/>
  <c r="AD54" i="7" s="1"/>
  <c r="N54" i="7"/>
  <c r="M54" i="7"/>
  <c r="AT53" i="7"/>
  <c r="AI53" i="7"/>
  <c r="AH53" i="7"/>
  <c r="AF53" i="7"/>
  <c r="AE53" i="7"/>
  <c r="AD53" i="7"/>
  <c r="AC53" i="7"/>
  <c r="AB53" i="7"/>
  <c r="AA53" i="7"/>
  <c r="Z53" i="7"/>
  <c r="Y53" i="7"/>
  <c r="X53" i="7"/>
  <c r="W53" i="7"/>
  <c r="P53" i="7"/>
  <c r="O53" i="7"/>
  <c r="N53" i="7"/>
  <c r="AO53" i="7" s="1"/>
  <c r="M53" i="7"/>
  <c r="AU52" i="7"/>
  <c r="AT52" i="7"/>
  <c r="AN52" i="7"/>
  <c r="AI52" i="7"/>
  <c r="AH52" i="7"/>
  <c r="AF52" i="7"/>
  <c r="AE52" i="7"/>
  <c r="AD52" i="7"/>
  <c r="AC52" i="7"/>
  <c r="AA52" i="7"/>
  <c r="Z52" i="7"/>
  <c r="Y52" i="7"/>
  <c r="X52" i="7"/>
  <c r="W52" i="7"/>
  <c r="P52" i="7"/>
  <c r="O52" i="7"/>
  <c r="N52" i="7"/>
  <c r="M52" i="7"/>
  <c r="AU51" i="7"/>
  <c r="AN51" i="7"/>
  <c r="AI51" i="7"/>
  <c r="AT51" i="7" s="1"/>
  <c r="AH51" i="7"/>
  <c r="AF51" i="7"/>
  <c r="AE51" i="7"/>
  <c r="AD51" i="7"/>
  <c r="AA51" i="7"/>
  <c r="Z51" i="7"/>
  <c r="Y51" i="7"/>
  <c r="X51" i="7"/>
  <c r="W51" i="7"/>
  <c r="P51" i="7"/>
  <c r="O51" i="7"/>
  <c r="N51" i="7"/>
  <c r="AC51" i="7" s="1"/>
  <c r="M51" i="7"/>
  <c r="AI50" i="7"/>
  <c r="AH50" i="7"/>
  <c r="W50" i="7"/>
  <c r="AU49" i="7"/>
  <c r="AP49" i="7"/>
  <c r="AI49" i="7"/>
  <c r="AH49" i="7"/>
  <c r="AF49" i="7"/>
  <c r="AE49" i="7"/>
  <c r="AD49" i="7"/>
  <c r="AC49" i="7"/>
  <c r="AB49" i="7"/>
  <c r="AA49" i="7"/>
  <c r="Z49" i="7"/>
  <c r="Y49" i="7"/>
  <c r="X49" i="7"/>
  <c r="W49" i="7"/>
  <c r="P49" i="7"/>
  <c r="O49" i="7"/>
  <c r="N49" i="7"/>
  <c r="AO49" i="7" s="1"/>
  <c r="AV49" i="7" s="1"/>
  <c r="M49" i="7"/>
  <c r="AT48" i="7"/>
  <c r="AJ48" i="7"/>
  <c r="AI48" i="7"/>
  <c r="AH48" i="7"/>
  <c r="AF48" i="7"/>
  <c r="AE48" i="7"/>
  <c r="AD48" i="7"/>
  <c r="AC48" i="7"/>
  <c r="AA48" i="7"/>
  <c r="Z48" i="7"/>
  <c r="Y48" i="7"/>
  <c r="X48" i="7"/>
  <c r="W48" i="7"/>
  <c r="P48" i="7"/>
  <c r="O48" i="7"/>
  <c r="N48" i="7"/>
  <c r="M48" i="7"/>
  <c r="AP47" i="7"/>
  <c r="AI47" i="7"/>
  <c r="AT47" i="7" s="1"/>
  <c r="AH47" i="7"/>
  <c r="AF47" i="7"/>
  <c r="AE47" i="7"/>
  <c r="AD47" i="7"/>
  <c r="AA47" i="7"/>
  <c r="Z47" i="7"/>
  <c r="Y47" i="7"/>
  <c r="X47" i="7"/>
  <c r="W47" i="7"/>
  <c r="P47" i="7"/>
  <c r="O47" i="7"/>
  <c r="N47" i="7"/>
  <c r="M47" i="7"/>
  <c r="AT46" i="7"/>
  <c r="AI46" i="7"/>
  <c r="AH46" i="7"/>
  <c r="AF46" i="7"/>
  <c r="AE46" i="7"/>
  <c r="AA46" i="7"/>
  <c r="Z46" i="7"/>
  <c r="Y46" i="7"/>
  <c r="X46" i="7"/>
  <c r="W46" i="7"/>
  <c r="P46" i="7"/>
  <c r="O46" i="7"/>
  <c r="AD46" i="7" s="1"/>
  <c r="N46" i="7"/>
  <c r="AC46" i="7" s="1"/>
  <c r="M46" i="7"/>
  <c r="AI45" i="7"/>
  <c r="AH45" i="7"/>
  <c r="W45" i="7"/>
  <c r="AU44" i="7"/>
  <c r="AT44" i="7"/>
  <c r="AN44" i="7"/>
  <c r="AI44" i="7"/>
  <c r="AH44" i="7"/>
  <c r="AF44" i="7"/>
  <c r="AE44" i="7"/>
  <c r="AD44" i="7"/>
  <c r="AC44" i="7"/>
  <c r="AA44" i="7"/>
  <c r="Z44" i="7"/>
  <c r="Y44" i="7"/>
  <c r="X44" i="7"/>
  <c r="W44" i="7"/>
  <c r="P44" i="7"/>
  <c r="O44" i="7"/>
  <c r="N44" i="7"/>
  <c r="M44" i="7"/>
  <c r="AU43" i="7"/>
  <c r="AN43" i="7"/>
  <c r="AI43" i="7"/>
  <c r="AT43" i="7" s="1"/>
  <c r="AH43" i="7"/>
  <c r="AF43" i="7"/>
  <c r="AE43" i="7"/>
  <c r="AD43" i="7"/>
  <c r="AA43" i="7"/>
  <c r="Z43" i="7"/>
  <c r="Y43" i="7"/>
  <c r="X43" i="7"/>
  <c r="W43" i="7"/>
  <c r="P43" i="7"/>
  <c r="O43" i="7"/>
  <c r="N43" i="7"/>
  <c r="AC43" i="7" s="1"/>
  <c r="M43" i="7"/>
  <c r="AI42" i="7"/>
  <c r="AH42" i="7"/>
  <c r="W42" i="7"/>
  <c r="AU41" i="7"/>
  <c r="AN41" i="7"/>
  <c r="AI41" i="7"/>
  <c r="AT41" i="7" s="1"/>
  <c r="AH41" i="7"/>
  <c r="AF41" i="7"/>
  <c r="AE41" i="7"/>
  <c r="AD41" i="7"/>
  <c r="AC41" i="7"/>
  <c r="AB41" i="7"/>
  <c r="AA41" i="7"/>
  <c r="Z41" i="7"/>
  <c r="Y41" i="7"/>
  <c r="X41" i="7"/>
  <c r="W41" i="7"/>
  <c r="P41" i="7"/>
  <c r="O41" i="7"/>
  <c r="N41" i="7"/>
  <c r="M41" i="7"/>
  <c r="AT40" i="7"/>
  <c r="AO40" i="7"/>
  <c r="AI40" i="7"/>
  <c r="AH40" i="7"/>
  <c r="AF40" i="7"/>
  <c r="AE40" i="7"/>
  <c r="AD40" i="7"/>
  <c r="AC40" i="7"/>
  <c r="AA40" i="7"/>
  <c r="Z40" i="7"/>
  <c r="Y40" i="7"/>
  <c r="X40" i="7"/>
  <c r="W40" i="7"/>
  <c r="P40" i="7"/>
  <c r="O40" i="7"/>
  <c r="N40" i="7"/>
  <c r="M40" i="7"/>
  <c r="AO39" i="7"/>
  <c r="AI39" i="7"/>
  <c r="AT39" i="7" s="1"/>
  <c r="AH39" i="7"/>
  <c r="AF39" i="7"/>
  <c r="AE39" i="7"/>
  <c r="AD39" i="7"/>
  <c r="AA39" i="7"/>
  <c r="Z39" i="7"/>
  <c r="Y39" i="7"/>
  <c r="X39" i="7"/>
  <c r="W39" i="7"/>
  <c r="P39" i="7"/>
  <c r="O39" i="7"/>
  <c r="N39" i="7"/>
  <c r="AC39" i="7" s="1"/>
  <c r="M39" i="7"/>
  <c r="AI38" i="7"/>
  <c r="AH38" i="7"/>
  <c r="W38" i="7"/>
  <c r="AR37" i="7"/>
  <c r="AP37" i="7"/>
  <c r="AI37" i="7"/>
  <c r="AT37" i="7" s="1"/>
  <c r="AH37" i="7"/>
  <c r="AF37" i="7"/>
  <c r="AE37" i="7"/>
  <c r="AD37" i="7"/>
  <c r="AC37" i="7"/>
  <c r="AB37" i="7"/>
  <c r="AA37" i="7"/>
  <c r="Z37" i="7"/>
  <c r="Y37" i="7"/>
  <c r="X37" i="7"/>
  <c r="W37" i="7"/>
  <c r="P37" i="7"/>
  <c r="O37" i="7"/>
  <c r="N37" i="7"/>
  <c r="AO37" i="7" s="1"/>
  <c r="AV37" i="7" s="1"/>
  <c r="M37" i="7"/>
  <c r="AU36" i="7"/>
  <c r="AT36" i="7"/>
  <c r="AN36" i="7"/>
  <c r="AI36" i="7"/>
  <c r="AH36" i="7"/>
  <c r="AF36" i="7"/>
  <c r="AE36" i="7"/>
  <c r="AD36" i="7"/>
  <c r="AC36" i="7"/>
  <c r="AA36" i="7"/>
  <c r="Z36" i="7"/>
  <c r="Y36" i="7"/>
  <c r="X36" i="7"/>
  <c r="W36" i="7"/>
  <c r="P36" i="7"/>
  <c r="O36" i="7"/>
  <c r="N36" i="7"/>
  <c r="M36" i="7"/>
  <c r="AU35" i="7"/>
  <c r="AP35" i="7"/>
  <c r="AO35" i="7"/>
  <c r="AV35" i="7" s="1"/>
  <c r="AN35" i="7"/>
  <c r="AI35" i="7"/>
  <c r="AT35" i="7" s="1"/>
  <c r="AH35" i="7"/>
  <c r="AF35" i="7"/>
  <c r="AE35" i="7"/>
  <c r="AD35" i="7"/>
  <c r="AA35" i="7"/>
  <c r="Z35" i="7"/>
  <c r="Y35" i="7"/>
  <c r="X35" i="7"/>
  <c r="W35" i="7"/>
  <c r="P35" i="7"/>
  <c r="O35" i="7"/>
  <c r="N35" i="7"/>
  <c r="AC35" i="7" s="1"/>
  <c r="M35" i="7"/>
  <c r="AT34" i="7"/>
  <c r="AP34" i="7"/>
  <c r="AI34" i="7"/>
  <c r="AH34" i="7"/>
  <c r="AF34" i="7"/>
  <c r="AE34" i="7"/>
  <c r="AA34" i="7"/>
  <c r="Z34" i="7"/>
  <c r="Y34" i="7"/>
  <c r="X34" i="7"/>
  <c r="W34" i="7"/>
  <c r="P34" i="7"/>
  <c r="O34" i="7"/>
  <c r="AD34" i="7" s="1"/>
  <c r="N34" i="7"/>
  <c r="M34" i="7"/>
  <c r="AU33" i="7"/>
  <c r="AR33" i="7"/>
  <c r="AN33" i="7"/>
  <c r="AI33" i="7"/>
  <c r="AH33" i="7"/>
  <c r="AF33" i="7"/>
  <c r="AE33" i="7"/>
  <c r="AD33" i="7"/>
  <c r="AB33" i="7"/>
  <c r="AA33" i="7"/>
  <c r="Z33" i="7"/>
  <c r="Y33" i="7"/>
  <c r="X33" i="7"/>
  <c r="W33" i="7"/>
  <c r="P33" i="7"/>
  <c r="O33" i="7"/>
  <c r="N33" i="7"/>
  <c r="M33" i="7"/>
  <c r="AJ32" i="7"/>
  <c r="AI32" i="7"/>
  <c r="AT32" i="7" s="1"/>
  <c r="AH32" i="7"/>
  <c r="AF32" i="7"/>
  <c r="AE32" i="7"/>
  <c r="AC32" i="7"/>
  <c r="AB32" i="7"/>
  <c r="AA32" i="7"/>
  <c r="Z32" i="7"/>
  <c r="Y32" i="7"/>
  <c r="X32" i="7"/>
  <c r="W32" i="7"/>
  <c r="P32" i="7"/>
  <c r="O32" i="7"/>
  <c r="AD32" i="7" s="1"/>
  <c r="N32" i="7"/>
  <c r="M32" i="7"/>
  <c r="AR32" i="7" s="1"/>
  <c r="AT31" i="7"/>
  <c r="AR31" i="7"/>
  <c r="AJ31" i="7"/>
  <c r="AI31" i="7"/>
  <c r="AH31" i="7"/>
  <c r="AF31" i="7"/>
  <c r="AE31" i="7"/>
  <c r="AD31" i="7"/>
  <c r="AC31" i="7"/>
  <c r="AB31" i="7"/>
  <c r="AA31" i="7"/>
  <c r="Z31" i="7"/>
  <c r="Y31" i="7"/>
  <c r="X31" i="7"/>
  <c r="W31" i="7"/>
  <c r="P31" i="7"/>
  <c r="O31" i="7"/>
  <c r="N31" i="7"/>
  <c r="AO31" i="7" s="1"/>
  <c r="M31" i="7"/>
  <c r="AU30" i="7"/>
  <c r="AT30" i="7"/>
  <c r="AO30" i="7"/>
  <c r="AI30" i="7"/>
  <c r="AH30" i="7"/>
  <c r="AF30" i="7"/>
  <c r="AE30" i="7"/>
  <c r="AC30" i="7"/>
  <c r="AA30" i="7"/>
  <c r="Z30" i="7"/>
  <c r="Y30" i="7"/>
  <c r="X30" i="7"/>
  <c r="W30" i="7"/>
  <c r="P30" i="7"/>
  <c r="O30" i="7"/>
  <c r="N30" i="7"/>
  <c r="M30" i="7"/>
  <c r="AI29" i="7"/>
  <c r="AH29" i="7"/>
  <c r="W29" i="7"/>
  <c r="AV28" i="7"/>
  <c r="AP28" i="7"/>
  <c r="AO28" i="7"/>
  <c r="AJ28" i="7"/>
  <c r="AI28" i="7"/>
  <c r="AH28" i="7"/>
  <c r="AF28" i="7"/>
  <c r="AE28" i="7"/>
  <c r="AC28" i="7"/>
  <c r="AB28" i="7"/>
  <c r="AA28" i="7"/>
  <c r="Z28" i="7"/>
  <c r="Y28" i="7"/>
  <c r="X28" i="7"/>
  <c r="W28" i="7"/>
  <c r="P28" i="7"/>
  <c r="O28" i="7"/>
  <c r="AD28" i="7" s="1"/>
  <c r="N28" i="7"/>
  <c r="M28" i="7"/>
  <c r="AR28" i="7" s="1"/>
  <c r="AR27" i="7"/>
  <c r="AP27" i="7"/>
  <c r="AN27" i="7"/>
  <c r="AI27" i="7"/>
  <c r="AT27" i="7" s="1"/>
  <c r="AH27" i="7"/>
  <c r="AF27" i="7"/>
  <c r="AE27" i="7"/>
  <c r="AC27" i="7"/>
  <c r="AB27" i="7"/>
  <c r="AA27" i="7"/>
  <c r="Z27" i="7"/>
  <c r="Y27" i="7"/>
  <c r="X27" i="7"/>
  <c r="W27" i="7"/>
  <c r="P27" i="7"/>
  <c r="O27" i="7"/>
  <c r="AD27" i="7" s="1"/>
  <c r="N27" i="7"/>
  <c r="AO27" i="7" s="1"/>
  <c r="AV27" i="7" s="1"/>
  <c r="M27" i="7"/>
  <c r="AP26" i="7"/>
  <c r="AO26" i="7"/>
  <c r="AV26" i="7" s="1"/>
  <c r="AI26" i="7"/>
  <c r="AH26" i="7"/>
  <c r="AF26" i="7"/>
  <c r="AE26" i="7"/>
  <c r="AD26" i="7"/>
  <c r="AC26" i="7"/>
  <c r="AA26" i="7"/>
  <c r="Z26" i="7"/>
  <c r="Y26" i="7"/>
  <c r="X26" i="7"/>
  <c r="W26" i="7"/>
  <c r="P26" i="7"/>
  <c r="O26" i="7"/>
  <c r="N26" i="7"/>
  <c r="M26" i="7"/>
  <c r="AB26" i="7" s="1"/>
  <c r="AT25" i="7"/>
  <c r="AP25" i="7"/>
  <c r="AO25" i="7"/>
  <c r="AV25" i="7" s="1"/>
  <c r="AI25" i="7"/>
  <c r="AH25" i="7"/>
  <c r="AF25" i="7"/>
  <c r="AE25" i="7"/>
  <c r="AD25" i="7"/>
  <c r="AA25" i="7"/>
  <c r="Z25" i="7"/>
  <c r="Y25" i="7"/>
  <c r="X25" i="7"/>
  <c r="W25" i="7"/>
  <c r="P25" i="7"/>
  <c r="O25" i="7"/>
  <c r="N25" i="7"/>
  <c r="AC25" i="7" s="1"/>
  <c r="M25" i="7"/>
  <c r="AR25" i="7" s="1"/>
  <c r="AT24" i="7"/>
  <c r="AP24" i="7"/>
  <c r="AO24" i="7"/>
  <c r="AV24" i="7" s="1"/>
  <c r="AI24" i="7"/>
  <c r="AH24" i="7"/>
  <c r="AF24" i="7"/>
  <c r="AE24" i="7"/>
  <c r="AC24" i="7"/>
  <c r="AA24" i="7"/>
  <c r="Z24" i="7"/>
  <c r="Y24" i="7"/>
  <c r="X24" i="7"/>
  <c r="W24" i="7"/>
  <c r="P24" i="7"/>
  <c r="O24" i="7"/>
  <c r="N24" i="7"/>
  <c r="M24" i="7"/>
  <c r="AI23" i="7"/>
  <c r="AH23" i="7"/>
  <c r="W23" i="7"/>
  <c r="AR22" i="7"/>
  <c r="AN22" i="7"/>
  <c r="AI22" i="7"/>
  <c r="AJ22" i="7" s="1"/>
  <c r="AH22" i="7"/>
  <c r="AF22" i="7"/>
  <c r="AE22" i="7"/>
  <c r="AC22" i="7"/>
  <c r="AB22" i="7"/>
  <c r="AA22" i="7"/>
  <c r="Z22" i="7"/>
  <c r="Y22" i="7"/>
  <c r="X22" i="7"/>
  <c r="W22" i="7"/>
  <c r="P22" i="7"/>
  <c r="O22" i="7"/>
  <c r="AQ22" i="7" s="1"/>
  <c r="N22" i="7"/>
  <c r="M22" i="7"/>
  <c r="AR21" i="7"/>
  <c r="AN21" i="7"/>
  <c r="AI21" i="7"/>
  <c r="AJ21" i="7" s="1"/>
  <c r="AH21" i="7"/>
  <c r="AF21" i="7"/>
  <c r="AE21" i="7"/>
  <c r="AD21" i="7"/>
  <c r="AB21" i="7"/>
  <c r="AA21" i="7"/>
  <c r="Z21" i="7"/>
  <c r="Y21" i="7"/>
  <c r="X21" i="7"/>
  <c r="W21" i="7"/>
  <c r="P21" i="7"/>
  <c r="O21" i="7"/>
  <c r="AQ21" i="7" s="1"/>
  <c r="N21" i="7"/>
  <c r="AO21" i="7" s="1"/>
  <c r="M21" i="7"/>
  <c r="AT20" i="7"/>
  <c r="AN20" i="7"/>
  <c r="AI20" i="7"/>
  <c r="AH20" i="7"/>
  <c r="AF20" i="7"/>
  <c r="AE20" i="7"/>
  <c r="AD20" i="7"/>
  <c r="AA20" i="7"/>
  <c r="Z20" i="7"/>
  <c r="Y20" i="7"/>
  <c r="X20" i="7"/>
  <c r="W20" i="7"/>
  <c r="P20" i="7"/>
  <c r="O20" i="7"/>
  <c r="N20" i="7"/>
  <c r="M20" i="7"/>
  <c r="AI19" i="7"/>
  <c r="AH19" i="7"/>
  <c r="W19" i="7"/>
  <c r="AU18" i="7"/>
  <c r="AT18" i="7"/>
  <c r="AP18" i="7"/>
  <c r="AO18" i="7"/>
  <c r="AV18" i="7" s="1"/>
  <c r="AN18" i="7"/>
  <c r="AI18" i="7"/>
  <c r="AH18" i="7"/>
  <c r="AF18" i="7"/>
  <c r="AE18" i="7"/>
  <c r="AC18" i="7"/>
  <c r="AA18" i="7"/>
  <c r="Z18" i="7"/>
  <c r="Y18" i="7"/>
  <c r="X18" i="7"/>
  <c r="W18" i="7"/>
  <c r="P18" i="7"/>
  <c r="O18" i="7"/>
  <c r="N18" i="7"/>
  <c r="M18" i="7"/>
  <c r="AR18" i="7" s="1"/>
  <c r="AV17" i="7"/>
  <c r="AU17" i="7"/>
  <c r="AR17" i="7"/>
  <c r="AP17" i="7"/>
  <c r="AO17" i="7"/>
  <c r="AN17" i="7"/>
  <c r="AI17" i="7"/>
  <c r="AT17" i="7" s="1"/>
  <c r="AH17" i="7"/>
  <c r="AF17" i="7"/>
  <c r="AE17" i="7"/>
  <c r="AD17" i="7"/>
  <c r="AC17" i="7"/>
  <c r="AA17" i="7"/>
  <c r="Z17" i="7"/>
  <c r="Y17" i="7"/>
  <c r="X17" i="7"/>
  <c r="W17" i="7"/>
  <c r="P17" i="7"/>
  <c r="O17" i="7"/>
  <c r="AQ17" i="7" s="1"/>
  <c r="N17" i="7"/>
  <c r="M17" i="7"/>
  <c r="AB17" i="7" s="1"/>
  <c r="AI16" i="7"/>
  <c r="AH16" i="7"/>
  <c r="W16" i="7"/>
  <c r="AU15" i="7"/>
  <c r="AP15" i="7"/>
  <c r="AJ15" i="7"/>
  <c r="AI15" i="7"/>
  <c r="AT15" i="7" s="1"/>
  <c r="AH15" i="7"/>
  <c r="AF15" i="7"/>
  <c r="AE15" i="7"/>
  <c r="AC15" i="7"/>
  <c r="AB15" i="7"/>
  <c r="AA15" i="7"/>
  <c r="Z15" i="7"/>
  <c r="Y15" i="7"/>
  <c r="X15" i="7"/>
  <c r="W15" i="7"/>
  <c r="P15" i="7"/>
  <c r="O15" i="7"/>
  <c r="AD15" i="7" s="1"/>
  <c r="N15" i="7"/>
  <c r="AO15" i="7" s="1"/>
  <c r="AV15" i="7" s="1"/>
  <c r="M15" i="7"/>
  <c r="AU14" i="7"/>
  <c r="AP14" i="7"/>
  <c r="AO14" i="7"/>
  <c r="AV14" i="7" s="1"/>
  <c r="AN14" i="7"/>
  <c r="AI14" i="7"/>
  <c r="AT14" i="7" s="1"/>
  <c r="AH14" i="7"/>
  <c r="AF14" i="7"/>
  <c r="AE14" i="7"/>
  <c r="AD14" i="7"/>
  <c r="AC14" i="7"/>
  <c r="AB14" i="7"/>
  <c r="AA14" i="7"/>
  <c r="Z14" i="7"/>
  <c r="Y14" i="7"/>
  <c r="X14" i="7"/>
  <c r="W14" i="7"/>
  <c r="P14" i="7"/>
  <c r="O14" i="7"/>
  <c r="N14" i="7"/>
  <c r="M14" i="7"/>
  <c r="AR13" i="7"/>
  <c r="AP13" i="7"/>
  <c r="AN13" i="7"/>
  <c r="AI13" i="7"/>
  <c r="AJ13" i="7" s="1"/>
  <c r="AH13" i="7"/>
  <c r="AF13" i="7"/>
  <c r="AE13" i="7"/>
  <c r="AD13" i="7"/>
  <c r="AB13" i="7"/>
  <c r="AA13" i="7"/>
  <c r="Z13" i="7"/>
  <c r="Y13" i="7"/>
  <c r="X13" i="7"/>
  <c r="W13" i="7"/>
  <c r="P13" i="7"/>
  <c r="O13" i="7"/>
  <c r="N13" i="7"/>
  <c r="AO13" i="7" s="1"/>
  <c r="AV13" i="7" s="1"/>
  <c r="M13" i="7"/>
  <c r="AT12" i="7"/>
  <c r="AP12" i="7"/>
  <c r="AN12" i="7"/>
  <c r="AI12" i="7"/>
  <c r="AH12" i="7"/>
  <c r="AF12" i="7"/>
  <c r="AE12" i="7"/>
  <c r="AD12" i="7"/>
  <c r="AA12" i="7"/>
  <c r="Z12" i="7"/>
  <c r="Y12" i="7"/>
  <c r="X12" i="7"/>
  <c r="W12" i="7"/>
  <c r="P12" i="7"/>
  <c r="O12" i="7"/>
  <c r="N12" i="7"/>
  <c r="M12" i="7"/>
  <c r="AU11" i="7"/>
  <c r="AP11" i="7"/>
  <c r="AO11" i="7"/>
  <c r="AV11" i="7" s="1"/>
  <c r="AI11" i="7"/>
  <c r="AH11" i="7"/>
  <c r="AF11" i="7"/>
  <c r="AE11" i="7"/>
  <c r="AA11" i="7"/>
  <c r="Z11" i="7"/>
  <c r="Y11" i="7"/>
  <c r="X11" i="7"/>
  <c r="W11" i="7"/>
  <c r="P11" i="7"/>
  <c r="O11" i="7"/>
  <c r="N11" i="7"/>
  <c r="AC11" i="7" s="1"/>
  <c r="M11" i="7"/>
  <c r="AB11" i="7" s="1"/>
  <c r="AV10" i="7"/>
  <c r="AP10" i="7"/>
  <c r="AO10" i="7"/>
  <c r="AJ10" i="7"/>
  <c r="AI10" i="7"/>
  <c r="AN10" i="7" s="1"/>
  <c r="AH10" i="7"/>
  <c r="AF10" i="7"/>
  <c r="AE10" i="7"/>
  <c r="AC10" i="7"/>
  <c r="AB10" i="7"/>
  <c r="AA10" i="7"/>
  <c r="Z10" i="7"/>
  <c r="Y10" i="7"/>
  <c r="X10" i="7"/>
  <c r="W10" i="7"/>
  <c r="P10" i="7"/>
  <c r="O10" i="7"/>
  <c r="AD10" i="7" s="1"/>
  <c r="N10" i="7"/>
  <c r="M10" i="7"/>
  <c r="AR10" i="7" s="1"/>
  <c r="AR9" i="7"/>
  <c r="AP9" i="7"/>
  <c r="AN9" i="7"/>
  <c r="AI9" i="7"/>
  <c r="AJ9" i="7" s="1"/>
  <c r="AH9" i="7"/>
  <c r="AF9" i="7"/>
  <c r="AE9" i="7"/>
  <c r="AB9" i="7"/>
  <c r="AA9" i="7"/>
  <c r="Z9" i="7"/>
  <c r="Y9" i="7"/>
  <c r="X9" i="7"/>
  <c r="W9" i="7"/>
  <c r="P9" i="7"/>
  <c r="O9" i="7"/>
  <c r="N9" i="7"/>
  <c r="AO9" i="7" s="1"/>
  <c r="AV9" i="7" s="1"/>
  <c r="M9" i="7"/>
  <c r="AP8" i="7"/>
  <c r="AO8" i="7"/>
  <c r="AV8" i="7" s="1"/>
  <c r="AI8" i="7"/>
  <c r="AH8" i="7"/>
  <c r="AF8" i="7"/>
  <c r="AE8" i="7"/>
  <c r="AC8" i="7"/>
  <c r="AB8" i="7"/>
  <c r="AA8" i="7"/>
  <c r="Z8" i="7"/>
  <c r="Y8" i="7"/>
  <c r="X8" i="7"/>
  <c r="W8" i="7"/>
  <c r="P8" i="7"/>
  <c r="O8" i="7"/>
  <c r="N8" i="7"/>
  <c r="M8" i="7"/>
  <c r="AR8" i="7" s="1"/>
  <c r="AU7" i="7"/>
  <c r="AT7" i="7"/>
  <c r="AP7" i="7"/>
  <c r="AO7" i="7"/>
  <c r="AV7" i="7" s="1"/>
  <c r="AI7" i="7"/>
  <c r="AH7" i="7"/>
  <c r="AF7" i="7"/>
  <c r="AE7" i="7"/>
  <c r="AD7" i="7"/>
  <c r="AC7" i="7"/>
  <c r="AA7" i="7"/>
  <c r="Z7" i="7"/>
  <c r="Y7" i="7"/>
  <c r="X7" i="7"/>
  <c r="W7" i="7"/>
  <c r="P7" i="7"/>
  <c r="O7" i="7"/>
  <c r="N7" i="7"/>
  <c r="M7" i="7"/>
  <c r="AR7" i="7" s="1"/>
  <c r="AU6" i="7"/>
  <c r="AT6" i="7"/>
  <c r="AP6" i="7"/>
  <c r="AO6" i="7"/>
  <c r="AV6" i="7" s="1"/>
  <c r="AI6" i="7"/>
  <c r="AH6" i="7"/>
  <c r="AF6" i="7"/>
  <c r="AE6" i="7"/>
  <c r="AC6" i="7"/>
  <c r="AA6" i="7"/>
  <c r="Z6" i="7"/>
  <c r="Y6" i="7"/>
  <c r="X6" i="7"/>
  <c r="W6" i="7"/>
  <c r="P6" i="7"/>
  <c r="O6" i="7"/>
  <c r="N6" i="7"/>
  <c r="M6" i="7"/>
  <c r="AI5" i="7"/>
  <c r="AH5" i="7"/>
  <c r="W5" i="7"/>
  <c r="AI4" i="7"/>
  <c r="AU3" i="7"/>
  <c r="AO3" i="7"/>
  <c r="AI3" i="7"/>
  <c r="AH3" i="7"/>
  <c r="AN2" i="7"/>
  <c r="AN64" i="7" s="1"/>
  <c r="AM2" i="7"/>
  <c r="AL2" i="7"/>
  <c r="AK2" i="7"/>
  <c r="AJ2" i="7"/>
  <c r="AJ53" i="7" s="1"/>
  <c r="AA2" i="7"/>
  <c r="A2" i="7"/>
  <c r="AU1" i="7"/>
  <c r="AU60" i="7" s="1"/>
  <c r="AR1" i="7"/>
  <c r="AR57" i="7" s="1"/>
  <c r="AQ1" i="7"/>
  <c r="AP1" i="7"/>
  <c r="AP46" i="7" s="1"/>
  <c r="AO1" i="7"/>
  <c r="AO58" i="7" s="1"/>
  <c r="AJ1" i="7"/>
  <c r="AA1" i="7"/>
  <c r="A1" i="7"/>
  <c r="AH1" i="7" s="1"/>
  <c r="AH2" i="7" s="1"/>
  <c r="AT96" i="6"/>
  <c r="AI96" i="6"/>
  <c r="AH96" i="6"/>
  <c r="AF96" i="6"/>
  <c r="AE96" i="6"/>
  <c r="AA96" i="6"/>
  <c r="Z96" i="6"/>
  <c r="Y96" i="6"/>
  <c r="X96" i="6"/>
  <c r="W96" i="6"/>
  <c r="P96" i="6"/>
  <c r="O96" i="6"/>
  <c r="AD96" i="6" s="1"/>
  <c r="N96" i="6"/>
  <c r="M96" i="6"/>
  <c r="AQ95" i="6"/>
  <c r="AN95" i="6"/>
  <c r="AI95" i="6"/>
  <c r="AT95" i="6" s="1"/>
  <c r="AH95" i="6"/>
  <c r="AF95" i="6"/>
  <c r="AE95" i="6"/>
  <c r="AD95" i="6"/>
  <c r="AB95" i="6"/>
  <c r="AA95" i="6"/>
  <c r="Z95" i="6"/>
  <c r="Y95" i="6"/>
  <c r="X95" i="6"/>
  <c r="W95" i="6"/>
  <c r="P95" i="6"/>
  <c r="O95" i="6"/>
  <c r="N95" i="6"/>
  <c r="AO95" i="6" s="1"/>
  <c r="M95" i="6"/>
  <c r="AR94" i="6"/>
  <c r="AO94" i="6"/>
  <c r="AI94" i="6"/>
  <c r="AH94" i="6"/>
  <c r="AF94" i="6"/>
  <c r="AE94" i="6"/>
  <c r="AC94" i="6"/>
  <c r="AB94" i="6"/>
  <c r="AA94" i="6"/>
  <c r="Z94" i="6"/>
  <c r="Y94" i="6"/>
  <c r="X94" i="6"/>
  <c r="W94" i="6"/>
  <c r="P94" i="6"/>
  <c r="O94" i="6"/>
  <c r="N94" i="6"/>
  <c r="M94" i="6"/>
  <c r="AT93" i="6"/>
  <c r="AP93" i="6"/>
  <c r="AI93" i="6"/>
  <c r="AH93" i="6"/>
  <c r="AF93" i="6"/>
  <c r="AE93" i="6"/>
  <c r="AD93" i="6"/>
  <c r="AC93" i="6"/>
  <c r="AB93" i="6"/>
  <c r="AA93" i="6"/>
  <c r="Z93" i="6"/>
  <c r="Y93" i="6"/>
  <c r="X93" i="6"/>
  <c r="W93" i="6"/>
  <c r="P93" i="6"/>
  <c r="O93" i="6"/>
  <c r="AQ93" i="6" s="1"/>
  <c r="N93" i="6"/>
  <c r="M93" i="6"/>
  <c r="AT92" i="6"/>
  <c r="AN92" i="6"/>
  <c r="AI92" i="6"/>
  <c r="AH92" i="6"/>
  <c r="AF92" i="6"/>
  <c r="AE92" i="6"/>
  <c r="AD92" i="6"/>
  <c r="AC92" i="6"/>
  <c r="AA92" i="6"/>
  <c r="Z92" i="6"/>
  <c r="Y92" i="6"/>
  <c r="X92" i="6"/>
  <c r="W92" i="6"/>
  <c r="P92" i="6"/>
  <c r="O92" i="6"/>
  <c r="N92" i="6"/>
  <c r="M92" i="6"/>
  <c r="AR92" i="6" s="1"/>
  <c r="AI91" i="6"/>
  <c r="AH91" i="6"/>
  <c r="W91" i="6"/>
  <c r="AO90" i="6"/>
  <c r="AI90" i="6"/>
  <c r="AH90" i="6"/>
  <c r="AF90" i="6"/>
  <c r="AE90" i="6"/>
  <c r="AC90" i="6"/>
  <c r="AB90" i="6"/>
  <c r="AA90" i="6"/>
  <c r="Z90" i="6"/>
  <c r="Y90" i="6"/>
  <c r="X90" i="6"/>
  <c r="W90" i="6"/>
  <c r="P90" i="6"/>
  <c r="O90" i="6"/>
  <c r="N90" i="6"/>
  <c r="M90" i="6"/>
  <c r="AR90" i="6" s="1"/>
  <c r="AT89" i="6"/>
  <c r="AJ89" i="6"/>
  <c r="AI89" i="6"/>
  <c r="AH89" i="6"/>
  <c r="AF89" i="6"/>
  <c r="AE89" i="6"/>
  <c r="AD89" i="6"/>
  <c r="AC89" i="6"/>
  <c r="AB89" i="6"/>
  <c r="AA89" i="6"/>
  <c r="Z89" i="6"/>
  <c r="Y89" i="6"/>
  <c r="X89" i="6"/>
  <c r="W89" i="6"/>
  <c r="P89" i="6"/>
  <c r="O89" i="6"/>
  <c r="N89" i="6"/>
  <c r="AO89" i="6" s="1"/>
  <c r="M89" i="6"/>
  <c r="AT88" i="6"/>
  <c r="AP88" i="6"/>
  <c r="AO88" i="6"/>
  <c r="AV88" i="6" s="1"/>
  <c r="AI88" i="6"/>
  <c r="AH88" i="6"/>
  <c r="AF88" i="6"/>
  <c r="AE88" i="6"/>
  <c r="AD88" i="6"/>
  <c r="AC88" i="6"/>
  <c r="AA88" i="6"/>
  <c r="Z88" i="6"/>
  <c r="Y88" i="6"/>
  <c r="X88" i="6"/>
  <c r="W88" i="6"/>
  <c r="P88" i="6"/>
  <c r="O88" i="6"/>
  <c r="AQ88" i="6" s="1"/>
  <c r="N88" i="6"/>
  <c r="M88" i="6"/>
  <c r="AR87" i="6"/>
  <c r="AI87" i="6"/>
  <c r="AH87" i="6"/>
  <c r="AF87" i="6"/>
  <c r="AE87" i="6"/>
  <c r="AD87" i="6"/>
  <c r="AA87" i="6"/>
  <c r="Z87" i="6"/>
  <c r="Y87" i="6"/>
  <c r="X87" i="6"/>
  <c r="W87" i="6"/>
  <c r="P87" i="6"/>
  <c r="O87" i="6"/>
  <c r="AQ87" i="6" s="1"/>
  <c r="N87" i="6"/>
  <c r="AC87" i="6" s="1"/>
  <c r="M87" i="6"/>
  <c r="AB87" i="6" s="1"/>
  <c r="AT86" i="6"/>
  <c r="AI86" i="6"/>
  <c r="AH86" i="6"/>
  <c r="AF86" i="6"/>
  <c r="AE86" i="6"/>
  <c r="AC86" i="6"/>
  <c r="AA86" i="6"/>
  <c r="Z86" i="6"/>
  <c r="Y86" i="6"/>
  <c r="X86" i="6"/>
  <c r="W86" i="6"/>
  <c r="P86" i="6"/>
  <c r="O86" i="6"/>
  <c r="AD86" i="6" s="1"/>
  <c r="N86" i="6"/>
  <c r="AO86" i="6" s="1"/>
  <c r="M86" i="6"/>
  <c r="AR86" i="6" s="1"/>
  <c r="AN85" i="6"/>
  <c r="AI85" i="6"/>
  <c r="AT85" i="6" s="1"/>
  <c r="AH85" i="6"/>
  <c r="AF85" i="6"/>
  <c r="AE85" i="6"/>
  <c r="AD85" i="6"/>
  <c r="AB85" i="6"/>
  <c r="AA85" i="6"/>
  <c r="Z85" i="6"/>
  <c r="Y85" i="6"/>
  <c r="X85" i="6"/>
  <c r="W85" i="6"/>
  <c r="P85" i="6"/>
  <c r="O85" i="6"/>
  <c r="N85" i="6"/>
  <c r="AO85" i="6" s="1"/>
  <c r="M85" i="6"/>
  <c r="AO84" i="6"/>
  <c r="AI84" i="6"/>
  <c r="AH84" i="6"/>
  <c r="AF84" i="6"/>
  <c r="AE84" i="6"/>
  <c r="AC84" i="6"/>
  <c r="AA84" i="6"/>
  <c r="Z84" i="6"/>
  <c r="Y84" i="6"/>
  <c r="X84" i="6"/>
  <c r="W84" i="6"/>
  <c r="P84" i="6"/>
  <c r="O84" i="6"/>
  <c r="N84" i="6"/>
  <c r="M84" i="6"/>
  <c r="AR84" i="6" s="1"/>
  <c r="AT83" i="6"/>
  <c r="AJ83" i="6"/>
  <c r="AI83" i="6"/>
  <c r="AH83" i="6"/>
  <c r="AF83" i="6"/>
  <c r="AE83" i="6"/>
  <c r="AD83" i="6"/>
  <c r="AB83" i="6"/>
  <c r="AA83" i="6"/>
  <c r="Z83" i="6"/>
  <c r="Y83" i="6"/>
  <c r="X83" i="6"/>
  <c r="W83" i="6"/>
  <c r="P83" i="6"/>
  <c r="O83" i="6"/>
  <c r="AQ83" i="6" s="1"/>
  <c r="N83" i="6"/>
  <c r="M83" i="6"/>
  <c r="AI82" i="6"/>
  <c r="AH82" i="6"/>
  <c r="W82" i="6"/>
  <c r="AQ81" i="6"/>
  <c r="AN81" i="6"/>
  <c r="AI81" i="6"/>
  <c r="AT81" i="6" s="1"/>
  <c r="AH81" i="6"/>
  <c r="AF81" i="6"/>
  <c r="AE81" i="6"/>
  <c r="AD81" i="6"/>
  <c r="AB81" i="6"/>
  <c r="AA81" i="6"/>
  <c r="Z81" i="6"/>
  <c r="Y81" i="6"/>
  <c r="X81" i="6"/>
  <c r="W81" i="6"/>
  <c r="P81" i="6"/>
  <c r="O81" i="6"/>
  <c r="N81" i="6"/>
  <c r="AO81" i="6" s="1"/>
  <c r="M81" i="6"/>
  <c r="AV80" i="6"/>
  <c r="AR80" i="6"/>
  <c r="AP80" i="6"/>
  <c r="AO80" i="6"/>
  <c r="AI80" i="6"/>
  <c r="AH80" i="6"/>
  <c r="AF80" i="6"/>
  <c r="AE80" i="6"/>
  <c r="AC80" i="6"/>
  <c r="AA80" i="6"/>
  <c r="Z80" i="6"/>
  <c r="Y80" i="6"/>
  <c r="X80" i="6"/>
  <c r="W80" i="6"/>
  <c r="P80" i="6"/>
  <c r="O80" i="6"/>
  <c r="AQ80" i="6" s="1"/>
  <c r="N80" i="6"/>
  <c r="M80" i="6"/>
  <c r="AB80" i="6" s="1"/>
  <c r="AT79" i="6"/>
  <c r="AI79" i="6"/>
  <c r="AH79" i="6"/>
  <c r="AF79" i="6"/>
  <c r="AE79" i="6"/>
  <c r="AD79" i="6"/>
  <c r="AB79" i="6"/>
  <c r="AA79" i="6"/>
  <c r="Z79" i="6"/>
  <c r="Y79" i="6"/>
  <c r="X79" i="6"/>
  <c r="W79" i="6"/>
  <c r="P79" i="6"/>
  <c r="O79" i="6"/>
  <c r="N79" i="6"/>
  <c r="AO79" i="6" s="1"/>
  <c r="M79" i="6"/>
  <c r="AT78" i="6"/>
  <c r="AQ78" i="6"/>
  <c r="AI78" i="6"/>
  <c r="AH78" i="6"/>
  <c r="AF78" i="6"/>
  <c r="AE78" i="6"/>
  <c r="AD78" i="6"/>
  <c r="AC78" i="6"/>
  <c r="AA78" i="6"/>
  <c r="Z78" i="6"/>
  <c r="Y78" i="6"/>
  <c r="X78" i="6"/>
  <c r="W78" i="6"/>
  <c r="P78" i="6"/>
  <c r="O78" i="6"/>
  <c r="N78" i="6"/>
  <c r="M78" i="6"/>
  <c r="AR77" i="6"/>
  <c r="AI77" i="6"/>
  <c r="AH77" i="6"/>
  <c r="AF77" i="6"/>
  <c r="AE77" i="6"/>
  <c r="AD77" i="6"/>
  <c r="AA77" i="6"/>
  <c r="Z77" i="6"/>
  <c r="Y77" i="6"/>
  <c r="X77" i="6"/>
  <c r="W77" i="6"/>
  <c r="P77" i="6"/>
  <c r="O77" i="6"/>
  <c r="AQ77" i="6" s="1"/>
  <c r="N77" i="6"/>
  <c r="AC77" i="6" s="1"/>
  <c r="M77" i="6"/>
  <c r="AB77" i="6" s="1"/>
  <c r="AI76" i="6"/>
  <c r="AH76" i="6"/>
  <c r="W76" i="6"/>
  <c r="AT75" i="6"/>
  <c r="AI75" i="6"/>
  <c r="AH75" i="6"/>
  <c r="AF75" i="6"/>
  <c r="AE75" i="6"/>
  <c r="AD75" i="6"/>
  <c r="AC75" i="6"/>
  <c r="AB75" i="6"/>
  <c r="AA75" i="6"/>
  <c r="Z75" i="6"/>
  <c r="Y75" i="6"/>
  <c r="X75" i="6"/>
  <c r="W75" i="6"/>
  <c r="P75" i="6"/>
  <c r="O75" i="6"/>
  <c r="AQ75" i="6" s="1"/>
  <c r="N75" i="6"/>
  <c r="M75" i="6"/>
  <c r="AT74" i="6"/>
  <c r="AN74" i="6"/>
  <c r="AI74" i="6"/>
  <c r="AH74" i="6"/>
  <c r="AF74" i="6"/>
  <c r="AE74" i="6"/>
  <c r="AD74" i="6"/>
  <c r="AC74" i="6"/>
  <c r="AA74" i="6"/>
  <c r="Z74" i="6"/>
  <c r="Y74" i="6"/>
  <c r="X74" i="6"/>
  <c r="W74" i="6"/>
  <c r="P74" i="6"/>
  <c r="O74" i="6"/>
  <c r="N74" i="6"/>
  <c r="M74" i="6"/>
  <c r="AR74" i="6" s="1"/>
  <c r="AO73" i="6"/>
  <c r="AI73" i="6"/>
  <c r="AH73" i="6"/>
  <c r="AF73" i="6"/>
  <c r="AE73" i="6"/>
  <c r="AD73" i="6"/>
  <c r="AB73" i="6"/>
  <c r="AA73" i="6"/>
  <c r="Z73" i="6"/>
  <c r="Y73" i="6"/>
  <c r="X73" i="6"/>
  <c r="W73" i="6"/>
  <c r="P73" i="6"/>
  <c r="O73" i="6"/>
  <c r="N73" i="6"/>
  <c r="AC73" i="6" s="1"/>
  <c r="M73" i="6"/>
  <c r="AR73" i="6" s="1"/>
  <c r="AT72" i="6"/>
  <c r="AJ72" i="6"/>
  <c r="AI72" i="6"/>
  <c r="AH72" i="6"/>
  <c r="AF72" i="6"/>
  <c r="AE72" i="6"/>
  <c r="AC72" i="6"/>
  <c r="AA72" i="6"/>
  <c r="Z72" i="6"/>
  <c r="Y72" i="6"/>
  <c r="X72" i="6"/>
  <c r="W72" i="6"/>
  <c r="P72" i="6"/>
  <c r="O72" i="6"/>
  <c r="AD72" i="6" s="1"/>
  <c r="N72" i="6"/>
  <c r="M72" i="6"/>
  <c r="AR72" i="6" s="1"/>
  <c r="AI71" i="6"/>
  <c r="AH71" i="6"/>
  <c r="W71" i="6"/>
  <c r="AU70" i="6"/>
  <c r="AT70" i="6"/>
  <c r="AP70" i="6"/>
  <c r="AO70" i="6"/>
  <c r="AV70" i="6" s="1"/>
  <c r="AN70" i="6"/>
  <c r="AI70" i="6"/>
  <c r="AH70" i="6"/>
  <c r="AF70" i="6"/>
  <c r="AE70" i="6"/>
  <c r="AC70" i="6"/>
  <c r="AA70" i="6"/>
  <c r="Z70" i="6"/>
  <c r="Y70" i="6"/>
  <c r="X70" i="6"/>
  <c r="W70" i="6"/>
  <c r="P70" i="6"/>
  <c r="O70" i="6"/>
  <c r="N70" i="6"/>
  <c r="M70" i="6"/>
  <c r="AR70" i="6" s="1"/>
  <c r="AV69" i="6"/>
  <c r="AP69" i="6"/>
  <c r="AO69" i="6"/>
  <c r="AI69" i="6"/>
  <c r="AH69" i="6"/>
  <c r="AF69" i="6"/>
  <c r="AE69" i="6"/>
  <c r="AD69" i="6"/>
  <c r="AA69" i="6"/>
  <c r="Z69" i="6"/>
  <c r="Y69" i="6"/>
  <c r="X69" i="6"/>
  <c r="W69" i="6"/>
  <c r="P69" i="6"/>
  <c r="O69" i="6"/>
  <c r="N69" i="6"/>
  <c r="AC69" i="6" s="1"/>
  <c r="M69" i="6"/>
  <c r="AT68" i="6"/>
  <c r="AP68" i="6"/>
  <c r="AJ68" i="6"/>
  <c r="AI68" i="6"/>
  <c r="AH68" i="6"/>
  <c r="AF68" i="6"/>
  <c r="AE68" i="6"/>
  <c r="AC68" i="6"/>
  <c r="AA68" i="6"/>
  <c r="Z68" i="6"/>
  <c r="Y68" i="6"/>
  <c r="X68" i="6"/>
  <c r="W68" i="6"/>
  <c r="P68" i="6"/>
  <c r="O68" i="6"/>
  <c r="N68" i="6"/>
  <c r="AO68" i="6" s="1"/>
  <c r="AV68" i="6" s="1"/>
  <c r="M68" i="6"/>
  <c r="AR68" i="6" s="1"/>
  <c r="AI67" i="6"/>
  <c r="AH67" i="6"/>
  <c r="W67" i="6"/>
  <c r="AV66" i="6"/>
  <c r="AT66" i="6"/>
  <c r="AQ66" i="6"/>
  <c r="AP66" i="6"/>
  <c r="AO66" i="6"/>
  <c r="AN66" i="6"/>
  <c r="AI66" i="6"/>
  <c r="AH66" i="6"/>
  <c r="AF66" i="6"/>
  <c r="AE66" i="6"/>
  <c r="AD66" i="6"/>
  <c r="AC66" i="6"/>
  <c r="AA66" i="6"/>
  <c r="Z66" i="6"/>
  <c r="Y66" i="6"/>
  <c r="X66" i="6"/>
  <c r="W66" i="6"/>
  <c r="P66" i="6"/>
  <c r="O66" i="6"/>
  <c r="N66" i="6"/>
  <c r="M66" i="6"/>
  <c r="AU65" i="6"/>
  <c r="AP65" i="6"/>
  <c r="AN65" i="6"/>
  <c r="AI65" i="6"/>
  <c r="AH65" i="6"/>
  <c r="AF65" i="6"/>
  <c r="AE65" i="6"/>
  <c r="AD65" i="6"/>
  <c r="AB65" i="6"/>
  <c r="AA65" i="6"/>
  <c r="Z65" i="6"/>
  <c r="Y65" i="6"/>
  <c r="X65" i="6"/>
  <c r="W65" i="6"/>
  <c r="P65" i="6"/>
  <c r="O65" i="6"/>
  <c r="N65" i="6"/>
  <c r="AC65" i="6" s="1"/>
  <c r="M65" i="6"/>
  <c r="AR65" i="6" s="1"/>
  <c r="AT64" i="6"/>
  <c r="AP64" i="6"/>
  <c r="AO64" i="6"/>
  <c r="AV64" i="6" s="1"/>
  <c r="AI64" i="6"/>
  <c r="AH64" i="6"/>
  <c r="AF64" i="6"/>
  <c r="AE64" i="6"/>
  <c r="AC64" i="6"/>
  <c r="AA64" i="6"/>
  <c r="Z64" i="6"/>
  <c r="Y64" i="6"/>
  <c r="X64" i="6"/>
  <c r="W64" i="6"/>
  <c r="P64" i="6"/>
  <c r="O64" i="6"/>
  <c r="AD64" i="6" s="1"/>
  <c r="N64" i="6"/>
  <c r="M64" i="6"/>
  <c r="AQ63" i="6"/>
  <c r="AP63" i="6"/>
  <c r="AI63" i="6"/>
  <c r="AH63" i="6"/>
  <c r="AF63" i="6"/>
  <c r="AE63" i="6"/>
  <c r="AB63" i="6"/>
  <c r="AA63" i="6"/>
  <c r="Z63" i="6"/>
  <c r="Y63" i="6"/>
  <c r="X63" i="6"/>
  <c r="W63" i="6"/>
  <c r="P63" i="6"/>
  <c r="O63" i="6"/>
  <c r="AD63" i="6" s="1"/>
  <c r="N63" i="6"/>
  <c r="M63" i="6"/>
  <c r="AV62" i="6"/>
  <c r="AQ62" i="6"/>
  <c r="AP62" i="6"/>
  <c r="AO62" i="6"/>
  <c r="AJ62" i="6"/>
  <c r="AI62" i="6"/>
  <c r="AH62" i="6"/>
  <c r="AF62" i="6"/>
  <c r="AE62" i="6"/>
  <c r="AC62" i="6"/>
  <c r="AA62" i="6"/>
  <c r="Z62" i="6"/>
  <c r="Y62" i="6"/>
  <c r="X62" i="6"/>
  <c r="W62" i="6"/>
  <c r="P62" i="6"/>
  <c r="O62" i="6"/>
  <c r="AD62" i="6" s="1"/>
  <c r="N62" i="6"/>
  <c r="M62" i="6"/>
  <c r="AR62" i="6" s="1"/>
  <c r="AI61" i="6"/>
  <c r="AH61" i="6"/>
  <c r="W61" i="6"/>
  <c r="AT60" i="6"/>
  <c r="AQ60" i="6"/>
  <c r="AP60" i="6"/>
  <c r="AO60" i="6"/>
  <c r="AV60" i="6" s="1"/>
  <c r="AJ60" i="6"/>
  <c r="AI60" i="6"/>
  <c r="AH60" i="6"/>
  <c r="AF60" i="6"/>
  <c r="AE60" i="6"/>
  <c r="AC60" i="6"/>
  <c r="AA60" i="6"/>
  <c r="Z60" i="6"/>
  <c r="Y60" i="6"/>
  <c r="X60" i="6"/>
  <c r="W60" i="6"/>
  <c r="P60" i="6"/>
  <c r="O60" i="6"/>
  <c r="AD60" i="6" s="1"/>
  <c r="N60" i="6"/>
  <c r="M60" i="6"/>
  <c r="AU59" i="6"/>
  <c r="AP59" i="6"/>
  <c r="AI59" i="6"/>
  <c r="AH59" i="6"/>
  <c r="AF59" i="6"/>
  <c r="AE59" i="6"/>
  <c r="AD59" i="6"/>
  <c r="AB59" i="6"/>
  <c r="AA59" i="6"/>
  <c r="Z59" i="6"/>
  <c r="Y59" i="6"/>
  <c r="X59" i="6"/>
  <c r="W59" i="6"/>
  <c r="P59" i="6"/>
  <c r="O59" i="6"/>
  <c r="AQ59" i="6" s="1"/>
  <c r="N59" i="6"/>
  <c r="M59" i="6"/>
  <c r="AI58" i="6"/>
  <c r="AH58" i="6"/>
  <c r="W58" i="6"/>
  <c r="AU57" i="6"/>
  <c r="AO57" i="6"/>
  <c r="AI57" i="6"/>
  <c r="AH57" i="6"/>
  <c r="AF57" i="6"/>
  <c r="AE57" i="6"/>
  <c r="AD57" i="6"/>
  <c r="AA57" i="6"/>
  <c r="Z57" i="6"/>
  <c r="Y57" i="6"/>
  <c r="X57" i="6"/>
  <c r="W57" i="6"/>
  <c r="P57" i="6"/>
  <c r="O57" i="6"/>
  <c r="AQ57" i="6" s="1"/>
  <c r="N57" i="6"/>
  <c r="AC57" i="6" s="1"/>
  <c r="M57" i="6"/>
  <c r="AR57" i="6" s="1"/>
  <c r="AT56" i="6"/>
  <c r="AO56" i="6"/>
  <c r="AI56" i="6"/>
  <c r="AH56" i="6"/>
  <c r="AF56" i="6"/>
  <c r="AE56" i="6"/>
  <c r="AC56" i="6"/>
  <c r="AA56" i="6"/>
  <c r="Z56" i="6"/>
  <c r="Y56" i="6"/>
  <c r="X56" i="6"/>
  <c r="W56" i="6"/>
  <c r="P56" i="6"/>
  <c r="O56" i="6"/>
  <c r="AD56" i="6" s="1"/>
  <c r="N56" i="6"/>
  <c r="M56" i="6"/>
  <c r="AR55" i="6"/>
  <c r="AI55" i="6"/>
  <c r="AH55" i="6"/>
  <c r="AF55" i="6"/>
  <c r="AE55" i="6"/>
  <c r="AB55" i="6"/>
  <c r="AA55" i="6"/>
  <c r="Z55" i="6"/>
  <c r="Y55" i="6"/>
  <c r="X55" i="6"/>
  <c r="W55" i="6"/>
  <c r="P55" i="6"/>
  <c r="O55" i="6"/>
  <c r="AD55" i="6" s="1"/>
  <c r="N55" i="6"/>
  <c r="M55" i="6"/>
  <c r="AI54" i="6"/>
  <c r="AH54" i="6"/>
  <c r="W54" i="6"/>
  <c r="AP53" i="6"/>
  <c r="AO53" i="6"/>
  <c r="AI53" i="6"/>
  <c r="AH53" i="6"/>
  <c r="AF53" i="6"/>
  <c r="AE53" i="6"/>
  <c r="AD53" i="6"/>
  <c r="AA53" i="6"/>
  <c r="Z53" i="6"/>
  <c r="Y53" i="6"/>
  <c r="X53" i="6"/>
  <c r="W53" i="6"/>
  <c r="P53" i="6"/>
  <c r="O53" i="6"/>
  <c r="AQ53" i="6" s="1"/>
  <c r="N53" i="6"/>
  <c r="AC53" i="6" s="1"/>
  <c r="M53" i="6"/>
  <c r="AB53" i="6" s="1"/>
  <c r="AT52" i="6"/>
  <c r="AP52" i="6"/>
  <c r="AJ52" i="6"/>
  <c r="AI52" i="6"/>
  <c r="AH52" i="6"/>
  <c r="AF52" i="6"/>
  <c r="AE52" i="6"/>
  <c r="AA52" i="6"/>
  <c r="Z52" i="6"/>
  <c r="Y52" i="6"/>
  <c r="X52" i="6"/>
  <c r="W52" i="6"/>
  <c r="P52" i="6"/>
  <c r="O52" i="6"/>
  <c r="AD52" i="6" s="1"/>
  <c r="N52" i="6"/>
  <c r="M52" i="6"/>
  <c r="AR51" i="6"/>
  <c r="AP51" i="6"/>
  <c r="AN51" i="6"/>
  <c r="AI51" i="6"/>
  <c r="AH51" i="6"/>
  <c r="AF51" i="6"/>
  <c r="AE51" i="6"/>
  <c r="AD51" i="6"/>
  <c r="AB51" i="6"/>
  <c r="AA51" i="6"/>
  <c r="Z51" i="6"/>
  <c r="Y51" i="6"/>
  <c r="X51" i="6"/>
  <c r="W51" i="6"/>
  <c r="P51" i="6"/>
  <c r="O51" i="6"/>
  <c r="AQ51" i="6" s="1"/>
  <c r="N51" i="6"/>
  <c r="M51" i="6"/>
  <c r="AR50" i="6"/>
  <c r="AP50" i="6"/>
  <c r="AO50" i="6"/>
  <c r="AV50" i="6" s="1"/>
  <c r="AI50" i="6"/>
  <c r="AN50" i="6" s="1"/>
  <c r="AH50" i="6"/>
  <c r="AF50" i="6"/>
  <c r="AE50" i="6"/>
  <c r="AC50" i="6"/>
  <c r="AA50" i="6"/>
  <c r="Z50" i="6"/>
  <c r="Y50" i="6"/>
  <c r="X50" i="6"/>
  <c r="W50" i="6"/>
  <c r="P50" i="6"/>
  <c r="O50" i="6"/>
  <c r="AD50" i="6" s="1"/>
  <c r="N50" i="6"/>
  <c r="M50" i="6"/>
  <c r="AB50" i="6" s="1"/>
  <c r="AT49" i="6"/>
  <c r="AN49" i="6"/>
  <c r="AI49" i="6"/>
  <c r="AH49" i="6"/>
  <c r="AF49" i="6"/>
  <c r="AE49" i="6"/>
  <c r="AD49" i="6"/>
  <c r="AC49" i="6"/>
  <c r="AB49" i="6"/>
  <c r="AA49" i="6"/>
  <c r="Z49" i="6"/>
  <c r="Y49" i="6"/>
  <c r="X49" i="6"/>
  <c r="W49" i="6"/>
  <c r="P49" i="6"/>
  <c r="O49" i="6"/>
  <c r="AQ49" i="6" s="1"/>
  <c r="N49" i="6"/>
  <c r="M49" i="6"/>
  <c r="AI48" i="6"/>
  <c r="AH48" i="6"/>
  <c r="W48" i="6"/>
  <c r="AQ47" i="6"/>
  <c r="AP47" i="6"/>
  <c r="AN47" i="6"/>
  <c r="AI47" i="6"/>
  <c r="AH47" i="6"/>
  <c r="AF47" i="6"/>
  <c r="AE47" i="6"/>
  <c r="AD47" i="6"/>
  <c r="AB47" i="6"/>
  <c r="AA47" i="6"/>
  <c r="Z47" i="6"/>
  <c r="Y47" i="6"/>
  <c r="X47" i="6"/>
  <c r="W47" i="6"/>
  <c r="P47" i="6"/>
  <c r="O47" i="6"/>
  <c r="N47" i="6"/>
  <c r="M47" i="6"/>
  <c r="AT46" i="6"/>
  <c r="AO46" i="6"/>
  <c r="AI46" i="6"/>
  <c r="AN46" i="6" s="1"/>
  <c r="AH46" i="6"/>
  <c r="AF46" i="6"/>
  <c r="AE46" i="6"/>
  <c r="AC46" i="6"/>
  <c r="AA46" i="6"/>
  <c r="Z46" i="6"/>
  <c r="Y46" i="6"/>
  <c r="X46" i="6"/>
  <c r="W46" i="6"/>
  <c r="P46" i="6"/>
  <c r="O46" i="6"/>
  <c r="AD46" i="6" s="1"/>
  <c r="N46" i="6"/>
  <c r="M46" i="6"/>
  <c r="AR46" i="6" s="1"/>
  <c r="AI45" i="6"/>
  <c r="AH45" i="6"/>
  <c r="W45" i="6"/>
  <c r="AT44" i="6"/>
  <c r="AP44" i="6"/>
  <c r="AN44" i="6"/>
  <c r="AJ44" i="6"/>
  <c r="AI44" i="6"/>
  <c r="AH44" i="6"/>
  <c r="AF44" i="6"/>
  <c r="AE44" i="6"/>
  <c r="AD44" i="6"/>
  <c r="AC44" i="6"/>
  <c r="AA44" i="6"/>
  <c r="Z44" i="6"/>
  <c r="Y44" i="6"/>
  <c r="X44" i="6"/>
  <c r="W44" i="6"/>
  <c r="P44" i="6"/>
  <c r="O44" i="6"/>
  <c r="AQ44" i="6" s="1"/>
  <c r="N44" i="6"/>
  <c r="AO44" i="6" s="1"/>
  <c r="AV44" i="6" s="1"/>
  <c r="M44" i="6"/>
  <c r="AO43" i="6"/>
  <c r="AI43" i="6"/>
  <c r="AH43" i="6"/>
  <c r="AF43" i="6"/>
  <c r="AE43" i="6"/>
  <c r="AC43" i="6"/>
  <c r="AA43" i="6"/>
  <c r="Z43" i="6"/>
  <c r="Y43" i="6"/>
  <c r="X43" i="6"/>
  <c r="W43" i="6"/>
  <c r="P43" i="6"/>
  <c r="O43" i="6"/>
  <c r="AQ43" i="6" s="1"/>
  <c r="N43" i="6"/>
  <c r="M43" i="6"/>
  <c r="AR43" i="6" s="1"/>
  <c r="AT42" i="6"/>
  <c r="AN42" i="6"/>
  <c r="AJ42" i="6"/>
  <c r="AI42" i="6"/>
  <c r="AH42" i="6"/>
  <c r="AF42" i="6"/>
  <c r="AE42" i="6"/>
  <c r="AD42" i="6"/>
  <c r="AB42" i="6"/>
  <c r="AA42" i="6"/>
  <c r="Z42" i="6"/>
  <c r="Y42" i="6"/>
  <c r="X42" i="6"/>
  <c r="W42" i="6"/>
  <c r="P42" i="6"/>
  <c r="O42" i="6"/>
  <c r="AQ42" i="6" s="1"/>
  <c r="N42" i="6"/>
  <c r="M42" i="6"/>
  <c r="AT41" i="6"/>
  <c r="AQ41" i="6"/>
  <c r="AO41" i="6"/>
  <c r="AN41" i="6"/>
  <c r="AI41" i="6"/>
  <c r="AH41" i="6"/>
  <c r="AF41" i="6"/>
  <c r="AE41" i="6"/>
  <c r="AD41" i="6"/>
  <c r="AC41" i="6"/>
  <c r="AA41" i="6"/>
  <c r="Z41" i="6"/>
  <c r="Y41" i="6"/>
  <c r="X41" i="6"/>
  <c r="W41" i="6"/>
  <c r="P41" i="6"/>
  <c r="O41" i="6"/>
  <c r="N41" i="6"/>
  <c r="M41" i="6"/>
  <c r="AR41" i="6" s="1"/>
  <c r="AR40" i="6"/>
  <c r="AO40" i="6"/>
  <c r="AI40" i="6"/>
  <c r="AH40" i="6"/>
  <c r="AF40" i="6"/>
  <c r="AE40" i="6"/>
  <c r="AD40" i="6"/>
  <c r="AB40" i="6"/>
  <c r="AA40" i="6"/>
  <c r="Z40" i="6"/>
  <c r="Y40" i="6"/>
  <c r="X40" i="6"/>
  <c r="W40" i="6"/>
  <c r="P40" i="6"/>
  <c r="O40" i="6"/>
  <c r="AQ40" i="6" s="1"/>
  <c r="N40" i="6"/>
  <c r="AC40" i="6" s="1"/>
  <c r="M40" i="6"/>
  <c r="AT39" i="6"/>
  <c r="AP39" i="6"/>
  <c r="AN39" i="6"/>
  <c r="AJ39" i="6"/>
  <c r="AI39" i="6"/>
  <c r="AH39" i="6"/>
  <c r="AF39" i="6"/>
  <c r="AE39" i="6"/>
  <c r="AC39" i="6"/>
  <c r="AA39" i="6"/>
  <c r="Z39" i="6"/>
  <c r="Y39" i="6"/>
  <c r="X39" i="6"/>
  <c r="W39" i="6"/>
  <c r="P39" i="6"/>
  <c r="O39" i="6"/>
  <c r="AD39" i="6" s="1"/>
  <c r="N39" i="6"/>
  <c r="AO39" i="6" s="1"/>
  <c r="M39" i="6"/>
  <c r="AR39" i="6" s="1"/>
  <c r="AI38" i="6"/>
  <c r="AH38" i="6"/>
  <c r="W38" i="6"/>
  <c r="AT37" i="6"/>
  <c r="AO37" i="6"/>
  <c r="AN37" i="6"/>
  <c r="AI37" i="6"/>
  <c r="AH37" i="6"/>
  <c r="AF37" i="6"/>
  <c r="AE37" i="6"/>
  <c r="AC37" i="6"/>
  <c r="AA37" i="6"/>
  <c r="Z37" i="6"/>
  <c r="Y37" i="6"/>
  <c r="X37" i="6"/>
  <c r="W37" i="6"/>
  <c r="P37" i="6"/>
  <c r="O37" i="6"/>
  <c r="N37" i="6"/>
  <c r="M37" i="6"/>
  <c r="AR37" i="6" s="1"/>
  <c r="AR36" i="6"/>
  <c r="AP36" i="6"/>
  <c r="AO36" i="6"/>
  <c r="AV36" i="6" s="1"/>
  <c r="AI36" i="6"/>
  <c r="AH36" i="6"/>
  <c r="AF36" i="6"/>
  <c r="AE36" i="6"/>
  <c r="AD36" i="6"/>
  <c r="AB36" i="6"/>
  <c r="AA36" i="6"/>
  <c r="Z36" i="6"/>
  <c r="Y36" i="6"/>
  <c r="X36" i="6"/>
  <c r="W36" i="6"/>
  <c r="P36" i="6"/>
  <c r="O36" i="6"/>
  <c r="AQ36" i="6" s="1"/>
  <c r="N36" i="6"/>
  <c r="AC36" i="6" s="1"/>
  <c r="M36" i="6"/>
  <c r="AT35" i="6"/>
  <c r="AP35" i="6"/>
  <c r="AN35" i="6"/>
  <c r="AJ35" i="6"/>
  <c r="AI35" i="6"/>
  <c r="AH35" i="6"/>
  <c r="AF35" i="6"/>
  <c r="AE35" i="6"/>
  <c r="AC35" i="6"/>
  <c r="AA35" i="6"/>
  <c r="Z35" i="6"/>
  <c r="Y35" i="6"/>
  <c r="X35" i="6"/>
  <c r="W35" i="6"/>
  <c r="P35" i="6"/>
  <c r="O35" i="6"/>
  <c r="AD35" i="6" s="1"/>
  <c r="N35" i="6"/>
  <c r="AO35" i="6" s="1"/>
  <c r="M35" i="6"/>
  <c r="AR35" i="6" s="1"/>
  <c r="AU34" i="6"/>
  <c r="AR34" i="6"/>
  <c r="AQ34" i="6"/>
  <c r="AN34" i="6"/>
  <c r="AI34" i="6"/>
  <c r="AT34" i="6" s="1"/>
  <c r="AH34" i="6"/>
  <c r="AF34" i="6"/>
  <c r="AE34" i="6"/>
  <c r="AD34" i="6"/>
  <c r="AB34" i="6"/>
  <c r="AA34" i="6"/>
  <c r="Z34" i="6"/>
  <c r="Y34" i="6"/>
  <c r="X34" i="6"/>
  <c r="W34" i="6"/>
  <c r="P34" i="6"/>
  <c r="O34" i="6"/>
  <c r="N34" i="6"/>
  <c r="AO34" i="6" s="1"/>
  <c r="M34" i="6"/>
  <c r="AR33" i="6"/>
  <c r="AO33" i="6"/>
  <c r="AI33" i="6"/>
  <c r="AH33" i="6"/>
  <c r="AF33" i="6"/>
  <c r="AE33" i="6"/>
  <c r="AC33" i="6"/>
  <c r="AA33" i="6"/>
  <c r="Z33" i="6"/>
  <c r="Y33" i="6"/>
  <c r="X33" i="6"/>
  <c r="W33" i="6"/>
  <c r="P33" i="6"/>
  <c r="O33" i="6"/>
  <c r="AQ33" i="6" s="1"/>
  <c r="N33" i="6"/>
  <c r="M33" i="6"/>
  <c r="AB33" i="6" s="1"/>
  <c r="AT32" i="6"/>
  <c r="AP32" i="6"/>
  <c r="AN32" i="6"/>
  <c r="AJ32" i="6"/>
  <c r="AI32" i="6"/>
  <c r="AH32" i="6"/>
  <c r="AF32" i="6"/>
  <c r="AE32" i="6"/>
  <c r="AD32" i="6"/>
  <c r="AB32" i="6"/>
  <c r="AA32" i="6"/>
  <c r="Z32" i="6"/>
  <c r="Y32" i="6"/>
  <c r="X32" i="6"/>
  <c r="W32" i="6"/>
  <c r="P32" i="6"/>
  <c r="O32" i="6"/>
  <c r="AQ32" i="6" s="1"/>
  <c r="N32" i="6"/>
  <c r="AO32" i="6" s="1"/>
  <c r="M32" i="6"/>
  <c r="AI31" i="6"/>
  <c r="AH31" i="6"/>
  <c r="W31" i="6"/>
  <c r="AU30" i="6"/>
  <c r="AR30" i="6"/>
  <c r="AQ30" i="6"/>
  <c r="AP30" i="6"/>
  <c r="AN30" i="6"/>
  <c r="AI30" i="6"/>
  <c r="AT30" i="6" s="1"/>
  <c r="AH30" i="6"/>
  <c r="AF30" i="6"/>
  <c r="AE30" i="6"/>
  <c r="AD30" i="6"/>
  <c r="AB30" i="6"/>
  <c r="AA30" i="6"/>
  <c r="Z30" i="6"/>
  <c r="Y30" i="6"/>
  <c r="X30" i="6"/>
  <c r="W30" i="6"/>
  <c r="P30" i="6"/>
  <c r="O30" i="6"/>
  <c r="N30" i="6"/>
  <c r="AO30" i="6" s="1"/>
  <c r="AV30" i="6" s="1"/>
  <c r="M30" i="6"/>
  <c r="AV29" i="6"/>
  <c r="AP29" i="6"/>
  <c r="AO29" i="6"/>
  <c r="AI29" i="6"/>
  <c r="AH29" i="6"/>
  <c r="AF29" i="6"/>
  <c r="AE29" i="6"/>
  <c r="AC29" i="6"/>
  <c r="AA29" i="6"/>
  <c r="Z29" i="6"/>
  <c r="Y29" i="6"/>
  <c r="X29" i="6"/>
  <c r="W29" i="6"/>
  <c r="P29" i="6"/>
  <c r="O29" i="6"/>
  <c r="AQ29" i="6" s="1"/>
  <c r="N29" i="6"/>
  <c r="M29" i="6"/>
  <c r="AT28" i="6"/>
  <c r="AP28" i="6"/>
  <c r="AN28" i="6"/>
  <c r="AJ28" i="6"/>
  <c r="AI28" i="6"/>
  <c r="AH28" i="6"/>
  <c r="AF28" i="6"/>
  <c r="AE28" i="6"/>
  <c r="AD28" i="6"/>
  <c r="AC28" i="6"/>
  <c r="AB28" i="6"/>
  <c r="AA28" i="6"/>
  <c r="Z28" i="6"/>
  <c r="Y28" i="6"/>
  <c r="X28" i="6"/>
  <c r="W28" i="6"/>
  <c r="P28" i="6"/>
  <c r="O28" i="6"/>
  <c r="AQ28" i="6" s="1"/>
  <c r="N28" i="6"/>
  <c r="AO28" i="6" s="1"/>
  <c r="AV28" i="6" s="1"/>
  <c r="M28" i="6"/>
  <c r="AI27" i="6"/>
  <c r="AH27" i="6"/>
  <c r="W27" i="6"/>
  <c r="AU26" i="6"/>
  <c r="AR26" i="6"/>
  <c r="AN26" i="6"/>
  <c r="AI26" i="6"/>
  <c r="AT26" i="6" s="1"/>
  <c r="AH26" i="6"/>
  <c r="AF26" i="6"/>
  <c r="AE26" i="6"/>
  <c r="AB26" i="6"/>
  <c r="AA26" i="6"/>
  <c r="Z26" i="6"/>
  <c r="Y26" i="6"/>
  <c r="X26" i="6"/>
  <c r="W26" i="6"/>
  <c r="P26" i="6"/>
  <c r="O26" i="6"/>
  <c r="N26" i="6"/>
  <c r="AO26" i="6" s="1"/>
  <c r="M26" i="6"/>
  <c r="AP25" i="6"/>
  <c r="AO25" i="6"/>
  <c r="AV25" i="6" s="1"/>
  <c r="AI25" i="6"/>
  <c r="AH25" i="6"/>
  <c r="AF25" i="6"/>
  <c r="AE25" i="6"/>
  <c r="AC25" i="6"/>
  <c r="AB25" i="6"/>
  <c r="AA25" i="6"/>
  <c r="Z25" i="6"/>
  <c r="Y25" i="6"/>
  <c r="X25" i="6"/>
  <c r="W25" i="6"/>
  <c r="P25" i="6"/>
  <c r="O25" i="6"/>
  <c r="AQ25" i="6" s="1"/>
  <c r="N25" i="6"/>
  <c r="M25" i="6"/>
  <c r="AR25" i="6" s="1"/>
  <c r="AT24" i="6"/>
  <c r="AN24" i="6"/>
  <c r="AJ24" i="6"/>
  <c r="AI24" i="6"/>
  <c r="AH24" i="6"/>
  <c r="AF24" i="6"/>
  <c r="AE24" i="6"/>
  <c r="AD24" i="6"/>
  <c r="AC24" i="6"/>
  <c r="AB24" i="6"/>
  <c r="AA24" i="6"/>
  <c r="Z24" i="6"/>
  <c r="Y24" i="6"/>
  <c r="X24" i="6"/>
  <c r="W24" i="6"/>
  <c r="P24" i="6"/>
  <c r="O24" i="6"/>
  <c r="AQ24" i="6" s="1"/>
  <c r="N24" i="6"/>
  <c r="AO24" i="6" s="1"/>
  <c r="M24" i="6"/>
  <c r="AU23" i="6"/>
  <c r="AT23" i="6"/>
  <c r="AQ23" i="6"/>
  <c r="AO23" i="6"/>
  <c r="AN23" i="6"/>
  <c r="AI23" i="6"/>
  <c r="AH23" i="6"/>
  <c r="AF23" i="6"/>
  <c r="AE23" i="6"/>
  <c r="AD23" i="6"/>
  <c r="AC23" i="6"/>
  <c r="AA23" i="6"/>
  <c r="Z23" i="6"/>
  <c r="Y23" i="6"/>
  <c r="X23" i="6"/>
  <c r="W23" i="6"/>
  <c r="P23" i="6"/>
  <c r="O23" i="6"/>
  <c r="N23" i="6"/>
  <c r="M23" i="6"/>
  <c r="AR23" i="6" s="1"/>
  <c r="AO22" i="6"/>
  <c r="AI22" i="6"/>
  <c r="AH22" i="6"/>
  <c r="AF22" i="6"/>
  <c r="AE22" i="6"/>
  <c r="AD22" i="6"/>
  <c r="AA22" i="6"/>
  <c r="Z22" i="6"/>
  <c r="Y22" i="6"/>
  <c r="X22" i="6"/>
  <c r="W22" i="6"/>
  <c r="P22" i="6"/>
  <c r="O22" i="6"/>
  <c r="AQ22" i="6" s="1"/>
  <c r="N22" i="6"/>
  <c r="AC22" i="6" s="1"/>
  <c r="M22" i="6"/>
  <c r="AR22" i="6" s="1"/>
  <c r="AI21" i="6"/>
  <c r="AH21" i="6"/>
  <c r="W21" i="6"/>
  <c r="AT20" i="6"/>
  <c r="AP20" i="6"/>
  <c r="AN20" i="6"/>
  <c r="AJ20" i="6"/>
  <c r="AI20" i="6"/>
  <c r="AH20" i="6"/>
  <c r="AF20" i="6"/>
  <c r="AE20" i="6"/>
  <c r="AD20" i="6"/>
  <c r="AC20" i="6"/>
  <c r="AB20" i="6"/>
  <c r="AA20" i="6"/>
  <c r="Z20" i="6"/>
  <c r="Y20" i="6"/>
  <c r="X20" i="6"/>
  <c r="W20" i="6"/>
  <c r="P20" i="6"/>
  <c r="O20" i="6"/>
  <c r="AQ20" i="6" s="1"/>
  <c r="N20" i="6"/>
  <c r="AO20" i="6" s="1"/>
  <c r="M20" i="6"/>
  <c r="AT19" i="6"/>
  <c r="AO19" i="6"/>
  <c r="AN19" i="6"/>
  <c r="AJ19" i="6"/>
  <c r="AI19" i="6"/>
  <c r="AH19" i="6"/>
  <c r="AF19" i="6"/>
  <c r="AE19" i="6"/>
  <c r="AC19" i="6"/>
  <c r="AA19" i="6"/>
  <c r="Z19" i="6"/>
  <c r="Y19" i="6"/>
  <c r="X19" i="6"/>
  <c r="W19" i="6"/>
  <c r="P19" i="6"/>
  <c r="O19" i="6"/>
  <c r="AQ19" i="6" s="1"/>
  <c r="N19" i="6"/>
  <c r="M19" i="6"/>
  <c r="AR19" i="6" s="1"/>
  <c r="AO18" i="6"/>
  <c r="AI18" i="6"/>
  <c r="AH18" i="6"/>
  <c r="AF18" i="6"/>
  <c r="AE18" i="6"/>
  <c r="AD18" i="6"/>
  <c r="AB18" i="6"/>
  <c r="AA18" i="6"/>
  <c r="Z18" i="6"/>
  <c r="Y18" i="6"/>
  <c r="X18" i="6"/>
  <c r="W18" i="6"/>
  <c r="P18" i="6"/>
  <c r="O18" i="6"/>
  <c r="AQ18" i="6" s="1"/>
  <c r="N18" i="6"/>
  <c r="AC18" i="6" s="1"/>
  <c r="M18" i="6"/>
  <c r="AR18" i="6" s="1"/>
  <c r="AT17" i="6"/>
  <c r="AN17" i="6"/>
  <c r="AJ17" i="6"/>
  <c r="AI17" i="6"/>
  <c r="AH17" i="6"/>
  <c r="AF17" i="6"/>
  <c r="AE17" i="6"/>
  <c r="AA17" i="6"/>
  <c r="Z17" i="6"/>
  <c r="Y17" i="6"/>
  <c r="X17" i="6"/>
  <c r="W17" i="6"/>
  <c r="P17" i="6"/>
  <c r="O17" i="6"/>
  <c r="AD17" i="6" s="1"/>
  <c r="N17" i="6"/>
  <c r="M17" i="6"/>
  <c r="AR17" i="6" s="1"/>
  <c r="AI16" i="6"/>
  <c r="AH16" i="6"/>
  <c r="W16" i="6"/>
  <c r="AT15" i="6"/>
  <c r="AP15" i="6"/>
  <c r="AO15" i="6"/>
  <c r="AV15" i="6" s="1"/>
  <c r="AN15" i="6"/>
  <c r="AJ15" i="6"/>
  <c r="AI15" i="6"/>
  <c r="AH15" i="6"/>
  <c r="AF15" i="6"/>
  <c r="AE15" i="6"/>
  <c r="AD15" i="6"/>
  <c r="AC15" i="6"/>
  <c r="AA15" i="6"/>
  <c r="Z15" i="6"/>
  <c r="Y15" i="6"/>
  <c r="X15" i="6"/>
  <c r="W15" i="6"/>
  <c r="P15" i="6"/>
  <c r="O15" i="6"/>
  <c r="AQ15" i="6" s="1"/>
  <c r="N15" i="6"/>
  <c r="M15" i="6"/>
  <c r="AR15" i="6" s="1"/>
  <c r="AR14" i="6"/>
  <c r="AO14" i="6"/>
  <c r="AI14" i="6"/>
  <c r="AH14" i="6"/>
  <c r="AF14" i="6"/>
  <c r="AE14" i="6"/>
  <c r="AD14" i="6"/>
  <c r="AB14" i="6"/>
  <c r="AA14" i="6"/>
  <c r="Z14" i="6"/>
  <c r="Y14" i="6"/>
  <c r="X14" i="6"/>
  <c r="W14" i="6"/>
  <c r="P14" i="6"/>
  <c r="O14" i="6"/>
  <c r="AQ14" i="6" s="1"/>
  <c r="N14" i="6"/>
  <c r="AC14" i="6" s="1"/>
  <c r="M14" i="6"/>
  <c r="AT13" i="6"/>
  <c r="AP13" i="6"/>
  <c r="AN13" i="6"/>
  <c r="AJ13" i="6"/>
  <c r="AI13" i="6"/>
  <c r="AH13" i="6"/>
  <c r="AF13" i="6"/>
  <c r="AE13" i="6"/>
  <c r="AC13" i="6"/>
  <c r="AA13" i="6"/>
  <c r="Z13" i="6"/>
  <c r="Y13" i="6"/>
  <c r="X13" i="6"/>
  <c r="W13" i="6"/>
  <c r="P13" i="6"/>
  <c r="O13" i="6"/>
  <c r="AD13" i="6" s="1"/>
  <c r="N13" i="6"/>
  <c r="AO13" i="6" s="1"/>
  <c r="M13" i="6"/>
  <c r="AR13" i="6" s="1"/>
  <c r="AR12" i="6"/>
  <c r="AQ12" i="6"/>
  <c r="AP12" i="6"/>
  <c r="AN12" i="6"/>
  <c r="AI12" i="6"/>
  <c r="AT12" i="6" s="1"/>
  <c r="AH12" i="6"/>
  <c r="AF12" i="6"/>
  <c r="AE12" i="6"/>
  <c r="AD12" i="6"/>
  <c r="AB12" i="6"/>
  <c r="AA12" i="6"/>
  <c r="Z12" i="6"/>
  <c r="Y12" i="6"/>
  <c r="X12" i="6"/>
  <c r="W12" i="6"/>
  <c r="P12" i="6"/>
  <c r="O12" i="6"/>
  <c r="N12" i="6"/>
  <c r="AO12" i="6" s="1"/>
  <c r="AV12" i="6" s="1"/>
  <c r="M12" i="6"/>
  <c r="AI11" i="6"/>
  <c r="AH11" i="6"/>
  <c r="W11" i="6"/>
  <c r="AO10" i="6"/>
  <c r="AI10" i="6"/>
  <c r="AH10" i="6"/>
  <c r="AF10" i="6"/>
  <c r="AE10" i="6"/>
  <c r="AD10" i="6"/>
  <c r="AB10" i="6"/>
  <c r="AA10" i="6"/>
  <c r="Z10" i="6"/>
  <c r="Y10" i="6"/>
  <c r="X10" i="6"/>
  <c r="W10" i="6"/>
  <c r="P10" i="6"/>
  <c r="O10" i="6"/>
  <c r="AQ10" i="6" s="1"/>
  <c r="N10" i="6"/>
  <c r="AC10" i="6" s="1"/>
  <c r="M10" i="6"/>
  <c r="AR10" i="6" s="1"/>
  <c r="AT9" i="6"/>
  <c r="AP9" i="6"/>
  <c r="AN9" i="6"/>
  <c r="AJ9" i="6"/>
  <c r="AI9" i="6"/>
  <c r="AH9" i="6"/>
  <c r="AF9" i="6"/>
  <c r="AE9" i="6"/>
  <c r="AA9" i="6"/>
  <c r="Z9" i="6"/>
  <c r="Y9" i="6"/>
  <c r="X9" i="6"/>
  <c r="W9" i="6"/>
  <c r="P9" i="6"/>
  <c r="O9" i="6"/>
  <c r="AD9" i="6" s="1"/>
  <c r="N9" i="6"/>
  <c r="M9" i="6"/>
  <c r="AR9" i="6" s="1"/>
  <c r="AR8" i="6"/>
  <c r="AN8" i="6"/>
  <c r="AI8" i="6"/>
  <c r="AT8" i="6" s="1"/>
  <c r="AH8" i="6"/>
  <c r="AF8" i="6"/>
  <c r="AE8" i="6"/>
  <c r="AB8" i="6"/>
  <c r="AA8" i="6"/>
  <c r="Z8" i="6"/>
  <c r="Y8" i="6"/>
  <c r="X8" i="6"/>
  <c r="W8" i="6"/>
  <c r="P8" i="6"/>
  <c r="O8" i="6"/>
  <c r="AQ8" i="6" s="1"/>
  <c r="N8" i="6"/>
  <c r="AO8" i="6" s="1"/>
  <c r="M8" i="6"/>
  <c r="AR7" i="6"/>
  <c r="AO7" i="6"/>
  <c r="AI7" i="6"/>
  <c r="AH7" i="6"/>
  <c r="AF7" i="6"/>
  <c r="AE7" i="6"/>
  <c r="AC7" i="6"/>
  <c r="AB7" i="6"/>
  <c r="AA7" i="6"/>
  <c r="Z7" i="6"/>
  <c r="Y7" i="6"/>
  <c r="X7" i="6"/>
  <c r="W7" i="6"/>
  <c r="P7" i="6"/>
  <c r="O7" i="6"/>
  <c r="AQ7" i="6" s="1"/>
  <c r="N7" i="6"/>
  <c r="M7" i="6"/>
  <c r="AT6" i="6"/>
  <c r="AP6" i="6"/>
  <c r="AN6" i="6"/>
  <c r="AJ6" i="6"/>
  <c r="AI6" i="6"/>
  <c r="AH6" i="6"/>
  <c r="AF6" i="6"/>
  <c r="AE6" i="6"/>
  <c r="AD6" i="6"/>
  <c r="AC6" i="6"/>
  <c r="AB6" i="6"/>
  <c r="AA6" i="6"/>
  <c r="Z6" i="6"/>
  <c r="Y6" i="6"/>
  <c r="X6" i="6"/>
  <c r="W6" i="6"/>
  <c r="P6" i="6"/>
  <c r="O6" i="6"/>
  <c r="AQ6" i="6" s="1"/>
  <c r="N6" i="6"/>
  <c r="AO6" i="6" s="1"/>
  <c r="M6" i="6"/>
  <c r="AI5" i="6"/>
  <c r="AH5" i="6"/>
  <c r="W5" i="6"/>
  <c r="AI4" i="6"/>
  <c r="AQ3" i="6"/>
  <c r="AP3" i="6"/>
  <c r="AO3" i="6"/>
  <c r="AI3" i="6"/>
  <c r="AH3" i="6"/>
  <c r="AN2" i="6"/>
  <c r="AM2" i="6"/>
  <c r="AL2" i="6"/>
  <c r="AK2" i="6"/>
  <c r="AJ2" i="6"/>
  <c r="AJ86" i="6" s="1"/>
  <c r="AA2" i="6"/>
  <c r="A2" i="6"/>
  <c r="AU1" i="6"/>
  <c r="AR1" i="6"/>
  <c r="AR63" i="6" s="1"/>
  <c r="AQ1" i="6"/>
  <c r="AQ64" i="6" s="1"/>
  <c r="AP1" i="6"/>
  <c r="AP86" i="6" s="1"/>
  <c r="AO1" i="6"/>
  <c r="AJ1" i="6"/>
  <c r="AA1" i="6"/>
  <c r="A1" i="6"/>
  <c r="AH1" i="6" s="1"/>
  <c r="AH2" i="6" s="1"/>
  <c r="C67" i="3"/>
  <c r="C66" i="3"/>
  <c r="C65" i="3"/>
  <c r="C61" i="3"/>
  <c r="C60" i="3"/>
  <c r="K59" i="3"/>
  <c r="H59" i="3"/>
  <c r="E59" i="3"/>
  <c r="B56" i="3"/>
  <c r="B69" i="3" s="1"/>
  <c r="B55" i="3"/>
  <c r="B68" i="3" s="1"/>
  <c r="B54" i="3"/>
  <c r="B67" i="3" s="1"/>
  <c r="B53" i="3"/>
  <c r="B66" i="3" s="1"/>
  <c r="B52" i="3"/>
  <c r="B65" i="3" s="1"/>
  <c r="B51" i="3"/>
  <c r="B64" i="3" s="1"/>
  <c r="B50" i="3"/>
  <c r="B63" i="3" s="1"/>
  <c r="B49" i="3"/>
  <c r="B62" i="3" s="1"/>
  <c r="B48" i="3"/>
  <c r="B61" i="3" s="1"/>
  <c r="B47" i="3"/>
  <c r="B60" i="3" s="1"/>
  <c r="V46" i="3"/>
  <c r="V59" i="3" s="1"/>
  <c r="S46" i="3"/>
  <c r="S59" i="3" s="1"/>
  <c r="P46" i="3"/>
  <c r="P59" i="3" s="1"/>
  <c r="J46" i="3"/>
  <c r="J59" i="3" s="1"/>
  <c r="G46" i="3"/>
  <c r="G59" i="3" s="1"/>
  <c r="D46" i="3"/>
  <c r="D59" i="3" s="1"/>
  <c r="B43" i="3"/>
  <c r="A43" i="3"/>
  <c r="A56" i="3" s="1"/>
  <c r="A69" i="3" s="1"/>
  <c r="B42" i="3"/>
  <c r="A42" i="3"/>
  <c r="A55" i="3" s="1"/>
  <c r="A68" i="3" s="1"/>
  <c r="B41" i="3"/>
  <c r="A41" i="3"/>
  <c r="A54" i="3" s="1"/>
  <c r="A67" i="3" s="1"/>
  <c r="B40" i="3"/>
  <c r="A40" i="3"/>
  <c r="A53" i="3" s="1"/>
  <c r="A66" i="3" s="1"/>
  <c r="B39" i="3"/>
  <c r="A39" i="3"/>
  <c r="A52" i="3" s="1"/>
  <c r="A65" i="3" s="1"/>
  <c r="B38" i="3"/>
  <c r="A38" i="3"/>
  <c r="A51" i="3" s="1"/>
  <c r="A64" i="3" s="1"/>
  <c r="B37" i="3"/>
  <c r="A37" i="3"/>
  <c r="A50" i="3" s="1"/>
  <c r="A63" i="3" s="1"/>
  <c r="B36" i="3"/>
  <c r="A36" i="3"/>
  <c r="A49" i="3" s="1"/>
  <c r="A62" i="3" s="1"/>
  <c r="B35" i="3"/>
  <c r="A35" i="3"/>
  <c r="A48" i="3" s="1"/>
  <c r="A61" i="3" s="1"/>
  <c r="B34" i="3"/>
  <c r="A34" i="3"/>
  <c r="A47" i="3" s="1"/>
  <c r="A60" i="3" s="1"/>
  <c r="U33" i="3"/>
  <c r="U46" i="3" s="1"/>
  <c r="U59" i="3" s="1"/>
  <c r="R33" i="3"/>
  <c r="R46" i="3" s="1"/>
  <c r="R59" i="3" s="1"/>
  <c r="O33" i="3"/>
  <c r="O46" i="3" s="1"/>
  <c r="O59" i="3" s="1"/>
  <c r="L33" i="3"/>
  <c r="L46" i="3" s="1"/>
  <c r="L59" i="3" s="1"/>
  <c r="I33" i="3"/>
  <c r="I46" i="3" s="1"/>
  <c r="I59" i="3" s="1"/>
  <c r="G33" i="3"/>
  <c r="F33" i="3"/>
  <c r="F46" i="3" s="1"/>
  <c r="F59" i="3" s="1"/>
  <c r="D33" i="3"/>
  <c r="C30" i="3"/>
  <c r="C43" i="3" s="1"/>
  <c r="C56" i="3" s="1"/>
  <c r="C69" i="3" s="1"/>
  <c r="B30" i="3"/>
  <c r="A30" i="3"/>
  <c r="C29" i="3"/>
  <c r="C42" i="3" s="1"/>
  <c r="C55" i="3" s="1"/>
  <c r="C68" i="3" s="1"/>
  <c r="B29" i="3"/>
  <c r="A29" i="3"/>
  <c r="C28" i="3"/>
  <c r="C41" i="3" s="1"/>
  <c r="C54" i="3" s="1"/>
  <c r="B28" i="3"/>
  <c r="A28" i="3"/>
  <c r="C27" i="3"/>
  <c r="C40" i="3" s="1"/>
  <c r="C53" i="3" s="1"/>
  <c r="B27" i="3"/>
  <c r="A27" i="3"/>
  <c r="C26" i="3"/>
  <c r="C39" i="3" s="1"/>
  <c r="C52" i="3" s="1"/>
  <c r="B26" i="3"/>
  <c r="A26" i="3"/>
  <c r="C25" i="3"/>
  <c r="C38" i="3" s="1"/>
  <c r="C51" i="3" s="1"/>
  <c r="C64" i="3" s="1"/>
  <c r="B25" i="3"/>
  <c r="A25" i="3"/>
  <c r="C24" i="3"/>
  <c r="C37" i="3" s="1"/>
  <c r="C50" i="3" s="1"/>
  <c r="C63" i="3" s="1"/>
  <c r="B24" i="3"/>
  <c r="A24" i="3"/>
  <c r="C23" i="3"/>
  <c r="C36" i="3" s="1"/>
  <c r="C49" i="3" s="1"/>
  <c r="C62" i="3" s="1"/>
  <c r="B23" i="3"/>
  <c r="A23" i="3"/>
  <c r="C22" i="3"/>
  <c r="C35" i="3" s="1"/>
  <c r="C48" i="3" s="1"/>
  <c r="B22" i="3"/>
  <c r="A22" i="3"/>
  <c r="C21" i="3"/>
  <c r="C34" i="3" s="1"/>
  <c r="C47" i="3" s="1"/>
  <c r="B21" i="3"/>
  <c r="A21" i="3"/>
  <c r="W20" i="3"/>
  <c r="W33" i="3" s="1"/>
  <c r="W46" i="3" s="1"/>
  <c r="W59" i="3" s="1"/>
  <c r="U20" i="3"/>
  <c r="T20" i="3"/>
  <c r="T33" i="3" s="1"/>
  <c r="T46" i="3" s="1"/>
  <c r="T59" i="3" s="1"/>
  <c r="R20" i="3"/>
  <c r="Q20" i="3"/>
  <c r="Q33" i="3" s="1"/>
  <c r="Q46" i="3" s="1"/>
  <c r="Q59" i="3" s="1"/>
  <c r="O20" i="3"/>
  <c r="N20" i="3"/>
  <c r="N33" i="3" s="1"/>
  <c r="N46" i="3" s="1"/>
  <c r="N59" i="3" s="1"/>
  <c r="L20" i="3"/>
  <c r="K20" i="3"/>
  <c r="K33" i="3" s="1"/>
  <c r="K46" i="3" s="1"/>
  <c r="I20" i="3"/>
  <c r="H20" i="3"/>
  <c r="H33" i="3" s="1"/>
  <c r="H46" i="3" s="1"/>
  <c r="G20" i="3"/>
  <c r="F20" i="3"/>
  <c r="E20" i="3"/>
  <c r="E33" i="3" s="1"/>
  <c r="E46" i="3" s="1"/>
  <c r="D20" i="3"/>
  <c r="W7" i="3"/>
  <c r="V7" i="3"/>
  <c r="V20" i="3" s="1"/>
  <c r="V33" i="3" s="1"/>
  <c r="U7" i="3"/>
  <c r="T7" i="3"/>
  <c r="S7" i="3"/>
  <c r="S20" i="3" s="1"/>
  <c r="S33" i="3" s="1"/>
  <c r="R7" i="3"/>
  <c r="Q7" i="3"/>
  <c r="P7" i="3"/>
  <c r="P20" i="3" s="1"/>
  <c r="P33" i="3" s="1"/>
  <c r="O7" i="3"/>
  <c r="N7" i="3"/>
  <c r="M7" i="3"/>
  <c r="M20" i="3" s="1"/>
  <c r="M33" i="3" s="1"/>
  <c r="M46" i="3" s="1"/>
  <c r="M59" i="3" s="1"/>
  <c r="L7" i="3"/>
  <c r="K7" i="3"/>
  <c r="J7" i="3"/>
  <c r="J20" i="3" s="1"/>
  <c r="J33" i="3" s="1"/>
  <c r="I7" i="3"/>
  <c r="A2" i="2"/>
  <c r="A1" i="2"/>
  <c r="AV11" i="1" l="1"/>
  <c r="AV65" i="1"/>
  <c r="AV30" i="1"/>
  <c r="AV42" i="1"/>
  <c r="AV72" i="1"/>
  <c r="AV66" i="1"/>
  <c r="AV101" i="1"/>
  <c r="AV107" i="1"/>
  <c r="AV125" i="1"/>
  <c r="AV137" i="1"/>
  <c r="AV7" i="1"/>
  <c r="AV61" i="1"/>
  <c r="AV70" i="1"/>
  <c r="AV77" i="1"/>
  <c r="AQ8" i="1"/>
  <c r="AQ14" i="1"/>
  <c r="AQ20" i="1"/>
  <c r="AQ26" i="1"/>
  <c r="AQ32" i="1"/>
  <c r="AQ38" i="1"/>
  <c r="AQ44" i="1"/>
  <c r="AQ50" i="1"/>
  <c r="AQ56" i="1"/>
  <c r="AQ62" i="1"/>
  <c r="AQ68" i="1"/>
  <c r="AQ74" i="1"/>
  <c r="AQ80" i="1"/>
  <c r="AQ86" i="1"/>
  <c r="AQ92" i="1"/>
  <c r="AQ98" i="1"/>
  <c r="AQ104" i="1"/>
  <c r="AQ110" i="1"/>
  <c r="AQ116" i="1"/>
  <c r="AQ122" i="1"/>
  <c r="AQ128" i="1"/>
  <c r="AQ134" i="1"/>
  <c r="AQ140" i="1"/>
  <c r="AQ146" i="1"/>
  <c r="AT151" i="1"/>
  <c r="AR165" i="1"/>
  <c r="AV165" i="1" s="1"/>
  <c r="AB165" i="1"/>
  <c r="AR170" i="1"/>
  <c r="AB170" i="1"/>
  <c r="AO176" i="1"/>
  <c r="AN180" i="1"/>
  <c r="AT180" i="1"/>
  <c r="AJ180" i="1"/>
  <c r="AR189" i="1"/>
  <c r="AB189" i="1"/>
  <c r="AN228" i="1"/>
  <c r="AT228" i="1"/>
  <c r="AJ228" i="1"/>
  <c r="AO235" i="1"/>
  <c r="AV235" i="1" s="1"/>
  <c r="AC235" i="1"/>
  <c r="AR236" i="1"/>
  <c r="AB236" i="1"/>
  <c r="AR237" i="1"/>
  <c r="AB237" i="1"/>
  <c r="AO255" i="1"/>
  <c r="AC255" i="1"/>
  <c r="AO258" i="1"/>
  <c r="AC258" i="1"/>
  <c r="AC266" i="1"/>
  <c r="AO266" i="1"/>
  <c r="AO280" i="1"/>
  <c r="AV280" i="1" s="1"/>
  <c r="AC280" i="1"/>
  <c r="AO322" i="1"/>
  <c r="AC322" i="1"/>
  <c r="AN336" i="1"/>
  <c r="AJ336" i="1"/>
  <c r="AT336" i="1"/>
  <c r="AO345" i="1"/>
  <c r="AC345" i="1"/>
  <c r="AN345" i="1"/>
  <c r="AT345" i="1"/>
  <c r="AJ345" i="1"/>
  <c r="AD346" i="1"/>
  <c r="AQ346" i="1"/>
  <c r="AR359" i="1"/>
  <c r="AB359" i="1"/>
  <c r="AO365" i="1"/>
  <c r="AV365" i="1" s="1"/>
  <c r="AC365" i="1"/>
  <c r="AR366" i="1"/>
  <c r="AV366" i="1" s="1"/>
  <c r="AB366" i="1"/>
  <c r="AD392" i="1"/>
  <c r="AQ392" i="1"/>
  <c r="AD428" i="1"/>
  <c r="AQ428" i="1"/>
  <c r="AJ7" i="1"/>
  <c r="AQ45" i="1"/>
  <c r="AJ49" i="1"/>
  <c r="AJ55" i="1"/>
  <c r="AJ67" i="1"/>
  <c r="AQ69" i="1"/>
  <c r="AJ79" i="1"/>
  <c r="AT91" i="1"/>
  <c r="AV91" i="1" s="1"/>
  <c r="AJ97" i="1"/>
  <c r="AT97" i="1"/>
  <c r="AQ99" i="1"/>
  <c r="AJ103" i="1"/>
  <c r="AT103" i="1"/>
  <c r="AV103" i="1" s="1"/>
  <c r="AQ105" i="1"/>
  <c r="AJ109" i="1"/>
  <c r="AT109" i="1"/>
  <c r="AV109" i="1" s="1"/>
  <c r="AQ111" i="1"/>
  <c r="AJ115" i="1"/>
  <c r="AT115" i="1"/>
  <c r="AQ117" i="1"/>
  <c r="AJ121" i="1"/>
  <c r="AT121" i="1"/>
  <c r="AV121" i="1" s="1"/>
  <c r="AQ123" i="1"/>
  <c r="AJ127" i="1"/>
  <c r="AT127" i="1"/>
  <c r="AQ129" i="1"/>
  <c r="AJ133" i="1"/>
  <c r="AT133" i="1"/>
  <c r="AQ135" i="1"/>
  <c r="AJ139" i="1"/>
  <c r="AT139" i="1"/>
  <c r="AQ141" i="1"/>
  <c r="AJ145" i="1"/>
  <c r="AT145" i="1"/>
  <c r="AQ147" i="1"/>
  <c r="AJ151" i="1"/>
  <c r="AR153" i="1"/>
  <c r="AR164" i="1"/>
  <c r="AB164" i="1"/>
  <c r="AJ167" i="1"/>
  <c r="AO170" i="1"/>
  <c r="AV172" i="1"/>
  <c r="AV180" i="1"/>
  <c r="AO181" i="1"/>
  <c r="AV181" i="1" s="1"/>
  <c r="AC181" i="1"/>
  <c r="AR188" i="1"/>
  <c r="AB188" i="1"/>
  <c r="AJ191" i="1"/>
  <c r="AO194" i="1"/>
  <c r="AV194" i="1" s="1"/>
  <c r="AJ197" i="1"/>
  <c r="AN198" i="1"/>
  <c r="AT198" i="1"/>
  <c r="AJ198" i="1"/>
  <c r="AJ203" i="1"/>
  <c r="AN204" i="1"/>
  <c r="AT204" i="1"/>
  <c r="AJ204" i="1"/>
  <c r="AJ209" i="1"/>
  <c r="AN210" i="1"/>
  <c r="AT210" i="1"/>
  <c r="AJ210" i="1"/>
  <c r="AJ215" i="1"/>
  <c r="AN216" i="1"/>
  <c r="AT216" i="1"/>
  <c r="AJ216" i="1"/>
  <c r="AJ221" i="1"/>
  <c r="AN222" i="1"/>
  <c r="AT222" i="1"/>
  <c r="AJ222" i="1"/>
  <c r="AO229" i="1"/>
  <c r="AV229" i="1" s="1"/>
  <c r="AC229" i="1"/>
  <c r="AR230" i="1"/>
  <c r="AB230" i="1"/>
  <c r="AR231" i="1"/>
  <c r="AV231" i="1" s="1"/>
  <c r="AB231" i="1"/>
  <c r="AO242" i="1"/>
  <c r="AQ249" i="1"/>
  <c r="AD249" i="1"/>
  <c r="AJ251" i="1"/>
  <c r="AN259" i="1"/>
  <c r="AJ259" i="1"/>
  <c r="AT260" i="1"/>
  <c r="AJ260" i="1"/>
  <c r="AO274" i="1"/>
  <c r="AC274" i="1"/>
  <c r="AJ276" i="1"/>
  <c r="AN284" i="1"/>
  <c r="AT284" i="1"/>
  <c r="AJ284" i="1"/>
  <c r="AR285" i="1"/>
  <c r="AV285" i="1" s="1"/>
  <c r="AB285" i="1"/>
  <c r="AN290" i="1"/>
  <c r="AT290" i="1"/>
  <c r="AJ290" i="1"/>
  <c r="AR291" i="1"/>
  <c r="AB291" i="1"/>
  <c r="AN296" i="1"/>
  <c r="AT296" i="1"/>
  <c r="AJ296" i="1"/>
  <c r="AR297" i="1"/>
  <c r="AB297" i="1"/>
  <c r="AN302" i="1"/>
  <c r="AT302" i="1"/>
  <c r="AJ302" i="1"/>
  <c r="AR303" i="1"/>
  <c r="AB303" i="1"/>
  <c r="AN308" i="1"/>
  <c r="AT308" i="1"/>
  <c r="AJ308" i="1"/>
  <c r="AR309" i="1"/>
  <c r="AB309" i="1"/>
  <c r="AN314" i="1"/>
  <c r="AT314" i="1"/>
  <c r="AJ314" i="1"/>
  <c r="AR315" i="1"/>
  <c r="AB315" i="1"/>
  <c r="AT317" i="1"/>
  <c r="AV317" i="1" s="1"/>
  <c r="AN317" i="1"/>
  <c r="AD322" i="1"/>
  <c r="AQ322" i="1"/>
  <c r="AD324" i="1"/>
  <c r="AQ324" i="1"/>
  <c r="AC333" i="1"/>
  <c r="AO333" i="1"/>
  <c r="AQ334" i="1"/>
  <c r="AD334" i="1"/>
  <c r="AD345" i="1"/>
  <c r="AQ345" i="1"/>
  <c r="AC359" i="1"/>
  <c r="AO359" i="1"/>
  <c r="AV359" i="1" s="1"/>
  <c r="AQ536" i="1"/>
  <c r="AD536" i="1"/>
  <c r="AQ9" i="1"/>
  <c r="AT19" i="1"/>
  <c r="AV19" i="1" s="1"/>
  <c r="AJ25" i="1"/>
  <c r="AJ31" i="1"/>
  <c r="AT37" i="1"/>
  <c r="AV37" i="1" s="1"/>
  <c r="AJ43" i="1"/>
  <c r="AQ51" i="1"/>
  <c r="AJ61" i="1"/>
  <c r="AQ63" i="1"/>
  <c r="AQ75" i="1"/>
  <c r="AJ85" i="1"/>
  <c r="AQ87" i="1"/>
  <c r="AQ4" i="1"/>
  <c r="AD7" i="1"/>
  <c r="AN7" i="1"/>
  <c r="AJ8" i="1"/>
  <c r="AT8" i="1"/>
  <c r="AV8" i="1" s="1"/>
  <c r="AQ10" i="1"/>
  <c r="AN13" i="1"/>
  <c r="AJ14" i="1"/>
  <c r="AT14" i="1"/>
  <c r="AV14" i="1" s="1"/>
  <c r="AQ16" i="1"/>
  <c r="AN19" i="1"/>
  <c r="AJ20" i="1"/>
  <c r="AT20" i="1"/>
  <c r="AQ22" i="1"/>
  <c r="AN25" i="1"/>
  <c r="AJ26" i="1"/>
  <c r="AT26" i="1"/>
  <c r="AV26" i="1" s="1"/>
  <c r="AQ28" i="1"/>
  <c r="AN31" i="1"/>
  <c r="AJ32" i="1"/>
  <c r="AT32" i="1"/>
  <c r="AV32" i="1" s="1"/>
  <c r="AQ34" i="1"/>
  <c r="AN37" i="1"/>
  <c r="AJ38" i="1"/>
  <c r="AT38" i="1"/>
  <c r="AV38" i="1" s="1"/>
  <c r="AQ40" i="1"/>
  <c r="AN43" i="1"/>
  <c r="AJ44" i="1"/>
  <c r="AT44" i="1"/>
  <c r="AV44" i="1" s="1"/>
  <c r="AQ46" i="1"/>
  <c r="AN49" i="1"/>
  <c r="AJ50" i="1"/>
  <c r="AT50" i="1"/>
  <c r="AQ52" i="1"/>
  <c r="AN55" i="1"/>
  <c r="AJ56" i="1"/>
  <c r="AT56" i="1"/>
  <c r="AQ58" i="1"/>
  <c r="AN61" i="1"/>
  <c r="AJ62" i="1"/>
  <c r="AT62" i="1"/>
  <c r="AV62" i="1" s="1"/>
  <c r="AQ64" i="1"/>
  <c r="AN67" i="1"/>
  <c r="AJ68" i="1"/>
  <c r="AT68" i="1"/>
  <c r="AV68" i="1" s="1"/>
  <c r="AQ70" i="1"/>
  <c r="AN73" i="1"/>
  <c r="AJ74" i="1"/>
  <c r="AT74" i="1"/>
  <c r="AV74" i="1" s="1"/>
  <c r="AQ76" i="1"/>
  <c r="AN79" i="1"/>
  <c r="AJ80" i="1"/>
  <c r="AT80" i="1"/>
  <c r="AQ82" i="1"/>
  <c r="AN85" i="1"/>
  <c r="AJ86" i="1"/>
  <c r="AT86" i="1"/>
  <c r="AQ88" i="1"/>
  <c r="AN91" i="1"/>
  <c r="AJ92" i="1"/>
  <c r="AT92" i="1"/>
  <c r="AV92" i="1" s="1"/>
  <c r="AQ94" i="1"/>
  <c r="AJ98" i="1"/>
  <c r="AT98" i="1"/>
  <c r="AQ100" i="1"/>
  <c r="AJ104" i="1"/>
  <c r="AT104" i="1"/>
  <c r="AQ106" i="1"/>
  <c r="AJ110" i="1"/>
  <c r="AT110" i="1"/>
  <c r="AV110" i="1" s="1"/>
  <c r="AQ112" i="1"/>
  <c r="AJ116" i="1"/>
  <c r="AT116" i="1"/>
  <c r="AV116" i="1" s="1"/>
  <c r="AQ118" i="1"/>
  <c r="AJ122" i="1"/>
  <c r="AT122" i="1"/>
  <c r="AV122" i="1" s="1"/>
  <c r="AQ124" i="1"/>
  <c r="AJ128" i="1"/>
  <c r="AT128" i="1"/>
  <c r="AQ130" i="1"/>
  <c r="AJ134" i="1"/>
  <c r="AT134" i="1"/>
  <c r="AQ136" i="1"/>
  <c r="AJ140" i="1"/>
  <c r="AT140" i="1"/>
  <c r="AQ142" i="1"/>
  <c r="AJ146" i="1"/>
  <c r="AT146" i="1"/>
  <c r="AQ148" i="1"/>
  <c r="AR152" i="1"/>
  <c r="AT153" i="1"/>
  <c r="AJ153" i="1"/>
  <c r="AD154" i="1"/>
  <c r="AR155" i="1"/>
  <c r="AR156" i="1"/>
  <c r="AC160" i="1"/>
  <c r="AR161" i="1"/>
  <c r="AO164" i="1"/>
  <c r="AV166" i="1"/>
  <c r="AN174" i="1"/>
  <c r="AT174" i="1"/>
  <c r="AJ174" i="1"/>
  <c r="AV179" i="1"/>
  <c r="AR183" i="1"/>
  <c r="AB183" i="1"/>
  <c r="AO188" i="1"/>
  <c r="AN192" i="1"/>
  <c r="AT192" i="1"/>
  <c r="AJ192" i="1"/>
  <c r="AO199" i="1"/>
  <c r="AV199" i="1" s="1"/>
  <c r="AC199" i="1"/>
  <c r="AR200" i="1"/>
  <c r="AB200" i="1"/>
  <c r="AV204" i="1"/>
  <c r="AO205" i="1"/>
  <c r="AV205" i="1" s="1"/>
  <c r="AC205" i="1"/>
  <c r="AR206" i="1"/>
  <c r="AB206" i="1"/>
  <c r="AV210" i="1"/>
  <c r="AO211" i="1"/>
  <c r="AV211" i="1" s="1"/>
  <c r="AC211" i="1"/>
  <c r="AR212" i="1"/>
  <c r="AB212" i="1"/>
  <c r="AO217" i="1"/>
  <c r="AV217" i="1" s="1"/>
  <c r="AC217" i="1"/>
  <c r="AR218" i="1"/>
  <c r="AB218" i="1"/>
  <c r="AV222" i="1"/>
  <c r="AO223" i="1"/>
  <c r="AV223" i="1" s="1"/>
  <c r="AC223" i="1"/>
  <c r="AR224" i="1"/>
  <c r="AB224" i="1"/>
  <c r="AR225" i="1"/>
  <c r="AV225" i="1" s="1"/>
  <c r="AB225" i="1"/>
  <c r="AQ234" i="1"/>
  <c r="AO236" i="1"/>
  <c r="AQ241" i="1"/>
  <c r="AJ245" i="1"/>
  <c r="AN252" i="1"/>
  <c r="AJ252" i="1"/>
  <c r="AO256" i="1"/>
  <c r="AV256" i="1" s="1"/>
  <c r="AC256" i="1"/>
  <c r="AO259" i="1"/>
  <c r="AV259" i="1" s="1"/>
  <c r="AC259" i="1"/>
  <c r="AQ260" i="1"/>
  <c r="AD260" i="1"/>
  <c r="AN260" i="1"/>
  <c r="AQ267" i="1"/>
  <c r="AD267" i="1"/>
  <c r="AV268" i="1"/>
  <c r="AJ270" i="1"/>
  <c r="AN278" i="1"/>
  <c r="AT278" i="1"/>
  <c r="AJ278" i="1"/>
  <c r="AR279" i="1"/>
  <c r="AV279" i="1" s="1"/>
  <c r="AB279" i="1"/>
  <c r="AO284" i="1"/>
  <c r="AV284" i="1" s="1"/>
  <c r="AD290" i="1"/>
  <c r="AQ290" i="1"/>
  <c r="AO290" i="1"/>
  <c r="AV290" i="1" s="1"/>
  <c r="AJ293" i="1"/>
  <c r="AD296" i="1"/>
  <c r="AQ296" i="1"/>
  <c r="AO296" i="1"/>
  <c r="AV296" i="1" s="1"/>
  <c r="AJ299" i="1"/>
  <c r="AD302" i="1"/>
  <c r="AQ302" i="1"/>
  <c r="AO302" i="1"/>
  <c r="AV302" i="1" s="1"/>
  <c r="AJ305" i="1"/>
  <c r="AD308" i="1"/>
  <c r="AQ308" i="1"/>
  <c r="AO308" i="1"/>
  <c r="AV308" i="1" s="1"/>
  <c r="AJ311" i="1"/>
  <c r="AD314" i="1"/>
  <c r="AQ314" i="1"/>
  <c r="AO314" i="1"/>
  <c r="AV314" i="1" s="1"/>
  <c r="AJ317" i="1"/>
  <c r="AJ324" i="1"/>
  <c r="AT373" i="1"/>
  <c r="AJ373" i="1"/>
  <c r="AR376" i="1"/>
  <c r="AB376" i="1"/>
  <c r="AO383" i="1"/>
  <c r="AV383" i="1" s="1"/>
  <c r="AC383" i="1"/>
  <c r="AR384" i="1"/>
  <c r="AV384" i="1" s="1"/>
  <c r="AB384" i="1"/>
  <c r="AT409" i="1"/>
  <c r="AJ409" i="1"/>
  <c r="AR412" i="1"/>
  <c r="AB412" i="1"/>
  <c r="AO419" i="1"/>
  <c r="AV419" i="1" s="1"/>
  <c r="AC419" i="1"/>
  <c r="AR420" i="1"/>
  <c r="AV420" i="1" s="1"/>
  <c r="AB420" i="1"/>
  <c r="AJ13" i="1"/>
  <c r="AQ15" i="1"/>
  <c r="AQ27" i="1"/>
  <c r="AT73" i="1"/>
  <c r="AV73" i="1" s="1"/>
  <c r="AQ81" i="1"/>
  <c r="AB4" i="1"/>
  <c r="AC9" i="1"/>
  <c r="AB10" i="1"/>
  <c r="AC15" i="1"/>
  <c r="AB16" i="1"/>
  <c r="AC21" i="1"/>
  <c r="AB22" i="1"/>
  <c r="AC27" i="1"/>
  <c r="AB28" i="1"/>
  <c r="AC33" i="1"/>
  <c r="AB34" i="1"/>
  <c r="AC39" i="1"/>
  <c r="AB40" i="1"/>
  <c r="AC45" i="1"/>
  <c r="AB46" i="1"/>
  <c r="AC51" i="1"/>
  <c r="AB52" i="1"/>
  <c r="AC57" i="1"/>
  <c r="AB58" i="1"/>
  <c r="AC63" i="1"/>
  <c r="AB64" i="1"/>
  <c r="AC69" i="1"/>
  <c r="AB70" i="1"/>
  <c r="AC75" i="1"/>
  <c r="AJ75" i="1"/>
  <c r="AT75" i="1"/>
  <c r="AV75" i="1" s="1"/>
  <c r="AB76" i="1"/>
  <c r="AC81" i="1"/>
  <c r="AJ81" i="1"/>
  <c r="AT81" i="1"/>
  <c r="AB82" i="1"/>
  <c r="AC87" i="1"/>
  <c r="AJ87" i="1"/>
  <c r="AT87" i="1"/>
  <c r="AB88" i="1"/>
  <c r="AC93" i="1"/>
  <c r="AJ93" i="1"/>
  <c r="AT93" i="1"/>
  <c r="AV93" i="1" s="1"/>
  <c r="AB94" i="1"/>
  <c r="AC99" i="1"/>
  <c r="AJ99" i="1"/>
  <c r="AT99" i="1"/>
  <c r="AV99" i="1" s="1"/>
  <c r="AB100" i="1"/>
  <c r="AC105" i="1"/>
  <c r="AJ105" i="1"/>
  <c r="AT105" i="1"/>
  <c r="AV105" i="1" s="1"/>
  <c r="AB106" i="1"/>
  <c r="AC111" i="1"/>
  <c r="AJ111" i="1"/>
  <c r="AT111" i="1"/>
  <c r="AV111" i="1" s="1"/>
  <c r="AB112" i="1"/>
  <c r="AC117" i="1"/>
  <c r="AJ117" i="1"/>
  <c r="AT117" i="1"/>
  <c r="AV117" i="1" s="1"/>
  <c r="AB118" i="1"/>
  <c r="AC123" i="1"/>
  <c r="AJ123" i="1"/>
  <c r="AT123" i="1"/>
  <c r="AV123" i="1" s="1"/>
  <c r="AB124" i="1"/>
  <c r="AC129" i="1"/>
  <c r="AJ129" i="1"/>
  <c r="AT129" i="1"/>
  <c r="AV129" i="1" s="1"/>
  <c r="AB130" i="1"/>
  <c r="AC135" i="1"/>
  <c r="AJ135" i="1"/>
  <c r="AT135" i="1"/>
  <c r="AB136" i="1"/>
  <c r="AC141" i="1"/>
  <c r="AJ141" i="1"/>
  <c r="AT141" i="1"/>
  <c r="AB142" i="1"/>
  <c r="AC147" i="1"/>
  <c r="AJ147" i="1"/>
  <c r="AT147" i="1"/>
  <c r="AB148" i="1"/>
  <c r="AT152" i="1"/>
  <c r="AN153" i="1"/>
  <c r="AT155" i="1"/>
  <c r="AT156" i="1"/>
  <c r="AJ156" i="1"/>
  <c r="AN158" i="1"/>
  <c r="AT158" i="1"/>
  <c r="AJ158" i="1"/>
  <c r="AR159" i="1"/>
  <c r="AB159" i="1"/>
  <c r="AT161" i="1"/>
  <c r="AT162" i="1"/>
  <c r="AJ162" i="1"/>
  <c r="AQ163" i="1"/>
  <c r="AN168" i="1"/>
  <c r="AT168" i="1"/>
  <c r="AJ168" i="1"/>
  <c r="AO175" i="1"/>
  <c r="AV175" i="1" s="1"/>
  <c r="AC175" i="1"/>
  <c r="AQ180" i="1"/>
  <c r="AR182" i="1"/>
  <c r="AB182" i="1"/>
  <c r="AJ185" i="1"/>
  <c r="AQ187" i="1"/>
  <c r="AO193" i="1"/>
  <c r="AV193" i="1" s="1"/>
  <c r="AC193" i="1"/>
  <c r="AT227" i="1"/>
  <c r="AQ228" i="1"/>
  <c r="AO230" i="1"/>
  <c r="AQ235" i="1"/>
  <c r="AV238" i="1"/>
  <c r="AJ239" i="1"/>
  <c r="AN246" i="1"/>
  <c r="AT246" i="1"/>
  <c r="AJ246" i="1"/>
  <c r="AR248" i="1"/>
  <c r="AQ252" i="1"/>
  <c r="AD252" i="1"/>
  <c r="AD259" i="1"/>
  <c r="AQ259" i="1"/>
  <c r="AB262" i="1"/>
  <c r="AR262" i="1"/>
  <c r="AV262" i="1" s="1"/>
  <c r="AT269" i="1"/>
  <c r="AV269" i="1" s="1"/>
  <c r="AN272" i="1"/>
  <c r="AT272" i="1"/>
  <c r="AJ272" i="1"/>
  <c r="AR273" i="1"/>
  <c r="AV273" i="1" s="1"/>
  <c r="AB273" i="1"/>
  <c r="AO278" i="1"/>
  <c r="AV278" i="1" s="1"/>
  <c r="AD284" i="1"/>
  <c r="AQ284" i="1"/>
  <c r="AJ287" i="1"/>
  <c r="AT288" i="1"/>
  <c r="AT294" i="1"/>
  <c r="AT300" i="1"/>
  <c r="AT306" i="1"/>
  <c r="AT312" i="1"/>
  <c r="AR320" i="1"/>
  <c r="AV320" i="1" s="1"/>
  <c r="AB320" i="1"/>
  <c r="AO339" i="1"/>
  <c r="AV339" i="1" s="1"/>
  <c r="AC339" i="1"/>
  <c r="AN339" i="1"/>
  <c r="AT339" i="1"/>
  <c r="AJ339" i="1"/>
  <c r="AD340" i="1"/>
  <c r="AQ340" i="1"/>
  <c r="AN373" i="1"/>
  <c r="AD374" i="1"/>
  <c r="AQ374" i="1"/>
  <c r="AN409" i="1"/>
  <c r="AD410" i="1"/>
  <c r="AQ410" i="1"/>
  <c r="AD442" i="1"/>
  <c r="AQ442" i="1"/>
  <c r="AQ21" i="1"/>
  <c r="AQ39" i="1"/>
  <c r="AQ57" i="1"/>
  <c r="AQ93" i="1"/>
  <c r="AJ4" i="1"/>
  <c r="AT4" i="1"/>
  <c r="AV4" i="1" s="1"/>
  <c r="AB5" i="1"/>
  <c r="AJ10" i="1"/>
  <c r="AT10" i="1"/>
  <c r="AV10" i="1" s="1"/>
  <c r="AB11" i="1"/>
  <c r="AJ16" i="1"/>
  <c r="AT16" i="1"/>
  <c r="AV16" i="1" s="1"/>
  <c r="AB17" i="1"/>
  <c r="AJ22" i="1"/>
  <c r="AT22" i="1"/>
  <c r="AB23" i="1"/>
  <c r="AJ28" i="1"/>
  <c r="AT28" i="1"/>
  <c r="AV28" i="1" s="1"/>
  <c r="AB29" i="1"/>
  <c r="AD33" i="1"/>
  <c r="AJ34" i="1"/>
  <c r="AT34" i="1"/>
  <c r="AV34" i="1" s="1"/>
  <c r="AB35" i="1"/>
  <c r="AJ40" i="1"/>
  <c r="AT40" i="1"/>
  <c r="AB41" i="1"/>
  <c r="AJ46" i="1"/>
  <c r="AT46" i="1"/>
  <c r="AV46" i="1" s="1"/>
  <c r="AB47" i="1"/>
  <c r="AJ52" i="1"/>
  <c r="AT52" i="1"/>
  <c r="AB53" i="1"/>
  <c r="AJ58" i="1"/>
  <c r="AT58" i="1"/>
  <c r="AV58" i="1" s="1"/>
  <c r="AB59" i="1"/>
  <c r="AJ64" i="1"/>
  <c r="AT64" i="1"/>
  <c r="AB65" i="1"/>
  <c r="AB71" i="1"/>
  <c r="AB77" i="1"/>
  <c r="AB83" i="1"/>
  <c r="AB89" i="1"/>
  <c r="AB95" i="1"/>
  <c r="AB101" i="1"/>
  <c r="AB107" i="1"/>
  <c r="AB113" i="1"/>
  <c r="AB119" i="1"/>
  <c r="AB125" i="1"/>
  <c r="AB131" i="1"/>
  <c r="AB137" i="1"/>
  <c r="AB143" i="1"/>
  <c r="AB149" i="1"/>
  <c r="AV151" i="1"/>
  <c r="AD152" i="1"/>
  <c r="AQ152" i="1"/>
  <c r="AQ157" i="1"/>
  <c r="AV168" i="1"/>
  <c r="AO169" i="1"/>
  <c r="AV169" i="1" s="1"/>
  <c r="AC169" i="1"/>
  <c r="AT173" i="1"/>
  <c r="AV173" i="1" s="1"/>
  <c r="AR177" i="1"/>
  <c r="AV177" i="1" s="1"/>
  <c r="AB177" i="1"/>
  <c r="AO182" i="1"/>
  <c r="AN186" i="1"/>
  <c r="AT186" i="1"/>
  <c r="AJ186" i="1"/>
  <c r="AT191" i="1"/>
  <c r="AT197" i="1"/>
  <c r="AQ198" i="1"/>
  <c r="AR201" i="1"/>
  <c r="AV201" i="1" s="1"/>
  <c r="AB201" i="1"/>
  <c r="AT203" i="1"/>
  <c r="AQ204" i="1"/>
  <c r="AR207" i="1"/>
  <c r="AB207" i="1"/>
  <c r="AT209" i="1"/>
  <c r="AQ210" i="1"/>
  <c r="AR213" i="1"/>
  <c r="AB213" i="1"/>
  <c r="AT215" i="1"/>
  <c r="AQ216" i="1"/>
  <c r="AR219" i="1"/>
  <c r="AB219" i="1"/>
  <c r="AT221" i="1"/>
  <c r="AQ222" i="1"/>
  <c r="AQ229" i="1"/>
  <c r="AV232" i="1"/>
  <c r="AV239" i="1"/>
  <c r="AN240" i="1"/>
  <c r="AT240" i="1"/>
  <c r="AJ240" i="1"/>
  <c r="AO247" i="1"/>
  <c r="AV247" i="1" s="1"/>
  <c r="AC247" i="1"/>
  <c r="AT259" i="1"/>
  <c r="AB265" i="1"/>
  <c r="AR265" i="1"/>
  <c r="AV265" i="1" s="1"/>
  <c r="AR266" i="1"/>
  <c r="AO272" i="1"/>
  <c r="AV272" i="1" s="1"/>
  <c r="AD278" i="1"/>
  <c r="AQ278" i="1"/>
  <c r="AV287" i="1"/>
  <c r="AO292" i="1"/>
  <c r="AC292" i="1"/>
  <c r="AO298" i="1"/>
  <c r="AC298" i="1"/>
  <c r="AV299" i="1"/>
  <c r="AO304" i="1"/>
  <c r="AC304" i="1"/>
  <c r="AO310" i="1"/>
  <c r="AC310" i="1"/>
  <c r="AO316" i="1"/>
  <c r="AC316" i="1"/>
  <c r="AD339" i="1"/>
  <c r="AQ339" i="1"/>
  <c r="AD440" i="1"/>
  <c r="AQ440" i="1"/>
  <c r="AJ5" i="1"/>
  <c r="AB6" i="1"/>
  <c r="AB12" i="1"/>
  <c r="AJ17" i="1"/>
  <c r="AB18" i="1"/>
  <c r="AJ23" i="1"/>
  <c r="AB24" i="1"/>
  <c r="AB30" i="1"/>
  <c r="AJ35" i="1"/>
  <c r="AB36" i="1"/>
  <c r="AJ41" i="1"/>
  <c r="AB42" i="1"/>
  <c r="AJ47" i="1"/>
  <c r="AB48" i="1"/>
  <c r="AJ53" i="1"/>
  <c r="AB54" i="1"/>
  <c r="AJ59" i="1"/>
  <c r="AB60" i="1"/>
  <c r="AB66" i="1"/>
  <c r="AJ71" i="1"/>
  <c r="AB72" i="1"/>
  <c r="AB78" i="1"/>
  <c r="AB84" i="1"/>
  <c r="AB90" i="1"/>
  <c r="AB96" i="1"/>
  <c r="AB102" i="1"/>
  <c r="AB108" i="1"/>
  <c r="AB114" i="1"/>
  <c r="AB120" i="1"/>
  <c r="AB126" i="1"/>
  <c r="AB132" i="1"/>
  <c r="AB138" i="1"/>
  <c r="AB144" i="1"/>
  <c r="AB150" i="1"/>
  <c r="AV162" i="1"/>
  <c r="AO163" i="1"/>
  <c r="AV163" i="1" s="1"/>
  <c r="AC163" i="1"/>
  <c r="AT167" i="1"/>
  <c r="AV167" i="1" s="1"/>
  <c r="AR171" i="1"/>
  <c r="AV171" i="1" s="1"/>
  <c r="AB171" i="1"/>
  <c r="AQ174" i="1"/>
  <c r="AR176" i="1"/>
  <c r="AB176" i="1"/>
  <c r="AQ181" i="1"/>
  <c r="AV186" i="1"/>
  <c r="AO187" i="1"/>
  <c r="AV187" i="1" s="1"/>
  <c r="AC187" i="1"/>
  <c r="AQ192" i="1"/>
  <c r="AR194" i="1"/>
  <c r="AB194" i="1"/>
  <c r="AR195" i="1"/>
  <c r="AB195" i="1"/>
  <c r="AV203" i="1"/>
  <c r="AV226" i="1"/>
  <c r="AN234" i="1"/>
  <c r="AT234" i="1"/>
  <c r="AV234" i="1" s="1"/>
  <c r="AJ234" i="1"/>
  <c r="AV240" i="1"/>
  <c r="AO241" i="1"/>
  <c r="AV241" i="1" s="1"/>
  <c r="AC241" i="1"/>
  <c r="AR242" i="1"/>
  <c r="AB242" i="1"/>
  <c r="AR243" i="1"/>
  <c r="AB243" i="1"/>
  <c r="AC248" i="1"/>
  <c r="AO248" i="1"/>
  <c r="AV248" i="1" s="1"/>
  <c r="AT251" i="1"/>
  <c r="AT252" i="1"/>
  <c r="AR255" i="1"/>
  <c r="AB255" i="1"/>
  <c r="AR263" i="1"/>
  <c r="AV263" i="1" s="1"/>
  <c r="AB263" i="1"/>
  <c r="AD272" i="1"/>
  <c r="AQ272" i="1"/>
  <c r="AT276" i="1"/>
  <c r="AV281" i="1"/>
  <c r="AO286" i="1"/>
  <c r="AC286" i="1"/>
  <c r="AJ288" i="1"/>
  <c r="AT293" i="1"/>
  <c r="AV293" i="1" s="1"/>
  <c r="AJ294" i="1"/>
  <c r="AT299" i="1"/>
  <c r="AT305" i="1"/>
  <c r="AV305" i="1" s="1"/>
  <c r="AT311" i="1"/>
  <c r="AV311" i="1" s="1"/>
  <c r="AN330" i="1"/>
  <c r="AJ330" i="1"/>
  <c r="AT330" i="1"/>
  <c r="AC346" i="1"/>
  <c r="AO346" i="1"/>
  <c r="AR347" i="1"/>
  <c r="AB347" i="1"/>
  <c r="AT355" i="1"/>
  <c r="AN355" i="1"/>
  <c r="AJ355" i="1"/>
  <c r="AT391" i="1"/>
  <c r="AJ391" i="1"/>
  <c r="AR394" i="1"/>
  <c r="AB394" i="1"/>
  <c r="AO401" i="1"/>
  <c r="AV401" i="1" s="1"/>
  <c r="AC401" i="1"/>
  <c r="AR402" i="1"/>
  <c r="AV402" i="1" s="1"/>
  <c r="AB402" i="1"/>
  <c r="AT427" i="1"/>
  <c r="AJ427" i="1"/>
  <c r="AR430" i="1"/>
  <c r="AB430" i="1"/>
  <c r="AN435" i="1"/>
  <c r="AT435" i="1"/>
  <c r="AJ435" i="1"/>
  <c r="AD436" i="1"/>
  <c r="AQ436" i="1"/>
  <c r="AQ158" i="1"/>
  <c r="AQ164" i="1"/>
  <c r="AQ170" i="1"/>
  <c r="AQ176" i="1"/>
  <c r="AQ182" i="1"/>
  <c r="AQ188" i="1"/>
  <c r="AQ194" i="1"/>
  <c r="AD197" i="1"/>
  <c r="AB199" i="1"/>
  <c r="AD203" i="1"/>
  <c r="AB205" i="1"/>
  <c r="AD209" i="1"/>
  <c r="AB211" i="1"/>
  <c r="AD215" i="1"/>
  <c r="AB217" i="1"/>
  <c r="AD221" i="1"/>
  <c r="AB223" i="1"/>
  <c r="AD227" i="1"/>
  <c r="AB229" i="1"/>
  <c r="AD233" i="1"/>
  <c r="AB235" i="1"/>
  <c r="AD239" i="1"/>
  <c r="AB241" i="1"/>
  <c r="AD245" i="1"/>
  <c r="AB247" i="1"/>
  <c r="AT248" i="1"/>
  <c r="AJ248" i="1"/>
  <c r="AD251" i="1"/>
  <c r="AC252" i="1"/>
  <c r="AB257" i="1"/>
  <c r="AO260" i="1"/>
  <c r="AV260" i="1" s="1"/>
  <c r="AR261" i="1"/>
  <c r="AB261" i="1"/>
  <c r="AT266" i="1"/>
  <c r="AJ266" i="1"/>
  <c r="AD269" i="1"/>
  <c r="AT323" i="1"/>
  <c r="AR329" i="1"/>
  <c r="AV329" i="1" s="1"/>
  <c r="AB329" i="1"/>
  <c r="AV330" i="1"/>
  <c r="AV331" i="1"/>
  <c r="AR335" i="1"/>
  <c r="AV335" i="1" s="1"/>
  <c r="AB335" i="1"/>
  <c r="AV336" i="1"/>
  <c r="AV337" i="1"/>
  <c r="AV356" i="1"/>
  <c r="AT367" i="1"/>
  <c r="AJ367" i="1"/>
  <c r="AV368" i="1"/>
  <c r="AR370" i="1"/>
  <c r="AB370" i="1"/>
  <c r="AT385" i="1"/>
  <c r="AJ385" i="1"/>
  <c r="AV386" i="1"/>
  <c r="AR388" i="1"/>
  <c r="AB388" i="1"/>
  <c r="AT403" i="1"/>
  <c r="AJ403" i="1"/>
  <c r="AV404" i="1"/>
  <c r="AR406" i="1"/>
  <c r="AB406" i="1"/>
  <c r="AT421" i="1"/>
  <c r="AJ421" i="1"/>
  <c r="AV422" i="1"/>
  <c r="AR424" i="1"/>
  <c r="AB424" i="1"/>
  <c r="AR451" i="1"/>
  <c r="AB451" i="1"/>
  <c r="AT258" i="1"/>
  <c r="AV264" i="1"/>
  <c r="AT265" i="1"/>
  <c r="AT271" i="1"/>
  <c r="AV271" i="1" s="1"/>
  <c r="AT277" i="1"/>
  <c r="AV277" i="1" s="1"/>
  <c r="AT283" i="1"/>
  <c r="AV289" i="1"/>
  <c r="AT289" i="1"/>
  <c r="AV295" i="1"/>
  <c r="AT295" i="1"/>
  <c r="AT301" i="1"/>
  <c r="AV307" i="1"/>
  <c r="AT307" i="1"/>
  <c r="AT313" i="1"/>
  <c r="AR321" i="1"/>
  <c r="AO325" i="1"/>
  <c r="AV325" i="1" s="1"/>
  <c r="AC325" i="1"/>
  <c r="AN325" i="1"/>
  <c r="AJ325" i="1"/>
  <c r="AT327" i="1"/>
  <c r="AJ327" i="1"/>
  <c r="AN331" i="1"/>
  <c r="AJ331" i="1"/>
  <c r="AR342" i="1"/>
  <c r="AV342" i="1" s="1"/>
  <c r="AB342" i="1"/>
  <c r="AR348" i="1"/>
  <c r="AV348" i="1" s="1"/>
  <c r="AB348" i="1"/>
  <c r="AT349" i="1"/>
  <c r="AO351" i="1"/>
  <c r="AV351" i="1" s="1"/>
  <c r="AC351" i="1"/>
  <c r="AN351" i="1"/>
  <c r="AT351" i="1"/>
  <c r="AJ351" i="1"/>
  <c r="AN356" i="1"/>
  <c r="AJ356" i="1"/>
  <c r="AN367" i="1"/>
  <c r="AD368" i="1"/>
  <c r="AQ368" i="1"/>
  <c r="AO377" i="1"/>
  <c r="AV377" i="1" s="1"/>
  <c r="AC377" i="1"/>
  <c r="AR378" i="1"/>
  <c r="AB378" i="1"/>
  <c r="AD386" i="1"/>
  <c r="AQ386" i="1"/>
  <c r="AV394" i="1"/>
  <c r="AO395" i="1"/>
  <c r="AV395" i="1" s="1"/>
  <c r="AC395" i="1"/>
  <c r="AR396" i="1"/>
  <c r="AV396" i="1" s="1"/>
  <c r="AB396" i="1"/>
  <c r="AD404" i="1"/>
  <c r="AQ404" i="1"/>
  <c r="AV412" i="1"/>
  <c r="AO413" i="1"/>
  <c r="AV413" i="1" s="1"/>
  <c r="AC413" i="1"/>
  <c r="AR414" i="1"/>
  <c r="AV414" i="1" s="1"/>
  <c r="AB414" i="1"/>
  <c r="AD422" i="1"/>
  <c r="AQ422" i="1"/>
  <c r="AV430" i="1"/>
  <c r="AO431" i="1"/>
  <c r="AV431" i="1" s="1"/>
  <c r="AC431" i="1"/>
  <c r="AR432" i="1"/>
  <c r="AB432" i="1"/>
  <c r="AO499" i="1"/>
  <c r="AV499" i="1" s="1"/>
  <c r="AC499" i="1"/>
  <c r="AR500" i="1"/>
  <c r="AB500" i="1"/>
  <c r="AJ164" i="1"/>
  <c r="AT164" i="1"/>
  <c r="AJ170" i="1"/>
  <c r="AT170" i="1"/>
  <c r="AJ176" i="1"/>
  <c r="AT176" i="1"/>
  <c r="AJ182" i="1"/>
  <c r="AT182" i="1"/>
  <c r="AJ188" i="1"/>
  <c r="AT188" i="1"/>
  <c r="AT194" i="1"/>
  <c r="AJ224" i="1"/>
  <c r="AT224" i="1"/>
  <c r="AJ230" i="1"/>
  <c r="AT230" i="1"/>
  <c r="AJ236" i="1"/>
  <c r="AT236" i="1"/>
  <c r="AJ242" i="1"/>
  <c r="AT242" i="1"/>
  <c r="AR249" i="1"/>
  <c r="AB249" i="1"/>
  <c r="AT254" i="1"/>
  <c r="AV254" i="1" s="1"/>
  <c r="AJ254" i="1"/>
  <c r="AT262" i="1"/>
  <c r="AR267" i="1"/>
  <c r="AV267" i="1" s="1"/>
  <c r="AB267" i="1"/>
  <c r="AV270" i="1"/>
  <c r="AV276" i="1"/>
  <c r="AV294" i="1"/>
  <c r="AV300" i="1"/>
  <c r="AV312" i="1"/>
  <c r="AR328" i="1"/>
  <c r="AB328" i="1"/>
  <c r="AV332" i="1"/>
  <c r="AN337" i="1"/>
  <c r="AJ337" i="1"/>
  <c r="AR340" i="1"/>
  <c r="AB340" i="1"/>
  <c r="AD352" i="1"/>
  <c r="AQ352" i="1"/>
  <c r="AR353" i="1"/>
  <c r="AV353" i="1" s="1"/>
  <c r="AB353" i="1"/>
  <c r="AR364" i="1"/>
  <c r="AB364" i="1"/>
  <c r="AT379" i="1"/>
  <c r="AJ379" i="1"/>
  <c r="AR382" i="1"/>
  <c r="AV382" i="1" s="1"/>
  <c r="AB382" i="1"/>
  <c r="AT397" i="1"/>
  <c r="AJ397" i="1"/>
  <c r="AR400" i="1"/>
  <c r="AV400" i="1" s="1"/>
  <c r="AB400" i="1"/>
  <c r="AT415" i="1"/>
  <c r="AJ415" i="1"/>
  <c r="AR418" i="1"/>
  <c r="AV418" i="1" s="1"/>
  <c r="AB418" i="1"/>
  <c r="AN442" i="1"/>
  <c r="AJ442" i="1"/>
  <c r="AQ450" i="1"/>
  <c r="AD450" i="1"/>
  <c r="AQ468" i="1"/>
  <c r="AD468" i="1"/>
  <c r="AD498" i="1"/>
  <c r="AQ498" i="1"/>
  <c r="AB154" i="1"/>
  <c r="AJ159" i="1"/>
  <c r="AB160" i="1"/>
  <c r="AJ165" i="1"/>
  <c r="AB166" i="1"/>
  <c r="AJ171" i="1"/>
  <c r="AB172" i="1"/>
  <c r="AJ177" i="1"/>
  <c r="AB178" i="1"/>
  <c r="AJ183" i="1"/>
  <c r="AB184" i="1"/>
  <c r="AJ189" i="1"/>
  <c r="AB190" i="1"/>
  <c r="AJ195" i="1"/>
  <c r="AJ201" i="1"/>
  <c r="AJ207" i="1"/>
  <c r="AJ213" i="1"/>
  <c r="AJ219" i="1"/>
  <c r="AJ225" i="1"/>
  <c r="AJ231" i="1"/>
  <c r="AJ237" i="1"/>
  <c r="AJ243" i="1"/>
  <c r="AV252" i="1"/>
  <c r="AT253" i="1"/>
  <c r="AV253" i="1" s="1"/>
  <c r="AN254" i="1"/>
  <c r="AJ263" i="1"/>
  <c r="AJ271" i="1"/>
  <c r="AR274" i="1"/>
  <c r="AB274" i="1"/>
  <c r="AJ277" i="1"/>
  <c r="AR280" i="1"/>
  <c r="AB280" i="1"/>
  <c r="AJ283" i="1"/>
  <c r="AR286" i="1"/>
  <c r="AB286" i="1"/>
  <c r="AJ289" i="1"/>
  <c r="AO291" i="1"/>
  <c r="AV291" i="1" s="1"/>
  <c r="AR292" i="1"/>
  <c r="AB292" i="1"/>
  <c r="AJ295" i="1"/>
  <c r="AO297" i="1"/>
  <c r="AV297" i="1" s="1"/>
  <c r="AR298" i="1"/>
  <c r="AB298" i="1"/>
  <c r="AJ301" i="1"/>
  <c r="AO303" i="1"/>
  <c r="AV303" i="1" s="1"/>
  <c r="AR304" i="1"/>
  <c r="AB304" i="1"/>
  <c r="AJ307" i="1"/>
  <c r="AO309" i="1"/>
  <c r="AV309" i="1" s="1"/>
  <c r="AR310" i="1"/>
  <c r="AB310" i="1"/>
  <c r="AJ313" i="1"/>
  <c r="AO315" i="1"/>
  <c r="AV315" i="1" s="1"/>
  <c r="AR316" i="1"/>
  <c r="AB316" i="1"/>
  <c r="AR322" i="1"/>
  <c r="AB322" i="1"/>
  <c r="AC323" i="1"/>
  <c r="AJ323" i="1"/>
  <c r="AQ325" i="1"/>
  <c r="AD326" i="1"/>
  <c r="AQ326" i="1"/>
  <c r="AD327" i="1"/>
  <c r="AQ331" i="1"/>
  <c r="AD332" i="1"/>
  <c r="AQ332" i="1"/>
  <c r="AN333" i="1"/>
  <c r="AT333" i="1"/>
  <c r="AJ333" i="1"/>
  <c r="AN338" i="1"/>
  <c r="AT338" i="1"/>
  <c r="AC340" i="1"/>
  <c r="AO340" i="1"/>
  <c r="AV340" i="1" s="1"/>
  <c r="AR346" i="1"/>
  <c r="AB346" i="1"/>
  <c r="AV347" i="1"/>
  <c r="AQ351" i="1"/>
  <c r="AO352" i="1"/>
  <c r="AQ356" i="1"/>
  <c r="AD362" i="1"/>
  <c r="AQ362" i="1"/>
  <c r="AV370" i="1"/>
  <c r="AO371" i="1"/>
  <c r="AV371" i="1" s="1"/>
  <c r="AC371" i="1"/>
  <c r="AR372" i="1"/>
  <c r="AV372" i="1" s="1"/>
  <c r="AB372" i="1"/>
  <c r="AN379" i="1"/>
  <c r="AD380" i="1"/>
  <c r="AQ380" i="1"/>
  <c r="AV388" i="1"/>
  <c r="AO389" i="1"/>
  <c r="AV389" i="1" s="1"/>
  <c r="AC389" i="1"/>
  <c r="AR390" i="1"/>
  <c r="AV390" i="1" s="1"/>
  <c r="AB390" i="1"/>
  <c r="AN397" i="1"/>
  <c r="AD398" i="1"/>
  <c r="AQ398" i="1"/>
  <c r="AV406" i="1"/>
  <c r="AO407" i="1"/>
  <c r="AV407" i="1" s="1"/>
  <c r="AC407" i="1"/>
  <c r="AR408" i="1"/>
  <c r="AV408" i="1" s="1"/>
  <c r="AB408" i="1"/>
  <c r="AN415" i="1"/>
  <c r="AD416" i="1"/>
  <c r="AQ416" i="1"/>
  <c r="AV424" i="1"/>
  <c r="AO425" i="1"/>
  <c r="AV425" i="1" s="1"/>
  <c r="AC425" i="1"/>
  <c r="AR426" i="1"/>
  <c r="AV426" i="1" s="1"/>
  <c r="AB426" i="1"/>
  <c r="AV442" i="1"/>
  <c r="AB445" i="1"/>
  <c r="AR445" i="1"/>
  <c r="AV445" i="1" s="1"/>
  <c r="AR473" i="1"/>
  <c r="AB473" i="1"/>
  <c r="AT321" i="1"/>
  <c r="AJ321" i="1"/>
  <c r="AR334" i="1"/>
  <c r="AV334" i="1" s="1"/>
  <c r="AB334" i="1"/>
  <c r="AR341" i="1"/>
  <c r="AV341" i="1" s="1"/>
  <c r="AB341" i="1"/>
  <c r="AT344" i="1"/>
  <c r="AR358" i="1"/>
  <c r="AV358" i="1" s="1"/>
  <c r="AB358" i="1"/>
  <c r="AR360" i="1"/>
  <c r="AV360" i="1" s="1"/>
  <c r="AB360" i="1"/>
  <c r="AO363" i="1"/>
  <c r="AV363" i="1" s="1"/>
  <c r="AC363" i="1"/>
  <c r="AN363" i="1"/>
  <c r="AT363" i="1"/>
  <c r="AJ363" i="1"/>
  <c r="AO369" i="1"/>
  <c r="AC369" i="1"/>
  <c r="AN369" i="1"/>
  <c r="AT369" i="1"/>
  <c r="AJ369" i="1"/>
  <c r="AO375" i="1"/>
  <c r="AC375" i="1"/>
  <c r="AN375" i="1"/>
  <c r="AT375" i="1"/>
  <c r="AJ375" i="1"/>
  <c r="AO381" i="1"/>
  <c r="AV381" i="1" s="1"/>
  <c r="AC381" i="1"/>
  <c r="AN381" i="1"/>
  <c r="AT381" i="1"/>
  <c r="AJ381" i="1"/>
  <c r="AO387" i="1"/>
  <c r="AV387" i="1" s="1"/>
  <c r="AC387" i="1"/>
  <c r="AN387" i="1"/>
  <c r="AT387" i="1"/>
  <c r="AJ387" i="1"/>
  <c r="AO393" i="1"/>
  <c r="AV393" i="1" s="1"/>
  <c r="AC393" i="1"/>
  <c r="AN393" i="1"/>
  <c r="AT393" i="1"/>
  <c r="AJ393" i="1"/>
  <c r="AO399" i="1"/>
  <c r="AV399" i="1" s="1"/>
  <c r="AC399" i="1"/>
  <c r="AN399" i="1"/>
  <c r="AT399" i="1"/>
  <c r="AJ399" i="1"/>
  <c r="AO405" i="1"/>
  <c r="AC405" i="1"/>
  <c r="AN405" i="1"/>
  <c r="AT405" i="1"/>
  <c r="AJ405" i="1"/>
  <c r="AO411" i="1"/>
  <c r="AC411" i="1"/>
  <c r="AN411" i="1"/>
  <c r="AT411" i="1"/>
  <c r="AJ411" i="1"/>
  <c r="AO417" i="1"/>
  <c r="AV417" i="1" s="1"/>
  <c r="AC417" i="1"/>
  <c r="AN417" i="1"/>
  <c r="AT417" i="1"/>
  <c r="AJ417" i="1"/>
  <c r="AO423" i="1"/>
  <c r="AV423" i="1" s="1"/>
  <c r="AC423" i="1"/>
  <c r="AN423" i="1"/>
  <c r="AT423" i="1"/>
  <c r="AJ423" i="1"/>
  <c r="AO429" i="1"/>
  <c r="AV429" i="1" s="1"/>
  <c r="AC429" i="1"/>
  <c r="AN429" i="1"/>
  <c r="AT429" i="1"/>
  <c r="AJ429" i="1"/>
  <c r="AV436" i="1"/>
  <c r="AO437" i="1"/>
  <c r="AV437" i="1" s="1"/>
  <c r="AC437" i="1"/>
  <c r="AO438" i="1"/>
  <c r="AC438" i="1"/>
  <c r="AQ456" i="1"/>
  <c r="AD456" i="1"/>
  <c r="AO487" i="1"/>
  <c r="AV487" i="1" s="1"/>
  <c r="AC487" i="1"/>
  <c r="AR488" i="1"/>
  <c r="AB488" i="1"/>
  <c r="AV319" i="1"/>
  <c r="AT320" i="1"/>
  <c r="AV338" i="1"/>
  <c r="AV349" i="1"/>
  <c r="AR352" i="1"/>
  <c r="AB352" i="1"/>
  <c r="AR354" i="1"/>
  <c r="AV354" i="1" s="1"/>
  <c r="AB354" i="1"/>
  <c r="AO357" i="1"/>
  <c r="AC357" i="1"/>
  <c r="AN357" i="1"/>
  <c r="AT357" i="1"/>
  <c r="AJ357" i="1"/>
  <c r="AV367" i="1"/>
  <c r="AV373" i="1"/>
  <c r="AV385" i="1"/>
  <c r="AV391" i="1"/>
  <c r="AV397" i="1"/>
  <c r="AV403" i="1"/>
  <c r="AV409" i="1"/>
  <c r="AV415" i="1"/>
  <c r="AV421" i="1"/>
  <c r="AV427" i="1"/>
  <c r="AV440" i="1"/>
  <c r="AO441" i="1"/>
  <c r="AV441" i="1" s="1"/>
  <c r="AC441" i="1"/>
  <c r="AR446" i="1"/>
  <c r="AV446" i="1" s="1"/>
  <c r="AB446" i="1"/>
  <c r="AV451" i="1"/>
  <c r="AR461" i="1"/>
  <c r="AV461" i="1" s="1"/>
  <c r="AB461" i="1"/>
  <c r="AD486" i="1"/>
  <c r="AQ486" i="1"/>
  <c r="AN515" i="1"/>
  <c r="AT515" i="1"/>
  <c r="AJ515" i="1"/>
  <c r="AR518" i="1"/>
  <c r="AB518" i="1"/>
  <c r="AD434" i="1"/>
  <c r="AC435" i="1"/>
  <c r="AB436" i="1"/>
  <c r="AB440" i="1"/>
  <c r="AB442" i="1"/>
  <c r="AD443" i="1"/>
  <c r="AO443" i="1"/>
  <c r="AR444" i="1"/>
  <c r="AV444" i="1" s="1"/>
  <c r="AB444" i="1"/>
  <c r="AB452" i="1"/>
  <c r="AT452" i="1"/>
  <c r="AV452" i="1" s="1"/>
  <c r="AJ452" i="1"/>
  <c r="AD453" i="1"/>
  <c r="AV457" i="1"/>
  <c r="AN461" i="1"/>
  <c r="AT461" i="1"/>
  <c r="AJ461" i="1"/>
  <c r="AD465" i="1"/>
  <c r="AV469" i="1"/>
  <c r="AN473" i="1"/>
  <c r="AT473" i="1"/>
  <c r="AJ473" i="1"/>
  <c r="AR476" i="1"/>
  <c r="AV476" i="1" s="1"/>
  <c r="AB476" i="1"/>
  <c r="AV478" i="1"/>
  <c r="AQ510" i="1"/>
  <c r="AV515" i="1"/>
  <c r="AO517" i="1"/>
  <c r="AV517" i="1" s="1"/>
  <c r="AC517" i="1"/>
  <c r="AQ528" i="1"/>
  <c r="AD363" i="1"/>
  <c r="AB365" i="1"/>
  <c r="AD369" i="1"/>
  <c r="AB371" i="1"/>
  <c r="AD375" i="1"/>
  <c r="AB377" i="1"/>
  <c r="AD381" i="1"/>
  <c r="AB383" i="1"/>
  <c r="AD387" i="1"/>
  <c r="AB389" i="1"/>
  <c r="AD393" i="1"/>
  <c r="AB395" i="1"/>
  <c r="AD399" i="1"/>
  <c r="AB401" i="1"/>
  <c r="AD405" i="1"/>
  <c r="AB407" i="1"/>
  <c r="AD411" i="1"/>
  <c r="AB413" i="1"/>
  <c r="AD417" i="1"/>
  <c r="AB419" i="1"/>
  <c r="AD423" i="1"/>
  <c r="AB425" i="1"/>
  <c r="AD429" i="1"/>
  <c r="AB431" i="1"/>
  <c r="AD435" i="1"/>
  <c r="AB437" i="1"/>
  <c r="AC442" i="1"/>
  <c r="AQ448" i="1"/>
  <c r="AD448" i="1"/>
  <c r="AV454" i="1"/>
  <c r="AC460" i="1"/>
  <c r="AB464" i="1"/>
  <c r="AN464" i="1"/>
  <c r="AT464" i="1"/>
  <c r="AJ464" i="1"/>
  <c r="AC472" i="1"/>
  <c r="AO475" i="1"/>
  <c r="AV475" i="1" s="1"/>
  <c r="AC475" i="1"/>
  <c r="AV489" i="1"/>
  <c r="AN491" i="1"/>
  <c r="AT491" i="1"/>
  <c r="AJ491" i="1"/>
  <c r="AN503" i="1"/>
  <c r="AT503" i="1"/>
  <c r="AJ503" i="1"/>
  <c r="AR506" i="1"/>
  <c r="AB506" i="1"/>
  <c r="AN521" i="1"/>
  <c r="AT521" i="1"/>
  <c r="AJ521" i="1"/>
  <c r="AR524" i="1"/>
  <c r="AV524" i="1" s="1"/>
  <c r="AB524" i="1"/>
  <c r="AT547" i="1"/>
  <c r="AJ547" i="1"/>
  <c r="AN547" i="1"/>
  <c r="AJ448" i="1"/>
  <c r="AN449" i="1"/>
  <c r="AT449" i="1"/>
  <c r="AV449" i="1" s="1"/>
  <c r="AJ449" i="1"/>
  <c r="AV465" i="1"/>
  <c r="AV477" i="1"/>
  <c r="AN479" i="1"/>
  <c r="AT479" i="1"/>
  <c r="AV479" i="1" s="1"/>
  <c r="AJ479" i="1"/>
  <c r="AV480" i="1"/>
  <c r="AR482" i="1"/>
  <c r="AB482" i="1"/>
  <c r="AV484" i="1"/>
  <c r="AV491" i="1"/>
  <c r="AO493" i="1"/>
  <c r="AV493" i="1" s="1"/>
  <c r="AC493" i="1"/>
  <c r="AR494" i="1"/>
  <c r="AB494" i="1"/>
  <c r="AV496" i="1"/>
  <c r="AV503" i="1"/>
  <c r="AO505" i="1"/>
  <c r="AV505" i="1" s="1"/>
  <c r="AC505" i="1"/>
  <c r="AV521" i="1"/>
  <c r="AO523" i="1"/>
  <c r="AV523" i="1" s="1"/>
  <c r="AC523" i="1"/>
  <c r="AR544" i="1"/>
  <c r="AB544" i="1"/>
  <c r="AT447" i="1"/>
  <c r="AN455" i="1"/>
  <c r="AT455" i="1"/>
  <c r="AJ455" i="1"/>
  <c r="AN467" i="1"/>
  <c r="AT467" i="1"/>
  <c r="AJ467" i="1"/>
  <c r="AO481" i="1"/>
  <c r="AV481" i="1" s="1"/>
  <c r="AC481" i="1"/>
  <c r="AV507" i="1"/>
  <c r="AN509" i="1"/>
  <c r="AT509" i="1"/>
  <c r="AJ509" i="1"/>
  <c r="AR512" i="1"/>
  <c r="AB512" i="1"/>
  <c r="AV514" i="1"/>
  <c r="AV525" i="1"/>
  <c r="AN527" i="1"/>
  <c r="AT527" i="1"/>
  <c r="AJ527" i="1"/>
  <c r="AR530" i="1"/>
  <c r="AV530" i="1" s="1"/>
  <c r="AB530" i="1"/>
  <c r="AJ433" i="1"/>
  <c r="AR438" i="1"/>
  <c r="AB438" i="1"/>
  <c r="AT443" i="1"/>
  <c r="AJ443" i="1"/>
  <c r="AO450" i="1"/>
  <c r="AV450" i="1" s="1"/>
  <c r="AC450" i="1"/>
  <c r="AV456" i="1"/>
  <c r="AN458" i="1"/>
  <c r="AT458" i="1"/>
  <c r="AJ458" i="1"/>
  <c r="AV460" i="1"/>
  <c r="AN470" i="1"/>
  <c r="AT470" i="1"/>
  <c r="AJ470" i="1"/>
  <c r="AN485" i="1"/>
  <c r="AT485" i="1"/>
  <c r="AJ485" i="1"/>
  <c r="AV486" i="1"/>
  <c r="AN497" i="1"/>
  <c r="AT497" i="1"/>
  <c r="AJ497" i="1"/>
  <c r="AO511" i="1"/>
  <c r="AV511" i="1" s="1"/>
  <c r="AC511" i="1"/>
  <c r="AV527" i="1"/>
  <c r="AO529" i="1"/>
  <c r="AV529" i="1" s="1"/>
  <c r="AC529" i="1"/>
  <c r="AB450" i="1"/>
  <c r="AD454" i="1"/>
  <c r="AB456" i="1"/>
  <c r="AD460" i="1"/>
  <c r="AB462" i="1"/>
  <c r="AD466" i="1"/>
  <c r="AB468" i="1"/>
  <c r="AD472" i="1"/>
  <c r="AB474" i="1"/>
  <c r="AD478" i="1"/>
  <c r="AB480" i="1"/>
  <c r="AD484" i="1"/>
  <c r="AB486" i="1"/>
  <c r="AD490" i="1"/>
  <c r="AB492" i="1"/>
  <c r="AD496" i="1"/>
  <c r="AB498" i="1"/>
  <c r="AD502" i="1"/>
  <c r="AB504" i="1"/>
  <c r="AD508" i="1"/>
  <c r="AB510" i="1"/>
  <c r="AD514" i="1"/>
  <c r="AB516" i="1"/>
  <c r="AD520" i="1"/>
  <c r="AB522" i="1"/>
  <c r="AD526" i="1"/>
  <c r="AB528" i="1"/>
  <c r="AN538" i="1"/>
  <c r="AT538" i="1"/>
  <c r="AV538" i="1" s="1"/>
  <c r="AJ538" i="1"/>
  <c r="AC540" i="1"/>
  <c r="AO543" i="1"/>
  <c r="AV543" i="1" s="1"/>
  <c r="AC543" i="1"/>
  <c r="AN553" i="1"/>
  <c r="AT553" i="1"/>
  <c r="AJ553" i="1"/>
  <c r="AV576" i="1"/>
  <c r="AV590" i="1"/>
  <c r="AD455" i="1"/>
  <c r="AC456" i="1"/>
  <c r="AB457" i="1"/>
  <c r="AD461" i="1"/>
  <c r="AC462" i="1"/>
  <c r="AB463" i="1"/>
  <c r="AD467" i="1"/>
  <c r="AC468" i="1"/>
  <c r="AB469" i="1"/>
  <c r="AD473" i="1"/>
  <c r="AC474" i="1"/>
  <c r="AB475" i="1"/>
  <c r="AD479" i="1"/>
  <c r="AC480" i="1"/>
  <c r="AB481" i="1"/>
  <c r="AD485" i="1"/>
  <c r="AC486" i="1"/>
  <c r="AB487" i="1"/>
  <c r="AD491" i="1"/>
  <c r="AC492" i="1"/>
  <c r="AB493" i="1"/>
  <c r="AD497" i="1"/>
  <c r="AC498" i="1"/>
  <c r="AB499" i="1"/>
  <c r="AD503" i="1"/>
  <c r="AC504" i="1"/>
  <c r="AB505" i="1"/>
  <c r="AD509" i="1"/>
  <c r="AC510" i="1"/>
  <c r="AB511" i="1"/>
  <c r="AD515" i="1"/>
  <c r="AC516" i="1"/>
  <c r="AB517" i="1"/>
  <c r="AD521" i="1"/>
  <c r="AC522" i="1"/>
  <c r="AB523" i="1"/>
  <c r="AD527" i="1"/>
  <c r="AC528" i="1"/>
  <c r="AB529" i="1"/>
  <c r="AC533" i="1"/>
  <c r="AO533" i="1"/>
  <c r="AB538" i="1"/>
  <c r="AN543" i="1"/>
  <c r="AT543" i="1"/>
  <c r="AJ543" i="1"/>
  <c r="AC545" i="1"/>
  <c r="AO545" i="1"/>
  <c r="AV545" i="1" s="1"/>
  <c r="AR546" i="1"/>
  <c r="AB546" i="1"/>
  <c r="AV553" i="1"/>
  <c r="AV566" i="1"/>
  <c r="AV584" i="1"/>
  <c r="AT533" i="1"/>
  <c r="AJ533" i="1"/>
  <c r="AR534" i="1"/>
  <c r="AV534" i="1" s="1"/>
  <c r="AB534" i="1"/>
  <c r="AT535" i="1"/>
  <c r="AJ535" i="1"/>
  <c r="AV536" i="1"/>
  <c r="AC539" i="1"/>
  <c r="AO539" i="1"/>
  <c r="AV539" i="1" s="1"/>
  <c r="AT541" i="1"/>
  <c r="AJ541" i="1"/>
  <c r="AR550" i="1"/>
  <c r="AB550" i="1"/>
  <c r="AJ476" i="1"/>
  <c r="AT476" i="1"/>
  <c r="AJ482" i="1"/>
  <c r="AT482" i="1"/>
  <c r="AJ488" i="1"/>
  <c r="AT488" i="1"/>
  <c r="AJ494" i="1"/>
  <c r="AT494" i="1"/>
  <c r="AJ500" i="1"/>
  <c r="AT500" i="1"/>
  <c r="AJ506" i="1"/>
  <c r="AT506" i="1"/>
  <c r="AJ512" i="1"/>
  <c r="AT512" i="1"/>
  <c r="AJ518" i="1"/>
  <c r="AT518" i="1"/>
  <c r="AJ524" i="1"/>
  <c r="AT524" i="1"/>
  <c r="AJ530" i="1"/>
  <c r="AT530" i="1"/>
  <c r="AT532" i="1"/>
  <c r="AN533" i="1"/>
  <c r="AN535" i="1"/>
  <c r="AR540" i="1"/>
  <c r="AV540" i="1" s="1"/>
  <c r="AB540" i="1"/>
  <c r="AN541" i="1"/>
  <c r="AQ544" i="1"/>
  <c r="AO549" i="1"/>
  <c r="AV549" i="1" s="1"/>
  <c r="AC549" i="1"/>
  <c r="AV554" i="1"/>
  <c r="AO555" i="1"/>
  <c r="AC555" i="1"/>
  <c r="AV578" i="1"/>
  <c r="AV595" i="1"/>
  <c r="AV608" i="1"/>
  <c r="AV614" i="1"/>
  <c r="AV620" i="1"/>
  <c r="AV541" i="1"/>
  <c r="AN549" i="1"/>
  <c r="AT549" i="1"/>
  <c r="AJ549" i="1"/>
  <c r="AQ560" i="1"/>
  <c r="AQ566" i="1"/>
  <c r="AQ572" i="1"/>
  <c r="AQ578" i="1"/>
  <c r="AQ584" i="1"/>
  <c r="AQ590" i="1"/>
  <c r="AQ596" i="1"/>
  <c r="AQ602" i="1"/>
  <c r="AQ608" i="1"/>
  <c r="AQ614" i="1"/>
  <c r="AQ620" i="1"/>
  <c r="AQ626" i="1"/>
  <c r="AB536" i="1"/>
  <c r="AD540" i="1"/>
  <c r="AB542" i="1"/>
  <c r="AD546" i="1"/>
  <c r="AB548" i="1"/>
  <c r="AO551" i="1"/>
  <c r="AV551" i="1" s="1"/>
  <c r="AD552" i="1"/>
  <c r="AB554" i="1"/>
  <c r="AO557" i="1"/>
  <c r="AV557" i="1" s="1"/>
  <c r="AD558" i="1"/>
  <c r="AJ559" i="1"/>
  <c r="AT559" i="1"/>
  <c r="AB560" i="1"/>
  <c r="AO563" i="1"/>
  <c r="AV563" i="1" s="1"/>
  <c r="AD564" i="1"/>
  <c r="AJ565" i="1"/>
  <c r="AT565" i="1"/>
  <c r="AB566" i="1"/>
  <c r="AO569" i="1"/>
  <c r="AV569" i="1" s="1"/>
  <c r="AD570" i="1"/>
  <c r="AJ571" i="1"/>
  <c r="AT571" i="1"/>
  <c r="AB572" i="1"/>
  <c r="AO575" i="1"/>
  <c r="AV575" i="1" s="1"/>
  <c r="AD576" i="1"/>
  <c r="AJ577" i="1"/>
  <c r="AT577" i="1"/>
  <c r="AB578" i="1"/>
  <c r="AO581" i="1"/>
  <c r="AV581" i="1" s="1"/>
  <c r="AD582" i="1"/>
  <c r="AJ583" i="1"/>
  <c r="AT583" i="1"/>
  <c r="AV583" i="1" s="1"/>
  <c r="AB584" i="1"/>
  <c r="AO587" i="1"/>
  <c r="AV587" i="1" s="1"/>
  <c r="AD588" i="1"/>
  <c r="AJ589" i="1"/>
  <c r="AT589" i="1"/>
  <c r="AV589" i="1" s="1"/>
  <c r="AB590" i="1"/>
  <c r="AO593" i="1"/>
  <c r="AV593" i="1" s="1"/>
  <c r="AD594" i="1"/>
  <c r="AJ595" i="1"/>
  <c r="AT595" i="1"/>
  <c r="AB596" i="1"/>
  <c r="AO599" i="1"/>
  <c r="AV599" i="1" s="1"/>
  <c r="AD600" i="1"/>
  <c r="AJ601" i="1"/>
  <c r="AT601" i="1"/>
  <c r="AB602" i="1"/>
  <c r="AO605" i="1"/>
  <c r="AV605" i="1" s="1"/>
  <c r="AD606" i="1"/>
  <c r="AJ607" i="1"/>
  <c r="AT607" i="1"/>
  <c r="AV607" i="1" s="1"/>
  <c r="AB608" i="1"/>
  <c r="AO611" i="1"/>
  <c r="AV611" i="1" s="1"/>
  <c r="AD612" i="1"/>
  <c r="AJ613" i="1"/>
  <c r="AT613" i="1"/>
  <c r="AV613" i="1" s="1"/>
  <c r="AB614" i="1"/>
  <c r="AO617" i="1"/>
  <c r="AV617" i="1" s="1"/>
  <c r="AD618" i="1"/>
  <c r="AJ619" i="1"/>
  <c r="AT619" i="1"/>
  <c r="AV619" i="1" s="1"/>
  <c r="AB620" i="1"/>
  <c r="AO623" i="1"/>
  <c r="AV623" i="1" s="1"/>
  <c r="AD624" i="1"/>
  <c r="AJ625" i="1"/>
  <c r="AT625" i="1"/>
  <c r="AB626" i="1"/>
  <c r="AR629" i="1"/>
  <c r="AV629" i="1" s="1"/>
  <c r="AT630" i="1"/>
  <c r="AJ630" i="1"/>
  <c r="AB632" i="1"/>
  <c r="AJ632" i="1"/>
  <c r="AN638" i="1"/>
  <c r="AT638" i="1"/>
  <c r="AJ638" i="1"/>
  <c r="AN644" i="1"/>
  <c r="AT644" i="1"/>
  <c r="AJ644" i="1"/>
  <c r="AV648" i="1"/>
  <c r="AV654" i="1"/>
  <c r="AQ550" i="1"/>
  <c r="AQ556" i="1"/>
  <c r="AQ562" i="1"/>
  <c r="AQ568" i="1"/>
  <c r="AQ574" i="1"/>
  <c r="AQ580" i="1"/>
  <c r="AQ586" i="1"/>
  <c r="AQ592" i="1"/>
  <c r="AQ598" i="1"/>
  <c r="AQ604" i="1"/>
  <c r="AQ610" i="1"/>
  <c r="AQ616" i="1"/>
  <c r="AQ622" i="1"/>
  <c r="AQ628" i="1"/>
  <c r="AT629" i="1"/>
  <c r="AJ555" i="1"/>
  <c r="AT555" i="1"/>
  <c r="AB556" i="1"/>
  <c r="AC561" i="1"/>
  <c r="AJ561" i="1"/>
  <c r="AT561" i="1"/>
  <c r="AB562" i="1"/>
  <c r="AC567" i="1"/>
  <c r="AJ567" i="1"/>
  <c r="AT567" i="1"/>
  <c r="AV567" i="1" s="1"/>
  <c r="AB568" i="1"/>
  <c r="AC573" i="1"/>
  <c r="AJ573" i="1"/>
  <c r="AT573" i="1"/>
  <c r="AV573" i="1" s="1"/>
  <c r="AB574" i="1"/>
  <c r="AC579" i="1"/>
  <c r="AJ579" i="1"/>
  <c r="AT579" i="1"/>
  <c r="AB580" i="1"/>
  <c r="AC585" i="1"/>
  <c r="AJ585" i="1"/>
  <c r="AT585" i="1"/>
  <c r="AV585" i="1" s="1"/>
  <c r="AB586" i="1"/>
  <c r="AC591" i="1"/>
  <c r="AJ591" i="1"/>
  <c r="AT591" i="1"/>
  <c r="AB592" i="1"/>
  <c r="AC597" i="1"/>
  <c r="AJ597" i="1"/>
  <c r="AT597" i="1"/>
  <c r="AV597" i="1" s="1"/>
  <c r="AB598" i="1"/>
  <c r="AC603" i="1"/>
  <c r="AB604" i="1"/>
  <c r="AC609" i="1"/>
  <c r="AB610" i="1"/>
  <c r="AC615" i="1"/>
  <c r="AB616" i="1"/>
  <c r="AC621" i="1"/>
  <c r="AB622" i="1"/>
  <c r="AC627" i="1"/>
  <c r="AB628" i="1"/>
  <c r="AC634" i="1"/>
  <c r="AC640" i="1"/>
  <c r="AO640" i="1"/>
  <c r="AV640" i="1" s="1"/>
  <c r="AR641" i="1"/>
  <c r="AB641" i="1"/>
  <c r="AJ544" i="1"/>
  <c r="AT544" i="1"/>
  <c r="AJ550" i="1"/>
  <c r="AT550" i="1"/>
  <c r="AJ556" i="1"/>
  <c r="AT556" i="1"/>
  <c r="AJ562" i="1"/>
  <c r="AT562" i="1"/>
  <c r="AJ568" i="1"/>
  <c r="AT568" i="1"/>
  <c r="AV568" i="1" s="1"/>
  <c r="AJ574" i="1"/>
  <c r="AT574" i="1"/>
  <c r="AV574" i="1" s="1"/>
  <c r="AJ580" i="1"/>
  <c r="AT580" i="1"/>
  <c r="AJ586" i="1"/>
  <c r="AT586" i="1"/>
  <c r="AV586" i="1" s="1"/>
  <c r="AJ592" i="1"/>
  <c r="AT592" i="1"/>
  <c r="AV592" i="1" s="1"/>
  <c r="AJ598" i="1"/>
  <c r="AT598" i="1"/>
  <c r="AV598" i="1" s="1"/>
  <c r="AJ604" i="1"/>
  <c r="AT604" i="1"/>
  <c r="AV604" i="1" s="1"/>
  <c r="AJ610" i="1"/>
  <c r="AT610" i="1"/>
  <c r="AV610" i="1" s="1"/>
  <c r="AJ616" i="1"/>
  <c r="AT616" i="1"/>
  <c r="AV616" i="1" s="1"/>
  <c r="AJ622" i="1"/>
  <c r="AT622" i="1"/>
  <c r="AV622" i="1" s="1"/>
  <c r="AJ628" i="1"/>
  <c r="AT628" i="1"/>
  <c r="AT633" i="1"/>
  <c r="AJ633" i="1"/>
  <c r="AO635" i="1"/>
  <c r="AV635" i="1" s="1"/>
  <c r="AV645" i="1"/>
  <c r="AC646" i="1"/>
  <c r="AO646" i="1"/>
  <c r="AV646" i="1" s="1"/>
  <c r="AV666" i="1"/>
  <c r="AJ539" i="1"/>
  <c r="AJ545" i="1"/>
  <c r="AJ551" i="1"/>
  <c r="AB552" i="1"/>
  <c r="AJ557" i="1"/>
  <c r="AB558" i="1"/>
  <c r="AJ563" i="1"/>
  <c r="AB564" i="1"/>
  <c r="AJ569" i="1"/>
  <c r="AB570" i="1"/>
  <c r="AJ575" i="1"/>
  <c r="AB576" i="1"/>
  <c r="AJ581" i="1"/>
  <c r="AB582" i="1"/>
  <c r="AJ587" i="1"/>
  <c r="AB588" i="1"/>
  <c r="AJ593" i="1"/>
  <c r="AB594" i="1"/>
  <c r="AJ599" i="1"/>
  <c r="AB600" i="1"/>
  <c r="AJ605" i="1"/>
  <c r="AB606" i="1"/>
  <c r="AJ611" i="1"/>
  <c r="AB612" i="1"/>
  <c r="AJ617" i="1"/>
  <c r="AB618" i="1"/>
  <c r="AJ623" i="1"/>
  <c r="AB624" i="1"/>
  <c r="AC631" i="1"/>
  <c r="AT632" i="1"/>
  <c r="AN633" i="1"/>
  <c r="AQ634" i="1"/>
  <c r="AB635" i="1"/>
  <c r="AQ639" i="1"/>
  <c r="AR647" i="1"/>
  <c r="AV647" i="1" s="1"/>
  <c r="AB647" i="1"/>
  <c r="AV661" i="1"/>
  <c r="AJ635" i="1"/>
  <c r="AT635" i="1"/>
  <c r="AB636" i="1"/>
  <c r="AD640" i="1"/>
  <c r="AJ641" i="1"/>
  <c r="AT641" i="1"/>
  <c r="AB642" i="1"/>
  <c r="AD646" i="1"/>
  <c r="AJ647" i="1"/>
  <c r="AT647" i="1"/>
  <c r="AB648" i="1"/>
  <c r="AD652" i="1"/>
  <c r="AJ653" i="1"/>
  <c r="AT653" i="1"/>
  <c r="AV653" i="1" s="1"/>
  <c r="AB654" i="1"/>
  <c r="AD658" i="1"/>
  <c r="AJ659" i="1"/>
  <c r="AT659" i="1"/>
  <c r="AV659" i="1" s="1"/>
  <c r="AB660" i="1"/>
  <c r="AD664" i="1"/>
  <c r="AJ665" i="1"/>
  <c r="AT665" i="1"/>
  <c r="AB666" i="1"/>
  <c r="AD670" i="1"/>
  <c r="AJ671" i="1"/>
  <c r="AT671" i="1"/>
  <c r="AB672" i="1"/>
  <c r="AD676" i="1"/>
  <c r="AJ677" i="1"/>
  <c r="AT677" i="1"/>
  <c r="AB678" i="1"/>
  <c r="AD682" i="1"/>
  <c r="AT684" i="1"/>
  <c r="AJ684" i="1"/>
  <c r="AN690" i="1"/>
  <c r="AT690" i="1"/>
  <c r="AJ690" i="1"/>
  <c r="AV699" i="1"/>
  <c r="AV705" i="1"/>
  <c r="AV723" i="1"/>
  <c r="AV729" i="1"/>
  <c r="AV735" i="1"/>
  <c r="AV741" i="1"/>
  <c r="AV748" i="1"/>
  <c r="AV773" i="1"/>
  <c r="AB631" i="1"/>
  <c r="AQ632" i="1"/>
  <c r="AD635" i="1"/>
  <c r="AJ636" i="1"/>
  <c r="AQ638" i="1"/>
  <c r="AD641" i="1"/>
  <c r="AJ642" i="1"/>
  <c r="AB643" i="1"/>
  <c r="AD647" i="1"/>
  <c r="AJ648" i="1"/>
  <c r="AB649" i="1"/>
  <c r="AO652" i="1"/>
  <c r="AV652" i="1" s="1"/>
  <c r="AD653" i="1"/>
  <c r="AJ654" i="1"/>
  <c r="AB655" i="1"/>
  <c r="AO658" i="1"/>
  <c r="AV658" i="1" s="1"/>
  <c r="AD659" i="1"/>
  <c r="AJ660" i="1"/>
  <c r="AB661" i="1"/>
  <c r="AQ662" i="1"/>
  <c r="AO664" i="1"/>
  <c r="AV664" i="1" s="1"/>
  <c r="AD665" i="1"/>
  <c r="AJ666" i="1"/>
  <c r="AQ668" i="1"/>
  <c r="AO670" i="1"/>
  <c r="AV670" i="1" s="1"/>
  <c r="AJ672" i="1"/>
  <c r="AQ674" i="1"/>
  <c r="AO676" i="1"/>
  <c r="AV676" i="1" s="1"/>
  <c r="AJ678" i="1"/>
  <c r="AQ680" i="1"/>
  <c r="AT683" i="1"/>
  <c r="AN684" i="1"/>
  <c r="AQ689" i="1"/>
  <c r="AO692" i="1"/>
  <c r="AV692" i="1" s="1"/>
  <c r="AC692" i="1"/>
  <c r="AR693" i="1"/>
  <c r="AB693" i="1"/>
  <c r="AV754" i="1"/>
  <c r="AQ651" i="1"/>
  <c r="AQ657" i="1"/>
  <c r="AQ663" i="1"/>
  <c r="AQ669" i="1"/>
  <c r="AQ675" i="1"/>
  <c r="AQ681" i="1"/>
  <c r="AO688" i="1"/>
  <c r="AV688" i="1" s="1"/>
  <c r="AC688" i="1"/>
  <c r="AV740" i="1"/>
  <c r="AJ650" i="1"/>
  <c r="AT650" i="1"/>
  <c r="AJ656" i="1"/>
  <c r="AT656" i="1"/>
  <c r="AJ662" i="1"/>
  <c r="AT662" i="1"/>
  <c r="AV662" i="1" s="1"/>
  <c r="AJ668" i="1"/>
  <c r="AT668" i="1"/>
  <c r="AJ674" i="1"/>
  <c r="AT674" i="1"/>
  <c r="AJ680" i="1"/>
  <c r="AT680" i="1"/>
  <c r="AO686" i="1"/>
  <c r="AV686" i="1" s="1"/>
  <c r="AC686" i="1"/>
  <c r="AR687" i="1"/>
  <c r="AB687" i="1"/>
  <c r="AT688" i="1"/>
  <c r="AJ688" i="1"/>
  <c r="AQ691" i="1"/>
  <c r="AV743" i="1"/>
  <c r="AV746" i="1"/>
  <c r="AJ639" i="1"/>
  <c r="AJ645" i="1"/>
  <c r="AJ651" i="1"/>
  <c r="AJ657" i="1"/>
  <c r="AJ663" i="1"/>
  <c r="AT663" i="1"/>
  <c r="AJ669" i="1"/>
  <c r="AT669" i="1"/>
  <c r="AB670" i="1"/>
  <c r="AJ675" i="1"/>
  <c r="AT675" i="1"/>
  <c r="AB676" i="1"/>
  <c r="AJ681" i="1"/>
  <c r="AT681" i="1"/>
  <c r="AQ685" i="1"/>
  <c r="AT686" i="1"/>
  <c r="AJ686" i="1"/>
  <c r="AN688" i="1"/>
  <c r="AR691" i="1"/>
  <c r="AV691" i="1" s="1"/>
  <c r="AB691" i="1"/>
  <c r="AV752" i="1"/>
  <c r="AV775" i="1"/>
  <c r="AB653" i="1"/>
  <c r="AB659" i="1"/>
  <c r="AB665" i="1"/>
  <c r="AB671" i="1"/>
  <c r="AB677" i="1"/>
  <c r="AC682" i="1"/>
  <c r="AC684" i="1"/>
  <c r="AO684" i="1"/>
  <c r="AV684" i="1" s="1"/>
  <c r="AR685" i="1"/>
  <c r="AB685" i="1"/>
  <c r="AV689" i="1"/>
  <c r="AC690" i="1"/>
  <c r="AO690" i="1"/>
  <c r="AV690" i="1" s="1"/>
  <c r="AV694" i="1"/>
  <c r="AJ692" i="1"/>
  <c r="AO696" i="1"/>
  <c r="AD697" i="1"/>
  <c r="AC698" i="1"/>
  <c r="AJ698" i="1"/>
  <c r="AB699" i="1"/>
  <c r="AO702" i="1"/>
  <c r="AV702" i="1" s="1"/>
  <c r="AD703" i="1"/>
  <c r="AC704" i="1"/>
  <c r="AJ704" i="1"/>
  <c r="AB705" i="1"/>
  <c r="AO708" i="1"/>
  <c r="AV708" i="1" s="1"/>
  <c r="AD709" i="1"/>
  <c r="AC710" i="1"/>
  <c r="AJ710" i="1"/>
  <c r="AB711" i="1"/>
  <c r="AO714" i="1"/>
  <c r="AD715" i="1"/>
  <c r="AC716" i="1"/>
  <c r="AJ716" i="1"/>
  <c r="AB717" i="1"/>
  <c r="AO720" i="1"/>
  <c r="AV720" i="1" s="1"/>
  <c r="AD721" i="1"/>
  <c r="AC722" i="1"/>
  <c r="AJ722" i="1"/>
  <c r="AB723" i="1"/>
  <c r="AO726" i="1"/>
  <c r="AD727" i="1"/>
  <c r="AC728" i="1"/>
  <c r="AJ728" i="1"/>
  <c r="AB729" i="1"/>
  <c r="AO732" i="1"/>
  <c r="AD733" i="1"/>
  <c r="AC734" i="1"/>
  <c r="AJ734" i="1"/>
  <c r="AB735" i="1"/>
  <c r="AO738" i="1"/>
  <c r="AD739" i="1"/>
  <c r="AC740" i="1"/>
  <c r="AJ740" i="1"/>
  <c r="AB741" i="1"/>
  <c r="AO744" i="1"/>
  <c r="AD745" i="1"/>
  <c r="AC746" i="1"/>
  <c r="AJ746" i="1"/>
  <c r="AB747" i="1"/>
  <c r="AO750" i="1"/>
  <c r="AV750" i="1" s="1"/>
  <c r="AD751" i="1"/>
  <c r="AC752" i="1"/>
  <c r="AJ752" i="1"/>
  <c r="AB753" i="1"/>
  <c r="AO756" i="1"/>
  <c r="AD757" i="1"/>
  <c r="AN757" i="1"/>
  <c r="AC758" i="1"/>
  <c r="AJ758" i="1"/>
  <c r="AB759" i="1"/>
  <c r="AO762" i="1"/>
  <c r="AV762" i="1" s="1"/>
  <c r="AD763" i="1"/>
  <c r="AN763" i="1"/>
  <c r="AC764" i="1"/>
  <c r="AJ764" i="1"/>
  <c r="AB765" i="1"/>
  <c r="AO768" i="1"/>
  <c r="AD769" i="1"/>
  <c r="AN769" i="1"/>
  <c r="AC770" i="1"/>
  <c r="AJ770" i="1"/>
  <c r="AB771" i="1"/>
  <c r="AO774" i="1"/>
  <c r="AD775" i="1"/>
  <c r="AN775" i="1"/>
  <c r="AC776" i="1"/>
  <c r="AJ776" i="1"/>
  <c r="AB777" i="1"/>
  <c r="AR781" i="1"/>
  <c r="AT782" i="1"/>
  <c r="AJ782" i="1"/>
  <c r="AR783" i="1"/>
  <c r="AB783" i="1"/>
  <c r="AQ783" i="1"/>
  <c r="AT784" i="1"/>
  <c r="AJ784" i="1"/>
  <c r="AD788" i="1"/>
  <c r="AT793" i="1"/>
  <c r="AV813" i="1"/>
  <c r="AQ695" i="1"/>
  <c r="AQ701" i="1"/>
  <c r="AQ707" i="1"/>
  <c r="AQ713" i="1"/>
  <c r="AQ719" i="1"/>
  <c r="AQ725" i="1"/>
  <c r="AQ731" i="1"/>
  <c r="AQ737" i="1"/>
  <c r="AQ743" i="1"/>
  <c r="AQ749" i="1"/>
  <c r="AQ755" i="1"/>
  <c r="AQ761" i="1"/>
  <c r="AQ767" i="1"/>
  <c r="AQ773" i="1"/>
  <c r="AQ779" i="1"/>
  <c r="AT781" i="1"/>
  <c r="AB784" i="1"/>
  <c r="AR785" i="1"/>
  <c r="AV785" i="1" s="1"/>
  <c r="AB785" i="1"/>
  <c r="AV786" i="1"/>
  <c r="AB787" i="1"/>
  <c r="AB689" i="1"/>
  <c r="AD693" i="1"/>
  <c r="AC694" i="1"/>
  <c r="AJ694" i="1"/>
  <c r="AB695" i="1"/>
  <c r="AD699" i="1"/>
  <c r="AC700" i="1"/>
  <c r="AJ700" i="1"/>
  <c r="AB701" i="1"/>
  <c r="AD705" i="1"/>
  <c r="AC706" i="1"/>
  <c r="AJ706" i="1"/>
  <c r="AB707" i="1"/>
  <c r="AD711" i="1"/>
  <c r="AC712" i="1"/>
  <c r="AJ712" i="1"/>
  <c r="AB713" i="1"/>
  <c r="AD717" i="1"/>
  <c r="AC718" i="1"/>
  <c r="AJ718" i="1"/>
  <c r="AB719" i="1"/>
  <c r="AD723" i="1"/>
  <c r="AC724" i="1"/>
  <c r="AJ724" i="1"/>
  <c r="AB725" i="1"/>
  <c r="AD729" i="1"/>
  <c r="AC730" i="1"/>
  <c r="AJ730" i="1"/>
  <c r="AB731" i="1"/>
  <c r="AD735" i="1"/>
  <c r="AC736" i="1"/>
  <c r="AJ736" i="1"/>
  <c r="AB737" i="1"/>
  <c r="AD741" i="1"/>
  <c r="AC742" i="1"/>
  <c r="AJ742" i="1"/>
  <c r="AB743" i="1"/>
  <c r="AD747" i="1"/>
  <c r="AC748" i="1"/>
  <c r="AJ748" i="1"/>
  <c r="AB749" i="1"/>
  <c r="AD753" i="1"/>
  <c r="AC754" i="1"/>
  <c r="AJ754" i="1"/>
  <c r="AB755" i="1"/>
  <c r="AD759" i="1"/>
  <c r="AC760" i="1"/>
  <c r="AJ760" i="1"/>
  <c r="AB761" i="1"/>
  <c r="AQ762" i="1"/>
  <c r="AD765" i="1"/>
  <c r="AC766" i="1"/>
  <c r="AJ766" i="1"/>
  <c r="AB767" i="1"/>
  <c r="AQ768" i="1"/>
  <c r="AD771" i="1"/>
  <c r="AC772" i="1"/>
  <c r="AJ772" i="1"/>
  <c r="AB773" i="1"/>
  <c r="AQ774" i="1"/>
  <c r="AD777" i="1"/>
  <c r="AJ778" i="1"/>
  <c r="AB779" i="1"/>
  <c r="AJ781" i="1"/>
  <c r="AQ785" i="1"/>
  <c r="AN790" i="1"/>
  <c r="AT790" i="1"/>
  <c r="AV790" i="1" s="1"/>
  <c r="AJ790" i="1"/>
  <c r="AR791" i="1"/>
  <c r="AV791" i="1" s="1"/>
  <c r="AB791" i="1"/>
  <c r="AV792" i="1"/>
  <c r="AJ793" i="1"/>
  <c r="AR802" i="1"/>
  <c r="AB802" i="1"/>
  <c r="AT780" i="1"/>
  <c r="AN799" i="1"/>
  <c r="AT799" i="1"/>
  <c r="AJ799" i="1"/>
  <c r="AO801" i="1"/>
  <c r="AV801" i="1" s="1"/>
  <c r="AC801" i="1"/>
  <c r="AJ696" i="1"/>
  <c r="AT696" i="1"/>
  <c r="AB697" i="1"/>
  <c r="AJ702" i="1"/>
  <c r="AT702" i="1"/>
  <c r="AB703" i="1"/>
  <c r="AJ708" i="1"/>
  <c r="AT708" i="1"/>
  <c r="AB709" i="1"/>
  <c r="AJ714" i="1"/>
  <c r="AT714" i="1"/>
  <c r="AB715" i="1"/>
  <c r="AJ720" i="1"/>
  <c r="AT720" i="1"/>
  <c r="AB721" i="1"/>
  <c r="AJ726" i="1"/>
  <c r="AT726" i="1"/>
  <c r="AB727" i="1"/>
  <c r="AJ732" i="1"/>
  <c r="AT732" i="1"/>
  <c r="AB733" i="1"/>
  <c r="AJ738" i="1"/>
  <c r="AT738" i="1"/>
  <c r="AB739" i="1"/>
  <c r="AJ744" i="1"/>
  <c r="AT744" i="1"/>
  <c r="AB745" i="1"/>
  <c r="AJ750" i="1"/>
  <c r="AT750" i="1"/>
  <c r="AB751" i="1"/>
  <c r="AJ756" i="1"/>
  <c r="AT756" i="1"/>
  <c r="AB757" i="1"/>
  <c r="AJ762" i="1"/>
  <c r="AT762" i="1"/>
  <c r="AB763" i="1"/>
  <c r="AJ768" i="1"/>
  <c r="AT768" i="1"/>
  <c r="AB769" i="1"/>
  <c r="AJ774" i="1"/>
  <c r="AT774" i="1"/>
  <c r="AB775" i="1"/>
  <c r="AC780" i="1"/>
  <c r="AJ780" i="1"/>
  <c r="AT788" i="1"/>
  <c r="AV788" i="1" s="1"/>
  <c r="AJ788" i="1"/>
  <c r="AR808" i="1"/>
  <c r="AB808" i="1"/>
  <c r="AJ757" i="1"/>
  <c r="AJ763" i="1"/>
  <c r="AJ769" i="1"/>
  <c r="AJ775" i="1"/>
  <c r="AQ781" i="1"/>
  <c r="AO782" i="1"/>
  <c r="AV782" i="1" s="1"/>
  <c r="AC782" i="1"/>
  <c r="AN788" i="1"/>
  <c r="AV789" i="1"/>
  <c r="AC792" i="1"/>
  <c r="AN794" i="1"/>
  <c r="AT794" i="1"/>
  <c r="AJ794" i="1"/>
  <c r="AO795" i="1"/>
  <c r="AV795" i="1" s="1"/>
  <c r="AC795" i="1"/>
  <c r="AR796" i="1"/>
  <c r="AB796" i="1"/>
  <c r="AR797" i="1"/>
  <c r="AB797" i="1"/>
  <c r="AQ800" i="1"/>
  <c r="AN805" i="1"/>
  <c r="AT805" i="1"/>
  <c r="AJ805" i="1"/>
  <c r="AO807" i="1"/>
  <c r="AV807" i="1" s="1"/>
  <c r="AC807" i="1"/>
  <c r="AQ812" i="1"/>
  <c r="AQ818" i="1"/>
  <c r="AQ824" i="1"/>
  <c r="AQ830" i="1"/>
  <c r="AQ836" i="1"/>
  <c r="AQ842" i="1"/>
  <c r="AQ848" i="1"/>
  <c r="AQ854" i="1"/>
  <c r="AT867" i="1"/>
  <c r="AJ867" i="1"/>
  <c r="AN885" i="1"/>
  <c r="AT885" i="1"/>
  <c r="AJ885" i="1"/>
  <c r="AN905" i="1"/>
  <c r="AT905" i="1"/>
  <c r="AJ905" i="1"/>
  <c r="AO906" i="1"/>
  <c r="AV906" i="1" s="1"/>
  <c r="AC906" i="1"/>
  <c r="AR907" i="1"/>
  <c r="AB907" i="1"/>
  <c r="AO959" i="1"/>
  <c r="AV959" i="1" s="1"/>
  <c r="AC959" i="1"/>
  <c r="AO969" i="1"/>
  <c r="AV969" i="1" s="1"/>
  <c r="AC969" i="1"/>
  <c r="AQ801" i="1"/>
  <c r="AQ807" i="1"/>
  <c r="AJ811" i="1"/>
  <c r="AT811" i="1"/>
  <c r="AV811" i="1" s="1"/>
  <c r="AQ813" i="1"/>
  <c r="AJ817" i="1"/>
  <c r="AT817" i="1"/>
  <c r="AV817" i="1" s="1"/>
  <c r="AQ819" i="1"/>
  <c r="AJ823" i="1"/>
  <c r="AT823" i="1"/>
  <c r="AQ825" i="1"/>
  <c r="AJ829" i="1"/>
  <c r="AT829" i="1"/>
  <c r="AQ831" i="1"/>
  <c r="AJ835" i="1"/>
  <c r="AT835" i="1"/>
  <c r="AQ837" i="1"/>
  <c r="AJ841" i="1"/>
  <c r="AT841" i="1"/>
  <c r="AQ843" i="1"/>
  <c r="AJ847" i="1"/>
  <c r="AT847" i="1"/>
  <c r="AQ849" i="1"/>
  <c r="AJ853" i="1"/>
  <c r="AT853" i="1"/>
  <c r="AV853" i="1" s="1"/>
  <c r="AQ855" i="1"/>
  <c r="AC859" i="1"/>
  <c r="AO859" i="1"/>
  <c r="AV859" i="1" s="1"/>
  <c r="AT861" i="1"/>
  <c r="AJ861" i="1"/>
  <c r="AC865" i="1"/>
  <c r="AO865" i="1"/>
  <c r="AV865" i="1" s="1"/>
  <c r="AN867" i="1"/>
  <c r="AN891" i="1"/>
  <c r="AT891" i="1"/>
  <c r="AJ891" i="1"/>
  <c r="AR925" i="1"/>
  <c r="AB925" i="1"/>
  <c r="AR955" i="1"/>
  <c r="AB955" i="1"/>
  <c r="AD787" i="1"/>
  <c r="AC788" i="1"/>
  <c r="AB789" i="1"/>
  <c r="AD793" i="1"/>
  <c r="AC794" i="1"/>
  <c r="AB795" i="1"/>
  <c r="AD799" i="1"/>
  <c r="AC800" i="1"/>
  <c r="AJ800" i="1"/>
  <c r="AT800" i="1"/>
  <c r="AB801" i="1"/>
  <c r="AD805" i="1"/>
  <c r="AC806" i="1"/>
  <c r="AJ806" i="1"/>
  <c r="AT806" i="1"/>
  <c r="AB807" i="1"/>
  <c r="AD811" i="1"/>
  <c r="AC812" i="1"/>
  <c r="AJ812" i="1"/>
  <c r="AT812" i="1"/>
  <c r="AV812" i="1" s="1"/>
  <c r="AB813" i="1"/>
  <c r="AD817" i="1"/>
  <c r="AC818" i="1"/>
  <c r="AJ818" i="1"/>
  <c r="AT818" i="1"/>
  <c r="AB819" i="1"/>
  <c r="AD823" i="1"/>
  <c r="AC824" i="1"/>
  <c r="AJ824" i="1"/>
  <c r="AT824" i="1"/>
  <c r="AB825" i="1"/>
  <c r="AD829" i="1"/>
  <c r="AC830" i="1"/>
  <c r="AJ830" i="1"/>
  <c r="AT830" i="1"/>
  <c r="AB831" i="1"/>
  <c r="AD835" i="1"/>
  <c r="AC836" i="1"/>
  <c r="AJ836" i="1"/>
  <c r="AT836" i="1"/>
  <c r="AB837" i="1"/>
  <c r="AD841" i="1"/>
  <c r="AC842" i="1"/>
  <c r="AJ842" i="1"/>
  <c r="AT842" i="1"/>
  <c r="AB843" i="1"/>
  <c r="AD847" i="1"/>
  <c r="AC848" i="1"/>
  <c r="AJ848" i="1"/>
  <c r="AT848" i="1"/>
  <c r="AB849" i="1"/>
  <c r="AD853" i="1"/>
  <c r="AC854" i="1"/>
  <c r="AJ854" i="1"/>
  <c r="AT854" i="1"/>
  <c r="AV854" i="1" s="1"/>
  <c r="AB855" i="1"/>
  <c r="AR858" i="1"/>
  <c r="AT859" i="1"/>
  <c r="AJ859" i="1"/>
  <c r="AR860" i="1"/>
  <c r="AB860" i="1"/>
  <c r="AB861" i="1"/>
  <c r="AN861" i="1"/>
  <c r="AQ864" i="1"/>
  <c r="AR866" i="1"/>
  <c r="AB866" i="1"/>
  <c r="AQ868" i="1"/>
  <c r="AD871" i="1"/>
  <c r="AN873" i="1"/>
  <c r="AT873" i="1"/>
  <c r="AJ873" i="1"/>
  <c r="AO881" i="1"/>
  <c r="AV881" i="1" s="1"/>
  <c r="AC881" i="1"/>
  <c r="AN897" i="1"/>
  <c r="AT897" i="1"/>
  <c r="AJ897" i="1"/>
  <c r="AC813" i="1"/>
  <c r="AB814" i="1"/>
  <c r="AC819" i="1"/>
  <c r="AB820" i="1"/>
  <c r="AC825" i="1"/>
  <c r="AB826" i="1"/>
  <c r="AC831" i="1"/>
  <c r="AB832" i="1"/>
  <c r="AC837" i="1"/>
  <c r="AB838" i="1"/>
  <c r="AC843" i="1"/>
  <c r="AB844" i="1"/>
  <c r="AC849" i="1"/>
  <c r="AB850" i="1"/>
  <c r="AC855" i="1"/>
  <c r="AB856" i="1"/>
  <c r="AT858" i="1"/>
  <c r="AC869" i="1"/>
  <c r="AC872" i="1"/>
  <c r="AB873" i="1"/>
  <c r="AN879" i="1"/>
  <c r="AT879" i="1"/>
  <c r="AJ879" i="1"/>
  <c r="AR882" i="1"/>
  <c r="AB882" i="1"/>
  <c r="AO887" i="1"/>
  <c r="AV887" i="1" s="1"/>
  <c r="AC887" i="1"/>
  <c r="AD917" i="1"/>
  <c r="AQ917" i="1"/>
  <c r="AJ796" i="1"/>
  <c r="AT796" i="1"/>
  <c r="AJ802" i="1"/>
  <c r="AT802" i="1"/>
  <c r="AB803" i="1"/>
  <c r="AJ808" i="1"/>
  <c r="AT808" i="1"/>
  <c r="AB809" i="1"/>
  <c r="AJ814" i="1"/>
  <c r="AT814" i="1"/>
  <c r="AV814" i="1" s="1"/>
  <c r="AB815" i="1"/>
  <c r="AJ820" i="1"/>
  <c r="AT820" i="1"/>
  <c r="AB821" i="1"/>
  <c r="AJ826" i="1"/>
  <c r="AT826" i="1"/>
  <c r="AB827" i="1"/>
  <c r="AJ832" i="1"/>
  <c r="AT832" i="1"/>
  <c r="AB833" i="1"/>
  <c r="AJ838" i="1"/>
  <c r="AT838" i="1"/>
  <c r="AB839" i="1"/>
  <c r="AJ844" i="1"/>
  <c r="AT844" i="1"/>
  <c r="AB845" i="1"/>
  <c r="AJ850" i="1"/>
  <c r="AT850" i="1"/>
  <c r="AB851" i="1"/>
  <c r="AJ856" i="1"/>
  <c r="AT856" i="1"/>
  <c r="AB857" i="1"/>
  <c r="AJ858" i="1"/>
  <c r="AC863" i="1"/>
  <c r="AJ863" i="1"/>
  <c r="AN870" i="1"/>
  <c r="AT870" i="1"/>
  <c r="AJ870" i="1"/>
  <c r="AC875" i="1"/>
  <c r="AC878" i="1"/>
  <c r="AR888" i="1"/>
  <c r="AB888" i="1"/>
  <c r="AO893" i="1"/>
  <c r="AV893" i="1" s="1"/>
  <c r="AC893" i="1"/>
  <c r="AN864" i="1"/>
  <c r="AT864" i="1"/>
  <c r="AJ864" i="1"/>
  <c r="AC866" i="1"/>
  <c r="AN876" i="1"/>
  <c r="AT876" i="1"/>
  <c r="AJ876" i="1"/>
  <c r="AQ886" i="1"/>
  <c r="AR894" i="1"/>
  <c r="AB894" i="1"/>
  <c r="AC899" i="1"/>
  <c r="AO899" i="1"/>
  <c r="AV899" i="1" s="1"/>
  <c r="AD860" i="1"/>
  <c r="AB862" i="1"/>
  <c r="AD866" i="1"/>
  <c r="AB868" i="1"/>
  <c r="AO871" i="1"/>
  <c r="AV871" i="1" s="1"/>
  <c r="AD872" i="1"/>
  <c r="AB874" i="1"/>
  <c r="AO877" i="1"/>
  <c r="AV877" i="1" s="1"/>
  <c r="AD878" i="1"/>
  <c r="AB880" i="1"/>
  <c r="AO883" i="1"/>
  <c r="AV883" i="1" s="1"/>
  <c r="AD884" i="1"/>
  <c r="AB886" i="1"/>
  <c r="AO889" i="1"/>
  <c r="AV889" i="1" s="1"/>
  <c r="AD890" i="1"/>
  <c r="AB892" i="1"/>
  <c r="AO895" i="1"/>
  <c r="AV895" i="1" s="1"/>
  <c r="AD896" i="1"/>
  <c r="AB898" i="1"/>
  <c r="AT899" i="1"/>
  <c r="AJ899" i="1"/>
  <c r="AN922" i="1"/>
  <c r="AT922" i="1"/>
  <c r="AJ922" i="1"/>
  <c r="AO924" i="1"/>
  <c r="AV924" i="1" s="1"/>
  <c r="AC924" i="1"/>
  <c r="AR931" i="1"/>
  <c r="AB931" i="1"/>
  <c r="AR949" i="1"/>
  <c r="AV949" i="1" s="1"/>
  <c r="AB949" i="1"/>
  <c r="AN952" i="1"/>
  <c r="AT952" i="1"/>
  <c r="AJ952" i="1"/>
  <c r="AQ870" i="1"/>
  <c r="AQ876" i="1"/>
  <c r="AQ882" i="1"/>
  <c r="AQ888" i="1"/>
  <c r="AQ894" i="1"/>
  <c r="AR901" i="1"/>
  <c r="AR904" i="1"/>
  <c r="AV904" i="1" s="1"/>
  <c r="AR913" i="1"/>
  <c r="AB913" i="1"/>
  <c r="AV922" i="1"/>
  <c r="AR937" i="1"/>
  <c r="AB937" i="1"/>
  <c r="AN940" i="1"/>
  <c r="AT940" i="1"/>
  <c r="AJ940" i="1"/>
  <c r="AO942" i="1"/>
  <c r="AV942" i="1" s="1"/>
  <c r="AC942" i="1"/>
  <c r="AR943" i="1"/>
  <c r="AB943" i="1"/>
  <c r="AN946" i="1"/>
  <c r="AT946" i="1"/>
  <c r="AJ946" i="1"/>
  <c r="AO954" i="1"/>
  <c r="AV954" i="1" s="1"/>
  <c r="AC954" i="1"/>
  <c r="AR958" i="1"/>
  <c r="AV958" i="1" s="1"/>
  <c r="AB958" i="1"/>
  <c r="AR900" i="1"/>
  <c r="AB900" i="1"/>
  <c r="AN910" i="1"/>
  <c r="AT910" i="1"/>
  <c r="AJ910" i="1"/>
  <c r="AO912" i="1"/>
  <c r="AV912" i="1" s="1"/>
  <c r="AC912" i="1"/>
  <c r="AV920" i="1"/>
  <c r="AN928" i="1"/>
  <c r="AT928" i="1"/>
  <c r="AJ928" i="1"/>
  <c r="AO930" i="1"/>
  <c r="AV930" i="1" s="1"/>
  <c r="AC930" i="1"/>
  <c r="AV940" i="1"/>
  <c r="AV946" i="1"/>
  <c r="AO948" i="1"/>
  <c r="AC948" i="1"/>
  <c r="AV956" i="1"/>
  <c r="AJ882" i="1"/>
  <c r="AT882" i="1"/>
  <c r="AJ888" i="1"/>
  <c r="AT888" i="1"/>
  <c r="AJ894" i="1"/>
  <c r="AT894" i="1"/>
  <c r="AT901" i="1"/>
  <c r="AJ901" i="1"/>
  <c r="AV910" i="1"/>
  <c r="AR919" i="1"/>
  <c r="AV919" i="1" s="1"/>
  <c r="AB919" i="1"/>
  <c r="AN934" i="1"/>
  <c r="AT934" i="1"/>
  <c r="AJ934" i="1"/>
  <c r="AO936" i="1"/>
  <c r="AV936" i="1" s="1"/>
  <c r="AC936" i="1"/>
  <c r="AV939" i="1"/>
  <c r="AQ941" i="1"/>
  <c r="AV945" i="1"/>
  <c r="AV950" i="1"/>
  <c r="AQ953" i="1"/>
  <c r="AJ865" i="1"/>
  <c r="AJ871" i="1"/>
  <c r="AB872" i="1"/>
  <c r="AJ877" i="1"/>
  <c r="AB878" i="1"/>
  <c r="AJ883" i="1"/>
  <c r="AB884" i="1"/>
  <c r="AJ889" i="1"/>
  <c r="AB890" i="1"/>
  <c r="AJ895" i="1"/>
  <c r="AB896" i="1"/>
  <c r="AN901" i="1"/>
  <c r="AR902" i="1"/>
  <c r="AB902" i="1"/>
  <c r="AJ904" i="1"/>
  <c r="AV908" i="1"/>
  <c r="AQ911" i="1"/>
  <c r="AN916" i="1"/>
  <c r="AT916" i="1"/>
  <c r="AJ916" i="1"/>
  <c r="AO918" i="1"/>
  <c r="AV918" i="1" s="1"/>
  <c r="AC918" i="1"/>
  <c r="AV926" i="1"/>
  <c r="AQ929" i="1"/>
  <c r="AV933" i="1"/>
  <c r="AV938" i="1"/>
  <c r="AQ947" i="1"/>
  <c r="AD962" i="1"/>
  <c r="AQ962" i="1"/>
  <c r="AQ912" i="1"/>
  <c r="AQ918" i="1"/>
  <c r="AQ924" i="1"/>
  <c r="AQ930" i="1"/>
  <c r="AQ936" i="1"/>
  <c r="AQ942" i="1"/>
  <c r="AQ948" i="1"/>
  <c r="AQ954" i="1"/>
  <c r="AV998" i="1"/>
  <c r="AD904" i="1"/>
  <c r="AC905" i="1"/>
  <c r="AB906" i="1"/>
  <c r="AD910" i="1"/>
  <c r="AC911" i="1"/>
  <c r="AJ911" i="1"/>
  <c r="AT911" i="1"/>
  <c r="AB912" i="1"/>
  <c r="AD916" i="1"/>
  <c r="AC917" i="1"/>
  <c r="AJ917" i="1"/>
  <c r="AT917" i="1"/>
  <c r="AB918" i="1"/>
  <c r="AD922" i="1"/>
  <c r="AC923" i="1"/>
  <c r="AJ923" i="1"/>
  <c r="AT923" i="1"/>
  <c r="AB924" i="1"/>
  <c r="AD928" i="1"/>
  <c r="AC929" i="1"/>
  <c r="AJ929" i="1"/>
  <c r="AT929" i="1"/>
  <c r="AB930" i="1"/>
  <c r="AD934" i="1"/>
  <c r="AC935" i="1"/>
  <c r="AJ935" i="1"/>
  <c r="AT935" i="1"/>
  <c r="AV935" i="1" s="1"/>
  <c r="AB936" i="1"/>
  <c r="AQ937" i="1"/>
  <c r="AC941" i="1"/>
  <c r="AJ941" i="1"/>
  <c r="AT941" i="1"/>
  <c r="AQ943" i="1"/>
  <c r="AJ947" i="1"/>
  <c r="AT947" i="1"/>
  <c r="AV947" i="1" s="1"/>
  <c r="AQ949" i="1"/>
  <c r="AJ953" i="1"/>
  <c r="AT953" i="1"/>
  <c r="AQ955" i="1"/>
  <c r="AT965" i="1"/>
  <c r="AJ965" i="1"/>
  <c r="AJ948" i="1"/>
  <c r="AT948" i="1"/>
  <c r="AJ954" i="1"/>
  <c r="AT954" i="1"/>
  <c r="AR957" i="1"/>
  <c r="AV957" i="1" s="1"/>
  <c r="AJ959" i="1"/>
  <c r="AC961" i="1"/>
  <c r="AO961" i="1"/>
  <c r="AV961" i="1" s="1"/>
  <c r="AO963" i="1"/>
  <c r="AC963" i="1"/>
  <c r="AR964" i="1"/>
  <c r="AV964" i="1" s="1"/>
  <c r="AB964" i="1"/>
  <c r="AN965" i="1"/>
  <c r="AV984" i="1"/>
  <c r="AJ907" i="1"/>
  <c r="AT907" i="1"/>
  <c r="AV907" i="1" s="1"/>
  <c r="AB908" i="1"/>
  <c r="AJ913" i="1"/>
  <c r="AT913" i="1"/>
  <c r="AB914" i="1"/>
  <c r="AJ919" i="1"/>
  <c r="AT919" i="1"/>
  <c r="AB920" i="1"/>
  <c r="AJ925" i="1"/>
  <c r="AT925" i="1"/>
  <c r="AV925" i="1" s="1"/>
  <c r="AB926" i="1"/>
  <c r="AJ931" i="1"/>
  <c r="AT931" i="1"/>
  <c r="AB932" i="1"/>
  <c r="AJ937" i="1"/>
  <c r="AT937" i="1"/>
  <c r="AB938" i="1"/>
  <c r="AJ943" i="1"/>
  <c r="AT943" i="1"/>
  <c r="AB944" i="1"/>
  <c r="AJ949" i="1"/>
  <c r="AT949" i="1"/>
  <c r="AB950" i="1"/>
  <c r="AJ955" i="1"/>
  <c r="AT955" i="1"/>
  <c r="AB956" i="1"/>
  <c r="AT961" i="1"/>
  <c r="AJ961" i="1"/>
  <c r="AR962" i="1"/>
  <c r="AV962" i="1" s="1"/>
  <c r="AB962" i="1"/>
  <c r="AT963" i="1"/>
  <c r="AJ963" i="1"/>
  <c r="AN967" i="1"/>
  <c r="AT967" i="1"/>
  <c r="AJ967" i="1"/>
  <c r="AB939" i="1"/>
  <c r="AB945" i="1"/>
  <c r="AB951" i="1"/>
  <c r="AT957" i="1"/>
  <c r="AJ957" i="1"/>
  <c r="AT960" i="1"/>
  <c r="AV960" i="1" s="1"/>
  <c r="AN961" i="1"/>
  <c r="AN963" i="1"/>
  <c r="AQ964" i="1"/>
  <c r="AD964" i="1"/>
  <c r="AR970" i="1"/>
  <c r="AB970" i="1"/>
  <c r="AN973" i="1"/>
  <c r="AT973" i="1"/>
  <c r="AJ973" i="1"/>
  <c r="AQ974" i="1"/>
  <c r="AD974" i="1"/>
  <c r="AV978" i="1"/>
  <c r="AV982" i="1"/>
  <c r="AO967" i="1"/>
  <c r="AV967" i="1" s="1"/>
  <c r="AJ969" i="1"/>
  <c r="AO973" i="1"/>
  <c r="AV973" i="1" s="1"/>
  <c r="AC975" i="1"/>
  <c r="AJ975" i="1"/>
  <c r="AB976" i="1"/>
  <c r="AO979" i="1"/>
  <c r="AV979" i="1" s="1"/>
  <c r="AD980" i="1"/>
  <c r="AC981" i="1"/>
  <c r="AJ981" i="1"/>
  <c r="AT981" i="1"/>
  <c r="AV981" i="1" s="1"/>
  <c r="AB982" i="1"/>
  <c r="AO985" i="1"/>
  <c r="AV985" i="1" s="1"/>
  <c r="AD986" i="1"/>
  <c r="AC987" i="1"/>
  <c r="AJ987" i="1"/>
  <c r="AT987" i="1"/>
  <c r="AV987" i="1" s="1"/>
  <c r="AB988" i="1"/>
  <c r="AO991" i="1"/>
  <c r="AV991" i="1" s="1"/>
  <c r="AD992" i="1"/>
  <c r="AC993" i="1"/>
  <c r="AJ993" i="1"/>
  <c r="AT993" i="1"/>
  <c r="AB994" i="1"/>
  <c r="AO997" i="1"/>
  <c r="AD998" i="1"/>
  <c r="AC999" i="1"/>
  <c r="AJ999" i="1"/>
  <c r="AT999" i="1"/>
  <c r="AV999" i="1" s="1"/>
  <c r="AB1000" i="1"/>
  <c r="AO1003" i="1"/>
  <c r="AV1003" i="1" s="1"/>
  <c r="AD1004" i="1"/>
  <c r="AC1005" i="1"/>
  <c r="AJ1005" i="1"/>
  <c r="AT1005" i="1"/>
  <c r="AB1006" i="1"/>
  <c r="AC1014" i="1"/>
  <c r="AN1018" i="1"/>
  <c r="AT1018" i="1"/>
  <c r="AJ1018" i="1"/>
  <c r="AV1034" i="1"/>
  <c r="AN1048" i="1"/>
  <c r="AT1048" i="1"/>
  <c r="AJ1048" i="1"/>
  <c r="AR1051" i="1"/>
  <c r="AB1051" i="1"/>
  <c r="AQ966" i="1"/>
  <c r="AQ972" i="1"/>
  <c r="AQ978" i="1"/>
  <c r="AO980" i="1"/>
  <c r="AV980" i="1" s="1"/>
  <c r="AQ984" i="1"/>
  <c r="AO986" i="1"/>
  <c r="AV986" i="1" s="1"/>
  <c r="AQ990" i="1"/>
  <c r="AO992" i="1"/>
  <c r="AV992" i="1" s="1"/>
  <c r="AQ996" i="1"/>
  <c r="AQ1002" i="1"/>
  <c r="AR1012" i="1"/>
  <c r="AR1027" i="1"/>
  <c r="AB1027" i="1"/>
  <c r="AQ1031" i="1"/>
  <c r="AQ1037" i="1"/>
  <c r="AV1052" i="1"/>
  <c r="AC965" i="1"/>
  <c r="AB966" i="1"/>
  <c r="AD970" i="1"/>
  <c r="AC971" i="1"/>
  <c r="AJ971" i="1"/>
  <c r="AB972" i="1"/>
  <c r="AQ973" i="1"/>
  <c r="AD976" i="1"/>
  <c r="AC977" i="1"/>
  <c r="AJ977" i="1"/>
  <c r="AQ979" i="1"/>
  <c r="AC983" i="1"/>
  <c r="AB984" i="1"/>
  <c r="AQ985" i="1"/>
  <c r="AD988" i="1"/>
  <c r="AC989" i="1"/>
  <c r="AB990" i="1"/>
  <c r="AQ991" i="1"/>
  <c r="AD994" i="1"/>
  <c r="AC995" i="1"/>
  <c r="AB996" i="1"/>
  <c r="AD1000" i="1"/>
  <c r="AC1001" i="1"/>
  <c r="AB1002" i="1"/>
  <c r="AD1006" i="1"/>
  <c r="AC1007" i="1"/>
  <c r="AC1008" i="1"/>
  <c r="AR1009" i="1"/>
  <c r="AV1009" i="1" s="1"/>
  <c r="AN1015" i="1"/>
  <c r="AT1015" i="1"/>
  <c r="AJ1015" i="1"/>
  <c r="AN1024" i="1"/>
  <c r="AT1024" i="1"/>
  <c r="AJ1024" i="1"/>
  <c r="AO1056" i="1"/>
  <c r="AV1056" i="1" s="1"/>
  <c r="AC1056" i="1"/>
  <c r="AO1020" i="1"/>
  <c r="AV1020" i="1" s="1"/>
  <c r="AC1020" i="1"/>
  <c r="AN1042" i="1"/>
  <c r="AT1042" i="1"/>
  <c r="AJ1042" i="1"/>
  <c r="AO1044" i="1"/>
  <c r="AV1044" i="1" s="1"/>
  <c r="AC1044" i="1"/>
  <c r="AR1045" i="1"/>
  <c r="AB1045" i="1"/>
  <c r="AN1054" i="1"/>
  <c r="AT1054" i="1"/>
  <c r="AJ1054" i="1"/>
  <c r="AB968" i="1"/>
  <c r="AB974" i="1"/>
  <c r="AJ979" i="1"/>
  <c r="AT979" i="1"/>
  <c r="AB980" i="1"/>
  <c r="AJ985" i="1"/>
  <c r="AT985" i="1"/>
  <c r="AB986" i="1"/>
  <c r="AJ991" i="1"/>
  <c r="AT991" i="1"/>
  <c r="AB992" i="1"/>
  <c r="AJ997" i="1"/>
  <c r="AT997" i="1"/>
  <c r="AB998" i="1"/>
  <c r="AJ1003" i="1"/>
  <c r="AT1003" i="1"/>
  <c r="AB1004" i="1"/>
  <c r="AQ1009" i="1"/>
  <c r="AD1009" i="1"/>
  <c r="AD1010" i="1"/>
  <c r="AN1012" i="1"/>
  <c r="AT1012" i="1"/>
  <c r="AJ1012" i="1"/>
  <c r="AN1030" i="1"/>
  <c r="AT1030" i="1"/>
  <c r="AJ1030" i="1"/>
  <c r="AO1032" i="1"/>
  <c r="AV1032" i="1" s="1"/>
  <c r="AC1032" i="1"/>
  <c r="AR1033" i="1"/>
  <c r="AV1033" i="1" s="1"/>
  <c r="AB1033" i="1"/>
  <c r="AN1036" i="1"/>
  <c r="AT1036" i="1"/>
  <c r="AV1036" i="1" s="1"/>
  <c r="AJ1036" i="1"/>
  <c r="AO1038" i="1"/>
  <c r="AV1038" i="1" s="1"/>
  <c r="AC1038" i="1"/>
  <c r="AR1039" i="1"/>
  <c r="AB1039" i="1"/>
  <c r="AV1042" i="1"/>
  <c r="AV1043" i="1"/>
  <c r="AV1046" i="1"/>
  <c r="AR1057" i="1"/>
  <c r="AB1057" i="1"/>
  <c r="AB981" i="1"/>
  <c r="AB987" i="1"/>
  <c r="AV1008" i="1"/>
  <c r="AC1011" i="1"/>
  <c r="AQ1019" i="1"/>
  <c r="AR1021" i="1"/>
  <c r="AB1021" i="1"/>
  <c r="AO1026" i="1"/>
  <c r="AV1026" i="1" s="1"/>
  <c r="AC1026" i="1"/>
  <c r="AV1030" i="1"/>
  <c r="AV1040" i="1"/>
  <c r="AO1050" i="1"/>
  <c r="AV1050" i="1" s="1"/>
  <c r="AC1050" i="1"/>
  <c r="AO1048" i="1"/>
  <c r="AV1048" i="1" s="1"/>
  <c r="AO1054" i="1"/>
  <c r="AV1054" i="1" s="1"/>
  <c r="AQ1011" i="1"/>
  <c r="AQ1017" i="1"/>
  <c r="AJ1021" i="1"/>
  <c r="AT1021" i="1"/>
  <c r="AQ1023" i="1"/>
  <c r="AJ1027" i="1"/>
  <c r="AT1027" i="1"/>
  <c r="AQ1029" i="1"/>
  <c r="AJ1033" i="1"/>
  <c r="AT1033" i="1"/>
  <c r="AQ1035" i="1"/>
  <c r="AJ1039" i="1"/>
  <c r="AT1039" i="1"/>
  <c r="AQ1041" i="1"/>
  <c r="AJ1045" i="1"/>
  <c r="AT1045" i="1"/>
  <c r="AQ1047" i="1"/>
  <c r="AJ1051" i="1"/>
  <c r="AT1051" i="1"/>
  <c r="AV1051" i="1" s="1"/>
  <c r="AQ1053" i="1"/>
  <c r="AJ1057" i="1"/>
  <c r="AT1057" i="1"/>
  <c r="AQ1059" i="1"/>
  <c r="AC1010" i="1"/>
  <c r="AJ1010" i="1"/>
  <c r="AB1011" i="1"/>
  <c r="AD1015" i="1"/>
  <c r="AC1016" i="1"/>
  <c r="AJ1016" i="1"/>
  <c r="AB1017" i="1"/>
  <c r="AD1021" i="1"/>
  <c r="AC1022" i="1"/>
  <c r="AJ1022" i="1"/>
  <c r="AB1023" i="1"/>
  <c r="AD1027" i="1"/>
  <c r="AC1028" i="1"/>
  <c r="AJ1028" i="1"/>
  <c r="AQ1030" i="1"/>
  <c r="AJ1034" i="1"/>
  <c r="AQ1036" i="1"/>
  <c r="AD1039" i="1"/>
  <c r="AJ1040" i="1"/>
  <c r="AQ1042" i="1"/>
  <c r="AD1045" i="1"/>
  <c r="AC1046" i="1"/>
  <c r="AJ1046" i="1"/>
  <c r="AQ1048" i="1"/>
  <c r="AD1051" i="1"/>
  <c r="AC1052" i="1"/>
  <c r="AJ1052" i="1"/>
  <c r="AQ1054" i="1"/>
  <c r="AD1057" i="1"/>
  <c r="AC1058" i="1"/>
  <c r="AJ1058" i="1"/>
  <c r="AB1059" i="1"/>
  <c r="AB1013" i="1"/>
  <c r="AB1019" i="1"/>
  <c r="AB1025" i="1"/>
  <c r="AB1031" i="1"/>
  <c r="AB1037" i="1"/>
  <c r="AB1043" i="1"/>
  <c r="AB1049" i="1"/>
  <c r="AB1055" i="1"/>
  <c r="AJ1031" i="1"/>
  <c r="AB1032" i="1"/>
  <c r="AJ1037" i="1"/>
  <c r="AB1038" i="1"/>
  <c r="AJ1043" i="1"/>
  <c r="AB1044" i="1"/>
  <c r="AJ1049" i="1"/>
  <c r="AJ1055" i="1"/>
  <c r="AJ1" i="11"/>
  <c r="AH1" i="19"/>
  <c r="AH2" i="19" s="1"/>
  <c r="AH1" i="10"/>
  <c r="AH2" i="10" s="1"/>
  <c r="AH1" i="15"/>
  <c r="AH2" i="15" s="1"/>
  <c r="AJ1" i="12"/>
  <c r="AH1" i="18"/>
  <c r="AH2" i="18" s="1"/>
  <c r="AD27" i="15"/>
  <c r="AQ27" i="15"/>
  <c r="AT77" i="15"/>
  <c r="AJ77" i="15"/>
  <c r="AN77" i="15"/>
  <c r="AR17" i="18"/>
  <c r="AB17" i="18"/>
  <c r="AR50" i="18"/>
  <c r="AB50" i="18"/>
  <c r="AT50" i="18"/>
  <c r="AJ50" i="18"/>
  <c r="AN50" i="18"/>
  <c r="AO71" i="18"/>
  <c r="AC71" i="18"/>
  <c r="AD94" i="18"/>
  <c r="AQ94" i="18"/>
  <c r="AO42" i="6"/>
  <c r="AC42" i="6"/>
  <c r="AO17" i="6"/>
  <c r="AC17" i="6"/>
  <c r="AO9" i="6"/>
  <c r="AV9" i="6" s="1"/>
  <c r="AC9" i="6"/>
  <c r="AR69" i="6"/>
  <c r="AB69" i="6"/>
  <c r="AD25" i="12"/>
  <c r="AQ25" i="12"/>
  <c r="AR77" i="12"/>
  <c r="AB77" i="12"/>
  <c r="AN92" i="12"/>
  <c r="AT92" i="12"/>
  <c r="AJ92" i="12"/>
  <c r="AN7" i="6"/>
  <c r="AT7" i="6"/>
  <c r="AJ7" i="6"/>
  <c r="AR44" i="6"/>
  <c r="AB44" i="6"/>
  <c r="AR48" i="7"/>
  <c r="AB48" i="7"/>
  <c r="AB6" i="10"/>
  <c r="AR6" i="10"/>
  <c r="AN6" i="10"/>
  <c r="AJ6" i="10"/>
  <c r="AT6" i="10"/>
  <c r="AN47" i="11"/>
  <c r="AT47" i="11"/>
  <c r="AJ47" i="11"/>
  <c r="AO48" i="11"/>
  <c r="AC48" i="11"/>
  <c r="AR59" i="11"/>
  <c r="AB59" i="11"/>
  <c r="AD8" i="6"/>
  <c r="AN14" i="6"/>
  <c r="AT14" i="6"/>
  <c r="AJ14" i="6"/>
  <c r="AQ26" i="6"/>
  <c r="AD26" i="6"/>
  <c r="AD84" i="9"/>
  <c r="AQ84" i="9"/>
  <c r="AD88" i="9"/>
  <c r="AQ88" i="9"/>
  <c r="AO83" i="6"/>
  <c r="AC83" i="6"/>
  <c r="AR29" i="6"/>
  <c r="AB29" i="6"/>
  <c r="AQ37" i="6"/>
  <c r="AD37" i="6"/>
  <c r="AT53" i="6"/>
  <c r="AV53" i="6" s="1"/>
  <c r="AJ53" i="6"/>
  <c r="AN53" i="6"/>
  <c r="AN38" i="9"/>
  <c r="AJ38" i="9"/>
  <c r="AT38" i="9"/>
  <c r="AD39" i="9"/>
  <c r="AQ39" i="9"/>
  <c r="AN39" i="9"/>
  <c r="AJ39" i="9"/>
  <c r="AT39" i="9"/>
  <c r="AU87" i="6"/>
  <c r="AU77" i="6"/>
  <c r="AU73" i="6"/>
  <c r="AU69" i="6"/>
  <c r="AU96" i="6"/>
  <c r="AU86" i="6"/>
  <c r="AU72" i="6"/>
  <c r="AU68" i="6"/>
  <c r="AU64" i="6"/>
  <c r="AU60" i="6"/>
  <c r="AU56" i="6"/>
  <c r="AU52" i="6"/>
  <c r="AU94" i="6"/>
  <c r="AU90" i="6"/>
  <c r="AU84" i="6"/>
  <c r="AU80" i="6"/>
  <c r="AU62" i="6"/>
  <c r="AU50" i="6"/>
  <c r="AU46" i="6"/>
  <c r="AU93" i="6"/>
  <c r="AU89" i="6"/>
  <c r="AU83" i="6"/>
  <c r="AU79" i="6"/>
  <c r="AU75" i="6"/>
  <c r="AU85" i="6"/>
  <c r="AU78" i="6"/>
  <c r="AU63" i="6"/>
  <c r="AU40" i="6"/>
  <c r="AU36" i="6"/>
  <c r="AU22" i="6"/>
  <c r="AU18" i="6"/>
  <c r="AU14" i="6"/>
  <c r="AV14" i="6" s="1"/>
  <c r="AU10" i="6"/>
  <c r="AU51" i="6"/>
  <c r="AU49" i="6"/>
  <c r="AU39" i="6"/>
  <c r="AU35" i="6"/>
  <c r="AV35" i="6" s="1"/>
  <c r="AU17" i="6"/>
  <c r="AU13" i="6"/>
  <c r="AU9" i="6"/>
  <c r="AU66" i="6"/>
  <c r="AU55" i="6"/>
  <c r="AU53" i="6"/>
  <c r="AU33" i="6"/>
  <c r="AU29" i="6"/>
  <c r="AU25" i="6"/>
  <c r="AU7" i="6"/>
  <c r="AU95" i="6"/>
  <c r="AU88" i="6"/>
  <c r="AU81" i="6"/>
  <c r="AU43" i="6"/>
  <c r="AU42" i="6"/>
  <c r="AU32" i="6"/>
  <c r="AU28" i="6"/>
  <c r="AU24" i="6"/>
  <c r="AU20" i="6"/>
  <c r="AU6" i="6"/>
  <c r="AN10" i="6"/>
  <c r="AT10" i="6"/>
  <c r="AJ10" i="6"/>
  <c r="AU15" i="6"/>
  <c r="AN18" i="6"/>
  <c r="AT18" i="6"/>
  <c r="AJ18" i="6"/>
  <c r="AU19" i="6"/>
  <c r="AN25" i="6"/>
  <c r="AT25" i="6"/>
  <c r="AJ25" i="6"/>
  <c r="AV26" i="6"/>
  <c r="AU44" i="6"/>
  <c r="AV46" i="6"/>
  <c r="AO52" i="6"/>
  <c r="AC52" i="6"/>
  <c r="AV56" i="6"/>
  <c r="AR64" i="6"/>
  <c r="AB64" i="6"/>
  <c r="AD43" i="8"/>
  <c r="AQ43" i="8"/>
  <c r="AC32" i="9"/>
  <c r="AO32" i="9"/>
  <c r="AR67" i="9"/>
  <c r="AB67" i="9"/>
  <c r="AO74" i="9"/>
  <c r="AC74" i="9"/>
  <c r="AN74" i="9"/>
  <c r="AT74" i="9"/>
  <c r="AJ74" i="9"/>
  <c r="AC18" i="10"/>
  <c r="AO18" i="10"/>
  <c r="AB34" i="10"/>
  <c r="AR34" i="10"/>
  <c r="AN29" i="6"/>
  <c r="AT29" i="6"/>
  <c r="AJ29" i="6"/>
  <c r="AT55" i="6"/>
  <c r="AJ55" i="6"/>
  <c r="AN55" i="6"/>
  <c r="AD70" i="6"/>
  <c r="AQ70" i="6"/>
  <c r="AB84" i="6"/>
  <c r="AU92" i="6"/>
  <c r="AO96" i="6"/>
  <c r="AC96" i="6"/>
  <c r="AQ46" i="7"/>
  <c r="AQ33" i="7"/>
  <c r="AQ34" i="7"/>
  <c r="AQ66" i="7"/>
  <c r="AQ28" i="7"/>
  <c r="AQ10" i="7"/>
  <c r="AQ15" i="7"/>
  <c r="AQ12" i="7"/>
  <c r="AQ20" i="7"/>
  <c r="AQ14" i="7"/>
  <c r="AQ3" i="7"/>
  <c r="AN25" i="7"/>
  <c r="AJ25" i="7"/>
  <c r="AQ26" i="7"/>
  <c r="AO34" i="7"/>
  <c r="AC34" i="7"/>
  <c r="AO38" i="8"/>
  <c r="AV38" i="8" s="1"/>
  <c r="AC38" i="8"/>
  <c r="AN38" i="8"/>
  <c r="AT38" i="8"/>
  <c r="AJ38" i="8"/>
  <c r="AD39" i="8"/>
  <c r="AQ39" i="8"/>
  <c r="AR41" i="9"/>
  <c r="AB41" i="9"/>
  <c r="AO28" i="10"/>
  <c r="AC28" i="10"/>
  <c r="AO41" i="13"/>
  <c r="AR43" i="13"/>
  <c r="AB43" i="13"/>
  <c r="AU3" i="6"/>
  <c r="AU12" i="6"/>
  <c r="AP17" i="6"/>
  <c r="AD19" i="6"/>
  <c r="AV20" i="6"/>
  <c r="AN22" i="6"/>
  <c r="AT22" i="6"/>
  <c r="AJ22" i="6"/>
  <c r="AP24" i="6"/>
  <c r="AT43" i="6"/>
  <c r="AN43" i="6"/>
  <c r="AJ43" i="6"/>
  <c r="AU47" i="6"/>
  <c r="AQ55" i="6"/>
  <c r="AD68" i="6"/>
  <c r="AQ68" i="6"/>
  <c r="AT11" i="7"/>
  <c r="AJ11" i="7"/>
  <c r="AN11" i="7"/>
  <c r="AV31" i="7"/>
  <c r="AR11" i="9"/>
  <c r="AB11" i="9"/>
  <c r="AD56" i="9"/>
  <c r="AQ56" i="9"/>
  <c r="AO79" i="9"/>
  <c r="AV79" i="9" s="1"/>
  <c r="AC95" i="9"/>
  <c r="AO95" i="9"/>
  <c r="AO34" i="10"/>
  <c r="AO45" i="10"/>
  <c r="AO30" i="10"/>
  <c r="AO29" i="10"/>
  <c r="AV29" i="10" s="1"/>
  <c r="AO3" i="10"/>
  <c r="AO41" i="10"/>
  <c r="AO37" i="10"/>
  <c r="AO17" i="10"/>
  <c r="AO36" i="10"/>
  <c r="AO40" i="10"/>
  <c r="AV40" i="10" s="1"/>
  <c r="AO33" i="10"/>
  <c r="AO19" i="10"/>
  <c r="AN33" i="10"/>
  <c r="AN32" i="10"/>
  <c r="AN21" i="10"/>
  <c r="AN20" i="10"/>
  <c r="AN19" i="10"/>
  <c r="AN18" i="10"/>
  <c r="AN34" i="10"/>
  <c r="AN27" i="10"/>
  <c r="AN35" i="10"/>
  <c r="AN28" i="10"/>
  <c r="AN7" i="10"/>
  <c r="AN53" i="10"/>
  <c r="AN46" i="10"/>
  <c r="AN38" i="10"/>
  <c r="AN17" i="10"/>
  <c r="AN10" i="10"/>
  <c r="AN11" i="10"/>
  <c r="AN8" i="10"/>
  <c r="AN42" i="10"/>
  <c r="AN9" i="10"/>
  <c r="AN13" i="10"/>
  <c r="AN41" i="10"/>
  <c r="AN23" i="10"/>
  <c r="AB20" i="10"/>
  <c r="AR20" i="10"/>
  <c r="AQ37" i="10"/>
  <c r="AD37" i="10"/>
  <c r="AN37" i="10"/>
  <c r="AC49" i="11"/>
  <c r="AO49" i="11"/>
  <c r="AV49" i="11" s="1"/>
  <c r="AR60" i="11"/>
  <c r="AB60" i="11"/>
  <c r="AN14" i="12"/>
  <c r="AT14" i="12"/>
  <c r="AJ14" i="12"/>
  <c r="AC88" i="13"/>
  <c r="AO88" i="13"/>
  <c r="AP95" i="6"/>
  <c r="AP85" i="6"/>
  <c r="AV85" i="6" s="1"/>
  <c r="AP81" i="6"/>
  <c r="AP94" i="6"/>
  <c r="AP90" i="6"/>
  <c r="AP84" i="6"/>
  <c r="AP46" i="6"/>
  <c r="AP92" i="6"/>
  <c r="AP78" i="6"/>
  <c r="AP74" i="6"/>
  <c r="AP87" i="6"/>
  <c r="AP77" i="6"/>
  <c r="AP73" i="6"/>
  <c r="AP96" i="6"/>
  <c r="AP79" i="6"/>
  <c r="AP55" i="6"/>
  <c r="AP34" i="6"/>
  <c r="AV34" i="6" s="1"/>
  <c r="AP26" i="6"/>
  <c r="AP8" i="6"/>
  <c r="AP83" i="6"/>
  <c r="AP72" i="6"/>
  <c r="AP57" i="6"/>
  <c r="AP43" i="6"/>
  <c r="AP33" i="6"/>
  <c r="AP7" i="6"/>
  <c r="AV7" i="6" s="1"/>
  <c r="AP41" i="6"/>
  <c r="AV41" i="6" s="1"/>
  <c r="AP37" i="6"/>
  <c r="AV37" i="6" s="1"/>
  <c r="AP23" i="6"/>
  <c r="AP19" i="6"/>
  <c r="AV19" i="6" s="1"/>
  <c r="AP89" i="6"/>
  <c r="AP56" i="6"/>
  <c r="AP49" i="6"/>
  <c r="AP40" i="6"/>
  <c r="AV40" i="6" s="1"/>
  <c r="AP22" i="6"/>
  <c r="AV22" i="6" s="1"/>
  <c r="AP18" i="6"/>
  <c r="AV18" i="6" s="1"/>
  <c r="AP14" i="6"/>
  <c r="AP10" i="6"/>
  <c r="AV10" i="6" s="1"/>
  <c r="AU8" i="6"/>
  <c r="AB22" i="6"/>
  <c r="AC32" i="6"/>
  <c r="AN33" i="6"/>
  <c r="AT33" i="6"/>
  <c r="AJ33" i="6"/>
  <c r="AV39" i="6"/>
  <c r="AU41" i="6"/>
  <c r="AB43" i="6"/>
  <c r="AV43" i="6"/>
  <c r="AO47" i="6"/>
  <c r="AC47" i="6"/>
  <c r="AB62" i="6"/>
  <c r="AT63" i="6"/>
  <c r="AJ63" i="6"/>
  <c r="AN63" i="6"/>
  <c r="AO65" i="6"/>
  <c r="AV65" i="6" s="1"/>
  <c r="AP75" i="6"/>
  <c r="AN80" i="6"/>
  <c r="AT80" i="6"/>
  <c r="AJ80" i="6"/>
  <c r="AV81" i="6"/>
  <c r="AQ6" i="7"/>
  <c r="AD6" i="7"/>
  <c r="AQ18" i="7"/>
  <c r="AD18" i="7"/>
  <c r="AD22" i="7"/>
  <c r="AD7" i="8"/>
  <c r="AQ7" i="8"/>
  <c r="AN7" i="8"/>
  <c r="AJ7" i="8"/>
  <c r="AD8" i="8"/>
  <c r="AQ8" i="8"/>
  <c r="AR14" i="8"/>
  <c r="AB14" i="8"/>
  <c r="AR31" i="8"/>
  <c r="AV31" i="8" s="1"/>
  <c r="AB31" i="8"/>
  <c r="AD33" i="8"/>
  <c r="AQ33" i="8"/>
  <c r="AN33" i="8"/>
  <c r="AJ33" i="8"/>
  <c r="AT33" i="8"/>
  <c r="AO30" i="9"/>
  <c r="AV30" i="9" s="1"/>
  <c r="AC30" i="9"/>
  <c r="AN30" i="9"/>
  <c r="AT30" i="9"/>
  <c r="AJ30" i="9"/>
  <c r="AR33" i="9"/>
  <c r="AB33" i="9"/>
  <c r="AD35" i="9"/>
  <c r="AQ35" i="9"/>
  <c r="AN35" i="9"/>
  <c r="AJ35" i="9"/>
  <c r="AT35" i="9"/>
  <c r="AC66" i="9"/>
  <c r="AO66" i="9"/>
  <c r="AV66" i="9" s="1"/>
  <c r="AD73" i="9"/>
  <c r="AQ73" i="9"/>
  <c r="AN73" i="9"/>
  <c r="AT73" i="9"/>
  <c r="AJ73" i="9"/>
  <c r="AN14" i="10"/>
  <c r="AD16" i="10"/>
  <c r="AQ16" i="10"/>
  <c r="AR24" i="11"/>
  <c r="AB24" i="11"/>
  <c r="AV8" i="6"/>
  <c r="AV13" i="6"/>
  <c r="AV23" i="6"/>
  <c r="AN36" i="6"/>
  <c r="AT36" i="6"/>
  <c r="AJ36" i="6"/>
  <c r="AU37" i="6"/>
  <c r="AN40" i="6"/>
  <c r="AT40" i="6"/>
  <c r="AJ40" i="6"/>
  <c r="AP42" i="6"/>
  <c r="AR56" i="6"/>
  <c r="AB56" i="6"/>
  <c r="AO59" i="6"/>
  <c r="AV59" i="6" s="1"/>
  <c r="AC59" i="6"/>
  <c r="AU74" i="6"/>
  <c r="AV90" i="6"/>
  <c r="AQ9" i="7"/>
  <c r="AD9" i="7"/>
  <c r="AT61" i="7"/>
  <c r="AN61" i="7"/>
  <c r="AJ61" i="7"/>
  <c r="AT28" i="8"/>
  <c r="AN28" i="8"/>
  <c r="AJ28" i="8"/>
  <c r="AC32" i="10"/>
  <c r="AO32" i="10"/>
  <c r="AN49" i="10"/>
  <c r="AB52" i="10"/>
  <c r="AR52" i="10"/>
  <c r="AQ9" i="6"/>
  <c r="AQ13" i="6"/>
  <c r="AQ17" i="6"/>
  <c r="AQ35" i="6"/>
  <c r="AQ39" i="6"/>
  <c r="AT50" i="6"/>
  <c r="AR53" i="6"/>
  <c r="AT57" i="6"/>
  <c r="AV57" i="6" s="1"/>
  <c r="AJ57" i="6"/>
  <c r="AT59" i="6"/>
  <c r="AJ59" i="6"/>
  <c r="AR60" i="6"/>
  <c r="AB60" i="6"/>
  <c r="AN77" i="6"/>
  <c r="AT77" i="6"/>
  <c r="AJ77" i="6"/>
  <c r="AV86" i="6"/>
  <c r="AN87" i="6"/>
  <c r="AT87" i="6"/>
  <c r="AJ87" i="6"/>
  <c r="AQ13" i="7"/>
  <c r="AR26" i="7"/>
  <c r="AQ43" i="7"/>
  <c r="AO46" i="7"/>
  <c r="AO42" i="8"/>
  <c r="AV42" i="8" s="1"/>
  <c r="AC42" i="8"/>
  <c r="AN42" i="8"/>
  <c r="AT42" i="8"/>
  <c r="AJ42" i="8"/>
  <c r="AC6" i="9"/>
  <c r="AO6" i="9"/>
  <c r="AT8" i="9"/>
  <c r="AN8" i="9"/>
  <c r="AJ8" i="9"/>
  <c r="AD10" i="9"/>
  <c r="AQ10" i="9"/>
  <c r="AD36" i="9"/>
  <c r="AQ36" i="9"/>
  <c r="AD61" i="9"/>
  <c r="AQ61" i="9"/>
  <c r="AO65" i="9"/>
  <c r="AV65" i="9" s="1"/>
  <c r="AD75" i="9"/>
  <c r="AQ75" i="9"/>
  <c r="AR81" i="9"/>
  <c r="AB81" i="9"/>
  <c r="AB94" i="9"/>
  <c r="AR94" i="9"/>
  <c r="AQ30" i="10"/>
  <c r="AD30" i="10"/>
  <c r="AN30" i="10"/>
  <c r="AJ30" i="10"/>
  <c r="AQ41" i="10"/>
  <c r="AD41" i="10"/>
  <c r="AQ48" i="10"/>
  <c r="AD48" i="10"/>
  <c r="AT48" i="10"/>
  <c r="AJ48" i="10"/>
  <c r="AN48" i="10"/>
  <c r="AN56" i="11"/>
  <c r="AT56" i="11"/>
  <c r="AJ56" i="11"/>
  <c r="AN67" i="12"/>
  <c r="AT67" i="12"/>
  <c r="AJ67" i="12"/>
  <c r="AR73" i="12"/>
  <c r="AB73" i="12"/>
  <c r="AR73" i="13"/>
  <c r="AB73" i="13"/>
  <c r="AO92" i="6"/>
  <c r="AO78" i="6"/>
  <c r="AO74" i="6"/>
  <c r="AV74" i="6" s="1"/>
  <c r="AN96" i="6"/>
  <c r="AN86" i="6"/>
  <c r="AN72" i="6"/>
  <c r="AN68" i="6"/>
  <c r="AN64" i="6"/>
  <c r="AN60" i="6"/>
  <c r="AN56" i="6"/>
  <c r="AN52" i="6"/>
  <c r="AN93" i="6"/>
  <c r="AN89" i="6"/>
  <c r="AN83" i="6"/>
  <c r="AN79" i="6"/>
  <c r="AN75" i="6"/>
  <c r="AR3" i="6"/>
  <c r="AD7" i="6"/>
  <c r="AC8" i="6"/>
  <c r="AJ8" i="6"/>
  <c r="AB9" i="6"/>
  <c r="AC12" i="6"/>
  <c r="AJ12" i="6"/>
  <c r="AB13" i="6"/>
  <c r="AB17" i="6"/>
  <c r="AD25" i="6"/>
  <c r="AC26" i="6"/>
  <c r="AJ26" i="6"/>
  <c r="AD29" i="6"/>
  <c r="AC30" i="6"/>
  <c r="AJ30" i="6"/>
  <c r="AD33" i="6"/>
  <c r="AC34" i="6"/>
  <c r="AJ34" i="6"/>
  <c r="AB35" i="6"/>
  <c r="AB39" i="6"/>
  <c r="AD43" i="6"/>
  <c r="AB46" i="6"/>
  <c r="AJ46" i="6"/>
  <c r="AR47" i="6"/>
  <c r="AO49" i="6"/>
  <c r="AR49" i="6"/>
  <c r="AJ50" i="6"/>
  <c r="AO55" i="6"/>
  <c r="AV55" i="6" s="1"/>
  <c r="AC55" i="6"/>
  <c r="AQ56" i="6"/>
  <c r="AB57" i="6"/>
  <c r="AN57" i="6"/>
  <c r="AN59" i="6"/>
  <c r="AN62" i="6"/>
  <c r="AT62" i="6"/>
  <c r="AJ64" i="6"/>
  <c r="AJ66" i="6"/>
  <c r="AQ69" i="6"/>
  <c r="AN69" i="6"/>
  <c r="AT69" i="6"/>
  <c r="AJ69" i="6"/>
  <c r="AO72" i="6"/>
  <c r="AQ73" i="6"/>
  <c r="AN73" i="6"/>
  <c r="AT73" i="6"/>
  <c r="AV73" i="6" s="1"/>
  <c r="AJ73" i="6"/>
  <c r="AO75" i="6"/>
  <c r="AV75" i="6" s="1"/>
  <c r="AO77" i="6"/>
  <c r="AV77" i="6" s="1"/>
  <c r="AN78" i="6"/>
  <c r="AQ79" i="6"/>
  <c r="AQ84" i="6"/>
  <c r="AN84" i="6"/>
  <c r="AT84" i="6"/>
  <c r="AV84" i="6" s="1"/>
  <c r="AJ84" i="6"/>
  <c r="AO87" i="6"/>
  <c r="AN88" i="6"/>
  <c r="AO93" i="6"/>
  <c r="AR96" i="6"/>
  <c r="AD11" i="7"/>
  <c r="AQ11" i="7"/>
  <c r="AQ35" i="7"/>
  <c r="AN49" i="7"/>
  <c r="AJ49" i="7"/>
  <c r="AT49" i="7"/>
  <c r="AJ65" i="7"/>
  <c r="AJ66" i="7"/>
  <c r="AD16" i="8"/>
  <c r="AQ16" i="8"/>
  <c r="AR17" i="9"/>
  <c r="AB17" i="9"/>
  <c r="AR22" i="9"/>
  <c r="AV22" i="9" s="1"/>
  <c r="AB22" i="9"/>
  <c r="AD25" i="9"/>
  <c r="AQ25" i="9"/>
  <c r="AN25" i="9"/>
  <c r="AT25" i="9"/>
  <c r="AJ25" i="9"/>
  <c r="AC52" i="9"/>
  <c r="AO52" i="9"/>
  <c r="AN54" i="9"/>
  <c r="AJ54" i="9"/>
  <c r="AT54" i="9"/>
  <c r="AD55" i="9"/>
  <c r="AQ55" i="9"/>
  <c r="AN55" i="9"/>
  <c r="AJ55" i="9"/>
  <c r="AO60" i="9"/>
  <c r="AC60" i="9"/>
  <c r="AN60" i="9"/>
  <c r="AT60" i="9"/>
  <c r="AJ60" i="9"/>
  <c r="AR90" i="9"/>
  <c r="AB90" i="9"/>
  <c r="AB19" i="10"/>
  <c r="AR19" i="10"/>
  <c r="AB27" i="10"/>
  <c r="AR27" i="10"/>
  <c r="AB33" i="10"/>
  <c r="AR33" i="10"/>
  <c r="AN58" i="11"/>
  <c r="AN54" i="11"/>
  <c r="AN48" i="11"/>
  <c r="AN42" i="11"/>
  <c r="AN36" i="11"/>
  <c r="AN32" i="11"/>
  <c r="AN14" i="11"/>
  <c r="AN10" i="11"/>
  <c r="AN51" i="11"/>
  <c r="AN44" i="11"/>
  <c r="AN38" i="11"/>
  <c r="AN24" i="11"/>
  <c r="AN20" i="11"/>
  <c r="AN17" i="11"/>
  <c r="AN60" i="11"/>
  <c r="AN29" i="11"/>
  <c r="AN7" i="11"/>
  <c r="AN34" i="11"/>
  <c r="AN25" i="11"/>
  <c r="AN16" i="11"/>
  <c r="AN45" i="11"/>
  <c r="AN6" i="11"/>
  <c r="AN39" i="11"/>
  <c r="AN61" i="11"/>
  <c r="AN21" i="11"/>
  <c r="AR33" i="11"/>
  <c r="AB33" i="11"/>
  <c r="AD53" i="11"/>
  <c r="AQ53" i="11"/>
  <c r="AR27" i="12"/>
  <c r="AB27" i="12"/>
  <c r="AR28" i="12"/>
  <c r="AB28" i="12"/>
  <c r="AN71" i="12"/>
  <c r="AT71" i="12"/>
  <c r="AJ71" i="12"/>
  <c r="AN70" i="13"/>
  <c r="AT70" i="13"/>
  <c r="AJ70" i="13"/>
  <c r="AV16" i="14"/>
  <c r="AJ92" i="6"/>
  <c r="AJ88" i="6"/>
  <c r="AJ78" i="6"/>
  <c r="AJ74" i="6"/>
  <c r="AJ70" i="6"/>
  <c r="AB15" i="6"/>
  <c r="AB19" i="6"/>
  <c r="AB23" i="6"/>
  <c r="AB37" i="6"/>
  <c r="AB41" i="6"/>
  <c r="AQ46" i="6"/>
  <c r="AT47" i="6"/>
  <c r="AJ47" i="6"/>
  <c r="AO51" i="6"/>
  <c r="AV51" i="6" s="1"/>
  <c r="AC51" i="6"/>
  <c r="AQ52" i="6"/>
  <c r="AQ65" i="6"/>
  <c r="AT65" i="6"/>
  <c r="AJ65" i="6"/>
  <c r="AQ74" i="6"/>
  <c r="AC79" i="6"/>
  <c r="AJ79" i="6"/>
  <c r="AQ85" i="6"/>
  <c r="AQ89" i="6"/>
  <c r="AQ92" i="6"/>
  <c r="AQ94" i="6"/>
  <c r="AN94" i="6"/>
  <c r="AT94" i="6"/>
  <c r="AJ94" i="6"/>
  <c r="AJ96" i="6"/>
  <c r="AB7" i="7"/>
  <c r="AN7" i="7"/>
  <c r="AJ7" i="7"/>
  <c r="AD24" i="7"/>
  <c r="AQ24" i="7"/>
  <c r="AB25" i="7"/>
  <c r="AN26" i="7"/>
  <c r="AT26" i="7"/>
  <c r="AJ26" i="7"/>
  <c r="AJ37" i="7"/>
  <c r="AR39" i="7"/>
  <c r="AB39" i="7"/>
  <c r="AQ40" i="7"/>
  <c r="AQ41" i="7"/>
  <c r="AC47" i="7"/>
  <c r="AO47" i="7"/>
  <c r="AQ51" i="7"/>
  <c r="AR60" i="7"/>
  <c r="AB60" i="7"/>
  <c r="AR9" i="8"/>
  <c r="AB9" i="8"/>
  <c r="AR17" i="8"/>
  <c r="AB17" i="8"/>
  <c r="AN20" i="8"/>
  <c r="AJ20" i="8"/>
  <c r="AT20" i="8"/>
  <c r="AO35" i="8"/>
  <c r="AV35" i="8" s="1"/>
  <c r="AR7" i="9"/>
  <c r="AB7" i="9"/>
  <c r="AC21" i="9"/>
  <c r="AO21" i="9"/>
  <c r="AV21" i="9" s="1"/>
  <c r="AD40" i="9"/>
  <c r="AQ40" i="9"/>
  <c r="AR42" i="9"/>
  <c r="AB42" i="9"/>
  <c r="AO51" i="9"/>
  <c r="AC80" i="9"/>
  <c r="AO80" i="9"/>
  <c r="AV80" i="9" s="1"/>
  <c r="AT82" i="9"/>
  <c r="AN82" i="9"/>
  <c r="AJ82" i="9"/>
  <c r="AO12" i="10"/>
  <c r="AV12" i="10" s="1"/>
  <c r="AC12" i="10"/>
  <c r="AQ13" i="10"/>
  <c r="AD13" i="10"/>
  <c r="AQ25" i="10"/>
  <c r="AD25" i="10"/>
  <c r="AN25" i="10"/>
  <c r="AJ25" i="10"/>
  <c r="AO43" i="10"/>
  <c r="AC43" i="10"/>
  <c r="AQ10" i="11"/>
  <c r="AR38" i="11"/>
  <c r="AB38" i="11"/>
  <c r="AN57" i="11"/>
  <c r="AT57" i="11"/>
  <c r="AJ57" i="11"/>
  <c r="AC21" i="12"/>
  <c r="AO21" i="12"/>
  <c r="AR43" i="12"/>
  <c r="AB43" i="12"/>
  <c r="AQ86" i="12"/>
  <c r="AU112" i="13"/>
  <c r="AU108" i="13"/>
  <c r="AU98" i="13"/>
  <c r="AU88" i="13"/>
  <c r="AU82" i="13"/>
  <c r="AU78" i="13"/>
  <c r="AU72" i="13"/>
  <c r="AU68" i="13"/>
  <c r="AU58" i="13"/>
  <c r="AU117" i="13"/>
  <c r="AU111" i="13"/>
  <c r="AU107" i="13"/>
  <c r="AU97" i="13"/>
  <c r="AU93" i="13"/>
  <c r="AU87" i="13"/>
  <c r="AU81" i="13"/>
  <c r="AU77" i="13"/>
  <c r="AU71" i="13"/>
  <c r="AU67" i="13"/>
  <c r="AU63" i="13"/>
  <c r="AU57" i="13"/>
  <c r="AU47" i="13"/>
  <c r="AU41" i="13"/>
  <c r="AU37" i="13"/>
  <c r="AU27" i="13"/>
  <c r="AU23" i="13"/>
  <c r="AU116" i="13"/>
  <c r="AU110" i="13"/>
  <c r="AU106" i="13"/>
  <c r="AU102" i="13"/>
  <c r="AU96" i="13"/>
  <c r="AU92" i="13"/>
  <c r="AU86" i="13"/>
  <c r="AU76" i="13"/>
  <c r="AU70" i="13"/>
  <c r="AU66" i="13"/>
  <c r="AU62" i="13"/>
  <c r="AU56" i="13"/>
  <c r="AU46" i="13"/>
  <c r="AU40" i="13"/>
  <c r="AU36" i="13"/>
  <c r="AU115" i="13"/>
  <c r="AU105" i="13"/>
  <c r="AU101" i="13"/>
  <c r="AU95" i="13"/>
  <c r="AU91" i="13"/>
  <c r="AU85" i="13"/>
  <c r="AU75" i="13"/>
  <c r="AU65" i="13"/>
  <c r="AU61" i="13"/>
  <c r="AU55" i="13"/>
  <c r="AU45" i="13"/>
  <c r="AU35" i="13"/>
  <c r="AU31" i="13"/>
  <c r="AU25" i="13"/>
  <c r="AU21" i="13"/>
  <c r="AU104" i="13"/>
  <c r="AU100" i="13"/>
  <c r="AU29" i="13"/>
  <c r="AU22" i="13"/>
  <c r="AU20" i="13"/>
  <c r="AU14" i="13"/>
  <c r="AU10" i="13"/>
  <c r="AU90" i="13"/>
  <c r="AU83" i="13"/>
  <c r="AU74" i="13"/>
  <c r="AU60" i="13"/>
  <c r="AU49" i="13"/>
  <c r="AU42" i="13"/>
  <c r="AU13" i="13"/>
  <c r="AU9" i="13"/>
  <c r="AU114" i="13"/>
  <c r="AU53" i="13"/>
  <c r="AU50" i="13"/>
  <c r="AU33" i="13"/>
  <c r="AU30" i="13"/>
  <c r="AU26" i="13"/>
  <c r="AU12" i="13"/>
  <c r="AU8" i="13"/>
  <c r="AU3" i="13"/>
  <c r="AU99" i="13"/>
  <c r="AU79" i="13"/>
  <c r="AU7" i="13"/>
  <c r="AU73" i="13"/>
  <c r="AU48" i="13"/>
  <c r="AU19" i="13"/>
  <c r="AU18" i="13"/>
  <c r="AU17" i="13"/>
  <c r="AU16" i="13"/>
  <c r="AU113" i="13"/>
  <c r="AU28" i="13"/>
  <c r="AU89" i="13"/>
  <c r="AU54" i="13"/>
  <c r="AU52" i="13"/>
  <c r="AU43" i="13"/>
  <c r="AU38" i="13"/>
  <c r="AU34" i="13"/>
  <c r="AU59" i="13"/>
  <c r="AU6" i="13"/>
  <c r="AC10" i="13"/>
  <c r="AO10" i="13"/>
  <c r="AR79" i="13"/>
  <c r="AB79" i="13"/>
  <c r="AC82" i="13"/>
  <c r="AO82" i="13"/>
  <c r="AR93" i="6"/>
  <c r="AR89" i="6"/>
  <c r="AV89" i="6" s="1"/>
  <c r="AR83" i="6"/>
  <c r="AR79" i="6"/>
  <c r="AV79" i="6" s="1"/>
  <c r="AR75" i="6"/>
  <c r="AR95" i="6"/>
  <c r="AV95" i="6" s="1"/>
  <c r="AR85" i="6"/>
  <c r="AR81" i="6"/>
  <c r="AR6" i="6"/>
  <c r="AV6" i="6" s="1"/>
  <c r="AR20" i="6"/>
  <c r="AJ23" i="6"/>
  <c r="AR24" i="6"/>
  <c r="AV24" i="6" s="1"/>
  <c r="AR28" i="6"/>
  <c r="AR32" i="6"/>
  <c r="AV32" i="6" s="1"/>
  <c r="AJ37" i="6"/>
  <c r="AJ41" i="6"/>
  <c r="AR42" i="6"/>
  <c r="AJ49" i="6"/>
  <c r="AQ50" i="6"/>
  <c r="AT51" i="6"/>
  <c r="AJ51" i="6"/>
  <c r="AR52" i="6"/>
  <c r="AB52" i="6"/>
  <c r="AJ56" i="6"/>
  <c r="AR59" i="6"/>
  <c r="AO63" i="6"/>
  <c r="AV63" i="6" s="1"/>
  <c r="AC63" i="6"/>
  <c r="AR66" i="6"/>
  <c r="AB66" i="6"/>
  <c r="AJ75" i="6"/>
  <c r="AR78" i="6"/>
  <c r="AR88" i="6"/>
  <c r="AQ90" i="6"/>
  <c r="AN90" i="6"/>
  <c r="AT90" i="6"/>
  <c r="AJ90" i="6"/>
  <c r="AJ93" i="6"/>
  <c r="AJ46" i="7"/>
  <c r="AJ58" i="7"/>
  <c r="AJ56" i="7"/>
  <c r="AJ54" i="7"/>
  <c r="AJ52" i="7"/>
  <c r="AJ44" i="7"/>
  <c r="AJ41" i="7"/>
  <c r="AJ27" i="7"/>
  <c r="AJ18" i="7"/>
  <c r="AJ17" i="7"/>
  <c r="AJ34" i="7"/>
  <c r="AJ30" i="7"/>
  <c r="AJ24" i="7"/>
  <c r="AJ36" i="7"/>
  <c r="AJ20" i="7"/>
  <c r="AJ12" i="7"/>
  <c r="AJ64" i="7"/>
  <c r="AJ40" i="7"/>
  <c r="AJ6" i="7"/>
  <c r="AQ8" i="7"/>
  <c r="AN8" i="7"/>
  <c r="AT8" i="7"/>
  <c r="AJ8" i="7"/>
  <c r="AO12" i="7"/>
  <c r="AV12" i="7" s="1"/>
  <c r="AC12" i="7"/>
  <c r="AO20" i="7"/>
  <c r="AC20" i="7"/>
  <c r="AQ27" i="7"/>
  <c r="AD30" i="7"/>
  <c r="AQ30" i="7"/>
  <c r="AR63" i="7"/>
  <c r="AB63" i="7"/>
  <c r="AQ64" i="7"/>
  <c r="AC10" i="8"/>
  <c r="AO10" i="8"/>
  <c r="AV10" i="8" s="1"/>
  <c r="AC13" i="8"/>
  <c r="AO13" i="8"/>
  <c r="AV13" i="8" s="1"/>
  <c r="AN24" i="8"/>
  <c r="AJ24" i="8"/>
  <c r="AT24" i="8"/>
  <c r="AD25" i="8"/>
  <c r="AQ25" i="8"/>
  <c r="AN25" i="8"/>
  <c r="AJ25" i="8"/>
  <c r="AD26" i="8"/>
  <c r="AQ26" i="8"/>
  <c r="AD29" i="8"/>
  <c r="AQ29" i="8"/>
  <c r="AN29" i="8"/>
  <c r="AJ29" i="8"/>
  <c r="AD30" i="8"/>
  <c r="AQ30" i="8"/>
  <c r="AT18" i="9"/>
  <c r="AN18" i="9"/>
  <c r="AJ18" i="9"/>
  <c r="AD31" i="9"/>
  <c r="AQ31" i="9"/>
  <c r="AO47" i="9"/>
  <c r="AV47" i="9" s="1"/>
  <c r="AR53" i="9"/>
  <c r="AB53" i="9"/>
  <c r="AT58" i="9"/>
  <c r="AN58" i="9"/>
  <c r="AJ58" i="9"/>
  <c r="AD59" i="9"/>
  <c r="AQ59" i="9"/>
  <c r="AN59" i="9"/>
  <c r="AJ59" i="9"/>
  <c r="AT59" i="9"/>
  <c r="AO70" i="9"/>
  <c r="AV70" i="9" s="1"/>
  <c r="AC70" i="9"/>
  <c r="AN70" i="9"/>
  <c r="AT70" i="9"/>
  <c r="AJ70" i="9"/>
  <c r="AD71" i="9"/>
  <c r="AQ71" i="9"/>
  <c r="AR85" i="9"/>
  <c r="AB85" i="9"/>
  <c r="AR89" i="9"/>
  <c r="AB89" i="9"/>
  <c r="AR34" i="11"/>
  <c r="AB34" i="11"/>
  <c r="AQ36" i="11"/>
  <c r="AN15" i="12"/>
  <c r="AT15" i="12"/>
  <c r="AJ15" i="12"/>
  <c r="AR81" i="12"/>
  <c r="AB81" i="12"/>
  <c r="AC28" i="13"/>
  <c r="AO28" i="13"/>
  <c r="AV28" i="13" s="1"/>
  <c r="AU44" i="13"/>
  <c r="AD65" i="14"/>
  <c r="AQ65" i="14"/>
  <c r="AC66" i="14"/>
  <c r="AO66" i="14"/>
  <c r="AQ72" i="6"/>
  <c r="AQ86" i="6"/>
  <c r="AQ96" i="6"/>
  <c r="AT9" i="7"/>
  <c r="AT13" i="7"/>
  <c r="AR14" i="7"/>
  <c r="AR15" i="7"/>
  <c r="AT21" i="7"/>
  <c r="AT22" i="7"/>
  <c r="AR24" i="7"/>
  <c r="AB24" i="7"/>
  <c r="AR30" i="7"/>
  <c r="AB30" i="7"/>
  <c r="AQ31" i="7"/>
  <c r="AO32" i="7"/>
  <c r="AO33" i="7"/>
  <c r="AC33" i="7"/>
  <c r="AQ36" i="7"/>
  <c r="AN37" i="7"/>
  <c r="AP39" i="7"/>
  <c r="AV39" i="7" s="1"/>
  <c r="AR41" i="7"/>
  <c r="AR43" i="7"/>
  <c r="AB43" i="7"/>
  <c r="AO44" i="7"/>
  <c r="AU47" i="7"/>
  <c r="AN48" i="7"/>
  <c r="AR49" i="7"/>
  <c r="AR51" i="7"/>
  <c r="AB51" i="7"/>
  <c r="AO52" i="7"/>
  <c r="AQ53" i="7"/>
  <c r="AU53" i="7"/>
  <c r="AO56" i="7"/>
  <c r="AQ57" i="7"/>
  <c r="AU57" i="7"/>
  <c r="AR58" i="7"/>
  <c r="AP63" i="7"/>
  <c r="AV63" i="7" s="1"/>
  <c r="AN65" i="7"/>
  <c r="AR66" i="7"/>
  <c r="AR18" i="8"/>
  <c r="AB18" i="8"/>
  <c r="AR22" i="8"/>
  <c r="AB22" i="8"/>
  <c r="AT37" i="8"/>
  <c r="AR39" i="8"/>
  <c r="AB39" i="8"/>
  <c r="AR40" i="8"/>
  <c r="AB40" i="8"/>
  <c r="AU45" i="8"/>
  <c r="AO87" i="9"/>
  <c r="AV87" i="9" s="1"/>
  <c r="AO83" i="9"/>
  <c r="AO73" i="9"/>
  <c r="AO59" i="9"/>
  <c r="AO49" i="9"/>
  <c r="AO25" i="9"/>
  <c r="AV25" i="9" s="1"/>
  <c r="AO15" i="9"/>
  <c r="AO9" i="9"/>
  <c r="AO3" i="9"/>
  <c r="AN89" i="9"/>
  <c r="AN85" i="9"/>
  <c r="AN79" i="9"/>
  <c r="AN75" i="9"/>
  <c r="AN71" i="9"/>
  <c r="AN65" i="9"/>
  <c r="AN61" i="9"/>
  <c r="AN51" i="9"/>
  <c r="AN47" i="9"/>
  <c r="AN41" i="9"/>
  <c r="AN31" i="9"/>
  <c r="AN21" i="9"/>
  <c r="AN11" i="9"/>
  <c r="AN6" i="9"/>
  <c r="AR12" i="9"/>
  <c r="AB12" i="9"/>
  <c r="AO13" i="9"/>
  <c r="AO27" i="9"/>
  <c r="AN32" i="9"/>
  <c r="AO41" i="9"/>
  <c r="AV41" i="9" s="1"/>
  <c r="AR43" i="9"/>
  <c r="AB43" i="9"/>
  <c r="AO46" i="9"/>
  <c r="AV46" i="9" s="1"/>
  <c r="AC46" i="9"/>
  <c r="AN46" i="9"/>
  <c r="AT46" i="9"/>
  <c r="AJ46" i="9"/>
  <c r="AN53" i="9"/>
  <c r="AR61" i="9"/>
  <c r="AB61" i="9"/>
  <c r="AR62" i="9"/>
  <c r="AB62" i="9"/>
  <c r="AO63" i="9"/>
  <c r="AV63" i="9" s="1"/>
  <c r="AN67" i="9"/>
  <c r="AN69" i="9"/>
  <c r="AT69" i="9"/>
  <c r="AR71" i="9"/>
  <c r="AB71" i="9"/>
  <c r="AO76" i="9"/>
  <c r="AV76" i="9" s="1"/>
  <c r="AN80" i="9"/>
  <c r="AO85" i="9"/>
  <c r="AV85" i="9" s="1"/>
  <c r="AP45" i="10"/>
  <c r="AP41" i="10"/>
  <c r="AP37" i="10"/>
  <c r="AP34" i="10"/>
  <c r="AP30" i="10"/>
  <c r="AP20" i="10"/>
  <c r="AV20" i="10" s="1"/>
  <c r="AP43" i="10"/>
  <c r="AP29" i="10"/>
  <c r="AP28" i="10"/>
  <c r="AP3" i="10"/>
  <c r="AP35" i="10"/>
  <c r="AP25" i="10"/>
  <c r="AP22" i="10"/>
  <c r="AP16" i="10"/>
  <c r="AP49" i="10"/>
  <c r="AB9" i="10"/>
  <c r="AR9" i="10"/>
  <c r="AR10" i="10"/>
  <c r="AB10" i="10"/>
  <c r="AP19" i="10"/>
  <c r="AP33" i="10"/>
  <c r="AN43" i="10"/>
  <c r="AJ43" i="10"/>
  <c r="AN51" i="10"/>
  <c r="AN13" i="11"/>
  <c r="AT13" i="11"/>
  <c r="AJ13" i="11"/>
  <c r="AO14" i="11"/>
  <c r="AV14" i="11" s="1"/>
  <c r="AC14" i="11"/>
  <c r="AC33" i="11"/>
  <c r="AO33" i="11"/>
  <c r="AN33" i="11"/>
  <c r="AN41" i="11"/>
  <c r="AT41" i="11"/>
  <c r="AJ41" i="11"/>
  <c r="AQ57" i="11"/>
  <c r="AO93" i="12"/>
  <c r="AO89" i="12"/>
  <c r="AO71" i="12"/>
  <c r="AO67" i="12"/>
  <c r="AO57" i="12"/>
  <c r="AO41" i="12"/>
  <c r="AO31" i="12"/>
  <c r="AO25" i="12"/>
  <c r="AO9" i="12"/>
  <c r="AV9" i="12" s="1"/>
  <c r="AO3" i="12"/>
  <c r="AO8" i="12"/>
  <c r="AO82" i="12"/>
  <c r="AO78" i="12"/>
  <c r="AO74" i="12"/>
  <c r="AO63" i="12"/>
  <c r="AV63" i="12" s="1"/>
  <c r="AO59" i="12"/>
  <c r="AO28" i="12"/>
  <c r="AO69" i="12"/>
  <c r="AO44" i="12"/>
  <c r="AO12" i="12"/>
  <c r="AO81" i="12"/>
  <c r="AV81" i="12" s="1"/>
  <c r="AO77" i="12"/>
  <c r="AO73" i="12"/>
  <c r="AO22" i="12"/>
  <c r="AO11" i="12"/>
  <c r="AO18" i="12"/>
  <c r="AO19" i="12"/>
  <c r="AO32" i="12"/>
  <c r="AC32" i="12"/>
  <c r="AO34" i="12"/>
  <c r="AQ41" i="12"/>
  <c r="AC43" i="12"/>
  <c r="AO43" i="12"/>
  <c r="AV43" i="12" s="1"/>
  <c r="AR49" i="12"/>
  <c r="AB49" i="12"/>
  <c r="AR50" i="12"/>
  <c r="AB50" i="12"/>
  <c r="AO58" i="12"/>
  <c r="AC58" i="12"/>
  <c r="AN89" i="12"/>
  <c r="AT89" i="12"/>
  <c r="AJ89" i="12"/>
  <c r="AO98" i="12"/>
  <c r="AD31" i="13"/>
  <c r="AQ31" i="13"/>
  <c r="AN31" i="13"/>
  <c r="AT31" i="13"/>
  <c r="AJ31" i="13"/>
  <c r="AN65" i="13"/>
  <c r="AJ65" i="13"/>
  <c r="AT65" i="13"/>
  <c r="AR112" i="14"/>
  <c r="AB112" i="14"/>
  <c r="AC22" i="15"/>
  <c r="AO22" i="15"/>
  <c r="AV22" i="15" s="1"/>
  <c r="AO26" i="15"/>
  <c r="AC26" i="15"/>
  <c r="AN26" i="15"/>
  <c r="AT26" i="15"/>
  <c r="AJ26" i="15"/>
  <c r="AN56" i="15"/>
  <c r="AJ56" i="15"/>
  <c r="AT56" i="15"/>
  <c r="AN73" i="15"/>
  <c r="AT73" i="15"/>
  <c r="AJ73" i="15"/>
  <c r="AT82" i="16"/>
  <c r="AJ82" i="16"/>
  <c r="AN82" i="16"/>
  <c r="AO84" i="16"/>
  <c r="AC84" i="16"/>
  <c r="AQ7" i="17"/>
  <c r="AD7" i="17"/>
  <c r="AB9" i="17"/>
  <c r="AR9" i="17"/>
  <c r="AN54" i="17"/>
  <c r="AT54" i="17"/>
  <c r="AJ54" i="17"/>
  <c r="AD69" i="17"/>
  <c r="AQ69" i="17"/>
  <c r="AC72" i="17"/>
  <c r="AO72" i="17"/>
  <c r="AQ190" i="17"/>
  <c r="AD190" i="17"/>
  <c r="AR191" i="17"/>
  <c r="AB191" i="17"/>
  <c r="AB68" i="6"/>
  <c r="AB72" i="6"/>
  <c r="AD80" i="6"/>
  <c r="AC81" i="6"/>
  <c r="AJ81" i="6"/>
  <c r="AD84" i="6"/>
  <c r="AC85" i="6"/>
  <c r="AJ85" i="6"/>
  <c r="AB86" i="6"/>
  <c r="AD90" i="6"/>
  <c r="AD94" i="6"/>
  <c r="AC95" i="6"/>
  <c r="AJ95" i="6"/>
  <c r="AB96" i="6"/>
  <c r="AU46" i="7"/>
  <c r="AU34" i="7"/>
  <c r="AU66" i="7"/>
  <c r="AU58" i="7"/>
  <c r="AU54" i="7"/>
  <c r="AU32" i="7"/>
  <c r="AU28" i="7"/>
  <c r="AU10" i="7"/>
  <c r="AP3" i="7"/>
  <c r="AN6" i="7"/>
  <c r="AD8" i="7"/>
  <c r="AU8" i="7"/>
  <c r="AC9" i="7"/>
  <c r="AU9" i="7"/>
  <c r="AR11" i="7"/>
  <c r="AU12" i="7"/>
  <c r="AC13" i="7"/>
  <c r="AU13" i="7"/>
  <c r="AJ14" i="7"/>
  <c r="AU20" i="7"/>
  <c r="AC21" i="7"/>
  <c r="AU21" i="7"/>
  <c r="AU22" i="7"/>
  <c r="AQ25" i="7"/>
  <c r="AN28" i="7"/>
  <c r="AT28" i="7"/>
  <c r="AU31" i="7"/>
  <c r="AQ32" i="7"/>
  <c r="AT33" i="7"/>
  <c r="AJ33" i="7"/>
  <c r="AR34" i="7"/>
  <c r="AB34" i="7"/>
  <c r="AU39" i="7"/>
  <c r="AN40" i="7"/>
  <c r="AO41" i="7"/>
  <c r="AR44" i="7"/>
  <c r="AB44" i="7"/>
  <c r="AR46" i="7"/>
  <c r="AB46" i="7"/>
  <c r="AR47" i="7"/>
  <c r="AB47" i="7"/>
  <c r="AO48" i="7"/>
  <c r="AQ49" i="7"/>
  <c r="AR52" i="7"/>
  <c r="AB52" i="7"/>
  <c r="AQ54" i="7"/>
  <c r="AR56" i="7"/>
  <c r="AB56" i="7"/>
  <c r="AQ60" i="7"/>
  <c r="AU63" i="7"/>
  <c r="AN66" i="7"/>
  <c r="AT66" i="7"/>
  <c r="AJ6" i="8"/>
  <c r="AR7" i="8"/>
  <c r="AR8" i="8"/>
  <c r="AQ9" i="8"/>
  <c r="AR13" i="8"/>
  <c r="AB13" i="8"/>
  <c r="AU14" i="8"/>
  <c r="AO16" i="8"/>
  <c r="AC16" i="8"/>
  <c r="AN16" i="8"/>
  <c r="AT16" i="8"/>
  <c r="AJ16" i="8"/>
  <c r="AO17" i="8"/>
  <c r="AV17" i="8" s="1"/>
  <c r="AR19" i="8"/>
  <c r="AB19" i="8"/>
  <c r="AR23" i="8"/>
  <c r="AB23" i="8"/>
  <c r="AO26" i="8"/>
  <c r="AV26" i="8" s="1"/>
  <c r="AC26" i="8"/>
  <c r="AN26" i="8"/>
  <c r="AT26" i="8"/>
  <c r="AJ26" i="8"/>
  <c r="AR29" i="8"/>
  <c r="AR30" i="8"/>
  <c r="AR35" i="8"/>
  <c r="AB35" i="8"/>
  <c r="AJ37" i="8"/>
  <c r="AO39" i="8"/>
  <c r="AV39" i="8" s="1"/>
  <c r="AQ42" i="8"/>
  <c r="AP92" i="9"/>
  <c r="AP95" i="9"/>
  <c r="AP87" i="9"/>
  <c r="AP83" i="9"/>
  <c r="AP73" i="9"/>
  <c r="AP59" i="9"/>
  <c r="AP49" i="9"/>
  <c r="AP25" i="9"/>
  <c r="AP15" i="9"/>
  <c r="AP9" i="9"/>
  <c r="AP3" i="9"/>
  <c r="AP82" i="9"/>
  <c r="AP34" i="9"/>
  <c r="AP28" i="9"/>
  <c r="AV28" i="9" s="1"/>
  <c r="AP24" i="9"/>
  <c r="AP18" i="9"/>
  <c r="AP14" i="9"/>
  <c r="AV14" i="9" s="1"/>
  <c r="AP8" i="9"/>
  <c r="AP93" i="9"/>
  <c r="AP91" i="9"/>
  <c r="AP81" i="9"/>
  <c r="AP77" i="9"/>
  <c r="AP63" i="9"/>
  <c r="AP53" i="9"/>
  <c r="AP27" i="9"/>
  <c r="AP23" i="9"/>
  <c r="AP17" i="9"/>
  <c r="AP13" i="9"/>
  <c r="AP7" i="9"/>
  <c r="AN9" i="9"/>
  <c r="AO10" i="9"/>
  <c r="AC10" i="9"/>
  <c r="AN10" i="9"/>
  <c r="AT10" i="9"/>
  <c r="AJ10" i="9"/>
  <c r="AO11" i="9"/>
  <c r="AR13" i="9"/>
  <c r="AB13" i="9"/>
  <c r="AN19" i="9"/>
  <c r="AT19" i="9"/>
  <c r="AR21" i="9"/>
  <c r="AB21" i="9"/>
  <c r="AN23" i="9"/>
  <c r="AO24" i="9"/>
  <c r="AR27" i="9"/>
  <c r="AB27" i="9"/>
  <c r="AQ29" i="9"/>
  <c r="AQ30" i="9"/>
  <c r="AJ34" i="9"/>
  <c r="AO40" i="9"/>
  <c r="AV40" i="9" s="1"/>
  <c r="AC40" i="9"/>
  <c r="AN40" i="9"/>
  <c r="AT40" i="9"/>
  <c r="AJ40" i="9"/>
  <c r="AN42" i="9"/>
  <c r="AQ47" i="9"/>
  <c r="AR51" i="9"/>
  <c r="AB51" i="9"/>
  <c r="AR52" i="9"/>
  <c r="AB52" i="9"/>
  <c r="AO53" i="9"/>
  <c r="AO56" i="9"/>
  <c r="AV56" i="9" s="1"/>
  <c r="AC56" i="9"/>
  <c r="AN56" i="9"/>
  <c r="AT56" i="9"/>
  <c r="AJ56" i="9"/>
  <c r="AO61" i="9"/>
  <c r="AV61" i="9" s="1"/>
  <c r="AR63" i="9"/>
  <c r="AB63" i="9"/>
  <c r="AR65" i="9"/>
  <c r="AB65" i="9"/>
  <c r="AR66" i="9"/>
  <c r="AB66" i="9"/>
  <c r="AJ69" i="9"/>
  <c r="AO71" i="9"/>
  <c r="AV71" i="9" s="1"/>
  <c r="AQ74" i="9"/>
  <c r="AP76" i="9"/>
  <c r="AQ79" i="9"/>
  <c r="AN83" i="9"/>
  <c r="AO84" i="9"/>
  <c r="AC84" i="9"/>
  <c r="AN84" i="9"/>
  <c r="AT84" i="9"/>
  <c r="AJ84" i="9"/>
  <c r="AN91" i="9"/>
  <c r="AO92" i="9"/>
  <c r="AJ93" i="9"/>
  <c r="AO94" i="9"/>
  <c r="AV94" i="9" s="1"/>
  <c r="AO16" i="10"/>
  <c r="AC16" i="10"/>
  <c r="AN16" i="10"/>
  <c r="AR18" i="10"/>
  <c r="AB18" i="10"/>
  <c r="AR32" i="10"/>
  <c r="AB32" i="10"/>
  <c r="AT37" i="10"/>
  <c r="AJ37" i="10"/>
  <c r="AP40" i="10"/>
  <c r="AP42" i="10"/>
  <c r="AT45" i="10"/>
  <c r="AJ45" i="10"/>
  <c r="AN45" i="10"/>
  <c r="AO47" i="10"/>
  <c r="AC47" i="10"/>
  <c r="AJ51" i="10"/>
  <c r="AO53" i="10"/>
  <c r="AV53" i="10" s="1"/>
  <c r="AC53" i="10"/>
  <c r="AN12" i="11"/>
  <c r="AJ12" i="11"/>
  <c r="AR20" i="11"/>
  <c r="AB20" i="11"/>
  <c r="AO36" i="11"/>
  <c r="AC36" i="11"/>
  <c r="AN40" i="11"/>
  <c r="AJ40" i="11"/>
  <c r="AQ54" i="11"/>
  <c r="AO6" i="12"/>
  <c r="AR12" i="12"/>
  <c r="AB12" i="12"/>
  <c r="AN31" i="12"/>
  <c r="AT31" i="12"/>
  <c r="AJ31" i="12"/>
  <c r="AQ32" i="12"/>
  <c r="AQ58" i="12"/>
  <c r="AO64" i="12"/>
  <c r="AR74" i="12"/>
  <c r="AB74" i="12"/>
  <c r="AR82" i="12"/>
  <c r="AB82" i="12"/>
  <c r="AQ89" i="12"/>
  <c r="AR96" i="12"/>
  <c r="AB96" i="12"/>
  <c r="AN98" i="12"/>
  <c r="AT98" i="12"/>
  <c r="AJ98" i="12"/>
  <c r="AN61" i="13"/>
  <c r="AT61" i="13"/>
  <c r="AJ61" i="13"/>
  <c r="AD63" i="13"/>
  <c r="AQ63" i="13"/>
  <c r="AR88" i="13"/>
  <c r="AB88" i="13"/>
  <c r="AQ116" i="13"/>
  <c r="AD85" i="14"/>
  <c r="AQ85" i="14"/>
  <c r="AO104" i="14"/>
  <c r="AB70" i="6"/>
  <c r="AB74" i="6"/>
  <c r="AB78" i="6"/>
  <c r="AB88" i="6"/>
  <c r="AB92" i="6"/>
  <c r="AV58" i="7"/>
  <c r="AN46" i="7"/>
  <c r="AN34" i="7"/>
  <c r="AR3" i="7"/>
  <c r="AR6" i="7"/>
  <c r="AB6" i="7"/>
  <c r="AN15" i="7"/>
  <c r="AB18" i="7"/>
  <c r="AO22" i="7"/>
  <c r="AU24" i="7"/>
  <c r="AU25" i="7"/>
  <c r="AN31" i="7"/>
  <c r="AP33" i="7"/>
  <c r="AR35" i="7"/>
  <c r="AB35" i="7"/>
  <c r="AO36" i="7"/>
  <c r="AV36" i="7" s="1"/>
  <c r="AQ37" i="7"/>
  <c r="AR40" i="7"/>
  <c r="AB40" i="7"/>
  <c r="AO43" i="7"/>
  <c r="AQ44" i="7"/>
  <c r="AQ47" i="7"/>
  <c r="AN47" i="7"/>
  <c r="AU48" i="7"/>
  <c r="AO51" i="7"/>
  <c r="AQ52" i="7"/>
  <c r="AN53" i="7"/>
  <c r="AN54" i="7"/>
  <c r="AT54" i="7"/>
  <c r="AQ56" i="7"/>
  <c r="AN57" i="7"/>
  <c r="AN58" i="7"/>
  <c r="AN60" i="7"/>
  <c r="AO61" i="7"/>
  <c r="AV61" i="7" s="1"/>
  <c r="AR64" i="7"/>
  <c r="AB64" i="7"/>
  <c r="AQ65" i="7"/>
  <c r="AR6" i="8"/>
  <c r="AU10" i="8"/>
  <c r="AO12" i="8"/>
  <c r="AV12" i="8" s="1"/>
  <c r="AC12" i="8"/>
  <c r="AN12" i="8"/>
  <c r="AT12" i="8"/>
  <c r="AJ12" i="8"/>
  <c r="AU19" i="8"/>
  <c r="AR28" i="8"/>
  <c r="AO34" i="8"/>
  <c r="AV34" i="8" s="1"/>
  <c r="AC34" i="8"/>
  <c r="AN34" i="8"/>
  <c r="AT34" i="8"/>
  <c r="AJ34" i="8"/>
  <c r="AR43" i="8"/>
  <c r="AB43" i="8"/>
  <c r="AR44" i="8"/>
  <c r="AB44" i="8"/>
  <c r="AN7" i="9"/>
  <c r="AO8" i="9"/>
  <c r="AO12" i="9"/>
  <c r="AV12" i="9" s="1"/>
  <c r="AN14" i="9"/>
  <c r="AN15" i="9"/>
  <c r="AN17" i="9"/>
  <c r="AO18" i="9"/>
  <c r="AO20" i="9"/>
  <c r="AC20" i="9"/>
  <c r="AN20" i="9"/>
  <c r="AT20" i="9"/>
  <c r="AJ20" i="9"/>
  <c r="AR23" i="9"/>
  <c r="AB23" i="9"/>
  <c r="AN28" i="9"/>
  <c r="AN29" i="9"/>
  <c r="AT29" i="9"/>
  <c r="AR31" i="9"/>
  <c r="AB31" i="9"/>
  <c r="AN33" i="9"/>
  <c r="AN44" i="9"/>
  <c r="AN49" i="9"/>
  <c r="AO50" i="9"/>
  <c r="AC50" i="9"/>
  <c r="AN50" i="9"/>
  <c r="AT50" i="9"/>
  <c r="AJ50" i="9"/>
  <c r="AP51" i="9"/>
  <c r="AN52" i="9"/>
  <c r="AP60" i="9"/>
  <c r="AO62" i="9"/>
  <c r="AV62" i="9" s="1"/>
  <c r="AN66" i="9"/>
  <c r="AR75" i="9"/>
  <c r="AB75" i="9"/>
  <c r="AR76" i="9"/>
  <c r="AB76" i="9"/>
  <c r="AO77" i="9"/>
  <c r="AN81" i="9"/>
  <c r="AO82" i="9"/>
  <c r="AV82" i="9" s="1"/>
  <c r="AQ83" i="9"/>
  <c r="AO89" i="9"/>
  <c r="AR91" i="9"/>
  <c r="AB91" i="9"/>
  <c r="AO6" i="10"/>
  <c r="AV6" i="10" s="1"/>
  <c r="AC6" i="10"/>
  <c r="AT7" i="10"/>
  <c r="AJ7" i="10"/>
  <c r="AR8" i="10"/>
  <c r="AB8" i="10"/>
  <c r="AO9" i="10"/>
  <c r="AV9" i="10" s="1"/>
  <c r="AO21" i="10"/>
  <c r="AV21" i="10" s="1"/>
  <c r="AC21" i="10"/>
  <c r="AO22" i="10"/>
  <c r="AC22" i="10"/>
  <c r="AN22" i="10"/>
  <c r="AC27" i="10"/>
  <c r="AO27" i="10"/>
  <c r="AV27" i="10" s="1"/>
  <c r="AQ35" i="10"/>
  <c r="AD35" i="10"/>
  <c r="AQ45" i="10"/>
  <c r="AD45" i="10"/>
  <c r="AP47" i="10"/>
  <c r="AT51" i="10"/>
  <c r="AO57" i="11"/>
  <c r="AO41" i="11"/>
  <c r="AO13" i="11"/>
  <c r="AV13" i="11" s="1"/>
  <c r="AO3" i="11"/>
  <c r="AO56" i="11"/>
  <c r="AO46" i="11"/>
  <c r="AO40" i="11"/>
  <c r="AO30" i="11"/>
  <c r="AO26" i="11"/>
  <c r="AO12" i="11"/>
  <c r="AO60" i="11"/>
  <c r="AO43" i="11"/>
  <c r="AO37" i="11"/>
  <c r="AO59" i="11"/>
  <c r="AO16" i="11"/>
  <c r="AR15" i="11"/>
  <c r="AV15" i="11" s="1"/>
  <c r="AB15" i="11"/>
  <c r="AO28" i="11"/>
  <c r="AV28" i="11" s="1"/>
  <c r="AO42" i="11"/>
  <c r="AC42" i="11"/>
  <c r="AN46" i="11"/>
  <c r="AJ46" i="11"/>
  <c r="AN30" i="12"/>
  <c r="AT30" i="12"/>
  <c r="AV30" i="12" s="1"/>
  <c r="AJ30" i="12"/>
  <c r="AO39" i="12"/>
  <c r="AR44" i="12"/>
  <c r="AB44" i="12"/>
  <c r="AQ68" i="12"/>
  <c r="AQ71" i="12"/>
  <c r="AD85" i="12"/>
  <c r="AQ85" i="12"/>
  <c r="AN88" i="12"/>
  <c r="AT88" i="12"/>
  <c r="AJ88" i="12"/>
  <c r="AR95" i="12"/>
  <c r="AB95" i="12"/>
  <c r="AR14" i="13"/>
  <c r="AB14" i="13"/>
  <c r="AR15" i="13"/>
  <c r="AB15" i="13"/>
  <c r="AV53" i="13"/>
  <c r="AO107" i="13"/>
  <c r="AV107" i="13" s="1"/>
  <c r="AC107" i="13"/>
  <c r="AQ110" i="13"/>
  <c r="AP58" i="7"/>
  <c r="AP32" i="7"/>
  <c r="AP61" i="7"/>
  <c r="AP57" i="7"/>
  <c r="AV57" i="7" s="1"/>
  <c r="AP53" i="7"/>
  <c r="AV53" i="7" s="1"/>
  <c r="AP41" i="7"/>
  <c r="AP60" i="7"/>
  <c r="AP56" i="7"/>
  <c r="AP52" i="7"/>
  <c r="AP48" i="7"/>
  <c r="AP44" i="7"/>
  <c r="AP40" i="7"/>
  <c r="AP36" i="7"/>
  <c r="AP30" i="7"/>
  <c r="AV30" i="7" s="1"/>
  <c r="AP22" i="7"/>
  <c r="AQ7" i="7"/>
  <c r="AT10" i="7"/>
  <c r="AR12" i="7"/>
  <c r="AB12" i="7"/>
  <c r="AR20" i="7"/>
  <c r="AB20" i="7"/>
  <c r="AP20" i="7"/>
  <c r="AP21" i="7"/>
  <c r="AV21" i="7" s="1"/>
  <c r="AN24" i="7"/>
  <c r="AU26" i="7"/>
  <c r="AU27" i="7"/>
  <c r="AN30" i="7"/>
  <c r="AP31" i="7"/>
  <c r="AN32" i="7"/>
  <c r="AR36" i="7"/>
  <c r="AB36" i="7"/>
  <c r="AU37" i="7"/>
  <c r="AQ39" i="7"/>
  <c r="AN39" i="7"/>
  <c r="AU40" i="7"/>
  <c r="AP43" i="7"/>
  <c r="AQ48" i="7"/>
  <c r="AP51" i="7"/>
  <c r="AR53" i="7"/>
  <c r="AO60" i="7"/>
  <c r="AV60" i="7" s="1"/>
  <c r="AQ61" i="7"/>
  <c r="AU61" i="7"/>
  <c r="AQ63" i="7"/>
  <c r="AN63" i="7"/>
  <c r="AU65" i="7"/>
  <c r="AU43" i="8"/>
  <c r="AU39" i="8"/>
  <c r="AU35" i="8"/>
  <c r="AU31" i="8"/>
  <c r="AU17" i="8"/>
  <c r="AU13" i="8"/>
  <c r="AU9" i="8"/>
  <c r="AU42" i="8"/>
  <c r="AU38" i="8"/>
  <c r="AU34" i="8"/>
  <c r="AU30" i="8"/>
  <c r="AU26" i="8"/>
  <c r="AU16" i="8"/>
  <c r="AU12" i="8"/>
  <c r="AU8" i="8"/>
  <c r="AU3" i="8"/>
  <c r="AU37" i="8"/>
  <c r="AU33" i="8"/>
  <c r="AV33" i="8" s="1"/>
  <c r="AU29" i="8"/>
  <c r="AU25" i="8"/>
  <c r="AU7" i="8"/>
  <c r="AO8" i="8"/>
  <c r="AV8" i="8" s="1"/>
  <c r="AC8" i="8"/>
  <c r="AN8" i="8"/>
  <c r="AT8" i="8"/>
  <c r="AJ8" i="8"/>
  <c r="AR10" i="8"/>
  <c r="AB10" i="8"/>
  <c r="AR25" i="8"/>
  <c r="AR26" i="8"/>
  <c r="AO30" i="8"/>
  <c r="AV30" i="8" s="1"/>
  <c r="AC30" i="8"/>
  <c r="AN30" i="8"/>
  <c r="AT30" i="8"/>
  <c r="AJ30" i="8"/>
  <c r="AQ37" i="8"/>
  <c r="AO43" i="8"/>
  <c r="AV43" i="8" s="1"/>
  <c r="AR45" i="8"/>
  <c r="AB45" i="8"/>
  <c r="AR6" i="9"/>
  <c r="AB6" i="9"/>
  <c r="AO7" i="9"/>
  <c r="AV7" i="9" s="1"/>
  <c r="AO17" i="9"/>
  <c r="AV17" i="9" s="1"/>
  <c r="AN22" i="9"/>
  <c r="AR32" i="9"/>
  <c r="AB32" i="9"/>
  <c r="AO34" i="9"/>
  <c r="AV34" i="9" s="1"/>
  <c r="AO36" i="9"/>
  <c r="AV36" i="9" s="1"/>
  <c r="AC36" i="9"/>
  <c r="AN36" i="9"/>
  <c r="AT36" i="9"/>
  <c r="AJ36" i="9"/>
  <c r="AN43" i="9"/>
  <c r="AN45" i="9"/>
  <c r="AT45" i="9"/>
  <c r="AR47" i="9"/>
  <c r="AB47" i="9"/>
  <c r="AP50" i="9"/>
  <c r="AQ69" i="9"/>
  <c r="AO75" i="9"/>
  <c r="AV75" i="9" s="1"/>
  <c r="AR77" i="9"/>
  <c r="AB77" i="9"/>
  <c r="AR79" i="9"/>
  <c r="AB79" i="9"/>
  <c r="AR80" i="9"/>
  <c r="AB80" i="9"/>
  <c r="AO81" i="9"/>
  <c r="AV81" i="9" s="1"/>
  <c r="AN87" i="9"/>
  <c r="AO88" i="9"/>
  <c r="AV88" i="9" s="1"/>
  <c r="AC88" i="9"/>
  <c r="AN88" i="9"/>
  <c r="AT88" i="9"/>
  <c r="AJ88" i="9"/>
  <c r="AP89" i="9"/>
  <c r="AN90" i="9"/>
  <c r="AT95" i="9"/>
  <c r="AJ95" i="9"/>
  <c r="AN95" i="9"/>
  <c r="AQ6" i="10"/>
  <c r="AC13" i="10"/>
  <c r="AO13" i="10"/>
  <c r="AV13" i="10" s="1"/>
  <c r="AT13" i="10"/>
  <c r="AJ13" i="10"/>
  <c r="AD22" i="10"/>
  <c r="AQ22" i="10"/>
  <c r="AP27" i="10"/>
  <c r="AN29" i="10"/>
  <c r="AQ34" i="10"/>
  <c r="AP36" i="10"/>
  <c r="AP38" i="10"/>
  <c r="AT41" i="10"/>
  <c r="AJ41" i="10"/>
  <c r="AP46" i="10"/>
  <c r="AR47" i="10"/>
  <c r="AN15" i="11"/>
  <c r="AN26" i="11"/>
  <c r="AJ26" i="11"/>
  <c r="AQ42" i="11"/>
  <c r="AR44" i="11"/>
  <c r="AB44" i="11"/>
  <c r="AR11" i="12"/>
  <c r="AB11" i="12"/>
  <c r="AO17" i="12"/>
  <c r="AR78" i="12"/>
  <c r="AB78" i="12"/>
  <c r="AN84" i="12"/>
  <c r="AT84" i="12"/>
  <c r="AQ93" i="12"/>
  <c r="AC95" i="12"/>
  <c r="AO95" i="12"/>
  <c r="AV95" i="12" s="1"/>
  <c r="AR10" i="13"/>
  <c r="AB10" i="13"/>
  <c r="AR23" i="13"/>
  <c r="AB23" i="13"/>
  <c r="AQ107" i="13"/>
  <c r="AV28" i="14"/>
  <c r="AU9" i="9"/>
  <c r="AU15" i="9"/>
  <c r="AU19" i="9"/>
  <c r="AU25" i="9"/>
  <c r="AU29" i="9"/>
  <c r="AU35" i="9"/>
  <c r="AU39" i="9"/>
  <c r="AU45" i="9"/>
  <c r="AU49" i="9"/>
  <c r="AU55" i="9"/>
  <c r="AU59" i="9"/>
  <c r="AU69" i="9"/>
  <c r="AU73" i="9"/>
  <c r="AU83" i="9"/>
  <c r="AU87" i="9"/>
  <c r="AQ9" i="10"/>
  <c r="AN12" i="10"/>
  <c r="AT12" i="10"/>
  <c r="AR14" i="10"/>
  <c r="AB14" i="10"/>
  <c r="AQ26" i="10"/>
  <c r="AT27" i="10"/>
  <c r="AJ27" i="10"/>
  <c r="AU27" i="10"/>
  <c r="AT34" i="10"/>
  <c r="AJ34" i="10"/>
  <c r="AO38" i="10"/>
  <c r="AO42" i="10"/>
  <c r="AV42" i="10" s="1"/>
  <c r="AR46" i="10"/>
  <c r="AN47" i="10"/>
  <c r="AQ53" i="10"/>
  <c r="AU53" i="10"/>
  <c r="AO8" i="11"/>
  <c r="AQ14" i="11"/>
  <c r="AR23" i="11"/>
  <c r="AB23" i="11"/>
  <c r="AR37" i="11"/>
  <c r="AB37" i="11"/>
  <c r="AQ41" i="11"/>
  <c r="AR43" i="11"/>
  <c r="AB43" i="11"/>
  <c r="AQ48" i="11"/>
  <c r="AN59" i="11"/>
  <c r="AO61" i="11"/>
  <c r="AV61" i="11" s="1"/>
  <c r="AN11" i="12"/>
  <c r="AO13" i="12"/>
  <c r="AO16" i="12"/>
  <c r="AV16" i="12" s="1"/>
  <c r="AC16" i="12"/>
  <c r="AN22" i="12"/>
  <c r="AN27" i="12"/>
  <c r="AO45" i="12"/>
  <c r="AN49" i="12"/>
  <c r="AN51" i="12"/>
  <c r="AN52" i="12"/>
  <c r="AN53" i="12"/>
  <c r="AT53" i="12"/>
  <c r="AJ53" i="12"/>
  <c r="AO56" i="12"/>
  <c r="AN57" i="12"/>
  <c r="AT57" i="12"/>
  <c r="AJ57" i="12"/>
  <c r="AN66" i="12"/>
  <c r="AQ67" i="12"/>
  <c r="AR69" i="12"/>
  <c r="AB69" i="12"/>
  <c r="AN73" i="12"/>
  <c r="AN77" i="12"/>
  <c r="AN81" i="12"/>
  <c r="AO9" i="13"/>
  <c r="AV9" i="13" s="1"/>
  <c r="AC9" i="13"/>
  <c r="AT19" i="13"/>
  <c r="AN19" i="13"/>
  <c r="AR21" i="13"/>
  <c r="AO23" i="13"/>
  <c r="AV23" i="13" s="1"/>
  <c r="AC23" i="13"/>
  <c r="AD27" i="13"/>
  <c r="AQ27" i="13"/>
  <c r="AR28" i="13"/>
  <c r="AD41" i="13"/>
  <c r="AQ41" i="13"/>
  <c r="AR48" i="13"/>
  <c r="AB48" i="13"/>
  <c r="AN62" i="13"/>
  <c r="AT62" i="13"/>
  <c r="AJ62" i="13"/>
  <c r="AO67" i="13"/>
  <c r="AV67" i="13" s="1"/>
  <c r="AC67" i="13"/>
  <c r="AQ71" i="13"/>
  <c r="AN75" i="13"/>
  <c r="AT75" i="13"/>
  <c r="AJ75" i="13"/>
  <c r="AQ86" i="13"/>
  <c r="AN91" i="13"/>
  <c r="AT91" i="13"/>
  <c r="AJ91" i="13"/>
  <c r="AQ93" i="13"/>
  <c r="AV99" i="13"/>
  <c r="AN115" i="13"/>
  <c r="AT115" i="13"/>
  <c r="AQ27" i="14"/>
  <c r="AN35" i="14"/>
  <c r="AT35" i="14"/>
  <c r="AJ35" i="14"/>
  <c r="AN47" i="14"/>
  <c r="AT47" i="14"/>
  <c r="AR95" i="14"/>
  <c r="AB95" i="14"/>
  <c r="AQ98" i="14"/>
  <c r="AO52" i="15"/>
  <c r="AV52" i="15" s="1"/>
  <c r="AC52" i="15"/>
  <c r="AN52" i="15"/>
  <c r="AJ52" i="15"/>
  <c r="AT52" i="15"/>
  <c r="AR55" i="15"/>
  <c r="AB55" i="15"/>
  <c r="AQ51" i="16"/>
  <c r="AD51" i="16"/>
  <c r="AQ82" i="16"/>
  <c r="AD82" i="16"/>
  <c r="AP6" i="8"/>
  <c r="AV6" i="8" s="1"/>
  <c r="AJ13" i="8"/>
  <c r="AJ17" i="8"/>
  <c r="AJ31" i="8"/>
  <c r="AJ35" i="8"/>
  <c r="AJ39" i="8"/>
  <c r="AU10" i="9"/>
  <c r="AU20" i="9"/>
  <c r="AU30" i="9"/>
  <c r="AU36" i="9"/>
  <c r="AU40" i="9"/>
  <c r="AJ41" i="9"/>
  <c r="AU46" i="9"/>
  <c r="AJ47" i="9"/>
  <c r="AU50" i="9"/>
  <c r="AJ51" i="9"/>
  <c r="AU56" i="9"/>
  <c r="AU60" i="9"/>
  <c r="AJ61" i="9"/>
  <c r="AJ65" i="9"/>
  <c r="AU70" i="9"/>
  <c r="AJ71" i="9"/>
  <c r="AU74" i="9"/>
  <c r="AJ75" i="9"/>
  <c r="AJ79" i="9"/>
  <c r="AU84" i="9"/>
  <c r="AJ85" i="9"/>
  <c r="AU88" i="9"/>
  <c r="AQ92" i="9"/>
  <c r="AO93" i="9"/>
  <c r="AV93" i="9" s="1"/>
  <c r="AN94" i="9"/>
  <c r="AT94" i="9"/>
  <c r="AR53" i="10"/>
  <c r="AR49" i="10"/>
  <c r="AR35" i="10"/>
  <c r="AT9" i="10"/>
  <c r="AR11" i="10"/>
  <c r="AR17" i="10"/>
  <c r="AU18" i="10"/>
  <c r="AU19" i="10"/>
  <c r="AU20" i="10"/>
  <c r="AU21" i="10"/>
  <c r="AR23" i="10"/>
  <c r="AR26" i="10"/>
  <c r="AU32" i="10"/>
  <c r="AU33" i="10"/>
  <c r="AN36" i="10"/>
  <c r="AU38" i="10"/>
  <c r="AN40" i="10"/>
  <c r="AO46" i="10"/>
  <c r="AO49" i="10"/>
  <c r="AV49" i="10" s="1"/>
  <c r="AR6" i="11"/>
  <c r="AV6" i="11" s="1"/>
  <c r="AB6" i="11"/>
  <c r="AN8" i="11"/>
  <c r="AN9" i="11"/>
  <c r="AT9" i="11"/>
  <c r="AJ9" i="11"/>
  <c r="AO21" i="11"/>
  <c r="AN23" i="11"/>
  <c r="AR28" i="11"/>
  <c r="AB28" i="11"/>
  <c r="AN30" i="11"/>
  <c r="AN31" i="11"/>
  <c r="AT31" i="11"/>
  <c r="AJ31" i="11"/>
  <c r="AO32" i="11"/>
  <c r="AV32" i="11" s="1"/>
  <c r="AC32" i="11"/>
  <c r="AN37" i="11"/>
  <c r="AN43" i="11"/>
  <c r="AO45" i="11"/>
  <c r="AR50" i="11"/>
  <c r="AB50" i="11"/>
  <c r="AR6" i="12"/>
  <c r="AB6" i="12"/>
  <c r="AN7" i="12"/>
  <c r="AN8" i="12"/>
  <c r="AN9" i="12"/>
  <c r="AT9" i="12"/>
  <c r="AJ9" i="12"/>
  <c r="AO10" i="12"/>
  <c r="AV10" i="12" s="1"/>
  <c r="AC10" i="12"/>
  <c r="AN12" i="12"/>
  <c r="AQ16" i="12"/>
  <c r="AO29" i="12"/>
  <c r="AR33" i="12"/>
  <c r="AB33" i="12"/>
  <c r="AR34" i="12"/>
  <c r="AB34" i="12"/>
  <c r="AN35" i="12"/>
  <c r="AO42" i="12"/>
  <c r="AC42" i="12"/>
  <c r="AN44" i="12"/>
  <c r="AN55" i="12"/>
  <c r="AN56" i="12"/>
  <c r="AQ57" i="12"/>
  <c r="AR59" i="12"/>
  <c r="AB59" i="12"/>
  <c r="AR60" i="12"/>
  <c r="AB60" i="12"/>
  <c r="AN61" i="12"/>
  <c r="AR63" i="12"/>
  <c r="AB63" i="12"/>
  <c r="AR64" i="12"/>
  <c r="AB64" i="12"/>
  <c r="AN65" i="12"/>
  <c r="AN69" i="12"/>
  <c r="AO75" i="12"/>
  <c r="AO79" i="12"/>
  <c r="AO83" i="12"/>
  <c r="AO94" i="12"/>
  <c r="AC94" i="12"/>
  <c r="AN96" i="12"/>
  <c r="AN8" i="13"/>
  <c r="AT8" i="13"/>
  <c r="AJ8" i="13"/>
  <c r="AO13" i="13"/>
  <c r="AV13" i="13" s="1"/>
  <c r="AC13" i="13"/>
  <c r="AN25" i="13"/>
  <c r="AJ25" i="13"/>
  <c r="AR58" i="13"/>
  <c r="AB58" i="13"/>
  <c r="AD62" i="13"/>
  <c r="AQ62" i="13"/>
  <c r="AN95" i="13"/>
  <c r="AJ95" i="13"/>
  <c r="AN106" i="13"/>
  <c r="AT106" i="13"/>
  <c r="AJ106" i="13"/>
  <c r="AR112" i="13"/>
  <c r="AB112" i="13"/>
  <c r="AR12" i="14"/>
  <c r="AB12" i="14"/>
  <c r="AR13" i="14"/>
  <c r="AB13" i="14"/>
  <c r="AO23" i="14"/>
  <c r="AC23" i="14"/>
  <c r="AT55" i="14"/>
  <c r="AJ55" i="14"/>
  <c r="AN55" i="14"/>
  <c r="AR92" i="14"/>
  <c r="AB92" i="14"/>
  <c r="AR100" i="14"/>
  <c r="AB100" i="14"/>
  <c r="AR15" i="15"/>
  <c r="AB15" i="15"/>
  <c r="AB37" i="16"/>
  <c r="AR37" i="16"/>
  <c r="AB62" i="16"/>
  <c r="AR62" i="16"/>
  <c r="AO65" i="16"/>
  <c r="AV65" i="16" s="1"/>
  <c r="AC65" i="16"/>
  <c r="AJ35" i="7"/>
  <c r="AJ39" i="7"/>
  <c r="AJ43" i="7"/>
  <c r="AJ47" i="7"/>
  <c r="AJ51" i="7"/>
  <c r="AJ63" i="7"/>
  <c r="AJ10" i="8"/>
  <c r="AJ14" i="8"/>
  <c r="AJ18" i="8"/>
  <c r="AJ22" i="8"/>
  <c r="AN35" i="8"/>
  <c r="AN39" i="8"/>
  <c r="AJ40" i="8"/>
  <c r="AJ44" i="8"/>
  <c r="AJ6" i="9"/>
  <c r="AU11" i="9"/>
  <c r="AJ12" i="9"/>
  <c r="AU21" i="9"/>
  <c r="AJ22" i="9"/>
  <c r="AU31" i="9"/>
  <c r="AJ32" i="9"/>
  <c r="AU41" i="9"/>
  <c r="AJ42" i="9"/>
  <c r="AU47" i="9"/>
  <c r="AU51" i="9"/>
  <c r="AJ52" i="9"/>
  <c r="AU61" i="9"/>
  <c r="AJ62" i="9"/>
  <c r="AU65" i="9"/>
  <c r="AJ66" i="9"/>
  <c r="AU71" i="9"/>
  <c r="AU75" i="9"/>
  <c r="AJ76" i="9"/>
  <c r="AU79" i="9"/>
  <c r="AJ80" i="9"/>
  <c r="AU85" i="9"/>
  <c r="AU89" i="9"/>
  <c r="AJ90" i="9"/>
  <c r="AR92" i="9"/>
  <c r="AJ94" i="9"/>
  <c r="AU51" i="10"/>
  <c r="AU47" i="10"/>
  <c r="AU43" i="10"/>
  <c r="AU40" i="10"/>
  <c r="AU36" i="10"/>
  <c r="AU26" i="10"/>
  <c r="AU22" i="10"/>
  <c r="AU16" i="10"/>
  <c r="AU12" i="10"/>
  <c r="AU6" i="10"/>
  <c r="AU8" i="10"/>
  <c r="AU9" i="10"/>
  <c r="AJ10" i="10"/>
  <c r="AT17" i="10"/>
  <c r="AJ17" i="10"/>
  <c r="AU17" i="10"/>
  <c r="AT23" i="10"/>
  <c r="AJ23" i="10"/>
  <c r="AU23" i="10"/>
  <c r="AO25" i="10"/>
  <c r="AV25" i="10" s="1"/>
  <c r="AN26" i="10"/>
  <c r="AT26" i="10"/>
  <c r="AR28" i="10"/>
  <c r="AB28" i="10"/>
  <c r="AO35" i="10"/>
  <c r="AV35" i="10" s="1"/>
  <c r="AJ36" i="10"/>
  <c r="AJ40" i="10"/>
  <c r="AU46" i="10"/>
  <c r="AT52" i="10"/>
  <c r="AJ52" i="10"/>
  <c r="AU52" i="10"/>
  <c r="AJ8" i="11"/>
  <c r="AO10" i="11"/>
  <c r="AV10" i="11" s="1"/>
  <c r="AC10" i="11"/>
  <c r="AR16" i="11"/>
  <c r="AB16" i="11"/>
  <c r="AN18" i="11"/>
  <c r="AO23" i="11"/>
  <c r="AQ32" i="11"/>
  <c r="AR49" i="11"/>
  <c r="AB49" i="11"/>
  <c r="AN52" i="11"/>
  <c r="AO58" i="11"/>
  <c r="AC58" i="11"/>
  <c r="AQ10" i="12"/>
  <c r="AR18" i="12"/>
  <c r="AB18" i="12"/>
  <c r="AN19" i="12"/>
  <c r="AO24" i="12"/>
  <c r="AV24" i="12" s="1"/>
  <c r="AO26" i="12"/>
  <c r="AC26" i="12"/>
  <c r="AN28" i="12"/>
  <c r="AN33" i="12"/>
  <c r="AR37" i="12"/>
  <c r="AB37" i="12"/>
  <c r="AR38" i="12"/>
  <c r="AB38" i="12"/>
  <c r="AO40" i="12"/>
  <c r="AV40" i="12" s="1"/>
  <c r="AQ42" i="12"/>
  <c r="AO46" i="12"/>
  <c r="AN47" i="12"/>
  <c r="AT47" i="12"/>
  <c r="AJ47" i="12"/>
  <c r="AO48" i="12"/>
  <c r="AV48" i="12" s="1"/>
  <c r="AC48" i="12"/>
  <c r="AN50" i="12"/>
  <c r="AN59" i="12"/>
  <c r="AN63" i="12"/>
  <c r="AO72" i="12"/>
  <c r="AC72" i="12"/>
  <c r="AN74" i="12"/>
  <c r="AN78" i="12"/>
  <c r="AO90" i="12"/>
  <c r="AV90" i="12" s="1"/>
  <c r="AC90" i="12"/>
  <c r="AQ94" i="12"/>
  <c r="AN12" i="13"/>
  <c r="AT12" i="13"/>
  <c r="AJ12" i="13"/>
  <c r="AT22" i="13"/>
  <c r="AJ22" i="13"/>
  <c r="AD25" i="13"/>
  <c r="AQ25" i="13"/>
  <c r="AT44" i="13"/>
  <c r="AN44" i="13"/>
  <c r="AC58" i="13"/>
  <c r="AO58" i="13"/>
  <c r="AV58" i="13" s="1"/>
  <c r="AN76" i="13"/>
  <c r="AT76" i="13"/>
  <c r="AJ76" i="13"/>
  <c r="AN92" i="13"/>
  <c r="AT92" i="13"/>
  <c r="AJ92" i="13"/>
  <c r="AO97" i="13"/>
  <c r="AC97" i="13"/>
  <c r="AQ7" i="14"/>
  <c r="AC12" i="14"/>
  <c r="AO12" i="14"/>
  <c r="AV12" i="14" s="1"/>
  <c r="AQ23" i="14"/>
  <c r="AQ63" i="14"/>
  <c r="AD63" i="14"/>
  <c r="AN63" i="14"/>
  <c r="AJ63" i="14"/>
  <c r="AT63" i="14"/>
  <c r="AR36" i="15"/>
  <c r="AB36" i="15"/>
  <c r="AR41" i="15"/>
  <c r="AB41" i="15"/>
  <c r="AD44" i="15"/>
  <c r="AQ44" i="15"/>
  <c r="AN49" i="16"/>
  <c r="AT49" i="16"/>
  <c r="AJ49" i="16"/>
  <c r="AN53" i="11"/>
  <c r="AT53" i="11"/>
  <c r="AJ53" i="11"/>
  <c r="AO54" i="11"/>
  <c r="AV54" i="11" s="1"/>
  <c r="AC54" i="11"/>
  <c r="AQ58" i="11"/>
  <c r="AN94" i="12"/>
  <c r="AN90" i="12"/>
  <c r="AN86" i="12"/>
  <c r="AN72" i="12"/>
  <c r="AN68" i="12"/>
  <c r="AN58" i="12"/>
  <c r="AN48" i="12"/>
  <c r="AN42" i="12"/>
  <c r="AN32" i="12"/>
  <c r="AN26" i="12"/>
  <c r="AN16" i="12"/>
  <c r="AN10" i="12"/>
  <c r="AO7" i="12"/>
  <c r="AR17" i="12"/>
  <c r="AB17" i="12"/>
  <c r="AR21" i="12"/>
  <c r="AB21" i="12"/>
  <c r="AR22" i="12"/>
  <c r="AB22" i="12"/>
  <c r="AN23" i="12"/>
  <c r="AN24" i="12"/>
  <c r="AN25" i="12"/>
  <c r="AT25" i="12"/>
  <c r="AJ25" i="12"/>
  <c r="AQ26" i="12"/>
  <c r="AN37" i="12"/>
  <c r="AN39" i="12"/>
  <c r="AN40" i="12"/>
  <c r="AN41" i="12"/>
  <c r="AT41" i="12"/>
  <c r="AJ41" i="12"/>
  <c r="AN46" i="12"/>
  <c r="AQ48" i="12"/>
  <c r="AO61" i="12"/>
  <c r="AO65" i="12"/>
  <c r="AO68" i="12"/>
  <c r="AV68" i="12" s="1"/>
  <c r="AC68" i="12"/>
  <c r="AQ72" i="12"/>
  <c r="AO84" i="12"/>
  <c r="AN85" i="12"/>
  <c r="AT85" i="12"/>
  <c r="AJ85" i="12"/>
  <c r="AO86" i="12"/>
  <c r="AC86" i="12"/>
  <c r="AQ90" i="12"/>
  <c r="AO92" i="12"/>
  <c r="AV92" i="12" s="1"/>
  <c r="AN93" i="12"/>
  <c r="AT93" i="12"/>
  <c r="AJ93" i="12"/>
  <c r="AQ22" i="13"/>
  <c r="AD22" i="13"/>
  <c r="AO40" i="13"/>
  <c r="AC40" i="13"/>
  <c r="AN40" i="13"/>
  <c r="AT40" i="13"/>
  <c r="AJ40" i="13"/>
  <c r="AC42" i="13"/>
  <c r="AO42" i="13"/>
  <c r="AR47" i="13"/>
  <c r="AB47" i="13"/>
  <c r="AR52" i="13"/>
  <c r="AB52" i="13"/>
  <c r="AD76" i="13"/>
  <c r="AQ76" i="13"/>
  <c r="AD92" i="13"/>
  <c r="AQ92" i="13"/>
  <c r="AQ97" i="13"/>
  <c r="AN110" i="13"/>
  <c r="AT110" i="13"/>
  <c r="AJ110" i="13"/>
  <c r="AR113" i="13"/>
  <c r="AB113" i="13"/>
  <c r="AJ1" i="14"/>
  <c r="AH1" i="14"/>
  <c r="AH2" i="14" s="1"/>
  <c r="AR66" i="14"/>
  <c r="AB66" i="14"/>
  <c r="AR6" i="15"/>
  <c r="AB6" i="15"/>
  <c r="AD10" i="15"/>
  <c r="AQ10" i="15"/>
  <c r="AD36" i="10"/>
  <c r="AB38" i="10"/>
  <c r="AD40" i="10"/>
  <c r="AB42" i="10"/>
  <c r="AB46" i="10"/>
  <c r="AU3" i="11"/>
  <c r="AP6" i="11"/>
  <c r="AD8" i="11"/>
  <c r="AU8" i="11"/>
  <c r="AB10" i="11"/>
  <c r="AD12" i="11"/>
  <c r="AU12" i="11"/>
  <c r="AB14" i="11"/>
  <c r="AP16" i="11"/>
  <c r="AD18" i="11"/>
  <c r="AU18" i="11"/>
  <c r="AP20" i="11"/>
  <c r="AP24" i="11"/>
  <c r="AV24" i="11" s="1"/>
  <c r="AD26" i="11"/>
  <c r="AU26" i="11"/>
  <c r="AP28" i="11"/>
  <c r="AD30" i="11"/>
  <c r="AU30" i="11"/>
  <c r="AB32" i="11"/>
  <c r="AB36" i="11"/>
  <c r="AP38" i="11"/>
  <c r="AV38" i="11" s="1"/>
  <c r="AD40" i="11"/>
  <c r="AU40" i="11"/>
  <c r="AB42" i="11"/>
  <c r="AP44" i="11"/>
  <c r="AV44" i="11" s="1"/>
  <c r="AD46" i="11"/>
  <c r="AU46" i="11"/>
  <c r="AB48" i="11"/>
  <c r="AD52" i="11"/>
  <c r="AU52" i="11"/>
  <c r="AB54" i="11"/>
  <c r="AD56" i="11"/>
  <c r="AU56" i="11"/>
  <c r="AB58" i="11"/>
  <c r="AP60" i="11"/>
  <c r="AU3" i="12"/>
  <c r="AP6" i="12"/>
  <c r="AD8" i="12"/>
  <c r="AU8" i="12"/>
  <c r="AB10" i="12"/>
  <c r="AP12" i="12"/>
  <c r="AD14" i="12"/>
  <c r="AU14" i="12"/>
  <c r="AB16" i="12"/>
  <c r="AP18" i="12"/>
  <c r="AP22" i="12"/>
  <c r="AD24" i="12"/>
  <c r="AU24" i="12"/>
  <c r="AB26" i="12"/>
  <c r="AP28" i="12"/>
  <c r="AD30" i="12"/>
  <c r="AU30" i="12"/>
  <c r="AB32" i="12"/>
  <c r="AP34" i="12"/>
  <c r="AD40" i="12"/>
  <c r="AU40" i="12"/>
  <c r="AB42" i="12"/>
  <c r="AP44" i="12"/>
  <c r="AD46" i="12"/>
  <c r="AU46" i="12"/>
  <c r="AB48" i="12"/>
  <c r="AD52" i="12"/>
  <c r="AU52" i="12"/>
  <c r="AD56" i="12"/>
  <c r="AU56" i="12"/>
  <c r="AB58" i="12"/>
  <c r="AP60" i="12"/>
  <c r="AV60" i="12" s="1"/>
  <c r="AP64" i="12"/>
  <c r="AD66" i="12"/>
  <c r="AU66" i="12"/>
  <c r="AB68" i="12"/>
  <c r="AB72" i="12"/>
  <c r="AP74" i="12"/>
  <c r="AP78" i="12"/>
  <c r="AP82" i="12"/>
  <c r="AD84" i="12"/>
  <c r="AU84" i="12"/>
  <c r="AB86" i="12"/>
  <c r="AD88" i="12"/>
  <c r="AU88" i="12"/>
  <c r="AB90" i="12"/>
  <c r="AD92" i="12"/>
  <c r="AU92" i="12"/>
  <c r="AB94" i="12"/>
  <c r="AD98" i="12"/>
  <c r="AU98" i="12"/>
  <c r="AO115" i="13"/>
  <c r="AV115" i="13" s="1"/>
  <c r="AO105" i="13"/>
  <c r="AO91" i="13"/>
  <c r="AO75" i="13"/>
  <c r="AO61" i="13"/>
  <c r="AO55" i="13"/>
  <c r="AO45" i="13"/>
  <c r="AV45" i="13" s="1"/>
  <c r="AO35" i="13"/>
  <c r="AV35" i="13" s="1"/>
  <c r="AO31" i="13"/>
  <c r="AN112" i="13"/>
  <c r="AN108" i="13"/>
  <c r="AN98" i="13"/>
  <c r="AN88" i="13"/>
  <c r="AN82" i="13"/>
  <c r="AN78" i="13"/>
  <c r="AN72" i="13"/>
  <c r="AN68" i="13"/>
  <c r="AN58" i="13"/>
  <c r="AN117" i="13"/>
  <c r="AN111" i="13"/>
  <c r="AN107" i="13"/>
  <c r="AN97" i="13"/>
  <c r="AN93" i="13"/>
  <c r="AN27" i="13"/>
  <c r="AN23" i="13"/>
  <c r="AR3" i="13"/>
  <c r="AD7" i="13"/>
  <c r="AB9" i="13"/>
  <c r="AB13" i="13"/>
  <c r="AP15" i="13"/>
  <c r="AV15" i="13" s="1"/>
  <c r="AD17" i="13"/>
  <c r="AN17" i="13"/>
  <c r="AN21" i="13"/>
  <c r="AT21" i="13"/>
  <c r="AJ23" i="13"/>
  <c r="AB25" i="13"/>
  <c r="AR26" i="13"/>
  <c r="AP27" i="13"/>
  <c r="AV27" i="13" s="1"/>
  <c r="AQ28" i="13"/>
  <c r="AT28" i="13"/>
  <c r="AJ28" i="13"/>
  <c r="AO29" i="13"/>
  <c r="AO30" i="13"/>
  <c r="AV30" i="13" s="1"/>
  <c r="AT30" i="13"/>
  <c r="AR33" i="13"/>
  <c r="AB33" i="13"/>
  <c r="AT35" i="13"/>
  <c r="AR37" i="13"/>
  <c r="AB37" i="13"/>
  <c r="AN37" i="13"/>
  <c r="AR38" i="13"/>
  <c r="AB38" i="13"/>
  <c r="AP40" i="13"/>
  <c r="AQ43" i="13"/>
  <c r="AO47" i="13"/>
  <c r="AV47" i="13" s="1"/>
  <c r="AR49" i="13"/>
  <c r="AB49" i="13"/>
  <c r="AQ50" i="13"/>
  <c r="AR53" i="13"/>
  <c r="AB53" i="13"/>
  <c r="AR57" i="13"/>
  <c r="AN57" i="13"/>
  <c r="AQ58" i="13"/>
  <c r="AN59" i="13"/>
  <c r="AN66" i="13"/>
  <c r="AT66" i="13"/>
  <c r="AJ66" i="13"/>
  <c r="AQ67" i="13"/>
  <c r="AQ70" i="13"/>
  <c r="AR72" i="13"/>
  <c r="AB72" i="13"/>
  <c r="AN74" i="13"/>
  <c r="AR78" i="13"/>
  <c r="AB78" i="13"/>
  <c r="AO81" i="13"/>
  <c r="AV81" i="13" s="1"/>
  <c r="AC81" i="13"/>
  <c r="AP81" i="13"/>
  <c r="AO83" i="13"/>
  <c r="AQ84" i="13"/>
  <c r="AR85" i="13"/>
  <c r="AR87" i="13"/>
  <c r="AN87" i="13"/>
  <c r="AQ88" i="13"/>
  <c r="AN89" i="13"/>
  <c r="AO96" i="13"/>
  <c r="AN96" i="13"/>
  <c r="AT96" i="13"/>
  <c r="AJ96" i="13"/>
  <c r="AR99" i="13"/>
  <c r="AB99" i="13"/>
  <c r="AJ100" i="13"/>
  <c r="AQ101" i="13"/>
  <c r="AN101" i="13"/>
  <c r="AJ104" i="13"/>
  <c r="AQ105" i="13"/>
  <c r="AN105" i="13"/>
  <c r="AR110" i="13"/>
  <c r="AQ113" i="13"/>
  <c r="AR115" i="13"/>
  <c r="AR117" i="13"/>
  <c r="AR6" i="14"/>
  <c r="AV10" i="14"/>
  <c r="AQ12" i="14"/>
  <c r="AR16" i="14"/>
  <c r="AB16" i="14"/>
  <c r="AR28" i="14"/>
  <c r="AB28" i="14"/>
  <c r="AV31" i="14"/>
  <c r="AN32" i="14"/>
  <c r="AT32" i="14"/>
  <c r="AJ32" i="14"/>
  <c r="AQ38" i="14"/>
  <c r="AR41" i="14"/>
  <c r="AB41" i="14"/>
  <c r="AQ55" i="14"/>
  <c r="AD55" i="14"/>
  <c r="AB57" i="14"/>
  <c r="AR57" i="14"/>
  <c r="AQ62" i="14"/>
  <c r="AQ72" i="14"/>
  <c r="AR75" i="14"/>
  <c r="AB75" i="14"/>
  <c r="AR77" i="14"/>
  <c r="AR79" i="14"/>
  <c r="AB79" i="14"/>
  <c r="AQ89" i="14"/>
  <c r="AR105" i="14"/>
  <c r="AB105" i="14"/>
  <c r="AO112" i="14"/>
  <c r="AC6" i="15"/>
  <c r="AO6" i="15"/>
  <c r="AV6" i="15" s="1"/>
  <c r="AD19" i="15"/>
  <c r="AQ19" i="15"/>
  <c r="AN19" i="15"/>
  <c r="AT19" i="15"/>
  <c r="AJ19" i="15"/>
  <c r="AD25" i="15"/>
  <c r="AQ25" i="15"/>
  <c r="AN25" i="15"/>
  <c r="AT25" i="15"/>
  <c r="AR35" i="15"/>
  <c r="AB35" i="15"/>
  <c r="AV46" i="15"/>
  <c r="AO55" i="15"/>
  <c r="AC55" i="15"/>
  <c r="AR92" i="16"/>
  <c r="AR88" i="16"/>
  <c r="AR84" i="16"/>
  <c r="AR80" i="16"/>
  <c r="AR58" i="16"/>
  <c r="AR54" i="16"/>
  <c r="AR48" i="16"/>
  <c r="AR44" i="16"/>
  <c r="AR36" i="16"/>
  <c r="AR32" i="16"/>
  <c r="AR22" i="16"/>
  <c r="AR18" i="16"/>
  <c r="AR14" i="16"/>
  <c r="AR87" i="16"/>
  <c r="AR75" i="16"/>
  <c r="AR70" i="16"/>
  <c r="AR35" i="16"/>
  <c r="AR34" i="16"/>
  <c r="AR38" i="16"/>
  <c r="AR26" i="16"/>
  <c r="AR8" i="16"/>
  <c r="AR3" i="16"/>
  <c r="AR89" i="16"/>
  <c r="AR31" i="16"/>
  <c r="AR46" i="16"/>
  <c r="AR28" i="16"/>
  <c r="AR7" i="16"/>
  <c r="AQ28" i="16"/>
  <c r="AD28" i="16"/>
  <c r="AB30" i="16"/>
  <c r="AR30" i="16"/>
  <c r="AT46" i="16"/>
  <c r="AJ46" i="16"/>
  <c r="AN46" i="16"/>
  <c r="AQ61" i="16"/>
  <c r="AD61" i="16"/>
  <c r="AJ10" i="11"/>
  <c r="AJ14" i="11"/>
  <c r="AU31" i="11"/>
  <c r="AJ32" i="11"/>
  <c r="AJ36" i="11"/>
  <c r="AU41" i="11"/>
  <c r="AJ42" i="11"/>
  <c r="AU47" i="11"/>
  <c r="AJ48" i="11"/>
  <c r="AU53" i="11"/>
  <c r="AJ54" i="11"/>
  <c r="AU57" i="11"/>
  <c r="AP61" i="11"/>
  <c r="AJ10" i="12"/>
  <c r="AJ16" i="12"/>
  <c r="AU25" i="12"/>
  <c r="AJ26" i="12"/>
  <c r="AU31" i="12"/>
  <c r="AJ32" i="12"/>
  <c r="AU41" i="12"/>
  <c r="AJ42" i="12"/>
  <c r="AP45" i="12"/>
  <c r="AU47" i="12"/>
  <c r="AJ48" i="12"/>
  <c r="AU53" i="12"/>
  <c r="AU57" i="12"/>
  <c r="AJ58" i="12"/>
  <c r="AP61" i="12"/>
  <c r="AP65" i="12"/>
  <c r="AU67" i="12"/>
  <c r="AJ68" i="12"/>
  <c r="AU71" i="12"/>
  <c r="AJ72" i="12"/>
  <c r="AP75" i="12"/>
  <c r="AP79" i="12"/>
  <c r="AP83" i="12"/>
  <c r="AU85" i="12"/>
  <c r="AJ86" i="12"/>
  <c r="AU89" i="12"/>
  <c r="AJ90" i="12"/>
  <c r="AU93" i="12"/>
  <c r="AJ94" i="12"/>
  <c r="AP116" i="13"/>
  <c r="AP110" i="13"/>
  <c r="AV110" i="13" s="1"/>
  <c r="AP96" i="13"/>
  <c r="AP86" i="13"/>
  <c r="AP70" i="13"/>
  <c r="AV70" i="13" s="1"/>
  <c r="AP115" i="13"/>
  <c r="AP105" i="13"/>
  <c r="AP91" i="13"/>
  <c r="AP75" i="13"/>
  <c r="AP61" i="13"/>
  <c r="AP55" i="13"/>
  <c r="AP45" i="13"/>
  <c r="AP35" i="13"/>
  <c r="AP31" i="13"/>
  <c r="AP25" i="13"/>
  <c r="AV25" i="13" s="1"/>
  <c r="AP114" i="13"/>
  <c r="AP104" i="13"/>
  <c r="AP100" i="13"/>
  <c r="AP84" i="13"/>
  <c r="AP74" i="13"/>
  <c r="AP54" i="13"/>
  <c r="AV54" i="13" s="1"/>
  <c r="AP34" i="13"/>
  <c r="AV34" i="13" s="1"/>
  <c r="AP30" i="13"/>
  <c r="AP113" i="13"/>
  <c r="AP99" i="13"/>
  <c r="AP83" i="13"/>
  <c r="AP73" i="13"/>
  <c r="AP53" i="13"/>
  <c r="AP43" i="13"/>
  <c r="AP33" i="13"/>
  <c r="AV33" i="13" s="1"/>
  <c r="AP29" i="13"/>
  <c r="AP19" i="13"/>
  <c r="AP6" i="13"/>
  <c r="AV6" i="13" s="1"/>
  <c r="AJ9" i="13"/>
  <c r="AJ13" i="13"/>
  <c r="AR17" i="13"/>
  <c r="AR19" i="13"/>
  <c r="AR20" i="13"/>
  <c r="AJ21" i="13"/>
  <c r="AO26" i="13"/>
  <c r="AC26" i="13"/>
  <c r="AR29" i="13"/>
  <c r="AB29" i="13"/>
  <c r="AQ29" i="13"/>
  <c r="AQ30" i="13"/>
  <c r="AR31" i="13"/>
  <c r="AJ34" i="13"/>
  <c r="AO37" i="13"/>
  <c r="AV37" i="13" s="1"/>
  <c r="AQ40" i="13"/>
  <c r="AP42" i="13"/>
  <c r="AJ43" i="13"/>
  <c r="AN45" i="13"/>
  <c r="AO46" i="13"/>
  <c r="AV46" i="13" s="1"/>
  <c r="AC46" i="13"/>
  <c r="AN46" i="13"/>
  <c r="AT46" i="13"/>
  <c r="AJ46" i="13"/>
  <c r="AP47" i="13"/>
  <c r="AQ48" i="13"/>
  <c r="AN48" i="13"/>
  <c r="AQ52" i="13"/>
  <c r="AN52" i="13"/>
  <c r="AJ54" i="13"/>
  <c r="AO57" i="13"/>
  <c r="AC57" i="13"/>
  <c r="AP57" i="13"/>
  <c r="AR61" i="13"/>
  <c r="AR62" i="13"/>
  <c r="AR70" i="13"/>
  <c r="AQ73" i="13"/>
  <c r="AR75" i="13"/>
  <c r="AR76" i="13"/>
  <c r="AQ79" i="13"/>
  <c r="AQ81" i="13"/>
  <c r="AO87" i="13"/>
  <c r="AV87" i="13" s="1"/>
  <c r="AC87" i="13"/>
  <c r="AP87" i="13"/>
  <c r="AP88" i="13"/>
  <c r="AR91" i="13"/>
  <c r="AR92" i="13"/>
  <c r="AQ96" i="13"/>
  <c r="AR98" i="13"/>
  <c r="AB98" i="13"/>
  <c r="AN100" i="13"/>
  <c r="AJ101" i="13"/>
  <c r="AN102" i="13"/>
  <c r="AT102" i="13"/>
  <c r="AJ102" i="13"/>
  <c r="AN104" i="13"/>
  <c r="AQ106" i="13"/>
  <c r="AR108" i="13"/>
  <c r="AB108" i="13"/>
  <c r="AR111" i="13"/>
  <c r="AQ112" i="13"/>
  <c r="AO112" i="13"/>
  <c r="AV112" i="13" s="1"/>
  <c r="AN113" i="13"/>
  <c r="AO114" i="13"/>
  <c r="AO117" i="13"/>
  <c r="AV117" i="13" s="1"/>
  <c r="AC117" i="13"/>
  <c r="AJ113" i="14"/>
  <c r="AJ109" i="14"/>
  <c r="AJ105" i="14"/>
  <c r="AJ99" i="14"/>
  <c r="AJ95" i="14"/>
  <c r="AJ91" i="14"/>
  <c r="AJ112" i="14"/>
  <c r="AJ108" i="14"/>
  <c r="AJ104" i="14"/>
  <c r="AJ98" i="14"/>
  <c r="AJ94" i="14"/>
  <c r="AJ90" i="14"/>
  <c r="AJ86" i="14"/>
  <c r="AJ82" i="14"/>
  <c r="AJ78" i="14"/>
  <c r="AJ74" i="14"/>
  <c r="AJ66" i="14"/>
  <c r="AJ116" i="14"/>
  <c r="AJ114" i="14"/>
  <c r="AJ106" i="14"/>
  <c r="AJ87" i="14"/>
  <c r="AJ84" i="14"/>
  <c r="AJ59" i="14"/>
  <c r="AJ58" i="14"/>
  <c r="AJ57" i="14"/>
  <c r="AJ56" i="14"/>
  <c r="AJ53" i="14"/>
  <c r="AJ52" i="14"/>
  <c r="AJ49" i="14"/>
  <c r="AJ45" i="14"/>
  <c r="AJ41" i="14"/>
  <c r="AJ37" i="14"/>
  <c r="AJ29" i="14"/>
  <c r="AJ25" i="14"/>
  <c r="AJ21" i="14"/>
  <c r="AJ17" i="14"/>
  <c r="AJ13" i="14"/>
  <c r="AJ9" i="14"/>
  <c r="AJ75" i="14"/>
  <c r="AJ118" i="14"/>
  <c r="AJ115" i="14"/>
  <c r="AJ102" i="14"/>
  <c r="AJ100" i="14"/>
  <c r="AJ92" i="14"/>
  <c r="AJ79" i="14"/>
  <c r="AJ62" i="14"/>
  <c r="AJ60" i="14"/>
  <c r="AJ27" i="14"/>
  <c r="AJ23" i="14"/>
  <c r="AJ7" i="14"/>
  <c r="AR8" i="14"/>
  <c r="AV8" i="14" s="1"/>
  <c r="AB8" i="14"/>
  <c r="AQ10" i="14"/>
  <c r="AQ13" i="14"/>
  <c r="AR17" i="14"/>
  <c r="AB17" i="14"/>
  <c r="AJ18" i="14"/>
  <c r="AR24" i="14"/>
  <c r="AV24" i="14" s="1"/>
  <c r="AB24" i="14"/>
  <c r="AR29" i="14"/>
  <c r="AB29" i="14"/>
  <c r="AJ30" i="14"/>
  <c r="AQ31" i="14"/>
  <c r="AQ32" i="14"/>
  <c r="AR37" i="14"/>
  <c r="AB37" i="14"/>
  <c r="AR39" i="14"/>
  <c r="AJ42" i="14"/>
  <c r="AQ46" i="14"/>
  <c r="AR49" i="14"/>
  <c r="AB49" i="14"/>
  <c r="AJ50" i="14"/>
  <c r="AQ51" i="14"/>
  <c r="AT51" i="14"/>
  <c r="AJ51" i="14"/>
  <c r="AB53" i="14"/>
  <c r="AR53" i="14"/>
  <c r="AB58" i="14"/>
  <c r="AR58" i="14"/>
  <c r="AR62" i="14"/>
  <c r="AR63" i="14"/>
  <c r="AR72" i="14"/>
  <c r="AO79" i="14"/>
  <c r="AC79" i="14"/>
  <c r="AQ91" i="14"/>
  <c r="AR94" i="14"/>
  <c r="AB94" i="14"/>
  <c r="AT101" i="14"/>
  <c r="AN101" i="14"/>
  <c r="AC105" i="14"/>
  <c r="AO105" i="14"/>
  <c r="AV105" i="14" s="1"/>
  <c r="AO21" i="15"/>
  <c r="AD59" i="15"/>
  <c r="AQ59" i="15"/>
  <c r="AH1" i="16"/>
  <c r="AH2" i="16" s="1"/>
  <c r="AJ1" i="16"/>
  <c r="AO7" i="16"/>
  <c r="AV7" i="16" s="1"/>
  <c r="AC7" i="16"/>
  <c r="AO25" i="16"/>
  <c r="AV25" i="16" s="1"/>
  <c r="AC25" i="16"/>
  <c r="AQ46" i="16"/>
  <c r="AD46" i="16"/>
  <c r="AB60" i="16"/>
  <c r="AR60" i="16"/>
  <c r="AB79" i="16"/>
  <c r="AR79" i="16"/>
  <c r="AJ15" i="11"/>
  <c r="AT15" i="11"/>
  <c r="AJ23" i="11"/>
  <c r="AT23" i="11"/>
  <c r="AU32" i="11"/>
  <c r="AJ33" i="11"/>
  <c r="AT33" i="11"/>
  <c r="AU36" i="11"/>
  <c r="AJ37" i="11"/>
  <c r="AT37" i="11"/>
  <c r="AU42" i="11"/>
  <c r="AJ43" i="11"/>
  <c r="AT43" i="11"/>
  <c r="AU48" i="11"/>
  <c r="AJ49" i="11"/>
  <c r="AT49" i="11"/>
  <c r="AU54" i="11"/>
  <c r="AP56" i="11"/>
  <c r="AU58" i="11"/>
  <c r="AJ59" i="11"/>
  <c r="AT59" i="11"/>
  <c r="AJ11" i="12"/>
  <c r="AT11" i="12"/>
  <c r="AU16" i="12"/>
  <c r="AJ17" i="12"/>
  <c r="AT17" i="12"/>
  <c r="AJ21" i="12"/>
  <c r="AU26" i="12"/>
  <c r="AJ27" i="12"/>
  <c r="AU32" i="12"/>
  <c r="AJ33" i="12"/>
  <c r="AJ37" i="12"/>
  <c r="AU42" i="12"/>
  <c r="AJ43" i="12"/>
  <c r="AP46" i="12"/>
  <c r="AU48" i="12"/>
  <c r="AJ49" i="12"/>
  <c r="AP56" i="12"/>
  <c r="AU58" i="12"/>
  <c r="AJ59" i="12"/>
  <c r="AJ63" i="12"/>
  <c r="AP66" i="12"/>
  <c r="AV66" i="12" s="1"/>
  <c r="AU68" i="12"/>
  <c r="AJ69" i="12"/>
  <c r="AU72" i="12"/>
  <c r="AJ73" i="12"/>
  <c r="AJ77" i="12"/>
  <c r="AJ81" i="12"/>
  <c r="AP84" i="12"/>
  <c r="AU86" i="12"/>
  <c r="AP88" i="12"/>
  <c r="AV88" i="12" s="1"/>
  <c r="AU90" i="12"/>
  <c r="AP92" i="12"/>
  <c r="AU94" i="12"/>
  <c r="AP98" i="12"/>
  <c r="AJ113" i="13"/>
  <c r="AJ99" i="13"/>
  <c r="AJ89" i="13"/>
  <c r="AJ83" i="13"/>
  <c r="AJ79" i="13"/>
  <c r="AJ73" i="13"/>
  <c r="AJ59" i="13"/>
  <c r="AJ117" i="13"/>
  <c r="AJ111" i="13"/>
  <c r="AJ107" i="13"/>
  <c r="AJ97" i="13"/>
  <c r="AJ93" i="13"/>
  <c r="AJ87" i="13"/>
  <c r="AJ81" i="13"/>
  <c r="AJ77" i="13"/>
  <c r="AJ71" i="13"/>
  <c r="AJ67" i="13"/>
  <c r="AJ63" i="13"/>
  <c r="AJ57" i="13"/>
  <c r="AJ47" i="13"/>
  <c r="AJ41" i="13"/>
  <c r="AJ37" i="13"/>
  <c r="AP7" i="13"/>
  <c r="AV7" i="13" s="1"/>
  <c r="AJ10" i="13"/>
  <c r="AJ14" i="13"/>
  <c r="AP17" i="13"/>
  <c r="AV17" i="13" s="1"/>
  <c r="AP18" i="13"/>
  <c r="AV18" i="13" s="1"/>
  <c r="AQ19" i="13"/>
  <c r="AQ20" i="13"/>
  <c r="AR22" i="13"/>
  <c r="AT26" i="13"/>
  <c r="AJ26" i="13"/>
  <c r="AR27" i="13"/>
  <c r="AB27" i="13"/>
  <c r="AQ33" i="13"/>
  <c r="AO36" i="13"/>
  <c r="AV36" i="13" s="1"/>
  <c r="AC36" i="13"/>
  <c r="AN36" i="13"/>
  <c r="AT36" i="13"/>
  <c r="AJ36" i="13"/>
  <c r="AQ38" i="13"/>
  <c r="AR40" i="13"/>
  <c r="AR44" i="13"/>
  <c r="AJ45" i="13"/>
  <c r="AQ47" i="13"/>
  <c r="AQ49" i="13"/>
  <c r="AJ50" i="13"/>
  <c r="AO52" i="13"/>
  <c r="AV52" i="13" s="1"/>
  <c r="AQ53" i="13"/>
  <c r="AN54" i="13"/>
  <c r="AN55" i="13"/>
  <c r="AO56" i="13"/>
  <c r="AV56" i="13" s="1"/>
  <c r="AC56" i="13"/>
  <c r="AN56" i="13"/>
  <c r="AT56" i="13"/>
  <c r="AJ56" i="13"/>
  <c r="AQ57" i="13"/>
  <c r="AQ60" i="13"/>
  <c r="AR63" i="13"/>
  <c r="AN63" i="13"/>
  <c r="AQ66" i="13"/>
  <c r="AR68" i="13"/>
  <c r="AB68" i="13"/>
  <c r="AR71" i="13"/>
  <c r="AN71" i="13"/>
  <c r="AQ72" i="13"/>
  <c r="AO72" i="13"/>
  <c r="AN73" i="13"/>
  <c r="AO74" i="13"/>
  <c r="AV74" i="13" s="1"/>
  <c r="AR77" i="13"/>
  <c r="AN77" i="13"/>
  <c r="AQ78" i="13"/>
  <c r="AO78" i="13"/>
  <c r="AN79" i="13"/>
  <c r="AR83" i="13"/>
  <c r="AB83" i="13"/>
  <c r="AJ84" i="13"/>
  <c r="AQ85" i="13"/>
  <c r="AN85" i="13"/>
  <c r="AQ87" i="13"/>
  <c r="AQ90" i="13"/>
  <c r="AR93" i="13"/>
  <c r="AR96" i="13"/>
  <c r="AQ99" i="13"/>
  <c r="AR105" i="13"/>
  <c r="AO111" i="13"/>
  <c r="AC111" i="13"/>
  <c r="AP111" i="13"/>
  <c r="AP112" i="13"/>
  <c r="AO113" i="13"/>
  <c r="AV113" i="13" s="1"/>
  <c r="AQ114" i="13"/>
  <c r="AQ117" i="13"/>
  <c r="AQ108" i="14"/>
  <c r="AQ81" i="14"/>
  <c r="AQ66" i="14"/>
  <c r="AQ60" i="14"/>
  <c r="AQ102" i="14"/>
  <c r="AQ112" i="14"/>
  <c r="AQ104" i="14"/>
  <c r="AQ71" i="14"/>
  <c r="AQ56" i="14"/>
  <c r="AQ52" i="14"/>
  <c r="AQ3" i="14"/>
  <c r="AR7" i="14"/>
  <c r="AR9" i="14"/>
  <c r="AB9" i="14"/>
  <c r="AQ16" i="14"/>
  <c r="AR20" i="14"/>
  <c r="AB20" i="14"/>
  <c r="AR25" i="14"/>
  <c r="AB25" i="14"/>
  <c r="AR27" i="14"/>
  <c r="AQ28" i="14"/>
  <c r="AJ31" i="14"/>
  <c r="AR32" i="14"/>
  <c r="AQ34" i="14"/>
  <c r="AR35" i="14"/>
  <c r="AJ38" i="14"/>
  <c r="AT39" i="14"/>
  <c r="AQ41" i="14"/>
  <c r="AR45" i="14"/>
  <c r="AB45" i="14"/>
  <c r="AR65" i="14"/>
  <c r="AN65" i="14"/>
  <c r="AT65" i="14"/>
  <c r="AJ65" i="14"/>
  <c r="AD69" i="14"/>
  <c r="AQ69" i="14"/>
  <c r="AR73" i="14"/>
  <c r="AQ74" i="14"/>
  <c r="AC86" i="14"/>
  <c r="AO86" i="14"/>
  <c r="AQ99" i="14"/>
  <c r="AJ101" i="14"/>
  <c r="AR113" i="14"/>
  <c r="AB113" i="14"/>
  <c r="AD21" i="15"/>
  <c r="AQ21" i="15"/>
  <c r="AB54" i="15"/>
  <c r="AR54" i="15"/>
  <c r="AO58" i="15"/>
  <c r="AV58" i="15" s="1"/>
  <c r="AC58" i="15"/>
  <c r="AR67" i="15"/>
  <c r="AB67" i="15"/>
  <c r="AB68" i="15"/>
  <c r="AR68" i="15"/>
  <c r="AB88" i="15"/>
  <c r="AR88" i="15"/>
  <c r="AN26" i="16"/>
  <c r="AT26" i="16"/>
  <c r="AJ26" i="16"/>
  <c r="AT87" i="16"/>
  <c r="AJ87" i="16"/>
  <c r="AJ6" i="11"/>
  <c r="AR7" i="11"/>
  <c r="AV7" i="11" s="1"/>
  <c r="AU15" i="11"/>
  <c r="AJ16" i="11"/>
  <c r="AR17" i="11"/>
  <c r="AV17" i="11" s="1"/>
  <c r="AJ20" i="11"/>
  <c r="AR21" i="11"/>
  <c r="AU23" i="11"/>
  <c r="AJ24" i="11"/>
  <c r="AR25" i="11"/>
  <c r="AJ28" i="11"/>
  <c r="AR29" i="11"/>
  <c r="AV29" i="11" s="1"/>
  <c r="AU33" i="11"/>
  <c r="AJ34" i="11"/>
  <c r="AU37" i="11"/>
  <c r="AJ38" i="11"/>
  <c r="AR39" i="11"/>
  <c r="AP41" i="11"/>
  <c r="AU43" i="11"/>
  <c r="AJ44" i="11"/>
  <c r="AR45" i="11"/>
  <c r="AU49" i="11"/>
  <c r="AJ50" i="11"/>
  <c r="AR51" i="11"/>
  <c r="AJ60" i="11"/>
  <c r="AJ6" i="12"/>
  <c r="AR7" i="12"/>
  <c r="AU11" i="12"/>
  <c r="AJ12" i="12"/>
  <c r="AR13" i="12"/>
  <c r="AU17" i="12"/>
  <c r="AJ18" i="12"/>
  <c r="AR19" i="12"/>
  <c r="AU21" i="12"/>
  <c r="AJ22" i="12"/>
  <c r="AR23" i="12"/>
  <c r="AV23" i="12" s="1"/>
  <c r="AU27" i="12"/>
  <c r="AJ28" i="12"/>
  <c r="AR29" i="12"/>
  <c r="AU33" i="12"/>
  <c r="AJ34" i="12"/>
  <c r="AR35" i="12"/>
  <c r="AU37" i="12"/>
  <c r="AJ38" i="12"/>
  <c r="AR39" i="12"/>
  <c r="AP41" i="12"/>
  <c r="AU43" i="12"/>
  <c r="AJ44" i="12"/>
  <c r="AR45" i="12"/>
  <c r="AU49" i="12"/>
  <c r="AJ50" i="12"/>
  <c r="AR51" i="12"/>
  <c r="AR55" i="12"/>
  <c r="AP57" i="12"/>
  <c r="AU59" i="12"/>
  <c r="AJ60" i="12"/>
  <c r="AR61" i="12"/>
  <c r="AU63" i="12"/>
  <c r="AJ64" i="12"/>
  <c r="AR65" i="12"/>
  <c r="AP67" i="12"/>
  <c r="AU69" i="12"/>
  <c r="AP71" i="12"/>
  <c r="AU73" i="12"/>
  <c r="AJ74" i="12"/>
  <c r="AR75" i="12"/>
  <c r="AU77" i="12"/>
  <c r="AJ78" i="12"/>
  <c r="AR79" i="12"/>
  <c r="AU81" i="12"/>
  <c r="AJ82" i="12"/>
  <c r="AR83" i="12"/>
  <c r="AP89" i="12"/>
  <c r="AJ96" i="12"/>
  <c r="AR114" i="13"/>
  <c r="AR104" i="13"/>
  <c r="AR100" i="13"/>
  <c r="AR90" i="13"/>
  <c r="AR84" i="13"/>
  <c r="AV84" i="13" s="1"/>
  <c r="AR74" i="13"/>
  <c r="AR60" i="13"/>
  <c r="AR6" i="13"/>
  <c r="AP8" i="13"/>
  <c r="AV8" i="13" s="1"/>
  <c r="AP12" i="13"/>
  <c r="AV12" i="13" s="1"/>
  <c r="AJ15" i="13"/>
  <c r="AR16" i="13"/>
  <c r="AQ18" i="13"/>
  <c r="AO22" i="13"/>
  <c r="AV22" i="13" s="1"/>
  <c r="AC22" i="13"/>
  <c r="AN26" i="13"/>
  <c r="AP28" i="13"/>
  <c r="AJ33" i="13"/>
  <c r="AR34" i="13"/>
  <c r="AJ35" i="13"/>
  <c r="AP36" i="13"/>
  <c r="AQ37" i="13"/>
  <c r="AO38" i="13"/>
  <c r="AV38" i="13" s="1"/>
  <c r="AR41" i="13"/>
  <c r="AB41" i="13"/>
  <c r="AN41" i="13"/>
  <c r="AR42" i="13"/>
  <c r="AB42" i="13"/>
  <c r="AO43" i="13"/>
  <c r="AQ44" i="13"/>
  <c r="AQ45" i="13"/>
  <c r="AQ46" i="13"/>
  <c r="AP48" i="13"/>
  <c r="AV48" i="13" s="1"/>
  <c r="AJ49" i="13"/>
  <c r="AN50" i="13"/>
  <c r="AP52" i="13"/>
  <c r="AJ53" i="13"/>
  <c r="AR54" i="13"/>
  <c r="AJ55" i="13"/>
  <c r="AR59" i="13"/>
  <c r="AB59" i="13"/>
  <c r="AO63" i="13"/>
  <c r="AC63" i="13"/>
  <c r="AP63" i="13"/>
  <c r="AR65" i="13"/>
  <c r="AR66" i="13"/>
  <c r="AO71" i="13"/>
  <c r="AC71" i="13"/>
  <c r="AP71" i="13"/>
  <c r="AP72" i="13"/>
  <c r="AO73" i="13"/>
  <c r="AQ74" i="13"/>
  <c r="AO77" i="13"/>
  <c r="AC77" i="13"/>
  <c r="AP77" i="13"/>
  <c r="AP78" i="13"/>
  <c r="AR82" i="13"/>
  <c r="AB82" i="13"/>
  <c r="AN84" i="13"/>
  <c r="AJ85" i="13"/>
  <c r="AO86" i="13"/>
  <c r="AV86" i="13" s="1"/>
  <c r="AN86" i="13"/>
  <c r="AT86" i="13"/>
  <c r="AJ86" i="13"/>
  <c r="AR89" i="13"/>
  <c r="AB89" i="13"/>
  <c r="AO93" i="13"/>
  <c r="AV93" i="13" s="1"/>
  <c r="AC93" i="13"/>
  <c r="AR95" i="13"/>
  <c r="AR97" i="13"/>
  <c r="AQ98" i="13"/>
  <c r="AO98" i="13"/>
  <c r="AV98" i="13" s="1"/>
  <c r="AN99" i="13"/>
  <c r="AO100" i="13"/>
  <c r="AV100" i="13" s="1"/>
  <c r="AQ102" i="13"/>
  <c r="AO104" i="13"/>
  <c r="AV104" i="13" s="1"/>
  <c r="AR107" i="13"/>
  <c r="AQ108" i="13"/>
  <c r="AO108" i="13"/>
  <c r="AV108" i="13" s="1"/>
  <c r="AQ111" i="13"/>
  <c r="AO116" i="13"/>
  <c r="AV116" i="13" s="1"/>
  <c r="AN116" i="13"/>
  <c r="AT116" i="13"/>
  <c r="AJ116" i="13"/>
  <c r="AR115" i="14"/>
  <c r="AR111" i="14"/>
  <c r="AR103" i="14"/>
  <c r="AR102" i="14"/>
  <c r="AR55" i="14"/>
  <c r="AR51" i="14"/>
  <c r="AR50" i="14"/>
  <c r="AR46" i="14"/>
  <c r="AR42" i="14"/>
  <c r="AR38" i="14"/>
  <c r="AR34" i="14"/>
  <c r="AR30" i="14"/>
  <c r="AR18" i="14"/>
  <c r="AR14" i="14"/>
  <c r="AR10" i="14"/>
  <c r="AR71" i="14"/>
  <c r="AR3" i="14"/>
  <c r="AR101" i="14"/>
  <c r="AR85" i="14"/>
  <c r="AV85" i="14" s="1"/>
  <c r="AR69" i="14"/>
  <c r="AR64" i="14"/>
  <c r="AR59" i="14"/>
  <c r="AR84" i="14"/>
  <c r="AN6" i="14"/>
  <c r="AT6" i="14"/>
  <c r="AJ6" i="14"/>
  <c r="AO7" i="14"/>
  <c r="AV7" i="14" s="1"/>
  <c r="AC7" i="14"/>
  <c r="AQ8" i="14"/>
  <c r="AQ14" i="14"/>
  <c r="AQ17" i="14"/>
  <c r="AR21" i="14"/>
  <c r="AB21" i="14"/>
  <c r="AR23" i="14"/>
  <c r="AQ24" i="14"/>
  <c r="AO27" i="14"/>
  <c r="AC27" i="14"/>
  <c r="AQ29" i="14"/>
  <c r="AR31" i="14"/>
  <c r="AQ37" i="14"/>
  <c r="AQ39" i="14"/>
  <c r="AR44" i="14"/>
  <c r="AB44" i="14"/>
  <c r="AJ46" i="14"/>
  <c r="AQ49" i="14"/>
  <c r="AO60" i="14"/>
  <c r="AV60" i="14" s="1"/>
  <c r="AC60" i="14"/>
  <c r="AO65" i="14"/>
  <c r="AD74" i="14"/>
  <c r="AQ78" i="14"/>
  <c r="AQ86" i="14"/>
  <c r="AD86" i="14"/>
  <c r="AR89" i="14"/>
  <c r="AQ90" i="14"/>
  <c r="AR104" i="14"/>
  <c r="AB104" i="14"/>
  <c r="AC113" i="14"/>
  <c r="AO113" i="14"/>
  <c r="AV113" i="14" s="1"/>
  <c r="AQ115" i="14"/>
  <c r="AR118" i="14"/>
  <c r="AB118" i="14"/>
  <c r="AO20" i="15"/>
  <c r="AC20" i="15"/>
  <c r="AN20" i="15"/>
  <c r="AT20" i="15"/>
  <c r="AJ20" i="15"/>
  <c r="AO27" i="15"/>
  <c r="AV27" i="15" s="1"/>
  <c r="AN42" i="15"/>
  <c r="AJ42" i="15"/>
  <c r="AQ48" i="15"/>
  <c r="AD48" i="15"/>
  <c r="AN48" i="15"/>
  <c r="AT48" i="15"/>
  <c r="AD57" i="15"/>
  <c r="AQ57" i="15"/>
  <c r="AN57" i="15"/>
  <c r="AT57" i="15"/>
  <c r="AJ57" i="15"/>
  <c r="AD58" i="15"/>
  <c r="AQ58" i="15"/>
  <c r="AO61" i="15"/>
  <c r="AC68" i="15"/>
  <c r="AO68" i="15"/>
  <c r="AB23" i="16"/>
  <c r="AR23" i="16"/>
  <c r="AO51" i="16"/>
  <c r="AC51" i="16"/>
  <c r="AO58" i="16"/>
  <c r="AV58" i="16" s="1"/>
  <c r="AC58" i="16"/>
  <c r="AN59" i="16"/>
  <c r="AT59" i="16"/>
  <c r="AJ59" i="16"/>
  <c r="AB74" i="16"/>
  <c r="AR74" i="16"/>
  <c r="AN87" i="16"/>
  <c r="AB57" i="13"/>
  <c r="AD61" i="13"/>
  <c r="AC62" i="13"/>
  <c r="AB63" i="13"/>
  <c r="AD65" i="13"/>
  <c r="AC66" i="13"/>
  <c r="AB67" i="13"/>
  <c r="AC70" i="13"/>
  <c r="AB71" i="13"/>
  <c r="AD75" i="13"/>
  <c r="AC76" i="13"/>
  <c r="AB77" i="13"/>
  <c r="AB81" i="13"/>
  <c r="AD85" i="13"/>
  <c r="AC86" i="13"/>
  <c r="AB87" i="13"/>
  <c r="AD91" i="13"/>
  <c r="AC92" i="13"/>
  <c r="AB93" i="13"/>
  <c r="AD95" i="13"/>
  <c r="AC96" i="13"/>
  <c r="AB97" i="13"/>
  <c r="AD101" i="13"/>
  <c r="AC102" i="13"/>
  <c r="AD105" i="13"/>
  <c r="AC106" i="13"/>
  <c r="AB107" i="13"/>
  <c r="AC110" i="13"/>
  <c r="AB111" i="13"/>
  <c r="AD115" i="13"/>
  <c r="AC116" i="13"/>
  <c r="AB117" i="13"/>
  <c r="AU112" i="14"/>
  <c r="AU108" i="14"/>
  <c r="AU104" i="14"/>
  <c r="AU98" i="14"/>
  <c r="AU94" i="14"/>
  <c r="AU90" i="14"/>
  <c r="AU111" i="14"/>
  <c r="AU103" i="14"/>
  <c r="AU89" i="14"/>
  <c r="AU85" i="14"/>
  <c r="AU81" i="14"/>
  <c r="AU77" i="14"/>
  <c r="AU73" i="14"/>
  <c r="AU69" i="14"/>
  <c r="AU65" i="14"/>
  <c r="AU116" i="14"/>
  <c r="AU102" i="14"/>
  <c r="AU84" i="14"/>
  <c r="AU72" i="14"/>
  <c r="AU64" i="14"/>
  <c r="AU60" i="14"/>
  <c r="AP3" i="14"/>
  <c r="AC6" i="14"/>
  <c r="AB7" i="14"/>
  <c r="AP13" i="14"/>
  <c r="AV13" i="14" s="1"/>
  <c r="AP17" i="14"/>
  <c r="AV17" i="14" s="1"/>
  <c r="AB23" i="14"/>
  <c r="AB27" i="14"/>
  <c r="AP29" i="14"/>
  <c r="AV29" i="14" s="1"/>
  <c r="AD31" i="14"/>
  <c r="AU31" i="14"/>
  <c r="AC32" i="14"/>
  <c r="AD35" i="14"/>
  <c r="AU35" i="14"/>
  <c r="AD39" i="14"/>
  <c r="AU39" i="14"/>
  <c r="AD47" i="14"/>
  <c r="AU47" i="14"/>
  <c r="AP49" i="14"/>
  <c r="AV49" i="14" s="1"/>
  <c r="AD51" i="14"/>
  <c r="AR52" i="14"/>
  <c r="AB52" i="14"/>
  <c r="AP53" i="14"/>
  <c r="AO55" i="14"/>
  <c r="AV55" i="14" s="1"/>
  <c r="AR56" i="14"/>
  <c r="AB56" i="14"/>
  <c r="AN60" i="14"/>
  <c r="AU62" i="14"/>
  <c r="AU63" i="14"/>
  <c r="AQ64" i="14"/>
  <c r="AB65" i="14"/>
  <c r="AP65" i="14"/>
  <c r="AN66" i="14"/>
  <c r="AO72" i="14"/>
  <c r="AP74" i="14"/>
  <c r="AQ79" i="14"/>
  <c r="AU79" i="14"/>
  <c r="AN81" i="14"/>
  <c r="AT81" i="14"/>
  <c r="AJ81" i="14"/>
  <c r="AR82" i="14"/>
  <c r="AB82" i="14"/>
  <c r="AR87" i="14"/>
  <c r="AB87" i="14"/>
  <c r="AP87" i="14"/>
  <c r="AV87" i="14" s="1"/>
  <c r="AP91" i="14"/>
  <c r="AQ92" i="14"/>
  <c r="AU92" i="14"/>
  <c r="AO94" i="14"/>
  <c r="AV94" i="14" s="1"/>
  <c r="AP99" i="14"/>
  <c r="AQ100" i="14"/>
  <c r="AN102" i="14"/>
  <c r="AO103" i="14"/>
  <c r="AC103" i="14"/>
  <c r="AN103" i="14"/>
  <c r="AT103" i="14"/>
  <c r="AJ103" i="14"/>
  <c r="AP104" i="14"/>
  <c r="AQ105" i="14"/>
  <c r="AN105" i="14"/>
  <c r="AR106" i="14"/>
  <c r="AB106" i="14"/>
  <c r="AR108" i="14"/>
  <c r="AB108" i="14"/>
  <c r="AR109" i="14"/>
  <c r="AB109" i="14"/>
  <c r="AU109" i="14"/>
  <c r="AO111" i="14"/>
  <c r="AC111" i="14"/>
  <c r="AN111" i="14"/>
  <c r="AT111" i="14"/>
  <c r="AJ111" i="14"/>
  <c r="AP112" i="14"/>
  <c r="AQ113" i="14"/>
  <c r="AN113" i="14"/>
  <c r="AR114" i="14"/>
  <c r="AB114" i="14"/>
  <c r="AQ118" i="14"/>
  <c r="AU118" i="14"/>
  <c r="AO47" i="15"/>
  <c r="AO3" i="15"/>
  <c r="AN81" i="15"/>
  <c r="AN69" i="15"/>
  <c r="AN68" i="15"/>
  <c r="AN67" i="15"/>
  <c r="AN64" i="15"/>
  <c r="AN63" i="15"/>
  <c r="AN62" i="15"/>
  <c r="AN61" i="15"/>
  <c r="AN58" i="15"/>
  <c r="AN54" i="15"/>
  <c r="AN35" i="15"/>
  <c r="AN31" i="15"/>
  <c r="AN27" i="15"/>
  <c r="AN21" i="15"/>
  <c r="AN15" i="15"/>
  <c r="AN11" i="15"/>
  <c r="AN55" i="15"/>
  <c r="AN89" i="15"/>
  <c r="AO7" i="15"/>
  <c r="AO13" i="15"/>
  <c r="AR16" i="15"/>
  <c r="AV16" i="15" s="1"/>
  <c r="AB16" i="15"/>
  <c r="AP20" i="15"/>
  <c r="AN22" i="15"/>
  <c r="AR23" i="15"/>
  <c r="AB23" i="15"/>
  <c r="AT24" i="15"/>
  <c r="AP26" i="15"/>
  <c r="AN33" i="15"/>
  <c r="AO35" i="15"/>
  <c r="AV35" i="15" s="1"/>
  <c r="AN37" i="15"/>
  <c r="AD53" i="15"/>
  <c r="AQ53" i="15"/>
  <c r="AN53" i="15"/>
  <c r="AQ55" i="15"/>
  <c r="AO60" i="15"/>
  <c r="AO65" i="15"/>
  <c r="AV65" i="15" s="1"/>
  <c r="AC65" i="15"/>
  <c r="AN65" i="15"/>
  <c r="AJ65" i="15"/>
  <c r="AR19" i="16"/>
  <c r="AO23" i="16"/>
  <c r="AC23" i="16"/>
  <c r="AO30" i="16"/>
  <c r="AV30" i="16" s="1"/>
  <c r="AC30" i="16"/>
  <c r="AQ32" i="16"/>
  <c r="AQ34" i="16"/>
  <c r="AO37" i="16"/>
  <c r="AV37" i="16" s="1"/>
  <c r="AC37" i="16"/>
  <c r="AQ44" i="16"/>
  <c r="AD44" i="16"/>
  <c r="AQ58" i="16"/>
  <c r="AQ60" i="16"/>
  <c r="AQ65" i="16"/>
  <c r="AD65" i="16"/>
  <c r="AR67" i="16"/>
  <c r="AO74" i="16"/>
  <c r="AC74" i="16"/>
  <c r="AQ75" i="16"/>
  <c r="AD75" i="16"/>
  <c r="AT75" i="16"/>
  <c r="AJ75" i="16"/>
  <c r="AN75" i="16"/>
  <c r="AQ80" i="16"/>
  <c r="AD80" i="16"/>
  <c r="AQ88" i="16"/>
  <c r="AQ91" i="16"/>
  <c r="AV93" i="16"/>
  <c r="AQ95" i="16"/>
  <c r="AO20" i="17"/>
  <c r="AV20" i="17" s="1"/>
  <c r="AC20" i="17"/>
  <c r="AT64" i="17"/>
  <c r="AJ64" i="17"/>
  <c r="AN64" i="17"/>
  <c r="AN161" i="17"/>
  <c r="AJ161" i="17"/>
  <c r="AT161" i="17"/>
  <c r="AD162" i="17"/>
  <c r="AQ162" i="17"/>
  <c r="AN189" i="17"/>
  <c r="AJ189" i="17"/>
  <c r="AT189" i="17"/>
  <c r="AP10" i="14"/>
  <c r="AP14" i="14"/>
  <c r="AV14" i="14" s="1"/>
  <c r="AP18" i="14"/>
  <c r="AV18" i="14" s="1"/>
  <c r="AP30" i="14"/>
  <c r="AV30" i="14" s="1"/>
  <c r="AU32" i="14"/>
  <c r="AP50" i="14"/>
  <c r="AV50" i="14" s="1"/>
  <c r="AP51" i="14"/>
  <c r="AV51" i="14" s="1"/>
  <c r="AQ53" i="14"/>
  <c r="AQ57" i="14"/>
  <c r="AQ58" i="14"/>
  <c r="AR67" i="14"/>
  <c r="AB67" i="14"/>
  <c r="AP67" i="14"/>
  <c r="AN72" i="14"/>
  <c r="AQ75" i="14"/>
  <c r="AU75" i="14"/>
  <c r="AV75" i="14" s="1"/>
  <c r="AN77" i="14"/>
  <c r="AT77" i="14"/>
  <c r="AJ77" i="14"/>
  <c r="AR78" i="14"/>
  <c r="AB78" i="14"/>
  <c r="AU82" i="14"/>
  <c r="AO84" i="14"/>
  <c r="AV84" i="14" s="1"/>
  <c r="AP86" i="14"/>
  <c r="AP94" i="14"/>
  <c r="AQ95" i="14"/>
  <c r="AR96" i="14"/>
  <c r="AB96" i="14"/>
  <c r="AP103" i="14"/>
  <c r="AU106" i="14"/>
  <c r="AO108" i="14"/>
  <c r="AV108" i="14" s="1"/>
  <c r="AP111" i="14"/>
  <c r="AU114" i="14"/>
  <c r="AV114" i="14" s="1"/>
  <c r="AO116" i="14"/>
  <c r="AP63" i="15"/>
  <c r="AV63" i="15" s="1"/>
  <c r="AP47" i="15"/>
  <c r="AP19" i="15"/>
  <c r="AV19" i="15" s="1"/>
  <c r="AP13" i="15"/>
  <c r="AP9" i="15"/>
  <c r="AV9" i="15" s="1"/>
  <c r="AP3" i="15"/>
  <c r="AP59" i="15"/>
  <c r="AP48" i="15"/>
  <c r="AP46" i="15"/>
  <c r="AP18" i="15"/>
  <c r="AP8" i="15"/>
  <c r="AV8" i="15" s="1"/>
  <c r="AP53" i="15"/>
  <c r="AP17" i="15"/>
  <c r="AP7" i="15"/>
  <c r="AP66" i="15"/>
  <c r="AR7" i="15"/>
  <c r="AB7" i="15"/>
  <c r="AT9" i="15"/>
  <c r="AR11" i="15"/>
  <c r="AB11" i="15"/>
  <c r="AO14" i="15"/>
  <c r="AV14" i="15" s="1"/>
  <c r="AC14" i="15"/>
  <c r="AN14" i="15"/>
  <c r="AT14" i="15"/>
  <c r="AJ14" i="15"/>
  <c r="AO18" i="15"/>
  <c r="AV18" i="15" s="1"/>
  <c r="AR31" i="15"/>
  <c r="AB31" i="15"/>
  <c r="AO34" i="15"/>
  <c r="AV34" i="15" s="1"/>
  <c r="AC34" i="15"/>
  <c r="AN34" i="15"/>
  <c r="AT34" i="15"/>
  <c r="AJ34" i="15"/>
  <c r="AR40" i="15"/>
  <c r="AB40" i="15"/>
  <c r="AO49" i="15"/>
  <c r="AQ51" i="15"/>
  <c r="AO54" i="15"/>
  <c r="AP60" i="15"/>
  <c r="AR62" i="15"/>
  <c r="AO64" i="15"/>
  <c r="AC64" i="15"/>
  <c r="AD65" i="15"/>
  <c r="AQ65" i="15"/>
  <c r="AN66" i="15"/>
  <c r="AP68" i="15"/>
  <c r="AQ74" i="15"/>
  <c r="AD74" i="15"/>
  <c r="AN74" i="15"/>
  <c r="AJ74" i="15"/>
  <c r="AT84" i="15"/>
  <c r="AJ84" i="15"/>
  <c r="AQ89" i="15"/>
  <c r="AD89" i="15"/>
  <c r="AQ7" i="16"/>
  <c r="AN8" i="16"/>
  <c r="AT8" i="16"/>
  <c r="AB12" i="16"/>
  <c r="AR12" i="16"/>
  <c r="AV12" i="16" s="1"/>
  <c r="AO19" i="16"/>
  <c r="AC19" i="16"/>
  <c r="AN19" i="16"/>
  <c r="AJ19" i="16"/>
  <c r="AV24" i="16"/>
  <c r="AQ31" i="16"/>
  <c r="AD31" i="16"/>
  <c r="AN34" i="16"/>
  <c r="AJ34" i="16"/>
  <c r="AQ35" i="16"/>
  <c r="AR42" i="16"/>
  <c r="AQ50" i="16"/>
  <c r="AQ70" i="16"/>
  <c r="AO77" i="16"/>
  <c r="AV77" i="16" s="1"/>
  <c r="AC77" i="16"/>
  <c r="AQ79" i="16"/>
  <c r="AQ84" i="16"/>
  <c r="AR95" i="16"/>
  <c r="AB95" i="16"/>
  <c r="AQ19" i="17"/>
  <c r="AD19" i="17"/>
  <c r="AO59" i="17"/>
  <c r="AV59" i="17" s="1"/>
  <c r="AC59" i="17"/>
  <c r="AN63" i="17"/>
  <c r="AT63" i="17"/>
  <c r="AJ63" i="17"/>
  <c r="AR127" i="17"/>
  <c r="AB127" i="17"/>
  <c r="AJ38" i="13"/>
  <c r="AJ42" i="13"/>
  <c r="AJ48" i="13"/>
  <c r="AJ52" i="13"/>
  <c r="AJ58" i="13"/>
  <c r="AJ68" i="13"/>
  <c r="AJ72" i="13"/>
  <c r="AJ78" i="13"/>
  <c r="AJ82" i="13"/>
  <c r="AJ88" i="13"/>
  <c r="AJ98" i="13"/>
  <c r="AJ108" i="13"/>
  <c r="AJ112" i="13"/>
  <c r="AN112" i="14"/>
  <c r="AN108" i="14"/>
  <c r="AN104" i="14"/>
  <c r="AN98" i="14"/>
  <c r="AN94" i="14"/>
  <c r="AN90" i="14"/>
  <c r="AN7" i="14"/>
  <c r="AJ8" i="14"/>
  <c r="AJ12" i="14"/>
  <c r="AJ16" i="14"/>
  <c r="AJ20" i="14"/>
  <c r="AN23" i="14"/>
  <c r="AU23" i="14"/>
  <c r="AJ24" i="14"/>
  <c r="AN27" i="14"/>
  <c r="AU27" i="14"/>
  <c r="AJ28" i="14"/>
  <c r="AP31" i="14"/>
  <c r="AJ44" i="14"/>
  <c r="AN62" i="14"/>
  <c r="AO64" i="14"/>
  <c r="AP66" i="14"/>
  <c r="AJ72" i="14"/>
  <c r="AN73" i="14"/>
  <c r="AT73" i="14"/>
  <c r="AJ73" i="14"/>
  <c r="AR74" i="14"/>
  <c r="AB74" i="14"/>
  <c r="AO77" i="14"/>
  <c r="AV77" i="14" s="1"/>
  <c r="AU78" i="14"/>
  <c r="AN79" i="14"/>
  <c r="AN82" i="14"/>
  <c r="AN84" i="14"/>
  <c r="AQ87" i="14"/>
  <c r="AU87" i="14"/>
  <c r="AN89" i="14"/>
  <c r="AT89" i="14"/>
  <c r="AJ89" i="14"/>
  <c r="AR90" i="14"/>
  <c r="AB90" i="14"/>
  <c r="AR91" i="14"/>
  <c r="AV91" i="14" s="1"/>
  <c r="AB91" i="14"/>
  <c r="AU91" i="14"/>
  <c r="AN92" i="14"/>
  <c r="AQ94" i="14"/>
  <c r="AO95" i="14"/>
  <c r="AR98" i="14"/>
  <c r="AB98" i="14"/>
  <c r="AR99" i="14"/>
  <c r="AB99" i="14"/>
  <c r="AU99" i="14"/>
  <c r="AV99" i="14" s="1"/>
  <c r="AN100" i="14"/>
  <c r="AO101" i="14"/>
  <c r="AQ103" i="14"/>
  <c r="AQ106" i="14"/>
  <c r="AQ109" i="14"/>
  <c r="AN109" i="14"/>
  <c r="AQ111" i="14"/>
  <c r="AQ114" i="14"/>
  <c r="AN115" i="14"/>
  <c r="AN116" i="14"/>
  <c r="AN118" i="14"/>
  <c r="AJ13" i="15"/>
  <c r="AP15" i="15"/>
  <c r="AO17" i="15"/>
  <c r="AN29" i="15"/>
  <c r="AO31" i="15"/>
  <c r="AV31" i="15" s="1"/>
  <c r="AQ35" i="15"/>
  <c r="AN36" i="15"/>
  <c r="AR37" i="15"/>
  <c r="AB37" i="15"/>
  <c r="AN41" i="15"/>
  <c r="AN43" i="15"/>
  <c r="AP49" i="15"/>
  <c r="AO53" i="15"/>
  <c r="AP54" i="15"/>
  <c r="AB63" i="15"/>
  <c r="AR63" i="15"/>
  <c r="AP64" i="15"/>
  <c r="AO66" i="15"/>
  <c r="AR69" i="15"/>
  <c r="AB69" i="15"/>
  <c r="AN72" i="15"/>
  <c r="AO79" i="15"/>
  <c r="AV79" i="15" s="1"/>
  <c r="AC79" i="15"/>
  <c r="AN80" i="15"/>
  <c r="AQ84" i="15"/>
  <c r="AD84" i="15"/>
  <c r="AN84" i="15"/>
  <c r="AJ8" i="16"/>
  <c r="AQ11" i="16"/>
  <c r="AD11" i="16"/>
  <c r="AQ19" i="16"/>
  <c r="AT35" i="16"/>
  <c r="AJ35" i="16"/>
  <c r="AT42" i="16"/>
  <c r="AJ42" i="16"/>
  <c r="AO48" i="16"/>
  <c r="AV48" i="16" s="1"/>
  <c r="AC48" i="16"/>
  <c r="AR49" i="16"/>
  <c r="AQ64" i="16"/>
  <c r="AN70" i="16"/>
  <c r="AJ70" i="16"/>
  <c r="AQ77" i="16"/>
  <c r="AD77" i="16"/>
  <c r="AO89" i="16"/>
  <c r="AC89" i="16"/>
  <c r="AB91" i="16"/>
  <c r="AR91" i="16"/>
  <c r="AR93" i="16"/>
  <c r="AR94" i="16"/>
  <c r="AP116" i="14"/>
  <c r="AP102" i="14"/>
  <c r="AV102" i="14" s="1"/>
  <c r="AP115" i="14"/>
  <c r="AV115" i="14" s="1"/>
  <c r="AP101" i="14"/>
  <c r="AP114" i="14"/>
  <c r="AP106" i="14"/>
  <c r="AV106" i="14" s="1"/>
  <c r="AP100" i="14"/>
  <c r="AV100" i="14" s="1"/>
  <c r="AP62" i="14"/>
  <c r="AP32" i="14"/>
  <c r="AV32" i="14" s="1"/>
  <c r="AN44" i="14"/>
  <c r="AU44" i="14"/>
  <c r="AU52" i="14"/>
  <c r="AU53" i="14"/>
  <c r="AV53" i="14" s="1"/>
  <c r="AU56" i="14"/>
  <c r="AU57" i="14"/>
  <c r="AU58" i="14"/>
  <c r="AU59" i="14"/>
  <c r="AO62" i="14"/>
  <c r="AN64" i="14"/>
  <c r="AQ67" i="14"/>
  <c r="AU67" i="14"/>
  <c r="AN69" i="14"/>
  <c r="AT69" i="14"/>
  <c r="AJ69" i="14"/>
  <c r="AP72" i="14"/>
  <c r="AO73" i="14"/>
  <c r="AV73" i="14" s="1"/>
  <c r="AU74" i="14"/>
  <c r="AN75" i="14"/>
  <c r="AP77" i="14"/>
  <c r="AN78" i="14"/>
  <c r="AN85" i="14"/>
  <c r="AT85" i="14"/>
  <c r="AJ85" i="14"/>
  <c r="AR86" i="14"/>
  <c r="AB86" i="14"/>
  <c r="AO89" i="14"/>
  <c r="AO90" i="14"/>
  <c r="AV90" i="14" s="1"/>
  <c r="AP95" i="14"/>
  <c r="AQ96" i="14"/>
  <c r="AU96" i="14"/>
  <c r="AO98" i="14"/>
  <c r="AQ101" i="14"/>
  <c r="AU101" i="14"/>
  <c r="AO10" i="15"/>
  <c r="AV10" i="15" s="1"/>
  <c r="AC10" i="15"/>
  <c r="AN10" i="15"/>
  <c r="AT10" i="15"/>
  <c r="AJ10" i="15"/>
  <c r="AR17" i="15"/>
  <c r="AB17" i="15"/>
  <c r="AR21" i="15"/>
  <c r="AB21" i="15"/>
  <c r="AR22" i="15"/>
  <c r="AB22" i="15"/>
  <c r="AR27" i="15"/>
  <c r="AB27" i="15"/>
  <c r="AO30" i="15"/>
  <c r="AV30" i="15" s="1"/>
  <c r="AC30" i="15"/>
  <c r="AN30" i="15"/>
  <c r="AT30" i="15"/>
  <c r="AJ30" i="15"/>
  <c r="AO44" i="15"/>
  <c r="AV44" i="15" s="1"/>
  <c r="AC44" i="15"/>
  <c r="AN44" i="15"/>
  <c r="AT44" i="15"/>
  <c r="AJ44" i="15"/>
  <c r="AN46" i="15"/>
  <c r="AQ47" i="15"/>
  <c r="AD47" i="15"/>
  <c r="AN47" i="15"/>
  <c r="AN51" i="15"/>
  <c r="AT51" i="15"/>
  <c r="AO56" i="15"/>
  <c r="AV56" i="15" s="1"/>
  <c r="AC56" i="15"/>
  <c r="AO59" i="15"/>
  <c r="AC59" i="15"/>
  <c r="AN59" i="15"/>
  <c r="AR61" i="15"/>
  <c r="AB61" i="15"/>
  <c r="AO76" i="15"/>
  <c r="AV76" i="15" s="1"/>
  <c r="AC76" i="15"/>
  <c r="AO86" i="15"/>
  <c r="AV86" i="15" s="1"/>
  <c r="AC86" i="15"/>
  <c r="AQ71" i="16"/>
  <c r="AQ57" i="16"/>
  <c r="AQ24" i="16"/>
  <c r="AQ18" i="16"/>
  <c r="AQ6" i="16"/>
  <c r="AQ9" i="16"/>
  <c r="AV13" i="16"/>
  <c r="AQ14" i="16"/>
  <c r="AD14" i="16"/>
  <c r="AQ20" i="16"/>
  <c r="AR24" i="16"/>
  <c r="AR25" i="16"/>
  <c r="AT28" i="16"/>
  <c r="AJ28" i="16"/>
  <c r="AN28" i="16"/>
  <c r="AQ39" i="16"/>
  <c r="AQ42" i="16"/>
  <c r="AD42" i="16"/>
  <c r="AB50" i="16"/>
  <c r="AR50" i="16"/>
  <c r="AQ54" i="16"/>
  <c r="AD54" i="16"/>
  <c r="AR59" i="16"/>
  <c r="AR82" i="16"/>
  <c r="AQ87" i="16"/>
  <c r="AO92" i="16"/>
  <c r="AV92" i="16" s="1"/>
  <c r="AC92" i="16"/>
  <c r="AC94" i="16"/>
  <c r="AO94" i="16"/>
  <c r="AN13" i="17"/>
  <c r="AJ13" i="17"/>
  <c r="AT13" i="17"/>
  <c r="AQ69" i="15"/>
  <c r="AN76" i="15"/>
  <c r="AN79" i="15"/>
  <c r="AN86" i="15"/>
  <c r="AT88" i="15"/>
  <c r="AJ88" i="15"/>
  <c r="AR15" i="16"/>
  <c r="AV15" i="16" s="1"/>
  <c r="AV18" i="16"/>
  <c r="AR20" i="16"/>
  <c r="AQ23" i="16"/>
  <c r="AQ30" i="16"/>
  <c r="AT31" i="16"/>
  <c r="AJ31" i="16"/>
  <c r="AQ37" i="16"/>
  <c r="AR45" i="16"/>
  <c r="AR55" i="16"/>
  <c r="AV55" i="16" s="1"/>
  <c r="AR64" i="16"/>
  <c r="AV69" i="16"/>
  <c r="AQ74" i="16"/>
  <c r="AR81" i="16"/>
  <c r="AQ89" i="16"/>
  <c r="AT8" i="17"/>
  <c r="AN8" i="17"/>
  <c r="AN9" i="17"/>
  <c r="AJ9" i="17"/>
  <c r="AD13" i="17"/>
  <c r="AQ13" i="17"/>
  <c r="AV21" i="17"/>
  <c r="AO56" i="17"/>
  <c r="AV56" i="17" s="1"/>
  <c r="AC56" i="17"/>
  <c r="AR57" i="17"/>
  <c r="AQ67" i="17"/>
  <c r="AD67" i="17"/>
  <c r="AC77" i="17"/>
  <c r="AO77" i="17"/>
  <c r="AV77" i="17" s="1"/>
  <c r="AR78" i="17"/>
  <c r="AN90" i="17"/>
  <c r="AJ90" i="17"/>
  <c r="AD115" i="17"/>
  <c r="AQ115" i="17"/>
  <c r="AN115" i="17"/>
  <c r="AT115" i="17"/>
  <c r="AJ115" i="17"/>
  <c r="AR159" i="17"/>
  <c r="AB159" i="17"/>
  <c r="AD221" i="17"/>
  <c r="AQ221" i="17"/>
  <c r="AR47" i="18"/>
  <c r="AB47" i="18"/>
  <c r="AO93" i="18"/>
  <c r="AV93" i="18" s="1"/>
  <c r="AC93" i="18"/>
  <c r="AU9" i="15"/>
  <c r="AU13" i="15"/>
  <c r="AU19" i="15"/>
  <c r="AU25" i="15"/>
  <c r="AU29" i="15"/>
  <c r="AU33" i="15"/>
  <c r="AU43" i="15"/>
  <c r="AQ49" i="15"/>
  <c r="AU51" i="15"/>
  <c r="AU52" i="15"/>
  <c r="AJ55" i="15"/>
  <c r="AU55" i="15"/>
  <c r="AU56" i="15"/>
  <c r="AJ76" i="15"/>
  <c r="AJ79" i="15"/>
  <c r="AU81" i="15"/>
  <c r="AQ83" i="15"/>
  <c r="AN83" i="15"/>
  <c r="AJ86" i="15"/>
  <c r="AN88" i="15"/>
  <c r="AR6" i="16"/>
  <c r="AJ7" i="16"/>
  <c r="AQ12" i="16"/>
  <c r="AT12" i="16"/>
  <c r="AT13" i="16"/>
  <c r="AJ13" i="16"/>
  <c r="AN14" i="16"/>
  <c r="AT15" i="16"/>
  <c r="AO22" i="16"/>
  <c r="AV22" i="16" s="1"/>
  <c r="AJ23" i="16"/>
  <c r="AJ25" i="16"/>
  <c r="AR29" i="16"/>
  <c r="AN30" i="16"/>
  <c r="AN31" i="16"/>
  <c r="AJ37" i="16"/>
  <c r="AQ41" i="16"/>
  <c r="AN41" i="16"/>
  <c r="AN44" i="16"/>
  <c r="AT50" i="16"/>
  <c r="AJ50" i="16"/>
  <c r="AN51" i="16"/>
  <c r="AR52" i="16"/>
  <c r="AT53" i="16"/>
  <c r="AJ53" i="16"/>
  <c r="AN54" i="16"/>
  <c r="AR57" i="16"/>
  <c r="AT60" i="16"/>
  <c r="AJ60" i="16"/>
  <c r="AQ62" i="16"/>
  <c r="AN65" i="16"/>
  <c r="AR66" i="16"/>
  <c r="AV66" i="16" s="1"/>
  <c r="AT67" i="16"/>
  <c r="AJ67" i="16"/>
  <c r="AR71" i="16"/>
  <c r="AR73" i="16"/>
  <c r="AN74" i="16"/>
  <c r="AO75" i="16"/>
  <c r="AN77" i="16"/>
  <c r="AR78" i="16"/>
  <c r="AV78" i="16" s="1"/>
  <c r="AT79" i="16"/>
  <c r="AJ79" i="16"/>
  <c r="AN80" i="16"/>
  <c r="AO82" i="16"/>
  <c r="AJ84" i="16"/>
  <c r="AO88" i="16"/>
  <c r="AV88" i="16" s="1"/>
  <c r="AJ89" i="16"/>
  <c r="AT91" i="16"/>
  <c r="AJ91" i="16"/>
  <c r="AJ92" i="16"/>
  <c r="AJ95" i="16"/>
  <c r="AP234" i="17"/>
  <c r="AP220" i="17"/>
  <c r="AP216" i="17"/>
  <c r="AP233" i="17"/>
  <c r="AP225" i="17"/>
  <c r="AP215" i="17"/>
  <c r="AP175" i="17"/>
  <c r="AP232" i="17"/>
  <c r="AP224" i="17"/>
  <c r="AP210" i="17"/>
  <c r="AP241" i="17"/>
  <c r="AP231" i="17"/>
  <c r="AP223" i="17"/>
  <c r="AP213" i="17"/>
  <c r="AV213" i="17" s="1"/>
  <c r="AP209" i="17"/>
  <c r="AP187" i="17"/>
  <c r="AP173" i="17"/>
  <c r="AP222" i="17"/>
  <c r="AP221" i="17"/>
  <c r="AP174" i="17"/>
  <c r="AP236" i="17"/>
  <c r="AP235" i="17"/>
  <c r="AP176" i="17"/>
  <c r="AP170" i="17"/>
  <c r="AP115" i="17"/>
  <c r="AV115" i="17" s="1"/>
  <c r="AP240" i="17"/>
  <c r="AP239" i="17"/>
  <c r="AP192" i="17"/>
  <c r="AP113" i="17"/>
  <c r="AP212" i="17"/>
  <c r="AP204" i="17"/>
  <c r="AP206" i="17"/>
  <c r="AP196" i="17"/>
  <c r="AP188" i="17"/>
  <c r="AP75" i="17"/>
  <c r="AP69" i="17"/>
  <c r="AP190" i="17"/>
  <c r="AP186" i="17"/>
  <c r="AP70" i="17"/>
  <c r="AP48" i="17"/>
  <c r="AP47" i="17"/>
  <c r="AV47" i="17" s="1"/>
  <c r="AP43" i="17"/>
  <c r="AP29" i="17"/>
  <c r="AV29" i="17" s="1"/>
  <c r="AP25" i="17"/>
  <c r="AP21" i="17"/>
  <c r="AP3" i="17"/>
  <c r="AP172" i="17"/>
  <c r="AP45" i="17"/>
  <c r="AP41" i="17"/>
  <c r="AP27" i="17"/>
  <c r="AV27" i="17" s="1"/>
  <c r="AP23" i="17"/>
  <c r="AV23" i="17" s="1"/>
  <c r="AP19" i="17"/>
  <c r="AV19" i="17" s="1"/>
  <c r="AP74" i="17"/>
  <c r="AP195" i="17"/>
  <c r="AP72" i="17"/>
  <c r="AP24" i="17"/>
  <c r="AP114" i="17"/>
  <c r="AP46" i="17"/>
  <c r="AT6" i="17"/>
  <c r="AJ6" i="17"/>
  <c r="AJ8" i="17"/>
  <c r="AR15" i="17"/>
  <c r="AB15" i="17"/>
  <c r="AB17" i="17"/>
  <c r="AR23" i="17"/>
  <c r="AB23" i="17"/>
  <c r="AN25" i="17"/>
  <c r="AJ25" i="17"/>
  <c r="AC40" i="17"/>
  <c r="AO40" i="17"/>
  <c r="AN40" i="17"/>
  <c r="AT40" i="17"/>
  <c r="AJ40" i="17"/>
  <c r="AC50" i="17"/>
  <c r="AD53" i="17"/>
  <c r="AQ53" i="17"/>
  <c r="AQ64" i="17"/>
  <c r="AB66" i="17"/>
  <c r="AR79" i="17"/>
  <c r="AB79" i="17"/>
  <c r="AO93" i="17"/>
  <c r="AV93" i="17" s="1"/>
  <c r="AT102" i="17"/>
  <c r="AN102" i="17"/>
  <c r="AC138" i="17"/>
  <c r="AO138" i="17"/>
  <c r="AV138" i="17" s="1"/>
  <c r="AR78" i="15"/>
  <c r="AR74" i="15"/>
  <c r="AU10" i="15"/>
  <c r="AU14" i="15"/>
  <c r="AU20" i="15"/>
  <c r="AJ21" i="15"/>
  <c r="AU26" i="15"/>
  <c r="AJ27" i="15"/>
  <c r="AU30" i="15"/>
  <c r="AJ31" i="15"/>
  <c r="AU34" i="15"/>
  <c r="AJ35" i="15"/>
  <c r="AU44" i="15"/>
  <c r="AR49" i="15"/>
  <c r="AT54" i="15"/>
  <c r="AJ54" i="15"/>
  <c r="AU54" i="15"/>
  <c r="AU57" i="15"/>
  <c r="AJ58" i="15"/>
  <c r="AU58" i="15"/>
  <c r="AR60" i="15"/>
  <c r="AJ61" i="15"/>
  <c r="AU61" i="15"/>
  <c r="AJ62" i="15"/>
  <c r="AU62" i="15"/>
  <c r="AJ63" i="15"/>
  <c r="AU63" i="15"/>
  <c r="AJ64" i="15"/>
  <c r="AU64" i="15"/>
  <c r="AR66" i="15"/>
  <c r="AJ67" i="15"/>
  <c r="AU67" i="15"/>
  <c r="AJ68" i="15"/>
  <c r="AU68" i="15"/>
  <c r="AJ69" i="15"/>
  <c r="AR80" i="15"/>
  <c r="AC81" i="15"/>
  <c r="AJ81" i="15"/>
  <c r="AJ83" i="15"/>
  <c r="AR89" i="15"/>
  <c r="AT6" i="16"/>
  <c r="AJ6" i="16"/>
  <c r="AR9" i="16"/>
  <c r="AR11" i="16"/>
  <c r="AQ15" i="16"/>
  <c r="AR17" i="16"/>
  <c r="AT20" i="16"/>
  <c r="AJ20" i="16"/>
  <c r="AN25" i="16"/>
  <c r="AO29" i="16"/>
  <c r="AJ30" i="16"/>
  <c r="AO31" i="16"/>
  <c r="AV31" i="16" s="1"/>
  <c r="AO32" i="16"/>
  <c r="AV32" i="16" s="1"/>
  <c r="AC39" i="16"/>
  <c r="AJ39" i="16"/>
  <c r="AJ41" i="16"/>
  <c r="AQ45" i="16"/>
  <c r="AN45" i="16"/>
  <c r="AJ48" i="16"/>
  <c r="AN50" i="16"/>
  <c r="AQ52" i="16"/>
  <c r="AT52" i="16"/>
  <c r="AN53" i="16"/>
  <c r="AQ55" i="16"/>
  <c r="AN55" i="16"/>
  <c r="AJ58" i="16"/>
  <c r="AN60" i="16"/>
  <c r="AR61" i="16"/>
  <c r="AN62" i="16"/>
  <c r="AT64" i="16"/>
  <c r="AJ64" i="16"/>
  <c r="AQ66" i="16"/>
  <c r="AN67" i="16"/>
  <c r="AC69" i="16"/>
  <c r="AJ69" i="16"/>
  <c r="AO73" i="16"/>
  <c r="AV73" i="16" s="1"/>
  <c r="AJ74" i="16"/>
  <c r="AQ78" i="16"/>
  <c r="AN79" i="16"/>
  <c r="AQ81" i="16"/>
  <c r="AN81" i="16"/>
  <c r="AN84" i="16"/>
  <c r="AN91" i="16"/>
  <c r="AN92" i="16"/>
  <c r="AN95" i="16"/>
  <c r="AR7" i="17"/>
  <c r="AB7" i="17"/>
  <c r="AR27" i="17"/>
  <c r="AB27" i="17"/>
  <c r="AO39" i="17"/>
  <c r="AV39" i="17" s="1"/>
  <c r="AC39" i="17"/>
  <c r="AP40" i="17"/>
  <c r="AV41" i="17"/>
  <c r="AT52" i="17"/>
  <c r="AJ52" i="17"/>
  <c r="AN52" i="17"/>
  <c r="AR54" i="17"/>
  <c r="AR61" i="17"/>
  <c r="AB61" i="17"/>
  <c r="AN71" i="17"/>
  <c r="AT71" i="17"/>
  <c r="AJ71" i="17"/>
  <c r="AR73" i="17"/>
  <c r="AV73" i="17" s="1"/>
  <c r="AB73" i="17"/>
  <c r="AD93" i="17"/>
  <c r="AQ93" i="17"/>
  <c r="AO98" i="17"/>
  <c r="AV98" i="17" s="1"/>
  <c r="AC98" i="17"/>
  <c r="AC99" i="17"/>
  <c r="AO99" i="17"/>
  <c r="AV99" i="17" s="1"/>
  <c r="AN99" i="17"/>
  <c r="AT99" i="17"/>
  <c r="AJ99" i="17"/>
  <c r="AJ102" i="17"/>
  <c r="AB104" i="17"/>
  <c r="AR104" i="17"/>
  <c r="AR105" i="17"/>
  <c r="AB105" i="17"/>
  <c r="AN114" i="17"/>
  <c r="AJ114" i="17"/>
  <c r="AR135" i="17"/>
  <c r="AT188" i="17"/>
  <c r="AN188" i="17"/>
  <c r="AJ188" i="17"/>
  <c r="AR231" i="17"/>
  <c r="AB231" i="17"/>
  <c r="AU86" i="15"/>
  <c r="AU76" i="15"/>
  <c r="AU83" i="15"/>
  <c r="AU79" i="15"/>
  <c r="AU65" i="15"/>
  <c r="AU59" i="15"/>
  <c r="AU53" i="15"/>
  <c r="AU49" i="15"/>
  <c r="AU11" i="15"/>
  <c r="AU15" i="15"/>
  <c r="AU21" i="15"/>
  <c r="AU27" i="15"/>
  <c r="AU31" i="15"/>
  <c r="AU35" i="15"/>
  <c r="AO48" i="15"/>
  <c r="AV48" i="15" s="1"/>
  <c r="AN49" i="15"/>
  <c r="AT49" i="15"/>
  <c r="AR53" i="15"/>
  <c r="AT60" i="15"/>
  <c r="AJ60" i="15"/>
  <c r="AU60" i="15"/>
  <c r="AT66" i="15"/>
  <c r="AJ66" i="15"/>
  <c r="AU66" i="15"/>
  <c r="AU69" i="15"/>
  <c r="AC70" i="15"/>
  <c r="AJ70" i="15"/>
  <c r="AU70" i="15"/>
  <c r="AQ72" i="15"/>
  <c r="AR72" i="15"/>
  <c r="AR77" i="15"/>
  <c r="AU78" i="15"/>
  <c r="AT80" i="15"/>
  <c r="AJ80" i="15"/>
  <c r="AU80" i="15"/>
  <c r="AC83" i="15"/>
  <c r="AR84" i="15"/>
  <c r="AQ8" i="16"/>
  <c r="AT9" i="16"/>
  <c r="AJ9" i="16"/>
  <c r="AV11" i="16"/>
  <c r="AJ12" i="16"/>
  <c r="AV14" i="16"/>
  <c r="AJ15" i="16"/>
  <c r="AT17" i="16"/>
  <c r="AJ17" i="16"/>
  <c r="AC18" i="16"/>
  <c r="AJ18" i="16"/>
  <c r="AT24" i="16"/>
  <c r="AJ24" i="16"/>
  <c r="AQ26" i="16"/>
  <c r="AT38" i="16"/>
  <c r="AJ38" i="16"/>
  <c r="AC41" i="16"/>
  <c r="AO44" i="16"/>
  <c r="AV44" i="16" s="1"/>
  <c r="AJ45" i="16"/>
  <c r="AR51" i="16"/>
  <c r="AO53" i="16"/>
  <c r="AJ55" i="16"/>
  <c r="AT57" i="16"/>
  <c r="AJ57" i="16"/>
  <c r="AN58" i="16"/>
  <c r="AO60" i="16"/>
  <c r="AO61" i="16"/>
  <c r="AV61" i="16" s="1"/>
  <c r="AJ62" i="16"/>
  <c r="AN64" i="16"/>
  <c r="AR65" i="16"/>
  <c r="AN66" i="16"/>
  <c r="AO67" i="16"/>
  <c r="AT71" i="16"/>
  <c r="AJ71" i="16"/>
  <c r="AR77" i="16"/>
  <c r="AN78" i="16"/>
  <c r="AO80" i="16"/>
  <c r="AV80" i="16" s="1"/>
  <c r="AQ85" i="16"/>
  <c r="AN85" i="16"/>
  <c r="AQ93" i="16"/>
  <c r="AN93" i="16"/>
  <c r="AR25" i="17"/>
  <c r="AB29" i="17"/>
  <c r="AN33" i="17"/>
  <c r="AT33" i="17"/>
  <c r="AT34" i="17"/>
  <c r="AJ34" i="17"/>
  <c r="AN34" i="17"/>
  <c r="AT48" i="17"/>
  <c r="AJ48" i="17"/>
  <c r="AN48" i="17"/>
  <c r="AT90" i="17"/>
  <c r="AR94" i="17"/>
  <c r="AB94" i="17"/>
  <c r="AB96" i="17"/>
  <c r="AN96" i="17"/>
  <c r="AJ96" i="17"/>
  <c r="AO116" i="17"/>
  <c r="AV116" i="17" s="1"/>
  <c r="AC116" i="17"/>
  <c r="AT116" i="17"/>
  <c r="AJ116" i="17"/>
  <c r="AN116" i="17"/>
  <c r="AR139" i="17"/>
  <c r="AB139" i="17"/>
  <c r="AN141" i="17"/>
  <c r="AJ141" i="17"/>
  <c r="AT141" i="17"/>
  <c r="AD142" i="17"/>
  <c r="AQ142" i="17"/>
  <c r="AO150" i="17"/>
  <c r="AV150" i="17" s="1"/>
  <c r="AC150" i="17"/>
  <c r="AQ156" i="17"/>
  <c r="AD156" i="17"/>
  <c r="AB196" i="17"/>
  <c r="AR196" i="17"/>
  <c r="AT198" i="17"/>
  <c r="AJ198" i="17"/>
  <c r="AN198" i="17"/>
  <c r="AP218" i="17"/>
  <c r="AJ33" i="17"/>
  <c r="AQ37" i="17"/>
  <c r="AD37" i="17"/>
  <c r="AQ39" i="17"/>
  <c r="AR41" i="17"/>
  <c r="AB41" i="17"/>
  <c r="AN47" i="17"/>
  <c r="AT47" i="17"/>
  <c r="AJ47" i="17"/>
  <c r="AQ48" i="17"/>
  <c r="AD48" i="17"/>
  <c r="AC60" i="17"/>
  <c r="AO60" i="17"/>
  <c r="AV60" i="17" s="1"/>
  <c r="AO69" i="17"/>
  <c r="AC69" i="17"/>
  <c r="AD81" i="17"/>
  <c r="AQ81" i="17"/>
  <c r="AD82" i="17"/>
  <c r="AQ89" i="17"/>
  <c r="AD89" i="17"/>
  <c r="AN97" i="17"/>
  <c r="AT97" i="17"/>
  <c r="AJ97" i="17"/>
  <c r="AQ109" i="17"/>
  <c r="AD109" i="17"/>
  <c r="AC148" i="17"/>
  <c r="AO148" i="17"/>
  <c r="AV148" i="17" s="1"/>
  <c r="AB164" i="17"/>
  <c r="AR164" i="17"/>
  <c r="AR200" i="17"/>
  <c r="AB200" i="17"/>
  <c r="AD79" i="15"/>
  <c r="AB81" i="15"/>
  <c r="AD83" i="15"/>
  <c r="AB85" i="15"/>
  <c r="AB89" i="15"/>
  <c r="AP3" i="16"/>
  <c r="AB7" i="16"/>
  <c r="AB11" i="16"/>
  <c r="AP13" i="16"/>
  <c r="AD15" i="16"/>
  <c r="AU15" i="16"/>
  <c r="AD19" i="16"/>
  <c r="AU19" i="16"/>
  <c r="AD23" i="16"/>
  <c r="AU23" i="16"/>
  <c r="AB25" i="16"/>
  <c r="AB29" i="16"/>
  <c r="AP31" i="16"/>
  <c r="AD37" i="16"/>
  <c r="AU37" i="16"/>
  <c r="AB39" i="16"/>
  <c r="AD41" i="16"/>
  <c r="AU41" i="16"/>
  <c r="AV41" i="16" s="1"/>
  <c r="AD45" i="16"/>
  <c r="AU45" i="16"/>
  <c r="AD49" i="16"/>
  <c r="AU49" i="16"/>
  <c r="AB51" i="16"/>
  <c r="AP53" i="16"/>
  <c r="AD55" i="16"/>
  <c r="AU55" i="16"/>
  <c r="AP57" i="16"/>
  <c r="AV57" i="16" s="1"/>
  <c r="AD59" i="16"/>
  <c r="AU59" i="16"/>
  <c r="AB61" i="16"/>
  <c r="AB65" i="16"/>
  <c r="AP67" i="16"/>
  <c r="AB69" i="16"/>
  <c r="AP71" i="16"/>
  <c r="AV71" i="16" s="1"/>
  <c r="AB73" i="16"/>
  <c r="AP75" i="16"/>
  <c r="AB77" i="16"/>
  <c r="AP79" i="16"/>
  <c r="AV79" i="16" s="1"/>
  <c r="AD81" i="16"/>
  <c r="AU81" i="16"/>
  <c r="AV81" i="16" s="1"/>
  <c r="AD85" i="16"/>
  <c r="AU85" i="16"/>
  <c r="AV85" i="16" s="1"/>
  <c r="AD89" i="16"/>
  <c r="AU89" i="16"/>
  <c r="AD93" i="16"/>
  <c r="AP94" i="16"/>
  <c r="AO233" i="17"/>
  <c r="AO225" i="17"/>
  <c r="AO215" i="17"/>
  <c r="AO231" i="17"/>
  <c r="AV231" i="17" s="1"/>
  <c r="AO223" i="17"/>
  <c r="AO196" i="17"/>
  <c r="AO187" i="17"/>
  <c r="AO241" i="17"/>
  <c r="AO236" i="17"/>
  <c r="AO173" i="17"/>
  <c r="AV173" i="17" s="1"/>
  <c r="AO218" i="17"/>
  <c r="AO192" i="17"/>
  <c r="AO175" i="17"/>
  <c r="AO75" i="17"/>
  <c r="AO186" i="17"/>
  <c r="AO212" i="17"/>
  <c r="AV212" i="17" s="1"/>
  <c r="AN254" i="17"/>
  <c r="AN251" i="17"/>
  <c r="AN243" i="17"/>
  <c r="AN239" i="17"/>
  <c r="AN235" i="17"/>
  <c r="AN221" i="17"/>
  <c r="AN217" i="17"/>
  <c r="AN248" i="17"/>
  <c r="AN245" i="17"/>
  <c r="AN227" i="17"/>
  <c r="AN209" i="17"/>
  <c r="AN186" i="17"/>
  <c r="AN173" i="17"/>
  <c r="AN231" i="17"/>
  <c r="AN228" i="17"/>
  <c r="AN223" i="17"/>
  <c r="AN214" i="17"/>
  <c r="AN210" i="17"/>
  <c r="AN178" i="17"/>
  <c r="AN174" i="17"/>
  <c r="AN163" i="17"/>
  <c r="AN157" i="17"/>
  <c r="AN147" i="17"/>
  <c r="AN137" i="17"/>
  <c r="AN131" i="17"/>
  <c r="AN125" i="17"/>
  <c r="AN121" i="17"/>
  <c r="AN241" i="17"/>
  <c r="AN232" i="17"/>
  <c r="AN224" i="17"/>
  <c r="AN194" i="17"/>
  <c r="AN166" i="17"/>
  <c r="AN165" i="17"/>
  <c r="AN213" i="17"/>
  <c r="AN201" i="17"/>
  <c r="AN154" i="17"/>
  <c r="AN144" i="17"/>
  <c r="AN134" i="17"/>
  <c r="AN133" i="17"/>
  <c r="AN206" i="17"/>
  <c r="AN202" i="17"/>
  <c r="AN192" i="17"/>
  <c r="AN183" i="17"/>
  <c r="AN170" i="17"/>
  <c r="AN126" i="17"/>
  <c r="AN100" i="17"/>
  <c r="AN72" i="17"/>
  <c r="AN104" i="17"/>
  <c r="AN73" i="17"/>
  <c r="AN250" i="17"/>
  <c r="AN176" i="17"/>
  <c r="AN109" i="17"/>
  <c r="AN94" i="17"/>
  <c r="AN89" i="17"/>
  <c r="AN7" i="17"/>
  <c r="AR11" i="17"/>
  <c r="AB11" i="17"/>
  <c r="AR12" i="17"/>
  <c r="AN19" i="17"/>
  <c r="AN21" i="17"/>
  <c r="AC24" i="17"/>
  <c r="AN28" i="17"/>
  <c r="AN29" i="17"/>
  <c r="AR30" i="17"/>
  <c r="AN42" i="17"/>
  <c r="AN43" i="17"/>
  <c r="AN45" i="17"/>
  <c r="AO48" i="17"/>
  <c r="AV48" i="17" s="1"/>
  <c r="AN53" i="17"/>
  <c r="AR55" i="17"/>
  <c r="AB55" i="17"/>
  <c r="AT58" i="17"/>
  <c r="AJ58" i="17"/>
  <c r="AR59" i="17"/>
  <c r="AD71" i="17"/>
  <c r="AQ71" i="17"/>
  <c r="AO74" i="17"/>
  <c r="AR82" i="17"/>
  <c r="AN83" i="17"/>
  <c r="AR84" i="17"/>
  <c r="AN106" i="17"/>
  <c r="AR108" i="17"/>
  <c r="AN113" i="17"/>
  <c r="AR119" i="17"/>
  <c r="AR123" i="17"/>
  <c r="AB123" i="17"/>
  <c r="AR129" i="17"/>
  <c r="AR130" i="17"/>
  <c r="AR149" i="17"/>
  <c r="AB149" i="17"/>
  <c r="AN150" i="17"/>
  <c r="AN151" i="17"/>
  <c r="AJ151" i="17"/>
  <c r="AT151" i="17"/>
  <c r="AD152" i="17"/>
  <c r="AQ152" i="17"/>
  <c r="AB155" i="17"/>
  <c r="AT156" i="17"/>
  <c r="AJ156" i="17"/>
  <c r="AN171" i="17"/>
  <c r="AN172" i="17"/>
  <c r="AT180" i="17"/>
  <c r="AJ180" i="17"/>
  <c r="AN180" i="17"/>
  <c r="AR194" i="17"/>
  <c r="AN205" i="17"/>
  <c r="AN225" i="17"/>
  <c r="AT225" i="17"/>
  <c r="AJ225" i="17"/>
  <c r="AR19" i="17"/>
  <c r="AB19" i="17"/>
  <c r="AT30" i="17"/>
  <c r="AJ30" i="17"/>
  <c r="AR37" i="17"/>
  <c r="AB37" i="17"/>
  <c r="AN60" i="17"/>
  <c r="AT60" i="17"/>
  <c r="AJ60" i="17"/>
  <c r="AR67" i="17"/>
  <c r="AB67" i="17"/>
  <c r="AR70" i="17"/>
  <c r="AV70" i="17" s="1"/>
  <c r="AB81" i="17"/>
  <c r="AR81" i="17"/>
  <c r="AR83" i="17"/>
  <c r="AB83" i="17"/>
  <c r="AR92" i="17"/>
  <c r="AR100" i="17"/>
  <c r="AB100" i="17"/>
  <c r="AO101" i="17"/>
  <c r="AV101" i="17" s="1"/>
  <c r="AC101" i="17"/>
  <c r="AD111" i="17"/>
  <c r="AQ111" i="17"/>
  <c r="AO128" i="17"/>
  <c r="AV128" i="17" s="1"/>
  <c r="AC128" i="17"/>
  <c r="AT136" i="17"/>
  <c r="AJ136" i="17"/>
  <c r="AT146" i="17"/>
  <c r="AJ146" i="17"/>
  <c r="AN146" i="17"/>
  <c r="AN159" i="17"/>
  <c r="AQ187" i="17"/>
  <c r="AD187" i="17"/>
  <c r="AN187" i="17"/>
  <c r="AR213" i="17"/>
  <c r="AB213" i="17"/>
  <c r="AP20" i="16"/>
  <c r="AV20" i="16" s="1"/>
  <c r="AP24" i="16"/>
  <c r="AP42" i="16"/>
  <c r="AU52" i="16"/>
  <c r="AP60" i="16"/>
  <c r="AU62" i="16"/>
  <c r="AV62" i="16" s="1"/>
  <c r="AP64" i="16"/>
  <c r="AV64" i="16" s="1"/>
  <c r="AU66" i="16"/>
  <c r="AU70" i="16"/>
  <c r="AU74" i="16"/>
  <c r="AU78" i="16"/>
  <c r="AQ94" i="16"/>
  <c r="AT94" i="16"/>
  <c r="AJ94" i="16"/>
  <c r="AR253" i="17"/>
  <c r="AR246" i="17"/>
  <c r="AR232" i="17"/>
  <c r="AR228" i="17"/>
  <c r="AR224" i="17"/>
  <c r="AR214" i="17"/>
  <c r="AR210" i="17"/>
  <c r="AR206" i="17"/>
  <c r="AR202" i="17"/>
  <c r="AR247" i="17"/>
  <c r="AR254" i="17"/>
  <c r="AR216" i="17"/>
  <c r="AR190" i="17"/>
  <c r="AR166" i="17"/>
  <c r="AR160" i="17"/>
  <c r="AR154" i="17"/>
  <c r="AR150" i="17"/>
  <c r="AR144" i="17"/>
  <c r="AR140" i="17"/>
  <c r="AR134" i="17"/>
  <c r="AR248" i="17"/>
  <c r="AR188" i="17"/>
  <c r="AR233" i="17"/>
  <c r="AR234" i="17"/>
  <c r="AR229" i="17"/>
  <c r="AR184" i="17"/>
  <c r="AR252" i="17"/>
  <c r="AR168" i="17"/>
  <c r="AR162" i="17"/>
  <c r="AR152" i="17"/>
  <c r="AR142" i="17"/>
  <c r="AR124" i="17"/>
  <c r="AR118" i="17"/>
  <c r="AR180" i="17"/>
  <c r="AR106" i="17"/>
  <c r="AR238" i="17"/>
  <c r="AR176" i="17"/>
  <c r="AR174" i="17"/>
  <c r="AR170" i="17"/>
  <c r="AR110" i="17"/>
  <c r="AR204" i="17"/>
  <c r="AR192" i="17"/>
  <c r="AR178" i="17"/>
  <c r="AR128" i="17"/>
  <c r="AR86" i="17"/>
  <c r="AR85" i="17"/>
  <c r="AR71" i="17"/>
  <c r="AV71" i="17" s="1"/>
  <c r="AR62" i="17"/>
  <c r="AR56" i="17"/>
  <c r="AR50" i="17"/>
  <c r="AR46" i="17"/>
  <c r="AV46" i="17" s="1"/>
  <c r="AR42" i="17"/>
  <c r="AR32" i="17"/>
  <c r="AR28" i="17"/>
  <c r="AV28" i="17" s="1"/>
  <c r="AR24" i="17"/>
  <c r="AR225" i="17"/>
  <c r="AR198" i="17"/>
  <c r="AR116" i="17"/>
  <c r="AR80" i="17"/>
  <c r="AR208" i="17"/>
  <c r="AR114" i="17"/>
  <c r="AT17" i="17"/>
  <c r="AV24" i="17"/>
  <c r="AN30" i="17"/>
  <c r="AN36" i="17"/>
  <c r="AT36" i="17"/>
  <c r="AJ36" i="17"/>
  <c r="AR39" i="17"/>
  <c r="AR45" i="17"/>
  <c r="AB45" i="17"/>
  <c r="AJ51" i="17"/>
  <c r="AR52" i="17"/>
  <c r="AN55" i="17"/>
  <c r="AN56" i="17"/>
  <c r="AN57" i="17"/>
  <c r="AN66" i="17"/>
  <c r="AT66" i="17"/>
  <c r="AJ66" i="17"/>
  <c r="AR72" i="17"/>
  <c r="AQ75" i="17"/>
  <c r="AN81" i="17"/>
  <c r="AJ81" i="17"/>
  <c r="AT82" i="17"/>
  <c r="AJ82" i="17"/>
  <c r="AN82" i="17"/>
  <c r="AN86" i="17"/>
  <c r="AC88" i="17"/>
  <c r="AO88" i="17"/>
  <c r="AV88" i="17" s="1"/>
  <c r="AN91" i="17"/>
  <c r="AR93" i="17"/>
  <c r="AN93" i="17"/>
  <c r="AT93" i="17"/>
  <c r="AJ93" i="17"/>
  <c r="AO94" i="17"/>
  <c r="AV94" i="17" s="1"/>
  <c r="AN95" i="17"/>
  <c r="AN101" i="17"/>
  <c r="AN105" i="17"/>
  <c r="AN110" i="17"/>
  <c r="AR113" i="17"/>
  <c r="AV113" i="17" s="1"/>
  <c r="AB113" i="17"/>
  <c r="AR120" i="17"/>
  <c r="AQ136" i="17"/>
  <c r="AD136" i="17"/>
  <c r="AN136" i="17"/>
  <c r="AN149" i="17"/>
  <c r="AR156" i="17"/>
  <c r="AC158" i="17"/>
  <c r="AO158" i="17"/>
  <c r="AV158" i="17" s="1"/>
  <c r="AR175" i="17"/>
  <c r="AB175" i="17"/>
  <c r="AN184" i="17"/>
  <c r="AR186" i="17"/>
  <c r="AR205" i="17"/>
  <c r="AB205" i="17"/>
  <c r="AO209" i="17"/>
  <c r="AQ248" i="17"/>
  <c r="AQ244" i="17"/>
  <c r="AQ176" i="17"/>
  <c r="AQ170" i="17"/>
  <c r="AQ245" i="17"/>
  <c r="AQ254" i="17"/>
  <c r="AQ249" i="17"/>
  <c r="AQ199" i="17"/>
  <c r="AQ163" i="17"/>
  <c r="AQ120" i="17"/>
  <c r="AQ183" i="17"/>
  <c r="AQ179" i="17"/>
  <c r="AQ106" i="17"/>
  <c r="AQ103" i="17"/>
  <c r="AJ247" i="17"/>
  <c r="AJ241" i="17"/>
  <c r="AJ231" i="17"/>
  <c r="AJ227" i="17"/>
  <c r="AJ223" i="17"/>
  <c r="AJ213" i="17"/>
  <c r="AJ209" i="17"/>
  <c r="AJ205" i="17"/>
  <c r="AJ201" i="17"/>
  <c r="AJ251" i="17"/>
  <c r="AJ249" i="17"/>
  <c r="AJ243" i="17"/>
  <c r="AJ239" i="17"/>
  <c r="AJ235" i="17"/>
  <c r="AJ221" i="17"/>
  <c r="AJ217" i="17"/>
  <c r="AJ245" i="17"/>
  <c r="AJ253" i="17"/>
  <c r="AJ229" i="17"/>
  <c r="AJ215" i="17"/>
  <c r="AJ206" i="17"/>
  <c r="AJ199" i="17"/>
  <c r="AJ184" i="17"/>
  <c r="AJ183" i="17"/>
  <c r="AJ181" i="17"/>
  <c r="AJ165" i="17"/>
  <c r="AJ159" i="17"/>
  <c r="AJ149" i="17"/>
  <c r="AJ139" i="17"/>
  <c r="AJ133" i="17"/>
  <c r="AJ173" i="17"/>
  <c r="AJ171" i="17"/>
  <c r="AJ228" i="17"/>
  <c r="AJ187" i="17"/>
  <c r="AJ214" i="17"/>
  <c r="AJ178" i="17"/>
  <c r="AJ131" i="17"/>
  <c r="AJ195" i="17"/>
  <c r="AJ163" i="17"/>
  <c r="AJ160" i="17"/>
  <c r="AJ150" i="17"/>
  <c r="AJ140" i="17"/>
  <c r="AJ127" i="17"/>
  <c r="AJ125" i="17"/>
  <c r="AJ113" i="17"/>
  <c r="AJ224" i="17"/>
  <c r="AJ210" i="17"/>
  <c r="AJ157" i="17"/>
  <c r="AJ154" i="17"/>
  <c r="AJ147" i="17"/>
  <c r="AJ144" i="17"/>
  <c r="AJ137" i="17"/>
  <c r="AJ134" i="17"/>
  <c r="AU9" i="17"/>
  <c r="AU13" i="17"/>
  <c r="AU17" i="17"/>
  <c r="AU21" i="17"/>
  <c r="AD25" i="17"/>
  <c r="AU25" i="17"/>
  <c r="AV25" i="17" s="1"/>
  <c r="AD29" i="17"/>
  <c r="AU29" i="17"/>
  <c r="AC30" i="17"/>
  <c r="AD33" i="17"/>
  <c r="AU33" i="17"/>
  <c r="AC34" i="17"/>
  <c r="AB35" i="17"/>
  <c r="AB39" i="17"/>
  <c r="AD43" i="17"/>
  <c r="AU43" i="17"/>
  <c r="AD47" i="17"/>
  <c r="AU47" i="17"/>
  <c r="AC48" i="17"/>
  <c r="AD51" i="17"/>
  <c r="AU51" i="17"/>
  <c r="AC52" i="17"/>
  <c r="AB53" i="17"/>
  <c r="AD57" i="17"/>
  <c r="AU57" i="17"/>
  <c r="AC58" i="17"/>
  <c r="AB59" i="17"/>
  <c r="AD63" i="17"/>
  <c r="AU63" i="17"/>
  <c r="AC64" i="17"/>
  <c r="AB65" i="17"/>
  <c r="AT69" i="17"/>
  <c r="AT70" i="17"/>
  <c r="AC71" i="17"/>
  <c r="AQ72" i="17"/>
  <c r="AT74" i="17"/>
  <c r="AT75" i="17"/>
  <c r="AR77" i="17"/>
  <c r="AB77" i="17"/>
  <c r="AD86" i="17"/>
  <c r="AQ87" i="17"/>
  <c r="AT88" i="17"/>
  <c r="AJ88" i="17"/>
  <c r="AU88" i="17"/>
  <c r="AD91" i="17"/>
  <c r="AU91" i="17"/>
  <c r="AQ92" i="17"/>
  <c r="AB93" i="17"/>
  <c r="AR95" i="17"/>
  <c r="AB95" i="17"/>
  <c r="AQ96" i="17"/>
  <c r="AN98" i="17"/>
  <c r="AJ101" i="17"/>
  <c r="AR103" i="17"/>
  <c r="AB103" i="17"/>
  <c r="AU108" i="17"/>
  <c r="AQ113" i="17"/>
  <c r="AU118" i="17"/>
  <c r="AU120" i="17"/>
  <c r="AQ121" i="17"/>
  <c r="AR125" i="17"/>
  <c r="AB125" i="17"/>
  <c r="AR126" i="17"/>
  <c r="AU126" i="17"/>
  <c r="AQ128" i="17"/>
  <c r="AJ128" i="17"/>
  <c r="AQ130" i="17"/>
  <c r="AR133" i="17"/>
  <c r="AB133" i="17"/>
  <c r="AU134" i="17"/>
  <c r="AR138" i="17"/>
  <c r="AB138" i="17"/>
  <c r="AU142" i="17"/>
  <c r="AQ144" i="17"/>
  <c r="AO147" i="17"/>
  <c r="AV147" i="17" s="1"/>
  <c r="AC147" i="17"/>
  <c r="AQ150" i="17"/>
  <c r="AT152" i="17"/>
  <c r="AJ152" i="17"/>
  <c r="AN152" i="17"/>
  <c r="AU154" i="17"/>
  <c r="AR158" i="17"/>
  <c r="AB158" i="17"/>
  <c r="AU162" i="17"/>
  <c r="AU165" i="17"/>
  <c r="AQ171" i="17"/>
  <c r="AO174" i="17"/>
  <c r="AO190" i="17"/>
  <c r="AC190" i="17"/>
  <c r="AT190" i="17"/>
  <c r="AJ190" i="17"/>
  <c r="AN190" i="17"/>
  <c r="AU201" i="17"/>
  <c r="AC202" i="17"/>
  <c r="AJ202" i="17"/>
  <c r="AQ209" i="17"/>
  <c r="AU210" i="17"/>
  <c r="AQ212" i="17"/>
  <c r="AU213" i="17"/>
  <c r="AJ232" i="17"/>
  <c r="AO234" i="17"/>
  <c r="AN234" i="17"/>
  <c r="AT234" i="17"/>
  <c r="AJ234" i="17"/>
  <c r="AO85" i="18"/>
  <c r="AO83" i="18"/>
  <c r="AO91" i="18"/>
  <c r="AO73" i="18"/>
  <c r="AO68" i="18"/>
  <c r="AO41" i="18"/>
  <c r="AO84" i="18"/>
  <c r="AO46" i="18"/>
  <c r="AO40" i="18"/>
  <c r="AO18" i="18"/>
  <c r="AV18" i="18" s="1"/>
  <c r="AO17" i="18"/>
  <c r="AO3" i="18"/>
  <c r="AO16" i="18"/>
  <c r="AO6" i="18"/>
  <c r="AO30" i="18"/>
  <c r="AO10" i="18"/>
  <c r="AO45" i="18"/>
  <c r="AO12" i="18"/>
  <c r="AU249" i="17"/>
  <c r="AU253" i="17"/>
  <c r="AU247" i="17"/>
  <c r="AU250" i="17"/>
  <c r="AU240" i="17"/>
  <c r="AU236" i="17"/>
  <c r="AU222" i="17"/>
  <c r="AU218" i="17"/>
  <c r="AU212" i="17"/>
  <c r="AU208" i="17"/>
  <c r="AU204" i="17"/>
  <c r="AU200" i="17"/>
  <c r="AU251" i="17"/>
  <c r="AU243" i="17"/>
  <c r="AU239" i="17"/>
  <c r="AU235" i="17"/>
  <c r="AU221" i="17"/>
  <c r="AU217" i="17"/>
  <c r="AU199" i="17"/>
  <c r="AU195" i="17"/>
  <c r="AU191" i="17"/>
  <c r="AU181" i="17"/>
  <c r="AU171" i="17"/>
  <c r="AU254" i="17"/>
  <c r="AU252" i="17"/>
  <c r="AU244" i="17"/>
  <c r="AU238" i="17"/>
  <c r="AU234" i="17"/>
  <c r="AU220" i="17"/>
  <c r="AU216" i="17"/>
  <c r="AU245" i="17"/>
  <c r="AU233" i="17"/>
  <c r="AU229" i="17"/>
  <c r="AU225" i="17"/>
  <c r="AU215" i="17"/>
  <c r="AU189" i="17"/>
  <c r="AU179" i="17"/>
  <c r="AU175" i="17"/>
  <c r="AU248" i="17"/>
  <c r="AU241" i="17"/>
  <c r="AU205" i="17"/>
  <c r="AU183" i="17"/>
  <c r="AU172" i="17"/>
  <c r="AU164" i="17"/>
  <c r="AU158" i="17"/>
  <c r="AU148" i="17"/>
  <c r="AU138" i="17"/>
  <c r="AU132" i="17"/>
  <c r="AU232" i="17"/>
  <c r="AU224" i="17"/>
  <c r="AU202" i="17"/>
  <c r="AU194" i="17"/>
  <c r="AU192" i="17"/>
  <c r="AU184" i="17"/>
  <c r="AU163" i="17"/>
  <c r="AU157" i="17"/>
  <c r="AU147" i="17"/>
  <c r="AU137" i="17"/>
  <c r="AU131" i="17"/>
  <c r="AU125" i="17"/>
  <c r="AU121" i="17"/>
  <c r="AU198" i="17"/>
  <c r="AU196" i="17"/>
  <c r="AU180" i="17"/>
  <c r="AU178" i="17"/>
  <c r="AU174" i="17"/>
  <c r="AU167" i="17"/>
  <c r="AU161" i="17"/>
  <c r="AU155" i="17"/>
  <c r="AU151" i="17"/>
  <c r="AU145" i="17"/>
  <c r="AU141" i="17"/>
  <c r="AU135" i="17"/>
  <c r="AU129" i="17"/>
  <c r="AU123" i="17"/>
  <c r="AU119" i="17"/>
  <c r="AU115" i="17"/>
  <c r="AU111" i="17"/>
  <c r="AU227" i="17"/>
  <c r="AU206" i="17"/>
  <c r="AU156" i="17"/>
  <c r="AU146" i="17"/>
  <c r="AU136" i="17"/>
  <c r="AU223" i="17"/>
  <c r="AU209" i="17"/>
  <c r="AU190" i="17"/>
  <c r="AU187" i="17"/>
  <c r="AU186" i="17"/>
  <c r="AU176" i="17"/>
  <c r="AU170" i="17"/>
  <c r="AU159" i="17"/>
  <c r="AU149" i="17"/>
  <c r="AU139" i="17"/>
  <c r="AU127" i="17"/>
  <c r="AU99" i="17"/>
  <c r="AU93" i="17"/>
  <c r="AU87" i="17"/>
  <c r="AU81" i="17"/>
  <c r="AU71" i="17"/>
  <c r="AU246" i="17"/>
  <c r="AU231" i="17"/>
  <c r="AU214" i="17"/>
  <c r="AU173" i="17"/>
  <c r="AU166" i="17"/>
  <c r="AU133" i="17"/>
  <c r="AU130" i="17"/>
  <c r="AU128" i="17"/>
  <c r="AU113" i="17"/>
  <c r="AU98" i="17"/>
  <c r="AU92" i="17"/>
  <c r="AU35" i="17"/>
  <c r="AU39" i="17"/>
  <c r="AU53" i="17"/>
  <c r="AU59" i="17"/>
  <c r="AU65" i="17"/>
  <c r="AT72" i="17"/>
  <c r="AJ72" i="17"/>
  <c r="AU72" i="17"/>
  <c r="AQ84" i="17"/>
  <c r="AN87" i="17"/>
  <c r="AT87" i="17"/>
  <c r="AR89" i="17"/>
  <c r="AB89" i="17"/>
  <c r="AQ95" i="17"/>
  <c r="AU95" i="17"/>
  <c r="AU96" i="17"/>
  <c r="AU103" i="17"/>
  <c r="AT108" i="17"/>
  <c r="AN108" i="17"/>
  <c r="AU114" i="17"/>
  <c r="AO120" i="17"/>
  <c r="AV120" i="17" s="1"/>
  <c r="AC120" i="17"/>
  <c r="AJ123" i="17"/>
  <c r="AO124" i="17"/>
  <c r="AV124" i="17" s="1"/>
  <c r="AC124" i="17"/>
  <c r="AT124" i="17"/>
  <c r="AJ124" i="17"/>
  <c r="AN124" i="17"/>
  <c r="AJ129" i="17"/>
  <c r="AR137" i="17"/>
  <c r="AO140" i="17"/>
  <c r="AV140" i="17" s="1"/>
  <c r="AC140" i="17"/>
  <c r="AR141" i="17"/>
  <c r="AQ146" i="17"/>
  <c r="AD146" i="17"/>
  <c r="AR157" i="17"/>
  <c r="AO160" i="17"/>
  <c r="AV160" i="17" s="1"/>
  <c r="AC160" i="17"/>
  <c r="AR161" i="17"/>
  <c r="AQ165" i="17"/>
  <c r="AR167" i="17"/>
  <c r="AU168" i="17"/>
  <c r="AJ175" i="17"/>
  <c r="AJ179" i="17"/>
  <c r="AD180" i="17"/>
  <c r="AQ180" i="17"/>
  <c r="AD189" i="17"/>
  <c r="AQ189" i="17"/>
  <c r="AD195" i="17"/>
  <c r="AQ195" i="17"/>
  <c r="AQ206" i="17"/>
  <c r="AR217" i="17"/>
  <c r="AD21" i="18"/>
  <c r="AQ21" i="18"/>
  <c r="AD23" i="18"/>
  <c r="AQ23" i="18"/>
  <c r="AJ27" i="17"/>
  <c r="AU36" i="17"/>
  <c r="AJ37" i="17"/>
  <c r="AU40" i="17"/>
  <c r="AJ41" i="17"/>
  <c r="AJ45" i="17"/>
  <c r="AU54" i="17"/>
  <c r="AJ55" i="17"/>
  <c r="AU60" i="17"/>
  <c r="AJ61" i="17"/>
  <c r="AU66" i="17"/>
  <c r="AJ67" i="17"/>
  <c r="AJ77" i="17"/>
  <c r="AU77" i="17"/>
  <c r="AJ78" i="17"/>
  <c r="AU78" i="17"/>
  <c r="AJ79" i="17"/>
  <c r="AJ87" i="17"/>
  <c r="AQ90" i="17"/>
  <c r="AN92" i="17"/>
  <c r="AQ94" i="17"/>
  <c r="AJ95" i="17"/>
  <c r="AU97" i="17"/>
  <c r="AQ98" i="17"/>
  <c r="AR101" i="17"/>
  <c r="AB101" i="17"/>
  <c r="AQ102" i="17"/>
  <c r="AJ103" i="17"/>
  <c r="AQ105" i="17"/>
  <c r="AU105" i="17"/>
  <c r="AJ106" i="17"/>
  <c r="AJ108" i="17"/>
  <c r="AN111" i="17"/>
  <c r="AJ111" i="17"/>
  <c r="AO114" i="17"/>
  <c r="AC114" i="17"/>
  <c r="AR115" i="17"/>
  <c r="AU116" i="17"/>
  <c r="AQ118" i="17"/>
  <c r="AN118" i="17"/>
  <c r="AJ118" i="17"/>
  <c r="AD119" i="17"/>
  <c r="AQ119" i="17"/>
  <c r="AN119" i="17"/>
  <c r="AJ119" i="17"/>
  <c r="AJ121" i="17"/>
  <c r="AC132" i="17"/>
  <c r="AO132" i="17"/>
  <c r="AV132" i="17" s="1"/>
  <c r="AN132" i="17"/>
  <c r="AT132" i="17"/>
  <c r="AJ132" i="17"/>
  <c r="AQ134" i="17"/>
  <c r="AO137" i="17"/>
  <c r="AV137" i="17" s="1"/>
  <c r="AC137" i="17"/>
  <c r="AQ140" i="17"/>
  <c r="AT142" i="17"/>
  <c r="AJ142" i="17"/>
  <c r="AN142" i="17"/>
  <c r="AU144" i="17"/>
  <c r="AR148" i="17"/>
  <c r="AB148" i="17"/>
  <c r="AU152" i="17"/>
  <c r="AQ154" i="17"/>
  <c r="AO157" i="17"/>
  <c r="AV157" i="17" s="1"/>
  <c r="AC157" i="17"/>
  <c r="AQ160" i="17"/>
  <c r="AT162" i="17"/>
  <c r="AJ162" i="17"/>
  <c r="AN162" i="17"/>
  <c r="AQ173" i="17"/>
  <c r="AJ174" i="17"/>
  <c r="AR181" i="17"/>
  <c r="AB181" i="17"/>
  <c r="AC182" i="17"/>
  <c r="AO182" i="17"/>
  <c r="AV182" i="17" s="1"/>
  <c r="AT182" i="17"/>
  <c r="AJ182" i="17"/>
  <c r="AN182" i="17"/>
  <c r="AD191" i="17"/>
  <c r="AQ191" i="17"/>
  <c r="AJ191" i="17"/>
  <c r="AQ194" i="17"/>
  <c r="AN208" i="17"/>
  <c r="AT208" i="17"/>
  <c r="AJ208" i="17"/>
  <c r="AC240" i="17"/>
  <c r="AO240" i="17"/>
  <c r="AN240" i="17"/>
  <c r="AQ104" i="17"/>
  <c r="AR109" i="17"/>
  <c r="AB109" i="17"/>
  <c r="AC118" i="17"/>
  <c r="AT120" i="17"/>
  <c r="AJ120" i="17"/>
  <c r="AR121" i="17"/>
  <c r="AB121" i="17"/>
  <c r="AO130" i="17"/>
  <c r="AV130" i="17" s="1"/>
  <c r="AC130" i="17"/>
  <c r="AQ131" i="17"/>
  <c r="AC134" i="17"/>
  <c r="AQ138" i="17"/>
  <c r="AN138" i="17"/>
  <c r="AT138" i="17"/>
  <c r="AJ138" i="17"/>
  <c r="AC144" i="17"/>
  <c r="AQ148" i="17"/>
  <c r="AN148" i="17"/>
  <c r="AT148" i="17"/>
  <c r="AJ148" i="17"/>
  <c r="AC154" i="17"/>
  <c r="AQ158" i="17"/>
  <c r="AN158" i="17"/>
  <c r="AT158" i="17"/>
  <c r="AJ158" i="17"/>
  <c r="AR165" i="17"/>
  <c r="AB165" i="17"/>
  <c r="AQ166" i="17"/>
  <c r="AQ168" i="17"/>
  <c r="AT168" i="17"/>
  <c r="AJ168" i="17"/>
  <c r="AN168" i="17"/>
  <c r="AQ184" i="17"/>
  <c r="AN195" i="17"/>
  <c r="AT196" i="17"/>
  <c r="AJ196" i="17"/>
  <c r="AN196" i="17"/>
  <c r="AR199" i="17"/>
  <c r="AB199" i="17"/>
  <c r="AQ228" i="17"/>
  <c r="AQ234" i="17"/>
  <c r="AC9" i="18"/>
  <c r="AO9" i="18"/>
  <c r="AV9" i="18" s="1"/>
  <c r="AT9" i="18"/>
  <c r="AJ9" i="18"/>
  <c r="AN9" i="18"/>
  <c r="AJ94" i="17"/>
  <c r="AJ100" i="17"/>
  <c r="AQ110" i="17"/>
  <c r="AN120" i="17"/>
  <c r="AN123" i="17"/>
  <c r="AT123" i="17"/>
  <c r="AQ129" i="17"/>
  <c r="AT130" i="17"/>
  <c r="AJ130" i="17"/>
  <c r="AR131" i="17"/>
  <c r="AB131" i="17"/>
  <c r="AQ135" i="17"/>
  <c r="AN135" i="17"/>
  <c r="AQ145" i="17"/>
  <c r="AN145" i="17"/>
  <c r="AQ155" i="17"/>
  <c r="AN155" i="17"/>
  <c r="AQ164" i="17"/>
  <c r="AN164" i="17"/>
  <c r="AT164" i="17"/>
  <c r="AJ164" i="17"/>
  <c r="AR172" i="17"/>
  <c r="AR173" i="17"/>
  <c r="AB173" i="17"/>
  <c r="AQ178" i="17"/>
  <c r="AR179" i="17"/>
  <c r="AR182" i="17"/>
  <c r="AO195" i="17"/>
  <c r="AV195" i="17" s="1"/>
  <c r="AC195" i="17"/>
  <c r="AQ196" i="17"/>
  <c r="AQ201" i="17"/>
  <c r="AD201" i="17"/>
  <c r="AC204" i="17"/>
  <c r="AO204" i="17"/>
  <c r="AQ214" i="17"/>
  <c r="AO216" i="17"/>
  <c r="AV216" i="17" s="1"/>
  <c r="AN216" i="17"/>
  <c r="AT216" i="17"/>
  <c r="AJ216" i="17"/>
  <c r="AQ218" i="17"/>
  <c r="AO220" i="17"/>
  <c r="AV220" i="17" s="1"/>
  <c r="AN220" i="17"/>
  <c r="AT220" i="17"/>
  <c r="AJ220" i="17"/>
  <c r="AC222" i="17"/>
  <c r="AO222" i="17"/>
  <c r="AN222" i="17"/>
  <c r="AQ241" i="17"/>
  <c r="AO248" i="17"/>
  <c r="AV248" i="17" s="1"/>
  <c r="AC248" i="17"/>
  <c r="AN23" i="18"/>
  <c r="AT23" i="18"/>
  <c r="AN29" i="18"/>
  <c r="AJ29" i="18"/>
  <c r="AT29" i="18"/>
  <c r="AQ126" i="17"/>
  <c r="AT126" i="17"/>
  <c r="AJ126" i="17"/>
  <c r="AN129" i="17"/>
  <c r="AT129" i="17"/>
  <c r="AQ167" i="17"/>
  <c r="AN167" i="17"/>
  <c r="AO170" i="17"/>
  <c r="AC170" i="17"/>
  <c r="AO171" i="17"/>
  <c r="AV171" i="17" s="1"/>
  <c r="AC171" i="17"/>
  <c r="AQ172" i="17"/>
  <c r="AT172" i="17"/>
  <c r="AJ172" i="17"/>
  <c r="AQ174" i="17"/>
  <c r="AO176" i="17"/>
  <c r="AC176" i="17"/>
  <c r="AQ182" i="17"/>
  <c r="AB189" i="17"/>
  <c r="AR189" i="17"/>
  <c r="AQ208" i="17"/>
  <c r="AO210" i="17"/>
  <c r="AV210" i="17" s="1"/>
  <c r="AO217" i="17"/>
  <c r="AV217" i="17" s="1"/>
  <c r="AC217" i="17"/>
  <c r="AR223" i="17"/>
  <c r="AB223" i="17"/>
  <c r="AQ233" i="17"/>
  <c r="AN233" i="17"/>
  <c r="AT233" i="17"/>
  <c r="AJ233" i="17"/>
  <c r="AR236" i="17"/>
  <c r="AB236" i="17"/>
  <c r="AR240" i="17"/>
  <c r="AB240" i="17"/>
  <c r="AQ243" i="17"/>
  <c r="AQ250" i="17"/>
  <c r="AT250" i="17"/>
  <c r="AJ250" i="17"/>
  <c r="AD135" i="17"/>
  <c r="AC136" i="17"/>
  <c r="AB137" i="17"/>
  <c r="AD141" i="17"/>
  <c r="AC142" i="17"/>
  <c r="AD145" i="17"/>
  <c r="AC146" i="17"/>
  <c r="AB147" i="17"/>
  <c r="AD151" i="17"/>
  <c r="AC152" i="17"/>
  <c r="AD155" i="17"/>
  <c r="AC156" i="17"/>
  <c r="AB157" i="17"/>
  <c r="AD161" i="17"/>
  <c r="AC162" i="17"/>
  <c r="AB163" i="17"/>
  <c r="AD167" i="17"/>
  <c r="AT170" i="17"/>
  <c r="AJ170" i="17"/>
  <c r="AR171" i="17"/>
  <c r="AB171" i="17"/>
  <c r="AO172" i="17"/>
  <c r="AQ175" i="17"/>
  <c r="AT176" i="17"/>
  <c r="AJ176" i="17"/>
  <c r="AO180" i="17"/>
  <c r="AV180" i="17" s="1"/>
  <c r="AC180" i="17"/>
  <c r="AQ181" i="17"/>
  <c r="AB182" i="17"/>
  <c r="AR183" i="17"/>
  <c r="AB183" i="17"/>
  <c r="AN191" i="17"/>
  <c r="AO198" i="17"/>
  <c r="AV198" i="17" s="1"/>
  <c r="AC198" i="17"/>
  <c r="AO206" i="17"/>
  <c r="AR209" i="17"/>
  <c r="AB209" i="17"/>
  <c r="AQ217" i="17"/>
  <c r="AQ220" i="17"/>
  <c r="AR222" i="17"/>
  <c r="AB222" i="17"/>
  <c r="AR227" i="17"/>
  <c r="AB227" i="17"/>
  <c r="AN236" i="17"/>
  <c r="AR239" i="17"/>
  <c r="AQ240" i="17"/>
  <c r="AB244" i="17"/>
  <c r="AR244" i="17"/>
  <c r="AN26" i="18"/>
  <c r="AJ26" i="18"/>
  <c r="AT26" i="18"/>
  <c r="AQ231" i="17"/>
  <c r="AR235" i="17"/>
  <c r="AQ236" i="17"/>
  <c r="AO239" i="17"/>
  <c r="AV239" i="17" s="1"/>
  <c r="AC239" i="17"/>
  <c r="AO244" i="17"/>
  <c r="AV244" i="17" s="1"/>
  <c r="AC244" i="17"/>
  <c r="AQ246" i="17"/>
  <c r="AN246" i="17"/>
  <c r="AJ246" i="17"/>
  <c r="AD26" i="18"/>
  <c r="AQ26" i="18"/>
  <c r="AC32" i="18"/>
  <c r="AO32" i="18"/>
  <c r="AV32" i="18" s="1"/>
  <c r="AB41" i="18"/>
  <c r="AR41" i="18"/>
  <c r="AN181" i="17"/>
  <c r="AQ186" i="17"/>
  <c r="AT186" i="17"/>
  <c r="AJ186" i="17"/>
  <c r="AO188" i="17"/>
  <c r="AV188" i="17" s="1"/>
  <c r="AO194" i="17"/>
  <c r="AC194" i="17"/>
  <c r="AN199" i="17"/>
  <c r="AR201" i="17"/>
  <c r="AB201" i="17"/>
  <c r="AQ202" i="17"/>
  <c r="AQ204" i="17"/>
  <c r="AN204" i="17"/>
  <c r="AT204" i="17"/>
  <c r="AJ204" i="17"/>
  <c r="AR212" i="17"/>
  <c r="AB212" i="17"/>
  <c r="AQ215" i="17"/>
  <c r="AN215" i="17"/>
  <c r="AQ216" i="17"/>
  <c r="AR218" i="17"/>
  <c r="AB218" i="17"/>
  <c r="AR221" i="17"/>
  <c r="AQ222" i="17"/>
  <c r="AO224" i="17"/>
  <c r="AV224" i="17" s="1"/>
  <c r="AQ227" i="17"/>
  <c r="AQ229" i="17"/>
  <c r="AN229" i="17"/>
  <c r="AO232" i="17"/>
  <c r="AV232" i="17" s="1"/>
  <c r="AO235" i="17"/>
  <c r="AC235" i="17"/>
  <c r="AN238" i="17"/>
  <c r="AT238" i="17"/>
  <c r="AJ238" i="17"/>
  <c r="AQ239" i="17"/>
  <c r="AR243" i="17"/>
  <c r="AR250" i="17"/>
  <c r="AR251" i="17"/>
  <c r="AB251" i="17"/>
  <c r="AO252" i="17"/>
  <c r="AV252" i="17" s="1"/>
  <c r="AC252" i="17"/>
  <c r="AD253" i="17"/>
  <c r="AQ253" i="17"/>
  <c r="AN253" i="17"/>
  <c r="AD6" i="18"/>
  <c r="AQ6" i="18"/>
  <c r="AN6" i="18"/>
  <c r="AT6" i="18"/>
  <c r="AC13" i="18"/>
  <c r="AO13" i="18"/>
  <c r="AV13" i="18" s="1"/>
  <c r="AT13" i="18"/>
  <c r="AJ13" i="18"/>
  <c r="AN13" i="18"/>
  <c r="AO15" i="18"/>
  <c r="AV15" i="18" s="1"/>
  <c r="AC15" i="18"/>
  <c r="AR35" i="18"/>
  <c r="AB35" i="18"/>
  <c r="AN175" i="17"/>
  <c r="AN179" i="17"/>
  <c r="AT179" i="17"/>
  <c r="AR187" i="17"/>
  <c r="AB187" i="17"/>
  <c r="AQ188" i="17"/>
  <c r="AQ192" i="17"/>
  <c r="AT192" i="17"/>
  <c r="AJ192" i="17"/>
  <c r="AT194" i="17"/>
  <c r="AJ194" i="17"/>
  <c r="AR195" i="17"/>
  <c r="AB195" i="17"/>
  <c r="AQ200" i="17"/>
  <c r="AN200" i="17"/>
  <c r="AT200" i="17"/>
  <c r="AJ200" i="17"/>
  <c r="AN212" i="17"/>
  <c r="AQ213" i="17"/>
  <c r="AN218" i="17"/>
  <c r="AO221" i="17"/>
  <c r="AC221" i="17"/>
  <c r="AQ224" i="17"/>
  <c r="AQ232" i="17"/>
  <c r="AQ235" i="17"/>
  <c r="AR241" i="17"/>
  <c r="AB241" i="17"/>
  <c r="AO243" i="17"/>
  <c r="AV243" i="17" s="1"/>
  <c r="AC243" i="17"/>
  <c r="AT246" i="17"/>
  <c r="AN252" i="17"/>
  <c r="AN96" i="18"/>
  <c r="AN89" i="18"/>
  <c r="AN97" i="18"/>
  <c r="AN84" i="18"/>
  <c r="AN73" i="18"/>
  <c r="AN95" i="18"/>
  <c r="AN85" i="18"/>
  <c r="AN74" i="18"/>
  <c r="AN83" i="18"/>
  <c r="AN60" i="18"/>
  <c r="AN56" i="18"/>
  <c r="AN91" i="18"/>
  <c r="AN70" i="18"/>
  <c r="AN52" i="18"/>
  <c r="AN35" i="18"/>
  <c r="AN90" i="18"/>
  <c r="AN57" i="18"/>
  <c r="AN55" i="18"/>
  <c r="AN54" i="18"/>
  <c r="AN47" i="18"/>
  <c r="AN30" i="18"/>
  <c r="AN75" i="18"/>
  <c r="AN59" i="18"/>
  <c r="AN41" i="18"/>
  <c r="AN28" i="18"/>
  <c r="AN46" i="18"/>
  <c r="AN40" i="18"/>
  <c r="AN31" i="18"/>
  <c r="AN45" i="18"/>
  <c r="AN42" i="18"/>
  <c r="AN19" i="18"/>
  <c r="AN33" i="18"/>
  <c r="AN21" i="18"/>
  <c r="AN32" i="18"/>
  <c r="AN15" i="18"/>
  <c r="AD16" i="18"/>
  <c r="AQ16" i="18"/>
  <c r="AN16" i="18"/>
  <c r="AT16" i="18"/>
  <c r="AO35" i="18"/>
  <c r="AV35" i="18" s="1"/>
  <c r="AC35" i="18"/>
  <c r="AD215" i="17"/>
  <c r="AC216" i="17"/>
  <c r="AB217" i="17"/>
  <c r="AC220" i="17"/>
  <c r="AB221" i="17"/>
  <c r="AD225" i="17"/>
  <c r="AD229" i="17"/>
  <c r="AD233" i="17"/>
  <c r="AC234" i="17"/>
  <c r="AB235" i="17"/>
  <c r="AC238" i="17"/>
  <c r="AB239" i="17"/>
  <c r="AB243" i="17"/>
  <c r="AC246" i="17"/>
  <c r="AQ247" i="17"/>
  <c r="AT248" i="17"/>
  <c r="AJ248" i="17"/>
  <c r="AR249" i="17"/>
  <c r="AB249" i="17"/>
  <c r="AO250" i="17"/>
  <c r="AV250" i="17" s="1"/>
  <c r="AQ251" i="17"/>
  <c r="AQ252" i="17"/>
  <c r="AT252" i="17"/>
  <c r="AJ89" i="18"/>
  <c r="AJ83" i="18"/>
  <c r="AJ73" i="18"/>
  <c r="AJ59" i="18"/>
  <c r="AJ96" i="18"/>
  <c r="AJ60" i="18"/>
  <c r="AJ84" i="18"/>
  <c r="AJ97" i="18"/>
  <c r="AJ77" i="18"/>
  <c r="AJ63" i="18"/>
  <c r="AJ87" i="18"/>
  <c r="AJ74" i="18"/>
  <c r="AJ55" i="18"/>
  <c r="AJ56" i="18"/>
  <c r="AJ71" i="18"/>
  <c r="AJ70" i="18"/>
  <c r="AJ52" i="18"/>
  <c r="AJ45" i="18"/>
  <c r="AJ32" i="18"/>
  <c r="AJ85" i="18"/>
  <c r="AJ47" i="18"/>
  <c r="AJ48" i="18"/>
  <c r="AJ41" i="18"/>
  <c r="AJ46" i="18"/>
  <c r="AJ35" i="18"/>
  <c r="AJ33" i="18"/>
  <c r="AJ19" i="18"/>
  <c r="AO7" i="18"/>
  <c r="AC7" i="18"/>
  <c r="AU7" i="18"/>
  <c r="AQ8" i="18"/>
  <c r="AB9" i="18"/>
  <c r="AR10" i="18"/>
  <c r="AB10" i="18"/>
  <c r="AQ12" i="18"/>
  <c r="AB13" i="18"/>
  <c r="AR14" i="18"/>
  <c r="AB14" i="18"/>
  <c r="AQ15" i="18"/>
  <c r="AT15" i="18"/>
  <c r="AN17" i="18"/>
  <c r="AB18" i="18"/>
  <c r="AR18" i="18"/>
  <c r="AR19" i="18"/>
  <c r="AB19" i="18"/>
  <c r="AR20" i="18"/>
  <c r="AT21" i="18"/>
  <c r="AJ21" i="18"/>
  <c r="AU21" i="18"/>
  <c r="AQ22" i="18"/>
  <c r="AQ25" i="18"/>
  <c r="AQ33" i="18"/>
  <c r="AR37" i="18"/>
  <c r="AQ43" i="18"/>
  <c r="AR53" i="18"/>
  <c r="AJ57" i="18"/>
  <c r="AU66" i="18"/>
  <c r="AT244" i="17"/>
  <c r="AJ244" i="17"/>
  <c r="AN249" i="17"/>
  <c r="AO254" i="17"/>
  <c r="AV254" i="17" s="1"/>
  <c r="AC254" i="17"/>
  <c r="AQ73" i="18"/>
  <c r="AQ70" i="18"/>
  <c r="AQ95" i="18"/>
  <c r="AQ92" i="18"/>
  <c r="AQ89" i="18"/>
  <c r="AQ67" i="18"/>
  <c r="AQ62" i="18"/>
  <c r="AQ48" i="18"/>
  <c r="AQ45" i="18"/>
  <c r="AQ31" i="18"/>
  <c r="AQ80" i="18"/>
  <c r="AQ55" i="18"/>
  <c r="AQ42" i="18"/>
  <c r="AQ41" i="18"/>
  <c r="AQ83" i="18"/>
  <c r="AQ78" i="18"/>
  <c r="AQ38" i="18"/>
  <c r="AQ72" i="18"/>
  <c r="AQ3" i="18"/>
  <c r="AT7" i="18"/>
  <c r="AJ7" i="18"/>
  <c r="AR8" i="18"/>
  <c r="AB8" i="18"/>
  <c r="AR12" i="18"/>
  <c r="AB12" i="18"/>
  <c r="AT18" i="18"/>
  <c r="AJ18" i="18"/>
  <c r="AN18" i="18"/>
  <c r="AO19" i="18"/>
  <c r="AV19" i="18" s="1"/>
  <c r="AC19" i="18"/>
  <c r="AC28" i="18"/>
  <c r="AO28" i="18"/>
  <c r="AU35" i="18"/>
  <c r="AN48" i="18"/>
  <c r="AJ212" i="17"/>
  <c r="AT212" i="17"/>
  <c r="AJ218" i="17"/>
  <c r="AT218" i="17"/>
  <c r="AJ222" i="17"/>
  <c r="AT222" i="17"/>
  <c r="AJ236" i="17"/>
  <c r="AT236" i="17"/>
  <c r="AJ240" i="17"/>
  <c r="AT240" i="17"/>
  <c r="AN244" i="17"/>
  <c r="AN247" i="17"/>
  <c r="AT247" i="17"/>
  <c r="AJ252" i="17"/>
  <c r="AT254" i="17"/>
  <c r="AJ254" i="17"/>
  <c r="AR92" i="18"/>
  <c r="AR93" i="18"/>
  <c r="AR66" i="18"/>
  <c r="AR63" i="18"/>
  <c r="AR97" i="18"/>
  <c r="AR88" i="18"/>
  <c r="AR80" i="18"/>
  <c r="AR78" i="18"/>
  <c r="AR86" i="18"/>
  <c r="AR70" i="18"/>
  <c r="AR54" i="18"/>
  <c r="AR48" i="18"/>
  <c r="AR75" i="18"/>
  <c r="AR71" i="18"/>
  <c r="AR42" i="18"/>
  <c r="AR94" i="18"/>
  <c r="AR85" i="18"/>
  <c r="AR81" i="18"/>
  <c r="AR44" i="18"/>
  <c r="AR36" i="18"/>
  <c r="AR26" i="18"/>
  <c r="AR23" i="18"/>
  <c r="AR72" i="18"/>
  <c r="AR67" i="18"/>
  <c r="AR57" i="18"/>
  <c r="AR87" i="18"/>
  <c r="AR68" i="18"/>
  <c r="AR62" i="18"/>
  <c r="AR56" i="18"/>
  <c r="AR25" i="18"/>
  <c r="AN7" i="18"/>
  <c r="AN8" i="18"/>
  <c r="AU10" i="18"/>
  <c r="AN12" i="18"/>
  <c r="AU14" i="18"/>
  <c r="AJ15" i="18"/>
  <c r="AO20" i="18"/>
  <c r="AV20" i="18" s="1"/>
  <c r="AC20" i="18"/>
  <c r="AU22" i="18"/>
  <c r="AN25" i="18"/>
  <c r="AU31" i="18"/>
  <c r="AJ42" i="18"/>
  <c r="AJ61" i="18"/>
  <c r="AR245" i="17"/>
  <c r="AB245" i="17"/>
  <c r="AC249" i="17"/>
  <c r="AU94" i="18"/>
  <c r="AU88" i="18"/>
  <c r="AU82" i="18"/>
  <c r="AU78" i="18"/>
  <c r="AU72" i="18"/>
  <c r="AU68" i="18"/>
  <c r="AU93" i="18"/>
  <c r="AU87" i="18"/>
  <c r="AU81" i="18"/>
  <c r="AU77" i="18"/>
  <c r="AU71" i="18"/>
  <c r="AU67" i="18"/>
  <c r="AU63" i="18"/>
  <c r="AU53" i="18"/>
  <c r="AU95" i="18"/>
  <c r="AU86" i="18"/>
  <c r="AU85" i="18"/>
  <c r="AU76" i="18"/>
  <c r="AU75" i="18"/>
  <c r="AU74" i="18"/>
  <c r="AU90" i="18"/>
  <c r="AU83" i="18"/>
  <c r="AU70" i="18"/>
  <c r="AU49" i="18"/>
  <c r="AU43" i="18"/>
  <c r="AU29" i="18"/>
  <c r="AU92" i="18"/>
  <c r="AU91" i="18"/>
  <c r="AU73" i="18"/>
  <c r="AU62" i="18"/>
  <c r="AU96" i="18"/>
  <c r="AU55" i="18"/>
  <c r="AU27" i="18"/>
  <c r="AU23" i="18"/>
  <c r="AU17" i="18"/>
  <c r="AU89" i="18"/>
  <c r="AU84" i="18"/>
  <c r="AU80" i="18"/>
  <c r="AU65" i="18"/>
  <c r="AU38" i="18"/>
  <c r="AU37" i="18"/>
  <c r="AU26" i="18"/>
  <c r="AU97" i="18"/>
  <c r="AU60" i="18"/>
  <c r="AU56" i="18"/>
  <c r="AU36" i="18"/>
  <c r="AU46" i="18"/>
  <c r="AU57" i="18"/>
  <c r="AU50" i="18"/>
  <c r="AU40" i="18"/>
  <c r="AU25" i="18"/>
  <c r="AU12" i="18"/>
  <c r="AU8" i="18"/>
  <c r="AU3" i="18"/>
  <c r="AU61" i="18"/>
  <c r="AU47" i="18"/>
  <c r="AU45" i="18"/>
  <c r="AU42" i="18"/>
  <c r="AU52" i="18"/>
  <c r="AU30" i="18"/>
  <c r="AU28" i="18"/>
  <c r="AU20" i="18"/>
  <c r="AU19" i="18"/>
  <c r="AU16" i="18"/>
  <c r="AU6" i="18"/>
  <c r="AQ17" i="18"/>
  <c r="AQ20" i="18"/>
  <c r="AN22" i="18"/>
  <c r="AO26" i="18"/>
  <c r="AV26" i="18" s="1"/>
  <c r="AD27" i="18"/>
  <c r="AQ27" i="18"/>
  <c r="AQ28" i="18"/>
  <c r="AU32" i="18"/>
  <c r="AQ49" i="18"/>
  <c r="AP10" i="18"/>
  <c r="AP14" i="18"/>
  <c r="AV14" i="18" s="1"/>
  <c r="AP17" i="18"/>
  <c r="AT22" i="18"/>
  <c r="AC23" i="18"/>
  <c r="AN27" i="18"/>
  <c r="AT27" i="18"/>
  <c r="AJ27" i="18"/>
  <c r="AR28" i="18"/>
  <c r="AB28" i="18"/>
  <c r="AB32" i="18"/>
  <c r="AR32" i="18"/>
  <c r="AO36" i="18"/>
  <c r="AC36" i="18"/>
  <c r="AB49" i="18"/>
  <c r="AR49" i="18"/>
  <c r="AC50" i="18"/>
  <c r="AO50" i="18"/>
  <c r="AV50" i="18" s="1"/>
  <c r="AR61" i="18"/>
  <c r="AQ65" i="18"/>
  <c r="AR74" i="18"/>
  <c r="AB74" i="18"/>
  <c r="AQ86" i="18"/>
  <c r="AD86" i="18"/>
  <c r="AQ36" i="18"/>
  <c r="AN36" i="18"/>
  <c r="AJ36" i="18"/>
  <c r="AN37" i="18"/>
  <c r="AT37" i="18"/>
  <c r="AJ37" i="18"/>
  <c r="AO38" i="18"/>
  <c r="AC38" i="18"/>
  <c r="AN38" i="18"/>
  <c r="AC44" i="18"/>
  <c r="AO44" i="18"/>
  <c r="AV44" i="18" s="1"/>
  <c r="AT44" i="18"/>
  <c r="AJ44" i="18"/>
  <c r="AQ47" i="18"/>
  <c r="AD50" i="18"/>
  <c r="AQ50" i="18"/>
  <c r="AR55" i="18"/>
  <c r="AB55" i="18"/>
  <c r="AN65" i="18"/>
  <c r="AC72" i="18"/>
  <c r="AO72" i="18"/>
  <c r="AN81" i="18"/>
  <c r="AT81" i="18"/>
  <c r="AJ81" i="18"/>
  <c r="AQ85" i="18"/>
  <c r="AP80" i="18"/>
  <c r="AP70" i="18"/>
  <c r="AP66" i="18"/>
  <c r="AP91" i="18"/>
  <c r="AP85" i="18"/>
  <c r="AP88" i="18"/>
  <c r="AP83" i="18"/>
  <c r="AP81" i="18"/>
  <c r="AP72" i="18"/>
  <c r="AP41" i="18"/>
  <c r="AP89" i="18"/>
  <c r="AV89" i="18" s="1"/>
  <c r="AP71" i="18"/>
  <c r="AP87" i="18"/>
  <c r="AP82" i="18"/>
  <c r="AP74" i="18"/>
  <c r="AP73" i="18"/>
  <c r="AP68" i="18"/>
  <c r="AP67" i="18"/>
  <c r="AP90" i="18"/>
  <c r="AP44" i="18"/>
  <c r="AP30" i="18"/>
  <c r="AP46" i="18"/>
  <c r="AP45" i="18"/>
  <c r="AP40" i="18"/>
  <c r="AP6" i="18"/>
  <c r="AP16" i="18"/>
  <c r="AO29" i="18"/>
  <c r="AC29" i="18"/>
  <c r="AP29" i="18"/>
  <c r="AQ30" i="18"/>
  <c r="AT30" i="18"/>
  <c r="AJ30" i="18"/>
  <c r="AR31" i="18"/>
  <c r="AB31" i="18"/>
  <c r="AQ35" i="18"/>
  <c r="AP36" i="18"/>
  <c r="AP38" i="18"/>
  <c r="AB40" i="18"/>
  <c r="AR40" i="18"/>
  <c r="AQ44" i="18"/>
  <c r="AD44" i="18"/>
  <c r="AN44" i="18"/>
  <c r="AO52" i="18"/>
  <c r="AV52" i="18" s="1"/>
  <c r="AC52" i="18"/>
  <c r="AC54" i="18"/>
  <c r="AO54" i="18"/>
  <c r="AV54" i="18" s="1"/>
  <c r="AT54" i="18"/>
  <c r="AJ54" i="18"/>
  <c r="AC59" i="18"/>
  <c r="AO59" i="18"/>
  <c r="AV59" i="18" s="1"/>
  <c r="AQ66" i="18"/>
  <c r="AD66" i="18"/>
  <c r="AN66" i="18"/>
  <c r="AQ81" i="18"/>
  <c r="AQ29" i="18"/>
  <c r="AR33" i="18"/>
  <c r="AB33" i="18"/>
  <c r="AO43" i="18"/>
  <c r="AV43" i="18" s="1"/>
  <c r="AC43" i="18"/>
  <c r="AB46" i="18"/>
  <c r="AR46" i="18"/>
  <c r="AQ54" i="18"/>
  <c r="AD54" i="18"/>
  <c r="AQ57" i="18"/>
  <c r="AQ59" i="18"/>
  <c r="AD59" i="18"/>
  <c r="AN61" i="18"/>
  <c r="AT61" i="18"/>
  <c r="AN80" i="18"/>
  <c r="AT80" i="18"/>
  <c r="AP84" i="18"/>
  <c r="AT38" i="18"/>
  <c r="AO42" i="18"/>
  <c r="AV42" i="18" s="1"/>
  <c r="AN43" i="18"/>
  <c r="AT43" i="18"/>
  <c r="AR45" i="18"/>
  <c r="AB45" i="18"/>
  <c r="AQ56" i="18"/>
  <c r="AR60" i="18"/>
  <c r="AB60" i="18"/>
  <c r="AT65" i="18"/>
  <c r="AO67" i="18"/>
  <c r="AV67" i="18" s="1"/>
  <c r="AR73" i="18"/>
  <c r="AB73" i="18"/>
  <c r="AO74" i="18"/>
  <c r="AV74" i="18" s="1"/>
  <c r="AQ76" i="18"/>
  <c r="AJ86" i="18"/>
  <c r="AN88" i="18"/>
  <c r="AT88" i="18"/>
  <c r="AJ88" i="18"/>
  <c r="AQ91" i="18"/>
  <c r="AJ91" i="18"/>
  <c r="AQ96" i="18"/>
  <c r="AC6" i="19"/>
  <c r="AO6" i="19"/>
  <c r="AV6" i="19" s="1"/>
  <c r="AQ32" i="18"/>
  <c r="AJ38" i="18"/>
  <c r="AQ40" i="18"/>
  <c r="AJ43" i="18"/>
  <c r="AQ46" i="18"/>
  <c r="AN49" i="18"/>
  <c r="AT49" i="18"/>
  <c r="AO53" i="18"/>
  <c r="AV53" i="18" s="1"/>
  <c r="AC53" i="18"/>
  <c r="AN53" i="18"/>
  <c r="AN62" i="18"/>
  <c r="AJ62" i="18"/>
  <c r="AJ65" i="18"/>
  <c r="AJ66" i="18"/>
  <c r="AJ76" i="18"/>
  <c r="AN78" i="18"/>
  <c r="AT78" i="18"/>
  <c r="AJ78" i="18"/>
  <c r="AR82" i="18"/>
  <c r="AR84" i="18"/>
  <c r="AB84" i="18"/>
  <c r="AN86" i="18"/>
  <c r="AO88" i="18"/>
  <c r="AV88" i="18" s="1"/>
  <c r="AN92" i="18"/>
  <c r="AJ92" i="18"/>
  <c r="AJ28" i="18"/>
  <c r="AJ49" i="18"/>
  <c r="AJ53" i="18"/>
  <c r="AQ60" i="18"/>
  <c r="AD63" i="18"/>
  <c r="AQ63" i="18"/>
  <c r="AN63" i="18"/>
  <c r="AD68" i="18"/>
  <c r="AQ68" i="18"/>
  <c r="AC74" i="18"/>
  <c r="AQ75" i="18"/>
  <c r="AN76" i="18"/>
  <c r="AO78" i="18"/>
  <c r="AV78" i="18" s="1"/>
  <c r="AQ88" i="18"/>
  <c r="AR90" i="18"/>
  <c r="AB90" i="18"/>
  <c r="AC95" i="18"/>
  <c r="AO95" i="18"/>
  <c r="AV95" i="18" s="1"/>
  <c r="AQ61" i="18"/>
  <c r="AO70" i="18"/>
  <c r="AV70" i="18" s="1"/>
  <c r="AN72" i="18"/>
  <c r="AT72" i="18"/>
  <c r="AJ72" i="18"/>
  <c r="AJ75" i="18"/>
  <c r="AQ84" i="18"/>
  <c r="AR89" i="18"/>
  <c r="AB89" i="18"/>
  <c r="AO90" i="18"/>
  <c r="AV90" i="18" s="1"/>
  <c r="AR91" i="18"/>
  <c r="AB91" i="18"/>
  <c r="AN67" i="18"/>
  <c r="AO77" i="18"/>
  <c r="AO80" i="18"/>
  <c r="AN82" i="18"/>
  <c r="AT82" i="18"/>
  <c r="AJ82" i="18"/>
  <c r="AR83" i="18"/>
  <c r="AB83" i="18"/>
  <c r="AO87" i="18"/>
  <c r="AQ93" i="18"/>
  <c r="AR96" i="18"/>
  <c r="AB96" i="18"/>
  <c r="AQ97" i="18"/>
  <c r="AR59" i="18"/>
  <c r="AB59" i="18"/>
  <c r="AO66" i="18"/>
  <c r="AV66" i="18" s="1"/>
  <c r="AJ67" i="18"/>
  <c r="AN68" i="18"/>
  <c r="AT68" i="18"/>
  <c r="AJ68" i="18"/>
  <c r="AQ71" i="18"/>
  <c r="AN77" i="18"/>
  <c r="AO82" i="18"/>
  <c r="AV82" i="18" s="1"/>
  <c r="AN87" i="18"/>
  <c r="AQ90" i="18"/>
  <c r="AR6" i="19"/>
  <c r="AB6" i="19"/>
  <c r="AN93" i="18"/>
  <c r="AN71" i="18"/>
  <c r="AQ74" i="18"/>
  <c r="AQ77" i="18"/>
  <c r="AO81" i="18"/>
  <c r="AQ87" i="18"/>
  <c r="AJ93" i="18"/>
  <c r="AN94" i="18"/>
  <c r="AT94" i="18"/>
  <c r="AJ94" i="18"/>
  <c r="AR95" i="18"/>
  <c r="AB95" i="18"/>
  <c r="AJ95" i="18"/>
  <c r="AV1012" i="1" l="1"/>
  <c r="AV738" i="1"/>
  <c r="AV512" i="1"/>
  <c r="AV443" i="1"/>
  <c r="AV405" i="1"/>
  <c r="AV369" i="1"/>
  <c r="AV352" i="1"/>
  <c r="AV310" i="1"/>
  <c r="AV298" i="1"/>
  <c r="AV230" i="1"/>
  <c r="AV744" i="1"/>
  <c r="AV555" i="1"/>
  <c r="AV533" i="1"/>
  <c r="AV411" i="1"/>
  <c r="AV375" i="1"/>
  <c r="AV255" i="1"/>
  <c r="AV997" i="1"/>
  <c r="AV948" i="1"/>
  <c r="AV714" i="1"/>
  <c r="AV518" i="1"/>
  <c r="AV357" i="1"/>
  <c r="AV488" i="1"/>
  <c r="AV438" i="1"/>
  <c r="AV500" i="1"/>
  <c r="AV346" i="1"/>
  <c r="AV292" i="1"/>
  <c r="AV236" i="1"/>
  <c r="AV188" i="1"/>
  <c r="AV266" i="1"/>
  <c r="AV943" i="1"/>
  <c r="AV774" i="1"/>
  <c r="AV768" i="1"/>
  <c r="AV756" i="1"/>
  <c r="AV316" i="1"/>
  <c r="AV304" i="1"/>
  <c r="AV322" i="1"/>
  <c r="AV937" i="1"/>
  <c r="AV955" i="1"/>
  <c r="AV726" i="1"/>
  <c r="AV286" i="1"/>
  <c r="AV274" i="1"/>
  <c r="AV242" i="1"/>
  <c r="AV170" i="1"/>
  <c r="AV345" i="1"/>
  <c r="AV1045" i="1"/>
  <c r="AV963" i="1"/>
  <c r="AV732" i="1"/>
  <c r="AV696" i="1"/>
  <c r="AV182" i="1"/>
  <c r="AV164" i="1"/>
  <c r="AV333" i="1"/>
  <c r="AV258" i="1"/>
  <c r="AV176" i="1"/>
  <c r="AV73" i="18"/>
  <c r="AV68" i="15"/>
  <c r="AV43" i="11"/>
  <c r="AV87" i="18"/>
  <c r="AV80" i="18"/>
  <c r="AV29" i="18"/>
  <c r="AV206" i="17"/>
  <c r="AV114" i="17"/>
  <c r="AV30" i="18"/>
  <c r="AV40" i="18"/>
  <c r="AV91" i="18"/>
  <c r="AV234" i="17"/>
  <c r="AV209" i="17"/>
  <c r="AV42" i="16"/>
  <c r="AV74" i="17"/>
  <c r="AV186" i="17"/>
  <c r="AV236" i="17"/>
  <c r="AV215" i="17"/>
  <c r="AV69" i="17"/>
  <c r="AV45" i="17"/>
  <c r="AV43" i="17"/>
  <c r="AV94" i="16"/>
  <c r="AV89" i="14"/>
  <c r="AV62" i="14"/>
  <c r="AV89" i="16"/>
  <c r="AV13" i="15"/>
  <c r="AV103" i="14"/>
  <c r="AV74" i="14"/>
  <c r="AV65" i="14"/>
  <c r="AV27" i="14"/>
  <c r="AV63" i="13"/>
  <c r="AV79" i="14"/>
  <c r="AV19" i="13"/>
  <c r="AV26" i="16"/>
  <c r="AV83" i="13"/>
  <c r="AV29" i="13"/>
  <c r="AV55" i="13"/>
  <c r="AV84" i="12"/>
  <c r="AV97" i="13"/>
  <c r="AV46" i="12"/>
  <c r="AV94" i="12"/>
  <c r="AV46" i="10"/>
  <c r="AV56" i="12"/>
  <c r="AV13" i="12"/>
  <c r="AV17" i="12"/>
  <c r="AV60" i="11"/>
  <c r="AV56" i="11"/>
  <c r="AV20" i="9"/>
  <c r="AV8" i="9"/>
  <c r="AV22" i="7"/>
  <c r="AV16" i="8"/>
  <c r="AV48" i="7"/>
  <c r="AV72" i="17"/>
  <c r="AV84" i="16"/>
  <c r="AV58" i="12"/>
  <c r="AV18" i="12"/>
  <c r="AV12" i="12"/>
  <c r="AV74" i="12"/>
  <c r="AV25" i="12"/>
  <c r="AV89" i="12"/>
  <c r="AV49" i="9"/>
  <c r="AV52" i="7"/>
  <c r="AV44" i="7"/>
  <c r="AV66" i="14"/>
  <c r="AV21" i="12"/>
  <c r="AV51" i="9"/>
  <c r="AV60" i="9"/>
  <c r="AV93" i="6"/>
  <c r="AV92" i="6"/>
  <c r="AV36" i="10"/>
  <c r="AV30" i="10"/>
  <c r="AV41" i="13"/>
  <c r="AV96" i="6"/>
  <c r="AV48" i="11"/>
  <c r="AV170" i="17"/>
  <c r="AV64" i="15"/>
  <c r="AV96" i="13"/>
  <c r="AV58" i="11"/>
  <c r="AV81" i="18"/>
  <c r="AV77" i="18"/>
  <c r="AV72" i="18"/>
  <c r="AV172" i="17"/>
  <c r="AV6" i="18"/>
  <c r="AV46" i="18"/>
  <c r="AV83" i="18"/>
  <c r="AV190" i="17"/>
  <c r="AV75" i="17"/>
  <c r="AV241" i="17"/>
  <c r="AV225" i="17"/>
  <c r="AV53" i="16"/>
  <c r="AV29" i="16"/>
  <c r="AV82" i="16"/>
  <c r="AV75" i="16"/>
  <c r="AV98" i="14"/>
  <c r="AV49" i="16"/>
  <c r="AV17" i="15"/>
  <c r="AV67" i="14"/>
  <c r="AV7" i="15"/>
  <c r="AV72" i="14"/>
  <c r="AV51" i="16"/>
  <c r="AV61" i="15"/>
  <c r="AV77" i="13"/>
  <c r="AV71" i="13"/>
  <c r="AV43" i="13"/>
  <c r="AV114" i="13"/>
  <c r="AV112" i="14"/>
  <c r="AV61" i="13"/>
  <c r="AV83" i="12"/>
  <c r="AV45" i="12"/>
  <c r="AV8" i="11"/>
  <c r="AV38" i="10"/>
  <c r="AV40" i="7"/>
  <c r="AV12" i="11"/>
  <c r="AV77" i="9"/>
  <c r="AV18" i="9"/>
  <c r="AV43" i="7"/>
  <c r="AV92" i="9"/>
  <c r="AV84" i="9"/>
  <c r="AV24" i="9"/>
  <c r="AV23" i="9"/>
  <c r="AV91" i="9"/>
  <c r="AV41" i="7"/>
  <c r="AV98" i="12"/>
  <c r="AV11" i="12"/>
  <c r="AV44" i="12"/>
  <c r="AV78" i="12"/>
  <c r="AV31" i="12"/>
  <c r="AV93" i="12"/>
  <c r="AV33" i="11"/>
  <c r="AV59" i="9"/>
  <c r="AV10" i="13"/>
  <c r="AV32" i="10"/>
  <c r="AV33" i="6"/>
  <c r="AV88" i="13"/>
  <c r="AV17" i="10"/>
  <c r="AV45" i="10"/>
  <c r="AV32" i="9"/>
  <c r="AV17" i="6"/>
  <c r="AV240" i="17"/>
  <c r="AV16" i="18"/>
  <c r="AV84" i="18"/>
  <c r="AV85" i="18"/>
  <c r="AV174" i="17"/>
  <c r="AV175" i="17"/>
  <c r="AV187" i="17"/>
  <c r="AV233" i="17"/>
  <c r="AV67" i="16"/>
  <c r="AV60" i="16"/>
  <c r="AV40" i="17"/>
  <c r="AV15" i="15"/>
  <c r="AV101" i="14"/>
  <c r="AV54" i="15"/>
  <c r="AV23" i="16"/>
  <c r="AV60" i="15"/>
  <c r="AV20" i="15"/>
  <c r="AV75" i="13"/>
  <c r="AV20" i="11"/>
  <c r="AV86" i="12"/>
  <c r="AV7" i="12"/>
  <c r="AV79" i="12"/>
  <c r="AV42" i="12"/>
  <c r="AV29" i="12"/>
  <c r="AV16" i="11"/>
  <c r="AV26" i="11"/>
  <c r="AV51" i="7"/>
  <c r="AV104" i="14"/>
  <c r="AV64" i="12"/>
  <c r="AV47" i="10"/>
  <c r="AV53" i="9"/>
  <c r="AV10" i="9"/>
  <c r="AV26" i="15"/>
  <c r="AV34" i="12"/>
  <c r="AV22" i="12"/>
  <c r="AV69" i="12"/>
  <c r="AV82" i="12"/>
  <c r="AV41" i="12"/>
  <c r="AV27" i="9"/>
  <c r="AV73" i="9"/>
  <c r="AV33" i="7"/>
  <c r="AV52" i="9"/>
  <c r="AV87" i="6"/>
  <c r="AV49" i="6"/>
  <c r="AV37" i="10"/>
  <c r="AV34" i="10"/>
  <c r="AV34" i="7"/>
  <c r="AV83" i="6"/>
  <c r="AV42" i="6"/>
  <c r="AV10" i="18"/>
  <c r="AV46" i="11"/>
  <c r="AV78" i="6"/>
  <c r="AV38" i="18"/>
  <c r="AV36" i="18"/>
  <c r="AV176" i="17"/>
  <c r="AV12" i="18"/>
  <c r="AV41" i="18"/>
  <c r="AV192" i="17"/>
  <c r="AV196" i="17"/>
  <c r="AV59" i="15"/>
  <c r="AV53" i="15"/>
  <c r="AV95" i="14"/>
  <c r="AV19" i="16"/>
  <c r="AV47" i="15"/>
  <c r="AV111" i="14"/>
  <c r="AV73" i="13"/>
  <c r="AV111" i="13"/>
  <c r="AV21" i="15"/>
  <c r="AV31" i="13"/>
  <c r="AV91" i="13"/>
  <c r="AV72" i="12"/>
  <c r="AV23" i="14"/>
  <c r="AV75" i="12"/>
  <c r="AV14" i="13"/>
  <c r="AV39" i="12"/>
  <c r="AV59" i="11"/>
  <c r="AV30" i="11"/>
  <c r="AV41" i="11"/>
  <c r="AV22" i="10"/>
  <c r="AV89" i="9"/>
  <c r="AV50" i="9"/>
  <c r="AV36" i="11"/>
  <c r="AV11" i="9"/>
  <c r="AV73" i="12"/>
  <c r="AV28" i="12"/>
  <c r="AV8" i="12"/>
  <c r="AV57" i="12"/>
  <c r="AV13" i="9"/>
  <c r="AV9" i="9"/>
  <c r="AV83" i="9"/>
  <c r="AV56" i="7"/>
  <c r="AV32" i="7"/>
  <c r="AV20" i="7"/>
  <c r="AV82" i="13"/>
  <c r="AV72" i="6"/>
  <c r="AV6" i="9"/>
  <c r="AV94" i="6"/>
  <c r="AV19" i="10"/>
  <c r="AV41" i="10"/>
  <c r="AV95" i="9"/>
  <c r="AV28" i="10"/>
  <c r="AV61" i="12"/>
  <c r="AV19" i="12"/>
  <c r="AV71" i="12"/>
  <c r="AV46" i="7"/>
  <c r="AV28" i="18"/>
  <c r="AV7" i="18"/>
  <c r="AV221" i="17"/>
  <c r="AV235" i="17"/>
  <c r="AV194" i="17"/>
  <c r="AV222" i="17"/>
  <c r="AV204" i="17"/>
  <c r="AV45" i="18"/>
  <c r="AV17" i="18"/>
  <c r="AV68" i="18"/>
  <c r="AV218" i="17"/>
  <c r="AV223" i="17"/>
  <c r="AV66" i="15"/>
  <c r="AV64" i="14"/>
  <c r="AV49" i="15"/>
  <c r="AV116" i="14"/>
  <c r="AV74" i="16"/>
  <c r="AV86" i="14"/>
  <c r="AV78" i="13"/>
  <c r="AV72" i="13"/>
  <c r="AV57" i="13"/>
  <c r="AV26" i="13"/>
  <c r="AV70" i="16"/>
  <c r="AV55" i="15"/>
  <c r="AV105" i="13"/>
  <c r="AV42" i="13"/>
  <c r="AV40" i="13"/>
  <c r="AV65" i="12"/>
  <c r="AV26" i="12"/>
  <c r="AV23" i="11"/>
  <c r="AV45" i="11"/>
  <c r="AV21" i="11"/>
  <c r="AV42" i="11"/>
  <c r="AV37" i="11"/>
  <c r="AV40" i="11"/>
  <c r="AV57" i="11"/>
  <c r="AV6" i="12"/>
  <c r="AV16" i="10"/>
  <c r="AV32" i="12"/>
  <c r="AV77" i="12"/>
  <c r="AV59" i="12"/>
  <c r="AV67" i="12"/>
  <c r="AV15" i="9"/>
  <c r="AV43" i="10"/>
  <c r="AV47" i="7"/>
  <c r="AV47" i="6"/>
  <c r="AV33" i="10"/>
  <c r="AV18" i="10"/>
  <c r="AV74" i="9"/>
  <c r="AV52" i="6"/>
  <c r="AV71" i="18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<sst xmlns="http://schemas.openxmlformats.org/spreadsheetml/2006/main" count="36909" uniqueCount="2667">
  <si>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</si>
  <si>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</si>
  <si>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</si>
  <si>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</si>
  <si>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</si>
  <si>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</si>
  <si>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</si>
  <si>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</si>
  <si>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</si>
  <si>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</si>
  <si>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</si>
  <si>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</si>
  <si>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</si>
  <si>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</si>
  <si>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</si>
  <si>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</si>
  <si>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</si>
  <si>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</si>
  <si>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</si>
  <si>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</si>
  <si>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</si>
  <si>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</si>
  <si>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</si>
  <si>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</si>
  <si>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</si>
  <si>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</si>
  <si>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</si>
  <si>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</si>
  <si>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</si>
  <si>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</si>
  <si>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</si>
  <si>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</si>
  <si>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</si>
  <si>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</si>
  <si>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</si>
  <si>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</si>
  <si>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</si>
  <si>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</si>
  <si>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</si>
  <si>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</si>
  <si>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</si>
  <si>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</si>
  <si>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</si>
  <si>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</si>
  <si>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</si>
  <si>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</si>
  <si>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</si>
  <si>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</si>
  <si>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</si>
  <si>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</si>
  <si>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</si>
  <si>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</si>
  <si>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</si>
  <si>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</si>
  <si>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</si>
  <si>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</si>
  <si>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</si>
  <si>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</si>
  <si>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</si>
  <si>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12</t>
  </si>
  <si>
    <t>19</t>
  </si>
  <si>
    <t>복</t>
  </si>
  <si>
    <t>A+</t>
  </si>
  <si>
    <t>B+</t>
  </si>
  <si>
    <t>7</t>
  </si>
  <si>
    <t>8</t>
  </si>
  <si>
    <t>5</t>
  </si>
  <si>
    <t>80A</t>
  </si>
  <si>
    <t>17</t>
  </si>
  <si>
    <t>16</t>
  </si>
  <si>
    <t>80B</t>
  </si>
  <si>
    <t>9</t>
  </si>
  <si>
    <t>계</t>
  </si>
  <si>
    <t>72A</t>
  </si>
  <si>
    <t>고</t>
  </si>
  <si>
    <t>73C</t>
  </si>
  <si>
    <t>73B</t>
  </si>
  <si>
    <t>73D</t>
  </si>
  <si>
    <t>6</t>
  </si>
  <si>
    <t>10</t>
  </si>
  <si>
    <t>11</t>
  </si>
  <si>
    <t>15</t>
  </si>
  <si>
    <t>14</t>
  </si>
  <si>
    <t>13</t>
  </si>
  <si>
    <t>중</t>
  </si>
  <si>
    <t>49A</t>
  </si>
  <si>
    <t>50B</t>
  </si>
  <si>
    <t>51C</t>
  </si>
  <si>
    <t>53D</t>
  </si>
  <si>
    <t>78A</t>
  </si>
  <si>
    <t>158A</t>
  </si>
  <si>
    <t>159B</t>
  </si>
  <si>
    <t>124A</t>
  </si>
  <si>
    <t>125B</t>
  </si>
  <si>
    <t>160A</t>
  </si>
  <si>
    <t>160B</t>
  </si>
  <si>
    <t>24</t>
  </si>
  <si>
    <t>69A</t>
  </si>
  <si>
    <t>69B</t>
  </si>
  <si>
    <t>87A</t>
  </si>
  <si>
    <t>90B</t>
  </si>
  <si>
    <t>107A</t>
  </si>
  <si>
    <t>109B</t>
  </si>
  <si>
    <t>18</t>
  </si>
  <si>
    <t>104A</t>
  </si>
  <si>
    <t>104C</t>
  </si>
  <si>
    <t>105B</t>
  </si>
  <si>
    <t>147A</t>
  </si>
  <si>
    <t>147B</t>
  </si>
  <si>
    <t>151B</t>
  </si>
  <si>
    <t>151A</t>
  </si>
  <si>
    <t>181A</t>
  </si>
  <si>
    <t>182C</t>
  </si>
  <si>
    <t>182B</t>
  </si>
  <si>
    <t>155A</t>
  </si>
  <si>
    <t>155B</t>
  </si>
  <si>
    <t>316A</t>
  </si>
  <si>
    <t>316B</t>
  </si>
  <si>
    <t>107B</t>
  </si>
  <si>
    <t>94A</t>
  </si>
  <si>
    <t>95B</t>
  </si>
  <si>
    <t>114A</t>
  </si>
  <si>
    <t>114B</t>
  </si>
  <si>
    <t>114D</t>
  </si>
  <si>
    <t>115C</t>
  </si>
  <si>
    <t>117PA</t>
  </si>
  <si>
    <t>157A</t>
  </si>
  <si>
    <t>157C</t>
  </si>
  <si>
    <t>158B</t>
  </si>
  <si>
    <t>115A</t>
  </si>
  <si>
    <t>116D</t>
  </si>
  <si>
    <t>116C</t>
  </si>
  <si>
    <t>116A-1</t>
  </si>
  <si>
    <t>117B</t>
  </si>
  <si>
    <t>111A</t>
  </si>
  <si>
    <t>112C</t>
  </si>
  <si>
    <t>112B</t>
  </si>
  <si>
    <t>112D</t>
  </si>
  <si>
    <t>112A</t>
  </si>
  <si>
    <t>114C</t>
  </si>
  <si>
    <t>115B</t>
  </si>
  <si>
    <t>157B</t>
  </si>
  <si>
    <t>193A</t>
  </si>
  <si>
    <t>193B</t>
  </si>
  <si>
    <t>113A</t>
  </si>
  <si>
    <t>113C</t>
  </si>
  <si>
    <t>98B</t>
  </si>
  <si>
    <t>98A</t>
  </si>
  <si>
    <t>98C</t>
  </si>
  <si>
    <t>111D</t>
  </si>
  <si>
    <t>111G</t>
  </si>
  <si>
    <t>111C</t>
  </si>
  <si>
    <t>111B</t>
  </si>
  <si>
    <t>111F1</t>
  </si>
  <si>
    <t>116B</t>
  </si>
  <si>
    <t>148C</t>
  </si>
  <si>
    <t>21</t>
  </si>
  <si>
    <t>149B</t>
  </si>
  <si>
    <t>164A</t>
  </si>
  <si>
    <t>165C</t>
  </si>
  <si>
    <t>166B</t>
  </si>
  <si>
    <t>108A</t>
  </si>
  <si>
    <t>108B</t>
  </si>
  <si>
    <t>108A-1</t>
  </si>
  <si>
    <t>108B-1</t>
  </si>
  <si>
    <t>129A</t>
  </si>
  <si>
    <t>130B</t>
  </si>
  <si>
    <t>130C</t>
  </si>
  <si>
    <t>152C</t>
  </si>
  <si>
    <t>123B</t>
  </si>
  <si>
    <t>124C</t>
  </si>
  <si>
    <t>156A</t>
  </si>
  <si>
    <t>156B</t>
  </si>
  <si>
    <t>163C</t>
  </si>
  <si>
    <t>165B</t>
  </si>
  <si>
    <t>126A</t>
  </si>
  <si>
    <t>126B</t>
  </si>
  <si>
    <t>145A</t>
  </si>
  <si>
    <t>146B</t>
  </si>
  <si>
    <t>146C</t>
  </si>
  <si>
    <t>145C</t>
  </si>
  <si>
    <t>146D</t>
  </si>
  <si>
    <t>146A</t>
  </si>
  <si>
    <t>97B1</t>
  </si>
  <si>
    <t>110F1</t>
  </si>
  <si>
    <t>110B</t>
  </si>
  <si>
    <t>121A</t>
  </si>
  <si>
    <t>128A</t>
  </si>
  <si>
    <t>20</t>
  </si>
  <si>
    <t>97B</t>
  </si>
  <si>
    <t>110F</t>
  </si>
  <si>
    <t>111E</t>
  </si>
  <si>
    <t>84A</t>
  </si>
  <si>
    <t>84B</t>
  </si>
  <si>
    <t>84C</t>
  </si>
  <si>
    <t>116A</t>
  </si>
  <si>
    <t>116E</t>
  </si>
  <si>
    <t>192B</t>
  </si>
  <si>
    <t>104B</t>
  </si>
  <si>
    <t>23</t>
  </si>
  <si>
    <t>81A</t>
  </si>
  <si>
    <t>82B</t>
  </si>
  <si>
    <t>81C</t>
  </si>
  <si>
    <t>137A</t>
  </si>
  <si>
    <t>137B</t>
  </si>
  <si>
    <t>137A-1</t>
  </si>
  <si>
    <t>137C</t>
  </si>
  <si>
    <t>106A</t>
  </si>
  <si>
    <t>106B</t>
  </si>
  <si>
    <t>109A</t>
  </si>
  <si>
    <t>109C</t>
  </si>
  <si>
    <t>109D</t>
  </si>
  <si>
    <t>110A</t>
  </si>
  <si>
    <t>110C-1</t>
  </si>
  <si>
    <t>111D-1</t>
  </si>
  <si>
    <t>133B1</t>
  </si>
  <si>
    <t>133F1</t>
  </si>
  <si>
    <t>127B</t>
  </si>
  <si>
    <t>127D</t>
  </si>
  <si>
    <t>127E</t>
  </si>
  <si>
    <t>127C</t>
  </si>
  <si>
    <t>127A</t>
  </si>
  <si>
    <t>127F</t>
  </si>
  <si>
    <t>144A</t>
  </si>
  <si>
    <t>144D</t>
  </si>
  <si>
    <t>144C</t>
  </si>
  <si>
    <t>144E</t>
  </si>
  <si>
    <t>144B</t>
  </si>
  <si>
    <t>144F</t>
  </si>
  <si>
    <t>144G</t>
  </si>
  <si>
    <t>188C</t>
  </si>
  <si>
    <t>188D</t>
  </si>
  <si>
    <t>188A</t>
  </si>
  <si>
    <t>189B</t>
  </si>
  <si>
    <t>226A</t>
  </si>
  <si>
    <t>226B</t>
  </si>
  <si>
    <t>79A</t>
  </si>
  <si>
    <t>99C</t>
  </si>
  <si>
    <t>112E</t>
  </si>
  <si>
    <t>72B</t>
  </si>
  <si>
    <t>74A</t>
  </si>
  <si>
    <t>164B</t>
  </si>
  <si>
    <t>166A</t>
  </si>
  <si>
    <t>26</t>
  </si>
  <si>
    <t>260B</t>
  </si>
  <si>
    <t>260A</t>
  </si>
  <si>
    <t>207B</t>
  </si>
  <si>
    <t>208A</t>
  </si>
  <si>
    <t>209C</t>
  </si>
  <si>
    <t>25</t>
  </si>
  <si>
    <t>124B</t>
  </si>
  <si>
    <t>125A</t>
  </si>
  <si>
    <t>229B</t>
  </si>
  <si>
    <t>229A</t>
  </si>
  <si>
    <t>76B</t>
  </si>
  <si>
    <t>22</t>
  </si>
  <si>
    <t>167A</t>
  </si>
  <si>
    <t>217B</t>
  </si>
  <si>
    <t>219A</t>
  </si>
  <si>
    <t>163B</t>
  </si>
  <si>
    <t>227B</t>
  </si>
  <si>
    <t>228A</t>
  </si>
  <si>
    <t>103A</t>
  </si>
  <si>
    <t>103B</t>
  </si>
  <si>
    <t>50A</t>
  </si>
  <si>
    <t>51B</t>
  </si>
  <si>
    <t>73A</t>
  </si>
  <si>
    <t>73E</t>
  </si>
  <si>
    <t>73F</t>
  </si>
  <si>
    <t>90A</t>
  </si>
  <si>
    <t>92B</t>
  </si>
  <si>
    <t>94B1</t>
  </si>
  <si>
    <t>95B2</t>
  </si>
  <si>
    <t>52B</t>
  </si>
  <si>
    <t>102B</t>
  </si>
  <si>
    <t>102A</t>
  </si>
  <si>
    <t>77C</t>
  </si>
  <si>
    <t>78B-1</t>
  </si>
  <si>
    <t>78B</t>
  </si>
  <si>
    <t>84D</t>
  </si>
  <si>
    <t>106D</t>
  </si>
  <si>
    <t>107C</t>
  </si>
  <si>
    <t>128B</t>
  </si>
  <si>
    <t>145B</t>
  </si>
  <si>
    <t>190C</t>
  </si>
  <si>
    <t>190A</t>
  </si>
  <si>
    <t>190A1</t>
  </si>
  <si>
    <t>190B</t>
  </si>
  <si>
    <t>227A</t>
  </si>
  <si>
    <t>228B</t>
  </si>
  <si>
    <t>79B</t>
  </si>
  <si>
    <t>160TR</t>
  </si>
  <si>
    <t>179TR</t>
  </si>
  <si>
    <t>184A</t>
  </si>
  <si>
    <t>79C</t>
  </si>
  <si>
    <t>128D</t>
  </si>
  <si>
    <t>128G</t>
  </si>
  <si>
    <t>128C</t>
  </si>
  <si>
    <t>128E</t>
  </si>
  <si>
    <t>129F1</t>
  </si>
  <si>
    <t>129F2</t>
  </si>
  <si>
    <t>146A2</t>
  </si>
  <si>
    <t>146A1</t>
  </si>
  <si>
    <t>146E</t>
  </si>
  <si>
    <t>194A</t>
  </si>
  <si>
    <t>234A</t>
  </si>
  <si>
    <t>234B</t>
  </si>
  <si>
    <t>72A-1</t>
  </si>
  <si>
    <t>84A-1</t>
  </si>
  <si>
    <t>108D</t>
  </si>
  <si>
    <t>68A</t>
  </si>
  <si>
    <t>123(동부)</t>
  </si>
  <si>
    <t>152(코오롱)</t>
  </si>
  <si>
    <t>152(동부)</t>
  </si>
  <si>
    <t>196(동부)</t>
  </si>
  <si>
    <t>197A(코오롱)</t>
  </si>
  <si>
    <t>198B(코오롱)</t>
  </si>
  <si>
    <t>177A</t>
  </si>
  <si>
    <t>177B</t>
  </si>
  <si>
    <t>231A</t>
  </si>
  <si>
    <t>231B</t>
  </si>
  <si>
    <t>254A</t>
  </si>
  <si>
    <t>254B</t>
  </si>
  <si>
    <t>310F</t>
  </si>
  <si>
    <t>311C</t>
  </si>
  <si>
    <t>311B</t>
  </si>
  <si>
    <t>311E</t>
  </si>
  <si>
    <t>311G</t>
  </si>
  <si>
    <t>311A</t>
  </si>
  <si>
    <t>311D</t>
  </si>
  <si>
    <t>311H</t>
  </si>
  <si>
    <t>311I</t>
  </si>
  <si>
    <t>21C</t>
  </si>
  <si>
    <t>23A</t>
  </si>
  <si>
    <t>24B</t>
  </si>
  <si>
    <t>25A</t>
  </si>
  <si>
    <t>26B</t>
  </si>
  <si>
    <t>35A</t>
  </si>
  <si>
    <t>37B</t>
  </si>
  <si>
    <t>43A</t>
  </si>
  <si>
    <t>44B</t>
  </si>
  <si>
    <t>46A</t>
  </si>
  <si>
    <t>46B</t>
  </si>
  <si>
    <t>185A</t>
  </si>
  <si>
    <t>186B</t>
  </si>
  <si>
    <t>186C</t>
  </si>
  <si>
    <t>192C</t>
  </si>
  <si>
    <t>96A</t>
  </si>
  <si>
    <t>99A</t>
  </si>
  <si>
    <t>100C</t>
  </si>
  <si>
    <t>210A</t>
  </si>
  <si>
    <t>211B</t>
  </si>
  <si>
    <t>213A</t>
  </si>
  <si>
    <t>214C</t>
  </si>
  <si>
    <t>214B</t>
  </si>
  <si>
    <t>303A</t>
  </si>
  <si>
    <t>303B</t>
  </si>
  <si>
    <t>158C</t>
  </si>
  <si>
    <t>189A</t>
  </si>
  <si>
    <t>189C</t>
  </si>
  <si>
    <t>101A</t>
  </si>
  <si>
    <t>101B</t>
  </si>
  <si>
    <t>113D</t>
  </si>
  <si>
    <t>113G</t>
  </si>
  <si>
    <t>113I</t>
  </si>
  <si>
    <t>114H</t>
  </si>
  <si>
    <t>114F</t>
  </si>
  <si>
    <t>114E</t>
  </si>
  <si>
    <t>114J</t>
  </si>
  <si>
    <t>114K</t>
  </si>
  <si>
    <t>77B</t>
  </si>
  <si>
    <t>194B</t>
  </si>
  <si>
    <t>195A</t>
  </si>
  <si>
    <t>201B</t>
  </si>
  <si>
    <t>210B</t>
  </si>
  <si>
    <t>152A</t>
  </si>
  <si>
    <t>153B</t>
  </si>
  <si>
    <t>174A</t>
  </si>
  <si>
    <t>176B</t>
  </si>
  <si>
    <t>292B</t>
  </si>
  <si>
    <t>293A</t>
  </si>
  <si>
    <t>113E</t>
  </si>
  <si>
    <t>126C</t>
  </si>
  <si>
    <t>126D</t>
  </si>
  <si>
    <t>143B</t>
  </si>
  <si>
    <t>143A</t>
  </si>
  <si>
    <t>147C</t>
  </si>
  <si>
    <t>186A</t>
  </si>
  <si>
    <t>187C</t>
  </si>
  <si>
    <t>187B</t>
  </si>
  <si>
    <t>224A</t>
  </si>
  <si>
    <t>224B</t>
  </si>
  <si>
    <t>191B</t>
  </si>
  <si>
    <t>76A</t>
  </si>
  <si>
    <t>148A</t>
  </si>
  <si>
    <t>149C</t>
  </si>
  <si>
    <t>150A</t>
  </si>
  <si>
    <t>150B</t>
  </si>
  <si>
    <t>179A</t>
  </si>
  <si>
    <t>179B</t>
  </si>
  <si>
    <t>179C</t>
  </si>
  <si>
    <t>187A</t>
  </si>
  <si>
    <t>126E</t>
  </si>
  <si>
    <t>148B</t>
  </si>
  <si>
    <t>126F</t>
  </si>
  <si>
    <t>126A1</t>
  </si>
  <si>
    <t>126G</t>
  </si>
  <si>
    <t>143A1</t>
  </si>
  <si>
    <t>187D</t>
  </si>
  <si>
    <t>188F</t>
  </si>
  <si>
    <t>O</t>
  </si>
  <si>
    <t>동1</t>
  </si>
  <si>
    <t>수내동</t>
  </si>
  <si>
    <t>이매동</t>
  </si>
  <si>
    <t>정자동</t>
  </si>
  <si>
    <t>서현동</t>
  </si>
  <si>
    <t>백현동</t>
  </si>
  <si>
    <t>야탑동</t>
  </si>
  <si>
    <t>구미동</t>
  </si>
  <si>
    <t>동2</t>
  </si>
  <si>
    <t>삼평동</t>
  </si>
  <si>
    <t>동3</t>
  </si>
  <si>
    <t>전체</t>
  </si>
  <si>
    <t>~</t>
  </si>
  <si>
    <t>효자촌화성,럭키(22평/9.0)</t>
  </si>
  <si>
    <t>30평대</t>
  </si>
  <si>
    <t>20평대(방3)</t>
  </si>
  <si>
    <t>우성(시범단지)('91/15.3)</t>
  </si>
  <si>
    <t>상록라이프('94/13.5)</t>
  </si>
  <si>
    <t>20평대(방2)</t>
  </si>
  <si>
    <t>효자촌화성,럭키('94/9.0)</t>
  </si>
  <si>
    <t>탑선경('92/9.6)</t>
  </si>
  <si>
    <t>효자촌대우,대창('94/8.3)</t>
  </si>
  <si>
    <t>매화마을공무원1단지('95/8.5)</t>
  </si>
  <si>
    <t>10평대</t>
  </si>
  <si>
    <t>양지5단지한양('92/10.5)</t>
  </si>
  <si>
    <t>동 이름 :</t>
  </si>
  <si>
    <t>KB 평면도입력</t>
  </si>
  <si>
    <t>[구미동]</t>
  </si>
  <si>
    <t>까치마을금성백조</t>
  </si>
  <si>
    <t>1995.03.</t>
  </si>
  <si>
    <t>계단식</t>
  </si>
  <si>
    <t>70A</t>
  </si>
  <si>
    <t>https://new.land.naver.com/complexes/8449?tab=detail&amp;rf=Y</t>
  </si>
  <si>
    <t>경기도 성남시 분당구 구미동 20</t>
  </si>
  <si>
    <t>경기도</t>
  </si>
  <si>
    <t>성남시</t>
  </si>
  <si>
    <t>분당구</t>
  </si>
  <si>
    <t>경기도 성남시 분당구 미금일로90번길 11</t>
  </si>
  <si>
    <t>70B</t>
  </si>
  <si>
    <t>현대노블리스</t>
  </si>
  <si>
    <t>2000.12.</t>
  </si>
  <si>
    <t>https://new.land.naver.com/complexes/10571?tab=detail&amp;rf=Y</t>
  </si>
  <si>
    <t>경기도 성남시 분당구 구미동 82</t>
  </si>
  <si>
    <t>경기도 성남시 분당구 금곡로 171</t>
  </si>
  <si>
    <t>무지개12단지주공</t>
  </si>
  <si>
    <t>1995.07.</t>
  </si>
  <si>
    <t>복도식</t>
  </si>
  <si>
    <t>https://new.land.naver.com/complexes/2675?tab=detail&amp;rf=Y</t>
  </si>
  <si>
    <t>경기도 성남시 분당구 구미동 212</t>
  </si>
  <si>
    <t>경기도 성남시 분당구 미금로22번길 10</t>
  </si>
  <si>
    <t>까치건영</t>
  </si>
  <si>
    <t>1995.06.</t>
  </si>
  <si>
    <t>https://new.land.naver.com/complexes/11491?tab=detail&amp;rf=Y</t>
  </si>
  <si>
    <t>경기도 성남시 분당구 구미동 12</t>
  </si>
  <si>
    <t>경기도 성남시 분당구 미금일로90번길 23</t>
  </si>
  <si>
    <t>까치주공2단지</t>
  </si>
  <si>
    <t>1995.04.</t>
  </si>
  <si>
    <t>https://new.land.naver.com/complexes/1382?tab=detail&amp;rf=Y</t>
  </si>
  <si>
    <t>경기도 성남시 분당구 구미동 88</t>
  </si>
  <si>
    <t>경기도 성남시 분당구 미금일로 22</t>
  </si>
  <si>
    <t>무지개2단지LG</t>
  </si>
  <si>
    <t>1995.08.</t>
  </si>
  <si>
    <t>https://new.land.naver.com/complexes/1705?tab=detail&amp;rf=Y</t>
  </si>
  <si>
    <t>경기도 성남시 분당구 구미동 202</t>
  </si>
  <si>
    <t>경기도 성남시 분당구 구미로 50</t>
  </si>
  <si>
    <t>까치마을우방,우성</t>
  </si>
  <si>
    <t>1994.11.</t>
  </si>
  <si>
    <t>218B</t>
  </si>
  <si>
    <t>https://new.land.naver.com/complexes/9230?tab=detail&amp;rf=Y</t>
  </si>
  <si>
    <t>경기도 성남시 분당구 구미동 75</t>
  </si>
  <si>
    <t>경기도 성남시 분당구 금곡로 201</t>
  </si>
  <si>
    <t>218A</t>
  </si>
  <si>
    <t>무지개6단지건영</t>
  </si>
  <si>
    <t>https://new.land.naver.com/complexes/1991?tab=detail&amp;rf=Y</t>
  </si>
  <si>
    <t>경기도 성남시 분당구 구미동 225</t>
  </si>
  <si>
    <t>경기도 성남시 분당구 구미로 115</t>
  </si>
  <si>
    <t>까치신원</t>
  </si>
  <si>
    <t>https://new.land.naver.com/complexes/1353?tab=detail&amp;rf=Y</t>
  </si>
  <si>
    <t>경기도 성남시 분당구 구미동 66</t>
  </si>
  <si>
    <t>경기도 성남시 분당구 미금로 177</t>
  </si>
  <si>
    <t>신안시네하우스</t>
  </si>
  <si>
    <t>2000.10.</t>
  </si>
  <si>
    <t>211A</t>
  </si>
  <si>
    <t>https://new.land.naver.com/complexes/120548?tab=detail&amp;rf=Y</t>
  </si>
  <si>
    <t>경기도 성남시 분당구 구미동 118</t>
  </si>
  <si>
    <t>경기도 성남시 분당구 금곡로 57</t>
  </si>
  <si>
    <t>216B</t>
  </si>
  <si>
    <t>무지개1단지대림</t>
  </si>
  <si>
    <t>https://new.land.naver.com/complexes/2194?tab=detail&amp;rf=Y</t>
  </si>
  <si>
    <t>경기도 성남시 분당구 구미동 211</t>
  </si>
  <si>
    <t>경기도 성남시 분당구 미금로 23</t>
  </si>
  <si>
    <t>무지개5단지청구</t>
  </si>
  <si>
    <t>https://new.land.naver.com/complexes/2789?tab=detail&amp;rf=Y</t>
  </si>
  <si>
    <t>경기도 성남시 분당구 구미동 221</t>
  </si>
  <si>
    <t>경기도 성남시 분당구 무지개로 144</t>
  </si>
  <si>
    <t>무지개8단지제일</t>
  </si>
  <si>
    <t>https://new.land.naver.com/complexes/2549?tab=detail&amp;rf=Y</t>
  </si>
  <si>
    <t>경기도 성남시 분당구 구미동 243</t>
  </si>
  <si>
    <t>경기도 성남시 분당구 구미로144번길 7</t>
  </si>
  <si>
    <t>하얀주공5단지</t>
  </si>
  <si>
    <t>https://new.land.naver.com/complexes/2874?tab=detail&amp;rf=Y</t>
  </si>
  <si>
    <t>경기도 성남시 분당구 구미동 110</t>
  </si>
  <si>
    <t>경기도 성남시 분당구 미금일로 21</t>
  </si>
  <si>
    <t>무지개4단지주공</t>
  </si>
  <si>
    <t>1995.11.</t>
  </si>
  <si>
    <t>https://new.land.naver.com/complexes/2617?tab=detail&amp;rf=Y</t>
  </si>
  <si>
    <t>경기도 성남시 분당구 구미동 220</t>
  </si>
  <si>
    <t>경기도 성남시 분당구 미금로 66</t>
  </si>
  <si>
    <t>무지개11단지금강</t>
  </si>
  <si>
    <t>1995.09.</t>
  </si>
  <si>
    <t>https://new.land.naver.com/complexes/2080?tab=detail&amp;rf=Y</t>
  </si>
  <si>
    <t>경기도 성남시 분당구 구미동 213</t>
  </si>
  <si>
    <t>경기도 성남시 분당구 미금로22번길 9</t>
  </si>
  <si>
    <t>하얀마을그랜드빌</t>
  </si>
  <si>
    <t>https://new.land.naver.com/complexes/9227?tab=detail&amp;rf=Y</t>
  </si>
  <si>
    <t>경기도 성남시 분당구 구미동 111</t>
  </si>
  <si>
    <t>경기도 성남시 분당구 미금로 114</t>
  </si>
  <si>
    <t>무지개9단지동아</t>
  </si>
  <si>
    <t>https://new.land.naver.com/complexes/2341?tab=detail&amp;rf=Y</t>
  </si>
  <si>
    <t>경기도 성남시 분당구 구미동 240</t>
  </si>
  <si>
    <t>경기도 성남시 분당구 구미로144번길 8</t>
  </si>
  <si>
    <t>무지개마을7단지라이프</t>
  </si>
  <si>
    <t>https://new.land.naver.com/complexes/1610?tab=detail&amp;rf=Y</t>
  </si>
  <si>
    <t>경기도 성남시 분당구 구미동 242</t>
  </si>
  <si>
    <t>경기도 성남시 분당구 구미로 143</t>
  </si>
  <si>
    <t>힐스빌8차</t>
  </si>
  <si>
    <t>2004.07.</t>
  </si>
  <si>
    <t>https://new.land.naver.com/complexes/120463?tab=detail&amp;rf=Y</t>
  </si>
  <si>
    <t>경기도 성남시 분당구 구미동 103</t>
  </si>
  <si>
    <t>경기도 성남시 분당구 미금일로 7</t>
  </si>
  <si>
    <t>153A</t>
  </si>
  <si>
    <t>무지개마을10단지삼성건영</t>
  </si>
  <si>
    <t>1996.02.</t>
  </si>
  <si>
    <t>https://new.land.naver.com/complexes/1352?tab=detail&amp;rf=Y</t>
  </si>
  <si>
    <t>경기도 성남시 분당구 구미동 222</t>
  </si>
  <si>
    <t>경기도 성남시 분당구 구미로 100</t>
  </si>
  <si>
    <t>화이트빌</t>
  </si>
  <si>
    <t>https://new.land.naver.com/complexes/9225?tab=detail&amp;rf=Y</t>
  </si>
  <si>
    <t>경기도 성남시 분당구 구미동 121</t>
  </si>
  <si>
    <t>경기도 성남시 분당구 금곡로 39</t>
  </si>
  <si>
    <t>154A</t>
  </si>
  <si>
    <t>188E</t>
  </si>
  <si>
    <t>까치대우,롯데,선경</t>
  </si>
  <si>
    <t>https://new.land.naver.com/complexes/1576?tab=detail&amp;rf=Y</t>
  </si>
  <si>
    <t>경기도 성남시 분당구 구미동 77</t>
  </si>
  <si>
    <t>경기도 성남시 분당구 미금로 184</t>
  </si>
  <si>
    <t>무지개마을3단지신한,건영</t>
  </si>
  <si>
    <t>https://new.land.naver.com/complexes/1873?tab=detail&amp;rf=Y</t>
  </si>
  <si>
    <t>경기도 성남시 분당구 구미동 201</t>
  </si>
  <si>
    <t>경기도 성남시 분당구 미금로 63</t>
  </si>
  <si>
    <t>서울시니어스분당타워</t>
  </si>
  <si>
    <t>2003.08.</t>
  </si>
  <si>
    <t>https://new.land.naver.com/complexes/119018?tab=detail&amp;rf=Y</t>
  </si>
  <si>
    <t>경기도 성남시 분당구 구미동 297-2</t>
  </si>
  <si>
    <t>경기도 성남시 분당구 구미로173번길 47</t>
  </si>
  <si>
    <t>100A</t>
  </si>
  <si>
    <t>까치롯데,선경</t>
  </si>
  <si>
    <t>https://new.land.naver.com/complexes/2591?tab=detail&amp;rf=Y</t>
  </si>
  <si>
    <t>경기도 성남시 분당구 구미동 63</t>
  </si>
  <si>
    <t>경기도 성남시 분당구 미금일로 58</t>
  </si>
  <si>
    <t>빌라드Y</t>
  </si>
  <si>
    <t>2010.10.</t>
  </si>
  <si>
    <t>161G</t>
  </si>
  <si>
    <t>https://new.land.naver.com/complexes/111708?tab=detail&amp;rf=Y</t>
  </si>
  <si>
    <t>경기도 성남시 분당구 구미동 278-1</t>
  </si>
  <si>
    <t>경기도 성남시 분당구 구미로174번길 6</t>
  </si>
  <si>
    <t>161H</t>
  </si>
  <si>
    <t>161I</t>
  </si>
  <si>
    <t>161E</t>
  </si>
  <si>
    <t>162A</t>
  </si>
  <si>
    <t>162B</t>
  </si>
  <si>
    <t>163F</t>
  </si>
  <si>
    <t>165D</t>
  </si>
  <si>
    <t>196B</t>
  </si>
  <si>
    <t>199A</t>
  </si>
  <si>
    <t>[궁내동]</t>
  </si>
  <si>
    <t>하이츠빌리지I</t>
  </si>
  <si>
    <t>2001.02.</t>
  </si>
  <si>
    <t>161A</t>
  </si>
  <si>
    <t>https://new.land.naver.com/complexes/15998?tab=detail&amp;rf=Y</t>
  </si>
  <si>
    <t>경기도 성남시 분당구 궁내동 353</t>
  </si>
  <si>
    <t>궁내동</t>
  </si>
  <si>
    <t>경기도 성남시 분당구 궁내로40번길 11-1</t>
  </si>
  <si>
    <t>[금곡동]</t>
  </si>
  <si>
    <t>분당두산위브</t>
  </si>
  <si>
    <t>2003.09.</t>
  </si>
  <si>
    <t>https://new.land.naver.com/complexes/8297?tab=detail&amp;rf=Y</t>
  </si>
  <si>
    <t>경기도 성남시 분당구 금곡동 192</t>
  </si>
  <si>
    <t>금곡동</t>
  </si>
  <si>
    <t>경기도 성남시 분당구 정자일로 55</t>
  </si>
  <si>
    <t>청솔동아</t>
  </si>
  <si>
    <t>1995.02.</t>
  </si>
  <si>
    <t>https://new.land.naver.com/complexes/2927?tab=detail&amp;rf=Y</t>
  </si>
  <si>
    <t>경기도 성남시 분당구 금곡동 132</t>
  </si>
  <si>
    <t>경기도 성남시 분당구 금곡로 233</t>
  </si>
  <si>
    <t>청솔한라</t>
  </si>
  <si>
    <t>1995.12.</t>
  </si>
  <si>
    <t>https://new.land.naver.com/complexes/1354?tab=detail&amp;rf=Y</t>
  </si>
  <si>
    <t>경기도 성남시 분당구 금곡동 181</t>
  </si>
  <si>
    <t>경기도 성남시 분당구 정자일로 72</t>
  </si>
  <si>
    <t>분당하우스토리</t>
  </si>
  <si>
    <t>2004.10.</t>
  </si>
  <si>
    <t>https://new.land.naver.com/complexes/9944?tab=detail&amp;rf=Y</t>
  </si>
  <si>
    <t>경기도 성남시 분당구 금곡동 202</t>
  </si>
  <si>
    <t>경기도 성남시 분당구 정자일로 15</t>
  </si>
  <si>
    <t>더헤리티지</t>
  </si>
  <si>
    <t>2009.09.</t>
  </si>
  <si>
    <t>https://new.land.naver.com/complexes/100443?tab=detail&amp;rf=Y</t>
  </si>
  <si>
    <t>경기도 성남시 분당구 금곡동 305-2</t>
  </si>
  <si>
    <t>경기도 성남시 분당구 대왕판교로 155</t>
  </si>
  <si>
    <t>코오롱더프라우</t>
  </si>
  <si>
    <t>2004.03.</t>
  </si>
  <si>
    <t>https://new.land.naver.com/complexes/9727?tab=detail&amp;rf=Y</t>
  </si>
  <si>
    <t>경기도 성남시 분당구 금곡동 201</t>
  </si>
  <si>
    <t>경기도 성남시 분당구 정자일로 27</t>
  </si>
  <si>
    <t>하이츠빌리지</t>
  </si>
  <si>
    <t>2001.01.</t>
  </si>
  <si>
    <t>https://new.land.naver.com/complexes/16003?tab=detail&amp;rf=Y</t>
  </si>
  <si>
    <t>경기도 성남시 분당구 금곡동 80-1</t>
  </si>
  <si>
    <t>경기도 성남시 분당구 쇳골로 22</t>
  </si>
  <si>
    <t>청솔성원</t>
  </si>
  <si>
    <t>1994.08.</t>
  </si>
  <si>
    <t>https://new.land.naver.com/complexes/2952?tab=detail&amp;rf=Y</t>
  </si>
  <si>
    <t>경기도 성남시 분당구 금곡동 143</t>
  </si>
  <si>
    <t>경기도 성남시 분당구 미금로 251</t>
  </si>
  <si>
    <t>청솔주공9단지</t>
  </si>
  <si>
    <t>https://new.land.naver.com/complexes/2969?tab=detail&amp;rf=Y</t>
  </si>
  <si>
    <t>경기도 성남시 분당구 금곡동 133</t>
  </si>
  <si>
    <t>경기도 성남시 분당구 미금로 216</t>
  </si>
  <si>
    <t>청솔대원</t>
  </si>
  <si>
    <t>1994.05.</t>
  </si>
  <si>
    <t>https://new.land.naver.com/complexes/2915?tab=detail&amp;rf=Y</t>
  </si>
  <si>
    <t>경기도 성남시 분당구 금곡동 141</t>
  </si>
  <si>
    <t>경기도 성남시 분당구 미금로 215</t>
  </si>
  <si>
    <t>청솔서광,영남</t>
  </si>
  <si>
    <t>https://new.land.naver.com/complexes/2942?tab=detail&amp;rf=Y</t>
  </si>
  <si>
    <t>경기도 성남시 분당구 금곡동 177</t>
  </si>
  <si>
    <t>경기도 성남시 분당구 성남대로171번길 8</t>
  </si>
  <si>
    <t>청솔유천화인</t>
  </si>
  <si>
    <t>https://new.land.naver.com/complexes/2900?tab=detail&amp;rf=Y</t>
  </si>
  <si>
    <t>경기도 성남시 분당구 금곡동 180</t>
  </si>
  <si>
    <t>경기도 성남시 분당구 정자일로 46</t>
  </si>
  <si>
    <t>삼라마이다스빌</t>
  </si>
  <si>
    <t>2004.06.</t>
  </si>
  <si>
    <t>99G</t>
  </si>
  <si>
    <t>https://new.land.naver.com/complexes/14534?tab=detail&amp;rf=Y</t>
  </si>
  <si>
    <t>경기도 성남시 분당구 금곡동 208</t>
  </si>
  <si>
    <t>경기도 성남시 분당구 정자일로 21</t>
  </si>
  <si>
    <t>167D</t>
  </si>
  <si>
    <t>177E</t>
  </si>
  <si>
    <t>178C</t>
  </si>
  <si>
    <t>183F</t>
  </si>
  <si>
    <t>청솔계룡</t>
  </si>
  <si>
    <t>1996.06.</t>
  </si>
  <si>
    <t>https://new.land.naver.com/complexes/2879?tab=detail&amp;rf=Y</t>
  </si>
  <si>
    <t>경기도 성남시 분당구 금곡동 176</t>
  </si>
  <si>
    <t>경기도 성남시 분당구 정자일로 30</t>
  </si>
  <si>
    <t>청솔공무원</t>
  </si>
  <si>
    <t>https://new.land.naver.com/complexes/2907?tab=detail&amp;rf=Y</t>
  </si>
  <si>
    <t>경기도 성남시 분당구 금곡동 125</t>
  </si>
  <si>
    <t>경기도 성남시 분당구 금곡로 263</t>
  </si>
  <si>
    <t>[대장동]</t>
  </si>
  <si>
    <t>판교퍼스트힐푸르지오2단지</t>
  </si>
  <si>
    <t>2021.05.</t>
  </si>
  <si>
    <t>https://new.land.naver.com/complexes/124840?tab=detail&amp;rf=Y</t>
  </si>
  <si>
    <t>경기도 성남시 분당구 대장동 성남 판교대장 도시개발구역 A2블록</t>
  </si>
  <si>
    <t>대장동</t>
  </si>
  <si>
    <t>경기도 성남시 분당구 판교대장로7길 57</t>
  </si>
  <si>
    <t>힐스테이트판교엘포레A6BL</t>
  </si>
  <si>
    <t>2021.07.</t>
  </si>
  <si>
    <t>https://new.land.naver.com/complexes/124863?tab=detail&amp;rf=Y</t>
  </si>
  <si>
    <t>경기도 성남시 분당구 대장동 성남 판교대장도시개발지구 A6블록</t>
  </si>
  <si>
    <t>경기도 성남시 분당구 판교대장로7길 16</t>
  </si>
  <si>
    <t>판교SK뷰테라스(도시형)</t>
  </si>
  <si>
    <t>2023.08.</t>
  </si>
  <si>
    <t>104B3</t>
  </si>
  <si>
    <t>https://new.land.naver.com/complexes/143702?tab=detail&amp;rf=Y</t>
  </si>
  <si>
    <t>경기도 성남시 분당구 대장동 판교대장 도시개발사업 B1블럭</t>
  </si>
  <si>
    <t>경기도 성남시 분당구</t>
  </si>
  <si>
    <t>104B4</t>
  </si>
  <si>
    <t>105B1</t>
  </si>
  <si>
    <t>105B2</t>
  </si>
  <si>
    <t>116A3</t>
  </si>
  <si>
    <t>116A4</t>
  </si>
  <si>
    <t>116T</t>
  </si>
  <si>
    <t>117A1</t>
  </si>
  <si>
    <t>118A2</t>
  </si>
  <si>
    <t>판교풍경채어바니티5단지</t>
  </si>
  <si>
    <t>2021.11.</t>
  </si>
  <si>
    <t>https://new.land.naver.com/complexes/126520?tab=detail&amp;rf=Y</t>
  </si>
  <si>
    <t>경기도 성남시 분당구 대장동 판교대장 도시개발구역 내 A5BL</t>
  </si>
  <si>
    <t>경기도 성남시 분당구 판교대장로5길 20</t>
  </si>
  <si>
    <t>힐스테이트판교엘포레A3BL</t>
  </si>
  <si>
    <t>2021.06.</t>
  </si>
  <si>
    <t>175A</t>
  </si>
  <si>
    <t>https://new.land.naver.com/complexes/124880?tab=detail&amp;rf=Y</t>
  </si>
  <si>
    <t>경기도 성남시 분당구 대장동 성남 판교대장 도시개발사업 A3블록</t>
  </si>
  <si>
    <t>경기도 성남시 분당구 판교대장로 117</t>
  </si>
  <si>
    <t>182A</t>
  </si>
  <si>
    <t>184T</t>
  </si>
  <si>
    <t>207P</t>
  </si>
  <si>
    <t>판교퍼스트힐푸르지오1단지</t>
  </si>
  <si>
    <t>https://new.land.naver.com/complexes/124842?tab=detail&amp;rf=Y</t>
  </si>
  <si>
    <t>경기도 성남시 분당구 대장동 성남 판교대장 도시개발구역 A1블록</t>
  </si>
  <si>
    <t>경기도 성남시 분당구 판교대장로7길 69</t>
  </si>
  <si>
    <t>더샵판교포레스트11단지</t>
  </si>
  <si>
    <t>https://new.land.naver.com/complexes/124832?tab=detail&amp;rf=Y</t>
  </si>
  <si>
    <t>경기도 성남시 분당구 대장동 판교대장도시개발구역에이11블럭</t>
  </si>
  <si>
    <t>경기도 성남시 분당구 판교대장로5길 58</t>
  </si>
  <si>
    <t>판교풍경채어바니티7단지</t>
  </si>
  <si>
    <t>https://new.land.naver.com/complexes/126522?tab=detail&amp;rf=Y</t>
  </si>
  <si>
    <t>경기도 성남시 분당구 대장동 판교대장 도시개발구역 내 A7,8BL</t>
  </si>
  <si>
    <t>경기도 성남시 분당구 판교대장로 77</t>
  </si>
  <si>
    <t>힐스테이트판교엘포레A4BL</t>
  </si>
  <si>
    <t>https://new.land.naver.com/complexes/124873?tab=detail&amp;rf=Y</t>
  </si>
  <si>
    <t>경기도 성남시 분당구 대장동 성남 판교대장 도시개발구역 A4블록</t>
  </si>
  <si>
    <t>경기도 성남시 분당구 판교대장로5길 19</t>
  </si>
  <si>
    <t>더샵판교포레스트12단지</t>
  </si>
  <si>
    <t>https://new.land.naver.com/complexes/124826?tab=detail&amp;rf=Y</t>
  </si>
  <si>
    <t>경기도 성남시 분당구 대장동 판교대장도시개발구역에이12블럭</t>
  </si>
  <si>
    <t>경기도 성남시 분당구 판교대장로5길 30</t>
  </si>
  <si>
    <t>[백현동]</t>
  </si>
  <si>
    <t>백현5단지휴먼시아</t>
  </si>
  <si>
    <t>2009.10.</t>
  </si>
  <si>
    <t>https://new.land.naver.com/complexes/27578?tab=detail&amp;rf=Y</t>
  </si>
  <si>
    <t>경기도 성남시 분당구 백현동 554</t>
  </si>
  <si>
    <t>경기도 성남시 분당구 판교역로 102</t>
  </si>
  <si>
    <t>판교더샵퍼스트파크</t>
  </si>
  <si>
    <t>https://new.land.naver.com/complexes/118128?tab=detail&amp;rf=Y</t>
  </si>
  <si>
    <t>경기도 성남시 분당구 백현동 608</t>
  </si>
  <si>
    <t>경기도 성남시 분당구 판교백현로 38</t>
  </si>
  <si>
    <t>백현마을2단지</t>
  </si>
  <si>
    <t>2009.12.</t>
  </si>
  <si>
    <t>https://new.land.naver.com/complexes/27643?tab=detail&amp;rf=Y</t>
  </si>
  <si>
    <t>경기도 성남시 분당구 백현동 545</t>
  </si>
  <si>
    <t>경기도 성남시 분당구 동판교로 122</t>
  </si>
  <si>
    <t>알파리움1단지</t>
  </si>
  <si>
    <t>2015.11.</t>
  </si>
  <si>
    <t>https://new.land.naver.com/complexes/106922?tab=detail&amp;rf=Y</t>
  </si>
  <si>
    <t>경기도 성남시 분당구 백현동 531</t>
  </si>
  <si>
    <t>경기도 성남시 분당구 대왕판교로606번길 10</t>
  </si>
  <si>
    <t>백현8단지휴먼시아</t>
  </si>
  <si>
    <t>https://new.land.naver.com/complexes/100396?tab=detail&amp;rf=Y</t>
  </si>
  <si>
    <t>경기도 성남시 분당구 백현동 558</t>
  </si>
  <si>
    <t>경기도 성남시 분당구 판교역로 72</t>
  </si>
  <si>
    <t>백현9단지휴먼시아e-편한세상</t>
  </si>
  <si>
    <t>https://new.land.naver.com/complexes/27414?tab=detail&amp;rf=Y</t>
  </si>
  <si>
    <t>경기도 성남시 분당구 백현동 525</t>
  </si>
  <si>
    <t>경기도 성남시 분당구 판교역로 49</t>
  </si>
  <si>
    <t>알파리움2단지</t>
  </si>
  <si>
    <t>https://new.land.naver.com/complexes/106923?tab=detail&amp;rf=Y</t>
  </si>
  <si>
    <t>경기도 성남시 분당구 백현동 530</t>
  </si>
  <si>
    <t>경기도 성남시 분당구 판교역로 145</t>
  </si>
  <si>
    <t>백현7단지휴먼시아</t>
  </si>
  <si>
    <t>2009.11.</t>
  </si>
  <si>
    <t>https://new.land.naver.com/complexes/27577?tab=detail&amp;rf=Y</t>
  </si>
  <si>
    <t>경기도 성남시 분당구 백현동 556</t>
  </si>
  <si>
    <t>경기도 성남시 분당구 판교역로 98</t>
  </si>
  <si>
    <t>판교푸르지오그랑블</t>
  </si>
  <si>
    <t>2011.07.</t>
  </si>
  <si>
    <t>https://new.land.naver.com/complexes/27508?tab=detail&amp;rf=Y</t>
  </si>
  <si>
    <t>경기도 성남시 분당구 백현동 542</t>
  </si>
  <si>
    <t>경기도 성남시 분당구 동판교로 123</t>
  </si>
  <si>
    <t>백현6단지휴먼시아</t>
  </si>
  <si>
    <t>https://new.land.naver.com/complexes/27596?tab=detail&amp;rf=Y</t>
  </si>
  <si>
    <t>경기도 성남시 분당구 백현동 555</t>
  </si>
  <si>
    <t>경기도 성남시 분당구 판교역로 100</t>
  </si>
  <si>
    <t>[분당동]</t>
  </si>
  <si>
    <t>장안타운건영,두산</t>
  </si>
  <si>
    <t>1994.12.</t>
  </si>
  <si>
    <t>https://new.land.naver.com/complexes/8030?tab=detail&amp;rf=Y</t>
  </si>
  <si>
    <t>경기도 성남시 분당구 분당동 95</t>
  </si>
  <si>
    <t>분당동</t>
  </si>
  <si>
    <t>경기도 성남시 분당구 장안로 67</t>
  </si>
  <si>
    <t>신안시네하우스(74)</t>
  </si>
  <si>
    <t>1998.07.</t>
  </si>
  <si>
    <t>https://new.land.naver.com/complexes/8284?tab=detail&amp;rf=Y</t>
  </si>
  <si>
    <t>경기도 성남시 분당구 분당동 74</t>
  </si>
  <si>
    <t>경기도 성남시 분당구 분당로 285</t>
  </si>
  <si>
    <t>장안타운건영2차</t>
  </si>
  <si>
    <t>1993.12.</t>
  </si>
  <si>
    <t>https://new.land.naver.com/complexes/1687?tab=detail&amp;rf=Y</t>
  </si>
  <si>
    <t>경기도 성남시 분당구 분당동 68</t>
  </si>
  <si>
    <t>경기도 성남시 분당구 장안로51번길 31</t>
  </si>
  <si>
    <t>샛별우방</t>
  </si>
  <si>
    <t>1994.03.</t>
  </si>
  <si>
    <t>https://new.land.naver.com/complexes/1663?tab=detail&amp;rf=Y</t>
  </si>
  <si>
    <t>경기도 성남시 분당구 분당동 38</t>
  </si>
  <si>
    <t>경기도 성남시 분당구 수내로 181</t>
  </si>
  <si>
    <t>샛별라이프</t>
  </si>
  <si>
    <t>1993.07.</t>
  </si>
  <si>
    <t>https://new.land.naver.com/complexes/1633?tab=detail&amp;rf=Y</t>
  </si>
  <si>
    <t>경기도 성남시 분당구 분당동 34</t>
  </si>
  <si>
    <t>경기도 성남시 분당구 분당로 190</t>
  </si>
  <si>
    <t>샛별마을현대</t>
  </si>
  <si>
    <t>https://new.land.naver.com/complexes/10862?tab=detail&amp;rf=Y</t>
  </si>
  <si>
    <t>경기도 성남시 분당구 분당동 41</t>
  </si>
  <si>
    <t>경기도 성남시 분당구 불정로 308</t>
  </si>
  <si>
    <t>샛별삼부</t>
  </si>
  <si>
    <t>1992.07.</t>
  </si>
  <si>
    <t>https://new.land.naver.com/complexes/1654?tab=detail&amp;rf=Y</t>
  </si>
  <si>
    <t>경기도 성남시 분당구 분당동 39</t>
  </si>
  <si>
    <t>경기도 성남시 분당구 수내로 201</t>
  </si>
  <si>
    <t>장안타운건영3차</t>
  </si>
  <si>
    <t>1995.01.</t>
  </si>
  <si>
    <t>https://new.land.naver.com/complexes/25079?tab=detail&amp;rf=Y</t>
  </si>
  <si>
    <t>경기도 성남시 분당구 분당동 113</t>
  </si>
  <si>
    <t>경기도 성남시 분당구 서현로 471</t>
  </si>
  <si>
    <t>100D</t>
  </si>
  <si>
    <t>100B</t>
  </si>
  <si>
    <t>분당풍림아이원(풍림아이원빌)</t>
  </si>
  <si>
    <t>2002.10.</t>
  </si>
  <si>
    <t>https://new.land.naver.com/complexes/16010?tab=detail&amp;rf=Y</t>
  </si>
  <si>
    <t>경기도 성남시 분당구 분당동 92</t>
  </si>
  <si>
    <t>경기도 성남시 분당구 장안로51번길 6</t>
  </si>
  <si>
    <t>신안시네하우스(144)</t>
  </si>
  <si>
    <t>1998.04.</t>
  </si>
  <si>
    <t>https://new.land.naver.com/complexes/121494?tab=detail&amp;rf=Y</t>
  </si>
  <si>
    <t>경기도 성남시 분당구 분당동 144</t>
  </si>
  <si>
    <t>경기도 성남시 분당구 장안로16번길 25</t>
  </si>
  <si>
    <t>188B</t>
  </si>
  <si>
    <t>191A</t>
  </si>
  <si>
    <t>221A</t>
  </si>
  <si>
    <t>222B</t>
  </si>
  <si>
    <t>222C</t>
  </si>
  <si>
    <t>샛별동성</t>
  </si>
  <si>
    <t>1992.06.</t>
  </si>
  <si>
    <t>https://new.land.naver.com/complexes/1618?tab=detail&amp;rf=Y</t>
  </si>
  <si>
    <t>경기도 성남시 분당구 분당동 35</t>
  </si>
  <si>
    <t>경기도 성남시 분당구 분당로 212</t>
  </si>
  <si>
    <t>장안타운라이프,한신</t>
  </si>
  <si>
    <t>https://new.land.naver.com/complexes/8029?tab=detail&amp;rf=Y</t>
  </si>
  <si>
    <t>경기도 성남시 분당구 분당동 96</t>
  </si>
  <si>
    <t>경기도 성남시 분당구 분당로263번길 68</t>
  </si>
  <si>
    <t>[삼평동]</t>
  </si>
  <si>
    <t>판교호반써밋플레이스</t>
  </si>
  <si>
    <t>2012.12.</t>
  </si>
  <si>
    <t>https://new.land.naver.com/complexes/102510?tab=detail&amp;rf=Y</t>
  </si>
  <si>
    <t>경기도 성남시 분당구 삼평동 740</t>
  </si>
  <si>
    <t>경기도 성남시 분당구 동판교로177번길 25</t>
  </si>
  <si>
    <t>봇들3단지휴먼시아</t>
  </si>
  <si>
    <t>2009.07.</t>
  </si>
  <si>
    <t>https://new.land.naver.com/complexes/100267?tab=detail&amp;rf=Y</t>
  </si>
  <si>
    <t>경기도 성남시 분당구 삼평동 722</t>
  </si>
  <si>
    <t>경기도 성남시 분당구 동판교로 225</t>
  </si>
  <si>
    <t>봇들7단지엔파트</t>
  </si>
  <si>
    <t>https://new.land.naver.com/complexes/27570?tab=detail&amp;rf=Y</t>
  </si>
  <si>
    <t>경기도 성남시 분당구 삼평동 738</t>
  </si>
  <si>
    <t>경기도 성남시 분당구 동판교로 155</t>
  </si>
  <si>
    <t>봇들2단지이지더원</t>
  </si>
  <si>
    <t>2009.02.</t>
  </si>
  <si>
    <t>https://new.land.naver.com/complexes/27239?tab=detail&amp;rf=Y</t>
  </si>
  <si>
    <t>경기도 성남시 분당구 삼평동 717</t>
  </si>
  <si>
    <t>경기도 성남시 분당구 판교로 393</t>
  </si>
  <si>
    <t>봇들1단지판교신미주</t>
  </si>
  <si>
    <t>https://new.land.naver.com/complexes/27205?tab=detail&amp;rf=Y</t>
  </si>
  <si>
    <t>경기도 성남시 분당구 삼평동 705</t>
  </si>
  <si>
    <t>경기도 성남시 분당구 동판교로 275</t>
  </si>
  <si>
    <t>판교푸르지오월드마크</t>
  </si>
  <si>
    <t>2013.06.</t>
  </si>
  <si>
    <t>https://new.land.naver.com/complexes/112232?tab=detail&amp;rf=Y</t>
  </si>
  <si>
    <t>경기도 성남시 분당구 삼평동 741</t>
  </si>
  <si>
    <t>경기도 성남시 분당구 대왕판교로606번길 58</t>
  </si>
  <si>
    <t>봇들8단지휴먼시아</t>
  </si>
  <si>
    <t>https://new.land.naver.com/complexes/27497?tab=detail&amp;rf=Y</t>
  </si>
  <si>
    <t>경기도 성남시 분당구 삼평동 742</t>
  </si>
  <si>
    <t>경기도 성남시 분당구 동판교로 153</t>
  </si>
  <si>
    <t>봇들9단지휴먼시아어울림</t>
  </si>
  <si>
    <t>https://new.land.naver.com/complexes/27341?tab=detail&amp;rf=Y</t>
  </si>
  <si>
    <t>경기도 성남시 분당구 삼평동 744</t>
  </si>
  <si>
    <t>경기도 성남시 분당구 동판교로 156</t>
  </si>
  <si>
    <t>봇들4단지휴먼시아</t>
  </si>
  <si>
    <t>https://new.land.naver.com/complexes/27371?tab=detail&amp;rf=Y</t>
  </si>
  <si>
    <t>경기도 성남시 분당구 삼평동 718</t>
  </si>
  <si>
    <t>경기도 성남시 분당구 동판교로 226</t>
  </si>
  <si>
    <t>[서현동]</t>
  </si>
  <si>
    <t>우성(시범단지)</t>
  </si>
  <si>
    <t>1991.09.</t>
  </si>
  <si>
    <t>https://new.land.naver.com/complexes/1840?tab=detail&amp;rf=Y</t>
  </si>
  <si>
    <t>경기도 성남시 분당구 서현동 96</t>
  </si>
  <si>
    <t>경기도 성남시 분당구 중앙공원로 54</t>
  </si>
  <si>
    <t>백산오페라하우스</t>
  </si>
  <si>
    <t>2004.08.</t>
  </si>
  <si>
    <t>https://new.land.naver.com/complexes/27280?tab=detail&amp;rf=Y</t>
  </si>
  <si>
    <t>경기도 성남시 분당구 서현동 320</t>
  </si>
  <si>
    <t>경기도 성남시 분당구 불정로406번길 14</t>
  </si>
  <si>
    <t>한양</t>
  </si>
  <si>
    <t>1991.10.</t>
  </si>
  <si>
    <t>https://new.land.naver.com/complexes/1879?tab=detail&amp;rf=Y</t>
  </si>
  <si>
    <t>경기도 성남시 분당구 서현동 91</t>
  </si>
  <si>
    <t>경기도 성남시 분당구 중앙공원로 17</t>
  </si>
  <si>
    <t>현대</t>
  </si>
  <si>
    <t>https://new.land.naver.com/complexes/1923?tab=detail&amp;rf=Y</t>
  </si>
  <si>
    <t>경기도 성남시 분당구 서현동 92</t>
  </si>
  <si>
    <t>경기도 성남시 분당구 중앙공원로 20</t>
  </si>
  <si>
    <t>효자촌임광</t>
  </si>
  <si>
    <t>https://new.land.naver.com/complexes/1777?tab=detail&amp;rf=Y</t>
  </si>
  <si>
    <t>경기도 성남시 분당구 서현동 292</t>
  </si>
  <si>
    <t>경기도 성남시 분당구 불정로 397</t>
  </si>
  <si>
    <t>정도</t>
  </si>
  <si>
    <t>https://new.land.naver.com/complexes/8310?tab=detail&amp;rf=Y</t>
  </si>
  <si>
    <t>경기도 성남시 분당구 서현동 322</t>
  </si>
  <si>
    <t>경기도 성남시 분당구 불정로406번길 7</t>
  </si>
  <si>
    <t>서현포스파크</t>
  </si>
  <si>
    <t>2003.07.</t>
  </si>
  <si>
    <t>https://new.land.naver.com/complexes/13638?tab=detail&amp;rf=Y</t>
  </si>
  <si>
    <t>경기도 성남시 분당구 서현동 146-1</t>
  </si>
  <si>
    <t>경기도 성남시 분당구 새마을로83번길 15</t>
  </si>
  <si>
    <t>효자촌삼환</t>
  </si>
  <si>
    <t>1992.05.</t>
  </si>
  <si>
    <t>https://new.land.naver.com/complexes/2583?tab=detail&amp;rf=Y</t>
  </si>
  <si>
    <t>경기도 성남시 분당구 서현동 301</t>
  </si>
  <si>
    <t>경기도 성남시 분당구 불정로 361</t>
  </si>
  <si>
    <t>효자촌미래타운</t>
  </si>
  <si>
    <t>https://new.land.naver.com/complexes/1716?tab=detail&amp;rf=Y</t>
  </si>
  <si>
    <t>경기도 성남시 분당구 서현동 307</t>
  </si>
  <si>
    <t>경기도 성남시 분당구 불정로386번길 10</t>
  </si>
  <si>
    <t>삼성,한신</t>
  </si>
  <si>
    <t>https://new.land.naver.com/complexes/1821?tab=detail&amp;rf=Y</t>
  </si>
  <si>
    <t>경기도 성남시 분당구 서현동 87</t>
  </si>
  <si>
    <t>경기도 성남시 분당구 중앙공원로 53</t>
  </si>
  <si>
    <t>효자촌대우,대창</t>
  </si>
  <si>
    <t>https://new.land.naver.com/complexes/1817?tab=detail&amp;rf=Y</t>
  </si>
  <si>
    <t>경기도 성남시 분당구 서현동 310</t>
  </si>
  <si>
    <t>경기도 성남시 분당구 분당로263번길 13</t>
  </si>
  <si>
    <t>효자촌동아</t>
  </si>
  <si>
    <t>1992.11.</t>
  </si>
  <si>
    <t>https://new.land.naver.com/complexes/1724?tab=detail&amp;rf=Y</t>
  </si>
  <si>
    <t>경기도 성남시 분당구 서현동 291</t>
  </si>
  <si>
    <t>경기도 성남시 분당구 돌마로486번길 7</t>
  </si>
  <si>
    <t>효자촌화성,럭키</t>
  </si>
  <si>
    <t>https://new.land.naver.com/complexes/17444?tab=detail&amp;rf=Y</t>
  </si>
  <si>
    <t>경기도 성남시 분당구 서현동 308</t>
  </si>
  <si>
    <t>경기도 성남시 분당구 불정로 362</t>
  </si>
  <si>
    <t>효자촌현대</t>
  </si>
  <si>
    <t>https://new.land.naver.com/complexes/1789?tab=detail&amp;rf=Y</t>
  </si>
  <si>
    <t>경기도 성남시 분당구 서현동 299</t>
  </si>
  <si>
    <t>경기도 성남시 분당구 분당로201번길 17</t>
  </si>
  <si>
    <t>효자촌대명</t>
  </si>
  <si>
    <t>https://new.land.naver.com/complexes/8308?tab=detail&amp;rf=Y</t>
  </si>
  <si>
    <t>경기도 성남시 분당구 서현동 323</t>
  </si>
  <si>
    <t>경기도 성남시 분당구 분당로263번길 67</t>
  </si>
  <si>
    <t>71A</t>
  </si>
  <si>
    <t>[수내동]</t>
  </si>
  <si>
    <t>양지2단지청구</t>
  </si>
  <si>
    <t>1992.10.</t>
  </si>
  <si>
    <t>https://new.land.naver.com/complexes/1980?tab=detail&amp;rf=Y</t>
  </si>
  <si>
    <t>경기도 성남시 분당구 수내동 36</t>
  </si>
  <si>
    <t>경기도 성남시 분당구 내정로 185</t>
  </si>
  <si>
    <t>파크타운대림</t>
  </si>
  <si>
    <t>1993.05.</t>
  </si>
  <si>
    <t>https://new.land.naver.com/complexes/3084?tab=detail&amp;rf=Y</t>
  </si>
  <si>
    <t>경기도 성남시 분당구 수내동 51</t>
  </si>
  <si>
    <t>경기도 성남시 분당구 내정로 186</t>
  </si>
  <si>
    <t>푸른쌍용</t>
  </si>
  <si>
    <t>1993.03.</t>
  </si>
  <si>
    <t>https://new.land.naver.com/complexes/2115?tab=detail&amp;rf=Y</t>
  </si>
  <si>
    <t>경기도 성남시 분당구 수내동 76</t>
  </si>
  <si>
    <t>경기도 성남시 분당구 백현로 227</t>
  </si>
  <si>
    <t>양지6단지한양(603동)</t>
  </si>
  <si>
    <t>https://new.land.naver.com/complexes/101536?tab=detail&amp;rf=Y</t>
  </si>
  <si>
    <t>경기도 성남시 분당구 수내동 29</t>
  </si>
  <si>
    <t>경기도 성남시 분당구 내정로173번길 11</t>
  </si>
  <si>
    <t>푸른신성</t>
  </si>
  <si>
    <t>https://new.land.naver.com/complexes/2093?tab=detail&amp;rf=Y</t>
  </si>
  <si>
    <t>경기도 성남시 분당구 수내동 73</t>
  </si>
  <si>
    <t>경기도 성남시 분당구 수내로 206</t>
  </si>
  <si>
    <t>파크타운삼익</t>
  </si>
  <si>
    <t>https://new.land.naver.com/complexes/3086?tab=detail&amp;rf=Y</t>
  </si>
  <si>
    <t>경기도 성남시 분당구 수내동 54</t>
  </si>
  <si>
    <t>경기도 성남시 분당구 내정로166번길 42</t>
  </si>
  <si>
    <t>양지5단지한양</t>
  </si>
  <si>
    <t>https://new.land.naver.com/complexes/1994?tab=detail&amp;rf=Y</t>
  </si>
  <si>
    <t>경기도 성남시 분당구 수내동 24</t>
  </si>
  <si>
    <t>경기도 성남시 분당구 내정로165번길 35</t>
  </si>
  <si>
    <t>양지6단지금호청구</t>
  </si>
  <si>
    <t>https://new.land.naver.com/complexes/101537?tab=detail&amp;rf=Y</t>
  </si>
  <si>
    <t>경기도 성남시 분당구 수내동 32</t>
  </si>
  <si>
    <t>경기도 성남시 분당구 내정로165번길 38</t>
  </si>
  <si>
    <t>파크타운롯데</t>
  </si>
  <si>
    <t>https://new.land.naver.com/complexes/3085?tab=detail&amp;rf=Y</t>
  </si>
  <si>
    <t>경기도 성남시 분당구 수내동 55</t>
  </si>
  <si>
    <t>경기도 성남시 분당구 내정로 152</t>
  </si>
  <si>
    <t>분당지웰푸르지오</t>
  </si>
  <si>
    <t>2022.03.</t>
  </si>
  <si>
    <t>https://new.land.naver.com/complexes/125356?tab=detail&amp;rf=Y</t>
  </si>
  <si>
    <t>경기도 성남시 분당구 수내동 1-1번지</t>
  </si>
  <si>
    <t>경기도 성남시 분당구 수내로 43</t>
  </si>
  <si>
    <t>파크타운서안</t>
  </si>
  <si>
    <t>https://new.land.naver.com/complexes/3087?tab=detail&amp;rf=Y</t>
  </si>
  <si>
    <t>경기도 성남시 분당구 수내동 52</t>
  </si>
  <si>
    <t>경기도 성남시 분당구 수내로 148</t>
  </si>
  <si>
    <t>양지3,5단지금호,한양</t>
  </si>
  <si>
    <t>https://new.land.naver.com/complexes/100754?tab=detail&amp;rf=Y</t>
  </si>
  <si>
    <t>경기도 성남시 분당구 수내동 27</t>
  </si>
  <si>
    <t>경기도 성남시 분당구 내정로 151</t>
  </si>
  <si>
    <t>양지1단지금호</t>
  </si>
  <si>
    <t>1992.04.</t>
  </si>
  <si>
    <t>https://new.land.naver.com/complexes/1954?tab=detail&amp;rf=Y</t>
  </si>
  <si>
    <t>경기도 성남시 분당구 수내동 34</t>
  </si>
  <si>
    <t>경기도 성남시 분당구 수내로 74</t>
  </si>
  <si>
    <t>푸른벽산</t>
  </si>
  <si>
    <t>https://new.land.naver.com/complexes/2063?tab=detail&amp;rf=Y</t>
  </si>
  <si>
    <t>경기도 성남시 분당구 수내동 71</t>
  </si>
  <si>
    <t>경기도 성남시 분당구 수내로 174</t>
  </si>
  <si>
    <t>[야탑동]</t>
  </si>
  <si>
    <t>장미1단지코오롱</t>
  </si>
  <si>
    <t>1993.02.</t>
  </si>
  <si>
    <t>https://new.land.naver.com/complexes/2217?tab=detail&amp;rf=Y</t>
  </si>
  <si>
    <t>경기도 성남시 분당구 야탑동 330</t>
  </si>
  <si>
    <t>경기도 성남시 분당구 장미로 55</t>
  </si>
  <si>
    <t>매화마을공무원1단지</t>
  </si>
  <si>
    <t>1995.10.</t>
  </si>
  <si>
    <t>https://new.land.naver.com/complexes/2662?tab=detail&amp;rf=Y</t>
  </si>
  <si>
    <t>경기도 성남시 분당구 야탑동 201</t>
  </si>
  <si>
    <t>경기도 성남시 분당구 매화로 92</t>
  </si>
  <si>
    <t>매화마을주공4단지</t>
  </si>
  <si>
    <t>https://new.land.naver.com/complexes/3309?tab=detail&amp;rf=Y</t>
  </si>
  <si>
    <t>경기도 성남시 분당구 야탑동 211</t>
  </si>
  <si>
    <t>경기도 성남시 분당구 장미로 193</t>
  </si>
  <si>
    <t>목련마을한신</t>
  </si>
  <si>
    <t>https://new.land.naver.com/complexes/2193?tab=detail&amp;rf=Y</t>
  </si>
  <si>
    <t>경기도 성남시 분당구 야탑동 163</t>
  </si>
  <si>
    <t>경기도 성남시 분당구 야탑남로 163</t>
  </si>
  <si>
    <t>탑5단지타워빌</t>
  </si>
  <si>
    <t>1993.06.</t>
  </si>
  <si>
    <t>https://new.land.naver.com/complexes/2877?tab=detail&amp;rf=Y</t>
  </si>
  <si>
    <t>경기도 성남시 분당구 야탑동 530</t>
  </si>
  <si>
    <t>경기도 성남시 분당구 양현로 254</t>
  </si>
  <si>
    <t>삼정그린</t>
  </si>
  <si>
    <t>1996.05.</t>
  </si>
  <si>
    <t>184C</t>
  </si>
  <si>
    <t>https://new.land.naver.com/complexes/119863?tab=detail&amp;rf=Y</t>
  </si>
  <si>
    <t>경기도 성남시 분당구 야탑동 181</t>
  </si>
  <si>
    <t>경기도 성남시 분당구 야탑로245번길 29</t>
  </si>
  <si>
    <t>185B</t>
  </si>
  <si>
    <t>탑경남</t>
  </si>
  <si>
    <t>1994.02.</t>
  </si>
  <si>
    <t>https://new.land.naver.com/complexes/2872?tab=detail&amp;rf=Y</t>
  </si>
  <si>
    <t>경기도 성남시 분당구 야탑동 526</t>
  </si>
  <si>
    <t>경기도 성남시 분당구 판교로 519</t>
  </si>
  <si>
    <t>목련마을한일</t>
  </si>
  <si>
    <t>https://new.land.naver.com/complexes/2195?tab=detail&amp;rf=Y</t>
  </si>
  <si>
    <t>경기도 성남시 분당구 야탑동 162</t>
  </si>
  <si>
    <t>경기도 성남시 분당구 판교로 645</t>
  </si>
  <si>
    <t>아이파크</t>
  </si>
  <si>
    <t>2003.11.</t>
  </si>
  <si>
    <t>https://new.land.naver.com/complexes/8277?tab=detail&amp;rf=Y</t>
  </si>
  <si>
    <t>경기도 성남시 분당구 야탑동 391</t>
  </si>
  <si>
    <t>경기도 성남시 분당구 야탑로 125</t>
  </si>
  <si>
    <t>목련마을대진</t>
  </si>
  <si>
    <t>https://new.land.naver.com/complexes/11838?tab=detail&amp;rf=Y</t>
  </si>
  <si>
    <t>경기도 성남시 분당구 야탑동 158</t>
  </si>
  <si>
    <t>경기도 성남시 분당구 판교로 654</t>
  </si>
  <si>
    <t>목련마을영남</t>
  </si>
  <si>
    <t>https://new.land.naver.com/complexes/2181?tab=detail&amp;rf=Y</t>
  </si>
  <si>
    <t>경기도 성남시 분당구 야탑동 156</t>
  </si>
  <si>
    <t>경기도 성남시 분당구 판교로 669</t>
  </si>
  <si>
    <t>매화마을건영1차</t>
  </si>
  <si>
    <t>https://new.land.naver.com/complexes/3107?tab=detail&amp;rf=Y</t>
  </si>
  <si>
    <t>경기도 성남시 분당구 야탑동 265</t>
  </si>
  <si>
    <t>경기도 성남시 분당구 벌말로30번길 32</t>
  </si>
  <si>
    <t>매화마을화성빌리지</t>
  </si>
  <si>
    <t>1994.10.</t>
  </si>
  <si>
    <t>https://new.land.naver.com/complexes/3145?tab=detail&amp;rf=Y</t>
  </si>
  <si>
    <t>경기도 성남시 분당구 야탑동 270</t>
  </si>
  <si>
    <t>경기도 성남시 분당구 벌말로50번길 14</t>
  </si>
  <si>
    <t>목련마을대원</t>
  </si>
  <si>
    <t>https://new.land.naver.com/complexes/3205?tab=detail&amp;rf=Y</t>
  </si>
  <si>
    <t>경기도 성남시 분당구 야탑동 173</t>
  </si>
  <si>
    <t>경기도 성남시 분당구 야탑로245번길 11</t>
  </si>
  <si>
    <t>장미1단지동부</t>
  </si>
  <si>
    <t>https://new.land.naver.com/complexes/2198?tab=detail&amp;rf=Y</t>
  </si>
  <si>
    <t>경기도 성남시 분당구 야탑동 331</t>
  </si>
  <si>
    <t>매화마을동신건영2차</t>
  </si>
  <si>
    <t>https://new.land.naver.com/complexes/3144?tab=detail&amp;rf=Y</t>
  </si>
  <si>
    <t>경기도 성남시 분당구 야탑동 266</t>
  </si>
  <si>
    <t>경기도 성남시 분당구 벌말로30번길 12</t>
  </si>
  <si>
    <t>진흥더블파크</t>
  </si>
  <si>
    <t>2005.05.</t>
  </si>
  <si>
    <t>https://new.land.naver.com/complexes/18983?tab=detail&amp;rf=Y</t>
  </si>
  <si>
    <t>경기도 성남시 분당구 야탑동 519</t>
  </si>
  <si>
    <t>경기도 성남시 분당구 야탑로 162</t>
  </si>
  <si>
    <t>매화마을공무원2단지</t>
  </si>
  <si>
    <t>https://new.land.naver.com/complexes/2140?tab=detail&amp;rf=Y</t>
  </si>
  <si>
    <t>경기도 성남시 분당구 야탑동 215</t>
  </si>
  <si>
    <t>경기도 성남시 분당구 장미로 139</t>
  </si>
  <si>
    <t>목련마을SK</t>
  </si>
  <si>
    <t>1998.03.</t>
  </si>
  <si>
    <t>https://new.land.naver.com/complexes/2318?tab=detail&amp;rf=Y</t>
  </si>
  <si>
    <t>경기도 성남시 분당구 야탑동 147</t>
  </si>
  <si>
    <t>경기도 성남시 분당구 판교로743번길 7</t>
  </si>
  <si>
    <t>매화마을주공3단지</t>
  </si>
  <si>
    <t>https://new.land.naver.com/complexes/2174?tab=detail&amp;rf=Y</t>
  </si>
  <si>
    <t>경기도 성남시 분당구 야탑동 209</t>
  </si>
  <si>
    <t>경기도 성남시 분당구 양현로 507</t>
  </si>
  <si>
    <t>목련마을미원</t>
  </si>
  <si>
    <t>1994.09.</t>
  </si>
  <si>
    <t>97A</t>
  </si>
  <si>
    <t>https://new.land.naver.com/complexes/8288?tab=detail&amp;rf=Y</t>
  </si>
  <si>
    <t>경기도 성남시 분당구 야탑동 183</t>
  </si>
  <si>
    <t>경기도 성남시 분당구 야탑로231번길 45</t>
  </si>
  <si>
    <t>99B</t>
  </si>
  <si>
    <t>매화마을청구</t>
  </si>
  <si>
    <t>https://new.land.naver.com/complexes/3108?tab=detail&amp;rf=Y</t>
  </si>
  <si>
    <t>경기도 성남시 분당구 야탑동 217</t>
  </si>
  <si>
    <t>경기도 성남시 분당구 벌말로50번길 9</t>
  </si>
  <si>
    <t>105A</t>
  </si>
  <si>
    <t>매화마을대창파크빌</t>
  </si>
  <si>
    <t>https://new.land.naver.com/complexes/3146?tab=detail&amp;rf=Y</t>
  </si>
  <si>
    <t>경기도 성남시 분당구 야탑동 267</t>
  </si>
  <si>
    <t>경기도 성남시 분당구 벌말로30번길 11</t>
  </si>
  <si>
    <t>탑주공</t>
  </si>
  <si>
    <t>https://new.land.naver.com/complexes/2319?tab=detail&amp;rf=Y</t>
  </si>
  <si>
    <t>경기도 성남시 분당구 야탑동 518</t>
  </si>
  <si>
    <t>경기도 성남시 분당구 매화로 12</t>
  </si>
  <si>
    <t>매화마을현대벽산</t>
  </si>
  <si>
    <t>https://new.land.naver.com/complexes/3109?tab=detail&amp;rf=Y</t>
  </si>
  <si>
    <t>경기도 성남시 분당구 야탑동 218</t>
  </si>
  <si>
    <t>경기도 성남시 분당구 벌말로50번길 27</t>
  </si>
  <si>
    <t>분당동원로얄듀크</t>
  </si>
  <si>
    <t>https://new.land.naver.com/complexes/8315?tab=detail&amp;rf=Y</t>
  </si>
  <si>
    <t>경기도 성남시 분당구 야탑동 190</t>
  </si>
  <si>
    <t>경기도 성남시 분당구 돌마로 908</t>
  </si>
  <si>
    <t>SK뷰</t>
  </si>
  <si>
    <t>https://new.land.naver.com/complexes/8314?tab=detail&amp;rf=Y</t>
  </si>
  <si>
    <t>경기도 성남시 분당구 야탑동 188</t>
  </si>
  <si>
    <t>경기도 성남시 분당구 돌마로 906</t>
  </si>
  <si>
    <t>더하임(도시형)</t>
  </si>
  <si>
    <t>2016.12.</t>
  </si>
  <si>
    <t>82A</t>
  </si>
  <si>
    <t>https://new.land.naver.com/complexes/140677?tab=detail&amp;rf=Y</t>
  </si>
  <si>
    <t>경기도 성남시 분당구 야탑동 468</t>
  </si>
  <si>
    <t>경기도 성남시 분당구 판교로592번길 11</t>
  </si>
  <si>
    <t>탑선경</t>
  </si>
  <si>
    <t>1992.08.</t>
  </si>
  <si>
    <t>https://new.land.naver.com/complexes/2876?tab=detail&amp;rf=Y</t>
  </si>
  <si>
    <t>경기도 성남시 분당구 야탑동 536</t>
  </si>
  <si>
    <t>경기도 성남시 분당구 야탑로 20</t>
  </si>
  <si>
    <t>탑대우</t>
  </si>
  <si>
    <t>1992.12.</t>
  </si>
  <si>
    <t>https://new.land.naver.com/complexes/7962?tab=detail&amp;rf=Y</t>
  </si>
  <si>
    <t>경기도 성남시 분당구 야탑동 535</t>
  </si>
  <si>
    <t>경기도 성남시 분당구 판교로 421</t>
  </si>
  <si>
    <t>탑3단지타워빌</t>
  </si>
  <si>
    <t>https://new.land.naver.com/complexes/8859?tab=detail&amp;rf=Y</t>
  </si>
  <si>
    <t>경기도 성남시 분당구 야탑동 511</t>
  </si>
  <si>
    <t>경기도 성남시 분당구 양현로 272</t>
  </si>
  <si>
    <t>목련마을성환</t>
  </si>
  <si>
    <t>https://new.land.naver.com/complexes/11766?tab=detail&amp;rf=Y</t>
  </si>
  <si>
    <t>경기도 성남시 분당구 야탑동 176</t>
  </si>
  <si>
    <t>경기도 성남시 분당구 야탑로231번길 38</t>
  </si>
  <si>
    <t>장미8단지현대</t>
  </si>
  <si>
    <t>1993.04.</t>
  </si>
  <si>
    <t>https://new.land.naver.com/complexes/2229?tab=detail&amp;rf=Y</t>
  </si>
  <si>
    <t>경기도 성남시 분당구 야탑동 334</t>
  </si>
  <si>
    <t>경기도 성남시 분당구 장미로 101</t>
  </si>
  <si>
    <t>목련마을화성빌리지</t>
  </si>
  <si>
    <t>https://new.land.naver.com/complexes/3163?tab=detail&amp;rf=Y</t>
  </si>
  <si>
    <t>경기도 성남시 분당구 야탑동 185</t>
  </si>
  <si>
    <t>경기도 성남시 분당구 야탑로271번길 28</t>
  </si>
  <si>
    <t>탑벽산</t>
  </si>
  <si>
    <t>https://new.land.naver.com/complexes/2875?tab=detail&amp;rf=Y</t>
  </si>
  <si>
    <t>경기도 성남시 분당구 야탑동 517</t>
  </si>
  <si>
    <t>경기도 성남시 분당구 야탑로 124</t>
  </si>
  <si>
    <t>목련마을두원</t>
  </si>
  <si>
    <t>https://new.land.naver.com/complexes/3200?tab=detail&amp;rf=Y</t>
  </si>
  <si>
    <t>경기도 성남시 분당구 야탑동 182</t>
  </si>
  <si>
    <t>경기도 성남시 분당구 야탑로231번길 35</t>
  </si>
  <si>
    <t>목련마을자영</t>
  </si>
  <si>
    <t>https://new.land.naver.com/complexes/100830?tab=detail&amp;rf=Y</t>
  </si>
  <si>
    <t>경기도 성남시 분당구 야탑동 177</t>
  </si>
  <si>
    <t>경기도 성남시 분당구 야탑로271번길 7</t>
  </si>
  <si>
    <t>탑동아</t>
  </si>
  <si>
    <t>https://new.land.naver.com/complexes/8286?tab=detail&amp;rf=Y</t>
  </si>
  <si>
    <t>경기도 성남시 분당구 야탑동 512</t>
  </si>
  <si>
    <t>경기도 성남시 분당구 성남대로 884-4</t>
  </si>
  <si>
    <t>[운중동]</t>
  </si>
  <si>
    <t>산운12단지휴먼시아</t>
  </si>
  <si>
    <t>https://new.land.naver.com/complexes/27864?tab=detail&amp;rf=Y</t>
  </si>
  <si>
    <t>경기도 성남시 분당구 운중동 921</t>
  </si>
  <si>
    <t>운중동</t>
  </si>
  <si>
    <t>경기도 성남시 분당구 판교원로 46</t>
  </si>
  <si>
    <t>산운13단지휴먼시아데시앙</t>
  </si>
  <si>
    <t>2010.06.</t>
  </si>
  <si>
    <t>https://new.land.naver.com/complexes/27507?tab=detail&amp;rf=Y</t>
  </si>
  <si>
    <t>경기도 성남시 분당구 운중동 918</t>
  </si>
  <si>
    <t>경기도 성남시 분당구 판교원로82번길 30</t>
  </si>
  <si>
    <t>산운10단지로제비앙</t>
  </si>
  <si>
    <t>2009.01.</t>
  </si>
  <si>
    <t>https://new.land.naver.com/complexes/27203?tab=detail&amp;rf=Y</t>
  </si>
  <si>
    <t>경기도 성남시 분당구 운중동 949</t>
  </si>
  <si>
    <t>경기도 성남시 분당구 판교원로81번길 15</t>
  </si>
  <si>
    <t>산운6단지휴먼시아신동아파밀리에</t>
  </si>
  <si>
    <t>https://new.land.naver.com/complexes/27625?tab=detail&amp;rf=Y</t>
  </si>
  <si>
    <t>경기도 성남시 분당구 운중동 988</t>
  </si>
  <si>
    <t>경기도 성남시 분당구 산운로 121</t>
  </si>
  <si>
    <t>산운7단지휴먼시아</t>
  </si>
  <si>
    <t>https://new.land.naver.com/complexes/27579?tab=detail&amp;rf=Y</t>
  </si>
  <si>
    <t>경기도 성남시 분당구 운중동 987</t>
  </si>
  <si>
    <t>경기도 성남시 분당구 산운로 135</t>
  </si>
  <si>
    <t>판교동양파크타운</t>
  </si>
  <si>
    <t>2012.07.</t>
  </si>
  <si>
    <t>https://new.land.naver.com/complexes/106806?tab=detail&amp;rf=Y</t>
  </si>
  <si>
    <t>경기도 성남시 분당구 운중동 327</t>
  </si>
  <si>
    <t>경기도 성남시 분당구 하오개로363번길 12</t>
  </si>
  <si>
    <t>85A</t>
  </si>
  <si>
    <t>86B</t>
  </si>
  <si>
    <t>87C</t>
  </si>
  <si>
    <t>94B</t>
  </si>
  <si>
    <t>140A</t>
  </si>
  <si>
    <t>142B</t>
  </si>
  <si>
    <t>산운8단지사랑으로</t>
  </si>
  <si>
    <t>2008.12.</t>
  </si>
  <si>
    <t>https://new.land.naver.com/complexes/27633?tab=detail&amp;rf=Y</t>
  </si>
  <si>
    <t>경기도 성남시 분당구 운중동 956</t>
  </si>
  <si>
    <t>경기도 성남시 분당구 산운로 98</t>
  </si>
  <si>
    <t>산운14단지경남아너스빌</t>
  </si>
  <si>
    <t>2009.08.</t>
  </si>
  <si>
    <t>https://new.land.naver.com/complexes/27422?tab=detail&amp;rf=Y</t>
  </si>
  <si>
    <t>경기도 성남시 분당구 운중동 916</t>
  </si>
  <si>
    <t>경기도 성남시 분당구 판교원로82번길 60</t>
  </si>
  <si>
    <t>판교파크하임4차</t>
  </si>
  <si>
    <t>2017.09.</t>
  </si>
  <si>
    <t>https://new.land.naver.com/complexes/121055?tab=detail&amp;rf=Y</t>
  </si>
  <si>
    <t>경기도 성남시 분당구 운중동 355-2</t>
  </si>
  <si>
    <t>경기도 성남시 분당구 하오개로351번길 16-8</t>
  </si>
  <si>
    <t>운중샤갈의마을</t>
  </si>
  <si>
    <t>2019.11.</t>
  </si>
  <si>
    <t>71B</t>
  </si>
  <si>
    <t>https://new.land.naver.com/complexes/144787?tab=detail&amp;rf=Y</t>
  </si>
  <si>
    <t>경기도 성남시 분당구 운중동 358</t>
  </si>
  <si>
    <t>경기도 성남시 분당구 하오개로351번길 24</t>
  </si>
  <si>
    <t>87B</t>
  </si>
  <si>
    <t>88D</t>
  </si>
  <si>
    <t>88A</t>
  </si>
  <si>
    <t>89C</t>
  </si>
  <si>
    <t>89B</t>
  </si>
  <si>
    <t>91B</t>
  </si>
  <si>
    <t>산운3단지월든힐스</t>
  </si>
  <si>
    <t>https://new.land.naver.com/complexes/101400?tab=detail&amp;rf=Y</t>
  </si>
  <si>
    <t>경기도 성남시 분당구 운중동 873</t>
  </si>
  <si>
    <t>경기도 성남시 분당구 산운로 55</t>
  </si>
  <si>
    <t>산운9단지노블랜드</t>
  </si>
  <si>
    <t>https://new.land.naver.com/complexes/26701?tab=detail&amp;rf=Y</t>
  </si>
  <si>
    <t>경기도 성남시 분당구 운중동 958</t>
  </si>
  <si>
    <t>경기도 성남시 분당구 산운로 126</t>
  </si>
  <si>
    <t>산운11단지휴먼시아</t>
  </si>
  <si>
    <t>https://new.land.naver.com/complexes/27863?tab=detail&amp;rf=Y</t>
  </si>
  <si>
    <t>경기도 성남시 분당구 운중동 922</t>
  </si>
  <si>
    <t>경기도 성남시 분당구 판교원로 68</t>
  </si>
  <si>
    <t>산운1단지월든힐스</t>
  </si>
  <si>
    <t>2010.12.</t>
  </si>
  <si>
    <t>127Da</t>
  </si>
  <si>
    <t>https://new.land.naver.com/complexes/101389?tab=detail&amp;rf=Y</t>
  </si>
  <si>
    <t>경기도 성남시 분당구 운중동 875</t>
  </si>
  <si>
    <t>경기도 성남시 분당구 산운로 7</t>
  </si>
  <si>
    <t>128Ca</t>
  </si>
  <si>
    <t>137Ea</t>
  </si>
  <si>
    <t>147Aa</t>
  </si>
  <si>
    <t>147Ba</t>
  </si>
  <si>
    <t>158D</t>
  </si>
  <si>
    <t>176E</t>
  </si>
  <si>
    <t>181테복</t>
  </si>
  <si>
    <t>189테복B</t>
  </si>
  <si>
    <t>191테복A</t>
  </si>
  <si>
    <t>209테단</t>
  </si>
  <si>
    <t>224테단</t>
  </si>
  <si>
    <t>224테복</t>
  </si>
  <si>
    <t>산운5단지필하우스</t>
  </si>
  <si>
    <t>https://new.land.naver.com/complexes/27206?tab=detail&amp;rf=Y</t>
  </si>
  <si>
    <t>경기도 성남시 분당구 운중동 989</t>
  </si>
  <si>
    <t>경기도 성남시 분당구 산운로 97</t>
  </si>
  <si>
    <t>산운2단지월든힐스</t>
  </si>
  <si>
    <t>164Na5B-R</t>
  </si>
  <si>
    <t>https://new.land.naver.com/complexes/101399?tab=detail&amp;rf=Y</t>
  </si>
  <si>
    <t>경기도 성남시 분당구 운중동 874</t>
  </si>
  <si>
    <t>경기도 성남시 분당구 산운로 37</t>
  </si>
  <si>
    <t>164Na5B-L</t>
  </si>
  <si>
    <t>171Sa3-L</t>
  </si>
  <si>
    <t>171Sa35-L</t>
  </si>
  <si>
    <t>175Na3a-R</t>
  </si>
  <si>
    <t>175Na3a-L</t>
  </si>
  <si>
    <t>185Sa3-B</t>
  </si>
  <si>
    <t>190Na3A-B</t>
  </si>
  <si>
    <t>203ST3-B</t>
  </si>
  <si>
    <t>207NH3-B</t>
  </si>
  <si>
    <t>215SL3-B</t>
  </si>
  <si>
    <t>239NI4-B</t>
  </si>
  <si>
    <t>251NL4-B</t>
  </si>
  <si>
    <t>금강펜테리움레전드</t>
  </si>
  <si>
    <t>2011.03.</t>
  </si>
  <si>
    <t>https://new.land.naver.com/complexes/102623?tab=detail&amp;rf=Y</t>
  </si>
  <si>
    <t>경기도 성남시 분당구 운중동 926</t>
  </si>
  <si>
    <t>경기도 성남시 분당구 판교원로 101</t>
  </si>
  <si>
    <t>165A</t>
  </si>
  <si>
    <t>산운4단지리가</t>
  </si>
  <si>
    <t>https://new.land.naver.com/complexes/27207?tab=detail&amp;rf=Y</t>
  </si>
  <si>
    <t>경기도 성남시 분당구 운중동 899</t>
  </si>
  <si>
    <t>경기도 성남시 분당구 판교원로 7</t>
  </si>
  <si>
    <t>르씨트빌모트</t>
  </si>
  <si>
    <t>2005.06.</t>
  </si>
  <si>
    <t>https://new.land.naver.com/complexes/120513?tab=detail&amp;rf=Y</t>
  </si>
  <si>
    <t>경기도 성남시 분당구 운중동 379-4</t>
  </si>
  <si>
    <t>경기도 성남시 분당구 하오개로351번길 9</t>
  </si>
  <si>
    <t>판교파크하임에비뉴</t>
  </si>
  <si>
    <t>2018.01.</t>
  </si>
  <si>
    <t>59A</t>
  </si>
  <si>
    <t>https://new.land.naver.com/complexes/120236?tab=detail&amp;rf=Y</t>
  </si>
  <si>
    <t>경기도 성남시 분당구 운중동 357-1</t>
  </si>
  <si>
    <t>경기도 성남시 분당구 하오개로357번길 17</t>
  </si>
  <si>
    <t>60B</t>
  </si>
  <si>
    <t>62A</t>
  </si>
  <si>
    <t>63B</t>
  </si>
  <si>
    <t>91A</t>
  </si>
  <si>
    <t>92C</t>
  </si>
  <si>
    <t>운중푸르지오하임</t>
  </si>
  <si>
    <t>2012.03.</t>
  </si>
  <si>
    <t>https://new.land.naver.com/complexes/102842?tab=detail&amp;rf=Y</t>
  </si>
  <si>
    <t>경기도 성남시 분당구 운중동 307</t>
  </si>
  <si>
    <t>경기도 성남시 분당구 하오개로 377</t>
  </si>
  <si>
    <t>113A1</t>
  </si>
  <si>
    <t>114B1</t>
  </si>
  <si>
    <t>판교파크하임3차</t>
  </si>
  <si>
    <t>2014.07.</t>
  </si>
  <si>
    <t>https://new.land.naver.com/complexes/126863?tab=detail&amp;rf=Y</t>
  </si>
  <si>
    <t>경기도 성남시 분당구 운중동 340-4</t>
  </si>
  <si>
    <t>경기도 성남시 분당구 하오개로357번길 14-6</t>
  </si>
  <si>
    <t>64A</t>
  </si>
  <si>
    <t>65C</t>
  </si>
  <si>
    <t>65B</t>
  </si>
  <si>
    <t>134A</t>
  </si>
  <si>
    <t>134B</t>
  </si>
  <si>
    <t>136C</t>
  </si>
  <si>
    <t>[율동]</t>
  </si>
  <si>
    <t>리베하임(도시형)</t>
  </si>
  <si>
    <t>2019.01.</t>
  </si>
  <si>
    <t>60A</t>
  </si>
  <si>
    <t>https://new.land.naver.com/complexes/128654?tab=detail&amp;rf=Y</t>
  </si>
  <si>
    <t>경기도 성남시 분당구 율동 289</t>
  </si>
  <si>
    <t>율동</t>
  </si>
  <si>
    <t>경기도 성남시 분당구 새마을로165번길 13</t>
  </si>
  <si>
    <t>[이매동]</t>
  </si>
  <si>
    <t>아름2단지한성</t>
  </si>
  <si>
    <t>https://new.land.naver.com/complexes/3892?tab=detail&amp;rf=Y</t>
  </si>
  <si>
    <t>경기도 성남시 분당구 이매동 132</t>
  </si>
  <si>
    <t>경기도 성남시 분당구 판교로 430</t>
  </si>
  <si>
    <t>이매동신3단지</t>
  </si>
  <si>
    <t>https://new.land.naver.com/complexes/2466?tab=detail&amp;rf=Y</t>
  </si>
  <si>
    <t>경기도 성남시 분당구 이매동 117</t>
  </si>
  <si>
    <t>경기도 성남시 분당구 양현로94번길 28</t>
  </si>
  <si>
    <t>아름1단지건영</t>
  </si>
  <si>
    <t>https://new.land.naver.com/complexes/3887?tab=detail&amp;rf=Y</t>
  </si>
  <si>
    <t>이매동신9단지</t>
  </si>
  <si>
    <t>https://new.land.naver.com/complexes/2484?tab=detail&amp;rf=Y</t>
  </si>
  <si>
    <t>경기도 성남시 분당구 이매동 110</t>
  </si>
  <si>
    <t>경기도 성남시 분당구 양현로166번길 20</t>
  </si>
  <si>
    <t>이매삼환</t>
  </si>
  <si>
    <t>https://new.land.naver.com/complexes/2510?tab=detail&amp;rf=Y</t>
  </si>
  <si>
    <t>경기도 성남시 분당구 이매동 99</t>
  </si>
  <si>
    <t>경기도 성남시 분당구 양현로 220</t>
  </si>
  <si>
    <t>이매동부코오롱</t>
  </si>
  <si>
    <t>https://new.land.naver.com/complexes/2455?tab=detail&amp;rf=Y</t>
  </si>
  <si>
    <t>경기도 성남시 분당구 이매동 121</t>
  </si>
  <si>
    <t>경기도 성남시 분당구 양현로 88</t>
  </si>
  <si>
    <t>이매성지</t>
  </si>
  <si>
    <t>1992.09.</t>
  </si>
  <si>
    <t>https://new.land.naver.com/complexes/2530?tab=detail&amp;rf=Y</t>
  </si>
  <si>
    <t>경기도 성남시 분당구 이매동 116</t>
  </si>
  <si>
    <t>경기도 성남시 분당구 이매로 54</t>
  </si>
  <si>
    <t>아름7단지효성</t>
  </si>
  <si>
    <t>https://new.land.naver.com/complexes/2440?tab=detail&amp;rf=Y</t>
  </si>
  <si>
    <t>경기도 성남시 분당구 이매동 143</t>
  </si>
  <si>
    <t>경기도 성남시 분당구 이매로 16</t>
  </si>
  <si>
    <t>이매청구</t>
  </si>
  <si>
    <t>https://new.land.naver.com/complexes/2555?tab=detail&amp;rf=Y</t>
  </si>
  <si>
    <t>경기도 성남시 분당구 이매동 123</t>
  </si>
  <si>
    <t>경기도 성남시 분당구 양현로94번길 29</t>
  </si>
  <si>
    <t>이매삼성</t>
  </si>
  <si>
    <t>1994.04.</t>
  </si>
  <si>
    <t>https://new.land.naver.com/complexes/2493?tab=detail&amp;rf=Y</t>
  </si>
  <si>
    <t>경기도 성남시 분당구 이매동 100</t>
  </si>
  <si>
    <t>이매진흥</t>
  </si>
  <si>
    <t>https://new.land.naver.com/complexes/2537?tab=detail&amp;rf=Y</t>
  </si>
  <si>
    <t>경기도 성남시 분당구 이매동 111</t>
  </si>
  <si>
    <t>경기도 성남시 분당구 양현로 138</t>
  </si>
  <si>
    <t>이매한신</t>
  </si>
  <si>
    <t>1993.11.</t>
  </si>
  <si>
    <t>https://new.land.naver.com/complexes/2578?tab=detail&amp;rf=Y</t>
  </si>
  <si>
    <t>경기도 성남시 분당구 이매동 124</t>
  </si>
  <si>
    <t>경기도 성남시 분당구 서현로 181</t>
  </si>
  <si>
    <t>이매금강</t>
  </si>
  <si>
    <t>https://new.land.naver.com/complexes/2445?tab=detail&amp;rf=Y</t>
  </si>
  <si>
    <t>경기도 성남시 분당구 이매동 122</t>
  </si>
  <si>
    <t>경기도 성남시 분당구 서현로 177</t>
  </si>
  <si>
    <t>아름4단지두산삼호</t>
  </si>
  <si>
    <t>https://new.land.naver.com/complexes/2392?tab=detail&amp;rf=Y</t>
  </si>
  <si>
    <t>경기도 성남시 분당구 이매동 133</t>
  </si>
  <si>
    <t>경기도 성남시 분당구 탄천로 95</t>
  </si>
  <si>
    <t>아름6단지선경</t>
  </si>
  <si>
    <t>1993.10.</t>
  </si>
  <si>
    <t>https://new.land.naver.com/complexes/2415?tab=detail&amp;rf=Y</t>
  </si>
  <si>
    <t>경기도 성남시 분당구 이매동 142</t>
  </si>
  <si>
    <t>경기도 성남시 분당구 이매로 11</t>
  </si>
  <si>
    <t>아름3단지태영</t>
  </si>
  <si>
    <t>https://new.land.naver.com/complexes/3886?tab=detail&amp;rf=Y</t>
  </si>
  <si>
    <t>이매포스파크</t>
  </si>
  <si>
    <t>https://new.land.naver.com/complexes/13370?tab=detail&amp;rf=Y</t>
  </si>
  <si>
    <t>경기도 성남시 분당구 이매동 296</t>
  </si>
  <si>
    <t>경기도 성남시 분당구 이매로123번길 12</t>
  </si>
  <si>
    <t>아름5단지풍림</t>
  </si>
  <si>
    <t>1993.08.</t>
  </si>
  <si>
    <t>https://new.land.naver.com/complexes/1525?tab=detail&amp;rf=Y</t>
  </si>
  <si>
    <t>경기도 성남시 분당구 이매동 141</t>
  </si>
  <si>
    <t>경기도 성남시 분당구 탄천로 35</t>
  </si>
  <si>
    <t>[정자동]</t>
  </si>
  <si>
    <t>느티마을경남,선경</t>
  </si>
  <si>
    <t>https://new.land.naver.com/complexes/14533?tab=detail&amp;rf=Y</t>
  </si>
  <si>
    <t>경기도 성남시 분당구 정자동 29</t>
  </si>
  <si>
    <t>경기도 성남시 분당구 황새울로132번길 27</t>
  </si>
  <si>
    <t>정든우성4단지</t>
  </si>
  <si>
    <t>https://new.land.naver.com/complexes/111064?tab=detail&amp;rf=Y</t>
  </si>
  <si>
    <t>경기도 성남시 분당구 정자동 197</t>
  </si>
  <si>
    <t>경기도 성남시 분당구 정자로 144</t>
  </si>
  <si>
    <t>아이파크분당2</t>
  </si>
  <si>
    <t>2003.05.</t>
  </si>
  <si>
    <t>https://new.land.naver.com/complexes/100721?tab=detail&amp;rf=Y</t>
  </si>
  <si>
    <t>경기도 성남시 분당구 정자동 10-1</t>
  </si>
  <si>
    <t>경기도 성남시 분당구 정자일로213번길 19</t>
  </si>
  <si>
    <t>정든우성6단지</t>
  </si>
  <si>
    <t>1994.06.</t>
  </si>
  <si>
    <t>https://new.land.naver.com/complexes/2719?tab=detail&amp;rf=Y</t>
  </si>
  <si>
    <t>경기도 성남시 분당구 정자동 198</t>
  </si>
  <si>
    <t>경기도 성남시 분당구 불정로 195</t>
  </si>
  <si>
    <t>정든한진7차</t>
  </si>
  <si>
    <t>https://new.land.naver.com/complexes/2742?tab=detail&amp;rf=Y</t>
  </si>
  <si>
    <t>경기도 성남시 분당구 정자동 194</t>
  </si>
  <si>
    <t>경기도 성남시 분당구 내정로 10</t>
  </si>
  <si>
    <t>한솔1단지청구</t>
  </si>
  <si>
    <t>https://new.land.naver.com/complexes/2797?tab=detail&amp;rf=Y</t>
  </si>
  <si>
    <t>경기도 성남시 분당구 정자동 110</t>
  </si>
  <si>
    <t>경기도 성남시 분당구 불정로 219</t>
  </si>
  <si>
    <t>동양파라곤</t>
  </si>
  <si>
    <t>https://new.land.naver.com/complexes/12915?tab=detail&amp;rf=Y</t>
  </si>
  <si>
    <t>경기도 성남시 분당구 정자동 14-3</t>
  </si>
  <si>
    <t>경기도 성남시 분당구 정자일로 210</t>
  </si>
  <si>
    <t>느티마을공무원3단지</t>
  </si>
  <si>
    <t>https://new.land.naver.com/complexes/3014?tab=detail&amp;rf=Y</t>
  </si>
  <si>
    <t>경기도 성남시 분당구 정자동 88</t>
  </si>
  <si>
    <t>경기도 성남시 분당구 느티로 70</t>
  </si>
  <si>
    <t>한솔4단지주공</t>
  </si>
  <si>
    <t>https://new.land.naver.com/complexes/7966?tab=detail&amp;rf=Y</t>
  </si>
  <si>
    <t>경기도 성남시 분당구 정자동 102</t>
  </si>
  <si>
    <t>경기도 성남시 분당구 백현로 206</t>
  </si>
  <si>
    <t>파크뷰</t>
  </si>
  <si>
    <t>https://new.land.naver.com/complexes/3621?tab=detail&amp;rf=Y</t>
  </si>
  <si>
    <t>경기도 성남시 분당구 정자동 6</t>
  </si>
  <si>
    <t>경기도 성남시 분당구 정자일로 248</t>
  </si>
  <si>
    <t>정든신화</t>
  </si>
  <si>
    <t>https://new.land.naver.com/complexes/2690?tab=detail&amp;rf=Y</t>
  </si>
  <si>
    <t>경기도 성남시 분당구 정자동 192</t>
  </si>
  <si>
    <t>경기도 성남시 분당구 정자로 112</t>
  </si>
  <si>
    <t>미켈란쉐르빌</t>
  </si>
  <si>
    <t>https://new.land.naver.com/complexes/8409?tab=detail&amp;rf=Y</t>
  </si>
  <si>
    <t>경기도 성남시 분당구 정자동 180</t>
  </si>
  <si>
    <t>경기도 성남시 분당구 정자일로 100</t>
  </si>
  <si>
    <t>정든한진6차</t>
  </si>
  <si>
    <t>https://new.land.naver.com/complexes/2592?tab=detail&amp;rf=Y</t>
  </si>
  <si>
    <t>경기도 성남시 분당구 정자동 191</t>
  </si>
  <si>
    <t>경기도 성남시 분당구 내정로 24</t>
  </si>
  <si>
    <t>한솔3단지한일</t>
  </si>
  <si>
    <t>https://new.land.naver.com/complexes/2813?tab=detail&amp;rf=Y</t>
  </si>
  <si>
    <t>경기도 성남시 분당구 정자동 107</t>
  </si>
  <si>
    <t>경기도 성남시 분당구 백현로 234</t>
  </si>
  <si>
    <t>정든동아1단지</t>
  </si>
  <si>
    <t>https://new.land.naver.com/complexes/111368?tab=detail&amp;rf=Y</t>
  </si>
  <si>
    <t>경기도 성남시 분당구 정자동 200</t>
  </si>
  <si>
    <t>경기도 성남시 분당구 불정로 141</t>
  </si>
  <si>
    <t>아이파크분당1</t>
  </si>
  <si>
    <t>https://new.land.naver.com/complexes/8580?tab=detail&amp;rf=Y</t>
  </si>
  <si>
    <t>경기도 성남시 분당구 정자동 9</t>
  </si>
  <si>
    <t>경기도 성남시 분당구 정자일로 239</t>
  </si>
  <si>
    <t>삼성아데나루체</t>
  </si>
  <si>
    <t>2004.12.</t>
  </si>
  <si>
    <t>https://new.land.naver.com/complexes/9687?tab=detail&amp;rf=Y</t>
  </si>
  <si>
    <t>경기도 성남시 분당구 정자동 170-1</t>
  </si>
  <si>
    <t>경기도 성남시 분당구 정자일로 120</t>
  </si>
  <si>
    <t>성원상떼뷰</t>
  </si>
  <si>
    <t>https://new.land.naver.com/complexes/10203?tab=detail&amp;rf=Y</t>
  </si>
  <si>
    <t>경기도 성남시 분당구 정자동 12-2</t>
  </si>
  <si>
    <t>경기도 성남시 분당구 정자일로213번길 18</t>
  </si>
  <si>
    <t>분당더샵파크리버</t>
  </si>
  <si>
    <t>2021.10.</t>
  </si>
  <si>
    <t>https://new.land.naver.com/complexes/121966?tab=detail&amp;rf=Y</t>
  </si>
  <si>
    <t>경기도 성남시 분당구 정자동 215</t>
  </si>
  <si>
    <t>경기도 성남시 분당구 돌마로 171</t>
  </si>
  <si>
    <t>상록우성</t>
  </si>
  <si>
    <t>https://new.land.naver.com/complexes/2645?tab=detail&amp;rf=Y</t>
  </si>
  <si>
    <t>경기도 성남시 분당구 정자동 121</t>
  </si>
  <si>
    <t>경기도 성남시 분당구 내정로 55</t>
  </si>
  <si>
    <t>아이파크분당3</t>
  </si>
  <si>
    <t>https://new.land.naver.com/complexes/100722?tab=detail&amp;rf=Y</t>
  </si>
  <si>
    <t>경기도 성남시 분당구 정자동 11</t>
  </si>
  <si>
    <t>경기도 성남시 분당구 정자일로213번길 5</t>
  </si>
  <si>
    <t>정든한진8차</t>
  </si>
  <si>
    <t>https://new.land.naver.com/complexes/2829?tab=detail&amp;rf=Y</t>
  </si>
  <si>
    <t>경기도 성남시 분당구 정자동 193</t>
  </si>
  <si>
    <t>경기도 성남시 분당구 불정로 119</t>
  </si>
  <si>
    <t>상록임광보성</t>
  </si>
  <si>
    <t>1995.05.</t>
  </si>
  <si>
    <t>https://new.land.naver.com/complexes/2637?tab=detail&amp;rf=Y</t>
  </si>
  <si>
    <t>경기도 성남시 분당구 정자동 181</t>
  </si>
  <si>
    <t>경기도 성남시 분당구 정자일로 80</t>
  </si>
  <si>
    <t>분당더샵스타파크</t>
  </si>
  <si>
    <t>2007.02.</t>
  </si>
  <si>
    <t>https://new.land.naver.com/complexes/14532?tab=detail&amp;rf=Y</t>
  </si>
  <si>
    <t>경기도 성남시 분당구 정자동 174-1</t>
  </si>
  <si>
    <t>경기도 성남시 분당구 정자일로 121</t>
  </si>
  <si>
    <t>정든동아2단지</t>
  </si>
  <si>
    <t>https://new.land.naver.com/complexes/2663?tab=detail&amp;rf=Y</t>
  </si>
  <si>
    <t>경기도 성남시 분당구 불정로 179</t>
  </si>
  <si>
    <t>한솔2단지LG</t>
  </si>
  <si>
    <t>https://new.land.naver.com/complexes/2755?tab=detail&amp;rf=Y</t>
  </si>
  <si>
    <t>경기도 성남시 분당구 정자동 111</t>
  </si>
  <si>
    <t>경기도 성남시 분당구 정자로 143</t>
  </si>
  <si>
    <t>느티마을공무원4단지</t>
  </si>
  <si>
    <t>https://new.land.naver.com/complexes/2618?tab=detail&amp;rf=Y</t>
  </si>
  <si>
    <t>경기도 성남시 분당구 정자동 90</t>
  </si>
  <si>
    <t>상록라이프</t>
  </si>
  <si>
    <t>https://new.land.naver.com/complexes/2623?tab=detail&amp;rf=Y</t>
  </si>
  <si>
    <t>경기도 성남시 분당구 정자동 124</t>
  </si>
  <si>
    <t>경기도 성남시 분당구 정자로 56</t>
  </si>
  <si>
    <t>피더하우스(실버주택)</t>
  </si>
  <si>
    <t>2005.02.</t>
  </si>
  <si>
    <t>https://new.land.naver.com/complexes/114261?tab=detail&amp;rf=Y</t>
  </si>
  <si>
    <t>경기도 성남시 분당구 정자동 209</t>
  </si>
  <si>
    <t>경기도 성남시 분당구 불정로 112</t>
  </si>
  <si>
    <t>아데나팰리스</t>
  </si>
  <si>
    <t>2003.04.</t>
  </si>
  <si>
    <t>https://new.land.naver.com/complexes/8611?tab=detail&amp;rf=Y</t>
  </si>
  <si>
    <t>경기도 성남시 분당구 정자동 169-1</t>
  </si>
  <si>
    <t>경기도 성남시 분당구 성남대로 275</t>
  </si>
  <si>
    <t>위브제니스</t>
  </si>
  <si>
    <t>2003.03.</t>
  </si>
  <si>
    <t>https://new.land.naver.com/complexes/8612?tab=detail&amp;rf=Y</t>
  </si>
  <si>
    <t>경기도 성남시 분당구 정자동 15-4</t>
  </si>
  <si>
    <t>경기도 성남시 분당구 정자일로232번길 25</t>
  </si>
  <si>
    <t>한솔5단지주공</t>
  </si>
  <si>
    <t>https://new.land.naver.com/complexes/2767?tab=detail&amp;rf=Y</t>
  </si>
  <si>
    <t>경기도 성남시 분당구 정자동 112</t>
  </si>
  <si>
    <t>경기도 성남시 분당구 정자로 115</t>
  </si>
  <si>
    <t>한솔6단지주공</t>
  </si>
  <si>
    <t>https://new.land.naver.com/complexes/2784?tab=detail&amp;rf=Y</t>
  </si>
  <si>
    <t>경기도 성남시 분당구 정자동 117</t>
  </si>
  <si>
    <t>경기도 성남시 분당구 내정로 54</t>
  </si>
  <si>
    <t>로얄팰리스</t>
  </si>
  <si>
    <t>2003.02.</t>
  </si>
  <si>
    <t>https://new.land.naver.com/complexes/12914?tab=detail&amp;rf=Y</t>
  </si>
  <si>
    <t>경기도 성남시 분당구 정자동 28-1</t>
  </si>
  <si>
    <t>경기도 성남시 분당구 성남대로 449</t>
  </si>
  <si>
    <t>[판교동]</t>
  </si>
  <si>
    <t>판교원9단지한림풀에버</t>
  </si>
  <si>
    <t>2009.03.</t>
  </si>
  <si>
    <t>https://new.land.naver.com/complexes/27204?tab=detail&amp;rf=Y</t>
  </si>
  <si>
    <t>경기도 성남시 분당구 판교동 585</t>
  </si>
  <si>
    <t>판교동</t>
  </si>
  <si>
    <t>경기도 성남시 분당구 서판교로 29</t>
  </si>
  <si>
    <t>판교원12단지힐스테이트</t>
  </si>
  <si>
    <t>2009.05.</t>
  </si>
  <si>
    <t>https://new.land.naver.com/complexes/27613?tab=detail&amp;rf=Y</t>
  </si>
  <si>
    <t>경기도 성남시 분당구 판교동 494</t>
  </si>
  <si>
    <t>경기도 성남시 분당구 서판교로 165</t>
  </si>
  <si>
    <t>판교원4단지휴먼시아푸르지오</t>
  </si>
  <si>
    <t>https://new.land.naver.com/complexes/27568?tab=detail&amp;rf=Y</t>
  </si>
  <si>
    <t>경기도 성남시 분당구 판교동 631</t>
  </si>
  <si>
    <t>경기도 성남시 분당구 판교원로 186</t>
  </si>
  <si>
    <t>판교원5단지푸르지오</t>
  </si>
  <si>
    <t>https://new.land.naver.com/complexes/27569?tab=detail&amp;rf=Y</t>
  </si>
  <si>
    <t>경기도 성남시 분당구 판교동 634</t>
  </si>
  <si>
    <t>경기도 성남시 분당구 판교원로 207</t>
  </si>
  <si>
    <t>판교원7단지모아미래도</t>
  </si>
  <si>
    <t>https://new.land.naver.com/complexes/27631?tab=detail&amp;rf=Y</t>
  </si>
  <si>
    <t>경기도 성남시 분당구 판교동 637</t>
  </si>
  <si>
    <t>경기도 성남시 분당구 판교원로 237</t>
  </si>
  <si>
    <t>판교원3단지푸르지오</t>
  </si>
  <si>
    <t>https://new.land.naver.com/complexes/27392?tab=detail&amp;rf=Y</t>
  </si>
  <si>
    <t>경기도 성남시 분당구 판교동 629</t>
  </si>
  <si>
    <t>경기도 성남시 분당구 판교로 20</t>
  </si>
  <si>
    <t>판교원10단지힐스테이트</t>
  </si>
  <si>
    <t>https://new.land.naver.com/complexes/27506?tab=detail&amp;rf=Y</t>
  </si>
  <si>
    <t>경기도 성남시 분당구 판교동 552</t>
  </si>
  <si>
    <t>경기도 성남시 분당구 서판교로 73</t>
  </si>
  <si>
    <t>판교원2단지푸르지오</t>
  </si>
  <si>
    <t>https://new.land.naver.com/complexes/27563?tab=detail&amp;rf=Y</t>
  </si>
  <si>
    <t>경기도 성남시 분당구 판교동 623</t>
  </si>
  <si>
    <t>경기도 성남시 분당구 판교로 30</t>
  </si>
  <si>
    <t>판교원6단지진원로제비앙</t>
  </si>
  <si>
    <t>https://new.land.naver.com/complexes/27632?tab=detail&amp;rf=Y</t>
  </si>
  <si>
    <t>경기도 성남시 분당구 판교동 635</t>
  </si>
  <si>
    <t>경기도 성남시 분당구 판교원로 209</t>
  </si>
  <si>
    <t>판교원1단지파라곤</t>
  </si>
  <si>
    <t>https://new.land.naver.com/complexes/100242?tab=detail&amp;rf=Y</t>
  </si>
  <si>
    <t>경기도 성남시 분당구 판교동 622</t>
  </si>
  <si>
    <t>경기도 성남시 분당구 판교로 50</t>
  </si>
  <si>
    <t>판교원11단지현대힐스테이트</t>
  </si>
  <si>
    <t>https://new.land.naver.com/complexes/26521?tab=detail&amp;rf=Y</t>
  </si>
  <si>
    <t>경기도 성남시 분당구 판교동 513</t>
  </si>
  <si>
    <t>경기도 성남시 분당구 서판교로 147</t>
  </si>
  <si>
    <t>판교원13단지휴먼시아</t>
  </si>
  <si>
    <t>https://new.land.naver.com/complexes/27614?tab=detail&amp;rf=Y</t>
  </si>
  <si>
    <t>경기도 성남시 분당구 판교동 492</t>
  </si>
  <si>
    <t>경기도 성남시 분당구 서판교로 193</t>
  </si>
  <si>
    <t>157TR</t>
  </si>
  <si>
    <t>178A</t>
  </si>
  <si>
    <t>185TR</t>
  </si>
  <si>
    <t>187TR</t>
  </si>
  <si>
    <t>추출대상</t>
  </si>
  <si>
    <t>매전갭</t>
  </si>
  <si>
    <t>'95.07.</t>
  </si>
  <si>
    <t>'95.06.</t>
  </si>
  <si>
    <t>'95.04.</t>
  </si>
  <si>
    <t>'95.08.</t>
  </si>
  <si>
    <t>'95.11.</t>
  </si>
  <si>
    <t>'95.09.</t>
  </si>
  <si>
    <t>'96.02.</t>
  </si>
  <si>
    <t>'03.09.</t>
  </si>
  <si>
    <t>'95.02.</t>
  </si>
  <si>
    <t>'95.12.</t>
  </si>
  <si>
    <t>'04.10.</t>
  </si>
  <si>
    <t>'09.09.</t>
  </si>
  <si>
    <t>'94.08.</t>
  </si>
  <si>
    <t>'94.05.</t>
  </si>
  <si>
    <t>'96.06.</t>
  </si>
  <si>
    <t>'94.11.</t>
  </si>
  <si>
    <t>'21.05.</t>
  </si>
  <si>
    <t>'21.07.</t>
  </si>
  <si>
    <t>'21.11.</t>
  </si>
  <si>
    <t>'21.06.</t>
  </si>
  <si>
    <t>'09.10.</t>
  </si>
  <si>
    <t>'09.12.</t>
  </si>
  <si>
    <t>'15.11.</t>
  </si>
  <si>
    <t>'09.11.</t>
  </si>
  <si>
    <t>'11.07.</t>
  </si>
  <si>
    <t>'94.12.</t>
  </si>
  <si>
    <t>'93.12.</t>
  </si>
  <si>
    <t>'94.03.</t>
  </si>
  <si>
    <t>'93.07.</t>
  </si>
  <si>
    <t>'92.07.</t>
  </si>
  <si>
    <t>'92.06.</t>
  </si>
  <si>
    <t>'09.07.</t>
  </si>
  <si>
    <t>'09.02.</t>
  </si>
  <si>
    <t>'91.09.</t>
  </si>
  <si>
    <t>'91.10.</t>
  </si>
  <si>
    <t>27</t>
  </si>
  <si>
    <t>'92.05.</t>
  </si>
  <si>
    <t>'92.11.</t>
  </si>
  <si>
    <t>'92.10.</t>
  </si>
  <si>
    <t>'93.05.</t>
  </si>
  <si>
    <t>'93.03.</t>
  </si>
  <si>
    <t>'92.04.</t>
  </si>
  <si>
    <t>'93.02.</t>
  </si>
  <si>
    <t>'95.10.</t>
  </si>
  <si>
    <t>'93.06.</t>
  </si>
  <si>
    <t>'94.02.</t>
  </si>
  <si>
    <t>'03.11.</t>
  </si>
  <si>
    <t>'95.01.</t>
  </si>
  <si>
    <t>'95.03.</t>
  </si>
  <si>
    <t>'98.03.</t>
  </si>
  <si>
    <t>'92.08.</t>
  </si>
  <si>
    <t>'92.12.</t>
  </si>
  <si>
    <t>'93.04.</t>
  </si>
  <si>
    <t>'10.06.</t>
  </si>
  <si>
    <t>'09.01.</t>
  </si>
  <si>
    <t>'08.12.</t>
  </si>
  <si>
    <t>'09.08.</t>
  </si>
  <si>
    <t>'94.09.</t>
  </si>
  <si>
    <t>'92.09.</t>
  </si>
  <si>
    <t>'94.04.</t>
  </si>
  <si>
    <t>'93.11.</t>
  </si>
  <si>
    <t>'93.10.</t>
  </si>
  <si>
    <t>'93.08.</t>
  </si>
  <si>
    <t>'03.05.</t>
  </si>
  <si>
    <t>'94.06.</t>
  </si>
  <si>
    <t>'04.07.</t>
  </si>
  <si>
    <t>'04.12.</t>
  </si>
  <si>
    <t>'21.10.</t>
  </si>
  <si>
    <t>'95.05.</t>
  </si>
  <si>
    <t>'07.02.</t>
  </si>
  <si>
    <t>'03.04.</t>
  </si>
  <si>
    <t>'94.10.</t>
  </si>
  <si>
    <t>'03.02.</t>
  </si>
  <si>
    <t>'09.03.</t>
  </si>
  <si>
    <t>'09.05.</t>
  </si>
  <si>
    <t>동명</t>
  </si>
  <si>
    <t>'19.04</t>
  </si>
  <si>
    <t>구미동 무지개12단지주공</t>
    <phoneticPr fontId="2" type="noConversion"/>
  </si>
  <si>
    <t>95.07.</t>
    <phoneticPr fontId="2" type="noConversion"/>
  </si>
  <si>
    <t>95.07.</t>
    <phoneticPr fontId="2" type="noConversion"/>
  </si>
  <si>
    <t>95.06.</t>
    <phoneticPr fontId="2" type="noConversion"/>
  </si>
  <si>
    <t>구미동 까치건영</t>
    <phoneticPr fontId="2" type="noConversion"/>
  </si>
  <si>
    <t>95.06.</t>
    <phoneticPr fontId="2" type="noConversion"/>
  </si>
  <si>
    <t>95.04.</t>
    <phoneticPr fontId="2" type="noConversion"/>
  </si>
  <si>
    <t>95.08.</t>
    <phoneticPr fontId="2" type="noConversion"/>
  </si>
  <si>
    <t>구미동 무지개2단지LG</t>
    <phoneticPr fontId="2" type="noConversion"/>
  </si>
  <si>
    <t>구미동 무지개2단지LG</t>
    <phoneticPr fontId="2" type="noConversion"/>
  </si>
  <si>
    <t>95.08.</t>
    <phoneticPr fontId="2" type="noConversion"/>
  </si>
  <si>
    <t>구미동 무지개6단지건영</t>
    <phoneticPr fontId="2" type="noConversion"/>
  </si>
  <si>
    <t>구미동 까치신원</t>
    <phoneticPr fontId="2" type="noConversion"/>
  </si>
  <si>
    <t>구미동 무지개1단지대림</t>
    <phoneticPr fontId="2" type="noConversion"/>
  </si>
  <si>
    <t>구미동 무지개5단지청구</t>
    <phoneticPr fontId="2" type="noConversion"/>
  </si>
  <si>
    <t>구미동 하얀주공5단지</t>
    <phoneticPr fontId="2" type="noConversion"/>
  </si>
  <si>
    <t>구미동 하얀주공5단지</t>
    <phoneticPr fontId="2" type="noConversion"/>
  </si>
  <si>
    <t>95.11.</t>
    <phoneticPr fontId="2" type="noConversion"/>
  </si>
  <si>
    <t>구미동 무지개4단지주공</t>
    <phoneticPr fontId="2" type="noConversion"/>
  </si>
  <si>
    <t>95.11.</t>
    <phoneticPr fontId="2" type="noConversion"/>
  </si>
  <si>
    <t>구미동 무지개11단지금강</t>
    <phoneticPr fontId="2" type="noConversion"/>
  </si>
  <si>
    <t>95.09.</t>
    <phoneticPr fontId="2" type="noConversion"/>
  </si>
  <si>
    <t>구미동 하얀마을그랜드빌</t>
    <phoneticPr fontId="2" type="noConversion"/>
  </si>
  <si>
    <t>구미동 하얀마을그랜드빌</t>
    <phoneticPr fontId="2" type="noConversion"/>
  </si>
  <si>
    <t>구미동 무지개마을10단지삼성건영</t>
    <phoneticPr fontId="2" type="noConversion"/>
  </si>
  <si>
    <t>96.02.</t>
    <phoneticPr fontId="2" type="noConversion"/>
  </si>
  <si>
    <t>96.02.</t>
    <phoneticPr fontId="2" type="noConversion"/>
  </si>
  <si>
    <t>구미동 까치대우,롯데,선경</t>
    <phoneticPr fontId="2" type="noConversion"/>
  </si>
  <si>
    <t>구미동 무지개마을3단지신한,건영</t>
    <phoneticPr fontId="2" type="noConversion"/>
  </si>
  <si>
    <t>구미동 까치롯데,선경</t>
    <phoneticPr fontId="2" type="noConversion"/>
  </si>
  <si>
    <t>금곡동 분당두산위브</t>
    <phoneticPr fontId="2" type="noConversion"/>
  </si>
  <si>
    <t>03.09.</t>
    <phoneticPr fontId="2" type="noConversion"/>
  </si>
  <si>
    <t>95.02.</t>
    <phoneticPr fontId="2" type="noConversion"/>
  </si>
  <si>
    <t>금곡동 청솔한라</t>
    <phoneticPr fontId="2" type="noConversion"/>
  </si>
  <si>
    <t>95.12.</t>
    <phoneticPr fontId="2" type="noConversion"/>
  </si>
  <si>
    <t>금곡동 분당하우스토리</t>
    <phoneticPr fontId="2" type="noConversion"/>
  </si>
  <si>
    <t>04.10.</t>
    <phoneticPr fontId="2" type="noConversion"/>
  </si>
  <si>
    <t>금곡동 더헤리티지</t>
    <phoneticPr fontId="2" type="noConversion"/>
  </si>
  <si>
    <t>09.09.</t>
    <phoneticPr fontId="2" type="noConversion"/>
  </si>
  <si>
    <t>94.08.</t>
    <phoneticPr fontId="2" type="noConversion"/>
  </si>
  <si>
    <t>금곡동 청솔주공9단지</t>
    <phoneticPr fontId="2" type="noConversion"/>
  </si>
  <si>
    <t>금곡동 청솔대원</t>
    <phoneticPr fontId="2" type="noConversion"/>
  </si>
  <si>
    <t>94.05.</t>
    <phoneticPr fontId="2" type="noConversion"/>
  </si>
  <si>
    <t>금곡동 청솔서광,영남</t>
    <phoneticPr fontId="2" type="noConversion"/>
  </si>
  <si>
    <t>금곡동 청솔유천화인</t>
    <phoneticPr fontId="2" type="noConversion"/>
  </si>
  <si>
    <t>96.06.</t>
    <phoneticPr fontId="2" type="noConversion"/>
  </si>
  <si>
    <t>금곡동 청솔공무원</t>
    <phoneticPr fontId="2" type="noConversion"/>
  </si>
  <si>
    <t>94.11.</t>
    <phoneticPr fontId="2" type="noConversion"/>
  </si>
  <si>
    <t>21.05.</t>
    <phoneticPr fontId="2" type="noConversion"/>
  </si>
  <si>
    <t>대장동 판교퍼스트힐푸르지오2단지</t>
    <phoneticPr fontId="2" type="noConversion"/>
  </si>
  <si>
    <t>대장동 힐스테이트판교엘포레A6BL</t>
    <phoneticPr fontId="2" type="noConversion"/>
  </si>
  <si>
    <t>21.07.</t>
    <phoneticPr fontId="2" type="noConversion"/>
  </si>
  <si>
    <t>대장동 판교풍경채어바니티5단지</t>
    <phoneticPr fontId="2" type="noConversion"/>
  </si>
  <si>
    <t>21.11.</t>
    <phoneticPr fontId="2" type="noConversion"/>
  </si>
  <si>
    <t>대장동 더샵판교포레스트11단지</t>
    <phoneticPr fontId="2" type="noConversion"/>
  </si>
  <si>
    <t>21.06.</t>
    <phoneticPr fontId="2" type="noConversion"/>
  </si>
  <si>
    <t>대장동 힐스테이트판교엘포레A4BL</t>
    <phoneticPr fontId="2" type="noConversion"/>
  </si>
  <si>
    <t>대장동 더샵판교포레스트12단지</t>
    <phoneticPr fontId="2" type="noConversion"/>
  </si>
  <si>
    <t>09.10.</t>
    <phoneticPr fontId="2" type="noConversion"/>
  </si>
  <si>
    <t>백현동 백현5단지휴먼시아</t>
    <phoneticPr fontId="2" type="noConversion"/>
  </si>
  <si>
    <t>백현동 판교더샵퍼스트파크</t>
    <phoneticPr fontId="2" type="noConversion"/>
  </si>
  <si>
    <t>09.12.</t>
    <phoneticPr fontId="2" type="noConversion"/>
  </si>
  <si>
    <t>백현동 백현마을2단지</t>
    <phoneticPr fontId="2" type="noConversion"/>
  </si>
  <si>
    <t>백현동 알파리움1단지</t>
    <phoneticPr fontId="2" type="noConversion"/>
  </si>
  <si>
    <t>15.11.</t>
    <phoneticPr fontId="2" type="noConversion"/>
  </si>
  <si>
    <t>백현동 백현8단지휴먼시아</t>
    <phoneticPr fontId="2" type="noConversion"/>
  </si>
  <si>
    <t>백현동 백현9단지휴먼시아e-편한세상</t>
    <phoneticPr fontId="2" type="noConversion"/>
  </si>
  <si>
    <t>09.11.</t>
    <phoneticPr fontId="2" type="noConversion"/>
  </si>
  <si>
    <t>백현동 판교푸르지오그랑블</t>
    <phoneticPr fontId="2" type="noConversion"/>
  </si>
  <si>
    <t>11.07.</t>
    <phoneticPr fontId="2" type="noConversion"/>
  </si>
  <si>
    <t>분당동 장안타운건영,두산</t>
    <phoneticPr fontId="2" type="noConversion"/>
  </si>
  <si>
    <t>94.12.</t>
    <phoneticPr fontId="2" type="noConversion"/>
  </si>
  <si>
    <t>분당동 장안타운건영2차</t>
    <phoneticPr fontId="2" type="noConversion"/>
  </si>
  <si>
    <t>93.12.</t>
    <phoneticPr fontId="2" type="noConversion"/>
  </si>
  <si>
    <t>94.03.</t>
    <phoneticPr fontId="2" type="noConversion"/>
  </si>
  <si>
    <t>93.07.</t>
    <phoneticPr fontId="2" type="noConversion"/>
  </si>
  <si>
    <t>92.07.</t>
    <phoneticPr fontId="2" type="noConversion"/>
  </si>
  <si>
    <t>분당동 샛별삼부</t>
    <phoneticPr fontId="2" type="noConversion"/>
  </si>
  <si>
    <t>분당동 샛별동성</t>
    <phoneticPr fontId="2" type="noConversion"/>
  </si>
  <si>
    <t>92.06.</t>
    <phoneticPr fontId="2" type="noConversion"/>
  </si>
  <si>
    <t>분당동 장안타운라이프,한신</t>
    <phoneticPr fontId="2" type="noConversion"/>
  </si>
  <si>
    <t>삼평동 봇들3단지휴먼시아</t>
    <phoneticPr fontId="2" type="noConversion"/>
  </si>
  <si>
    <t>09.07.</t>
    <phoneticPr fontId="2" type="noConversion"/>
  </si>
  <si>
    <t>09.02.</t>
    <phoneticPr fontId="2" type="noConversion"/>
  </si>
  <si>
    <t>09.07.</t>
    <phoneticPr fontId="2" type="noConversion"/>
  </si>
  <si>
    <t>삼평동 봇들9단지휴먼시아어울림</t>
    <phoneticPr fontId="2" type="noConversion"/>
  </si>
  <si>
    <t>91.09.</t>
    <phoneticPr fontId="2" type="noConversion"/>
  </si>
  <si>
    <t>서현동 우성(시범단지)</t>
    <phoneticPr fontId="2" type="noConversion"/>
  </si>
  <si>
    <t>서현동 한양</t>
    <phoneticPr fontId="2" type="noConversion"/>
  </si>
  <si>
    <t>91.10.</t>
    <phoneticPr fontId="2" type="noConversion"/>
  </si>
  <si>
    <t>서현동 현대</t>
    <phoneticPr fontId="2" type="noConversion"/>
  </si>
  <si>
    <t>92.05.</t>
    <phoneticPr fontId="2" type="noConversion"/>
  </si>
  <si>
    <t>서현동 효자촌삼환</t>
    <phoneticPr fontId="2" type="noConversion"/>
  </si>
  <si>
    <t>92.11.</t>
    <phoneticPr fontId="2" type="noConversion"/>
  </si>
  <si>
    <t>서현동 효자촌현대</t>
    <phoneticPr fontId="2" type="noConversion"/>
  </si>
  <si>
    <t>92.10.</t>
    <phoneticPr fontId="2" type="noConversion"/>
  </si>
  <si>
    <t>수내동 양지2단지청구</t>
    <phoneticPr fontId="2" type="noConversion"/>
  </si>
  <si>
    <t>수내동 파크타운대림</t>
    <phoneticPr fontId="2" type="noConversion"/>
  </si>
  <si>
    <t>93.05.</t>
    <phoneticPr fontId="2" type="noConversion"/>
  </si>
  <si>
    <t>93.03.</t>
    <phoneticPr fontId="2" type="noConversion"/>
  </si>
  <si>
    <t>수내동 푸른쌍용</t>
    <phoneticPr fontId="2" type="noConversion"/>
  </si>
  <si>
    <t>수내동 푸른신성</t>
    <phoneticPr fontId="2" type="noConversion"/>
  </si>
  <si>
    <t>수내동 파크타운삼익</t>
    <phoneticPr fontId="2" type="noConversion"/>
  </si>
  <si>
    <t>수내동 양지5단지한양</t>
    <phoneticPr fontId="2" type="noConversion"/>
  </si>
  <si>
    <t>수내동 양지6단지금호청구</t>
    <phoneticPr fontId="2" type="noConversion"/>
  </si>
  <si>
    <t>수내동 파크타운롯데</t>
    <phoneticPr fontId="2" type="noConversion"/>
  </si>
  <si>
    <t>수내동 파크타운서안</t>
    <phoneticPr fontId="2" type="noConversion"/>
  </si>
  <si>
    <t>수내동 양지3,5단지금호,한양</t>
    <phoneticPr fontId="2" type="noConversion"/>
  </si>
  <si>
    <t>92.04.</t>
    <phoneticPr fontId="2" type="noConversion"/>
  </si>
  <si>
    <t>93.02.</t>
    <phoneticPr fontId="2" type="noConversion"/>
  </si>
  <si>
    <t>95.10.</t>
    <phoneticPr fontId="2" type="noConversion"/>
  </si>
  <si>
    <t>93.06.</t>
    <phoneticPr fontId="2" type="noConversion"/>
  </si>
  <si>
    <t>94.02.</t>
    <phoneticPr fontId="2" type="noConversion"/>
  </si>
  <si>
    <t>03.11.</t>
    <phoneticPr fontId="2" type="noConversion"/>
  </si>
  <si>
    <t>95.01.</t>
    <phoneticPr fontId="2" type="noConversion"/>
  </si>
  <si>
    <t>95.03.</t>
    <phoneticPr fontId="2" type="noConversion"/>
  </si>
  <si>
    <t>98.03.</t>
    <phoneticPr fontId="2" type="noConversion"/>
  </si>
  <si>
    <t>92.08.</t>
    <phoneticPr fontId="2" type="noConversion"/>
  </si>
  <si>
    <t>야탑동 탑3단지타워빌</t>
    <phoneticPr fontId="2" type="noConversion"/>
  </si>
  <si>
    <t>93.06.</t>
    <phoneticPr fontId="2" type="noConversion"/>
  </si>
  <si>
    <t>93.04.</t>
    <phoneticPr fontId="2" type="noConversion"/>
  </si>
  <si>
    <t>야탑동 장미8단지현대</t>
    <phoneticPr fontId="2" type="noConversion"/>
  </si>
  <si>
    <t>10.06.</t>
    <phoneticPr fontId="2" type="noConversion"/>
  </si>
  <si>
    <t>운중동 산운13단지휴먼시아데시앙</t>
    <phoneticPr fontId="2" type="noConversion"/>
  </si>
  <si>
    <t>09.01.</t>
    <phoneticPr fontId="2" type="noConversion"/>
  </si>
  <si>
    <t>09.01.</t>
    <phoneticPr fontId="2" type="noConversion"/>
  </si>
  <si>
    <t>08.12.</t>
    <phoneticPr fontId="2" type="noConversion"/>
  </si>
  <si>
    <t>운중동 산운14단지경남아너스빌</t>
    <phoneticPr fontId="2" type="noConversion"/>
  </si>
  <si>
    <t>09.08.</t>
    <phoneticPr fontId="2" type="noConversion"/>
  </si>
  <si>
    <t>운중동 산운11단지휴먼시아</t>
    <phoneticPr fontId="2" type="noConversion"/>
  </si>
  <si>
    <t>운중동 산운5단지필하우스</t>
    <phoneticPr fontId="2" type="noConversion"/>
  </si>
  <si>
    <t>운중동 산운4단지리가</t>
    <phoneticPr fontId="2" type="noConversion"/>
  </si>
  <si>
    <t>이매동 아름2단지한성</t>
    <phoneticPr fontId="2" type="noConversion"/>
  </si>
  <si>
    <t>이매동 이매동신3단지</t>
    <phoneticPr fontId="2" type="noConversion"/>
  </si>
  <si>
    <t>이매동 아름1단지건영</t>
    <phoneticPr fontId="2" type="noConversion"/>
  </si>
  <si>
    <t>92.12.</t>
    <phoneticPr fontId="2" type="noConversion"/>
  </si>
  <si>
    <t>이매동 이매동신9단지</t>
    <phoneticPr fontId="2" type="noConversion"/>
  </si>
  <si>
    <t>이매동 이매삼환</t>
    <phoneticPr fontId="2" type="noConversion"/>
  </si>
  <si>
    <t>94.09.</t>
    <phoneticPr fontId="2" type="noConversion"/>
  </si>
  <si>
    <t>이매동 이매동부코오롱</t>
    <phoneticPr fontId="2" type="noConversion"/>
  </si>
  <si>
    <t>이매동 이매성지</t>
    <phoneticPr fontId="2" type="noConversion"/>
  </si>
  <si>
    <t>92.09.</t>
    <phoneticPr fontId="2" type="noConversion"/>
  </si>
  <si>
    <t>이매동 아름7단지효성</t>
    <phoneticPr fontId="2" type="noConversion"/>
  </si>
  <si>
    <t>이매동 이매청구</t>
    <phoneticPr fontId="2" type="noConversion"/>
  </si>
  <si>
    <t>이매동 이매삼성</t>
    <phoneticPr fontId="2" type="noConversion"/>
  </si>
  <si>
    <t>94.04.</t>
    <phoneticPr fontId="2" type="noConversion"/>
  </si>
  <si>
    <t>이매동 이매진흥</t>
    <phoneticPr fontId="2" type="noConversion"/>
  </si>
  <si>
    <t>이매동 이매한신</t>
    <phoneticPr fontId="2" type="noConversion"/>
  </si>
  <si>
    <t>93.11.</t>
    <phoneticPr fontId="2" type="noConversion"/>
  </si>
  <si>
    <t>이매동 이매금강</t>
    <phoneticPr fontId="2" type="noConversion"/>
  </si>
  <si>
    <t>이매동 아름4단지두산삼호</t>
    <phoneticPr fontId="2" type="noConversion"/>
  </si>
  <si>
    <t>이매동 아름3단지태영</t>
    <phoneticPr fontId="2" type="noConversion"/>
  </si>
  <si>
    <t>정자동 정든우성4단지</t>
    <phoneticPr fontId="2" type="noConversion"/>
  </si>
  <si>
    <t>정자동 정든우성6단지</t>
    <phoneticPr fontId="2" type="noConversion"/>
  </si>
  <si>
    <t>정자동 한솔1단지청구</t>
    <phoneticPr fontId="2" type="noConversion"/>
  </si>
  <si>
    <t>정자동 동양파라곤</t>
    <phoneticPr fontId="2" type="noConversion"/>
  </si>
  <si>
    <t>정자동 느티마을공무원3단지</t>
    <phoneticPr fontId="2" type="noConversion"/>
  </si>
  <si>
    <t>정자동 파크뷰</t>
    <phoneticPr fontId="2" type="noConversion"/>
  </si>
  <si>
    <t>04.07.</t>
    <phoneticPr fontId="2" type="noConversion"/>
  </si>
  <si>
    <t>정자동 정든신화</t>
    <phoneticPr fontId="2" type="noConversion"/>
  </si>
  <si>
    <t>정자동 미켈란쉐르빌</t>
    <phoneticPr fontId="2" type="noConversion"/>
  </si>
  <si>
    <t>정자동 정든한진6차</t>
    <phoneticPr fontId="2" type="noConversion"/>
  </si>
  <si>
    <t>정자동 한솔3단지한일</t>
    <phoneticPr fontId="2" type="noConversion"/>
  </si>
  <si>
    <t>93.10.</t>
    <phoneticPr fontId="2" type="noConversion"/>
  </si>
  <si>
    <t>정자동 정든동아1단지</t>
    <phoneticPr fontId="2" type="noConversion"/>
  </si>
  <si>
    <t>정자동 아이파크분당1</t>
    <phoneticPr fontId="2" type="noConversion"/>
  </si>
  <si>
    <t>03.05.</t>
    <phoneticPr fontId="2" type="noConversion"/>
  </si>
  <si>
    <t>정자동 삼성아데나루체</t>
    <phoneticPr fontId="2" type="noConversion"/>
  </si>
  <si>
    <t>04.12.</t>
    <phoneticPr fontId="2" type="noConversion"/>
  </si>
  <si>
    <t>21.10.</t>
    <phoneticPr fontId="2" type="noConversion"/>
  </si>
  <si>
    <t>정자동 분당더샵파크리버</t>
    <phoneticPr fontId="2" type="noConversion"/>
  </si>
  <si>
    <t>정자동 상록우성</t>
    <phoneticPr fontId="2" type="noConversion"/>
  </si>
  <si>
    <t>정자동 아이파크분당3</t>
    <phoneticPr fontId="2" type="noConversion"/>
  </si>
  <si>
    <t>정자동 정든한진8차</t>
    <phoneticPr fontId="2" type="noConversion"/>
  </si>
  <si>
    <t>정자동 상록임광보성</t>
    <phoneticPr fontId="2" type="noConversion"/>
  </si>
  <si>
    <t>07.02.</t>
    <phoneticPr fontId="2" type="noConversion"/>
  </si>
  <si>
    <t>정자동 분당더샵스타파크</t>
    <phoneticPr fontId="2" type="noConversion"/>
  </si>
  <si>
    <t>정자동 정든동아2단지</t>
    <phoneticPr fontId="2" type="noConversion"/>
  </si>
  <si>
    <t>95.05.</t>
    <phoneticPr fontId="2" type="noConversion"/>
  </si>
  <si>
    <t>정자동 한솔2단지LG</t>
    <phoneticPr fontId="2" type="noConversion"/>
  </si>
  <si>
    <t>정자동 느티마을공무원4단지</t>
    <phoneticPr fontId="2" type="noConversion"/>
  </si>
  <si>
    <t>94.06.</t>
    <phoneticPr fontId="2" type="noConversion"/>
  </si>
  <si>
    <t>정자동 상록라이프</t>
    <phoneticPr fontId="2" type="noConversion"/>
  </si>
  <si>
    <t>정자동 아데나팰리스</t>
    <phoneticPr fontId="2" type="noConversion"/>
  </si>
  <si>
    <t>94.10.</t>
    <phoneticPr fontId="2" type="noConversion"/>
  </si>
  <si>
    <t>정자동 한솔6단지주공</t>
    <phoneticPr fontId="2" type="noConversion"/>
  </si>
  <si>
    <t>03.02.</t>
    <phoneticPr fontId="2" type="noConversion"/>
  </si>
  <si>
    <t>정자동 로얄팰리스</t>
    <phoneticPr fontId="2" type="noConversion"/>
  </si>
  <si>
    <t>09.03.</t>
    <phoneticPr fontId="2" type="noConversion"/>
  </si>
  <si>
    <t>판교동 판교원12단지힐스테이트</t>
    <phoneticPr fontId="2" type="noConversion"/>
  </si>
  <si>
    <t>09.05.</t>
    <phoneticPr fontId="2" type="noConversion"/>
  </si>
  <si>
    <t>판교동 판교원7단지모아미래도</t>
    <phoneticPr fontId="2" type="noConversion"/>
  </si>
  <si>
    <t>판교동 판교원3단지푸르지오</t>
    <phoneticPr fontId="2" type="noConversion"/>
  </si>
  <si>
    <t>판교동 판교원10단지힐스테이트</t>
    <phoneticPr fontId="2" type="noConversion"/>
  </si>
  <si>
    <t>판교동 판교원6단지진원로제비앙</t>
    <phoneticPr fontId="2" type="noConversion"/>
  </si>
  <si>
    <t>판교동 판교원1단지파라곤</t>
    <phoneticPr fontId="2" type="noConversion"/>
  </si>
  <si>
    <t>판교동 판교원11단지현대힐스테이트</t>
    <phoneticPr fontId="2" type="noConversion"/>
  </si>
  <si>
    <t>성남시 분당구</t>
    <phoneticPr fontId="2" type="noConversion"/>
  </si>
  <si>
    <t>구미동 무지개12단지주공</t>
    <phoneticPr fontId="2" type="noConversion"/>
  </si>
  <si>
    <t>95.07.</t>
    <phoneticPr fontId="2" type="noConversion"/>
  </si>
  <si>
    <t>구미동 무지개12단지주공</t>
    <phoneticPr fontId="2" type="noConversion"/>
  </si>
  <si>
    <t>95.07.</t>
    <phoneticPr fontId="2" type="noConversion"/>
  </si>
  <si>
    <t>구미동 무지개12단지주공</t>
    <phoneticPr fontId="2" type="noConversion"/>
  </si>
  <si>
    <t>구미동 까치건영</t>
    <phoneticPr fontId="2" type="noConversion"/>
  </si>
  <si>
    <t>구미동 까치건영</t>
    <phoneticPr fontId="2" type="noConversion"/>
  </si>
  <si>
    <t>95.06.</t>
    <phoneticPr fontId="2" type="noConversion"/>
  </si>
  <si>
    <t>구미동 까치주공2단지</t>
    <phoneticPr fontId="2" type="noConversion"/>
  </si>
  <si>
    <t>95.04.</t>
    <phoneticPr fontId="2" type="noConversion"/>
  </si>
  <si>
    <t>구미동 무지개6단지건영</t>
    <phoneticPr fontId="2" type="noConversion"/>
  </si>
  <si>
    <t>구미동 무지개4단지주공</t>
    <phoneticPr fontId="2" type="noConversion"/>
  </si>
  <si>
    <t>구미동 무지개마을7단지라이프</t>
    <phoneticPr fontId="2" type="noConversion"/>
  </si>
  <si>
    <t>95.11.</t>
    <phoneticPr fontId="2" type="noConversion"/>
  </si>
  <si>
    <t>구미동 무지개마을7단지라이프</t>
    <phoneticPr fontId="2" type="noConversion"/>
  </si>
  <si>
    <t>구미동 무지개마을10단지삼성건영</t>
    <phoneticPr fontId="2" type="noConversion"/>
  </si>
  <si>
    <t>96.02.</t>
    <phoneticPr fontId="2" type="noConversion"/>
  </si>
  <si>
    <t>구미동 까치대우,롯데,선경</t>
    <phoneticPr fontId="2" type="noConversion"/>
  </si>
  <si>
    <t>구미동 까치대우,롯데,선경</t>
    <phoneticPr fontId="2" type="noConversion"/>
  </si>
  <si>
    <t>95.11.</t>
    <phoneticPr fontId="2" type="noConversion"/>
  </si>
  <si>
    <t>95.11.</t>
    <phoneticPr fontId="2" type="noConversion"/>
  </si>
  <si>
    <t>95.11.</t>
    <phoneticPr fontId="2" type="noConversion"/>
  </si>
  <si>
    <t>구미동 무지개마을3단지신한,건영</t>
    <phoneticPr fontId="2" type="noConversion"/>
  </si>
  <si>
    <t>구미동 까치롯데,선경</t>
    <phoneticPr fontId="2" type="noConversion"/>
  </si>
  <si>
    <t>금곡동 분당두산위브</t>
    <phoneticPr fontId="2" type="noConversion"/>
  </si>
  <si>
    <t>03.09.</t>
    <phoneticPr fontId="2" type="noConversion"/>
  </si>
  <si>
    <t>금곡동 청솔동아</t>
    <phoneticPr fontId="2" type="noConversion"/>
  </si>
  <si>
    <t>95.02.</t>
    <phoneticPr fontId="2" type="noConversion"/>
  </si>
  <si>
    <t>금곡동 청솔한라</t>
    <phoneticPr fontId="2" type="noConversion"/>
  </si>
  <si>
    <t>95.12.</t>
    <phoneticPr fontId="2" type="noConversion"/>
  </si>
  <si>
    <t>금곡동 분당하우스토리</t>
    <phoneticPr fontId="2" type="noConversion"/>
  </si>
  <si>
    <t>04.10.</t>
    <phoneticPr fontId="2" type="noConversion"/>
  </si>
  <si>
    <t>금곡동 더헤리티지</t>
    <phoneticPr fontId="2" type="noConversion"/>
  </si>
  <si>
    <t>09.09.</t>
    <phoneticPr fontId="2" type="noConversion"/>
  </si>
  <si>
    <t>금곡동 더헤리티지</t>
    <phoneticPr fontId="2" type="noConversion"/>
  </si>
  <si>
    <t>09.09.</t>
    <phoneticPr fontId="2" type="noConversion"/>
  </si>
  <si>
    <t>금곡동 청솔성원</t>
    <phoneticPr fontId="2" type="noConversion"/>
  </si>
  <si>
    <t>금곡동 청솔주공9단지</t>
    <phoneticPr fontId="2" type="noConversion"/>
  </si>
  <si>
    <t>금곡동 청솔대원</t>
    <phoneticPr fontId="2" type="noConversion"/>
  </si>
  <si>
    <t>94.05.</t>
    <phoneticPr fontId="2" type="noConversion"/>
  </si>
  <si>
    <t>금곡동 청솔서광,영남</t>
    <phoneticPr fontId="2" type="noConversion"/>
  </si>
  <si>
    <t>금곡동 청솔유천화인</t>
    <phoneticPr fontId="2" type="noConversion"/>
  </si>
  <si>
    <t>금곡동 청솔계룡</t>
    <phoneticPr fontId="2" type="noConversion"/>
  </si>
  <si>
    <t>96.06.</t>
    <phoneticPr fontId="2" type="noConversion"/>
  </si>
  <si>
    <t>금곡동 청솔계룡</t>
    <phoneticPr fontId="2" type="noConversion"/>
  </si>
  <si>
    <t>94.11.</t>
    <phoneticPr fontId="2" type="noConversion"/>
  </si>
  <si>
    <t>금곡동 청솔공무원</t>
    <phoneticPr fontId="2" type="noConversion"/>
  </si>
  <si>
    <t>21.05.</t>
    <phoneticPr fontId="2" type="noConversion"/>
  </si>
  <si>
    <t>대장동 판교퍼스트힐푸르지오2단지</t>
    <phoneticPr fontId="2" type="noConversion"/>
  </si>
  <si>
    <t>대장동 힐스테이트판교엘포레A6BL</t>
    <phoneticPr fontId="2" type="noConversion"/>
  </si>
  <si>
    <t>21.07.</t>
    <phoneticPr fontId="2" type="noConversion"/>
  </si>
  <si>
    <t>대장동 판교풍경채어바니티5단지</t>
    <phoneticPr fontId="2" type="noConversion"/>
  </si>
  <si>
    <t>21.11.</t>
    <phoneticPr fontId="2" type="noConversion"/>
  </si>
  <si>
    <t>대장동 판교퍼스트힐푸르지오1단지</t>
    <phoneticPr fontId="2" type="noConversion"/>
  </si>
  <si>
    <t>대장동 더샵판교포레스트11단지</t>
    <phoneticPr fontId="2" type="noConversion"/>
  </si>
  <si>
    <t>대장동 판교풍경채어바니티7단지</t>
    <phoneticPr fontId="2" type="noConversion"/>
  </si>
  <si>
    <t>대장동 판교풍경채어바니티7단지</t>
    <phoneticPr fontId="2" type="noConversion"/>
  </si>
  <si>
    <t>21.06.</t>
    <phoneticPr fontId="2" type="noConversion"/>
  </si>
  <si>
    <t>대장동 힐스테이트판교엘포레A4BL</t>
    <phoneticPr fontId="2" type="noConversion"/>
  </si>
  <si>
    <t>대장동 더샵판교포레스트12단지</t>
    <phoneticPr fontId="2" type="noConversion"/>
  </si>
  <si>
    <t>백현동 백현5단지휴먼시아</t>
    <phoneticPr fontId="2" type="noConversion"/>
  </si>
  <si>
    <t>09.10.</t>
    <phoneticPr fontId="2" type="noConversion"/>
  </si>
  <si>
    <t>백현동 판교더샵퍼스트파크</t>
    <phoneticPr fontId="2" type="noConversion"/>
  </si>
  <si>
    <t>백현동 판교더샵퍼스트파크</t>
    <phoneticPr fontId="2" type="noConversion"/>
  </si>
  <si>
    <t>백현동 판교더샵퍼스트파크</t>
    <phoneticPr fontId="2" type="noConversion"/>
  </si>
  <si>
    <t>21.06.</t>
    <phoneticPr fontId="2" type="noConversion"/>
  </si>
  <si>
    <t>21.06.</t>
    <phoneticPr fontId="2" type="noConversion"/>
  </si>
  <si>
    <t>백현동 판교더샵퍼스트파크</t>
    <phoneticPr fontId="2" type="noConversion"/>
  </si>
  <si>
    <t>백현동 판교더샵퍼스트파크</t>
    <phoneticPr fontId="2" type="noConversion"/>
  </si>
  <si>
    <t>백현동 백현마을2단지</t>
    <phoneticPr fontId="2" type="noConversion"/>
  </si>
  <si>
    <t>09.12.</t>
    <phoneticPr fontId="2" type="noConversion"/>
  </si>
  <si>
    <t>백현동 백현마을2단지</t>
    <phoneticPr fontId="2" type="noConversion"/>
  </si>
  <si>
    <t>09.12.</t>
    <phoneticPr fontId="2" type="noConversion"/>
  </si>
  <si>
    <t>백현동 백현마을2단지</t>
    <phoneticPr fontId="2" type="noConversion"/>
  </si>
  <si>
    <t>09.12.</t>
    <phoneticPr fontId="2" type="noConversion"/>
  </si>
  <si>
    <t>백현동 백현마을2단지</t>
    <phoneticPr fontId="2" type="noConversion"/>
  </si>
  <si>
    <t>09.12.</t>
    <phoneticPr fontId="2" type="noConversion"/>
  </si>
  <si>
    <t>백현동 알파리움1단지</t>
    <phoneticPr fontId="2" type="noConversion"/>
  </si>
  <si>
    <t>15.11.</t>
    <phoneticPr fontId="2" type="noConversion"/>
  </si>
  <si>
    <t>백현동 알파리움1단지</t>
    <phoneticPr fontId="2" type="noConversion"/>
  </si>
  <si>
    <t>백현동 알파리움1단지</t>
    <phoneticPr fontId="2" type="noConversion"/>
  </si>
  <si>
    <t>15.11.</t>
    <phoneticPr fontId="2" type="noConversion"/>
  </si>
  <si>
    <t>백현동 알파리움1단지</t>
    <phoneticPr fontId="2" type="noConversion"/>
  </si>
  <si>
    <t>15.11.</t>
    <phoneticPr fontId="2" type="noConversion"/>
  </si>
  <si>
    <t>백현동 알파리움1단지</t>
    <phoneticPr fontId="2" type="noConversion"/>
  </si>
  <si>
    <t>15.11.</t>
    <phoneticPr fontId="2" type="noConversion"/>
  </si>
  <si>
    <t>백현동 백현8단지휴먼시아</t>
    <phoneticPr fontId="2" type="noConversion"/>
  </si>
  <si>
    <t>09.09.</t>
    <phoneticPr fontId="2" type="noConversion"/>
  </si>
  <si>
    <t>백현동 백현8단지휴먼시아</t>
    <phoneticPr fontId="2" type="noConversion"/>
  </si>
  <si>
    <t>09.09.</t>
    <phoneticPr fontId="2" type="noConversion"/>
  </si>
  <si>
    <t>백현동 백현8단지휴먼시아</t>
    <phoneticPr fontId="2" type="noConversion"/>
  </si>
  <si>
    <t>백현동 백현8단지휴먼시아</t>
    <phoneticPr fontId="2" type="noConversion"/>
  </si>
  <si>
    <t>백현동 백현9단지휴먼시아e-편한세상</t>
    <phoneticPr fontId="2" type="noConversion"/>
  </si>
  <si>
    <t>백현동 백현9단지휴먼시아e-편한세상</t>
    <phoneticPr fontId="2" type="noConversion"/>
  </si>
  <si>
    <t>백현동 백현9단지휴먼시아e-편한세상</t>
    <phoneticPr fontId="2" type="noConversion"/>
  </si>
  <si>
    <t>09.09.</t>
    <phoneticPr fontId="2" type="noConversion"/>
  </si>
  <si>
    <t>09.09.</t>
    <phoneticPr fontId="2" type="noConversion"/>
  </si>
  <si>
    <t>백현동 알파리움2단지</t>
    <phoneticPr fontId="2" type="noConversion"/>
  </si>
  <si>
    <t>백현동 알파리움2단지</t>
    <phoneticPr fontId="2" type="noConversion"/>
  </si>
  <si>
    <t>백현동 알파리움2단지</t>
    <phoneticPr fontId="2" type="noConversion"/>
  </si>
  <si>
    <t>15.11.</t>
    <phoneticPr fontId="2" type="noConversion"/>
  </si>
  <si>
    <t>백현동 알파리움2단지</t>
    <phoneticPr fontId="2" type="noConversion"/>
  </si>
  <si>
    <t>15.11.</t>
    <phoneticPr fontId="2" type="noConversion"/>
  </si>
  <si>
    <t>백현동 알파리움2단지</t>
    <phoneticPr fontId="2" type="noConversion"/>
  </si>
  <si>
    <t>백현동 알파리움2단지</t>
    <phoneticPr fontId="2" type="noConversion"/>
  </si>
  <si>
    <t>백현동 백현7단지휴먼시아</t>
    <phoneticPr fontId="2" type="noConversion"/>
  </si>
  <si>
    <t>백현동 백현7단지휴먼시아</t>
    <phoneticPr fontId="2" type="noConversion"/>
  </si>
  <si>
    <t>백현동 판교푸르지오그랑블</t>
    <phoneticPr fontId="2" type="noConversion"/>
  </si>
  <si>
    <t>백현동 백현6단지휴먼시아</t>
    <phoneticPr fontId="2" type="noConversion"/>
  </si>
  <si>
    <t>분당동 장안타운건영2차</t>
    <phoneticPr fontId="2" type="noConversion"/>
  </si>
  <si>
    <t>93.12.</t>
    <phoneticPr fontId="2" type="noConversion"/>
  </si>
  <si>
    <t>분당동 장안타운건영2차</t>
    <phoneticPr fontId="2" type="noConversion"/>
  </si>
  <si>
    <t>분당동 샛별우방</t>
    <phoneticPr fontId="2" type="noConversion"/>
  </si>
  <si>
    <t>94.03.</t>
    <phoneticPr fontId="2" type="noConversion"/>
  </si>
  <si>
    <t>분당동 샛별라이프</t>
    <phoneticPr fontId="2" type="noConversion"/>
  </si>
  <si>
    <t>93.07.</t>
    <phoneticPr fontId="2" type="noConversion"/>
  </si>
  <si>
    <t>삼평동 봇들7단지엔파트</t>
    <phoneticPr fontId="2" type="noConversion"/>
  </si>
  <si>
    <t>삼평동 봇들7단지엔파트</t>
    <phoneticPr fontId="2" type="noConversion"/>
  </si>
  <si>
    <t>09.07.</t>
    <phoneticPr fontId="2" type="noConversion"/>
  </si>
  <si>
    <t>삼평동 봇들7단지엔파트</t>
    <phoneticPr fontId="2" type="noConversion"/>
  </si>
  <si>
    <t>09.07.</t>
    <phoneticPr fontId="2" type="noConversion"/>
  </si>
  <si>
    <t>삼평동 봇들7단지엔파트</t>
    <phoneticPr fontId="2" type="noConversion"/>
  </si>
  <si>
    <t>삼평동 봇들2단지이지더원</t>
    <phoneticPr fontId="2" type="noConversion"/>
  </si>
  <si>
    <t>삼평동 봇들1단지판교신미주</t>
    <phoneticPr fontId="2" type="noConversion"/>
  </si>
  <si>
    <t>삼평동 봇들8단지휴먼시아</t>
    <phoneticPr fontId="2" type="noConversion"/>
  </si>
  <si>
    <t>삼평동 봇들9단지휴먼시아어울림</t>
    <phoneticPr fontId="2" type="noConversion"/>
  </si>
  <si>
    <t>삼평동 봇들4단지휴먼시아</t>
    <phoneticPr fontId="2" type="noConversion"/>
  </si>
  <si>
    <t>서현동 우성(시범단지)</t>
    <phoneticPr fontId="2" type="noConversion"/>
  </si>
  <si>
    <t>서현동 우성(시범단지)</t>
    <phoneticPr fontId="2" type="noConversion"/>
  </si>
  <si>
    <t>91.09.</t>
    <phoneticPr fontId="2" type="noConversion"/>
  </si>
  <si>
    <t>서현동 우성(시범단지)</t>
    <phoneticPr fontId="2" type="noConversion"/>
  </si>
  <si>
    <t>서현동 한양</t>
    <phoneticPr fontId="2" type="noConversion"/>
  </si>
  <si>
    <t>91.10.</t>
    <phoneticPr fontId="2" type="noConversion"/>
  </si>
  <si>
    <t>서현동 한양</t>
    <phoneticPr fontId="2" type="noConversion"/>
  </si>
  <si>
    <t>91.10.</t>
    <phoneticPr fontId="2" type="noConversion"/>
  </si>
  <si>
    <t>서현동 한양</t>
    <phoneticPr fontId="2" type="noConversion"/>
  </si>
  <si>
    <t>서현동 한양</t>
    <phoneticPr fontId="2" type="noConversion"/>
  </si>
  <si>
    <t>91.10.</t>
    <phoneticPr fontId="2" type="noConversion"/>
  </si>
  <si>
    <t>서현동 현대</t>
    <phoneticPr fontId="2" type="noConversion"/>
  </si>
  <si>
    <t>서현동 현대</t>
    <phoneticPr fontId="2" type="noConversion"/>
  </si>
  <si>
    <t>서현동 현대</t>
    <phoneticPr fontId="2" type="noConversion"/>
  </si>
  <si>
    <t>91.09.</t>
    <phoneticPr fontId="2" type="noConversion"/>
  </si>
  <si>
    <t>서현동 현대</t>
    <phoneticPr fontId="2" type="noConversion"/>
  </si>
  <si>
    <t>91.09.</t>
    <phoneticPr fontId="2" type="noConversion"/>
  </si>
  <si>
    <t>서현동 현대</t>
    <phoneticPr fontId="2" type="noConversion"/>
  </si>
  <si>
    <t>91.09.</t>
    <phoneticPr fontId="2" type="noConversion"/>
  </si>
  <si>
    <t>서현동 현대</t>
    <phoneticPr fontId="2" type="noConversion"/>
  </si>
  <si>
    <t>91.09.</t>
    <phoneticPr fontId="2" type="noConversion"/>
  </si>
  <si>
    <t>서현동 현대</t>
    <phoneticPr fontId="2" type="noConversion"/>
  </si>
  <si>
    <t>서현동 현대</t>
    <phoneticPr fontId="2" type="noConversion"/>
  </si>
  <si>
    <t>91.09.</t>
    <phoneticPr fontId="2" type="noConversion"/>
  </si>
  <si>
    <t>서현동 현대</t>
    <phoneticPr fontId="2" type="noConversion"/>
  </si>
  <si>
    <t>서현동 현대</t>
    <phoneticPr fontId="2" type="noConversion"/>
  </si>
  <si>
    <t>91.09.</t>
    <phoneticPr fontId="2" type="noConversion"/>
  </si>
  <si>
    <t>서현동 현대</t>
    <phoneticPr fontId="2" type="noConversion"/>
  </si>
  <si>
    <t>91.09.</t>
    <phoneticPr fontId="2" type="noConversion"/>
  </si>
  <si>
    <t>서현동 현대</t>
    <phoneticPr fontId="2" type="noConversion"/>
  </si>
  <si>
    <t>91.09.</t>
    <phoneticPr fontId="2" type="noConversion"/>
  </si>
  <si>
    <t>서현동 현대</t>
    <phoneticPr fontId="2" type="noConversion"/>
  </si>
  <si>
    <t>서현동 효자촌임광</t>
    <phoneticPr fontId="2" type="noConversion"/>
  </si>
  <si>
    <t>92.07.</t>
    <phoneticPr fontId="2" type="noConversion"/>
  </si>
  <si>
    <t>서현동 효자촌임광</t>
    <phoneticPr fontId="2" type="noConversion"/>
  </si>
  <si>
    <t>92.07.</t>
    <phoneticPr fontId="2" type="noConversion"/>
  </si>
  <si>
    <t>서현동 효자촌임광</t>
    <phoneticPr fontId="2" type="noConversion"/>
  </si>
  <si>
    <t>서현동 효자촌임광</t>
    <phoneticPr fontId="2" type="noConversion"/>
  </si>
  <si>
    <t>92.07.</t>
    <phoneticPr fontId="2" type="noConversion"/>
  </si>
  <si>
    <t>서현동 효자촌임광</t>
    <phoneticPr fontId="2" type="noConversion"/>
  </si>
  <si>
    <t>서현동 효자촌임광</t>
    <phoneticPr fontId="2" type="noConversion"/>
  </si>
  <si>
    <t>92.07.</t>
    <phoneticPr fontId="2" type="noConversion"/>
  </si>
  <si>
    <t>서현동 효자촌임광</t>
    <phoneticPr fontId="2" type="noConversion"/>
  </si>
  <si>
    <t>92.07.</t>
    <phoneticPr fontId="2" type="noConversion"/>
  </si>
  <si>
    <t>서현동 효자촌삼환</t>
    <phoneticPr fontId="2" type="noConversion"/>
  </si>
  <si>
    <t>서현동 효자촌삼환</t>
    <phoneticPr fontId="2" type="noConversion"/>
  </si>
  <si>
    <t>92.05.</t>
    <phoneticPr fontId="2" type="noConversion"/>
  </si>
  <si>
    <t>서현동 효자촌삼환</t>
    <phoneticPr fontId="2" type="noConversion"/>
  </si>
  <si>
    <t>서현동 효자촌삼환</t>
    <phoneticPr fontId="2" type="noConversion"/>
  </si>
  <si>
    <t>92.05.</t>
    <phoneticPr fontId="2" type="noConversion"/>
  </si>
  <si>
    <t>서현동 삼성,한신</t>
    <phoneticPr fontId="2" type="noConversion"/>
  </si>
  <si>
    <t>91.09.</t>
    <phoneticPr fontId="2" type="noConversion"/>
  </si>
  <si>
    <t>서현동 삼성,한신</t>
    <phoneticPr fontId="2" type="noConversion"/>
  </si>
  <si>
    <t>91.09.</t>
    <phoneticPr fontId="2" type="noConversion"/>
  </si>
  <si>
    <t>서현동 효자촌대우,대창</t>
    <phoneticPr fontId="2" type="noConversion"/>
  </si>
  <si>
    <t>서현동 효자촌대우,대창</t>
    <phoneticPr fontId="2" type="noConversion"/>
  </si>
  <si>
    <t>서현동 효자촌동아</t>
    <phoneticPr fontId="2" type="noConversion"/>
  </si>
  <si>
    <t>92.11.</t>
    <phoneticPr fontId="2" type="noConversion"/>
  </si>
  <si>
    <t>서현동 효자촌동아</t>
    <phoneticPr fontId="2" type="noConversion"/>
  </si>
  <si>
    <t>서현동 효자촌화성,럭키</t>
    <phoneticPr fontId="2" type="noConversion"/>
  </si>
  <si>
    <t>서현동 효자촌현대</t>
    <phoneticPr fontId="2" type="noConversion"/>
  </si>
  <si>
    <t>수내동 양지2단지청구</t>
    <phoneticPr fontId="2" type="noConversion"/>
  </si>
  <si>
    <t>92.10.</t>
    <phoneticPr fontId="2" type="noConversion"/>
  </si>
  <si>
    <t>수내동 파크타운대림</t>
    <phoneticPr fontId="2" type="noConversion"/>
  </si>
  <si>
    <t>수내동 푸른쌍용</t>
    <phoneticPr fontId="2" type="noConversion"/>
  </si>
  <si>
    <t>93.03.</t>
    <phoneticPr fontId="2" type="noConversion"/>
  </si>
  <si>
    <t>수내동 푸른쌍용</t>
    <phoneticPr fontId="2" type="noConversion"/>
  </si>
  <si>
    <t>수내동 푸른쌍용</t>
    <phoneticPr fontId="2" type="noConversion"/>
  </si>
  <si>
    <t>93.03.</t>
    <phoneticPr fontId="2" type="noConversion"/>
  </si>
  <si>
    <t>수내동 푸른쌍용</t>
    <phoneticPr fontId="2" type="noConversion"/>
  </si>
  <si>
    <t>93.03.</t>
    <phoneticPr fontId="2" type="noConversion"/>
  </si>
  <si>
    <t>수내동 푸른쌍용</t>
    <phoneticPr fontId="2" type="noConversion"/>
  </si>
  <si>
    <t>93.03.</t>
    <phoneticPr fontId="2" type="noConversion"/>
  </si>
  <si>
    <t>수내동 푸른신성</t>
    <phoneticPr fontId="2" type="noConversion"/>
  </si>
  <si>
    <t>수내동 양지5단지한양</t>
    <phoneticPr fontId="2" type="noConversion"/>
  </si>
  <si>
    <t>수내동 양지1단지금호</t>
    <phoneticPr fontId="2" type="noConversion"/>
  </si>
  <si>
    <t>수내동 푸른벽산</t>
    <phoneticPr fontId="2" type="noConversion"/>
  </si>
  <si>
    <t>야탑동 장미1단지코오롱</t>
    <phoneticPr fontId="2" type="noConversion"/>
  </si>
  <si>
    <t>야탑동 매화마을공무원1단지</t>
    <phoneticPr fontId="2" type="noConversion"/>
  </si>
  <si>
    <t>야탑동 매화마을주공4단지</t>
    <phoneticPr fontId="2" type="noConversion"/>
  </si>
  <si>
    <t>야탑동 목련마을한신</t>
    <phoneticPr fontId="2" type="noConversion"/>
  </si>
  <si>
    <t>야탑동 탑5단지타워빌</t>
    <phoneticPr fontId="2" type="noConversion"/>
  </si>
  <si>
    <t>야탑동 탑경남</t>
    <phoneticPr fontId="2" type="noConversion"/>
  </si>
  <si>
    <t>야탑동 목련마을한일</t>
    <phoneticPr fontId="2" type="noConversion"/>
  </si>
  <si>
    <t>야탑동 아이파크</t>
    <phoneticPr fontId="2" type="noConversion"/>
  </si>
  <si>
    <t>야탑동 목련마을영남</t>
    <phoneticPr fontId="2" type="noConversion"/>
  </si>
  <si>
    <t>야탑동 매화마을건영1차</t>
    <phoneticPr fontId="2" type="noConversion"/>
  </si>
  <si>
    <t>야탑동 장미1단지동부</t>
    <phoneticPr fontId="2" type="noConversion"/>
  </si>
  <si>
    <t>야탑동 장미1단지동부</t>
    <phoneticPr fontId="2" type="noConversion"/>
  </si>
  <si>
    <t>야탑동 매화마을동신건영2차</t>
    <phoneticPr fontId="2" type="noConversion"/>
  </si>
  <si>
    <t>야탑동 매화마을공무원2단지</t>
    <phoneticPr fontId="2" type="noConversion"/>
  </si>
  <si>
    <t>야탑동 목련마을SK</t>
    <phoneticPr fontId="2" type="noConversion"/>
  </si>
  <si>
    <t>야탑동 매화마을주공3단지</t>
    <phoneticPr fontId="2" type="noConversion"/>
  </si>
  <si>
    <t>야탑동 탑주공</t>
    <phoneticPr fontId="2" type="noConversion"/>
  </si>
  <si>
    <t>야탑동 매화마을현대벽산</t>
    <phoneticPr fontId="2" type="noConversion"/>
  </si>
  <si>
    <t>야탑동 탑선경</t>
    <phoneticPr fontId="2" type="noConversion"/>
  </si>
  <si>
    <t>야탑동 탑선경</t>
    <phoneticPr fontId="2" type="noConversion"/>
  </si>
  <si>
    <t>야탑동 탑대우</t>
    <phoneticPr fontId="2" type="noConversion"/>
  </si>
  <si>
    <t>92.12.</t>
    <phoneticPr fontId="2" type="noConversion"/>
  </si>
  <si>
    <t>야탑동 탑대우</t>
    <phoneticPr fontId="2" type="noConversion"/>
  </si>
  <si>
    <t>야탑동 탑대우</t>
    <phoneticPr fontId="2" type="noConversion"/>
  </si>
  <si>
    <t>92.12.</t>
    <phoneticPr fontId="2" type="noConversion"/>
  </si>
  <si>
    <t>야탑동 탑대우</t>
    <phoneticPr fontId="2" type="noConversion"/>
  </si>
  <si>
    <t>92.12.</t>
    <phoneticPr fontId="2" type="noConversion"/>
  </si>
  <si>
    <t>야탑동 탑3단지타워빌</t>
    <phoneticPr fontId="2" type="noConversion"/>
  </si>
  <si>
    <t>야탑동 탑3단지타워빌</t>
    <phoneticPr fontId="2" type="noConversion"/>
  </si>
  <si>
    <t>93.06.</t>
    <phoneticPr fontId="2" type="noConversion"/>
  </si>
  <si>
    <t>야탑동 장미8단지현대</t>
    <phoneticPr fontId="2" type="noConversion"/>
  </si>
  <si>
    <t>93.04.</t>
    <phoneticPr fontId="2" type="noConversion"/>
  </si>
  <si>
    <t>야탑동 장미8단지현대</t>
    <phoneticPr fontId="2" type="noConversion"/>
  </si>
  <si>
    <t>93.04.</t>
    <phoneticPr fontId="2" type="noConversion"/>
  </si>
  <si>
    <t>야탑동 장미8단지현대</t>
    <phoneticPr fontId="2" type="noConversion"/>
  </si>
  <si>
    <t>93.04.</t>
    <phoneticPr fontId="2" type="noConversion"/>
  </si>
  <si>
    <t>야탑동 장미8단지현대</t>
    <phoneticPr fontId="2" type="noConversion"/>
  </si>
  <si>
    <t>93.04.</t>
    <phoneticPr fontId="2" type="noConversion"/>
  </si>
  <si>
    <t>야탑동 장미8단지현대</t>
    <phoneticPr fontId="2" type="noConversion"/>
  </si>
  <si>
    <t>야탑동 목련마을화성빌리지</t>
    <phoneticPr fontId="2" type="noConversion"/>
  </si>
  <si>
    <t>94.12.</t>
    <phoneticPr fontId="2" type="noConversion"/>
  </si>
  <si>
    <t>야탑동 목련마을화성빌리지</t>
    <phoneticPr fontId="2" type="noConversion"/>
  </si>
  <si>
    <t>야탑동 탑벽산</t>
    <phoneticPr fontId="2" type="noConversion"/>
  </si>
  <si>
    <t>94.02.</t>
    <phoneticPr fontId="2" type="noConversion"/>
  </si>
  <si>
    <t>야탑동 탑벽산</t>
    <phoneticPr fontId="2" type="noConversion"/>
  </si>
  <si>
    <t>94.02.</t>
    <phoneticPr fontId="2" type="noConversion"/>
  </si>
  <si>
    <t>야탑동 탑벽산</t>
    <phoneticPr fontId="2" type="noConversion"/>
  </si>
  <si>
    <t>야탑동 탑벽산</t>
    <phoneticPr fontId="2" type="noConversion"/>
  </si>
  <si>
    <t>94.02.</t>
    <phoneticPr fontId="2" type="noConversion"/>
  </si>
  <si>
    <t>야탑동 목련마을자영</t>
    <phoneticPr fontId="2" type="noConversion"/>
  </si>
  <si>
    <t>94.11.</t>
    <phoneticPr fontId="2" type="noConversion"/>
  </si>
  <si>
    <t>운중동 산운12단지휴먼시아</t>
    <phoneticPr fontId="2" type="noConversion"/>
  </si>
  <si>
    <t>운중동 산운12단지휴먼시아</t>
    <phoneticPr fontId="2" type="noConversion"/>
  </si>
  <si>
    <t>09.07.</t>
    <phoneticPr fontId="2" type="noConversion"/>
  </si>
  <si>
    <t>운중동 산운12단지휴먼시아</t>
    <phoneticPr fontId="2" type="noConversion"/>
  </si>
  <si>
    <t>09.07.</t>
    <phoneticPr fontId="2" type="noConversion"/>
  </si>
  <si>
    <t>운중동 산운13단지휴먼시아데시앙</t>
    <phoneticPr fontId="2" type="noConversion"/>
  </si>
  <si>
    <t>10.06.</t>
    <phoneticPr fontId="2" type="noConversion"/>
  </si>
  <si>
    <t>운중동 산운10단지로제비앙</t>
    <phoneticPr fontId="2" type="noConversion"/>
  </si>
  <si>
    <t>09.01.</t>
    <phoneticPr fontId="2" type="noConversion"/>
  </si>
  <si>
    <t>운중동 산운6단지휴먼시아신동아파밀리에</t>
    <phoneticPr fontId="2" type="noConversion"/>
  </si>
  <si>
    <t>운중동 산운6단지휴먼시아신동아파밀리에</t>
    <phoneticPr fontId="2" type="noConversion"/>
  </si>
  <si>
    <t>운중동 산운6단지휴먼시아신동아파밀리에</t>
    <phoneticPr fontId="2" type="noConversion"/>
  </si>
  <si>
    <t>운중동 산운7단지휴먼시아</t>
    <phoneticPr fontId="2" type="noConversion"/>
  </si>
  <si>
    <t>운중동 산운7단지휴먼시아</t>
    <phoneticPr fontId="2" type="noConversion"/>
  </si>
  <si>
    <t>10.06.</t>
    <phoneticPr fontId="2" type="noConversion"/>
  </si>
  <si>
    <t>운중동 산운7단지휴먼시아</t>
    <phoneticPr fontId="2" type="noConversion"/>
  </si>
  <si>
    <t>운중동 산운8단지사랑으로</t>
    <phoneticPr fontId="2" type="noConversion"/>
  </si>
  <si>
    <t>08.12.</t>
    <phoneticPr fontId="2" type="noConversion"/>
  </si>
  <si>
    <t>운중동 산운8단지사랑으로</t>
    <phoneticPr fontId="2" type="noConversion"/>
  </si>
  <si>
    <t>운중동 산운8단지사랑으로</t>
    <phoneticPr fontId="2" type="noConversion"/>
  </si>
  <si>
    <t>운중동 산운14단지경남아너스빌</t>
    <phoneticPr fontId="2" type="noConversion"/>
  </si>
  <si>
    <t>운중동 산운14단지경남아너스빌</t>
    <phoneticPr fontId="2" type="noConversion"/>
  </si>
  <si>
    <t>09.08.</t>
    <phoneticPr fontId="2" type="noConversion"/>
  </si>
  <si>
    <t>운중동 산운14단지경남아너스빌</t>
    <phoneticPr fontId="2" type="noConversion"/>
  </si>
  <si>
    <t>09.08.</t>
    <phoneticPr fontId="2" type="noConversion"/>
  </si>
  <si>
    <t>운중동 산운14단지경남아너스빌</t>
    <phoneticPr fontId="2" type="noConversion"/>
  </si>
  <si>
    <t>09.08.</t>
    <phoneticPr fontId="2" type="noConversion"/>
  </si>
  <si>
    <t>09.08.</t>
    <phoneticPr fontId="2" type="noConversion"/>
  </si>
  <si>
    <t>운중동 산운14단지경남아너스빌</t>
    <phoneticPr fontId="2" type="noConversion"/>
  </si>
  <si>
    <t>09.08.</t>
    <phoneticPr fontId="2" type="noConversion"/>
  </si>
  <si>
    <t>운중동 산운14단지경남아너스빌</t>
    <phoneticPr fontId="2" type="noConversion"/>
  </si>
  <si>
    <t>운중동 산운14단지경남아너스빌</t>
    <phoneticPr fontId="2" type="noConversion"/>
  </si>
  <si>
    <t>09.08.</t>
    <phoneticPr fontId="2" type="noConversion"/>
  </si>
  <si>
    <t>운중동 산운14단지경남아너스빌</t>
    <phoneticPr fontId="2" type="noConversion"/>
  </si>
  <si>
    <t>09.08.</t>
    <phoneticPr fontId="2" type="noConversion"/>
  </si>
  <si>
    <t>운중동 산운14단지경남아너스빌</t>
    <phoneticPr fontId="2" type="noConversion"/>
  </si>
  <si>
    <t>09.08.</t>
    <phoneticPr fontId="2" type="noConversion"/>
  </si>
  <si>
    <t>운중동 산운14단지경남아너스빌</t>
    <phoneticPr fontId="2" type="noConversion"/>
  </si>
  <si>
    <t>09.08.</t>
    <phoneticPr fontId="2" type="noConversion"/>
  </si>
  <si>
    <t>운중동 산운14단지경남아너스빌</t>
    <phoneticPr fontId="2" type="noConversion"/>
  </si>
  <si>
    <t>09.08.</t>
    <phoneticPr fontId="2" type="noConversion"/>
  </si>
  <si>
    <t>운중동 산운14단지경남아너스빌</t>
    <phoneticPr fontId="2" type="noConversion"/>
  </si>
  <si>
    <t>09.08.</t>
    <phoneticPr fontId="2" type="noConversion"/>
  </si>
  <si>
    <t>운중동 산운9단지노블랜드</t>
    <phoneticPr fontId="2" type="noConversion"/>
  </si>
  <si>
    <t>08.12.</t>
    <phoneticPr fontId="2" type="noConversion"/>
  </si>
  <si>
    <t>운중동 산운9단지노블랜드</t>
    <phoneticPr fontId="2" type="noConversion"/>
  </si>
  <si>
    <t>운중동 산운11단지휴먼시아</t>
    <phoneticPr fontId="2" type="noConversion"/>
  </si>
  <si>
    <t>09.07.</t>
    <phoneticPr fontId="2" type="noConversion"/>
  </si>
  <si>
    <t>운중동 산운11단지휴먼시아</t>
    <phoneticPr fontId="2" type="noConversion"/>
  </si>
  <si>
    <t>09.07.</t>
    <phoneticPr fontId="2" type="noConversion"/>
  </si>
  <si>
    <t>운중동 산운11단지휴먼시아</t>
    <phoneticPr fontId="2" type="noConversion"/>
  </si>
  <si>
    <t>09.07.</t>
    <phoneticPr fontId="2" type="noConversion"/>
  </si>
  <si>
    <t>운중동 산운5단지필하우스</t>
    <phoneticPr fontId="2" type="noConversion"/>
  </si>
  <si>
    <t>09.01.</t>
    <phoneticPr fontId="2" type="noConversion"/>
  </si>
  <si>
    <t>운중동 산운5단지필하우스</t>
    <phoneticPr fontId="2" type="noConversion"/>
  </si>
  <si>
    <t>운중동 산운5단지필하우스</t>
    <phoneticPr fontId="2" type="noConversion"/>
  </si>
  <si>
    <t>운중동 산운4단지리가</t>
    <phoneticPr fontId="2" type="noConversion"/>
  </si>
  <si>
    <t>운중동 산운4단지리가</t>
    <phoneticPr fontId="2" type="noConversion"/>
  </si>
  <si>
    <t>09.02.</t>
    <phoneticPr fontId="2" type="noConversion"/>
  </si>
  <si>
    <t>이매동 아름2단지한성</t>
    <phoneticPr fontId="2" type="noConversion"/>
  </si>
  <si>
    <t>92.11.</t>
    <phoneticPr fontId="2" type="noConversion"/>
  </si>
  <si>
    <t>이매동 아름2단지한성</t>
    <phoneticPr fontId="2" type="noConversion"/>
  </si>
  <si>
    <t>92.11.</t>
    <phoneticPr fontId="2" type="noConversion"/>
  </si>
  <si>
    <t>이매동 아름2단지한성</t>
    <phoneticPr fontId="2" type="noConversion"/>
  </si>
  <si>
    <t>이매동 아름2단지한성</t>
    <phoneticPr fontId="2" type="noConversion"/>
  </si>
  <si>
    <t>92.11.</t>
    <phoneticPr fontId="2" type="noConversion"/>
  </si>
  <si>
    <t>이매동 이매동신3단지</t>
    <phoneticPr fontId="2" type="noConversion"/>
  </si>
  <si>
    <t>92.10.</t>
    <phoneticPr fontId="2" type="noConversion"/>
  </si>
  <si>
    <t>이매동 이매동신3단지</t>
    <phoneticPr fontId="2" type="noConversion"/>
  </si>
  <si>
    <t>92.10.</t>
    <phoneticPr fontId="2" type="noConversion"/>
  </si>
  <si>
    <t>이매동 아름1단지건영</t>
    <phoneticPr fontId="2" type="noConversion"/>
  </si>
  <si>
    <t>92.12.</t>
    <phoneticPr fontId="2" type="noConversion"/>
  </si>
  <si>
    <t>이매동 아름1단지건영</t>
    <phoneticPr fontId="2" type="noConversion"/>
  </si>
  <si>
    <t>이매동 이매동신9단지</t>
    <phoneticPr fontId="2" type="noConversion"/>
  </si>
  <si>
    <t>92.10.</t>
    <phoneticPr fontId="2" type="noConversion"/>
  </si>
  <si>
    <t>이매동 이매동신9단지</t>
    <phoneticPr fontId="2" type="noConversion"/>
  </si>
  <si>
    <t>92.10.</t>
    <phoneticPr fontId="2" type="noConversion"/>
  </si>
  <si>
    <t>이매동 이매동신9단지</t>
    <phoneticPr fontId="2" type="noConversion"/>
  </si>
  <si>
    <t>이매동 이매삼환</t>
    <phoneticPr fontId="2" type="noConversion"/>
  </si>
  <si>
    <t>94.09.</t>
    <phoneticPr fontId="2" type="noConversion"/>
  </si>
  <si>
    <t>이매동 이매삼환</t>
    <phoneticPr fontId="2" type="noConversion"/>
  </si>
  <si>
    <t>94.09.</t>
    <phoneticPr fontId="2" type="noConversion"/>
  </si>
  <si>
    <t>이매동 이매동부코오롱</t>
    <phoneticPr fontId="2" type="noConversion"/>
  </si>
  <si>
    <t>93.06.</t>
    <phoneticPr fontId="2" type="noConversion"/>
  </si>
  <si>
    <t>이매동 이매동부코오롱</t>
    <phoneticPr fontId="2" type="noConversion"/>
  </si>
  <si>
    <t>93.06.</t>
    <phoneticPr fontId="2" type="noConversion"/>
  </si>
  <si>
    <t>이매동 이매동부코오롱</t>
    <phoneticPr fontId="2" type="noConversion"/>
  </si>
  <si>
    <t>93.06.</t>
    <phoneticPr fontId="2" type="noConversion"/>
  </si>
  <si>
    <t>92.09.</t>
    <phoneticPr fontId="2" type="noConversion"/>
  </si>
  <si>
    <t>이매동 이매성지</t>
    <phoneticPr fontId="2" type="noConversion"/>
  </si>
  <si>
    <t>92.09.</t>
    <phoneticPr fontId="2" type="noConversion"/>
  </si>
  <si>
    <t>94.12.</t>
    <phoneticPr fontId="2" type="noConversion"/>
  </si>
  <si>
    <t>이매동 아름7단지효성</t>
    <phoneticPr fontId="2" type="noConversion"/>
  </si>
  <si>
    <t>이매동 아름7단지효성</t>
    <phoneticPr fontId="2" type="noConversion"/>
  </si>
  <si>
    <t>94.12.</t>
    <phoneticPr fontId="2" type="noConversion"/>
  </si>
  <si>
    <t>이매동 이매청구</t>
    <phoneticPr fontId="2" type="noConversion"/>
  </si>
  <si>
    <t>92.08.</t>
    <phoneticPr fontId="2" type="noConversion"/>
  </si>
  <si>
    <t>92.09.</t>
    <phoneticPr fontId="2" type="noConversion"/>
  </si>
  <si>
    <t>이매동 아름6단지선경</t>
    <phoneticPr fontId="2" type="noConversion"/>
  </si>
  <si>
    <t>이매동 아름5단지풍림</t>
    <phoneticPr fontId="2" type="noConversion"/>
  </si>
  <si>
    <t>93.08.</t>
    <phoneticPr fontId="2" type="noConversion"/>
  </si>
  <si>
    <t>정자동 느티마을경남,선경</t>
    <phoneticPr fontId="2" type="noConversion"/>
  </si>
  <si>
    <t>정자동 아이파크분당2</t>
    <phoneticPr fontId="2" type="noConversion"/>
  </si>
  <si>
    <t>정자동 정든한진7차</t>
    <phoneticPr fontId="2" type="noConversion"/>
  </si>
  <si>
    <t>정자동 정든한진7차</t>
    <phoneticPr fontId="2" type="noConversion"/>
  </si>
  <si>
    <t>정자동 한솔1단지청구</t>
    <phoneticPr fontId="2" type="noConversion"/>
  </si>
  <si>
    <t>94.04.</t>
    <phoneticPr fontId="2" type="noConversion"/>
  </si>
  <si>
    <t>정자동 한솔1단지청구</t>
    <phoneticPr fontId="2" type="noConversion"/>
  </si>
  <si>
    <t>94.04.</t>
    <phoneticPr fontId="2" type="noConversion"/>
  </si>
  <si>
    <t>정자동 한솔1단지청구</t>
    <phoneticPr fontId="2" type="noConversion"/>
  </si>
  <si>
    <t>정자동 동양파라곤</t>
    <phoneticPr fontId="2" type="noConversion"/>
  </si>
  <si>
    <t>04.10.</t>
    <phoneticPr fontId="2" type="noConversion"/>
  </si>
  <si>
    <t>정자동 동양파라곤</t>
    <phoneticPr fontId="2" type="noConversion"/>
  </si>
  <si>
    <t>04.10.</t>
    <phoneticPr fontId="2" type="noConversion"/>
  </si>
  <si>
    <t>정자동 느티마을공무원3단지</t>
    <phoneticPr fontId="2" type="noConversion"/>
  </si>
  <si>
    <t>94.11.</t>
    <phoneticPr fontId="2" type="noConversion"/>
  </si>
  <si>
    <t>정자동 느티마을공무원3단지</t>
    <phoneticPr fontId="2" type="noConversion"/>
  </si>
  <si>
    <t>94.11.</t>
    <phoneticPr fontId="2" type="noConversion"/>
  </si>
  <si>
    <t>정자동 한솔4단지주공</t>
    <phoneticPr fontId="2" type="noConversion"/>
  </si>
  <si>
    <t>정자동 한솔4단지주공</t>
    <phoneticPr fontId="2" type="noConversion"/>
  </si>
  <si>
    <t>94.05.</t>
    <phoneticPr fontId="2" type="noConversion"/>
  </si>
  <si>
    <t>94.05.</t>
    <phoneticPr fontId="2" type="noConversion"/>
  </si>
  <si>
    <t>정자동 파크뷰</t>
    <phoneticPr fontId="2" type="noConversion"/>
  </si>
  <si>
    <t>04.07.</t>
    <phoneticPr fontId="2" type="noConversion"/>
  </si>
  <si>
    <t>정자동 파크뷰</t>
    <phoneticPr fontId="2" type="noConversion"/>
  </si>
  <si>
    <t>정자동 파크뷰</t>
    <phoneticPr fontId="2" type="noConversion"/>
  </si>
  <si>
    <t>04.07.</t>
    <phoneticPr fontId="2" type="noConversion"/>
  </si>
  <si>
    <t>정자동 파크뷰</t>
    <phoneticPr fontId="2" type="noConversion"/>
  </si>
  <si>
    <t>04.07.</t>
    <phoneticPr fontId="2" type="noConversion"/>
  </si>
  <si>
    <t>04.07.</t>
    <phoneticPr fontId="2" type="noConversion"/>
  </si>
  <si>
    <t>정자동 파크뷰</t>
    <phoneticPr fontId="2" type="noConversion"/>
  </si>
  <si>
    <t>04.07.</t>
    <phoneticPr fontId="2" type="noConversion"/>
  </si>
  <si>
    <t>정자동 파크뷰</t>
    <phoneticPr fontId="2" type="noConversion"/>
  </si>
  <si>
    <t>04.07.</t>
    <phoneticPr fontId="2" type="noConversion"/>
  </si>
  <si>
    <t>정자동 파크뷰</t>
    <phoneticPr fontId="2" type="noConversion"/>
  </si>
  <si>
    <t>04.07.</t>
    <phoneticPr fontId="2" type="noConversion"/>
  </si>
  <si>
    <t>정자동 정든신화</t>
    <phoneticPr fontId="2" type="noConversion"/>
  </si>
  <si>
    <t>95.06.</t>
    <phoneticPr fontId="2" type="noConversion"/>
  </si>
  <si>
    <t>정자동 정든신화</t>
    <phoneticPr fontId="2" type="noConversion"/>
  </si>
  <si>
    <t>95.06.</t>
    <phoneticPr fontId="2" type="noConversion"/>
  </si>
  <si>
    <t>정자동 미켈란쉐르빌</t>
    <phoneticPr fontId="2" type="noConversion"/>
  </si>
  <si>
    <t>정자동 미켈란쉐르빌</t>
    <phoneticPr fontId="2" type="noConversion"/>
  </si>
  <si>
    <t>03.09.</t>
    <phoneticPr fontId="2" type="noConversion"/>
  </si>
  <si>
    <t>03.09.</t>
    <phoneticPr fontId="2" type="noConversion"/>
  </si>
  <si>
    <t>정자동 미켈란쉐르빌</t>
    <phoneticPr fontId="2" type="noConversion"/>
  </si>
  <si>
    <t>정자동 미켈란쉐르빌</t>
    <phoneticPr fontId="2" type="noConversion"/>
  </si>
  <si>
    <t>정자동 미켈란쉐르빌</t>
    <phoneticPr fontId="2" type="noConversion"/>
  </si>
  <si>
    <t>03.09.</t>
    <phoneticPr fontId="2" type="noConversion"/>
  </si>
  <si>
    <t>정자동 미켈란쉐르빌</t>
    <phoneticPr fontId="2" type="noConversion"/>
  </si>
  <si>
    <t>03.09.</t>
    <phoneticPr fontId="2" type="noConversion"/>
  </si>
  <si>
    <t>정자동 미켈란쉐르빌</t>
    <phoneticPr fontId="2" type="noConversion"/>
  </si>
  <si>
    <t>03.09.</t>
    <phoneticPr fontId="2" type="noConversion"/>
  </si>
  <si>
    <t>정자동 미켈란쉐르빌</t>
    <phoneticPr fontId="2" type="noConversion"/>
  </si>
  <si>
    <t>03.09.</t>
    <phoneticPr fontId="2" type="noConversion"/>
  </si>
  <si>
    <t>03.09.</t>
    <phoneticPr fontId="2" type="noConversion"/>
  </si>
  <si>
    <t>정자동 아이파크분당1</t>
    <phoneticPr fontId="2" type="noConversion"/>
  </si>
  <si>
    <t>03.05.</t>
    <phoneticPr fontId="2" type="noConversion"/>
  </si>
  <si>
    <t>03.05.</t>
    <phoneticPr fontId="2" type="noConversion"/>
  </si>
  <si>
    <t>정자동 정든한진8차</t>
    <phoneticPr fontId="2" type="noConversion"/>
  </si>
  <si>
    <t>정자동 상록라이프</t>
    <phoneticPr fontId="2" type="noConversion"/>
  </si>
  <si>
    <t>94.06.</t>
    <phoneticPr fontId="2" type="noConversion"/>
  </si>
  <si>
    <t>정자동 상록라이프</t>
    <phoneticPr fontId="2" type="noConversion"/>
  </si>
  <si>
    <t>94.06.</t>
    <phoneticPr fontId="2" type="noConversion"/>
  </si>
  <si>
    <t>정자동 상록라이프</t>
    <phoneticPr fontId="2" type="noConversion"/>
  </si>
  <si>
    <t>94.06.</t>
    <phoneticPr fontId="2" type="noConversion"/>
  </si>
  <si>
    <t>정자동 상록라이프</t>
    <phoneticPr fontId="2" type="noConversion"/>
  </si>
  <si>
    <t>94.06.</t>
    <phoneticPr fontId="2" type="noConversion"/>
  </si>
  <si>
    <t>정자동 아데나팰리스</t>
    <phoneticPr fontId="2" type="noConversion"/>
  </si>
  <si>
    <t>03.04.</t>
    <phoneticPr fontId="2" type="noConversion"/>
  </si>
  <si>
    <t>정자동 아데나팰리스</t>
    <phoneticPr fontId="2" type="noConversion"/>
  </si>
  <si>
    <t>03.04.</t>
    <phoneticPr fontId="2" type="noConversion"/>
  </si>
  <si>
    <t>정자동 아데나팰리스</t>
    <phoneticPr fontId="2" type="noConversion"/>
  </si>
  <si>
    <t>정자동 한솔5단지주공</t>
    <phoneticPr fontId="2" type="noConversion"/>
  </si>
  <si>
    <t>94.10.</t>
    <phoneticPr fontId="2" type="noConversion"/>
  </si>
  <si>
    <t>정자동 한솔5단지주공</t>
    <phoneticPr fontId="2" type="noConversion"/>
  </si>
  <si>
    <t>정자동 한솔5단지주공</t>
    <phoneticPr fontId="2" type="noConversion"/>
  </si>
  <si>
    <t>94.10.</t>
    <phoneticPr fontId="2" type="noConversion"/>
  </si>
  <si>
    <t>정자동 한솔5단지주공</t>
    <phoneticPr fontId="2" type="noConversion"/>
  </si>
  <si>
    <t>94.10.</t>
    <phoneticPr fontId="2" type="noConversion"/>
  </si>
  <si>
    <t>정자동 한솔5단지주공</t>
    <phoneticPr fontId="2" type="noConversion"/>
  </si>
  <si>
    <t>정자동 한솔5단지주공</t>
    <phoneticPr fontId="2" type="noConversion"/>
  </si>
  <si>
    <t>정자동 한솔6단지주공</t>
    <phoneticPr fontId="2" type="noConversion"/>
  </si>
  <si>
    <t>95.10.</t>
    <phoneticPr fontId="2" type="noConversion"/>
  </si>
  <si>
    <t>95.10.</t>
    <phoneticPr fontId="2" type="noConversion"/>
  </si>
  <si>
    <t>정자동 로얄팰리스</t>
    <phoneticPr fontId="2" type="noConversion"/>
  </si>
  <si>
    <t>03.02.</t>
    <phoneticPr fontId="2" type="noConversion"/>
  </si>
  <si>
    <t>판교동 판교원9단지한림풀에버</t>
    <phoneticPr fontId="2" type="noConversion"/>
  </si>
  <si>
    <t>09.03.</t>
    <phoneticPr fontId="2" type="noConversion"/>
  </si>
  <si>
    <t>판교동 판교원9단지한림풀에버</t>
    <phoneticPr fontId="2" type="noConversion"/>
  </si>
  <si>
    <t>판교동 판교원9단지한림풀에버</t>
    <phoneticPr fontId="2" type="noConversion"/>
  </si>
  <si>
    <t>09.03.</t>
    <phoneticPr fontId="2" type="noConversion"/>
  </si>
  <si>
    <t>판교동 판교원12단지힐스테이트</t>
    <phoneticPr fontId="2" type="noConversion"/>
  </si>
  <si>
    <t>09.05.</t>
    <phoneticPr fontId="2" type="noConversion"/>
  </si>
  <si>
    <t>판교동 판교원12단지힐스테이트</t>
    <phoneticPr fontId="2" type="noConversion"/>
  </si>
  <si>
    <t>09.05.</t>
    <phoneticPr fontId="2" type="noConversion"/>
  </si>
  <si>
    <t>09.05.</t>
    <phoneticPr fontId="2" type="noConversion"/>
  </si>
  <si>
    <t>판교동 판교원12단지힐스테이트</t>
    <phoneticPr fontId="2" type="noConversion"/>
  </si>
  <si>
    <t>판교동 판교원12단지힐스테이트</t>
    <phoneticPr fontId="2" type="noConversion"/>
  </si>
  <si>
    <t>09.05.</t>
    <phoneticPr fontId="2" type="noConversion"/>
  </si>
  <si>
    <t>판교동 판교원5단지푸르지오</t>
    <phoneticPr fontId="2" type="noConversion"/>
  </si>
  <si>
    <t>판교동 판교원5단지푸르지오</t>
    <phoneticPr fontId="2" type="noConversion"/>
  </si>
  <si>
    <t>09.10.</t>
    <phoneticPr fontId="2" type="noConversion"/>
  </si>
  <si>
    <t>09.10.</t>
    <phoneticPr fontId="2" type="noConversion"/>
  </si>
  <si>
    <t>판교동 판교원5단지푸르지오</t>
    <phoneticPr fontId="2" type="noConversion"/>
  </si>
  <si>
    <t>판교동 판교원5단지푸르지오</t>
    <phoneticPr fontId="2" type="noConversion"/>
  </si>
  <si>
    <t>09.10.</t>
    <phoneticPr fontId="2" type="noConversion"/>
  </si>
  <si>
    <t>판교동 판교원7단지모아미래도</t>
    <phoneticPr fontId="2" type="noConversion"/>
  </si>
  <si>
    <t>09.01.</t>
    <phoneticPr fontId="2" type="noConversion"/>
  </si>
  <si>
    <t>판교동 판교원7단지모아미래도</t>
    <phoneticPr fontId="2" type="noConversion"/>
  </si>
  <si>
    <t>09.01.</t>
    <phoneticPr fontId="2" type="noConversion"/>
  </si>
  <si>
    <t>판교동 판교원3단지푸르지오</t>
    <phoneticPr fontId="2" type="noConversion"/>
  </si>
  <si>
    <t>판교동 판교원3단지푸르지오</t>
    <phoneticPr fontId="2" type="noConversion"/>
  </si>
  <si>
    <t>09.10.</t>
    <phoneticPr fontId="2" type="noConversion"/>
  </si>
  <si>
    <t>판교동 판교원3단지푸르지오</t>
    <phoneticPr fontId="2" type="noConversion"/>
  </si>
  <si>
    <t>09.10.</t>
    <phoneticPr fontId="2" type="noConversion"/>
  </si>
  <si>
    <t>판교동 판교원3단지푸르지오</t>
    <phoneticPr fontId="2" type="noConversion"/>
  </si>
  <si>
    <t>09.10.</t>
    <phoneticPr fontId="2" type="noConversion"/>
  </si>
  <si>
    <t>판교동 판교원10단지힐스테이트</t>
    <phoneticPr fontId="2" type="noConversion"/>
  </si>
  <si>
    <t>09.05.</t>
    <phoneticPr fontId="2" type="noConversion"/>
  </si>
  <si>
    <t>판교동 판교원10단지힐스테이트</t>
    <phoneticPr fontId="2" type="noConversion"/>
  </si>
  <si>
    <t>09.05.</t>
    <phoneticPr fontId="2" type="noConversion"/>
  </si>
  <si>
    <t>판교동 판교원10단지힐스테이트</t>
    <phoneticPr fontId="2" type="noConversion"/>
  </si>
  <si>
    <t>09.05.</t>
    <phoneticPr fontId="2" type="noConversion"/>
  </si>
  <si>
    <t>판교동 판교원2단지푸르지오</t>
    <phoneticPr fontId="2" type="noConversion"/>
  </si>
  <si>
    <t>09.10.</t>
    <phoneticPr fontId="2" type="noConversion"/>
  </si>
  <si>
    <t>판교동 판교원2단지푸르지오</t>
    <phoneticPr fontId="2" type="noConversion"/>
  </si>
  <si>
    <t>09.10.</t>
    <phoneticPr fontId="2" type="noConversion"/>
  </si>
  <si>
    <t>판교동 판교원2단지푸르지오</t>
    <phoneticPr fontId="2" type="noConversion"/>
  </si>
  <si>
    <t>09.10.</t>
    <phoneticPr fontId="2" type="noConversion"/>
  </si>
  <si>
    <t>판교동 판교원2단지푸르지오</t>
    <phoneticPr fontId="2" type="noConversion"/>
  </si>
  <si>
    <t>판교동 판교원6단지진원로제비앙</t>
    <phoneticPr fontId="2" type="noConversion"/>
  </si>
  <si>
    <t>09.05.</t>
    <phoneticPr fontId="2" type="noConversion"/>
  </si>
  <si>
    <t>판교동 판교원6단지진원로제비앙</t>
    <phoneticPr fontId="2" type="noConversion"/>
  </si>
  <si>
    <t>09.05.</t>
    <phoneticPr fontId="2" type="noConversion"/>
  </si>
  <si>
    <t>09.05.</t>
    <phoneticPr fontId="2" type="noConversion"/>
  </si>
  <si>
    <t>판교동 판교원6단지진원로제비앙</t>
    <phoneticPr fontId="2" type="noConversion"/>
  </si>
  <si>
    <t>09.05.</t>
    <phoneticPr fontId="2" type="noConversion"/>
  </si>
  <si>
    <t>09.09.</t>
    <phoneticPr fontId="2" type="noConversion"/>
  </si>
  <si>
    <t>판교동 판교원1단지파라곤</t>
    <phoneticPr fontId="2" type="noConversion"/>
  </si>
  <si>
    <t>09.09.</t>
    <phoneticPr fontId="2" type="noConversion"/>
  </si>
  <si>
    <t>09.09.</t>
    <phoneticPr fontId="2" type="noConversion"/>
  </si>
  <si>
    <t>판교동 판교원1단지파라곤</t>
    <phoneticPr fontId="2" type="noConversion"/>
  </si>
  <si>
    <t>09.09.</t>
    <phoneticPr fontId="2" type="noConversion"/>
  </si>
  <si>
    <t>판교동 판교원11단지현대힐스테이트</t>
    <phoneticPr fontId="2" type="noConversion"/>
  </si>
  <si>
    <t>09.05.</t>
    <phoneticPr fontId="2" type="noConversion"/>
  </si>
  <si>
    <t>판교동 판교원11단지현대힐스테이트</t>
    <phoneticPr fontId="2" type="noConversion"/>
  </si>
  <si>
    <t>09.05.</t>
    <phoneticPr fontId="2" type="noConversion"/>
  </si>
  <si>
    <t>구미동 까치신원</t>
    <phoneticPr fontId="2" type="noConversion"/>
  </si>
  <si>
    <t>95.08.</t>
    <phoneticPr fontId="2" type="noConversion"/>
  </si>
  <si>
    <t>구미동 까치신원</t>
    <phoneticPr fontId="2" type="noConversion"/>
  </si>
  <si>
    <t>구미동 무지개1단지대림</t>
    <phoneticPr fontId="2" type="noConversion"/>
  </si>
  <si>
    <t>95.09.</t>
    <phoneticPr fontId="2" type="noConversion"/>
  </si>
  <si>
    <t>구미동 무지개마을7단지라이프</t>
    <phoneticPr fontId="2" type="noConversion"/>
  </si>
  <si>
    <t>구미동 무지개마을10단지삼성건영</t>
    <phoneticPr fontId="2" type="noConversion"/>
  </si>
  <si>
    <t>95.11.</t>
    <phoneticPr fontId="2" type="noConversion"/>
  </si>
  <si>
    <t>금곡동 청솔동아</t>
    <phoneticPr fontId="2" type="noConversion"/>
  </si>
  <si>
    <t>금곡동 청솔성원</t>
    <phoneticPr fontId="2" type="noConversion"/>
  </si>
  <si>
    <t>94.08.</t>
    <phoneticPr fontId="2" type="noConversion"/>
  </si>
  <si>
    <t>금곡동 청솔주공9단지</t>
    <phoneticPr fontId="2" type="noConversion"/>
  </si>
  <si>
    <t>백현동 판교더샵퍼스트파크</t>
    <phoneticPr fontId="2" type="noConversion"/>
  </si>
  <si>
    <t>백현동 백현마을2단지</t>
    <phoneticPr fontId="2" type="noConversion"/>
  </si>
  <si>
    <t>09.12.</t>
    <phoneticPr fontId="2" type="noConversion"/>
  </si>
  <si>
    <t>백현동 알파리움1단지</t>
    <phoneticPr fontId="2" type="noConversion"/>
  </si>
  <si>
    <t>15.11.</t>
    <phoneticPr fontId="2" type="noConversion"/>
  </si>
  <si>
    <t>백현동 백현8단지휴먼시아</t>
    <phoneticPr fontId="2" type="noConversion"/>
  </si>
  <si>
    <t>백현동 백현9단지휴먼시아e-편한세상</t>
    <phoneticPr fontId="2" type="noConversion"/>
  </si>
  <si>
    <t>15.11.</t>
    <phoneticPr fontId="2" type="noConversion"/>
  </si>
  <si>
    <t>백현동 백현7단지휴먼시아</t>
    <phoneticPr fontId="2" type="noConversion"/>
  </si>
  <si>
    <t>09.11.</t>
    <phoneticPr fontId="2" type="noConversion"/>
  </si>
  <si>
    <t>백현동 판교푸르지오그랑블</t>
    <phoneticPr fontId="2" type="noConversion"/>
  </si>
  <si>
    <t>11.07.</t>
    <phoneticPr fontId="2" type="noConversion"/>
  </si>
  <si>
    <t>백현동 백현6단지휴먼시아</t>
    <phoneticPr fontId="2" type="noConversion"/>
  </si>
  <si>
    <t>분당동 장안타운건영,두산</t>
    <phoneticPr fontId="2" type="noConversion"/>
  </si>
  <si>
    <t>94.12.</t>
    <phoneticPr fontId="2" type="noConversion"/>
  </si>
  <si>
    <t>분당동 장안타운건영2차</t>
    <phoneticPr fontId="2" type="noConversion"/>
  </si>
  <si>
    <t>93.12.</t>
    <phoneticPr fontId="2" type="noConversion"/>
  </si>
  <si>
    <t>93.12.</t>
    <phoneticPr fontId="2" type="noConversion"/>
  </si>
  <si>
    <t>분당동 샛별우방</t>
    <phoneticPr fontId="2" type="noConversion"/>
  </si>
  <si>
    <t>94.03.</t>
    <phoneticPr fontId="2" type="noConversion"/>
  </si>
  <si>
    <t>분당동 샛별라이프</t>
    <phoneticPr fontId="2" type="noConversion"/>
  </si>
  <si>
    <t>93.07.</t>
    <phoneticPr fontId="2" type="noConversion"/>
  </si>
  <si>
    <t>분당동 샛별삼부</t>
    <phoneticPr fontId="2" type="noConversion"/>
  </si>
  <si>
    <t>92.07.</t>
    <phoneticPr fontId="2" type="noConversion"/>
  </si>
  <si>
    <t>분당동 샛별동성</t>
    <phoneticPr fontId="2" type="noConversion"/>
  </si>
  <si>
    <t>92.06.</t>
    <phoneticPr fontId="2" type="noConversion"/>
  </si>
  <si>
    <t>분당동 장안타운라이프,한신</t>
    <phoneticPr fontId="2" type="noConversion"/>
  </si>
  <si>
    <t>삼평동 봇들3단지휴먼시아</t>
    <phoneticPr fontId="2" type="noConversion"/>
  </si>
  <si>
    <t>삼평동 봇들7단지엔파트</t>
    <phoneticPr fontId="2" type="noConversion"/>
  </si>
  <si>
    <t>삼평동 봇들2단지이지더원</t>
    <phoneticPr fontId="2" type="noConversion"/>
  </si>
  <si>
    <t>삼평동 봇들1단지판교신미주</t>
    <phoneticPr fontId="2" type="noConversion"/>
  </si>
  <si>
    <t>09.02.</t>
    <phoneticPr fontId="2" type="noConversion"/>
  </si>
  <si>
    <t>삼평동 봇들8단지휴먼시아</t>
    <phoneticPr fontId="2" type="noConversion"/>
  </si>
  <si>
    <t>09.11.</t>
    <phoneticPr fontId="2" type="noConversion"/>
  </si>
  <si>
    <t>삼평동 봇들9단지휴먼시아어울림</t>
    <phoneticPr fontId="2" type="noConversion"/>
  </si>
  <si>
    <t>삼평동 봇들4단지휴먼시아</t>
    <phoneticPr fontId="2" type="noConversion"/>
  </si>
  <si>
    <t>서현동 삼성,한신</t>
    <phoneticPr fontId="2" type="noConversion"/>
  </si>
  <si>
    <t>92.05.</t>
    <phoneticPr fontId="2" type="noConversion"/>
  </si>
  <si>
    <t>93.03.</t>
    <phoneticPr fontId="2" type="noConversion"/>
  </si>
  <si>
    <t>수내동 푸른신성</t>
    <phoneticPr fontId="2" type="noConversion"/>
  </si>
  <si>
    <t>92.06.</t>
    <phoneticPr fontId="2" type="noConversion"/>
  </si>
  <si>
    <t>92.06.</t>
    <phoneticPr fontId="2" type="noConversion"/>
  </si>
  <si>
    <t>수내동 파크타운삼익</t>
    <phoneticPr fontId="2" type="noConversion"/>
  </si>
  <si>
    <t>93.05.</t>
    <phoneticPr fontId="2" type="noConversion"/>
  </si>
  <si>
    <t>93.05.</t>
    <phoneticPr fontId="2" type="noConversion"/>
  </si>
  <si>
    <t>수내동 파크타운삼익</t>
    <phoneticPr fontId="2" type="noConversion"/>
  </si>
  <si>
    <t>수내동 양지5단지한양</t>
    <phoneticPr fontId="2" type="noConversion"/>
  </si>
  <si>
    <t>수내동 양지5단지한양</t>
    <phoneticPr fontId="2" type="noConversion"/>
  </si>
  <si>
    <t>92.05.</t>
    <phoneticPr fontId="2" type="noConversion"/>
  </si>
  <si>
    <t>수내동 양지5단지한양</t>
    <phoneticPr fontId="2" type="noConversion"/>
  </si>
  <si>
    <t>92.05.</t>
    <phoneticPr fontId="2" type="noConversion"/>
  </si>
  <si>
    <t>92.11.</t>
    <phoneticPr fontId="2" type="noConversion"/>
  </si>
  <si>
    <t>93.05.</t>
    <phoneticPr fontId="2" type="noConversion"/>
  </si>
  <si>
    <t>수내동 파크타운서안</t>
    <phoneticPr fontId="2" type="noConversion"/>
  </si>
  <si>
    <t>93.05.</t>
    <phoneticPr fontId="2" type="noConversion"/>
  </si>
  <si>
    <t>92.04.</t>
    <phoneticPr fontId="2" type="noConversion"/>
  </si>
  <si>
    <t>야탑동 탑경남</t>
    <phoneticPr fontId="2" type="noConversion"/>
  </si>
  <si>
    <t>92.08.</t>
    <phoneticPr fontId="2" type="noConversion"/>
  </si>
  <si>
    <t>94.02.</t>
    <phoneticPr fontId="2" type="noConversion"/>
  </si>
  <si>
    <t>야탑동 목련마을자영</t>
    <phoneticPr fontId="2" type="noConversion"/>
  </si>
  <si>
    <t>운중동 산운10단지로제비앙</t>
    <phoneticPr fontId="2" type="noConversion"/>
  </si>
  <si>
    <t>이매동 이매동신9단지</t>
    <phoneticPr fontId="2" type="noConversion"/>
  </si>
  <si>
    <t>정자동 정든우성6단지</t>
    <phoneticPr fontId="2" type="noConversion"/>
  </si>
  <si>
    <t>정자동 정든신화</t>
    <phoneticPr fontId="2" type="noConversion"/>
  </si>
  <si>
    <t>정자동 정든신화</t>
    <phoneticPr fontId="2" type="noConversion"/>
  </si>
  <si>
    <t>정자동 미켈란쉐르빌</t>
    <phoneticPr fontId="2" type="noConversion"/>
  </si>
  <si>
    <t>03.09.</t>
    <phoneticPr fontId="2" type="noConversion"/>
  </si>
  <si>
    <t>정자동 정든한진6차</t>
    <phoneticPr fontId="2" type="noConversion"/>
  </si>
  <si>
    <t>정자동 한솔3단지한일</t>
    <phoneticPr fontId="2" type="noConversion"/>
  </si>
  <si>
    <t>정자동 한솔3단지한일</t>
    <phoneticPr fontId="2" type="noConversion"/>
  </si>
  <si>
    <t>95.04.</t>
    <phoneticPr fontId="2" type="noConversion"/>
  </si>
  <si>
    <t>정자동 정든동아1단지</t>
    <phoneticPr fontId="2" type="noConversion"/>
  </si>
  <si>
    <t>95.04.</t>
    <phoneticPr fontId="2" type="noConversion"/>
  </si>
  <si>
    <t>95.04.</t>
    <phoneticPr fontId="2" type="noConversion"/>
  </si>
  <si>
    <t>03.05.</t>
    <phoneticPr fontId="2" type="noConversion"/>
  </si>
  <si>
    <t>정자동 아이파크분당1</t>
    <phoneticPr fontId="2" type="noConversion"/>
  </si>
  <si>
    <t>정자동 삼성아데나루체</t>
    <phoneticPr fontId="2" type="noConversion"/>
  </si>
  <si>
    <t>04.12.</t>
    <phoneticPr fontId="2" type="noConversion"/>
  </si>
  <si>
    <t>정자동 분당더샵파크리버</t>
    <phoneticPr fontId="2" type="noConversion"/>
  </si>
  <si>
    <t>21.10.</t>
    <phoneticPr fontId="2" type="noConversion"/>
  </si>
  <si>
    <t>정자동 분당더샵파크리버</t>
    <phoneticPr fontId="2" type="noConversion"/>
  </si>
  <si>
    <t>정자동 상록우성</t>
    <phoneticPr fontId="2" type="noConversion"/>
  </si>
  <si>
    <t>95.01.</t>
    <phoneticPr fontId="2" type="noConversion"/>
  </si>
  <si>
    <t>정자동 상록우성</t>
    <phoneticPr fontId="2" type="noConversion"/>
  </si>
  <si>
    <t>95.01.</t>
    <phoneticPr fontId="2" type="noConversion"/>
  </si>
  <si>
    <t>95.01.</t>
    <phoneticPr fontId="2" type="noConversion"/>
  </si>
  <si>
    <t>95.01.</t>
    <phoneticPr fontId="2" type="noConversion"/>
  </si>
  <si>
    <t>정자동 아이파크분당3</t>
    <phoneticPr fontId="2" type="noConversion"/>
  </si>
  <si>
    <t>95.06.</t>
    <phoneticPr fontId="2" type="noConversion"/>
  </si>
  <si>
    <t>정자동 상록임광보성</t>
    <phoneticPr fontId="2" type="noConversion"/>
  </si>
  <si>
    <t>95.05.</t>
    <phoneticPr fontId="2" type="noConversion"/>
  </si>
  <si>
    <t>정자동 상록임광보성</t>
    <phoneticPr fontId="2" type="noConversion"/>
  </si>
  <si>
    <t>95.05.</t>
    <phoneticPr fontId="2" type="noConversion"/>
  </si>
  <si>
    <t>정자동 상록임광보성</t>
    <phoneticPr fontId="2" type="noConversion"/>
  </si>
  <si>
    <t>95.05.</t>
    <phoneticPr fontId="2" type="noConversion"/>
  </si>
  <si>
    <t>07.02.</t>
    <phoneticPr fontId="2" type="noConversion"/>
  </si>
  <si>
    <t>95.05.</t>
    <phoneticPr fontId="2" type="noConversion"/>
  </si>
  <si>
    <t>정자동 정든동아2단지</t>
    <phoneticPr fontId="2" type="noConversion"/>
  </si>
  <si>
    <t>정자동 한솔2단지LG</t>
    <phoneticPr fontId="2" type="noConversion"/>
  </si>
  <si>
    <t>정자동 한솔2단지LG</t>
    <phoneticPr fontId="2" type="noConversion"/>
  </si>
  <si>
    <t>95.06.</t>
    <phoneticPr fontId="2" type="noConversion"/>
  </si>
  <si>
    <t>정자동 상록라이프</t>
    <phoneticPr fontId="2" type="noConversion"/>
  </si>
  <si>
    <t>정자동 상록라이프</t>
    <phoneticPr fontId="2" type="noConversion"/>
  </si>
  <si>
    <t>03.04.</t>
    <phoneticPr fontId="2" type="noConversion"/>
  </si>
  <si>
    <t>정자동 한솔6단지주공</t>
    <phoneticPr fontId="2" type="noConversion"/>
  </si>
  <si>
    <t>95.10.</t>
    <phoneticPr fontId="2" type="noConversion"/>
  </si>
  <si>
    <t>95.10.</t>
    <phoneticPr fontId="2" type="noConversion"/>
  </si>
  <si>
    <t>정자동 한솔6단지주공</t>
    <phoneticPr fontId="2" type="noConversion"/>
  </si>
  <si>
    <t>정자동 로얄팰리스</t>
    <phoneticPr fontId="2" type="noConversion"/>
  </si>
  <si>
    <t>03.02.</t>
    <phoneticPr fontId="2" type="noConversion"/>
  </si>
  <si>
    <t>정자동 로얄팰리스</t>
    <phoneticPr fontId="2" type="noConversion"/>
  </si>
  <si>
    <t>03.02.</t>
    <phoneticPr fontId="2" type="noConversion"/>
  </si>
  <si>
    <t>정자동 로얄팰리스</t>
    <phoneticPr fontId="2" type="noConversion"/>
  </si>
  <si>
    <t>03.02.</t>
    <phoneticPr fontId="2" type="noConversion"/>
  </si>
  <si>
    <t>판교동 판교원9단지한림풀에버</t>
    <phoneticPr fontId="2" type="noConversion"/>
  </si>
  <si>
    <t>09.03.</t>
    <phoneticPr fontId="2" type="noConversion"/>
  </si>
  <si>
    <t>09.03.</t>
    <phoneticPr fontId="2" type="noConversion"/>
  </si>
  <si>
    <t>판교동 판교원9단지한림풀에버</t>
    <phoneticPr fontId="2" type="noConversion"/>
  </si>
  <si>
    <t>09.05.</t>
    <phoneticPr fontId="2" type="noConversion"/>
  </si>
  <si>
    <t>09.05.</t>
    <phoneticPr fontId="2" type="noConversion"/>
  </si>
  <si>
    <t>판교동 판교원5단지푸르지오</t>
    <phoneticPr fontId="2" type="noConversion"/>
  </si>
  <si>
    <t>판교동 판교원5단지푸르지오</t>
    <phoneticPr fontId="2" type="noConversion"/>
  </si>
  <si>
    <t>09.10.</t>
    <phoneticPr fontId="2" type="noConversion"/>
  </si>
  <si>
    <t>판교동 판교원5단지푸르지오</t>
    <phoneticPr fontId="2" type="noConversion"/>
  </si>
  <si>
    <t>09.10.</t>
    <phoneticPr fontId="2" type="noConversion"/>
  </si>
  <si>
    <t>판교동 판교원7단지모아미래도</t>
    <phoneticPr fontId="2" type="noConversion"/>
  </si>
  <si>
    <t>09.01.</t>
    <phoneticPr fontId="2" type="noConversion"/>
  </si>
  <si>
    <t>09.01.</t>
    <phoneticPr fontId="2" type="noConversion"/>
  </si>
  <si>
    <t>판교동 판교원3단지푸르지오</t>
    <phoneticPr fontId="2" type="noConversion"/>
  </si>
  <si>
    <t>판교동 판교원3단지푸르지오</t>
    <phoneticPr fontId="2" type="noConversion"/>
  </si>
  <si>
    <t>판교동 판교원10단지힐스테이트</t>
    <phoneticPr fontId="2" type="noConversion"/>
  </si>
  <si>
    <t>판교동 판교원10단지힐스테이트</t>
    <phoneticPr fontId="2" type="noConversion"/>
  </si>
  <si>
    <t>09.05.</t>
    <phoneticPr fontId="2" type="noConversion"/>
  </si>
  <si>
    <t>판교동 판교원2단지푸르지오</t>
    <phoneticPr fontId="2" type="noConversion"/>
  </si>
  <si>
    <t>09.10.</t>
    <phoneticPr fontId="2" type="noConversion"/>
  </si>
  <si>
    <t>판교동 판교원6단지진원로제비앙</t>
    <phoneticPr fontId="2" type="noConversion"/>
  </si>
  <si>
    <t>09.05.</t>
    <phoneticPr fontId="2" type="noConversion"/>
  </si>
  <si>
    <t>판교동 판교원1단지파라곤</t>
    <phoneticPr fontId="2" type="noConversion"/>
  </si>
  <si>
    <t>09.09.</t>
    <phoneticPr fontId="2" type="noConversion"/>
  </si>
  <si>
    <t>판교동 판교원11단지현대힐스테이트</t>
    <phoneticPr fontId="2" type="noConversion"/>
  </si>
  <si>
    <t>09.05.</t>
    <phoneticPr fontId="2" type="noConversion"/>
  </si>
  <si>
    <t>봇들8단지휴먼시아(34평/23.0)_x000D_
백현마을2단지(33평/21.0)_x000D_
봇들7단지엔파트(32평/21.0)</t>
    <phoneticPr fontId="2" type="noConversion"/>
  </si>
  <si>
    <t>봇들8단지휴먼시아('09/23.0)_x000D_
백현마을2단지('09/21.0)_x000D_
봇들7단지엔파트('09/21.0)</t>
    <phoneticPr fontId="2" type="noConversion"/>
  </si>
  <si>
    <t>백현6단지휴먼시아(34평/19.0)_x000D_
봇들3단지휴먼시아(35평/19.0)_x000D_
백현5단지휴먼시아(34평/18.5)_x000D_
백현7단지휴먼시아(34평/18.5)_x000D_
백현5단지휴먼시아(30평/18.0)_x000D_
백현6단지휴먼시아(30평/17.8)_x000D_
백현7단지휴먼시아(30평/17.5)_x000D_
봇들4단지휴먼시아(34평/17.0)</t>
    <phoneticPr fontId="2" type="noConversion"/>
  </si>
  <si>
    <t>백현6단지휴먼시아('09/19.0)_x000D_
봇들3단지휴먼시아('09/19.0)_x000D_
백현5단지휴먼시아('09/18.5)_x000D_
백현7단지휴먼시아('09/18.5)_x000D_
백현5단지휴먼시아('09/18.0)_x000D_
백현6단지휴먼시아('09/17.8)_x000D_
백현7단지휴먼시아('09/17.5)_x000D_
봇들4단지휴먼시아('09/17.0)</t>
    <phoneticPr fontId="2" type="noConversion"/>
  </si>
  <si>
    <t>파크타운삼익(32평/16.7)_x000D_
양지1단지금호(31평/16.5)_x000D_
양지5단지한양(32평/16.4)_x000D_
양지2단지청구(31평/16.2)_x000D_
파크타운서안(32평/16.2)_x000D_
파크타운롯데(32평/16.0)_x000D_
푸른벽산(31평/16.0)</t>
    <phoneticPr fontId="2" type="noConversion"/>
  </si>
  <si>
    <t>파크타운삼익('93/16.7)_x000D_
양지1단지금호('92/16.5)_x000D_
양지5단지한양('92/16.4)_x000D_
양지2단지청구('92/16.2)_x000D_
파크타운서안('93/16.2)_x000D_
파크타운롯데('93/16.0)_x000D_
푸른벽산('93/16.0)</t>
    <phoneticPr fontId="2" type="noConversion"/>
  </si>
  <si>
    <t>아름5단지풍림('93/16.0)</t>
  </si>
  <si>
    <t>판교더샵퍼스트파크(35평/16.6)_x000D_
봇들1단지판교신미주(33평/16.5)_x000D_
봇들4단지휴먼시아(30평/15.8)</t>
    <phoneticPr fontId="2" type="noConversion"/>
  </si>
  <si>
    <t>판교더샵퍼스트파크('21/16.6)_x000D_
봇들1단지판교신미주('09/16.5)_x000D_
봇들4단지휴먼시아('09/15.8)</t>
    <phoneticPr fontId="2" type="noConversion"/>
  </si>
  <si>
    <t>이매동신9단지(31평/16.5)_x000D_
이매성지(31평/16.5)_x000D_
이매청구(32평/16.5)_x000D_
아름6단지선경(32평/16.0)_x000D_
아름5단지풍림(29평/16.0)_x000D_
이매동신3단지(32평/15.5)_x000D_
이매진흥(31평/15.5)</t>
    <phoneticPr fontId="2" type="noConversion"/>
  </si>
  <si>
    <t>이매동신9단지('92/16.5)_x000D_
이매성지('92/16.5)_x000D_
이매청구('92/16.5)_x000D_
아름6단지선경('93/16.0)_x000D_
이매동신3단지('92/15.5)_x000D_
이매진흥('93/15.5)</t>
    <phoneticPr fontId="2" type="noConversion"/>
  </si>
  <si>
    <t>까치신원(31평/15.2)</t>
  </si>
  <si>
    <t>까치신원('95/15.2)</t>
  </si>
  <si>
    <t>현대(33평/16.2)_x000D_
한양(34평/16.0)_x000D_
삼성,한신(32평/16.0)_x000D_
우성(시범단지)(32평/15.5)_x000D_
우성(시범단지)(29평/15.3)_x000D_
효자촌현대(31평/15.0)</t>
    <phoneticPr fontId="2" type="noConversion"/>
  </si>
  <si>
    <t>현대('91/16.2)_x000D_
한양('91/16.0)_x000D_
삼성,한신('91/16.0)_x000D_
우성(시범단지)('91/15.5)_x000D_
효자촌현대('92/15.0)</t>
    <phoneticPr fontId="2" type="noConversion"/>
  </si>
  <si>
    <t>느티마을공무원3단지('94/15.0)</t>
  </si>
  <si>
    <t>정든한진8차(32평/16.0)_x000D_
상록우성(31평/15.8)_x000D_
느티마을공무원3단지(28평/15.0)_x000D_
상록라이프(32평/15.0)</t>
    <phoneticPr fontId="2" type="noConversion"/>
  </si>
  <si>
    <t>정든한진8차('95/16.0)_x000D_
상록우성('95/15.8)_x000D_
상록라이프('94/15.0)</t>
    <phoneticPr fontId="2" type="noConversion"/>
  </si>
  <si>
    <t>봇들2단지이지더원('09/14.9)</t>
  </si>
  <si>
    <t>봇들2단지이지더원(32평/14.9)_x000D_
봇들4단지휴먼시아(24평/14.8)</t>
    <phoneticPr fontId="2" type="noConversion"/>
  </si>
  <si>
    <t>봇들4단지휴먼시아('09/14.8)</t>
  </si>
  <si>
    <t>푸른쌍용(31평/14.9)_x000D_
푸른신성(31평/14.5)</t>
    <phoneticPr fontId="2" type="noConversion"/>
  </si>
  <si>
    <t>푸른쌍용('93/14.9)_x000D_
푸른신성('92/14.5)</t>
    <phoneticPr fontId="2" type="noConversion"/>
  </si>
  <si>
    <t>상록우성('95/14.5)</t>
  </si>
  <si>
    <t>까치롯데,선경(33평/14.0)</t>
  </si>
  <si>
    <t>까치롯데,선경('95/14.0)</t>
  </si>
  <si>
    <t>이매한신(32평/14.6)_x000D_
아름4단지두산삼호(31평/14.5)_x000D_
이매삼환(31평/14.0)_x000D_
이매금강(31평/14.0)</t>
    <phoneticPr fontId="2" type="noConversion"/>
  </si>
  <si>
    <t>이매한신('93/14.6)_x000D_
아름4단지두산삼호('92/14.5)_x000D_
이매삼환('94/14.0)_x000D_
이매금강('92/14.0)</t>
    <phoneticPr fontId="2" type="noConversion"/>
  </si>
  <si>
    <t>정든한진7차('94/14.0)_x000D_
상록임광보성('95/14.0)</t>
    <phoneticPr fontId="2" type="noConversion"/>
  </si>
  <si>
    <t>상록우성(26평/14.5)_x000D_
정든한진7차(32평/14.0)_x000D_
상록임광보성(32평/14.0)_x000D_
느티마을공무원4단지(25평/14.0)</t>
    <phoneticPr fontId="2" type="noConversion"/>
  </si>
  <si>
    <t>느티마을공무원4단지('94/14.0)</t>
  </si>
  <si>
    <t>파크타운대림(34평/13.9)</t>
  </si>
  <si>
    <t>파크타운대림('93/13.9)</t>
  </si>
  <si>
    <t>까치대우,롯데,선경(32평/13.5)</t>
  </si>
  <si>
    <t>까치대우,롯데,선경('95/13.5)</t>
  </si>
  <si>
    <t>효자촌동아(32평/13.5)</t>
  </si>
  <si>
    <t>효자촌동아('92/13.5)</t>
  </si>
  <si>
    <t>봇들3단지휴먼시아(24평/13.4)</t>
  </si>
  <si>
    <t>봇들3단지휴먼시아('09/13.4)</t>
  </si>
  <si>
    <t>이매동신9단지(23평/13.5)_x000D_
이매동신3단지(23평/13.0)</t>
    <phoneticPr fontId="2" type="noConversion"/>
  </si>
  <si>
    <t>이매동신9단지('92/13.5)_x000D_
이매동신3단지('92/13.0)</t>
    <phoneticPr fontId="2" type="noConversion"/>
  </si>
  <si>
    <t>한솔3단지한일(33평/13.7)_x000D_
정든신화(33평/13.5)_x000D_
상록라이프(28평/13.5)_x000D_
한솔5단지주공(31평/13.0)</t>
    <phoneticPr fontId="2" type="noConversion"/>
  </si>
  <si>
    <t>한솔3단지한일('93/13.7)_x000D_
정든신화('95/13.5)_x000D_
한솔5단지주공('94/13.0)</t>
    <phoneticPr fontId="2" type="noConversion"/>
  </si>
  <si>
    <t>정든우성6단지('94/12.8)_x000D_
한솔1단지청구('94/12.6)_x000D_
정든동아2단지('95/12.5)</t>
    <phoneticPr fontId="2" type="noConversion"/>
  </si>
  <si>
    <t>까치대우,롯데,선경(27평/12.3)_x000D_
까치롯데,선경(28평/12.0)</t>
    <phoneticPr fontId="2" type="noConversion"/>
  </si>
  <si>
    <t>까치대우,롯데,선경('95/12.3)_x000D_
까치롯데,선경('95/12.0)</t>
    <phoneticPr fontId="2" type="noConversion"/>
  </si>
  <si>
    <t>삼성,한신('91/12.5)_x000D_
한양('91/12.0)</t>
    <phoneticPr fontId="2" type="noConversion"/>
  </si>
  <si>
    <t>효자촌삼환(31평/12.9)_x000D_
효자촌임광(31평/12.5)_x000D_
삼성,한신(22평/12.5)_x000D_
효자촌화성,럭키(32평/12.2)_x000D_
한양(24평/12.0)_x000D_
효자촌대우,대창(32평/12.0)</t>
    <phoneticPr fontId="2" type="noConversion"/>
  </si>
  <si>
    <t>효자촌삼환('92/12.9)_x000D_
효자촌임광('92/12.5)_x000D_
효자촌화성,럭키('94/12.2)_x000D_
효자촌대우,대창('94/12.0)</t>
    <phoneticPr fontId="2" type="noConversion"/>
  </si>
  <si>
    <t>탑벽산(32평/12.5)_x000D_
탑선경(32평/12.3)_x000D_
장미1단지코오롱(32평/12.0)</t>
    <phoneticPr fontId="2" type="noConversion"/>
  </si>
  <si>
    <t>탑벽산('94/12.5)_x000D_
탑선경('92/12.3)_x000D_
장미1단지코오롱('93/12.0)</t>
    <phoneticPr fontId="2" type="noConversion"/>
  </si>
  <si>
    <t>이매진흥(23평/12.0)_x000D_
이매한신(26평/12.0)</t>
    <phoneticPr fontId="2" type="noConversion"/>
  </si>
  <si>
    <t>이매진흥('93/12.0)_x000D_
이매한신('93/12.0)</t>
    <phoneticPr fontId="2" type="noConversion"/>
  </si>
  <si>
    <t>느티마을공무원4단지('94/12.8)_x000D_
정든한진8차('95/12.2)_x000D_
한솔3단지한일('93/12.0)</t>
    <phoneticPr fontId="2" type="noConversion"/>
  </si>
  <si>
    <t>정든우성6단지(32평/12.8)_x000D_
느티마을공무원4단지(28평/12.8)_x000D_
한솔1단지청구(32평/12.6)_x000D_
정든동아2단지(32평/12.5)_x000D_
정든한진8차(27평/12.2)_x000D_
한솔3단지한일(24평/12.0)_x000D_
한솔6단지주공(25평/12.0)</t>
    <phoneticPr fontId="2" type="noConversion"/>
  </si>
  <si>
    <t>한솔6단지주공('95/12.0)</t>
  </si>
  <si>
    <t>이매청구(24평/12.0)</t>
  </si>
  <si>
    <t>이매청구('92/12.0)</t>
  </si>
  <si>
    <t>우성(시범단지)('91/11.8)_x000D_
우성(시범단지)('91/11.5)</t>
    <phoneticPr fontId="2" type="noConversion"/>
  </si>
  <si>
    <t>상록우성('95/11.5)</t>
  </si>
  <si>
    <t>탑경남('94/11.5)_x000D_
장미1단지동부('93/11.5)_x000D_
장미8단지현대('93/11.4)</t>
    <phoneticPr fontId="2" type="noConversion"/>
  </si>
  <si>
    <t>장미1단지코오롱(28평/11.9)_x000D_
탑경남(27평/11.5)_x000D_
탑경남(32평/11.5)_x000D_
장미1단지동부(32평/11.5)_x000D_
장미8단지현대(31평/11.4)_x000D_
장미8단지현대(28평/11.3)</t>
    <phoneticPr fontId="2" type="noConversion"/>
  </si>
  <si>
    <t>장미1단지코오롱('93/11.9)_x000D_
탑경남('94/11.5)_x000D_
장미8단지현대('93/11.3)</t>
    <phoneticPr fontId="2" type="noConversion"/>
  </si>
  <si>
    <t>까치신원('95/11.2)</t>
  </si>
  <si>
    <t>까치신원(23평/11.2)_x000D_
무지개마을3단지신한,건영(33평/11.2)</t>
    <phoneticPr fontId="2" type="noConversion"/>
  </si>
  <si>
    <t>무지개마을3단지신한,건영('96/11.2)</t>
  </si>
  <si>
    <t>우성(시범단지)(22평/11.8)_x000D_
우성(시범단지)(26평/11.5)_x000D_
효자촌동아(22평/11.0)_x000D_
효자촌화성,럭키(27평/11.0)_x000D_
효자촌현대(23평/11.0)</t>
    <phoneticPr fontId="2" type="noConversion"/>
  </si>
  <si>
    <t>효자촌동아('92/11.0)_x000D_
효자촌화성,럭키('94/11.0)_x000D_
효자촌현대('92/11.0)</t>
    <phoneticPr fontId="2" type="noConversion"/>
  </si>
  <si>
    <t>정든신화(28평/11.5)_x000D_
상록우성(22평/11.5)_x000D_
정든한진7차(27평/11.0)_x000D_
상록임광보성(26평/11.0)</t>
    <phoneticPr fontId="2" type="noConversion"/>
  </si>
  <si>
    <t>정든신화('95/11.5)_x000D_
정든한진7차('94/11.0)_x000D_
상록임광보성('95/11.0)</t>
    <phoneticPr fontId="2" type="noConversion"/>
  </si>
  <si>
    <t>효자촌대우,대창(27평/10.7)</t>
  </si>
  <si>
    <t>효자촌대우,대창('94/10.7)</t>
  </si>
  <si>
    <t>장미1단지동부(27평/10.5)_x000D_
탑벽산(27평/10.3)</t>
    <phoneticPr fontId="2" type="noConversion"/>
  </si>
  <si>
    <t>장미1단지동부('93/10.5)_x000D_
탑벽산('94/10.3)</t>
    <phoneticPr fontId="2" type="noConversion"/>
  </si>
  <si>
    <t>까치건영('95/10.8)_x000D_
무지개2단지LG('95/10.2)</t>
    <phoneticPr fontId="2" type="noConversion"/>
  </si>
  <si>
    <t>무지개5단지청구('95/10.5)_x000D_
무지개2단지LG('95/10.2)_x000D_
무지개1단지대림('95/10.2)</t>
    <phoneticPr fontId="2" type="noConversion"/>
  </si>
  <si>
    <t>정든한진8차(20평/10.5)_x000D_
상록라이프(20평/10.5)_x000D_
정든신화(21평/10.4)_x000D_
정든한진7차(20평/10.2)</t>
    <phoneticPr fontId="2" type="noConversion"/>
  </si>
  <si>
    <t>정든한진8차('95/10.5)_x000D_
상록라이프('94/10.5)_x000D_
정든신화('95/10.4)_x000D_
정든한진7차('94/10.2)</t>
    <phoneticPr fontId="2" type="noConversion"/>
  </si>
  <si>
    <t>까치건영(22평/10.8)_x000D_
무지개5단지청구(33평/10.5)_x000D_
무지개2단지LG(28평/10.2)_x000D_
무지개2단지LG(32평/10.2)_x000D_
무지개1단지대림(32평/10.2)_x000D_
까치롯데,선경(21평/10.0)</t>
    <phoneticPr fontId="2" type="noConversion"/>
  </si>
  <si>
    <t>까치롯데,선경('95/10.0)</t>
  </si>
  <si>
    <t>푸른쌍용(22평/10.5)_x000D_
양지5단지한양(18평/10.5)_x000D_
푸른벽산(22평/10.5)_x000D_
푸른신성(22평/10.0)</t>
    <phoneticPr fontId="2" type="noConversion"/>
  </si>
  <si>
    <t>푸른쌍용('93/10.5)_x000D_
푸른벽산('93/10.5)_x000D_
푸른신성('92/10.0)</t>
    <phoneticPr fontId="2" type="noConversion"/>
  </si>
  <si>
    <t>이매삼성(22평/10.0)</t>
  </si>
  <si>
    <t>이매삼성('94/10.0)</t>
  </si>
  <si>
    <t>파크타운서안('93/10.0)_x000D_
파크타운대림('93/9.9)</t>
    <phoneticPr fontId="2" type="noConversion"/>
  </si>
  <si>
    <t>까치주공2단지(25평/9.9)_x000D_
무지개마을3단지신한,건영(26평/9.4)</t>
    <phoneticPr fontId="2" type="noConversion"/>
  </si>
  <si>
    <t>까치주공2단지('95/9.9)_x000D_
무지개마을3단지신한,건영('96/9.4)</t>
    <phoneticPr fontId="2" type="noConversion"/>
  </si>
  <si>
    <t>매화마을공무원2단지(28평/9.7)_x000D_
장미1단지동부(24평/9.6)_x000D_
탑선경(21평/9.6)_x000D_
탑경남(24평/9.5)_x000D_
탑벽산(24평/9.5)_x000D_
장미8단지현대(23평/9.4)</t>
    <phoneticPr fontId="2" type="noConversion"/>
  </si>
  <si>
    <t>매화마을공무원2단지('95/9.7)_x000D_
장미1단지동부('93/9.6)_x000D_
탑경남('94/9.5)_x000D_
탑벽산('94/9.5)_x000D_
장미8단지현대('93/9.4)</t>
    <phoneticPr fontId="2" type="noConversion"/>
  </si>
  <si>
    <t>아름6단지선경('93/9.3)</t>
  </si>
  <si>
    <t>파크타운서안(23평/10.0)_x000D_
파크타운대림(23평/9.9)_x000D_
양지5단지한양(18평/9.2)</t>
    <phoneticPr fontId="2" type="noConversion"/>
  </si>
  <si>
    <t>양지5단지한양('92/9.2)</t>
  </si>
  <si>
    <t>한솔5단지주공(23평/9.5)_x000D_
상록임광보성(20평/9.1)</t>
    <phoneticPr fontId="2" type="noConversion"/>
  </si>
  <si>
    <t>한솔5단지주공('94/9.5)_x000D_
상록임광보성('95/9.1)</t>
    <phoneticPr fontId="2" type="noConversion"/>
  </si>
  <si>
    <t>이매금강(21평/9.5)_x000D_
아름6단지선경(17평/9.3)_x000D_
이매한신(20평/9.0)</t>
    <phoneticPr fontId="2" type="noConversion"/>
  </si>
  <si>
    <t>이매금강('92/9.5)_x000D_
이매한신('93/9.0)</t>
    <phoneticPr fontId="2" type="noConversion"/>
  </si>
  <si>
    <t>까치주공2단지('95/8.8)_x000D_
까치대우,롯데,선경('95/8.6)</t>
    <phoneticPr fontId="2" type="noConversion"/>
  </si>
  <si>
    <t>매화마을공무원1단지(20평/8.6)_x000D_
매화마을공무원1단지(24평/8.5)_x000D_
매화마을주공3단지(21평/8.5)</t>
    <phoneticPr fontId="2" type="noConversion"/>
  </si>
  <si>
    <t>매화마을공무원1단지('95/8.6)_x000D_
매화마을주공3단지('93/8.5)</t>
    <phoneticPr fontId="2" type="noConversion"/>
  </si>
  <si>
    <t>양지5단지한양(15평/8.2)</t>
  </si>
  <si>
    <t>양지5단지한양('92/8.2)</t>
  </si>
  <si>
    <t>무지개4단지주공(24평/8.9)_x000D_
까치주공2단지(20평/8.8)_x000D_
까치대우,롯데,선경(21평/8.6)_x000D_
무지개1단지대림(25평/8.0)_x000D_
무지개5단지청구(25평/8.0)</t>
    <phoneticPr fontId="2" type="noConversion"/>
  </si>
  <si>
    <t>무지개4단지주공('95/8.9)_x000D_
무지개1단지대림('95/8.0)_x000D_
무지개5단지청구('95/8.0)</t>
    <phoneticPr fontId="2" type="noConversion"/>
  </si>
  <si>
    <t>우성(시범단지)(17평/8.6)_x000D_
효자촌대우,대창(22평/8.3)_x000D_
효자촌삼환(18평/8.0)</t>
    <phoneticPr fontId="2" type="noConversion"/>
  </si>
  <si>
    <t>우성(시범단지)('91/8.6)_x000D_
효자촌삼환('92/8.0)</t>
    <phoneticPr fontId="2" type="noConversion"/>
  </si>
  <si>
    <t>정든우성6단지('94/8.0)</t>
  </si>
  <si>
    <t>한솔5단지주공(19평/8.8)_x000D_
한솔1단지청구(19평/8.4)_x000D_
정든우성6단지(20평/8.0)_x000D_
한솔6단지주공(18평/8.0)</t>
    <phoneticPr fontId="2" type="noConversion"/>
  </si>
  <si>
    <t>한솔5단지주공('94/8.8)_x000D_
한솔1단지청구('94/8.4)_x000D_
한솔6단지주공('95/8.0)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</si>
</sst>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8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11" fontId="0" fillId="0" borderId="0" xfId="0" applyNumberFormat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3985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1059"/>
  <sheetViews>
    <sheetView zoomScaleNormal="100" zoomScaleSheetLayoutView="85" workbookViewId="0">
      <pane xSplit="1" ySplit="3" topLeftCell="B445" activePane="bottomRight" state="frozen"/>
      <selection activeCell="U15" sqref="U15"/>
      <selection pane="topRight" activeCell="U15" sqref="U15"/>
      <selection pane="bottomLeft" activeCell="U15" sqref="U15"/>
      <selection pane="bottomRight" activeCell="I233" sqref="I233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8.12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6" width="9" style="25" customWidth="1"/>
    <col min="57" max="16384" width="9" style="25"/>
  </cols>
  <sheetData>
    <row r="1" spans="1:60" ht="17.25" customHeight="1" x14ac:dyDescent="0.3">
      <c r="A1" s="24" t="s">
        <v>1903</v>
      </c>
      <c r="B1" s="25"/>
      <c r="C1" s="26"/>
      <c r="D1" s="25"/>
      <c r="E1" s="25"/>
      <c r="F1" s="25"/>
      <c r="G1" s="25"/>
      <c r="H1" s="26"/>
      <c r="I1" s="25"/>
      <c r="J1" s="109" t="s">
        <v>1</v>
      </c>
      <c r="K1" s="108"/>
      <c r="L1" s="43" t="s">
        <v>2</v>
      </c>
      <c r="M1"/>
      <c r="N1" s="109" t="s">
        <v>3</v>
      </c>
      <c r="O1" s="108"/>
      <c r="P1" s="80">
        <v>0</v>
      </c>
      <c r="Q1" s="110" t="s">
        <v>4</v>
      </c>
      <c r="R1" s="111"/>
      <c r="S1" s="108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2" t="s">
        <v>6</v>
      </c>
      <c r="AK1" s="111"/>
      <c r="AL1" s="111"/>
      <c r="AM1" s="111"/>
      <c r="AN1" s="108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7" t="s">
        <v>7</v>
      </c>
      <c r="AY1" s="77" t="s">
        <v>8</v>
      </c>
      <c r="AZ1" s="45"/>
      <c r="BH1" s="25" t="s">
        <v>9</v>
      </c>
    </row>
    <row r="2" spans="1:60" ht="12" customHeight="1" x14ac:dyDescent="0.3">
      <c r="A2" s="81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7" t="s">
        <v>15</v>
      </c>
      <c r="AP2" s="111"/>
      <c r="AQ2" s="108"/>
      <c r="AR2" s="107" t="s">
        <v>16</v>
      </c>
      <c r="AS2" s="108"/>
      <c r="AT2" s="107" t="s">
        <v>17</v>
      </c>
      <c r="AU2" s="108"/>
      <c r="AV2" s="76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6" t="s">
        <v>20</v>
      </c>
      <c r="B3" s="76" t="s">
        <v>21</v>
      </c>
      <c r="C3" s="76" t="s">
        <v>22</v>
      </c>
      <c r="D3" s="76" t="s">
        <v>23</v>
      </c>
      <c r="E3" s="76" t="s">
        <v>24</v>
      </c>
      <c r="F3" s="76" t="s">
        <v>25</v>
      </c>
      <c r="G3" s="76" t="s">
        <v>26</v>
      </c>
      <c r="H3" s="77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7" t="s">
        <v>31</v>
      </c>
      <c r="N3" s="76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6" t="s">
        <v>37</v>
      </c>
      <c r="T3" s="35" t="s">
        <v>38</v>
      </c>
      <c r="U3" s="77" t="s">
        <v>39</v>
      </c>
      <c r="V3" s="25"/>
      <c r="W3" s="76" t="s">
        <v>40</v>
      </c>
      <c r="X3" s="76" t="s">
        <v>24</v>
      </c>
      <c r="Y3" s="82" t="s">
        <v>27</v>
      </c>
      <c r="Z3" s="77" t="s">
        <v>41</v>
      </c>
      <c r="AA3" s="77" t="s">
        <v>42</v>
      </c>
      <c r="AB3" s="77" t="s">
        <v>31</v>
      </c>
      <c r="AC3" s="76" t="s">
        <v>32</v>
      </c>
      <c r="AD3" s="77" t="s">
        <v>43</v>
      </c>
      <c r="AE3" s="76" t="s">
        <v>37</v>
      </c>
      <c r="AF3" s="34" t="s">
        <v>44</v>
      </c>
      <c r="AG3" s="25"/>
      <c r="AH3" s="76" t="s">
        <v>20</v>
      </c>
      <c r="AI3" s="76" t="s">
        <v>24</v>
      </c>
      <c r="AJ3" s="76" t="s">
        <v>45</v>
      </c>
      <c r="AK3" s="76" t="s">
        <v>46</v>
      </c>
      <c r="AL3" s="76" t="s">
        <v>47</v>
      </c>
      <c r="AM3" s="76" t="s">
        <v>48</v>
      </c>
      <c r="AN3" s="76" t="s">
        <v>49</v>
      </c>
      <c r="AO3" s="76" t="s">
        <v>50</v>
      </c>
      <c r="AP3" s="76" t="s">
        <v>51</v>
      </c>
      <c r="AQ3" s="76" t="s">
        <v>52</v>
      </c>
      <c r="AR3" s="76" t="s">
        <v>53</v>
      </c>
      <c r="AS3" s="76" t="s">
        <v>54</v>
      </c>
      <c r="AT3" s="36" t="s">
        <v>55</v>
      </c>
      <c r="AU3" s="76" t="s">
        <v>56</v>
      </c>
      <c r="AV3" s="76" t="s">
        <v>18</v>
      </c>
      <c r="AX3" s="12" t="s">
        <v>57</v>
      </c>
      <c r="AY3" s="12" t="s">
        <v>58</v>
      </c>
      <c r="AZ3" s="48"/>
      <c r="BA3" s="49"/>
      <c r="BB3" s="83">
        <v>2010</v>
      </c>
      <c r="BC3" s="83">
        <v>2000</v>
      </c>
      <c r="BD3" s="83">
        <v>1990</v>
      </c>
      <c r="BE3" s="84">
        <v>1990</v>
      </c>
      <c r="BF3" s="37"/>
    </row>
    <row r="4" spans="1:60" s="37" customFormat="1" ht="12" x14ac:dyDescent="0.3">
      <c r="A4" s="74" t="s">
        <v>1904</v>
      </c>
      <c r="B4" s="75" t="s">
        <v>1905</v>
      </c>
      <c r="C4" s="85">
        <v>905</v>
      </c>
      <c r="D4" s="86">
        <v>66.8</v>
      </c>
      <c r="E4" s="87">
        <v>20</v>
      </c>
      <c r="F4" s="86">
        <v>49.7</v>
      </c>
      <c r="G4" s="17">
        <v>15</v>
      </c>
      <c r="H4" s="88">
        <v>172</v>
      </c>
      <c r="I4" s="89">
        <v>62000</v>
      </c>
      <c r="J4" s="89" t="s">
        <v>78</v>
      </c>
      <c r="K4" s="89">
        <v>37000</v>
      </c>
      <c r="L4" s="89" t="s">
        <v>60</v>
      </c>
      <c r="M4" s="90">
        <f>I4-K4</f>
        <v>25000</v>
      </c>
      <c r="N4" s="4">
        <f>IF(ISERROR(K4/I4),"",K4/I4)</f>
        <v>0.59677419354838712</v>
      </c>
      <c r="O4" s="91">
        <f>I4/E4</f>
        <v>3100</v>
      </c>
      <c r="P4" s="91">
        <f>K4/E4</f>
        <v>1850</v>
      </c>
      <c r="Q4" s="79">
        <v>2</v>
      </c>
      <c r="R4" s="79">
        <v>1</v>
      </c>
      <c r="S4" s="79" t="s">
        <v>61</v>
      </c>
      <c r="T4" s="5">
        <v>66</v>
      </c>
      <c r="U4" s="9"/>
      <c r="W4" s="86">
        <f t="shared" ref="W4:X19" si="0">D4</f>
        <v>66.8</v>
      </c>
      <c r="X4" s="87">
        <f t="shared" si="0"/>
        <v>20</v>
      </c>
      <c r="Y4" s="92">
        <f t="shared" ref="Y4:Z19" si="1">H4</f>
        <v>172</v>
      </c>
      <c r="Z4" s="90">
        <f t="shared" si="1"/>
        <v>62000</v>
      </c>
      <c r="AA4" s="90">
        <f>K4</f>
        <v>37000</v>
      </c>
      <c r="AB4" s="90">
        <f t="shared" ref="AB4:AD19" si="2">M4</f>
        <v>25000</v>
      </c>
      <c r="AC4" s="4">
        <f t="shared" si="2"/>
        <v>0.59677419354838712</v>
      </c>
      <c r="AD4" s="91">
        <f t="shared" si="2"/>
        <v>3100</v>
      </c>
      <c r="AE4" s="79" t="str">
        <f>S4</f>
        <v>복</v>
      </c>
      <c r="AF4" s="79" t="str">
        <f>Q4&amp;"/"&amp;R4</f>
        <v>2/1</v>
      </c>
      <c r="AH4" s="20" t="str">
        <f t="shared" ref="AH4:AH67" si="3">IF(A4="","",A4)</f>
        <v>구미동 무지개12단지주공</v>
      </c>
      <c r="AI4" s="87">
        <f t="shared" ref="AI4:AI67" si="4">IF(E4="","",E4)</f>
        <v>20</v>
      </c>
      <c r="AJ4" s="79" t="str">
        <f>IF(AI4="","",$AJ$2)</f>
        <v>A-</v>
      </c>
      <c r="AK4" s="79" t="s">
        <v>13</v>
      </c>
      <c r="AL4" s="79" t="s">
        <v>62</v>
      </c>
      <c r="AM4" s="79" t="s">
        <v>63</v>
      </c>
      <c r="AN4" s="79" t="str">
        <f>IF(AI4="","",$AN$2)</f>
        <v>C</v>
      </c>
      <c r="AO4" s="79" t="str">
        <f>IF(N4="","",IF(N4&gt;=$AO$1/100,"O","X"))</f>
        <v>X</v>
      </c>
      <c r="AP4" s="79" t="str">
        <f>IF(I4="","",IF(I4&lt;=$AP$1,"O","X"))</f>
        <v>X</v>
      </c>
      <c r="AQ4" s="79" t="str">
        <f>IF(O4="","",IF(O4&lt;=$AQ$1,"O","X"))</f>
        <v>X</v>
      </c>
      <c r="AR4" s="79" t="str">
        <f>IF(M4="","",IF(M4&lt;=$AR$1,"O","X"))</f>
        <v>X</v>
      </c>
      <c r="AS4" s="79" t="s">
        <v>2</v>
      </c>
      <c r="AT4" s="79" t="str">
        <f>IF(OR(F4="",AI4=""),"",IF(AND((F4&lt;=85),(AI4&gt;=15)),"O","X"))</f>
        <v>O</v>
      </c>
      <c r="AU4" s="79" t="str">
        <f>IF(C4="","",IF(C4&gt;=$AU$1,"O","X"))</f>
        <v>O</v>
      </c>
      <c r="AV4" s="79" t="str">
        <f>IF(AO4="","",IF(AND(AO4="O",AP4="O",AR4="O",AT4="O",AU4="O"),"후보","X"))</f>
        <v>X</v>
      </c>
    </row>
    <row r="5" spans="1:60" s="37" customFormat="1" ht="12" x14ac:dyDescent="0.3">
      <c r="A5" s="74" t="s">
        <v>1906</v>
      </c>
      <c r="B5" s="75" t="s">
        <v>1708</v>
      </c>
      <c r="C5" s="85">
        <v>905</v>
      </c>
      <c r="D5" s="86">
        <v>68.5</v>
      </c>
      <c r="E5" s="87">
        <v>21</v>
      </c>
      <c r="F5" s="86">
        <v>49.4</v>
      </c>
      <c r="G5" s="17">
        <v>15</v>
      </c>
      <c r="H5" s="88">
        <v>142</v>
      </c>
      <c r="I5" s="89">
        <v>62000</v>
      </c>
      <c r="J5" s="89" t="s">
        <v>59</v>
      </c>
      <c r="K5" s="89">
        <v>35000</v>
      </c>
      <c r="L5" s="89" t="s">
        <v>78</v>
      </c>
      <c r="M5" s="90">
        <f>I5-K5</f>
        <v>27000</v>
      </c>
      <c r="N5" s="4">
        <f>IF(ISERROR(K5/I5),"",K5/I5)</f>
        <v>0.56451612903225812</v>
      </c>
      <c r="O5" s="91">
        <f>I5/E5</f>
        <v>2952.3809523809523</v>
      </c>
      <c r="P5" s="91">
        <f>K5/E5</f>
        <v>1666.6666666666667</v>
      </c>
      <c r="Q5" s="79">
        <v>2</v>
      </c>
      <c r="R5" s="79">
        <v>1</v>
      </c>
      <c r="S5" s="79" t="s">
        <v>61</v>
      </c>
      <c r="T5" s="5">
        <v>68</v>
      </c>
      <c r="U5" s="9"/>
      <c r="W5" s="86">
        <f t="shared" si="0"/>
        <v>68.5</v>
      </c>
      <c r="X5" s="87">
        <f t="shared" si="0"/>
        <v>21</v>
      </c>
      <c r="Y5" s="92">
        <f t="shared" si="1"/>
        <v>142</v>
      </c>
      <c r="Z5" s="90">
        <f t="shared" si="1"/>
        <v>62000</v>
      </c>
      <c r="AA5" s="90">
        <f>K5</f>
        <v>35000</v>
      </c>
      <c r="AB5" s="90">
        <f t="shared" si="2"/>
        <v>27000</v>
      </c>
      <c r="AC5" s="4">
        <f t="shared" si="2"/>
        <v>0.56451612903225812</v>
      </c>
      <c r="AD5" s="91">
        <f t="shared" si="2"/>
        <v>2952.3809523809523</v>
      </c>
      <c r="AE5" s="79" t="str">
        <f>S5</f>
        <v>복</v>
      </c>
      <c r="AF5" s="79" t="str">
        <f>Q5&amp;"/"&amp;R5</f>
        <v>2/1</v>
      </c>
      <c r="AH5" s="20" t="str">
        <f t="shared" si="3"/>
        <v>구미동 무지개12단지주공</v>
      </c>
      <c r="AI5" s="87">
        <f t="shared" si="4"/>
        <v>21</v>
      </c>
      <c r="AJ5" s="79" t="str">
        <f>IF(AI5="","",$AJ$2)</f>
        <v>A-</v>
      </c>
      <c r="AK5" s="79" t="s">
        <v>13</v>
      </c>
      <c r="AL5" s="79" t="s">
        <v>62</v>
      </c>
      <c r="AM5" s="79" t="s">
        <v>63</v>
      </c>
      <c r="AN5" s="79" t="str">
        <f>IF(AI5="","",$AN$2)</f>
        <v>C</v>
      </c>
      <c r="AO5" s="79" t="str">
        <f>IF(N5="","",IF(N5&gt;=$AO$1/100,"O","X"))</f>
        <v>X</v>
      </c>
      <c r="AP5" s="79" t="str">
        <f>IF(I5="","",IF(I5&lt;=$AP$1,"O","X"))</f>
        <v>X</v>
      </c>
      <c r="AQ5" s="79" t="str">
        <f>IF(O5="","",IF(O5&lt;=$AQ$1,"O","X"))</f>
        <v>X</v>
      </c>
      <c r="AR5" s="79" t="str">
        <f>IF(M5="","",IF(M5&lt;=$AR$1,"O","X"))</f>
        <v>X</v>
      </c>
      <c r="AS5" s="79" t="s">
        <v>2</v>
      </c>
      <c r="AT5" s="79" t="str">
        <f>IF(OR(F5="",AI5=""),"",IF(AND((F5&lt;=85),(AI5&gt;=15)),"O","X"))</f>
        <v>O</v>
      </c>
      <c r="AU5" s="79" t="str">
        <f>IF(C5="","",IF(C5&gt;=$AU$1,"O","X"))</f>
        <v>O</v>
      </c>
      <c r="AV5" s="79" t="str">
        <f>IF(AO5="","",IF(AND(AO5="O",AP5="O",AR5="O",AT5="O",AU5="O"),"후보","X"))</f>
        <v>X</v>
      </c>
    </row>
    <row r="6" spans="1:60" s="37" customFormat="1" ht="12" x14ac:dyDescent="0.3">
      <c r="A6" s="74" t="s">
        <v>1906</v>
      </c>
      <c r="B6" s="75" t="s">
        <v>1907</v>
      </c>
      <c r="C6" s="85">
        <v>905</v>
      </c>
      <c r="D6" s="86">
        <v>80.400000000000006</v>
      </c>
      <c r="E6" s="87">
        <v>24</v>
      </c>
      <c r="F6" s="86">
        <v>58.1</v>
      </c>
      <c r="G6" s="17">
        <v>18</v>
      </c>
      <c r="H6" s="88">
        <v>231</v>
      </c>
      <c r="I6" s="89">
        <v>77000</v>
      </c>
      <c r="J6" s="89" t="s">
        <v>65</v>
      </c>
      <c r="K6" s="89">
        <v>40000</v>
      </c>
      <c r="L6" s="89" t="s">
        <v>71</v>
      </c>
      <c r="M6" s="90">
        <f>I6-K6</f>
        <v>37000</v>
      </c>
      <c r="N6" s="4">
        <f>IF(ISERROR(K6/I6),"",K6/I6)</f>
        <v>0.51948051948051943</v>
      </c>
      <c r="O6" s="91">
        <f>I6/E6</f>
        <v>3208.3333333333335</v>
      </c>
      <c r="P6" s="91">
        <f>K6/E6</f>
        <v>1666.6666666666667</v>
      </c>
      <c r="Q6" s="79">
        <v>3</v>
      </c>
      <c r="R6" s="79">
        <v>1</v>
      </c>
      <c r="S6" s="79" t="s">
        <v>61</v>
      </c>
      <c r="T6" s="5" t="s">
        <v>67</v>
      </c>
      <c r="U6" s="9"/>
      <c r="W6" s="86">
        <f t="shared" si="0"/>
        <v>80.400000000000006</v>
      </c>
      <c r="X6" s="87">
        <f t="shared" si="0"/>
        <v>24</v>
      </c>
      <c r="Y6" s="92">
        <f t="shared" si="1"/>
        <v>231</v>
      </c>
      <c r="Z6" s="90">
        <f t="shared" si="1"/>
        <v>77000</v>
      </c>
      <c r="AA6" s="90">
        <f>K6</f>
        <v>40000</v>
      </c>
      <c r="AB6" s="90">
        <f t="shared" si="2"/>
        <v>37000</v>
      </c>
      <c r="AC6" s="4">
        <f t="shared" si="2"/>
        <v>0.51948051948051943</v>
      </c>
      <c r="AD6" s="91">
        <f t="shared" si="2"/>
        <v>3208.3333333333335</v>
      </c>
      <c r="AE6" s="79" t="str">
        <f>S6</f>
        <v>복</v>
      </c>
      <c r="AF6" s="79" t="str">
        <f>Q6&amp;"/"&amp;R6</f>
        <v>3/1</v>
      </c>
      <c r="AH6" s="20" t="str">
        <f t="shared" si="3"/>
        <v>구미동 무지개12단지주공</v>
      </c>
      <c r="AI6" s="87">
        <f t="shared" si="4"/>
        <v>24</v>
      </c>
      <c r="AJ6" s="79" t="str">
        <f>IF(AI6="","",$AJ$2)</f>
        <v>A-</v>
      </c>
      <c r="AK6" s="79" t="s">
        <v>13</v>
      </c>
      <c r="AL6" s="79" t="s">
        <v>62</v>
      </c>
      <c r="AM6" s="79" t="s">
        <v>63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X</v>
      </c>
      <c r="AQ6" s="79" t="str">
        <f>IF(O6="","",IF(O6&lt;=$AQ$1,"O","X"))</f>
        <v>X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60" s="37" customFormat="1" ht="12" x14ac:dyDescent="0.3">
      <c r="A7" s="74" t="s">
        <v>1906</v>
      </c>
      <c r="B7" s="75" t="s">
        <v>1708</v>
      </c>
      <c r="C7" s="85">
        <v>905</v>
      </c>
      <c r="D7" s="86">
        <v>80.599999999999994</v>
      </c>
      <c r="E7" s="87">
        <v>24</v>
      </c>
      <c r="F7" s="86">
        <v>60</v>
      </c>
      <c r="G7" s="17">
        <v>18</v>
      </c>
      <c r="H7" s="88">
        <v>200</v>
      </c>
      <c r="I7" s="89">
        <v>78000</v>
      </c>
      <c r="J7" s="89" t="s">
        <v>96</v>
      </c>
      <c r="K7" s="89">
        <v>42000</v>
      </c>
      <c r="L7" s="89" t="s">
        <v>69</v>
      </c>
      <c r="M7" s="90">
        <f>I7-K7</f>
        <v>36000</v>
      </c>
      <c r="N7" s="4">
        <f>IF(ISERROR(K7/I7),"",K7/I7)</f>
        <v>0.53846153846153844</v>
      </c>
      <c r="O7" s="91">
        <f>I7/E7</f>
        <v>3250</v>
      </c>
      <c r="P7" s="91">
        <f>K7/E7</f>
        <v>1750</v>
      </c>
      <c r="Q7" s="79">
        <v>3</v>
      </c>
      <c r="R7" s="79">
        <v>1</v>
      </c>
      <c r="S7" s="79" t="s">
        <v>61</v>
      </c>
      <c r="T7" s="5" t="s">
        <v>70</v>
      </c>
      <c r="U7" s="9"/>
      <c r="W7" s="86">
        <f t="shared" si="0"/>
        <v>80.599999999999994</v>
      </c>
      <c r="X7" s="87">
        <f t="shared" si="0"/>
        <v>24</v>
      </c>
      <c r="Y7" s="92">
        <f t="shared" si="1"/>
        <v>200</v>
      </c>
      <c r="Z7" s="90">
        <f t="shared" si="1"/>
        <v>78000</v>
      </c>
      <c r="AA7" s="90">
        <f>K7</f>
        <v>42000</v>
      </c>
      <c r="AB7" s="90">
        <f t="shared" si="2"/>
        <v>36000</v>
      </c>
      <c r="AC7" s="4">
        <f t="shared" si="2"/>
        <v>0.53846153846153844</v>
      </c>
      <c r="AD7" s="91">
        <f t="shared" si="2"/>
        <v>3250</v>
      </c>
      <c r="AE7" s="79" t="str">
        <f>S7</f>
        <v>복</v>
      </c>
      <c r="AF7" s="79" t="str">
        <f>Q7&amp;"/"&amp;R7</f>
        <v>3/1</v>
      </c>
      <c r="AH7" s="20" t="str">
        <f t="shared" si="3"/>
        <v>구미동 무지개12단지주공</v>
      </c>
      <c r="AI7" s="87">
        <f t="shared" si="4"/>
        <v>24</v>
      </c>
      <c r="AJ7" s="79" t="str">
        <f>IF(AI7="","",$AJ$2)</f>
        <v>A-</v>
      </c>
      <c r="AK7" s="79" t="s">
        <v>13</v>
      </c>
      <c r="AL7" s="79" t="s">
        <v>62</v>
      </c>
      <c r="AM7" s="79" t="s">
        <v>63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X</v>
      </c>
      <c r="AQ7" s="79" t="str">
        <f>IF(O7="","",IF(O7&lt;=$AQ$1,"O","X"))</f>
        <v>X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60" s="37" customFormat="1" ht="12" x14ac:dyDescent="0.3">
      <c r="A8" s="74" t="s">
        <v>1908</v>
      </c>
      <c r="B8" s="75" t="s">
        <v>1708</v>
      </c>
      <c r="C8" s="85">
        <v>905</v>
      </c>
      <c r="D8" s="86">
        <v>81.5</v>
      </c>
      <c r="E8" s="87">
        <v>25</v>
      </c>
      <c r="F8" s="86">
        <v>60</v>
      </c>
      <c r="G8" s="17">
        <v>18</v>
      </c>
      <c r="H8" s="88">
        <v>160</v>
      </c>
      <c r="I8" s="89">
        <v>79000</v>
      </c>
      <c r="J8" s="89" t="s">
        <v>68</v>
      </c>
      <c r="K8" s="89">
        <v>45000</v>
      </c>
      <c r="L8" s="89" t="s">
        <v>83</v>
      </c>
      <c r="M8" s="90">
        <f>I8-K8</f>
        <v>34000</v>
      </c>
      <c r="N8" s="4">
        <f>IF(ISERROR(K8/I8),"",K8/I8)</f>
        <v>0.569620253164557</v>
      </c>
      <c r="O8" s="91">
        <f>I8/E8</f>
        <v>3160</v>
      </c>
      <c r="P8" s="91">
        <f>K8/E8</f>
        <v>1800</v>
      </c>
      <c r="Q8" s="79">
        <v>3</v>
      </c>
      <c r="R8" s="79">
        <v>2</v>
      </c>
      <c r="S8" s="79" t="s">
        <v>72</v>
      </c>
      <c r="T8" s="5">
        <v>81</v>
      </c>
      <c r="U8" s="9"/>
      <c r="W8" s="86">
        <f t="shared" si="0"/>
        <v>81.5</v>
      </c>
      <c r="X8" s="87">
        <f t="shared" si="0"/>
        <v>25</v>
      </c>
      <c r="Y8" s="92">
        <f t="shared" si="1"/>
        <v>160</v>
      </c>
      <c r="Z8" s="90">
        <f t="shared" si="1"/>
        <v>79000</v>
      </c>
      <c r="AA8" s="90">
        <f>K8</f>
        <v>45000</v>
      </c>
      <c r="AB8" s="90">
        <f t="shared" si="2"/>
        <v>34000</v>
      </c>
      <c r="AC8" s="4">
        <f t="shared" si="2"/>
        <v>0.569620253164557</v>
      </c>
      <c r="AD8" s="91">
        <f t="shared" si="2"/>
        <v>3160</v>
      </c>
      <c r="AE8" s="79" t="str">
        <f>S8</f>
        <v>계</v>
      </c>
      <c r="AF8" s="79" t="str">
        <f>Q8&amp;"/"&amp;R8</f>
        <v>3/2</v>
      </c>
      <c r="AH8" s="20" t="str">
        <f t="shared" si="3"/>
        <v>구미동 무지개12단지주공</v>
      </c>
      <c r="AI8" s="87">
        <f t="shared" si="4"/>
        <v>25</v>
      </c>
      <c r="AJ8" s="79" t="str">
        <f>IF(AI8="","",$AJ$2)</f>
        <v>A-</v>
      </c>
      <c r="AK8" s="79" t="s">
        <v>13</v>
      </c>
      <c r="AL8" s="79" t="s">
        <v>62</v>
      </c>
      <c r="AM8" s="79" t="s">
        <v>63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X</v>
      </c>
      <c r="AQ8" s="79" t="str">
        <f>IF(O8="","",IF(O8&lt;=$AQ$1,"O","X"))</f>
        <v>X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60" s="37" customFormat="1" ht="12" x14ac:dyDescent="0.3">
      <c r="A9" s="74" t="s">
        <v>1909</v>
      </c>
      <c r="B9" s="75" t="s">
        <v>1709</v>
      </c>
      <c r="C9" s="85">
        <v>540</v>
      </c>
      <c r="D9" s="86">
        <v>72.7</v>
      </c>
      <c r="E9" s="87">
        <v>22</v>
      </c>
      <c r="F9" s="86">
        <v>59.1</v>
      </c>
      <c r="G9" s="17">
        <v>18</v>
      </c>
      <c r="H9" s="88">
        <v>80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1</v>
      </c>
      <c r="S9" s="79" t="s">
        <v>72</v>
      </c>
      <c r="T9" s="5" t="s">
        <v>73</v>
      </c>
      <c r="U9" s="9"/>
      <c r="W9" s="86">
        <f t="shared" si="0"/>
        <v>72.7</v>
      </c>
      <c r="X9" s="87">
        <f t="shared" si="0"/>
        <v>22</v>
      </c>
      <c r="Y9" s="92">
        <f t="shared" si="1"/>
        <v>80</v>
      </c>
      <c r="Z9" s="90">
        <f t="shared" si="1"/>
        <v>0</v>
      </c>
      <c r="AA9" s="90">
        <f>K9</f>
        <v>0</v>
      </c>
      <c r="AB9" s="90">
        <f t="shared" si="2"/>
        <v>0</v>
      </c>
      <c r="AC9" s="4" t="str">
        <f t="shared" si="2"/>
        <v/>
      </c>
      <c r="AD9" s="91">
        <f t="shared" si="2"/>
        <v>0</v>
      </c>
      <c r="AE9" s="79" t="str">
        <f>S9</f>
        <v>계</v>
      </c>
      <c r="AF9" s="79" t="str">
        <f>Q9&amp;"/"&amp;R9</f>
        <v>3/1</v>
      </c>
      <c r="AH9" s="20" t="str">
        <f t="shared" si="3"/>
        <v>구미동 까치건영</v>
      </c>
      <c r="AI9" s="87">
        <f t="shared" si="4"/>
        <v>22</v>
      </c>
      <c r="AJ9" s="79" t="str">
        <f>IF(AI9="","",$AJ$2)</f>
        <v>A-</v>
      </c>
      <c r="AK9" s="79" t="s">
        <v>13</v>
      </c>
      <c r="AL9" s="79" t="s">
        <v>62</v>
      </c>
      <c r="AM9" s="79" t="s">
        <v>63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60" s="37" customFormat="1" ht="12" x14ac:dyDescent="0.3">
      <c r="A10" s="74" t="s">
        <v>1910</v>
      </c>
      <c r="B10" s="75" t="s">
        <v>1911</v>
      </c>
      <c r="C10" s="85">
        <v>540</v>
      </c>
      <c r="D10" s="86">
        <v>73.2</v>
      </c>
      <c r="E10" s="87">
        <v>22</v>
      </c>
      <c r="F10" s="86">
        <v>59.9</v>
      </c>
      <c r="G10" s="17">
        <v>18</v>
      </c>
      <c r="H10" s="88">
        <v>232</v>
      </c>
      <c r="I10" s="89">
        <v>108000</v>
      </c>
      <c r="J10" s="89" t="s">
        <v>74</v>
      </c>
      <c r="K10" s="89">
        <v>46000</v>
      </c>
      <c r="L10" s="89" t="s">
        <v>74</v>
      </c>
      <c r="M10" s="90">
        <f>I10-K10</f>
        <v>62000</v>
      </c>
      <c r="N10" s="4">
        <f>IF(ISERROR(K10/I10),"",K10/I10)</f>
        <v>0.42592592592592593</v>
      </c>
      <c r="O10" s="91">
        <f>I10/E10</f>
        <v>4909.090909090909</v>
      </c>
      <c r="P10" s="91">
        <f>K10/E10</f>
        <v>2090.909090909091</v>
      </c>
      <c r="Q10" s="79">
        <v>3</v>
      </c>
      <c r="R10" s="79">
        <v>1</v>
      </c>
      <c r="S10" s="79" t="s">
        <v>72</v>
      </c>
      <c r="T10" s="5" t="s">
        <v>75</v>
      </c>
      <c r="U10" s="9"/>
      <c r="W10" s="86">
        <f t="shared" si="0"/>
        <v>73.2</v>
      </c>
      <c r="X10" s="87">
        <f t="shared" si="0"/>
        <v>22</v>
      </c>
      <c r="Y10" s="92">
        <f t="shared" si="1"/>
        <v>232</v>
      </c>
      <c r="Z10" s="90">
        <f t="shared" si="1"/>
        <v>108000</v>
      </c>
      <c r="AA10" s="90">
        <f>K10</f>
        <v>46000</v>
      </c>
      <c r="AB10" s="90">
        <f t="shared" si="2"/>
        <v>62000</v>
      </c>
      <c r="AC10" s="4">
        <f t="shared" si="2"/>
        <v>0.42592592592592593</v>
      </c>
      <c r="AD10" s="91">
        <f t="shared" si="2"/>
        <v>4909.090909090909</v>
      </c>
      <c r="AE10" s="79" t="str">
        <f>S10</f>
        <v>계</v>
      </c>
      <c r="AF10" s="79" t="str">
        <f>Q10&amp;"/"&amp;R10</f>
        <v>3/1</v>
      </c>
      <c r="AH10" s="20" t="str">
        <f t="shared" si="3"/>
        <v>구미동 까치건영</v>
      </c>
      <c r="AI10" s="87">
        <f t="shared" si="4"/>
        <v>22</v>
      </c>
      <c r="AJ10" s="79" t="str">
        <f>IF(AI10="","",$AJ$2)</f>
        <v>A-</v>
      </c>
      <c r="AK10" s="79" t="s">
        <v>13</v>
      </c>
      <c r="AL10" s="79" t="s">
        <v>62</v>
      </c>
      <c r="AM10" s="79" t="s">
        <v>63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X</v>
      </c>
      <c r="AQ10" s="79" t="str">
        <f>IF(O10="","",IF(O10&lt;=$AQ$1,"O","X"))</f>
        <v>X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60" s="37" customFormat="1" ht="12" x14ac:dyDescent="0.3">
      <c r="A11" s="74" t="s">
        <v>1909</v>
      </c>
      <c r="B11" s="75" t="s">
        <v>1709</v>
      </c>
      <c r="C11" s="85">
        <v>540</v>
      </c>
      <c r="D11" s="86">
        <v>73.2</v>
      </c>
      <c r="E11" s="87">
        <v>22</v>
      </c>
      <c r="F11" s="86">
        <v>59.9</v>
      </c>
      <c r="G11" s="17">
        <v>18</v>
      </c>
      <c r="H11" s="88">
        <v>188</v>
      </c>
      <c r="I11" s="89">
        <v>108000</v>
      </c>
      <c r="J11" s="89" t="s">
        <v>74</v>
      </c>
      <c r="K11" s="89">
        <v>46000</v>
      </c>
      <c r="L11" s="89" t="s">
        <v>74</v>
      </c>
      <c r="M11" s="90">
        <f>I11-K11</f>
        <v>62000</v>
      </c>
      <c r="N11" s="4">
        <f>IF(ISERROR(K11/I11),"",K11/I11)</f>
        <v>0.42592592592592593</v>
      </c>
      <c r="O11" s="91">
        <f>I11/E11</f>
        <v>4909.090909090909</v>
      </c>
      <c r="P11" s="91">
        <f>K11/E11</f>
        <v>2090.909090909091</v>
      </c>
      <c r="Q11" s="79">
        <v>3</v>
      </c>
      <c r="R11" s="79">
        <v>1</v>
      </c>
      <c r="S11" s="79" t="s">
        <v>72</v>
      </c>
      <c r="T11" s="5" t="s">
        <v>76</v>
      </c>
      <c r="U11" s="9"/>
      <c r="W11" s="86">
        <f t="shared" si="0"/>
        <v>73.2</v>
      </c>
      <c r="X11" s="87">
        <f t="shared" si="0"/>
        <v>22</v>
      </c>
      <c r="Y11" s="92">
        <f t="shared" si="1"/>
        <v>188</v>
      </c>
      <c r="Z11" s="90">
        <f t="shared" si="1"/>
        <v>108000</v>
      </c>
      <c r="AA11" s="90">
        <f>K11</f>
        <v>46000</v>
      </c>
      <c r="AB11" s="90">
        <f t="shared" si="2"/>
        <v>62000</v>
      </c>
      <c r="AC11" s="4">
        <f t="shared" si="2"/>
        <v>0.42592592592592593</v>
      </c>
      <c r="AD11" s="91">
        <f t="shared" si="2"/>
        <v>4909.090909090909</v>
      </c>
      <c r="AE11" s="79" t="str">
        <f>S11</f>
        <v>계</v>
      </c>
      <c r="AF11" s="79" t="str">
        <f>Q11&amp;"/"&amp;R11</f>
        <v>3/1</v>
      </c>
      <c r="AH11" s="20" t="str">
        <f t="shared" si="3"/>
        <v>구미동 까치건영</v>
      </c>
      <c r="AI11" s="87">
        <f t="shared" si="4"/>
        <v>22</v>
      </c>
      <c r="AJ11" s="79" t="str">
        <f>IF(AI11="","",$AJ$2)</f>
        <v>A-</v>
      </c>
      <c r="AK11" s="79" t="s">
        <v>13</v>
      </c>
      <c r="AL11" s="79" t="s">
        <v>62</v>
      </c>
      <c r="AM11" s="79" t="s">
        <v>63</v>
      </c>
      <c r="AN11" s="79" t="str">
        <f>IF(AI11="","",$AN$2)</f>
        <v>C</v>
      </c>
      <c r="AO11" s="79" t="str">
        <f>IF(N11="","",IF(N11&gt;=$AO$1/100,"O","X"))</f>
        <v>X</v>
      </c>
      <c r="AP11" s="79" t="str">
        <f>IF(I11="","",IF(I11&lt;=$AP$1,"O","X"))</f>
        <v>X</v>
      </c>
      <c r="AQ11" s="79" t="str">
        <f>IF(O11="","",IF(O11&lt;=$AQ$1,"O","X"))</f>
        <v>X</v>
      </c>
      <c r="AR11" s="79" t="str">
        <f>IF(M11="","",IF(M11&lt;=$AR$1,"O","X"))</f>
        <v>X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X</v>
      </c>
    </row>
    <row r="12" spans="1:60" s="37" customFormat="1" ht="12" x14ac:dyDescent="0.3">
      <c r="A12" s="74" t="s">
        <v>1710</v>
      </c>
      <c r="B12" s="75" t="s">
        <v>1709</v>
      </c>
      <c r="C12" s="85">
        <v>540</v>
      </c>
      <c r="D12" s="86">
        <v>73.8</v>
      </c>
      <c r="E12" s="87">
        <v>22</v>
      </c>
      <c r="F12" s="86">
        <v>60</v>
      </c>
      <c r="G12" s="17">
        <v>18</v>
      </c>
      <c r="H12" s="88">
        <v>40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1</v>
      </c>
      <c r="S12" s="79" t="s">
        <v>72</v>
      </c>
      <c r="T12" s="5" t="s">
        <v>77</v>
      </c>
      <c r="U12" s="9"/>
      <c r="W12" s="86">
        <f t="shared" si="0"/>
        <v>73.8</v>
      </c>
      <c r="X12" s="87">
        <f t="shared" si="0"/>
        <v>22</v>
      </c>
      <c r="Y12" s="92">
        <f t="shared" si="1"/>
        <v>40</v>
      </c>
      <c r="Z12" s="90">
        <f t="shared" si="1"/>
        <v>0</v>
      </c>
      <c r="AA12" s="90">
        <f>K12</f>
        <v>0</v>
      </c>
      <c r="AB12" s="90">
        <f t="shared" si="2"/>
        <v>0</v>
      </c>
      <c r="AC12" s="4" t="str">
        <f t="shared" si="2"/>
        <v/>
      </c>
      <c r="AD12" s="91">
        <f t="shared" si="2"/>
        <v>0</v>
      </c>
      <c r="AE12" s="79" t="str">
        <f>S12</f>
        <v>계</v>
      </c>
      <c r="AF12" s="79" t="str">
        <f>Q12&amp;"/"&amp;R12</f>
        <v>3/1</v>
      </c>
      <c r="AH12" s="20" t="str">
        <f t="shared" si="3"/>
        <v>구미동 까치건영</v>
      </c>
      <c r="AI12" s="87">
        <f t="shared" si="4"/>
        <v>22</v>
      </c>
      <c r="AJ12" s="79" t="str">
        <f>IF(AI12="","",$AJ$2)</f>
        <v>A-</v>
      </c>
      <c r="AK12" s="79" t="s">
        <v>13</v>
      </c>
      <c r="AL12" s="79" t="s">
        <v>62</v>
      </c>
      <c r="AM12" s="79" t="s">
        <v>63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/>
      </c>
    </row>
    <row r="13" spans="1:60" s="37" customFormat="1" ht="12" x14ac:dyDescent="0.3">
      <c r="A13" s="74" t="s">
        <v>1912</v>
      </c>
      <c r="B13" s="75" t="s">
        <v>1913</v>
      </c>
      <c r="C13" s="85">
        <v>768</v>
      </c>
      <c r="D13" s="86">
        <v>66.8</v>
      </c>
      <c r="E13" s="87">
        <v>20</v>
      </c>
      <c r="F13" s="86">
        <v>49.7</v>
      </c>
      <c r="G13" s="17">
        <v>15</v>
      </c>
      <c r="H13" s="88">
        <v>134</v>
      </c>
      <c r="I13" s="89">
        <v>88000</v>
      </c>
      <c r="J13" s="89" t="s">
        <v>255</v>
      </c>
      <c r="K13" s="89">
        <v>45000</v>
      </c>
      <c r="L13" s="89" t="s">
        <v>79</v>
      </c>
      <c r="M13" s="90">
        <f>I13-K13</f>
        <v>43000</v>
      </c>
      <c r="N13" s="4">
        <f>IF(ISERROR(K13/I13),"",K13/I13)</f>
        <v>0.51136363636363635</v>
      </c>
      <c r="O13" s="91">
        <f>I13/E13</f>
        <v>4400</v>
      </c>
      <c r="P13" s="91">
        <f>K13/E13</f>
        <v>2250</v>
      </c>
      <c r="Q13" s="79">
        <v>2</v>
      </c>
      <c r="R13" s="79">
        <v>1</v>
      </c>
      <c r="S13" s="79" t="s">
        <v>61</v>
      </c>
      <c r="T13" s="5">
        <v>66</v>
      </c>
      <c r="U13" s="9"/>
      <c r="W13" s="86">
        <f t="shared" si="0"/>
        <v>66.8</v>
      </c>
      <c r="X13" s="87">
        <f t="shared" si="0"/>
        <v>20</v>
      </c>
      <c r="Y13" s="92">
        <f t="shared" si="1"/>
        <v>134</v>
      </c>
      <c r="Z13" s="90">
        <f t="shared" si="1"/>
        <v>88000</v>
      </c>
      <c r="AA13" s="90">
        <f>K13</f>
        <v>45000</v>
      </c>
      <c r="AB13" s="90">
        <f t="shared" si="2"/>
        <v>43000</v>
      </c>
      <c r="AC13" s="4">
        <f t="shared" si="2"/>
        <v>0.51136363636363635</v>
      </c>
      <c r="AD13" s="91">
        <f t="shared" si="2"/>
        <v>4400</v>
      </c>
      <c r="AE13" s="79" t="str">
        <f>S13</f>
        <v>복</v>
      </c>
      <c r="AF13" s="79" t="str">
        <f>Q13&amp;"/"&amp;R13</f>
        <v>2/1</v>
      </c>
      <c r="AH13" s="20" t="str">
        <f t="shared" si="3"/>
        <v>구미동 까치주공2단지</v>
      </c>
      <c r="AI13" s="87">
        <f t="shared" si="4"/>
        <v>20</v>
      </c>
      <c r="AJ13" s="79" t="str">
        <f>IF(AI13="","",$AJ$2)</f>
        <v>A-</v>
      </c>
      <c r="AK13" s="79" t="s">
        <v>13</v>
      </c>
      <c r="AL13" s="79" t="s">
        <v>62</v>
      </c>
      <c r="AM13" s="79" t="s">
        <v>63</v>
      </c>
      <c r="AN13" s="79" t="str">
        <f>IF(AI13="","",$AN$2)</f>
        <v>C</v>
      </c>
      <c r="AO13" s="79" t="str">
        <f>IF(N13="","",IF(N13&gt;=$AO$1/100,"O","X"))</f>
        <v>X</v>
      </c>
      <c r="AP13" s="79" t="str">
        <f>IF(I13="","",IF(I13&lt;=$AP$1,"O","X"))</f>
        <v>X</v>
      </c>
      <c r="AQ13" s="79" t="str">
        <f>IF(O13="","",IF(O13&lt;=$AQ$1,"O","X"))</f>
        <v>X</v>
      </c>
      <c r="AR13" s="79" t="str">
        <f>IF(M13="","",IF(M13&lt;=$AR$1,"O","X"))</f>
        <v>X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>X</v>
      </c>
    </row>
    <row r="14" spans="1:60" s="37" customFormat="1" ht="12" x14ac:dyDescent="0.3">
      <c r="A14" s="74" t="s">
        <v>1912</v>
      </c>
      <c r="B14" s="75" t="s">
        <v>1913</v>
      </c>
      <c r="C14" s="85">
        <v>768</v>
      </c>
      <c r="D14" s="86">
        <v>69.2</v>
      </c>
      <c r="E14" s="87">
        <v>21</v>
      </c>
      <c r="F14" s="86">
        <v>49.4</v>
      </c>
      <c r="G14" s="17">
        <v>15</v>
      </c>
      <c r="H14" s="88">
        <v>59</v>
      </c>
      <c r="I14" s="89">
        <v>86000</v>
      </c>
      <c r="J14" s="89" t="s">
        <v>79</v>
      </c>
      <c r="K14" s="89">
        <v>46000</v>
      </c>
      <c r="L14" s="89" t="s">
        <v>64</v>
      </c>
      <c r="M14" s="90">
        <f>I14-K14</f>
        <v>40000</v>
      </c>
      <c r="N14" s="4">
        <f>IF(ISERROR(K14/I14),"",K14/I14)</f>
        <v>0.53488372093023251</v>
      </c>
      <c r="O14" s="91">
        <f>I14/E14</f>
        <v>4095.2380952380954</v>
      </c>
      <c r="P14" s="91">
        <f>K14/E14</f>
        <v>2190.4761904761904</v>
      </c>
      <c r="Q14" s="79">
        <v>2</v>
      </c>
      <c r="R14" s="79">
        <v>1</v>
      </c>
      <c r="S14" s="79" t="s">
        <v>61</v>
      </c>
      <c r="T14" s="5">
        <v>69</v>
      </c>
      <c r="U14" s="9"/>
      <c r="W14" s="86">
        <f t="shared" si="0"/>
        <v>69.2</v>
      </c>
      <c r="X14" s="87">
        <f t="shared" si="0"/>
        <v>21</v>
      </c>
      <c r="Y14" s="92">
        <f t="shared" si="1"/>
        <v>59</v>
      </c>
      <c r="Z14" s="90">
        <f t="shared" si="1"/>
        <v>86000</v>
      </c>
      <c r="AA14" s="90">
        <f>K14</f>
        <v>46000</v>
      </c>
      <c r="AB14" s="90">
        <f t="shared" si="2"/>
        <v>40000</v>
      </c>
      <c r="AC14" s="4">
        <f t="shared" si="2"/>
        <v>0.53488372093023251</v>
      </c>
      <c r="AD14" s="91">
        <f t="shared" si="2"/>
        <v>4095.2380952380954</v>
      </c>
      <c r="AE14" s="79" t="str">
        <f>S14</f>
        <v>복</v>
      </c>
      <c r="AF14" s="79" t="str">
        <f>Q14&amp;"/"&amp;R14</f>
        <v>2/1</v>
      </c>
      <c r="AH14" s="20" t="str">
        <f t="shared" si="3"/>
        <v>구미동 까치주공2단지</v>
      </c>
      <c r="AI14" s="87">
        <f t="shared" si="4"/>
        <v>21</v>
      </c>
      <c r="AJ14" s="79" t="str">
        <f>IF(AI14="","",$AJ$2)</f>
        <v>A-</v>
      </c>
      <c r="AK14" s="79" t="s">
        <v>13</v>
      </c>
      <c r="AL14" s="79" t="s">
        <v>62</v>
      </c>
      <c r="AM14" s="79" t="s">
        <v>63</v>
      </c>
      <c r="AN14" s="79" t="str">
        <f>IF(AI14="","",$AN$2)</f>
        <v>C</v>
      </c>
      <c r="AO14" s="79" t="str">
        <f>IF(N14="","",IF(N14&gt;=$AO$1/100,"O","X"))</f>
        <v>X</v>
      </c>
      <c r="AP14" s="79" t="str">
        <f>IF(I14="","",IF(I14&lt;=$AP$1,"O","X"))</f>
        <v>X</v>
      </c>
      <c r="AQ14" s="79" t="str">
        <f>IF(O14="","",IF(O14&lt;=$AQ$1,"O","X"))</f>
        <v>X</v>
      </c>
      <c r="AR14" s="79" t="str">
        <f>IF(M14="","",IF(M14&lt;=$AR$1,"O","X"))</f>
        <v>X</v>
      </c>
      <c r="AS14" s="79" t="s">
        <v>2</v>
      </c>
      <c r="AT14" s="79" t="str">
        <f>IF(OR(F14="",AI14=""),"",IF(AND((F14&lt;=85),(AI14&gt;=15)),"O","X"))</f>
        <v>O</v>
      </c>
      <c r="AU14" s="79" t="str">
        <f>IF(C14="","",IF(C14&gt;=$AU$1,"O","X"))</f>
        <v>O</v>
      </c>
      <c r="AV14" s="79" t="str">
        <f>IF(AO14="","",IF(AND(AO14="O",AP14="O",AR14="O",AT14="O",AU14="O"),"후보","X"))</f>
        <v>X</v>
      </c>
    </row>
    <row r="15" spans="1:60" s="37" customFormat="1" ht="12" x14ac:dyDescent="0.3">
      <c r="A15" s="74" t="s">
        <v>1912</v>
      </c>
      <c r="B15" s="75" t="s">
        <v>1913</v>
      </c>
      <c r="C15" s="85">
        <v>768</v>
      </c>
      <c r="D15" s="86">
        <v>80.599999999999994</v>
      </c>
      <c r="E15" s="87">
        <v>24</v>
      </c>
      <c r="F15" s="86">
        <v>60</v>
      </c>
      <c r="G15" s="17">
        <v>18</v>
      </c>
      <c r="H15" s="88">
        <v>280</v>
      </c>
      <c r="I15" s="89">
        <v>95000</v>
      </c>
      <c r="J15" s="89" t="s">
        <v>80</v>
      </c>
      <c r="K15" s="89">
        <v>48000</v>
      </c>
      <c r="L15" s="89" t="s">
        <v>81</v>
      </c>
      <c r="M15" s="90">
        <f>I15-K15</f>
        <v>47000</v>
      </c>
      <c r="N15" s="4">
        <f>IF(ISERROR(K15/I15),"",K15/I15)</f>
        <v>0.50526315789473686</v>
      </c>
      <c r="O15" s="91">
        <f>I15/E15</f>
        <v>3958.3333333333335</v>
      </c>
      <c r="P15" s="91">
        <f>K15/E15</f>
        <v>2000</v>
      </c>
      <c r="Q15" s="79">
        <v>3</v>
      </c>
      <c r="R15" s="79">
        <v>1</v>
      </c>
      <c r="S15" s="79" t="s">
        <v>61</v>
      </c>
      <c r="T15" s="5">
        <v>80</v>
      </c>
      <c r="U15" s="9"/>
      <c r="W15" s="86">
        <f t="shared" si="0"/>
        <v>80.599999999999994</v>
      </c>
      <c r="X15" s="87">
        <f t="shared" si="0"/>
        <v>24</v>
      </c>
      <c r="Y15" s="92">
        <f t="shared" si="1"/>
        <v>280</v>
      </c>
      <c r="Z15" s="90">
        <f t="shared" si="1"/>
        <v>95000</v>
      </c>
      <c r="AA15" s="90">
        <f>K15</f>
        <v>48000</v>
      </c>
      <c r="AB15" s="90">
        <f t="shared" si="2"/>
        <v>47000</v>
      </c>
      <c r="AC15" s="4">
        <f t="shared" si="2"/>
        <v>0.50526315789473686</v>
      </c>
      <c r="AD15" s="91">
        <f t="shared" si="2"/>
        <v>3958.3333333333335</v>
      </c>
      <c r="AE15" s="79" t="str">
        <f>S15</f>
        <v>복</v>
      </c>
      <c r="AF15" s="79" t="str">
        <f>Q15&amp;"/"&amp;R15</f>
        <v>3/1</v>
      </c>
      <c r="AH15" s="20" t="str">
        <f t="shared" si="3"/>
        <v>구미동 까치주공2단지</v>
      </c>
      <c r="AI15" s="87">
        <f t="shared" si="4"/>
        <v>24</v>
      </c>
      <c r="AJ15" s="79" t="str">
        <f>IF(AI15="","",$AJ$2)</f>
        <v>A-</v>
      </c>
      <c r="AK15" s="79" t="s">
        <v>13</v>
      </c>
      <c r="AL15" s="79" t="s">
        <v>62</v>
      </c>
      <c r="AM15" s="79" t="s">
        <v>63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X</v>
      </c>
      <c r="AQ15" s="79" t="str">
        <f>IF(O15="","",IF(O15&lt;=$AQ$1,"O","X"))</f>
        <v>X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60" s="37" customFormat="1" ht="12" x14ac:dyDescent="0.3">
      <c r="A16" s="74" t="s">
        <v>1912</v>
      </c>
      <c r="B16" s="75" t="s">
        <v>1913</v>
      </c>
      <c r="C16" s="85">
        <v>768</v>
      </c>
      <c r="D16" s="86">
        <v>81.2</v>
      </c>
      <c r="E16" s="87">
        <v>25</v>
      </c>
      <c r="F16" s="86">
        <v>58.1</v>
      </c>
      <c r="G16" s="17">
        <v>18</v>
      </c>
      <c r="H16" s="88">
        <v>295</v>
      </c>
      <c r="I16" s="89">
        <v>99000</v>
      </c>
      <c r="J16" s="89" t="s">
        <v>65</v>
      </c>
      <c r="K16" s="89">
        <v>50000</v>
      </c>
      <c r="L16" s="89" t="s">
        <v>71</v>
      </c>
      <c r="M16" s="90">
        <f>I16-K16</f>
        <v>49000</v>
      </c>
      <c r="N16" s="4">
        <f>IF(ISERROR(K16/I16),"",K16/I16)</f>
        <v>0.50505050505050508</v>
      </c>
      <c r="O16" s="91">
        <f>I16/E16</f>
        <v>3960</v>
      </c>
      <c r="P16" s="91">
        <f>K16/E16</f>
        <v>2000</v>
      </c>
      <c r="Q16" s="79">
        <v>3</v>
      </c>
      <c r="R16" s="79">
        <v>1</v>
      </c>
      <c r="S16" s="79" t="s">
        <v>61</v>
      </c>
      <c r="T16" s="5">
        <v>81</v>
      </c>
      <c r="U16" s="9"/>
      <c r="W16" s="86">
        <f t="shared" si="0"/>
        <v>81.2</v>
      </c>
      <c r="X16" s="87">
        <f t="shared" si="0"/>
        <v>25</v>
      </c>
      <c r="Y16" s="92">
        <f t="shared" si="1"/>
        <v>295</v>
      </c>
      <c r="Z16" s="90">
        <f t="shared" si="1"/>
        <v>99000</v>
      </c>
      <c r="AA16" s="90">
        <f>K16</f>
        <v>50000</v>
      </c>
      <c r="AB16" s="90">
        <f t="shared" si="2"/>
        <v>49000</v>
      </c>
      <c r="AC16" s="4">
        <f t="shared" si="2"/>
        <v>0.50505050505050508</v>
      </c>
      <c r="AD16" s="91">
        <f t="shared" si="2"/>
        <v>3960</v>
      </c>
      <c r="AE16" s="79" t="str">
        <f>S16</f>
        <v>복</v>
      </c>
      <c r="AF16" s="79" t="str">
        <f>Q16&amp;"/"&amp;R16</f>
        <v>3/1</v>
      </c>
      <c r="AH16" s="20" t="str">
        <f t="shared" si="3"/>
        <v>구미동 까치주공2단지</v>
      </c>
      <c r="AI16" s="87">
        <f t="shared" si="4"/>
        <v>25</v>
      </c>
      <c r="AJ16" s="79" t="str">
        <f>IF(AI16="","",$AJ$2)</f>
        <v>A-</v>
      </c>
      <c r="AK16" s="79" t="s">
        <v>13</v>
      </c>
      <c r="AL16" s="79" t="s">
        <v>62</v>
      </c>
      <c r="AM16" s="79" t="s">
        <v>63</v>
      </c>
      <c r="AN16" s="79" t="str">
        <f>IF(AI16="","",$AN$2)</f>
        <v>C</v>
      </c>
      <c r="AO16" s="79" t="str">
        <f>IF(N16="","",IF(N16&gt;=$AO$1/100,"O","X"))</f>
        <v>X</v>
      </c>
      <c r="AP16" s="79" t="str">
        <f>IF(I16="","",IF(I16&lt;=$AP$1,"O","X"))</f>
        <v>X</v>
      </c>
      <c r="AQ16" s="79" t="str">
        <f>IF(O16="","",IF(O16&lt;=$AQ$1,"O","X"))</f>
        <v>X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s="37" customFormat="1" ht="12" x14ac:dyDescent="0.3">
      <c r="A17" s="74" t="s">
        <v>1715</v>
      </c>
      <c r="B17" s="75" t="s">
        <v>1716</v>
      </c>
      <c r="C17" s="85">
        <v>888</v>
      </c>
      <c r="D17" s="86">
        <v>70.5</v>
      </c>
      <c r="E17" s="87">
        <v>21</v>
      </c>
      <c r="F17" s="86">
        <v>49.8</v>
      </c>
      <c r="G17" s="17">
        <v>15</v>
      </c>
      <c r="H17" s="88">
        <v>150</v>
      </c>
      <c r="I17" s="89">
        <v>74000</v>
      </c>
      <c r="J17" s="89" t="s">
        <v>81</v>
      </c>
      <c r="K17" s="89">
        <v>44000</v>
      </c>
      <c r="L17" s="89" t="s">
        <v>82</v>
      </c>
      <c r="M17" s="90">
        <f>I17-K17</f>
        <v>30000</v>
      </c>
      <c r="N17" s="4">
        <f>IF(ISERROR(K17/I17),"",K17/I17)</f>
        <v>0.59459459459459463</v>
      </c>
      <c r="O17" s="91">
        <f>I17/E17</f>
        <v>3523.8095238095239</v>
      </c>
      <c r="P17" s="91">
        <f>K17/E17</f>
        <v>2095.2380952380954</v>
      </c>
      <c r="Q17" s="79">
        <v>2</v>
      </c>
      <c r="R17" s="79">
        <v>1</v>
      </c>
      <c r="S17" s="79" t="s">
        <v>61</v>
      </c>
      <c r="T17" s="5">
        <v>70</v>
      </c>
      <c r="U17" s="9"/>
      <c r="W17" s="86">
        <f t="shared" si="0"/>
        <v>70.5</v>
      </c>
      <c r="X17" s="87">
        <f t="shared" si="0"/>
        <v>21</v>
      </c>
      <c r="Y17" s="92">
        <f t="shared" si="1"/>
        <v>150</v>
      </c>
      <c r="Z17" s="90">
        <f t="shared" si="1"/>
        <v>74000</v>
      </c>
      <c r="AA17" s="90">
        <f>K17</f>
        <v>44000</v>
      </c>
      <c r="AB17" s="90">
        <f t="shared" si="2"/>
        <v>30000</v>
      </c>
      <c r="AC17" s="4">
        <f t="shared" si="2"/>
        <v>0.59459459459459463</v>
      </c>
      <c r="AD17" s="91">
        <f t="shared" si="2"/>
        <v>3523.8095238095239</v>
      </c>
      <c r="AE17" s="79" t="str">
        <f>S17</f>
        <v>복</v>
      </c>
      <c r="AF17" s="79" t="str">
        <f>Q17&amp;"/"&amp;R17</f>
        <v>2/1</v>
      </c>
      <c r="AH17" s="20" t="str">
        <f t="shared" si="3"/>
        <v>구미동 무지개2단지LG</v>
      </c>
      <c r="AI17" s="87">
        <f t="shared" si="4"/>
        <v>21</v>
      </c>
      <c r="AJ17" s="79" t="str">
        <f>IF(AI17="","",$AJ$2)</f>
        <v>A-</v>
      </c>
      <c r="AK17" s="79" t="s">
        <v>13</v>
      </c>
      <c r="AL17" s="79" t="s">
        <v>62</v>
      </c>
      <c r="AM17" s="79" t="s">
        <v>63</v>
      </c>
      <c r="AN17" s="79" t="str">
        <f>IF(AI17="","",$AN$2)</f>
        <v>C</v>
      </c>
      <c r="AO17" s="79" t="str">
        <f>IF(N17="","",IF(N17&gt;=$AO$1/100,"O","X"))</f>
        <v>X</v>
      </c>
      <c r="AP17" s="79" t="str">
        <f>IF(I17="","",IF(I17&lt;=$AP$1,"O","X"))</f>
        <v>X</v>
      </c>
      <c r="AQ17" s="79" t="str">
        <f>IF(O17="","",IF(O17&lt;=$AQ$1,"O","X"))</f>
        <v>X</v>
      </c>
      <c r="AR17" s="79" t="str">
        <f>IF(M17="","",IF(M17&lt;=$AR$1,"O","X"))</f>
        <v>X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>X</v>
      </c>
    </row>
    <row r="18" spans="1:48" s="37" customFormat="1" ht="12" x14ac:dyDescent="0.3">
      <c r="A18" s="74" t="s">
        <v>1715</v>
      </c>
      <c r="B18" s="75" t="s">
        <v>1716</v>
      </c>
      <c r="C18" s="85">
        <v>888</v>
      </c>
      <c r="D18" s="86">
        <v>91.2</v>
      </c>
      <c r="E18" s="87">
        <v>28</v>
      </c>
      <c r="F18" s="86">
        <v>72</v>
      </c>
      <c r="G18" s="17">
        <v>22</v>
      </c>
      <c r="H18" s="88">
        <v>90</v>
      </c>
      <c r="I18" s="89">
        <v>102000</v>
      </c>
      <c r="J18" s="89" t="s">
        <v>80</v>
      </c>
      <c r="K18" s="89">
        <v>60000</v>
      </c>
      <c r="L18" s="89" t="s">
        <v>81</v>
      </c>
      <c r="M18" s="90">
        <f>I18-K18</f>
        <v>42000</v>
      </c>
      <c r="N18" s="4">
        <f>IF(ISERROR(K18/I18),"",K18/I18)</f>
        <v>0.58823529411764708</v>
      </c>
      <c r="O18" s="91">
        <f>I18/E18</f>
        <v>3642.8571428571427</v>
      </c>
      <c r="P18" s="91">
        <f>K18/E18</f>
        <v>2142.8571428571427</v>
      </c>
      <c r="Q18" s="79">
        <v>3</v>
      </c>
      <c r="R18" s="79">
        <v>1</v>
      </c>
      <c r="S18" s="79" t="s">
        <v>72</v>
      </c>
      <c r="T18" s="5">
        <v>91</v>
      </c>
      <c r="U18" s="9"/>
      <c r="W18" s="86">
        <f t="shared" si="0"/>
        <v>91.2</v>
      </c>
      <c r="X18" s="87">
        <f t="shared" si="0"/>
        <v>28</v>
      </c>
      <c r="Y18" s="92">
        <f t="shared" si="1"/>
        <v>90</v>
      </c>
      <c r="Z18" s="90">
        <f t="shared" si="1"/>
        <v>102000</v>
      </c>
      <c r="AA18" s="90">
        <f>K18</f>
        <v>60000</v>
      </c>
      <c r="AB18" s="90">
        <f t="shared" si="2"/>
        <v>42000</v>
      </c>
      <c r="AC18" s="4">
        <f t="shared" si="2"/>
        <v>0.58823529411764708</v>
      </c>
      <c r="AD18" s="91">
        <f t="shared" si="2"/>
        <v>3642.8571428571427</v>
      </c>
      <c r="AE18" s="79" t="str">
        <f>S18</f>
        <v>계</v>
      </c>
      <c r="AF18" s="79" t="str">
        <f>Q18&amp;"/"&amp;R18</f>
        <v>3/1</v>
      </c>
      <c r="AH18" s="20" t="str">
        <f t="shared" si="3"/>
        <v>구미동 무지개2단지LG</v>
      </c>
      <c r="AI18" s="87">
        <f t="shared" si="4"/>
        <v>28</v>
      </c>
      <c r="AJ18" s="79" t="str">
        <f>IF(AI18="","",$AJ$2)</f>
        <v>A-</v>
      </c>
      <c r="AK18" s="79" t="s">
        <v>13</v>
      </c>
      <c r="AL18" s="79" t="s">
        <v>62</v>
      </c>
      <c r="AM18" s="79" t="s">
        <v>63</v>
      </c>
      <c r="AN18" s="79" t="str">
        <f>IF(AI18="","",$AN$2)</f>
        <v>C</v>
      </c>
      <c r="AO18" s="79" t="str">
        <f>IF(N18="","",IF(N18&gt;=$AO$1/100,"O","X"))</f>
        <v>X</v>
      </c>
      <c r="AP18" s="79" t="str">
        <f>IF(I18="","",IF(I18&lt;=$AP$1,"O","X"))</f>
        <v>X</v>
      </c>
      <c r="AQ18" s="79" t="str">
        <f>IF(O18="","",IF(O18&lt;=$AQ$1,"O","X"))</f>
        <v>X</v>
      </c>
      <c r="AR18" s="79" t="str">
        <f>IF(M18="","",IF(M18&lt;=$AR$1,"O","X"))</f>
        <v>X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>X</v>
      </c>
    </row>
    <row r="19" spans="1:48" s="37" customFormat="1" ht="12" x14ac:dyDescent="0.3">
      <c r="A19" s="74" t="s">
        <v>1715</v>
      </c>
      <c r="B19" s="75" t="s">
        <v>1716</v>
      </c>
      <c r="C19" s="85">
        <v>888</v>
      </c>
      <c r="D19" s="86">
        <v>106.1</v>
      </c>
      <c r="E19" s="87">
        <v>32</v>
      </c>
      <c r="F19" s="86">
        <v>84.8</v>
      </c>
      <c r="G19" s="17">
        <v>26</v>
      </c>
      <c r="H19" s="88">
        <v>332</v>
      </c>
      <c r="I19" s="89">
        <v>102000</v>
      </c>
      <c r="J19" s="89" t="s">
        <v>81</v>
      </c>
      <c r="K19" s="89">
        <v>58000</v>
      </c>
      <c r="L19" s="89" t="s">
        <v>79</v>
      </c>
      <c r="M19" s="90">
        <f>I19-K19</f>
        <v>44000</v>
      </c>
      <c r="N19" s="4">
        <f>IF(ISERROR(K19/I19),"",K19/I19)</f>
        <v>0.56862745098039214</v>
      </c>
      <c r="O19" s="91">
        <f>I19/E19</f>
        <v>3187.5</v>
      </c>
      <c r="P19" s="91">
        <f>K19/E19</f>
        <v>1812.5</v>
      </c>
      <c r="Q19" s="79">
        <v>3</v>
      </c>
      <c r="R19" s="79">
        <v>2</v>
      </c>
      <c r="S19" s="79" t="s">
        <v>72</v>
      </c>
      <c r="T19" s="5">
        <v>106</v>
      </c>
      <c r="U19" s="9"/>
      <c r="W19" s="86">
        <f t="shared" si="0"/>
        <v>106.1</v>
      </c>
      <c r="X19" s="87">
        <f t="shared" si="0"/>
        <v>32</v>
      </c>
      <c r="Y19" s="92">
        <f t="shared" si="1"/>
        <v>332</v>
      </c>
      <c r="Z19" s="90">
        <f t="shared" si="1"/>
        <v>102000</v>
      </c>
      <c r="AA19" s="90">
        <f>K19</f>
        <v>58000</v>
      </c>
      <c r="AB19" s="90">
        <f t="shared" si="2"/>
        <v>44000</v>
      </c>
      <c r="AC19" s="4">
        <f t="shared" si="2"/>
        <v>0.56862745098039214</v>
      </c>
      <c r="AD19" s="91">
        <f t="shared" si="2"/>
        <v>3187.5</v>
      </c>
      <c r="AE19" s="79" t="str">
        <f>S19</f>
        <v>계</v>
      </c>
      <c r="AF19" s="79" t="str">
        <f>Q19&amp;"/"&amp;R19</f>
        <v>3/2</v>
      </c>
      <c r="AH19" s="20" t="str">
        <f t="shared" si="3"/>
        <v>구미동 무지개2단지LG</v>
      </c>
      <c r="AI19" s="87">
        <f t="shared" si="4"/>
        <v>32</v>
      </c>
      <c r="AJ19" s="79" t="str">
        <f>IF(AI19="","",$AJ$2)</f>
        <v>A-</v>
      </c>
      <c r="AK19" s="79" t="s">
        <v>13</v>
      </c>
      <c r="AL19" s="79" t="s">
        <v>62</v>
      </c>
      <c r="AM19" s="79" t="s">
        <v>63</v>
      </c>
      <c r="AN19" s="79" t="str">
        <f>IF(AI19="","",$AN$2)</f>
        <v>C</v>
      </c>
      <c r="AO19" s="79" t="str">
        <f>IF(N19="","",IF(N19&gt;=$AO$1/100,"O","X"))</f>
        <v>X</v>
      </c>
      <c r="AP19" s="79" t="str">
        <f>IF(I19="","",IF(I19&lt;=$AP$1,"O","X"))</f>
        <v>X</v>
      </c>
      <c r="AQ19" s="79" t="str">
        <f>IF(O19="","",IF(O19&lt;=$AQ$1,"O","X"))</f>
        <v>X</v>
      </c>
      <c r="AR19" s="79" t="str">
        <f>IF(M19="","",IF(M19&lt;=$AR$1,"O","X"))</f>
        <v>X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O</v>
      </c>
      <c r="AV19" s="79" t="str">
        <f>IF(AO19="","",IF(AND(AO19="O",AP19="O",AR19="O",AT19="O",AU19="O"),"후보","X"))</f>
        <v>X</v>
      </c>
    </row>
    <row r="20" spans="1:48" s="37" customFormat="1" ht="12" x14ac:dyDescent="0.3">
      <c r="A20" s="74" t="s">
        <v>1715</v>
      </c>
      <c r="B20" s="75" t="s">
        <v>1716</v>
      </c>
      <c r="C20" s="85">
        <v>888</v>
      </c>
      <c r="D20" s="86">
        <v>126.7</v>
      </c>
      <c r="E20" s="87">
        <v>38</v>
      </c>
      <c r="F20" s="86">
        <v>101.9</v>
      </c>
      <c r="G20" s="17">
        <v>31</v>
      </c>
      <c r="H20" s="88">
        <v>136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9">
        <v>4</v>
      </c>
      <c r="R20" s="79">
        <v>2</v>
      </c>
      <c r="S20" s="79" t="s">
        <v>72</v>
      </c>
      <c r="T20" s="5">
        <v>126</v>
      </c>
      <c r="U20" s="9"/>
      <c r="W20" s="86">
        <f t="shared" ref="W20:X35" si="5">D20</f>
        <v>126.7</v>
      </c>
      <c r="X20" s="87">
        <f t="shared" si="5"/>
        <v>38</v>
      </c>
      <c r="Y20" s="92">
        <f t="shared" ref="Y20:Z35" si="6">H20</f>
        <v>136</v>
      </c>
      <c r="Z20" s="90">
        <f t="shared" si="6"/>
        <v>0</v>
      </c>
      <c r="AA20" s="90">
        <f>K20</f>
        <v>0</v>
      </c>
      <c r="AB20" s="90">
        <f t="shared" ref="AB20:AD35" si="7">M20</f>
        <v>0</v>
      </c>
      <c r="AC20" s="4" t="str">
        <f t="shared" si="7"/>
        <v/>
      </c>
      <c r="AD20" s="91">
        <f t="shared" si="7"/>
        <v>0</v>
      </c>
      <c r="AE20" s="79" t="str">
        <f>S20</f>
        <v>계</v>
      </c>
      <c r="AF20" s="79" t="str">
        <f>Q20&amp;"/"&amp;R20</f>
        <v>4/2</v>
      </c>
      <c r="AH20" s="20" t="str">
        <f t="shared" si="3"/>
        <v>구미동 무지개2단지LG</v>
      </c>
      <c r="AI20" s="87">
        <f t="shared" si="4"/>
        <v>38</v>
      </c>
      <c r="AJ20" s="79" t="str">
        <f>IF(AI20="","",$AJ$2)</f>
        <v>A-</v>
      </c>
      <c r="AK20" s="79" t="s">
        <v>13</v>
      </c>
      <c r="AL20" s="79" t="s">
        <v>62</v>
      </c>
      <c r="AM20" s="79" t="s">
        <v>63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X</v>
      </c>
      <c r="AU20" s="79" t="str">
        <f>IF(C20="","",IF(C20&gt;=$AU$1,"O","X"))</f>
        <v>O</v>
      </c>
      <c r="AV20" s="79" t="str">
        <f>IF(AO20="","",IF(AND(AO20="O",AP20="O",AR20="O",AT20="O",AU20="O"),"후보","X"))</f>
        <v/>
      </c>
    </row>
    <row r="21" spans="1:48" s="37" customFormat="1" ht="12" x14ac:dyDescent="0.3">
      <c r="A21" s="74" t="s">
        <v>1715</v>
      </c>
      <c r="B21" s="75" t="s">
        <v>1716</v>
      </c>
      <c r="C21" s="85">
        <v>888</v>
      </c>
      <c r="D21" s="86">
        <v>160.19999999999999</v>
      </c>
      <c r="E21" s="87">
        <v>48</v>
      </c>
      <c r="F21" s="86">
        <v>134.9</v>
      </c>
      <c r="G21" s="17">
        <v>41</v>
      </c>
      <c r="H21" s="88">
        <v>180</v>
      </c>
      <c r="I21" s="89">
        <v>138000</v>
      </c>
      <c r="J21" s="89" t="s">
        <v>78</v>
      </c>
      <c r="K21" s="89"/>
      <c r="L21" s="89"/>
      <c r="M21" s="90">
        <f>I21-K21</f>
        <v>138000</v>
      </c>
      <c r="N21" s="4">
        <f>IF(ISERROR(K21/I21),"",K21/I21)</f>
        <v>0</v>
      </c>
      <c r="O21" s="91">
        <f>I21/E21</f>
        <v>2875</v>
      </c>
      <c r="P21" s="91">
        <f>K21/E21</f>
        <v>0</v>
      </c>
      <c r="Q21" s="79">
        <v>4</v>
      </c>
      <c r="R21" s="79">
        <v>2</v>
      </c>
      <c r="S21" s="79" t="s">
        <v>72</v>
      </c>
      <c r="T21" s="5">
        <v>160</v>
      </c>
      <c r="U21" s="9"/>
      <c r="W21" s="86">
        <f t="shared" si="5"/>
        <v>160.19999999999999</v>
      </c>
      <c r="X21" s="87">
        <f t="shared" si="5"/>
        <v>48</v>
      </c>
      <c r="Y21" s="92">
        <f t="shared" si="6"/>
        <v>180</v>
      </c>
      <c r="Z21" s="90">
        <f t="shared" si="6"/>
        <v>138000</v>
      </c>
      <c r="AA21" s="90">
        <f>K21</f>
        <v>0</v>
      </c>
      <c r="AB21" s="90">
        <f t="shared" si="7"/>
        <v>138000</v>
      </c>
      <c r="AC21" s="4">
        <f t="shared" si="7"/>
        <v>0</v>
      </c>
      <c r="AD21" s="91">
        <f t="shared" si="7"/>
        <v>2875</v>
      </c>
      <c r="AE21" s="79" t="str">
        <f>S21</f>
        <v>계</v>
      </c>
      <c r="AF21" s="79" t="str">
        <f>Q21&amp;"/"&amp;R21</f>
        <v>4/2</v>
      </c>
      <c r="AH21" s="20" t="str">
        <f t="shared" si="3"/>
        <v>구미동 무지개2단지LG</v>
      </c>
      <c r="AI21" s="87">
        <f t="shared" si="4"/>
        <v>48</v>
      </c>
      <c r="AJ21" s="79" t="str">
        <f>IF(AI21="","",$AJ$2)</f>
        <v>A-</v>
      </c>
      <c r="AK21" s="79" t="s">
        <v>13</v>
      </c>
      <c r="AL21" s="79" t="s">
        <v>62</v>
      </c>
      <c r="AM21" s="79" t="s">
        <v>63</v>
      </c>
      <c r="AN21" s="79" t="str">
        <f>IF(AI21="","",$AN$2)</f>
        <v>C</v>
      </c>
      <c r="AO21" s="79" t="str">
        <f>IF(N21="","",IF(N21&gt;=$AO$1/100,"O","X"))</f>
        <v>X</v>
      </c>
      <c r="AP21" s="79" t="str">
        <f>IF(I21="","",IF(I21&lt;=$AP$1,"O","X"))</f>
        <v>X</v>
      </c>
      <c r="AQ21" s="79" t="str">
        <f>IF(O21="","",IF(O21&lt;=$AQ$1,"O","X"))</f>
        <v>X</v>
      </c>
      <c r="AR21" s="79" t="str">
        <f>IF(M21="","",IF(M21&lt;=$AR$1,"O","X"))</f>
        <v>X</v>
      </c>
      <c r="AS21" s="79" t="s">
        <v>2</v>
      </c>
      <c r="AT21" s="79" t="str">
        <f>IF(OR(F21="",AI21=""),"",IF(AND((F21&lt;=85),(AI21&gt;=15)),"O","X"))</f>
        <v>X</v>
      </c>
      <c r="AU21" s="79" t="str">
        <f>IF(C21="","",IF(C21&gt;=$AU$1,"O","X"))</f>
        <v>O</v>
      </c>
      <c r="AV21" s="79" t="str">
        <f>IF(AO21="","",IF(AND(AO21="O",AP21="O",AR21="O",AT21="O",AU21="O"),"후보","X"))</f>
        <v>X</v>
      </c>
    </row>
    <row r="22" spans="1:48" s="37" customFormat="1" ht="12" x14ac:dyDescent="0.3">
      <c r="A22" s="74" t="s">
        <v>1717</v>
      </c>
      <c r="B22" s="75" t="s">
        <v>1716</v>
      </c>
      <c r="C22" s="85">
        <v>208</v>
      </c>
      <c r="D22" s="86">
        <v>123.8</v>
      </c>
      <c r="E22" s="87">
        <v>37</v>
      </c>
      <c r="F22" s="86">
        <v>101.8</v>
      </c>
      <c r="G22" s="17">
        <v>31</v>
      </c>
      <c r="H22" s="88">
        <v>60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9">
        <v>4</v>
      </c>
      <c r="R22" s="79">
        <v>2</v>
      </c>
      <c r="S22" s="79" t="s">
        <v>72</v>
      </c>
      <c r="T22" s="5">
        <v>123</v>
      </c>
      <c r="U22" s="9"/>
      <c r="W22" s="86">
        <f t="shared" si="5"/>
        <v>123.8</v>
      </c>
      <c r="X22" s="87">
        <f t="shared" si="5"/>
        <v>37</v>
      </c>
      <c r="Y22" s="92">
        <f t="shared" si="6"/>
        <v>60</v>
      </c>
      <c r="Z22" s="90">
        <f t="shared" si="6"/>
        <v>0</v>
      </c>
      <c r="AA22" s="90">
        <f>K22</f>
        <v>0</v>
      </c>
      <c r="AB22" s="90">
        <f t="shared" si="7"/>
        <v>0</v>
      </c>
      <c r="AC22" s="4" t="str">
        <f t="shared" si="7"/>
        <v/>
      </c>
      <c r="AD22" s="91">
        <f t="shared" si="7"/>
        <v>0</v>
      </c>
      <c r="AE22" s="79" t="str">
        <f>S22</f>
        <v>계</v>
      </c>
      <c r="AF22" s="79" t="str">
        <f>Q22&amp;"/"&amp;R22</f>
        <v>4/2</v>
      </c>
      <c r="AH22" s="20" t="str">
        <f t="shared" si="3"/>
        <v>구미동 무지개6단지건영</v>
      </c>
      <c r="AI22" s="87">
        <f t="shared" si="4"/>
        <v>37</v>
      </c>
      <c r="AJ22" s="79" t="str">
        <f>IF(AI22="","",$AJ$2)</f>
        <v>A-</v>
      </c>
      <c r="AK22" s="79" t="s">
        <v>13</v>
      </c>
      <c r="AL22" s="79" t="s">
        <v>62</v>
      </c>
      <c r="AM22" s="79" t="s">
        <v>63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X</v>
      </c>
      <c r="AU22" s="79" t="str">
        <f>IF(C22="","",IF(C22&gt;=$AU$1,"O","X"))</f>
        <v>X</v>
      </c>
      <c r="AV22" s="79" t="str">
        <f>IF(AO22="","",IF(AND(AO22="O",AP22="O",AR22="O",AT22="O",AU22="O"),"후보","X"))</f>
        <v/>
      </c>
    </row>
    <row r="23" spans="1:48" s="37" customFormat="1" ht="12" x14ac:dyDescent="0.3">
      <c r="A23" s="74" t="s">
        <v>1914</v>
      </c>
      <c r="B23" s="75" t="s">
        <v>1713</v>
      </c>
      <c r="C23" s="85">
        <v>208</v>
      </c>
      <c r="D23" s="86">
        <v>159.5</v>
      </c>
      <c r="E23" s="87">
        <v>48</v>
      </c>
      <c r="F23" s="86">
        <v>134.80000000000001</v>
      </c>
      <c r="G23" s="17">
        <v>41</v>
      </c>
      <c r="H23" s="88">
        <v>88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9">
        <v>4</v>
      </c>
      <c r="R23" s="79">
        <v>2</v>
      </c>
      <c r="S23" s="79" t="s">
        <v>72</v>
      </c>
      <c r="T23" s="5">
        <v>159</v>
      </c>
      <c r="U23" s="9"/>
      <c r="W23" s="86">
        <f t="shared" si="5"/>
        <v>159.5</v>
      </c>
      <c r="X23" s="87">
        <f t="shared" si="5"/>
        <v>48</v>
      </c>
      <c r="Y23" s="92">
        <f t="shared" si="6"/>
        <v>88</v>
      </c>
      <c r="Z23" s="90">
        <f t="shared" si="6"/>
        <v>0</v>
      </c>
      <c r="AA23" s="90">
        <f>K23</f>
        <v>0</v>
      </c>
      <c r="AB23" s="90">
        <f t="shared" si="7"/>
        <v>0</v>
      </c>
      <c r="AC23" s="4" t="str">
        <f t="shared" si="7"/>
        <v/>
      </c>
      <c r="AD23" s="91">
        <f t="shared" si="7"/>
        <v>0</v>
      </c>
      <c r="AE23" s="79" t="str">
        <f>S23</f>
        <v>계</v>
      </c>
      <c r="AF23" s="79" t="str">
        <f>Q23&amp;"/"&amp;R23</f>
        <v>4/2</v>
      </c>
      <c r="AH23" s="20" t="str">
        <f t="shared" si="3"/>
        <v>구미동 무지개6단지건영</v>
      </c>
      <c r="AI23" s="87">
        <f t="shared" si="4"/>
        <v>48</v>
      </c>
      <c r="AJ23" s="79" t="str">
        <f>IF(AI23="","",$AJ$2)</f>
        <v>A-</v>
      </c>
      <c r="AK23" s="79" t="s">
        <v>13</v>
      </c>
      <c r="AL23" s="79" t="s">
        <v>62</v>
      </c>
      <c r="AM23" s="79" t="s">
        <v>63</v>
      </c>
      <c r="AN23" s="79" t="str">
        <f>IF(AI23="","",$AN$2)</f>
        <v>C</v>
      </c>
      <c r="AO23" s="79" t="str">
        <f>IF(N23="","",IF(N23&gt;=$AO$1/100,"O","X"))</f>
        <v/>
      </c>
      <c r="AP23" s="79" t="str">
        <f>IF(I23="","",IF(I23&lt;=$AP$1,"O","X"))</f>
        <v/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X</v>
      </c>
      <c r="AU23" s="79" t="str">
        <f>IF(C23="","",IF(C23&gt;=$AU$1,"O","X"))</f>
        <v>X</v>
      </c>
      <c r="AV23" s="79" t="str">
        <f>IF(AO23="","",IF(AND(AO23="O",AP23="O",AR23="O",AT23="O",AU23="O"),"후보","X"))</f>
        <v/>
      </c>
    </row>
    <row r="24" spans="1:48" s="37" customFormat="1" ht="12" x14ac:dyDescent="0.3">
      <c r="A24" s="74" t="s">
        <v>1717</v>
      </c>
      <c r="B24" s="75" t="s">
        <v>1716</v>
      </c>
      <c r="C24" s="85">
        <v>208</v>
      </c>
      <c r="D24" s="86">
        <v>191.5</v>
      </c>
      <c r="E24" s="87">
        <v>58</v>
      </c>
      <c r="F24" s="86">
        <v>161.19999999999999</v>
      </c>
      <c r="G24" s="17">
        <v>49</v>
      </c>
      <c r="H24" s="88">
        <v>60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9">
        <v>5</v>
      </c>
      <c r="R24" s="79">
        <v>2</v>
      </c>
      <c r="S24" s="79" t="s">
        <v>72</v>
      </c>
      <c r="T24" s="5">
        <v>191</v>
      </c>
      <c r="U24" s="9"/>
      <c r="W24" s="86">
        <f t="shared" si="5"/>
        <v>191.5</v>
      </c>
      <c r="X24" s="87">
        <f t="shared" si="5"/>
        <v>58</v>
      </c>
      <c r="Y24" s="92">
        <f t="shared" si="6"/>
        <v>60</v>
      </c>
      <c r="Z24" s="90">
        <f t="shared" si="6"/>
        <v>0</v>
      </c>
      <c r="AA24" s="90">
        <f>K24</f>
        <v>0</v>
      </c>
      <c r="AB24" s="90">
        <f t="shared" si="7"/>
        <v>0</v>
      </c>
      <c r="AC24" s="4" t="str">
        <f t="shared" si="7"/>
        <v/>
      </c>
      <c r="AD24" s="91">
        <f t="shared" si="7"/>
        <v>0</v>
      </c>
      <c r="AE24" s="79" t="str">
        <f>S24</f>
        <v>계</v>
      </c>
      <c r="AF24" s="79" t="str">
        <f>Q24&amp;"/"&amp;R24</f>
        <v>5/2</v>
      </c>
      <c r="AH24" s="20" t="str">
        <f t="shared" si="3"/>
        <v>구미동 무지개6단지건영</v>
      </c>
      <c r="AI24" s="87">
        <f t="shared" si="4"/>
        <v>58</v>
      </c>
      <c r="AJ24" s="79" t="str">
        <f>IF(AI24="","",$AJ$2)</f>
        <v>A-</v>
      </c>
      <c r="AK24" s="79" t="s">
        <v>13</v>
      </c>
      <c r="AL24" s="79" t="s">
        <v>62</v>
      </c>
      <c r="AM24" s="79" t="s">
        <v>63</v>
      </c>
      <c r="AN24" s="79" t="str">
        <f>IF(AI24="","",$AN$2)</f>
        <v>C</v>
      </c>
      <c r="AO24" s="79" t="str">
        <f>IF(N24="","",IF(N24&gt;=$AO$1/100,"O","X"))</f>
        <v/>
      </c>
      <c r="AP24" s="79" t="str">
        <f>IF(I24="","",IF(I24&lt;=$AP$1,"O","X"))</f>
        <v/>
      </c>
      <c r="AQ24" s="79" t="str">
        <f>IF(O24="","",IF(O24&lt;=$AQ$1,"O","X"))</f>
        <v>O</v>
      </c>
      <c r="AR24" s="79" t="str">
        <f>IF(M24="","",IF(M24&lt;=$AR$1,"O","X"))</f>
        <v>O</v>
      </c>
      <c r="AS24" s="79" t="s">
        <v>2</v>
      </c>
      <c r="AT24" s="79" t="str">
        <f>IF(OR(F24="",AI24=""),"",IF(AND((F24&lt;=85),(AI24&gt;=15)),"O","X"))</f>
        <v>X</v>
      </c>
      <c r="AU24" s="79" t="str">
        <f>IF(C24="","",IF(C24&gt;=$AU$1,"O","X"))</f>
        <v>X</v>
      </c>
      <c r="AV24" s="79" t="str">
        <f>IF(AO24="","",IF(AND(AO24="O",AP24="O",AR24="O",AT24="O",AU24="O"),"후보","X"))</f>
        <v/>
      </c>
    </row>
    <row r="25" spans="1:48" s="37" customFormat="1" ht="12" x14ac:dyDescent="0.3">
      <c r="A25" s="74" t="s">
        <v>1718</v>
      </c>
      <c r="B25" s="75" t="s">
        <v>1716</v>
      </c>
      <c r="C25" s="85">
        <v>882</v>
      </c>
      <c r="D25" s="86">
        <v>75.3</v>
      </c>
      <c r="E25" s="87">
        <v>23</v>
      </c>
      <c r="F25" s="86">
        <v>59.9</v>
      </c>
      <c r="G25" s="17">
        <v>18</v>
      </c>
      <c r="H25" s="88">
        <v>60</v>
      </c>
      <c r="I25" s="89">
        <v>112000</v>
      </c>
      <c r="J25" s="89" t="s">
        <v>80</v>
      </c>
      <c r="K25" s="89"/>
      <c r="L25" s="89"/>
      <c r="M25" s="90">
        <f t="shared" ref="M25:M36" si="8">I25-K25</f>
        <v>112000</v>
      </c>
      <c r="N25" s="4">
        <f t="shared" ref="N25:N36" si="9">IF(ISERROR(K25/I25),"",K25/I25)</f>
        <v>0</v>
      </c>
      <c r="O25" s="91">
        <f t="shared" ref="O25:O36" si="10">I25/E25</f>
        <v>4869.565217391304</v>
      </c>
      <c r="P25" s="91">
        <f t="shared" ref="P25:P36" si="11">K25/E25</f>
        <v>0</v>
      </c>
      <c r="Q25" s="79">
        <v>3</v>
      </c>
      <c r="R25" s="79">
        <v>1</v>
      </c>
      <c r="S25" s="79" t="s">
        <v>72</v>
      </c>
      <c r="T25" s="5">
        <v>75</v>
      </c>
      <c r="U25" s="9"/>
      <c r="W25" s="86">
        <f t="shared" si="5"/>
        <v>75.3</v>
      </c>
      <c r="X25" s="87">
        <f t="shared" si="5"/>
        <v>23</v>
      </c>
      <c r="Y25" s="92">
        <f t="shared" si="6"/>
        <v>60</v>
      </c>
      <c r="Z25" s="90">
        <f t="shared" si="6"/>
        <v>112000</v>
      </c>
      <c r="AA25" s="90">
        <f t="shared" ref="AA25:AA36" si="12">K25</f>
        <v>0</v>
      </c>
      <c r="AB25" s="90">
        <f t="shared" si="7"/>
        <v>112000</v>
      </c>
      <c r="AC25" s="4">
        <f t="shared" si="7"/>
        <v>0</v>
      </c>
      <c r="AD25" s="91">
        <f t="shared" si="7"/>
        <v>4869.565217391304</v>
      </c>
      <c r="AE25" s="79" t="str">
        <f t="shared" ref="AE25:AE36" si="13">S25</f>
        <v>계</v>
      </c>
      <c r="AF25" s="79" t="str">
        <f t="shared" ref="AF25:AF36" si="14">Q25&amp;"/"&amp;R25</f>
        <v>3/1</v>
      </c>
      <c r="AH25" s="20" t="str">
        <f t="shared" si="3"/>
        <v>구미동 까치신원</v>
      </c>
      <c r="AI25" s="87">
        <f t="shared" si="4"/>
        <v>23</v>
      </c>
      <c r="AJ25" s="79" t="str">
        <f t="shared" ref="AJ25:AJ36" si="15">IF(AI25="","",$AJ$2)</f>
        <v>A-</v>
      </c>
      <c r="AK25" s="79" t="s">
        <v>13</v>
      </c>
      <c r="AL25" s="79" t="s">
        <v>62</v>
      </c>
      <c r="AM25" s="79" t="s">
        <v>63</v>
      </c>
      <c r="AN25" s="79" t="str">
        <f t="shared" ref="AN25:AN36" si="16">IF(AI25="","",$AN$2)</f>
        <v>C</v>
      </c>
      <c r="AO25" s="79" t="str">
        <f t="shared" ref="AO25:AO36" si="17">IF(N25="","",IF(N25&gt;=$AO$1/100,"O","X"))</f>
        <v>X</v>
      </c>
      <c r="AP25" s="79" t="str">
        <f t="shared" ref="AP25:AP36" si="18">IF(I25="","",IF(I25&lt;=$AP$1,"O","X"))</f>
        <v>X</v>
      </c>
      <c r="AQ25" s="79" t="str">
        <f t="shared" ref="AQ25:AQ36" si="19">IF(O25="","",IF(O25&lt;=$AQ$1,"O","X"))</f>
        <v>X</v>
      </c>
      <c r="AR25" s="79" t="str">
        <f t="shared" ref="AR25:AR36" si="20">IF(M25="","",IF(M25&lt;=$AR$1,"O","X"))</f>
        <v>X</v>
      </c>
      <c r="AS25" s="79" t="s">
        <v>2</v>
      </c>
      <c r="AT25" s="79" t="str">
        <f t="shared" ref="AT25:AT36" si="21">IF(OR(F25="",AI25=""),"",IF(AND((F25&lt;=85),(AI25&gt;=15)),"O","X"))</f>
        <v>O</v>
      </c>
      <c r="AU25" s="79" t="str">
        <f t="shared" ref="AU25:AU36" si="22">IF(C25="","",IF(C25&gt;=$AU$1,"O","X"))</f>
        <v>O</v>
      </c>
      <c r="AV25" s="79" t="str">
        <f t="shared" ref="AV25:AV36" si="23">IF(AO25="","",IF(AND(AO25="O",AP25="O",AR25="O",AT25="O",AU25="O"),"후보","X"))</f>
        <v>X</v>
      </c>
    </row>
    <row r="26" spans="1:48" s="37" customFormat="1" ht="12" x14ac:dyDescent="0.3">
      <c r="A26" s="74" t="s">
        <v>1718</v>
      </c>
      <c r="B26" s="75" t="s">
        <v>1716</v>
      </c>
      <c r="C26" s="85">
        <v>882</v>
      </c>
      <c r="D26" s="86">
        <v>103.2</v>
      </c>
      <c r="E26" s="87">
        <v>31</v>
      </c>
      <c r="F26" s="86">
        <v>84.8</v>
      </c>
      <c r="G26" s="17">
        <v>26</v>
      </c>
      <c r="H26" s="88">
        <v>172</v>
      </c>
      <c r="I26" s="89">
        <v>152000</v>
      </c>
      <c r="J26" s="89" t="s">
        <v>78</v>
      </c>
      <c r="K26" s="89">
        <v>80000</v>
      </c>
      <c r="L26" s="89" t="s">
        <v>81</v>
      </c>
      <c r="M26" s="90">
        <f t="shared" si="8"/>
        <v>72000</v>
      </c>
      <c r="N26" s="4">
        <f t="shared" si="9"/>
        <v>0.52631578947368418</v>
      </c>
      <c r="O26" s="91">
        <f t="shared" si="10"/>
        <v>4903.2258064516127</v>
      </c>
      <c r="P26" s="91">
        <f t="shared" si="11"/>
        <v>2580.6451612903224</v>
      </c>
      <c r="Q26" s="79">
        <v>3</v>
      </c>
      <c r="R26" s="79">
        <v>2</v>
      </c>
      <c r="S26" s="79" t="s">
        <v>72</v>
      </c>
      <c r="T26" s="5">
        <v>103</v>
      </c>
      <c r="U26" s="9"/>
      <c r="W26" s="86">
        <f t="shared" si="5"/>
        <v>103.2</v>
      </c>
      <c r="X26" s="87">
        <f t="shared" si="5"/>
        <v>31</v>
      </c>
      <c r="Y26" s="92">
        <f t="shared" si="6"/>
        <v>172</v>
      </c>
      <c r="Z26" s="90">
        <f t="shared" si="6"/>
        <v>152000</v>
      </c>
      <c r="AA26" s="90">
        <f t="shared" si="12"/>
        <v>80000</v>
      </c>
      <c r="AB26" s="90">
        <f t="shared" si="7"/>
        <v>72000</v>
      </c>
      <c r="AC26" s="4">
        <f t="shared" si="7"/>
        <v>0.52631578947368418</v>
      </c>
      <c r="AD26" s="91">
        <f t="shared" si="7"/>
        <v>4903.2258064516127</v>
      </c>
      <c r="AE26" s="79" t="str">
        <f t="shared" si="13"/>
        <v>계</v>
      </c>
      <c r="AF26" s="79" t="str">
        <f t="shared" si="14"/>
        <v>3/2</v>
      </c>
      <c r="AH26" s="20" t="str">
        <f t="shared" si="3"/>
        <v>구미동 까치신원</v>
      </c>
      <c r="AI26" s="87">
        <f t="shared" si="4"/>
        <v>31</v>
      </c>
      <c r="AJ26" s="79" t="str">
        <f t="shared" si="15"/>
        <v>A-</v>
      </c>
      <c r="AK26" s="79" t="s">
        <v>13</v>
      </c>
      <c r="AL26" s="79" t="s">
        <v>62</v>
      </c>
      <c r="AM26" s="79" t="s">
        <v>63</v>
      </c>
      <c r="AN26" s="79" t="str">
        <f t="shared" si="16"/>
        <v>C</v>
      </c>
      <c r="AO26" s="79" t="str">
        <f t="shared" si="17"/>
        <v>X</v>
      </c>
      <c r="AP26" s="79" t="str">
        <f t="shared" si="18"/>
        <v>X</v>
      </c>
      <c r="AQ26" s="79" t="str">
        <f t="shared" si="19"/>
        <v>X</v>
      </c>
      <c r="AR26" s="79" t="str">
        <f t="shared" si="20"/>
        <v>X</v>
      </c>
      <c r="AS26" s="79" t="s">
        <v>2</v>
      </c>
      <c r="AT26" s="79" t="str">
        <f t="shared" si="21"/>
        <v>O</v>
      </c>
      <c r="AU26" s="79" t="str">
        <f t="shared" si="22"/>
        <v>O</v>
      </c>
      <c r="AV26" s="79" t="str">
        <f t="shared" si="23"/>
        <v>X</v>
      </c>
    </row>
    <row r="27" spans="1:48" s="37" customFormat="1" ht="12" x14ac:dyDescent="0.3">
      <c r="A27" s="74" t="s">
        <v>1718</v>
      </c>
      <c r="B27" s="75" t="s">
        <v>1713</v>
      </c>
      <c r="C27" s="85">
        <v>882</v>
      </c>
      <c r="D27" s="86">
        <v>124.8</v>
      </c>
      <c r="E27" s="87">
        <v>38</v>
      </c>
      <c r="F27" s="86">
        <v>101.9</v>
      </c>
      <c r="G27" s="17">
        <v>31</v>
      </c>
      <c r="H27" s="88">
        <v>128</v>
      </c>
      <c r="I27" s="89">
        <v>155000</v>
      </c>
      <c r="J27" s="89" t="s">
        <v>65</v>
      </c>
      <c r="K27" s="89">
        <v>86000</v>
      </c>
      <c r="L27" s="89" t="s">
        <v>79</v>
      </c>
      <c r="M27" s="90">
        <f t="shared" si="8"/>
        <v>69000</v>
      </c>
      <c r="N27" s="4">
        <f t="shared" si="9"/>
        <v>0.55483870967741933</v>
      </c>
      <c r="O27" s="91">
        <f t="shared" si="10"/>
        <v>4078.9473684210525</v>
      </c>
      <c r="P27" s="91">
        <f t="shared" si="11"/>
        <v>2263.1578947368421</v>
      </c>
      <c r="Q27" s="79">
        <v>4</v>
      </c>
      <c r="R27" s="79">
        <v>2</v>
      </c>
      <c r="S27" s="79" t="s">
        <v>72</v>
      </c>
      <c r="T27" s="5">
        <v>124</v>
      </c>
      <c r="U27" s="9"/>
      <c r="W27" s="86">
        <f t="shared" si="5"/>
        <v>124.8</v>
      </c>
      <c r="X27" s="87">
        <f t="shared" si="5"/>
        <v>38</v>
      </c>
      <c r="Y27" s="92">
        <f t="shared" si="6"/>
        <v>128</v>
      </c>
      <c r="Z27" s="90">
        <f t="shared" si="6"/>
        <v>155000</v>
      </c>
      <c r="AA27" s="90">
        <f t="shared" si="12"/>
        <v>86000</v>
      </c>
      <c r="AB27" s="90">
        <f t="shared" si="7"/>
        <v>69000</v>
      </c>
      <c r="AC27" s="4">
        <f t="shared" si="7"/>
        <v>0.55483870967741933</v>
      </c>
      <c r="AD27" s="91">
        <f t="shared" si="7"/>
        <v>4078.9473684210525</v>
      </c>
      <c r="AE27" s="79" t="str">
        <f t="shared" si="13"/>
        <v>계</v>
      </c>
      <c r="AF27" s="79" t="str">
        <f t="shared" si="14"/>
        <v>4/2</v>
      </c>
      <c r="AH27" s="20" t="str">
        <f t="shared" si="3"/>
        <v>구미동 까치신원</v>
      </c>
      <c r="AI27" s="87">
        <f t="shared" si="4"/>
        <v>38</v>
      </c>
      <c r="AJ27" s="79" t="str">
        <f t="shared" si="15"/>
        <v>A-</v>
      </c>
      <c r="AK27" s="79" t="s">
        <v>13</v>
      </c>
      <c r="AL27" s="79" t="s">
        <v>62</v>
      </c>
      <c r="AM27" s="79" t="s">
        <v>63</v>
      </c>
      <c r="AN27" s="79" t="str">
        <f t="shared" si="16"/>
        <v>C</v>
      </c>
      <c r="AO27" s="79" t="str">
        <f t="shared" si="17"/>
        <v>X</v>
      </c>
      <c r="AP27" s="79" t="str">
        <f t="shared" si="18"/>
        <v>X</v>
      </c>
      <c r="AQ27" s="79" t="str">
        <f t="shared" si="19"/>
        <v>X</v>
      </c>
      <c r="AR27" s="79" t="str">
        <f t="shared" si="20"/>
        <v>X</v>
      </c>
      <c r="AS27" s="79" t="s">
        <v>2</v>
      </c>
      <c r="AT27" s="79" t="str">
        <f t="shared" si="21"/>
        <v>X</v>
      </c>
      <c r="AU27" s="79" t="str">
        <f t="shared" si="22"/>
        <v>O</v>
      </c>
      <c r="AV27" s="79" t="str">
        <f t="shared" si="23"/>
        <v>X</v>
      </c>
    </row>
    <row r="28" spans="1:48" s="37" customFormat="1" ht="12" x14ac:dyDescent="0.3">
      <c r="A28" s="74" t="s">
        <v>1718</v>
      </c>
      <c r="B28" s="75" t="s">
        <v>1716</v>
      </c>
      <c r="C28" s="85">
        <v>882</v>
      </c>
      <c r="D28" s="86">
        <v>156.5</v>
      </c>
      <c r="E28" s="87">
        <v>47</v>
      </c>
      <c r="F28" s="86">
        <v>130.80000000000001</v>
      </c>
      <c r="G28" s="17">
        <v>40</v>
      </c>
      <c r="H28" s="88">
        <v>402</v>
      </c>
      <c r="I28" s="89">
        <v>175000</v>
      </c>
      <c r="J28" s="89" t="s">
        <v>59</v>
      </c>
      <c r="K28" s="89">
        <v>98000</v>
      </c>
      <c r="L28" s="89" t="s">
        <v>83</v>
      </c>
      <c r="M28" s="90">
        <f t="shared" si="8"/>
        <v>77000</v>
      </c>
      <c r="N28" s="4">
        <f t="shared" si="9"/>
        <v>0.56000000000000005</v>
      </c>
      <c r="O28" s="91">
        <f t="shared" si="10"/>
        <v>3723.4042553191489</v>
      </c>
      <c r="P28" s="91">
        <f t="shared" si="11"/>
        <v>2085.1063829787236</v>
      </c>
      <c r="Q28" s="79">
        <v>4</v>
      </c>
      <c r="R28" s="79">
        <v>2</v>
      </c>
      <c r="S28" s="79" t="s">
        <v>72</v>
      </c>
      <c r="T28" s="5">
        <v>156</v>
      </c>
      <c r="U28" s="9"/>
      <c r="W28" s="86">
        <f t="shared" si="5"/>
        <v>156.5</v>
      </c>
      <c r="X28" s="87">
        <f t="shared" si="5"/>
        <v>47</v>
      </c>
      <c r="Y28" s="92">
        <f t="shared" si="6"/>
        <v>402</v>
      </c>
      <c r="Z28" s="90">
        <f t="shared" si="6"/>
        <v>175000</v>
      </c>
      <c r="AA28" s="90">
        <f t="shared" si="12"/>
        <v>98000</v>
      </c>
      <c r="AB28" s="90">
        <f t="shared" si="7"/>
        <v>77000</v>
      </c>
      <c r="AC28" s="4">
        <f t="shared" si="7"/>
        <v>0.56000000000000005</v>
      </c>
      <c r="AD28" s="91">
        <f t="shared" si="7"/>
        <v>3723.4042553191489</v>
      </c>
      <c r="AE28" s="79" t="str">
        <f t="shared" si="13"/>
        <v>계</v>
      </c>
      <c r="AF28" s="79" t="str">
        <f t="shared" si="14"/>
        <v>4/2</v>
      </c>
      <c r="AH28" s="20" t="str">
        <f t="shared" si="3"/>
        <v>구미동 까치신원</v>
      </c>
      <c r="AI28" s="87">
        <f t="shared" si="4"/>
        <v>47</v>
      </c>
      <c r="AJ28" s="79" t="str">
        <f t="shared" si="15"/>
        <v>A-</v>
      </c>
      <c r="AK28" s="79" t="s">
        <v>13</v>
      </c>
      <c r="AL28" s="79" t="s">
        <v>62</v>
      </c>
      <c r="AM28" s="79" t="s">
        <v>63</v>
      </c>
      <c r="AN28" s="79" t="str">
        <f t="shared" si="16"/>
        <v>C</v>
      </c>
      <c r="AO28" s="79" t="str">
        <f t="shared" si="17"/>
        <v>X</v>
      </c>
      <c r="AP28" s="79" t="str">
        <f t="shared" si="18"/>
        <v>X</v>
      </c>
      <c r="AQ28" s="79" t="str">
        <f t="shared" si="19"/>
        <v>X</v>
      </c>
      <c r="AR28" s="79" t="str">
        <f t="shared" si="20"/>
        <v>X</v>
      </c>
      <c r="AS28" s="79" t="s">
        <v>2</v>
      </c>
      <c r="AT28" s="79" t="str">
        <f t="shared" si="21"/>
        <v>X</v>
      </c>
      <c r="AU28" s="79" t="str">
        <f t="shared" si="22"/>
        <v>O</v>
      </c>
      <c r="AV28" s="79" t="str">
        <f t="shared" si="23"/>
        <v>X</v>
      </c>
    </row>
    <row r="29" spans="1:48" s="37" customFormat="1" ht="12" x14ac:dyDescent="0.3">
      <c r="A29" s="74" t="s">
        <v>1718</v>
      </c>
      <c r="B29" s="75" t="s">
        <v>1716</v>
      </c>
      <c r="C29" s="85">
        <v>882</v>
      </c>
      <c r="D29" s="86">
        <v>192.1</v>
      </c>
      <c r="E29" s="87">
        <v>58</v>
      </c>
      <c r="F29" s="86">
        <v>162.9</v>
      </c>
      <c r="G29" s="17">
        <v>49</v>
      </c>
      <c r="H29" s="88">
        <v>20</v>
      </c>
      <c r="I29" s="89"/>
      <c r="J29" s="89"/>
      <c r="K29" s="89"/>
      <c r="L29" s="89"/>
      <c r="M29" s="90">
        <f t="shared" si="8"/>
        <v>0</v>
      </c>
      <c r="N29" s="4" t="str">
        <f t="shared" si="9"/>
        <v/>
      </c>
      <c r="O29" s="91">
        <f t="shared" si="10"/>
        <v>0</v>
      </c>
      <c r="P29" s="91">
        <f t="shared" si="11"/>
        <v>0</v>
      </c>
      <c r="Q29" s="79">
        <v>6</v>
      </c>
      <c r="R29" s="79">
        <v>3</v>
      </c>
      <c r="S29" s="79" t="s">
        <v>72</v>
      </c>
      <c r="T29" s="5">
        <v>192</v>
      </c>
      <c r="U29" s="9"/>
      <c r="W29" s="86">
        <f t="shared" si="5"/>
        <v>192.1</v>
      </c>
      <c r="X29" s="87">
        <f t="shared" si="5"/>
        <v>58</v>
      </c>
      <c r="Y29" s="92">
        <f t="shared" si="6"/>
        <v>20</v>
      </c>
      <c r="Z29" s="90">
        <f t="shared" si="6"/>
        <v>0</v>
      </c>
      <c r="AA29" s="90">
        <f t="shared" si="12"/>
        <v>0</v>
      </c>
      <c r="AB29" s="90">
        <f t="shared" si="7"/>
        <v>0</v>
      </c>
      <c r="AC29" s="4" t="str">
        <f t="shared" si="7"/>
        <v/>
      </c>
      <c r="AD29" s="91">
        <f t="shared" si="7"/>
        <v>0</v>
      </c>
      <c r="AE29" s="79" t="str">
        <f t="shared" si="13"/>
        <v>계</v>
      </c>
      <c r="AF29" s="79" t="str">
        <f t="shared" si="14"/>
        <v>6/3</v>
      </c>
      <c r="AH29" s="20" t="str">
        <f t="shared" si="3"/>
        <v>구미동 까치신원</v>
      </c>
      <c r="AI29" s="87">
        <f t="shared" si="4"/>
        <v>58</v>
      </c>
      <c r="AJ29" s="79" t="str">
        <f t="shared" si="15"/>
        <v>A-</v>
      </c>
      <c r="AK29" s="79" t="s">
        <v>13</v>
      </c>
      <c r="AL29" s="79" t="s">
        <v>62</v>
      </c>
      <c r="AM29" s="79" t="s">
        <v>63</v>
      </c>
      <c r="AN29" s="79" t="str">
        <f t="shared" si="16"/>
        <v>C</v>
      </c>
      <c r="AO29" s="79" t="str">
        <f t="shared" si="17"/>
        <v/>
      </c>
      <c r="AP29" s="79" t="str">
        <f t="shared" si="18"/>
        <v/>
      </c>
      <c r="AQ29" s="79" t="str">
        <f t="shared" si="19"/>
        <v>O</v>
      </c>
      <c r="AR29" s="79" t="str">
        <f t="shared" si="20"/>
        <v>O</v>
      </c>
      <c r="AS29" s="79" t="s">
        <v>2</v>
      </c>
      <c r="AT29" s="79" t="str">
        <f t="shared" si="21"/>
        <v>X</v>
      </c>
      <c r="AU29" s="79" t="str">
        <f t="shared" si="22"/>
        <v>O</v>
      </c>
      <c r="AV29" s="79" t="str">
        <f t="shared" si="23"/>
        <v/>
      </c>
    </row>
    <row r="30" spans="1:48" s="37" customFormat="1" ht="12" x14ac:dyDescent="0.3">
      <c r="A30" s="74" t="s">
        <v>1718</v>
      </c>
      <c r="B30" s="75" t="s">
        <v>1716</v>
      </c>
      <c r="C30" s="85">
        <v>882</v>
      </c>
      <c r="D30" s="86">
        <v>197.5</v>
      </c>
      <c r="E30" s="87">
        <v>60</v>
      </c>
      <c r="F30" s="86">
        <v>167.4</v>
      </c>
      <c r="G30" s="17">
        <v>51</v>
      </c>
      <c r="H30" s="88">
        <v>100</v>
      </c>
      <c r="I30" s="89">
        <v>178000</v>
      </c>
      <c r="J30" s="89" t="s">
        <v>255</v>
      </c>
      <c r="K30" s="89">
        <v>120000</v>
      </c>
      <c r="L30" s="89" t="s">
        <v>199</v>
      </c>
      <c r="M30" s="90">
        <f t="shared" si="8"/>
        <v>58000</v>
      </c>
      <c r="N30" s="4">
        <f t="shared" si="9"/>
        <v>0.6741573033707865</v>
      </c>
      <c r="O30" s="91">
        <f t="shared" si="10"/>
        <v>2966.6666666666665</v>
      </c>
      <c r="P30" s="91">
        <f t="shared" si="11"/>
        <v>2000</v>
      </c>
      <c r="Q30" s="79">
        <v>5</v>
      </c>
      <c r="R30" s="79">
        <v>2</v>
      </c>
      <c r="S30" s="79" t="s">
        <v>72</v>
      </c>
      <c r="T30" s="5">
        <v>197</v>
      </c>
      <c r="U30" s="9"/>
      <c r="W30" s="86">
        <f t="shared" si="5"/>
        <v>197.5</v>
      </c>
      <c r="X30" s="87">
        <f t="shared" si="5"/>
        <v>60</v>
      </c>
      <c r="Y30" s="92">
        <f t="shared" si="6"/>
        <v>100</v>
      </c>
      <c r="Z30" s="90">
        <f t="shared" si="6"/>
        <v>178000</v>
      </c>
      <c r="AA30" s="90">
        <f t="shared" si="12"/>
        <v>120000</v>
      </c>
      <c r="AB30" s="90">
        <f t="shared" si="7"/>
        <v>58000</v>
      </c>
      <c r="AC30" s="4">
        <f t="shared" si="7"/>
        <v>0.6741573033707865</v>
      </c>
      <c r="AD30" s="91">
        <f t="shared" si="7"/>
        <v>2966.6666666666665</v>
      </c>
      <c r="AE30" s="79" t="str">
        <f t="shared" si="13"/>
        <v>계</v>
      </c>
      <c r="AF30" s="79" t="str">
        <f t="shared" si="14"/>
        <v>5/2</v>
      </c>
      <c r="AH30" s="20" t="str">
        <f t="shared" si="3"/>
        <v>구미동 까치신원</v>
      </c>
      <c r="AI30" s="87">
        <f t="shared" si="4"/>
        <v>60</v>
      </c>
      <c r="AJ30" s="79" t="str">
        <f t="shared" si="15"/>
        <v>A-</v>
      </c>
      <c r="AK30" s="79" t="s">
        <v>13</v>
      </c>
      <c r="AL30" s="79" t="s">
        <v>62</v>
      </c>
      <c r="AM30" s="79" t="s">
        <v>63</v>
      </c>
      <c r="AN30" s="79" t="str">
        <f t="shared" si="16"/>
        <v>C</v>
      </c>
      <c r="AO30" s="79" t="str">
        <f t="shared" si="17"/>
        <v>X</v>
      </c>
      <c r="AP30" s="79" t="str">
        <f t="shared" si="18"/>
        <v>X</v>
      </c>
      <c r="AQ30" s="79" t="str">
        <f t="shared" si="19"/>
        <v>X</v>
      </c>
      <c r="AR30" s="79" t="str">
        <f t="shared" si="20"/>
        <v>X</v>
      </c>
      <c r="AS30" s="79" t="s">
        <v>2</v>
      </c>
      <c r="AT30" s="79" t="str">
        <f t="shared" si="21"/>
        <v>X</v>
      </c>
      <c r="AU30" s="79" t="str">
        <f t="shared" si="22"/>
        <v>O</v>
      </c>
      <c r="AV30" s="79" t="str">
        <f t="shared" si="23"/>
        <v>X</v>
      </c>
    </row>
    <row r="31" spans="1:48" s="37" customFormat="1" ht="12" x14ac:dyDescent="0.3">
      <c r="A31" s="74" t="s">
        <v>1719</v>
      </c>
      <c r="B31" s="75" t="s">
        <v>1707</v>
      </c>
      <c r="C31" s="85">
        <v>778</v>
      </c>
      <c r="D31" s="86">
        <v>67.900000000000006</v>
      </c>
      <c r="E31" s="87">
        <v>21</v>
      </c>
      <c r="F31" s="86">
        <v>47.5</v>
      </c>
      <c r="G31" s="17">
        <v>14</v>
      </c>
      <c r="H31" s="88">
        <v>150</v>
      </c>
      <c r="I31" s="89">
        <v>71000</v>
      </c>
      <c r="J31" s="89" t="s">
        <v>64</v>
      </c>
      <c r="K31" s="89">
        <v>38000</v>
      </c>
      <c r="L31" s="89" t="s">
        <v>82</v>
      </c>
      <c r="M31" s="90">
        <f t="shared" si="8"/>
        <v>33000</v>
      </c>
      <c r="N31" s="4">
        <f t="shared" si="9"/>
        <v>0.53521126760563376</v>
      </c>
      <c r="O31" s="91">
        <f t="shared" si="10"/>
        <v>3380.9523809523807</v>
      </c>
      <c r="P31" s="91">
        <f t="shared" si="11"/>
        <v>1809.5238095238096</v>
      </c>
      <c r="Q31" s="79">
        <v>2</v>
      </c>
      <c r="R31" s="79">
        <v>1</v>
      </c>
      <c r="S31" s="79" t="s">
        <v>61</v>
      </c>
      <c r="T31" s="5">
        <v>67</v>
      </c>
      <c r="U31" s="9"/>
      <c r="W31" s="86">
        <f t="shared" si="5"/>
        <v>67.900000000000006</v>
      </c>
      <c r="X31" s="87">
        <f t="shared" si="5"/>
        <v>21</v>
      </c>
      <c r="Y31" s="92">
        <f t="shared" si="6"/>
        <v>150</v>
      </c>
      <c r="Z31" s="90">
        <f t="shared" si="6"/>
        <v>71000</v>
      </c>
      <c r="AA31" s="90">
        <f t="shared" si="12"/>
        <v>38000</v>
      </c>
      <c r="AB31" s="90">
        <f t="shared" si="7"/>
        <v>33000</v>
      </c>
      <c r="AC31" s="4">
        <f t="shared" si="7"/>
        <v>0.53521126760563376</v>
      </c>
      <c r="AD31" s="91">
        <f t="shared" si="7"/>
        <v>3380.9523809523807</v>
      </c>
      <c r="AE31" s="79" t="str">
        <f t="shared" si="13"/>
        <v>복</v>
      </c>
      <c r="AF31" s="79" t="str">
        <f t="shared" si="14"/>
        <v>2/1</v>
      </c>
      <c r="AH31" s="20" t="str">
        <f t="shared" si="3"/>
        <v>구미동 무지개1단지대림</v>
      </c>
      <c r="AI31" s="87">
        <f t="shared" si="4"/>
        <v>21</v>
      </c>
      <c r="AJ31" s="79" t="str">
        <f t="shared" si="15"/>
        <v>A-</v>
      </c>
      <c r="AK31" s="79" t="s">
        <v>13</v>
      </c>
      <c r="AL31" s="79" t="s">
        <v>62</v>
      </c>
      <c r="AM31" s="79" t="s">
        <v>63</v>
      </c>
      <c r="AN31" s="79" t="str">
        <f t="shared" si="16"/>
        <v>C</v>
      </c>
      <c r="AO31" s="79" t="str">
        <f t="shared" si="17"/>
        <v>X</v>
      </c>
      <c r="AP31" s="79" t="str">
        <f t="shared" si="18"/>
        <v>X</v>
      </c>
      <c r="AQ31" s="79" t="str">
        <f t="shared" si="19"/>
        <v>X</v>
      </c>
      <c r="AR31" s="79" t="str">
        <f t="shared" si="20"/>
        <v>X</v>
      </c>
      <c r="AS31" s="79" t="s">
        <v>2</v>
      </c>
      <c r="AT31" s="79" t="str">
        <f t="shared" si="21"/>
        <v>O</v>
      </c>
      <c r="AU31" s="79" t="str">
        <f t="shared" si="22"/>
        <v>O</v>
      </c>
      <c r="AV31" s="79" t="str">
        <f t="shared" si="23"/>
        <v>X</v>
      </c>
    </row>
    <row r="32" spans="1:48" s="37" customFormat="1" ht="12" x14ac:dyDescent="0.3">
      <c r="A32" s="74" t="s">
        <v>1719</v>
      </c>
      <c r="B32" s="75" t="s">
        <v>1707</v>
      </c>
      <c r="C32" s="85">
        <v>778</v>
      </c>
      <c r="D32" s="86">
        <v>83.8</v>
      </c>
      <c r="E32" s="87">
        <v>25</v>
      </c>
      <c r="F32" s="86">
        <v>60.7</v>
      </c>
      <c r="G32" s="17">
        <v>18</v>
      </c>
      <c r="H32" s="88">
        <v>158</v>
      </c>
      <c r="I32" s="89">
        <v>80000</v>
      </c>
      <c r="J32" s="89" t="s">
        <v>81</v>
      </c>
      <c r="K32" s="89">
        <v>44000</v>
      </c>
      <c r="L32" s="89" t="s">
        <v>84</v>
      </c>
      <c r="M32" s="90">
        <f t="shared" si="8"/>
        <v>36000</v>
      </c>
      <c r="N32" s="4">
        <f t="shared" si="9"/>
        <v>0.55000000000000004</v>
      </c>
      <c r="O32" s="91">
        <f t="shared" si="10"/>
        <v>3200</v>
      </c>
      <c r="P32" s="91">
        <f t="shared" si="11"/>
        <v>1760</v>
      </c>
      <c r="Q32" s="79">
        <v>3</v>
      </c>
      <c r="R32" s="79">
        <v>1</v>
      </c>
      <c r="S32" s="79" t="s">
        <v>72</v>
      </c>
      <c r="T32" s="5">
        <v>83</v>
      </c>
      <c r="U32" s="9"/>
      <c r="W32" s="86">
        <f t="shared" si="5"/>
        <v>83.8</v>
      </c>
      <c r="X32" s="87">
        <f t="shared" si="5"/>
        <v>25</v>
      </c>
      <c r="Y32" s="92">
        <f t="shared" si="6"/>
        <v>158</v>
      </c>
      <c r="Z32" s="90">
        <f t="shared" si="6"/>
        <v>80000</v>
      </c>
      <c r="AA32" s="90">
        <f t="shared" si="12"/>
        <v>44000</v>
      </c>
      <c r="AB32" s="90">
        <f t="shared" si="7"/>
        <v>36000</v>
      </c>
      <c r="AC32" s="4">
        <f t="shared" si="7"/>
        <v>0.55000000000000004</v>
      </c>
      <c r="AD32" s="91">
        <f t="shared" si="7"/>
        <v>3200</v>
      </c>
      <c r="AE32" s="79" t="str">
        <f t="shared" si="13"/>
        <v>계</v>
      </c>
      <c r="AF32" s="79" t="str">
        <f t="shared" si="14"/>
        <v>3/1</v>
      </c>
      <c r="AH32" s="20" t="str">
        <f t="shared" si="3"/>
        <v>구미동 무지개1단지대림</v>
      </c>
      <c r="AI32" s="87">
        <f t="shared" si="4"/>
        <v>25</v>
      </c>
      <c r="AJ32" s="79" t="str">
        <f t="shared" si="15"/>
        <v>A-</v>
      </c>
      <c r="AK32" s="79" t="s">
        <v>13</v>
      </c>
      <c r="AL32" s="79" t="s">
        <v>62</v>
      </c>
      <c r="AM32" s="79" t="s">
        <v>63</v>
      </c>
      <c r="AN32" s="79" t="str">
        <f t="shared" si="16"/>
        <v>C</v>
      </c>
      <c r="AO32" s="79" t="str">
        <f t="shared" si="17"/>
        <v>X</v>
      </c>
      <c r="AP32" s="79" t="str">
        <f t="shared" si="18"/>
        <v>X</v>
      </c>
      <c r="AQ32" s="79" t="str">
        <f t="shared" si="19"/>
        <v>X</v>
      </c>
      <c r="AR32" s="79" t="str">
        <f t="shared" si="20"/>
        <v>X</v>
      </c>
      <c r="AS32" s="79" t="s">
        <v>2</v>
      </c>
      <c r="AT32" s="79" t="str">
        <f t="shared" si="21"/>
        <v>O</v>
      </c>
      <c r="AU32" s="79" t="str">
        <f t="shared" si="22"/>
        <v>O</v>
      </c>
      <c r="AV32" s="79" t="str">
        <f t="shared" si="23"/>
        <v>X</v>
      </c>
    </row>
    <row r="33" spans="1:48" s="37" customFormat="1" ht="12" x14ac:dyDescent="0.3">
      <c r="A33" s="74" t="s">
        <v>1719</v>
      </c>
      <c r="B33" s="75" t="s">
        <v>1707</v>
      </c>
      <c r="C33" s="85">
        <v>778</v>
      </c>
      <c r="D33" s="86">
        <v>106</v>
      </c>
      <c r="E33" s="87">
        <v>32</v>
      </c>
      <c r="F33" s="86">
        <v>85</v>
      </c>
      <c r="G33" s="17">
        <v>26</v>
      </c>
      <c r="H33" s="88">
        <v>310</v>
      </c>
      <c r="I33" s="89">
        <v>102000</v>
      </c>
      <c r="J33" s="89" t="s">
        <v>64</v>
      </c>
      <c r="K33" s="89">
        <v>59000</v>
      </c>
      <c r="L33" s="89" t="s">
        <v>83</v>
      </c>
      <c r="M33" s="90">
        <f t="shared" si="8"/>
        <v>43000</v>
      </c>
      <c r="N33" s="4">
        <f t="shared" si="9"/>
        <v>0.57843137254901966</v>
      </c>
      <c r="O33" s="91">
        <f t="shared" si="10"/>
        <v>3187.5</v>
      </c>
      <c r="P33" s="91">
        <f t="shared" si="11"/>
        <v>1843.75</v>
      </c>
      <c r="Q33" s="79">
        <v>3</v>
      </c>
      <c r="R33" s="79">
        <v>2</v>
      </c>
      <c r="S33" s="79" t="s">
        <v>72</v>
      </c>
      <c r="T33" s="5">
        <v>106</v>
      </c>
      <c r="U33" s="9"/>
      <c r="W33" s="86">
        <f t="shared" si="5"/>
        <v>106</v>
      </c>
      <c r="X33" s="87">
        <f t="shared" si="5"/>
        <v>32</v>
      </c>
      <c r="Y33" s="92">
        <f t="shared" si="6"/>
        <v>310</v>
      </c>
      <c r="Z33" s="90">
        <f t="shared" si="6"/>
        <v>102000</v>
      </c>
      <c r="AA33" s="90">
        <f t="shared" si="12"/>
        <v>59000</v>
      </c>
      <c r="AB33" s="90">
        <f t="shared" si="7"/>
        <v>43000</v>
      </c>
      <c r="AC33" s="4">
        <f t="shared" si="7"/>
        <v>0.57843137254901966</v>
      </c>
      <c r="AD33" s="91">
        <f t="shared" si="7"/>
        <v>3187.5</v>
      </c>
      <c r="AE33" s="79" t="str">
        <f t="shared" si="13"/>
        <v>계</v>
      </c>
      <c r="AF33" s="79" t="str">
        <f t="shared" si="14"/>
        <v>3/2</v>
      </c>
      <c r="AH33" s="20" t="str">
        <f t="shared" si="3"/>
        <v>구미동 무지개1단지대림</v>
      </c>
      <c r="AI33" s="87">
        <f t="shared" si="4"/>
        <v>32</v>
      </c>
      <c r="AJ33" s="79" t="str">
        <f t="shared" si="15"/>
        <v>A-</v>
      </c>
      <c r="AK33" s="79" t="s">
        <v>13</v>
      </c>
      <c r="AL33" s="79" t="s">
        <v>62</v>
      </c>
      <c r="AM33" s="79" t="s">
        <v>63</v>
      </c>
      <c r="AN33" s="79" t="str">
        <f t="shared" si="16"/>
        <v>C</v>
      </c>
      <c r="AO33" s="79" t="str">
        <f t="shared" si="17"/>
        <v>X</v>
      </c>
      <c r="AP33" s="79" t="str">
        <f t="shared" si="18"/>
        <v>X</v>
      </c>
      <c r="AQ33" s="79" t="str">
        <f t="shared" si="19"/>
        <v>X</v>
      </c>
      <c r="AR33" s="79" t="str">
        <f t="shared" si="20"/>
        <v>X</v>
      </c>
      <c r="AS33" s="79" t="s">
        <v>2</v>
      </c>
      <c r="AT33" s="79" t="str">
        <f t="shared" si="21"/>
        <v>O</v>
      </c>
      <c r="AU33" s="79" t="str">
        <f t="shared" si="22"/>
        <v>O</v>
      </c>
      <c r="AV33" s="79" t="str">
        <f t="shared" si="23"/>
        <v>X</v>
      </c>
    </row>
    <row r="34" spans="1:48" s="37" customFormat="1" ht="12" x14ac:dyDescent="0.3">
      <c r="A34" s="74" t="s">
        <v>1719</v>
      </c>
      <c r="B34" s="75" t="s">
        <v>1708</v>
      </c>
      <c r="C34" s="85">
        <v>778</v>
      </c>
      <c r="D34" s="86">
        <v>124.2</v>
      </c>
      <c r="E34" s="87">
        <v>38</v>
      </c>
      <c r="F34" s="86">
        <v>101.6</v>
      </c>
      <c r="G34" s="17">
        <v>31</v>
      </c>
      <c r="H34" s="88">
        <v>40</v>
      </c>
      <c r="I34" s="89">
        <v>105000</v>
      </c>
      <c r="J34" s="89" t="s">
        <v>66</v>
      </c>
      <c r="K34" s="89"/>
      <c r="L34" s="89"/>
      <c r="M34" s="90">
        <f t="shared" si="8"/>
        <v>105000</v>
      </c>
      <c r="N34" s="4">
        <f t="shared" si="9"/>
        <v>0</v>
      </c>
      <c r="O34" s="91">
        <f t="shared" si="10"/>
        <v>2763.1578947368421</v>
      </c>
      <c r="P34" s="91">
        <f t="shared" si="11"/>
        <v>0</v>
      </c>
      <c r="Q34" s="79">
        <v>4</v>
      </c>
      <c r="R34" s="79">
        <v>2</v>
      </c>
      <c r="S34" s="79" t="s">
        <v>72</v>
      </c>
      <c r="T34" s="5">
        <v>124</v>
      </c>
      <c r="U34" s="9"/>
      <c r="W34" s="86">
        <f t="shared" si="5"/>
        <v>124.2</v>
      </c>
      <c r="X34" s="87">
        <f t="shared" si="5"/>
        <v>38</v>
      </c>
      <c r="Y34" s="92">
        <f t="shared" si="6"/>
        <v>40</v>
      </c>
      <c r="Z34" s="90">
        <f t="shared" si="6"/>
        <v>105000</v>
      </c>
      <c r="AA34" s="90">
        <f t="shared" si="12"/>
        <v>0</v>
      </c>
      <c r="AB34" s="90">
        <f t="shared" si="7"/>
        <v>105000</v>
      </c>
      <c r="AC34" s="4">
        <f t="shared" si="7"/>
        <v>0</v>
      </c>
      <c r="AD34" s="91">
        <f t="shared" si="7"/>
        <v>2763.1578947368421</v>
      </c>
      <c r="AE34" s="79" t="str">
        <f t="shared" si="13"/>
        <v>계</v>
      </c>
      <c r="AF34" s="79" t="str">
        <f t="shared" si="14"/>
        <v>4/2</v>
      </c>
      <c r="AH34" s="20" t="str">
        <f t="shared" si="3"/>
        <v>구미동 무지개1단지대림</v>
      </c>
      <c r="AI34" s="87">
        <f t="shared" si="4"/>
        <v>38</v>
      </c>
      <c r="AJ34" s="79" t="str">
        <f t="shared" si="15"/>
        <v>A-</v>
      </c>
      <c r="AK34" s="79" t="s">
        <v>13</v>
      </c>
      <c r="AL34" s="79" t="s">
        <v>62</v>
      </c>
      <c r="AM34" s="79" t="s">
        <v>63</v>
      </c>
      <c r="AN34" s="79" t="str">
        <f t="shared" si="16"/>
        <v>C</v>
      </c>
      <c r="AO34" s="79" t="str">
        <f t="shared" si="17"/>
        <v>X</v>
      </c>
      <c r="AP34" s="79" t="str">
        <f t="shared" si="18"/>
        <v>X</v>
      </c>
      <c r="AQ34" s="79" t="str">
        <f t="shared" si="19"/>
        <v>X</v>
      </c>
      <c r="AR34" s="79" t="str">
        <f t="shared" si="20"/>
        <v>X</v>
      </c>
      <c r="AS34" s="79" t="s">
        <v>2</v>
      </c>
      <c r="AT34" s="79" t="str">
        <f t="shared" si="21"/>
        <v>X</v>
      </c>
      <c r="AU34" s="79" t="str">
        <f t="shared" si="22"/>
        <v>O</v>
      </c>
      <c r="AV34" s="79" t="str">
        <f t="shared" si="23"/>
        <v>X</v>
      </c>
    </row>
    <row r="35" spans="1:48" s="37" customFormat="1" ht="12" x14ac:dyDescent="0.3">
      <c r="A35" s="74" t="s">
        <v>1719</v>
      </c>
      <c r="B35" s="75" t="s">
        <v>1707</v>
      </c>
      <c r="C35" s="85">
        <v>778</v>
      </c>
      <c r="D35" s="86">
        <v>152</v>
      </c>
      <c r="E35" s="87">
        <v>46</v>
      </c>
      <c r="F35" s="86">
        <v>127.2</v>
      </c>
      <c r="G35" s="17">
        <v>38</v>
      </c>
      <c r="H35" s="88">
        <v>108</v>
      </c>
      <c r="I35" s="89">
        <v>133000</v>
      </c>
      <c r="J35" s="89" t="s">
        <v>65</v>
      </c>
      <c r="K35" s="89">
        <v>90000</v>
      </c>
      <c r="L35" s="89" t="s">
        <v>249</v>
      </c>
      <c r="M35" s="90">
        <f t="shared" si="8"/>
        <v>43000</v>
      </c>
      <c r="N35" s="4">
        <f t="shared" si="9"/>
        <v>0.67669172932330823</v>
      </c>
      <c r="O35" s="91">
        <f t="shared" si="10"/>
        <v>2891.304347826087</v>
      </c>
      <c r="P35" s="91">
        <f t="shared" si="11"/>
        <v>1956.5217391304348</v>
      </c>
      <c r="Q35" s="79">
        <v>4</v>
      </c>
      <c r="R35" s="79">
        <v>2</v>
      </c>
      <c r="S35" s="79" t="s">
        <v>72</v>
      </c>
      <c r="T35" s="5">
        <v>152</v>
      </c>
      <c r="U35" s="9"/>
      <c r="W35" s="86">
        <f t="shared" si="5"/>
        <v>152</v>
      </c>
      <c r="X35" s="87">
        <f t="shared" si="5"/>
        <v>46</v>
      </c>
      <c r="Y35" s="92">
        <f t="shared" si="6"/>
        <v>108</v>
      </c>
      <c r="Z35" s="90">
        <f t="shared" si="6"/>
        <v>133000</v>
      </c>
      <c r="AA35" s="90">
        <f t="shared" si="12"/>
        <v>90000</v>
      </c>
      <c r="AB35" s="90">
        <f t="shared" si="7"/>
        <v>43000</v>
      </c>
      <c r="AC35" s="4">
        <f t="shared" si="7"/>
        <v>0.67669172932330823</v>
      </c>
      <c r="AD35" s="91">
        <f t="shared" si="7"/>
        <v>2891.304347826087</v>
      </c>
      <c r="AE35" s="79" t="str">
        <f t="shared" si="13"/>
        <v>계</v>
      </c>
      <c r="AF35" s="79" t="str">
        <f t="shared" si="14"/>
        <v>4/2</v>
      </c>
      <c r="AH35" s="20" t="str">
        <f t="shared" si="3"/>
        <v>구미동 무지개1단지대림</v>
      </c>
      <c r="AI35" s="87">
        <f t="shared" si="4"/>
        <v>46</v>
      </c>
      <c r="AJ35" s="79" t="str">
        <f t="shared" si="15"/>
        <v>A-</v>
      </c>
      <c r="AK35" s="79" t="s">
        <v>13</v>
      </c>
      <c r="AL35" s="79" t="s">
        <v>62</v>
      </c>
      <c r="AM35" s="79" t="s">
        <v>63</v>
      </c>
      <c r="AN35" s="79" t="str">
        <f t="shared" si="16"/>
        <v>C</v>
      </c>
      <c r="AO35" s="79" t="str">
        <f t="shared" si="17"/>
        <v>X</v>
      </c>
      <c r="AP35" s="79" t="str">
        <f t="shared" si="18"/>
        <v>X</v>
      </c>
      <c r="AQ35" s="79" t="str">
        <f t="shared" si="19"/>
        <v>X</v>
      </c>
      <c r="AR35" s="79" t="str">
        <f t="shared" si="20"/>
        <v>X</v>
      </c>
      <c r="AS35" s="79" t="s">
        <v>2</v>
      </c>
      <c r="AT35" s="79" t="str">
        <f t="shared" si="21"/>
        <v>X</v>
      </c>
      <c r="AU35" s="79" t="str">
        <f t="shared" si="22"/>
        <v>O</v>
      </c>
      <c r="AV35" s="79" t="str">
        <f t="shared" si="23"/>
        <v>X</v>
      </c>
    </row>
    <row r="36" spans="1:48" s="37" customFormat="1" ht="12" x14ac:dyDescent="0.3">
      <c r="A36" s="74" t="s">
        <v>1719</v>
      </c>
      <c r="B36" s="75" t="s">
        <v>1708</v>
      </c>
      <c r="C36" s="85">
        <v>778</v>
      </c>
      <c r="D36" s="86">
        <v>167.1</v>
      </c>
      <c r="E36" s="87">
        <v>51</v>
      </c>
      <c r="F36" s="86">
        <v>133.5</v>
      </c>
      <c r="G36" s="17">
        <v>40</v>
      </c>
      <c r="H36" s="88">
        <v>12</v>
      </c>
      <c r="I36" s="89"/>
      <c r="J36" s="89"/>
      <c r="K36" s="89"/>
      <c r="L36" s="89"/>
      <c r="M36" s="90">
        <f t="shared" si="8"/>
        <v>0</v>
      </c>
      <c r="N36" s="4" t="str">
        <f t="shared" si="9"/>
        <v/>
      </c>
      <c r="O36" s="91">
        <f t="shared" si="10"/>
        <v>0</v>
      </c>
      <c r="P36" s="91">
        <f t="shared" si="11"/>
        <v>0</v>
      </c>
      <c r="Q36" s="79">
        <v>5</v>
      </c>
      <c r="R36" s="79">
        <v>2</v>
      </c>
      <c r="S36" s="79" t="s">
        <v>72</v>
      </c>
      <c r="T36" s="5">
        <v>167</v>
      </c>
      <c r="U36" s="9"/>
      <c r="W36" s="86">
        <f t="shared" ref="W36:X36" si="24">D36</f>
        <v>167.1</v>
      </c>
      <c r="X36" s="87">
        <f t="shared" si="24"/>
        <v>51</v>
      </c>
      <c r="Y36" s="92">
        <f t="shared" ref="Y36:Z36" si="25">H36</f>
        <v>12</v>
      </c>
      <c r="Z36" s="90">
        <f t="shared" si="25"/>
        <v>0</v>
      </c>
      <c r="AA36" s="90">
        <f t="shared" si="12"/>
        <v>0</v>
      </c>
      <c r="AB36" s="90">
        <f t="shared" ref="AB36:AD51" si="26">M36</f>
        <v>0</v>
      </c>
      <c r="AC36" s="4" t="str">
        <f t="shared" si="26"/>
        <v/>
      </c>
      <c r="AD36" s="91">
        <f t="shared" si="26"/>
        <v>0</v>
      </c>
      <c r="AE36" s="79" t="str">
        <f t="shared" si="13"/>
        <v>계</v>
      </c>
      <c r="AF36" s="79" t="str">
        <f t="shared" si="14"/>
        <v>5/2</v>
      </c>
      <c r="AH36" s="20" t="str">
        <f t="shared" si="3"/>
        <v>구미동 무지개1단지대림</v>
      </c>
      <c r="AI36" s="87">
        <f t="shared" si="4"/>
        <v>51</v>
      </c>
      <c r="AJ36" s="79" t="str">
        <f t="shared" si="15"/>
        <v>A-</v>
      </c>
      <c r="AK36" s="79" t="s">
        <v>13</v>
      </c>
      <c r="AL36" s="79" t="s">
        <v>62</v>
      </c>
      <c r="AM36" s="79" t="s">
        <v>63</v>
      </c>
      <c r="AN36" s="79" t="str">
        <f t="shared" si="16"/>
        <v>C</v>
      </c>
      <c r="AO36" s="79" t="str">
        <f t="shared" si="17"/>
        <v/>
      </c>
      <c r="AP36" s="79" t="str">
        <f t="shared" si="18"/>
        <v/>
      </c>
      <c r="AQ36" s="79" t="str">
        <f t="shared" si="19"/>
        <v>O</v>
      </c>
      <c r="AR36" s="79" t="str">
        <f t="shared" si="20"/>
        <v>O</v>
      </c>
      <c r="AS36" s="79" t="s">
        <v>2</v>
      </c>
      <c r="AT36" s="79" t="str">
        <f t="shared" si="21"/>
        <v>X</v>
      </c>
      <c r="AU36" s="79" t="str">
        <f t="shared" si="22"/>
        <v>O</v>
      </c>
      <c r="AV36" s="79" t="str">
        <f t="shared" si="23"/>
        <v/>
      </c>
    </row>
    <row r="37" spans="1:48" s="37" customFormat="1" ht="12" x14ac:dyDescent="0.3">
      <c r="A37" s="74" t="s">
        <v>1720</v>
      </c>
      <c r="B37" s="75" t="s">
        <v>1707</v>
      </c>
      <c r="C37" s="85">
        <v>932</v>
      </c>
      <c r="D37" s="86">
        <v>83.7</v>
      </c>
      <c r="E37" s="87">
        <v>25</v>
      </c>
      <c r="F37" s="86">
        <v>58.5</v>
      </c>
      <c r="G37" s="17">
        <v>18</v>
      </c>
      <c r="H37" s="88">
        <v>360</v>
      </c>
      <c r="I37" s="89">
        <v>80000</v>
      </c>
      <c r="J37" s="89" t="s">
        <v>71</v>
      </c>
      <c r="K37" s="89">
        <v>48000</v>
      </c>
      <c r="L37" s="89" t="s">
        <v>66</v>
      </c>
      <c r="M37" s="90">
        <f>I37-K37</f>
        <v>32000</v>
      </c>
      <c r="N37" s="4">
        <f>IF(ISERROR(K37/I37),"",K37/I37)</f>
        <v>0.6</v>
      </c>
      <c r="O37" s="91">
        <f>I37/E37</f>
        <v>3200</v>
      </c>
      <c r="P37" s="91">
        <f>K37/E37</f>
        <v>1920</v>
      </c>
      <c r="Q37" s="79">
        <v>3</v>
      </c>
      <c r="R37" s="79">
        <v>1</v>
      </c>
      <c r="S37" s="79" t="s">
        <v>61</v>
      </c>
      <c r="T37" s="5">
        <v>83</v>
      </c>
      <c r="U37" s="9"/>
      <c r="W37" s="86">
        <f>D37</f>
        <v>83.7</v>
      </c>
      <c r="X37" s="87">
        <f>E37</f>
        <v>25</v>
      </c>
      <c r="Y37" s="92">
        <f>H37</f>
        <v>360</v>
      </c>
      <c r="Z37" s="90">
        <f>I37</f>
        <v>80000</v>
      </c>
      <c r="AA37" s="90">
        <f>K37</f>
        <v>48000</v>
      </c>
      <c r="AB37" s="90">
        <f t="shared" si="26"/>
        <v>32000</v>
      </c>
      <c r="AC37" s="4">
        <f t="shared" si="26"/>
        <v>0.6</v>
      </c>
      <c r="AD37" s="91">
        <f t="shared" si="26"/>
        <v>3200</v>
      </c>
      <c r="AE37" s="79" t="str">
        <f>S37</f>
        <v>복</v>
      </c>
      <c r="AF37" s="79" t="str">
        <f>Q37&amp;"/"&amp;R37</f>
        <v>3/1</v>
      </c>
      <c r="AH37" s="20" t="str">
        <f t="shared" si="3"/>
        <v>구미동 무지개5단지청구</v>
      </c>
      <c r="AI37" s="87">
        <f t="shared" si="4"/>
        <v>25</v>
      </c>
      <c r="AJ37" s="79" t="str">
        <f>IF(AI37="","",$AJ$2)</f>
        <v>A-</v>
      </c>
      <c r="AK37" s="79" t="s">
        <v>13</v>
      </c>
      <c r="AL37" s="79" t="s">
        <v>62</v>
      </c>
      <c r="AM37" s="79" t="s">
        <v>63</v>
      </c>
      <c r="AN37" s="79" t="str">
        <f>IF(AI37="","",$AN$2)</f>
        <v>C</v>
      </c>
      <c r="AO37" s="79" t="str">
        <f>IF(N37="","",IF(N37&gt;=$AO$1/100,"O","X"))</f>
        <v>X</v>
      </c>
      <c r="AP37" s="79" t="str">
        <f>IF(I37="","",IF(I37&lt;=$AP$1,"O","X"))</f>
        <v>X</v>
      </c>
      <c r="AQ37" s="79" t="str">
        <f>IF(O37="","",IF(O37&lt;=$AQ$1,"O","X"))</f>
        <v>X</v>
      </c>
      <c r="AR37" s="79" t="str">
        <f>IF(M37="","",IF(M37&lt;=$AR$1,"O","X"))</f>
        <v>X</v>
      </c>
      <c r="AS37" s="79" t="s">
        <v>2</v>
      </c>
      <c r="AT37" s="79" t="str">
        <f>IF(OR(F37="",AI37=""),"",IF(AND((F37&lt;=85),(AI37&gt;=15)),"O","X"))</f>
        <v>O</v>
      </c>
      <c r="AU37" s="79" t="str">
        <f>IF(C37="","",IF(C37&gt;=$AU$1,"O","X"))</f>
        <v>O</v>
      </c>
      <c r="AV37" s="79" t="str">
        <f>IF(AO37="","",IF(AND(AO37="O",AP37="O",AR37="O",AT37="O",AU37="O"),"후보","X"))</f>
        <v>X</v>
      </c>
    </row>
    <row r="38" spans="1:48" s="37" customFormat="1" ht="12" x14ac:dyDescent="0.3">
      <c r="A38" s="74" t="s">
        <v>1720</v>
      </c>
      <c r="B38" s="75" t="s">
        <v>1708</v>
      </c>
      <c r="C38" s="85">
        <v>932</v>
      </c>
      <c r="D38" s="86">
        <v>108.9</v>
      </c>
      <c r="E38" s="87">
        <v>33</v>
      </c>
      <c r="F38" s="86">
        <v>85</v>
      </c>
      <c r="G38" s="17">
        <v>26</v>
      </c>
      <c r="H38" s="88">
        <v>572</v>
      </c>
      <c r="I38" s="89">
        <v>105000</v>
      </c>
      <c r="J38" s="89" t="s">
        <v>82</v>
      </c>
      <c r="K38" s="89">
        <v>60000</v>
      </c>
      <c r="L38" s="89" t="s">
        <v>79</v>
      </c>
      <c r="M38" s="90">
        <f>I38-K38</f>
        <v>45000</v>
      </c>
      <c r="N38" s="4">
        <f>IF(ISERROR(K38/I38),"",K38/I38)</f>
        <v>0.5714285714285714</v>
      </c>
      <c r="O38" s="91">
        <f>I38/E38</f>
        <v>3181.818181818182</v>
      </c>
      <c r="P38" s="91">
        <f>K38/E38</f>
        <v>1818.1818181818182</v>
      </c>
      <c r="Q38" s="79">
        <v>3</v>
      </c>
      <c r="R38" s="79">
        <v>2</v>
      </c>
      <c r="S38" s="79" t="s">
        <v>72</v>
      </c>
      <c r="T38" s="5">
        <v>108</v>
      </c>
      <c r="U38" s="9"/>
      <c r="W38" s="86">
        <f>D38</f>
        <v>108.9</v>
      </c>
      <c r="X38" s="87">
        <f>E38</f>
        <v>33</v>
      </c>
      <c r="Y38" s="92">
        <f>H38</f>
        <v>572</v>
      </c>
      <c r="Z38" s="90">
        <f>I38</f>
        <v>105000</v>
      </c>
      <c r="AA38" s="90">
        <f>K38</f>
        <v>60000</v>
      </c>
      <c r="AB38" s="90">
        <f t="shared" si="26"/>
        <v>45000</v>
      </c>
      <c r="AC38" s="4">
        <f t="shared" si="26"/>
        <v>0.5714285714285714</v>
      </c>
      <c r="AD38" s="91">
        <f t="shared" si="26"/>
        <v>3181.818181818182</v>
      </c>
      <c r="AE38" s="79" t="str">
        <f>S38</f>
        <v>계</v>
      </c>
      <c r="AF38" s="79" t="str">
        <f>Q38&amp;"/"&amp;R38</f>
        <v>3/2</v>
      </c>
      <c r="AH38" s="20" t="str">
        <f t="shared" si="3"/>
        <v>구미동 무지개5단지청구</v>
      </c>
      <c r="AI38" s="87">
        <f t="shared" si="4"/>
        <v>33</v>
      </c>
      <c r="AJ38" s="79" t="str">
        <f>IF(AI38="","",$AJ$2)</f>
        <v>A-</v>
      </c>
      <c r="AK38" s="79" t="s">
        <v>13</v>
      </c>
      <c r="AL38" s="79" t="s">
        <v>62</v>
      </c>
      <c r="AM38" s="79" t="s">
        <v>63</v>
      </c>
      <c r="AN38" s="79" t="str">
        <f>IF(AI38="","",$AN$2)</f>
        <v>C</v>
      </c>
      <c r="AO38" s="79" t="str">
        <f>IF(N38="","",IF(N38&gt;=$AO$1/100,"O","X"))</f>
        <v>X</v>
      </c>
      <c r="AP38" s="79" t="str">
        <f>IF(I38="","",IF(I38&lt;=$AP$1,"O","X"))</f>
        <v>X</v>
      </c>
      <c r="AQ38" s="79" t="str">
        <f>IF(O38="","",IF(O38&lt;=$AQ$1,"O","X"))</f>
        <v>X</v>
      </c>
      <c r="AR38" s="79" t="str">
        <f>IF(M38="","",IF(M38&lt;=$AR$1,"O","X"))</f>
        <v>X</v>
      </c>
      <c r="AS38" s="79" t="s">
        <v>2</v>
      </c>
      <c r="AT38" s="79" t="str">
        <f>IF(OR(F38="",AI38=""),"",IF(AND((F38&lt;=85),(AI38&gt;=15)),"O","X"))</f>
        <v>O</v>
      </c>
      <c r="AU38" s="79" t="str">
        <f>IF(C38="","",IF(C38&gt;=$AU$1,"O","X"))</f>
        <v>O</v>
      </c>
      <c r="AV38" s="79" t="str">
        <f>IF(AO38="","",IF(AND(AO38="O",AP38="O",AR38="O",AT38="O",AU38="O"),"후보","X"))</f>
        <v>X</v>
      </c>
    </row>
    <row r="39" spans="1:48" s="37" customFormat="1" ht="12" x14ac:dyDescent="0.3">
      <c r="A39" s="74" t="s">
        <v>1721</v>
      </c>
      <c r="B39" s="75" t="s">
        <v>1716</v>
      </c>
      <c r="C39" s="85">
        <v>779</v>
      </c>
      <c r="D39" s="86">
        <v>49.7</v>
      </c>
      <c r="E39" s="87">
        <v>15</v>
      </c>
      <c r="F39" s="86">
        <v>35.299999999999997</v>
      </c>
      <c r="G39" s="17">
        <v>11</v>
      </c>
      <c r="H39" s="88">
        <v>297</v>
      </c>
      <c r="I39" s="89">
        <v>66000</v>
      </c>
      <c r="J39" s="89" t="s">
        <v>66</v>
      </c>
      <c r="K39" s="89">
        <v>28000</v>
      </c>
      <c r="L39" s="89" t="s">
        <v>65</v>
      </c>
      <c r="M39" s="90">
        <f>I39-K39</f>
        <v>38000</v>
      </c>
      <c r="N39" s="4">
        <f>IF(ISERROR(K39/I39),"",K39/I39)</f>
        <v>0.42424242424242425</v>
      </c>
      <c r="O39" s="91">
        <f>I39/E39</f>
        <v>4400</v>
      </c>
      <c r="P39" s="91">
        <f>K39/E39</f>
        <v>1866.6666666666667</v>
      </c>
      <c r="Q39" s="79">
        <v>2</v>
      </c>
      <c r="R39" s="79">
        <v>1</v>
      </c>
      <c r="S39" s="79" t="s">
        <v>61</v>
      </c>
      <c r="T39" s="5" t="s">
        <v>85</v>
      </c>
      <c r="U39" s="9"/>
      <c r="W39" s="86">
        <f t="shared" ref="W39:X46" si="27">D39</f>
        <v>49.7</v>
      </c>
      <c r="X39" s="87">
        <f t="shared" si="27"/>
        <v>15</v>
      </c>
      <c r="Y39" s="92">
        <f t="shared" ref="Y39:Z46" si="28">H39</f>
        <v>297</v>
      </c>
      <c r="Z39" s="90">
        <f t="shared" si="28"/>
        <v>66000</v>
      </c>
      <c r="AA39" s="90">
        <f>K39</f>
        <v>28000</v>
      </c>
      <c r="AB39" s="90">
        <f t="shared" si="26"/>
        <v>38000</v>
      </c>
      <c r="AC39" s="4">
        <f t="shared" si="26"/>
        <v>0.42424242424242425</v>
      </c>
      <c r="AD39" s="91">
        <f t="shared" si="26"/>
        <v>4400</v>
      </c>
      <c r="AE39" s="79" t="str">
        <f>S39</f>
        <v>복</v>
      </c>
      <c r="AF39" s="79" t="str">
        <f>Q39&amp;"/"&amp;R39</f>
        <v>2/1</v>
      </c>
      <c r="AH39" s="20" t="str">
        <f t="shared" si="3"/>
        <v>구미동 하얀주공5단지</v>
      </c>
      <c r="AI39" s="87">
        <f t="shared" si="4"/>
        <v>15</v>
      </c>
      <c r="AJ39" s="79" t="str">
        <f>IF(AI39="","",$AJ$2)</f>
        <v>A-</v>
      </c>
      <c r="AK39" s="79" t="s">
        <v>13</v>
      </c>
      <c r="AL39" s="79" t="s">
        <v>62</v>
      </c>
      <c r="AM39" s="79" t="s">
        <v>63</v>
      </c>
      <c r="AN39" s="79" t="str">
        <f>IF(AI39="","",$AN$2)</f>
        <v>C</v>
      </c>
      <c r="AO39" s="79" t="str">
        <f>IF(N39="","",IF(N39&gt;=$AO$1/100,"O","X"))</f>
        <v>X</v>
      </c>
      <c r="AP39" s="79" t="str">
        <f>IF(I39="","",IF(I39&lt;=$AP$1,"O","X"))</f>
        <v>X</v>
      </c>
      <c r="AQ39" s="79" t="str">
        <f>IF(O39="","",IF(O39&lt;=$AQ$1,"O","X"))</f>
        <v>X</v>
      </c>
      <c r="AR39" s="79" t="str">
        <f>IF(M39="","",IF(M39&lt;=$AR$1,"O","X"))</f>
        <v>X</v>
      </c>
      <c r="AS39" s="79" t="s">
        <v>2</v>
      </c>
      <c r="AT39" s="79" t="str">
        <f>IF(OR(F39="",AI39=""),"",IF(AND((F39&lt;=85),(AI39&gt;=15)),"O","X"))</f>
        <v>O</v>
      </c>
      <c r="AU39" s="79" t="str">
        <f>IF(C39="","",IF(C39&gt;=$AU$1,"O","X"))</f>
        <v>O</v>
      </c>
      <c r="AV39" s="79" t="str">
        <f>IF(AO39="","",IF(AND(AO39="O",AP39="O",AR39="O",AT39="O",AU39="O"),"후보","X"))</f>
        <v>X</v>
      </c>
    </row>
    <row r="40" spans="1:48" s="37" customFormat="1" ht="12" x14ac:dyDescent="0.3">
      <c r="A40" s="74" t="s">
        <v>1721</v>
      </c>
      <c r="B40" s="75" t="s">
        <v>1716</v>
      </c>
      <c r="C40" s="85">
        <v>779</v>
      </c>
      <c r="D40" s="86">
        <v>50.3</v>
      </c>
      <c r="E40" s="87">
        <v>15</v>
      </c>
      <c r="F40" s="86">
        <v>35.299999999999997</v>
      </c>
      <c r="G40" s="17">
        <v>11</v>
      </c>
      <c r="H40" s="88">
        <v>39</v>
      </c>
      <c r="I40" s="89"/>
      <c r="J40" s="89"/>
      <c r="K40" s="89"/>
      <c r="L40" s="89"/>
      <c r="M40" s="90">
        <f>I40-K40</f>
        <v>0</v>
      </c>
      <c r="N40" s="4" t="str">
        <f>IF(ISERROR(K40/I40),"",K40/I40)</f>
        <v/>
      </c>
      <c r="O40" s="91">
        <f>I40/E40</f>
        <v>0</v>
      </c>
      <c r="P40" s="91">
        <f>K40/E40</f>
        <v>0</v>
      </c>
      <c r="Q40" s="79">
        <v>2</v>
      </c>
      <c r="R40" s="79">
        <v>1</v>
      </c>
      <c r="S40" s="79" t="s">
        <v>61</v>
      </c>
      <c r="T40" s="5" t="s">
        <v>86</v>
      </c>
      <c r="U40" s="9"/>
      <c r="W40" s="86">
        <f t="shared" si="27"/>
        <v>50.3</v>
      </c>
      <c r="X40" s="87">
        <f t="shared" si="27"/>
        <v>15</v>
      </c>
      <c r="Y40" s="92">
        <f t="shared" si="28"/>
        <v>39</v>
      </c>
      <c r="Z40" s="90">
        <f t="shared" si="28"/>
        <v>0</v>
      </c>
      <c r="AA40" s="90">
        <f>K40</f>
        <v>0</v>
      </c>
      <c r="AB40" s="90">
        <f t="shared" si="26"/>
        <v>0</v>
      </c>
      <c r="AC40" s="4" t="str">
        <f t="shared" si="26"/>
        <v/>
      </c>
      <c r="AD40" s="91">
        <f t="shared" si="26"/>
        <v>0</v>
      </c>
      <c r="AE40" s="79" t="str">
        <f>S40</f>
        <v>복</v>
      </c>
      <c r="AF40" s="79" t="str">
        <f>Q40&amp;"/"&amp;R40</f>
        <v>2/1</v>
      </c>
      <c r="AH40" s="20" t="str">
        <f t="shared" si="3"/>
        <v>구미동 하얀주공5단지</v>
      </c>
      <c r="AI40" s="87">
        <f t="shared" si="4"/>
        <v>15</v>
      </c>
      <c r="AJ40" s="79" t="str">
        <f>IF(AI40="","",$AJ$2)</f>
        <v>A-</v>
      </c>
      <c r="AK40" s="79" t="s">
        <v>13</v>
      </c>
      <c r="AL40" s="79" t="s">
        <v>62</v>
      </c>
      <c r="AM40" s="79" t="s">
        <v>63</v>
      </c>
      <c r="AN40" s="79" t="str">
        <f>IF(AI40="","",$AN$2)</f>
        <v>C</v>
      </c>
      <c r="AO40" s="79" t="str">
        <f>IF(N40="","",IF(N40&gt;=$AO$1/100,"O","X"))</f>
        <v/>
      </c>
      <c r="AP40" s="79" t="str">
        <f>IF(I40="","",IF(I40&lt;=$AP$1,"O","X"))</f>
        <v/>
      </c>
      <c r="AQ40" s="79" t="str">
        <f>IF(O40="","",IF(O40&lt;=$AQ$1,"O","X"))</f>
        <v>O</v>
      </c>
      <c r="AR40" s="79" t="str">
        <f>IF(M40="","",IF(M40&lt;=$AR$1,"O","X"))</f>
        <v>O</v>
      </c>
      <c r="AS40" s="79" t="s">
        <v>2</v>
      </c>
      <c r="AT40" s="79" t="str">
        <f>IF(OR(F40="",AI40=""),"",IF(AND((F40&lt;=85),(AI40&gt;=15)),"O","X"))</f>
        <v>O</v>
      </c>
      <c r="AU40" s="79" t="str">
        <f>IF(C40="","",IF(C40&gt;=$AU$1,"O","X"))</f>
        <v>O</v>
      </c>
      <c r="AV40" s="79" t="str">
        <f>IF(AO40="","",IF(AND(AO40="O",AP40="O",AR40="O",AT40="O",AU40="O"),"후보","X"))</f>
        <v/>
      </c>
    </row>
    <row r="41" spans="1:48" s="37" customFormat="1" ht="12" x14ac:dyDescent="0.3">
      <c r="A41" s="74" t="s">
        <v>1721</v>
      </c>
      <c r="B41" s="75" t="s">
        <v>1713</v>
      </c>
      <c r="C41" s="85">
        <v>779</v>
      </c>
      <c r="D41" s="86">
        <v>51.3</v>
      </c>
      <c r="E41" s="87">
        <v>16</v>
      </c>
      <c r="F41" s="86">
        <v>36</v>
      </c>
      <c r="G41" s="17">
        <v>11</v>
      </c>
      <c r="H41" s="88">
        <v>20</v>
      </c>
      <c r="I41" s="89"/>
      <c r="J41" s="89"/>
      <c r="K41" s="89"/>
      <c r="L41" s="89"/>
      <c r="M41" s="90">
        <f>I41-K41</f>
        <v>0</v>
      </c>
      <c r="N41" s="4" t="str">
        <f>IF(ISERROR(K41/I41),"",K41/I41)</f>
        <v/>
      </c>
      <c r="O41" s="91">
        <f>I41/E41</f>
        <v>0</v>
      </c>
      <c r="P41" s="91">
        <f>K41/E41</f>
        <v>0</v>
      </c>
      <c r="Q41" s="79">
        <v>2</v>
      </c>
      <c r="R41" s="79">
        <v>1</v>
      </c>
      <c r="S41" s="79" t="s">
        <v>61</v>
      </c>
      <c r="T41" s="5" t="s">
        <v>87</v>
      </c>
      <c r="U41" s="9"/>
      <c r="W41" s="86">
        <f t="shared" si="27"/>
        <v>51.3</v>
      </c>
      <c r="X41" s="87">
        <f t="shared" si="27"/>
        <v>16</v>
      </c>
      <c r="Y41" s="92">
        <f t="shared" si="28"/>
        <v>20</v>
      </c>
      <c r="Z41" s="90">
        <f t="shared" si="28"/>
        <v>0</v>
      </c>
      <c r="AA41" s="90">
        <f>K41</f>
        <v>0</v>
      </c>
      <c r="AB41" s="90">
        <f t="shared" si="26"/>
        <v>0</v>
      </c>
      <c r="AC41" s="4" t="str">
        <f t="shared" si="26"/>
        <v/>
      </c>
      <c r="AD41" s="91">
        <f t="shared" si="26"/>
        <v>0</v>
      </c>
      <c r="AE41" s="79" t="str">
        <f>S41</f>
        <v>복</v>
      </c>
      <c r="AF41" s="79" t="str">
        <f>Q41&amp;"/"&amp;R41</f>
        <v>2/1</v>
      </c>
      <c r="AH41" s="20" t="str">
        <f t="shared" si="3"/>
        <v>구미동 하얀주공5단지</v>
      </c>
      <c r="AI41" s="87">
        <f t="shared" si="4"/>
        <v>16</v>
      </c>
      <c r="AJ41" s="79" t="str">
        <f>IF(AI41="","",$AJ$2)</f>
        <v>A-</v>
      </c>
      <c r="AK41" s="79" t="s">
        <v>13</v>
      </c>
      <c r="AL41" s="79" t="s">
        <v>62</v>
      </c>
      <c r="AM41" s="79" t="s">
        <v>63</v>
      </c>
      <c r="AN41" s="79" t="str">
        <f>IF(AI41="","",$AN$2)</f>
        <v>C</v>
      </c>
      <c r="AO41" s="79" t="str">
        <f>IF(N41="","",IF(N41&gt;=$AO$1/100,"O","X"))</f>
        <v/>
      </c>
      <c r="AP41" s="79" t="str">
        <f>IF(I41="","",IF(I41&lt;=$AP$1,"O","X"))</f>
        <v/>
      </c>
      <c r="AQ41" s="79" t="str">
        <f>IF(O41="","",IF(O41&lt;=$AQ$1,"O","X"))</f>
        <v>O</v>
      </c>
      <c r="AR41" s="79" t="str">
        <f>IF(M41="","",IF(M41&lt;=$AR$1,"O","X"))</f>
        <v>O</v>
      </c>
      <c r="AS41" s="79" t="s">
        <v>2</v>
      </c>
      <c r="AT41" s="79" t="str">
        <f>IF(OR(F41="",AI41=""),"",IF(AND((F41&lt;=85),(AI41&gt;=15)),"O","X"))</f>
        <v>O</v>
      </c>
      <c r="AU41" s="79" t="str">
        <f>IF(C41="","",IF(C41&gt;=$AU$1,"O","X"))</f>
        <v>O</v>
      </c>
      <c r="AV41" s="79" t="str">
        <f>IF(AO41="","",IF(AND(AO41="O",AP41="O",AR41="O",AT41="O",AU41="O"),"후보","X"))</f>
        <v/>
      </c>
    </row>
    <row r="42" spans="1:48" s="37" customFormat="1" ht="12" x14ac:dyDescent="0.3">
      <c r="A42" s="74" t="s">
        <v>1721</v>
      </c>
      <c r="B42" s="75" t="s">
        <v>1716</v>
      </c>
      <c r="C42" s="85">
        <v>779</v>
      </c>
      <c r="D42" s="86">
        <v>53.4</v>
      </c>
      <c r="E42" s="87">
        <v>16</v>
      </c>
      <c r="F42" s="86">
        <v>38.1</v>
      </c>
      <c r="G42" s="17">
        <v>12</v>
      </c>
      <c r="H42" s="88">
        <v>252</v>
      </c>
      <c r="I42" s="89">
        <v>69000</v>
      </c>
      <c r="J42" s="89" t="s">
        <v>59</v>
      </c>
      <c r="K42" s="89">
        <v>30000</v>
      </c>
      <c r="L42" s="89" t="s">
        <v>68</v>
      </c>
      <c r="M42" s="90">
        <f>I42-K42</f>
        <v>39000</v>
      </c>
      <c r="N42" s="4">
        <f>IF(ISERROR(K42/I42),"",K42/I42)</f>
        <v>0.43478260869565216</v>
      </c>
      <c r="O42" s="91">
        <f>I42/E42</f>
        <v>4312.5</v>
      </c>
      <c r="P42" s="91">
        <f>K42/E42</f>
        <v>1875</v>
      </c>
      <c r="Q42" s="79">
        <v>2</v>
      </c>
      <c r="R42" s="79">
        <v>1</v>
      </c>
      <c r="S42" s="79" t="s">
        <v>61</v>
      </c>
      <c r="T42" s="5" t="s">
        <v>88</v>
      </c>
      <c r="U42" s="9"/>
      <c r="W42" s="86">
        <f t="shared" si="27"/>
        <v>53.4</v>
      </c>
      <c r="X42" s="87">
        <f t="shared" si="27"/>
        <v>16</v>
      </c>
      <c r="Y42" s="92">
        <f t="shared" si="28"/>
        <v>252</v>
      </c>
      <c r="Z42" s="90">
        <f t="shared" si="28"/>
        <v>69000</v>
      </c>
      <c r="AA42" s="90">
        <f>K42</f>
        <v>30000</v>
      </c>
      <c r="AB42" s="90">
        <f t="shared" si="26"/>
        <v>39000</v>
      </c>
      <c r="AC42" s="4">
        <f t="shared" si="26"/>
        <v>0.43478260869565216</v>
      </c>
      <c r="AD42" s="91">
        <f t="shared" si="26"/>
        <v>4312.5</v>
      </c>
      <c r="AE42" s="79" t="str">
        <f>S42</f>
        <v>복</v>
      </c>
      <c r="AF42" s="79" t="str">
        <f>Q42&amp;"/"&amp;R42</f>
        <v>2/1</v>
      </c>
      <c r="AH42" s="20" t="str">
        <f t="shared" si="3"/>
        <v>구미동 하얀주공5단지</v>
      </c>
      <c r="AI42" s="87">
        <f t="shared" si="4"/>
        <v>16</v>
      </c>
      <c r="AJ42" s="79" t="str">
        <f>IF(AI42="","",$AJ$2)</f>
        <v>A-</v>
      </c>
      <c r="AK42" s="79" t="s">
        <v>13</v>
      </c>
      <c r="AL42" s="79" t="s">
        <v>62</v>
      </c>
      <c r="AM42" s="79" t="s">
        <v>63</v>
      </c>
      <c r="AN42" s="79" t="str">
        <f>IF(AI42="","",$AN$2)</f>
        <v>C</v>
      </c>
      <c r="AO42" s="79" t="str">
        <f>IF(N42="","",IF(N42&gt;=$AO$1/100,"O","X"))</f>
        <v>X</v>
      </c>
      <c r="AP42" s="79" t="str">
        <f>IF(I42="","",IF(I42&lt;=$AP$1,"O","X"))</f>
        <v>X</v>
      </c>
      <c r="AQ42" s="79" t="str">
        <f>IF(O42="","",IF(O42&lt;=$AQ$1,"O","X"))</f>
        <v>X</v>
      </c>
      <c r="AR42" s="79" t="str">
        <f>IF(M42="","",IF(M42&lt;=$AR$1,"O","X"))</f>
        <v>X</v>
      </c>
      <c r="AS42" s="79" t="s">
        <v>2</v>
      </c>
      <c r="AT42" s="79" t="str">
        <f>IF(OR(F42="",AI42=""),"",IF(AND((F42&lt;=85),(AI42&gt;=15)),"O","X"))</f>
        <v>O</v>
      </c>
      <c r="AU42" s="79" t="str">
        <f>IF(C42="","",IF(C42&gt;=$AU$1,"O","X"))</f>
        <v>O</v>
      </c>
      <c r="AV42" s="79" t="str">
        <f>IF(AO42="","",IF(AND(AO42="O",AP42="O",AR42="O",AT42="O",AU42="O"),"후보","X"))</f>
        <v>X</v>
      </c>
    </row>
    <row r="43" spans="1:48" s="37" customFormat="1" ht="12" x14ac:dyDescent="0.3">
      <c r="A43" s="74" t="s">
        <v>1722</v>
      </c>
      <c r="B43" s="75" t="s">
        <v>1713</v>
      </c>
      <c r="C43" s="85">
        <v>779</v>
      </c>
      <c r="D43" s="86">
        <v>54.7</v>
      </c>
      <c r="E43" s="87">
        <v>17</v>
      </c>
      <c r="F43" s="86">
        <v>39</v>
      </c>
      <c r="G43" s="17">
        <v>12</v>
      </c>
      <c r="H43" s="88">
        <v>171</v>
      </c>
      <c r="I43" s="89">
        <v>69000</v>
      </c>
      <c r="J43" s="89" t="s">
        <v>59</v>
      </c>
      <c r="K43" s="89">
        <v>34000</v>
      </c>
      <c r="L43" s="89" t="s">
        <v>78</v>
      </c>
      <c r="M43" s="90">
        <f>I43-K43</f>
        <v>35000</v>
      </c>
      <c r="N43" s="4">
        <f>IF(ISERROR(K43/I43),"",K43/I43)</f>
        <v>0.49275362318840582</v>
      </c>
      <c r="O43" s="91">
        <f>I43/E43</f>
        <v>4058.8235294117649</v>
      </c>
      <c r="P43" s="91">
        <f>K43/E43</f>
        <v>2000</v>
      </c>
      <c r="Q43" s="79">
        <v>2</v>
      </c>
      <c r="R43" s="79">
        <v>1</v>
      </c>
      <c r="S43" s="79" t="s">
        <v>61</v>
      </c>
      <c r="T43" s="5">
        <v>54</v>
      </c>
      <c r="U43" s="9"/>
      <c r="W43" s="86">
        <f t="shared" si="27"/>
        <v>54.7</v>
      </c>
      <c r="X43" s="87">
        <f t="shared" si="27"/>
        <v>17</v>
      </c>
      <c r="Y43" s="92">
        <f t="shared" si="28"/>
        <v>171</v>
      </c>
      <c r="Z43" s="90">
        <f t="shared" si="28"/>
        <v>69000</v>
      </c>
      <c r="AA43" s="90">
        <f>K43</f>
        <v>34000</v>
      </c>
      <c r="AB43" s="90">
        <f t="shared" si="26"/>
        <v>35000</v>
      </c>
      <c r="AC43" s="4">
        <f t="shared" si="26"/>
        <v>0.49275362318840582</v>
      </c>
      <c r="AD43" s="91">
        <f t="shared" si="26"/>
        <v>4058.8235294117649</v>
      </c>
      <c r="AE43" s="79" t="str">
        <f>S43</f>
        <v>복</v>
      </c>
      <c r="AF43" s="79" t="str">
        <f>Q43&amp;"/"&amp;R43</f>
        <v>2/1</v>
      </c>
      <c r="AH43" s="20" t="str">
        <f t="shared" si="3"/>
        <v>구미동 하얀주공5단지</v>
      </c>
      <c r="AI43" s="87">
        <f t="shared" si="4"/>
        <v>17</v>
      </c>
      <c r="AJ43" s="79" t="str">
        <f>IF(AI43="","",$AJ$2)</f>
        <v>A-</v>
      </c>
      <c r="AK43" s="79" t="s">
        <v>13</v>
      </c>
      <c r="AL43" s="79" t="s">
        <v>62</v>
      </c>
      <c r="AM43" s="79" t="s">
        <v>63</v>
      </c>
      <c r="AN43" s="79" t="str">
        <f>IF(AI43="","",$AN$2)</f>
        <v>C</v>
      </c>
      <c r="AO43" s="79" t="str">
        <f>IF(N43="","",IF(N43&gt;=$AO$1/100,"O","X"))</f>
        <v>X</v>
      </c>
      <c r="AP43" s="79" t="str">
        <f>IF(I43="","",IF(I43&lt;=$AP$1,"O","X"))</f>
        <v>X</v>
      </c>
      <c r="AQ43" s="79" t="str">
        <f>IF(O43="","",IF(O43&lt;=$AQ$1,"O","X"))</f>
        <v>X</v>
      </c>
      <c r="AR43" s="79" t="str">
        <f>IF(M43="","",IF(M43&lt;=$AR$1,"O","X"))</f>
        <v>X</v>
      </c>
      <c r="AS43" s="79" t="s">
        <v>2</v>
      </c>
      <c r="AT43" s="79" t="str">
        <f>IF(OR(F43="",AI43=""),"",IF(AND((F43&lt;=85),(AI43&gt;=15)),"O","X"))</f>
        <v>O</v>
      </c>
      <c r="AU43" s="79" t="str">
        <f>IF(C43="","",IF(C43&gt;=$AU$1,"O","X"))</f>
        <v>O</v>
      </c>
      <c r="AV43" s="79" t="str">
        <f>IF(AO43="","",IF(AND(AO43="O",AP43="O",AR43="O",AT43="O",AU43="O"),"후보","X"))</f>
        <v>X</v>
      </c>
    </row>
    <row r="44" spans="1:48" s="37" customFormat="1" ht="12" x14ac:dyDescent="0.3">
      <c r="A44" s="74" t="s">
        <v>1724</v>
      </c>
      <c r="B44" s="75" t="s">
        <v>1723</v>
      </c>
      <c r="C44" s="85">
        <v>563</v>
      </c>
      <c r="D44" s="86">
        <v>66.8</v>
      </c>
      <c r="E44" s="87">
        <v>20</v>
      </c>
      <c r="F44" s="86">
        <v>49.7</v>
      </c>
      <c r="G44" s="17">
        <v>15</v>
      </c>
      <c r="H44" s="88">
        <v>96</v>
      </c>
      <c r="I44" s="89">
        <v>75000</v>
      </c>
      <c r="J44" s="89" t="s">
        <v>66</v>
      </c>
      <c r="K44" s="89">
        <v>20000</v>
      </c>
      <c r="L44" s="89" t="s">
        <v>71</v>
      </c>
      <c r="M44" s="90">
        <f>I44-K44</f>
        <v>55000</v>
      </c>
      <c r="N44" s="4">
        <f>IF(ISERROR(K44/I44),"",K44/I44)</f>
        <v>0.26666666666666666</v>
      </c>
      <c r="O44" s="91">
        <f>I44/E44</f>
        <v>3750</v>
      </c>
      <c r="P44" s="91">
        <f>K44/E44</f>
        <v>1000</v>
      </c>
      <c r="Q44" s="79">
        <v>2</v>
      </c>
      <c r="R44" s="79">
        <v>1</v>
      </c>
      <c r="S44" s="79" t="s">
        <v>61</v>
      </c>
      <c r="T44" s="5">
        <v>66</v>
      </c>
      <c r="U44" s="9"/>
      <c r="W44" s="86">
        <f t="shared" si="27"/>
        <v>66.8</v>
      </c>
      <c r="X44" s="87">
        <f t="shared" si="27"/>
        <v>20</v>
      </c>
      <c r="Y44" s="92">
        <f t="shared" si="28"/>
        <v>96</v>
      </c>
      <c r="Z44" s="90">
        <f t="shared" si="28"/>
        <v>75000</v>
      </c>
      <c r="AA44" s="90">
        <f>K44</f>
        <v>20000</v>
      </c>
      <c r="AB44" s="90">
        <f t="shared" si="26"/>
        <v>55000</v>
      </c>
      <c r="AC44" s="4">
        <f t="shared" si="26"/>
        <v>0.26666666666666666</v>
      </c>
      <c r="AD44" s="91">
        <f t="shared" si="26"/>
        <v>3750</v>
      </c>
      <c r="AE44" s="79" t="str">
        <f>S44</f>
        <v>복</v>
      </c>
      <c r="AF44" s="79" t="str">
        <f>Q44&amp;"/"&amp;R44</f>
        <v>2/1</v>
      </c>
      <c r="AH44" s="20" t="str">
        <f t="shared" si="3"/>
        <v>구미동 무지개4단지주공</v>
      </c>
      <c r="AI44" s="87">
        <f t="shared" si="4"/>
        <v>20</v>
      </c>
      <c r="AJ44" s="79" t="str">
        <f>IF(AI44="","",$AJ$2)</f>
        <v>A-</v>
      </c>
      <c r="AK44" s="79" t="s">
        <v>13</v>
      </c>
      <c r="AL44" s="79" t="s">
        <v>62</v>
      </c>
      <c r="AM44" s="79" t="s">
        <v>63</v>
      </c>
      <c r="AN44" s="79" t="str">
        <f>IF(AI44="","",$AN$2)</f>
        <v>C</v>
      </c>
      <c r="AO44" s="79" t="str">
        <f>IF(N44="","",IF(N44&gt;=$AO$1/100,"O","X"))</f>
        <v>X</v>
      </c>
      <c r="AP44" s="79" t="str">
        <f>IF(I44="","",IF(I44&lt;=$AP$1,"O","X"))</f>
        <v>X</v>
      </c>
      <c r="AQ44" s="79" t="str">
        <f>IF(O44="","",IF(O44&lt;=$AQ$1,"O","X"))</f>
        <v>X</v>
      </c>
      <c r="AR44" s="79" t="str">
        <f>IF(M44="","",IF(M44&lt;=$AR$1,"O","X"))</f>
        <v>X</v>
      </c>
      <c r="AS44" s="79" t="s">
        <v>2</v>
      </c>
      <c r="AT44" s="79" t="str">
        <f>IF(OR(F44="",AI44=""),"",IF(AND((F44&lt;=85),(AI44&gt;=15)),"O","X"))</f>
        <v>O</v>
      </c>
      <c r="AU44" s="79" t="str">
        <f>IF(C44="","",IF(C44&gt;=$AU$1,"O","X"))</f>
        <v>O</v>
      </c>
      <c r="AV44" s="79" t="str">
        <f>IF(AO44="","",IF(AND(AO44="O",AP44="O",AR44="O",AT44="O",AU44="O"),"후보","X"))</f>
        <v>X</v>
      </c>
    </row>
    <row r="45" spans="1:48" s="37" customFormat="1" ht="12" x14ac:dyDescent="0.3">
      <c r="A45" s="74" t="s">
        <v>1724</v>
      </c>
      <c r="B45" s="75" t="s">
        <v>1723</v>
      </c>
      <c r="C45" s="85">
        <v>563</v>
      </c>
      <c r="D45" s="86">
        <v>79</v>
      </c>
      <c r="E45" s="87">
        <v>24</v>
      </c>
      <c r="F45" s="86">
        <v>58.1</v>
      </c>
      <c r="G45" s="17">
        <v>18</v>
      </c>
      <c r="H45" s="88">
        <v>267</v>
      </c>
      <c r="I45" s="89">
        <v>89000</v>
      </c>
      <c r="J45" s="89" t="s">
        <v>65</v>
      </c>
      <c r="K45" s="89">
        <v>26000</v>
      </c>
      <c r="L45" s="89" t="s">
        <v>81</v>
      </c>
      <c r="M45" s="90">
        <f>I45-K45</f>
        <v>63000</v>
      </c>
      <c r="N45" s="4">
        <f>IF(ISERROR(K45/I45),"",K45/I45)</f>
        <v>0.29213483146067415</v>
      </c>
      <c r="O45" s="91">
        <f>I45/E45</f>
        <v>3708.3333333333335</v>
      </c>
      <c r="P45" s="91">
        <f>K45/E45</f>
        <v>1083.3333333333333</v>
      </c>
      <c r="Q45" s="79">
        <v>3</v>
      </c>
      <c r="R45" s="79">
        <v>1</v>
      </c>
      <c r="S45" s="79" t="s">
        <v>61</v>
      </c>
      <c r="T45" s="5" t="s">
        <v>89</v>
      </c>
      <c r="U45" s="9"/>
      <c r="W45" s="86">
        <f t="shared" si="27"/>
        <v>79</v>
      </c>
      <c r="X45" s="87">
        <f t="shared" si="27"/>
        <v>24</v>
      </c>
      <c r="Y45" s="92">
        <f t="shared" si="28"/>
        <v>267</v>
      </c>
      <c r="Z45" s="90">
        <f t="shared" si="28"/>
        <v>89000</v>
      </c>
      <c r="AA45" s="90">
        <f>K45</f>
        <v>26000</v>
      </c>
      <c r="AB45" s="90">
        <f t="shared" si="26"/>
        <v>63000</v>
      </c>
      <c r="AC45" s="4">
        <f t="shared" si="26"/>
        <v>0.29213483146067415</v>
      </c>
      <c r="AD45" s="91">
        <f t="shared" si="26"/>
        <v>3708.3333333333335</v>
      </c>
      <c r="AE45" s="79" t="str">
        <f>S45</f>
        <v>복</v>
      </c>
      <c r="AF45" s="79" t="str">
        <f>Q45&amp;"/"&amp;R45</f>
        <v>3/1</v>
      </c>
      <c r="AH45" s="20" t="str">
        <f t="shared" si="3"/>
        <v>구미동 무지개4단지주공</v>
      </c>
      <c r="AI45" s="87">
        <f t="shared" si="4"/>
        <v>24</v>
      </c>
      <c r="AJ45" s="79" t="str">
        <f>IF(AI45="","",$AJ$2)</f>
        <v>A-</v>
      </c>
      <c r="AK45" s="79" t="s">
        <v>13</v>
      </c>
      <c r="AL45" s="79" t="s">
        <v>62</v>
      </c>
      <c r="AM45" s="79" t="s">
        <v>63</v>
      </c>
      <c r="AN45" s="79" t="str">
        <f>IF(AI45="","",$AN$2)</f>
        <v>C</v>
      </c>
      <c r="AO45" s="79" t="str">
        <f>IF(N45="","",IF(N45&gt;=$AO$1/100,"O","X"))</f>
        <v>X</v>
      </c>
      <c r="AP45" s="79" t="str">
        <f>IF(I45="","",IF(I45&lt;=$AP$1,"O","X"))</f>
        <v>X</v>
      </c>
      <c r="AQ45" s="79" t="str">
        <f>IF(O45="","",IF(O45&lt;=$AQ$1,"O","X"))</f>
        <v>X</v>
      </c>
      <c r="AR45" s="79" t="str">
        <f>IF(M45="","",IF(M45&lt;=$AR$1,"O","X"))</f>
        <v>X</v>
      </c>
      <c r="AS45" s="79" t="s">
        <v>2</v>
      </c>
      <c r="AT45" s="79" t="str">
        <f>IF(OR(F45="",AI45=""),"",IF(AND((F45&lt;=85),(AI45&gt;=15)),"O","X"))</f>
        <v>O</v>
      </c>
      <c r="AU45" s="79" t="str">
        <f>IF(C45="","",IF(C45&gt;=$AU$1,"O","X"))</f>
        <v>O</v>
      </c>
      <c r="AV45" s="79" t="str">
        <f>IF(AO45="","",IF(AND(AO45="O",AP45="O",AR45="O",AT45="O",AU45="O"),"후보","X"))</f>
        <v>X</v>
      </c>
    </row>
    <row r="46" spans="1:48" s="37" customFormat="1" ht="12" x14ac:dyDescent="0.3">
      <c r="A46" s="74" t="s">
        <v>1915</v>
      </c>
      <c r="B46" s="75" t="s">
        <v>1723</v>
      </c>
      <c r="C46" s="85">
        <v>563</v>
      </c>
      <c r="D46" s="86">
        <v>80.599999999999994</v>
      </c>
      <c r="E46" s="87">
        <v>24</v>
      </c>
      <c r="F46" s="86">
        <v>60</v>
      </c>
      <c r="G46" s="17">
        <v>18</v>
      </c>
      <c r="H46" s="88">
        <v>200</v>
      </c>
      <c r="I46" s="89">
        <v>96000</v>
      </c>
      <c r="J46" s="89" t="s">
        <v>249</v>
      </c>
      <c r="K46" s="89">
        <v>25000</v>
      </c>
      <c r="L46" s="89" t="s">
        <v>64</v>
      </c>
      <c r="M46" s="90">
        <f>I46-K46</f>
        <v>71000</v>
      </c>
      <c r="N46" s="4">
        <f>IF(ISERROR(K46/I46),"",K46/I46)</f>
        <v>0.26041666666666669</v>
      </c>
      <c r="O46" s="91">
        <f>I46/E46</f>
        <v>4000</v>
      </c>
      <c r="P46" s="91">
        <f>K46/E46</f>
        <v>1041.6666666666667</v>
      </c>
      <c r="Q46" s="79">
        <v>3</v>
      </c>
      <c r="R46" s="79">
        <v>1</v>
      </c>
      <c r="S46" s="79" t="s">
        <v>61</v>
      </c>
      <c r="T46" s="5" t="s">
        <v>70</v>
      </c>
      <c r="U46" s="9"/>
      <c r="W46" s="86">
        <f t="shared" si="27"/>
        <v>80.599999999999994</v>
      </c>
      <c r="X46" s="87">
        <f t="shared" si="27"/>
        <v>24</v>
      </c>
      <c r="Y46" s="92">
        <f t="shared" si="28"/>
        <v>200</v>
      </c>
      <c r="Z46" s="90">
        <f t="shared" si="28"/>
        <v>96000</v>
      </c>
      <c r="AA46" s="90">
        <f>K46</f>
        <v>25000</v>
      </c>
      <c r="AB46" s="90">
        <f t="shared" si="26"/>
        <v>71000</v>
      </c>
      <c r="AC46" s="4">
        <f t="shared" si="26"/>
        <v>0.26041666666666669</v>
      </c>
      <c r="AD46" s="91">
        <f t="shared" si="26"/>
        <v>4000</v>
      </c>
      <c r="AE46" s="79" t="str">
        <f>S46</f>
        <v>복</v>
      </c>
      <c r="AF46" s="79" t="str">
        <f>Q46&amp;"/"&amp;R46</f>
        <v>3/1</v>
      </c>
      <c r="AH46" s="20" t="str">
        <f t="shared" si="3"/>
        <v>구미동 무지개4단지주공</v>
      </c>
      <c r="AI46" s="87">
        <f t="shared" si="4"/>
        <v>24</v>
      </c>
      <c r="AJ46" s="79" t="str">
        <f>IF(AI46="","",$AJ$2)</f>
        <v>A-</v>
      </c>
      <c r="AK46" s="79" t="s">
        <v>13</v>
      </c>
      <c r="AL46" s="79" t="s">
        <v>62</v>
      </c>
      <c r="AM46" s="79" t="s">
        <v>63</v>
      </c>
      <c r="AN46" s="79" t="str">
        <f>IF(AI46="","",$AN$2)</f>
        <v>C</v>
      </c>
      <c r="AO46" s="79" t="str">
        <f>IF(N46="","",IF(N46&gt;=$AO$1/100,"O","X"))</f>
        <v>X</v>
      </c>
      <c r="AP46" s="79" t="str">
        <f>IF(I46="","",IF(I46&lt;=$AP$1,"O","X"))</f>
        <v>X</v>
      </c>
      <c r="AQ46" s="79" t="str">
        <f>IF(O46="","",IF(O46&lt;=$AQ$1,"O","X"))</f>
        <v>X</v>
      </c>
      <c r="AR46" s="79" t="str">
        <f>IF(M46="","",IF(M46&lt;=$AR$1,"O","X"))</f>
        <v>X</v>
      </c>
      <c r="AS46" s="79" t="s">
        <v>2</v>
      </c>
      <c r="AT46" s="79" t="str">
        <f>IF(OR(F46="",AI46=""),"",IF(AND((F46&lt;=85),(AI46&gt;=15)),"O","X"))</f>
        <v>O</v>
      </c>
      <c r="AU46" s="79" t="str">
        <f>IF(C46="","",IF(C46&gt;=$AU$1,"O","X"))</f>
        <v>O</v>
      </c>
      <c r="AV46" s="79" t="str">
        <f>IF(AO46="","",IF(AND(AO46="O",AP46="O",AR46="O",AT46="O",AU46="O"),"후보","X"))</f>
        <v>X</v>
      </c>
    </row>
    <row r="47" spans="1:48" s="37" customFormat="1" ht="12" x14ac:dyDescent="0.3">
      <c r="A47" s="74" t="s">
        <v>1726</v>
      </c>
      <c r="B47" s="75" t="s">
        <v>1727</v>
      </c>
      <c r="C47" s="85">
        <v>216</v>
      </c>
      <c r="D47" s="86">
        <v>68.900000000000006</v>
      </c>
      <c r="E47" s="87">
        <v>21</v>
      </c>
      <c r="F47" s="86">
        <v>49.8</v>
      </c>
      <c r="G47" s="17">
        <v>15</v>
      </c>
      <c r="H47" s="88">
        <v>108</v>
      </c>
      <c r="I47" s="89"/>
      <c r="J47" s="89"/>
      <c r="K47" s="89"/>
      <c r="L47" s="89"/>
      <c r="M47" s="90">
        <f>I47-K47</f>
        <v>0</v>
      </c>
      <c r="N47" s="4" t="str">
        <f>IF(ISERROR(K47/I47),"",K47/I47)</f>
        <v/>
      </c>
      <c r="O47" s="91">
        <f>I47/E47</f>
        <v>0</v>
      </c>
      <c r="P47" s="91">
        <f>K47/E47</f>
        <v>0</v>
      </c>
      <c r="Q47" s="79">
        <v>2</v>
      </c>
      <c r="R47" s="79">
        <v>1</v>
      </c>
      <c r="S47" s="79" t="s">
        <v>61</v>
      </c>
      <c r="T47" s="5">
        <v>68</v>
      </c>
      <c r="U47" s="9"/>
      <c r="W47" s="86">
        <f>D47</f>
        <v>68.900000000000006</v>
      </c>
      <c r="X47" s="87">
        <f>E47</f>
        <v>21</v>
      </c>
      <c r="Y47" s="92">
        <f>H47</f>
        <v>108</v>
      </c>
      <c r="Z47" s="90">
        <f>I47</f>
        <v>0</v>
      </c>
      <c r="AA47" s="90">
        <f>K47</f>
        <v>0</v>
      </c>
      <c r="AB47" s="90">
        <f t="shared" si="26"/>
        <v>0</v>
      </c>
      <c r="AC47" s="4" t="str">
        <f t="shared" si="26"/>
        <v/>
      </c>
      <c r="AD47" s="91">
        <f t="shared" si="26"/>
        <v>0</v>
      </c>
      <c r="AE47" s="79" t="str">
        <f>S47</f>
        <v>복</v>
      </c>
      <c r="AF47" s="79" t="str">
        <f>Q47&amp;"/"&amp;R47</f>
        <v>2/1</v>
      </c>
      <c r="AH47" s="20" t="str">
        <f t="shared" si="3"/>
        <v>구미동 무지개11단지금강</v>
      </c>
      <c r="AI47" s="87">
        <f t="shared" si="4"/>
        <v>21</v>
      </c>
      <c r="AJ47" s="79" t="str">
        <f>IF(AI47="","",$AJ$2)</f>
        <v>A-</v>
      </c>
      <c r="AK47" s="79" t="s">
        <v>13</v>
      </c>
      <c r="AL47" s="79" t="s">
        <v>62</v>
      </c>
      <c r="AM47" s="79" t="s">
        <v>63</v>
      </c>
      <c r="AN47" s="79" t="str">
        <f>IF(AI47="","",$AN$2)</f>
        <v>C</v>
      </c>
      <c r="AO47" s="79" t="str">
        <f>IF(N47="","",IF(N47&gt;=$AO$1/100,"O","X"))</f>
        <v/>
      </c>
      <c r="AP47" s="79" t="str">
        <f>IF(I47="","",IF(I47&lt;=$AP$1,"O","X"))</f>
        <v/>
      </c>
      <c r="AQ47" s="79" t="str">
        <f>IF(O47="","",IF(O47&lt;=$AQ$1,"O","X"))</f>
        <v>O</v>
      </c>
      <c r="AR47" s="79" t="str">
        <f>IF(M47="","",IF(M47&lt;=$AR$1,"O","X"))</f>
        <v>O</v>
      </c>
      <c r="AS47" s="79" t="s">
        <v>2</v>
      </c>
      <c r="AT47" s="79" t="str">
        <f>IF(OR(F47="",AI47=""),"",IF(AND((F47&lt;=85),(AI47&gt;=15)),"O","X"))</f>
        <v>O</v>
      </c>
      <c r="AU47" s="79" t="str">
        <f>IF(C47="","",IF(C47&gt;=$AU$1,"O","X"))</f>
        <v>X</v>
      </c>
      <c r="AV47" s="79" t="str">
        <f>IF(AO47="","",IF(AND(AO47="O",AP47="O",AR47="O",AT47="O",AU47="O"),"후보","X"))</f>
        <v/>
      </c>
    </row>
    <row r="48" spans="1:48" s="37" customFormat="1" ht="12" x14ac:dyDescent="0.3">
      <c r="A48" s="74" t="s">
        <v>1726</v>
      </c>
      <c r="B48" s="75" t="s">
        <v>1727</v>
      </c>
      <c r="C48" s="85">
        <v>216</v>
      </c>
      <c r="D48" s="86">
        <v>108.5</v>
      </c>
      <c r="E48" s="87">
        <v>33</v>
      </c>
      <c r="F48" s="86">
        <v>85</v>
      </c>
      <c r="G48" s="17">
        <v>26</v>
      </c>
      <c r="H48" s="88">
        <v>108</v>
      </c>
      <c r="I48" s="89"/>
      <c r="J48" s="89"/>
      <c r="K48" s="89"/>
      <c r="L48" s="89"/>
      <c r="M48" s="90">
        <f>I48-K48</f>
        <v>0</v>
      </c>
      <c r="N48" s="4" t="str">
        <f>IF(ISERROR(K48/I48),"",K48/I48)</f>
        <v/>
      </c>
      <c r="O48" s="91">
        <f>I48/E48</f>
        <v>0</v>
      </c>
      <c r="P48" s="91">
        <f>K48/E48</f>
        <v>0</v>
      </c>
      <c r="Q48" s="79">
        <v>3</v>
      </c>
      <c r="R48" s="79">
        <v>2</v>
      </c>
      <c r="S48" s="79" t="s">
        <v>72</v>
      </c>
      <c r="T48" s="5">
        <v>108</v>
      </c>
      <c r="U48" s="9"/>
      <c r="W48" s="86">
        <f>D48</f>
        <v>108.5</v>
      </c>
      <c r="X48" s="87">
        <f>E48</f>
        <v>33</v>
      </c>
      <c r="Y48" s="92">
        <f>H48</f>
        <v>108</v>
      </c>
      <c r="Z48" s="90">
        <f>I48</f>
        <v>0</v>
      </c>
      <c r="AA48" s="90">
        <f>K48</f>
        <v>0</v>
      </c>
      <c r="AB48" s="90">
        <f t="shared" si="26"/>
        <v>0</v>
      </c>
      <c r="AC48" s="4" t="str">
        <f t="shared" si="26"/>
        <v/>
      </c>
      <c r="AD48" s="91">
        <f t="shared" si="26"/>
        <v>0</v>
      </c>
      <c r="AE48" s="79" t="str">
        <f>S48</f>
        <v>계</v>
      </c>
      <c r="AF48" s="79" t="str">
        <f>Q48&amp;"/"&amp;R48</f>
        <v>3/2</v>
      </c>
      <c r="AH48" s="20" t="str">
        <f t="shared" si="3"/>
        <v>구미동 무지개11단지금강</v>
      </c>
      <c r="AI48" s="87">
        <f t="shared" si="4"/>
        <v>33</v>
      </c>
      <c r="AJ48" s="79" t="str">
        <f>IF(AI48="","",$AJ$2)</f>
        <v>A-</v>
      </c>
      <c r="AK48" s="79" t="s">
        <v>13</v>
      </c>
      <c r="AL48" s="79" t="s">
        <v>62</v>
      </c>
      <c r="AM48" s="79" t="s">
        <v>63</v>
      </c>
      <c r="AN48" s="79" t="str">
        <f>IF(AI48="","",$AN$2)</f>
        <v>C</v>
      </c>
      <c r="AO48" s="79" t="str">
        <f>IF(N48="","",IF(N48&gt;=$AO$1/100,"O","X"))</f>
        <v/>
      </c>
      <c r="AP48" s="79" t="str">
        <f>IF(I48="","",IF(I48&lt;=$AP$1,"O","X"))</f>
        <v/>
      </c>
      <c r="AQ48" s="79" t="str">
        <f>IF(O48="","",IF(O48&lt;=$AQ$1,"O","X"))</f>
        <v>O</v>
      </c>
      <c r="AR48" s="79" t="str">
        <f>IF(M48="","",IF(M48&lt;=$AR$1,"O","X"))</f>
        <v>O</v>
      </c>
      <c r="AS48" s="79" t="s">
        <v>2</v>
      </c>
      <c r="AT48" s="79" t="str">
        <f>IF(OR(F48="",AI48=""),"",IF(AND((F48&lt;=85),(AI48&gt;=15)),"O","X"))</f>
        <v>O</v>
      </c>
      <c r="AU48" s="79" t="str">
        <f>IF(C48="","",IF(C48&gt;=$AU$1,"O","X"))</f>
        <v>X</v>
      </c>
      <c r="AV48" s="79" t="str">
        <f>IF(AO48="","",IF(AND(AO48="O",AP48="O",AR48="O",AT48="O",AU48="O"),"후보","X"))</f>
        <v/>
      </c>
    </row>
    <row r="49" spans="1:48" s="37" customFormat="1" ht="12" x14ac:dyDescent="0.3">
      <c r="A49" s="74" t="s">
        <v>1729</v>
      </c>
      <c r="B49" s="75" t="s">
        <v>1713</v>
      </c>
      <c r="C49" s="85">
        <v>324</v>
      </c>
      <c r="D49" s="86">
        <v>118.2</v>
      </c>
      <c r="E49" s="87">
        <v>36</v>
      </c>
      <c r="F49" s="86">
        <v>99.8</v>
      </c>
      <c r="G49" s="17">
        <v>30</v>
      </c>
      <c r="H49" s="88">
        <v>72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9">
        <v>3</v>
      </c>
      <c r="R49" s="79">
        <v>2</v>
      </c>
      <c r="S49" s="79" t="s">
        <v>72</v>
      </c>
      <c r="T49" s="5">
        <v>118</v>
      </c>
      <c r="U49" s="9"/>
      <c r="W49" s="86">
        <f t="shared" ref="W49:X64" si="29">D49</f>
        <v>118.2</v>
      </c>
      <c r="X49" s="87">
        <f t="shared" si="29"/>
        <v>36</v>
      </c>
      <c r="Y49" s="92">
        <f t="shared" ref="Y49:Z64" si="30">H49</f>
        <v>72</v>
      </c>
      <c r="Z49" s="90">
        <f t="shared" si="30"/>
        <v>0</v>
      </c>
      <c r="AA49" s="90">
        <f>K49</f>
        <v>0</v>
      </c>
      <c r="AB49" s="90">
        <f t="shared" si="26"/>
        <v>0</v>
      </c>
      <c r="AC49" s="4" t="str">
        <f t="shared" si="26"/>
        <v/>
      </c>
      <c r="AD49" s="91">
        <f t="shared" si="26"/>
        <v>0</v>
      </c>
      <c r="AE49" s="79" t="str">
        <f>S49</f>
        <v>계</v>
      </c>
      <c r="AF49" s="79" t="str">
        <f>Q49&amp;"/"&amp;R49</f>
        <v>3/2</v>
      </c>
      <c r="AH49" s="20" t="str">
        <f t="shared" si="3"/>
        <v>구미동 하얀마을그랜드빌</v>
      </c>
      <c r="AI49" s="87">
        <f t="shared" si="4"/>
        <v>36</v>
      </c>
      <c r="AJ49" s="79" t="str">
        <f>IF(AI49="","",$AJ$2)</f>
        <v>A-</v>
      </c>
      <c r="AK49" s="79" t="s">
        <v>13</v>
      </c>
      <c r="AL49" s="79" t="s">
        <v>62</v>
      </c>
      <c r="AM49" s="79" t="s">
        <v>63</v>
      </c>
      <c r="AN49" s="79" t="str">
        <f>IF(AI49="","",$AN$2)</f>
        <v>C</v>
      </c>
      <c r="AO49" s="79" t="str">
        <f>IF(N49="","",IF(N49&gt;=$AO$1/100,"O","X"))</f>
        <v/>
      </c>
      <c r="AP49" s="79" t="str">
        <f>IF(I49="","",IF(I49&lt;=$AP$1,"O","X"))</f>
        <v/>
      </c>
      <c r="AQ49" s="79" t="str">
        <f>IF(O49="","",IF(O49&lt;=$AQ$1,"O","X"))</f>
        <v>O</v>
      </c>
      <c r="AR49" s="79" t="str">
        <f>IF(M49="","",IF(M49&lt;=$AR$1,"O","X"))</f>
        <v>O</v>
      </c>
      <c r="AS49" s="79" t="s">
        <v>2</v>
      </c>
      <c r="AT49" s="79" t="str">
        <f>IF(OR(F49="",AI49=""),"",IF(AND((F49&lt;=85),(AI49&gt;=15)),"O","X"))</f>
        <v>X</v>
      </c>
      <c r="AU49" s="79" t="str">
        <f>IF(C49="","",IF(C49&gt;=$AU$1,"O","X"))</f>
        <v>O</v>
      </c>
      <c r="AV49" s="79" t="str">
        <f>IF(AO49="","",IF(AND(AO49="O",AP49="O",AR49="O",AT49="O",AU49="O"),"후보","X"))</f>
        <v/>
      </c>
    </row>
    <row r="50" spans="1:48" s="37" customFormat="1" ht="12" x14ac:dyDescent="0.3">
      <c r="A50" s="74" t="s">
        <v>1728</v>
      </c>
      <c r="B50" s="75" t="s">
        <v>1713</v>
      </c>
      <c r="C50" s="85">
        <v>324</v>
      </c>
      <c r="D50" s="86">
        <v>158.9</v>
      </c>
      <c r="E50" s="87">
        <v>48</v>
      </c>
      <c r="F50" s="86">
        <v>133.4</v>
      </c>
      <c r="G50" s="17">
        <v>40</v>
      </c>
      <c r="H50" s="88">
        <v>2</v>
      </c>
      <c r="I50" s="89"/>
      <c r="J50" s="89"/>
      <c r="K50" s="89"/>
      <c r="L50" s="89"/>
      <c r="M50" s="90">
        <f>I50-K50</f>
        <v>0</v>
      </c>
      <c r="N50" s="4" t="str">
        <f>IF(ISERROR(K50/I50),"",K50/I50)</f>
        <v/>
      </c>
      <c r="O50" s="91">
        <f>I50/E50</f>
        <v>0</v>
      </c>
      <c r="P50" s="91">
        <f>K50/E50</f>
        <v>0</v>
      </c>
      <c r="Q50" s="79">
        <v>4</v>
      </c>
      <c r="R50" s="79">
        <v>2</v>
      </c>
      <c r="S50" s="79" t="s">
        <v>72</v>
      </c>
      <c r="T50" s="5" t="s">
        <v>90</v>
      </c>
      <c r="U50" s="9"/>
      <c r="W50" s="86">
        <f t="shared" si="29"/>
        <v>158.9</v>
      </c>
      <c r="X50" s="87">
        <f t="shared" si="29"/>
        <v>48</v>
      </c>
      <c r="Y50" s="92">
        <f t="shared" si="30"/>
        <v>2</v>
      </c>
      <c r="Z50" s="90">
        <f t="shared" si="30"/>
        <v>0</v>
      </c>
      <c r="AA50" s="90">
        <f>K50</f>
        <v>0</v>
      </c>
      <c r="AB50" s="90">
        <f t="shared" si="26"/>
        <v>0</v>
      </c>
      <c r="AC50" s="4" t="str">
        <f t="shared" si="26"/>
        <v/>
      </c>
      <c r="AD50" s="91">
        <f t="shared" si="26"/>
        <v>0</v>
      </c>
      <c r="AE50" s="79" t="str">
        <f>S50</f>
        <v>계</v>
      </c>
      <c r="AF50" s="79" t="str">
        <f>Q50&amp;"/"&amp;R50</f>
        <v>4/2</v>
      </c>
      <c r="AH50" s="20" t="str">
        <f t="shared" si="3"/>
        <v>구미동 하얀마을그랜드빌</v>
      </c>
      <c r="AI50" s="87">
        <f t="shared" si="4"/>
        <v>48</v>
      </c>
      <c r="AJ50" s="79" t="str">
        <f>IF(AI50="","",$AJ$2)</f>
        <v>A-</v>
      </c>
      <c r="AK50" s="79" t="s">
        <v>13</v>
      </c>
      <c r="AL50" s="79" t="s">
        <v>62</v>
      </c>
      <c r="AM50" s="79" t="s">
        <v>63</v>
      </c>
      <c r="AN50" s="79" t="str">
        <f>IF(AI50="","",$AN$2)</f>
        <v>C</v>
      </c>
      <c r="AO50" s="79" t="str">
        <f>IF(N50="","",IF(N50&gt;=$AO$1/100,"O","X"))</f>
        <v/>
      </c>
      <c r="AP50" s="79" t="str">
        <f>IF(I50="","",IF(I50&lt;=$AP$1,"O","X"))</f>
        <v/>
      </c>
      <c r="AQ50" s="79" t="str">
        <f>IF(O50="","",IF(O50&lt;=$AQ$1,"O","X"))</f>
        <v>O</v>
      </c>
      <c r="AR50" s="79" t="str">
        <f>IF(M50="","",IF(M50&lt;=$AR$1,"O","X"))</f>
        <v>O</v>
      </c>
      <c r="AS50" s="79" t="s">
        <v>2</v>
      </c>
      <c r="AT50" s="79" t="str">
        <f>IF(OR(F50="",AI50=""),"",IF(AND((F50&lt;=85),(AI50&gt;=15)),"O","X"))</f>
        <v>X</v>
      </c>
      <c r="AU50" s="79" t="str">
        <f>IF(C50="","",IF(C50&gt;=$AU$1,"O","X"))</f>
        <v>O</v>
      </c>
      <c r="AV50" s="79" t="str">
        <f>IF(AO50="","",IF(AND(AO50="O",AP50="O",AR50="O",AT50="O",AU50="O"),"후보","X"))</f>
        <v/>
      </c>
    </row>
    <row r="51" spans="1:48" s="37" customFormat="1" ht="12" x14ac:dyDescent="0.3">
      <c r="A51" s="74" t="s">
        <v>1728</v>
      </c>
      <c r="B51" s="75" t="s">
        <v>1713</v>
      </c>
      <c r="C51" s="85">
        <v>324</v>
      </c>
      <c r="D51" s="86">
        <v>159.9</v>
      </c>
      <c r="E51" s="87">
        <v>48</v>
      </c>
      <c r="F51" s="86">
        <v>134.4</v>
      </c>
      <c r="G51" s="17">
        <v>41</v>
      </c>
      <c r="H51" s="88">
        <v>88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9">
        <v>4</v>
      </c>
      <c r="R51" s="79">
        <v>2</v>
      </c>
      <c r="S51" s="79" t="s">
        <v>72</v>
      </c>
      <c r="T51" s="5" t="s">
        <v>91</v>
      </c>
      <c r="U51" s="9"/>
      <c r="W51" s="86">
        <f t="shared" si="29"/>
        <v>159.9</v>
      </c>
      <c r="X51" s="87">
        <f t="shared" si="29"/>
        <v>48</v>
      </c>
      <c r="Y51" s="92">
        <f t="shared" si="30"/>
        <v>88</v>
      </c>
      <c r="Z51" s="90">
        <f t="shared" si="30"/>
        <v>0</v>
      </c>
      <c r="AA51" s="90">
        <f>K51</f>
        <v>0</v>
      </c>
      <c r="AB51" s="90">
        <f t="shared" si="26"/>
        <v>0</v>
      </c>
      <c r="AC51" s="4" t="str">
        <f t="shared" si="26"/>
        <v/>
      </c>
      <c r="AD51" s="91">
        <f t="shared" si="26"/>
        <v>0</v>
      </c>
      <c r="AE51" s="79" t="str">
        <f>S51</f>
        <v>계</v>
      </c>
      <c r="AF51" s="79" t="str">
        <f>Q51&amp;"/"&amp;R51</f>
        <v>4/2</v>
      </c>
      <c r="AH51" s="20" t="str">
        <f t="shared" si="3"/>
        <v>구미동 하얀마을그랜드빌</v>
      </c>
      <c r="AI51" s="87">
        <f t="shared" si="4"/>
        <v>48</v>
      </c>
      <c r="AJ51" s="79" t="str">
        <f>IF(AI51="","",$AJ$2)</f>
        <v>A-</v>
      </c>
      <c r="AK51" s="79" t="s">
        <v>13</v>
      </c>
      <c r="AL51" s="79" t="s">
        <v>62</v>
      </c>
      <c r="AM51" s="79" t="s">
        <v>63</v>
      </c>
      <c r="AN51" s="79" t="str">
        <f>IF(AI51="","",$AN$2)</f>
        <v>C</v>
      </c>
      <c r="AO51" s="79" t="str">
        <f>IF(N51="","",IF(N51&gt;=$AO$1/100,"O","X"))</f>
        <v/>
      </c>
      <c r="AP51" s="79" t="str">
        <f>IF(I51="","",IF(I51&lt;=$AP$1,"O","X"))</f>
        <v/>
      </c>
      <c r="AQ51" s="79" t="str">
        <f>IF(O51="","",IF(O51&lt;=$AQ$1,"O","X"))</f>
        <v>O</v>
      </c>
      <c r="AR51" s="79" t="str">
        <f>IF(M51="","",IF(M51&lt;=$AR$1,"O","X"))</f>
        <v>O</v>
      </c>
      <c r="AS51" s="79" t="s">
        <v>2</v>
      </c>
      <c r="AT51" s="79" t="str">
        <f>IF(OR(F51="",AI51=""),"",IF(AND((F51&lt;=85),(AI51&gt;=15)),"O","X"))</f>
        <v>X</v>
      </c>
      <c r="AU51" s="79" t="str">
        <f>IF(C51="","",IF(C51&gt;=$AU$1,"O","X"))</f>
        <v>O</v>
      </c>
      <c r="AV51" s="79" t="str">
        <f>IF(AO51="","",IF(AND(AO51="O",AP51="O",AR51="O",AT51="O",AU51="O"),"후보","X"))</f>
        <v/>
      </c>
    </row>
    <row r="52" spans="1:48" s="37" customFormat="1" ht="12" x14ac:dyDescent="0.3">
      <c r="A52" s="74" t="s">
        <v>1729</v>
      </c>
      <c r="B52" s="75" t="s">
        <v>1713</v>
      </c>
      <c r="C52" s="85">
        <v>324</v>
      </c>
      <c r="D52" s="86">
        <v>160.4</v>
      </c>
      <c r="E52" s="87">
        <v>49</v>
      </c>
      <c r="F52" s="86">
        <v>134</v>
      </c>
      <c r="G52" s="17">
        <v>41</v>
      </c>
      <c r="H52" s="88">
        <v>36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9">
        <v>4</v>
      </c>
      <c r="R52" s="79">
        <v>2</v>
      </c>
      <c r="S52" s="79" t="s">
        <v>72</v>
      </c>
      <c r="T52" s="5">
        <v>160</v>
      </c>
      <c r="U52" s="9"/>
      <c r="W52" s="86">
        <f t="shared" si="29"/>
        <v>160.4</v>
      </c>
      <c r="X52" s="87">
        <f t="shared" si="29"/>
        <v>49</v>
      </c>
      <c r="Y52" s="92">
        <f t="shared" si="30"/>
        <v>36</v>
      </c>
      <c r="Z52" s="90">
        <f t="shared" si="30"/>
        <v>0</v>
      </c>
      <c r="AA52" s="90">
        <f>K52</f>
        <v>0</v>
      </c>
      <c r="AB52" s="90">
        <f t="shared" ref="AB52:AD67" si="31">M52</f>
        <v>0</v>
      </c>
      <c r="AC52" s="4" t="str">
        <f t="shared" si="31"/>
        <v/>
      </c>
      <c r="AD52" s="91">
        <f t="shared" si="31"/>
        <v>0</v>
      </c>
      <c r="AE52" s="79" t="str">
        <f>S52</f>
        <v>계</v>
      </c>
      <c r="AF52" s="79" t="str">
        <f>Q52&amp;"/"&amp;R52</f>
        <v>4/2</v>
      </c>
      <c r="AH52" s="20" t="str">
        <f t="shared" si="3"/>
        <v>구미동 하얀마을그랜드빌</v>
      </c>
      <c r="AI52" s="87">
        <f t="shared" si="4"/>
        <v>49</v>
      </c>
      <c r="AJ52" s="79" t="str">
        <f>IF(AI52="","",$AJ$2)</f>
        <v>A-</v>
      </c>
      <c r="AK52" s="79" t="s">
        <v>13</v>
      </c>
      <c r="AL52" s="79" t="s">
        <v>62</v>
      </c>
      <c r="AM52" s="79" t="s">
        <v>63</v>
      </c>
      <c r="AN52" s="79" t="str">
        <f>IF(AI52="","",$AN$2)</f>
        <v>C</v>
      </c>
      <c r="AO52" s="79" t="str">
        <f>IF(N52="","",IF(N52&gt;=$AO$1/100,"O","X"))</f>
        <v/>
      </c>
      <c r="AP52" s="79" t="str">
        <f>IF(I52="","",IF(I52&lt;=$AP$1,"O","X"))</f>
        <v/>
      </c>
      <c r="AQ52" s="79" t="str">
        <f>IF(O52="","",IF(O52&lt;=$AQ$1,"O","X"))</f>
        <v>O</v>
      </c>
      <c r="AR52" s="79" t="str">
        <f>IF(M52="","",IF(M52&lt;=$AR$1,"O","X"))</f>
        <v>O</v>
      </c>
      <c r="AS52" s="79" t="s">
        <v>2</v>
      </c>
      <c r="AT52" s="79" t="str">
        <f>IF(OR(F52="",AI52=""),"",IF(AND((F52&lt;=85),(AI52&gt;=15)),"O","X"))</f>
        <v>X</v>
      </c>
      <c r="AU52" s="79" t="str">
        <f>IF(C52="","",IF(C52&gt;=$AU$1,"O","X"))</f>
        <v>O</v>
      </c>
      <c r="AV52" s="79" t="str">
        <f>IF(AO52="","",IF(AND(AO52="O",AP52="O",AR52="O",AT52="O",AU52="O"),"후보","X"))</f>
        <v/>
      </c>
    </row>
    <row r="53" spans="1:48" s="37" customFormat="1" ht="12" x14ac:dyDescent="0.3">
      <c r="A53" s="74" t="s">
        <v>1728</v>
      </c>
      <c r="B53" s="75" t="s">
        <v>1713</v>
      </c>
      <c r="C53" s="85">
        <v>324</v>
      </c>
      <c r="D53" s="86">
        <v>192.6</v>
      </c>
      <c r="E53" s="87">
        <v>58</v>
      </c>
      <c r="F53" s="86">
        <v>161.9</v>
      </c>
      <c r="G53" s="17">
        <v>49</v>
      </c>
      <c r="H53" s="88">
        <v>126</v>
      </c>
      <c r="I53" s="89"/>
      <c r="J53" s="89"/>
      <c r="K53" s="89"/>
      <c r="L53" s="89"/>
      <c r="M53" s="90">
        <f>I53-K53</f>
        <v>0</v>
      </c>
      <c r="N53" s="4" t="str">
        <f>IF(ISERROR(K53/I53),"",K53/I53)</f>
        <v/>
      </c>
      <c r="O53" s="91">
        <f>I53/E53</f>
        <v>0</v>
      </c>
      <c r="P53" s="91">
        <f>K53/E53</f>
        <v>0</v>
      </c>
      <c r="Q53" s="79">
        <v>5</v>
      </c>
      <c r="R53" s="79">
        <v>2</v>
      </c>
      <c r="S53" s="79" t="s">
        <v>72</v>
      </c>
      <c r="T53" s="5">
        <v>192</v>
      </c>
      <c r="U53" s="9"/>
      <c r="W53" s="86">
        <f t="shared" si="29"/>
        <v>192.6</v>
      </c>
      <c r="X53" s="87">
        <f t="shared" si="29"/>
        <v>58</v>
      </c>
      <c r="Y53" s="92">
        <f t="shared" si="30"/>
        <v>126</v>
      </c>
      <c r="Z53" s="90">
        <f t="shared" si="30"/>
        <v>0</v>
      </c>
      <c r="AA53" s="90">
        <f>K53</f>
        <v>0</v>
      </c>
      <c r="AB53" s="90">
        <f t="shared" si="31"/>
        <v>0</v>
      </c>
      <c r="AC53" s="4" t="str">
        <f t="shared" si="31"/>
        <v/>
      </c>
      <c r="AD53" s="91">
        <f t="shared" si="31"/>
        <v>0</v>
      </c>
      <c r="AE53" s="79" t="str">
        <f>S53</f>
        <v>계</v>
      </c>
      <c r="AF53" s="79" t="str">
        <f>Q53&amp;"/"&amp;R53</f>
        <v>5/2</v>
      </c>
      <c r="AH53" s="20" t="str">
        <f t="shared" si="3"/>
        <v>구미동 하얀마을그랜드빌</v>
      </c>
      <c r="AI53" s="87">
        <f t="shared" si="4"/>
        <v>58</v>
      </c>
      <c r="AJ53" s="79" t="str">
        <f>IF(AI53="","",$AJ$2)</f>
        <v>A-</v>
      </c>
      <c r="AK53" s="79" t="s">
        <v>13</v>
      </c>
      <c r="AL53" s="79" t="s">
        <v>62</v>
      </c>
      <c r="AM53" s="79" t="s">
        <v>63</v>
      </c>
      <c r="AN53" s="79" t="str">
        <f>IF(AI53="","",$AN$2)</f>
        <v>C</v>
      </c>
      <c r="AO53" s="79" t="str">
        <f>IF(N53="","",IF(N53&gt;=$AO$1/100,"O","X"))</f>
        <v/>
      </c>
      <c r="AP53" s="79" t="str">
        <f>IF(I53="","",IF(I53&lt;=$AP$1,"O","X"))</f>
        <v/>
      </c>
      <c r="AQ53" s="79" t="str">
        <f>IF(O53="","",IF(O53&lt;=$AQ$1,"O","X"))</f>
        <v>O</v>
      </c>
      <c r="AR53" s="79" t="str">
        <f>IF(M53="","",IF(M53&lt;=$AR$1,"O","X"))</f>
        <v>O</v>
      </c>
      <c r="AS53" s="79" t="s">
        <v>2</v>
      </c>
      <c r="AT53" s="79" t="str">
        <f>IF(OR(F53="",AI53=""),"",IF(AND((F53&lt;=85),(AI53&gt;=15)),"O","X"))</f>
        <v>X</v>
      </c>
      <c r="AU53" s="79" t="str">
        <f>IF(C53="","",IF(C53&gt;=$AU$1,"O","X"))</f>
        <v>O</v>
      </c>
      <c r="AV53" s="79" t="str">
        <f>IF(AO53="","",IF(AND(AO53="O",AP53="O",AR53="O",AT53="O",AU53="O"),"후보","X"))</f>
        <v/>
      </c>
    </row>
    <row r="54" spans="1:48" s="37" customFormat="1" ht="12" x14ac:dyDescent="0.3">
      <c r="A54" s="74" t="s">
        <v>1916</v>
      </c>
      <c r="B54" s="75" t="s">
        <v>1917</v>
      </c>
      <c r="C54" s="85">
        <v>222</v>
      </c>
      <c r="D54" s="86">
        <v>123</v>
      </c>
      <c r="E54" s="87">
        <v>37</v>
      </c>
      <c r="F54" s="86">
        <v>102</v>
      </c>
      <c r="G54" s="17">
        <v>31</v>
      </c>
      <c r="H54" s="88">
        <v>56</v>
      </c>
      <c r="I54" s="89"/>
      <c r="J54" s="89"/>
      <c r="K54" s="89"/>
      <c r="L54" s="89"/>
      <c r="M54" s="90">
        <f>I54-K54</f>
        <v>0</v>
      </c>
      <c r="N54" s="4" t="str">
        <f>IF(ISERROR(K54/I54),"",K54/I54)</f>
        <v/>
      </c>
      <c r="O54" s="91">
        <f>I54/E54</f>
        <v>0</v>
      </c>
      <c r="P54" s="91">
        <f>K54/E54</f>
        <v>0</v>
      </c>
      <c r="Q54" s="79">
        <v>4</v>
      </c>
      <c r="R54" s="79">
        <v>2</v>
      </c>
      <c r="S54" s="79" t="s">
        <v>72</v>
      </c>
      <c r="T54" s="5">
        <v>122</v>
      </c>
      <c r="U54" s="9"/>
      <c r="W54" s="86">
        <f t="shared" si="29"/>
        <v>123</v>
      </c>
      <c r="X54" s="87">
        <f t="shared" si="29"/>
        <v>37</v>
      </c>
      <c r="Y54" s="92">
        <f t="shared" si="30"/>
        <v>56</v>
      </c>
      <c r="Z54" s="90">
        <f t="shared" si="30"/>
        <v>0</v>
      </c>
      <c r="AA54" s="90">
        <f>K54</f>
        <v>0</v>
      </c>
      <c r="AB54" s="90">
        <f t="shared" si="31"/>
        <v>0</v>
      </c>
      <c r="AC54" s="4" t="str">
        <f t="shared" si="31"/>
        <v/>
      </c>
      <c r="AD54" s="91">
        <f t="shared" si="31"/>
        <v>0</v>
      </c>
      <c r="AE54" s="79" t="str">
        <f>S54</f>
        <v>계</v>
      </c>
      <c r="AF54" s="79" t="str">
        <f>Q54&amp;"/"&amp;R54</f>
        <v>4/2</v>
      </c>
      <c r="AH54" s="20" t="str">
        <f t="shared" si="3"/>
        <v>구미동 무지개마을7단지라이프</v>
      </c>
      <c r="AI54" s="87">
        <f t="shared" si="4"/>
        <v>37</v>
      </c>
      <c r="AJ54" s="79" t="str">
        <f>IF(AI54="","",$AJ$2)</f>
        <v>A-</v>
      </c>
      <c r="AK54" s="79" t="s">
        <v>13</v>
      </c>
      <c r="AL54" s="79" t="s">
        <v>62</v>
      </c>
      <c r="AM54" s="79" t="s">
        <v>63</v>
      </c>
      <c r="AN54" s="79" t="str">
        <f>IF(AI54="","",$AN$2)</f>
        <v>C</v>
      </c>
      <c r="AO54" s="79" t="str">
        <f>IF(N54="","",IF(N54&gt;=$AO$1/100,"O","X"))</f>
        <v/>
      </c>
      <c r="AP54" s="79" t="str">
        <f>IF(I54="","",IF(I54&lt;=$AP$1,"O","X"))</f>
        <v/>
      </c>
      <c r="AQ54" s="79" t="str">
        <f>IF(O54="","",IF(O54&lt;=$AQ$1,"O","X"))</f>
        <v>O</v>
      </c>
      <c r="AR54" s="79" t="str">
        <f>IF(M54="","",IF(M54&lt;=$AR$1,"O","X"))</f>
        <v>O</v>
      </c>
      <c r="AS54" s="79" t="s">
        <v>2</v>
      </c>
      <c r="AT54" s="79" t="str">
        <f>IF(OR(F54="",AI54=""),"",IF(AND((F54&lt;=85),(AI54&gt;=15)),"O","X"))</f>
        <v>X</v>
      </c>
      <c r="AU54" s="79" t="str">
        <f>IF(C54="","",IF(C54&gt;=$AU$1,"O","X"))</f>
        <v>X</v>
      </c>
      <c r="AV54" s="79" t="str">
        <f>IF(AO54="","",IF(AND(AO54="O",AP54="O",AR54="O",AT54="O",AU54="O"),"후보","X"))</f>
        <v/>
      </c>
    </row>
    <row r="55" spans="1:48" s="37" customFormat="1" ht="12" x14ac:dyDescent="0.3">
      <c r="A55" s="74" t="s">
        <v>1918</v>
      </c>
      <c r="B55" s="75" t="s">
        <v>1723</v>
      </c>
      <c r="C55" s="85">
        <v>222</v>
      </c>
      <c r="D55" s="86">
        <v>159.6</v>
      </c>
      <c r="E55" s="87">
        <v>48</v>
      </c>
      <c r="F55" s="86">
        <v>132.4</v>
      </c>
      <c r="G55" s="17">
        <v>40</v>
      </c>
      <c r="H55" s="88">
        <v>140</v>
      </c>
      <c r="I55" s="89"/>
      <c r="J55" s="89"/>
      <c r="K55" s="89"/>
      <c r="L55" s="89"/>
      <c r="M55" s="90">
        <f>I55-K55</f>
        <v>0</v>
      </c>
      <c r="N55" s="4" t="str">
        <f>IF(ISERROR(K55/I55),"",K55/I55)</f>
        <v/>
      </c>
      <c r="O55" s="91">
        <f>I55/E55</f>
        <v>0</v>
      </c>
      <c r="P55" s="91">
        <f>K55/E55</f>
        <v>0</v>
      </c>
      <c r="Q55" s="79">
        <v>4</v>
      </c>
      <c r="R55" s="79">
        <v>2</v>
      </c>
      <c r="S55" s="79" t="s">
        <v>72</v>
      </c>
      <c r="T55" s="5">
        <v>159</v>
      </c>
      <c r="U55" s="9"/>
      <c r="W55" s="86">
        <f t="shared" si="29"/>
        <v>159.6</v>
      </c>
      <c r="X55" s="87">
        <f t="shared" si="29"/>
        <v>48</v>
      </c>
      <c r="Y55" s="92">
        <f t="shared" si="30"/>
        <v>140</v>
      </c>
      <c r="Z55" s="90">
        <f t="shared" si="30"/>
        <v>0</v>
      </c>
      <c r="AA55" s="90">
        <f>K55</f>
        <v>0</v>
      </c>
      <c r="AB55" s="90">
        <f t="shared" si="31"/>
        <v>0</v>
      </c>
      <c r="AC55" s="4" t="str">
        <f t="shared" si="31"/>
        <v/>
      </c>
      <c r="AD55" s="91">
        <f t="shared" si="31"/>
        <v>0</v>
      </c>
      <c r="AE55" s="79" t="str">
        <f>S55</f>
        <v>계</v>
      </c>
      <c r="AF55" s="79" t="str">
        <f>Q55&amp;"/"&amp;R55</f>
        <v>4/2</v>
      </c>
      <c r="AH55" s="20" t="str">
        <f t="shared" si="3"/>
        <v>구미동 무지개마을7단지라이프</v>
      </c>
      <c r="AI55" s="87">
        <f t="shared" si="4"/>
        <v>48</v>
      </c>
      <c r="AJ55" s="79" t="str">
        <f>IF(AI55="","",$AJ$2)</f>
        <v>A-</v>
      </c>
      <c r="AK55" s="79" t="s">
        <v>13</v>
      </c>
      <c r="AL55" s="79" t="s">
        <v>62</v>
      </c>
      <c r="AM55" s="79" t="s">
        <v>63</v>
      </c>
      <c r="AN55" s="79" t="str">
        <f>IF(AI55="","",$AN$2)</f>
        <v>C</v>
      </c>
      <c r="AO55" s="79" t="str">
        <f>IF(N55="","",IF(N55&gt;=$AO$1/100,"O","X"))</f>
        <v/>
      </c>
      <c r="AP55" s="79" t="str">
        <f>IF(I55="","",IF(I55&lt;=$AP$1,"O","X"))</f>
        <v/>
      </c>
      <c r="AQ55" s="79" t="str">
        <f>IF(O55="","",IF(O55&lt;=$AQ$1,"O","X"))</f>
        <v>O</v>
      </c>
      <c r="AR55" s="79" t="str">
        <f>IF(M55="","",IF(M55&lt;=$AR$1,"O","X"))</f>
        <v>O</v>
      </c>
      <c r="AS55" s="79" t="s">
        <v>2</v>
      </c>
      <c r="AT55" s="79" t="str">
        <f>IF(OR(F55="",AI55=""),"",IF(AND((F55&lt;=85),(AI55&gt;=15)),"O","X"))</f>
        <v>X</v>
      </c>
      <c r="AU55" s="79" t="str">
        <f>IF(C55="","",IF(C55&gt;=$AU$1,"O","X"))</f>
        <v>X</v>
      </c>
      <c r="AV55" s="79" t="str">
        <f>IF(AO55="","",IF(AND(AO55="O",AP55="O",AR55="O",AT55="O",AU55="O"),"후보","X"))</f>
        <v/>
      </c>
    </row>
    <row r="56" spans="1:48" s="37" customFormat="1" ht="12" x14ac:dyDescent="0.3">
      <c r="A56" s="74" t="s">
        <v>1918</v>
      </c>
      <c r="B56" s="75" t="s">
        <v>1723</v>
      </c>
      <c r="C56" s="85">
        <v>222</v>
      </c>
      <c r="D56" s="86">
        <v>192.1</v>
      </c>
      <c r="E56" s="87">
        <v>58</v>
      </c>
      <c r="F56" s="86">
        <v>162.4</v>
      </c>
      <c r="G56" s="17">
        <v>49</v>
      </c>
      <c r="H56" s="88">
        <v>26</v>
      </c>
      <c r="I56" s="89"/>
      <c r="J56" s="89"/>
      <c r="K56" s="89"/>
      <c r="L56" s="89"/>
      <c r="M56" s="90">
        <f>I56-K56</f>
        <v>0</v>
      </c>
      <c r="N56" s="4" t="str">
        <f>IF(ISERROR(K56/I56),"",K56/I56)</f>
        <v/>
      </c>
      <c r="O56" s="91">
        <f>I56/E56</f>
        <v>0</v>
      </c>
      <c r="P56" s="91">
        <f>K56/E56</f>
        <v>0</v>
      </c>
      <c r="Q56" s="79">
        <v>5</v>
      </c>
      <c r="R56" s="79">
        <v>2</v>
      </c>
      <c r="S56" s="79" t="s">
        <v>72</v>
      </c>
      <c r="T56" s="5">
        <v>192</v>
      </c>
      <c r="U56" s="9"/>
      <c r="W56" s="86">
        <f t="shared" si="29"/>
        <v>192.1</v>
      </c>
      <c r="X56" s="87">
        <f t="shared" si="29"/>
        <v>58</v>
      </c>
      <c r="Y56" s="92">
        <f t="shared" si="30"/>
        <v>26</v>
      </c>
      <c r="Z56" s="90">
        <f t="shared" si="30"/>
        <v>0</v>
      </c>
      <c r="AA56" s="90">
        <f>K56</f>
        <v>0</v>
      </c>
      <c r="AB56" s="90">
        <f t="shared" si="31"/>
        <v>0</v>
      </c>
      <c r="AC56" s="4" t="str">
        <f t="shared" si="31"/>
        <v/>
      </c>
      <c r="AD56" s="91">
        <f t="shared" si="31"/>
        <v>0</v>
      </c>
      <c r="AE56" s="79" t="str">
        <f>S56</f>
        <v>계</v>
      </c>
      <c r="AF56" s="79" t="str">
        <f>Q56&amp;"/"&amp;R56</f>
        <v>5/2</v>
      </c>
      <c r="AH56" s="20" t="str">
        <f t="shared" si="3"/>
        <v>구미동 무지개마을7단지라이프</v>
      </c>
      <c r="AI56" s="87">
        <f t="shared" si="4"/>
        <v>58</v>
      </c>
      <c r="AJ56" s="79" t="str">
        <f>IF(AI56="","",$AJ$2)</f>
        <v>A-</v>
      </c>
      <c r="AK56" s="79" t="s">
        <v>13</v>
      </c>
      <c r="AL56" s="79" t="s">
        <v>62</v>
      </c>
      <c r="AM56" s="79" t="s">
        <v>63</v>
      </c>
      <c r="AN56" s="79" t="str">
        <f>IF(AI56="","",$AN$2)</f>
        <v>C</v>
      </c>
      <c r="AO56" s="79" t="str">
        <f>IF(N56="","",IF(N56&gt;=$AO$1/100,"O","X"))</f>
        <v/>
      </c>
      <c r="AP56" s="79" t="str">
        <f>IF(I56="","",IF(I56&lt;=$AP$1,"O","X"))</f>
        <v/>
      </c>
      <c r="AQ56" s="79" t="str">
        <f>IF(O56="","",IF(O56&lt;=$AQ$1,"O","X"))</f>
        <v>O</v>
      </c>
      <c r="AR56" s="79" t="str">
        <f>IF(M56="","",IF(M56&lt;=$AR$1,"O","X"))</f>
        <v>O</v>
      </c>
      <c r="AS56" s="79" t="s">
        <v>2</v>
      </c>
      <c r="AT56" s="79" t="str">
        <f>IF(OR(F56="",AI56=""),"",IF(AND((F56&lt;=85),(AI56&gt;=15)),"O","X"))</f>
        <v>X</v>
      </c>
      <c r="AU56" s="79" t="str">
        <f>IF(C56="","",IF(C56&gt;=$AU$1,"O","X"))</f>
        <v>X</v>
      </c>
      <c r="AV56" s="79" t="str">
        <f>IF(AO56="","",IF(AND(AO56="O",AP56="O",AR56="O",AT56="O",AU56="O"),"후보","X"))</f>
        <v/>
      </c>
    </row>
    <row r="57" spans="1:48" s="37" customFormat="1" ht="12" x14ac:dyDescent="0.3">
      <c r="A57" s="74" t="s">
        <v>1919</v>
      </c>
      <c r="B57" s="75" t="s">
        <v>1920</v>
      </c>
      <c r="C57" s="85">
        <v>498</v>
      </c>
      <c r="D57" s="86">
        <v>124.3</v>
      </c>
      <c r="E57" s="87">
        <v>38</v>
      </c>
      <c r="F57" s="86">
        <v>101.8</v>
      </c>
      <c r="G57" s="17">
        <v>31</v>
      </c>
      <c r="H57" s="88">
        <v>118</v>
      </c>
      <c r="I57" s="89">
        <v>130000</v>
      </c>
      <c r="J57" s="89" t="s">
        <v>59</v>
      </c>
      <c r="K57" s="89">
        <v>60000</v>
      </c>
      <c r="L57" s="89" t="s">
        <v>59</v>
      </c>
      <c r="M57" s="90">
        <f>I57-K57</f>
        <v>70000</v>
      </c>
      <c r="N57" s="4">
        <f>IF(ISERROR(K57/I57),"",K57/I57)</f>
        <v>0.46153846153846156</v>
      </c>
      <c r="O57" s="91">
        <f>I57/E57</f>
        <v>3421.0526315789475</v>
      </c>
      <c r="P57" s="91">
        <f>K57/E57</f>
        <v>1578.9473684210527</v>
      </c>
      <c r="Q57" s="79">
        <v>4</v>
      </c>
      <c r="R57" s="79">
        <v>2</v>
      </c>
      <c r="S57" s="79" t="s">
        <v>72</v>
      </c>
      <c r="T57" s="5" t="s">
        <v>92</v>
      </c>
      <c r="U57" s="9"/>
      <c r="W57" s="86">
        <f t="shared" si="29"/>
        <v>124.3</v>
      </c>
      <c r="X57" s="87">
        <f t="shared" si="29"/>
        <v>38</v>
      </c>
      <c r="Y57" s="92">
        <f t="shared" si="30"/>
        <v>118</v>
      </c>
      <c r="Z57" s="90">
        <f t="shared" si="30"/>
        <v>130000</v>
      </c>
      <c r="AA57" s="90">
        <f>K57</f>
        <v>60000</v>
      </c>
      <c r="AB57" s="90">
        <f t="shared" si="31"/>
        <v>70000</v>
      </c>
      <c r="AC57" s="4">
        <f t="shared" si="31"/>
        <v>0.46153846153846156</v>
      </c>
      <c r="AD57" s="91">
        <f t="shared" si="31"/>
        <v>3421.0526315789475</v>
      </c>
      <c r="AE57" s="79" t="str">
        <f>S57</f>
        <v>계</v>
      </c>
      <c r="AF57" s="79" t="str">
        <f>Q57&amp;"/"&amp;R57</f>
        <v>4/2</v>
      </c>
      <c r="AH57" s="20" t="str">
        <f t="shared" si="3"/>
        <v>구미동 무지개마을10단지삼성건영</v>
      </c>
      <c r="AI57" s="87">
        <f t="shared" si="4"/>
        <v>38</v>
      </c>
      <c r="AJ57" s="79" t="str">
        <f>IF(AI57="","",$AJ$2)</f>
        <v>A-</v>
      </c>
      <c r="AK57" s="79" t="s">
        <v>13</v>
      </c>
      <c r="AL57" s="79" t="s">
        <v>62</v>
      </c>
      <c r="AM57" s="79" t="s">
        <v>63</v>
      </c>
      <c r="AN57" s="79" t="str">
        <f>IF(AI57="","",$AN$2)</f>
        <v>C</v>
      </c>
      <c r="AO57" s="79" t="str">
        <f>IF(N57="","",IF(N57&gt;=$AO$1/100,"O","X"))</f>
        <v>X</v>
      </c>
      <c r="AP57" s="79" t="str">
        <f>IF(I57="","",IF(I57&lt;=$AP$1,"O","X"))</f>
        <v>X</v>
      </c>
      <c r="AQ57" s="79" t="str">
        <f>IF(O57="","",IF(O57&lt;=$AQ$1,"O","X"))</f>
        <v>X</v>
      </c>
      <c r="AR57" s="79" t="str">
        <f>IF(M57="","",IF(M57&lt;=$AR$1,"O","X"))</f>
        <v>X</v>
      </c>
      <c r="AS57" s="79" t="s">
        <v>2</v>
      </c>
      <c r="AT57" s="79" t="str">
        <f>IF(OR(F57="",AI57=""),"",IF(AND((F57&lt;=85),(AI57&gt;=15)),"O","X"))</f>
        <v>X</v>
      </c>
      <c r="AU57" s="79" t="str">
        <f>IF(C57="","",IF(C57&gt;=$AU$1,"O","X"))</f>
        <v>O</v>
      </c>
      <c r="AV57" s="79" t="str">
        <f>IF(AO57="","",IF(AND(AO57="O",AP57="O",AR57="O",AT57="O",AU57="O"),"후보","X"))</f>
        <v>X</v>
      </c>
    </row>
    <row r="58" spans="1:48" s="37" customFormat="1" ht="12" x14ac:dyDescent="0.3">
      <c r="A58" s="74" t="s">
        <v>1730</v>
      </c>
      <c r="B58" s="75" t="s">
        <v>1732</v>
      </c>
      <c r="C58" s="85">
        <v>498</v>
      </c>
      <c r="D58" s="86">
        <v>125.2</v>
      </c>
      <c r="E58" s="87">
        <v>38</v>
      </c>
      <c r="F58" s="86">
        <v>101.8</v>
      </c>
      <c r="G58" s="17">
        <v>31</v>
      </c>
      <c r="H58" s="88">
        <v>112</v>
      </c>
      <c r="I58" s="89">
        <v>130000</v>
      </c>
      <c r="J58" s="89" t="s">
        <v>80</v>
      </c>
      <c r="K58" s="89">
        <v>70000</v>
      </c>
      <c r="L58" s="89" t="s">
        <v>66</v>
      </c>
      <c r="M58" s="90">
        <f>I58-K58</f>
        <v>60000</v>
      </c>
      <c r="N58" s="4">
        <f>IF(ISERROR(K58/I58),"",K58/I58)</f>
        <v>0.53846153846153844</v>
      </c>
      <c r="O58" s="91">
        <f>I58/E58</f>
        <v>3421.0526315789475</v>
      </c>
      <c r="P58" s="91">
        <f>K58/E58</f>
        <v>1842.1052631578948</v>
      </c>
      <c r="Q58" s="79">
        <v>4</v>
      </c>
      <c r="R58" s="79">
        <v>2</v>
      </c>
      <c r="S58" s="79" t="s">
        <v>72</v>
      </c>
      <c r="T58" s="5" t="s">
        <v>93</v>
      </c>
      <c r="U58" s="9"/>
      <c r="W58" s="86">
        <f t="shared" si="29"/>
        <v>125.2</v>
      </c>
      <c r="X58" s="87">
        <f t="shared" si="29"/>
        <v>38</v>
      </c>
      <c r="Y58" s="92">
        <f t="shared" si="30"/>
        <v>112</v>
      </c>
      <c r="Z58" s="90">
        <f t="shared" si="30"/>
        <v>130000</v>
      </c>
      <c r="AA58" s="90">
        <f>K58</f>
        <v>70000</v>
      </c>
      <c r="AB58" s="90">
        <f t="shared" si="31"/>
        <v>60000</v>
      </c>
      <c r="AC58" s="4">
        <f t="shared" si="31"/>
        <v>0.53846153846153844</v>
      </c>
      <c r="AD58" s="91">
        <f t="shared" si="31"/>
        <v>3421.0526315789475</v>
      </c>
      <c r="AE58" s="79" t="str">
        <f>S58</f>
        <v>계</v>
      </c>
      <c r="AF58" s="79" t="str">
        <f>Q58&amp;"/"&amp;R58</f>
        <v>4/2</v>
      </c>
      <c r="AH58" s="20" t="str">
        <f t="shared" si="3"/>
        <v>구미동 무지개마을10단지삼성건영</v>
      </c>
      <c r="AI58" s="87">
        <f t="shared" si="4"/>
        <v>38</v>
      </c>
      <c r="AJ58" s="79" t="str">
        <f>IF(AI58="","",$AJ$2)</f>
        <v>A-</v>
      </c>
      <c r="AK58" s="79" t="s">
        <v>13</v>
      </c>
      <c r="AL58" s="79" t="s">
        <v>62</v>
      </c>
      <c r="AM58" s="79" t="s">
        <v>63</v>
      </c>
      <c r="AN58" s="79" t="str">
        <f>IF(AI58="","",$AN$2)</f>
        <v>C</v>
      </c>
      <c r="AO58" s="79" t="str">
        <f>IF(N58="","",IF(N58&gt;=$AO$1/100,"O","X"))</f>
        <v>X</v>
      </c>
      <c r="AP58" s="79" t="str">
        <f>IF(I58="","",IF(I58&lt;=$AP$1,"O","X"))</f>
        <v>X</v>
      </c>
      <c r="AQ58" s="79" t="str">
        <f>IF(O58="","",IF(O58&lt;=$AQ$1,"O","X"))</f>
        <v>X</v>
      </c>
      <c r="AR58" s="79" t="str">
        <f>IF(M58="","",IF(M58&lt;=$AR$1,"O","X"))</f>
        <v>X</v>
      </c>
      <c r="AS58" s="79" t="s">
        <v>2</v>
      </c>
      <c r="AT58" s="79" t="str">
        <f>IF(OR(F58="",AI58=""),"",IF(AND((F58&lt;=85),(AI58&gt;=15)),"O","X"))</f>
        <v>X</v>
      </c>
      <c r="AU58" s="79" t="str">
        <f>IF(C58="","",IF(C58&gt;=$AU$1,"O","X"))</f>
        <v>O</v>
      </c>
      <c r="AV58" s="79" t="str">
        <f>IF(AO58="","",IF(AND(AO58="O",AP58="O",AR58="O",AT58="O",AU58="O"),"후보","X"))</f>
        <v>X</v>
      </c>
    </row>
    <row r="59" spans="1:48" s="37" customFormat="1" ht="12" x14ac:dyDescent="0.3">
      <c r="A59" s="74" t="s">
        <v>1730</v>
      </c>
      <c r="B59" s="75" t="s">
        <v>1732</v>
      </c>
      <c r="C59" s="85">
        <v>498</v>
      </c>
      <c r="D59" s="86">
        <v>160.9</v>
      </c>
      <c r="E59" s="87">
        <v>49</v>
      </c>
      <c r="F59" s="86">
        <v>134.80000000000001</v>
      </c>
      <c r="G59" s="17">
        <v>41</v>
      </c>
      <c r="H59" s="88">
        <v>136</v>
      </c>
      <c r="I59" s="89">
        <v>140000</v>
      </c>
      <c r="J59" s="89" t="s">
        <v>84</v>
      </c>
      <c r="K59" s="89">
        <v>85000</v>
      </c>
      <c r="L59" s="89" t="s">
        <v>66</v>
      </c>
      <c r="M59" s="90">
        <f>I59-K59</f>
        <v>55000</v>
      </c>
      <c r="N59" s="4">
        <f>IF(ISERROR(K59/I59),"",K59/I59)</f>
        <v>0.6071428571428571</v>
      </c>
      <c r="O59" s="91">
        <f>I59/E59</f>
        <v>2857.1428571428573</v>
      </c>
      <c r="P59" s="91">
        <f>K59/E59</f>
        <v>1734.6938775510205</v>
      </c>
      <c r="Q59" s="79">
        <v>4</v>
      </c>
      <c r="R59" s="79">
        <v>2</v>
      </c>
      <c r="S59" s="79" t="s">
        <v>72</v>
      </c>
      <c r="T59" s="5" t="s">
        <v>94</v>
      </c>
      <c r="U59" s="9"/>
      <c r="W59" s="86">
        <f t="shared" si="29"/>
        <v>160.9</v>
      </c>
      <c r="X59" s="87">
        <f t="shared" si="29"/>
        <v>49</v>
      </c>
      <c r="Y59" s="92">
        <f t="shared" si="30"/>
        <v>136</v>
      </c>
      <c r="Z59" s="90">
        <f t="shared" si="30"/>
        <v>140000</v>
      </c>
      <c r="AA59" s="90">
        <f>K59</f>
        <v>85000</v>
      </c>
      <c r="AB59" s="90">
        <f t="shared" si="31"/>
        <v>55000</v>
      </c>
      <c r="AC59" s="4">
        <f t="shared" si="31"/>
        <v>0.6071428571428571</v>
      </c>
      <c r="AD59" s="91">
        <f t="shared" si="31"/>
        <v>2857.1428571428573</v>
      </c>
      <c r="AE59" s="79" t="str">
        <f>S59</f>
        <v>계</v>
      </c>
      <c r="AF59" s="79" t="str">
        <f>Q59&amp;"/"&amp;R59</f>
        <v>4/2</v>
      </c>
      <c r="AH59" s="20" t="str">
        <f t="shared" si="3"/>
        <v>구미동 무지개마을10단지삼성건영</v>
      </c>
      <c r="AI59" s="87">
        <f t="shared" si="4"/>
        <v>49</v>
      </c>
      <c r="AJ59" s="79" t="str">
        <f>IF(AI59="","",$AJ$2)</f>
        <v>A-</v>
      </c>
      <c r="AK59" s="79" t="s">
        <v>13</v>
      </c>
      <c r="AL59" s="79" t="s">
        <v>62</v>
      </c>
      <c r="AM59" s="79" t="s">
        <v>63</v>
      </c>
      <c r="AN59" s="79" t="str">
        <f>IF(AI59="","",$AN$2)</f>
        <v>C</v>
      </c>
      <c r="AO59" s="79" t="str">
        <f>IF(N59="","",IF(N59&gt;=$AO$1/100,"O","X"))</f>
        <v>X</v>
      </c>
      <c r="AP59" s="79" t="str">
        <f>IF(I59="","",IF(I59&lt;=$AP$1,"O","X"))</f>
        <v>X</v>
      </c>
      <c r="AQ59" s="79" t="str">
        <f>IF(O59="","",IF(O59&lt;=$AQ$1,"O","X"))</f>
        <v>X</v>
      </c>
      <c r="AR59" s="79" t="str">
        <f>IF(M59="","",IF(M59&lt;=$AR$1,"O","X"))</f>
        <v>X</v>
      </c>
      <c r="AS59" s="79" t="s">
        <v>2</v>
      </c>
      <c r="AT59" s="79" t="str">
        <f>IF(OR(F59="",AI59=""),"",IF(AND((F59&lt;=85),(AI59&gt;=15)),"O","X"))</f>
        <v>X</v>
      </c>
      <c r="AU59" s="79" t="str">
        <f>IF(C59="","",IF(C59&gt;=$AU$1,"O","X"))</f>
        <v>O</v>
      </c>
      <c r="AV59" s="79" t="str">
        <f>IF(AO59="","",IF(AND(AO59="O",AP59="O",AR59="O",AT59="O",AU59="O"),"후보","X"))</f>
        <v>X</v>
      </c>
    </row>
    <row r="60" spans="1:48" s="37" customFormat="1" ht="12" x14ac:dyDescent="0.3">
      <c r="A60" s="74" t="s">
        <v>1730</v>
      </c>
      <c r="B60" s="75" t="s">
        <v>1732</v>
      </c>
      <c r="C60" s="85">
        <v>498</v>
      </c>
      <c r="D60" s="86">
        <v>160.6</v>
      </c>
      <c r="E60" s="87">
        <v>49</v>
      </c>
      <c r="F60" s="86">
        <v>135</v>
      </c>
      <c r="G60" s="17">
        <v>41</v>
      </c>
      <c r="H60" s="88">
        <v>132</v>
      </c>
      <c r="I60" s="89">
        <v>138000</v>
      </c>
      <c r="J60" s="89" t="s">
        <v>59</v>
      </c>
      <c r="K60" s="89">
        <v>90000</v>
      </c>
      <c r="L60" s="89" t="s">
        <v>59</v>
      </c>
      <c r="M60" s="90">
        <f>I60-K60</f>
        <v>48000</v>
      </c>
      <c r="N60" s="4">
        <f>IF(ISERROR(K60/I60),"",K60/I60)</f>
        <v>0.65217391304347827</v>
      </c>
      <c r="O60" s="91">
        <f>I60/E60</f>
        <v>2816.3265306122448</v>
      </c>
      <c r="P60" s="91">
        <f>K60/E60</f>
        <v>1836.7346938775511</v>
      </c>
      <c r="Q60" s="79">
        <v>4</v>
      </c>
      <c r="R60" s="79">
        <v>2</v>
      </c>
      <c r="S60" s="79" t="s">
        <v>72</v>
      </c>
      <c r="T60" s="5" t="s">
        <v>95</v>
      </c>
      <c r="U60" s="9"/>
      <c r="W60" s="86">
        <f t="shared" si="29"/>
        <v>160.6</v>
      </c>
      <c r="X60" s="87">
        <f t="shared" si="29"/>
        <v>49</v>
      </c>
      <c r="Y60" s="92">
        <f t="shared" si="30"/>
        <v>132</v>
      </c>
      <c r="Z60" s="90">
        <f t="shared" si="30"/>
        <v>138000</v>
      </c>
      <c r="AA60" s="90">
        <f>K60</f>
        <v>90000</v>
      </c>
      <c r="AB60" s="90">
        <f t="shared" si="31"/>
        <v>48000</v>
      </c>
      <c r="AC60" s="4">
        <f t="shared" si="31"/>
        <v>0.65217391304347827</v>
      </c>
      <c r="AD60" s="91">
        <f t="shared" si="31"/>
        <v>2816.3265306122448</v>
      </c>
      <c r="AE60" s="79" t="str">
        <f>S60</f>
        <v>계</v>
      </c>
      <c r="AF60" s="79" t="str">
        <f>Q60&amp;"/"&amp;R60</f>
        <v>4/2</v>
      </c>
      <c r="AH60" s="20" t="str">
        <f t="shared" si="3"/>
        <v>구미동 무지개마을10단지삼성건영</v>
      </c>
      <c r="AI60" s="87">
        <f t="shared" si="4"/>
        <v>49</v>
      </c>
      <c r="AJ60" s="79" t="str">
        <f>IF(AI60="","",$AJ$2)</f>
        <v>A-</v>
      </c>
      <c r="AK60" s="79" t="s">
        <v>13</v>
      </c>
      <c r="AL60" s="79" t="s">
        <v>62</v>
      </c>
      <c r="AM60" s="79" t="s">
        <v>63</v>
      </c>
      <c r="AN60" s="79" t="str">
        <f>IF(AI60="","",$AN$2)</f>
        <v>C</v>
      </c>
      <c r="AO60" s="79" t="str">
        <f>IF(N60="","",IF(N60&gt;=$AO$1/100,"O","X"))</f>
        <v>X</v>
      </c>
      <c r="AP60" s="79" t="str">
        <f>IF(I60="","",IF(I60&lt;=$AP$1,"O","X"))</f>
        <v>X</v>
      </c>
      <c r="AQ60" s="79" t="str">
        <f>IF(O60="","",IF(O60&lt;=$AQ$1,"O","X"))</f>
        <v>X</v>
      </c>
      <c r="AR60" s="79" t="str">
        <f>IF(M60="","",IF(M60&lt;=$AR$1,"O","X"))</f>
        <v>X</v>
      </c>
      <c r="AS60" s="79" t="s">
        <v>2</v>
      </c>
      <c r="AT60" s="79" t="str">
        <f>IF(OR(F60="",AI60=""),"",IF(AND((F60&lt;=85),(AI60&gt;=15)),"O","X"))</f>
        <v>X</v>
      </c>
      <c r="AU60" s="79" t="str">
        <f>IF(C60="","",IF(C60&gt;=$AU$1,"O","X"))</f>
        <v>O</v>
      </c>
      <c r="AV60" s="79" t="str">
        <f>IF(AO60="","",IF(AND(AO60="O",AP60="O",AR60="O",AT60="O",AU60="O"),"후보","X"))</f>
        <v>X</v>
      </c>
    </row>
    <row r="61" spans="1:48" s="37" customFormat="1" ht="12" x14ac:dyDescent="0.3">
      <c r="A61" s="74" t="s">
        <v>1921</v>
      </c>
      <c r="B61" s="75" t="s">
        <v>1725</v>
      </c>
      <c r="C61" s="85">
        <v>976</v>
      </c>
      <c r="D61" s="86">
        <v>68.400000000000006</v>
      </c>
      <c r="E61" s="87">
        <v>21</v>
      </c>
      <c r="F61" s="86">
        <v>51.3</v>
      </c>
      <c r="G61" s="17">
        <v>16</v>
      </c>
      <c r="H61" s="88">
        <v>222</v>
      </c>
      <c r="I61" s="89">
        <v>86000</v>
      </c>
      <c r="J61" s="89" t="s">
        <v>71</v>
      </c>
      <c r="K61" s="89">
        <v>50000</v>
      </c>
      <c r="L61" s="89" t="s">
        <v>64</v>
      </c>
      <c r="M61" s="90">
        <f>I61-K61</f>
        <v>36000</v>
      </c>
      <c r="N61" s="4">
        <f>IF(ISERROR(K61/I61),"",K61/I61)</f>
        <v>0.58139534883720934</v>
      </c>
      <c r="O61" s="91">
        <f>I61/E61</f>
        <v>4095.2380952380954</v>
      </c>
      <c r="P61" s="91">
        <f>K61/E61</f>
        <v>2380.9523809523807</v>
      </c>
      <c r="Q61" s="79">
        <v>2</v>
      </c>
      <c r="R61" s="79">
        <v>1</v>
      </c>
      <c r="S61" s="79" t="s">
        <v>61</v>
      </c>
      <c r="T61" s="5">
        <v>68</v>
      </c>
      <c r="U61" s="9"/>
      <c r="W61" s="86">
        <f t="shared" si="29"/>
        <v>68.400000000000006</v>
      </c>
      <c r="X61" s="87">
        <f t="shared" si="29"/>
        <v>21</v>
      </c>
      <c r="Y61" s="92">
        <f t="shared" si="30"/>
        <v>222</v>
      </c>
      <c r="Z61" s="90">
        <f t="shared" si="30"/>
        <v>86000</v>
      </c>
      <c r="AA61" s="90">
        <f>K61</f>
        <v>50000</v>
      </c>
      <c r="AB61" s="90">
        <f t="shared" si="31"/>
        <v>36000</v>
      </c>
      <c r="AC61" s="4">
        <f t="shared" si="31"/>
        <v>0.58139534883720934</v>
      </c>
      <c r="AD61" s="91">
        <f t="shared" si="31"/>
        <v>4095.2380952380954</v>
      </c>
      <c r="AE61" s="79" t="str">
        <f>S61</f>
        <v>복</v>
      </c>
      <c r="AF61" s="79" t="str">
        <f>Q61&amp;"/"&amp;R61</f>
        <v>2/1</v>
      </c>
      <c r="AH61" s="20" t="str">
        <f t="shared" si="3"/>
        <v>구미동 까치대우,롯데,선경</v>
      </c>
      <c r="AI61" s="87">
        <f t="shared" si="4"/>
        <v>21</v>
      </c>
      <c r="AJ61" s="79" t="str">
        <f>IF(AI61="","",$AJ$2)</f>
        <v>A-</v>
      </c>
      <c r="AK61" s="79" t="s">
        <v>13</v>
      </c>
      <c r="AL61" s="79" t="s">
        <v>62</v>
      </c>
      <c r="AM61" s="79" t="s">
        <v>63</v>
      </c>
      <c r="AN61" s="79" t="str">
        <f>IF(AI61="","",$AN$2)</f>
        <v>C</v>
      </c>
      <c r="AO61" s="79" t="str">
        <f>IF(N61="","",IF(N61&gt;=$AO$1/100,"O","X"))</f>
        <v>X</v>
      </c>
      <c r="AP61" s="79" t="str">
        <f>IF(I61="","",IF(I61&lt;=$AP$1,"O","X"))</f>
        <v>X</v>
      </c>
      <c r="AQ61" s="79" t="str">
        <f>IF(O61="","",IF(O61&lt;=$AQ$1,"O","X"))</f>
        <v>X</v>
      </c>
      <c r="AR61" s="79" t="str">
        <f>IF(M61="","",IF(M61&lt;=$AR$1,"O","X"))</f>
        <v>X</v>
      </c>
      <c r="AS61" s="79" t="s">
        <v>2</v>
      </c>
      <c r="AT61" s="79" t="str">
        <f>IF(OR(F61="",AI61=""),"",IF(AND((F61&lt;=85),(AI61&gt;=15)),"O","X"))</f>
        <v>O</v>
      </c>
      <c r="AU61" s="79" t="str">
        <f>IF(C61="","",IF(C61&gt;=$AU$1,"O","X"))</f>
        <v>O</v>
      </c>
      <c r="AV61" s="79" t="str">
        <f>IF(AO61="","",IF(AND(AO61="O",AP61="O",AR61="O",AT61="O",AU61="O"),"후보","X"))</f>
        <v>X</v>
      </c>
    </row>
    <row r="62" spans="1:48" s="37" customFormat="1" ht="12" x14ac:dyDescent="0.3">
      <c r="A62" s="74" t="s">
        <v>1922</v>
      </c>
      <c r="B62" s="75" t="s">
        <v>1923</v>
      </c>
      <c r="C62" s="85">
        <v>976</v>
      </c>
      <c r="D62" s="86">
        <v>89.8</v>
      </c>
      <c r="E62" s="87">
        <v>27</v>
      </c>
      <c r="F62" s="86">
        <v>70.7</v>
      </c>
      <c r="G62" s="17">
        <v>21</v>
      </c>
      <c r="H62" s="88">
        <v>308</v>
      </c>
      <c r="I62" s="89">
        <v>122500</v>
      </c>
      <c r="J62" s="89" t="s">
        <v>65</v>
      </c>
      <c r="K62" s="89">
        <v>60000</v>
      </c>
      <c r="L62" s="89" t="s">
        <v>78</v>
      </c>
      <c r="M62" s="90">
        <f>I62-K62</f>
        <v>62500</v>
      </c>
      <c r="N62" s="4">
        <f>IF(ISERROR(K62/I62),"",K62/I62)</f>
        <v>0.48979591836734693</v>
      </c>
      <c r="O62" s="91">
        <f>I62/E62</f>
        <v>4537.0370370370374</v>
      </c>
      <c r="P62" s="91">
        <f>K62/E62</f>
        <v>2222.2222222222222</v>
      </c>
      <c r="Q62" s="79">
        <v>3</v>
      </c>
      <c r="R62" s="79">
        <v>1</v>
      </c>
      <c r="S62" s="79" t="s">
        <v>72</v>
      </c>
      <c r="T62" s="5">
        <v>89</v>
      </c>
      <c r="U62" s="9"/>
      <c r="W62" s="86">
        <f t="shared" si="29"/>
        <v>89.8</v>
      </c>
      <c r="X62" s="87">
        <f t="shared" si="29"/>
        <v>27</v>
      </c>
      <c r="Y62" s="92">
        <f t="shared" si="30"/>
        <v>308</v>
      </c>
      <c r="Z62" s="90">
        <f t="shared" si="30"/>
        <v>122500</v>
      </c>
      <c r="AA62" s="90">
        <f>K62</f>
        <v>60000</v>
      </c>
      <c r="AB62" s="90">
        <f t="shared" si="31"/>
        <v>62500</v>
      </c>
      <c r="AC62" s="4">
        <f t="shared" si="31"/>
        <v>0.48979591836734693</v>
      </c>
      <c r="AD62" s="91">
        <f t="shared" si="31"/>
        <v>4537.0370370370374</v>
      </c>
      <c r="AE62" s="79" t="str">
        <f>S62</f>
        <v>계</v>
      </c>
      <c r="AF62" s="79" t="str">
        <f>Q62&amp;"/"&amp;R62</f>
        <v>3/1</v>
      </c>
      <c r="AH62" s="20" t="str">
        <f t="shared" si="3"/>
        <v>구미동 까치대우,롯데,선경</v>
      </c>
      <c r="AI62" s="87">
        <f t="shared" si="4"/>
        <v>27</v>
      </c>
      <c r="AJ62" s="79" t="str">
        <f>IF(AI62="","",$AJ$2)</f>
        <v>A-</v>
      </c>
      <c r="AK62" s="79" t="s">
        <v>13</v>
      </c>
      <c r="AL62" s="79" t="s">
        <v>62</v>
      </c>
      <c r="AM62" s="79" t="s">
        <v>63</v>
      </c>
      <c r="AN62" s="79" t="str">
        <f>IF(AI62="","",$AN$2)</f>
        <v>C</v>
      </c>
      <c r="AO62" s="79" t="str">
        <f>IF(N62="","",IF(N62&gt;=$AO$1/100,"O","X"))</f>
        <v>X</v>
      </c>
      <c r="AP62" s="79" t="str">
        <f>IF(I62="","",IF(I62&lt;=$AP$1,"O","X"))</f>
        <v>X</v>
      </c>
      <c r="AQ62" s="79" t="str">
        <f>IF(O62="","",IF(O62&lt;=$AQ$1,"O","X"))</f>
        <v>X</v>
      </c>
      <c r="AR62" s="79" t="str">
        <f>IF(M62="","",IF(M62&lt;=$AR$1,"O","X"))</f>
        <v>X</v>
      </c>
      <c r="AS62" s="79" t="s">
        <v>2</v>
      </c>
      <c r="AT62" s="79" t="str">
        <f>IF(OR(F62="",AI62=""),"",IF(AND((F62&lt;=85),(AI62&gt;=15)),"O","X"))</f>
        <v>O</v>
      </c>
      <c r="AU62" s="79" t="str">
        <f>IF(C62="","",IF(C62&gt;=$AU$1,"O","X"))</f>
        <v>O</v>
      </c>
      <c r="AV62" s="79" t="str">
        <f>IF(AO62="","",IF(AND(AO62="O",AP62="O",AR62="O",AT62="O",AU62="O"),"후보","X"))</f>
        <v>X</v>
      </c>
    </row>
    <row r="63" spans="1:48" s="37" customFormat="1" ht="12" x14ac:dyDescent="0.3">
      <c r="A63" s="74" t="s">
        <v>1922</v>
      </c>
      <c r="B63" s="75" t="s">
        <v>1725</v>
      </c>
      <c r="C63" s="85">
        <v>976</v>
      </c>
      <c r="D63" s="86">
        <v>105</v>
      </c>
      <c r="E63" s="87">
        <v>32</v>
      </c>
      <c r="F63" s="86">
        <v>84.8</v>
      </c>
      <c r="G63" s="17">
        <v>26</v>
      </c>
      <c r="H63" s="88">
        <v>354</v>
      </c>
      <c r="I63" s="89">
        <v>135000</v>
      </c>
      <c r="J63" s="89" t="s">
        <v>69</v>
      </c>
      <c r="K63" s="89">
        <v>78000</v>
      </c>
      <c r="L63" s="89" t="s">
        <v>156</v>
      </c>
      <c r="M63" s="90">
        <f>I63-K63</f>
        <v>57000</v>
      </c>
      <c r="N63" s="4">
        <f>IF(ISERROR(K63/I63),"",K63/I63)</f>
        <v>0.57777777777777772</v>
      </c>
      <c r="O63" s="91">
        <f>I63/E63</f>
        <v>4218.75</v>
      </c>
      <c r="P63" s="91">
        <f>K63/E63</f>
        <v>2437.5</v>
      </c>
      <c r="Q63" s="79">
        <v>3</v>
      </c>
      <c r="R63" s="79">
        <v>2</v>
      </c>
      <c r="S63" s="79" t="s">
        <v>72</v>
      </c>
      <c r="T63" s="5">
        <v>104</v>
      </c>
      <c r="U63" s="9"/>
      <c r="W63" s="86">
        <f t="shared" si="29"/>
        <v>105</v>
      </c>
      <c r="X63" s="87">
        <f t="shared" si="29"/>
        <v>32</v>
      </c>
      <c r="Y63" s="92">
        <f t="shared" si="30"/>
        <v>354</v>
      </c>
      <c r="Z63" s="90">
        <f t="shared" si="30"/>
        <v>135000</v>
      </c>
      <c r="AA63" s="90">
        <f>K63</f>
        <v>78000</v>
      </c>
      <c r="AB63" s="90">
        <f t="shared" si="31"/>
        <v>57000</v>
      </c>
      <c r="AC63" s="4">
        <f t="shared" si="31"/>
        <v>0.57777777777777772</v>
      </c>
      <c r="AD63" s="91">
        <f t="shared" si="31"/>
        <v>4218.75</v>
      </c>
      <c r="AE63" s="79" t="str">
        <f>S63</f>
        <v>계</v>
      </c>
      <c r="AF63" s="79" t="str">
        <f>Q63&amp;"/"&amp;R63</f>
        <v>3/2</v>
      </c>
      <c r="AH63" s="20" t="str">
        <f t="shared" si="3"/>
        <v>구미동 까치대우,롯데,선경</v>
      </c>
      <c r="AI63" s="87">
        <f t="shared" si="4"/>
        <v>32</v>
      </c>
      <c r="AJ63" s="79" t="str">
        <f>IF(AI63="","",$AJ$2)</f>
        <v>A-</v>
      </c>
      <c r="AK63" s="79" t="s">
        <v>13</v>
      </c>
      <c r="AL63" s="79" t="s">
        <v>62</v>
      </c>
      <c r="AM63" s="79" t="s">
        <v>63</v>
      </c>
      <c r="AN63" s="79" t="str">
        <f>IF(AI63="","",$AN$2)</f>
        <v>C</v>
      </c>
      <c r="AO63" s="79" t="str">
        <f>IF(N63="","",IF(N63&gt;=$AO$1/100,"O","X"))</f>
        <v>X</v>
      </c>
      <c r="AP63" s="79" t="str">
        <f>IF(I63="","",IF(I63&lt;=$AP$1,"O","X"))</f>
        <v>X</v>
      </c>
      <c r="AQ63" s="79" t="str">
        <f>IF(O63="","",IF(O63&lt;=$AQ$1,"O","X"))</f>
        <v>X</v>
      </c>
      <c r="AR63" s="79" t="str">
        <f>IF(M63="","",IF(M63&lt;=$AR$1,"O","X"))</f>
        <v>X</v>
      </c>
      <c r="AS63" s="79" t="s">
        <v>2</v>
      </c>
      <c r="AT63" s="79" t="str">
        <f>IF(OR(F63="",AI63=""),"",IF(AND((F63&lt;=85),(AI63&gt;=15)),"O","X"))</f>
        <v>O</v>
      </c>
      <c r="AU63" s="79" t="str">
        <f>IF(C63="","",IF(C63&gt;=$AU$1,"O","X"))</f>
        <v>O</v>
      </c>
      <c r="AV63" s="79" t="str">
        <f>IF(AO63="","",IF(AND(AO63="O",AP63="O",AR63="O",AT63="O",AU63="O"),"후보","X"))</f>
        <v>X</v>
      </c>
    </row>
    <row r="64" spans="1:48" s="37" customFormat="1" ht="12" x14ac:dyDescent="0.3">
      <c r="A64" s="74" t="s">
        <v>1921</v>
      </c>
      <c r="B64" s="75" t="s">
        <v>1924</v>
      </c>
      <c r="C64" s="85">
        <v>976</v>
      </c>
      <c r="D64" s="86">
        <v>124</v>
      </c>
      <c r="E64" s="87">
        <v>38</v>
      </c>
      <c r="F64" s="86">
        <v>101.8</v>
      </c>
      <c r="G64" s="17">
        <v>31</v>
      </c>
      <c r="H64" s="88">
        <v>32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9">
        <v>4</v>
      </c>
      <c r="R64" s="79">
        <v>2</v>
      </c>
      <c r="S64" s="79" t="s">
        <v>72</v>
      </c>
      <c r="T64" s="5">
        <v>123</v>
      </c>
      <c r="U64" s="9"/>
      <c r="W64" s="86">
        <f t="shared" si="29"/>
        <v>124</v>
      </c>
      <c r="X64" s="87">
        <f t="shared" si="29"/>
        <v>38</v>
      </c>
      <c r="Y64" s="92">
        <f t="shared" si="30"/>
        <v>32</v>
      </c>
      <c r="Z64" s="90">
        <f t="shared" si="30"/>
        <v>0</v>
      </c>
      <c r="AA64" s="90">
        <f>K64</f>
        <v>0</v>
      </c>
      <c r="AB64" s="90">
        <f t="shared" si="31"/>
        <v>0</v>
      </c>
      <c r="AC64" s="4" t="str">
        <f t="shared" si="31"/>
        <v/>
      </c>
      <c r="AD64" s="91">
        <f t="shared" si="31"/>
        <v>0</v>
      </c>
      <c r="AE64" s="79" t="str">
        <f>S64</f>
        <v>계</v>
      </c>
      <c r="AF64" s="79" t="str">
        <f>Q64&amp;"/"&amp;R64</f>
        <v>4/2</v>
      </c>
      <c r="AH64" s="20" t="str">
        <f t="shared" si="3"/>
        <v>구미동 까치대우,롯데,선경</v>
      </c>
      <c r="AI64" s="87">
        <f t="shared" si="4"/>
        <v>38</v>
      </c>
      <c r="AJ64" s="79" t="str">
        <f>IF(AI64="","",$AJ$2)</f>
        <v>A-</v>
      </c>
      <c r="AK64" s="79" t="s">
        <v>13</v>
      </c>
      <c r="AL64" s="79" t="s">
        <v>62</v>
      </c>
      <c r="AM64" s="79" t="s">
        <v>63</v>
      </c>
      <c r="AN64" s="79" t="str">
        <f>IF(AI64="","",$AN$2)</f>
        <v>C</v>
      </c>
      <c r="AO64" s="79" t="str">
        <f>IF(N64="","",IF(N64&gt;=$AO$1/100,"O","X"))</f>
        <v/>
      </c>
      <c r="AP64" s="79" t="str">
        <f>IF(I64="","",IF(I64&lt;=$AP$1,"O","X"))</f>
        <v/>
      </c>
      <c r="AQ64" s="79" t="str">
        <f>IF(O64="","",IF(O64&lt;=$AQ$1,"O","X"))</f>
        <v>O</v>
      </c>
      <c r="AR64" s="79" t="str">
        <f>IF(M64="","",IF(M64&lt;=$AR$1,"O","X"))</f>
        <v>O</v>
      </c>
      <c r="AS64" s="79" t="s">
        <v>2</v>
      </c>
      <c r="AT64" s="79" t="str">
        <f>IF(OR(F64="",AI64=""),"",IF(AND((F64&lt;=85),(AI64&gt;=15)),"O","X"))</f>
        <v>X</v>
      </c>
      <c r="AU64" s="79" t="str">
        <f>IF(C64="","",IF(C64&gt;=$AU$1,"O","X"))</f>
        <v>O</v>
      </c>
      <c r="AV64" s="79" t="str">
        <f>IF(AO64="","",IF(AND(AO64="O",AP64="O",AR64="O",AT64="O",AU64="O"),"후보","X"))</f>
        <v/>
      </c>
    </row>
    <row r="65" spans="1:48" s="37" customFormat="1" ht="12" x14ac:dyDescent="0.3">
      <c r="A65" s="74" t="s">
        <v>1733</v>
      </c>
      <c r="B65" s="75" t="s">
        <v>1925</v>
      </c>
      <c r="C65" s="85">
        <v>976</v>
      </c>
      <c r="D65" s="86">
        <v>158.9</v>
      </c>
      <c r="E65" s="87">
        <v>48</v>
      </c>
      <c r="F65" s="86">
        <v>134.80000000000001</v>
      </c>
      <c r="G65" s="17">
        <v>41</v>
      </c>
      <c r="H65" s="88">
        <v>60</v>
      </c>
      <c r="I65" s="89">
        <v>223000</v>
      </c>
      <c r="J65" s="89" t="s">
        <v>74</v>
      </c>
      <c r="K65" s="89">
        <v>90000</v>
      </c>
      <c r="L65" s="89" t="s">
        <v>59</v>
      </c>
      <c r="M65" s="90">
        <f>I65-K65</f>
        <v>133000</v>
      </c>
      <c r="N65" s="4">
        <f>IF(ISERROR(K65/I65),"",K65/I65)</f>
        <v>0.40358744394618834</v>
      </c>
      <c r="O65" s="91">
        <f>I65/E65</f>
        <v>4645.833333333333</v>
      </c>
      <c r="P65" s="91">
        <f>K65/E65</f>
        <v>1875</v>
      </c>
      <c r="Q65" s="79">
        <v>4</v>
      </c>
      <c r="R65" s="79">
        <v>2</v>
      </c>
      <c r="S65" s="79" t="s">
        <v>72</v>
      </c>
      <c r="T65" s="5">
        <v>158</v>
      </c>
      <c r="U65" s="9"/>
      <c r="W65" s="86">
        <f t="shared" ref="W65:X80" si="32">D65</f>
        <v>158.9</v>
      </c>
      <c r="X65" s="87">
        <f t="shared" si="32"/>
        <v>48</v>
      </c>
      <c r="Y65" s="92">
        <f t="shared" ref="Y65:Z80" si="33">H65</f>
        <v>60</v>
      </c>
      <c r="Z65" s="90">
        <f t="shared" si="33"/>
        <v>223000</v>
      </c>
      <c r="AA65" s="90">
        <f>K65</f>
        <v>90000</v>
      </c>
      <c r="AB65" s="90">
        <f t="shared" si="31"/>
        <v>133000</v>
      </c>
      <c r="AC65" s="4">
        <f t="shared" si="31"/>
        <v>0.40358744394618834</v>
      </c>
      <c r="AD65" s="91">
        <f t="shared" si="31"/>
        <v>4645.833333333333</v>
      </c>
      <c r="AE65" s="79" t="str">
        <f>S65</f>
        <v>계</v>
      </c>
      <c r="AF65" s="79" t="str">
        <f>Q65&amp;"/"&amp;R65</f>
        <v>4/2</v>
      </c>
      <c r="AH65" s="20" t="str">
        <f t="shared" si="3"/>
        <v>구미동 까치대우,롯데,선경</v>
      </c>
      <c r="AI65" s="87">
        <f t="shared" si="4"/>
        <v>48</v>
      </c>
      <c r="AJ65" s="79" t="str">
        <f>IF(AI65="","",$AJ$2)</f>
        <v>A-</v>
      </c>
      <c r="AK65" s="79" t="s">
        <v>13</v>
      </c>
      <c r="AL65" s="79" t="s">
        <v>62</v>
      </c>
      <c r="AM65" s="79" t="s">
        <v>63</v>
      </c>
      <c r="AN65" s="79" t="str">
        <f>IF(AI65="","",$AN$2)</f>
        <v>C</v>
      </c>
      <c r="AO65" s="79" t="str">
        <f>IF(N65="","",IF(N65&gt;=$AO$1/100,"O","X"))</f>
        <v>X</v>
      </c>
      <c r="AP65" s="79" t="str">
        <f>IF(I65="","",IF(I65&lt;=$AP$1,"O","X"))</f>
        <v>X</v>
      </c>
      <c r="AQ65" s="79" t="str">
        <f>IF(O65="","",IF(O65&lt;=$AQ$1,"O","X"))</f>
        <v>X</v>
      </c>
      <c r="AR65" s="79" t="str">
        <f>IF(M65="","",IF(M65&lt;=$AR$1,"O","X"))</f>
        <v>X</v>
      </c>
      <c r="AS65" s="79" t="s">
        <v>2</v>
      </c>
      <c r="AT65" s="79" t="str">
        <f>IF(OR(F65="",AI65=""),"",IF(AND((F65&lt;=85),(AI65&gt;=15)),"O","X"))</f>
        <v>X</v>
      </c>
      <c r="AU65" s="79" t="str">
        <f>IF(C65="","",IF(C65&gt;=$AU$1,"O","X"))</f>
        <v>O</v>
      </c>
      <c r="AV65" s="79" t="str">
        <f>IF(AO65="","",IF(AND(AO65="O",AP65="O",AR65="O",AT65="O",AU65="O"),"후보","X"))</f>
        <v>X</v>
      </c>
    </row>
    <row r="66" spans="1:48" s="37" customFormat="1" ht="12" x14ac:dyDescent="0.3">
      <c r="A66" s="74" t="s">
        <v>1926</v>
      </c>
      <c r="B66" s="75" t="s">
        <v>1731</v>
      </c>
      <c r="C66" s="85">
        <v>964</v>
      </c>
      <c r="D66" s="86">
        <v>69.2</v>
      </c>
      <c r="E66" s="87">
        <v>21</v>
      </c>
      <c r="F66" s="86">
        <v>53.5</v>
      </c>
      <c r="G66" s="17">
        <v>16</v>
      </c>
      <c r="H66" s="88">
        <v>140</v>
      </c>
      <c r="I66" s="89">
        <v>74500</v>
      </c>
      <c r="J66" s="89" t="s">
        <v>60</v>
      </c>
      <c r="K66" s="89">
        <v>42000</v>
      </c>
      <c r="L66" s="89" t="s">
        <v>78</v>
      </c>
      <c r="M66" s="90">
        <f t="shared" ref="M66:M73" si="34">I66-K66</f>
        <v>32500</v>
      </c>
      <c r="N66" s="4">
        <f t="shared" ref="N66:N73" si="35">IF(ISERROR(K66/I66),"",K66/I66)</f>
        <v>0.56375838926174493</v>
      </c>
      <c r="O66" s="91">
        <f t="shared" ref="O66:O73" si="36">I66/E66</f>
        <v>3547.6190476190477</v>
      </c>
      <c r="P66" s="91">
        <f t="shared" ref="P66:P73" si="37">K66/E66</f>
        <v>2000</v>
      </c>
      <c r="Q66" s="79">
        <v>2</v>
      </c>
      <c r="R66" s="79">
        <v>1</v>
      </c>
      <c r="S66" s="79" t="s">
        <v>61</v>
      </c>
      <c r="T66" s="5" t="s">
        <v>97</v>
      </c>
      <c r="U66" s="9"/>
      <c r="W66" s="86">
        <f t="shared" si="32"/>
        <v>69.2</v>
      </c>
      <c r="X66" s="87">
        <f t="shared" si="32"/>
        <v>21</v>
      </c>
      <c r="Y66" s="92">
        <f t="shared" si="33"/>
        <v>140</v>
      </c>
      <c r="Z66" s="90">
        <f t="shared" si="33"/>
        <v>74500</v>
      </c>
      <c r="AA66" s="90">
        <f t="shared" ref="AA66:AA73" si="38">K66</f>
        <v>42000</v>
      </c>
      <c r="AB66" s="90">
        <f t="shared" si="31"/>
        <v>32500</v>
      </c>
      <c r="AC66" s="4">
        <f t="shared" si="31"/>
        <v>0.56375838926174493</v>
      </c>
      <c r="AD66" s="91">
        <f t="shared" si="31"/>
        <v>3547.6190476190477</v>
      </c>
      <c r="AE66" s="79" t="str">
        <f t="shared" ref="AE66:AE73" si="39">S66</f>
        <v>복</v>
      </c>
      <c r="AF66" s="79" t="str">
        <f t="shared" ref="AF66:AF73" si="40">Q66&amp;"/"&amp;R66</f>
        <v>2/1</v>
      </c>
      <c r="AH66" s="20" t="str">
        <f t="shared" si="3"/>
        <v>구미동 무지개마을3단지신한,건영</v>
      </c>
      <c r="AI66" s="87">
        <f t="shared" si="4"/>
        <v>21</v>
      </c>
      <c r="AJ66" s="79" t="str">
        <f t="shared" ref="AJ66:AJ73" si="41">IF(AI66="","",$AJ$2)</f>
        <v>A-</v>
      </c>
      <c r="AK66" s="79" t="s">
        <v>13</v>
      </c>
      <c r="AL66" s="79" t="s">
        <v>62</v>
      </c>
      <c r="AM66" s="79" t="s">
        <v>63</v>
      </c>
      <c r="AN66" s="79" t="str">
        <f t="shared" ref="AN66:AN73" si="42">IF(AI66="","",$AN$2)</f>
        <v>C</v>
      </c>
      <c r="AO66" s="79" t="str">
        <f t="shared" ref="AO66:AO73" si="43">IF(N66="","",IF(N66&gt;=$AO$1/100,"O","X"))</f>
        <v>X</v>
      </c>
      <c r="AP66" s="79" t="str">
        <f t="shared" ref="AP66:AP73" si="44">IF(I66="","",IF(I66&lt;=$AP$1,"O","X"))</f>
        <v>X</v>
      </c>
      <c r="AQ66" s="79" t="str">
        <f t="shared" ref="AQ66:AQ73" si="45">IF(O66="","",IF(O66&lt;=$AQ$1,"O","X"))</f>
        <v>X</v>
      </c>
      <c r="AR66" s="79" t="str">
        <f t="shared" ref="AR66:AR73" si="46">IF(M66="","",IF(M66&lt;=$AR$1,"O","X"))</f>
        <v>X</v>
      </c>
      <c r="AS66" s="79" t="s">
        <v>2</v>
      </c>
      <c r="AT66" s="79" t="str">
        <f t="shared" ref="AT66:AT73" si="47">IF(OR(F66="",AI66=""),"",IF(AND((F66&lt;=85),(AI66&gt;=15)),"O","X"))</f>
        <v>O</v>
      </c>
      <c r="AU66" s="79" t="str">
        <f t="shared" ref="AU66:AU73" si="48">IF(C66="","",IF(C66&gt;=$AU$1,"O","X"))</f>
        <v>O</v>
      </c>
      <c r="AV66" s="79" t="str">
        <f t="shared" ref="AV66:AV73" si="49">IF(AO66="","",IF(AND(AO66="O",AP66="O",AR66="O",AT66="O",AU66="O"),"후보","X"))</f>
        <v>X</v>
      </c>
    </row>
    <row r="67" spans="1:48" s="37" customFormat="1" ht="12" x14ac:dyDescent="0.3">
      <c r="A67" s="74" t="s">
        <v>1926</v>
      </c>
      <c r="B67" s="75" t="s">
        <v>1732</v>
      </c>
      <c r="C67" s="85">
        <v>964</v>
      </c>
      <c r="D67" s="86">
        <v>69.099999999999994</v>
      </c>
      <c r="E67" s="87">
        <v>21</v>
      </c>
      <c r="F67" s="86">
        <v>53.8</v>
      </c>
      <c r="G67" s="17">
        <v>16</v>
      </c>
      <c r="H67" s="88">
        <v>140</v>
      </c>
      <c r="I67" s="89">
        <v>70000</v>
      </c>
      <c r="J67" s="89" t="s">
        <v>79</v>
      </c>
      <c r="K67" s="89">
        <v>44000</v>
      </c>
      <c r="L67" s="89" t="s">
        <v>68</v>
      </c>
      <c r="M67" s="90">
        <f t="shared" si="34"/>
        <v>26000</v>
      </c>
      <c r="N67" s="4">
        <f t="shared" si="35"/>
        <v>0.62857142857142856</v>
      </c>
      <c r="O67" s="91">
        <f t="shared" si="36"/>
        <v>3333.3333333333335</v>
      </c>
      <c r="P67" s="91">
        <f t="shared" si="37"/>
        <v>2095.2380952380954</v>
      </c>
      <c r="Q67" s="79">
        <v>2</v>
      </c>
      <c r="R67" s="79">
        <v>1</v>
      </c>
      <c r="S67" s="79" t="s">
        <v>61</v>
      </c>
      <c r="T67" s="5" t="s">
        <v>98</v>
      </c>
      <c r="U67" s="9"/>
      <c r="W67" s="86">
        <f t="shared" si="32"/>
        <v>69.099999999999994</v>
      </c>
      <c r="X67" s="87">
        <f t="shared" si="32"/>
        <v>21</v>
      </c>
      <c r="Y67" s="92">
        <f t="shared" si="33"/>
        <v>140</v>
      </c>
      <c r="Z67" s="90">
        <f t="shared" si="33"/>
        <v>70000</v>
      </c>
      <c r="AA67" s="90">
        <f t="shared" si="38"/>
        <v>44000</v>
      </c>
      <c r="AB67" s="90">
        <f t="shared" si="31"/>
        <v>26000</v>
      </c>
      <c r="AC67" s="4">
        <f t="shared" si="31"/>
        <v>0.62857142857142856</v>
      </c>
      <c r="AD67" s="91">
        <f t="shared" si="31"/>
        <v>3333.3333333333335</v>
      </c>
      <c r="AE67" s="79" t="str">
        <f t="shared" si="39"/>
        <v>복</v>
      </c>
      <c r="AF67" s="79" t="str">
        <f t="shared" si="40"/>
        <v>2/1</v>
      </c>
      <c r="AH67" s="20" t="str">
        <f t="shared" si="3"/>
        <v>구미동 무지개마을3단지신한,건영</v>
      </c>
      <c r="AI67" s="87">
        <f t="shared" si="4"/>
        <v>21</v>
      </c>
      <c r="AJ67" s="79" t="str">
        <f t="shared" si="41"/>
        <v>A-</v>
      </c>
      <c r="AK67" s="79" t="s">
        <v>13</v>
      </c>
      <c r="AL67" s="79" t="s">
        <v>62</v>
      </c>
      <c r="AM67" s="79" t="s">
        <v>63</v>
      </c>
      <c r="AN67" s="79" t="str">
        <f t="shared" si="42"/>
        <v>C</v>
      </c>
      <c r="AO67" s="79" t="str">
        <f t="shared" si="43"/>
        <v>X</v>
      </c>
      <c r="AP67" s="79" t="str">
        <f t="shared" si="44"/>
        <v>X</v>
      </c>
      <c r="AQ67" s="79" t="str">
        <f t="shared" si="45"/>
        <v>X</v>
      </c>
      <c r="AR67" s="79" t="str">
        <f t="shared" si="46"/>
        <v>X</v>
      </c>
      <c r="AS67" s="79" t="s">
        <v>2</v>
      </c>
      <c r="AT67" s="79" t="str">
        <f t="shared" si="47"/>
        <v>O</v>
      </c>
      <c r="AU67" s="79" t="str">
        <f t="shared" si="48"/>
        <v>O</v>
      </c>
      <c r="AV67" s="79" t="str">
        <f t="shared" si="49"/>
        <v>X</v>
      </c>
    </row>
    <row r="68" spans="1:48" s="37" customFormat="1" ht="12" x14ac:dyDescent="0.3">
      <c r="A68" s="74" t="s">
        <v>1926</v>
      </c>
      <c r="B68" s="75" t="s">
        <v>1732</v>
      </c>
      <c r="C68" s="85">
        <v>964</v>
      </c>
      <c r="D68" s="86">
        <v>87.5</v>
      </c>
      <c r="E68" s="87">
        <v>26</v>
      </c>
      <c r="F68" s="86">
        <v>68.2</v>
      </c>
      <c r="G68" s="17">
        <v>21</v>
      </c>
      <c r="H68" s="88">
        <v>100</v>
      </c>
      <c r="I68" s="89">
        <v>94000</v>
      </c>
      <c r="J68" s="89" t="s">
        <v>60</v>
      </c>
      <c r="K68" s="89">
        <v>48000</v>
      </c>
      <c r="L68" s="89" t="s">
        <v>66</v>
      </c>
      <c r="M68" s="90">
        <f t="shared" si="34"/>
        <v>46000</v>
      </c>
      <c r="N68" s="4">
        <f t="shared" si="35"/>
        <v>0.51063829787234039</v>
      </c>
      <c r="O68" s="91">
        <f t="shared" si="36"/>
        <v>3615.3846153846152</v>
      </c>
      <c r="P68" s="91">
        <f t="shared" si="37"/>
        <v>1846.1538461538462</v>
      </c>
      <c r="Q68" s="79">
        <v>3</v>
      </c>
      <c r="R68" s="79">
        <v>1</v>
      </c>
      <c r="S68" s="79" t="s">
        <v>61</v>
      </c>
      <c r="T68" s="5">
        <v>87</v>
      </c>
      <c r="U68" s="9"/>
      <c r="W68" s="86">
        <f t="shared" si="32"/>
        <v>87.5</v>
      </c>
      <c r="X68" s="87">
        <f t="shared" si="32"/>
        <v>26</v>
      </c>
      <c r="Y68" s="92">
        <f t="shared" si="33"/>
        <v>100</v>
      </c>
      <c r="Z68" s="90">
        <f t="shared" si="33"/>
        <v>94000</v>
      </c>
      <c r="AA68" s="90">
        <f t="shared" si="38"/>
        <v>48000</v>
      </c>
      <c r="AB68" s="90">
        <f t="shared" ref="AB68:AD83" si="50">M68</f>
        <v>46000</v>
      </c>
      <c r="AC68" s="4">
        <f t="shared" si="50"/>
        <v>0.51063829787234039</v>
      </c>
      <c r="AD68" s="91">
        <f t="shared" si="50"/>
        <v>3615.3846153846152</v>
      </c>
      <c r="AE68" s="79" t="str">
        <f t="shared" si="39"/>
        <v>복</v>
      </c>
      <c r="AF68" s="79" t="str">
        <f t="shared" si="40"/>
        <v>3/1</v>
      </c>
      <c r="AH68" s="20" t="str">
        <f t="shared" ref="AH68:AH131" si="51">IF(A68="","",A68)</f>
        <v>구미동 무지개마을3단지신한,건영</v>
      </c>
      <c r="AI68" s="87">
        <f t="shared" ref="AI68:AI131" si="52">IF(E68="","",E68)</f>
        <v>26</v>
      </c>
      <c r="AJ68" s="79" t="str">
        <f t="shared" si="41"/>
        <v>A-</v>
      </c>
      <c r="AK68" s="79" t="s">
        <v>13</v>
      </c>
      <c r="AL68" s="79" t="s">
        <v>62</v>
      </c>
      <c r="AM68" s="79" t="s">
        <v>63</v>
      </c>
      <c r="AN68" s="79" t="str">
        <f t="shared" si="42"/>
        <v>C</v>
      </c>
      <c r="AO68" s="79" t="str">
        <f t="shared" si="43"/>
        <v>X</v>
      </c>
      <c r="AP68" s="79" t="str">
        <f t="shared" si="44"/>
        <v>X</v>
      </c>
      <c r="AQ68" s="79" t="str">
        <f t="shared" si="45"/>
        <v>X</v>
      </c>
      <c r="AR68" s="79" t="str">
        <f t="shared" si="46"/>
        <v>X</v>
      </c>
      <c r="AS68" s="79" t="s">
        <v>2</v>
      </c>
      <c r="AT68" s="79" t="str">
        <f t="shared" si="47"/>
        <v>O</v>
      </c>
      <c r="AU68" s="79" t="str">
        <f t="shared" si="48"/>
        <v>O</v>
      </c>
      <c r="AV68" s="79" t="str">
        <f t="shared" si="49"/>
        <v>X</v>
      </c>
    </row>
    <row r="69" spans="1:48" s="37" customFormat="1" ht="12" x14ac:dyDescent="0.3">
      <c r="A69" s="74" t="s">
        <v>1926</v>
      </c>
      <c r="B69" s="75" t="s">
        <v>1731</v>
      </c>
      <c r="C69" s="85">
        <v>964</v>
      </c>
      <c r="D69" s="86">
        <v>87.8</v>
      </c>
      <c r="E69" s="87">
        <v>27</v>
      </c>
      <c r="F69" s="86">
        <v>68.400000000000006</v>
      </c>
      <c r="G69" s="17">
        <v>21</v>
      </c>
      <c r="H69" s="88">
        <v>30</v>
      </c>
      <c r="I69" s="89">
        <v>97000</v>
      </c>
      <c r="J69" s="89" t="s">
        <v>81</v>
      </c>
      <c r="K69" s="89"/>
      <c r="L69" s="89"/>
      <c r="M69" s="90">
        <f t="shared" si="34"/>
        <v>97000</v>
      </c>
      <c r="N69" s="4">
        <f t="shared" si="35"/>
        <v>0</v>
      </c>
      <c r="O69" s="91">
        <f t="shared" si="36"/>
        <v>3592.5925925925926</v>
      </c>
      <c r="P69" s="91">
        <f t="shared" si="37"/>
        <v>0</v>
      </c>
      <c r="Q69" s="79">
        <v>3</v>
      </c>
      <c r="R69" s="79">
        <v>1</v>
      </c>
      <c r="S69" s="79" t="s">
        <v>61</v>
      </c>
      <c r="T69" s="5" t="s">
        <v>99</v>
      </c>
      <c r="U69" s="9"/>
      <c r="W69" s="86">
        <f t="shared" si="32"/>
        <v>87.8</v>
      </c>
      <c r="X69" s="87">
        <f t="shared" si="32"/>
        <v>27</v>
      </c>
      <c r="Y69" s="92">
        <f t="shared" si="33"/>
        <v>30</v>
      </c>
      <c r="Z69" s="90">
        <f t="shared" si="33"/>
        <v>97000</v>
      </c>
      <c r="AA69" s="90">
        <f t="shared" si="38"/>
        <v>0</v>
      </c>
      <c r="AB69" s="90">
        <f t="shared" si="50"/>
        <v>97000</v>
      </c>
      <c r="AC69" s="4">
        <f t="shared" si="50"/>
        <v>0</v>
      </c>
      <c r="AD69" s="91">
        <f t="shared" si="50"/>
        <v>3592.5925925925926</v>
      </c>
      <c r="AE69" s="79" t="str">
        <f t="shared" si="39"/>
        <v>복</v>
      </c>
      <c r="AF69" s="79" t="str">
        <f t="shared" si="40"/>
        <v>3/1</v>
      </c>
      <c r="AH69" s="20" t="str">
        <f t="shared" si="51"/>
        <v>구미동 무지개마을3단지신한,건영</v>
      </c>
      <c r="AI69" s="87">
        <f t="shared" si="52"/>
        <v>27</v>
      </c>
      <c r="AJ69" s="79" t="str">
        <f t="shared" si="41"/>
        <v>A-</v>
      </c>
      <c r="AK69" s="79" t="s">
        <v>13</v>
      </c>
      <c r="AL69" s="79" t="s">
        <v>62</v>
      </c>
      <c r="AM69" s="79" t="s">
        <v>63</v>
      </c>
      <c r="AN69" s="79" t="str">
        <f t="shared" si="42"/>
        <v>C</v>
      </c>
      <c r="AO69" s="79" t="str">
        <f t="shared" si="43"/>
        <v>X</v>
      </c>
      <c r="AP69" s="79" t="str">
        <f t="shared" si="44"/>
        <v>X</v>
      </c>
      <c r="AQ69" s="79" t="str">
        <f t="shared" si="45"/>
        <v>X</v>
      </c>
      <c r="AR69" s="79" t="str">
        <f t="shared" si="46"/>
        <v>X</v>
      </c>
      <c r="AS69" s="79" t="s">
        <v>2</v>
      </c>
      <c r="AT69" s="79" t="str">
        <f t="shared" si="47"/>
        <v>O</v>
      </c>
      <c r="AU69" s="79" t="str">
        <f t="shared" si="48"/>
        <v>O</v>
      </c>
      <c r="AV69" s="79" t="str">
        <f t="shared" si="49"/>
        <v>X</v>
      </c>
    </row>
    <row r="70" spans="1:48" s="37" customFormat="1" ht="12" x14ac:dyDescent="0.3">
      <c r="A70" s="74" t="s">
        <v>1926</v>
      </c>
      <c r="B70" s="75" t="s">
        <v>1732</v>
      </c>
      <c r="C70" s="85">
        <v>964</v>
      </c>
      <c r="D70" s="86">
        <v>90.2</v>
      </c>
      <c r="E70" s="87">
        <v>27</v>
      </c>
      <c r="F70" s="86">
        <v>69.7</v>
      </c>
      <c r="G70" s="17">
        <v>21</v>
      </c>
      <c r="H70" s="88">
        <v>70</v>
      </c>
      <c r="I70" s="89">
        <v>94000</v>
      </c>
      <c r="J70" s="89" t="s">
        <v>66</v>
      </c>
      <c r="K70" s="89">
        <v>52000</v>
      </c>
      <c r="L70" s="89" t="s">
        <v>66</v>
      </c>
      <c r="M70" s="90">
        <f t="shared" si="34"/>
        <v>42000</v>
      </c>
      <c r="N70" s="4">
        <f t="shared" si="35"/>
        <v>0.55319148936170215</v>
      </c>
      <c r="O70" s="91">
        <f t="shared" si="36"/>
        <v>3481.4814814814813</v>
      </c>
      <c r="P70" s="91">
        <f t="shared" si="37"/>
        <v>1925.9259259259259</v>
      </c>
      <c r="Q70" s="79">
        <v>3</v>
      </c>
      <c r="R70" s="79">
        <v>1</v>
      </c>
      <c r="S70" s="79" t="s">
        <v>61</v>
      </c>
      <c r="T70" s="5" t="s">
        <v>100</v>
      </c>
      <c r="U70" s="9"/>
      <c r="W70" s="86">
        <f t="shared" si="32"/>
        <v>90.2</v>
      </c>
      <c r="X70" s="87">
        <f t="shared" si="32"/>
        <v>27</v>
      </c>
      <c r="Y70" s="92">
        <f t="shared" si="33"/>
        <v>70</v>
      </c>
      <c r="Z70" s="90">
        <f t="shared" si="33"/>
        <v>94000</v>
      </c>
      <c r="AA70" s="90">
        <f t="shared" si="38"/>
        <v>52000</v>
      </c>
      <c r="AB70" s="90">
        <f t="shared" si="50"/>
        <v>42000</v>
      </c>
      <c r="AC70" s="4">
        <f t="shared" si="50"/>
        <v>0.55319148936170215</v>
      </c>
      <c r="AD70" s="91">
        <f t="shared" si="50"/>
        <v>3481.4814814814813</v>
      </c>
      <c r="AE70" s="79" t="str">
        <f t="shared" si="39"/>
        <v>복</v>
      </c>
      <c r="AF70" s="79" t="str">
        <f t="shared" si="40"/>
        <v>3/1</v>
      </c>
      <c r="AH70" s="20" t="str">
        <f t="shared" si="51"/>
        <v>구미동 무지개마을3단지신한,건영</v>
      </c>
      <c r="AI70" s="87">
        <f t="shared" si="52"/>
        <v>27</v>
      </c>
      <c r="AJ70" s="79" t="str">
        <f t="shared" si="41"/>
        <v>A-</v>
      </c>
      <c r="AK70" s="79" t="s">
        <v>13</v>
      </c>
      <c r="AL70" s="79" t="s">
        <v>62</v>
      </c>
      <c r="AM70" s="79" t="s">
        <v>63</v>
      </c>
      <c r="AN70" s="79" t="str">
        <f t="shared" si="42"/>
        <v>C</v>
      </c>
      <c r="AO70" s="79" t="str">
        <f t="shared" si="43"/>
        <v>X</v>
      </c>
      <c r="AP70" s="79" t="str">
        <f t="shared" si="44"/>
        <v>X</v>
      </c>
      <c r="AQ70" s="79" t="str">
        <f t="shared" si="45"/>
        <v>X</v>
      </c>
      <c r="AR70" s="79" t="str">
        <f t="shared" si="46"/>
        <v>X</v>
      </c>
      <c r="AS70" s="79" t="s">
        <v>2</v>
      </c>
      <c r="AT70" s="79" t="str">
        <f t="shared" si="47"/>
        <v>O</v>
      </c>
      <c r="AU70" s="79" t="str">
        <f t="shared" si="48"/>
        <v>O</v>
      </c>
      <c r="AV70" s="79" t="str">
        <f t="shared" si="49"/>
        <v>X</v>
      </c>
    </row>
    <row r="71" spans="1:48" s="37" customFormat="1" ht="12" x14ac:dyDescent="0.3">
      <c r="A71" s="74" t="s">
        <v>1926</v>
      </c>
      <c r="B71" s="75" t="s">
        <v>1731</v>
      </c>
      <c r="C71" s="85">
        <v>964</v>
      </c>
      <c r="D71" s="86">
        <v>92.4</v>
      </c>
      <c r="E71" s="87">
        <v>28</v>
      </c>
      <c r="F71" s="86">
        <v>72.599999999999994</v>
      </c>
      <c r="G71" s="17">
        <v>22</v>
      </c>
      <c r="H71" s="88">
        <v>60</v>
      </c>
      <c r="I71" s="89"/>
      <c r="J71" s="89"/>
      <c r="K71" s="89"/>
      <c r="L71" s="89"/>
      <c r="M71" s="90">
        <f t="shared" si="34"/>
        <v>0</v>
      </c>
      <c r="N71" s="4" t="str">
        <f t="shared" si="35"/>
        <v/>
      </c>
      <c r="O71" s="91">
        <f t="shared" si="36"/>
        <v>0</v>
      </c>
      <c r="P71" s="91">
        <f t="shared" si="37"/>
        <v>0</v>
      </c>
      <c r="Q71" s="79">
        <v>3</v>
      </c>
      <c r="R71" s="79">
        <v>1</v>
      </c>
      <c r="S71" s="79" t="s">
        <v>72</v>
      </c>
      <c r="T71" s="5">
        <v>92</v>
      </c>
      <c r="U71" s="9"/>
      <c r="W71" s="86">
        <f t="shared" si="32"/>
        <v>92.4</v>
      </c>
      <c r="X71" s="87">
        <f t="shared" si="32"/>
        <v>28</v>
      </c>
      <c r="Y71" s="92">
        <f t="shared" si="33"/>
        <v>60</v>
      </c>
      <c r="Z71" s="90">
        <f t="shared" si="33"/>
        <v>0</v>
      </c>
      <c r="AA71" s="90">
        <f t="shared" si="38"/>
        <v>0</v>
      </c>
      <c r="AB71" s="90">
        <f t="shared" si="50"/>
        <v>0</v>
      </c>
      <c r="AC71" s="4" t="str">
        <f t="shared" si="50"/>
        <v/>
      </c>
      <c r="AD71" s="91">
        <f t="shared" si="50"/>
        <v>0</v>
      </c>
      <c r="AE71" s="79" t="str">
        <f t="shared" si="39"/>
        <v>계</v>
      </c>
      <c r="AF71" s="79" t="str">
        <f t="shared" si="40"/>
        <v>3/1</v>
      </c>
      <c r="AH71" s="20" t="str">
        <f t="shared" si="51"/>
        <v>구미동 무지개마을3단지신한,건영</v>
      </c>
      <c r="AI71" s="87">
        <f t="shared" si="52"/>
        <v>28</v>
      </c>
      <c r="AJ71" s="79" t="str">
        <f t="shared" si="41"/>
        <v>A-</v>
      </c>
      <c r="AK71" s="79" t="s">
        <v>13</v>
      </c>
      <c r="AL71" s="79" t="s">
        <v>62</v>
      </c>
      <c r="AM71" s="79" t="s">
        <v>63</v>
      </c>
      <c r="AN71" s="79" t="str">
        <f t="shared" si="42"/>
        <v>C</v>
      </c>
      <c r="AO71" s="79" t="str">
        <f t="shared" si="43"/>
        <v/>
      </c>
      <c r="AP71" s="79" t="str">
        <f t="shared" si="44"/>
        <v/>
      </c>
      <c r="AQ71" s="79" t="str">
        <f t="shared" si="45"/>
        <v>O</v>
      </c>
      <c r="AR71" s="79" t="str">
        <f t="shared" si="46"/>
        <v>O</v>
      </c>
      <c r="AS71" s="79" t="s">
        <v>2</v>
      </c>
      <c r="AT71" s="79" t="str">
        <f t="shared" si="47"/>
        <v>O</v>
      </c>
      <c r="AU71" s="79" t="str">
        <f t="shared" si="48"/>
        <v>O</v>
      </c>
      <c r="AV71" s="79" t="str">
        <f t="shared" si="49"/>
        <v/>
      </c>
    </row>
    <row r="72" spans="1:48" s="37" customFormat="1" ht="12" x14ac:dyDescent="0.3">
      <c r="A72" s="74" t="s">
        <v>1926</v>
      </c>
      <c r="B72" s="75" t="s">
        <v>1731</v>
      </c>
      <c r="C72" s="85">
        <v>964</v>
      </c>
      <c r="D72" s="86">
        <v>107.5</v>
      </c>
      <c r="E72" s="87">
        <v>33</v>
      </c>
      <c r="F72" s="86">
        <v>84.8</v>
      </c>
      <c r="G72" s="17">
        <v>26</v>
      </c>
      <c r="H72" s="88">
        <v>212</v>
      </c>
      <c r="I72" s="89">
        <v>105000</v>
      </c>
      <c r="J72" s="89" t="s">
        <v>82</v>
      </c>
      <c r="K72" s="89">
        <v>64000</v>
      </c>
      <c r="L72" s="89" t="s">
        <v>79</v>
      </c>
      <c r="M72" s="90">
        <f t="shared" si="34"/>
        <v>41000</v>
      </c>
      <c r="N72" s="4">
        <f t="shared" si="35"/>
        <v>0.60952380952380958</v>
      </c>
      <c r="O72" s="91">
        <f t="shared" si="36"/>
        <v>3181.818181818182</v>
      </c>
      <c r="P72" s="91">
        <f t="shared" si="37"/>
        <v>1939.3939393939395</v>
      </c>
      <c r="Q72" s="79">
        <v>3</v>
      </c>
      <c r="R72" s="79">
        <v>2</v>
      </c>
      <c r="S72" s="79" t="s">
        <v>72</v>
      </c>
      <c r="T72" s="5" t="s">
        <v>101</v>
      </c>
      <c r="U72" s="9"/>
      <c r="W72" s="86">
        <f t="shared" si="32"/>
        <v>107.5</v>
      </c>
      <c r="X72" s="87">
        <f t="shared" si="32"/>
        <v>33</v>
      </c>
      <c r="Y72" s="92">
        <f t="shared" si="33"/>
        <v>212</v>
      </c>
      <c r="Z72" s="90">
        <f t="shared" si="33"/>
        <v>105000</v>
      </c>
      <c r="AA72" s="90">
        <f t="shared" si="38"/>
        <v>64000</v>
      </c>
      <c r="AB72" s="90">
        <f t="shared" si="50"/>
        <v>41000</v>
      </c>
      <c r="AC72" s="4">
        <f t="shared" si="50"/>
        <v>0.60952380952380958</v>
      </c>
      <c r="AD72" s="91">
        <f t="shared" si="50"/>
        <v>3181.818181818182</v>
      </c>
      <c r="AE72" s="79" t="str">
        <f t="shared" si="39"/>
        <v>계</v>
      </c>
      <c r="AF72" s="79" t="str">
        <f t="shared" si="40"/>
        <v>3/2</v>
      </c>
      <c r="AH72" s="20" t="str">
        <f t="shared" si="51"/>
        <v>구미동 무지개마을3단지신한,건영</v>
      </c>
      <c r="AI72" s="87">
        <f t="shared" si="52"/>
        <v>33</v>
      </c>
      <c r="AJ72" s="79" t="str">
        <f t="shared" si="41"/>
        <v>A-</v>
      </c>
      <c r="AK72" s="79" t="s">
        <v>13</v>
      </c>
      <c r="AL72" s="79" t="s">
        <v>62</v>
      </c>
      <c r="AM72" s="79" t="s">
        <v>63</v>
      </c>
      <c r="AN72" s="79" t="str">
        <f t="shared" si="42"/>
        <v>C</v>
      </c>
      <c r="AO72" s="79" t="str">
        <f t="shared" si="43"/>
        <v>X</v>
      </c>
      <c r="AP72" s="79" t="str">
        <f t="shared" si="44"/>
        <v>X</v>
      </c>
      <c r="AQ72" s="79" t="str">
        <f t="shared" si="45"/>
        <v>X</v>
      </c>
      <c r="AR72" s="79" t="str">
        <f t="shared" si="46"/>
        <v>X</v>
      </c>
      <c r="AS72" s="79" t="s">
        <v>2</v>
      </c>
      <c r="AT72" s="79" t="str">
        <f t="shared" si="47"/>
        <v>O</v>
      </c>
      <c r="AU72" s="79" t="str">
        <f t="shared" si="48"/>
        <v>O</v>
      </c>
      <c r="AV72" s="79" t="str">
        <f t="shared" si="49"/>
        <v>X</v>
      </c>
    </row>
    <row r="73" spans="1:48" s="37" customFormat="1" ht="12" x14ac:dyDescent="0.3">
      <c r="A73" s="74" t="s">
        <v>1926</v>
      </c>
      <c r="B73" s="75" t="s">
        <v>1732</v>
      </c>
      <c r="C73" s="85">
        <v>964</v>
      </c>
      <c r="D73" s="86">
        <v>109.8</v>
      </c>
      <c r="E73" s="87">
        <v>33</v>
      </c>
      <c r="F73" s="86">
        <v>85</v>
      </c>
      <c r="G73" s="17">
        <v>26</v>
      </c>
      <c r="H73" s="88">
        <v>212</v>
      </c>
      <c r="I73" s="89">
        <v>112000</v>
      </c>
      <c r="J73" s="89" t="s">
        <v>83</v>
      </c>
      <c r="K73" s="89">
        <v>65000</v>
      </c>
      <c r="L73" s="89" t="s">
        <v>79</v>
      </c>
      <c r="M73" s="90">
        <f t="shared" si="34"/>
        <v>47000</v>
      </c>
      <c r="N73" s="4">
        <f t="shared" si="35"/>
        <v>0.5803571428571429</v>
      </c>
      <c r="O73" s="91">
        <f t="shared" si="36"/>
        <v>3393.939393939394</v>
      </c>
      <c r="P73" s="91">
        <f t="shared" si="37"/>
        <v>1969.6969696969697</v>
      </c>
      <c r="Q73" s="79">
        <v>3</v>
      </c>
      <c r="R73" s="79">
        <v>2</v>
      </c>
      <c r="S73" s="79" t="s">
        <v>72</v>
      </c>
      <c r="T73" s="5" t="s">
        <v>102</v>
      </c>
      <c r="U73" s="9"/>
      <c r="W73" s="86">
        <f t="shared" si="32"/>
        <v>109.8</v>
      </c>
      <c r="X73" s="87">
        <f t="shared" si="32"/>
        <v>33</v>
      </c>
      <c r="Y73" s="92">
        <f t="shared" si="33"/>
        <v>212</v>
      </c>
      <c r="Z73" s="90">
        <f t="shared" si="33"/>
        <v>112000</v>
      </c>
      <c r="AA73" s="90">
        <f t="shared" si="38"/>
        <v>65000</v>
      </c>
      <c r="AB73" s="90">
        <f t="shared" si="50"/>
        <v>47000</v>
      </c>
      <c r="AC73" s="4">
        <f t="shared" si="50"/>
        <v>0.5803571428571429</v>
      </c>
      <c r="AD73" s="91">
        <f t="shared" si="50"/>
        <v>3393.939393939394</v>
      </c>
      <c r="AE73" s="79" t="str">
        <f t="shared" si="39"/>
        <v>계</v>
      </c>
      <c r="AF73" s="79" t="str">
        <f t="shared" si="40"/>
        <v>3/2</v>
      </c>
      <c r="AH73" s="20" t="str">
        <f t="shared" si="51"/>
        <v>구미동 무지개마을3단지신한,건영</v>
      </c>
      <c r="AI73" s="87">
        <f t="shared" si="52"/>
        <v>33</v>
      </c>
      <c r="AJ73" s="79" t="str">
        <f t="shared" si="41"/>
        <v>A-</v>
      </c>
      <c r="AK73" s="79" t="s">
        <v>13</v>
      </c>
      <c r="AL73" s="79" t="s">
        <v>62</v>
      </c>
      <c r="AM73" s="79" t="s">
        <v>63</v>
      </c>
      <c r="AN73" s="79" t="str">
        <f t="shared" si="42"/>
        <v>C</v>
      </c>
      <c r="AO73" s="79" t="str">
        <f t="shared" si="43"/>
        <v>X</v>
      </c>
      <c r="AP73" s="79" t="str">
        <f t="shared" si="44"/>
        <v>X</v>
      </c>
      <c r="AQ73" s="79" t="str">
        <f t="shared" si="45"/>
        <v>X</v>
      </c>
      <c r="AR73" s="79" t="str">
        <f t="shared" si="46"/>
        <v>X</v>
      </c>
      <c r="AS73" s="79" t="s">
        <v>2</v>
      </c>
      <c r="AT73" s="79" t="str">
        <f t="shared" si="47"/>
        <v>O</v>
      </c>
      <c r="AU73" s="79" t="str">
        <f t="shared" si="48"/>
        <v>O</v>
      </c>
      <c r="AV73" s="79" t="str">
        <f t="shared" si="49"/>
        <v>X</v>
      </c>
    </row>
    <row r="74" spans="1:48" s="37" customFormat="1" ht="12" x14ac:dyDescent="0.3">
      <c r="A74" s="74" t="s">
        <v>1927</v>
      </c>
      <c r="B74" s="75" t="s">
        <v>1707</v>
      </c>
      <c r="C74" s="85">
        <v>1124</v>
      </c>
      <c r="D74" s="86">
        <v>70.3</v>
      </c>
      <c r="E74" s="87">
        <v>21</v>
      </c>
      <c r="F74" s="86">
        <v>51.3</v>
      </c>
      <c r="G74" s="17">
        <v>16</v>
      </c>
      <c r="H74" s="88">
        <v>244</v>
      </c>
      <c r="I74" s="89">
        <v>100000</v>
      </c>
      <c r="J74" s="89" t="s">
        <v>80</v>
      </c>
      <c r="K74" s="89">
        <v>48500</v>
      </c>
      <c r="L74" s="89" t="s">
        <v>79</v>
      </c>
      <c r="M74" s="90">
        <f>I74-K74</f>
        <v>51500</v>
      </c>
      <c r="N74" s="4">
        <f>IF(ISERROR(K74/I74),"",K74/I74)</f>
        <v>0.48499999999999999</v>
      </c>
      <c r="O74" s="91">
        <f>I74/E74</f>
        <v>4761.9047619047615</v>
      </c>
      <c r="P74" s="91">
        <f>K74/E74</f>
        <v>2309.5238095238096</v>
      </c>
      <c r="Q74" s="79">
        <v>2</v>
      </c>
      <c r="R74" s="79">
        <v>1</v>
      </c>
      <c r="S74" s="79" t="s">
        <v>61</v>
      </c>
      <c r="T74" s="5">
        <v>70</v>
      </c>
      <c r="U74" s="9"/>
      <c r="W74" s="86">
        <f t="shared" si="32"/>
        <v>70.3</v>
      </c>
      <c r="X74" s="87">
        <f t="shared" si="32"/>
        <v>21</v>
      </c>
      <c r="Y74" s="92">
        <f t="shared" si="33"/>
        <v>244</v>
      </c>
      <c r="Z74" s="90">
        <f t="shared" si="33"/>
        <v>100000</v>
      </c>
      <c r="AA74" s="90">
        <f>K74</f>
        <v>48500</v>
      </c>
      <c r="AB74" s="90">
        <f t="shared" si="50"/>
        <v>51500</v>
      </c>
      <c r="AC74" s="4">
        <f t="shared" si="50"/>
        <v>0.48499999999999999</v>
      </c>
      <c r="AD74" s="91">
        <f t="shared" si="50"/>
        <v>4761.9047619047615</v>
      </c>
      <c r="AE74" s="79" t="str">
        <f>S74</f>
        <v>복</v>
      </c>
      <c r="AF74" s="79" t="str">
        <f>Q74&amp;"/"&amp;R74</f>
        <v>2/1</v>
      </c>
      <c r="AH74" s="20" t="str">
        <f t="shared" si="51"/>
        <v>구미동 까치롯데,선경</v>
      </c>
      <c r="AI74" s="87">
        <f t="shared" si="52"/>
        <v>21</v>
      </c>
      <c r="AJ74" s="79" t="str">
        <f>IF(AI74="","",$AJ$2)</f>
        <v>A-</v>
      </c>
      <c r="AK74" s="79" t="s">
        <v>13</v>
      </c>
      <c r="AL74" s="79" t="s">
        <v>62</v>
      </c>
      <c r="AM74" s="79" t="s">
        <v>63</v>
      </c>
      <c r="AN74" s="79" t="str">
        <f>IF(AI74="","",$AN$2)</f>
        <v>C</v>
      </c>
      <c r="AO74" s="79" t="str">
        <f>IF(N74="","",IF(N74&gt;=$AO$1/100,"O","X"))</f>
        <v>X</v>
      </c>
      <c r="AP74" s="79" t="str">
        <f>IF(I74="","",IF(I74&lt;=$AP$1,"O","X"))</f>
        <v>X</v>
      </c>
      <c r="AQ74" s="79" t="str">
        <f>IF(O74="","",IF(O74&lt;=$AQ$1,"O","X"))</f>
        <v>X</v>
      </c>
      <c r="AR74" s="79" t="str">
        <f>IF(M74="","",IF(M74&lt;=$AR$1,"O","X"))</f>
        <v>X</v>
      </c>
      <c r="AS74" s="79" t="s">
        <v>2</v>
      </c>
      <c r="AT74" s="79" t="str">
        <f>IF(OR(F74="",AI74=""),"",IF(AND((F74&lt;=85),(AI74&gt;=15)),"O","X"))</f>
        <v>O</v>
      </c>
      <c r="AU74" s="79" t="str">
        <f>IF(C74="","",IF(C74&gt;=$AU$1,"O","X"))</f>
        <v>O</v>
      </c>
      <c r="AV74" s="79" t="str">
        <f>IF(AO74="","",IF(AND(AO74="O",AP74="O",AR74="O",AT74="O",AU74="O"),"후보","X"))</f>
        <v>X</v>
      </c>
    </row>
    <row r="75" spans="1:48" s="37" customFormat="1" ht="12" x14ac:dyDescent="0.3">
      <c r="A75" s="74" t="s">
        <v>1927</v>
      </c>
      <c r="B75" s="75" t="s">
        <v>1707</v>
      </c>
      <c r="C75" s="85">
        <v>1124</v>
      </c>
      <c r="D75" s="86">
        <v>91.5</v>
      </c>
      <c r="E75" s="87">
        <v>28</v>
      </c>
      <c r="F75" s="86">
        <v>70.7</v>
      </c>
      <c r="G75" s="17">
        <v>21</v>
      </c>
      <c r="H75" s="88">
        <v>388</v>
      </c>
      <c r="I75" s="89">
        <v>120000</v>
      </c>
      <c r="J75" s="89" t="s">
        <v>65</v>
      </c>
      <c r="K75" s="89">
        <v>63000</v>
      </c>
      <c r="L75" s="89" t="s">
        <v>59</v>
      </c>
      <c r="M75" s="90">
        <f>I75-K75</f>
        <v>57000</v>
      </c>
      <c r="N75" s="4">
        <f>IF(ISERROR(K75/I75),"",K75/I75)</f>
        <v>0.52500000000000002</v>
      </c>
      <c r="O75" s="91">
        <f>I75/E75</f>
        <v>4285.7142857142853</v>
      </c>
      <c r="P75" s="91">
        <f>K75/E75</f>
        <v>2250</v>
      </c>
      <c r="Q75" s="79">
        <v>3</v>
      </c>
      <c r="R75" s="79">
        <v>1</v>
      </c>
      <c r="S75" s="79" t="s">
        <v>72</v>
      </c>
      <c r="T75" s="5">
        <v>91</v>
      </c>
      <c r="U75" s="9"/>
      <c r="W75" s="86">
        <f t="shared" si="32"/>
        <v>91.5</v>
      </c>
      <c r="X75" s="87">
        <f t="shared" si="32"/>
        <v>28</v>
      </c>
      <c r="Y75" s="92">
        <f t="shared" si="33"/>
        <v>388</v>
      </c>
      <c r="Z75" s="90">
        <f t="shared" si="33"/>
        <v>120000</v>
      </c>
      <c r="AA75" s="90">
        <f>K75</f>
        <v>63000</v>
      </c>
      <c r="AB75" s="90">
        <f t="shared" si="50"/>
        <v>57000</v>
      </c>
      <c r="AC75" s="4">
        <f t="shared" si="50"/>
        <v>0.52500000000000002</v>
      </c>
      <c r="AD75" s="91">
        <f t="shared" si="50"/>
        <v>4285.7142857142853</v>
      </c>
      <c r="AE75" s="79" t="str">
        <f>S75</f>
        <v>계</v>
      </c>
      <c r="AF75" s="79" t="str">
        <f>Q75&amp;"/"&amp;R75</f>
        <v>3/1</v>
      </c>
      <c r="AH75" s="20" t="str">
        <f t="shared" si="51"/>
        <v>구미동 까치롯데,선경</v>
      </c>
      <c r="AI75" s="87">
        <f t="shared" si="52"/>
        <v>28</v>
      </c>
      <c r="AJ75" s="79" t="str">
        <f>IF(AI75="","",$AJ$2)</f>
        <v>A-</v>
      </c>
      <c r="AK75" s="79" t="s">
        <v>13</v>
      </c>
      <c r="AL75" s="79" t="s">
        <v>62</v>
      </c>
      <c r="AM75" s="79" t="s">
        <v>63</v>
      </c>
      <c r="AN75" s="79" t="str">
        <f>IF(AI75="","",$AN$2)</f>
        <v>C</v>
      </c>
      <c r="AO75" s="79" t="str">
        <f>IF(N75="","",IF(N75&gt;=$AO$1/100,"O","X"))</f>
        <v>X</v>
      </c>
      <c r="AP75" s="79" t="str">
        <f>IF(I75="","",IF(I75&lt;=$AP$1,"O","X"))</f>
        <v>X</v>
      </c>
      <c r="AQ75" s="79" t="str">
        <f>IF(O75="","",IF(O75&lt;=$AQ$1,"O","X"))</f>
        <v>X</v>
      </c>
      <c r="AR75" s="79" t="str">
        <f>IF(M75="","",IF(M75&lt;=$AR$1,"O","X"))</f>
        <v>X</v>
      </c>
      <c r="AS75" s="79" t="s">
        <v>2</v>
      </c>
      <c r="AT75" s="79" t="str">
        <f>IF(OR(F75="",AI75=""),"",IF(AND((F75&lt;=85),(AI75&gt;=15)),"O","X"))</f>
        <v>O</v>
      </c>
      <c r="AU75" s="79" t="str">
        <f>IF(C75="","",IF(C75&gt;=$AU$1,"O","X"))</f>
        <v>O</v>
      </c>
      <c r="AV75" s="79" t="str">
        <f>IF(AO75="","",IF(AND(AO75="O",AP75="O",AR75="O",AT75="O",AU75="O"),"후보","X"))</f>
        <v>X</v>
      </c>
    </row>
    <row r="76" spans="1:48" s="37" customFormat="1" ht="12" x14ac:dyDescent="0.3">
      <c r="A76" s="74" t="s">
        <v>1735</v>
      </c>
      <c r="B76" s="75" t="s">
        <v>1708</v>
      </c>
      <c r="C76" s="85">
        <v>1124</v>
      </c>
      <c r="D76" s="86">
        <v>107.9</v>
      </c>
      <c r="E76" s="87">
        <v>33</v>
      </c>
      <c r="F76" s="86">
        <v>84.8</v>
      </c>
      <c r="G76" s="17">
        <v>26</v>
      </c>
      <c r="H76" s="88">
        <v>352</v>
      </c>
      <c r="I76" s="89">
        <v>140000</v>
      </c>
      <c r="J76" s="89" t="s">
        <v>74</v>
      </c>
      <c r="K76" s="89">
        <v>75000</v>
      </c>
      <c r="L76" s="89" t="s">
        <v>255</v>
      </c>
      <c r="M76" s="90">
        <f>I76-K76</f>
        <v>65000</v>
      </c>
      <c r="N76" s="4">
        <f>IF(ISERROR(K76/I76),"",K76/I76)</f>
        <v>0.5357142857142857</v>
      </c>
      <c r="O76" s="91">
        <f>I76/E76</f>
        <v>4242.424242424242</v>
      </c>
      <c r="P76" s="91">
        <f>K76/E76</f>
        <v>2272.7272727272725</v>
      </c>
      <c r="Q76" s="79">
        <v>3</v>
      </c>
      <c r="R76" s="79">
        <v>2</v>
      </c>
      <c r="S76" s="79" t="s">
        <v>72</v>
      </c>
      <c r="T76" s="5">
        <v>107</v>
      </c>
      <c r="U76" s="9"/>
      <c r="W76" s="86">
        <f t="shared" si="32"/>
        <v>107.9</v>
      </c>
      <c r="X76" s="87">
        <f t="shared" si="32"/>
        <v>33</v>
      </c>
      <c r="Y76" s="92">
        <f t="shared" si="33"/>
        <v>352</v>
      </c>
      <c r="Z76" s="90">
        <f t="shared" si="33"/>
        <v>140000</v>
      </c>
      <c r="AA76" s="90">
        <f>K76</f>
        <v>75000</v>
      </c>
      <c r="AB76" s="90">
        <f t="shared" si="50"/>
        <v>65000</v>
      </c>
      <c r="AC76" s="4">
        <f t="shared" si="50"/>
        <v>0.5357142857142857</v>
      </c>
      <c r="AD76" s="91">
        <f t="shared" si="50"/>
        <v>4242.424242424242</v>
      </c>
      <c r="AE76" s="79" t="str">
        <f>S76</f>
        <v>계</v>
      </c>
      <c r="AF76" s="79" t="str">
        <f>Q76&amp;"/"&amp;R76</f>
        <v>3/2</v>
      </c>
      <c r="AH76" s="20" t="str">
        <f t="shared" si="51"/>
        <v>구미동 까치롯데,선경</v>
      </c>
      <c r="AI76" s="87">
        <f t="shared" si="52"/>
        <v>33</v>
      </c>
      <c r="AJ76" s="79" t="str">
        <f>IF(AI76="","",$AJ$2)</f>
        <v>A-</v>
      </c>
      <c r="AK76" s="79" t="s">
        <v>13</v>
      </c>
      <c r="AL76" s="79" t="s">
        <v>62</v>
      </c>
      <c r="AM76" s="79" t="s">
        <v>63</v>
      </c>
      <c r="AN76" s="79" t="str">
        <f>IF(AI76="","",$AN$2)</f>
        <v>C</v>
      </c>
      <c r="AO76" s="79" t="str">
        <f>IF(N76="","",IF(N76&gt;=$AO$1/100,"O","X"))</f>
        <v>X</v>
      </c>
      <c r="AP76" s="79" t="str">
        <f>IF(I76="","",IF(I76&lt;=$AP$1,"O","X"))</f>
        <v>X</v>
      </c>
      <c r="AQ76" s="79" t="str">
        <f>IF(O76="","",IF(O76&lt;=$AQ$1,"O","X"))</f>
        <v>X</v>
      </c>
      <c r="AR76" s="79" t="str">
        <f>IF(M76="","",IF(M76&lt;=$AR$1,"O","X"))</f>
        <v>X</v>
      </c>
      <c r="AS76" s="79" t="s">
        <v>2</v>
      </c>
      <c r="AT76" s="79" t="str">
        <f>IF(OR(F76="",AI76=""),"",IF(AND((F76&lt;=85),(AI76&gt;=15)),"O","X"))</f>
        <v>O</v>
      </c>
      <c r="AU76" s="79" t="str">
        <f>IF(C76="","",IF(C76&gt;=$AU$1,"O","X"))</f>
        <v>O</v>
      </c>
      <c r="AV76" s="79" t="str">
        <f>IF(AO76="","",IF(AND(AO76="O",AP76="O",AR76="O",AT76="O",AU76="O"),"후보","X"))</f>
        <v>X</v>
      </c>
    </row>
    <row r="77" spans="1:48" s="37" customFormat="1" ht="12" x14ac:dyDescent="0.3">
      <c r="A77" s="74" t="s">
        <v>1927</v>
      </c>
      <c r="B77" s="75" t="s">
        <v>1708</v>
      </c>
      <c r="C77" s="85">
        <v>1124</v>
      </c>
      <c r="D77" s="86">
        <v>126.6</v>
      </c>
      <c r="E77" s="87">
        <v>38</v>
      </c>
      <c r="F77" s="86">
        <v>101.8</v>
      </c>
      <c r="G77" s="17">
        <v>31</v>
      </c>
      <c r="H77" s="88">
        <v>64</v>
      </c>
      <c r="I77" s="89">
        <v>155000</v>
      </c>
      <c r="J77" s="89" t="s">
        <v>82</v>
      </c>
      <c r="K77" s="89"/>
      <c r="L77" s="89"/>
      <c r="M77" s="90">
        <f>I77-K77</f>
        <v>155000</v>
      </c>
      <c r="N77" s="4">
        <f>IF(ISERROR(K77/I77),"",K77/I77)</f>
        <v>0</v>
      </c>
      <c r="O77" s="91">
        <f>I77/E77</f>
        <v>4078.9473684210525</v>
      </c>
      <c r="P77" s="91">
        <f>K77/E77</f>
        <v>0</v>
      </c>
      <c r="Q77" s="79">
        <v>4</v>
      </c>
      <c r="R77" s="79">
        <v>2</v>
      </c>
      <c r="S77" s="79" t="s">
        <v>72</v>
      </c>
      <c r="T77" s="5">
        <v>126</v>
      </c>
      <c r="U77" s="9"/>
      <c r="W77" s="86">
        <f t="shared" si="32"/>
        <v>126.6</v>
      </c>
      <c r="X77" s="87">
        <f t="shared" si="32"/>
        <v>38</v>
      </c>
      <c r="Y77" s="92">
        <f t="shared" si="33"/>
        <v>64</v>
      </c>
      <c r="Z77" s="90">
        <f t="shared" si="33"/>
        <v>155000</v>
      </c>
      <c r="AA77" s="90">
        <f>K77</f>
        <v>0</v>
      </c>
      <c r="AB77" s="90">
        <f t="shared" si="50"/>
        <v>155000</v>
      </c>
      <c r="AC77" s="4">
        <f t="shared" si="50"/>
        <v>0</v>
      </c>
      <c r="AD77" s="91">
        <f t="shared" si="50"/>
        <v>4078.9473684210525</v>
      </c>
      <c r="AE77" s="79" t="str">
        <f>S77</f>
        <v>계</v>
      </c>
      <c r="AF77" s="79" t="str">
        <f>Q77&amp;"/"&amp;R77</f>
        <v>4/2</v>
      </c>
      <c r="AH77" s="20" t="str">
        <f t="shared" si="51"/>
        <v>구미동 까치롯데,선경</v>
      </c>
      <c r="AI77" s="87">
        <f t="shared" si="52"/>
        <v>38</v>
      </c>
      <c r="AJ77" s="79" t="str">
        <f>IF(AI77="","",$AJ$2)</f>
        <v>A-</v>
      </c>
      <c r="AK77" s="79" t="s">
        <v>13</v>
      </c>
      <c r="AL77" s="79" t="s">
        <v>62</v>
      </c>
      <c r="AM77" s="79" t="s">
        <v>63</v>
      </c>
      <c r="AN77" s="79" t="str">
        <f>IF(AI77="","",$AN$2)</f>
        <v>C</v>
      </c>
      <c r="AO77" s="79" t="str">
        <f>IF(N77="","",IF(N77&gt;=$AO$1/100,"O","X"))</f>
        <v>X</v>
      </c>
      <c r="AP77" s="79" t="str">
        <f>IF(I77="","",IF(I77&lt;=$AP$1,"O","X"))</f>
        <v>X</v>
      </c>
      <c r="AQ77" s="79" t="str">
        <f>IF(O77="","",IF(O77&lt;=$AQ$1,"O","X"))</f>
        <v>X</v>
      </c>
      <c r="AR77" s="79" t="str">
        <f>IF(M77="","",IF(M77&lt;=$AR$1,"O","X"))</f>
        <v>X</v>
      </c>
      <c r="AS77" s="79" t="s">
        <v>2</v>
      </c>
      <c r="AT77" s="79" t="str">
        <f>IF(OR(F77="",AI77=""),"",IF(AND((F77&lt;=85),(AI77&gt;=15)),"O","X"))</f>
        <v>X</v>
      </c>
      <c r="AU77" s="79" t="str">
        <f>IF(C77="","",IF(C77&gt;=$AU$1,"O","X"))</f>
        <v>O</v>
      </c>
      <c r="AV77" s="79" t="str">
        <f>IF(AO77="","",IF(AND(AO77="O",AP77="O",AR77="O",AT77="O",AU77="O"),"후보","X"))</f>
        <v>X</v>
      </c>
    </row>
    <row r="78" spans="1:48" s="37" customFormat="1" ht="12" x14ac:dyDescent="0.3">
      <c r="A78" s="74" t="s">
        <v>1927</v>
      </c>
      <c r="B78" s="75" t="s">
        <v>1707</v>
      </c>
      <c r="C78" s="85">
        <v>1124</v>
      </c>
      <c r="D78" s="86">
        <v>162.9</v>
      </c>
      <c r="E78" s="87">
        <v>49</v>
      </c>
      <c r="F78" s="86">
        <v>134.80000000000001</v>
      </c>
      <c r="G78" s="17">
        <v>41</v>
      </c>
      <c r="H78" s="88">
        <v>76</v>
      </c>
      <c r="I78" s="89">
        <v>180000</v>
      </c>
      <c r="J78" s="89" t="s">
        <v>79</v>
      </c>
      <c r="K78" s="89">
        <v>90000</v>
      </c>
      <c r="L78" s="89" t="s">
        <v>66</v>
      </c>
      <c r="M78" s="90">
        <f>I78-K78</f>
        <v>90000</v>
      </c>
      <c r="N78" s="4">
        <f>IF(ISERROR(K78/I78),"",K78/I78)</f>
        <v>0.5</v>
      </c>
      <c r="O78" s="91">
        <f>I78/E78</f>
        <v>3673.4693877551022</v>
      </c>
      <c r="P78" s="91">
        <f>K78/E78</f>
        <v>1836.7346938775511</v>
      </c>
      <c r="Q78" s="79">
        <v>4</v>
      </c>
      <c r="R78" s="79">
        <v>2</v>
      </c>
      <c r="S78" s="79" t="s">
        <v>72</v>
      </c>
      <c r="T78" s="5">
        <v>162</v>
      </c>
      <c r="U78" s="9"/>
      <c r="W78" s="86">
        <f t="shared" si="32"/>
        <v>162.9</v>
      </c>
      <c r="X78" s="87">
        <f t="shared" si="32"/>
        <v>49</v>
      </c>
      <c r="Y78" s="92">
        <f t="shared" si="33"/>
        <v>76</v>
      </c>
      <c r="Z78" s="90">
        <f t="shared" si="33"/>
        <v>180000</v>
      </c>
      <c r="AA78" s="90">
        <f>K78</f>
        <v>90000</v>
      </c>
      <c r="AB78" s="90">
        <f t="shared" si="50"/>
        <v>90000</v>
      </c>
      <c r="AC78" s="4">
        <f t="shared" si="50"/>
        <v>0.5</v>
      </c>
      <c r="AD78" s="91">
        <f t="shared" si="50"/>
        <v>3673.4693877551022</v>
      </c>
      <c r="AE78" s="79" t="str">
        <f>S78</f>
        <v>계</v>
      </c>
      <c r="AF78" s="79" t="str">
        <f>Q78&amp;"/"&amp;R78</f>
        <v>4/2</v>
      </c>
      <c r="AH78" s="20" t="str">
        <f t="shared" si="51"/>
        <v>구미동 까치롯데,선경</v>
      </c>
      <c r="AI78" s="87">
        <f t="shared" si="52"/>
        <v>49</v>
      </c>
      <c r="AJ78" s="79" t="str">
        <f>IF(AI78="","",$AJ$2)</f>
        <v>A-</v>
      </c>
      <c r="AK78" s="79" t="s">
        <v>13</v>
      </c>
      <c r="AL78" s="79" t="s">
        <v>62</v>
      </c>
      <c r="AM78" s="79" t="s">
        <v>63</v>
      </c>
      <c r="AN78" s="79" t="str">
        <f>IF(AI78="","",$AN$2)</f>
        <v>C</v>
      </c>
      <c r="AO78" s="79" t="str">
        <f>IF(N78="","",IF(N78&gt;=$AO$1/100,"O","X"))</f>
        <v>X</v>
      </c>
      <c r="AP78" s="79" t="str">
        <f>IF(I78="","",IF(I78&lt;=$AP$1,"O","X"))</f>
        <v>X</v>
      </c>
      <c r="AQ78" s="79" t="str">
        <f>IF(O78="","",IF(O78&lt;=$AQ$1,"O","X"))</f>
        <v>X</v>
      </c>
      <c r="AR78" s="79" t="str">
        <f>IF(M78="","",IF(M78&lt;=$AR$1,"O","X"))</f>
        <v>X</v>
      </c>
      <c r="AS78" s="79" t="s">
        <v>2</v>
      </c>
      <c r="AT78" s="79" t="str">
        <f>IF(OR(F78="",AI78=""),"",IF(AND((F78&lt;=85),(AI78&gt;=15)),"O","X"))</f>
        <v>X</v>
      </c>
      <c r="AU78" s="79" t="str">
        <f>IF(C78="","",IF(C78&gt;=$AU$1,"O","X"))</f>
        <v>O</v>
      </c>
      <c r="AV78" s="79" t="str">
        <f>IF(AO78="","",IF(AND(AO78="O",AP78="O",AR78="O",AT78="O",AU78="O"),"후보","X"))</f>
        <v>X</v>
      </c>
    </row>
    <row r="79" spans="1:48" s="37" customFormat="1" ht="12" x14ac:dyDescent="0.3">
      <c r="A79" s="74" t="s">
        <v>1928</v>
      </c>
      <c r="B79" s="75" t="s">
        <v>1929</v>
      </c>
      <c r="C79" s="85">
        <v>656</v>
      </c>
      <c r="D79" s="86">
        <v>104.9</v>
      </c>
      <c r="E79" s="87">
        <v>32</v>
      </c>
      <c r="F79" s="86">
        <v>84.8</v>
      </c>
      <c r="G79" s="17">
        <v>26</v>
      </c>
      <c r="H79" s="88">
        <v>38</v>
      </c>
      <c r="I79" s="89"/>
      <c r="J79" s="89"/>
      <c r="K79" s="89"/>
      <c r="L79" s="89"/>
      <c r="M79" s="90">
        <f t="shared" ref="M79:M88" si="53">I79-K79</f>
        <v>0</v>
      </c>
      <c r="N79" s="4" t="str">
        <f t="shared" ref="N79:N88" si="54">IF(ISERROR(K79/I79),"",K79/I79)</f>
        <v/>
      </c>
      <c r="O79" s="91">
        <f t="shared" ref="O79:O88" si="55">I79/E79</f>
        <v>0</v>
      </c>
      <c r="P79" s="91">
        <f t="shared" ref="P79:P88" si="56">K79/E79</f>
        <v>0</v>
      </c>
      <c r="Q79" s="79">
        <v>3</v>
      </c>
      <c r="R79" s="79">
        <v>2</v>
      </c>
      <c r="S79" s="79" t="s">
        <v>72</v>
      </c>
      <c r="T79" s="5" t="s">
        <v>104</v>
      </c>
      <c r="U79" s="9"/>
      <c r="W79" s="86">
        <f t="shared" si="32"/>
        <v>104.9</v>
      </c>
      <c r="X79" s="87">
        <f t="shared" si="32"/>
        <v>32</v>
      </c>
      <c r="Y79" s="92">
        <f t="shared" si="33"/>
        <v>38</v>
      </c>
      <c r="Z79" s="90">
        <f t="shared" si="33"/>
        <v>0</v>
      </c>
      <c r="AA79" s="90">
        <f t="shared" ref="AA79:AA88" si="57">K79</f>
        <v>0</v>
      </c>
      <c r="AB79" s="90">
        <f t="shared" si="50"/>
        <v>0</v>
      </c>
      <c r="AC79" s="4" t="str">
        <f t="shared" si="50"/>
        <v/>
      </c>
      <c r="AD79" s="91">
        <f t="shared" si="50"/>
        <v>0</v>
      </c>
      <c r="AE79" s="79" t="str">
        <f t="shared" ref="AE79:AE88" si="58">S79</f>
        <v>계</v>
      </c>
      <c r="AF79" s="79" t="str">
        <f t="shared" ref="AF79:AF88" si="59">Q79&amp;"/"&amp;R79</f>
        <v>3/2</v>
      </c>
      <c r="AH79" s="20" t="str">
        <f t="shared" si="51"/>
        <v>금곡동 분당두산위브</v>
      </c>
      <c r="AI79" s="87">
        <f t="shared" si="52"/>
        <v>32</v>
      </c>
      <c r="AJ79" s="79" t="str">
        <f t="shared" ref="AJ79:AJ88" si="60">IF(AI79="","",$AJ$2)</f>
        <v>A-</v>
      </c>
      <c r="AK79" s="79" t="s">
        <v>13</v>
      </c>
      <c r="AL79" s="79" t="s">
        <v>62</v>
      </c>
      <c r="AM79" s="79" t="s">
        <v>63</v>
      </c>
      <c r="AN79" s="79" t="str">
        <f t="shared" ref="AN79:AN88" si="61">IF(AI79="","",$AN$2)</f>
        <v>C</v>
      </c>
      <c r="AO79" s="79" t="str">
        <f t="shared" ref="AO79:AO88" si="62">IF(N79="","",IF(N79&gt;=$AO$1/100,"O","X"))</f>
        <v/>
      </c>
      <c r="AP79" s="79" t="str">
        <f t="shared" ref="AP79:AP88" si="63">IF(I79="","",IF(I79&lt;=$AP$1,"O","X"))</f>
        <v/>
      </c>
      <c r="AQ79" s="79" t="str">
        <f t="shared" ref="AQ79:AQ88" si="64">IF(O79="","",IF(O79&lt;=$AQ$1,"O","X"))</f>
        <v>O</v>
      </c>
      <c r="AR79" s="79" t="str">
        <f t="shared" ref="AR79:AR88" si="65">IF(M79="","",IF(M79&lt;=$AR$1,"O","X"))</f>
        <v>O</v>
      </c>
      <c r="AS79" s="79" t="s">
        <v>2</v>
      </c>
      <c r="AT79" s="79" t="str">
        <f t="shared" ref="AT79:AT88" si="66">IF(OR(F79="",AI79=""),"",IF(AND((F79&lt;=85),(AI79&gt;=15)),"O","X"))</f>
        <v>O</v>
      </c>
      <c r="AU79" s="79" t="str">
        <f t="shared" ref="AU79:AU88" si="67">IF(C79="","",IF(C79&gt;=$AU$1,"O","X"))</f>
        <v>O</v>
      </c>
      <c r="AV79" s="79" t="str">
        <f t="shared" ref="AV79:AV88" si="68">IF(AO79="","",IF(AND(AO79="O",AP79="O",AR79="O",AT79="O",AU79="O"),"후보","X"))</f>
        <v/>
      </c>
    </row>
    <row r="80" spans="1:48" s="37" customFormat="1" ht="12" x14ac:dyDescent="0.3">
      <c r="A80" s="74" t="s">
        <v>1928</v>
      </c>
      <c r="B80" s="75" t="s">
        <v>1737</v>
      </c>
      <c r="C80" s="85">
        <v>656</v>
      </c>
      <c r="D80" s="86">
        <v>104.8</v>
      </c>
      <c r="E80" s="87">
        <v>32</v>
      </c>
      <c r="F80" s="86">
        <v>84.9</v>
      </c>
      <c r="G80" s="17">
        <v>26</v>
      </c>
      <c r="H80" s="88">
        <v>19</v>
      </c>
      <c r="I80" s="89"/>
      <c r="J80" s="89"/>
      <c r="K80" s="89"/>
      <c r="L80" s="89"/>
      <c r="M80" s="90">
        <f t="shared" si="53"/>
        <v>0</v>
      </c>
      <c r="N80" s="4" t="str">
        <f t="shared" si="54"/>
        <v/>
      </c>
      <c r="O80" s="91">
        <f t="shared" si="55"/>
        <v>0</v>
      </c>
      <c r="P80" s="91">
        <f t="shared" si="56"/>
        <v>0</v>
      </c>
      <c r="Q80" s="79">
        <v>3</v>
      </c>
      <c r="R80" s="79">
        <v>2</v>
      </c>
      <c r="S80" s="79" t="s">
        <v>72</v>
      </c>
      <c r="T80" s="5" t="s">
        <v>105</v>
      </c>
      <c r="U80" s="9"/>
      <c r="W80" s="86">
        <f t="shared" si="32"/>
        <v>104.8</v>
      </c>
      <c r="X80" s="87">
        <f t="shared" si="32"/>
        <v>32</v>
      </c>
      <c r="Y80" s="92">
        <f t="shared" si="33"/>
        <v>19</v>
      </c>
      <c r="Z80" s="90">
        <f t="shared" si="33"/>
        <v>0</v>
      </c>
      <c r="AA80" s="90">
        <f t="shared" si="57"/>
        <v>0</v>
      </c>
      <c r="AB80" s="90">
        <f t="shared" si="50"/>
        <v>0</v>
      </c>
      <c r="AC80" s="4" t="str">
        <f t="shared" si="50"/>
        <v/>
      </c>
      <c r="AD80" s="91">
        <f t="shared" si="50"/>
        <v>0</v>
      </c>
      <c r="AE80" s="79" t="str">
        <f t="shared" si="58"/>
        <v>계</v>
      </c>
      <c r="AF80" s="79" t="str">
        <f t="shared" si="59"/>
        <v>3/2</v>
      </c>
      <c r="AH80" s="20" t="str">
        <f t="shared" si="51"/>
        <v>금곡동 분당두산위브</v>
      </c>
      <c r="AI80" s="87">
        <f t="shared" si="52"/>
        <v>32</v>
      </c>
      <c r="AJ80" s="79" t="str">
        <f t="shared" si="60"/>
        <v>A-</v>
      </c>
      <c r="AK80" s="79" t="s">
        <v>13</v>
      </c>
      <c r="AL80" s="79" t="s">
        <v>62</v>
      </c>
      <c r="AM80" s="79" t="s">
        <v>63</v>
      </c>
      <c r="AN80" s="79" t="str">
        <f t="shared" si="61"/>
        <v>C</v>
      </c>
      <c r="AO80" s="79" t="str">
        <f t="shared" si="62"/>
        <v/>
      </c>
      <c r="AP80" s="79" t="str">
        <f t="shared" si="63"/>
        <v/>
      </c>
      <c r="AQ80" s="79" t="str">
        <f t="shared" si="64"/>
        <v>O</v>
      </c>
      <c r="AR80" s="79" t="str">
        <f t="shared" si="65"/>
        <v>O</v>
      </c>
      <c r="AS80" s="79" t="s">
        <v>2</v>
      </c>
      <c r="AT80" s="79" t="str">
        <f t="shared" si="66"/>
        <v>O</v>
      </c>
      <c r="AU80" s="79" t="str">
        <f t="shared" si="67"/>
        <v>O</v>
      </c>
      <c r="AV80" s="79" t="str">
        <f t="shared" si="68"/>
        <v/>
      </c>
    </row>
    <row r="81" spans="1:48" s="37" customFormat="1" ht="12" x14ac:dyDescent="0.3">
      <c r="A81" s="74" t="s">
        <v>1736</v>
      </c>
      <c r="B81" s="75" t="s">
        <v>1737</v>
      </c>
      <c r="C81" s="85">
        <v>656</v>
      </c>
      <c r="D81" s="86">
        <v>105.8</v>
      </c>
      <c r="E81" s="87">
        <v>32</v>
      </c>
      <c r="F81" s="86">
        <v>84.8</v>
      </c>
      <c r="G81" s="17">
        <v>26</v>
      </c>
      <c r="H81" s="88">
        <v>19</v>
      </c>
      <c r="I81" s="89"/>
      <c r="J81" s="89"/>
      <c r="K81" s="89"/>
      <c r="L81" s="89"/>
      <c r="M81" s="90">
        <f t="shared" si="53"/>
        <v>0</v>
      </c>
      <c r="N81" s="4" t="str">
        <f t="shared" si="54"/>
        <v/>
      </c>
      <c r="O81" s="91">
        <f t="shared" si="55"/>
        <v>0</v>
      </c>
      <c r="P81" s="91">
        <f t="shared" si="56"/>
        <v>0</v>
      </c>
      <c r="Q81" s="79">
        <v>3</v>
      </c>
      <c r="R81" s="79">
        <v>2</v>
      </c>
      <c r="S81" s="79" t="s">
        <v>72</v>
      </c>
      <c r="T81" s="5" t="s">
        <v>106</v>
      </c>
      <c r="U81" s="9"/>
      <c r="W81" s="86">
        <f t="shared" ref="W81:X88" si="69">D81</f>
        <v>105.8</v>
      </c>
      <c r="X81" s="87">
        <f t="shared" si="69"/>
        <v>32</v>
      </c>
      <c r="Y81" s="92">
        <f t="shared" ref="Y81:Z88" si="70">H81</f>
        <v>19</v>
      </c>
      <c r="Z81" s="90">
        <f t="shared" si="70"/>
        <v>0</v>
      </c>
      <c r="AA81" s="90">
        <f t="shared" si="57"/>
        <v>0</v>
      </c>
      <c r="AB81" s="90">
        <f t="shared" si="50"/>
        <v>0</v>
      </c>
      <c r="AC81" s="4" t="str">
        <f t="shared" si="50"/>
        <v/>
      </c>
      <c r="AD81" s="91">
        <f t="shared" si="50"/>
        <v>0</v>
      </c>
      <c r="AE81" s="79" t="str">
        <f t="shared" si="58"/>
        <v>계</v>
      </c>
      <c r="AF81" s="79" t="str">
        <f t="shared" si="59"/>
        <v>3/2</v>
      </c>
      <c r="AH81" s="20" t="str">
        <f t="shared" si="51"/>
        <v>금곡동 분당두산위브</v>
      </c>
      <c r="AI81" s="87">
        <f t="shared" si="52"/>
        <v>32</v>
      </c>
      <c r="AJ81" s="79" t="str">
        <f t="shared" si="60"/>
        <v>A-</v>
      </c>
      <c r="AK81" s="79" t="s">
        <v>13</v>
      </c>
      <c r="AL81" s="79" t="s">
        <v>62</v>
      </c>
      <c r="AM81" s="79" t="s">
        <v>63</v>
      </c>
      <c r="AN81" s="79" t="str">
        <f t="shared" si="61"/>
        <v>C</v>
      </c>
      <c r="AO81" s="79" t="str">
        <f t="shared" si="62"/>
        <v/>
      </c>
      <c r="AP81" s="79" t="str">
        <f t="shared" si="63"/>
        <v/>
      </c>
      <c r="AQ81" s="79" t="str">
        <f t="shared" si="64"/>
        <v>O</v>
      </c>
      <c r="AR81" s="79" t="str">
        <f t="shared" si="65"/>
        <v>O</v>
      </c>
      <c r="AS81" s="79" t="s">
        <v>2</v>
      </c>
      <c r="AT81" s="79" t="str">
        <f t="shared" si="66"/>
        <v>O</v>
      </c>
      <c r="AU81" s="79" t="str">
        <f t="shared" si="67"/>
        <v>O</v>
      </c>
      <c r="AV81" s="79" t="str">
        <f t="shared" si="68"/>
        <v/>
      </c>
    </row>
    <row r="82" spans="1:48" s="37" customFormat="1" ht="12" x14ac:dyDescent="0.3">
      <c r="A82" s="74" t="s">
        <v>1928</v>
      </c>
      <c r="B82" s="75" t="s">
        <v>1737</v>
      </c>
      <c r="C82" s="85">
        <v>656</v>
      </c>
      <c r="D82" s="86">
        <v>147.80000000000001</v>
      </c>
      <c r="E82" s="87">
        <v>45</v>
      </c>
      <c r="F82" s="86">
        <v>120</v>
      </c>
      <c r="G82" s="17">
        <v>36</v>
      </c>
      <c r="H82" s="88">
        <v>19</v>
      </c>
      <c r="I82" s="89"/>
      <c r="J82" s="89"/>
      <c r="K82" s="89"/>
      <c r="L82" s="89"/>
      <c r="M82" s="90">
        <f t="shared" si="53"/>
        <v>0</v>
      </c>
      <c r="N82" s="4" t="str">
        <f t="shared" si="54"/>
        <v/>
      </c>
      <c r="O82" s="91">
        <f t="shared" si="55"/>
        <v>0</v>
      </c>
      <c r="P82" s="91">
        <f t="shared" si="56"/>
        <v>0</v>
      </c>
      <c r="Q82" s="79">
        <v>4</v>
      </c>
      <c r="R82" s="79">
        <v>2</v>
      </c>
      <c r="S82" s="79" t="s">
        <v>72</v>
      </c>
      <c r="T82" s="5" t="s">
        <v>107</v>
      </c>
      <c r="U82" s="9"/>
      <c r="W82" s="86">
        <f t="shared" si="69"/>
        <v>147.80000000000001</v>
      </c>
      <c r="X82" s="87">
        <f t="shared" si="69"/>
        <v>45</v>
      </c>
      <c r="Y82" s="92">
        <f t="shared" si="70"/>
        <v>19</v>
      </c>
      <c r="Z82" s="90">
        <f t="shared" si="70"/>
        <v>0</v>
      </c>
      <c r="AA82" s="90">
        <f t="shared" si="57"/>
        <v>0</v>
      </c>
      <c r="AB82" s="90">
        <f t="shared" si="50"/>
        <v>0</v>
      </c>
      <c r="AC82" s="4" t="str">
        <f t="shared" si="50"/>
        <v/>
      </c>
      <c r="AD82" s="91">
        <f t="shared" si="50"/>
        <v>0</v>
      </c>
      <c r="AE82" s="79" t="str">
        <f t="shared" si="58"/>
        <v>계</v>
      </c>
      <c r="AF82" s="79" t="str">
        <f t="shared" si="59"/>
        <v>4/2</v>
      </c>
      <c r="AH82" s="20" t="str">
        <f t="shared" si="51"/>
        <v>금곡동 분당두산위브</v>
      </c>
      <c r="AI82" s="87">
        <f t="shared" si="52"/>
        <v>45</v>
      </c>
      <c r="AJ82" s="79" t="str">
        <f t="shared" si="60"/>
        <v>A-</v>
      </c>
      <c r="AK82" s="79" t="s">
        <v>13</v>
      </c>
      <c r="AL82" s="79" t="s">
        <v>62</v>
      </c>
      <c r="AM82" s="79" t="s">
        <v>63</v>
      </c>
      <c r="AN82" s="79" t="str">
        <f t="shared" si="61"/>
        <v>C</v>
      </c>
      <c r="AO82" s="79" t="str">
        <f t="shared" si="62"/>
        <v/>
      </c>
      <c r="AP82" s="79" t="str">
        <f t="shared" si="63"/>
        <v/>
      </c>
      <c r="AQ82" s="79" t="str">
        <f t="shared" si="64"/>
        <v>O</v>
      </c>
      <c r="AR82" s="79" t="str">
        <f t="shared" si="65"/>
        <v>O</v>
      </c>
      <c r="AS82" s="79" t="s">
        <v>2</v>
      </c>
      <c r="AT82" s="79" t="str">
        <f t="shared" si="66"/>
        <v>X</v>
      </c>
      <c r="AU82" s="79" t="str">
        <f t="shared" si="67"/>
        <v>O</v>
      </c>
      <c r="AV82" s="79" t="str">
        <f t="shared" si="68"/>
        <v/>
      </c>
    </row>
    <row r="83" spans="1:48" s="37" customFormat="1" ht="12" x14ac:dyDescent="0.3">
      <c r="A83" s="74" t="s">
        <v>1736</v>
      </c>
      <c r="B83" s="75" t="s">
        <v>1929</v>
      </c>
      <c r="C83" s="85">
        <v>656</v>
      </c>
      <c r="D83" s="86">
        <v>147.69999999999999</v>
      </c>
      <c r="E83" s="87">
        <v>45</v>
      </c>
      <c r="F83" s="86">
        <v>120.1</v>
      </c>
      <c r="G83" s="17">
        <v>36</v>
      </c>
      <c r="H83" s="88">
        <v>19</v>
      </c>
      <c r="I83" s="89"/>
      <c r="J83" s="89"/>
      <c r="K83" s="89"/>
      <c r="L83" s="89"/>
      <c r="M83" s="90">
        <f t="shared" si="53"/>
        <v>0</v>
      </c>
      <c r="N83" s="4" t="str">
        <f t="shared" si="54"/>
        <v/>
      </c>
      <c r="O83" s="91">
        <f t="shared" si="55"/>
        <v>0</v>
      </c>
      <c r="P83" s="91">
        <f t="shared" si="56"/>
        <v>0</v>
      </c>
      <c r="Q83" s="79">
        <v>4</v>
      </c>
      <c r="R83" s="79">
        <v>2</v>
      </c>
      <c r="S83" s="79" t="s">
        <v>72</v>
      </c>
      <c r="T83" s="5" t="s">
        <v>108</v>
      </c>
      <c r="U83" s="9"/>
      <c r="W83" s="86">
        <f t="shared" si="69"/>
        <v>147.69999999999999</v>
      </c>
      <c r="X83" s="87">
        <f t="shared" si="69"/>
        <v>45</v>
      </c>
      <c r="Y83" s="92">
        <f t="shared" si="70"/>
        <v>19</v>
      </c>
      <c r="Z83" s="90">
        <f t="shared" si="70"/>
        <v>0</v>
      </c>
      <c r="AA83" s="90">
        <f t="shared" si="57"/>
        <v>0</v>
      </c>
      <c r="AB83" s="90">
        <f t="shared" si="50"/>
        <v>0</v>
      </c>
      <c r="AC83" s="4" t="str">
        <f t="shared" si="50"/>
        <v/>
      </c>
      <c r="AD83" s="91">
        <f t="shared" si="50"/>
        <v>0</v>
      </c>
      <c r="AE83" s="79" t="str">
        <f t="shared" si="58"/>
        <v>계</v>
      </c>
      <c r="AF83" s="79" t="str">
        <f t="shared" si="59"/>
        <v>4/2</v>
      </c>
      <c r="AH83" s="20" t="str">
        <f t="shared" si="51"/>
        <v>금곡동 분당두산위브</v>
      </c>
      <c r="AI83" s="87">
        <f t="shared" si="52"/>
        <v>45</v>
      </c>
      <c r="AJ83" s="79" t="str">
        <f t="shared" si="60"/>
        <v>A-</v>
      </c>
      <c r="AK83" s="79" t="s">
        <v>13</v>
      </c>
      <c r="AL83" s="79" t="s">
        <v>62</v>
      </c>
      <c r="AM83" s="79" t="s">
        <v>63</v>
      </c>
      <c r="AN83" s="79" t="str">
        <f t="shared" si="61"/>
        <v>C</v>
      </c>
      <c r="AO83" s="79" t="str">
        <f t="shared" si="62"/>
        <v/>
      </c>
      <c r="AP83" s="79" t="str">
        <f t="shared" si="63"/>
        <v/>
      </c>
      <c r="AQ83" s="79" t="str">
        <f t="shared" si="64"/>
        <v>O</v>
      </c>
      <c r="AR83" s="79" t="str">
        <f t="shared" si="65"/>
        <v>O</v>
      </c>
      <c r="AS83" s="79" t="s">
        <v>2</v>
      </c>
      <c r="AT83" s="79" t="str">
        <f t="shared" si="66"/>
        <v>X</v>
      </c>
      <c r="AU83" s="79" t="str">
        <f t="shared" si="67"/>
        <v>O</v>
      </c>
      <c r="AV83" s="79" t="str">
        <f t="shared" si="68"/>
        <v/>
      </c>
    </row>
    <row r="84" spans="1:48" s="37" customFormat="1" ht="12" x14ac:dyDescent="0.3">
      <c r="A84" s="74" t="s">
        <v>1928</v>
      </c>
      <c r="B84" s="75" t="s">
        <v>1929</v>
      </c>
      <c r="C84" s="85">
        <v>656</v>
      </c>
      <c r="D84" s="86">
        <v>151.6</v>
      </c>
      <c r="E84" s="87">
        <v>46</v>
      </c>
      <c r="F84" s="86">
        <v>121.5</v>
      </c>
      <c r="G84" s="17">
        <v>37</v>
      </c>
      <c r="H84" s="88">
        <v>45</v>
      </c>
      <c r="I84" s="89"/>
      <c r="J84" s="89"/>
      <c r="K84" s="89"/>
      <c r="L84" s="89"/>
      <c r="M84" s="90">
        <f t="shared" si="53"/>
        <v>0</v>
      </c>
      <c r="N84" s="4" t="str">
        <f t="shared" si="54"/>
        <v/>
      </c>
      <c r="O84" s="91">
        <f t="shared" si="55"/>
        <v>0</v>
      </c>
      <c r="P84" s="91">
        <f t="shared" si="56"/>
        <v>0</v>
      </c>
      <c r="Q84" s="79">
        <v>4</v>
      </c>
      <c r="R84" s="79">
        <v>2</v>
      </c>
      <c r="S84" s="79" t="s">
        <v>72</v>
      </c>
      <c r="T84" s="5" t="s">
        <v>109</v>
      </c>
      <c r="U84" s="9"/>
      <c r="W84" s="86">
        <f t="shared" si="69"/>
        <v>151.6</v>
      </c>
      <c r="X84" s="87">
        <f t="shared" si="69"/>
        <v>46</v>
      </c>
      <c r="Y84" s="92">
        <f t="shared" si="70"/>
        <v>45</v>
      </c>
      <c r="Z84" s="90">
        <f t="shared" si="70"/>
        <v>0</v>
      </c>
      <c r="AA84" s="90">
        <f t="shared" si="57"/>
        <v>0</v>
      </c>
      <c r="AB84" s="90">
        <f t="shared" ref="AB84:AD99" si="71">M84</f>
        <v>0</v>
      </c>
      <c r="AC84" s="4" t="str">
        <f t="shared" si="71"/>
        <v/>
      </c>
      <c r="AD84" s="91">
        <f t="shared" si="71"/>
        <v>0</v>
      </c>
      <c r="AE84" s="79" t="str">
        <f t="shared" si="58"/>
        <v>계</v>
      </c>
      <c r="AF84" s="79" t="str">
        <f t="shared" si="59"/>
        <v>4/2</v>
      </c>
      <c r="AH84" s="20" t="str">
        <f t="shared" si="51"/>
        <v>금곡동 분당두산위브</v>
      </c>
      <c r="AI84" s="87">
        <f t="shared" si="52"/>
        <v>46</v>
      </c>
      <c r="AJ84" s="79" t="str">
        <f t="shared" si="60"/>
        <v>A-</v>
      </c>
      <c r="AK84" s="79" t="s">
        <v>13</v>
      </c>
      <c r="AL84" s="79" t="s">
        <v>62</v>
      </c>
      <c r="AM84" s="79" t="s">
        <v>63</v>
      </c>
      <c r="AN84" s="79" t="str">
        <f t="shared" si="61"/>
        <v>C</v>
      </c>
      <c r="AO84" s="79" t="str">
        <f t="shared" si="62"/>
        <v/>
      </c>
      <c r="AP84" s="79" t="str">
        <f t="shared" si="63"/>
        <v/>
      </c>
      <c r="AQ84" s="79" t="str">
        <f t="shared" si="64"/>
        <v>O</v>
      </c>
      <c r="AR84" s="79" t="str">
        <f t="shared" si="65"/>
        <v>O</v>
      </c>
      <c r="AS84" s="79" t="s">
        <v>2</v>
      </c>
      <c r="AT84" s="79" t="str">
        <f t="shared" si="66"/>
        <v>X</v>
      </c>
      <c r="AU84" s="79" t="str">
        <f t="shared" si="67"/>
        <v>O</v>
      </c>
      <c r="AV84" s="79" t="str">
        <f t="shared" si="68"/>
        <v/>
      </c>
    </row>
    <row r="85" spans="1:48" s="37" customFormat="1" ht="12" x14ac:dyDescent="0.3">
      <c r="A85" s="74" t="s">
        <v>1736</v>
      </c>
      <c r="B85" s="75" t="s">
        <v>1929</v>
      </c>
      <c r="C85" s="85">
        <v>656</v>
      </c>
      <c r="D85" s="86">
        <v>151.6</v>
      </c>
      <c r="E85" s="87">
        <v>46</v>
      </c>
      <c r="F85" s="86">
        <v>121.5</v>
      </c>
      <c r="G85" s="17">
        <v>37</v>
      </c>
      <c r="H85" s="88">
        <v>43</v>
      </c>
      <c r="I85" s="89"/>
      <c r="J85" s="89"/>
      <c r="K85" s="89"/>
      <c r="L85" s="89"/>
      <c r="M85" s="90">
        <f t="shared" si="53"/>
        <v>0</v>
      </c>
      <c r="N85" s="4" t="str">
        <f t="shared" si="54"/>
        <v/>
      </c>
      <c r="O85" s="91">
        <f t="shared" si="55"/>
        <v>0</v>
      </c>
      <c r="P85" s="91">
        <f t="shared" si="56"/>
        <v>0</v>
      </c>
      <c r="Q85" s="79">
        <v>4</v>
      </c>
      <c r="R85" s="79">
        <v>2</v>
      </c>
      <c r="S85" s="79" t="s">
        <v>72</v>
      </c>
      <c r="T85" s="5" t="s">
        <v>110</v>
      </c>
      <c r="U85" s="9"/>
      <c r="W85" s="86">
        <f t="shared" si="69"/>
        <v>151.6</v>
      </c>
      <c r="X85" s="87">
        <f t="shared" si="69"/>
        <v>46</v>
      </c>
      <c r="Y85" s="92">
        <f t="shared" si="70"/>
        <v>43</v>
      </c>
      <c r="Z85" s="90">
        <f t="shared" si="70"/>
        <v>0</v>
      </c>
      <c r="AA85" s="90">
        <f t="shared" si="57"/>
        <v>0</v>
      </c>
      <c r="AB85" s="90">
        <f t="shared" si="71"/>
        <v>0</v>
      </c>
      <c r="AC85" s="4" t="str">
        <f t="shared" si="71"/>
        <v/>
      </c>
      <c r="AD85" s="91">
        <f t="shared" si="71"/>
        <v>0</v>
      </c>
      <c r="AE85" s="79" t="str">
        <f t="shared" si="58"/>
        <v>계</v>
      </c>
      <c r="AF85" s="79" t="str">
        <f t="shared" si="59"/>
        <v>4/2</v>
      </c>
      <c r="AH85" s="20" t="str">
        <f t="shared" si="51"/>
        <v>금곡동 분당두산위브</v>
      </c>
      <c r="AI85" s="87">
        <f t="shared" si="52"/>
        <v>46</v>
      </c>
      <c r="AJ85" s="79" t="str">
        <f t="shared" si="60"/>
        <v>A-</v>
      </c>
      <c r="AK85" s="79" t="s">
        <v>13</v>
      </c>
      <c r="AL85" s="79" t="s">
        <v>62</v>
      </c>
      <c r="AM85" s="79" t="s">
        <v>63</v>
      </c>
      <c r="AN85" s="79" t="str">
        <f t="shared" si="61"/>
        <v>C</v>
      </c>
      <c r="AO85" s="79" t="str">
        <f t="shared" si="62"/>
        <v/>
      </c>
      <c r="AP85" s="79" t="str">
        <f t="shared" si="63"/>
        <v/>
      </c>
      <c r="AQ85" s="79" t="str">
        <f t="shared" si="64"/>
        <v>O</v>
      </c>
      <c r="AR85" s="79" t="str">
        <f t="shared" si="65"/>
        <v>O</v>
      </c>
      <c r="AS85" s="79" t="s">
        <v>2</v>
      </c>
      <c r="AT85" s="79" t="str">
        <f t="shared" si="66"/>
        <v>X</v>
      </c>
      <c r="AU85" s="79" t="str">
        <f t="shared" si="67"/>
        <v>O</v>
      </c>
      <c r="AV85" s="79" t="str">
        <f t="shared" si="68"/>
        <v/>
      </c>
    </row>
    <row r="86" spans="1:48" s="37" customFormat="1" ht="12" x14ac:dyDescent="0.3">
      <c r="A86" s="74" t="s">
        <v>1928</v>
      </c>
      <c r="B86" s="75" t="s">
        <v>1737</v>
      </c>
      <c r="C86" s="85">
        <v>656</v>
      </c>
      <c r="D86" s="86">
        <v>181.9</v>
      </c>
      <c r="E86" s="87">
        <v>55</v>
      </c>
      <c r="F86" s="86">
        <v>147.6</v>
      </c>
      <c r="G86" s="17">
        <v>45</v>
      </c>
      <c r="H86" s="88">
        <v>274</v>
      </c>
      <c r="I86" s="89"/>
      <c r="J86" s="89"/>
      <c r="K86" s="89"/>
      <c r="L86" s="89"/>
      <c r="M86" s="90">
        <f t="shared" si="53"/>
        <v>0</v>
      </c>
      <c r="N86" s="4" t="str">
        <f t="shared" si="54"/>
        <v/>
      </c>
      <c r="O86" s="91">
        <f t="shared" si="55"/>
        <v>0</v>
      </c>
      <c r="P86" s="91">
        <f t="shared" si="56"/>
        <v>0</v>
      </c>
      <c r="Q86" s="79">
        <v>4</v>
      </c>
      <c r="R86" s="79">
        <v>2</v>
      </c>
      <c r="S86" s="79" t="s">
        <v>72</v>
      </c>
      <c r="T86" s="5" t="s">
        <v>111</v>
      </c>
      <c r="U86" s="9"/>
      <c r="W86" s="86">
        <f t="shared" si="69"/>
        <v>181.9</v>
      </c>
      <c r="X86" s="87">
        <f t="shared" si="69"/>
        <v>55</v>
      </c>
      <c r="Y86" s="92">
        <f t="shared" si="70"/>
        <v>274</v>
      </c>
      <c r="Z86" s="90">
        <f t="shared" si="70"/>
        <v>0</v>
      </c>
      <c r="AA86" s="90">
        <f t="shared" si="57"/>
        <v>0</v>
      </c>
      <c r="AB86" s="90">
        <f t="shared" si="71"/>
        <v>0</v>
      </c>
      <c r="AC86" s="4" t="str">
        <f t="shared" si="71"/>
        <v/>
      </c>
      <c r="AD86" s="91">
        <f t="shared" si="71"/>
        <v>0</v>
      </c>
      <c r="AE86" s="79" t="str">
        <f t="shared" si="58"/>
        <v>계</v>
      </c>
      <c r="AF86" s="79" t="str">
        <f t="shared" si="59"/>
        <v>4/2</v>
      </c>
      <c r="AH86" s="20" t="str">
        <f t="shared" si="51"/>
        <v>금곡동 분당두산위브</v>
      </c>
      <c r="AI86" s="87">
        <f t="shared" si="52"/>
        <v>55</v>
      </c>
      <c r="AJ86" s="79" t="str">
        <f t="shared" si="60"/>
        <v>A-</v>
      </c>
      <c r="AK86" s="79" t="s">
        <v>13</v>
      </c>
      <c r="AL86" s="79" t="s">
        <v>62</v>
      </c>
      <c r="AM86" s="79" t="s">
        <v>63</v>
      </c>
      <c r="AN86" s="79" t="str">
        <f t="shared" si="61"/>
        <v>C</v>
      </c>
      <c r="AO86" s="79" t="str">
        <f t="shared" si="62"/>
        <v/>
      </c>
      <c r="AP86" s="79" t="str">
        <f t="shared" si="63"/>
        <v/>
      </c>
      <c r="AQ86" s="79" t="str">
        <f t="shared" si="64"/>
        <v>O</v>
      </c>
      <c r="AR86" s="79" t="str">
        <f t="shared" si="65"/>
        <v>O</v>
      </c>
      <c r="AS86" s="79" t="s">
        <v>2</v>
      </c>
      <c r="AT86" s="79" t="str">
        <f t="shared" si="66"/>
        <v>X</v>
      </c>
      <c r="AU86" s="79" t="str">
        <f t="shared" si="67"/>
        <v>O</v>
      </c>
      <c r="AV86" s="79" t="str">
        <f t="shared" si="68"/>
        <v/>
      </c>
    </row>
    <row r="87" spans="1:48" s="37" customFormat="1" ht="12" x14ac:dyDescent="0.3">
      <c r="A87" s="74" t="s">
        <v>1928</v>
      </c>
      <c r="B87" s="75" t="s">
        <v>1929</v>
      </c>
      <c r="C87" s="85">
        <v>656</v>
      </c>
      <c r="D87" s="86">
        <v>182.9</v>
      </c>
      <c r="E87" s="87">
        <v>55</v>
      </c>
      <c r="F87" s="86">
        <v>147.5</v>
      </c>
      <c r="G87" s="17">
        <v>45</v>
      </c>
      <c r="H87" s="88">
        <v>92</v>
      </c>
      <c r="I87" s="89"/>
      <c r="J87" s="89"/>
      <c r="K87" s="89"/>
      <c r="L87" s="89"/>
      <c r="M87" s="90">
        <f t="shared" si="53"/>
        <v>0</v>
      </c>
      <c r="N87" s="4" t="str">
        <f t="shared" si="54"/>
        <v/>
      </c>
      <c r="O87" s="91">
        <f t="shared" si="55"/>
        <v>0</v>
      </c>
      <c r="P87" s="91">
        <f t="shared" si="56"/>
        <v>0</v>
      </c>
      <c r="Q87" s="79">
        <v>4</v>
      </c>
      <c r="R87" s="79">
        <v>2</v>
      </c>
      <c r="S87" s="79" t="s">
        <v>72</v>
      </c>
      <c r="T87" s="5" t="s">
        <v>112</v>
      </c>
      <c r="U87" s="9"/>
      <c r="W87" s="86">
        <f t="shared" si="69"/>
        <v>182.9</v>
      </c>
      <c r="X87" s="87">
        <f t="shared" si="69"/>
        <v>55</v>
      </c>
      <c r="Y87" s="92">
        <f t="shared" si="70"/>
        <v>92</v>
      </c>
      <c r="Z87" s="90">
        <f t="shared" si="70"/>
        <v>0</v>
      </c>
      <c r="AA87" s="90">
        <f t="shared" si="57"/>
        <v>0</v>
      </c>
      <c r="AB87" s="90">
        <f t="shared" si="71"/>
        <v>0</v>
      </c>
      <c r="AC87" s="4" t="str">
        <f t="shared" si="71"/>
        <v/>
      </c>
      <c r="AD87" s="91">
        <f t="shared" si="71"/>
        <v>0</v>
      </c>
      <c r="AE87" s="79" t="str">
        <f t="shared" si="58"/>
        <v>계</v>
      </c>
      <c r="AF87" s="79" t="str">
        <f t="shared" si="59"/>
        <v>4/2</v>
      </c>
      <c r="AH87" s="20" t="str">
        <f t="shared" si="51"/>
        <v>금곡동 분당두산위브</v>
      </c>
      <c r="AI87" s="87">
        <f t="shared" si="52"/>
        <v>55</v>
      </c>
      <c r="AJ87" s="79" t="str">
        <f t="shared" si="60"/>
        <v>A-</v>
      </c>
      <c r="AK87" s="79" t="s">
        <v>13</v>
      </c>
      <c r="AL87" s="79" t="s">
        <v>62</v>
      </c>
      <c r="AM87" s="79" t="s">
        <v>63</v>
      </c>
      <c r="AN87" s="79" t="str">
        <f t="shared" si="61"/>
        <v>C</v>
      </c>
      <c r="AO87" s="79" t="str">
        <f t="shared" si="62"/>
        <v/>
      </c>
      <c r="AP87" s="79" t="str">
        <f t="shared" si="63"/>
        <v/>
      </c>
      <c r="AQ87" s="79" t="str">
        <f t="shared" si="64"/>
        <v>O</v>
      </c>
      <c r="AR87" s="79" t="str">
        <f t="shared" si="65"/>
        <v>O</v>
      </c>
      <c r="AS87" s="79" t="s">
        <v>2</v>
      </c>
      <c r="AT87" s="79" t="str">
        <f t="shared" si="66"/>
        <v>X</v>
      </c>
      <c r="AU87" s="79" t="str">
        <f t="shared" si="67"/>
        <v>O</v>
      </c>
      <c r="AV87" s="79" t="str">
        <f t="shared" si="68"/>
        <v/>
      </c>
    </row>
    <row r="88" spans="1:48" s="37" customFormat="1" ht="12" x14ac:dyDescent="0.3">
      <c r="A88" s="74" t="s">
        <v>1736</v>
      </c>
      <c r="B88" s="75" t="s">
        <v>1737</v>
      </c>
      <c r="C88" s="85">
        <v>656</v>
      </c>
      <c r="D88" s="86">
        <v>182.9</v>
      </c>
      <c r="E88" s="87">
        <v>55</v>
      </c>
      <c r="F88" s="86">
        <v>147.5</v>
      </c>
      <c r="G88" s="17">
        <v>45</v>
      </c>
      <c r="H88" s="88">
        <v>88</v>
      </c>
      <c r="I88" s="89"/>
      <c r="J88" s="89"/>
      <c r="K88" s="89"/>
      <c r="L88" s="89"/>
      <c r="M88" s="90">
        <f t="shared" si="53"/>
        <v>0</v>
      </c>
      <c r="N88" s="4" t="str">
        <f t="shared" si="54"/>
        <v/>
      </c>
      <c r="O88" s="91">
        <f t="shared" si="55"/>
        <v>0</v>
      </c>
      <c r="P88" s="91">
        <f t="shared" si="56"/>
        <v>0</v>
      </c>
      <c r="Q88" s="79">
        <v>4</v>
      </c>
      <c r="R88" s="79">
        <v>2</v>
      </c>
      <c r="S88" s="79" t="s">
        <v>72</v>
      </c>
      <c r="T88" s="5" t="s">
        <v>113</v>
      </c>
      <c r="U88" s="9"/>
      <c r="W88" s="86">
        <f t="shared" si="69"/>
        <v>182.9</v>
      </c>
      <c r="X88" s="87">
        <f t="shared" si="69"/>
        <v>55</v>
      </c>
      <c r="Y88" s="92">
        <f t="shared" si="70"/>
        <v>88</v>
      </c>
      <c r="Z88" s="90">
        <f t="shared" si="70"/>
        <v>0</v>
      </c>
      <c r="AA88" s="90">
        <f t="shared" si="57"/>
        <v>0</v>
      </c>
      <c r="AB88" s="90">
        <f t="shared" si="71"/>
        <v>0</v>
      </c>
      <c r="AC88" s="4" t="str">
        <f t="shared" si="71"/>
        <v/>
      </c>
      <c r="AD88" s="91">
        <f t="shared" si="71"/>
        <v>0</v>
      </c>
      <c r="AE88" s="79" t="str">
        <f t="shared" si="58"/>
        <v>계</v>
      </c>
      <c r="AF88" s="79" t="str">
        <f t="shared" si="59"/>
        <v>4/2</v>
      </c>
      <c r="AH88" s="20" t="str">
        <f t="shared" si="51"/>
        <v>금곡동 분당두산위브</v>
      </c>
      <c r="AI88" s="87">
        <f t="shared" si="52"/>
        <v>55</v>
      </c>
      <c r="AJ88" s="79" t="str">
        <f t="shared" si="60"/>
        <v>A-</v>
      </c>
      <c r="AK88" s="79" t="s">
        <v>13</v>
      </c>
      <c r="AL88" s="79" t="s">
        <v>62</v>
      </c>
      <c r="AM88" s="79" t="s">
        <v>63</v>
      </c>
      <c r="AN88" s="79" t="str">
        <f t="shared" si="61"/>
        <v>C</v>
      </c>
      <c r="AO88" s="79" t="str">
        <f t="shared" si="62"/>
        <v/>
      </c>
      <c r="AP88" s="79" t="str">
        <f t="shared" si="63"/>
        <v/>
      </c>
      <c r="AQ88" s="79" t="str">
        <f t="shared" si="64"/>
        <v>O</v>
      </c>
      <c r="AR88" s="79" t="str">
        <f t="shared" si="65"/>
        <v>O</v>
      </c>
      <c r="AS88" s="79" t="s">
        <v>2</v>
      </c>
      <c r="AT88" s="79" t="str">
        <f t="shared" si="66"/>
        <v>X</v>
      </c>
      <c r="AU88" s="79" t="str">
        <f t="shared" si="67"/>
        <v>O</v>
      </c>
      <c r="AV88" s="79" t="str">
        <f t="shared" si="68"/>
        <v/>
      </c>
    </row>
    <row r="89" spans="1:48" s="37" customFormat="1" ht="12" x14ac:dyDescent="0.3">
      <c r="A89" s="74" t="s">
        <v>1930</v>
      </c>
      <c r="B89" s="75" t="s">
        <v>1931</v>
      </c>
      <c r="C89" s="85">
        <v>204</v>
      </c>
      <c r="D89" s="86">
        <v>124.2</v>
      </c>
      <c r="E89" s="87">
        <v>38</v>
      </c>
      <c r="F89" s="86">
        <v>102</v>
      </c>
      <c r="G89" s="17">
        <v>31</v>
      </c>
      <c r="H89" s="88">
        <v>52</v>
      </c>
      <c r="I89" s="89"/>
      <c r="J89" s="89"/>
      <c r="K89" s="89"/>
      <c r="L89" s="89"/>
      <c r="M89" s="90">
        <f>I89-K89</f>
        <v>0</v>
      </c>
      <c r="N89" s="4" t="str">
        <f>IF(ISERROR(K89/I89),"",K89/I89)</f>
        <v/>
      </c>
      <c r="O89" s="91">
        <f>I89/E89</f>
        <v>0</v>
      </c>
      <c r="P89" s="91">
        <f>K89/E89</f>
        <v>0</v>
      </c>
      <c r="Q89" s="79">
        <v>4</v>
      </c>
      <c r="R89" s="79">
        <v>2</v>
      </c>
      <c r="S89" s="79" t="s">
        <v>72</v>
      </c>
      <c r="T89" s="5">
        <v>124</v>
      </c>
      <c r="U89" s="9"/>
      <c r="W89" s="86">
        <f>D89</f>
        <v>124.2</v>
      </c>
      <c r="X89" s="87">
        <f>E89</f>
        <v>38</v>
      </c>
      <c r="Y89" s="92">
        <f>H89</f>
        <v>52</v>
      </c>
      <c r="Z89" s="90">
        <f>I89</f>
        <v>0</v>
      </c>
      <c r="AA89" s="90">
        <f>K89</f>
        <v>0</v>
      </c>
      <c r="AB89" s="90">
        <f t="shared" si="71"/>
        <v>0</v>
      </c>
      <c r="AC89" s="4" t="str">
        <f t="shared" si="71"/>
        <v/>
      </c>
      <c r="AD89" s="91">
        <f t="shared" si="71"/>
        <v>0</v>
      </c>
      <c r="AE89" s="79" t="str">
        <f>S89</f>
        <v>계</v>
      </c>
      <c r="AF89" s="79" t="str">
        <f>Q89&amp;"/"&amp;R89</f>
        <v>4/2</v>
      </c>
      <c r="AH89" s="20" t="str">
        <f t="shared" si="51"/>
        <v>금곡동 청솔동아</v>
      </c>
      <c r="AI89" s="87">
        <f t="shared" si="52"/>
        <v>38</v>
      </c>
      <c r="AJ89" s="79" t="str">
        <f>IF(AI89="","",$AJ$2)</f>
        <v>A-</v>
      </c>
      <c r="AK89" s="79" t="s">
        <v>13</v>
      </c>
      <c r="AL89" s="79" t="s">
        <v>62</v>
      </c>
      <c r="AM89" s="79" t="s">
        <v>63</v>
      </c>
      <c r="AN89" s="79" t="str">
        <f>IF(AI89="","",$AN$2)</f>
        <v>C</v>
      </c>
      <c r="AO89" s="79" t="str">
        <f>IF(N89="","",IF(N89&gt;=$AO$1/100,"O","X"))</f>
        <v/>
      </c>
      <c r="AP89" s="79" t="str">
        <f>IF(I89="","",IF(I89&lt;=$AP$1,"O","X"))</f>
        <v/>
      </c>
      <c r="AQ89" s="79" t="str">
        <f>IF(O89="","",IF(O89&lt;=$AQ$1,"O","X"))</f>
        <v>O</v>
      </c>
      <c r="AR89" s="79" t="str">
        <f>IF(M89="","",IF(M89&lt;=$AR$1,"O","X"))</f>
        <v>O</v>
      </c>
      <c r="AS89" s="79" t="s">
        <v>2</v>
      </c>
      <c r="AT89" s="79" t="str">
        <f>IF(OR(F89="",AI89=""),"",IF(AND((F89&lt;=85),(AI89&gt;=15)),"O","X"))</f>
        <v>X</v>
      </c>
      <c r="AU89" s="79" t="str">
        <f>IF(C89="","",IF(C89&gt;=$AU$1,"O","X"))</f>
        <v>X</v>
      </c>
      <c r="AV89" s="79" t="str">
        <f>IF(AO89="","",IF(AND(AO89="O",AP89="O",AR89="O",AT89="O",AU89="O"),"후보","X"))</f>
        <v/>
      </c>
    </row>
    <row r="90" spans="1:48" s="37" customFormat="1" ht="12" x14ac:dyDescent="0.3">
      <c r="A90" s="74" t="s">
        <v>1930</v>
      </c>
      <c r="B90" s="75" t="s">
        <v>1931</v>
      </c>
      <c r="C90" s="85">
        <v>204</v>
      </c>
      <c r="D90" s="86">
        <v>161.19999999999999</v>
      </c>
      <c r="E90" s="87">
        <v>49</v>
      </c>
      <c r="F90" s="86">
        <v>135</v>
      </c>
      <c r="G90" s="17">
        <v>41</v>
      </c>
      <c r="H90" s="88">
        <v>152</v>
      </c>
      <c r="I90" s="89"/>
      <c r="J90" s="89"/>
      <c r="K90" s="89"/>
      <c r="L90" s="89"/>
      <c r="M90" s="90">
        <f>I90-K90</f>
        <v>0</v>
      </c>
      <c r="N90" s="4" t="str">
        <f>IF(ISERROR(K90/I90),"",K90/I90)</f>
        <v/>
      </c>
      <c r="O90" s="91">
        <f>I90/E90</f>
        <v>0</v>
      </c>
      <c r="P90" s="91">
        <f>K90/E90</f>
        <v>0</v>
      </c>
      <c r="Q90" s="79">
        <v>4</v>
      </c>
      <c r="R90" s="79">
        <v>2</v>
      </c>
      <c r="S90" s="79" t="s">
        <v>72</v>
      </c>
      <c r="T90" s="5">
        <v>161</v>
      </c>
      <c r="U90" s="9"/>
      <c r="W90" s="86">
        <f>D90</f>
        <v>161.19999999999999</v>
      </c>
      <c r="X90" s="87">
        <f>E90</f>
        <v>49</v>
      </c>
      <c r="Y90" s="92">
        <f>H90</f>
        <v>152</v>
      </c>
      <c r="Z90" s="90">
        <f>I90</f>
        <v>0</v>
      </c>
      <c r="AA90" s="90">
        <f>K90</f>
        <v>0</v>
      </c>
      <c r="AB90" s="90">
        <f t="shared" si="71"/>
        <v>0</v>
      </c>
      <c r="AC90" s="4" t="str">
        <f t="shared" si="71"/>
        <v/>
      </c>
      <c r="AD90" s="91">
        <f t="shared" si="71"/>
        <v>0</v>
      </c>
      <c r="AE90" s="79" t="str">
        <f>S90</f>
        <v>계</v>
      </c>
      <c r="AF90" s="79" t="str">
        <f>Q90&amp;"/"&amp;R90</f>
        <v>4/2</v>
      </c>
      <c r="AH90" s="20" t="str">
        <f t="shared" si="51"/>
        <v>금곡동 청솔동아</v>
      </c>
      <c r="AI90" s="87">
        <f t="shared" si="52"/>
        <v>49</v>
      </c>
      <c r="AJ90" s="79" t="str">
        <f>IF(AI90="","",$AJ$2)</f>
        <v>A-</v>
      </c>
      <c r="AK90" s="79" t="s">
        <v>13</v>
      </c>
      <c r="AL90" s="79" t="s">
        <v>62</v>
      </c>
      <c r="AM90" s="79" t="s">
        <v>63</v>
      </c>
      <c r="AN90" s="79" t="str">
        <f>IF(AI90="","",$AN$2)</f>
        <v>C</v>
      </c>
      <c r="AO90" s="79" t="str">
        <f>IF(N90="","",IF(N90&gt;=$AO$1/100,"O","X"))</f>
        <v/>
      </c>
      <c r="AP90" s="79" t="str">
        <f>IF(I90="","",IF(I90&lt;=$AP$1,"O","X"))</f>
        <v/>
      </c>
      <c r="AQ90" s="79" t="str">
        <f>IF(O90="","",IF(O90&lt;=$AQ$1,"O","X"))</f>
        <v>O</v>
      </c>
      <c r="AR90" s="79" t="str">
        <f>IF(M90="","",IF(M90&lt;=$AR$1,"O","X"))</f>
        <v>O</v>
      </c>
      <c r="AS90" s="79" t="s">
        <v>2</v>
      </c>
      <c r="AT90" s="79" t="str">
        <f>IF(OR(F90="",AI90=""),"",IF(AND((F90&lt;=85),(AI90&gt;=15)),"O","X"))</f>
        <v>X</v>
      </c>
      <c r="AU90" s="79" t="str">
        <f>IF(C90="","",IF(C90&gt;=$AU$1,"O","X"))</f>
        <v>X</v>
      </c>
      <c r="AV90" s="79" t="str">
        <f>IF(AO90="","",IF(AND(AO90="O",AP90="O",AR90="O",AT90="O",AU90="O"),"후보","X"))</f>
        <v/>
      </c>
    </row>
    <row r="91" spans="1:48" s="37" customFormat="1" ht="12" x14ac:dyDescent="0.3">
      <c r="A91" s="74" t="s">
        <v>1932</v>
      </c>
      <c r="B91" s="75" t="s">
        <v>1933</v>
      </c>
      <c r="C91" s="85">
        <v>768</v>
      </c>
      <c r="D91" s="86">
        <v>78.400000000000006</v>
      </c>
      <c r="E91" s="87">
        <v>24</v>
      </c>
      <c r="F91" s="86">
        <v>58.8</v>
      </c>
      <c r="G91" s="17">
        <v>18</v>
      </c>
      <c r="H91" s="88">
        <v>388</v>
      </c>
      <c r="I91" s="89">
        <v>102500</v>
      </c>
      <c r="J91" s="89" t="s">
        <v>66</v>
      </c>
      <c r="K91" s="89">
        <v>56000</v>
      </c>
      <c r="L91" s="89" t="s">
        <v>79</v>
      </c>
      <c r="M91" s="90">
        <f>I91-K91</f>
        <v>46500</v>
      </c>
      <c r="N91" s="4">
        <f>IF(ISERROR(K91/I91),"",K91/I91)</f>
        <v>0.54634146341463419</v>
      </c>
      <c r="O91" s="91">
        <f>I91/E91</f>
        <v>4270.833333333333</v>
      </c>
      <c r="P91" s="91">
        <f>K91/E91</f>
        <v>2333.3333333333335</v>
      </c>
      <c r="Q91" s="79">
        <v>3</v>
      </c>
      <c r="R91" s="79">
        <v>1</v>
      </c>
      <c r="S91" s="79" t="s">
        <v>72</v>
      </c>
      <c r="T91" s="5">
        <v>78</v>
      </c>
      <c r="U91" s="9"/>
      <c r="W91" s="86">
        <f t="shared" ref="W91:X106" si="72">D91</f>
        <v>78.400000000000006</v>
      </c>
      <c r="X91" s="87">
        <f t="shared" si="72"/>
        <v>24</v>
      </c>
      <c r="Y91" s="92">
        <f t="shared" ref="Y91:Z106" si="73">H91</f>
        <v>388</v>
      </c>
      <c r="Z91" s="90">
        <f t="shared" si="73"/>
        <v>102500</v>
      </c>
      <c r="AA91" s="90">
        <f>K91</f>
        <v>56000</v>
      </c>
      <c r="AB91" s="90">
        <f t="shared" si="71"/>
        <v>46500</v>
      </c>
      <c r="AC91" s="4">
        <f t="shared" si="71"/>
        <v>0.54634146341463419</v>
      </c>
      <c r="AD91" s="91">
        <f t="shared" si="71"/>
        <v>4270.833333333333</v>
      </c>
      <c r="AE91" s="79" t="str">
        <f>S91</f>
        <v>계</v>
      </c>
      <c r="AF91" s="79" t="str">
        <f>Q91&amp;"/"&amp;R91</f>
        <v>3/1</v>
      </c>
      <c r="AH91" s="20" t="str">
        <f t="shared" si="51"/>
        <v>금곡동 청솔한라</v>
      </c>
      <c r="AI91" s="87">
        <f t="shared" si="52"/>
        <v>24</v>
      </c>
      <c r="AJ91" s="79" t="str">
        <f>IF(AI91="","",$AJ$2)</f>
        <v>A-</v>
      </c>
      <c r="AK91" s="79" t="s">
        <v>13</v>
      </c>
      <c r="AL91" s="79" t="s">
        <v>62</v>
      </c>
      <c r="AM91" s="79" t="s">
        <v>63</v>
      </c>
      <c r="AN91" s="79" t="str">
        <f>IF(AI91="","",$AN$2)</f>
        <v>C</v>
      </c>
      <c r="AO91" s="79" t="str">
        <f>IF(N91="","",IF(N91&gt;=$AO$1/100,"O","X"))</f>
        <v>X</v>
      </c>
      <c r="AP91" s="79" t="str">
        <f>IF(I91="","",IF(I91&lt;=$AP$1,"O","X"))</f>
        <v>X</v>
      </c>
      <c r="AQ91" s="79" t="str">
        <f>IF(O91="","",IF(O91&lt;=$AQ$1,"O","X"))</f>
        <v>X</v>
      </c>
      <c r="AR91" s="79" t="str">
        <f>IF(M91="","",IF(M91&lt;=$AR$1,"O","X"))</f>
        <v>X</v>
      </c>
      <c r="AS91" s="79" t="s">
        <v>2</v>
      </c>
      <c r="AT91" s="79" t="str">
        <f>IF(OR(F91="",AI91=""),"",IF(AND((F91&lt;=85),(AI91&gt;=15)),"O","X"))</f>
        <v>O</v>
      </c>
      <c r="AU91" s="79" t="str">
        <f>IF(C91="","",IF(C91&gt;=$AU$1,"O","X"))</f>
        <v>O</v>
      </c>
      <c r="AV91" s="79" t="str">
        <f>IF(AO91="","",IF(AND(AO91="O",AP91="O",AR91="O",AT91="O",AU91="O"),"후보","X"))</f>
        <v>X</v>
      </c>
    </row>
    <row r="92" spans="1:48" s="37" customFormat="1" ht="12" x14ac:dyDescent="0.3">
      <c r="A92" s="74" t="s">
        <v>1932</v>
      </c>
      <c r="B92" s="75" t="s">
        <v>1933</v>
      </c>
      <c r="C92" s="85">
        <v>768</v>
      </c>
      <c r="D92" s="86">
        <v>89.5</v>
      </c>
      <c r="E92" s="87">
        <v>27</v>
      </c>
      <c r="F92" s="86">
        <v>69.099999999999994</v>
      </c>
      <c r="G92" s="17">
        <v>21</v>
      </c>
      <c r="H92" s="88">
        <v>196</v>
      </c>
      <c r="I92" s="89">
        <v>120000</v>
      </c>
      <c r="J92" s="89" t="s">
        <v>83</v>
      </c>
      <c r="K92" s="89">
        <v>62000</v>
      </c>
      <c r="L92" s="89" t="s">
        <v>82</v>
      </c>
      <c r="M92" s="90">
        <f>I92-K92</f>
        <v>58000</v>
      </c>
      <c r="N92" s="4">
        <f>IF(ISERROR(K92/I92),"",K92/I92)</f>
        <v>0.51666666666666672</v>
      </c>
      <c r="O92" s="91">
        <f>I92/E92</f>
        <v>4444.4444444444443</v>
      </c>
      <c r="P92" s="91">
        <f>K92/E92</f>
        <v>2296.2962962962961</v>
      </c>
      <c r="Q92" s="79">
        <v>3</v>
      </c>
      <c r="R92" s="79">
        <v>1</v>
      </c>
      <c r="S92" s="79" t="s">
        <v>72</v>
      </c>
      <c r="T92" s="5">
        <v>89</v>
      </c>
      <c r="U92" s="9"/>
      <c r="W92" s="86">
        <f t="shared" si="72"/>
        <v>89.5</v>
      </c>
      <c r="X92" s="87">
        <f t="shared" si="72"/>
        <v>27</v>
      </c>
      <c r="Y92" s="92">
        <f t="shared" si="73"/>
        <v>196</v>
      </c>
      <c r="Z92" s="90">
        <f t="shared" si="73"/>
        <v>120000</v>
      </c>
      <c r="AA92" s="90">
        <f>K92</f>
        <v>62000</v>
      </c>
      <c r="AB92" s="90">
        <f t="shared" si="71"/>
        <v>58000</v>
      </c>
      <c r="AC92" s="4">
        <f t="shared" si="71"/>
        <v>0.51666666666666672</v>
      </c>
      <c r="AD92" s="91">
        <f t="shared" si="71"/>
        <v>4444.4444444444443</v>
      </c>
      <c r="AE92" s="79" t="str">
        <f>S92</f>
        <v>계</v>
      </c>
      <c r="AF92" s="79" t="str">
        <f>Q92&amp;"/"&amp;R92</f>
        <v>3/1</v>
      </c>
      <c r="AH92" s="20" t="str">
        <f t="shared" si="51"/>
        <v>금곡동 청솔한라</v>
      </c>
      <c r="AI92" s="87">
        <f t="shared" si="52"/>
        <v>27</v>
      </c>
      <c r="AJ92" s="79" t="str">
        <f>IF(AI92="","",$AJ$2)</f>
        <v>A-</v>
      </c>
      <c r="AK92" s="79" t="s">
        <v>13</v>
      </c>
      <c r="AL92" s="79" t="s">
        <v>62</v>
      </c>
      <c r="AM92" s="79" t="s">
        <v>63</v>
      </c>
      <c r="AN92" s="79" t="str">
        <f>IF(AI92="","",$AN$2)</f>
        <v>C</v>
      </c>
      <c r="AO92" s="79" t="str">
        <f>IF(N92="","",IF(N92&gt;=$AO$1/100,"O","X"))</f>
        <v>X</v>
      </c>
      <c r="AP92" s="79" t="str">
        <f>IF(I92="","",IF(I92&lt;=$AP$1,"O","X"))</f>
        <v>X</v>
      </c>
      <c r="AQ92" s="79" t="str">
        <f>IF(O92="","",IF(O92&lt;=$AQ$1,"O","X"))</f>
        <v>X</v>
      </c>
      <c r="AR92" s="79" t="str">
        <f>IF(M92="","",IF(M92&lt;=$AR$1,"O","X"))</f>
        <v>X</v>
      </c>
      <c r="AS92" s="79" t="s">
        <v>2</v>
      </c>
      <c r="AT92" s="79" t="str">
        <f>IF(OR(F92="",AI92=""),"",IF(AND((F92&lt;=85),(AI92&gt;=15)),"O","X"))</f>
        <v>O</v>
      </c>
      <c r="AU92" s="79" t="str">
        <f>IF(C92="","",IF(C92&gt;=$AU$1,"O","X"))</f>
        <v>O</v>
      </c>
      <c r="AV92" s="79" t="str">
        <f>IF(AO92="","",IF(AND(AO92="O",AP92="O",AR92="O",AT92="O",AU92="O"),"후보","X"))</f>
        <v>X</v>
      </c>
    </row>
    <row r="93" spans="1:48" s="37" customFormat="1" ht="12" x14ac:dyDescent="0.3">
      <c r="A93" s="74" t="s">
        <v>1932</v>
      </c>
      <c r="B93" s="75" t="s">
        <v>1740</v>
      </c>
      <c r="C93" s="85">
        <v>768</v>
      </c>
      <c r="D93" s="86">
        <v>104.7</v>
      </c>
      <c r="E93" s="87">
        <v>32</v>
      </c>
      <c r="F93" s="86">
        <v>84.4</v>
      </c>
      <c r="G93" s="17">
        <v>26</v>
      </c>
      <c r="H93" s="88">
        <v>184</v>
      </c>
      <c r="I93" s="89">
        <v>130000</v>
      </c>
      <c r="J93" s="89" t="s">
        <v>66</v>
      </c>
      <c r="K93" s="89">
        <v>75000</v>
      </c>
      <c r="L93" s="89" t="s">
        <v>82</v>
      </c>
      <c r="M93" s="90">
        <f>I93-K93</f>
        <v>55000</v>
      </c>
      <c r="N93" s="4">
        <f>IF(ISERROR(K93/I93),"",K93/I93)</f>
        <v>0.57692307692307687</v>
      </c>
      <c r="O93" s="91">
        <f>I93/E93</f>
        <v>4062.5</v>
      </c>
      <c r="P93" s="91">
        <f>K93/E93</f>
        <v>2343.75</v>
      </c>
      <c r="Q93" s="79">
        <v>3</v>
      </c>
      <c r="R93" s="79">
        <v>2</v>
      </c>
      <c r="S93" s="79" t="s">
        <v>72</v>
      </c>
      <c r="T93" s="5">
        <v>104</v>
      </c>
      <c r="U93" s="9"/>
      <c r="W93" s="86">
        <f t="shared" si="72"/>
        <v>104.7</v>
      </c>
      <c r="X93" s="87">
        <f t="shared" si="72"/>
        <v>32</v>
      </c>
      <c r="Y93" s="92">
        <f t="shared" si="73"/>
        <v>184</v>
      </c>
      <c r="Z93" s="90">
        <f t="shared" si="73"/>
        <v>130000</v>
      </c>
      <c r="AA93" s="90">
        <f>K93</f>
        <v>75000</v>
      </c>
      <c r="AB93" s="90">
        <f t="shared" si="71"/>
        <v>55000</v>
      </c>
      <c r="AC93" s="4">
        <f t="shared" si="71"/>
        <v>0.57692307692307687</v>
      </c>
      <c r="AD93" s="91">
        <f t="shared" si="71"/>
        <v>4062.5</v>
      </c>
      <c r="AE93" s="79" t="str">
        <f>S93</f>
        <v>계</v>
      </c>
      <c r="AF93" s="79" t="str">
        <f>Q93&amp;"/"&amp;R93</f>
        <v>3/2</v>
      </c>
      <c r="AH93" s="20" t="str">
        <f t="shared" si="51"/>
        <v>금곡동 청솔한라</v>
      </c>
      <c r="AI93" s="87">
        <f t="shared" si="52"/>
        <v>32</v>
      </c>
      <c r="AJ93" s="79" t="str">
        <f>IF(AI93="","",$AJ$2)</f>
        <v>A-</v>
      </c>
      <c r="AK93" s="79" t="s">
        <v>13</v>
      </c>
      <c r="AL93" s="79" t="s">
        <v>62</v>
      </c>
      <c r="AM93" s="79" t="s">
        <v>63</v>
      </c>
      <c r="AN93" s="79" t="str">
        <f>IF(AI93="","",$AN$2)</f>
        <v>C</v>
      </c>
      <c r="AO93" s="79" t="str">
        <f>IF(N93="","",IF(N93&gt;=$AO$1/100,"O","X"))</f>
        <v>X</v>
      </c>
      <c r="AP93" s="79" t="str">
        <f>IF(I93="","",IF(I93&lt;=$AP$1,"O","X"))</f>
        <v>X</v>
      </c>
      <c r="AQ93" s="79" t="str">
        <f>IF(O93="","",IF(O93&lt;=$AQ$1,"O","X"))</f>
        <v>X</v>
      </c>
      <c r="AR93" s="79" t="str">
        <f>IF(M93="","",IF(M93&lt;=$AR$1,"O","X"))</f>
        <v>X</v>
      </c>
      <c r="AS93" s="79" t="s">
        <v>2</v>
      </c>
      <c r="AT93" s="79" t="str">
        <f>IF(OR(F93="",AI93=""),"",IF(AND((F93&lt;=85),(AI93&gt;=15)),"O","X"))</f>
        <v>O</v>
      </c>
      <c r="AU93" s="79" t="str">
        <f>IF(C93="","",IF(C93&gt;=$AU$1,"O","X"))</f>
        <v>O</v>
      </c>
      <c r="AV93" s="79" t="str">
        <f>IF(AO93="","",IF(AND(AO93="O",AP93="O",AR93="O",AT93="O",AU93="O"),"후보","X"))</f>
        <v>X</v>
      </c>
    </row>
    <row r="94" spans="1:48" s="37" customFormat="1" ht="12" x14ac:dyDescent="0.3">
      <c r="A94" s="74" t="s">
        <v>1741</v>
      </c>
      <c r="B94" s="75" t="s">
        <v>1742</v>
      </c>
      <c r="C94" s="85">
        <v>212</v>
      </c>
      <c r="D94" s="86">
        <v>105.3</v>
      </c>
      <c r="E94" s="87">
        <v>32</v>
      </c>
      <c r="F94" s="86">
        <v>84.7</v>
      </c>
      <c r="G94" s="17">
        <v>26</v>
      </c>
      <c r="H94" s="88">
        <v>32</v>
      </c>
      <c r="I94" s="89"/>
      <c r="J94" s="89"/>
      <c r="K94" s="89"/>
      <c r="L94" s="89"/>
      <c r="M94" s="90">
        <f>I94-K94</f>
        <v>0</v>
      </c>
      <c r="N94" s="4" t="str">
        <f>IF(ISERROR(K94/I94),"",K94/I94)</f>
        <v/>
      </c>
      <c r="O94" s="91">
        <f>I94/E94</f>
        <v>0</v>
      </c>
      <c r="P94" s="91">
        <f>K94/E94</f>
        <v>0</v>
      </c>
      <c r="Q94" s="79">
        <v>3</v>
      </c>
      <c r="R94" s="79">
        <v>2</v>
      </c>
      <c r="S94" s="79" t="s">
        <v>72</v>
      </c>
      <c r="T94" s="5">
        <v>105</v>
      </c>
      <c r="U94" s="9"/>
      <c r="W94" s="86">
        <f t="shared" si="72"/>
        <v>105.3</v>
      </c>
      <c r="X94" s="87">
        <f t="shared" si="72"/>
        <v>32</v>
      </c>
      <c r="Y94" s="92">
        <f t="shared" si="73"/>
        <v>32</v>
      </c>
      <c r="Z94" s="90">
        <f t="shared" si="73"/>
        <v>0</v>
      </c>
      <c r="AA94" s="90">
        <f>K94</f>
        <v>0</v>
      </c>
      <c r="AB94" s="90">
        <f t="shared" si="71"/>
        <v>0</v>
      </c>
      <c r="AC94" s="4" t="str">
        <f t="shared" si="71"/>
        <v/>
      </c>
      <c r="AD94" s="91">
        <f t="shared" si="71"/>
        <v>0</v>
      </c>
      <c r="AE94" s="79" t="str">
        <f>S94</f>
        <v>계</v>
      </c>
      <c r="AF94" s="79" t="str">
        <f>Q94&amp;"/"&amp;R94</f>
        <v>3/2</v>
      </c>
      <c r="AH94" s="20" t="str">
        <f t="shared" si="51"/>
        <v>금곡동 분당하우스토리</v>
      </c>
      <c r="AI94" s="87">
        <f t="shared" si="52"/>
        <v>32</v>
      </c>
      <c r="AJ94" s="79" t="str">
        <f>IF(AI94="","",$AJ$2)</f>
        <v>A-</v>
      </c>
      <c r="AK94" s="79" t="s">
        <v>13</v>
      </c>
      <c r="AL94" s="79" t="s">
        <v>62</v>
      </c>
      <c r="AM94" s="79" t="s">
        <v>63</v>
      </c>
      <c r="AN94" s="79" t="str">
        <f>IF(AI94="","",$AN$2)</f>
        <v>C</v>
      </c>
      <c r="AO94" s="79" t="str">
        <f>IF(N94="","",IF(N94&gt;=$AO$1/100,"O","X"))</f>
        <v/>
      </c>
      <c r="AP94" s="79" t="str">
        <f>IF(I94="","",IF(I94&lt;=$AP$1,"O","X"))</f>
        <v/>
      </c>
      <c r="AQ94" s="79" t="str">
        <f>IF(O94="","",IF(O94&lt;=$AQ$1,"O","X"))</f>
        <v>O</v>
      </c>
      <c r="AR94" s="79" t="str">
        <f>IF(M94="","",IF(M94&lt;=$AR$1,"O","X"))</f>
        <v>O</v>
      </c>
      <c r="AS94" s="79" t="s">
        <v>2</v>
      </c>
      <c r="AT94" s="79" t="str">
        <f>IF(OR(F94="",AI94=""),"",IF(AND((F94&lt;=85),(AI94&gt;=15)),"O","X"))</f>
        <v>O</v>
      </c>
      <c r="AU94" s="79" t="str">
        <f>IF(C94="","",IF(C94&gt;=$AU$1,"O","X"))</f>
        <v>X</v>
      </c>
      <c r="AV94" s="79" t="str">
        <f>IF(AO94="","",IF(AND(AO94="O",AP94="O",AR94="O",AT94="O",AU94="O"),"후보","X"))</f>
        <v/>
      </c>
    </row>
    <row r="95" spans="1:48" s="37" customFormat="1" ht="12" x14ac:dyDescent="0.3">
      <c r="A95" s="74" t="s">
        <v>1934</v>
      </c>
      <c r="B95" s="75" t="s">
        <v>1935</v>
      </c>
      <c r="C95" s="85">
        <v>212</v>
      </c>
      <c r="D95" s="86">
        <v>155.1</v>
      </c>
      <c r="E95" s="87">
        <v>47</v>
      </c>
      <c r="F95" s="86">
        <v>132.1</v>
      </c>
      <c r="G95" s="17">
        <v>40</v>
      </c>
      <c r="H95" s="88">
        <v>36</v>
      </c>
      <c r="I95" s="89"/>
      <c r="J95" s="89"/>
      <c r="K95" s="89"/>
      <c r="L95" s="89"/>
      <c r="M95" s="90">
        <f>I95-K95</f>
        <v>0</v>
      </c>
      <c r="N95" s="4" t="str">
        <f>IF(ISERROR(K95/I95),"",K95/I95)</f>
        <v/>
      </c>
      <c r="O95" s="91">
        <f>I95/E95</f>
        <v>0</v>
      </c>
      <c r="P95" s="91">
        <f>K95/E95</f>
        <v>0</v>
      </c>
      <c r="Q95" s="79">
        <v>4</v>
      </c>
      <c r="R95" s="79">
        <v>2</v>
      </c>
      <c r="S95" s="79" t="s">
        <v>72</v>
      </c>
      <c r="T95" s="5" t="s">
        <v>114</v>
      </c>
      <c r="U95" s="9"/>
      <c r="W95" s="86">
        <f t="shared" si="72"/>
        <v>155.1</v>
      </c>
      <c r="X95" s="87">
        <f t="shared" si="72"/>
        <v>47</v>
      </c>
      <c r="Y95" s="92">
        <f t="shared" si="73"/>
        <v>36</v>
      </c>
      <c r="Z95" s="90">
        <f t="shared" si="73"/>
        <v>0</v>
      </c>
      <c r="AA95" s="90">
        <f>K95</f>
        <v>0</v>
      </c>
      <c r="AB95" s="90">
        <f t="shared" si="71"/>
        <v>0</v>
      </c>
      <c r="AC95" s="4" t="str">
        <f t="shared" si="71"/>
        <v/>
      </c>
      <c r="AD95" s="91">
        <f t="shared" si="71"/>
        <v>0</v>
      </c>
      <c r="AE95" s="79" t="str">
        <f>S95</f>
        <v>계</v>
      </c>
      <c r="AF95" s="79" t="str">
        <f>Q95&amp;"/"&amp;R95</f>
        <v>4/2</v>
      </c>
      <c r="AH95" s="20" t="str">
        <f t="shared" si="51"/>
        <v>금곡동 분당하우스토리</v>
      </c>
      <c r="AI95" s="87">
        <f t="shared" si="52"/>
        <v>47</v>
      </c>
      <c r="AJ95" s="79" t="str">
        <f>IF(AI95="","",$AJ$2)</f>
        <v>A-</v>
      </c>
      <c r="AK95" s="79" t="s">
        <v>13</v>
      </c>
      <c r="AL95" s="79" t="s">
        <v>62</v>
      </c>
      <c r="AM95" s="79" t="s">
        <v>63</v>
      </c>
      <c r="AN95" s="79" t="str">
        <f>IF(AI95="","",$AN$2)</f>
        <v>C</v>
      </c>
      <c r="AO95" s="79" t="str">
        <f>IF(N95="","",IF(N95&gt;=$AO$1/100,"O","X"))</f>
        <v/>
      </c>
      <c r="AP95" s="79" t="str">
        <f>IF(I95="","",IF(I95&lt;=$AP$1,"O","X"))</f>
        <v/>
      </c>
      <c r="AQ95" s="79" t="str">
        <f>IF(O95="","",IF(O95&lt;=$AQ$1,"O","X"))</f>
        <v>O</v>
      </c>
      <c r="AR95" s="79" t="str">
        <f>IF(M95="","",IF(M95&lt;=$AR$1,"O","X"))</f>
        <v>O</v>
      </c>
      <c r="AS95" s="79" t="s">
        <v>2</v>
      </c>
      <c r="AT95" s="79" t="str">
        <f>IF(OR(F95="",AI95=""),"",IF(AND((F95&lt;=85),(AI95&gt;=15)),"O","X"))</f>
        <v>X</v>
      </c>
      <c r="AU95" s="79" t="str">
        <f>IF(C95="","",IF(C95&gt;=$AU$1,"O","X"))</f>
        <v>X</v>
      </c>
      <c r="AV95" s="79" t="str">
        <f>IF(AO95="","",IF(AND(AO95="O",AP95="O",AR95="O",AT95="O",AU95="O"),"후보","X"))</f>
        <v/>
      </c>
    </row>
    <row r="96" spans="1:48" s="37" customFormat="1" ht="12" x14ac:dyDescent="0.3">
      <c r="A96" s="74" t="s">
        <v>1741</v>
      </c>
      <c r="B96" s="75" t="s">
        <v>1935</v>
      </c>
      <c r="C96" s="85">
        <v>212</v>
      </c>
      <c r="D96" s="86">
        <v>155.1</v>
      </c>
      <c r="E96" s="87">
        <v>47</v>
      </c>
      <c r="F96" s="86">
        <v>132.1</v>
      </c>
      <c r="G96" s="17">
        <v>40</v>
      </c>
      <c r="H96" s="88">
        <v>36</v>
      </c>
      <c r="I96" s="89"/>
      <c r="J96" s="89"/>
      <c r="K96" s="89"/>
      <c r="L96" s="89"/>
      <c r="M96" s="90">
        <f>I96-K96</f>
        <v>0</v>
      </c>
      <c r="N96" s="4" t="str">
        <f>IF(ISERROR(K96/I96),"",K96/I96)</f>
        <v/>
      </c>
      <c r="O96" s="91">
        <f>I96/E96</f>
        <v>0</v>
      </c>
      <c r="P96" s="91">
        <f>K96/E96</f>
        <v>0</v>
      </c>
      <c r="Q96" s="79">
        <v>4</v>
      </c>
      <c r="R96" s="79">
        <v>2</v>
      </c>
      <c r="S96" s="79" t="s">
        <v>72</v>
      </c>
      <c r="T96" s="5" t="s">
        <v>115</v>
      </c>
      <c r="U96" s="9"/>
      <c r="W96" s="86">
        <f t="shared" si="72"/>
        <v>155.1</v>
      </c>
      <c r="X96" s="87">
        <f t="shared" si="72"/>
        <v>47</v>
      </c>
      <c r="Y96" s="92">
        <f t="shared" si="73"/>
        <v>36</v>
      </c>
      <c r="Z96" s="90">
        <f t="shared" si="73"/>
        <v>0</v>
      </c>
      <c r="AA96" s="90">
        <f>K96</f>
        <v>0</v>
      </c>
      <c r="AB96" s="90">
        <f t="shared" si="71"/>
        <v>0</v>
      </c>
      <c r="AC96" s="4" t="str">
        <f t="shared" si="71"/>
        <v/>
      </c>
      <c r="AD96" s="91">
        <f t="shared" si="71"/>
        <v>0</v>
      </c>
      <c r="AE96" s="79" t="str">
        <f>S96</f>
        <v>계</v>
      </c>
      <c r="AF96" s="79" t="str">
        <f>Q96&amp;"/"&amp;R96</f>
        <v>4/2</v>
      </c>
      <c r="AH96" s="20" t="str">
        <f t="shared" si="51"/>
        <v>금곡동 분당하우스토리</v>
      </c>
      <c r="AI96" s="87">
        <f t="shared" si="52"/>
        <v>47</v>
      </c>
      <c r="AJ96" s="79" t="str">
        <f>IF(AI96="","",$AJ$2)</f>
        <v>A-</v>
      </c>
      <c r="AK96" s="79" t="s">
        <v>13</v>
      </c>
      <c r="AL96" s="79" t="s">
        <v>62</v>
      </c>
      <c r="AM96" s="79" t="s">
        <v>63</v>
      </c>
      <c r="AN96" s="79" t="str">
        <f>IF(AI96="","",$AN$2)</f>
        <v>C</v>
      </c>
      <c r="AO96" s="79" t="str">
        <f>IF(N96="","",IF(N96&gt;=$AO$1/100,"O","X"))</f>
        <v/>
      </c>
      <c r="AP96" s="79" t="str">
        <f>IF(I96="","",IF(I96&lt;=$AP$1,"O","X"))</f>
        <v/>
      </c>
      <c r="AQ96" s="79" t="str">
        <f>IF(O96="","",IF(O96&lt;=$AQ$1,"O","X"))</f>
        <v>O</v>
      </c>
      <c r="AR96" s="79" t="str">
        <f>IF(M96="","",IF(M96&lt;=$AR$1,"O","X"))</f>
        <v>O</v>
      </c>
      <c r="AS96" s="79" t="s">
        <v>2</v>
      </c>
      <c r="AT96" s="79" t="str">
        <f>IF(OR(F96="",AI96=""),"",IF(AND((F96&lt;=85),(AI96&gt;=15)),"O","X"))</f>
        <v>X</v>
      </c>
      <c r="AU96" s="79" t="str">
        <f>IF(C96="","",IF(C96&gt;=$AU$1,"O","X"))</f>
        <v>X</v>
      </c>
      <c r="AV96" s="79" t="str">
        <f>IF(AO96="","",IF(AND(AO96="O",AP96="O",AR96="O",AT96="O",AU96="O"),"후보","X"))</f>
        <v/>
      </c>
    </row>
    <row r="97" spans="1:48" s="37" customFormat="1" ht="12" x14ac:dyDescent="0.3">
      <c r="A97" s="74" t="s">
        <v>1934</v>
      </c>
      <c r="B97" s="75" t="s">
        <v>1742</v>
      </c>
      <c r="C97" s="85">
        <v>212</v>
      </c>
      <c r="D97" s="86">
        <v>185.5</v>
      </c>
      <c r="E97" s="87">
        <v>56</v>
      </c>
      <c r="F97" s="86">
        <v>159</v>
      </c>
      <c r="G97" s="17">
        <v>48</v>
      </c>
      <c r="H97" s="88">
        <v>54</v>
      </c>
      <c r="I97" s="89"/>
      <c r="J97" s="89"/>
      <c r="K97" s="89"/>
      <c r="L97" s="89"/>
      <c r="M97" s="90">
        <f>I97-K97</f>
        <v>0</v>
      </c>
      <c r="N97" s="4" t="str">
        <f>IF(ISERROR(K97/I97),"",K97/I97)</f>
        <v/>
      </c>
      <c r="O97" s="91">
        <f>I97/E97</f>
        <v>0</v>
      </c>
      <c r="P97" s="91">
        <f>K97/E97</f>
        <v>0</v>
      </c>
      <c r="Q97" s="79">
        <v>4</v>
      </c>
      <c r="R97" s="79">
        <v>2</v>
      </c>
      <c r="S97" s="79" t="s">
        <v>72</v>
      </c>
      <c r="T97" s="5">
        <v>185</v>
      </c>
      <c r="U97" s="9"/>
      <c r="W97" s="86">
        <f t="shared" si="72"/>
        <v>185.5</v>
      </c>
      <c r="X97" s="87">
        <f t="shared" si="72"/>
        <v>56</v>
      </c>
      <c r="Y97" s="92">
        <f t="shared" si="73"/>
        <v>54</v>
      </c>
      <c r="Z97" s="90">
        <f t="shared" si="73"/>
        <v>0</v>
      </c>
      <c r="AA97" s="90">
        <f>K97</f>
        <v>0</v>
      </c>
      <c r="AB97" s="90">
        <f t="shared" si="71"/>
        <v>0</v>
      </c>
      <c r="AC97" s="4" t="str">
        <f t="shared" si="71"/>
        <v/>
      </c>
      <c r="AD97" s="91">
        <f t="shared" si="71"/>
        <v>0</v>
      </c>
      <c r="AE97" s="79" t="str">
        <f>S97</f>
        <v>계</v>
      </c>
      <c r="AF97" s="79" t="str">
        <f>Q97&amp;"/"&amp;R97</f>
        <v>4/2</v>
      </c>
      <c r="AH97" s="20" t="str">
        <f t="shared" si="51"/>
        <v>금곡동 분당하우스토리</v>
      </c>
      <c r="AI97" s="87">
        <f t="shared" si="52"/>
        <v>56</v>
      </c>
      <c r="AJ97" s="79" t="str">
        <f>IF(AI97="","",$AJ$2)</f>
        <v>A-</v>
      </c>
      <c r="AK97" s="79" t="s">
        <v>13</v>
      </c>
      <c r="AL97" s="79" t="s">
        <v>62</v>
      </c>
      <c r="AM97" s="79" t="s">
        <v>63</v>
      </c>
      <c r="AN97" s="79" t="str">
        <f>IF(AI97="","",$AN$2)</f>
        <v>C</v>
      </c>
      <c r="AO97" s="79" t="str">
        <f>IF(N97="","",IF(N97&gt;=$AO$1/100,"O","X"))</f>
        <v/>
      </c>
      <c r="AP97" s="79" t="str">
        <f>IF(I97="","",IF(I97&lt;=$AP$1,"O","X"))</f>
        <v/>
      </c>
      <c r="AQ97" s="79" t="str">
        <f>IF(O97="","",IF(O97&lt;=$AQ$1,"O","X"))</f>
        <v>O</v>
      </c>
      <c r="AR97" s="79" t="str">
        <f>IF(M97="","",IF(M97&lt;=$AR$1,"O","X"))</f>
        <v>O</v>
      </c>
      <c r="AS97" s="79" t="s">
        <v>2</v>
      </c>
      <c r="AT97" s="79" t="str">
        <f>IF(OR(F97="",AI97=""),"",IF(AND((F97&lt;=85),(AI97&gt;=15)),"O","X"))</f>
        <v>X</v>
      </c>
      <c r="AU97" s="79" t="str">
        <f>IF(C97="","",IF(C97&gt;=$AU$1,"O","X"))</f>
        <v>X</v>
      </c>
      <c r="AV97" s="79" t="str">
        <f>IF(AO97="","",IF(AND(AO97="O",AP97="O",AR97="O",AT97="O",AU97="O"),"후보","X"))</f>
        <v/>
      </c>
    </row>
    <row r="98" spans="1:48" s="37" customFormat="1" ht="12" x14ac:dyDescent="0.3">
      <c r="A98" s="74" t="s">
        <v>1934</v>
      </c>
      <c r="B98" s="75" t="s">
        <v>1935</v>
      </c>
      <c r="C98" s="85">
        <v>212</v>
      </c>
      <c r="D98" s="86">
        <v>208.2</v>
      </c>
      <c r="E98" s="87">
        <v>63</v>
      </c>
      <c r="F98" s="86">
        <v>177.7</v>
      </c>
      <c r="G98" s="17">
        <v>54</v>
      </c>
      <c r="H98" s="88">
        <v>54</v>
      </c>
      <c r="I98" s="89"/>
      <c r="J98" s="89"/>
      <c r="K98" s="89"/>
      <c r="L98" s="89"/>
      <c r="M98" s="90">
        <f>I98-K98</f>
        <v>0</v>
      </c>
      <c r="N98" s="4" t="str">
        <f>IF(ISERROR(K98/I98),"",K98/I98)</f>
        <v/>
      </c>
      <c r="O98" s="91">
        <f>I98/E98</f>
        <v>0</v>
      </c>
      <c r="P98" s="91">
        <f>K98/E98</f>
        <v>0</v>
      </c>
      <c r="Q98" s="79">
        <v>4</v>
      </c>
      <c r="R98" s="79">
        <v>2</v>
      </c>
      <c r="S98" s="79" t="s">
        <v>72</v>
      </c>
      <c r="T98" s="5">
        <v>208</v>
      </c>
      <c r="U98" s="9"/>
      <c r="W98" s="86">
        <f t="shared" si="72"/>
        <v>208.2</v>
      </c>
      <c r="X98" s="87">
        <f t="shared" si="72"/>
        <v>63</v>
      </c>
      <c r="Y98" s="92">
        <f t="shared" si="73"/>
        <v>54</v>
      </c>
      <c r="Z98" s="90">
        <f t="shared" si="73"/>
        <v>0</v>
      </c>
      <c r="AA98" s="90">
        <f>K98</f>
        <v>0</v>
      </c>
      <c r="AB98" s="90">
        <f t="shared" si="71"/>
        <v>0</v>
      </c>
      <c r="AC98" s="4" t="str">
        <f t="shared" si="71"/>
        <v/>
      </c>
      <c r="AD98" s="91">
        <f t="shared" si="71"/>
        <v>0</v>
      </c>
      <c r="AE98" s="79" t="str">
        <f>S98</f>
        <v>계</v>
      </c>
      <c r="AF98" s="79" t="str">
        <f>Q98&amp;"/"&amp;R98</f>
        <v>4/2</v>
      </c>
      <c r="AH98" s="20" t="str">
        <f t="shared" si="51"/>
        <v>금곡동 분당하우스토리</v>
      </c>
      <c r="AI98" s="87">
        <f t="shared" si="52"/>
        <v>63</v>
      </c>
      <c r="AJ98" s="79" t="str">
        <f>IF(AI98="","",$AJ$2)</f>
        <v>A-</v>
      </c>
      <c r="AK98" s="79" t="s">
        <v>13</v>
      </c>
      <c r="AL98" s="79" t="s">
        <v>62</v>
      </c>
      <c r="AM98" s="79" t="s">
        <v>63</v>
      </c>
      <c r="AN98" s="79" t="str">
        <f>IF(AI98="","",$AN$2)</f>
        <v>C</v>
      </c>
      <c r="AO98" s="79" t="str">
        <f>IF(N98="","",IF(N98&gt;=$AO$1/100,"O","X"))</f>
        <v/>
      </c>
      <c r="AP98" s="79" t="str">
        <f>IF(I98="","",IF(I98&lt;=$AP$1,"O","X"))</f>
        <v/>
      </c>
      <c r="AQ98" s="79" t="str">
        <f>IF(O98="","",IF(O98&lt;=$AQ$1,"O","X"))</f>
        <v>O</v>
      </c>
      <c r="AR98" s="79" t="str">
        <f>IF(M98="","",IF(M98&lt;=$AR$1,"O","X"))</f>
        <v>O</v>
      </c>
      <c r="AS98" s="79" t="s">
        <v>2</v>
      </c>
      <c r="AT98" s="79" t="str">
        <f>IF(OR(F98="",AI98=""),"",IF(AND((F98&lt;=85),(AI98&gt;=15)),"O","X"))</f>
        <v>X</v>
      </c>
      <c r="AU98" s="79" t="str">
        <f>IF(C98="","",IF(C98&gt;=$AU$1,"O","X"))</f>
        <v>X</v>
      </c>
      <c r="AV98" s="79" t="str">
        <f>IF(AO98="","",IF(AND(AO98="O",AP98="O",AR98="O",AT98="O",AU98="O"),"후보","X"))</f>
        <v/>
      </c>
    </row>
    <row r="99" spans="1:48" s="37" customFormat="1" ht="12" x14ac:dyDescent="0.3">
      <c r="A99" s="74" t="s">
        <v>1936</v>
      </c>
      <c r="B99" s="75" t="s">
        <v>1937</v>
      </c>
      <c r="C99" s="85">
        <v>390</v>
      </c>
      <c r="D99" s="86">
        <v>78.400000000000006</v>
      </c>
      <c r="E99" s="87">
        <v>24</v>
      </c>
      <c r="F99" s="86">
        <v>52.2</v>
      </c>
      <c r="G99" s="17">
        <v>16</v>
      </c>
      <c r="H99" s="88">
        <v>20</v>
      </c>
      <c r="I99" s="89">
        <v>68000</v>
      </c>
      <c r="J99" s="89" t="s">
        <v>84</v>
      </c>
      <c r="K99" s="89"/>
      <c r="L99" s="89"/>
      <c r="M99" s="90">
        <f t="shared" ref="M99:M106" si="74">I99-K99</f>
        <v>68000</v>
      </c>
      <c r="N99" s="4">
        <f t="shared" ref="N99:N106" si="75">IF(ISERROR(K99/I99),"",K99/I99)</f>
        <v>0</v>
      </c>
      <c r="O99" s="91">
        <f t="shared" ref="O99:O106" si="76">I99/E99</f>
        <v>2833.3333333333335</v>
      </c>
      <c r="P99" s="91">
        <f t="shared" ref="P99:P106" si="77">K99/E99</f>
        <v>0</v>
      </c>
      <c r="Q99" s="79">
        <v>2</v>
      </c>
      <c r="R99" s="79">
        <v>1</v>
      </c>
      <c r="S99" s="79" t="s">
        <v>61</v>
      </c>
      <c r="T99" s="5">
        <v>78</v>
      </c>
      <c r="U99" s="9"/>
      <c r="W99" s="86">
        <f t="shared" si="72"/>
        <v>78.400000000000006</v>
      </c>
      <c r="X99" s="87">
        <f t="shared" si="72"/>
        <v>24</v>
      </c>
      <c r="Y99" s="92">
        <f t="shared" si="73"/>
        <v>20</v>
      </c>
      <c r="Z99" s="90">
        <f t="shared" si="73"/>
        <v>68000</v>
      </c>
      <c r="AA99" s="90">
        <f t="shared" ref="AA99:AA106" si="78">K99</f>
        <v>0</v>
      </c>
      <c r="AB99" s="90">
        <f t="shared" si="71"/>
        <v>68000</v>
      </c>
      <c r="AC99" s="4">
        <f t="shared" si="71"/>
        <v>0</v>
      </c>
      <c r="AD99" s="91">
        <f t="shared" si="71"/>
        <v>2833.3333333333335</v>
      </c>
      <c r="AE99" s="79" t="str">
        <f t="shared" ref="AE99:AE106" si="79">S99</f>
        <v>복</v>
      </c>
      <c r="AF99" s="79" t="str">
        <f t="shared" ref="AF99:AF106" si="80">Q99&amp;"/"&amp;R99</f>
        <v>2/1</v>
      </c>
      <c r="AH99" s="20" t="str">
        <f t="shared" si="51"/>
        <v>금곡동 더헤리티지</v>
      </c>
      <c r="AI99" s="87">
        <f t="shared" si="52"/>
        <v>24</v>
      </c>
      <c r="AJ99" s="79" t="str">
        <f t="shared" ref="AJ99:AJ106" si="81">IF(AI99="","",$AJ$2)</f>
        <v>A-</v>
      </c>
      <c r="AK99" s="79" t="s">
        <v>13</v>
      </c>
      <c r="AL99" s="79" t="s">
        <v>62</v>
      </c>
      <c r="AM99" s="79" t="s">
        <v>63</v>
      </c>
      <c r="AN99" s="79" t="str">
        <f t="shared" ref="AN99:AN106" si="82">IF(AI99="","",$AN$2)</f>
        <v>C</v>
      </c>
      <c r="AO99" s="79" t="str">
        <f t="shared" ref="AO99:AO106" si="83">IF(N99="","",IF(N99&gt;=$AO$1/100,"O","X"))</f>
        <v>X</v>
      </c>
      <c r="AP99" s="79" t="str">
        <f t="shared" ref="AP99:AP106" si="84">IF(I99="","",IF(I99&lt;=$AP$1,"O","X"))</f>
        <v>X</v>
      </c>
      <c r="AQ99" s="79" t="str">
        <f t="shared" ref="AQ99:AQ106" si="85">IF(O99="","",IF(O99&lt;=$AQ$1,"O","X"))</f>
        <v>X</v>
      </c>
      <c r="AR99" s="79" t="str">
        <f t="shared" ref="AR99:AR106" si="86">IF(M99="","",IF(M99&lt;=$AR$1,"O","X"))</f>
        <v>X</v>
      </c>
      <c r="AS99" s="79" t="s">
        <v>2</v>
      </c>
      <c r="AT99" s="79" t="str">
        <f t="shared" ref="AT99:AT106" si="87">IF(OR(F99="",AI99=""),"",IF(AND((F99&lt;=85),(AI99&gt;=15)),"O","X"))</f>
        <v>O</v>
      </c>
      <c r="AU99" s="79" t="str">
        <f t="shared" ref="AU99:AU106" si="88">IF(C99="","",IF(C99&gt;=$AU$1,"O","X"))</f>
        <v>O</v>
      </c>
      <c r="AV99" s="79" t="str">
        <f t="shared" ref="AV99:AV106" si="89">IF(AO99="","",IF(AND(AO99="O",AP99="O",AR99="O",AT99="O",AU99="O"),"후보","X"))</f>
        <v>X</v>
      </c>
    </row>
    <row r="100" spans="1:48" s="37" customFormat="1" ht="12" x14ac:dyDescent="0.3">
      <c r="A100" s="74" t="s">
        <v>1936</v>
      </c>
      <c r="B100" s="75" t="s">
        <v>1937</v>
      </c>
      <c r="C100" s="85">
        <v>390</v>
      </c>
      <c r="D100" s="86">
        <v>125.6</v>
      </c>
      <c r="E100" s="87">
        <v>38</v>
      </c>
      <c r="F100" s="86">
        <v>84.8</v>
      </c>
      <c r="G100" s="17">
        <v>26</v>
      </c>
      <c r="H100" s="88">
        <v>40</v>
      </c>
      <c r="I100" s="89">
        <v>89000</v>
      </c>
      <c r="J100" s="89" t="s">
        <v>84</v>
      </c>
      <c r="K100" s="89"/>
      <c r="L100" s="89"/>
      <c r="M100" s="90">
        <f t="shared" si="74"/>
        <v>89000</v>
      </c>
      <c r="N100" s="4">
        <f t="shared" si="75"/>
        <v>0</v>
      </c>
      <c r="O100" s="91">
        <f t="shared" si="76"/>
        <v>2342.1052631578946</v>
      </c>
      <c r="P100" s="91">
        <f t="shared" si="77"/>
        <v>0</v>
      </c>
      <c r="Q100" s="79">
        <v>2</v>
      </c>
      <c r="R100" s="79">
        <v>2</v>
      </c>
      <c r="S100" s="79" t="s">
        <v>61</v>
      </c>
      <c r="T100" s="5">
        <v>125</v>
      </c>
      <c r="U100" s="9"/>
      <c r="W100" s="86">
        <f t="shared" si="72"/>
        <v>125.6</v>
      </c>
      <c r="X100" s="87">
        <f t="shared" si="72"/>
        <v>38</v>
      </c>
      <c r="Y100" s="92">
        <f t="shared" si="73"/>
        <v>40</v>
      </c>
      <c r="Z100" s="90">
        <f t="shared" si="73"/>
        <v>89000</v>
      </c>
      <c r="AA100" s="90">
        <f t="shared" si="78"/>
        <v>0</v>
      </c>
      <c r="AB100" s="90">
        <f t="shared" ref="AB100:AD115" si="90">M100</f>
        <v>89000</v>
      </c>
      <c r="AC100" s="4">
        <f t="shared" si="90"/>
        <v>0</v>
      </c>
      <c r="AD100" s="91">
        <f t="shared" si="90"/>
        <v>2342.1052631578946</v>
      </c>
      <c r="AE100" s="79" t="str">
        <f t="shared" si="79"/>
        <v>복</v>
      </c>
      <c r="AF100" s="79" t="str">
        <f t="shared" si="80"/>
        <v>2/2</v>
      </c>
      <c r="AH100" s="20" t="str">
        <f t="shared" si="51"/>
        <v>금곡동 더헤리티지</v>
      </c>
      <c r="AI100" s="87">
        <f t="shared" si="52"/>
        <v>38</v>
      </c>
      <c r="AJ100" s="79" t="str">
        <f t="shared" si="81"/>
        <v>A-</v>
      </c>
      <c r="AK100" s="79" t="s">
        <v>13</v>
      </c>
      <c r="AL100" s="79" t="s">
        <v>62</v>
      </c>
      <c r="AM100" s="79" t="s">
        <v>63</v>
      </c>
      <c r="AN100" s="79" t="str">
        <f t="shared" si="82"/>
        <v>C</v>
      </c>
      <c r="AO100" s="79" t="str">
        <f t="shared" si="83"/>
        <v>X</v>
      </c>
      <c r="AP100" s="79" t="str">
        <f t="shared" si="84"/>
        <v>X</v>
      </c>
      <c r="AQ100" s="79" t="str">
        <f t="shared" si="85"/>
        <v>X</v>
      </c>
      <c r="AR100" s="79" t="str">
        <f t="shared" si="86"/>
        <v>X</v>
      </c>
      <c r="AS100" s="79" t="s">
        <v>2</v>
      </c>
      <c r="AT100" s="79" t="str">
        <f t="shared" si="87"/>
        <v>O</v>
      </c>
      <c r="AU100" s="79" t="str">
        <f t="shared" si="88"/>
        <v>O</v>
      </c>
      <c r="AV100" s="79" t="str">
        <f t="shared" si="89"/>
        <v>X</v>
      </c>
    </row>
    <row r="101" spans="1:48" s="37" customFormat="1" ht="12" x14ac:dyDescent="0.3">
      <c r="A101" s="74" t="s">
        <v>1936</v>
      </c>
      <c r="B101" s="75" t="s">
        <v>1744</v>
      </c>
      <c r="C101" s="85">
        <v>390</v>
      </c>
      <c r="D101" s="86">
        <v>159.5</v>
      </c>
      <c r="E101" s="87">
        <v>48</v>
      </c>
      <c r="F101" s="86">
        <v>119.6</v>
      </c>
      <c r="G101" s="17">
        <v>36</v>
      </c>
      <c r="H101" s="88">
        <v>88</v>
      </c>
      <c r="I101" s="89">
        <v>110000</v>
      </c>
      <c r="J101" s="89" t="s">
        <v>84</v>
      </c>
      <c r="K101" s="89">
        <v>75000</v>
      </c>
      <c r="L101" s="89" t="s">
        <v>74</v>
      </c>
      <c r="M101" s="90">
        <f t="shared" si="74"/>
        <v>35000</v>
      </c>
      <c r="N101" s="4">
        <f t="shared" si="75"/>
        <v>0.68181818181818177</v>
      </c>
      <c r="O101" s="91">
        <f t="shared" si="76"/>
        <v>2291.6666666666665</v>
      </c>
      <c r="P101" s="91">
        <f t="shared" si="77"/>
        <v>1562.5</v>
      </c>
      <c r="Q101" s="79">
        <v>3</v>
      </c>
      <c r="R101" s="79">
        <v>2</v>
      </c>
      <c r="S101" s="79" t="s">
        <v>72</v>
      </c>
      <c r="T101" s="5">
        <v>159</v>
      </c>
      <c r="U101" s="9"/>
      <c r="W101" s="86">
        <f t="shared" si="72"/>
        <v>159.5</v>
      </c>
      <c r="X101" s="87">
        <f t="shared" si="72"/>
        <v>48</v>
      </c>
      <c r="Y101" s="92">
        <f t="shared" si="73"/>
        <v>88</v>
      </c>
      <c r="Z101" s="90">
        <f t="shared" si="73"/>
        <v>110000</v>
      </c>
      <c r="AA101" s="90">
        <f t="shared" si="78"/>
        <v>75000</v>
      </c>
      <c r="AB101" s="90">
        <f t="shared" si="90"/>
        <v>35000</v>
      </c>
      <c r="AC101" s="4">
        <f t="shared" si="90"/>
        <v>0.68181818181818177</v>
      </c>
      <c r="AD101" s="91">
        <f t="shared" si="90"/>
        <v>2291.6666666666665</v>
      </c>
      <c r="AE101" s="79" t="str">
        <f t="shared" si="79"/>
        <v>계</v>
      </c>
      <c r="AF101" s="79" t="str">
        <f t="shared" si="80"/>
        <v>3/2</v>
      </c>
      <c r="AH101" s="20" t="str">
        <f t="shared" si="51"/>
        <v>금곡동 더헤리티지</v>
      </c>
      <c r="AI101" s="87">
        <f t="shared" si="52"/>
        <v>48</v>
      </c>
      <c r="AJ101" s="79" t="str">
        <f t="shared" si="81"/>
        <v>A-</v>
      </c>
      <c r="AK101" s="79" t="s">
        <v>13</v>
      </c>
      <c r="AL101" s="79" t="s">
        <v>62</v>
      </c>
      <c r="AM101" s="79" t="s">
        <v>63</v>
      </c>
      <c r="AN101" s="79" t="str">
        <f t="shared" si="82"/>
        <v>C</v>
      </c>
      <c r="AO101" s="79" t="str">
        <f t="shared" si="83"/>
        <v>X</v>
      </c>
      <c r="AP101" s="79" t="str">
        <f t="shared" si="84"/>
        <v>X</v>
      </c>
      <c r="AQ101" s="79" t="str">
        <f t="shared" si="85"/>
        <v>X</v>
      </c>
      <c r="AR101" s="79" t="str">
        <f t="shared" si="86"/>
        <v>X</v>
      </c>
      <c r="AS101" s="79" t="s">
        <v>2</v>
      </c>
      <c r="AT101" s="79" t="str">
        <f t="shared" si="87"/>
        <v>X</v>
      </c>
      <c r="AU101" s="79" t="str">
        <f t="shared" si="88"/>
        <v>O</v>
      </c>
      <c r="AV101" s="79" t="str">
        <f t="shared" si="89"/>
        <v>X</v>
      </c>
    </row>
    <row r="102" spans="1:48" s="37" customFormat="1" ht="12" x14ac:dyDescent="0.3">
      <c r="A102" s="74" t="s">
        <v>1743</v>
      </c>
      <c r="B102" s="75" t="s">
        <v>1744</v>
      </c>
      <c r="C102" s="85">
        <v>390</v>
      </c>
      <c r="D102" s="86">
        <v>182.4</v>
      </c>
      <c r="E102" s="87">
        <v>55</v>
      </c>
      <c r="F102" s="86">
        <v>139.1</v>
      </c>
      <c r="G102" s="17">
        <v>42</v>
      </c>
      <c r="H102" s="88">
        <v>96</v>
      </c>
      <c r="I102" s="89">
        <v>130000</v>
      </c>
      <c r="J102" s="89" t="s">
        <v>84</v>
      </c>
      <c r="K102" s="89">
        <v>85000</v>
      </c>
      <c r="L102" s="89" t="s">
        <v>74</v>
      </c>
      <c r="M102" s="90">
        <f t="shared" si="74"/>
        <v>45000</v>
      </c>
      <c r="N102" s="4">
        <f t="shared" si="75"/>
        <v>0.65384615384615385</v>
      </c>
      <c r="O102" s="91">
        <f t="shared" si="76"/>
        <v>2363.6363636363635</v>
      </c>
      <c r="P102" s="91">
        <f t="shared" si="77"/>
        <v>1545.4545454545455</v>
      </c>
      <c r="Q102" s="79">
        <v>3</v>
      </c>
      <c r="R102" s="79">
        <v>2</v>
      </c>
      <c r="S102" s="79" t="s">
        <v>72</v>
      </c>
      <c r="T102" s="5">
        <v>182</v>
      </c>
      <c r="U102" s="9"/>
      <c r="W102" s="86">
        <f t="shared" si="72"/>
        <v>182.4</v>
      </c>
      <c r="X102" s="87">
        <f t="shared" si="72"/>
        <v>55</v>
      </c>
      <c r="Y102" s="92">
        <f t="shared" si="73"/>
        <v>96</v>
      </c>
      <c r="Z102" s="90">
        <f t="shared" si="73"/>
        <v>130000</v>
      </c>
      <c r="AA102" s="90">
        <f t="shared" si="78"/>
        <v>85000</v>
      </c>
      <c r="AB102" s="90">
        <f t="shared" si="90"/>
        <v>45000</v>
      </c>
      <c r="AC102" s="4">
        <f t="shared" si="90"/>
        <v>0.65384615384615385</v>
      </c>
      <c r="AD102" s="91">
        <f t="shared" si="90"/>
        <v>2363.6363636363635</v>
      </c>
      <c r="AE102" s="79" t="str">
        <f t="shared" si="79"/>
        <v>계</v>
      </c>
      <c r="AF102" s="79" t="str">
        <f t="shared" si="80"/>
        <v>3/2</v>
      </c>
      <c r="AH102" s="20" t="str">
        <f t="shared" si="51"/>
        <v>금곡동 더헤리티지</v>
      </c>
      <c r="AI102" s="87">
        <f t="shared" si="52"/>
        <v>55</v>
      </c>
      <c r="AJ102" s="79" t="str">
        <f t="shared" si="81"/>
        <v>A-</v>
      </c>
      <c r="AK102" s="79" t="s">
        <v>13</v>
      </c>
      <c r="AL102" s="79" t="s">
        <v>62</v>
      </c>
      <c r="AM102" s="79" t="s">
        <v>63</v>
      </c>
      <c r="AN102" s="79" t="str">
        <f t="shared" si="82"/>
        <v>C</v>
      </c>
      <c r="AO102" s="79" t="str">
        <f t="shared" si="83"/>
        <v>X</v>
      </c>
      <c r="AP102" s="79" t="str">
        <f t="shared" si="84"/>
        <v>X</v>
      </c>
      <c r="AQ102" s="79" t="str">
        <f t="shared" si="85"/>
        <v>X</v>
      </c>
      <c r="AR102" s="79" t="str">
        <f t="shared" si="86"/>
        <v>X</v>
      </c>
      <c r="AS102" s="79" t="s">
        <v>2</v>
      </c>
      <c r="AT102" s="79" t="str">
        <f t="shared" si="87"/>
        <v>X</v>
      </c>
      <c r="AU102" s="79" t="str">
        <f t="shared" si="88"/>
        <v>O</v>
      </c>
      <c r="AV102" s="79" t="str">
        <f t="shared" si="89"/>
        <v>X</v>
      </c>
    </row>
    <row r="103" spans="1:48" s="37" customFormat="1" ht="12" x14ac:dyDescent="0.3">
      <c r="A103" s="74" t="s">
        <v>1938</v>
      </c>
      <c r="B103" s="75" t="s">
        <v>1744</v>
      </c>
      <c r="C103" s="85">
        <v>390</v>
      </c>
      <c r="D103" s="86">
        <v>212.5</v>
      </c>
      <c r="E103" s="87">
        <v>64</v>
      </c>
      <c r="F103" s="86">
        <v>164.6</v>
      </c>
      <c r="G103" s="17">
        <v>50</v>
      </c>
      <c r="H103" s="88">
        <v>128</v>
      </c>
      <c r="I103" s="89">
        <v>170000</v>
      </c>
      <c r="J103" s="89" t="s">
        <v>74</v>
      </c>
      <c r="K103" s="89">
        <v>95000</v>
      </c>
      <c r="L103" s="89" t="s">
        <v>74</v>
      </c>
      <c r="M103" s="90">
        <f t="shared" si="74"/>
        <v>75000</v>
      </c>
      <c r="N103" s="4">
        <f t="shared" si="75"/>
        <v>0.55882352941176472</v>
      </c>
      <c r="O103" s="91">
        <f t="shared" si="76"/>
        <v>2656.25</v>
      </c>
      <c r="P103" s="91">
        <f t="shared" si="77"/>
        <v>1484.375</v>
      </c>
      <c r="Q103" s="79">
        <v>3</v>
      </c>
      <c r="R103" s="79">
        <v>2</v>
      </c>
      <c r="S103" s="79" t="s">
        <v>72</v>
      </c>
      <c r="T103" s="5">
        <v>212</v>
      </c>
      <c r="U103" s="9"/>
      <c r="W103" s="86">
        <f t="shared" si="72"/>
        <v>212.5</v>
      </c>
      <c r="X103" s="87">
        <f t="shared" si="72"/>
        <v>64</v>
      </c>
      <c r="Y103" s="92">
        <f t="shared" si="73"/>
        <v>128</v>
      </c>
      <c r="Z103" s="90">
        <f t="shared" si="73"/>
        <v>170000</v>
      </c>
      <c r="AA103" s="90">
        <f t="shared" si="78"/>
        <v>95000</v>
      </c>
      <c r="AB103" s="90">
        <f t="shared" si="90"/>
        <v>75000</v>
      </c>
      <c r="AC103" s="4">
        <f t="shared" si="90"/>
        <v>0.55882352941176472</v>
      </c>
      <c r="AD103" s="91">
        <f t="shared" si="90"/>
        <v>2656.25</v>
      </c>
      <c r="AE103" s="79" t="str">
        <f t="shared" si="79"/>
        <v>계</v>
      </c>
      <c r="AF103" s="79" t="str">
        <f t="shared" si="80"/>
        <v>3/2</v>
      </c>
      <c r="AH103" s="20" t="str">
        <f t="shared" si="51"/>
        <v>금곡동 더헤리티지</v>
      </c>
      <c r="AI103" s="87">
        <f t="shared" si="52"/>
        <v>64</v>
      </c>
      <c r="AJ103" s="79" t="str">
        <f t="shared" si="81"/>
        <v>A-</v>
      </c>
      <c r="AK103" s="79" t="s">
        <v>13</v>
      </c>
      <c r="AL103" s="79" t="s">
        <v>62</v>
      </c>
      <c r="AM103" s="79" t="s">
        <v>63</v>
      </c>
      <c r="AN103" s="79" t="str">
        <f t="shared" si="82"/>
        <v>C</v>
      </c>
      <c r="AO103" s="79" t="str">
        <f t="shared" si="83"/>
        <v>X</v>
      </c>
      <c r="AP103" s="79" t="str">
        <f t="shared" si="84"/>
        <v>X</v>
      </c>
      <c r="AQ103" s="79" t="str">
        <f t="shared" si="85"/>
        <v>X</v>
      </c>
      <c r="AR103" s="79" t="str">
        <f t="shared" si="86"/>
        <v>X</v>
      </c>
      <c r="AS103" s="79" t="s">
        <v>2</v>
      </c>
      <c r="AT103" s="79" t="str">
        <f t="shared" si="87"/>
        <v>X</v>
      </c>
      <c r="AU103" s="79" t="str">
        <f t="shared" si="88"/>
        <v>O</v>
      </c>
      <c r="AV103" s="79" t="str">
        <f t="shared" si="89"/>
        <v>X</v>
      </c>
    </row>
    <row r="104" spans="1:48" s="37" customFormat="1" ht="12" x14ac:dyDescent="0.3">
      <c r="A104" s="74" t="s">
        <v>1743</v>
      </c>
      <c r="B104" s="75" t="s">
        <v>1939</v>
      </c>
      <c r="C104" s="85">
        <v>390</v>
      </c>
      <c r="D104" s="86">
        <v>259.5</v>
      </c>
      <c r="E104" s="87">
        <v>79</v>
      </c>
      <c r="F104" s="86">
        <v>203.7</v>
      </c>
      <c r="G104" s="17">
        <v>62</v>
      </c>
      <c r="H104" s="88">
        <v>12</v>
      </c>
      <c r="I104" s="89"/>
      <c r="J104" s="89"/>
      <c r="K104" s="89"/>
      <c r="L104" s="89"/>
      <c r="M104" s="90">
        <f t="shared" si="74"/>
        <v>0</v>
      </c>
      <c r="N104" s="4" t="str">
        <f t="shared" si="75"/>
        <v/>
      </c>
      <c r="O104" s="91">
        <f t="shared" si="76"/>
        <v>0</v>
      </c>
      <c r="P104" s="91">
        <f t="shared" si="77"/>
        <v>0</v>
      </c>
      <c r="Q104" s="79">
        <v>3</v>
      </c>
      <c r="R104" s="79">
        <v>2</v>
      </c>
      <c r="S104" s="79" t="s">
        <v>72</v>
      </c>
      <c r="T104" s="5">
        <v>259</v>
      </c>
      <c r="U104" s="9"/>
      <c r="W104" s="86">
        <f t="shared" si="72"/>
        <v>259.5</v>
      </c>
      <c r="X104" s="87">
        <f t="shared" si="72"/>
        <v>79</v>
      </c>
      <c r="Y104" s="92">
        <f t="shared" si="73"/>
        <v>12</v>
      </c>
      <c r="Z104" s="90">
        <f t="shared" si="73"/>
        <v>0</v>
      </c>
      <c r="AA104" s="90">
        <f t="shared" si="78"/>
        <v>0</v>
      </c>
      <c r="AB104" s="90">
        <f t="shared" si="90"/>
        <v>0</v>
      </c>
      <c r="AC104" s="4" t="str">
        <f t="shared" si="90"/>
        <v/>
      </c>
      <c r="AD104" s="91">
        <f t="shared" si="90"/>
        <v>0</v>
      </c>
      <c r="AE104" s="79" t="str">
        <f t="shared" si="79"/>
        <v>계</v>
      </c>
      <c r="AF104" s="79" t="str">
        <f t="shared" si="80"/>
        <v>3/2</v>
      </c>
      <c r="AH104" s="20" t="str">
        <f t="shared" si="51"/>
        <v>금곡동 더헤리티지</v>
      </c>
      <c r="AI104" s="87">
        <f t="shared" si="52"/>
        <v>79</v>
      </c>
      <c r="AJ104" s="79" t="str">
        <f t="shared" si="81"/>
        <v>A-</v>
      </c>
      <c r="AK104" s="79" t="s">
        <v>13</v>
      </c>
      <c r="AL104" s="79" t="s">
        <v>62</v>
      </c>
      <c r="AM104" s="79" t="s">
        <v>63</v>
      </c>
      <c r="AN104" s="79" t="str">
        <f t="shared" si="82"/>
        <v>C</v>
      </c>
      <c r="AO104" s="79" t="str">
        <f t="shared" si="83"/>
        <v/>
      </c>
      <c r="AP104" s="79" t="str">
        <f t="shared" si="84"/>
        <v/>
      </c>
      <c r="AQ104" s="79" t="str">
        <f t="shared" si="85"/>
        <v>O</v>
      </c>
      <c r="AR104" s="79" t="str">
        <f t="shared" si="86"/>
        <v>O</v>
      </c>
      <c r="AS104" s="79" t="s">
        <v>2</v>
      </c>
      <c r="AT104" s="79" t="str">
        <f t="shared" si="87"/>
        <v>X</v>
      </c>
      <c r="AU104" s="79" t="str">
        <f t="shared" si="88"/>
        <v>O</v>
      </c>
      <c r="AV104" s="79" t="str">
        <f t="shared" si="89"/>
        <v/>
      </c>
    </row>
    <row r="105" spans="1:48" s="37" customFormat="1" ht="12" x14ac:dyDescent="0.3">
      <c r="A105" s="74" t="s">
        <v>1743</v>
      </c>
      <c r="B105" s="75" t="s">
        <v>1744</v>
      </c>
      <c r="C105" s="85">
        <v>390</v>
      </c>
      <c r="D105" s="86">
        <v>316.8</v>
      </c>
      <c r="E105" s="87">
        <v>96</v>
      </c>
      <c r="F105" s="86">
        <v>242.6</v>
      </c>
      <c r="G105" s="17">
        <v>73</v>
      </c>
      <c r="H105" s="88">
        <v>4</v>
      </c>
      <c r="I105" s="89">
        <v>430000</v>
      </c>
      <c r="J105" s="89" t="s">
        <v>74</v>
      </c>
      <c r="K105" s="89"/>
      <c r="L105" s="89"/>
      <c r="M105" s="90">
        <f t="shared" si="74"/>
        <v>430000</v>
      </c>
      <c r="N105" s="4">
        <f t="shared" si="75"/>
        <v>0</v>
      </c>
      <c r="O105" s="91">
        <f t="shared" si="76"/>
        <v>4479.166666666667</v>
      </c>
      <c r="P105" s="91">
        <f t="shared" si="77"/>
        <v>0</v>
      </c>
      <c r="Q105" s="79">
        <v>3</v>
      </c>
      <c r="R105" s="79">
        <v>2</v>
      </c>
      <c r="S105" s="79" t="s">
        <v>72</v>
      </c>
      <c r="T105" s="5" t="s">
        <v>116</v>
      </c>
      <c r="U105" s="9"/>
      <c r="W105" s="86">
        <f t="shared" si="72"/>
        <v>316.8</v>
      </c>
      <c r="X105" s="87">
        <f t="shared" si="72"/>
        <v>96</v>
      </c>
      <c r="Y105" s="92">
        <f t="shared" si="73"/>
        <v>4</v>
      </c>
      <c r="Z105" s="90">
        <f t="shared" si="73"/>
        <v>430000</v>
      </c>
      <c r="AA105" s="90">
        <f t="shared" si="78"/>
        <v>0</v>
      </c>
      <c r="AB105" s="90">
        <f t="shared" si="90"/>
        <v>430000</v>
      </c>
      <c r="AC105" s="4">
        <f t="shared" si="90"/>
        <v>0</v>
      </c>
      <c r="AD105" s="91">
        <f t="shared" si="90"/>
        <v>4479.166666666667</v>
      </c>
      <c r="AE105" s="79" t="str">
        <f t="shared" si="79"/>
        <v>계</v>
      </c>
      <c r="AF105" s="79" t="str">
        <f t="shared" si="80"/>
        <v>3/2</v>
      </c>
      <c r="AH105" s="20" t="str">
        <f t="shared" si="51"/>
        <v>금곡동 더헤리티지</v>
      </c>
      <c r="AI105" s="87">
        <f t="shared" si="52"/>
        <v>96</v>
      </c>
      <c r="AJ105" s="79" t="str">
        <f t="shared" si="81"/>
        <v>A-</v>
      </c>
      <c r="AK105" s="79" t="s">
        <v>13</v>
      </c>
      <c r="AL105" s="79" t="s">
        <v>62</v>
      </c>
      <c r="AM105" s="79" t="s">
        <v>63</v>
      </c>
      <c r="AN105" s="79" t="str">
        <f t="shared" si="82"/>
        <v>C</v>
      </c>
      <c r="AO105" s="79" t="str">
        <f t="shared" si="83"/>
        <v>X</v>
      </c>
      <c r="AP105" s="79" t="str">
        <f t="shared" si="84"/>
        <v>X</v>
      </c>
      <c r="AQ105" s="79" t="str">
        <f t="shared" si="85"/>
        <v>X</v>
      </c>
      <c r="AR105" s="79" t="str">
        <f t="shared" si="86"/>
        <v>X</v>
      </c>
      <c r="AS105" s="79" t="s">
        <v>2</v>
      </c>
      <c r="AT105" s="79" t="str">
        <f t="shared" si="87"/>
        <v>X</v>
      </c>
      <c r="AU105" s="79" t="str">
        <f t="shared" si="88"/>
        <v>O</v>
      </c>
      <c r="AV105" s="79" t="str">
        <f t="shared" si="89"/>
        <v>X</v>
      </c>
    </row>
    <row r="106" spans="1:48" s="37" customFormat="1" ht="12" x14ac:dyDescent="0.3">
      <c r="A106" s="74" t="s">
        <v>1743</v>
      </c>
      <c r="B106" s="75" t="s">
        <v>1744</v>
      </c>
      <c r="C106" s="85">
        <v>390</v>
      </c>
      <c r="D106" s="86">
        <v>316.2</v>
      </c>
      <c r="E106" s="87">
        <v>96</v>
      </c>
      <c r="F106" s="86">
        <v>244.9</v>
      </c>
      <c r="G106" s="17">
        <v>74</v>
      </c>
      <c r="H106" s="88">
        <v>2</v>
      </c>
      <c r="I106" s="89"/>
      <c r="J106" s="89"/>
      <c r="K106" s="89"/>
      <c r="L106" s="89"/>
      <c r="M106" s="90">
        <f t="shared" si="74"/>
        <v>0</v>
      </c>
      <c r="N106" s="4" t="str">
        <f t="shared" si="75"/>
        <v/>
      </c>
      <c r="O106" s="91">
        <f t="shared" si="76"/>
        <v>0</v>
      </c>
      <c r="P106" s="91">
        <f t="shared" si="77"/>
        <v>0</v>
      </c>
      <c r="Q106" s="79">
        <v>3</v>
      </c>
      <c r="R106" s="79">
        <v>2</v>
      </c>
      <c r="S106" s="79" t="s">
        <v>72</v>
      </c>
      <c r="T106" s="5" t="s">
        <v>117</v>
      </c>
      <c r="U106" s="9"/>
      <c r="W106" s="86">
        <f t="shared" si="72"/>
        <v>316.2</v>
      </c>
      <c r="X106" s="87">
        <f t="shared" si="72"/>
        <v>96</v>
      </c>
      <c r="Y106" s="92">
        <f t="shared" si="73"/>
        <v>2</v>
      </c>
      <c r="Z106" s="90">
        <f t="shared" si="73"/>
        <v>0</v>
      </c>
      <c r="AA106" s="90">
        <f t="shared" si="78"/>
        <v>0</v>
      </c>
      <c r="AB106" s="90">
        <f t="shared" si="90"/>
        <v>0</v>
      </c>
      <c r="AC106" s="4" t="str">
        <f t="shared" si="90"/>
        <v/>
      </c>
      <c r="AD106" s="91">
        <f t="shared" si="90"/>
        <v>0</v>
      </c>
      <c r="AE106" s="79" t="str">
        <f t="shared" si="79"/>
        <v>계</v>
      </c>
      <c r="AF106" s="79" t="str">
        <f t="shared" si="80"/>
        <v>3/2</v>
      </c>
      <c r="AH106" s="20" t="str">
        <f t="shared" si="51"/>
        <v>금곡동 더헤리티지</v>
      </c>
      <c r="AI106" s="87">
        <f t="shared" si="52"/>
        <v>96</v>
      </c>
      <c r="AJ106" s="79" t="str">
        <f t="shared" si="81"/>
        <v>A-</v>
      </c>
      <c r="AK106" s="79" t="s">
        <v>13</v>
      </c>
      <c r="AL106" s="79" t="s">
        <v>62</v>
      </c>
      <c r="AM106" s="79" t="s">
        <v>63</v>
      </c>
      <c r="AN106" s="79" t="str">
        <f t="shared" si="82"/>
        <v>C</v>
      </c>
      <c r="AO106" s="79" t="str">
        <f t="shared" si="83"/>
        <v/>
      </c>
      <c r="AP106" s="79" t="str">
        <f t="shared" si="84"/>
        <v/>
      </c>
      <c r="AQ106" s="79" t="str">
        <f t="shared" si="85"/>
        <v>O</v>
      </c>
      <c r="AR106" s="79" t="str">
        <f t="shared" si="86"/>
        <v>O</v>
      </c>
      <c r="AS106" s="79" t="s">
        <v>2</v>
      </c>
      <c r="AT106" s="79" t="str">
        <f t="shared" si="87"/>
        <v>X</v>
      </c>
      <c r="AU106" s="79" t="str">
        <f t="shared" si="88"/>
        <v>O</v>
      </c>
      <c r="AV106" s="79" t="str">
        <f t="shared" si="89"/>
        <v/>
      </c>
    </row>
    <row r="107" spans="1:48" s="37" customFormat="1" ht="12" x14ac:dyDescent="0.3">
      <c r="A107" s="74" t="s">
        <v>1940</v>
      </c>
      <c r="B107" s="75" t="s">
        <v>1745</v>
      </c>
      <c r="C107" s="85">
        <v>454</v>
      </c>
      <c r="D107" s="86">
        <v>125.6</v>
      </c>
      <c r="E107" s="87">
        <v>38</v>
      </c>
      <c r="F107" s="86">
        <v>101.9</v>
      </c>
      <c r="G107" s="17">
        <v>31</v>
      </c>
      <c r="H107" s="88">
        <v>114</v>
      </c>
      <c r="I107" s="89">
        <v>158000</v>
      </c>
      <c r="J107" s="89" t="s">
        <v>83</v>
      </c>
      <c r="K107" s="89">
        <v>90000</v>
      </c>
      <c r="L107" s="89" t="s">
        <v>64</v>
      </c>
      <c r="M107" s="90">
        <f>I107-K107</f>
        <v>68000</v>
      </c>
      <c r="N107" s="4">
        <f>IF(ISERROR(K107/I107),"",K107/I107)</f>
        <v>0.569620253164557</v>
      </c>
      <c r="O107" s="91">
        <f>I107/E107</f>
        <v>4157.894736842105</v>
      </c>
      <c r="P107" s="91">
        <f>K107/E107</f>
        <v>2368.4210526315787</v>
      </c>
      <c r="Q107" s="79">
        <v>4</v>
      </c>
      <c r="R107" s="79">
        <v>2</v>
      </c>
      <c r="S107" s="79" t="s">
        <v>72</v>
      </c>
      <c r="T107" s="5">
        <v>125</v>
      </c>
      <c r="U107" s="9"/>
      <c r="W107" s="86">
        <f t="shared" ref="W107:X109" si="91">D107</f>
        <v>125.6</v>
      </c>
      <c r="X107" s="87">
        <f t="shared" si="91"/>
        <v>38</v>
      </c>
      <c r="Y107" s="92">
        <f t="shared" ref="Y107:Z109" si="92">H107</f>
        <v>114</v>
      </c>
      <c r="Z107" s="90">
        <f t="shared" si="92"/>
        <v>158000</v>
      </c>
      <c r="AA107" s="90">
        <f>K107</f>
        <v>90000</v>
      </c>
      <c r="AB107" s="90">
        <f t="shared" si="90"/>
        <v>68000</v>
      </c>
      <c r="AC107" s="4">
        <f t="shared" si="90"/>
        <v>0.569620253164557</v>
      </c>
      <c r="AD107" s="91">
        <f t="shared" si="90"/>
        <v>4157.894736842105</v>
      </c>
      <c r="AE107" s="79" t="str">
        <f>S107</f>
        <v>계</v>
      </c>
      <c r="AF107" s="79" t="str">
        <f>Q107&amp;"/"&amp;R107</f>
        <v>4/2</v>
      </c>
      <c r="AH107" s="20" t="str">
        <f t="shared" si="51"/>
        <v>금곡동 청솔성원</v>
      </c>
      <c r="AI107" s="87">
        <f t="shared" si="52"/>
        <v>38</v>
      </c>
      <c r="AJ107" s="79" t="str">
        <f>IF(AI107="","",$AJ$2)</f>
        <v>A-</v>
      </c>
      <c r="AK107" s="79" t="s">
        <v>13</v>
      </c>
      <c r="AL107" s="79" t="s">
        <v>62</v>
      </c>
      <c r="AM107" s="79" t="s">
        <v>63</v>
      </c>
      <c r="AN107" s="79" t="str">
        <f>IF(AI107="","",$AN$2)</f>
        <v>C</v>
      </c>
      <c r="AO107" s="79" t="str">
        <f>IF(N107="","",IF(N107&gt;=$AO$1/100,"O","X"))</f>
        <v>X</v>
      </c>
      <c r="AP107" s="79" t="str">
        <f>IF(I107="","",IF(I107&lt;=$AP$1,"O","X"))</f>
        <v>X</v>
      </c>
      <c r="AQ107" s="79" t="str">
        <f>IF(O107="","",IF(O107&lt;=$AQ$1,"O","X"))</f>
        <v>X</v>
      </c>
      <c r="AR107" s="79" t="str">
        <f>IF(M107="","",IF(M107&lt;=$AR$1,"O","X"))</f>
        <v>X</v>
      </c>
      <c r="AS107" s="79" t="s">
        <v>2</v>
      </c>
      <c r="AT107" s="79" t="str">
        <f>IF(OR(F107="",AI107=""),"",IF(AND((F107&lt;=85),(AI107&gt;=15)),"O","X"))</f>
        <v>X</v>
      </c>
      <c r="AU107" s="79" t="str">
        <f>IF(C107="","",IF(C107&gt;=$AU$1,"O","X"))</f>
        <v>O</v>
      </c>
      <c r="AV107" s="79" t="str">
        <f>IF(AO107="","",IF(AND(AO107="O",AP107="O",AR107="O",AT107="O",AU107="O"),"후보","X"))</f>
        <v>X</v>
      </c>
    </row>
    <row r="108" spans="1:48" s="37" customFormat="1" ht="12" x14ac:dyDescent="0.3">
      <c r="A108" s="74" t="s">
        <v>1940</v>
      </c>
      <c r="B108" s="75" t="s">
        <v>1745</v>
      </c>
      <c r="C108" s="85">
        <v>454</v>
      </c>
      <c r="D108" s="86">
        <v>135.5</v>
      </c>
      <c r="E108" s="87">
        <v>41</v>
      </c>
      <c r="F108" s="86">
        <v>111</v>
      </c>
      <c r="G108" s="17">
        <v>34</v>
      </c>
      <c r="H108" s="88">
        <v>110</v>
      </c>
      <c r="I108" s="89">
        <v>173000</v>
      </c>
      <c r="J108" s="89" t="s">
        <v>80</v>
      </c>
      <c r="K108" s="89"/>
      <c r="L108" s="89"/>
      <c r="M108" s="90">
        <f>I108-K108</f>
        <v>173000</v>
      </c>
      <c r="N108" s="4">
        <f>IF(ISERROR(K108/I108),"",K108/I108)</f>
        <v>0</v>
      </c>
      <c r="O108" s="91">
        <f>I108/E108</f>
        <v>4219.5121951219517</v>
      </c>
      <c r="P108" s="91">
        <f>K108/E108</f>
        <v>0</v>
      </c>
      <c r="Q108" s="79">
        <v>4</v>
      </c>
      <c r="R108" s="79">
        <v>2</v>
      </c>
      <c r="S108" s="79" t="s">
        <v>72</v>
      </c>
      <c r="T108" s="5">
        <v>135</v>
      </c>
      <c r="U108" s="9"/>
      <c r="W108" s="86">
        <f t="shared" si="91"/>
        <v>135.5</v>
      </c>
      <c r="X108" s="87">
        <f t="shared" si="91"/>
        <v>41</v>
      </c>
      <c r="Y108" s="92">
        <f t="shared" si="92"/>
        <v>110</v>
      </c>
      <c r="Z108" s="90">
        <f t="shared" si="92"/>
        <v>173000</v>
      </c>
      <c r="AA108" s="90">
        <f>K108</f>
        <v>0</v>
      </c>
      <c r="AB108" s="90">
        <f t="shared" si="90"/>
        <v>173000</v>
      </c>
      <c r="AC108" s="4">
        <f t="shared" si="90"/>
        <v>0</v>
      </c>
      <c r="AD108" s="91">
        <f t="shared" si="90"/>
        <v>4219.5121951219517</v>
      </c>
      <c r="AE108" s="79" t="str">
        <f>S108</f>
        <v>계</v>
      </c>
      <c r="AF108" s="79" t="str">
        <f>Q108&amp;"/"&amp;R108</f>
        <v>4/2</v>
      </c>
      <c r="AH108" s="20" t="str">
        <f t="shared" si="51"/>
        <v>금곡동 청솔성원</v>
      </c>
      <c r="AI108" s="87">
        <f t="shared" si="52"/>
        <v>41</v>
      </c>
      <c r="AJ108" s="79" t="str">
        <f>IF(AI108="","",$AJ$2)</f>
        <v>A-</v>
      </c>
      <c r="AK108" s="79" t="s">
        <v>13</v>
      </c>
      <c r="AL108" s="79" t="s">
        <v>62</v>
      </c>
      <c r="AM108" s="79" t="s">
        <v>63</v>
      </c>
      <c r="AN108" s="79" t="str">
        <f>IF(AI108="","",$AN$2)</f>
        <v>C</v>
      </c>
      <c r="AO108" s="79" t="str">
        <f>IF(N108="","",IF(N108&gt;=$AO$1/100,"O","X"))</f>
        <v>X</v>
      </c>
      <c r="AP108" s="79" t="str">
        <f>IF(I108="","",IF(I108&lt;=$AP$1,"O","X"))</f>
        <v>X</v>
      </c>
      <c r="AQ108" s="79" t="str">
        <f>IF(O108="","",IF(O108&lt;=$AQ$1,"O","X"))</f>
        <v>X</v>
      </c>
      <c r="AR108" s="79" t="str">
        <f>IF(M108="","",IF(M108&lt;=$AR$1,"O","X"))</f>
        <v>X</v>
      </c>
      <c r="AS108" s="79" t="s">
        <v>2</v>
      </c>
      <c r="AT108" s="79" t="str">
        <f>IF(OR(F108="",AI108=""),"",IF(AND((F108&lt;=85),(AI108&gt;=15)),"O","X"))</f>
        <v>X</v>
      </c>
      <c r="AU108" s="79" t="str">
        <f>IF(C108="","",IF(C108&gt;=$AU$1,"O","X"))</f>
        <v>O</v>
      </c>
      <c r="AV108" s="79" t="str">
        <f>IF(AO108="","",IF(AND(AO108="O",AP108="O",AR108="O",AT108="O",AU108="O"),"후보","X"))</f>
        <v>X</v>
      </c>
    </row>
    <row r="109" spans="1:48" s="37" customFormat="1" ht="12" x14ac:dyDescent="0.3">
      <c r="A109" s="74" t="s">
        <v>1940</v>
      </c>
      <c r="B109" s="75" t="s">
        <v>1745</v>
      </c>
      <c r="C109" s="85">
        <v>454</v>
      </c>
      <c r="D109" s="86">
        <v>162</v>
      </c>
      <c r="E109" s="87">
        <v>49</v>
      </c>
      <c r="F109" s="86">
        <v>134.69999999999999</v>
      </c>
      <c r="G109" s="17">
        <v>41</v>
      </c>
      <c r="H109" s="88">
        <v>230</v>
      </c>
      <c r="I109" s="89">
        <v>165000</v>
      </c>
      <c r="J109" s="89" t="s">
        <v>83</v>
      </c>
      <c r="K109" s="89">
        <v>95000</v>
      </c>
      <c r="L109" s="89" t="s">
        <v>68</v>
      </c>
      <c r="M109" s="90">
        <f>I109-K109</f>
        <v>70000</v>
      </c>
      <c r="N109" s="4">
        <f>IF(ISERROR(K109/I109),"",K109/I109)</f>
        <v>0.5757575757575758</v>
      </c>
      <c r="O109" s="91">
        <f>I109/E109</f>
        <v>3367.3469387755104</v>
      </c>
      <c r="P109" s="91">
        <f>K109/E109</f>
        <v>1938.7755102040817</v>
      </c>
      <c r="Q109" s="79">
        <v>4</v>
      </c>
      <c r="R109" s="79">
        <v>2</v>
      </c>
      <c r="S109" s="79" t="s">
        <v>72</v>
      </c>
      <c r="T109" s="5">
        <v>161</v>
      </c>
      <c r="U109" s="9"/>
      <c r="W109" s="86">
        <f t="shared" si="91"/>
        <v>162</v>
      </c>
      <c r="X109" s="87">
        <f t="shared" si="91"/>
        <v>49</v>
      </c>
      <c r="Y109" s="92">
        <f t="shared" si="92"/>
        <v>230</v>
      </c>
      <c r="Z109" s="90">
        <f t="shared" si="92"/>
        <v>165000</v>
      </c>
      <c r="AA109" s="90">
        <f>K109</f>
        <v>95000</v>
      </c>
      <c r="AB109" s="90">
        <f t="shared" si="90"/>
        <v>70000</v>
      </c>
      <c r="AC109" s="4">
        <f t="shared" si="90"/>
        <v>0.5757575757575758</v>
      </c>
      <c r="AD109" s="91">
        <f t="shared" si="90"/>
        <v>3367.3469387755104</v>
      </c>
      <c r="AE109" s="79" t="str">
        <f>S109</f>
        <v>계</v>
      </c>
      <c r="AF109" s="79" t="str">
        <f>Q109&amp;"/"&amp;R109</f>
        <v>4/2</v>
      </c>
      <c r="AH109" s="20" t="str">
        <f t="shared" si="51"/>
        <v>금곡동 청솔성원</v>
      </c>
      <c r="AI109" s="87">
        <f t="shared" si="52"/>
        <v>49</v>
      </c>
      <c r="AJ109" s="79" t="str">
        <f>IF(AI109="","",$AJ$2)</f>
        <v>A-</v>
      </c>
      <c r="AK109" s="79" t="s">
        <v>13</v>
      </c>
      <c r="AL109" s="79" t="s">
        <v>62</v>
      </c>
      <c r="AM109" s="79" t="s">
        <v>63</v>
      </c>
      <c r="AN109" s="79" t="str">
        <f>IF(AI109="","",$AN$2)</f>
        <v>C</v>
      </c>
      <c r="AO109" s="79" t="str">
        <f>IF(N109="","",IF(N109&gt;=$AO$1/100,"O","X"))</f>
        <v>X</v>
      </c>
      <c r="AP109" s="79" t="str">
        <f>IF(I109="","",IF(I109&lt;=$AP$1,"O","X"))</f>
        <v>X</v>
      </c>
      <c r="AQ109" s="79" t="str">
        <f>IF(O109="","",IF(O109&lt;=$AQ$1,"O","X"))</f>
        <v>X</v>
      </c>
      <c r="AR109" s="79" t="str">
        <f>IF(M109="","",IF(M109&lt;=$AR$1,"O","X"))</f>
        <v>X</v>
      </c>
      <c r="AS109" s="79" t="s">
        <v>2</v>
      </c>
      <c r="AT109" s="79" t="str">
        <f>IF(OR(F109="",AI109=""),"",IF(AND((F109&lt;=85),(AI109&gt;=15)),"O","X"))</f>
        <v>X</v>
      </c>
      <c r="AU109" s="79" t="str">
        <f>IF(C109="","",IF(C109&gt;=$AU$1,"O","X"))</f>
        <v>O</v>
      </c>
      <c r="AV109" s="79" t="str">
        <f>IF(AO109="","",IF(AND(AO109="O",AP109="O",AR109="O",AT109="O",AU109="O"),"후보","X"))</f>
        <v>X</v>
      </c>
    </row>
    <row r="110" spans="1:48" s="37" customFormat="1" ht="12" x14ac:dyDescent="0.3">
      <c r="A110" s="74" t="s">
        <v>1941</v>
      </c>
      <c r="B110" s="75" t="s">
        <v>1727</v>
      </c>
      <c r="C110" s="85">
        <v>1020</v>
      </c>
      <c r="D110" s="86">
        <v>50.1</v>
      </c>
      <c r="E110" s="87">
        <v>15</v>
      </c>
      <c r="F110" s="86">
        <v>36.5</v>
      </c>
      <c r="G110" s="17">
        <v>11</v>
      </c>
      <c r="H110" s="88">
        <v>600</v>
      </c>
      <c r="I110" s="89">
        <v>68000</v>
      </c>
      <c r="J110" s="89" t="s">
        <v>79</v>
      </c>
      <c r="K110" s="89">
        <v>33000</v>
      </c>
      <c r="L110" s="89" t="s">
        <v>59</v>
      </c>
      <c r="M110" s="90">
        <f>I110-K110</f>
        <v>35000</v>
      </c>
      <c r="N110" s="4">
        <f>IF(ISERROR(K110/I110),"",K110/I110)</f>
        <v>0.48529411764705882</v>
      </c>
      <c r="O110" s="91">
        <f>I110/E110</f>
        <v>4533.333333333333</v>
      </c>
      <c r="P110" s="91">
        <f>K110/E110</f>
        <v>2200</v>
      </c>
      <c r="Q110" s="79">
        <v>1</v>
      </c>
      <c r="R110" s="79">
        <v>1</v>
      </c>
      <c r="S110" s="79" t="s">
        <v>61</v>
      </c>
      <c r="T110" s="5">
        <v>50</v>
      </c>
      <c r="U110" s="9"/>
      <c r="W110" s="86">
        <f>D110</f>
        <v>50.1</v>
      </c>
      <c r="X110" s="87">
        <f>E110</f>
        <v>15</v>
      </c>
      <c r="Y110" s="92">
        <f>H110</f>
        <v>600</v>
      </c>
      <c r="Z110" s="90">
        <f>I110</f>
        <v>68000</v>
      </c>
      <c r="AA110" s="90">
        <f>K110</f>
        <v>33000</v>
      </c>
      <c r="AB110" s="90">
        <f t="shared" si="90"/>
        <v>35000</v>
      </c>
      <c r="AC110" s="4">
        <f t="shared" si="90"/>
        <v>0.48529411764705882</v>
      </c>
      <c r="AD110" s="91">
        <f t="shared" si="90"/>
        <v>4533.333333333333</v>
      </c>
      <c r="AE110" s="79" t="str">
        <f>S110</f>
        <v>복</v>
      </c>
      <c r="AF110" s="79" t="str">
        <f>Q110&amp;"/"&amp;R110</f>
        <v>1/1</v>
      </c>
      <c r="AH110" s="20" t="str">
        <f t="shared" si="51"/>
        <v>금곡동 청솔주공9단지</v>
      </c>
      <c r="AI110" s="87">
        <f t="shared" si="52"/>
        <v>15</v>
      </c>
      <c r="AJ110" s="79" t="str">
        <f>IF(AI110="","",$AJ$2)</f>
        <v>A-</v>
      </c>
      <c r="AK110" s="79" t="s">
        <v>13</v>
      </c>
      <c r="AL110" s="79" t="s">
        <v>62</v>
      </c>
      <c r="AM110" s="79" t="s">
        <v>63</v>
      </c>
      <c r="AN110" s="79" t="str">
        <f>IF(AI110="","",$AN$2)</f>
        <v>C</v>
      </c>
      <c r="AO110" s="79" t="str">
        <f>IF(N110="","",IF(N110&gt;=$AO$1/100,"O","X"))</f>
        <v>X</v>
      </c>
      <c r="AP110" s="79" t="str">
        <f>IF(I110="","",IF(I110&lt;=$AP$1,"O","X"))</f>
        <v>X</v>
      </c>
      <c r="AQ110" s="79" t="str">
        <f>IF(O110="","",IF(O110&lt;=$AQ$1,"O","X"))</f>
        <v>X</v>
      </c>
      <c r="AR110" s="79" t="str">
        <f>IF(M110="","",IF(M110&lt;=$AR$1,"O","X"))</f>
        <v>X</v>
      </c>
      <c r="AS110" s="79" t="s">
        <v>2</v>
      </c>
      <c r="AT110" s="79" t="str">
        <f>IF(OR(F110="",AI110=""),"",IF(AND((F110&lt;=85),(AI110&gt;=15)),"O","X"))</f>
        <v>O</v>
      </c>
      <c r="AU110" s="79" t="str">
        <f>IF(C110="","",IF(C110&gt;=$AU$1,"O","X"))</f>
        <v>O</v>
      </c>
      <c r="AV110" s="79" t="str">
        <f>IF(AO110="","",IF(AND(AO110="O",AP110="O",AR110="O",AT110="O",AU110="O"),"후보","X"))</f>
        <v>X</v>
      </c>
    </row>
    <row r="111" spans="1:48" s="37" customFormat="1" ht="12" x14ac:dyDescent="0.3">
      <c r="A111" s="74" t="s">
        <v>1746</v>
      </c>
      <c r="B111" s="75" t="s">
        <v>1727</v>
      </c>
      <c r="C111" s="85">
        <v>1020</v>
      </c>
      <c r="D111" s="86">
        <v>60.5</v>
      </c>
      <c r="E111" s="87">
        <v>18</v>
      </c>
      <c r="F111" s="86">
        <v>42.8</v>
      </c>
      <c r="G111" s="17">
        <v>13</v>
      </c>
      <c r="H111" s="88">
        <v>420</v>
      </c>
      <c r="I111" s="89">
        <v>84000</v>
      </c>
      <c r="J111" s="89" t="s">
        <v>64</v>
      </c>
      <c r="K111" s="89">
        <v>37000</v>
      </c>
      <c r="L111" s="89" t="s">
        <v>69</v>
      </c>
      <c r="M111" s="90">
        <f>I111-K111</f>
        <v>47000</v>
      </c>
      <c r="N111" s="4">
        <f>IF(ISERROR(K111/I111),"",K111/I111)</f>
        <v>0.44047619047619047</v>
      </c>
      <c r="O111" s="91">
        <f>I111/E111</f>
        <v>4666.666666666667</v>
      </c>
      <c r="P111" s="91">
        <f>K111/E111</f>
        <v>2055.5555555555557</v>
      </c>
      <c r="Q111" s="79">
        <v>2</v>
      </c>
      <c r="R111" s="79">
        <v>1</v>
      </c>
      <c r="S111" s="79" t="s">
        <v>61</v>
      </c>
      <c r="T111" s="5">
        <v>60</v>
      </c>
      <c r="U111" s="9"/>
      <c r="W111" s="86">
        <f>D111</f>
        <v>60.5</v>
      </c>
      <c r="X111" s="87">
        <f>E111</f>
        <v>18</v>
      </c>
      <c r="Y111" s="92">
        <f>H111</f>
        <v>420</v>
      </c>
      <c r="Z111" s="90">
        <f>I111</f>
        <v>84000</v>
      </c>
      <c r="AA111" s="90">
        <f>K111</f>
        <v>37000</v>
      </c>
      <c r="AB111" s="90">
        <f t="shared" si="90"/>
        <v>47000</v>
      </c>
      <c r="AC111" s="4">
        <f t="shared" si="90"/>
        <v>0.44047619047619047</v>
      </c>
      <c r="AD111" s="91">
        <f t="shared" si="90"/>
        <v>4666.666666666667</v>
      </c>
      <c r="AE111" s="79" t="str">
        <f>S111</f>
        <v>복</v>
      </c>
      <c r="AF111" s="79" t="str">
        <f>Q111&amp;"/"&amp;R111</f>
        <v>2/1</v>
      </c>
      <c r="AH111" s="20" t="str">
        <f t="shared" si="51"/>
        <v>금곡동 청솔주공9단지</v>
      </c>
      <c r="AI111" s="87">
        <f t="shared" si="52"/>
        <v>18</v>
      </c>
      <c r="AJ111" s="79" t="str">
        <f>IF(AI111="","",$AJ$2)</f>
        <v>A-</v>
      </c>
      <c r="AK111" s="79" t="s">
        <v>13</v>
      </c>
      <c r="AL111" s="79" t="s">
        <v>62</v>
      </c>
      <c r="AM111" s="79" t="s">
        <v>63</v>
      </c>
      <c r="AN111" s="79" t="str">
        <f>IF(AI111="","",$AN$2)</f>
        <v>C</v>
      </c>
      <c r="AO111" s="79" t="str">
        <f>IF(N111="","",IF(N111&gt;=$AO$1/100,"O","X"))</f>
        <v>X</v>
      </c>
      <c r="AP111" s="79" t="str">
        <f>IF(I111="","",IF(I111&lt;=$AP$1,"O","X"))</f>
        <v>X</v>
      </c>
      <c r="AQ111" s="79" t="str">
        <f>IF(O111="","",IF(O111&lt;=$AQ$1,"O","X"))</f>
        <v>X</v>
      </c>
      <c r="AR111" s="79" t="str">
        <f>IF(M111="","",IF(M111&lt;=$AR$1,"O","X"))</f>
        <v>X</v>
      </c>
      <c r="AS111" s="79" t="s">
        <v>2</v>
      </c>
      <c r="AT111" s="79" t="str">
        <f>IF(OR(F111="",AI111=""),"",IF(AND((F111&lt;=85),(AI111&gt;=15)),"O","X"))</f>
        <v>O</v>
      </c>
      <c r="AU111" s="79" t="str">
        <f>IF(C111="","",IF(C111&gt;=$AU$1,"O","X"))</f>
        <v>O</v>
      </c>
      <c r="AV111" s="79" t="str">
        <f>IF(AO111="","",IF(AND(AO111="O",AP111="O",AR111="O",AT111="O",AU111="O"),"후보","X"))</f>
        <v>X</v>
      </c>
    </row>
    <row r="112" spans="1:48" s="37" customFormat="1" ht="12" x14ac:dyDescent="0.3">
      <c r="A112" s="74" t="s">
        <v>1747</v>
      </c>
      <c r="B112" s="75" t="s">
        <v>1748</v>
      </c>
      <c r="C112" s="85">
        <v>820</v>
      </c>
      <c r="D112" s="86">
        <v>70.400000000000006</v>
      </c>
      <c r="E112" s="87">
        <v>21</v>
      </c>
      <c r="F112" s="86">
        <v>50.4</v>
      </c>
      <c r="G112" s="17">
        <v>15</v>
      </c>
      <c r="H112" s="88">
        <v>60</v>
      </c>
      <c r="I112" s="89">
        <v>91000</v>
      </c>
      <c r="J112" s="89" t="s">
        <v>83</v>
      </c>
      <c r="K112" s="89">
        <v>47000</v>
      </c>
      <c r="L112" s="89" t="s">
        <v>83</v>
      </c>
      <c r="M112" s="90">
        <f>I112-K112</f>
        <v>44000</v>
      </c>
      <c r="N112" s="4">
        <f>IF(ISERROR(K112/I112),"",K112/I112)</f>
        <v>0.51648351648351654</v>
      </c>
      <c r="O112" s="91">
        <f>I112/E112</f>
        <v>4333.333333333333</v>
      </c>
      <c r="P112" s="91">
        <f>K112/E112</f>
        <v>2238.0952380952381</v>
      </c>
      <c r="Q112" s="79">
        <v>2</v>
      </c>
      <c r="R112" s="79">
        <v>1</v>
      </c>
      <c r="S112" s="79" t="s">
        <v>61</v>
      </c>
      <c r="T112" s="5">
        <v>70</v>
      </c>
      <c r="U112" s="9"/>
      <c r="W112" s="86">
        <f t="shared" ref="W112:X122" si="93">D112</f>
        <v>70.400000000000006</v>
      </c>
      <c r="X112" s="87">
        <f t="shared" si="93"/>
        <v>21</v>
      </c>
      <c r="Y112" s="92">
        <f t="shared" ref="Y112:Z122" si="94">H112</f>
        <v>60</v>
      </c>
      <c r="Z112" s="90">
        <f t="shared" si="94"/>
        <v>91000</v>
      </c>
      <c r="AA112" s="90">
        <f>K112</f>
        <v>47000</v>
      </c>
      <c r="AB112" s="90">
        <f t="shared" si="90"/>
        <v>44000</v>
      </c>
      <c r="AC112" s="4">
        <f t="shared" si="90"/>
        <v>0.51648351648351654</v>
      </c>
      <c r="AD112" s="91">
        <f t="shared" si="90"/>
        <v>4333.333333333333</v>
      </c>
      <c r="AE112" s="79" t="str">
        <f>S112</f>
        <v>복</v>
      </c>
      <c r="AF112" s="79" t="str">
        <f>Q112&amp;"/"&amp;R112</f>
        <v>2/1</v>
      </c>
      <c r="AH112" s="20" t="str">
        <f t="shared" si="51"/>
        <v>금곡동 청솔대원</v>
      </c>
      <c r="AI112" s="87">
        <f t="shared" si="52"/>
        <v>21</v>
      </c>
      <c r="AJ112" s="79" t="str">
        <f>IF(AI112="","",$AJ$2)</f>
        <v>A-</v>
      </c>
      <c r="AK112" s="79" t="s">
        <v>13</v>
      </c>
      <c r="AL112" s="79" t="s">
        <v>62</v>
      </c>
      <c r="AM112" s="79" t="s">
        <v>63</v>
      </c>
      <c r="AN112" s="79" t="str">
        <f>IF(AI112="","",$AN$2)</f>
        <v>C</v>
      </c>
      <c r="AO112" s="79" t="str">
        <f>IF(N112="","",IF(N112&gt;=$AO$1/100,"O","X"))</f>
        <v>X</v>
      </c>
      <c r="AP112" s="79" t="str">
        <f>IF(I112="","",IF(I112&lt;=$AP$1,"O","X"))</f>
        <v>X</v>
      </c>
      <c r="AQ112" s="79" t="str">
        <f>IF(O112="","",IF(O112&lt;=$AQ$1,"O","X"))</f>
        <v>X</v>
      </c>
      <c r="AR112" s="79" t="str">
        <f>IF(M112="","",IF(M112&lt;=$AR$1,"O","X"))</f>
        <v>X</v>
      </c>
      <c r="AS112" s="79" t="s">
        <v>2</v>
      </c>
      <c r="AT112" s="79" t="str">
        <f>IF(OR(F112="",AI112=""),"",IF(AND((F112&lt;=85),(AI112&gt;=15)),"O","X"))</f>
        <v>O</v>
      </c>
      <c r="AU112" s="79" t="str">
        <f>IF(C112="","",IF(C112&gt;=$AU$1,"O","X"))</f>
        <v>O</v>
      </c>
      <c r="AV112" s="79" t="str">
        <f>IF(AO112="","",IF(AND(AO112="O",AP112="O",AR112="O",AT112="O",AU112="O"),"후보","X"))</f>
        <v>X</v>
      </c>
    </row>
    <row r="113" spans="1:48" s="37" customFormat="1" ht="12" x14ac:dyDescent="0.3">
      <c r="A113" s="74" t="s">
        <v>1747</v>
      </c>
      <c r="B113" s="75" t="s">
        <v>1748</v>
      </c>
      <c r="C113" s="85">
        <v>820</v>
      </c>
      <c r="D113" s="86">
        <v>102.9</v>
      </c>
      <c r="E113" s="87">
        <v>31</v>
      </c>
      <c r="F113" s="86">
        <v>85</v>
      </c>
      <c r="G113" s="17">
        <v>26</v>
      </c>
      <c r="H113" s="88">
        <v>164</v>
      </c>
      <c r="I113" s="89">
        <v>125000</v>
      </c>
      <c r="J113" s="89" t="s">
        <v>83</v>
      </c>
      <c r="K113" s="89">
        <v>75000</v>
      </c>
      <c r="L113" s="89" t="s">
        <v>79</v>
      </c>
      <c r="M113" s="90">
        <f>I113-K113</f>
        <v>50000</v>
      </c>
      <c r="N113" s="4">
        <f>IF(ISERROR(K113/I113),"",K113/I113)</f>
        <v>0.6</v>
      </c>
      <c r="O113" s="91">
        <f>I113/E113</f>
        <v>4032.2580645161293</v>
      </c>
      <c r="P113" s="91">
        <f>K113/E113</f>
        <v>2419.3548387096776</v>
      </c>
      <c r="Q113" s="79">
        <v>3</v>
      </c>
      <c r="R113" s="79">
        <v>2</v>
      </c>
      <c r="S113" s="79" t="s">
        <v>72</v>
      </c>
      <c r="T113" s="5">
        <v>102</v>
      </c>
      <c r="U113" s="9"/>
      <c r="W113" s="86">
        <f t="shared" si="93"/>
        <v>102.9</v>
      </c>
      <c r="X113" s="87">
        <f t="shared" si="93"/>
        <v>31</v>
      </c>
      <c r="Y113" s="92">
        <f t="shared" si="94"/>
        <v>164</v>
      </c>
      <c r="Z113" s="90">
        <f t="shared" si="94"/>
        <v>125000</v>
      </c>
      <c r="AA113" s="90">
        <f>K113</f>
        <v>75000</v>
      </c>
      <c r="AB113" s="90">
        <f t="shared" si="90"/>
        <v>50000</v>
      </c>
      <c r="AC113" s="4">
        <f t="shared" si="90"/>
        <v>0.6</v>
      </c>
      <c r="AD113" s="91">
        <f t="shared" si="90"/>
        <v>4032.2580645161293</v>
      </c>
      <c r="AE113" s="79" t="str">
        <f>S113</f>
        <v>계</v>
      </c>
      <c r="AF113" s="79" t="str">
        <f>Q113&amp;"/"&amp;R113</f>
        <v>3/2</v>
      </c>
      <c r="AH113" s="20" t="str">
        <f t="shared" si="51"/>
        <v>금곡동 청솔대원</v>
      </c>
      <c r="AI113" s="87">
        <f t="shared" si="52"/>
        <v>31</v>
      </c>
      <c r="AJ113" s="79" t="str">
        <f>IF(AI113="","",$AJ$2)</f>
        <v>A-</v>
      </c>
      <c r="AK113" s="79" t="s">
        <v>13</v>
      </c>
      <c r="AL113" s="79" t="s">
        <v>62</v>
      </c>
      <c r="AM113" s="79" t="s">
        <v>63</v>
      </c>
      <c r="AN113" s="79" t="str">
        <f>IF(AI113="","",$AN$2)</f>
        <v>C</v>
      </c>
      <c r="AO113" s="79" t="str">
        <f>IF(N113="","",IF(N113&gt;=$AO$1/100,"O","X"))</f>
        <v>X</v>
      </c>
      <c r="AP113" s="79" t="str">
        <f>IF(I113="","",IF(I113&lt;=$AP$1,"O","X"))</f>
        <v>X</v>
      </c>
      <c r="AQ113" s="79" t="str">
        <f>IF(O113="","",IF(O113&lt;=$AQ$1,"O","X"))</f>
        <v>X</v>
      </c>
      <c r="AR113" s="79" t="str">
        <f>IF(M113="","",IF(M113&lt;=$AR$1,"O","X"))</f>
        <v>X</v>
      </c>
      <c r="AS113" s="79" t="s">
        <v>2</v>
      </c>
      <c r="AT113" s="79" t="str">
        <f>IF(OR(F113="",AI113=""),"",IF(AND((F113&lt;=85),(AI113&gt;=15)),"O","X"))</f>
        <v>O</v>
      </c>
      <c r="AU113" s="79" t="str">
        <f>IF(C113="","",IF(C113&gt;=$AU$1,"O","X"))</f>
        <v>O</v>
      </c>
      <c r="AV113" s="79" t="str">
        <f>IF(AO113="","",IF(AND(AO113="O",AP113="O",AR113="O",AT113="O",AU113="O"),"후보","X"))</f>
        <v>X</v>
      </c>
    </row>
    <row r="114" spans="1:48" s="37" customFormat="1" ht="12" x14ac:dyDescent="0.3">
      <c r="A114" s="74" t="s">
        <v>1747</v>
      </c>
      <c r="B114" s="75" t="s">
        <v>1748</v>
      </c>
      <c r="C114" s="85">
        <v>820</v>
      </c>
      <c r="D114" s="86">
        <v>120.8</v>
      </c>
      <c r="E114" s="87">
        <v>37</v>
      </c>
      <c r="F114" s="86">
        <v>101.7</v>
      </c>
      <c r="G114" s="17">
        <v>31</v>
      </c>
      <c r="H114" s="88">
        <v>148</v>
      </c>
      <c r="I114" s="89">
        <v>139000</v>
      </c>
      <c r="J114" s="89" t="s">
        <v>81</v>
      </c>
      <c r="K114" s="89">
        <v>75000</v>
      </c>
      <c r="L114" s="89" t="s">
        <v>66</v>
      </c>
      <c r="M114" s="90">
        <f>I114-K114</f>
        <v>64000</v>
      </c>
      <c r="N114" s="4">
        <f>IF(ISERROR(K114/I114),"",K114/I114)</f>
        <v>0.53956834532374098</v>
      </c>
      <c r="O114" s="91">
        <f>I114/E114</f>
        <v>3756.7567567567567</v>
      </c>
      <c r="P114" s="91">
        <f>K114/E114</f>
        <v>2027.0270270270271</v>
      </c>
      <c r="Q114" s="79">
        <v>4</v>
      </c>
      <c r="R114" s="79">
        <v>2</v>
      </c>
      <c r="S114" s="79" t="s">
        <v>72</v>
      </c>
      <c r="T114" s="5">
        <v>120</v>
      </c>
      <c r="U114" s="9"/>
      <c r="W114" s="86">
        <f t="shared" si="93"/>
        <v>120.8</v>
      </c>
      <c r="X114" s="87">
        <f t="shared" si="93"/>
        <v>37</v>
      </c>
      <c r="Y114" s="92">
        <f t="shared" si="94"/>
        <v>148</v>
      </c>
      <c r="Z114" s="90">
        <f t="shared" si="94"/>
        <v>139000</v>
      </c>
      <c r="AA114" s="90">
        <f>K114</f>
        <v>75000</v>
      </c>
      <c r="AB114" s="90">
        <f t="shared" si="90"/>
        <v>64000</v>
      </c>
      <c r="AC114" s="4">
        <f t="shared" si="90"/>
        <v>0.53956834532374098</v>
      </c>
      <c r="AD114" s="91">
        <f t="shared" si="90"/>
        <v>3756.7567567567567</v>
      </c>
      <c r="AE114" s="79" t="str">
        <f>S114</f>
        <v>계</v>
      </c>
      <c r="AF114" s="79" t="str">
        <f>Q114&amp;"/"&amp;R114</f>
        <v>4/2</v>
      </c>
      <c r="AH114" s="20" t="str">
        <f t="shared" si="51"/>
        <v>금곡동 청솔대원</v>
      </c>
      <c r="AI114" s="87">
        <f t="shared" si="52"/>
        <v>37</v>
      </c>
      <c r="AJ114" s="79" t="str">
        <f>IF(AI114="","",$AJ$2)</f>
        <v>A-</v>
      </c>
      <c r="AK114" s="79" t="s">
        <v>13</v>
      </c>
      <c r="AL114" s="79" t="s">
        <v>62</v>
      </c>
      <c r="AM114" s="79" t="s">
        <v>63</v>
      </c>
      <c r="AN114" s="79" t="str">
        <f>IF(AI114="","",$AN$2)</f>
        <v>C</v>
      </c>
      <c r="AO114" s="79" t="str">
        <f>IF(N114="","",IF(N114&gt;=$AO$1/100,"O","X"))</f>
        <v>X</v>
      </c>
      <c r="AP114" s="79" t="str">
        <f>IF(I114="","",IF(I114&lt;=$AP$1,"O","X"))</f>
        <v>X</v>
      </c>
      <c r="AQ114" s="79" t="str">
        <f>IF(O114="","",IF(O114&lt;=$AQ$1,"O","X"))</f>
        <v>X</v>
      </c>
      <c r="AR114" s="79" t="str">
        <f>IF(M114="","",IF(M114&lt;=$AR$1,"O","X"))</f>
        <v>X</v>
      </c>
      <c r="AS114" s="79" t="s">
        <v>2</v>
      </c>
      <c r="AT114" s="79" t="str">
        <f>IF(OR(F114="",AI114=""),"",IF(AND((F114&lt;=85),(AI114&gt;=15)),"O","X"))</f>
        <v>X</v>
      </c>
      <c r="AU114" s="79" t="str">
        <f>IF(C114="","",IF(C114&gt;=$AU$1,"O","X"))</f>
        <v>O</v>
      </c>
      <c r="AV114" s="79" t="str">
        <f>IF(AO114="","",IF(AND(AO114="O",AP114="O",AR114="O",AT114="O",AU114="O"),"후보","X"))</f>
        <v>X</v>
      </c>
    </row>
    <row r="115" spans="1:48" s="37" customFormat="1" ht="12" x14ac:dyDescent="0.3">
      <c r="A115" s="74" t="s">
        <v>1942</v>
      </c>
      <c r="B115" s="75" t="s">
        <v>1943</v>
      </c>
      <c r="C115" s="85">
        <v>820</v>
      </c>
      <c r="D115" s="86">
        <v>152.6</v>
      </c>
      <c r="E115" s="87">
        <v>46</v>
      </c>
      <c r="F115" s="86">
        <v>129.5</v>
      </c>
      <c r="G115" s="17">
        <v>39</v>
      </c>
      <c r="H115" s="88">
        <v>448</v>
      </c>
      <c r="I115" s="89"/>
      <c r="J115" s="89"/>
      <c r="K115" s="89"/>
      <c r="L115" s="89"/>
      <c r="M115" s="90">
        <f>I115-K115</f>
        <v>0</v>
      </c>
      <c r="N115" s="4" t="str">
        <f>IF(ISERROR(K115/I115),"",K115/I115)</f>
        <v/>
      </c>
      <c r="O115" s="91">
        <f>I115/E115</f>
        <v>0</v>
      </c>
      <c r="P115" s="91">
        <f>K115/E115</f>
        <v>0</v>
      </c>
      <c r="Q115" s="79">
        <v>4</v>
      </c>
      <c r="R115" s="79">
        <v>2</v>
      </c>
      <c r="S115" s="79" t="s">
        <v>72</v>
      </c>
      <c r="T115" s="5">
        <v>152</v>
      </c>
      <c r="U115" s="9"/>
      <c r="W115" s="86">
        <f t="shared" si="93"/>
        <v>152.6</v>
      </c>
      <c r="X115" s="87">
        <f t="shared" si="93"/>
        <v>46</v>
      </c>
      <c r="Y115" s="92">
        <f t="shared" si="94"/>
        <v>448</v>
      </c>
      <c r="Z115" s="90">
        <f t="shared" si="94"/>
        <v>0</v>
      </c>
      <c r="AA115" s="90">
        <f>K115</f>
        <v>0</v>
      </c>
      <c r="AB115" s="90">
        <f t="shared" si="90"/>
        <v>0</v>
      </c>
      <c r="AC115" s="4" t="str">
        <f t="shared" si="90"/>
        <v/>
      </c>
      <c r="AD115" s="91">
        <f t="shared" si="90"/>
        <v>0</v>
      </c>
      <c r="AE115" s="79" t="str">
        <f>S115</f>
        <v>계</v>
      </c>
      <c r="AF115" s="79" t="str">
        <f>Q115&amp;"/"&amp;R115</f>
        <v>4/2</v>
      </c>
      <c r="AH115" s="20" t="str">
        <f t="shared" si="51"/>
        <v>금곡동 청솔대원</v>
      </c>
      <c r="AI115" s="87">
        <f t="shared" si="52"/>
        <v>46</v>
      </c>
      <c r="AJ115" s="79" t="str">
        <f>IF(AI115="","",$AJ$2)</f>
        <v>A-</v>
      </c>
      <c r="AK115" s="79" t="s">
        <v>13</v>
      </c>
      <c r="AL115" s="79" t="s">
        <v>62</v>
      </c>
      <c r="AM115" s="79" t="s">
        <v>63</v>
      </c>
      <c r="AN115" s="79" t="str">
        <f>IF(AI115="","",$AN$2)</f>
        <v>C</v>
      </c>
      <c r="AO115" s="79" t="str">
        <f>IF(N115="","",IF(N115&gt;=$AO$1/100,"O","X"))</f>
        <v/>
      </c>
      <c r="AP115" s="79" t="str">
        <f>IF(I115="","",IF(I115&lt;=$AP$1,"O","X"))</f>
        <v/>
      </c>
      <c r="AQ115" s="79" t="str">
        <f>IF(O115="","",IF(O115&lt;=$AQ$1,"O","X"))</f>
        <v>O</v>
      </c>
      <c r="AR115" s="79" t="str">
        <f>IF(M115="","",IF(M115&lt;=$AR$1,"O","X"))</f>
        <v>O</v>
      </c>
      <c r="AS115" s="79" t="s">
        <v>2</v>
      </c>
      <c r="AT115" s="79" t="str">
        <f>IF(OR(F115="",AI115=""),"",IF(AND((F115&lt;=85),(AI115&gt;=15)),"O","X"))</f>
        <v>X</v>
      </c>
      <c r="AU115" s="79" t="str">
        <f>IF(C115="","",IF(C115&gt;=$AU$1,"O","X"))</f>
        <v>O</v>
      </c>
      <c r="AV115" s="79" t="str">
        <f>IF(AO115="","",IF(AND(AO115="O",AP115="O",AR115="O",AT115="O",AU115="O"),"후보","X"))</f>
        <v/>
      </c>
    </row>
    <row r="116" spans="1:48" s="37" customFormat="1" ht="12" x14ac:dyDescent="0.3">
      <c r="A116" s="74" t="s">
        <v>1944</v>
      </c>
      <c r="B116" s="75" t="s">
        <v>1707</v>
      </c>
      <c r="C116" s="85">
        <v>408</v>
      </c>
      <c r="D116" s="86">
        <v>72</v>
      </c>
      <c r="E116" s="87">
        <v>22</v>
      </c>
      <c r="F116" s="86">
        <v>53.6</v>
      </c>
      <c r="G116" s="17">
        <v>16</v>
      </c>
      <c r="H116" s="88">
        <v>120</v>
      </c>
      <c r="I116" s="89">
        <v>102000</v>
      </c>
      <c r="J116" s="89" t="s">
        <v>82</v>
      </c>
      <c r="K116" s="89">
        <v>55000</v>
      </c>
      <c r="L116" s="89" t="s">
        <v>83</v>
      </c>
      <c r="M116" s="90">
        <f>I116-K116</f>
        <v>47000</v>
      </c>
      <c r="N116" s="4">
        <f>IF(ISERROR(K116/I116),"",K116/I116)</f>
        <v>0.53921568627450978</v>
      </c>
      <c r="O116" s="91">
        <f>I116/E116</f>
        <v>4636.363636363636</v>
      </c>
      <c r="P116" s="91">
        <f>K116/E116</f>
        <v>2500</v>
      </c>
      <c r="Q116" s="79">
        <v>2</v>
      </c>
      <c r="R116" s="79">
        <v>1</v>
      </c>
      <c r="S116" s="79" t="s">
        <v>61</v>
      </c>
      <c r="T116" s="5">
        <v>72</v>
      </c>
      <c r="U116" s="9"/>
      <c r="W116" s="86">
        <f t="shared" si="93"/>
        <v>72</v>
      </c>
      <c r="X116" s="87">
        <f t="shared" si="93"/>
        <v>22</v>
      </c>
      <c r="Y116" s="92">
        <f t="shared" si="94"/>
        <v>120</v>
      </c>
      <c r="Z116" s="90">
        <f t="shared" si="94"/>
        <v>102000</v>
      </c>
      <c r="AA116" s="90">
        <f>K116</f>
        <v>55000</v>
      </c>
      <c r="AB116" s="90">
        <f t="shared" ref="AB116:AD131" si="95">M116</f>
        <v>47000</v>
      </c>
      <c r="AC116" s="4">
        <f t="shared" si="95"/>
        <v>0.53921568627450978</v>
      </c>
      <c r="AD116" s="91">
        <f t="shared" si="95"/>
        <v>4636.363636363636</v>
      </c>
      <c r="AE116" s="79" t="str">
        <f>S116</f>
        <v>복</v>
      </c>
      <c r="AF116" s="79" t="str">
        <f>Q116&amp;"/"&amp;R116</f>
        <v>2/1</v>
      </c>
      <c r="AH116" s="20" t="str">
        <f t="shared" si="51"/>
        <v>금곡동 청솔서광,영남</v>
      </c>
      <c r="AI116" s="87">
        <f t="shared" si="52"/>
        <v>22</v>
      </c>
      <c r="AJ116" s="79" t="str">
        <f>IF(AI116="","",$AJ$2)</f>
        <v>A-</v>
      </c>
      <c r="AK116" s="79" t="s">
        <v>13</v>
      </c>
      <c r="AL116" s="79" t="s">
        <v>62</v>
      </c>
      <c r="AM116" s="79" t="s">
        <v>63</v>
      </c>
      <c r="AN116" s="79" t="str">
        <f>IF(AI116="","",$AN$2)</f>
        <v>C</v>
      </c>
      <c r="AO116" s="79" t="str">
        <f>IF(N116="","",IF(N116&gt;=$AO$1/100,"O","X"))</f>
        <v>X</v>
      </c>
      <c r="AP116" s="79" t="str">
        <f>IF(I116="","",IF(I116&lt;=$AP$1,"O","X"))</f>
        <v>X</v>
      </c>
      <c r="AQ116" s="79" t="str">
        <f>IF(O116="","",IF(O116&lt;=$AQ$1,"O","X"))</f>
        <v>X</v>
      </c>
      <c r="AR116" s="79" t="str">
        <f>IF(M116="","",IF(M116&lt;=$AR$1,"O","X"))</f>
        <v>X</v>
      </c>
      <c r="AS116" s="79" t="s">
        <v>2</v>
      </c>
      <c r="AT116" s="79" t="str">
        <f>IF(OR(F116="",AI116=""),"",IF(AND((F116&lt;=85),(AI116&gt;=15)),"O","X"))</f>
        <v>O</v>
      </c>
      <c r="AU116" s="79" t="str">
        <f>IF(C116="","",IF(C116&gt;=$AU$1,"O","X"))</f>
        <v>O</v>
      </c>
      <c r="AV116" s="79" t="str">
        <f>IF(AO116="","",IF(AND(AO116="O",AP116="O",AR116="O",AT116="O",AU116="O"),"후보","X"))</f>
        <v>X</v>
      </c>
    </row>
    <row r="117" spans="1:48" s="37" customFormat="1" ht="12" x14ac:dyDescent="0.3">
      <c r="A117" s="74" t="s">
        <v>1944</v>
      </c>
      <c r="B117" s="75" t="s">
        <v>1707</v>
      </c>
      <c r="C117" s="85">
        <v>408</v>
      </c>
      <c r="D117" s="86">
        <v>87.2</v>
      </c>
      <c r="E117" s="87">
        <v>26</v>
      </c>
      <c r="F117" s="86">
        <v>70</v>
      </c>
      <c r="G117" s="17">
        <v>21</v>
      </c>
      <c r="H117" s="88">
        <v>120</v>
      </c>
      <c r="I117" s="89">
        <v>120000</v>
      </c>
      <c r="J117" s="89" t="s">
        <v>65</v>
      </c>
      <c r="K117" s="89">
        <v>65000</v>
      </c>
      <c r="L117" s="89" t="s">
        <v>83</v>
      </c>
      <c r="M117" s="90">
        <f>I117-K117</f>
        <v>55000</v>
      </c>
      <c r="N117" s="4">
        <f>IF(ISERROR(K117/I117),"",K117/I117)</f>
        <v>0.54166666666666663</v>
      </c>
      <c r="O117" s="91">
        <f>I117/E117</f>
        <v>4615.3846153846152</v>
      </c>
      <c r="P117" s="91">
        <f>K117/E117</f>
        <v>2500</v>
      </c>
      <c r="Q117" s="79">
        <v>3</v>
      </c>
      <c r="R117" s="79">
        <v>1</v>
      </c>
      <c r="S117" s="79" t="s">
        <v>72</v>
      </c>
      <c r="T117" s="5">
        <v>87</v>
      </c>
      <c r="U117" s="9"/>
      <c r="W117" s="86">
        <f t="shared" si="93"/>
        <v>87.2</v>
      </c>
      <c r="X117" s="87">
        <f t="shared" si="93"/>
        <v>26</v>
      </c>
      <c r="Y117" s="92">
        <f t="shared" si="94"/>
        <v>120</v>
      </c>
      <c r="Z117" s="90">
        <f t="shared" si="94"/>
        <v>120000</v>
      </c>
      <c r="AA117" s="90">
        <f>K117</f>
        <v>65000</v>
      </c>
      <c r="AB117" s="90">
        <f t="shared" si="95"/>
        <v>55000</v>
      </c>
      <c r="AC117" s="4">
        <f t="shared" si="95"/>
        <v>0.54166666666666663</v>
      </c>
      <c r="AD117" s="91">
        <f t="shared" si="95"/>
        <v>4615.3846153846152</v>
      </c>
      <c r="AE117" s="79" t="str">
        <f>S117</f>
        <v>계</v>
      </c>
      <c r="AF117" s="79" t="str">
        <f>Q117&amp;"/"&amp;R117</f>
        <v>3/1</v>
      </c>
      <c r="AH117" s="20" t="str">
        <f t="shared" si="51"/>
        <v>금곡동 청솔서광,영남</v>
      </c>
      <c r="AI117" s="87">
        <f t="shared" si="52"/>
        <v>26</v>
      </c>
      <c r="AJ117" s="79" t="str">
        <f>IF(AI117="","",$AJ$2)</f>
        <v>A-</v>
      </c>
      <c r="AK117" s="79" t="s">
        <v>13</v>
      </c>
      <c r="AL117" s="79" t="s">
        <v>62</v>
      </c>
      <c r="AM117" s="79" t="s">
        <v>63</v>
      </c>
      <c r="AN117" s="79" t="str">
        <f>IF(AI117="","",$AN$2)</f>
        <v>C</v>
      </c>
      <c r="AO117" s="79" t="str">
        <f>IF(N117="","",IF(N117&gt;=$AO$1/100,"O","X"))</f>
        <v>X</v>
      </c>
      <c r="AP117" s="79" t="str">
        <f>IF(I117="","",IF(I117&lt;=$AP$1,"O","X"))</f>
        <v>X</v>
      </c>
      <c r="AQ117" s="79" t="str">
        <f>IF(O117="","",IF(O117&lt;=$AQ$1,"O","X"))</f>
        <v>X</v>
      </c>
      <c r="AR117" s="79" t="str">
        <f>IF(M117="","",IF(M117&lt;=$AR$1,"O","X"))</f>
        <v>X</v>
      </c>
      <c r="AS117" s="79" t="s">
        <v>2</v>
      </c>
      <c r="AT117" s="79" t="str">
        <f>IF(OR(F117="",AI117=""),"",IF(AND((F117&lt;=85),(AI117&gt;=15)),"O","X"))</f>
        <v>O</v>
      </c>
      <c r="AU117" s="79" t="str">
        <f>IF(C117="","",IF(C117&gt;=$AU$1,"O","X"))</f>
        <v>O</v>
      </c>
      <c r="AV117" s="79" t="str">
        <f>IF(AO117="","",IF(AND(AO117="O",AP117="O",AR117="O",AT117="O",AU117="O"),"후보","X"))</f>
        <v>X</v>
      </c>
    </row>
    <row r="118" spans="1:48" s="37" customFormat="1" ht="12" x14ac:dyDescent="0.3">
      <c r="A118" s="74" t="s">
        <v>1944</v>
      </c>
      <c r="B118" s="75" t="s">
        <v>1708</v>
      </c>
      <c r="C118" s="85">
        <v>408</v>
      </c>
      <c r="D118" s="86">
        <v>108</v>
      </c>
      <c r="E118" s="87">
        <v>33</v>
      </c>
      <c r="F118" s="86">
        <v>85</v>
      </c>
      <c r="G118" s="17">
        <v>26</v>
      </c>
      <c r="H118" s="88">
        <v>167</v>
      </c>
      <c r="I118" s="89">
        <v>130000</v>
      </c>
      <c r="J118" s="89" t="s">
        <v>59</v>
      </c>
      <c r="K118" s="89">
        <v>80000</v>
      </c>
      <c r="L118" s="89" t="s">
        <v>68</v>
      </c>
      <c r="M118" s="90">
        <f>I118-K118</f>
        <v>50000</v>
      </c>
      <c r="N118" s="4">
        <f>IF(ISERROR(K118/I118),"",K118/I118)</f>
        <v>0.61538461538461542</v>
      </c>
      <c r="O118" s="91">
        <f>I118/E118</f>
        <v>3939.3939393939395</v>
      </c>
      <c r="P118" s="91">
        <f>K118/E118</f>
        <v>2424.242424242424</v>
      </c>
      <c r="Q118" s="79">
        <v>3</v>
      </c>
      <c r="R118" s="79">
        <v>2</v>
      </c>
      <c r="S118" s="79" t="s">
        <v>72</v>
      </c>
      <c r="T118" s="5" t="s">
        <v>118</v>
      </c>
      <c r="U118" s="9"/>
      <c r="W118" s="86">
        <f t="shared" si="93"/>
        <v>108</v>
      </c>
      <c r="X118" s="87">
        <f t="shared" si="93"/>
        <v>33</v>
      </c>
      <c r="Y118" s="92">
        <f t="shared" si="94"/>
        <v>167</v>
      </c>
      <c r="Z118" s="90">
        <f t="shared" si="94"/>
        <v>130000</v>
      </c>
      <c r="AA118" s="90">
        <f>K118</f>
        <v>80000</v>
      </c>
      <c r="AB118" s="90">
        <f t="shared" si="95"/>
        <v>50000</v>
      </c>
      <c r="AC118" s="4">
        <f t="shared" si="95"/>
        <v>0.61538461538461542</v>
      </c>
      <c r="AD118" s="91">
        <f t="shared" si="95"/>
        <v>3939.3939393939395</v>
      </c>
      <c r="AE118" s="79" t="str">
        <f>S118</f>
        <v>계</v>
      </c>
      <c r="AF118" s="79" t="str">
        <f>Q118&amp;"/"&amp;R118</f>
        <v>3/2</v>
      </c>
      <c r="AH118" s="20" t="str">
        <f t="shared" si="51"/>
        <v>금곡동 청솔서광,영남</v>
      </c>
      <c r="AI118" s="87">
        <f t="shared" si="52"/>
        <v>33</v>
      </c>
      <c r="AJ118" s="79" t="str">
        <f>IF(AI118="","",$AJ$2)</f>
        <v>A-</v>
      </c>
      <c r="AK118" s="79" t="s">
        <v>13</v>
      </c>
      <c r="AL118" s="79" t="s">
        <v>62</v>
      </c>
      <c r="AM118" s="79" t="s">
        <v>63</v>
      </c>
      <c r="AN118" s="79" t="str">
        <f>IF(AI118="","",$AN$2)</f>
        <v>C</v>
      </c>
      <c r="AO118" s="79" t="str">
        <f>IF(N118="","",IF(N118&gt;=$AO$1/100,"O","X"))</f>
        <v>X</v>
      </c>
      <c r="AP118" s="79" t="str">
        <f>IF(I118="","",IF(I118&lt;=$AP$1,"O","X"))</f>
        <v>X</v>
      </c>
      <c r="AQ118" s="79" t="str">
        <f>IF(O118="","",IF(O118&lt;=$AQ$1,"O","X"))</f>
        <v>X</v>
      </c>
      <c r="AR118" s="79" t="str">
        <f>IF(M118="","",IF(M118&lt;=$AR$1,"O","X"))</f>
        <v>X</v>
      </c>
      <c r="AS118" s="79" t="s">
        <v>2</v>
      </c>
      <c r="AT118" s="79" t="str">
        <f>IF(OR(F118="",AI118=""),"",IF(AND((F118&lt;=85),(AI118&gt;=15)),"O","X"))</f>
        <v>O</v>
      </c>
      <c r="AU118" s="79" t="str">
        <f>IF(C118="","",IF(C118&gt;=$AU$1,"O","X"))</f>
        <v>O</v>
      </c>
      <c r="AV118" s="79" t="str">
        <f>IF(AO118="","",IF(AND(AO118="O",AP118="O",AR118="O",AT118="O",AU118="O"),"후보","X"))</f>
        <v>X</v>
      </c>
    </row>
    <row r="119" spans="1:48" s="37" customFormat="1" ht="12" x14ac:dyDescent="0.3">
      <c r="A119" s="74" t="s">
        <v>1944</v>
      </c>
      <c r="B119" s="75" t="s">
        <v>1707</v>
      </c>
      <c r="C119" s="85">
        <v>408</v>
      </c>
      <c r="D119" s="86">
        <v>107.9</v>
      </c>
      <c r="E119" s="87">
        <v>33</v>
      </c>
      <c r="F119" s="86">
        <v>84.9</v>
      </c>
      <c r="G119" s="17">
        <v>26</v>
      </c>
      <c r="H119" s="88">
        <v>1</v>
      </c>
      <c r="I119" s="89"/>
      <c r="J119" s="89"/>
      <c r="K119" s="89"/>
      <c r="L119" s="89"/>
      <c r="M119" s="90">
        <f>I119-K119</f>
        <v>0</v>
      </c>
      <c r="N119" s="4" t="str">
        <f>IF(ISERROR(K119/I119),"",K119/I119)</f>
        <v/>
      </c>
      <c r="O119" s="91">
        <f>I119/E119</f>
        <v>0</v>
      </c>
      <c r="P119" s="91">
        <f>K119/E119</f>
        <v>0</v>
      </c>
      <c r="Q119" s="79">
        <v>3</v>
      </c>
      <c r="R119" s="79">
        <v>2</v>
      </c>
      <c r="S119" s="79" t="s">
        <v>72</v>
      </c>
      <c r="T119" s="5" t="s">
        <v>101</v>
      </c>
      <c r="U119" s="9"/>
      <c r="W119" s="86">
        <f t="shared" si="93"/>
        <v>107.9</v>
      </c>
      <c r="X119" s="87">
        <f t="shared" si="93"/>
        <v>33</v>
      </c>
      <c r="Y119" s="92">
        <f t="shared" si="94"/>
        <v>1</v>
      </c>
      <c r="Z119" s="90">
        <f t="shared" si="94"/>
        <v>0</v>
      </c>
      <c r="AA119" s="90">
        <f>K119</f>
        <v>0</v>
      </c>
      <c r="AB119" s="90">
        <f t="shared" si="95"/>
        <v>0</v>
      </c>
      <c r="AC119" s="4" t="str">
        <f t="shared" si="95"/>
        <v/>
      </c>
      <c r="AD119" s="91">
        <f t="shared" si="95"/>
        <v>0</v>
      </c>
      <c r="AE119" s="79" t="str">
        <f>S119</f>
        <v>계</v>
      </c>
      <c r="AF119" s="79" t="str">
        <f>Q119&amp;"/"&amp;R119</f>
        <v>3/2</v>
      </c>
      <c r="AH119" s="20" t="str">
        <f t="shared" si="51"/>
        <v>금곡동 청솔서광,영남</v>
      </c>
      <c r="AI119" s="87">
        <f t="shared" si="52"/>
        <v>33</v>
      </c>
      <c r="AJ119" s="79" t="str">
        <f>IF(AI119="","",$AJ$2)</f>
        <v>A-</v>
      </c>
      <c r="AK119" s="79" t="s">
        <v>13</v>
      </c>
      <c r="AL119" s="79" t="s">
        <v>62</v>
      </c>
      <c r="AM119" s="79" t="s">
        <v>63</v>
      </c>
      <c r="AN119" s="79" t="str">
        <f>IF(AI119="","",$AN$2)</f>
        <v>C</v>
      </c>
      <c r="AO119" s="79" t="str">
        <f>IF(N119="","",IF(N119&gt;=$AO$1/100,"O","X"))</f>
        <v/>
      </c>
      <c r="AP119" s="79" t="str">
        <f>IF(I119="","",IF(I119&lt;=$AP$1,"O","X"))</f>
        <v/>
      </c>
      <c r="AQ119" s="79" t="str">
        <f>IF(O119="","",IF(O119&lt;=$AQ$1,"O","X"))</f>
        <v>O</v>
      </c>
      <c r="AR119" s="79" t="str">
        <f>IF(M119="","",IF(M119&lt;=$AR$1,"O","X"))</f>
        <v>O</v>
      </c>
      <c r="AS119" s="79" t="s">
        <v>2</v>
      </c>
      <c r="AT119" s="79" t="str">
        <f>IF(OR(F119="",AI119=""),"",IF(AND((F119&lt;=85),(AI119&gt;=15)),"O","X"))</f>
        <v>O</v>
      </c>
      <c r="AU119" s="79" t="str">
        <f>IF(C119="","",IF(C119&gt;=$AU$1,"O","X"))</f>
        <v>O</v>
      </c>
      <c r="AV119" s="79" t="str">
        <f>IF(AO119="","",IF(AND(AO119="O",AP119="O",AR119="O",AT119="O",AU119="O"),"후보","X"))</f>
        <v/>
      </c>
    </row>
    <row r="120" spans="1:48" s="37" customFormat="1" ht="12" x14ac:dyDescent="0.3">
      <c r="A120" s="74" t="s">
        <v>1945</v>
      </c>
      <c r="B120" s="75" t="s">
        <v>1725</v>
      </c>
      <c r="C120" s="85">
        <v>624</v>
      </c>
      <c r="D120" s="86">
        <v>56.8</v>
      </c>
      <c r="E120" s="87">
        <v>17</v>
      </c>
      <c r="F120" s="86">
        <v>40.5</v>
      </c>
      <c r="G120" s="17">
        <v>12</v>
      </c>
      <c r="H120" s="88">
        <v>176</v>
      </c>
      <c r="I120" s="89">
        <v>77000</v>
      </c>
      <c r="J120" s="89" t="s">
        <v>80</v>
      </c>
      <c r="K120" s="89">
        <v>33000</v>
      </c>
      <c r="L120" s="89" t="s">
        <v>82</v>
      </c>
      <c r="M120" s="90">
        <f>I120-K120</f>
        <v>44000</v>
      </c>
      <c r="N120" s="4">
        <f>IF(ISERROR(K120/I120),"",K120/I120)</f>
        <v>0.42857142857142855</v>
      </c>
      <c r="O120" s="91">
        <f>I120/E120</f>
        <v>4529.411764705882</v>
      </c>
      <c r="P120" s="91">
        <f>K120/E120</f>
        <v>1941.1764705882354</v>
      </c>
      <c r="Q120" s="79">
        <v>2</v>
      </c>
      <c r="R120" s="79">
        <v>1</v>
      </c>
      <c r="S120" s="79" t="s">
        <v>61</v>
      </c>
      <c r="T120" s="5">
        <v>56</v>
      </c>
      <c r="U120" s="9"/>
      <c r="W120" s="86">
        <f t="shared" si="93"/>
        <v>56.8</v>
      </c>
      <c r="X120" s="87">
        <f t="shared" si="93"/>
        <v>17</v>
      </c>
      <c r="Y120" s="92">
        <f t="shared" si="94"/>
        <v>176</v>
      </c>
      <c r="Z120" s="90">
        <f t="shared" si="94"/>
        <v>77000</v>
      </c>
      <c r="AA120" s="90">
        <f>K120</f>
        <v>33000</v>
      </c>
      <c r="AB120" s="90">
        <f t="shared" si="95"/>
        <v>44000</v>
      </c>
      <c r="AC120" s="4">
        <f t="shared" si="95"/>
        <v>0.42857142857142855</v>
      </c>
      <c r="AD120" s="91">
        <f t="shared" si="95"/>
        <v>4529.411764705882</v>
      </c>
      <c r="AE120" s="79" t="str">
        <f>S120</f>
        <v>복</v>
      </c>
      <c r="AF120" s="79" t="str">
        <f>Q120&amp;"/"&amp;R120</f>
        <v>2/1</v>
      </c>
      <c r="AH120" s="20" t="str">
        <f t="shared" si="51"/>
        <v>금곡동 청솔유천화인</v>
      </c>
      <c r="AI120" s="87">
        <f t="shared" si="52"/>
        <v>17</v>
      </c>
      <c r="AJ120" s="79" t="str">
        <f>IF(AI120="","",$AJ$2)</f>
        <v>A-</v>
      </c>
      <c r="AK120" s="79" t="s">
        <v>13</v>
      </c>
      <c r="AL120" s="79" t="s">
        <v>62</v>
      </c>
      <c r="AM120" s="79" t="s">
        <v>63</v>
      </c>
      <c r="AN120" s="79" t="str">
        <f>IF(AI120="","",$AN$2)</f>
        <v>C</v>
      </c>
      <c r="AO120" s="79" t="str">
        <f>IF(N120="","",IF(N120&gt;=$AO$1/100,"O","X"))</f>
        <v>X</v>
      </c>
      <c r="AP120" s="79" t="str">
        <f>IF(I120="","",IF(I120&lt;=$AP$1,"O","X"))</f>
        <v>X</v>
      </c>
      <c r="AQ120" s="79" t="str">
        <f>IF(O120="","",IF(O120&lt;=$AQ$1,"O","X"))</f>
        <v>X</v>
      </c>
      <c r="AR120" s="79" t="str">
        <f>IF(M120="","",IF(M120&lt;=$AR$1,"O","X"))</f>
        <v>X</v>
      </c>
      <c r="AS120" s="79" t="s">
        <v>2</v>
      </c>
      <c r="AT120" s="79" t="str">
        <f>IF(OR(F120="",AI120=""),"",IF(AND((F120&lt;=85),(AI120&gt;=15)),"O","X"))</f>
        <v>O</v>
      </c>
      <c r="AU120" s="79" t="str">
        <f>IF(C120="","",IF(C120&gt;=$AU$1,"O","X"))</f>
        <v>O</v>
      </c>
      <c r="AV120" s="79" t="str">
        <f>IF(AO120="","",IF(AND(AO120="O",AP120="O",AR120="O",AT120="O",AU120="O"),"후보","X"))</f>
        <v>X</v>
      </c>
    </row>
    <row r="121" spans="1:48" s="37" customFormat="1" ht="12" x14ac:dyDescent="0.3">
      <c r="A121" s="74" t="s">
        <v>1945</v>
      </c>
      <c r="B121" s="75" t="s">
        <v>1723</v>
      </c>
      <c r="C121" s="85">
        <v>624</v>
      </c>
      <c r="D121" s="86">
        <v>103.9</v>
      </c>
      <c r="E121" s="87">
        <v>31</v>
      </c>
      <c r="F121" s="86">
        <v>84.6</v>
      </c>
      <c r="G121" s="17">
        <v>26</v>
      </c>
      <c r="H121" s="88">
        <v>56</v>
      </c>
      <c r="I121" s="89">
        <v>135000</v>
      </c>
      <c r="J121" s="89" t="s">
        <v>59</v>
      </c>
      <c r="K121" s="89">
        <v>75000</v>
      </c>
      <c r="L121" s="89" t="s">
        <v>59</v>
      </c>
      <c r="M121" s="90">
        <f>I121-K121</f>
        <v>60000</v>
      </c>
      <c r="N121" s="4">
        <f>IF(ISERROR(K121/I121),"",K121/I121)</f>
        <v>0.55555555555555558</v>
      </c>
      <c r="O121" s="91">
        <f>I121/E121</f>
        <v>4354.8387096774195</v>
      </c>
      <c r="P121" s="91">
        <f>K121/E121</f>
        <v>2419.3548387096776</v>
      </c>
      <c r="Q121" s="79">
        <v>3</v>
      </c>
      <c r="R121" s="79">
        <v>2</v>
      </c>
      <c r="S121" s="79" t="s">
        <v>72</v>
      </c>
      <c r="T121" s="5">
        <v>103</v>
      </c>
      <c r="U121" s="9"/>
      <c r="W121" s="86">
        <f t="shared" si="93"/>
        <v>103.9</v>
      </c>
      <c r="X121" s="87">
        <f t="shared" si="93"/>
        <v>31</v>
      </c>
      <c r="Y121" s="92">
        <f t="shared" si="94"/>
        <v>56</v>
      </c>
      <c r="Z121" s="90">
        <f t="shared" si="94"/>
        <v>135000</v>
      </c>
      <c r="AA121" s="90">
        <f>K121</f>
        <v>75000</v>
      </c>
      <c r="AB121" s="90">
        <f t="shared" si="95"/>
        <v>60000</v>
      </c>
      <c r="AC121" s="4">
        <f t="shared" si="95"/>
        <v>0.55555555555555558</v>
      </c>
      <c r="AD121" s="91">
        <f t="shared" si="95"/>
        <v>4354.8387096774195</v>
      </c>
      <c r="AE121" s="79" t="str">
        <f>S121</f>
        <v>계</v>
      </c>
      <c r="AF121" s="79" t="str">
        <f>Q121&amp;"/"&amp;R121</f>
        <v>3/2</v>
      </c>
      <c r="AH121" s="20" t="str">
        <f t="shared" si="51"/>
        <v>금곡동 청솔유천화인</v>
      </c>
      <c r="AI121" s="87">
        <f t="shared" si="52"/>
        <v>31</v>
      </c>
      <c r="AJ121" s="79" t="str">
        <f>IF(AI121="","",$AJ$2)</f>
        <v>A-</v>
      </c>
      <c r="AK121" s="79" t="s">
        <v>13</v>
      </c>
      <c r="AL121" s="79" t="s">
        <v>62</v>
      </c>
      <c r="AM121" s="79" t="s">
        <v>63</v>
      </c>
      <c r="AN121" s="79" t="str">
        <f>IF(AI121="","",$AN$2)</f>
        <v>C</v>
      </c>
      <c r="AO121" s="79" t="str">
        <f>IF(N121="","",IF(N121&gt;=$AO$1/100,"O","X"))</f>
        <v>X</v>
      </c>
      <c r="AP121" s="79" t="str">
        <f>IF(I121="","",IF(I121&lt;=$AP$1,"O","X"))</f>
        <v>X</v>
      </c>
      <c r="AQ121" s="79" t="str">
        <f>IF(O121="","",IF(O121&lt;=$AQ$1,"O","X"))</f>
        <v>X</v>
      </c>
      <c r="AR121" s="79" t="str">
        <f>IF(M121="","",IF(M121&lt;=$AR$1,"O","X"))</f>
        <v>X</v>
      </c>
      <c r="AS121" s="79" t="s">
        <v>2</v>
      </c>
      <c r="AT121" s="79" t="str">
        <f>IF(OR(F121="",AI121=""),"",IF(AND((F121&lt;=85),(AI121&gt;=15)),"O","X"))</f>
        <v>O</v>
      </c>
      <c r="AU121" s="79" t="str">
        <f>IF(C121="","",IF(C121&gt;=$AU$1,"O","X"))</f>
        <v>O</v>
      </c>
      <c r="AV121" s="79" t="str">
        <f>IF(AO121="","",IF(AND(AO121="O",AP121="O",AR121="O",AT121="O",AU121="O"),"후보","X"))</f>
        <v>X</v>
      </c>
    </row>
    <row r="122" spans="1:48" s="37" customFormat="1" ht="12" x14ac:dyDescent="0.3">
      <c r="A122" s="74" t="s">
        <v>1750</v>
      </c>
      <c r="B122" s="75" t="s">
        <v>1725</v>
      </c>
      <c r="C122" s="85">
        <v>624</v>
      </c>
      <c r="D122" s="86">
        <v>106.4</v>
      </c>
      <c r="E122" s="87">
        <v>32</v>
      </c>
      <c r="F122" s="86">
        <v>84.6</v>
      </c>
      <c r="G122" s="17">
        <v>26</v>
      </c>
      <c r="H122" s="88">
        <v>392</v>
      </c>
      <c r="I122" s="89">
        <v>133000</v>
      </c>
      <c r="J122" s="89" t="s">
        <v>79</v>
      </c>
      <c r="K122" s="89">
        <v>73000</v>
      </c>
      <c r="L122" s="89" t="s">
        <v>64</v>
      </c>
      <c r="M122" s="90">
        <f>I122-K122</f>
        <v>60000</v>
      </c>
      <c r="N122" s="4">
        <f>IF(ISERROR(K122/I122),"",K122/I122)</f>
        <v>0.54887218045112784</v>
      </c>
      <c r="O122" s="91">
        <f>I122/E122</f>
        <v>4156.25</v>
      </c>
      <c r="P122" s="91">
        <f>K122/E122</f>
        <v>2281.25</v>
      </c>
      <c r="Q122" s="79">
        <v>3</v>
      </c>
      <c r="R122" s="79">
        <v>2</v>
      </c>
      <c r="S122" s="79" t="s">
        <v>72</v>
      </c>
      <c r="T122" s="5">
        <v>106</v>
      </c>
      <c r="U122" s="9"/>
      <c r="W122" s="86">
        <f t="shared" si="93"/>
        <v>106.4</v>
      </c>
      <c r="X122" s="87">
        <f t="shared" si="93"/>
        <v>32</v>
      </c>
      <c r="Y122" s="92">
        <f t="shared" si="94"/>
        <v>392</v>
      </c>
      <c r="Z122" s="90">
        <f t="shared" si="94"/>
        <v>133000</v>
      </c>
      <c r="AA122" s="90">
        <f>K122</f>
        <v>73000</v>
      </c>
      <c r="AB122" s="90">
        <f t="shared" si="95"/>
        <v>60000</v>
      </c>
      <c r="AC122" s="4">
        <f t="shared" si="95"/>
        <v>0.54887218045112784</v>
      </c>
      <c r="AD122" s="91">
        <f t="shared" si="95"/>
        <v>4156.25</v>
      </c>
      <c r="AE122" s="79" t="str">
        <f>S122</f>
        <v>계</v>
      </c>
      <c r="AF122" s="79" t="str">
        <f>Q122&amp;"/"&amp;R122</f>
        <v>3/2</v>
      </c>
      <c r="AH122" s="20" t="str">
        <f t="shared" si="51"/>
        <v>금곡동 청솔유천화인</v>
      </c>
      <c r="AI122" s="87">
        <f t="shared" si="52"/>
        <v>32</v>
      </c>
      <c r="AJ122" s="79" t="str">
        <f>IF(AI122="","",$AJ$2)</f>
        <v>A-</v>
      </c>
      <c r="AK122" s="79" t="s">
        <v>13</v>
      </c>
      <c r="AL122" s="79" t="s">
        <v>62</v>
      </c>
      <c r="AM122" s="79" t="s">
        <v>63</v>
      </c>
      <c r="AN122" s="79" t="str">
        <f>IF(AI122="","",$AN$2)</f>
        <v>C</v>
      </c>
      <c r="AO122" s="79" t="str">
        <f>IF(N122="","",IF(N122&gt;=$AO$1/100,"O","X"))</f>
        <v>X</v>
      </c>
      <c r="AP122" s="79" t="str">
        <f>IF(I122="","",IF(I122&lt;=$AP$1,"O","X"))</f>
        <v>X</v>
      </c>
      <c r="AQ122" s="79" t="str">
        <f>IF(O122="","",IF(O122&lt;=$AQ$1,"O","X"))</f>
        <v>X</v>
      </c>
      <c r="AR122" s="79" t="str">
        <f>IF(M122="","",IF(M122&lt;=$AR$1,"O","X"))</f>
        <v>X</v>
      </c>
      <c r="AS122" s="79" t="s">
        <v>2</v>
      </c>
      <c r="AT122" s="79" t="str">
        <f>IF(OR(F122="",AI122=""),"",IF(AND((F122&lt;=85),(AI122&gt;=15)),"O","X"))</f>
        <v>O</v>
      </c>
      <c r="AU122" s="79" t="str">
        <f>IF(C122="","",IF(C122&gt;=$AU$1,"O","X"))</f>
        <v>O</v>
      </c>
      <c r="AV122" s="79" t="str">
        <f>IF(AO122="","",IF(AND(AO122="O",AP122="O",AR122="O",AT122="O",AU122="O"),"후보","X"))</f>
        <v>X</v>
      </c>
    </row>
    <row r="123" spans="1:48" s="37" customFormat="1" ht="12" x14ac:dyDescent="0.3">
      <c r="A123" s="74" t="s">
        <v>1946</v>
      </c>
      <c r="B123" s="75" t="s">
        <v>1947</v>
      </c>
      <c r="C123" s="85">
        <v>492</v>
      </c>
      <c r="D123" s="86">
        <v>74.8</v>
      </c>
      <c r="E123" s="87">
        <v>23</v>
      </c>
      <c r="F123" s="86">
        <v>55.4</v>
      </c>
      <c r="G123" s="17">
        <v>17</v>
      </c>
      <c r="H123" s="88">
        <v>300</v>
      </c>
      <c r="I123" s="89">
        <v>100000</v>
      </c>
      <c r="J123" s="89" t="s">
        <v>81</v>
      </c>
      <c r="K123" s="89">
        <v>55000</v>
      </c>
      <c r="L123" s="89" t="s">
        <v>82</v>
      </c>
      <c r="M123" s="90">
        <f>I123-K123</f>
        <v>45000</v>
      </c>
      <c r="N123" s="4">
        <f>IF(ISERROR(K123/I123),"",K123/I123)</f>
        <v>0.55000000000000004</v>
      </c>
      <c r="O123" s="91">
        <f>I123/E123</f>
        <v>4347.826086956522</v>
      </c>
      <c r="P123" s="91">
        <f>K123/E123</f>
        <v>2391.304347826087</v>
      </c>
      <c r="Q123" s="79">
        <v>3</v>
      </c>
      <c r="R123" s="79">
        <v>1</v>
      </c>
      <c r="S123" s="79" t="s">
        <v>61</v>
      </c>
      <c r="T123" s="5">
        <v>74</v>
      </c>
      <c r="U123" s="9"/>
      <c r="W123" s="86">
        <f>D123</f>
        <v>74.8</v>
      </c>
      <c r="X123" s="87">
        <f>E123</f>
        <v>23</v>
      </c>
      <c r="Y123" s="92">
        <f>H123</f>
        <v>300</v>
      </c>
      <c r="Z123" s="90">
        <f>I123</f>
        <v>100000</v>
      </c>
      <c r="AA123" s="90">
        <f>K123</f>
        <v>55000</v>
      </c>
      <c r="AB123" s="90">
        <f t="shared" si="95"/>
        <v>45000</v>
      </c>
      <c r="AC123" s="4">
        <f t="shared" si="95"/>
        <v>0.55000000000000004</v>
      </c>
      <c r="AD123" s="91">
        <f t="shared" si="95"/>
        <v>4347.826086956522</v>
      </c>
      <c r="AE123" s="79" t="str">
        <f>S123</f>
        <v>복</v>
      </c>
      <c r="AF123" s="79" t="str">
        <f>Q123&amp;"/"&amp;R123</f>
        <v>3/1</v>
      </c>
      <c r="AH123" s="20" t="str">
        <f t="shared" si="51"/>
        <v>금곡동 청솔계룡</v>
      </c>
      <c r="AI123" s="87">
        <f t="shared" si="52"/>
        <v>23</v>
      </c>
      <c r="AJ123" s="79" t="str">
        <f>IF(AI123="","",$AJ$2)</f>
        <v>A-</v>
      </c>
      <c r="AK123" s="79" t="s">
        <v>13</v>
      </c>
      <c r="AL123" s="79" t="s">
        <v>62</v>
      </c>
      <c r="AM123" s="79" t="s">
        <v>63</v>
      </c>
      <c r="AN123" s="79" t="str">
        <f>IF(AI123="","",$AN$2)</f>
        <v>C</v>
      </c>
      <c r="AO123" s="79" t="str">
        <f>IF(N123="","",IF(N123&gt;=$AO$1/100,"O","X"))</f>
        <v>X</v>
      </c>
      <c r="AP123" s="79" t="str">
        <f>IF(I123="","",IF(I123&lt;=$AP$1,"O","X"))</f>
        <v>X</v>
      </c>
      <c r="AQ123" s="79" t="str">
        <f>IF(O123="","",IF(O123&lt;=$AQ$1,"O","X"))</f>
        <v>X</v>
      </c>
      <c r="AR123" s="79" t="str">
        <f>IF(M123="","",IF(M123&lt;=$AR$1,"O","X"))</f>
        <v>X</v>
      </c>
      <c r="AS123" s="79" t="s">
        <v>2</v>
      </c>
      <c r="AT123" s="79" t="str">
        <f>IF(OR(F123="",AI123=""),"",IF(AND((F123&lt;=85),(AI123&gt;=15)),"O","X"))</f>
        <v>O</v>
      </c>
      <c r="AU123" s="79" t="str">
        <f>IF(C123="","",IF(C123&gt;=$AU$1,"O","X"))</f>
        <v>O</v>
      </c>
      <c r="AV123" s="79" t="str">
        <f>IF(AO123="","",IF(AND(AO123="O",AP123="O",AR123="O",AT123="O",AU123="O"),"후보","X"))</f>
        <v>X</v>
      </c>
    </row>
    <row r="124" spans="1:48" s="37" customFormat="1" ht="12" x14ac:dyDescent="0.3">
      <c r="A124" s="74" t="s">
        <v>1948</v>
      </c>
      <c r="B124" s="75" t="s">
        <v>1751</v>
      </c>
      <c r="C124" s="85">
        <v>492</v>
      </c>
      <c r="D124" s="86">
        <v>107.3</v>
      </c>
      <c r="E124" s="87">
        <v>32</v>
      </c>
      <c r="F124" s="86">
        <v>85</v>
      </c>
      <c r="G124" s="17">
        <v>26</v>
      </c>
      <c r="H124" s="88">
        <v>192</v>
      </c>
      <c r="I124" s="89">
        <v>130500</v>
      </c>
      <c r="J124" s="89" t="s">
        <v>71</v>
      </c>
      <c r="K124" s="89">
        <v>70000</v>
      </c>
      <c r="L124" s="89" t="s">
        <v>79</v>
      </c>
      <c r="M124" s="90">
        <f>I124-K124</f>
        <v>60500</v>
      </c>
      <c r="N124" s="4">
        <f>IF(ISERROR(K124/I124),"",K124/I124)</f>
        <v>0.53639846743295017</v>
      </c>
      <c r="O124" s="91">
        <f>I124/E124</f>
        <v>4078.125</v>
      </c>
      <c r="P124" s="91">
        <f>K124/E124</f>
        <v>2187.5</v>
      </c>
      <c r="Q124" s="79">
        <v>3</v>
      </c>
      <c r="R124" s="79">
        <v>2</v>
      </c>
      <c r="S124" s="79" t="s">
        <v>72</v>
      </c>
      <c r="T124" s="5">
        <v>107</v>
      </c>
      <c r="U124" s="9"/>
      <c r="W124" s="86">
        <f>D124</f>
        <v>107.3</v>
      </c>
      <c r="X124" s="87">
        <f>E124</f>
        <v>32</v>
      </c>
      <c r="Y124" s="92">
        <f>H124</f>
        <v>192</v>
      </c>
      <c r="Z124" s="90">
        <f>I124</f>
        <v>130500</v>
      </c>
      <c r="AA124" s="90">
        <f>K124</f>
        <v>70000</v>
      </c>
      <c r="AB124" s="90">
        <f t="shared" si="95"/>
        <v>60500</v>
      </c>
      <c r="AC124" s="4">
        <f t="shared" si="95"/>
        <v>0.53639846743295017</v>
      </c>
      <c r="AD124" s="91">
        <f t="shared" si="95"/>
        <v>4078.125</v>
      </c>
      <c r="AE124" s="79" t="str">
        <f>S124</f>
        <v>계</v>
      </c>
      <c r="AF124" s="79" t="str">
        <f>Q124&amp;"/"&amp;R124</f>
        <v>3/2</v>
      </c>
      <c r="AH124" s="20" t="str">
        <f t="shared" si="51"/>
        <v>금곡동 청솔계룡</v>
      </c>
      <c r="AI124" s="87">
        <f t="shared" si="52"/>
        <v>32</v>
      </c>
      <c r="AJ124" s="79" t="str">
        <f>IF(AI124="","",$AJ$2)</f>
        <v>A-</v>
      </c>
      <c r="AK124" s="79" t="s">
        <v>13</v>
      </c>
      <c r="AL124" s="79" t="s">
        <v>62</v>
      </c>
      <c r="AM124" s="79" t="s">
        <v>63</v>
      </c>
      <c r="AN124" s="79" t="str">
        <f>IF(AI124="","",$AN$2)</f>
        <v>C</v>
      </c>
      <c r="AO124" s="79" t="str">
        <f>IF(N124="","",IF(N124&gt;=$AO$1/100,"O","X"))</f>
        <v>X</v>
      </c>
      <c r="AP124" s="79" t="str">
        <f>IF(I124="","",IF(I124&lt;=$AP$1,"O","X"))</f>
        <v>X</v>
      </c>
      <c r="AQ124" s="79" t="str">
        <f>IF(O124="","",IF(O124&lt;=$AQ$1,"O","X"))</f>
        <v>X</v>
      </c>
      <c r="AR124" s="79" t="str">
        <f>IF(M124="","",IF(M124&lt;=$AR$1,"O","X"))</f>
        <v>X</v>
      </c>
      <c r="AS124" s="79" t="s">
        <v>2</v>
      </c>
      <c r="AT124" s="79" t="str">
        <f>IF(OR(F124="",AI124=""),"",IF(AND((F124&lt;=85),(AI124&gt;=15)),"O","X"))</f>
        <v>O</v>
      </c>
      <c r="AU124" s="79" t="str">
        <f>IF(C124="","",IF(C124&gt;=$AU$1,"O","X"))</f>
        <v>O</v>
      </c>
      <c r="AV124" s="79" t="str">
        <f>IF(AO124="","",IF(AND(AO124="O",AP124="O",AR124="O",AT124="O",AU124="O"),"후보","X"))</f>
        <v>X</v>
      </c>
    </row>
    <row r="125" spans="1:48" s="37" customFormat="1" ht="12" x14ac:dyDescent="0.3">
      <c r="A125" s="74" t="s">
        <v>1752</v>
      </c>
      <c r="B125" s="75" t="s">
        <v>1949</v>
      </c>
      <c r="C125" s="85">
        <v>474</v>
      </c>
      <c r="D125" s="86">
        <v>80.099999999999994</v>
      </c>
      <c r="E125" s="87">
        <v>24</v>
      </c>
      <c r="F125" s="86">
        <v>58.2</v>
      </c>
      <c r="G125" s="17">
        <v>18</v>
      </c>
      <c r="H125" s="88">
        <v>236</v>
      </c>
      <c r="I125" s="89">
        <v>97000</v>
      </c>
      <c r="J125" s="89" t="s">
        <v>83</v>
      </c>
      <c r="K125" s="89">
        <v>53000</v>
      </c>
      <c r="L125" s="89" t="s">
        <v>66</v>
      </c>
      <c r="M125" s="90">
        <f>I125-K125</f>
        <v>44000</v>
      </c>
      <c r="N125" s="4">
        <f>IF(ISERROR(K125/I125),"",K125/I125)</f>
        <v>0.54639175257731953</v>
      </c>
      <c r="O125" s="91">
        <f>I125/E125</f>
        <v>4041.6666666666665</v>
      </c>
      <c r="P125" s="91">
        <f>K125/E125</f>
        <v>2208.3333333333335</v>
      </c>
      <c r="Q125" s="79">
        <v>2</v>
      </c>
      <c r="R125" s="79">
        <v>1</v>
      </c>
      <c r="S125" s="79" t="s">
        <v>61</v>
      </c>
      <c r="T125" s="5">
        <v>80</v>
      </c>
      <c r="U125" s="9"/>
      <c r="W125" s="86">
        <f t="shared" ref="W125:X140" si="96">D125</f>
        <v>80.099999999999994</v>
      </c>
      <c r="X125" s="87">
        <f t="shared" si="96"/>
        <v>24</v>
      </c>
      <c r="Y125" s="92">
        <f t="shared" ref="Y125:Z140" si="97">H125</f>
        <v>236</v>
      </c>
      <c r="Z125" s="90">
        <f t="shared" si="97"/>
        <v>97000</v>
      </c>
      <c r="AA125" s="90">
        <f>K125</f>
        <v>53000</v>
      </c>
      <c r="AB125" s="90">
        <f t="shared" si="95"/>
        <v>44000</v>
      </c>
      <c r="AC125" s="4">
        <f t="shared" si="95"/>
        <v>0.54639175257731953</v>
      </c>
      <c r="AD125" s="91">
        <f t="shared" si="95"/>
        <v>4041.6666666666665</v>
      </c>
      <c r="AE125" s="79" t="str">
        <f>S125</f>
        <v>복</v>
      </c>
      <c r="AF125" s="79" t="str">
        <f>Q125&amp;"/"&amp;R125</f>
        <v>2/1</v>
      </c>
      <c r="AH125" s="20" t="str">
        <f t="shared" si="51"/>
        <v>금곡동 청솔공무원</v>
      </c>
      <c r="AI125" s="87">
        <f t="shared" si="52"/>
        <v>24</v>
      </c>
      <c r="AJ125" s="79" t="str">
        <f>IF(AI125="","",$AJ$2)</f>
        <v>A-</v>
      </c>
      <c r="AK125" s="79" t="s">
        <v>13</v>
      </c>
      <c r="AL125" s="79" t="s">
        <v>62</v>
      </c>
      <c r="AM125" s="79" t="s">
        <v>63</v>
      </c>
      <c r="AN125" s="79" t="str">
        <f>IF(AI125="","",$AN$2)</f>
        <v>C</v>
      </c>
      <c r="AO125" s="79" t="str">
        <f>IF(N125="","",IF(N125&gt;=$AO$1/100,"O","X"))</f>
        <v>X</v>
      </c>
      <c r="AP125" s="79" t="str">
        <f>IF(I125="","",IF(I125&lt;=$AP$1,"O","X"))</f>
        <v>X</v>
      </c>
      <c r="AQ125" s="79" t="str">
        <f>IF(O125="","",IF(O125&lt;=$AQ$1,"O","X"))</f>
        <v>X</v>
      </c>
      <c r="AR125" s="79" t="str">
        <f>IF(M125="","",IF(M125&lt;=$AR$1,"O","X"))</f>
        <v>X</v>
      </c>
      <c r="AS125" s="79" t="s">
        <v>2</v>
      </c>
      <c r="AT125" s="79" t="str">
        <f>IF(OR(F125="",AI125=""),"",IF(AND((F125&lt;=85),(AI125&gt;=15)),"O","X"))</f>
        <v>O</v>
      </c>
      <c r="AU125" s="79" t="str">
        <f>IF(C125="","",IF(C125&gt;=$AU$1,"O","X"))</f>
        <v>O</v>
      </c>
      <c r="AV125" s="79" t="str">
        <f>IF(AO125="","",IF(AND(AO125="O",AP125="O",AR125="O",AT125="O",AU125="O"),"후보","X"))</f>
        <v>X</v>
      </c>
    </row>
    <row r="126" spans="1:48" s="37" customFormat="1" ht="12" x14ac:dyDescent="0.3">
      <c r="A126" s="74" t="s">
        <v>1950</v>
      </c>
      <c r="B126" s="75" t="s">
        <v>1949</v>
      </c>
      <c r="C126" s="85">
        <v>474</v>
      </c>
      <c r="D126" s="86">
        <v>84.6</v>
      </c>
      <c r="E126" s="87">
        <v>26</v>
      </c>
      <c r="F126" s="86">
        <v>58.7</v>
      </c>
      <c r="G126" s="17">
        <v>18</v>
      </c>
      <c r="H126" s="88">
        <v>160</v>
      </c>
      <c r="I126" s="89"/>
      <c r="J126" s="89"/>
      <c r="K126" s="89"/>
      <c r="L126" s="89"/>
      <c r="M126" s="90">
        <f>I126-K126</f>
        <v>0</v>
      </c>
      <c r="N126" s="4" t="str">
        <f>IF(ISERROR(K126/I126),"",K126/I126)</f>
        <v/>
      </c>
      <c r="O126" s="91">
        <f>I126/E126</f>
        <v>0</v>
      </c>
      <c r="P126" s="91">
        <f>K126/E126</f>
        <v>0</v>
      </c>
      <c r="Q126" s="79">
        <v>2</v>
      </c>
      <c r="R126" s="79">
        <v>1</v>
      </c>
      <c r="S126" s="79" t="s">
        <v>61</v>
      </c>
      <c r="T126" s="5">
        <v>84</v>
      </c>
      <c r="U126" s="9"/>
      <c r="W126" s="86">
        <f t="shared" si="96"/>
        <v>84.6</v>
      </c>
      <c r="X126" s="87">
        <f t="shared" si="96"/>
        <v>26</v>
      </c>
      <c r="Y126" s="92">
        <f t="shared" si="97"/>
        <v>160</v>
      </c>
      <c r="Z126" s="90">
        <f t="shared" si="97"/>
        <v>0</v>
      </c>
      <c r="AA126" s="90">
        <f>K126</f>
        <v>0</v>
      </c>
      <c r="AB126" s="90">
        <f t="shared" si="95"/>
        <v>0</v>
      </c>
      <c r="AC126" s="4" t="str">
        <f t="shared" si="95"/>
        <v/>
      </c>
      <c r="AD126" s="91">
        <f t="shared" si="95"/>
        <v>0</v>
      </c>
      <c r="AE126" s="79" t="str">
        <f>S126</f>
        <v>복</v>
      </c>
      <c r="AF126" s="79" t="str">
        <f>Q126&amp;"/"&amp;R126</f>
        <v>2/1</v>
      </c>
      <c r="AH126" s="20" t="str">
        <f t="shared" si="51"/>
        <v>금곡동 청솔공무원</v>
      </c>
      <c r="AI126" s="87">
        <f t="shared" si="52"/>
        <v>26</v>
      </c>
      <c r="AJ126" s="79" t="str">
        <f>IF(AI126="","",$AJ$2)</f>
        <v>A-</v>
      </c>
      <c r="AK126" s="79" t="s">
        <v>13</v>
      </c>
      <c r="AL126" s="79" t="s">
        <v>62</v>
      </c>
      <c r="AM126" s="79" t="s">
        <v>63</v>
      </c>
      <c r="AN126" s="79" t="str">
        <f>IF(AI126="","",$AN$2)</f>
        <v>C</v>
      </c>
      <c r="AO126" s="79" t="str">
        <f>IF(N126="","",IF(N126&gt;=$AO$1/100,"O","X"))</f>
        <v/>
      </c>
      <c r="AP126" s="79" t="str">
        <f>IF(I126="","",IF(I126&lt;=$AP$1,"O","X"))</f>
        <v/>
      </c>
      <c r="AQ126" s="79" t="str">
        <f>IF(O126="","",IF(O126&lt;=$AQ$1,"O","X"))</f>
        <v>O</v>
      </c>
      <c r="AR126" s="79" t="str">
        <f>IF(M126="","",IF(M126&lt;=$AR$1,"O","X"))</f>
        <v>O</v>
      </c>
      <c r="AS126" s="79" t="s">
        <v>2</v>
      </c>
      <c r="AT126" s="79" t="str">
        <f>IF(OR(F126="",AI126=""),"",IF(AND((F126&lt;=85),(AI126&gt;=15)),"O","X"))</f>
        <v>O</v>
      </c>
      <c r="AU126" s="79" t="str">
        <f>IF(C126="","",IF(C126&gt;=$AU$1,"O","X"))</f>
        <v>O</v>
      </c>
      <c r="AV126" s="79" t="str">
        <f>IF(AO126="","",IF(AND(AO126="O",AP126="O",AR126="O",AT126="O",AU126="O"),"후보","X"))</f>
        <v/>
      </c>
    </row>
    <row r="127" spans="1:48" s="37" customFormat="1" ht="12" x14ac:dyDescent="0.3">
      <c r="A127" s="74" t="s">
        <v>1950</v>
      </c>
      <c r="B127" s="75" t="s">
        <v>1753</v>
      </c>
      <c r="C127" s="85">
        <v>474</v>
      </c>
      <c r="D127" s="86">
        <v>94.6</v>
      </c>
      <c r="E127" s="87">
        <v>29</v>
      </c>
      <c r="F127" s="86">
        <v>66.599999999999994</v>
      </c>
      <c r="G127" s="17">
        <v>20</v>
      </c>
      <c r="H127" s="88">
        <v>38</v>
      </c>
      <c r="I127" s="89"/>
      <c r="J127" s="89"/>
      <c r="K127" s="89">
        <v>60000</v>
      </c>
      <c r="L127" s="89" t="s">
        <v>64</v>
      </c>
      <c r="M127" s="90">
        <f>I127-K127</f>
        <v>-60000</v>
      </c>
      <c r="N127" s="4" t="str">
        <f>IF(ISERROR(K127/I127),"",K127/I127)</f>
        <v/>
      </c>
      <c r="O127" s="91">
        <f>I127/E127</f>
        <v>0</v>
      </c>
      <c r="P127" s="91">
        <f>K127/E127</f>
        <v>2068.9655172413795</v>
      </c>
      <c r="Q127" s="79">
        <v>3</v>
      </c>
      <c r="R127" s="79">
        <v>1</v>
      </c>
      <c r="S127" s="79" t="s">
        <v>61</v>
      </c>
      <c r="T127" s="5" t="s">
        <v>119</v>
      </c>
      <c r="U127" s="9"/>
      <c r="W127" s="86">
        <f t="shared" si="96"/>
        <v>94.6</v>
      </c>
      <c r="X127" s="87">
        <f t="shared" si="96"/>
        <v>29</v>
      </c>
      <c r="Y127" s="92">
        <f t="shared" si="97"/>
        <v>38</v>
      </c>
      <c r="Z127" s="90">
        <f t="shared" si="97"/>
        <v>0</v>
      </c>
      <c r="AA127" s="90">
        <f>K127</f>
        <v>60000</v>
      </c>
      <c r="AB127" s="90">
        <f t="shared" si="95"/>
        <v>-60000</v>
      </c>
      <c r="AC127" s="4" t="str">
        <f t="shared" si="95"/>
        <v/>
      </c>
      <c r="AD127" s="91">
        <f t="shared" si="95"/>
        <v>0</v>
      </c>
      <c r="AE127" s="79" t="str">
        <f>S127</f>
        <v>복</v>
      </c>
      <c r="AF127" s="79" t="str">
        <f>Q127&amp;"/"&amp;R127</f>
        <v>3/1</v>
      </c>
      <c r="AH127" s="20" t="str">
        <f t="shared" si="51"/>
        <v>금곡동 청솔공무원</v>
      </c>
      <c r="AI127" s="87">
        <f t="shared" si="52"/>
        <v>29</v>
      </c>
      <c r="AJ127" s="79" t="str">
        <f>IF(AI127="","",$AJ$2)</f>
        <v>A-</v>
      </c>
      <c r="AK127" s="79" t="s">
        <v>13</v>
      </c>
      <c r="AL127" s="79" t="s">
        <v>62</v>
      </c>
      <c r="AM127" s="79" t="s">
        <v>63</v>
      </c>
      <c r="AN127" s="79" t="str">
        <f>IF(AI127="","",$AN$2)</f>
        <v>C</v>
      </c>
      <c r="AO127" s="79" t="str">
        <f>IF(N127="","",IF(N127&gt;=$AO$1/100,"O","X"))</f>
        <v/>
      </c>
      <c r="AP127" s="79" t="str">
        <f>IF(I127="","",IF(I127&lt;=$AP$1,"O","X"))</f>
        <v/>
      </c>
      <c r="AQ127" s="79" t="str">
        <f>IF(O127="","",IF(O127&lt;=$AQ$1,"O","X"))</f>
        <v>O</v>
      </c>
      <c r="AR127" s="79" t="str">
        <f>IF(M127="","",IF(M127&lt;=$AR$1,"O","X"))</f>
        <v>O</v>
      </c>
      <c r="AS127" s="79" t="s">
        <v>2</v>
      </c>
      <c r="AT127" s="79" t="str">
        <f>IF(OR(F127="",AI127=""),"",IF(AND((F127&lt;=85),(AI127&gt;=15)),"O","X"))</f>
        <v>O</v>
      </c>
      <c r="AU127" s="79" t="str">
        <f>IF(C127="","",IF(C127&gt;=$AU$1,"O","X"))</f>
        <v>O</v>
      </c>
      <c r="AV127" s="79" t="str">
        <f>IF(AO127="","",IF(AND(AO127="O",AP127="O",AR127="O",AT127="O",AU127="O"),"후보","X"))</f>
        <v/>
      </c>
    </row>
    <row r="128" spans="1:48" s="37" customFormat="1" ht="12" x14ac:dyDescent="0.3">
      <c r="A128" s="74" t="s">
        <v>1950</v>
      </c>
      <c r="B128" s="75" t="s">
        <v>1753</v>
      </c>
      <c r="C128" s="85">
        <v>474</v>
      </c>
      <c r="D128" s="86">
        <v>95.8</v>
      </c>
      <c r="E128" s="87">
        <v>29</v>
      </c>
      <c r="F128" s="86">
        <v>67.400000000000006</v>
      </c>
      <c r="G128" s="17">
        <v>20</v>
      </c>
      <c r="H128" s="88">
        <v>40</v>
      </c>
      <c r="I128" s="89"/>
      <c r="J128" s="89"/>
      <c r="K128" s="89"/>
      <c r="L128" s="89"/>
      <c r="M128" s="90">
        <f>I128-K128</f>
        <v>0</v>
      </c>
      <c r="N128" s="4" t="str">
        <f>IF(ISERROR(K128/I128),"",K128/I128)</f>
        <v/>
      </c>
      <c r="O128" s="91">
        <f>I128/E128</f>
        <v>0</v>
      </c>
      <c r="P128" s="91">
        <f>K128/E128</f>
        <v>0</v>
      </c>
      <c r="Q128" s="79">
        <v>3</v>
      </c>
      <c r="R128" s="79">
        <v>1</v>
      </c>
      <c r="S128" s="79" t="s">
        <v>61</v>
      </c>
      <c r="T128" s="5" t="s">
        <v>120</v>
      </c>
      <c r="U128" s="9"/>
      <c r="W128" s="86">
        <f t="shared" si="96"/>
        <v>95.8</v>
      </c>
      <c r="X128" s="87">
        <f t="shared" si="96"/>
        <v>29</v>
      </c>
      <c r="Y128" s="92">
        <f t="shared" si="97"/>
        <v>40</v>
      </c>
      <c r="Z128" s="90">
        <f t="shared" si="97"/>
        <v>0</v>
      </c>
      <c r="AA128" s="90">
        <f>K128</f>
        <v>0</v>
      </c>
      <c r="AB128" s="90">
        <f t="shared" si="95"/>
        <v>0</v>
      </c>
      <c r="AC128" s="4" t="str">
        <f t="shared" si="95"/>
        <v/>
      </c>
      <c r="AD128" s="91">
        <f t="shared" si="95"/>
        <v>0</v>
      </c>
      <c r="AE128" s="79" t="str">
        <f>S128</f>
        <v>복</v>
      </c>
      <c r="AF128" s="79" t="str">
        <f>Q128&amp;"/"&amp;R128</f>
        <v>3/1</v>
      </c>
      <c r="AH128" s="20" t="str">
        <f t="shared" si="51"/>
        <v>금곡동 청솔공무원</v>
      </c>
      <c r="AI128" s="87">
        <f t="shared" si="52"/>
        <v>29</v>
      </c>
      <c r="AJ128" s="79" t="str">
        <f>IF(AI128="","",$AJ$2)</f>
        <v>A-</v>
      </c>
      <c r="AK128" s="79" t="s">
        <v>13</v>
      </c>
      <c r="AL128" s="79" t="s">
        <v>62</v>
      </c>
      <c r="AM128" s="79" t="s">
        <v>63</v>
      </c>
      <c r="AN128" s="79" t="str">
        <f>IF(AI128="","",$AN$2)</f>
        <v>C</v>
      </c>
      <c r="AO128" s="79" t="str">
        <f>IF(N128="","",IF(N128&gt;=$AO$1/100,"O","X"))</f>
        <v/>
      </c>
      <c r="AP128" s="79" t="str">
        <f>IF(I128="","",IF(I128&lt;=$AP$1,"O","X"))</f>
        <v/>
      </c>
      <c r="AQ128" s="79" t="str">
        <f>IF(O128="","",IF(O128&lt;=$AQ$1,"O","X"))</f>
        <v>O</v>
      </c>
      <c r="AR128" s="79" t="str">
        <f>IF(M128="","",IF(M128&lt;=$AR$1,"O","X"))</f>
        <v>O</v>
      </c>
      <c r="AS128" s="79" t="s">
        <v>2</v>
      </c>
      <c r="AT128" s="79" t="str">
        <f>IF(OR(F128="",AI128=""),"",IF(AND((F128&lt;=85),(AI128&gt;=15)),"O","X"))</f>
        <v>O</v>
      </c>
      <c r="AU128" s="79" t="str">
        <f>IF(C128="","",IF(C128&gt;=$AU$1,"O","X"))</f>
        <v>O</v>
      </c>
      <c r="AV128" s="79" t="str">
        <f>IF(AO128="","",IF(AND(AO128="O",AP128="O",AR128="O",AT128="O",AU128="O"),"후보","X"))</f>
        <v/>
      </c>
    </row>
    <row r="129" spans="1:48" s="37" customFormat="1" ht="12" x14ac:dyDescent="0.3">
      <c r="A129" s="74" t="s">
        <v>1755</v>
      </c>
      <c r="B129" s="75" t="s">
        <v>1951</v>
      </c>
      <c r="C129" s="85">
        <v>445</v>
      </c>
      <c r="D129" s="86">
        <v>114.4</v>
      </c>
      <c r="E129" s="87">
        <v>35</v>
      </c>
      <c r="F129" s="86">
        <v>85</v>
      </c>
      <c r="G129" s="17">
        <v>26</v>
      </c>
      <c r="H129" s="88">
        <v>160</v>
      </c>
      <c r="I129" s="89">
        <v>151000</v>
      </c>
      <c r="J129" s="89" t="s">
        <v>59</v>
      </c>
      <c r="K129" s="89">
        <v>85000</v>
      </c>
      <c r="L129" s="89" t="s">
        <v>74</v>
      </c>
      <c r="M129" s="90">
        <f>I129-K129</f>
        <v>66000</v>
      </c>
      <c r="N129" s="4">
        <f>IF(ISERROR(K129/I129),"",K129/I129)</f>
        <v>0.5629139072847682</v>
      </c>
      <c r="O129" s="91">
        <f>I129/E129</f>
        <v>4314.2857142857147</v>
      </c>
      <c r="P129" s="91">
        <f>K129/E129</f>
        <v>2428.5714285714284</v>
      </c>
      <c r="Q129" s="79">
        <v>3</v>
      </c>
      <c r="R129" s="79">
        <v>2</v>
      </c>
      <c r="S129" s="79" t="s">
        <v>72</v>
      </c>
      <c r="T129" s="5" t="s">
        <v>121</v>
      </c>
      <c r="U129" s="9"/>
      <c r="W129" s="86">
        <f t="shared" si="96"/>
        <v>114.4</v>
      </c>
      <c r="X129" s="87">
        <f t="shared" si="96"/>
        <v>35</v>
      </c>
      <c r="Y129" s="92">
        <f t="shared" si="97"/>
        <v>160</v>
      </c>
      <c r="Z129" s="90">
        <f t="shared" si="97"/>
        <v>151000</v>
      </c>
      <c r="AA129" s="90">
        <f>K129</f>
        <v>85000</v>
      </c>
      <c r="AB129" s="90">
        <f t="shared" si="95"/>
        <v>66000</v>
      </c>
      <c r="AC129" s="4">
        <f t="shared" si="95"/>
        <v>0.5629139072847682</v>
      </c>
      <c r="AD129" s="91">
        <f t="shared" si="95"/>
        <v>4314.2857142857147</v>
      </c>
      <c r="AE129" s="79" t="str">
        <f>S129</f>
        <v>계</v>
      </c>
      <c r="AF129" s="79" t="str">
        <f>Q129&amp;"/"&amp;R129</f>
        <v>3/2</v>
      </c>
      <c r="AH129" s="20" t="str">
        <f t="shared" si="51"/>
        <v>대장동 판교퍼스트힐푸르지오2단지</v>
      </c>
      <c r="AI129" s="87">
        <f t="shared" si="52"/>
        <v>35</v>
      </c>
      <c r="AJ129" s="79" t="str">
        <f>IF(AI129="","",$AJ$2)</f>
        <v>A-</v>
      </c>
      <c r="AK129" s="79" t="s">
        <v>13</v>
      </c>
      <c r="AL129" s="79" t="s">
        <v>62</v>
      </c>
      <c r="AM129" s="79" t="s">
        <v>63</v>
      </c>
      <c r="AN129" s="79" t="str">
        <f>IF(AI129="","",$AN$2)</f>
        <v>C</v>
      </c>
      <c r="AO129" s="79" t="str">
        <f>IF(N129="","",IF(N129&gt;=$AO$1/100,"O","X"))</f>
        <v>X</v>
      </c>
      <c r="AP129" s="79" t="str">
        <f>IF(I129="","",IF(I129&lt;=$AP$1,"O","X"))</f>
        <v>X</v>
      </c>
      <c r="AQ129" s="79" t="str">
        <f>IF(O129="","",IF(O129&lt;=$AQ$1,"O","X"))</f>
        <v>X</v>
      </c>
      <c r="AR129" s="79" t="str">
        <f>IF(M129="","",IF(M129&lt;=$AR$1,"O","X"))</f>
        <v>X</v>
      </c>
      <c r="AS129" s="79" t="s">
        <v>2</v>
      </c>
      <c r="AT129" s="79" t="str">
        <f>IF(OR(F129="",AI129=""),"",IF(AND((F129&lt;=85),(AI129&gt;=15)),"O","X"))</f>
        <v>O</v>
      </c>
      <c r="AU129" s="79" t="str">
        <f>IF(C129="","",IF(C129&gt;=$AU$1,"O","X"))</f>
        <v>O</v>
      </c>
      <c r="AV129" s="79" t="str">
        <f>IF(AO129="","",IF(AND(AO129="O",AP129="O",AR129="O",AT129="O",AU129="O"),"후보","X"))</f>
        <v>X</v>
      </c>
    </row>
    <row r="130" spans="1:48" s="37" customFormat="1" ht="12" x14ac:dyDescent="0.3">
      <c r="A130" s="74" t="s">
        <v>1952</v>
      </c>
      <c r="B130" s="75" t="s">
        <v>1951</v>
      </c>
      <c r="C130" s="85">
        <v>445</v>
      </c>
      <c r="D130" s="86">
        <v>114.7</v>
      </c>
      <c r="E130" s="87">
        <v>35</v>
      </c>
      <c r="F130" s="86">
        <v>85</v>
      </c>
      <c r="G130" s="17">
        <v>26</v>
      </c>
      <c r="H130" s="88">
        <v>134</v>
      </c>
      <c r="I130" s="89"/>
      <c r="J130" s="89"/>
      <c r="K130" s="89">
        <v>85000</v>
      </c>
      <c r="L130" s="89" t="s">
        <v>74</v>
      </c>
      <c r="M130" s="90">
        <f>I130-K130</f>
        <v>-85000</v>
      </c>
      <c r="N130" s="4" t="str">
        <f>IF(ISERROR(K130/I130),"",K130/I130)</f>
        <v/>
      </c>
      <c r="O130" s="91">
        <f>I130/E130</f>
        <v>0</v>
      </c>
      <c r="P130" s="91">
        <f>K130/E130</f>
        <v>2428.5714285714284</v>
      </c>
      <c r="Q130" s="79">
        <v>3</v>
      </c>
      <c r="R130" s="79">
        <v>2</v>
      </c>
      <c r="S130" s="79" t="s">
        <v>72</v>
      </c>
      <c r="T130" s="5" t="s">
        <v>122</v>
      </c>
      <c r="U130" s="9"/>
      <c r="W130" s="86">
        <f t="shared" si="96"/>
        <v>114.7</v>
      </c>
      <c r="X130" s="87">
        <f t="shared" si="96"/>
        <v>35</v>
      </c>
      <c r="Y130" s="92">
        <f t="shared" si="97"/>
        <v>134</v>
      </c>
      <c r="Z130" s="90">
        <f t="shared" si="97"/>
        <v>0</v>
      </c>
      <c r="AA130" s="90">
        <f>K130</f>
        <v>85000</v>
      </c>
      <c r="AB130" s="90">
        <f t="shared" si="95"/>
        <v>-85000</v>
      </c>
      <c r="AC130" s="4" t="str">
        <f t="shared" si="95"/>
        <v/>
      </c>
      <c r="AD130" s="91">
        <f t="shared" si="95"/>
        <v>0</v>
      </c>
      <c r="AE130" s="79" t="str">
        <f>S130</f>
        <v>계</v>
      </c>
      <c r="AF130" s="79" t="str">
        <f>Q130&amp;"/"&amp;R130</f>
        <v>3/2</v>
      </c>
      <c r="AH130" s="20" t="str">
        <f t="shared" si="51"/>
        <v>대장동 판교퍼스트힐푸르지오2단지</v>
      </c>
      <c r="AI130" s="87">
        <f t="shared" si="52"/>
        <v>35</v>
      </c>
      <c r="AJ130" s="79" t="str">
        <f>IF(AI130="","",$AJ$2)</f>
        <v>A-</v>
      </c>
      <c r="AK130" s="79" t="s">
        <v>13</v>
      </c>
      <c r="AL130" s="79" t="s">
        <v>62</v>
      </c>
      <c r="AM130" s="79" t="s">
        <v>63</v>
      </c>
      <c r="AN130" s="79" t="str">
        <f>IF(AI130="","",$AN$2)</f>
        <v>C</v>
      </c>
      <c r="AO130" s="79" t="str">
        <f>IF(N130="","",IF(N130&gt;=$AO$1/100,"O","X"))</f>
        <v/>
      </c>
      <c r="AP130" s="79" t="str">
        <f>IF(I130="","",IF(I130&lt;=$AP$1,"O","X"))</f>
        <v/>
      </c>
      <c r="AQ130" s="79" t="str">
        <f>IF(O130="","",IF(O130&lt;=$AQ$1,"O","X"))</f>
        <v>O</v>
      </c>
      <c r="AR130" s="79" t="str">
        <f>IF(M130="","",IF(M130&lt;=$AR$1,"O","X"))</f>
        <v>O</v>
      </c>
      <c r="AS130" s="79" t="s">
        <v>2</v>
      </c>
      <c r="AT130" s="79" t="str">
        <f>IF(OR(F130="",AI130=""),"",IF(AND((F130&lt;=85),(AI130&gt;=15)),"O","X"))</f>
        <v>O</v>
      </c>
      <c r="AU130" s="79" t="str">
        <f>IF(C130="","",IF(C130&gt;=$AU$1,"O","X"))</f>
        <v>O</v>
      </c>
      <c r="AV130" s="79" t="str">
        <f>IF(AO130="","",IF(AND(AO130="O",AP130="O",AR130="O",AT130="O",AU130="O"),"후보","X"))</f>
        <v/>
      </c>
    </row>
    <row r="131" spans="1:48" s="37" customFormat="1" ht="12" x14ac:dyDescent="0.3">
      <c r="A131" s="74" t="s">
        <v>1952</v>
      </c>
      <c r="B131" s="75" t="s">
        <v>1754</v>
      </c>
      <c r="C131" s="85">
        <v>445</v>
      </c>
      <c r="D131" s="86">
        <v>114.7</v>
      </c>
      <c r="E131" s="87">
        <v>35</v>
      </c>
      <c r="F131" s="86">
        <v>84.9</v>
      </c>
      <c r="G131" s="17">
        <v>26</v>
      </c>
      <c r="H131" s="88">
        <v>103</v>
      </c>
      <c r="I131" s="89"/>
      <c r="J131" s="89"/>
      <c r="K131" s="89"/>
      <c r="L131" s="89"/>
      <c r="M131" s="90">
        <f>I131-K131</f>
        <v>0</v>
      </c>
      <c r="N131" s="4" t="str">
        <f>IF(ISERROR(K131/I131),"",K131/I131)</f>
        <v/>
      </c>
      <c r="O131" s="91">
        <f>I131/E131</f>
        <v>0</v>
      </c>
      <c r="P131" s="91">
        <f>K131/E131</f>
        <v>0</v>
      </c>
      <c r="Q131" s="79">
        <v>3</v>
      </c>
      <c r="R131" s="79">
        <v>2</v>
      </c>
      <c r="S131" s="79" t="s">
        <v>72</v>
      </c>
      <c r="T131" s="5" t="s">
        <v>123</v>
      </c>
      <c r="U131" s="9"/>
      <c r="W131" s="86">
        <f t="shared" si="96"/>
        <v>114.7</v>
      </c>
      <c r="X131" s="87">
        <f t="shared" si="96"/>
        <v>35</v>
      </c>
      <c r="Y131" s="92">
        <f t="shared" si="97"/>
        <v>103</v>
      </c>
      <c r="Z131" s="90">
        <f t="shared" si="97"/>
        <v>0</v>
      </c>
      <c r="AA131" s="90">
        <f>K131</f>
        <v>0</v>
      </c>
      <c r="AB131" s="90">
        <f t="shared" si="95"/>
        <v>0</v>
      </c>
      <c r="AC131" s="4" t="str">
        <f t="shared" si="95"/>
        <v/>
      </c>
      <c r="AD131" s="91">
        <f t="shared" si="95"/>
        <v>0</v>
      </c>
      <c r="AE131" s="79" t="str">
        <f>S131</f>
        <v>계</v>
      </c>
      <c r="AF131" s="79" t="str">
        <f>Q131&amp;"/"&amp;R131</f>
        <v>3/2</v>
      </c>
      <c r="AH131" s="20" t="str">
        <f t="shared" si="51"/>
        <v>대장동 판교퍼스트힐푸르지오2단지</v>
      </c>
      <c r="AI131" s="87">
        <f t="shared" si="52"/>
        <v>35</v>
      </c>
      <c r="AJ131" s="79" t="str">
        <f>IF(AI131="","",$AJ$2)</f>
        <v>A-</v>
      </c>
      <c r="AK131" s="79" t="s">
        <v>13</v>
      </c>
      <c r="AL131" s="79" t="s">
        <v>62</v>
      </c>
      <c r="AM131" s="79" t="s">
        <v>63</v>
      </c>
      <c r="AN131" s="79" t="str">
        <f>IF(AI131="","",$AN$2)</f>
        <v>C</v>
      </c>
      <c r="AO131" s="79" t="str">
        <f>IF(N131="","",IF(N131&gt;=$AO$1/100,"O","X"))</f>
        <v/>
      </c>
      <c r="AP131" s="79" t="str">
        <f>IF(I131="","",IF(I131&lt;=$AP$1,"O","X"))</f>
        <v/>
      </c>
      <c r="AQ131" s="79" t="str">
        <f>IF(O131="","",IF(O131&lt;=$AQ$1,"O","X"))</f>
        <v>O</v>
      </c>
      <c r="AR131" s="79" t="str">
        <f>IF(M131="","",IF(M131&lt;=$AR$1,"O","X"))</f>
        <v>O</v>
      </c>
      <c r="AS131" s="79" t="s">
        <v>2</v>
      </c>
      <c r="AT131" s="79" t="str">
        <f>IF(OR(F131="",AI131=""),"",IF(AND((F131&lt;=85),(AI131&gt;=15)),"O","X"))</f>
        <v>O</v>
      </c>
      <c r="AU131" s="79" t="str">
        <f>IF(C131="","",IF(C131&gt;=$AU$1,"O","X"))</f>
        <v>O</v>
      </c>
      <c r="AV131" s="79" t="str">
        <f>IF(AO131="","",IF(AND(AO131="O",AP131="O",AR131="O",AT131="O",AU131="O"),"후보","X"))</f>
        <v/>
      </c>
    </row>
    <row r="132" spans="1:48" s="37" customFormat="1" ht="12" x14ac:dyDescent="0.3">
      <c r="A132" s="74" t="s">
        <v>1952</v>
      </c>
      <c r="B132" s="75" t="s">
        <v>1754</v>
      </c>
      <c r="C132" s="85">
        <v>445</v>
      </c>
      <c r="D132" s="86">
        <v>115.2</v>
      </c>
      <c r="E132" s="87">
        <v>35</v>
      </c>
      <c r="F132" s="86">
        <v>85</v>
      </c>
      <c r="G132" s="17">
        <v>26</v>
      </c>
      <c r="H132" s="88">
        <v>45</v>
      </c>
      <c r="I132" s="89"/>
      <c r="J132" s="89"/>
      <c r="K132" s="89">
        <v>85000</v>
      </c>
      <c r="L132" s="89" t="s">
        <v>74</v>
      </c>
      <c r="M132" s="90">
        <f>I132-K132</f>
        <v>-85000</v>
      </c>
      <c r="N132" s="4" t="str">
        <f>IF(ISERROR(K132/I132),"",K132/I132)</f>
        <v/>
      </c>
      <c r="O132" s="91">
        <f>I132/E132</f>
        <v>0</v>
      </c>
      <c r="P132" s="91">
        <f>K132/E132</f>
        <v>2428.5714285714284</v>
      </c>
      <c r="Q132" s="79">
        <v>3</v>
      </c>
      <c r="R132" s="79">
        <v>2</v>
      </c>
      <c r="S132" s="79" t="s">
        <v>72</v>
      </c>
      <c r="T132" s="5" t="s">
        <v>124</v>
      </c>
      <c r="U132" s="9"/>
      <c r="W132" s="86">
        <f t="shared" si="96"/>
        <v>115.2</v>
      </c>
      <c r="X132" s="87">
        <f t="shared" si="96"/>
        <v>35</v>
      </c>
      <c r="Y132" s="92">
        <f t="shared" si="97"/>
        <v>45</v>
      </c>
      <c r="Z132" s="90">
        <f t="shared" si="97"/>
        <v>0</v>
      </c>
      <c r="AA132" s="90">
        <f>K132</f>
        <v>85000</v>
      </c>
      <c r="AB132" s="90">
        <f t="shared" ref="AB132:AD147" si="98">M132</f>
        <v>-85000</v>
      </c>
      <c r="AC132" s="4" t="str">
        <f t="shared" si="98"/>
        <v/>
      </c>
      <c r="AD132" s="91">
        <f t="shared" si="98"/>
        <v>0</v>
      </c>
      <c r="AE132" s="79" t="str">
        <f>S132</f>
        <v>계</v>
      </c>
      <c r="AF132" s="79" t="str">
        <f>Q132&amp;"/"&amp;R132</f>
        <v>3/2</v>
      </c>
      <c r="AH132" s="20" t="str">
        <f t="shared" ref="AH132:AH195" si="99">IF(A132="","",A132)</f>
        <v>대장동 판교퍼스트힐푸르지오2단지</v>
      </c>
      <c r="AI132" s="87">
        <f t="shared" ref="AI132:AI195" si="100">IF(E132="","",E132)</f>
        <v>35</v>
      </c>
      <c r="AJ132" s="79" t="str">
        <f>IF(AI132="","",$AJ$2)</f>
        <v>A-</v>
      </c>
      <c r="AK132" s="79" t="s">
        <v>13</v>
      </c>
      <c r="AL132" s="79" t="s">
        <v>62</v>
      </c>
      <c r="AM132" s="79" t="s">
        <v>63</v>
      </c>
      <c r="AN132" s="79" t="str">
        <f>IF(AI132="","",$AN$2)</f>
        <v>C</v>
      </c>
      <c r="AO132" s="79" t="str">
        <f>IF(N132="","",IF(N132&gt;=$AO$1/100,"O","X"))</f>
        <v/>
      </c>
      <c r="AP132" s="79" t="str">
        <f>IF(I132="","",IF(I132&lt;=$AP$1,"O","X"))</f>
        <v/>
      </c>
      <c r="AQ132" s="79" t="str">
        <f>IF(O132="","",IF(O132&lt;=$AQ$1,"O","X"))</f>
        <v>O</v>
      </c>
      <c r="AR132" s="79" t="str">
        <f>IF(M132="","",IF(M132&lt;=$AR$1,"O","X"))</f>
        <v>O</v>
      </c>
      <c r="AS132" s="79" t="s">
        <v>2</v>
      </c>
      <c r="AT132" s="79" t="str">
        <f>IF(OR(F132="",AI132=""),"",IF(AND((F132&lt;=85),(AI132&gt;=15)),"O","X"))</f>
        <v>O</v>
      </c>
      <c r="AU132" s="79" t="str">
        <f>IF(C132="","",IF(C132&gt;=$AU$1,"O","X"))</f>
        <v>O</v>
      </c>
      <c r="AV132" s="79" t="str">
        <f>IF(AO132="","",IF(AND(AO132="O",AP132="O",AR132="O",AT132="O",AU132="O"),"후보","X"))</f>
        <v/>
      </c>
    </row>
    <row r="133" spans="1:48" s="37" customFormat="1" ht="12" x14ac:dyDescent="0.3">
      <c r="A133" s="74" t="s">
        <v>1952</v>
      </c>
      <c r="B133" s="75" t="s">
        <v>1951</v>
      </c>
      <c r="C133" s="85">
        <v>445</v>
      </c>
      <c r="D133" s="86">
        <v>117.2</v>
      </c>
      <c r="E133" s="87">
        <v>35</v>
      </c>
      <c r="F133" s="86">
        <v>85</v>
      </c>
      <c r="G133" s="17">
        <v>26</v>
      </c>
      <c r="H133" s="88">
        <v>3</v>
      </c>
      <c r="I133" s="89"/>
      <c r="J133" s="89"/>
      <c r="K133" s="89"/>
      <c r="L133" s="89"/>
      <c r="M133" s="90">
        <f>I133-K133</f>
        <v>0</v>
      </c>
      <c r="N133" s="4" t="str">
        <f>IF(ISERROR(K133/I133),"",K133/I133)</f>
        <v/>
      </c>
      <c r="O133" s="91">
        <f>I133/E133</f>
        <v>0</v>
      </c>
      <c r="P133" s="91">
        <f>K133/E133</f>
        <v>0</v>
      </c>
      <c r="Q133" s="79">
        <v>3</v>
      </c>
      <c r="R133" s="79">
        <v>2</v>
      </c>
      <c r="S133" s="79" t="s">
        <v>72</v>
      </c>
      <c r="T133" s="5" t="s">
        <v>125</v>
      </c>
      <c r="U133" s="9"/>
      <c r="W133" s="86">
        <f t="shared" si="96"/>
        <v>117.2</v>
      </c>
      <c r="X133" s="87">
        <f t="shared" si="96"/>
        <v>35</v>
      </c>
      <c r="Y133" s="92">
        <f t="shared" si="97"/>
        <v>3</v>
      </c>
      <c r="Z133" s="90">
        <f t="shared" si="97"/>
        <v>0</v>
      </c>
      <c r="AA133" s="90">
        <f>K133</f>
        <v>0</v>
      </c>
      <c r="AB133" s="90">
        <f t="shared" si="98"/>
        <v>0</v>
      </c>
      <c r="AC133" s="4" t="str">
        <f t="shared" si="98"/>
        <v/>
      </c>
      <c r="AD133" s="91">
        <f t="shared" si="98"/>
        <v>0</v>
      </c>
      <c r="AE133" s="79" t="str">
        <f>S133</f>
        <v>계</v>
      </c>
      <c r="AF133" s="79" t="str">
        <f>Q133&amp;"/"&amp;R133</f>
        <v>3/2</v>
      </c>
      <c r="AH133" s="20" t="str">
        <f t="shared" si="99"/>
        <v>대장동 판교퍼스트힐푸르지오2단지</v>
      </c>
      <c r="AI133" s="87">
        <f t="shared" si="100"/>
        <v>35</v>
      </c>
      <c r="AJ133" s="79" t="str">
        <f>IF(AI133="","",$AJ$2)</f>
        <v>A-</v>
      </c>
      <c r="AK133" s="79" t="s">
        <v>13</v>
      </c>
      <c r="AL133" s="79" t="s">
        <v>62</v>
      </c>
      <c r="AM133" s="79" t="s">
        <v>63</v>
      </c>
      <c r="AN133" s="79" t="str">
        <f>IF(AI133="","",$AN$2)</f>
        <v>C</v>
      </c>
      <c r="AO133" s="79" t="str">
        <f>IF(N133="","",IF(N133&gt;=$AO$1/100,"O","X"))</f>
        <v/>
      </c>
      <c r="AP133" s="79" t="str">
        <f>IF(I133="","",IF(I133&lt;=$AP$1,"O","X"))</f>
        <v/>
      </c>
      <c r="AQ133" s="79" t="str">
        <f>IF(O133="","",IF(O133&lt;=$AQ$1,"O","X"))</f>
        <v>O</v>
      </c>
      <c r="AR133" s="79" t="str">
        <f>IF(M133="","",IF(M133&lt;=$AR$1,"O","X"))</f>
        <v>O</v>
      </c>
      <c r="AS133" s="79" t="s">
        <v>2</v>
      </c>
      <c r="AT133" s="79" t="str">
        <f>IF(OR(F133="",AI133=""),"",IF(AND((F133&lt;=85),(AI133&gt;=15)),"O","X"))</f>
        <v>O</v>
      </c>
      <c r="AU133" s="79" t="str">
        <f>IF(C133="","",IF(C133&gt;=$AU$1,"O","X"))</f>
        <v>O</v>
      </c>
      <c r="AV133" s="79" t="str">
        <f>IF(AO133="","",IF(AND(AO133="O",AP133="O",AR133="O",AT133="O",AU133="O"),"후보","X"))</f>
        <v/>
      </c>
    </row>
    <row r="134" spans="1:48" s="37" customFormat="1" ht="12" x14ac:dyDescent="0.3">
      <c r="A134" s="74" t="s">
        <v>1953</v>
      </c>
      <c r="B134" s="75" t="s">
        <v>1757</v>
      </c>
      <c r="C134" s="85">
        <v>464</v>
      </c>
      <c r="D134" s="86">
        <v>157.9</v>
      </c>
      <c r="E134" s="87">
        <v>48</v>
      </c>
      <c r="F134" s="86">
        <v>128.19999999999999</v>
      </c>
      <c r="G134" s="17">
        <v>39</v>
      </c>
      <c r="H134" s="88">
        <v>198</v>
      </c>
      <c r="I134" s="89"/>
      <c r="J134" s="89"/>
      <c r="K134" s="89">
        <v>150000</v>
      </c>
      <c r="L134" s="89" t="s">
        <v>81</v>
      </c>
      <c r="M134" s="90">
        <f>I134-K134</f>
        <v>-150000</v>
      </c>
      <c r="N134" s="4" t="str">
        <f>IF(ISERROR(K134/I134),"",K134/I134)</f>
        <v/>
      </c>
      <c r="O134" s="91">
        <f>I134/E134</f>
        <v>0</v>
      </c>
      <c r="P134" s="91">
        <f>K134/E134</f>
        <v>3125</v>
      </c>
      <c r="Q134" s="79">
        <v>4</v>
      </c>
      <c r="R134" s="79">
        <v>2</v>
      </c>
      <c r="S134" s="79" t="s">
        <v>72</v>
      </c>
      <c r="T134" s="5" t="s">
        <v>126</v>
      </c>
      <c r="U134" s="9"/>
      <c r="W134" s="86">
        <f t="shared" si="96"/>
        <v>157.9</v>
      </c>
      <c r="X134" s="87">
        <f t="shared" si="96"/>
        <v>48</v>
      </c>
      <c r="Y134" s="92">
        <f t="shared" si="97"/>
        <v>198</v>
      </c>
      <c r="Z134" s="90">
        <f t="shared" si="97"/>
        <v>0</v>
      </c>
      <c r="AA134" s="90">
        <f>K134</f>
        <v>150000</v>
      </c>
      <c r="AB134" s="90">
        <f t="shared" si="98"/>
        <v>-150000</v>
      </c>
      <c r="AC134" s="4" t="str">
        <f t="shared" si="98"/>
        <v/>
      </c>
      <c r="AD134" s="91">
        <f t="shared" si="98"/>
        <v>0</v>
      </c>
      <c r="AE134" s="79" t="str">
        <f>S134</f>
        <v>계</v>
      </c>
      <c r="AF134" s="79" t="str">
        <f>Q134&amp;"/"&amp;R134</f>
        <v>4/2</v>
      </c>
      <c r="AH134" s="20" t="str">
        <f t="shared" si="99"/>
        <v>대장동 힐스테이트판교엘포레A6BL</v>
      </c>
      <c r="AI134" s="87">
        <f t="shared" si="100"/>
        <v>48</v>
      </c>
      <c r="AJ134" s="79" t="str">
        <f>IF(AI134="","",$AJ$2)</f>
        <v>A-</v>
      </c>
      <c r="AK134" s="79" t="s">
        <v>13</v>
      </c>
      <c r="AL134" s="79" t="s">
        <v>62</v>
      </c>
      <c r="AM134" s="79" t="s">
        <v>63</v>
      </c>
      <c r="AN134" s="79" t="str">
        <f>IF(AI134="","",$AN$2)</f>
        <v>C</v>
      </c>
      <c r="AO134" s="79" t="str">
        <f>IF(N134="","",IF(N134&gt;=$AO$1/100,"O","X"))</f>
        <v/>
      </c>
      <c r="AP134" s="79" t="str">
        <f>IF(I134="","",IF(I134&lt;=$AP$1,"O","X"))</f>
        <v/>
      </c>
      <c r="AQ134" s="79" t="str">
        <f>IF(O134="","",IF(O134&lt;=$AQ$1,"O","X"))</f>
        <v>O</v>
      </c>
      <c r="AR134" s="79" t="str">
        <f>IF(M134="","",IF(M134&lt;=$AR$1,"O","X"))</f>
        <v>O</v>
      </c>
      <c r="AS134" s="79" t="s">
        <v>2</v>
      </c>
      <c r="AT134" s="79" t="str">
        <f>IF(OR(F134="",AI134=""),"",IF(AND((F134&lt;=85),(AI134&gt;=15)),"O","X"))</f>
        <v>X</v>
      </c>
      <c r="AU134" s="79" t="str">
        <f>IF(C134="","",IF(C134&gt;=$AU$1,"O","X"))</f>
        <v>O</v>
      </c>
      <c r="AV134" s="79" t="str">
        <f>IF(AO134="","",IF(AND(AO134="O",AP134="O",AR134="O",AT134="O",AU134="O"),"후보","X"))</f>
        <v/>
      </c>
    </row>
    <row r="135" spans="1:48" s="37" customFormat="1" ht="12" x14ac:dyDescent="0.3">
      <c r="A135" s="74" t="s">
        <v>1953</v>
      </c>
      <c r="B135" s="75" t="s">
        <v>1954</v>
      </c>
      <c r="C135" s="85">
        <v>464</v>
      </c>
      <c r="D135" s="86">
        <v>157.9</v>
      </c>
      <c r="E135" s="87">
        <v>48</v>
      </c>
      <c r="F135" s="86">
        <v>128</v>
      </c>
      <c r="G135" s="17">
        <v>39</v>
      </c>
      <c r="H135" s="88">
        <v>132</v>
      </c>
      <c r="I135" s="89"/>
      <c r="J135" s="89"/>
      <c r="K135" s="89">
        <v>140000</v>
      </c>
      <c r="L135" s="89" t="s">
        <v>64</v>
      </c>
      <c r="M135" s="90">
        <f>I135-K135</f>
        <v>-140000</v>
      </c>
      <c r="N135" s="4" t="str">
        <f>IF(ISERROR(K135/I135),"",K135/I135)</f>
        <v/>
      </c>
      <c r="O135" s="91">
        <f>I135/E135</f>
        <v>0</v>
      </c>
      <c r="P135" s="91">
        <f>K135/E135</f>
        <v>2916.6666666666665</v>
      </c>
      <c r="Q135" s="79">
        <v>4</v>
      </c>
      <c r="R135" s="79">
        <v>2</v>
      </c>
      <c r="S135" s="79" t="s">
        <v>72</v>
      </c>
      <c r="T135" s="5" t="s">
        <v>127</v>
      </c>
      <c r="U135" s="9"/>
      <c r="W135" s="86">
        <f t="shared" si="96"/>
        <v>157.9</v>
      </c>
      <c r="X135" s="87">
        <f t="shared" si="96"/>
        <v>48</v>
      </c>
      <c r="Y135" s="92">
        <f t="shared" si="97"/>
        <v>132</v>
      </c>
      <c r="Z135" s="90">
        <f t="shared" si="97"/>
        <v>0</v>
      </c>
      <c r="AA135" s="90">
        <f>K135</f>
        <v>140000</v>
      </c>
      <c r="AB135" s="90">
        <f t="shared" si="98"/>
        <v>-140000</v>
      </c>
      <c r="AC135" s="4" t="str">
        <f t="shared" si="98"/>
        <v/>
      </c>
      <c r="AD135" s="91">
        <f t="shared" si="98"/>
        <v>0</v>
      </c>
      <c r="AE135" s="79" t="str">
        <f>S135</f>
        <v>계</v>
      </c>
      <c r="AF135" s="79" t="str">
        <f>Q135&amp;"/"&amp;R135</f>
        <v>4/2</v>
      </c>
      <c r="AH135" s="20" t="str">
        <f t="shared" si="99"/>
        <v>대장동 힐스테이트판교엘포레A6BL</v>
      </c>
      <c r="AI135" s="87">
        <f t="shared" si="100"/>
        <v>48</v>
      </c>
      <c r="AJ135" s="79" t="str">
        <f>IF(AI135="","",$AJ$2)</f>
        <v>A-</v>
      </c>
      <c r="AK135" s="79" t="s">
        <v>13</v>
      </c>
      <c r="AL135" s="79" t="s">
        <v>62</v>
      </c>
      <c r="AM135" s="79" t="s">
        <v>63</v>
      </c>
      <c r="AN135" s="79" t="str">
        <f>IF(AI135="","",$AN$2)</f>
        <v>C</v>
      </c>
      <c r="AO135" s="79" t="str">
        <f>IF(N135="","",IF(N135&gt;=$AO$1/100,"O","X"))</f>
        <v/>
      </c>
      <c r="AP135" s="79" t="str">
        <f>IF(I135="","",IF(I135&lt;=$AP$1,"O","X"))</f>
        <v/>
      </c>
      <c r="AQ135" s="79" t="str">
        <f>IF(O135="","",IF(O135&lt;=$AQ$1,"O","X"))</f>
        <v>O</v>
      </c>
      <c r="AR135" s="79" t="str">
        <f>IF(M135="","",IF(M135&lt;=$AR$1,"O","X"))</f>
        <v>O</v>
      </c>
      <c r="AS135" s="79" t="s">
        <v>2</v>
      </c>
      <c r="AT135" s="79" t="str">
        <f>IF(OR(F135="",AI135=""),"",IF(AND((F135&lt;=85),(AI135&gt;=15)),"O","X"))</f>
        <v>X</v>
      </c>
      <c r="AU135" s="79" t="str">
        <f>IF(C135="","",IF(C135&gt;=$AU$1,"O","X"))</f>
        <v>O</v>
      </c>
      <c r="AV135" s="79" t="str">
        <f>IF(AO135="","",IF(AND(AO135="O",AP135="O",AR135="O",AT135="O",AU135="O"),"후보","X"))</f>
        <v/>
      </c>
    </row>
    <row r="136" spans="1:48" s="37" customFormat="1" ht="12" x14ac:dyDescent="0.3">
      <c r="A136" s="74" t="s">
        <v>1756</v>
      </c>
      <c r="B136" s="75" t="s">
        <v>1954</v>
      </c>
      <c r="C136" s="85">
        <v>464</v>
      </c>
      <c r="D136" s="86">
        <v>158.4</v>
      </c>
      <c r="E136" s="87">
        <v>48</v>
      </c>
      <c r="F136" s="86">
        <v>128.1</v>
      </c>
      <c r="G136" s="17">
        <v>39</v>
      </c>
      <c r="H136" s="88">
        <v>134</v>
      </c>
      <c r="I136" s="89"/>
      <c r="J136" s="89"/>
      <c r="K136" s="89">
        <v>140000</v>
      </c>
      <c r="L136" s="89" t="s">
        <v>74</v>
      </c>
      <c r="M136" s="90">
        <f>I136-K136</f>
        <v>-140000</v>
      </c>
      <c r="N136" s="4" t="str">
        <f>IF(ISERROR(K136/I136),"",K136/I136)</f>
        <v/>
      </c>
      <c r="O136" s="91">
        <f>I136/E136</f>
        <v>0</v>
      </c>
      <c r="P136" s="91">
        <f>K136/E136</f>
        <v>2916.6666666666665</v>
      </c>
      <c r="Q136" s="79">
        <v>4</v>
      </c>
      <c r="R136" s="79">
        <v>2</v>
      </c>
      <c r="S136" s="79" t="s">
        <v>72</v>
      </c>
      <c r="T136" s="5" t="s">
        <v>128</v>
      </c>
      <c r="U136" s="9"/>
      <c r="W136" s="86">
        <f t="shared" si="96"/>
        <v>158.4</v>
      </c>
      <c r="X136" s="87">
        <f t="shared" si="96"/>
        <v>48</v>
      </c>
      <c r="Y136" s="92">
        <f t="shared" si="97"/>
        <v>134</v>
      </c>
      <c r="Z136" s="90">
        <f t="shared" si="97"/>
        <v>0</v>
      </c>
      <c r="AA136" s="90">
        <f>K136</f>
        <v>140000</v>
      </c>
      <c r="AB136" s="90">
        <f t="shared" si="98"/>
        <v>-140000</v>
      </c>
      <c r="AC136" s="4" t="str">
        <f t="shared" si="98"/>
        <v/>
      </c>
      <c r="AD136" s="91">
        <f t="shared" si="98"/>
        <v>0</v>
      </c>
      <c r="AE136" s="79" t="str">
        <f>S136</f>
        <v>계</v>
      </c>
      <c r="AF136" s="79" t="str">
        <f>Q136&amp;"/"&amp;R136</f>
        <v>4/2</v>
      </c>
      <c r="AH136" s="20" t="str">
        <f t="shared" si="99"/>
        <v>대장동 힐스테이트판교엘포레A6BL</v>
      </c>
      <c r="AI136" s="87">
        <f t="shared" si="100"/>
        <v>48</v>
      </c>
      <c r="AJ136" s="79" t="str">
        <f>IF(AI136="","",$AJ$2)</f>
        <v>A-</v>
      </c>
      <c r="AK136" s="79" t="s">
        <v>13</v>
      </c>
      <c r="AL136" s="79" t="s">
        <v>62</v>
      </c>
      <c r="AM136" s="79" t="s">
        <v>63</v>
      </c>
      <c r="AN136" s="79" t="str">
        <f>IF(AI136="","",$AN$2)</f>
        <v>C</v>
      </c>
      <c r="AO136" s="79" t="str">
        <f>IF(N136="","",IF(N136&gt;=$AO$1/100,"O","X"))</f>
        <v/>
      </c>
      <c r="AP136" s="79" t="str">
        <f>IF(I136="","",IF(I136&lt;=$AP$1,"O","X"))</f>
        <v/>
      </c>
      <c r="AQ136" s="79" t="str">
        <f>IF(O136="","",IF(O136&lt;=$AQ$1,"O","X"))</f>
        <v>O</v>
      </c>
      <c r="AR136" s="79" t="str">
        <f>IF(M136="","",IF(M136&lt;=$AR$1,"O","X"))</f>
        <v>O</v>
      </c>
      <c r="AS136" s="79" t="s">
        <v>2</v>
      </c>
      <c r="AT136" s="79" t="str">
        <f>IF(OR(F136="",AI136=""),"",IF(AND((F136&lt;=85),(AI136&gt;=15)),"O","X"))</f>
        <v>X</v>
      </c>
      <c r="AU136" s="79" t="str">
        <f>IF(C136="","",IF(C136&gt;=$AU$1,"O","X"))</f>
        <v>O</v>
      </c>
      <c r="AV136" s="79" t="str">
        <f>IF(AO136="","",IF(AND(AO136="O",AP136="O",AR136="O",AT136="O",AU136="O"),"후보","X"))</f>
        <v/>
      </c>
    </row>
    <row r="137" spans="1:48" s="37" customFormat="1" ht="12" x14ac:dyDescent="0.3">
      <c r="A137" s="74" t="s">
        <v>1955</v>
      </c>
      <c r="B137" s="75" t="s">
        <v>1759</v>
      </c>
      <c r="C137" s="85">
        <v>589</v>
      </c>
      <c r="D137" s="86">
        <v>115.7</v>
      </c>
      <c r="E137" s="87">
        <v>35</v>
      </c>
      <c r="F137" s="86">
        <v>85</v>
      </c>
      <c r="G137" s="17">
        <v>26</v>
      </c>
      <c r="H137" s="88">
        <v>455</v>
      </c>
      <c r="I137" s="89">
        <v>139000</v>
      </c>
      <c r="J137" s="89" t="s">
        <v>60</v>
      </c>
      <c r="K137" s="89">
        <v>84000</v>
      </c>
      <c r="L137" s="89" t="s">
        <v>84</v>
      </c>
      <c r="M137" s="90">
        <f>I137-K137</f>
        <v>55000</v>
      </c>
      <c r="N137" s="4">
        <f>IF(ISERROR(K137/I137),"",K137/I137)</f>
        <v>0.60431654676258995</v>
      </c>
      <c r="O137" s="91">
        <f>I137/E137</f>
        <v>3971.4285714285716</v>
      </c>
      <c r="P137" s="91">
        <f>K137/E137</f>
        <v>2400</v>
      </c>
      <c r="Q137" s="79">
        <v>3</v>
      </c>
      <c r="R137" s="79">
        <v>2</v>
      </c>
      <c r="S137" s="79" t="s">
        <v>72</v>
      </c>
      <c r="T137" s="5" t="s">
        <v>129</v>
      </c>
      <c r="U137" s="9"/>
      <c r="W137" s="86">
        <f t="shared" si="96"/>
        <v>115.7</v>
      </c>
      <c r="X137" s="87">
        <f t="shared" si="96"/>
        <v>35</v>
      </c>
      <c r="Y137" s="92">
        <f t="shared" si="97"/>
        <v>455</v>
      </c>
      <c r="Z137" s="90">
        <f t="shared" si="97"/>
        <v>139000</v>
      </c>
      <c r="AA137" s="90">
        <f>K137</f>
        <v>84000</v>
      </c>
      <c r="AB137" s="90">
        <f t="shared" si="98"/>
        <v>55000</v>
      </c>
      <c r="AC137" s="4">
        <f t="shared" si="98"/>
        <v>0.60431654676258995</v>
      </c>
      <c r="AD137" s="91">
        <f t="shared" si="98"/>
        <v>3971.4285714285716</v>
      </c>
      <c r="AE137" s="79" t="str">
        <f>S137</f>
        <v>계</v>
      </c>
      <c r="AF137" s="79" t="str">
        <f>Q137&amp;"/"&amp;R137</f>
        <v>3/2</v>
      </c>
      <c r="AH137" s="20" t="str">
        <f t="shared" si="99"/>
        <v>대장동 판교풍경채어바니티5단지</v>
      </c>
      <c r="AI137" s="87">
        <f t="shared" si="100"/>
        <v>35</v>
      </c>
      <c r="AJ137" s="79" t="str">
        <f>IF(AI137="","",$AJ$2)</f>
        <v>A-</v>
      </c>
      <c r="AK137" s="79" t="s">
        <v>13</v>
      </c>
      <c r="AL137" s="79" t="s">
        <v>62</v>
      </c>
      <c r="AM137" s="79" t="s">
        <v>63</v>
      </c>
      <c r="AN137" s="79" t="str">
        <f>IF(AI137="","",$AN$2)</f>
        <v>C</v>
      </c>
      <c r="AO137" s="79" t="str">
        <f>IF(N137="","",IF(N137&gt;=$AO$1/100,"O","X"))</f>
        <v>X</v>
      </c>
      <c r="AP137" s="79" t="str">
        <f>IF(I137="","",IF(I137&lt;=$AP$1,"O","X"))</f>
        <v>X</v>
      </c>
      <c r="AQ137" s="79" t="str">
        <f>IF(O137="","",IF(O137&lt;=$AQ$1,"O","X"))</f>
        <v>X</v>
      </c>
      <c r="AR137" s="79" t="str">
        <f>IF(M137="","",IF(M137&lt;=$AR$1,"O","X"))</f>
        <v>X</v>
      </c>
      <c r="AS137" s="79" t="s">
        <v>2</v>
      </c>
      <c r="AT137" s="79" t="str">
        <f>IF(OR(F137="",AI137=""),"",IF(AND((F137&lt;=85),(AI137&gt;=15)),"O","X"))</f>
        <v>O</v>
      </c>
      <c r="AU137" s="79" t="str">
        <f>IF(C137="","",IF(C137&gt;=$AU$1,"O","X"))</f>
        <v>O</v>
      </c>
      <c r="AV137" s="79" t="str">
        <f>IF(AO137="","",IF(AND(AO137="O",AP137="O",AR137="O",AT137="O",AU137="O"),"후보","X"))</f>
        <v>X</v>
      </c>
    </row>
    <row r="138" spans="1:48" s="37" customFormat="1" ht="12" x14ac:dyDescent="0.3">
      <c r="A138" s="74" t="s">
        <v>1955</v>
      </c>
      <c r="B138" s="75" t="s">
        <v>1956</v>
      </c>
      <c r="C138" s="85">
        <v>589</v>
      </c>
      <c r="D138" s="86">
        <v>116.2</v>
      </c>
      <c r="E138" s="87">
        <v>35</v>
      </c>
      <c r="F138" s="86">
        <v>84.8</v>
      </c>
      <c r="G138" s="17">
        <v>26</v>
      </c>
      <c r="H138" s="88">
        <v>40</v>
      </c>
      <c r="I138" s="89"/>
      <c r="J138" s="89"/>
      <c r="K138" s="89">
        <v>80000</v>
      </c>
      <c r="L138" s="89" t="s">
        <v>79</v>
      </c>
      <c r="M138" s="90">
        <f>I138-K138</f>
        <v>-80000</v>
      </c>
      <c r="N138" s="4" t="str">
        <f>IF(ISERROR(K138/I138),"",K138/I138)</f>
        <v/>
      </c>
      <c r="O138" s="91">
        <f>I138/E138</f>
        <v>0</v>
      </c>
      <c r="P138" s="91">
        <f>K138/E138</f>
        <v>2285.7142857142858</v>
      </c>
      <c r="Q138" s="79">
        <v>3</v>
      </c>
      <c r="R138" s="79">
        <v>2</v>
      </c>
      <c r="S138" s="79" t="s">
        <v>72</v>
      </c>
      <c r="T138" s="5" t="s">
        <v>130</v>
      </c>
      <c r="U138" s="9"/>
      <c r="W138" s="86">
        <f t="shared" si="96"/>
        <v>116.2</v>
      </c>
      <c r="X138" s="87">
        <f t="shared" si="96"/>
        <v>35</v>
      </c>
      <c r="Y138" s="92">
        <f t="shared" si="97"/>
        <v>40</v>
      </c>
      <c r="Z138" s="90">
        <f t="shared" si="97"/>
        <v>0</v>
      </c>
      <c r="AA138" s="90">
        <f>K138</f>
        <v>80000</v>
      </c>
      <c r="AB138" s="90">
        <f t="shared" si="98"/>
        <v>-80000</v>
      </c>
      <c r="AC138" s="4" t="str">
        <f t="shared" si="98"/>
        <v/>
      </c>
      <c r="AD138" s="91">
        <f t="shared" si="98"/>
        <v>0</v>
      </c>
      <c r="AE138" s="79" t="str">
        <f>S138</f>
        <v>계</v>
      </c>
      <c r="AF138" s="79" t="str">
        <f>Q138&amp;"/"&amp;R138</f>
        <v>3/2</v>
      </c>
      <c r="AH138" s="20" t="str">
        <f t="shared" si="99"/>
        <v>대장동 판교풍경채어바니티5단지</v>
      </c>
      <c r="AI138" s="87">
        <f t="shared" si="100"/>
        <v>35</v>
      </c>
      <c r="AJ138" s="79" t="str">
        <f>IF(AI138="","",$AJ$2)</f>
        <v>A-</v>
      </c>
      <c r="AK138" s="79" t="s">
        <v>13</v>
      </c>
      <c r="AL138" s="79" t="s">
        <v>62</v>
      </c>
      <c r="AM138" s="79" t="s">
        <v>63</v>
      </c>
      <c r="AN138" s="79" t="str">
        <f>IF(AI138="","",$AN$2)</f>
        <v>C</v>
      </c>
      <c r="AO138" s="79" t="str">
        <f>IF(N138="","",IF(N138&gt;=$AO$1/100,"O","X"))</f>
        <v/>
      </c>
      <c r="AP138" s="79" t="str">
        <f>IF(I138="","",IF(I138&lt;=$AP$1,"O","X"))</f>
        <v/>
      </c>
      <c r="AQ138" s="79" t="str">
        <f>IF(O138="","",IF(O138&lt;=$AQ$1,"O","X"))</f>
        <v>O</v>
      </c>
      <c r="AR138" s="79" t="str">
        <f>IF(M138="","",IF(M138&lt;=$AR$1,"O","X"))</f>
        <v>O</v>
      </c>
      <c r="AS138" s="79" t="s">
        <v>2</v>
      </c>
      <c r="AT138" s="79" t="str">
        <f>IF(OR(F138="",AI138=""),"",IF(AND((F138&lt;=85),(AI138&gt;=15)),"O","X"))</f>
        <v>O</v>
      </c>
      <c r="AU138" s="79" t="str">
        <f>IF(C138="","",IF(C138&gt;=$AU$1,"O","X"))</f>
        <v>O</v>
      </c>
      <c r="AV138" s="79" t="str">
        <f>IF(AO138="","",IF(AND(AO138="O",AP138="O",AR138="O",AT138="O",AU138="O"),"후보","X"))</f>
        <v/>
      </c>
    </row>
    <row r="139" spans="1:48" s="37" customFormat="1" ht="12" x14ac:dyDescent="0.3">
      <c r="A139" s="74" t="s">
        <v>1955</v>
      </c>
      <c r="B139" s="75" t="s">
        <v>1759</v>
      </c>
      <c r="C139" s="85">
        <v>589</v>
      </c>
      <c r="D139" s="86">
        <v>117</v>
      </c>
      <c r="E139" s="87">
        <v>35</v>
      </c>
      <c r="F139" s="86">
        <v>84.9</v>
      </c>
      <c r="G139" s="17">
        <v>26</v>
      </c>
      <c r="H139" s="88">
        <v>39</v>
      </c>
      <c r="I139" s="89"/>
      <c r="J139" s="89"/>
      <c r="K139" s="89">
        <v>85000</v>
      </c>
      <c r="L139" s="89" t="s">
        <v>84</v>
      </c>
      <c r="M139" s="90">
        <f>I139-K139</f>
        <v>-85000</v>
      </c>
      <c r="N139" s="4" t="str">
        <f>IF(ISERROR(K139/I139),"",K139/I139)</f>
        <v/>
      </c>
      <c r="O139" s="91">
        <f>I139/E139</f>
        <v>0</v>
      </c>
      <c r="P139" s="91">
        <f>K139/E139</f>
        <v>2428.5714285714284</v>
      </c>
      <c r="Q139" s="79">
        <v>3</v>
      </c>
      <c r="R139" s="79">
        <v>2</v>
      </c>
      <c r="S139" s="79" t="s">
        <v>72</v>
      </c>
      <c r="T139" s="5" t="s">
        <v>131</v>
      </c>
      <c r="U139" s="9"/>
      <c r="W139" s="86">
        <f t="shared" si="96"/>
        <v>117</v>
      </c>
      <c r="X139" s="87">
        <f t="shared" si="96"/>
        <v>35</v>
      </c>
      <c r="Y139" s="92">
        <f t="shared" si="97"/>
        <v>39</v>
      </c>
      <c r="Z139" s="90">
        <f t="shared" si="97"/>
        <v>0</v>
      </c>
      <c r="AA139" s="90">
        <f>K139</f>
        <v>85000</v>
      </c>
      <c r="AB139" s="90">
        <f t="shared" si="98"/>
        <v>-85000</v>
      </c>
      <c r="AC139" s="4" t="str">
        <f t="shared" si="98"/>
        <v/>
      </c>
      <c r="AD139" s="91">
        <f t="shared" si="98"/>
        <v>0</v>
      </c>
      <c r="AE139" s="79" t="str">
        <f>S139</f>
        <v>계</v>
      </c>
      <c r="AF139" s="79" t="str">
        <f>Q139&amp;"/"&amp;R139</f>
        <v>3/2</v>
      </c>
      <c r="AH139" s="20" t="str">
        <f t="shared" si="99"/>
        <v>대장동 판교풍경채어바니티5단지</v>
      </c>
      <c r="AI139" s="87">
        <f t="shared" si="100"/>
        <v>35</v>
      </c>
      <c r="AJ139" s="79" t="str">
        <f>IF(AI139="","",$AJ$2)</f>
        <v>A-</v>
      </c>
      <c r="AK139" s="79" t="s">
        <v>13</v>
      </c>
      <c r="AL139" s="79" t="s">
        <v>62</v>
      </c>
      <c r="AM139" s="79" t="s">
        <v>63</v>
      </c>
      <c r="AN139" s="79" t="str">
        <f>IF(AI139="","",$AN$2)</f>
        <v>C</v>
      </c>
      <c r="AO139" s="79" t="str">
        <f>IF(N139="","",IF(N139&gt;=$AO$1/100,"O","X"))</f>
        <v/>
      </c>
      <c r="AP139" s="79" t="str">
        <f>IF(I139="","",IF(I139&lt;=$AP$1,"O","X"))</f>
        <v/>
      </c>
      <c r="AQ139" s="79" t="str">
        <f>IF(O139="","",IF(O139&lt;=$AQ$1,"O","X"))</f>
        <v>O</v>
      </c>
      <c r="AR139" s="79" t="str">
        <f>IF(M139="","",IF(M139&lt;=$AR$1,"O","X"))</f>
        <v>O</v>
      </c>
      <c r="AS139" s="79" t="s">
        <v>2</v>
      </c>
      <c r="AT139" s="79" t="str">
        <f>IF(OR(F139="",AI139=""),"",IF(AND((F139&lt;=85),(AI139&gt;=15)),"O","X"))</f>
        <v>O</v>
      </c>
      <c r="AU139" s="79" t="str">
        <f>IF(C139="","",IF(C139&gt;=$AU$1,"O","X"))</f>
        <v>O</v>
      </c>
      <c r="AV139" s="79" t="str">
        <f>IF(AO139="","",IF(AND(AO139="O",AP139="O",AR139="O",AT139="O",AU139="O"),"후보","X"))</f>
        <v/>
      </c>
    </row>
    <row r="140" spans="1:48" s="37" customFormat="1" ht="12" x14ac:dyDescent="0.3">
      <c r="A140" s="74" t="s">
        <v>1955</v>
      </c>
      <c r="B140" s="75" t="s">
        <v>1956</v>
      </c>
      <c r="C140" s="85">
        <v>589</v>
      </c>
      <c r="D140" s="86">
        <v>116.3</v>
      </c>
      <c r="E140" s="87">
        <v>35</v>
      </c>
      <c r="F140" s="86">
        <v>85</v>
      </c>
      <c r="G140" s="17">
        <v>26</v>
      </c>
      <c r="H140" s="88">
        <v>38</v>
      </c>
      <c r="I140" s="89"/>
      <c r="J140" s="89"/>
      <c r="K140" s="89"/>
      <c r="L140" s="89"/>
      <c r="M140" s="90">
        <f>I140-K140</f>
        <v>0</v>
      </c>
      <c r="N140" s="4" t="str">
        <f>IF(ISERROR(K140/I140),"",K140/I140)</f>
        <v/>
      </c>
      <c r="O140" s="91">
        <f>I140/E140</f>
        <v>0</v>
      </c>
      <c r="P140" s="91">
        <f>K140/E140</f>
        <v>0</v>
      </c>
      <c r="Q140" s="79">
        <v>3</v>
      </c>
      <c r="R140" s="79">
        <v>2</v>
      </c>
      <c r="S140" s="79" t="s">
        <v>72</v>
      </c>
      <c r="T140" s="5" t="s">
        <v>132</v>
      </c>
      <c r="U140" s="9"/>
      <c r="W140" s="86">
        <f t="shared" si="96"/>
        <v>116.3</v>
      </c>
      <c r="X140" s="87">
        <f t="shared" si="96"/>
        <v>35</v>
      </c>
      <c r="Y140" s="92">
        <f t="shared" si="97"/>
        <v>38</v>
      </c>
      <c r="Z140" s="90">
        <f t="shared" si="97"/>
        <v>0</v>
      </c>
      <c r="AA140" s="90">
        <f>K140</f>
        <v>0</v>
      </c>
      <c r="AB140" s="90">
        <f t="shared" si="98"/>
        <v>0</v>
      </c>
      <c r="AC140" s="4" t="str">
        <f t="shared" si="98"/>
        <v/>
      </c>
      <c r="AD140" s="91">
        <f t="shared" si="98"/>
        <v>0</v>
      </c>
      <c r="AE140" s="79" t="str">
        <f>S140</f>
        <v>계</v>
      </c>
      <c r="AF140" s="79" t="str">
        <f>Q140&amp;"/"&amp;R140</f>
        <v>3/2</v>
      </c>
      <c r="AH140" s="20" t="str">
        <f t="shared" si="99"/>
        <v>대장동 판교풍경채어바니티5단지</v>
      </c>
      <c r="AI140" s="87">
        <f t="shared" si="100"/>
        <v>35</v>
      </c>
      <c r="AJ140" s="79" t="str">
        <f>IF(AI140="","",$AJ$2)</f>
        <v>A-</v>
      </c>
      <c r="AK140" s="79" t="s">
        <v>13</v>
      </c>
      <c r="AL140" s="79" t="s">
        <v>62</v>
      </c>
      <c r="AM140" s="79" t="s">
        <v>63</v>
      </c>
      <c r="AN140" s="79" t="str">
        <f>IF(AI140="","",$AN$2)</f>
        <v>C</v>
      </c>
      <c r="AO140" s="79" t="str">
        <f>IF(N140="","",IF(N140&gt;=$AO$1/100,"O","X"))</f>
        <v/>
      </c>
      <c r="AP140" s="79" t="str">
        <f>IF(I140="","",IF(I140&lt;=$AP$1,"O","X"))</f>
        <v/>
      </c>
      <c r="AQ140" s="79" t="str">
        <f>IF(O140="","",IF(O140&lt;=$AQ$1,"O","X"))</f>
        <v>O</v>
      </c>
      <c r="AR140" s="79" t="str">
        <f>IF(M140="","",IF(M140&lt;=$AR$1,"O","X"))</f>
        <v>O</v>
      </c>
      <c r="AS140" s="79" t="s">
        <v>2</v>
      </c>
      <c r="AT140" s="79" t="str">
        <f>IF(OR(F140="",AI140=""),"",IF(AND((F140&lt;=85),(AI140&gt;=15)),"O","X"))</f>
        <v>O</v>
      </c>
      <c r="AU140" s="79" t="str">
        <f>IF(C140="","",IF(C140&gt;=$AU$1,"O","X"))</f>
        <v>O</v>
      </c>
      <c r="AV140" s="79" t="str">
        <f>IF(AO140="","",IF(AND(AO140="O",AP140="O",AR140="O",AT140="O",AU140="O"),"후보","X"))</f>
        <v/>
      </c>
    </row>
    <row r="141" spans="1:48" s="37" customFormat="1" ht="12" x14ac:dyDescent="0.3">
      <c r="A141" s="74" t="s">
        <v>1758</v>
      </c>
      <c r="B141" s="75" t="s">
        <v>1956</v>
      </c>
      <c r="C141" s="85">
        <v>589</v>
      </c>
      <c r="D141" s="86">
        <v>118</v>
      </c>
      <c r="E141" s="87">
        <v>36</v>
      </c>
      <c r="F141" s="86">
        <v>85</v>
      </c>
      <c r="G141" s="17">
        <v>26</v>
      </c>
      <c r="H141" s="88">
        <v>17</v>
      </c>
      <c r="I141" s="89"/>
      <c r="J141" s="89"/>
      <c r="K141" s="89">
        <v>80000</v>
      </c>
      <c r="L141" s="89" t="s">
        <v>84</v>
      </c>
      <c r="M141" s="90">
        <f>I141-K141</f>
        <v>-80000</v>
      </c>
      <c r="N141" s="4" t="str">
        <f>IF(ISERROR(K141/I141),"",K141/I141)</f>
        <v/>
      </c>
      <c r="O141" s="91">
        <f>I141/E141</f>
        <v>0</v>
      </c>
      <c r="P141" s="91">
        <f>K141/E141</f>
        <v>2222.2222222222222</v>
      </c>
      <c r="Q141" s="79">
        <v>4</v>
      </c>
      <c r="R141" s="79">
        <v>2</v>
      </c>
      <c r="S141" s="79" t="s">
        <v>72</v>
      </c>
      <c r="T141" s="5" t="s">
        <v>133</v>
      </c>
      <c r="U141" s="9"/>
      <c r="W141" s="86">
        <f t="shared" ref="W141:X156" si="101">D141</f>
        <v>118</v>
      </c>
      <c r="X141" s="87">
        <f t="shared" si="101"/>
        <v>36</v>
      </c>
      <c r="Y141" s="92">
        <f t="shared" ref="Y141:Z156" si="102">H141</f>
        <v>17</v>
      </c>
      <c r="Z141" s="90">
        <f t="shared" si="102"/>
        <v>0</v>
      </c>
      <c r="AA141" s="90">
        <f>K141</f>
        <v>80000</v>
      </c>
      <c r="AB141" s="90">
        <f t="shared" si="98"/>
        <v>-80000</v>
      </c>
      <c r="AC141" s="4" t="str">
        <f t="shared" si="98"/>
        <v/>
      </c>
      <c r="AD141" s="91">
        <f t="shared" si="98"/>
        <v>0</v>
      </c>
      <c r="AE141" s="79" t="str">
        <f>S141</f>
        <v>계</v>
      </c>
      <c r="AF141" s="79" t="str">
        <f>Q141&amp;"/"&amp;R141</f>
        <v>4/2</v>
      </c>
      <c r="AH141" s="20" t="str">
        <f t="shared" si="99"/>
        <v>대장동 판교풍경채어바니티5단지</v>
      </c>
      <c r="AI141" s="87">
        <f t="shared" si="100"/>
        <v>36</v>
      </c>
      <c r="AJ141" s="79" t="str">
        <f>IF(AI141="","",$AJ$2)</f>
        <v>A-</v>
      </c>
      <c r="AK141" s="79" t="s">
        <v>13</v>
      </c>
      <c r="AL141" s="79" t="s">
        <v>62</v>
      </c>
      <c r="AM141" s="79" t="s">
        <v>63</v>
      </c>
      <c r="AN141" s="79" t="str">
        <f>IF(AI141="","",$AN$2)</f>
        <v>C</v>
      </c>
      <c r="AO141" s="79" t="str">
        <f>IF(N141="","",IF(N141&gt;=$AO$1/100,"O","X"))</f>
        <v/>
      </c>
      <c r="AP141" s="79" t="str">
        <f>IF(I141="","",IF(I141&lt;=$AP$1,"O","X"))</f>
        <v/>
      </c>
      <c r="AQ141" s="79" t="str">
        <f>IF(O141="","",IF(O141&lt;=$AQ$1,"O","X"))</f>
        <v>O</v>
      </c>
      <c r="AR141" s="79" t="str">
        <f>IF(M141="","",IF(M141&lt;=$AR$1,"O","X"))</f>
        <v>O</v>
      </c>
      <c r="AS141" s="79" t="s">
        <v>2</v>
      </c>
      <c r="AT141" s="79" t="str">
        <f>IF(OR(F141="",AI141=""),"",IF(AND((F141&lt;=85),(AI141&gt;=15)),"O","X"))</f>
        <v>O</v>
      </c>
      <c r="AU141" s="79" t="str">
        <f>IF(C141="","",IF(C141&gt;=$AU$1,"O","X"))</f>
        <v>O</v>
      </c>
      <c r="AV141" s="79" t="str">
        <f>IF(AO141="","",IF(AND(AO141="O",AP141="O",AR141="O",AT141="O",AU141="O"),"후보","X"))</f>
        <v/>
      </c>
    </row>
    <row r="142" spans="1:48" s="37" customFormat="1" ht="12" x14ac:dyDescent="0.3">
      <c r="A142" s="74" t="s">
        <v>1957</v>
      </c>
      <c r="B142" s="75" t="s">
        <v>1754</v>
      </c>
      <c r="C142" s="85">
        <v>529</v>
      </c>
      <c r="D142" s="86">
        <v>114.3</v>
      </c>
      <c r="E142" s="87">
        <v>35</v>
      </c>
      <c r="F142" s="86">
        <v>85</v>
      </c>
      <c r="G142" s="17">
        <v>26</v>
      </c>
      <c r="H142" s="88">
        <v>273</v>
      </c>
      <c r="I142" s="89"/>
      <c r="J142" s="89"/>
      <c r="K142" s="89">
        <v>78000</v>
      </c>
      <c r="L142" s="89" t="s">
        <v>84</v>
      </c>
      <c r="M142" s="90">
        <f>I142-K142</f>
        <v>-78000</v>
      </c>
      <c r="N142" s="4" t="str">
        <f>IF(ISERROR(K142/I142),"",K142/I142)</f>
        <v/>
      </c>
      <c r="O142" s="91">
        <f>I142/E142</f>
        <v>0</v>
      </c>
      <c r="P142" s="91">
        <f>K142/E142</f>
        <v>2228.5714285714284</v>
      </c>
      <c r="Q142" s="79">
        <v>3</v>
      </c>
      <c r="R142" s="79">
        <v>2</v>
      </c>
      <c r="S142" s="79" t="s">
        <v>72</v>
      </c>
      <c r="T142" s="5" t="s">
        <v>121</v>
      </c>
      <c r="U142" s="9"/>
      <c r="W142" s="86">
        <f t="shared" si="101"/>
        <v>114.3</v>
      </c>
      <c r="X142" s="87">
        <f t="shared" si="101"/>
        <v>35</v>
      </c>
      <c r="Y142" s="92">
        <f t="shared" si="102"/>
        <v>273</v>
      </c>
      <c r="Z142" s="90">
        <f t="shared" si="102"/>
        <v>0</v>
      </c>
      <c r="AA142" s="90">
        <f>K142</f>
        <v>78000</v>
      </c>
      <c r="AB142" s="90">
        <f t="shared" si="98"/>
        <v>-78000</v>
      </c>
      <c r="AC142" s="4" t="str">
        <f t="shared" si="98"/>
        <v/>
      </c>
      <c r="AD142" s="91">
        <f t="shared" si="98"/>
        <v>0</v>
      </c>
      <c r="AE142" s="79" t="str">
        <f>S142</f>
        <v>계</v>
      </c>
      <c r="AF142" s="79" t="str">
        <f>Q142&amp;"/"&amp;R142</f>
        <v>3/2</v>
      </c>
      <c r="AH142" s="20" t="str">
        <f t="shared" si="99"/>
        <v>대장동 판교퍼스트힐푸르지오1단지</v>
      </c>
      <c r="AI142" s="87">
        <f t="shared" si="100"/>
        <v>35</v>
      </c>
      <c r="AJ142" s="79" t="str">
        <f>IF(AI142="","",$AJ$2)</f>
        <v>A-</v>
      </c>
      <c r="AK142" s="79" t="s">
        <v>13</v>
      </c>
      <c r="AL142" s="79" t="s">
        <v>62</v>
      </c>
      <c r="AM142" s="79" t="s">
        <v>63</v>
      </c>
      <c r="AN142" s="79" t="str">
        <f>IF(AI142="","",$AN$2)</f>
        <v>C</v>
      </c>
      <c r="AO142" s="79" t="str">
        <f>IF(N142="","",IF(N142&gt;=$AO$1/100,"O","X"))</f>
        <v/>
      </c>
      <c r="AP142" s="79" t="str">
        <f>IF(I142="","",IF(I142&lt;=$AP$1,"O","X"))</f>
        <v/>
      </c>
      <c r="AQ142" s="79" t="str">
        <f>IF(O142="","",IF(O142&lt;=$AQ$1,"O","X"))</f>
        <v>O</v>
      </c>
      <c r="AR142" s="79" t="str">
        <f>IF(M142="","",IF(M142&lt;=$AR$1,"O","X"))</f>
        <v>O</v>
      </c>
      <c r="AS142" s="79" t="s">
        <v>2</v>
      </c>
      <c r="AT142" s="79" t="str">
        <f>IF(OR(F142="",AI142=""),"",IF(AND((F142&lt;=85),(AI142&gt;=15)),"O","X"))</f>
        <v>O</v>
      </c>
      <c r="AU142" s="79" t="str">
        <f>IF(C142="","",IF(C142&gt;=$AU$1,"O","X"))</f>
        <v>O</v>
      </c>
      <c r="AV142" s="79" t="str">
        <f>IF(AO142="","",IF(AND(AO142="O",AP142="O",AR142="O",AT142="O",AU142="O"),"후보","X"))</f>
        <v/>
      </c>
    </row>
    <row r="143" spans="1:48" s="37" customFormat="1" ht="12" x14ac:dyDescent="0.3">
      <c r="A143" s="74" t="s">
        <v>1957</v>
      </c>
      <c r="B143" s="75" t="s">
        <v>1951</v>
      </c>
      <c r="C143" s="85">
        <v>529</v>
      </c>
      <c r="D143" s="86">
        <v>114.7</v>
      </c>
      <c r="E143" s="87">
        <v>35</v>
      </c>
      <c r="F143" s="86">
        <v>85</v>
      </c>
      <c r="G143" s="17">
        <v>26</v>
      </c>
      <c r="H143" s="88">
        <v>128</v>
      </c>
      <c r="I143" s="89"/>
      <c r="J143" s="89"/>
      <c r="K143" s="89">
        <v>78000</v>
      </c>
      <c r="L143" s="89" t="s">
        <v>74</v>
      </c>
      <c r="M143" s="90">
        <f>I143-K143</f>
        <v>-78000</v>
      </c>
      <c r="N143" s="4" t="str">
        <f>IF(ISERROR(K143/I143),"",K143/I143)</f>
        <v/>
      </c>
      <c r="O143" s="91">
        <f>I143/E143</f>
        <v>0</v>
      </c>
      <c r="P143" s="91">
        <f>K143/E143</f>
        <v>2228.5714285714284</v>
      </c>
      <c r="Q143" s="79">
        <v>3</v>
      </c>
      <c r="R143" s="79">
        <v>2</v>
      </c>
      <c r="S143" s="79" t="s">
        <v>72</v>
      </c>
      <c r="T143" s="5" t="s">
        <v>122</v>
      </c>
      <c r="U143" s="9"/>
      <c r="W143" s="86">
        <f t="shared" si="101"/>
        <v>114.7</v>
      </c>
      <c r="X143" s="87">
        <f t="shared" si="101"/>
        <v>35</v>
      </c>
      <c r="Y143" s="92">
        <f t="shared" si="102"/>
        <v>128</v>
      </c>
      <c r="Z143" s="90">
        <f t="shared" si="102"/>
        <v>0</v>
      </c>
      <c r="AA143" s="90">
        <f>K143</f>
        <v>78000</v>
      </c>
      <c r="AB143" s="90">
        <f t="shared" si="98"/>
        <v>-78000</v>
      </c>
      <c r="AC143" s="4" t="str">
        <f t="shared" si="98"/>
        <v/>
      </c>
      <c r="AD143" s="91">
        <f t="shared" si="98"/>
        <v>0</v>
      </c>
      <c r="AE143" s="79" t="str">
        <f>S143</f>
        <v>계</v>
      </c>
      <c r="AF143" s="79" t="str">
        <f>Q143&amp;"/"&amp;R143</f>
        <v>3/2</v>
      </c>
      <c r="AH143" s="20" t="str">
        <f t="shared" si="99"/>
        <v>대장동 판교퍼스트힐푸르지오1단지</v>
      </c>
      <c r="AI143" s="87">
        <f t="shared" si="100"/>
        <v>35</v>
      </c>
      <c r="AJ143" s="79" t="str">
        <f>IF(AI143="","",$AJ$2)</f>
        <v>A-</v>
      </c>
      <c r="AK143" s="79" t="s">
        <v>13</v>
      </c>
      <c r="AL143" s="79" t="s">
        <v>62</v>
      </c>
      <c r="AM143" s="79" t="s">
        <v>63</v>
      </c>
      <c r="AN143" s="79" t="str">
        <f>IF(AI143="","",$AN$2)</f>
        <v>C</v>
      </c>
      <c r="AO143" s="79" t="str">
        <f>IF(N143="","",IF(N143&gt;=$AO$1/100,"O","X"))</f>
        <v/>
      </c>
      <c r="AP143" s="79" t="str">
        <f>IF(I143="","",IF(I143&lt;=$AP$1,"O","X"))</f>
        <v/>
      </c>
      <c r="AQ143" s="79" t="str">
        <f>IF(O143="","",IF(O143&lt;=$AQ$1,"O","X"))</f>
        <v>O</v>
      </c>
      <c r="AR143" s="79" t="str">
        <f>IF(M143="","",IF(M143&lt;=$AR$1,"O","X"))</f>
        <v>O</v>
      </c>
      <c r="AS143" s="79" t="s">
        <v>2</v>
      </c>
      <c r="AT143" s="79" t="str">
        <f>IF(OR(F143="",AI143=""),"",IF(AND((F143&lt;=85),(AI143&gt;=15)),"O","X"))</f>
        <v>O</v>
      </c>
      <c r="AU143" s="79" t="str">
        <f>IF(C143="","",IF(C143&gt;=$AU$1,"O","X"))</f>
        <v>O</v>
      </c>
      <c r="AV143" s="79" t="str">
        <f>IF(AO143="","",IF(AND(AO143="O",AP143="O",AR143="O",AT143="O",AU143="O"),"후보","X"))</f>
        <v/>
      </c>
    </row>
    <row r="144" spans="1:48" s="37" customFormat="1" ht="12" x14ac:dyDescent="0.3">
      <c r="A144" s="74" t="s">
        <v>1957</v>
      </c>
      <c r="B144" s="75" t="s">
        <v>1754</v>
      </c>
      <c r="C144" s="85">
        <v>529</v>
      </c>
      <c r="D144" s="86">
        <v>114.7</v>
      </c>
      <c r="E144" s="87">
        <v>35</v>
      </c>
      <c r="F144" s="86">
        <v>84.9</v>
      </c>
      <c r="G144" s="17">
        <v>26</v>
      </c>
      <c r="H144" s="88">
        <v>87</v>
      </c>
      <c r="I144" s="89"/>
      <c r="J144" s="89"/>
      <c r="K144" s="89"/>
      <c r="L144" s="89"/>
      <c r="M144" s="90">
        <f>I144-K144</f>
        <v>0</v>
      </c>
      <c r="N144" s="4" t="str">
        <f>IF(ISERROR(K144/I144),"",K144/I144)</f>
        <v/>
      </c>
      <c r="O144" s="91">
        <f>I144/E144</f>
        <v>0</v>
      </c>
      <c r="P144" s="91">
        <f>K144/E144</f>
        <v>0</v>
      </c>
      <c r="Q144" s="79">
        <v>3</v>
      </c>
      <c r="R144" s="79">
        <v>2</v>
      </c>
      <c r="S144" s="79" t="s">
        <v>72</v>
      </c>
      <c r="T144" s="5" t="s">
        <v>123</v>
      </c>
      <c r="U144" s="9"/>
      <c r="W144" s="86">
        <f t="shared" si="101"/>
        <v>114.7</v>
      </c>
      <c r="X144" s="87">
        <f t="shared" si="101"/>
        <v>35</v>
      </c>
      <c r="Y144" s="92">
        <f t="shared" si="102"/>
        <v>87</v>
      </c>
      <c r="Z144" s="90">
        <f t="shared" si="102"/>
        <v>0</v>
      </c>
      <c r="AA144" s="90">
        <f>K144</f>
        <v>0</v>
      </c>
      <c r="AB144" s="90">
        <f t="shared" si="98"/>
        <v>0</v>
      </c>
      <c r="AC144" s="4" t="str">
        <f t="shared" si="98"/>
        <v/>
      </c>
      <c r="AD144" s="91">
        <f t="shared" si="98"/>
        <v>0</v>
      </c>
      <c r="AE144" s="79" t="str">
        <f>S144</f>
        <v>계</v>
      </c>
      <c r="AF144" s="79" t="str">
        <f>Q144&amp;"/"&amp;R144</f>
        <v>3/2</v>
      </c>
      <c r="AH144" s="20" t="str">
        <f t="shared" si="99"/>
        <v>대장동 판교퍼스트힐푸르지오1단지</v>
      </c>
      <c r="AI144" s="87">
        <f t="shared" si="100"/>
        <v>35</v>
      </c>
      <c r="AJ144" s="79" t="str">
        <f>IF(AI144="","",$AJ$2)</f>
        <v>A-</v>
      </c>
      <c r="AK144" s="79" t="s">
        <v>13</v>
      </c>
      <c r="AL144" s="79" t="s">
        <v>62</v>
      </c>
      <c r="AM144" s="79" t="s">
        <v>63</v>
      </c>
      <c r="AN144" s="79" t="str">
        <f>IF(AI144="","",$AN$2)</f>
        <v>C</v>
      </c>
      <c r="AO144" s="79" t="str">
        <f>IF(N144="","",IF(N144&gt;=$AO$1/100,"O","X"))</f>
        <v/>
      </c>
      <c r="AP144" s="79" t="str">
        <f>IF(I144="","",IF(I144&lt;=$AP$1,"O","X"))</f>
        <v/>
      </c>
      <c r="AQ144" s="79" t="str">
        <f>IF(O144="","",IF(O144&lt;=$AQ$1,"O","X"))</f>
        <v>O</v>
      </c>
      <c r="AR144" s="79" t="str">
        <f>IF(M144="","",IF(M144&lt;=$AR$1,"O","X"))</f>
        <v>O</v>
      </c>
      <c r="AS144" s="79" t="s">
        <v>2</v>
      </c>
      <c r="AT144" s="79" t="str">
        <f>IF(OR(F144="",AI144=""),"",IF(AND((F144&lt;=85),(AI144&gt;=15)),"O","X"))</f>
        <v>O</v>
      </c>
      <c r="AU144" s="79" t="str">
        <f>IF(C144="","",IF(C144&gt;=$AU$1,"O","X"))</f>
        <v>O</v>
      </c>
      <c r="AV144" s="79" t="str">
        <f>IF(AO144="","",IF(AND(AO144="O",AP144="O",AR144="O",AT144="O",AU144="O"),"후보","X"))</f>
        <v/>
      </c>
    </row>
    <row r="145" spans="1:48" s="37" customFormat="1" ht="12" x14ac:dyDescent="0.3">
      <c r="A145" s="74" t="s">
        <v>1957</v>
      </c>
      <c r="B145" s="75" t="s">
        <v>1951</v>
      </c>
      <c r="C145" s="85">
        <v>529</v>
      </c>
      <c r="D145" s="86">
        <v>115.1</v>
      </c>
      <c r="E145" s="87">
        <v>35</v>
      </c>
      <c r="F145" s="86">
        <v>85</v>
      </c>
      <c r="G145" s="17">
        <v>26</v>
      </c>
      <c r="H145" s="88">
        <v>36</v>
      </c>
      <c r="I145" s="89"/>
      <c r="J145" s="89"/>
      <c r="K145" s="89"/>
      <c r="L145" s="89"/>
      <c r="M145" s="90">
        <f>I145-K145</f>
        <v>0</v>
      </c>
      <c r="N145" s="4" t="str">
        <f>IF(ISERROR(K145/I145),"",K145/I145)</f>
        <v/>
      </c>
      <c r="O145" s="91">
        <f>I145/E145</f>
        <v>0</v>
      </c>
      <c r="P145" s="91">
        <f>K145/E145</f>
        <v>0</v>
      </c>
      <c r="Q145" s="79">
        <v>3</v>
      </c>
      <c r="R145" s="79">
        <v>2</v>
      </c>
      <c r="S145" s="79" t="s">
        <v>72</v>
      </c>
      <c r="T145" s="5" t="s">
        <v>124</v>
      </c>
      <c r="U145" s="9"/>
      <c r="W145" s="86">
        <f t="shared" si="101"/>
        <v>115.1</v>
      </c>
      <c r="X145" s="87">
        <f t="shared" si="101"/>
        <v>35</v>
      </c>
      <c r="Y145" s="92">
        <f t="shared" si="102"/>
        <v>36</v>
      </c>
      <c r="Z145" s="90">
        <f t="shared" si="102"/>
        <v>0</v>
      </c>
      <c r="AA145" s="90">
        <f>K145</f>
        <v>0</v>
      </c>
      <c r="AB145" s="90">
        <f t="shared" si="98"/>
        <v>0</v>
      </c>
      <c r="AC145" s="4" t="str">
        <f t="shared" si="98"/>
        <v/>
      </c>
      <c r="AD145" s="91">
        <f t="shared" si="98"/>
        <v>0</v>
      </c>
      <c r="AE145" s="79" t="str">
        <f>S145</f>
        <v>계</v>
      </c>
      <c r="AF145" s="79" t="str">
        <f>Q145&amp;"/"&amp;R145</f>
        <v>3/2</v>
      </c>
      <c r="AH145" s="20" t="str">
        <f t="shared" si="99"/>
        <v>대장동 판교퍼스트힐푸르지오1단지</v>
      </c>
      <c r="AI145" s="87">
        <f t="shared" si="100"/>
        <v>35</v>
      </c>
      <c r="AJ145" s="79" t="str">
        <f>IF(AI145="","",$AJ$2)</f>
        <v>A-</v>
      </c>
      <c r="AK145" s="79" t="s">
        <v>13</v>
      </c>
      <c r="AL145" s="79" t="s">
        <v>62</v>
      </c>
      <c r="AM145" s="79" t="s">
        <v>63</v>
      </c>
      <c r="AN145" s="79" t="str">
        <f>IF(AI145="","",$AN$2)</f>
        <v>C</v>
      </c>
      <c r="AO145" s="79" t="str">
        <f>IF(N145="","",IF(N145&gt;=$AO$1/100,"O","X"))</f>
        <v/>
      </c>
      <c r="AP145" s="79" t="str">
        <f>IF(I145="","",IF(I145&lt;=$AP$1,"O","X"))</f>
        <v/>
      </c>
      <c r="AQ145" s="79" t="str">
        <f>IF(O145="","",IF(O145&lt;=$AQ$1,"O","X"))</f>
        <v>O</v>
      </c>
      <c r="AR145" s="79" t="str">
        <f>IF(M145="","",IF(M145&lt;=$AR$1,"O","X"))</f>
        <v>O</v>
      </c>
      <c r="AS145" s="79" t="s">
        <v>2</v>
      </c>
      <c r="AT145" s="79" t="str">
        <f>IF(OR(F145="",AI145=""),"",IF(AND((F145&lt;=85),(AI145&gt;=15)),"O","X"))</f>
        <v>O</v>
      </c>
      <c r="AU145" s="79" t="str">
        <f>IF(C145="","",IF(C145&gt;=$AU$1,"O","X"))</f>
        <v>O</v>
      </c>
      <c r="AV145" s="79" t="str">
        <f>IF(AO145="","",IF(AND(AO145="O",AP145="O",AR145="O",AT145="O",AU145="O"),"후보","X"))</f>
        <v/>
      </c>
    </row>
    <row r="146" spans="1:48" s="37" customFormat="1" ht="12" x14ac:dyDescent="0.3">
      <c r="A146" s="74" t="s">
        <v>1957</v>
      </c>
      <c r="B146" s="75" t="s">
        <v>1951</v>
      </c>
      <c r="C146" s="85">
        <v>529</v>
      </c>
      <c r="D146" s="86">
        <v>117.2</v>
      </c>
      <c r="E146" s="87">
        <v>35</v>
      </c>
      <c r="F146" s="86">
        <v>85</v>
      </c>
      <c r="G146" s="17">
        <v>26</v>
      </c>
      <c r="H146" s="88">
        <v>5</v>
      </c>
      <c r="I146" s="89"/>
      <c r="J146" s="89"/>
      <c r="K146" s="89">
        <v>110000</v>
      </c>
      <c r="L146" s="89" t="s">
        <v>68</v>
      </c>
      <c r="M146" s="90">
        <f>I146-K146</f>
        <v>-110000</v>
      </c>
      <c r="N146" s="4" t="str">
        <f>IF(ISERROR(K146/I146),"",K146/I146)</f>
        <v/>
      </c>
      <c r="O146" s="91">
        <f>I146/E146</f>
        <v>0</v>
      </c>
      <c r="P146" s="91">
        <f>K146/E146</f>
        <v>3142.8571428571427</v>
      </c>
      <c r="Q146" s="79">
        <v>3</v>
      </c>
      <c r="R146" s="79">
        <v>2</v>
      </c>
      <c r="S146" s="79" t="s">
        <v>72</v>
      </c>
      <c r="T146" s="5" t="s">
        <v>125</v>
      </c>
      <c r="U146" s="9"/>
      <c r="W146" s="86">
        <f t="shared" si="101"/>
        <v>117.2</v>
      </c>
      <c r="X146" s="87">
        <f t="shared" si="101"/>
        <v>35</v>
      </c>
      <c r="Y146" s="92">
        <f t="shared" si="102"/>
        <v>5</v>
      </c>
      <c r="Z146" s="90">
        <f t="shared" si="102"/>
        <v>0</v>
      </c>
      <c r="AA146" s="90">
        <f>K146</f>
        <v>110000</v>
      </c>
      <c r="AB146" s="90">
        <f t="shared" si="98"/>
        <v>-110000</v>
      </c>
      <c r="AC146" s="4" t="str">
        <f t="shared" si="98"/>
        <v/>
      </c>
      <c r="AD146" s="91">
        <f t="shared" si="98"/>
        <v>0</v>
      </c>
      <c r="AE146" s="79" t="str">
        <f>S146</f>
        <v>계</v>
      </c>
      <c r="AF146" s="79" t="str">
        <f>Q146&amp;"/"&amp;R146</f>
        <v>3/2</v>
      </c>
      <c r="AH146" s="20" t="str">
        <f t="shared" si="99"/>
        <v>대장동 판교퍼스트힐푸르지오1단지</v>
      </c>
      <c r="AI146" s="87">
        <f t="shared" si="100"/>
        <v>35</v>
      </c>
      <c r="AJ146" s="79" t="str">
        <f>IF(AI146="","",$AJ$2)</f>
        <v>A-</v>
      </c>
      <c r="AK146" s="79" t="s">
        <v>13</v>
      </c>
      <c r="AL146" s="79" t="s">
        <v>62</v>
      </c>
      <c r="AM146" s="79" t="s">
        <v>63</v>
      </c>
      <c r="AN146" s="79" t="str">
        <f>IF(AI146="","",$AN$2)</f>
        <v>C</v>
      </c>
      <c r="AO146" s="79" t="str">
        <f>IF(N146="","",IF(N146&gt;=$AO$1/100,"O","X"))</f>
        <v/>
      </c>
      <c r="AP146" s="79" t="str">
        <f>IF(I146="","",IF(I146&lt;=$AP$1,"O","X"))</f>
        <v/>
      </c>
      <c r="AQ146" s="79" t="str">
        <f>IF(O146="","",IF(O146&lt;=$AQ$1,"O","X"))</f>
        <v>O</v>
      </c>
      <c r="AR146" s="79" t="str">
        <f>IF(M146="","",IF(M146&lt;=$AR$1,"O","X"))</f>
        <v>O</v>
      </c>
      <c r="AS146" s="79" t="s">
        <v>2</v>
      </c>
      <c r="AT146" s="79" t="str">
        <f>IF(OR(F146="",AI146=""),"",IF(AND((F146&lt;=85),(AI146&gt;=15)),"O","X"))</f>
        <v>O</v>
      </c>
      <c r="AU146" s="79" t="str">
        <f>IF(C146="","",IF(C146&gt;=$AU$1,"O","X"))</f>
        <v>O</v>
      </c>
      <c r="AV146" s="79" t="str">
        <f>IF(AO146="","",IF(AND(AO146="O",AP146="O",AR146="O",AT146="O",AU146="O"),"후보","X"))</f>
        <v/>
      </c>
    </row>
    <row r="147" spans="1:48" s="37" customFormat="1" ht="12" x14ac:dyDescent="0.3">
      <c r="A147" s="74" t="s">
        <v>1760</v>
      </c>
      <c r="B147" s="75" t="s">
        <v>1754</v>
      </c>
      <c r="C147" s="85">
        <v>448</v>
      </c>
      <c r="D147" s="86">
        <v>111.3</v>
      </c>
      <c r="E147" s="87">
        <v>34</v>
      </c>
      <c r="F147" s="86">
        <v>85</v>
      </c>
      <c r="G147" s="17">
        <v>26</v>
      </c>
      <c r="H147" s="88">
        <v>125</v>
      </c>
      <c r="I147" s="89"/>
      <c r="J147" s="89"/>
      <c r="K147" s="89">
        <v>85000</v>
      </c>
      <c r="L147" s="89" t="s">
        <v>74</v>
      </c>
      <c r="M147" s="90">
        <f>I147-K147</f>
        <v>-85000</v>
      </c>
      <c r="N147" s="4" t="str">
        <f>IF(ISERROR(K147/I147),"",K147/I147)</f>
        <v/>
      </c>
      <c r="O147" s="91">
        <f>I147/E147</f>
        <v>0</v>
      </c>
      <c r="P147" s="91">
        <f>K147/E147</f>
        <v>2500</v>
      </c>
      <c r="Q147" s="79">
        <v>3</v>
      </c>
      <c r="R147" s="79">
        <v>2</v>
      </c>
      <c r="S147" s="79" t="s">
        <v>72</v>
      </c>
      <c r="T147" s="5" t="s">
        <v>134</v>
      </c>
      <c r="U147" s="9"/>
      <c r="W147" s="86">
        <f t="shared" si="101"/>
        <v>111.3</v>
      </c>
      <c r="X147" s="87">
        <f t="shared" si="101"/>
        <v>34</v>
      </c>
      <c r="Y147" s="92">
        <f t="shared" si="102"/>
        <v>125</v>
      </c>
      <c r="Z147" s="90">
        <f t="shared" si="102"/>
        <v>0</v>
      </c>
      <c r="AA147" s="90">
        <f>K147</f>
        <v>85000</v>
      </c>
      <c r="AB147" s="90">
        <f t="shared" si="98"/>
        <v>-85000</v>
      </c>
      <c r="AC147" s="4" t="str">
        <f t="shared" si="98"/>
        <v/>
      </c>
      <c r="AD147" s="91">
        <f t="shared" si="98"/>
        <v>0</v>
      </c>
      <c r="AE147" s="79" t="str">
        <f>S147</f>
        <v>계</v>
      </c>
      <c r="AF147" s="79" t="str">
        <f>Q147&amp;"/"&amp;R147</f>
        <v>3/2</v>
      </c>
      <c r="AH147" s="20" t="str">
        <f t="shared" si="99"/>
        <v>대장동 더샵판교포레스트11단지</v>
      </c>
      <c r="AI147" s="87">
        <f t="shared" si="100"/>
        <v>34</v>
      </c>
      <c r="AJ147" s="79" t="str">
        <f>IF(AI147="","",$AJ$2)</f>
        <v>A-</v>
      </c>
      <c r="AK147" s="79" t="s">
        <v>13</v>
      </c>
      <c r="AL147" s="79" t="s">
        <v>62</v>
      </c>
      <c r="AM147" s="79" t="s">
        <v>63</v>
      </c>
      <c r="AN147" s="79" t="str">
        <f>IF(AI147="","",$AN$2)</f>
        <v>C</v>
      </c>
      <c r="AO147" s="79" t="str">
        <f>IF(N147="","",IF(N147&gt;=$AO$1/100,"O","X"))</f>
        <v/>
      </c>
      <c r="AP147" s="79" t="str">
        <f>IF(I147="","",IF(I147&lt;=$AP$1,"O","X"))</f>
        <v/>
      </c>
      <c r="AQ147" s="79" t="str">
        <f>IF(O147="","",IF(O147&lt;=$AQ$1,"O","X"))</f>
        <v>O</v>
      </c>
      <c r="AR147" s="79" t="str">
        <f>IF(M147="","",IF(M147&lt;=$AR$1,"O","X"))</f>
        <v>O</v>
      </c>
      <c r="AS147" s="79" t="s">
        <v>2</v>
      </c>
      <c r="AT147" s="79" t="str">
        <f>IF(OR(F147="",AI147=""),"",IF(AND((F147&lt;=85),(AI147&gt;=15)),"O","X"))</f>
        <v>O</v>
      </c>
      <c r="AU147" s="79" t="str">
        <f>IF(C147="","",IF(C147&gt;=$AU$1,"O","X"))</f>
        <v>O</v>
      </c>
      <c r="AV147" s="79" t="str">
        <f>IF(AO147="","",IF(AND(AO147="O",AP147="O",AR147="O",AT147="O",AU147="O"),"후보","X"))</f>
        <v/>
      </c>
    </row>
    <row r="148" spans="1:48" s="37" customFormat="1" ht="12" x14ac:dyDescent="0.3">
      <c r="A148" s="74" t="s">
        <v>1958</v>
      </c>
      <c r="B148" s="75" t="s">
        <v>1754</v>
      </c>
      <c r="C148" s="85">
        <v>448</v>
      </c>
      <c r="D148" s="86">
        <v>112.1</v>
      </c>
      <c r="E148" s="87">
        <v>34</v>
      </c>
      <c r="F148" s="86">
        <v>85</v>
      </c>
      <c r="G148" s="17">
        <v>26</v>
      </c>
      <c r="H148" s="88">
        <v>129</v>
      </c>
      <c r="I148" s="89"/>
      <c r="J148" s="89"/>
      <c r="K148" s="89">
        <v>70000</v>
      </c>
      <c r="L148" s="89" t="s">
        <v>68</v>
      </c>
      <c r="M148" s="90">
        <f>I148-K148</f>
        <v>-70000</v>
      </c>
      <c r="N148" s="4" t="str">
        <f>IF(ISERROR(K148/I148),"",K148/I148)</f>
        <v/>
      </c>
      <c r="O148" s="91">
        <f>I148/E148</f>
        <v>0</v>
      </c>
      <c r="P148" s="91">
        <f>K148/E148</f>
        <v>2058.8235294117649</v>
      </c>
      <c r="Q148" s="79">
        <v>3</v>
      </c>
      <c r="R148" s="79">
        <v>2</v>
      </c>
      <c r="S148" s="79" t="s">
        <v>72</v>
      </c>
      <c r="T148" s="5" t="s">
        <v>135</v>
      </c>
      <c r="U148" s="9"/>
      <c r="W148" s="86">
        <f t="shared" si="101"/>
        <v>112.1</v>
      </c>
      <c r="X148" s="87">
        <f t="shared" si="101"/>
        <v>34</v>
      </c>
      <c r="Y148" s="92">
        <f t="shared" si="102"/>
        <v>129</v>
      </c>
      <c r="Z148" s="90">
        <f t="shared" si="102"/>
        <v>0</v>
      </c>
      <c r="AA148" s="90">
        <f>K148</f>
        <v>70000</v>
      </c>
      <c r="AB148" s="90">
        <f t="shared" ref="AB148:AD163" si="103">M148</f>
        <v>-70000</v>
      </c>
      <c r="AC148" s="4" t="str">
        <f t="shared" si="103"/>
        <v/>
      </c>
      <c r="AD148" s="91">
        <f t="shared" si="103"/>
        <v>0</v>
      </c>
      <c r="AE148" s="79" t="str">
        <f>S148</f>
        <v>계</v>
      </c>
      <c r="AF148" s="79" t="str">
        <f>Q148&amp;"/"&amp;R148</f>
        <v>3/2</v>
      </c>
      <c r="AH148" s="20" t="str">
        <f t="shared" si="99"/>
        <v>대장동 더샵판교포레스트11단지</v>
      </c>
      <c r="AI148" s="87">
        <f t="shared" si="100"/>
        <v>34</v>
      </c>
      <c r="AJ148" s="79" t="str">
        <f>IF(AI148="","",$AJ$2)</f>
        <v>A-</v>
      </c>
      <c r="AK148" s="79" t="s">
        <v>13</v>
      </c>
      <c r="AL148" s="79" t="s">
        <v>62</v>
      </c>
      <c r="AM148" s="79" t="s">
        <v>63</v>
      </c>
      <c r="AN148" s="79" t="str">
        <f>IF(AI148="","",$AN$2)</f>
        <v>C</v>
      </c>
      <c r="AO148" s="79" t="str">
        <f>IF(N148="","",IF(N148&gt;=$AO$1/100,"O","X"))</f>
        <v/>
      </c>
      <c r="AP148" s="79" t="str">
        <f>IF(I148="","",IF(I148&lt;=$AP$1,"O","X"))</f>
        <v/>
      </c>
      <c r="AQ148" s="79" t="str">
        <f>IF(O148="","",IF(O148&lt;=$AQ$1,"O","X"))</f>
        <v>O</v>
      </c>
      <c r="AR148" s="79" t="str">
        <f>IF(M148="","",IF(M148&lt;=$AR$1,"O","X"))</f>
        <v>O</v>
      </c>
      <c r="AS148" s="79" t="s">
        <v>2</v>
      </c>
      <c r="AT148" s="79" t="str">
        <f>IF(OR(F148="",AI148=""),"",IF(AND((F148&lt;=85),(AI148&gt;=15)),"O","X"))</f>
        <v>O</v>
      </c>
      <c r="AU148" s="79" t="str">
        <f>IF(C148="","",IF(C148&gt;=$AU$1,"O","X"))</f>
        <v>O</v>
      </c>
      <c r="AV148" s="79" t="str">
        <f>IF(AO148="","",IF(AND(AO148="O",AP148="O",AR148="O",AT148="O",AU148="O"),"후보","X"))</f>
        <v/>
      </c>
    </row>
    <row r="149" spans="1:48" s="37" customFormat="1" ht="12" x14ac:dyDescent="0.3">
      <c r="A149" s="74" t="s">
        <v>1958</v>
      </c>
      <c r="B149" s="75" t="s">
        <v>1754</v>
      </c>
      <c r="C149" s="85">
        <v>448</v>
      </c>
      <c r="D149" s="86">
        <v>112.3</v>
      </c>
      <c r="E149" s="87">
        <v>34</v>
      </c>
      <c r="F149" s="86">
        <v>85</v>
      </c>
      <c r="G149" s="17">
        <v>26</v>
      </c>
      <c r="H149" s="88">
        <v>121</v>
      </c>
      <c r="I149" s="89"/>
      <c r="J149" s="89"/>
      <c r="K149" s="89">
        <v>85000</v>
      </c>
      <c r="L149" s="89" t="s">
        <v>84</v>
      </c>
      <c r="M149" s="90">
        <f>I149-K149</f>
        <v>-85000</v>
      </c>
      <c r="N149" s="4" t="str">
        <f>IF(ISERROR(K149/I149),"",K149/I149)</f>
        <v/>
      </c>
      <c r="O149" s="91">
        <f>I149/E149</f>
        <v>0</v>
      </c>
      <c r="P149" s="91">
        <f>K149/E149</f>
        <v>2500</v>
      </c>
      <c r="Q149" s="79">
        <v>3</v>
      </c>
      <c r="R149" s="79">
        <v>2</v>
      </c>
      <c r="S149" s="79" t="s">
        <v>72</v>
      </c>
      <c r="T149" s="5" t="s">
        <v>136</v>
      </c>
      <c r="U149" s="9"/>
      <c r="W149" s="86">
        <f t="shared" si="101"/>
        <v>112.3</v>
      </c>
      <c r="X149" s="87">
        <f t="shared" si="101"/>
        <v>34</v>
      </c>
      <c r="Y149" s="92">
        <f t="shared" si="102"/>
        <v>121</v>
      </c>
      <c r="Z149" s="90">
        <f t="shared" si="102"/>
        <v>0</v>
      </c>
      <c r="AA149" s="90">
        <f>K149</f>
        <v>85000</v>
      </c>
      <c r="AB149" s="90">
        <f t="shared" si="103"/>
        <v>-85000</v>
      </c>
      <c r="AC149" s="4" t="str">
        <f t="shared" si="103"/>
        <v/>
      </c>
      <c r="AD149" s="91">
        <f t="shared" si="103"/>
        <v>0</v>
      </c>
      <c r="AE149" s="79" t="str">
        <f>S149</f>
        <v>계</v>
      </c>
      <c r="AF149" s="79" t="str">
        <f>Q149&amp;"/"&amp;R149</f>
        <v>3/2</v>
      </c>
      <c r="AH149" s="20" t="str">
        <f t="shared" si="99"/>
        <v>대장동 더샵판교포레스트11단지</v>
      </c>
      <c r="AI149" s="87">
        <f t="shared" si="100"/>
        <v>34</v>
      </c>
      <c r="AJ149" s="79" t="str">
        <f>IF(AI149="","",$AJ$2)</f>
        <v>A-</v>
      </c>
      <c r="AK149" s="79" t="s">
        <v>13</v>
      </c>
      <c r="AL149" s="79" t="s">
        <v>62</v>
      </c>
      <c r="AM149" s="79" t="s">
        <v>63</v>
      </c>
      <c r="AN149" s="79" t="str">
        <f>IF(AI149="","",$AN$2)</f>
        <v>C</v>
      </c>
      <c r="AO149" s="79" t="str">
        <f>IF(N149="","",IF(N149&gt;=$AO$1/100,"O","X"))</f>
        <v/>
      </c>
      <c r="AP149" s="79" t="str">
        <f>IF(I149="","",IF(I149&lt;=$AP$1,"O","X"))</f>
        <v/>
      </c>
      <c r="AQ149" s="79" t="str">
        <f>IF(O149="","",IF(O149&lt;=$AQ$1,"O","X"))</f>
        <v>O</v>
      </c>
      <c r="AR149" s="79" t="str">
        <f>IF(M149="","",IF(M149&lt;=$AR$1,"O","X"))</f>
        <v>O</v>
      </c>
      <c r="AS149" s="79" t="s">
        <v>2</v>
      </c>
      <c r="AT149" s="79" t="str">
        <f>IF(OR(F149="",AI149=""),"",IF(AND((F149&lt;=85),(AI149&gt;=15)),"O","X"))</f>
        <v>O</v>
      </c>
      <c r="AU149" s="79" t="str">
        <f>IF(C149="","",IF(C149&gt;=$AU$1,"O","X"))</f>
        <v>O</v>
      </c>
      <c r="AV149" s="79" t="str">
        <f>IF(AO149="","",IF(AND(AO149="O",AP149="O",AR149="O",AT149="O",AU149="O"),"후보","X"))</f>
        <v/>
      </c>
    </row>
    <row r="150" spans="1:48" s="37" customFormat="1" ht="12" x14ac:dyDescent="0.3">
      <c r="A150" s="74" t="s">
        <v>1760</v>
      </c>
      <c r="B150" s="75" t="s">
        <v>1951</v>
      </c>
      <c r="C150" s="85">
        <v>448</v>
      </c>
      <c r="D150" s="86">
        <v>112.8</v>
      </c>
      <c r="E150" s="87">
        <v>34</v>
      </c>
      <c r="F150" s="86">
        <v>85</v>
      </c>
      <c r="G150" s="17">
        <v>26</v>
      </c>
      <c r="H150" s="88">
        <v>73</v>
      </c>
      <c r="I150" s="89">
        <v>160000</v>
      </c>
      <c r="J150" s="89" t="s">
        <v>103</v>
      </c>
      <c r="K150" s="89">
        <v>90000</v>
      </c>
      <c r="L150" s="89" t="s">
        <v>66</v>
      </c>
      <c r="M150" s="90">
        <f>I150-K150</f>
        <v>70000</v>
      </c>
      <c r="N150" s="4">
        <f>IF(ISERROR(K150/I150),"",K150/I150)</f>
        <v>0.5625</v>
      </c>
      <c r="O150" s="91">
        <f>I150/E150</f>
        <v>4705.8823529411766</v>
      </c>
      <c r="P150" s="91">
        <f>K150/E150</f>
        <v>2647.0588235294117</v>
      </c>
      <c r="Q150" s="79">
        <v>3</v>
      </c>
      <c r="R150" s="79">
        <v>2</v>
      </c>
      <c r="S150" s="79" t="s">
        <v>72</v>
      </c>
      <c r="T150" s="5" t="s">
        <v>137</v>
      </c>
      <c r="U150" s="9"/>
      <c r="W150" s="86">
        <f t="shared" si="101"/>
        <v>112.8</v>
      </c>
      <c r="X150" s="87">
        <f t="shared" si="101"/>
        <v>34</v>
      </c>
      <c r="Y150" s="92">
        <f t="shared" si="102"/>
        <v>73</v>
      </c>
      <c r="Z150" s="90">
        <f t="shared" si="102"/>
        <v>160000</v>
      </c>
      <c r="AA150" s="90">
        <f>K150</f>
        <v>90000</v>
      </c>
      <c r="AB150" s="90">
        <f t="shared" si="103"/>
        <v>70000</v>
      </c>
      <c r="AC150" s="4">
        <f t="shared" si="103"/>
        <v>0.5625</v>
      </c>
      <c r="AD150" s="91">
        <f t="shared" si="103"/>
        <v>4705.8823529411766</v>
      </c>
      <c r="AE150" s="79" t="str">
        <f>S150</f>
        <v>계</v>
      </c>
      <c r="AF150" s="79" t="str">
        <f>Q150&amp;"/"&amp;R150</f>
        <v>3/2</v>
      </c>
      <c r="AH150" s="20" t="str">
        <f t="shared" si="99"/>
        <v>대장동 더샵판교포레스트11단지</v>
      </c>
      <c r="AI150" s="87">
        <f t="shared" si="100"/>
        <v>34</v>
      </c>
      <c r="AJ150" s="79" t="str">
        <f>IF(AI150="","",$AJ$2)</f>
        <v>A-</v>
      </c>
      <c r="AK150" s="79" t="s">
        <v>13</v>
      </c>
      <c r="AL150" s="79" t="s">
        <v>62</v>
      </c>
      <c r="AM150" s="79" t="s">
        <v>63</v>
      </c>
      <c r="AN150" s="79" t="str">
        <f>IF(AI150="","",$AN$2)</f>
        <v>C</v>
      </c>
      <c r="AO150" s="79" t="str">
        <f>IF(N150="","",IF(N150&gt;=$AO$1/100,"O","X"))</f>
        <v>X</v>
      </c>
      <c r="AP150" s="79" t="str">
        <f>IF(I150="","",IF(I150&lt;=$AP$1,"O","X"))</f>
        <v>X</v>
      </c>
      <c r="AQ150" s="79" t="str">
        <f>IF(O150="","",IF(O150&lt;=$AQ$1,"O","X"))</f>
        <v>X</v>
      </c>
      <c r="AR150" s="79" t="str">
        <f>IF(M150="","",IF(M150&lt;=$AR$1,"O","X"))</f>
        <v>X</v>
      </c>
      <c r="AS150" s="79" t="s">
        <v>2</v>
      </c>
      <c r="AT150" s="79" t="str">
        <f>IF(OR(F150="",AI150=""),"",IF(AND((F150&lt;=85),(AI150&gt;=15)),"O","X"))</f>
        <v>O</v>
      </c>
      <c r="AU150" s="79" t="str">
        <f>IF(C150="","",IF(C150&gt;=$AU$1,"O","X"))</f>
        <v>O</v>
      </c>
      <c r="AV150" s="79" t="str">
        <f>IF(AO150="","",IF(AND(AO150="O",AP150="O",AR150="O",AT150="O",AU150="O"),"후보","X"))</f>
        <v>X</v>
      </c>
    </row>
    <row r="151" spans="1:48" s="37" customFormat="1" ht="12" x14ac:dyDescent="0.3">
      <c r="A151" s="74" t="s">
        <v>1959</v>
      </c>
      <c r="B151" s="75" t="s">
        <v>1956</v>
      </c>
      <c r="C151" s="85">
        <v>444</v>
      </c>
      <c r="D151" s="86">
        <v>113</v>
      </c>
      <c r="E151" s="87">
        <v>34</v>
      </c>
      <c r="F151" s="86">
        <v>85</v>
      </c>
      <c r="G151" s="17">
        <v>26</v>
      </c>
      <c r="H151" s="88">
        <v>347</v>
      </c>
      <c r="I151" s="89">
        <v>150000</v>
      </c>
      <c r="J151" s="89" t="s">
        <v>68</v>
      </c>
      <c r="K151" s="89">
        <v>80000</v>
      </c>
      <c r="L151" s="89" t="s">
        <v>81</v>
      </c>
      <c r="M151" s="90">
        <f>I151-K151</f>
        <v>70000</v>
      </c>
      <c r="N151" s="4">
        <f>IF(ISERROR(K151/I151),"",K151/I151)</f>
        <v>0.53333333333333333</v>
      </c>
      <c r="O151" s="91">
        <f>I151/E151</f>
        <v>4411.7647058823532</v>
      </c>
      <c r="P151" s="91">
        <f>K151/E151</f>
        <v>2352.9411764705883</v>
      </c>
      <c r="Q151" s="79">
        <v>3</v>
      </c>
      <c r="R151" s="79">
        <v>2</v>
      </c>
      <c r="S151" s="79" t="s">
        <v>72</v>
      </c>
      <c r="T151" s="5" t="s">
        <v>138</v>
      </c>
      <c r="U151" s="9"/>
      <c r="W151" s="86">
        <f t="shared" si="101"/>
        <v>113</v>
      </c>
      <c r="X151" s="87">
        <f t="shared" si="101"/>
        <v>34</v>
      </c>
      <c r="Y151" s="92">
        <f t="shared" si="102"/>
        <v>347</v>
      </c>
      <c r="Z151" s="90">
        <f t="shared" si="102"/>
        <v>150000</v>
      </c>
      <c r="AA151" s="90">
        <f>K151</f>
        <v>80000</v>
      </c>
      <c r="AB151" s="90">
        <f t="shared" si="103"/>
        <v>70000</v>
      </c>
      <c r="AC151" s="4">
        <f t="shared" si="103"/>
        <v>0.53333333333333333</v>
      </c>
      <c r="AD151" s="91">
        <f t="shared" si="103"/>
        <v>4411.7647058823532</v>
      </c>
      <c r="AE151" s="79" t="str">
        <f>S151</f>
        <v>계</v>
      </c>
      <c r="AF151" s="79" t="str">
        <f>Q151&amp;"/"&amp;R151</f>
        <v>3/2</v>
      </c>
      <c r="AH151" s="20" t="str">
        <f t="shared" si="99"/>
        <v>대장동 판교풍경채어바니티7단지</v>
      </c>
      <c r="AI151" s="87">
        <f t="shared" si="100"/>
        <v>34</v>
      </c>
      <c r="AJ151" s="79" t="str">
        <f>IF(AI151="","",$AJ$2)</f>
        <v>A-</v>
      </c>
      <c r="AK151" s="79" t="s">
        <v>13</v>
      </c>
      <c r="AL151" s="79" t="s">
        <v>62</v>
      </c>
      <c r="AM151" s="79" t="s">
        <v>63</v>
      </c>
      <c r="AN151" s="79" t="str">
        <f>IF(AI151="","",$AN$2)</f>
        <v>C</v>
      </c>
      <c r="AO151" s="79" t="str">
        <f>IF(N151="","",IF(N151&gt;=$AO$1/100,"O","X"))</f>
        <v>X</v>
      </c>
      <c r="AP151" s="79" t="str">
        <f>IF(I151="","",IF(I151&lt;=$AP$1,"O","X"))</f>
        <v>X</v>
      </c>
      <c r="AQ151" s="79" t="str">
        <f>IF(O151="","",IF(O151&lt;=$AQ$1,"O","X"))</f>
        <v>X</v>
      </c>
      <c r="AR151" s="79" t="str">
        <f>IF(M151="","",IF(M151&lt;=$AR$1,"O","X"))</f>
        <v>X</v>
      </c>
      <c r="AS151" s="79" t="s">
        <v>2</v>
      </c>
      <c r="AT151" s="79" t="str">
        <f>IF(OR(F151="",AI151=""),"",IF(AND((F151&lt;=85),(AI151&gt;=15)),"O","X"))</f>
        <v>O</v>
      </c>
      <c r="AU151" s="79" t="str">
        <f>IF(C151="","",IF(C151&gt;=$AU$1,"O","X"))</f>
        <v>O</v>
      </c>
      <c r="AV151" s="79" t="str">
        <f>IF(AO151="","",IF(AND(AO151="O",AP151="O",AR151="O",AT151="O",AU151="O"),"후보","X"))</f>
        <v>X</v>
      </c>
    </row>
    <row r="152" spans="1:48" s="37" customFormat="1" ht="12" x14ac:dyDescent="0.3">
      <c r="A152" s="74" t="s">
        <v>1960</v>
      </c>
      <c r="B152" s="75" t="s">
        <v>1956</v>
      </c>
      <c r="C152" s="85">
        <v>444</v>
      </c>
      <c r="D152" s="86">
        <v>114.2</v>
      </c>
      <c r="E152" s="87">
        <v>35</v>
      </c>
      <c r="F152" s="86">
        <v>84.9</v>
      </c>
      <c r="G152" s="17">
        <v>26</v>
      </c>
      <c r="H152" s="88">
        <v>38</v>
      </c>
      <c r="I152" s="89"/>
      <c r="J152" s="89"/>
      <c r="K152" s="89"/>
      <c r="L152" s="89"/>
      <c r="M152" s="90">
        <f>I152-K152</f>
        <v>0</v>
      </c>
      <c r="N152" s="4" t="str">
        <f>IF(ISERROR(K152/I152),"",K152/I152)</f>
        <v/>
      </c>
      <c r="O152" s="91">
        <f>I152/E152</f>
        <v>0</v>
      </c>
      <c r="P152" s="91">
        <f>K152/E152</f>
        <v>0</v>
      </c>
      <c r="Q152" s="79">
        <v>3</v>
      </c>
      <c r="R152" s="79">
        <v>2</v>
      </c>
      <c r="S152" s="79" t="s">
        <v>72</v>
      </c>
      <c r="T152" s="5" t="s">
        <v>139</v>
      </c>
      <c r="U152" s="9"/>
      <c r="W152" s="86">
        <f t="shared" si="101"/>
        <v>114.2</v>
      </c>
      <c r="X152" s="87">
        <f t="shared" si="101"/>
        <v>35</v>
      </c>
      <c r="Y152" s="92">
        <f t="shared" si="102"/>
        <v>38</v>
      </c>
      <c r="Z152" s="90">
        <f t="shared" si="102"/>
        <v>0</v>
      </c>
      <c r="AA152" s="90">
        <f>K152</f>
        <v>0</v>
      </c>
      <c r="AB152" s="90">
        <f t="shared" si="103"/>
        <v>0</v>
      </c>
      <c r="AC152" s="4" t="str">
        <f t="shared" si="103"/>
        <v/>
      </c>
      <c r="AD152" s="91">
        <f t="shared" si="103"/>
        <v>0</v>
      </c>
      <c r="AE152" s="79" t="str">
        <f>S152</f>
        <v>계</v>
      </c>
      <c r="AF152" s="79" t="str">
        <f>Q152&amp;"/"&amp;R152</f>
        <v>3/2</v>
      </c>
      <c r="AH152" s="20" t="str">
        <f t="shared" si="99"/>
        <v>대장동 판교풍경채어바니티7단지</v>
      </c>
      <c r="AI152" s="87">
        <f t="shared" si="100"/>
        <v>35</v>
      </c>
      <c r="AJ152" s="79" t="str">
        <f>IF(AI152="","",$AJ$2)</f>
        <v>A-</v>
      </c>
      <c r="AK152" s="79" t="s">
        <v>13</v>
      </c>
      <c r="AL152" s="79" t="s">
        <v>62</v>
      </c>
      <c r="AM152" s="79" t="s">
        <v>63</v>
      </c>
      <c r="AN152" s="79" t="str">
        <f>IF(AI152="","",$AN$2)</f>
        <v>C</v>
      </c>
      <c r="AO152" s="79" t="str">
        <f>IF(N152="","",IF(N152&gt;=$AO$1/100,"O","X"))</f>
        <v/>
      </c>
      <c r="AP152" s="79" t="str">
        <f>IF(I152="","",IF(I152&lt;=$AP$1,"O","X"))</f>
        <v/>
      </c>
      <c r="AQ152" s="79" t="str">
        <f>IF(O152="","",IF(O152&lt;=$AQ$1,"O","X"))</f>
        <v>O</v>
      </c>
      <c r="AR152" s="79" t="str">
        <f>IF(M152="","",IF(M152&lt;=$AR$1,"O","X"))</f>
        <v>O</v>
      </c>
      <c r="AS152" s="79" t="s">
        <v>2</v>
      </c>
      <c r="AT152" s="79" t="str">
        <f>IF(OR(F152="",AI152=""),"",IF(AND((F152&lt;=85),(AI152&gt;=15)),"O","X"))</f>
        <v>O</v>
      </c>
      <c r="AU152" s="79" t="str">
        <f>IF(C152="","",IF(C152&gt;=$AU$1,"O","X"))</f>
        <v>O</v>
      </c>
      <c r="AV152" s="79" t="str">
        <f>IF(AO152="","",IF(AND(AO152="O",AP152="O",AR152="O",AT152="O",AU152="O"),"후보","X"))</f>
        <v/>
      </c>
    </row>
    <row r="153" spans="1:48" s="37" customFormat="1" ht="12" x14ac:dyDescent="0.3">
      <c r="A153" s="74" t="s">
        <v>1959</v>
      </c>
      <c r="B153" s="75" t="s">
        <v>1956</v>
      </c>
      <c r="C153" s="85">
        <v>444</v>
      </c>
      <c r="D153" s="86">
        <v>115.2</v>
      </c>
      <c r="E153" s="87">
        <v>35</v>
      </c>
      <c r="F153" s="86">
        <v>85</v>
      </c>
      <c r="G153" s="17">
        <v>26</v>
      </c>
      <c r="H153" s="88">
        <v>59</v>
      </c>
      <c r="I153" s="89"/>
      <c r="J153" s="89"/>
      <c r="K153" s="89">
        <v>85000</v>
      </c>
      <c r="L153" s="89" t="s">
        <v>66</v>
      </c>
      <c r="M153" s="90">
        <f>I153-K153</f>
        <v>-85000</v>
      </c>
      <c r="N153" s="4" t="str">
        <f>IF(ISERROR(K153/I153),"",K153/I153)</f>
        <v/>
      </c>
      <c r="O153" s="91">
        <f>I153/E153</f>
        <v>0</v>
      </c>
      <c r="P153" s="91">
        <f>K153/E153</f>
        <v>2428.5714285714284</v>
      </c>
      <c r="Q153" s="79">
        <v>4</v>
      </c>
      <c r="R153" s="79">
        <v>2</v>
      </c>
      <c r="S153" s="79" t="s">
        <v>72</v>
      </c>
      <c r="T153" s="5" t="s">
        <v>140</v>
      </c>
      <c r="U153" s="9"/>
      <c r="W153" s="86">
        <f t="shared" si="101"/>
        <v>115.2</v>
      </c>
      <c r="X153" s="87">
        <f t="shared" si="101"/>
        <v>35</v>
      </c>
      <c r="Y153" s="92">
        <f t="shared" si="102"/>
        <v>59</v>
      </c>
      <c r="Z153" s="90">
        <f t="shared" si="102"/>
        <v>0</v>
      </c>
      <c r="AA153" s="90">
        <f>K153</f>
        <v>85000</v>
      </c>
      <c r="AB153" s="90">
        <f t="shared" si="103"/>
        <v>-85000</v>
      </c>
      <c r="AC153" s="4" t="str">
        <f t="shared" si="103"/>
        <v/>
      </c>
      <c r="AD153" s="91">
        <f t="shared" si="103"/>
        <v>0</v>
      </c>
      <c r="AE153" s="79" t="str">
        <f>S153</f>
        <v>계</v>
      </c>
      <c r="AF153" s="79" t="str">
        <f>Q153&amp;"/"&amp;R153</f>
        <v>4/2</v>
      </c>
      <c r="AH153" s="20" t="str">
        <f t="shared" si="99"/>
        <v>대장동 판교풍경채어바니티7단지</v>
      </c>
      <c r="AI153" s="87">
        <f t="shared" si="100"/>
        <v>35</v>
      </c>
      <c r="AJ153" s="79" t="str">
        <f>IF(AI153="","",$AJ$2)</f>
        <v>A-</v>
      </c>
      <c r="AK153" s="79" t="s">
        <v>13</v>
      </c>
      <c r="AL153" s="79" t="s">
        <v>62</v>
      </c>
      <c r="AM153" s="79" t="s">
        <v>63</v>
      </c>
      <c r="AN153" s="79" t="str">
        <f>IF(AI153="","",$AN$2)</f>
        <v>C</v>
      </c>
      <c r="AO153" s="79" t="str">
        <f>IF(N153="","",IF(N153&gt;=$AO$1/100,"O","X"))</f>
        <v/>
      </c>
      <c r="AP153" s="79" t="str">
        <f>IF(I153="","",IF(I153&lt;=$AP$1,"O","X"))</f>
        <v/>
      </c>
      <c r="AQ153" s="79" t="str">
        <f>IF(O153="","",IF(O153&lt;=$AQ$1,"O","X"))</f>
        <v>O</v>
      </c>
      <c r="AR153" s="79" t="str">
        <f>IF(M153="","",IF(M153&lt;=$AR$1,"O","X"))</f>
        <v>O</v>
      </c>
      <c r="AS153" s="79" t="s">
        <v>2</v>
      </c>
      <c r="AT153" s="79" t="str">
        <f>IF(OR(F153="",AI153=""),"",IF(AND((F153&lt;=85),(AI153&gt;=15)),"O","X"))</f>
        <v>O</v>
      </c>
      <c r="AU153" s="79" t="str">
        <f>IF(C153="","",IF(C153&gt;=$AU$1,"O","X"))</f>
        <v>O</v>
      </c>
      <c r="AV153" s="79" t="str">
        <f>IF(AO153="","",IF(AND(AO153="O",AP153="O",AR153="O",AT153="O",AU153="O"),"후보","X"))</f>
        <v/>
      </c>
    </row>
    <row r="154" spans="1:48" s="37" customFormat="1" ht="12" x14ac:dyDescent="0.3">
      <c r="A154" s="74" t="s">
        <v>1762</v>
      </c>
      <c r="B154" s="75" t="s">
        <v>1961</v>
      </c>
      <c r="C154" s="85">
        <v>251</v>
      </c>
      <c r="D154" s="86">
        <v>157.69999999999999</v>
      </c>
      <c r="E154" s="87">
        <v>48</v>
      </c>
      <c r="F154" s="86">
        <v>131.6</v>
      </c>
      <c r="G154" s="17">
        <v>40</v>
      </c>
      <c r="H154" s="88">
        <v>174</v>
      </c>
      <c r="I154" s="89"/>
      <c r="J154" s="89"/>
      <c r="K154" s="89"/>
      <c r="L154" s="89"/>
      <c r="M154" s="90">
        <f>I154-K154</f>
        <v>0</v>
      </c>
      <c r="N154" s="4" t="str">
        <f>IF(ISERROR(K154/I154),"",K154/I154)</f>
        <v/>
      </c>
      <c r="O154" s="91">
        <f>I154/E154</f>
        <v>0</v>
      </c>
      <c r="P154" s="91">
        <f>K154/E154</f>
        <v>0</v>
      </c>
      <c r="Q154" s="79">
        <v>4</v>
      </c>
      <c r="R154" s="79">
        <v>2</v>
      </c>
      <c r="S154" s="79" t="s">
        <v>72</v>
      </c>
      <c r="T154" s="5" t="s">
        <v>126</v>
      </c>
      <c r="U154" s="9"/>
      <c r="W154" s="86">
        <f t="shared" si="101"/>
        <v>157.69999999999999</v>
      </c>
      <c r="X154" s="87">
        <f t="shared" si="101"/>
        <v>48</v>
      </c>
      <c r="Y154" s="92">
        <f t="shared" si="102"/>
        <v>174</v>
      </c>
      <c r="Z154" s="90">
        <f t="shared" si="102"/>
        <v>0</v>
      </c>
      <c r="AA154" s="90">
        <f>K154</f>
        <v>0</v>
      </c>
      <c r="AB154" s="90">
        <f t="shared" si="103"/>
        <v>0</v>
      </c>
      <c r="AC154" s="4" t="str">
        <f t="shared" si="103"/>
        <v/>
      </c>
      <c r="AD154" s="91">
        <f t="shared" si="103"/>
        <v>0</v>
      </c>
      <c r="AE154" s="79" t="str">
        <f>S154</f>
        <v>계</v>
      </c>
      <c r="AF154" s="79" t="str">
        <f>Q154&amp;"/"&amp;R154</f>
        <v>4/2</v>
      </c>
      <c r="AH154" s="20" t="str">
        <f t="shared" si="99"/>
        <v>대장동 힐스테이트판교엘포레A4BL</v>
      </c>
      <c r="AI154" s="87">
        <f t="shared" si="100"/>
        <v>48</v>
      </c>
      <c r="AJ154" s="79" t="str">
        <f>IF(AI154="","",$AJ$2)</f>
        <v>A-</v>
      </c>
      <c r="AK154" s="79" t="s">
        <v>13</v>
      </c>
      <c r="AL154" s="79" t="s">
        <v>62</v>
      </c>
      <c r="AM154" s="79" t="s">
        <v>63</v>
      </c>
      <c r="AN154" s="79" t="str">
        <f>IF(AI154="","",$AN$2)</f>
        <v>C</v>
      </c>
      <c r="AO154" s="79" t="str">
        <f>IF(N154="","",IF(N154&gt;=$AO$1/100,"O","X"))</f>
        <v/>
      </c>
      <c r="AP154" s="79" t="str">
        <f>IF(I154="","",IF(I154&lt;=$AP$1,"O","X"))</f>
        <v/>
      </c>
      <c r="AQ154" s="79" t="str">
        <f>IF(O154="","",IF(O154&lt;=$AQ$1,"O","X"))</f>
        <v>O</v>
      </c>
      <c r="AR154" s="79" t="str">
        <f>IF(M154="","",IF(M154&lt;=$AR$1,"O","X"))</f>
        <v>O</v>
      </c>
      <c r="AS154" s="79" t="s">
        <v>2</v>
      </c>
      <c r="AT154" s="79" t="str">
        <f>IF(OR(F154="",AI154=""),"",IF(AND((F154&lt;=85),(AI154&gt;=15)),"O","X"))</f>
        <v>X</v>
      </c>
      <c r="AU154" s="79" t="str">
        <f>IF(C154="","",IF(C154&gt;=$AU$1,"O","X"))</f>
        <v>X</v>
      </c>
      <c r="AV154" s="79" t="str">
        <f>IF(AO154="","",IF(AND(AO154="O",AP154="O",AR154="O",AT154="O",AU154="O"),"후보","X"))</f>
        <v/>
      </c>
    </row>
    <row r="155" spans="1:48" s="37" customFormat="1" ht="12" x14ac:dyDescent="0.3">
      <c r="A155" s="74" t="s">
        <v>1762</v>
      </c>
      <c r="B155" s="75" t="s">
        <v>1761</v>
      </c>
      <c r="C155" s="85">
        <v>251</v>
      </c>
      <c r="D155" s="86">
        <v>157.9</v>
      </c>
      <c r="E155" s="87">
        <v>48</v>
      </c>
      <c r="F155" s="86">
        <v>131.80000000000001</v>
      </c>
      <c r="G155" s="17">
        <v>40</v>
      </c>
      <c r="H155" s="88">
        <v>72</v>
      </c>
      <c r="I155" s="89"/>
      <c r="J155" s="89"/>
      <c r="K155" s="89"/>
      <c r="L155" s="89"/>
      <c r="M155" s="90">
        <f>I155-K155</f>
        <v>0</v>
      </c>
      <c r="N155" s="4" t="str">
        <f>IF(ISERROR(K155/I155),"",K155/I155)</f>
        <v/>
      </c>
      <c r="O155" s="91">
        <f>I155/E155</f>
        <v>0</v>
      </c>
      <c r="P155" s="91">
        <f>K155/E155</f>
        <v>0</v>
      </c>
      <c r="Q155" s="79">
        <v>4</v>
      </c>
      <c r="R155" s="79">
        <v>2</v>
      </c>
      <c r="S155" s="79" t="s">
        <v>72</v>
      </c>
      <c r="T155" s="5" t="s">
        <v>141</v>
      </c>
      <c r="U155" s="9"/>
      <c r="W155" s="86">
        <f t="shared" si="101"/>
        <v>157.9</v>
      </c>
      <c r="X155" s="87">
        <f t="shared" si="101"/>
        <v>48</v>
      </c>
      <c r="Y155" s="92">
        <f t="shared" si="102"/>
        <v>72</v>
      </c>
      <c r="Z155" s="90">
        <f t="shared" si="102"/>
        <v>0</v>
      </c>
      <c r="AA155" s="90">
        <f>K155</f>
        <v>0</v>
      </c>
      <c r="AB155" s="90">
        <f t="shared" si="103"/>
        <v>0</v>
      </c>
      <c r="AC155" s="4" t="str">
        <f t="shared" si="103"/>
        <v/>
      </c>
      <c r="AD155" s="91">
        <f t="shared" si="103"/>
        <v>0</v>
      </c>
      <c r="AE155" s="79" t="str">
        <f>S155</f>
        <v>계</v>
      </c>
      <c r="AF155" s="79" t="str">
        <f>Q155&amp;"/"&amp;R155</f>
        <v>4/2</v>
      </c>
      <c r="AH155" s="20" t="str">
        <f t="shared" si="99"/>
        <v>대장동 힐스테이트판교엘포레A4BL</v>
      </c>
      <c r="AI155" s="87">
        <f t="shared" si="100"/>
        <v>48</v>
      </c>
      <c r="AJ155" s="79" t="str">
        <f>IF(AI155="","",$AJ$2)</f>
        <v>A-</v>
      </c>
      <c r="AK155" s="79" t="s">
        <v>13</v>
      </c>
      <c r="AL155" s="79" t="s">
        <v>62</v>
      </c>
      <c r="AM155" s="79" t="s">
        <v>63</v>
      </c>
      <c r="AN155" s="79" t="str">
        <f>IF(AI155="","",$AN$2)</f>
        <v>C</v>
      </c>
      <c r="AO155" s="79" t="str">
        <f>IF(N155="","",IF(N155&gt;=$AO$1/100,"O","X"))</f>
        <v/>
      </c>
      <c r="AP155" s="79" t="str">
        <f>IF(I155="","",IF(I155&lt;=$AP$1,"O","X"))</f>
        <v/>
      </c>
      <c r="AQ155" s="79" t="str">
        <f>IF(O155="","",IF(O155&lt;=$AQ$1,"O","X"))</f>
        <v>O</v>
      </c>
      <c r="AR155" s="79" t="str">
        <f>IF(M155="","",IF(M155&lt;=$AR$1,"O","X"))</f>
        <v>O</v>
      </c>
      <c r="AS155" s="79" t="s">
        <v>2</v>
      </c>
      <c r="AT155" s="79" t="str">
        <f>IF(OR(F155="",AI155=""),"",IF(AND((F155&lt;=85),(AI155&gt;=15)),"O","X"))</f>
        <v>X</v>
      </c>
      <c r="AU155" s="79" t="str">
        <f>IF(C155="","",IF(C155&gt;=$AU$1,"O","X"))</f>
        <v>X</v>
      </c>
      <c r="AV155" s="79" t="str">
        <f>IF(AO155="","",IF(AND(AO155="O",AP155="O",AR155="O",AT155="O",AU155="O"),"후보","X"))</f>
        <v/>
      </c>
    </row>
    <row r="156" spans="1:48" s="37" customFormat="1" ht="12" x14ac:dyDescent="0.3">
      <c r="A156" s="74" t="s">
        <v>1962</v>
      </c>
      <c r="B156" s="75" t="s">
        <v>1961</v>
      </c>
      <c r="C156" s="85">
        <v>251</v>
      </c>
      <c r="D156" s="86">
        <v>193.6</v>
      </c>
      <c r="E156" s="87">
        <v>59</v>
      </c>
      <c r="F156" s="86">
        <v>159.4</v>
      </c>
      <c r="G156" s="17">
        <v>48</v>
      </c>
      <c r="H156" s="88">
        <v>4</v>
      </c>
      <c r="I156" s="89"/>
      <c r="J156" s="89"/>
      <c r="K156" s="89"/>
      <c r="L156" s="89"/>
      <c r="M156" s="90">
        <f>I156-K156</f>
        <v>0</v>
      </c>
      <c r="N156" s="4" t="str">
        <f>IF(ISERROR(K156/I156),"",K156/I156)</f>
        <v/>
      </c>
      <c r="O156" s="91">
        <f>I156/E156</f>
        <v>0</v>
      </c>
      <c r="P156" s="91">
        <f>K156/E156</f>
        <v>0</v>
      </c>
      <c r="Q156" s="79">
        <v>3</v>
      </c>
      <c r="R156" s="79">
        <v>2</v>
      </c>
      <c r="S156" s="79" t="s">
        <v>72</v>
      </c>
      <c r="T156" s="5" t="s">
        <v>142</v>
      </c>
      <c r="U156" s="9"/>
      <c r="W156" s="86">
        <f t="shared" si="101"/>
        <v>193.6</v>
      </c>
      <c r="X156" s="87">
        <f t="shared" si="101"/>
        <v>59</v>
      </c>
      <c r="Y156" s="92">
        <f t="shared" si="102"/>
        <v>4</v>
      </c>
      <c r="Z156" s="90">
        <f t="shared" si="102"/>
        <v>0</v>
      </c>
      <c r="AA156" s="90">
        <f>K156</f>
        <v>0</v>
      </c>
      <c r="AB156" s="90">
        <f t="shared" si="103"/>
        <v>0</v>
      </c>
      <c r="AC156" s="4" t="str">
        <f t="shared" si="103"/>
        <v/>
      </c>
      <c r="AD156" s="91">
        <f t="shared" si="103"/>
        <v>0</v>
      </c>
      <c r="AE156" s="79" t="str">
        <f>S156</f>
        <v>계</v>
      </c>
      <c r="AF156" s="79" t="str">
        <f>Q156&amp;"/"&amp;R156</f>
        <v>3/2</v>
      </c>
      <c r="AH156" s="20" t="str">
        <f t="shared" si="99"/>
        <v>대장동 힐스테이트판교엘포레A4BL</v>
      </c>
      <c r="AI156" s="87">
        <f t="shared" si="100"/>
        <v>59</v>
      </c>
      <c r="AJ156" s="79" t="str">
        <f>IF(AI156="","",$AJ$2)</f>
        <v>A-</v>
      </c>
      <c r="AK156" s="79" t="s">
        <v>13</v>
      </c>
      <c r="AL156" s="79" t="s">
        <v>62</v>
      </c>
      <c r="AM156" s="79" t="s">
        <v>63</v>
      </c>
      <c r="AN156" s="79" t="str">
        <f>IF(AI156="","",$AN$2)</f>
        <v>C</v>
      </c>
      <c r="AO156" s="79" t="str">
        <f>IF(N156="","",IF(N156&gt;=$AO$1/100,"O","X"))</f>
        <v/>
      </c>
      <c r="AP156" s="79" t="str">
        <f>IF(I156="","",IF(I156&lt;=$AP$1,"O","X"))</f>
        <v/>
      </c>
      <c r="AQ156" s="79" t="str">
        <f>IF(O156="","",IF(O156&lt;=$AQ$1,"O","X"))</f>
        <v>O</v>
      </c>
      <c r="AR156" s="79" t="str">
        <f>IF(M156="","",IF(M156&lt;=$AR$1,"O","X"))</f>
        <v>O</v>
      </c>
      <c r="AS156" s="79" t="s">
        <v>2</v>
      </c>
      <c r="AT156" s="79" t="str">
        <f>IF(OR(F156="",AI156=""),"",IF(AND((F156&lt;=85),(AI156&gt;=15)),"O","X"))</f>
        <v>X</v>
      </c>
      <c r="AU156" s="79" t="str">
        <f>IF(C156="","",IF(C156&gt;=$AU$1,"O","X"))</f>
        <v>X</v>
      </c>
      <c r="AV156" s="79" t="str">
        <f>IF(AO156="","",IF(AND(AO156="O",AP156="O",AR156="O",AT156="O",AU156="O"),"후보","X"))</f>
        <v/>
      </c>
    </row>
    <row r="157" spans="1:48" s="37" customFormat="1" ht="12" x14ac:dyDescent="0.3">
      <c r="A157" s="74" t="s">
        <v>1962</v>
      </c>
      <c r="B157" s="75" t="s">
        <v>1761</v>
      </c>
      <c r="C157" s="85">
        <v>251</v>
      </c>
      <c r="D157" s="86">
        <v>193.5</v>
      </c>
      <c r="E157" s="87">
        <v>59</v>
      </c>
      <c r="F157" s="86">
        <v>159.19999999999999</v>
      </c>
      <c r="G157" s="17">
        <v>48</v>
      </c>
      <c r="H157" s="88">
        <v>1</v>
      </c>
      <c r="I157" s="89"/>
      <c r="J157" s="89"/>
      <c r="K157" s="89"/>
      <c r="L157" s="89"/>
      <c r="M157" s="90">
        <f>I157-K157</f>
        <v>0</v>
      </c>
      <c r="N157" s="4" t="str">
        <f>IF(ISERROR(K157/I157),"",K157/I157)</f>
        <v/>
      </c>
      <c r="O157" s="91">
        <f>I157/E157</f>
        <v>0</v>
      </c>
      <c r="P157" s="91">
        <f>K157/E157</f>
        <v>0</v>
      </c>
      <c r="Q157" s="79">
        <v>3</v>
      </c>
      <c r="R157" s="79">
        <v>2</v>
      </c>
      <c r="S157" s="79" t="s">
        <v>72</v>
      </c>
      <c r="T157" s="5" t="s">
        <v>143</v>
      </c>
      <c r="U157" s="9"/>
      <c r="W157" s="86">
        <f t="shared" ref="W157:X172" si="104">D157</f>
        <v>193.5</v>
      </c>
      <c r="X157" s="87">
        <f t="shared" si="104"/>
        <v>59</v>
      </c>
      <c r="Y157" s="92">
        <f t="shared" ref="Y157:Z172" si="105">H157</f>
        <v>1</v>
      </c>
      <c r="Z157" s="90">
        <f t="shared" si="105"/>
        <v>0</v>
      </c>
      <c r="AA157" s="90">
        <f>K157</f>
        <v>0</v>
      </c>
      <c r="AB157" s="90">
        <f t="shared" si="103"/>
        <v>0</v>
      </c>
      <c r="AC157" s="4" t="str">
        <f t="shared" si="103"/>
        <v/>
      </c>
      <c r="AD157" s="91">
        <f t="shared" si="103"/>
        <v>0</v>
      </c>
      <c r="AE157" s="79" t="str">
        <f>S157</f>
        <v>계</v>
      </c>
      <c r="AF157" s="79" t="str">
        <f>Q157&amp;"/"&amp;R157</f>
        <v>3/2</v>
      </c>
      <c r="AH157" s="20" t="str">
        <f t="shared" si="99"/>
        <v>대장동 힐스테이트판교엘포레A4BL</v>
      </c>
      <c r="AI157" s="87">
        <f t="shared" si="100"/>
        <v>59</v>
      </c>
      <c r="AJ157" s="79" t="str">
        <f>IF(AI157="","",$AJ$2)</f>
        <v>A-</v>
      </c>
      <c r="AK157" s="79" t="s">
        <v>13</v>
      </c>
      <c r="AL157" s="79" t="s">
        <v>62</v>
      </c>
      <c r="AM157" s="79" t="s">
        <v>63</v>
      </c>
      <c r="AN157" s="79" t="str">
        <f>IF(AI157="","",$AN$2)</f>
        <v>C</v>
      </c>
      <c r="AO157" s="79" t="str">
        <f>IF(N157="","",IF(N157&gt;=$AO$1/100,"O","X"))</f>
        <v/>
      </c>
      <c r="AP157" s="79" t="str">
        <f>IF(I157="","",IF(I157&lt;=$AP$1,"O","X"))</f>
        <v/>
      </c>
      <c r="AQ157" s="79" t="str">
        <f>IF(O157="","",IF(O157&lt;=$AQ$1,"O","X"))</f>
        <v>O</v>
      </c>
      <c r="AR157" s="79" t="str">
        <f>IF(M157="","",IF(M157&lt;=$AR$1,"O","X"))</f>
        <v>O</v>
      </c>
      <c r="AS157" s="79" t="s">
        <v>2</v>
      </c>
      <c r="AT157" s="79" t="str">
        <f>IF(OR(F157="",AI157=""),"",IF(AND((F157&lt;=85),(AI157&gt;=15)),"O","X"))</f>
        <v>X</v>
      </c>
      <c r="AU157" s="79" t="str">
        <f>IF(C157="","",IF(C157&gt;=$AU$1,"O","X"))</f>
        <v>X</v>
      </c>
      <c r="AV157" s="79" t="str">
        <f>IF(AO157="","",IF(AND(AO157="O",AP157="O",AR157="O",AT157="O",AU157="O"),"후보","X"))</f>
        <v/>
      </c>
    </row>
    <row r="158" spans="1:48" s="37" customFormat="1" ht="12" x14ac:dyDescent="0.3">
      <c r="A158" s="74" t="s">
        <v>1963</v>
      </c>
      <c r="B158" s="75" t="s">
        <v>1754</v>
      </c>
      <c r="C158" s="85">
        <v>542</v>
      </c>
      <c r="D158" s="86">
        <v>113.2</v>
      </c>
      <c r="E158" s="87">
        <v>34</v>
      </c>
      <c r="F158" s="86">
        <v>85</v>
      </c>
      <c r="G158" s="17">
        <v>26</v>
      </c>
      <c r="H158" s="88">
        <v>276</v>
      </c>
      <c r="I158" s="89"/>
      <c r="J158" s="89"/>
      <c r="K158" s="89">
        <v>85000</v>
      </c>
      <c r="L158" s="89" t="s">
        <v>69</v>
      </c>
      <c r="M158" s="90">
        <f>I158-K158</f>
        <v>-85000</v>
      </c>
      <c r="N158" s="4" t="str">
        <f>IF(ISERROR(K158/I158),"",K158/I158)</f>
        <v/>
      </c>
      <c r="O158" s="91">
        <f>I158/E158</f>
        <v>0</v>
      </c>
      <c r="P158" s="91">
        <f>K158/E158</f>
        <v>2500</v>
      </c>
      <c r="Q158" s="79">
        <v>3</v>
      </c>
      <c r="R158" s="79">
        <v>2</v>
      </c>
      <c r="S158" s="79" t="s">
        <v>72</v>
      </c>
      <c r="T158" s="5" t="s">
        <v>144</v>
      </c>
      <c r="U158" s="9"/>
      <c r="W158" s="86">
        <f t="shared" si="104"/>
        <v>113.2</v>
      </c>
      <c r="X158" s="87">
        <f t="shared" si="104"/>
        <v>34</v>
      </c>
      <c r="Y158" s="92">
        <f t="shared" si="105"/>
        <v>276</v>
      </c>
      <c r="Z158" s="90">
        <f t="shared" si="105"/>
        <v>0</v>
      </c>
      <c r="AA158" s="90">
        <f>K158</f>
        <v>85000</v>
      </c>
      <c r="AB158" s="90">
        <f t="shared" si="103"/>
        <v>-85000</v>
      </c>
      <c r="AC158" s="4" t="str">
        <f t="shared" si="103"/>
        <v/>
      </c>
      <c r="AD158" s="91">
        <f t="shared" si="103"/>
        <v>0</v>
      </c>
      <c r="AE158" s="79" t="str">
        <f>S158</f>
        <v>계</v>
      </c>
      <c r="AF158" s="79" t="str">
        <f>Q158&amp;"/"&amp;R158</f>
        <v>3/2</v>
      </c>
      <c r="AH158" s="20" t="str">
        <f t="shared" si="99"/>
        <v>대장동 더샵판교포레스트12단지</v>
      </c>
      <c r="AI158" s="87">
        <f t="shared" si="100"/>
        <v>34</v>
      </c>
      <c r="AJ158" s="79" t="str">
        <f>IF(AI158="","",$AJ$2)</f>
        <v>A-</v>
      </c>
      <c r="AK158" s="79" t="s">
        <v>13</v>
      </c>
      <c r="AL158" s="79" t="s">
        <v>62</v>
      </c>
      <c r="AM158" s="79" t="s">
        <v>63</v>
      </c>
      <c r="AN158" s="79" t="str">
        <f>IF(AI158="","",$AN$2)</f>
        <v>C</v>
      </c>
      <c r="AO158" s="79" t="str">
        <f>IF(N158="","",IF(N158&gt;=$AO$1/100,"O","X"))</f>
        <v/>
      </c>
      <c r="AP158" s="79" t="str">
        <f>IF(I158="","",IF(I158&lt;=$AP$1,"O","X"))</f>
        <v/>
      </c>
      <c r="AQ158" s="79" t="str">
        <f>IF(O158="","",IF(O158&lt;=$AQ$1,"O","X"))</f>
        <v>O</v>
      </c>
      <c r="AR158" s="79" t="str">
        <f>IF(M158="","",IF(M158&lt;=$AR$1,"O","X"))</f>
        <v>O</v>
      </c>
      <c r="AS158" s="79" t="s">
        <v>2</v>
      </c>
      <c r="AT158" s="79" t="str">
        <f>IF(OR(F158="",AI158=""),"",IF(AND((F158&lt;=85),(AI158&gt;=15)),"O","X"))</f>
        <v>O</v>
      </c>
      <c r="AU158" s="79" t="str">
        <f>IF(C158="","",IF(C158&gt;=$AU$1,"O","X"))</f>
        <v>O</v>
      </c>
      <c r="AV158" s="79" t="str">
        <f>IF(AO158="","",IF(AND(AO158="O",AP158="O",AR158="O",AT158="O",AU158="O"),"후보","X"))</f>
        <v/>
      </c>
    </row>
    <row r="159" spans="1:48" s="37" customFormat="1" ht="12" x14ac:dyDescent="0.3">
      <c r="A159" s="74" t="s">
        <v>1763</v>
      </c>
      <c r="B159" s="75" t="s">
        <v>1754</v>
      </c>
      <c r="C159" s="85">
        <v>542</v>
      </c>
      <c r="D159" s="86">
        <v>114</v>
      </c>
      <c r="E159" s="87">
        <v>34</v>
      </c>
      <c r="F159" s="86">
        <v>85</v>
      </c>
      <c r="G159" s="17">
        <v>26</v>
      </c>
      <c r="H159" s="88">
        <v>86</v>
      </c>
      <c r="I159" s="89"/>
      <c r="J159" s="89"/>
      <c r="K159" s="89"/>
      <c r="L159" s="89"/>
      <c r="M159" s="90">
        <f>I159-K159</f>
        <v>0</v>
      </c>
      <c r="N159" s="4" t="str">
        <f>IF(ISERROR(K159/I159),"",K159/I159)</f>
        <v/>
      </c>
      <c r="O159" s="91">
        <f>I159/E159</f>
        <v>0</v>
      </c>
      <c r="P159" s="91">
        <f>K159/E159</f>
        <v>0</v>
      </c>
      <c r="Q159" s="79">
        <v>3</v>
      </c>
      <c r="R159" s="79">
        <v>2</v>
      </c>
      <c r="S159" s="79" t="s">
        <v>72</v>
      </c>
      <c r="T159" s="5" t="s">
        <v>145</v>
      </c>
      <c r="U159" s="9"/>
      <c r="W159" s="86">
        <f t="shared" si="104"/>
        <v>114</v>
      </c>
      <c r="X159" s="87">
        <f t="shared" si="104"/>
        <v>34</v>
      </c>
      <c r="Y159" s="92">
        <f t="shared" si="105"/>
        <v>86</v>
      </c>
      <c r="Z159" s="90">
        <f t="shared" si="105"/>
        <v>0</v>
      </c>
      <c r="AA159" s="90">
        <f>K159</f>
        <v>0</v>
      </c>
      <c r="AB159" s="90">
        <f t="shared" si="103"/>
        <v>0</v>
      </c>
      <c r="AC159" s="4" t="str">
        <f t="shared" si="103"/>
        <v/>
      </c>
      <c r="AD159" s="91">
        <f t="shared" si="103"/>
        <v>0</v>
      </c>
      <c r="AE159" s="79" t="str">
        <f>S159</f>
        <v>계</v>
      </c>
      <c r="AF159" s="79" t="str">
        <f>Q159&amp;"/"&amp;R159</f>
        <v>3/2</v>
      </c>
      <c r="AH159" s="20" t="str">
        <f t="shared" si="99"/>
        <v>대장동 더샵판교포레스트12단지</v>
      </c>
      <c r="AI159" s="87">
        <f t="shared" si="100"/>
        <v>34</v>
      </c>
      <c r="AJ159" s="79" t="str">
        <f>IF(AI159="","",$AJ$2)</f>
        <v>A-</v>
      </c>
      <c r="AK159" s="79" t="s">
        <v>13</v>
      </c>
      <c r="AL159" s="79" t="s">
        <v>62</v>
      </c>
      <c r="AM159" s="79" t="s">
        <v>63</v>
      </c>
      <c r="AN159" s="79" t="str">
        <f>IF(AI159="","",$AN$2)</f>
        <v>C</v>
      </c>
      <c r="AO159" s="79" t="str">
        <f>IF(N159="","",IF(N159&gt;=$AO$1/100,"O","X"))</f>
        <v/>
      </c>
      <c r="AP159" s="79" t="str">
        <f>IF(I159="","",IF(I159&lt;=$AP$1,"O","X"))</f>
        <v/>
      </c>
      <c r="AQ159" s="79" t="str">
        <f>IF(O159="","",IF(O159&lt;=$AQ$1,"O","X"))</f>
        <v>O</v>
      </c>
      <c r="AR159" s="79" t="str">
        <f>IF(M159="","",IF(M159&lt;=$AR$1,"O","X"))</f>
        <v>O</v>
      </c>
      <c r="AS159" s="79" t="s">
        <v>2</v>
      </c>
      <c r="AT159" s="79" t="str">
        <f>IF(OR(F159="",AI159=""),"",IF(AND((F159&lt;=85),(AI159&gt;=15)),"O","X"))</f>
        <v>O</v>
      </c>
      <c r="AU159" s="79" t="str">
        <f>IF(C159="","",IF(C159&gt;=$AU$1,"O","X"))</f>
        <v>O</v>
      </c>
      <c r="AV159" s="79" t="str">
        <f>IF(AO159="","",IF(AND(AO159="O",AP159="O",AR159="O",AT159="O",AU159="O"),"후보","X"))</f>
        <v/>
      </c>
    </row>
    <row r="160" spans="1:48" s="37" customFormat="1" ht="12" x14ac:dyDescent="0.3">
      <c r="A160" s="74" t="s">
        <v>1963</v>
      </c>
      <c r="B160" s="75" t="s">
        <v>1754</v>
      </c>
      <c r="C160" s="85">
        <v>542</v>
      </c>
      <c r="D160" s="86">
        <v>114.1</v>
      </c>
      <c r="E160" s="87">
        <v>35</v>
      </c>
      <c r="F160" s="86">
        <v>85</v>
      </c>
      <c r="G160" s="17">
        <v>26</v>
      </c>
      <c r="H160" s="88">
        <v>160</v>
      </c>
      <c r="I160" s="89"/>
      <c r="J160" s="89"/>
      <c r="K160" s="89"/>
      <c r="L160" s="89"/>
      <c r="M160" s="90">
        <f>I160-K160</f>
        <v>0</v>
      </c>
      <c r="N160" s="4" t="str">
        <f>IF(ISERROR(K160/I160),"",K160/I160)</f>
        <v/>
      </c>
      <c r="O160" s="91">
        <f>I160/E160</f>
        <v>0</v>
      </c>
      <c r="P160" s="91">
        <f>K160/E160</f>
        <v>0</v>
      </c>
      <c r="Q160" s="79">
        <v>3</v>
      </c>
      <c r="R160" s="79">
        <v>2</v>
      </c>
      <c r="S160" s="79" t="s">
        <v>72</v>
      </c>
      <c r="T160" s="5" t="s">
        <v>122</v>
      </c>
      <c r="U160" s="9"/>
      <c r="W160" s="86">
        <f t="shared" si="104"/>
        <v>114.1</v>
      </c>
      <c r="X160" s="87">
        <f t="shared" si="104"/>
        <v>35</v>
      </c>
      <c r="Y160" s="92">
        <f t="shared" si="105"/>
        <v>160</v>
      </c>
      <c r="Z160" s="90">
        <f t="shared" si="105"/>
        <v>0</v>
      </c>
      <c r="AA160" s="90">
        <f>K160</f>
        <v>0</v>
      </c>
      <c r="AB160" s="90">
        <f t="shared" si="103"/>
        <v>0</v>
      </c>
      <c r="AC160" s="4" t="str">
        <f t="shared" si="103"/>
        <v/>
      </c>
      <c r="AD160" s="91">
        <f t="shared" si="103"/>
        <v>0</v>
      </c>
      <c r="AE160" s="79" t="str">
        <f>S160</f>
        <v>계</v>
      </c>
      <c r="AF160" s="79" t="str">
        <f>Q160&amp;"/"&amp;R160</f>
        <v>3/2</v>
      </c>
      <c r="AH160" s="20" t="str">
        <f t="shared" si="99"/>
        <v>대장동 더샵판교포레스트12단지</v>
      </c>
      <c r="AI160" s="87">
        <f t="shared" si="100"/>
        <v>35</v>
      </c>
      <c r="AJ160" s="79" t="str">
        <f>IF(AI160="","",$AJ$2)</f>
        <v>A-</v>
      </c>
      <c r="AK160" s="79" t="s">
        <v>13</v>
      </c>
      <c r="AL160" s="79" t="s">
        <v>62</v>
      </c>
      <c r="AM160" s="79" t="s">
        <v>63</v>
      </c>
      <c r="AN160" s="79" t="str">
        <f>IF(AI160="","",$AN$2)</f>
        <v>C</v>
      </c>
      <c r="AO160" s="79" t="str">
        <f>IF(N160="","",IF(N160&gt;=$AO$1/100,"O","X"))</f>
        <v/>
      </c>
      <c r="AP160" s="79" t="str">
        <f>IF(I160="","",IF(I160&lt;=$AP$1,"O","X"))</f>
        <v/>
      </c>
      <c r="AQ160" s="79" t="str">
        <f>IF(O160="","",IF(O160&lt;=$AQ$1,"O","X"))</f>
        <v>O</v>
      </c>
      <c r="AR160" s="79" t="str">
        <f>IF(M160="","",IF(M160&lt;=$AR$1,"O","X"))</f>
        <v>O</v>
      </c>
      <c r="AS160" s="79" t="s">
        <v>2</v>
      </c>
      <c r="AT160" s="79" t="str">
        <f>IF(OR(F160="",AI160=""),"",IF(AND((F160&lt;=85),(AI160&gt;=15)),"O","X"))</f>
        <v>O</v>
      </c>
      <c r="AU160" s="79" t="str">
        <f>IF(C160="","",IF(C160&gt;=$AU$1,"O","X"))</f>
        <v>O</v>
      </c>
      <c r="AV160" s="79" t="str">
        <f>IF(AO160="","",IF(AND(AO160="O",AP160="O",AR160="O",AT160="O",AU160="O"),"후보","X"))</f>
        <v/>
      </c>
    </row>
    <row r="161" spans="1:48" s="37" customFormat="1" ht="12" x14ac:dyDescent="0.3">
      <c r="A161" s="74" t="s">
        <v>1963</v>
      </c>
      <c r="B161" s="75" t="s">
        <v>1754</v>
      </c>
      <c r="C161" s="85">
        <v>542</v>
      </c>
      <c r="D161" s="86">
        <v>114.6</v>
      </c>
      <c r="E161" s="87">
        <v>35</v>
      </c>
      <c r="F161" s="86">
        <v>85</v>
      </c>
      <c r="G161" s="17">
        <v>26</v>
      </c>
      <c r="H161" s="88">
        <v>20</v>
      </c>
      <c r="I161" s="89"/>
      <c r="J161" s="89"/>
      <c r="K161" s="89"/>
      <c r="L161" s="89"/>
      <c r="M161" s="90">
        <f>I161-K161</f>
        <v>0</v>
      </c>
      <c r="N161" s="4" t="str">
        <f>IF(ISERROR(K161/I161),"",K161/I161)</f>
        <v/>
      </c>
      <c r="O161" s="91">
        <f>I161/E161</f>
        <v>0</v>
      </c>
      <c r="P161" s="91">
        <f>K161/E161</f>
        <v>0</v>
      </c>
      <c r="Q161" s="79">
        <v>3</v>
      </c>
      <c r="R161" s="79">
        <v>2</v>
      </c>
      <c r="S161" s="79" t="s">
        <v>72</v>
      </c>
      <c r="T161" s="5" t="s">
        <v>123</v>
      </c>
      <c r="U161" s="9"/>
      <c r="W161" s="86">
        <f t="shared" si="104"/>
        <v>114.6</v>
      </c>
      <c r="X161" s="87">
        <f t="shared" si="104"/>
        <v>35</v>
      </c>
      <c r="Y161" s="92">
        <f t="shared" si="105"/>
        <v>20</v>
      </c>
      <c r="Z161" s="90">
        <f t="shared" si="105"/>
        <v>0</v>
      </c>
      <c r="AA161" s="90">
        <f>K161</f>
        <v>0</v>
      </c>
      <c r="AB161" s="90">
        <f t="shared" si="103"/>
        <v>0</v>
      </c>
      <c r="AC161" s="4" t="str">
        <f t="shared" si="103"/>
        <v/>
      </c>
      <c r="AD161" s="91">
        <f t="shared" si="103"/>
        <v>0</v>
      </c>
      <c r="AE161" s="79" t="str">
        <f>S161</f>
        <v>계</v>
      </c>
      <c r="AF161" s="79" t="str">
        <f>Q161&amp;"/"&amp;R161</f>
        <v>3/2</v>
      </c>
      <c r="AH161" s="20" t="str">
        <f t="shared" si="99"/>
        <v>대장동 더샵판교포레스트12단지</v>
      </c>
      <c r="AI161" s="87">
        <f t="shared" si="100"/>
        <v>35</v>
      </c>
      <c r="AJ161" s="79" t="str">
        <f>IF(AI161="","",$AJ$2)</f>
        <v>A-</v>
      </c>
      <c r="AK161" s="79" t="s">
        <v>13</v>
      </c>
      <c r="AL161" s="79" t="s">
        <v>62</v>
      </c>
      <c r="AM161" s="79" t="s">
        <v>63</v>
      </c>
      <c r="AN161" s="79" t="str">
        <f>IF(AI161="","",$AN$2)</f>
        <v>C</v>
      </c>
      <c r="AO161" s="79" t="str">
        <f>IF(N161="","",IF(N161&gt;=$AO$1/100,"O","X"))</f>
        <v/>
      </c>
      <c r="AP161" s="79" t="str">
        <f>IF(I161="","",IF(I161&lt;=$AP$1,"O","X"))</f>
        <v/>
      </c>
      <c r="AQ161" s="79" t="str">
        <f>IF(O161="","",IF(O161&lt;=$AQ$1,"O","X"))</f>
        <v>O</v>
      </c>
      <c r="AR161" s="79" t="str">
        <f>IF(M161="","",IF(M161&lt;=$AR$1,"O","X"))</f>
        <v>O</v>
      </c>
      <c r="AS161" s="79" t="s">
        <v>2</v>
      </c>
      <c r="AT161" s="79" t="str">
        <f>IF(OR(F161="",AI161=""),"",IF(AND((F161&lt;=85),(AI161&gt;=15)),"O","X"))</f>
        <v>O</v>
      </c>
      <c r="AU161" s="79" t="str">
        <f>IF(C161="","",IF(C161&gt;=$AU$1,"O","X"))</f>
        <v>O</v>
      </c>
      <c r="AV161" s="79" t="str">
        <f>IF(AO161="","",IF(AND(AO161="O",AP161="O",AR161="O",AT161="O",AU161="O"),"후보","X"))</f>
        <v/>
      </c>
    </row>
    <row r="162" spans="1:48" s="37" customFormat="1" ht="12" x14ac:dyDescent="0.3">
      <c r="A162" s="74" t="s">
        <v>1964</v>
      </c>
      <c r="B162" s="75" t="s">
        <v>1764</v>
      </c>
      <c r="C162" s="85">
        <v>584</v>
      </c>
      <c r="D162" s="86">
        <v>98.6</v>
      </c>
      <c r="E162" s="87">
        <v>30</v>
      </c>
      <c r="F162" s="86">
        <v>74.8</v>
      </c>
      <c r="G162" s="17">
        <v>23</v>
      </c>
      <c r="H162" s="88">
        <v>118</v>
      </c>
      <c r="I162" s="89">
        <v>180000</v>
      </c>
      <c r="J162" s="89" t="s">
        <v>84</v>
      </c>
      <c r="K162" s="89">
        <v>88000</v>
      </c>
      <c r="L162" s="89" t="s">
        <v>84</v>
      </c>
      <c r="M162" s="90">
        <f t="shared" ref="M162:M221" si="106">I162-K162</f>
        <v>92000</v>
      </c>
      <c r="N162" s="4">
        <f t="shared" ref="N162:N221" si="107">IF(ISERROR(K162/I162),"",K162/I162)</f>
        <v>0.48888888888888887</v>
      </c>
      <c r="O162" s="91">
        <f t="shared" ref="O162:O221" si="108">I162/E162</f>
        <v>6000</v>
      </c>
      <c r="P162" s="91">
        <f t="shared" ref="P162:P221" si="109">K162/E162</f>
        <v>2933.3333333333335</v>
      </c>
      <c r="Q162" s="79">
        <v>3</v>
      </c>
      <c r="R162" s="79">
        <v>2</v>
      </c>
      <c r="S162" s="79" t="s">
        <v>72</v>
      </c>
      <c r="T162" s="5" t="s">
        <v>146</v>
      </c>
      <c r="U162" s="9"/>
      <c r="W162" s="86">
        <f t="shared" si="104"/>
        <v>98.6</v>
      </c>
      <c r="X162" s="87">
        <f t="shared" si="104"/>
        <v>30</v>
      </c>
      <c r="Y162" s="92">
        <f t="shared" si="105"/>
        <v>118</v>
      </c>
      <c r="Z162" s="90">
        <f t="shared" si="105"/>
        <v>180000</v>
      </c>
      <c r="AA162" s="90">
        <f t="shared" ref="AA162:AA221" si="110">K162</f>
        <v>88000</v>
      </c>
      <c r="AB162" s="90">
        <f t="shared" si="103"/>
        <v>92000</v>
      </c>
      <c r="AC162" s="4">
        <f t="shared" si="103"/>
        <v>0.48888888888888887</v>
      </c>
      <c r="AD162" s="91">
        <f t="shared" si="103"/>
        <v>6000</v>
      </c>
      <c r="AE162" s="79" t="str">
        <f t="shared" ref="AE162:AE221" si="111">S162</f>
        <v>계</v>
      </c>
      <c r="AF162" s="79" t="str">
        <f t="shared" ref="AF162:AF221" si="112">Q162&amp;"/"&amp;R162</f>
        <v>3/2</v>
      </c>
      <c r="AH162" s="20" t="str">
        <f t="shared" si="99"/>
        <v>백현동 백현5단지휴먼시아</v>
      </c>
      <c r="AI162" s="87">
        <f t="shared" si="100"/>
        <v>30</v>
      </c>
      <c r="AJ162" s="79" t="str">
        <f t="shared" ref="AJ162:AJ221" si="113">IF(AI162="","",$AJ$2)</f>
        <v>A-</v>
      </c>
      <c r="AK162" s="79" t="s">
        <v>13</v>
      </c>
      <c r="AL162" s="79" t="s">
        <v>62</v>
      </c>
      <c r="AM162" s="79" t="s">
        <v>63</v>
      </c>
      <c r="AN162" s="79" t="str">
        <f t="shared" ref="AN162:AN221" si="114">IF(AI162="","",$AN$2)</f>
        <v>C</v>
      </c>
      <c r="AO162" s="79" t="str">
        <f t="shared" ref="AO162:AO221" si="115">IF(N162="","",IF(N162&gt;=$AO$1/100,"O","X"))</f>
        <v>X</v>
      </c>
      <c r="AP162" s="79" t="str">
        <f t="shared" ref="AP162:AP221" si="116">IF(I162="","",IF(I162&lt;=$AP$1,"O","X"))</f>
        <v>X</v>
      </c>
      <c r="AQ162" s="79" t="str">
        <f t="shared" ref="AQ162:AQ221" si="117">IF(O162="","",IF(O162&lt;=$AQ$1,"O","X"))</f>
        <v>X</v>
      </c>
      <c r="AR162" s="79" t="str">
        <f t="shared" ref="AR162:AR221" si="118">IF(M162="","",IF(M162&lt;=$AR$1,"O","X"))</f>
        <v>X</v>
      </c>
      <c r="AS162" s="79" t="s">
        <v>2</v>
      </c>
      <c r="AT162" s="79" t="str">
        <f t="shared" ref="AT162:AT221" si="119">IF(OR(F162="",AI162=""),"",IF(AND((F162&lt;=85),(AI162&gt;=15)),"O","X"))</f>
        <v>O</v>
      </c>
      <c r="AU162" s="79" t="str">
        <f t="shared" ref="AU162:AU221" si="120">IF(C162="","",IF(C162&gt;=$AU$1,"O","X"))</f>
        <v>O</v>
      </c>
      <c r="AV162" s="79" t="str">
        <f t="shared" ref="AV162:AV221" si="121">IF(AO162="","",IF(AND(AO162="O",AP162="O",AR162="O",AT162="O",AU162="O"),"후보","X"))</f>
        <v>X</v>
      </c>
    </row>
    <row r="163" spans="1:48" s="37" customFormat="1" ht="12" x14ac:dyDescent="0.3">
      <c r="A163" s="74" t="s">
        <v>1765</v>
      </c>
      <c r="B163" s="75" t="s">
        <v>1764</v>
      </c>
      <c r="C163" s="85">
        <v>584</v>
      </c>
      <c r="D163" s="86">
        <v>98.8</v>
      </c>
      <c r="E163" s="87">
        <v>30</v>
      </c>
      <c r="F163" s="86">
        <v>74.900000000000006</v>
      </c>
      <c r="G163" s="17">
        <v>23</v>
      </c>
      <c r="H163" s="88">
        <v>28</v>
      </c>
      <c r="I163" s="89">
        <v>190000</v>
      </c>
      <c r="J163" s="89" t="s">
        <v>74</v>
      </c>
      <c r="K163" s="89"/>
      <c r="L163" s="89"/>
      <c r="M163" s="90">
        <f t="shared" si="106"/>
        <v>190000</v>
      </c>
      <c r="N163" s="4">
        <f t="shared" si="107"/>
        <v>0</v>
      </c>
      <c r="O163" s="91">
        <f t="shared" si="108"/>
        <v>6333.333333333333</v>
      </c>
      <c r="P163" s="91">
        <f t="shared" si="109"/>
        <v>0</v>
      </c>
      <c r="Q163" s="79">
        <v>3</v>
      </c>
      <c r="R163" s="79">
        <v>2</v>
      </c>
      <c r="S163" s="79" t="s">
        <v>72</v>
      </c>
      <c r="T163" s="5" t="s">
        <v>147</v>
      </c>
      <c r="U163" s="9"/>
      <c r="W163" s="86">
        <f t="shared" si="104"/>
        <v>98.8</v>
      </c>
      <c r="X163" s="87">
        <f t="shared" si="104"/>
        <v>30</v>
      </c>
      <c r="Y163" s="92">
        <f t="shared" si="105"/>
        <v>28</v>
      </c>
      <c r="Z163" s="90">
        <f t="shared" si="105"/>
        <v>190000</v>
      </c>
      <c r="AA163" s="90">
        <f t="shared" si="110"/>
        <v>0</v>
      </c>
      <c r="AB163" s="90">
        <f t="shared" si="103"/>
        <v>190000</v>
      </c>
      <c r="AC163" s="4">
        <f t="shared" si="103"/>
        <v>0</v>
      </c>
      <c r="AD163" s="91">
        <f t="shared" si="103"/>
        <v>6333.333333333333</v>
      </c>
      <c r="AE163" s="79" t="str">
        <f t="shared" si="111"/>
        <v>계</v>
      </c>
      <c r="AF163" s="79" t="str">
        <f t="shared" si="112"/>
        <v>3/2</v>
      </c>
      <c r="AH163" s="20" t="str">
        <f t="shared" si="99"/>
        <v>백현동 백현5단지휴먼시아</v>
      </c>
      <c r="AI163" s="87">
        <f t="shared" si="100"/>
        <v>30</v>
      </c>
      <c r="AJ163" s="79" t="str">
        <f t="shared" si="113"/>
        <v>A-</v>
      </c>
      <c r="AK163" s="79" t="s">
        <v>13</v>
      </c>
      <c r="AL163" s="79" t="s">
        <v>62</v>
      </c>
      <c r="AM163" s="79" t="s">
        <v>63</v>
      </c>
      <c r="AN163" s="79" t="str">
        <f t="shared" si="114"/>
        <v>C</v>
      </c>
      <c r="AO163" s="79" t="str">
        <f t="shared" si="115"/>
        <v>X</v>
      </c>
      <c r="AP163" s="79" t="str">
        <f t="shared" si="116"/>
        <v>X</v>
      </c>
      <c r="AQ163" s="79" t="str">
        <f t="shared" si="117"/>
        <v>X</v>
      </c>
      <c r="AR163" s="79" t="str">
        <f t="shared" si="118"/>
        <v>X</v>
      </c>
      <c r="AS163" s="79" t="s">
        <v>2</v>
      </c>
      <c r="AT163" s="79" t="str">
        <f t="shared" si="119"/>
        <v>O</v>
      </c>
      <c r="AU163" s="79" t="str">
        <f t="shared" si="120"/>
        <v>O</v>
      </c>
      <c r="AV163" s="79" t="str">
        <f t="shared" si="121"/>
        <v>X</v>
      </c>
    </row>
    <row r="164" spans="1:48" s="37" customFormat="1" ht="12" x14ac:dyDescent="0.3">
      <c r="A164" s="74" t="s">
        <v>1964</v>
      </c>
      <c r="B164" s="75" t="s">
        <v>1764</v>
      </c>
      <c r="C164" s="85">
        <v>584</v>
      </c>
      <c r="D164" s="86">
        <v>98.8</v>
      </c>
      <c r="E164" s="87">
        <v>30</v>
      </c>
      <c r="F164" s="86">
        <v>74.900000000000006</v>
      </c>
      <c r="G164" s="17">
        <v>23</v>
      </c>
      <c r="H164" s="88">
        <v>28</v>
      </c>
      <c r="I164" s="89">
        <v>190000</v>
      </c>
      <c r="J164" s="89" t="s">
        <v>74</v>
      </c>
      <c r="K164" s="89"/>
      <c r="L164" s="89"/>
      <c r="M164" s="90">
        <f t="shared" si="106"/>
        <v>190000</v>
      </c>
      <c r="N164" s="4">
        <f t="shared" si="107"/>
        <v>0</v>
      </c>
      <c r="O164" s="91">
        <f t="shared" si="108"/>
        <v>6333.333333333333</v>
      </c>
      <c r="P164" s="91">
        <f t="shared" si="109"/>
        <v>0</v>
      </c>
      <c r="Q164" s="79">
        <v>3</v>
      </c>
      <c r="R164" s="79">
        <v>2</v>
      </c>
      <c r="S164" s="79" t="s">
        <v>72</v>
      </c>
      <c r="T164" s="5" t="s">
        <v>148</v>
      </c>
      <c r="U164" s="9"/>
      <c r="W164" s="86">
        <f t="shared" si="104"/>
        <v>98.8</v>
      </c>
      <c r="X164" s="87">
        <f t="shared" si="104"/>
        <v>30</v>
      </c>
      <c r="Y164" s="92">
        <f t="shared" si="105"/>
        <v>28</v>
      </c>
      <c r="Z164" s="90">
        <f t="shared" si="105"/>
        <v>190000</v>
      </c>
      <c r="AA164" s="90">
        <f t="shared" si="110"/>
        <v>0</v>
      </c>
      <c r="AB164" s="90">
        <f t="shared" ref="AB164:AD179" si="122">M164</f>
        <v>190000</v>
      </c>
      <c r="AC164" s="4">
        <f t="shared" si="122"/>
        <v>0</v>
      </c>
      <c r="AD164" s="91">
        <f t="shared" si="122"/>
        <v>6333.333333333333</v>
      </c>
      <c r="AE164" s="79" t="str">
        <f t="shared" si="111"/>
        <v>계</v>
      </c>
      <c r="AF164" s="79" t="str">
        <f t="shared" si="112"/>
        <v>3/2</v>
      </c>
      <c r="AH164" s="20" t="str">
        <f t="shared" si="99"/>
        <v>백현동 백현5단지휴먼시아</v>
      </c>
      <c r="AI164" s="87">
        <f t="shared" si="100"/>
        <v>30</v>
      </c>
      <c r="AJ164" s="79" t="str">
        <f t="shared" si="113"/>
        <v>A-</v>
      </c>
      <c r="AK164" s="79" t="s">
        <v>13</v>
      </c>
      <c r="AL164" s="79" t="s">
        <v>62</v>
      </c>
      <c r="AM164" s="79" t="s">
        <v>63</v>
      </c>
      <c r="AN164" s="79" t="str">
        <f t="shared" si="114"/>
        <v>C</v>
      </c>
      <c r="AO164" s="79" t="str">
        <f t="shared" si="115"/>
        <v>X</v>
      </c>
      <c r="AP164" s="79" t="str">
        <f t="shared" si="116"/>
        <v>X</v>
      </c>
      <c r="AQ164" s="79" t="str">
        <f t="shared" si="117"/>
        <v>X</v>
      </c>
      <c r="AR164" s="79" t="str">
        <f t="shared" si="118"/>
        <v>X</v>
      </c>
      <c r="AS164" s="79" t="s">
        <v>2</v>
      </c>
      <c r="AT164" s="79" t="str">
        <f t="shared" si="119"/>
        <v>O</v>
      </c>
      <c r="AU164" s="79" t="str">
        <f t="shared" si="120"/>
        <v>O</v>
      </c>
      <c r="AV164" s="79" t="str">
        <f t="shared" si="121"/>
        <v>X</v>
      </c>
    </row>
    <row r="165" spans="1:48" s="37" customFormat="1" ht="12" x14ac:dyDescent="0.3">
      <c r="A165" s="74" t="s">
        <v>1765</v>
      </c>
      <c r="B165" s="75" t="s">
        <v>1764</v>
      </c>
      <c r="C165" s="85">
        <v>584</v>
      </c>
      <c r="D165" s="86">
        <v>111.7</v>
      </c>
      <c r="E165" s="87">
        <v>34</v>
      </c>
      <c r="F165" s="86">
        <v>84.7</v>
      </c>
      <c r="G165" s="17">
        <v>26</v>
      </c>
      <c r="H165" s="88">
        <v>130</v>
      </c>
      <c r="I165" s="89">
        <v>185000</v>
      </c>
      <c r="J165" s="89" t="s">
        <v>74</v>
      </c>
      <c r="K165" s="89">
        <v>93000</v>
      </c>
      <c r="L165" s="89" t="s">
        <v>84</v>
      </c>
      <c r="M165" s="90">
        <f t="shared" si="106"/>
        <v>92000</v>
      </c>
      <c r="N165" s="4">
        <f t="shared" si="107"/>
        <v>0.50270270270270268</v>
      </c>
      <c r="O165" s="91">
        <f t="shared" si="108"/>
        <v>5441.1764705882351</v>
      </c>
      <c r="P165" s="91">
        <f t="shared" si="109"/>
        <v>2735.294117647059</v>
      </c>
      <c r="Q165" s="79">
        <v>3</v>
      </c>
      <c r="R165" s="79">
        <v>2</v>
      </c>
      <c r="S165" s="79" t="s">
        <v>72</v>
      </c>
      <c r="T165" s="5">
        <v>1110</v>
      </c>
      <c r="U165" s="9"/>
      <c r="W165" s="86">
        <f t="shared" si="104"/>
        <v>111.7</v>
      </c>
      <c r="X165" s="87">
        <f t="shared" si="104"/>
        <v>34</v>
      </c>
      <c r="Y165" s="92">
        <f t="shared" si="105"/>
        <v>130</v>
      </c>
      <c r="Z165" s="90">
        <f t="shared" si="105"/>
        <v>185000</v>
      </c>
      <c r="AA165" s="90">
        <f t="shared" si="110"/>
        <v>93000</v>
      </c>
      <c r="AB165" s="90">
        <f t="shared" si="122"/>
        <v>92000</v>
      </c>
      <c r="AC165" s="4">
        <f t="shared" si="122"/>
        <v>0.50270270270270268</v>
      </c>
      <c r="AD165" s="91">
        <f t="shared" si="122"/>
        <v>5441.1764705882351</v>
      </c>
      <c r="AE165" s="79" t="str">
        <f t="shared" si="111"/>
        <v>계</v>
      </c>
      <c r="AF165" s="79" t="str">
        <f t="shared" si="112"/>
        <v>3/2</v>
      </c>
      <c r="AH165" s="20" t="str">
        <f t="shared" si="99"/>
        <v>백현동 백현5단지휴먼시아</v>
      </c>
      <c r="AI165" s="87">
        <f t="shared" si="100"/>
        <v>34</v>
      </c>
      <c r="AJ165" s="79" t="str">
        <f t="shared" si="113"/>
        <v>A-</v>
      </c>
      <c r="AK165" s="79" t="s">
        <v>13</v>
      </c>
      <c r="AL165" s="79" t="s">
        <v>62</v>
      </c>
      <c r="AM165" s="79" t="s">
        <v>63</v>
      </c>
      <c r="AN165" s="79" t="str">
        <f t="shared" si="114"/>
        <v>C</v>
      </c>
      <c r="AO165" s="79" t="str">
        <f t="shared" si="115"/>
        <v>X</v>
      </c>
      <c r="AP165" s="79" t="str">
        <f t="shared" si="116"/>
        <v>X</v>
      </c>
      <c r="AQ165" s="79" t="str">
        <f t="shared" si="117"/>
        <v>X</v>
      </c>
      <c r="AR165" s="79" t="str">
        <f t="shared" si="118"/>
        <v>X</v>
      </c>
      <c r="AS165" s="79" t="s">
        <v>2</v>
      </c>
      <c r="AT165" s="79" t="str">
        <f t="shared" si="119"/>
        <v>O</v>
      </c>
      <c r="AU165" s="79" t="str">
        <f t="shared" si="120"/>
        <v>O</v>
      </c>
      <c r="AV165" s="79" t="str">
        <f t="shared" si="121"/>
        <v>X</v>
      </c>
    </row>
    <row r="166" spans="1:48" s="37" customFormat="1" ht="12" x14ac:dyDescent="0.3">
      <c r="A166" s="74" t="s">
        <v>1964</v>
      </c>
      <c r="B166" s="75" t="s">
        <v>1764</v>
      </c>
      <c r="C166" s="85">
        <v>584</v>
      </c>
      <c r="D166" s="86">
        <v>112</v>
      </c>
      <c r="E166" s="87">
        <v>34</v>
      </c>
      <c r="F166" s="86">
        <v>84.9</v>
      </c>
      <c r="G166" s="17">
        <v>26</v>
      </c>
      <c r="H166" s="88">
        <v>64</v>
      </c>
      <c r="I166" s="89">
        <v>195000</v>
      </c>
      <c r="J166" s="89" t="s">
        <v>74</v>
      </c>
      <c r="K166" s="89">
        <v>92000</v>
      </c>
      <c r="L166" s="89" t="s">
        <v>74</v>
      </c>
      <c r="M166" s="90">
        <f t="shared" si="106"/>
        <v>103000</v>
      </c>
      <c r="N166" s="4">
        <f t="shared" si="107"/>
        <v>0.47179487179487178</v>
      </c>
      <c r="O166" s="91">
        <f t="shared" si="108"/>
        <v>5735.2941176470586</v>
      </c>
      <c r="P166" s="91">
        <f t="shared" si="109"/>
        <v>2705.8823529411766</v>
      </c>
      <c r="Q166" s="79">
        <v>3</v>
      </c>
      <c r="R166" s="79">
        <v>2</v>
      </c>
      <c r="S166" s="79" t="s">
        <v>72</v>
      </c>
      <c r="T166" s="5" t="s">
        <v>149</v>
      </c>
      <c r="U166" s="9"/>
      <c r="W166" s="86">
        <f t="shared" si="104"/>
        <v>112</v>
      </c>
      <c r="X166" s="87">
        <f t="shared" si="104"/>
        <v>34</v>
      </c>
      <c r="Y166" s="92">
        <f t="shared" si="105"/>
        <v>64</v>
      </c>
      <c r="Z166" s="90">
        <f t="shared" si="105"/>
        <v>195000</v>
      </c>
      <c r="AA166" s="90">
        <f t="shared" si="110"/>
        <v>92000</v>
      </c>
      <c r="AB166" s="90">
        <f t="shared" si="122"/>
        <v>103000</v>
      </c>
      <c r="AC166" s="4">
        <f t="shared" si="122"/>
        <v>0.47179487179487178</v>
      </c>
      <c r="AD166" s="91">
        <f t="shared" si="122"/>
        <v>5735.2941176470586</v>
      </c>
      <c r="AE166" s="79" t="str">
        <f t="shared" si="111"/>
        <v>계</v>
      </c>
      <c r="AF166" s="79" t="str">
        <f t="shared" si="112"/>
        <v>3/2</v>
      </c>
      <c r="AH166" s="20" t="str">
        <f t="shared" si="99"/>
        <v>백현동 백현5단지휴먼시아</v>
      </c>
      <c r="AI166" s="87">
        <f t="shared" si="100"/>
        <v>34</v>
      </c>
      <c r="AJ166" s="79" t="str">
        <f t="shared" si="113"/>
        <v>A-</v>
      </c>
      <c r="AK166" s="79" t="s">
        <v>13</v>
      </c>
      <c r="AL166" s="79" t="s">
        <v>62</v>
      </c>
      <c r="AM166" s="79" t="s">
        <v>63</v>
      </c>
      <c r="AN166" s="79" t="str">
        <f t="shared" si="114"/>
        <v>C</v>
      </c>
      <c r="AO166" s="79" t="str">
        <f t="shared" si="115"/>
        <v>X</v>
      </c>
      <c r="AP166" s="79" t="str">
        <f t="shared" si="116"/>
        <v>X</v>
      </c>
      <c r="AQ166" s="79" t="str">
        <f t="shared" si="117"/>
        <v>X</v>
      </c>
      <c r="AR166" s="79" t="str">
        <f t="shared" si="118"/>
        <v>X</v>
      </c>
      <c r="AS166" s="79" t="s">
        <v>2</v>
      </c>
      <c r="AT166" s="79" t="str">
        <f t="shared" si="119"/>
        <v>O</v>
      </c>
      <c r="AU166" s="79" t="str">
        <f t="shared" si="120"/>
        <v>O</v>
      </c>
      <c r="AV166" s="79" t="str">
        <f t="shared" si="121"/>
        <v>X</v>
      </c>
    </row>
    <row r="167" spans="1:48" s="37" customFormat="1" ht="12" x14ac:dyDescent="0.3">
      <c r="A167" s="74" t="s">
        <v>1964</v>
      </c>
      <c r="B167" s="75" t="s">
        <v>1965</v>
      </c>
      <c r="C167" s="85">
        <v>584</v>
      </c>
      <c r="D167" s="86">
        <v>111.8</v>
      </c>
      <c r="E167" s="87">
        <v>34</v>
      </c>
      <c r="F167" s="86">
        <v>84.7</v>
      </c>
      <c r="G167" s="17">
        <v>26</v>
      </c>
      <c r="H167" s="88">
        <v>63</v>
      </c>
      <c r="I167" s="89">
        <v>195000</v>
      </c>
      <c r="J167" s="89" t="s">
        <v>84</v>
      </c>
      <c r="K167" s="89">
        <v>95000</v>
      </c>
      <c r="L167" s="89" t="s">
        <v>74</v>
      </c>
      <c r="M167" s="90">
        <f t="shared" si="106"/>
        <v>100000</v>
      </c>
      <c r="N167" s="4">
        <f t="shared" si="107"/>
        <v>0.48717948717948717</v>
      </c>
      <c r="O167" s="91">
        <f t="shared" si="108"/>
        <v>5735.2941176470586</v>
      </c>
      <c r="P167" s="91">
        <f t="shared" si="109"/>
        <v>2794.1176470588234</v>
      </c>
      <c r="Q167" s="79">
        <v>3</v>
      </c>
      <c r="R167" s="79">
        <v>2</v>
      </c>
      <c r="S167" s="79" t="s">
        <v>72</v>
      </c>
      <c r="T167" s="5" t="s">
        <v>150</v>
      </c>
      <c r="U167" s="9"/>
      <c r="W167" s="86">
        <f t="shared" si="104"/>
        <v>111.8</v>
      </c>
      <c r="X167" s="87">
        <f t="shared" si="104"/>
        <v>34</v>
      </c>
      <c r="Y167" s="92">
        <f t="shared" si="105"/>
        <v>63</v>
      </c>
      <c r="Z167" s="90">
        <f t="shared" si="105"/>
        <v>195000</v>
      </c>
      <c r="AA167" s="90">
        <f t="shared" si="110"/>
        <v>95000</v>
      </c>
      <c r="AB167" s="90">
        <f t="shared" si="122"/>
        <v>100000</v>
      </c>
      <c r="AC167" s="4">
        <f t="shared" si="122"/>
        <v>0.48717948717948717</v>
      </c>
      <c r="AD167" s="91">
        <f t="shared" si="122"/>
        <v>5735.2941176470586</v>
      </c>
      <c r="AE167" s="79" t="str">
        <f t="shared" si="111"/>
        <v>계</v>
      </c>
      <c r="AF167" s="79" t="str">
        <f t="shared" si="112"/>
        <v>3/2</v>
      </c>
      <c r="AH167" s="20" t="str">
        <f t="shared" si="99"/>
        <v>백현동 백현5단지휴먼시아</v>
      </c>
      <c r="AI167" s="87">
        <f t="shared" si="100"/>
        <v>34</v>
      </c>
      <c r="AJ167" s="79" t="str">
        <f t="shared" si="113"/>
        <v>A-</v>
      </c>
      <c r="AK167" s="79" t="s">
        <v>13</v>
      </c>
      <c r="AL167" s="79" t="s">
        <v>62</v>
      </c>
      <c r="AM167" s="79" t="s">
        <v>63</v>
      </c>
      <c r="AN167" s="79" t="str">
        <f t="shared" si="114"/>
        <v>C</v>
      </c>
      <c r="AO167" s="79" t="str">
        <f t="shared" si="115"/>
        <v>X</v>
      </c>
      <c r="AP167" s="79" t="str">
        <f t="shared" si="116"/>
        <v>X</v>
      </c>
      <c r="AQ167" s="79" t="str">
        <f t="shared" si="117"/>
        <v>X</v>
      </c>
      <c r="AR167" s="79" t="str">
        <f t="shared" si="118"/>
        <v>X</v>
      </c>
      <c r="AS167" s="79" t="s">
        <v>2</v>
      </c>
      <c r="AT167" s="79" t="str">
        <f t="shared" si="119"/>
        <v>O</v>
      </c>
      <c r="AU167" s="79" t="str">
        <f t="shared" si="120"/>
        <v>O</v>
      </c>
      <c r="AV167" s="79" t="str">
        <f t="shared" si="121"/>
        <v>X</v>
      </c>
    </row>
    <row r="168" spans="1:48" s="37" customFormat="1" ht="12" x14ac:dyDescent="0.3">
      <c r="A168" s="74" t="s">
        <v>1964</v>
      </c>
      <c r="B168" s="75" t="s">
        <v>1764</v>
      </c>
      <c r="C168" s="85">
        <v>584</v>
      </c>
      <c r="D168" s="86">
        <v>112</v>
      </c>
      <c r="E168" s="87">
        <v>34</v>
      </c>
      <c r="F168" s="86">
        <v>84.9</v>
      </c>
      <c r="G168" s="17">
        <v>26</v>
      </c>
      <c r="H168" s="88">
        <v>28</v>
      </c>
      <c r="I168" s="89">
        <v>195000</v>
      </c>
      <c r="J168" s="89" t="s">
        <v>74</v>
      </c>
      <c r="K168" s="89">
        <v>92000</v>
      </c>
      <c r="L168" s="89" t="s">
        <v>74</v>
      </c>
      <c r="M168" s="90">
        <f t="shared" si="106"/>
        <v>103000</v>
      </c>
      <c r="N168" s="4">
        <f t="shared" si="107"/>
        <v>0.47179487179487178</v>
      </c>
      <c r="O168" s="91">
        <f t="shared" si="108"/>
        <v>5735.2941176470586</v>
      </c>
      <c r="P168" s="91">
        <f t="shared" si="109"/>
        <v>2705.8823529411766</v>
      </c>
      <c r="Q168" s="79">
        <v>3</v>
      </c>
      <c r="R168" s="79">
        <v>2</v>
      </c>
      <c r="S168" s="79" t="s">
        <v>72</v>
      </c>
      <c r="T168" s="5" t="s">
        <v>151</v>
      </c>
      <c r="U168" s="9"/>
      <c r="W168" s="86">
        <f t="shared" si="104"/>
        <v>112</v>
      </c>
      <c r="X168" s="87">
        <f t="shared" si="104"/>
        <v>34</v>
      </c>
      <c r="Y168" s="92">
        <f t="shared" si="105"/>
        <v>28</v>
      </c>
      <c r="Z168" s="90">
        <f t="shared" si="105"/>
        <v>195000</v>
      </c>
      <c r="AA168" s="90">
        <f t="shared" si="110"/>
        <v>92000</v>
      </c>
      <c r="AB168" s="90">
        <f t="shared" si="122"/>
        <v>103000</v>
      </c>
      <c r="AC168" s="4">
        <f t="shared" si="122"/>
        <v>0.47179487179487178</v>
      </c>
      <c r="AD168" s="91">
        <f t="shared" si="122"/>
        <v>5735.2941176470586</v>
      </c>
      <c r="AE168" s="79" t="str">
        <f t="shared" si="111"/>
        <v>계</v>
      </c>
      <c r="AF168" s="79" t="str">
        <f t="shared" si="112"/>
        <v>3/2</v>
      </c>
      <c r="AH168" s="20" t="str">
        <f t="shared" si="99"/>
        <v>백현동 백현5단지휴먼시아</v>
      </c>
      <c r="AI168" s="87">
        <f t="shared" si="100"/>
        <v>34</v>
      </c>
      <c r="AJ168" s="79" t="str">
        <f t="shared" si="113"/>
        <v>A-</v>
      </c>
      <c r="AK168" s="79" t="s">
        <v>13</v>
      </c>
      <c r="AL168" s="79" t="s">
        <v>62</v>
      </c>
      <c r="AM168" s="79" t="s">
        <v>63</v>
      </c>
      <c r="AN168" s="79" t="str">
        <f t="shared" si="114"/>
        <v>C</v>
      </c>
      <c r="AO168" s="79" t="str">
        <f t="shared" si="115"/>
        <v>X</v>
      </c>
      <c r="AP168" s="79" t="str">
        <f t="shared" si="116"/>
        <v>X</v>
      </c>
      <c r="AQ168" s="79" t="str">
        <f t="shared" si="117"/>
        <v>X</v>
      </c>
      <c r="AR168" s="79" t="str">
        <f t="shared" si="118"/>
        <v>X</v>
      </c>
      <c r="AS168" s="79" t="s">
        <v>2</v>
      </c>
      <c r="AT168" s="79" t="str">
        <f t="shared" si="119"/>
        <v>O</v>
      </c>
      <c r="AU168" s="79" t="str">
        <f t="shared" si="120"/>
        <v>O</v>
      </c>
      <c r="AV168" s="79" t="str">
        <f t="shared" si="121"/>
        <v>X</v>
      </c>
    </row>
    <row r="169" spans="1:48" s="37" customFormat="1" ht="12" x14ac:dyDescent="0.3">
      <c r="A169" s="74" t="s">
        <v>1964</v>
      </c>
      <c r="B169" s="75" t="s">
        <v>1965</v>
      </c>
      <c r="C169" s="85">
        <v>584</v>
      </c>
      <c r="D169" s="86">
        <v>111.6</v>
      </c>
      <c r="E169" s="87">
        <v>34</v>
      </c>
      <c r="F169" s="86">
        <v>84.6</v>
      </c>
      <c r="G169" s="17">
        <v>26</v>
      </c>
      <c r="H169" s="88">
        <v>21</v>
      </c>
      <c r="I169" s="89">
        <v>195000</v>
      </c>
      <c r="J169" s="89" t="s">
        <v>84</v>
      </c>
      <c r="K169" s="89"/>
      <c r="L169" s="89"/>
      <c r="M169" s="90">
        <f t="shared" si="106"/>
        <v>195000</v>
      </c>
      <c r="N169" s="4">
        <f t="shared" si="107"/>
        <v>0</v>
      </c>
      <c r="O169" s="91">
        <f t="shared" si="108"/>
        <v>5735.2941176470586</v>
      </c>
      <c r="P169" s="91">
        <f t="shared" si="109"/>
        <v>0</v>
      </c>
      <c r="Q169" s="79">
        <v>3</v>
      </c>
      <c r="R169" s="79">
        <v>2</v>
      </c>
      <c r="S169" s="79" t="s">
        <v>72</v>
      </c>
      <c r="T169" s="5" t="s">
        <v>152</v>
      </c>
      <c r="U169" s="9"/>
      <c r="W169" s="86">
        <f t="shared" si="104"/>
        <v>111.6</v>
      </c>
      <c r="X169" s="87">
        <f t="shared" si="104"/>
        <v>34</v>
      </c>
      <c r="Y169" s="92">
        <f t="shared" si="105"/>
        <v>21</v>
      </c>
      <c r="Z169" s="90">
        <f t="shared" si="105"/>
        <v>195000</v>
      </c>
      <c r="AA169" s="90">
        <f t="shared" si="110"/>
        <v>0</v>
      </c>
      <c r="AB169" s="90">
        <f t="shared" si="122"/>
        <v>195000</v>
      </c>
      <c r="AC169" s="4">
        <f t="shared" si="122"/>
        <v>0</v>
      </c>
      <c r="AD169" s="91">
        <f t="shared" si="122"/>
        <v>5735.2941176470586</v>
      </c>
      <c r="AE169" s="79" t="str">
        <f t="shared" si="111"/>
        <v>계</v>
      </c>
      <c r="AF169" s="79" t="str">
        <f t="shared" si="112"/>
        <v>3/2</v>
      </c>
      <c r="AH169" s="20" t="str">
        <f t="shared" si="99"/>
        <v>백현동 백현5단지휴먼시아</v>
      </c>
      <c r="AI169" s="87">
        <f t="shared" si="100"/>
        <v>34</v>
      </c>
      <c r="AJ169" s="79" t="str">
        <f t="shared" si="113"/>
        <v>A-</v>
      </c>
      <c r="AK169" s="79" t="s">
        <v>13</v>
      </c>
      <c r="AL169" s="79" t="s">
        <v>62</v>
      </c>
      <c r="AM169" s="79" t="s">
        <v>63</v>
      </c>
      <c r="AN169" s="79" t="str">
        <f t="shared" si="114"/>
        <v>C</v>
      </c>
      <c r="AO169" s="79" t="str">
        <f t="shared" si="115"/>
        <v>X</v>
      </c>
      <c r="AP169" s="79" t="str">
        <f t="shared" si="116"/>
        <v>X</v>
      </c>
      <c r="AQ169" s="79" t="str">
        <f t="shared" si="117"/>
        <v>X</v>
      </c>
      <c r="AR169" s="79" t="str">
        <f t="shared" si="118"/>
        <v>X</v>
      </c>
      <c r="AS169" s="79" t="s">
        <v>2</v>
      </c>
      <c r="AT169" s="79" t="str">
        <f t="shared" si="119"/>
        <v>O</v>
      </c>
      <c r="AU169" s="79" t="str">
        <f t="shared" si="120"/>
        <v>O</v>
      </c>
      <c r="AV169" s="79" t="str">
        <f t="shared" si="121"/>
        <v>X</v>
      </c>
    </row>
    <row r="170" spans="1:48" s="37" customFormat="1" ht="12" x14ac:dyDescent="0.3">
      <c r="A170" s="74" t="s">
        <v>1765</v>
      </c>
      <c r="B170" s="75" t="s">
        <v>1764</v>
      </c>
      <c r="C170" s="85">
        <v>584</v>
      </c>
      <c r="D170" s="86">
        <v>111.7</v>
      </c>
      <c r="E170" s="87">
        <v>34</v>
      </c>
      <c r="F170" s="86">
        <v>84.7</v>
      </c>
      <c r="G170" s="17">
        <v>26</v>
      </c>
      <c r="H170" s="88">
        <v>6</v>
      </c>
      <c r="I170" s="89">
        <v>185000</v>
      </c>
      <c r="J170" s="89" t="s">
        <v>74</v>
      </c>
      <c r="K170" s="89">
        <v>93000</v>
      </c>
      <c r="L170" s="89" t="s">
        <v>84</v>
      </c>
      <c r="M170" s="90">
        <f t="shared" si="106"/>
        <v>92000</v>
      </c>
      <c r="N170" s="4">
        <f t="shared" si="107"/>
        <v>0.50270270270270268</v>
      </c>
      <c r="O170" s="91">
        <f t="shared" si="108"/>
        <v>5441.1764705882351</v>
      </c>
      <c r="P170" s="91">
        <f t="shared" si="109"/>
        <v>2735.294117647059</v>
      </c>
      <c r="Q170" s="79">
        <v>3</v>
      </c>
      <c r="R170" s="79">
        <v>2</v>
      </c>
      <c r="S170" s="79" t="s">
        <v>72</v>
      </c>
      <c r="T170" s="5" t="s">
        <v>153</v>
      </c>
      <c r="U170" s="9"/>
      <c r="W170" s="86">
        <f t="shared" si="104"/>
        <v>111.7</v>
      </c>
      <c r="X170" s="87">
        <f t="shared" si="104"/>
        <v>34</v>
      </c>
      <c r="Y170" s="92">
        <f t="shared" si="105"/>
        <v>6</v>
      </c>
      <c r="Z170" s="90">
        <f t="shared" si="105"/>
        <v>185000</v>
      </c>
      <c r="AA170" s="90">
        <f t="shared" si="110"/>
        <v>93000</v>
      </c>
      <c r="AB170" s="90">
        <f t="shared" si="122"/>
        <v>92000</v>
      </c>
      <c r="AC170" s="4">
        <f t="shared" si="122"/>
        <v>0.50270270270270268</v>
      </c>
      <c r="AD170" s="91">
        <f t="shared" si="122"/>
        <v>5441.1764705882351</v>
      </c>
      <c r="AE170" s="79" t="str">
        <f t="shared" si="111"/>
        <v>계</v>
      </c>
      <c r="AF170" s="79" t="str">
        <f t="shared" si="112"/>
        <v>3/2</v>
      </c>
      <c r="AH170" s="20" t="str">
        <f t="shared" si="99"/>
        <v>백현동 백현5단지휴먼시아</v>
      </c>
      <c r="AI170" s="87">
        <f t="shared" si="100"/>
        <v>34</v>
      </c>
      <c r="AJ170" s="79" t="str">
        <f t="shared" si="113"/>
        <v>A-</v>
      </c>
      <c r="AK170" s="79" t="s">
        <v>13</v>
      </c>
      <c r="AL170" s="79" t="s">
        <v>62</v>
      </c>
      <c r="AM170" s="79" t="s">
        <v>63</v>
      </c>
      <c r="AN170" s="79" t="str">
        <f t="shared" si="114"/>
        <v>C</v>
      </c>
      <c r="AO170" s="79" t="str">
        <f t="shared" si="115"/>
        <v>X</v>
      </c>
      <c r="AP170" s="79" t="str">
        <f t="shared" si="116"/>
        <v>X</v>
      </c>
      <c r="AQ170" s="79" t="str">
        <f t="shared" si="117"/>
        <v>X</v>
      </c>
      <c r="AR170" s="79" t="str">
        <f t="shared" si="118"/>
        <v>X</v>
      </c>
      <c r="AS170" s="79" t="s">
        <v>2</v>
      </c>
      <c r="AT170" s="79" t="str">
        <f t="shared" si="119"/>
        <v>O</v>
      </c>
      <c r="AU170" s="79" t="str">
        <f t="shared" si="120"/>
        <v>O</v>
      </c>
      <c r="AV170" s="79" t="str">
        <f t="shared" si="121"/>
        <v>X</v>
      </c>
    </row>
    <row r="171" spans="1:48" s="37" customFormat="1" ht="12" x14ac:dyDescent="0.3">
      <c r="A171" s="74" t="s">
        <v>1765</v>
      </c>
      <c r="B171" s="75" t="s">
        <v>1764</v>
      </c>
      <c r="C171" s="85">
        <v>584</v>
      </c>
      <c r="D171" s="86">
        <v>112.6</v>
      </c>
      <c r="E171" s="87">
        <v>34</v>
      </c>
      <c r="F171" s="86">
        <v>85</v>
      </c>
      <c r="G171" s="17">
        <v>26</v>
      </c>
      <c r="H171" s="88">
        <v>98</v>
      </c>
      <c r="I171" s="89">
        <v>200000</v>
      </c>
      <c r="J171" s="89" t="s">
        <v>74</v>
      </c>
      <c r="K171" s="89"/>
      <c r="L171" s="89"/>
      <c r="M171" s="90">
        <f t="shared" si="106"/>
        <v>200000</v>
      </c>
      <c r="N171" s="4">
        <f t="shared" si="107"/>
        <v>0</v>
      </c>
      <c r="O171" s="91">
        <f t="shared" si="108"/>
        <v>5882.3529411764703</v>
      </c>
      <c r="P171" s="91">
        <f t="shared" si="109"/>
        <v>0</v>
      </c>
      <c r="Q171" s="79">
        <v>3</v>
      </c>
      <c r="R171" s="79">
        <v>2</v>
      </c>
      <c r="S171" s="79" t="s">
        <v>72</v>
      </c>
      <c r="T171" s="5" t="s">
        <v>138</v>
      </c>
      <c r="U171" s="9"/>
      <c r="W171" s="86">
        <f t="shared" si="104"/>
        <v>112.6</v>
      </c>
      <c r="X171" s="87">
        <f t="shared" si="104"/>
        <v>34</v>
      </c>
      <c r="Y171" s="92">
        <f t="shared" si="105"/>
        <v>98</v>
      </c>
      <c r="Z171" s="90">
        <f t="shared" si="105"/>
        <v>200000</v>
      </c>
      <c r="AA171" s="90">
        <f t="shared" si="110"/>
        <v>0</v>
      </c>
      <c r="AB171" s="90">
        <f t="shared" si="122"/>
        <v>200000</v>
      </c>
      <c r="AC171" s="4">
        <f t="shared" si="122"/>
        <v>0</v>
      </c>
      <c r="AD171" s="91">
        <f t="shared" si="122"/>
        <v>5882.3529411764703</v>
      </c>
      <c r="AE171" s="79" t="str">
        <f t="shared" si="111"/>
        <v>계</v>
      </c>
      <c r="AF171" s="79" t="str">
        <f t="shared" si="112"/>
        <v>3/2</v>
      </c>
      <c r="AH171" s="20" t="str">
        <f t="shared" si="99"/>
        <v>백현동 백현5단지휴먼시아</v>
      </c>
      <c r="AI171" s="87">
        <f t="shared" si="100"/>
        <v>34</v>
      </c>
      <c r="AJ171" s="79" t="str">
        <f t="shared" si="113"/>
        <v>A-</v>
      </c>
      <c r="AK171" s="79" t="s">
        <v>13</v>
      </c>
      <c r="AL171" s="79" t="s">
        <v>62</v>
      </c>
      <c r="AM171" s="79" t="s">
        <v>63</v>
      </c>
      <c r="AN171" s="79" t="str">
        <f t="shared" si="114"/>
        <v>C</v>
      </c>
      <c r="AO171" s="79" t="str">
        <f t="shared" si="115"/>
        <v>X</v>
      </c>
      <c r="AP171" s="79" t="str">
        <f t="shared" si="116"/>
        <v>X</v>
      </c>
      <c r="AQ171" s="79" t="str">
        <f t="shared" si="117"/>
        <v>X</v>
      </c>
      <c r="AR171" s="79" t="str">
        <f t="shared" si="118"/>
        <v>X</v>
      </c>
      <c r="AS171" s="79" t="s">
        <v>2</v>
      </c>
      <c r="AT171" s="79" t="str">
        <f t="shared" si="119"/>
        <v>O</v>
      </c>
      <c r="AU171" s="79" t="str">
        <f t="shared" si="120"/>
        <v>O</v>
      </c>
      <c r="AV171" s="79" t="str">
        <f t="shared" si="121"/>
        <v>X</v>
      </c>
    </row>
    <row r="172" spans="1:48" s="37" customFormat="1" ht="12" x14ac:dyDescent="0.3">
      <c r="A172" s="74" t="s">
        <v>1966</v>
      </c>
      <c r="B172" s="75" t="s">
        <v>1761</v>
      </c>
      <c r="C172" s="85">
        <v>1223</v>
      </c>
      <c r="D172" s="86">
        <v>115.6</v>
      </c>
      <c r="E172" s="87">
        <v>35</v>
      </c>
      <c r="F172" s="86">
        <v>85</v>
      </c>
      <c r="G172" s="17">
        <v>26</v>
      </c>
      <c r="H172" s="88">
        <v>242</v>
      </c>
      <c r="I172" s="89">
        <v>166000</v>
      </c>
      <c r="J172" s="89" t="s">
        <v>84</v>
      </c>
      <c r="K172" s="89">
        <v>95000</v>
      </c>
      <c r="L172" s="89" t="s">
        <v>65</v>
      </c>
      <c r="M172" s="90">
        <f t="shared" si="106"/>
        <v>71000</v>
      </c>
      <c r="N172" s="4">
        <f t="shared" si="107"/>
        <v>0.57228915662650603</v>
      </c>
      <c r="O172" s="91">
        <f t="shared" si="108"/>
        <v>4742.8571428571431</v>
      </c>
      <c r="P172" s="91">
        <f t="shared" si="109"/>
        <v>2714.2857142857142</v>
      </c>
      <c r="Q172" s="79">
        <v>3</v>
      </c>
      <c r="R172" s="79">
        <v>2</v>
      </c>
      <c r="S172" s="79" t="s">
        <v>72</v>
      </c>
      <c r="T172" s="5" t="s">
        <v>124</v>
      </c>
      <c r="U172" s="9"/>
      <c r="W172" s="86">
        <f t="shared" si="104"/>
        <v>115.6</v>
      </c>
      <c r="X172" s="87">
        <f t="shared" si="104"/>
        <v>35</v>
      </c>
      <c r="Y172" s="92">
        <f t="shared" si="105"/>
        <v>242</v>
      </c>
      <c r="Z172" s="90">
        <f t="shared" si="105"/>
        <v>166000</v>
      </c>
      <c r="AA172" s="90">
        <f t="shared" si="110"/>
        <v>95000</v>
      </c>
      <c r="AB172" s="90">
        <f t="shared" si="122"/>
        <v>71000</v>
      </c>
      <c r="AC172" s="4">
        <f t="shared" si="122"/>
        <v>0.57228915662650603</v>
      </c>
      <c r="AD172" s="91">
        <f t="shared" si="122"/>
        <v>4742.8571428571431</v>
      </c>
      <c r="AE172" s="79" t="str">
        <f t="shared" si="111"/>
        <v>계</v>
      </c>
      <c r="AF172" s="79" t="str">
        <f t="shared" si="112"/>
        <v>3/2</v>
      </c>
      <c r="AH172" s="20" t="str">
        <f t="shared" si="99"/>
        <v>백현동 판교더샵퍼스트파크</v>
      </c>
      <c r="AI172" s="87">
        <f t="shared" si="100"/>
        <v>35</v>
      </c>
      <c r="AJ172" s="79" t="str">
        <f t="shared" si="113"/>
        <v>A-</v>
      </c>
      <c r="AK172" s="79" t="s">
        <v>13</v>
      </c>
      <c r="AL172" s="79" t="s">
        <v>62</v>
      </c>
      <c r="AM172" s="79" t="s">
        <v>63</v>
      </c>
      <c r="AN172" s="79" t="str">
        <f t="shared" si="114"/>
        <v>C</v>
      </c>
      <c r="AO172" s="79" t="str">
        <f t="shared" si="115"/>
        <v>X</v>
      </c>
      <c r="AP172" s="79" t="str">
        <f t="shared" si="116"/>
        <v>X</v>
      </c>
      <c r="AQ172" s="79" t="str">
        <f t="shared" si="117"/>
        <v>X</v>
      </c>
      <c r="AR172" s="79" t="str">
        <f t="shared" si="118"/>
        <v>X</v>
      </c>
      <c r="AS172" s="79" t="s">
        <v>2</v>
      </c>
      <c r="AT172" s="79" t="str">
        <f t="shared" si="119"/>
        <v>O</v>
      </c>
      <c r="AU172" s="79" t="str">
        <f t="shared" si="120"/>
        <v>O</v>
      </c>
      <c r="AV172" s="79" t="str">
        <f t="shared" si="121"/>
        <v>X</v>
      </c>
    </row>
    <row r="173" spans="1:48" s="37" customFormat="1" ht="12" x14ac:dyDescent="0.3">
      <c r="A173" s="74" t="s">
        <v>1967</v>
      </c>
      <c r="B173" s="75" t="s">
        <v>1761</v>
      </c>
      <c r="C173" s="85">
        <v>1223</v>
      </c>
      <c r="D173" s="86">
        <v>115.9</v>
      </c>
      <c r="E173" s="87">
        <v>35</v>
      </c>
      <c r="F173" s="86">
        <v>85</v>
      </c>
      <c r="G173" s="17">
        <v>26</v>
      </c>
      <c r="H173" s="88">
        <v>196</v>
      </c>
      <c r="I173" s="89">
        <v>168000</v>
      </c>
      <c r="J173" s="89" t="s">
        <v>82</v>
      </c>
      <c r="K173" s="89">
        <v>110000</v>
      </c>
      <c r="L173" s="89" t="s">
        <v>84</v>
      </c>
      <c r="M173" s="90">
        <f t="shared" si="106"/>
        <v>58000</v>
      </c>
      <c r="N173" s="4">
        <f t="shared" si="107"/>
        <v>0.65476190476190477</v>
      </c>
      <c r="O173" s="91">
        <f t="shared" si="108"/>
        <v>4800</v>
      </c>
      <c r="P173" s="91">
        <f t="shared" si="109"/>
        <v>3142.8571428571427</v>
      </c>
      <c r="Q173" s="79">
        <v>3</v>
      </c>
      <c r="R173" s="79">
        <v>2</v>
      </c>
      <c r="S173" s="79" t="s">
        <v>72</v>
      </c>
      <c r="T173" s="5" t="s">
        <v>129</v>
      </c>
      <c r="U173" s="9"/>
      <c r="W173" s="86">
        <f t="shared" ref="W173:X188" si="123">D173</f>
        <v>115.9</v>
      </c>
      <c r="X173" s="87">
        <f t="shared" si="123"/>
        <v>35</v>
      </c>
      <c r="Y173" s="92">
        <f t="shared" ref="Y173:Z188" si="124">H173</f>
        <v>196</v>
      </c>
      <c r="Z173" s="90">
        <f t="shared" si="124"/>
        <v>168000</v>
      </c>
      <c r="AA173" s="90">
        <f t="shared" si="110"/>
        <v>110000</v>
      </c>
      <c r="AB173" s="90">
        <f t="shared" si="122"/>
        <v>58000</v>
      </c>
      <c r="AC173" s="4">
        <f t="shared" si="122"/>
        <v>0.65476190476190477</v>
      </c>
      <c r="AD173" s="91">
        <f t="shared" si="122"/>
        <v>4800</v>
      </c>
      <c r="AE173" s="79" t="str">
        <f t="shared" si="111"/>
        <v>계</v>
      </c>
      <c r="AF173" s="79" t="str">
        <f t="shared" si="112"/>
        <v>3/2</v>
      </c>
      <c r="AH173" s="20" t="str">
        <f t="shared" si="99"/>
        <v>백현동 판교더샵퍼스트파크</v>
      </c>
      <c r="AI173" s="87">
        <f t="shared" si="100"/>
        <v>35</v>
      </c>
      <c r="AJ173" s="79" t="str">
        <f t="shared" si="113"/>
        <v>A-</v>
      </c>
      <c r="AK173" s="79" t="s">
        <v>13</v>
      </c>
      <c r="AL173" s="79" t="s">
        <v>62</v>
      </c>
      <c r="AM173" s="79" t="s">
        <v>63</v>
      </c>
      <c r="AN173" s="79" t="str">
        <f t="shared" si="114"/>
        <v>C</v>
      </c>
      <c r="AO173" s="79" t="str">
        <f t="shared" si="115"/>
        <v>X</v>
      </c>
      <c r="AP173" s="79" t="str">
        <f t="shared" si="116"/>
        <v>X</v>
      </c>
      <c r="AQ173" s="79" t="str">
        <f t="shared" si="117"/>
        <v>X</v>
      </c>
      <c r="AR173" s="79" t="str">
        <f t="shared" si="118"/>
        <v>X</v>
      </c>
      <c r="AS173" s="79" t="s">
        <v>2</v>
      </c>
      <c r="AT173" s="79" t="str">
        <f t="shared" si="119"/>
        <v>O</v>
      </c>
      <c r="AU173" s="79" t="str">
        <f t="shared" si="120"/>
        <v>O</v>
      </c>
      <c r="AV173" s="79" t="str">
        <f t="shared" si="121"/>
        <v>X</v>
      </c>
    </row>
    <row r="174" spans="1:48" s="37" customFormat="1" ht="12" x14ac:dyDescent="0.3">
      <c r="A174" s="74" t="s">
        <v>1766</v>
      </c>
      <c r="B174" s="75" t="s">
        <v>1761</v>
      </c>
      <c r="C174" s="85">
        <v>1223</v>
      </c>
      <c r="D174" s="86">
        <v>116.3</v>
      </c>
      <c r="E174" s="87">
        <v>35</v>
      </c>
      <c r="F174" s="86">
        <v>84.8</v>
      </c>
      <c r="G174" s="17">
        <v>26</v>
      </c>
      <c r="H174" s="88">
        <v>123</v>
      </c>
      <c r="I174" s="89"/>
      <c r="J174" s="89"/>
      <c r="K174" s="89"/>
      <c r="L174" s="89"/>
      <c r="M174" s="90">
        <f t="shared" si="106"/>
        <v>0</v>
      </c>
      <c r="N174" s="4" t="str">
        <f t="shared" si="107"/>
        <v/>
      </c>
      <c r="O174" s="91">
        <f t="shared" si="108"/>
        <v>0</v>
      </c>
      <c r="P174" s="91">
        <f t="shared" si="109"/>
        <v>0</v>
      </c>
      <c r="Q174" s="79">
        <v>3</v>
      </c>
      <c r="R174" s="79">
        <v>2</v>
      </c>
      <c r="S174" s="79" t="s">
        <v>72</v>
      </c>
      <c r="T174" s="5" t="s">
        <v>154</v>
      </c>
      <c r="U174" s="9"/>
      <c r="W174" s="86">
        <f t="shared" si="123"/>
        <v>116.3</v>
      </c>
      <c r="X174" s="87">
        <f t="shared" si="123"/>
        <v>35</v>
      </c>
      <c r="Y174" s="92">
        <f t="shared" si="124"/>
        <v>123</v>
      </c>
      <c r="Z174" s="90">
        <f t="shared" si="124"/>
        <v>0</v>
      </c>
      <c r="AA174" s="90">
        <f t="shared" si="110"/>
        <v>0</v>
      </c>
      <c r="AB174" s="90">
        <f t="shared" si="122"/>
        <v>0</v>
      </c>
      <c r="AC174" s="4" t="str">
        <f t="shared" si="122"/>
        <v/>
      </c>
      <c r="AD174" s="91">
        <f t="shared" si="122"/>
        <v>0</v>
      </c>
      <c r="AE174" s="79" t="str">
        <f t="shared" si="111"/>
        <v>계</v>
      </c>
      <c r="AF174" s="79" t="str">
        <f t="shared" si="112"/>
        <v>3/2</v>
      </c>
      <c r="AH174" s="20" t="str">
        <f t="shared" si="99"/>
        <v>백현동 판교더샵퍼스트파크</v>
      </c>
      <c r="AI174" s="87">
        <f t="shared" si="100"/>
        <v>35</v>
      </c>
      <c r="AJ174" s="79" t="str">
        <f t="shared" si="113"/>
        <v>A-</v>
      </c>
      <c r="AK174" s="79" t="s">
        <v>13</v>
      </c>
      <c r="AL174" s="79" t="s">
        <v>62</v>
      </c>
      <c r="AM174" s="79" t="s">
        <v>63</v>
      </c>
      <c r="AN174" s="79" t="str">
        <f t="shared" si="114"/>
        <v>C</v>
      </c>
      <c r="AO174" s="79" t="str">
        <f t="shared" si="115"/>
        <v/>
      </c>
      <c r="AP174" s="79" t="str">
        <f t="shared" si="116"/>
        <v/>
      </c>
      <c r="AQ174" s="79" t="str">
        <f t="shared" si="117"/>
        <v>O</v>
      </c>
      <c r="AR174" s="79" t="str">
        <f t="shared" si="118"/>
        <v>O</v>
      </c>
      <c r="AS174" s="79" t="s">
        <v>2</v>
      </c>
      <c r="AT174" s="79" t="str">
        <f t="shared" si="119"/>
        <v>O</v>
      </c>
      <c r="AU174" s="79" t="str">
        <f t="shared" si="120"/>
        <v>O</v>
      </c>
      <c r="AV174" s="79" t="str">
        <f t="shared" si="121"/>
        <v/>
      </c>
    </row>
    <row r="175" spans="1:48" s="37" customFormat="1" ht="12" x14ac:dyDescent="0.3">
      <c r="A175" s="74" t="s">
        <v>1968</v>
      </c>
      <c r="B175" s="75" t="s">
        <v>1969</v>
      </c>
      <c r="C175" s="85">
        <v>1223</v>
      </c>
      <c r="D175" s="86">
        <v>147.1</v>
      </c>
      <c r="E175" s="87">
        <v>45</v>
      </c>
      <c r="F175" s="86">
        <v>114.9</v>
      </c>
      <c r="G175" s="17">
        <v>35</v>
      </c>
      <c r="H175" s="88">
        <v>147</v>
      </c>
      <c r="I175" s="89">
        <v>215000</v>
      </c>
      <c r="J175" s="89" t="s">
        <v>80</v>
      </c>
      <c r="K175" s="89">
        <v>125000</v>
      </c>
      <c r="L175" s="89" t="s">
        <v>103</v>
      </c>
      <c r="M175" s="90">
        <f t="shared" si="106"/>
        <v>90000</v>
      </c>
      <c r="N175" s="4">
        <f t="shared" si="107"/>
        <v>0.58139534883720934</v>
      </c>
      <c r="O175" s="91">
        <f t="shared" si="108"/>
        <v>4777.7777777777774</v>
      </c>
      <c r="P175" s="91">
        <f t="shared" si="109"/>
        <v>2777.7777777777778</v>
      </c>
      <c r="Q175" s="79">
        <v>4</v>
      </c>
      <c r="R175" s="79">
        <v>2</v>
      </c>
      <c r="S175" s="79" t="s">
        <v>72</v>
      </c>
      <c r="T175" s="5" t="s">
        <v>107</v>
      </c>
      <c r="U175" s="9"/>
      <c r="W175" s="86">
        <f t="shared" si="123"/>
        <v>147.1</v>
      </c>
      <c r="X175" s="87">
        <f t="shared" si="123"/>
        <v>45</v>
      </c>
      <c r="Y175" s="92">
        <f t="shared" si="124"/>
        <v>147</v>
      </c>
      <c r="Z175" s="90">
        <f t="shared" si="124"/>
        <v>215000</v>
      </c>
      <c r="AA175" s="90">
        <f t="shared" si="110"/>
        <v>125000</v>
      </c>
      <c r="AB175" s="90">
        <f t="shared" si="122"/>
        <v>90000</v>
      </c>
      <c r="AC175" s="4">
        <f t="shared" si="122"/>
        <v>0.58139534883720934</v>
      </c>
      <c r="AD175" s="91">
        <f t="shared" si="122"/>
        <v>4777.7777777777774</v>
      </c>
      <c r="AE175" s="79" t="str">
        <f t="shared" si="111"/>
        <v>계</v>
      </c>
      <c r="AF175" s="79" t="str">
        <f t="shared" si="112"/>
        <v>4/2</v>
      </c>
      <c r="AH175" s="20" t="str">
        <f t="shared" si="99"/>
        <v>백현동 판교더샵퍼스트파크</v>
      </c>
      <c r="AI175" s="87">
        <f t="shared" si="100"/>
        <v>45</v>
      </c>
      <c r="AJ175" s="79" t="str">
        <f t="shared" si="113"/>
        <v>A-</v>
      </c>
      <c r="AK175" s="79" t="s">
        <v>13</v>
      </c>
      <c r="AL175" s="79" t="s">
        <v>62</v>
      </c>
      <c r="AM175" s="79" t="s">
        <v>63</v>
      </c>
      <c r="AN175" s="79" t="str">
        <f t="shared" si="114"/>
        <v>C</v>
      </c>
      <c r="AO175" s="79" t="str">
        <f t="shared" si="115"/>
        <v>X</v>
      </c>
      <c r="AP175" s="79" t="str">
        <f t="shared" si="116"/>
        <v>X</v>
      </c>
      <c r="AQ175" s="79" t="str">
        <f t="shared" si="117"/>
        <v>X</v>
      </c>
      <c r="AR175" s="79" t="str">
        <f t="shared" si="118"/>
        <v>X</v>
      </c>
      <c r="AS175" s="79" t="s">
        <v>2</v>
      </c>
      <c r="AT175" s="79" t="str">
        <f t="shared" si="119"/>
        <v>X</v>
      </c>
      <c r="AU175" s="79" t="str">
        <f t="shared" si="120"/>
        <v>O</v>
      </c>
      <c r="AV175" s="79" t="str">
        <f t="shared" si="121"/>
        <v>X</v>
      </c>
    </row>
    <row r="176" spans="1:48" s="37" customFormat="1" ht="12" x14ac:dyDescent="0.3">
      <c r="A176" s="74" t="s">
        <v>1968</v>
      </c>
      <c r="B176" s="75" t="s">
        <v>1970</v>
      </c>
      <c r="C176" s="85">
        <v>1223</v>
      </c>
      <c r="D176" s="86">
        <v>148.80000000000001</v>
      </c>
      <c r="E176" s="87">
        <v>45</v>
      </c>
      <c r="F176" s="86">
        <v>114.4</v>
      </c>
      <c r="G176" s="17">
        <v>35</v>
      </c>
      <c r="H176" s="88">
        <v>79</v>
      </c>
      <c r="I176" s="89">
        <v>216000</v>
      </c>
      <c r="J176" s="89" t="s">
        <v>96</v>
      </c>
      <c r="K176" s="89">
        <v>135000</v>
      </c>
      <c r="L176" s="89" t="s">
        <v>255</v>
      </c>
      <c r="M176" s="90">
        <f t="shared" si="106"/>
        <v>81000</v>
      </c>
      <c r="N176" s="4">
        <f t="shared" si="107"/>
        <v>0.625</v>
      </c>
      <c r="O176" s="91">
        <f t="shared" si="108"/>
        <v>4800</v>
      </c>
      <c r="P176" s="91">
        <f t="shared" si="109"/>
        <v>3000</v>
      </c>
      <c r="Q176" s="79">
        <v>4</v>
      </c>
      <c r="R176" s="79">
        <v>2</v>
      </c>
      <c r="S176" s="79" t="s">
        <v>72</v>
      </c>
      <c r="T176" s="5" t="s">
        <v>155</v>
      </c>
      <c r="U176" s="9"/>
      <c r="W176" s="86">
        <f t="shared" si="123"/>
        <v>148.80000000000001</v>
      </c>
      <c r="X176" s="87">
        <f t="shared" si="123"/>
        <v>45</v>
      </c>
      <c r="Y176" s="92">
        <f t="shared" si="124"/>
        <v>79</v>
      </c>
      <c r="Z176" s="90">
        <f t="shared" si="124"/>
        <v>216000</v>
      </c>
      <c r="AA176" s="90">
        <f t="shared" si="110"/>
        <v>135000</v>
      </c>
      <c r="AB176" s="90">
        <f t="shared" si="122"/>
        <v>81000</v>
      </c>
      <c r="AC176" s="4">
        <f t="shared" si="122"/>
        <v>0.625</v>
      </c>
      <c r="AD176" s="91">
        <f t="shared" si="122"/>
        <v>4800</v>
      </c>
      <c r="AE176" s="79" t="str">
        <f t="shared" si="111"/>
        <v>계</v>
      </c>
      <c r="AF176" s="79" t="str">
        <f t="shared" si="112"/>
        <v>4/2</v>
      </c>
      <c r="AH176" s="20" t="str">
        <f t="shared" si="99"/>
        <v>백현동 판교더샵퍼스트파크</v>
      </c>
      <c r="AI176" s="87">
        <f t="shared" si="100"/>
        <v>45</v>
      </c>
      <c r="AJ176" s="79" t="str">
        <f t="shared" si="113"/>
        <v>A-</v>
      </c>
      <c r="AK176" s="79" t="s">
        <v>13</v>
      </c>
      <c r="AL176" s="79" t="s">
        <v>62</v>
      </c>
      <c r="AM176" s="79" t="s">
        <v>63</v>
      </c>
      <c r="AN176" s="79" t="str">
        <f t="shared" si="114"/>
        <v>C</v>
      </c>
      <c r="AO176" s="79" t="str">
        <f t="shared" si="115"/>
        <v>X</v>
      </c>
      <c r="AP176" s="79" t="str">
        <f t="shared" si="116"/>
        <v>X</v>
      </c>
      <c r="AQ176" s="79" t="str">
        <f t="shared" si="117"/>
        <v>X</v>
      </c>
      <c r="AR176" s="79" t="str">
        <f t="shared" si="118"/>
        <v>X</v>
      </c>
      <c r="AS176" s="79" t="s">
        <v>2</v>
      </c>
      <c r="AT176" s="79" t="str">
        <f t="shared" si="119"/>
        <v>X</v>
      </c>
      <c r="AU176" s="79" t="str">
        <f t="shared" si="120"/>
        <v>O</v>
      </c>
      <c r="AV176" s="79" t="str">
        <f t="shared" si="121"/>
        <v>X</v>
      </c>
    </row>
    <row r="177" spans="1:48" s="37" customFormat="1" ht="12" x14ac:dyDescent="0.3">
      <c r="A177" s="74" t="s">
        <v>1971</v>
      </c>
      <c r="B177" s="75" t="s">
        <v>1969</v>
      </c>
      <c r="C177" s="85">
        <v>1223</v>
      </c>
      <c r="D177" s="86">
        <v>149.1</v>
      </c>
      <c r="E177" s="87">
        <v>45</v>
      </c>
      <c r="F177" s="86">
        <v>114.6</v>
      </c>
      <c r="G177" s="17">
        <v>35</v>
      </c>
      <c r="H177" s="88">
        <v>136</v>
      </c>
      <c r="I177" s="89">
        <v>215000</v>
      </c>
      <c r="J177" s="89" t="s">
        <v>74</v>
      </c>
      <c r="K177" s="89">
        <v>125000</v>
      </c>
      <c r="L177" s="89" t="s">
        <v>74</v>
      </c>
      <c r="M177" s="90">
        <f t="shared" si="106"/>
        <v>90000</v>
      </c>
      <c r="N177" s="4">
        <f t="shared" si="107"/>
        <v>0.58139534883720934</v>
      </c>
      <c r="O177" s="91">
        <f t="shared" si="108"/>
        <v>4777.7777777777774</v>
      </c>
      <c r="P177" s="91">
        <f t="shared" si="109"/>
        <v>2777.7777777777778</v>
      </c>
      <c r="Q177" s="79">
        <v>4</v>
      </c>
      <c r="R177" s="79">
        <v>2</v>
      </c>
      <c r="S177" s="79" t="s">
        <v>72</v>
      </c>
      <c r="T177" s="5" t="s">
        <v>157</v>
      </c>
      <c r="U177" s="9"/>
      <c r="W177" s="86">
        <f t="shared" si="123"/>
        <v>149.1</v>
      </c>
      <c r="X177" s="87">
        <f t="shared" si="123"/>
        <v>45</v>
      </c>
      <c r="Y177" s="92">
        <f t="shared" si="124"/>
        <v>136</v>
      </c>
      <c r="Z177" s="90">
        <f t="shared" si="124"/>
        <v>215000</v>
      </c>
      <c r="AA177" s="90">
        <f t="shared" si="110"/>
        <v>125000</v>
      </c>
      <c r="AB177" s="90">
        <f t="shared" si="122"/>
        <v>90000</v>
      </c>
      <c r="AC177" s="4">
        <f t="shared" si="122"/>
        <v>0.58139534883720934</v>
      </c>
      <c r="AD177" s="91">
        <f t="shared" si="122"/>
        <v>4777.7777777777774</v>
      </c>
      <c r="AE177" s="79" t="str">
        <f t="shared" si="111"/>
        <v>계</v>
      </c>
      <c r="AF177" s="79" t="str">
        <f t="shared" si="112"/>
        <v>4/2</v>
      </c>
      <c r="AH177" s="20" t="str">
        <f t="shared" si="99"/>
        <v>백현동 판교더샵퍼스트파크</v>
      </c>
      <c r="AI177" s="87">
        <f t="shared" si="100"/>
        <v>45</v>
      </c>
      <c r="AJ177" s="79" t="str">
        <f t="shared" si="113"/>
        <v>A-</v>
      </c>
      <c r="AK177" s="79" t="s">
        <v>13</v>
      </c>
      <c r="AL177" s="79" t="s">
        <v>62</v>
      </c>
      <c r="AM177" s="79" t="s">
        <v>63</v>
      </c>
      <c r="AN177" s="79" t="str">
        <f t="shared" si="114"/>
        <v>C</v>
      </c>
      <c r="AO177" s="79" t="str">
        <f t="shared" si="115"/>
        <v>X</v>
      </c>
      <c r="AP177" s="79" t="str">
        <f t="shared" si="116"/>
        <v>X</v>
      </c>
      <c r="AQ177" s="79" t="str">
        <f t="shared" si="117"/>
        <v>X</v>
      </c>
      <c r="AR177" s="79" t="str">
        <f t="shared" si="118"/>
        <v>X</v>
      </c>
      <c r="AS177" s="79" t="s">
        <v>2</v>
      </c>
      <c r="AT177" s="79" t="str">
        <f t="shared" si="119"/>
        <v>X</v>
      </c>
      <c r="AU177" s="79" t="str">
        <f t="shared" si="120"/>
        <v>O</v>
      </c>
      <c r="AV177" s="79" t="str">
        <f t="shared" si="121"/>
        <v>X</v>
      </c>
    </row>
    <row r="178" spans="1:48" s="37" customFormat="1" ht="12" x14ac:dyDescent="0.3">
      <c r="A178" s="74" t="s">
        <v>1971</v>
      </c>
      <c r="B178" s="75" t="s">
        <v>1969</v>
      </c>
      <c r="C178" s="85">
        <v>1223</v>
      </c>
      <c r="D178" s="86">
        <v>164.8</v>
      </c>
      <c r="E178" s="87">
        <v>50</v>
      </c>
      <c r="F178" s="86">
        <v>130</v>
      </c>
      <c r="G178" s="17">
        <v>39</v>
      </c>
      <c r="H178" s="88">
        <v>46</v>
      </c>
      <c r="I178" s="89">
        <v>241000</v>
      </c>
      <c r="J178" s="89" t="s">
        <v>74</v>
      </c>
      <c r="K178" s="89">
        <v>150000</v>
      </c>
      <c r="L178" s="89" t="s">
        <v>74</v>
      </c>
      <c r="M178" s="90">
        <f t="shared" si="106"/>
        <v>91000</v>
      </c>
      <c r="N178" s="4">
        <f t="shared" si="107"/>
        <v>0.62240663900414939</v>
      </c>
      <c r="O178" s="91">
        <f t="shared" si="108"/>
        <v>4820</v>
      </c>
      <c r="P178" s="91">
        <f t="shared" si="109"/>
        <v>3000</v>
      </c>
      <c r="Q178" s="79">
        <v>4</v>
      </c>
      <c r="R178" s="79">
        <v>2</v>
      </c>
      <c r="S178" s="79" t="s">
        <v>72</v>
      </c>
      <c r="T178" s="5" t="s">
        <v>158</v>
      </c>
      <c r="U178" s="9"/>
      <c r="W178" s="86">
        <f t="shared" si="123"/>
        <v>164.8</v>
      </c>
      <c r="X178" s="87">
        <f t="shared" si="123"/>
        <v>50</v>
      </c>
      <c r="Y178" s="92">
        <f t="shared" si="124"/>
        <v>46</v>
      </c>
      <c r="Z178" s="90">
        <f t="shared" si="124"/>
        <v>241000</v>
      </c>
      <c r="AA178" s="90">
        <f t="shared" si="110"/>
        <v>150000</v>
      </c>
      <c r="AB178" s="90">
        <f t="shared" si="122"/>
        <v>91000</v>
      </c>
      <c r="AC178" s="4">
        <f t="shared" si="122"/>
        <v>0.62240663900414939</v>
      </c>
      <c r="AD178" s="91">
        <f t="shared" si="122"/>
        <v>4820</v>
      </c>
      <c r="AE178" s="79" t="str">
        <f t="shared" si="111"/>
        <v>계</v>
      </c>
      <c r="AF178" s="79" t="str">
        <f t="shared" si="112"/>
        <v>4/2</v>
      </c>
      <c r="AH178" s="20" t="str">
        <f t="shared" si="99"/>
        <v>백현동 판교더샵퍼스트파크</v>
      </c>
      <c r="AI178" s="87">
        <f t="shared" si="100"/>
        <v>50</v>
      </c>
      <c r="AJ178" s="79" t="str">
        <f t="shared" si="113"/>
        <v>A-</v>
      </c>
      <c r="AK178" s="79" t="s">
        <v>13</v>
      </c>
      <c r="AL178" s="79" t="s">
        <v>62</v>
      </c>
      <c r="AM178" s="79" t="s">
        <v>63</v>
      </c>
      <c r="AN178" s="79" t="str">
        <f t="shared" si="114"/>
        <v>C</v>
      </c>
      <c r="AO178" s="79" t="str">
        <f t="shared" si="115"/>
        <v>X</v>
      </c>
      <c r="AP178" s="79" t="str">
        <f t="shared" si="116"/>
        <v>X</v>
      </c>
      <c r="AQ178" s="79" t="str">
        <f t="shared" si="117"/>
        <v>X</v>
      </c>
      <c r="AR178" s="79" t="str">
        <f t="shared" si="118"/>
        <v>X</v>
      </c>
      <c r="AS178" s="79" t="s">
        <v>2</v>
      </c>
      <c r="AT178" s="79" t="str">
        <f t="shared" si="119"/>
        <v>X</v>
      </c>
      <c r="AU178" s="79" t="str">
        <f t="shared" si="120"/>
        <v>O</v>
      </c>
      <c r="AV178" s="79" t="str">
        <f t="shared" si="121"/>
        <v>X</v>
      </c>
    </row>
    <row r="179" spans="1:48" s="37" customFormat="1" ht="12" x14ac:dyDescent="0.3">
      <c r="A179" s="74" t="s">
        <v>1972</v>
      </c>
      <c r="B179" s="75" t="s">
        <v>1969</v>
      </c>
      <c r="C179" s="85">
        <v>1223</v>
      </c>
      <c r="D179" s="86">
        <v>165.4</v>
      </c>
      <c r="E179" s="87">
        <v>50</v>
      </c>
      <c r="F179" s="86">
        <v>129.80000000000001</v>
      </c>
      <c r="G179" s="17">
        <v>39</v>
      </c>
      <c r="H179" s="88">
        <v>86</v>
      </c>
      <c r="I179" s="89">
        <v>240000</v>
      </c>
      <c r="J179" s="89" t="s">
        <v>84</v>
      </c>
      <c r="K179" s="89">
        <v>150000</v>
      </c>
      <c r="L179" s="89" t="s">
        <v>74</v>
      </c>
      <c r="M179" s="90">
        <f t="shared" si="106"/>
        <v>90000</v>
      </c>
      <c r="N179" s="4">
        <f t="shared" si="107"/>
        <v>0.625</v>
      </c>
      <c r="O179" s="91">
        <f t="shared" si="108"/>
        <v>4800</v>
      </c>
      <c r="P179" s="91">
        <f t="shared" si="109"/>
        <v>3000</v>
      </c>
      <c r="Q179" s="79">
        <v>4</v>
      </c>
      <c r="R179" s="79">
        <v>2</v>
      </c>
      <c r="S179" s="79" t="s">
        <v>72</v>
      </c>
      <c r="T179" s="5" t="s">
        <v>159</v>
      </c>
      <c r="U179" s="9"/>
      <c r="W179" s="86">
        <f t="shared" si="123"/>
        <v>165.4</v>
      </c>
      <c r="X179" s="87">
        <f t="shared" si="123"/>
        <v>50</v>
      </c>
      <c r="Y179" s="92">
        <f t="shared" si="124"/>
        <v>86</v>
      </c>
      <c r="Z179" s="90">
        <f t="shared" si="124"/>
        <v>240000</v>
      </c>
      <c r="AA179" s="90">
        <f t="shared" si="110"/>
        <v>150000</v>
      </c>
      <c r="AB179" s="90">
        <f t="shared" si="122"/>
        <v>90000</v>
      </c>
      <c r="AC179" s="4">
        <f t="shared" si="122"/>
        <v>0.625</v>
      </c>
      <c r="AD179" s="91">
        <f t="shared" si="122"/>
        <v>4800</v>
      </c>
      <c r="AE179" s="79" t="str">
        <f t="shared" si="111"/>
        <v>계</v>
      </c>
      <c r="AF179" s="79" t="str">
        <f t="shared" si="112"/>
        <v>4/2</v>
      </c>
      <c r="AH179" s="20" t="str">
        <f t="shared" si="99"/>
        <v>백현동 판교더샵퍼스트파크</v>
      </c>
      <c r="AI179" s="87">
        <f t="shared" si="100"/>
        <v>50</v>
      </c>
      <c r="AJ179" s="79" t="str">
        <f t="shared" si="113"/>
        <v>A-</v>
      </c>
      <c r="AK179" s="79" t="s">
        <v>13</v>
      </c>
      <c r="AL179" s="79" t="s">
        <v>62</v>
      </c>
      <c r="AM179" s="79" t="s">
        <v>63</v>
      </c>
      <c r="AN179" s="79" t="str">
        <f t="shared" si="114"/>
        <v>C</v>
      </c>
      <c r="AO179" s="79" t="str">
        <f t="shared" si="115"/>
        <v>X</v>
      </c>
      <c r="AP179" s="79" t="str">
        <f t="shared" si="116"/>
        <v>X</v>
      </c>
      <c r="AQ179" s="79" t="str">
        <f t="shared" si="117"/>
        <v>X</v>
      </c>
      <c r="AR179" s="79" t="str">
        <f t="shared" si="118"/>
        <v>X</v>
      </c>
      <c r="AS179" s="79" t="s">
        <v>2</v>
      </c>
      <c r="AT179" s="79" t="str">
        <f t="shared" si="119"/>
        <v>X</v>
      </c>
      <c r="AU179" s="79" t="str">
        <f t="shared" si="120"/>
        <v>O</v>
      </c>
      <c r="AV179" s="79" t="str">
        <f t="shared" si="121"/>
        <v>X</v>
      </c>
    </row>
    <row r="180" spans="1:48" s="37" customFormat="1" ht="12" x14ac:dyDescent="0.3">
      <c r="A180" s="74" t="s">
        <v>1971</v>
      </c>
      <c r="B180" s="75" t="s">
        <v>1761</v>
      </c>
      <c r="C180" s="85">
        <v>1223</v>
      </c>
      <c r="D180" s="86">
        <v>166</v>
      </c>
      <c r="E180" s="87">
        <v>50</v>
      </c>
      <c r="F180" s="86">
        <v>130</v>
      </c>
      <c r="G180" s="17">
        <v>39</v>
      </c>
      <c r="H180" s="88">
        <v>45</v>
      </c>
      <c r="I180" s="89">
        <v>280000</v>
      </c>
      <c r="J180" s="89" t="s">
        <v>74</v>
      </c>
      <c r="K180" s="89">
        <v>150000</v>
      </c>
      <c r="L180" s="89" t="s">
        <v>66</v>
      </c>
      <c r="M180" s="90">
        <f t="shared" si="106"/>
        <v>130000</v>
      </c>
      <c r="N180" s="4">
        <f t="shared" si="107"/>
        <v>0.5357142857142857</v>
      </c>
      <c r="O180" s="91">
        <f t="shared" si="108"/>
        <v>5600</v>
      </c>
      <c r="P180" s="91">
        <f t="shared" si="109"/>
        <v>3000</v>
      </c>
      <c r="Q180" s="79">
        <v>4</v>
      </c>
      <c r="R180" s="79">
        <v>2</v>
      </c>
      <c r="S180" s="79" t="s">
        <v>72</v>
      </c>
      <c r="T180" s="5" t="s">
        <v>160</v>
      </c>
      <c r="U180" s="9"/>
      <c r="W180" s="86">
        <f t="shared" si="123"/>
        <v>166</v>
      </c>
      <c r="X180" s="87">
        <f t="shared" si="123"/>
        <v>50</v>
      </c>
      <c r="Y180" s="92">
        <f t="shared" si="124"/>
        <v>45</v>
      </c>
      <c r="Z180" s="90">
        <f t="shared" si="124"/>
        <v>280000</v>
      </c>
      <c r="AA180" s="90">
        <f t="shared" si="110"/>
        <v>150000</v>
      </c>
      <c r="AB180" s="90">
        <f t="shared" ref="AB180:AD195" si="125">M180</f>
        <v>130000</v>
      </c>
      <c r="AC180" s="4">
        <f t="shared" si="125"/>
        <v>0.5357142857142857</v>
      </c>
      <c r="AD180" s="91">
        <f t="shared" si="125"/>
        <v>5600</v>
      </c>
      <c r="AE180" s="79" t="str">
        <f t="shared" si="111"/>
        <v>계</v>
      </c>
      <c r="AF180" s="79" t="str">
        <f t="shared" si="112"/>
        <v>4/2</v>
      </c>
      <c r="AH180" s="20" t="str">
        <f t="shared" si="99"/>
        <v>백현동 판교더샵퍼스트파크</v>
      </c>
      <c r="AI180" s="87">
        <f t="shared" si="100"/>
        <v>50</v>
      </c>
      <c r="AJ180" s="79" t="str">
        <f t="shared" si="113"/>
        <v>A-</v>
      </c>
      <c r="AK180" s="79" t="s">
        <v>13</v>
      </c>
      <c r="AL180" s="79" t="s">
        <v>62</v>
      </c>
      <c r="AM180" s="79" t="s">
        <v>63</v>
      </c>
      <c r="AN180" s="79" t="str">
        <f t="shared" si="114"/>
        <v>C</v>
      </c>
      <c r="AO180" s="79" t="str">
        <f t="shared" si="115"/>
        <v>X</v>
      </c>
      <c r="AP180" s="79" t="str">
        <f t="shared" si="116"/>
        <v>X</v>
      </c>
      <c r="AQ180" s="79" t="str">
        <f t="shared" si="117"/>
        <v>X</v>
      </c>
      <c r="AR180" s="79" t="str">
        <f t="shared" si="118"/>
        <v>X</v>
      </c>
      <c r="AS180" s="79" t="s">
        <v>2</v>
      </c>
      <c r="AT180" s="79" t="str">
        <f t="shared" si="119"/>
        <v>X</v>
      </c>
      <c r="AU180" s="79" t="str">
        <f t="shared" si="120"/>
        <v>O</v>
      </c>
      <c r="AV180" s="79" t="str">
        <f t="shared" si="121"/>
        <v>X</v>
      </c>
    </row>
    <row r="181" spans="1:48" s="37" customFormat="1" ht="12" x14ac:dyDescent="0.3">
      <c r="A181" s="74" t="s">
        <v>1973</v>
      </c>
      <c r="B181" s="75" t="s">
        <v>1974</v>
      </c>
      <c r="C181" s="85">
        <v>772</v>
      </c>
      <c r="D181" s="86">
        <v>108.1</v>
      </c>
      <c r="E181" s="87">
        <v>33</v>
      </c>
      <c r="F181" s="86">
        <v>84.5</v>
      </c>
      <c r="G181" s="17">
        <v>26</v>
      </c>
      <c r="H181" s="88">
        <v>215</v>
      </c>
      <c r="I181" s="89">
        <v>210000</v>
      </c>
      <c r="J181" s="89" t="s">
        <v>66</v>
      </c>
      <c r="K181" s="89">
        <v>95000</v>
      </c>
      <c r="L181" s="89" t="s">
        <v>78</v>
      </c>
      <c r="M181" s="90">
        <f t="shared" si="106"/>
        <v>115000</v>
      </c>
      <c r="N181" s="4">
        <f t="shared" si="107"/>
        <v>0.45238095238095238</v>
      </c>
      <c r="O181" s="91">
        <f t="shared" si="108"/>
        <v>6363.636363636364</v>
      </c>
      <c r="P181" s="91">
        <f t="shared" si="109"/>
        <v>2878.787878787879</v>
      </c>
      <c r="Q181" s="79">
        <v>3</v>
      </c>
      <c r="R181" s="79">
        <v>2</v>
      </c>
      <c r="S181" s="79" t="s">
        <v>72</v>
      </c>
      <c r="T181" s="5" t="s">
        <v>161</v>
      </c>
      <c r="U181" s="9"/>
      <c r="W181" s="86">
        <f t="shared" si="123"/>
        <v>108.1</v>
      </c>
      <c r="X181" s="87">
        <f t="shared" si="123"/>
        <v>33</v>
      </c>
      <c r="Y181" s="92">
        <f t="shared" si="124"/>
        <v>215</v>
      </c>
      <c r="Z181" s="90">
        <f t="shared" si="124"/>
        <v>210000</v>
      </c>
      <c r="AA181" s="90">
        <f t="shared" si="110"/>
        <v>95000</v>
      </c>
      <c r="AB181" s="90">
        <f t="shared" si="125"/>
        <v>115000</v>
      </c>
      <c r="AC181" s="4">
        <f t="shared" si="125"/>
        <v>0.45238095238095238</v>
      </c>
      <c r="AD181" s="91">
        <f t="shared" si="125"/>
        <v>6363.636363636364</v>
      </c>
      <c r="AE181" s="79" t="str">
        <f t="shared" si="111"/>
        <v>계</v>
      </c>
      <c r="AF181" s="79" t="str">
        <f t="shared" si="112"/>
        <v>3/2</v>
      </c>
      <c r="AH181" s="20" t="str">
        <f t="shared" si="99"/>
        <v>백현동 백현마을2단지</v>
      </c>
      <c r="AI181" s="87">
        <f t="shared" si="100"/>
        <v>33</v>
      </c>
      <c r="AJ181" s="79" t="str">
        <f t="shared" si="113"/>
        <v>A-</v>
      </c>
      <c r="AK181" s="79" t="s">
        <v>13</v>
      </c>
      <c r="AL181" s="79" t="s">
        <v>62</v>
      </c>
      <c r="AM181" s="79" t="s">
        <v>63</v>
      </c>
      <c r="AN181" s="79" t="str">
        <f t="shared" si="114"/>
        <v>C</v>
      </c>
      <c r="AO181" s="79" t="str">
        <f t="shared" si="115"/>
        <v>X</v>
      </c>
      <c r="AP181" s="79" t="str">
        <f t="shared" si="116"/>
        <v>X</v>
      </c>
      <c r="AQ181" s="79" t="str">
        <f t="shared" si="117"/>
        <v>X</v>
      </c>
      <c r="AR181" s="79" t="str">
        <f t="shared" si="118"/>
        <v>X</v>
      </c>
      <c r="AS181" s="79" t="s">
        <v>2</v>
      </c>
      <c r="AT181" s="79" t="str">
        <f t="shared" si="119"/>
        <v>O</v>
      </c>
      <c r="AU181" s="79" t="str">
        <f t="shared" si="120"/>
        <v>O</v>
      </c>
      <c r="AV181" s="79" t="str">
        <f t="shared" si="121"/>
        <v>X</v>
      </c>
    </row>
    <row r="182" spans="1:48" s="37" customFormat="1" ht="12" x14ac:dyDescent="0.3">
      <c r="A182" s="74" t="s">
        <v>1975</v>
      </c>
      <c r="B182" s="75" t="s">
        <v>1767</v>
      </c>
      <c r="C182" s="85">
        <v>772</v>
      </c>
      <c r="D182" s="86">
        <v>108.5</v>
      </c>
      <c r="E182" s="87">
        <v>33</v>
      </c>
      <c r="F182" s="86">
        <v>84.8</v>
      </c>
      <c r="G182" s="17">
        <v>26</v>
      </c>
      <c r="H182" s="88">
        <v>50</v>
      </c>
      <c r="I182" s="89">
        <v>200000</v>
      </c>
      <c r="J182" s="89" t="s">
        <v>64</v>
      </c>
      <c r="K182" s="89">
        <v>100000</v>
      </c>
      <c r="L182" s="89" t="s">
        <v>84</v>
      </c>
      <c r="M182" s="90">
        <f t="shared" si="106"/>
        <v>100000</v>
      </c>
      <c r="N182" s="4">
        <f t="shared" si="107"/>
        <v>0.5</v>
      </c>
      <c r="O182" s="91">
        <f t="shared" si="108"/>
        <v>6060.606060606061</v>
      </c>
      <c r="P182" s="91">
        <f t="shared" si="109"/>
        <v>3030.3030303030305</v>
      </c>
      <c r="Q182" s="79">
        <v>3</v>
      </c>
      <c r="R182" s="79">
        <v>2</v>
      </c>
      <c r="S182" s="79" t="s">
        <v>72</v>
      </c>
      <c r="T182" s="5" t="s">
        <v>162</v>
      </c>
      <c r="U182" s="9"/>
      <c r="W182" s="86">
        <f t="shared" si="123"/>
        <v>108.5</v>
      </c>
      <c r="X182" s="87">
        <f t="shared" si="123"/>
        <v>33</v>
      </c>
      <c r="Y182" s="92">
        <f t="shared" si="124"/>
        <v>50</v>
      </c>
      <c r="Z182" s="90">
        <f t="shared" si="124"/>
        <v>200000</v>
      </c>
      <c r="AA182" s="90">
        <f t="shared" si="110"/>
        <v>100000</v>
      </c>
      <c r="AB182" s="90">
        <f t="shared" si="125"/>
        <v>100000</v>
      </c>
      <c r="AC182" s="4">
        <f t="shared" si="125"/>
        <v>0.5</v>
      </c>
      <c r="AD182" s="91">
        <f t="shared" si="125"/>
        <v>6060.606060606061</v>
      </c>
      <c r="AE182" s="79" t="str">
        <f t="shared" si="111"/>
        <v>계</v>
      </c>
      <c r="AF182" s="79" t="str">
        <f t="shared" si="112"/>
        <v>3/2</v>
      </c>
      <c r="AH182" s="20" t="str">
        <f t="shared" si="99"/>
        <v>백현동 백현마을2단지</v>
      </c>
      <c r="AI182" s="87">
        <f t="shared" si="100"/>
        <v>33</v>
      </c>
      <c r="AJ182" s="79" t="str">
        <f t="shared" si="113"/>
        <v>A-</v>
      </c>
      <c r="AK182" s="79" t="s">
        <v>13</v>
      </c>
      <c r="AL182" s="79" t="s">
        <v>62</v>
      </c>
      <c r="AM182" s="79" t="s">
        <v>63</v>
      </c>
      <c r="AN182" s="79" t="str">
        <f t="shared" si="114"/>
        <v>C</v>
      </c>
      <c r="AO182" s="79" t="str">
        <f t="shared" si="115"/>
        <v>X</v>
      </c>
      <c r="AP182" s="79" t="str">
        <f t="shared" si="116"/>
        <v>X</v>
      </c>
      <c r="AQ182" s="79" t="str">
        <f t="shared" si="117"/>
        <v>X</v>
      </c>
      <c r="AR182" s="79" t="str">
        <f t="shared" si="118"/>
        <v>X</v>
      </c>
      <c r="AS182" s="79" t="s">
        <v>2</v>
      </c>
      <c r="AT182" s="79" t="str">
        <f t="shared" si="119"/>
        <v>O</v>
      </c>
      <c r="AU182" s="79" t="str">
        <f t="shared" si="120"/>
        <v>O</v>
      </c>
      <c r="AV182" s="79" t="str">
        <f t="shared" si="121"/>
        <v>X</v>
      </c>
    </row>
    <row r="183" spans="1:48" s="37" customFormat="1" ht="12" x14ac:dyDescent="0.3">
      <c r="A183" s="74" t="s">
        <v>1973</v>
      </c>
      <c r="B183" s="75" t="s">
        <v>1976</v>
      </c>
      <c r="C183" s="85">
        <v>772</v>
      </c>
      <c r="D183" s="86">
        <v>108.3</v>
      </c>
      <c r="E183" s="87">
        <v>33</v>
      </c>
      <c r="F183" s="86">
        <v>84.7</v>
      </c>
      <c r="G183" s="17">
        <v>26</v>
      </c>
      <c r="H183" s="88">
        <v>9</v>
      </c>
      <c r="I183" s="89"/>
      <c r="J183" s="89"/>
      <c r="K183" s="89">
        <v>100000</v>
      </c>
      <c r="L183" s="89" t="s">
        <v>64</v>
      </c>
      <c r="M183" s="90">
        <f t="shared" si="106"/>
        <v>-100000</v>
      </c>
      <c r="N183" s="4" t="str">
        <f t="shared" si="107"/>
        <v/>
      </c>
      <c r="O183" s="91">
        <f t="shared" si="108"/>
        <v>0</v>
      </c>
      <c r="P183" s="91">
        <f t="shared" si="109"/>
        <v>3030.3030303030305</v>
      </c>
      <c r="Q183" s="79">
        <v>3</v>
      </c>
      <c r="R183" s="79">
        <v>2</v>
      </c>
      <c r="S183" s="79" t="s">
        <v>72</v>
      </c>
      <c r="T183" s="5" t="s">
        <v>163</v>
      </c>
      <c r="U183" s="9"/>
      <c r="W183" s="86">
        <f t="shared" si="123"/>
        <v>108.3</v>
      </c>
      <c r="X183" s="87">
        <f t="shared" si="123"/>
        <v>33</v>
      </c>
      <c r="Y183" s="92">
        <f t="shared" si="124"/>
        <v>9</v>
      </c>
      <c r="Z183" s="90">
        <f t="shared" si="124"/>
        <v>0</v>
      </c>
      <c r="AA183" s="90">
        <f t="shared" si="110"/>
        <v>100000</v>
      </c>
      <c r="AB183" s="90">
        <f t="shared" si="125"/>
        <v>-100000</v>
      </c>
      <c r="AC183" s="4" t="str">
        <f t="shared" si="125"/>
        <v/>
      </c>
      <c r="AD183" s="91">
        <f t="shared" si="125"/>
        <v>0</v>
      </c>
      <c r="AE183" s="79" t="str">
        <f t="shared" si="111"/>
        <v>계</v>
      </c>
      <c r="AF183" s="79" t="str">
        <f t="shared" si="112"/>
        <v>3/2</v>
      </c>
      <c r="AH183" s="20" t="str">
        <f t="shared" si="99"/>
        <v>백현동 백현마을2단지</v>
      </c>
      <c r="AI183" s="87">
        <f t="shared" si="100"/>
        <v>33</v>
      </c>
      <c r="AJ183" s="79" t="str">
        <f t="shared" si="113"/>
        <v>A-</v>
      </c>
      <c r="AK183" s="79" t="s">
        <v>13</v>
      </c>
      <c r="AL183" s="79" t="s">
        <v>62</v>
      </c>
      <c r="AM183" s="79" t="s">
        <v>63</v>
      </c>
      <c r="AN183" s="79" t="str">
        <f t="shared" si="114"/>
        <v>C</v>
      </c>
      <c r="AO183" s="79" t="str">
        <f t="shared" si="115"/>
        <v/>
      </c>
      <c r="AP183" s="79" t="str">
        <f t="shared" si="116"/>
        <v/>
      </c>
      <c r="AQ183" s="79" t="str">
        <f t="shared" si="117"/>
        <v>O</v>
      </c>
      <c r="AR183" s="79" t="str">
        <f t="shared" si="118"/>
        <v>O</v>
      </c>
      <c r="AS183" s="79" t="s">
        <v>2</v>
      </c>
      <c r="AT183" s="79" t="str">
        <f t="shared" si="119"/>
        <v>O</v>
      </c>
      <c r="AU183" s="79" t="str">
        <f t="shared" si="120"/>
        <v>O</v>
      </c>
      <c r="AV183" s="79" t="str">
        <f t="shared" si="121"/>
        <v/>
      </c>
    </row>
    <row r="184" spans="1:48" s="37" customFormat="1" ht="12" x14ac:dyDescent="0.3">
      <c r="A184" s="74" t="s">
        <v>1973</v>
      </c>
      <c r="B184" s="75" t="s">
        <v>1976</v>
      </c>
      <c r="C184" s="85">
        <v>772</v>
      </c>
      <c r="D184" s="86">
        <v>108.2</v>
      </c>
      <c r="E184" s="87">
        <v>33</v>
      </c>
      <c r="F184" s="86">
        <v>84.6</v>
      </c>
      <c r="G184" s="17">
        <v>26</v>
      </c>
      <c r="H184" s="88">
        <v>7</v>
      </c>
      <c r="I184" s="89"/>
      <c r="J184" s="89"/>
      <c r="K184" s="89">
        <v>91000</v>
      </c>
      <c r="L184" s="89" t="s">
        <v>78</v>
      </c>
      <c r="M184" s="90">
        <f t="shared" si="106"/>
        <v>-91000</v>
      </c>
      <c r="N184" s="4" t="str">
        <f t="shared" si="107"/>
        <v/>
      </c>
      <c r="O184" s="91">
        <f t="shared" si="108"/>
        <v>0</v>
      </c>
      <c r="P184" s="91">
        <f t="shared" si="109"/>
        <v>2757.5757575757575</v>
      </c>
      <c r="Q184" s="79">
        <v>3</v>
      </c>
      <c r="R184" s="79">
        <v>2</v>
      </c>
      <c r="S184" s="79" t="s">
        <v>72</v>
      </c>
      <c r="T184" s="5" t="s">
        <v>164</v>
      </c>
      <c r="U184" s="9"/>
      <c r="W184" s="86">
        <f t="shared" si="123"/>
        <v>108.2</v>
      </c>
      <c r="X184" s="87">
        <f t="shared" si="123"/>
        <v>33</v>
      </c>
      <c r="Y184" s="92">
        <f t="shared" si="124"/>
        <v>7</v>
      </c>
      <c r="Z184" s="90">
        <f t="shared" si="124"/>
        <v>0</v>
      </c>
      <c r="AA184" s="90">
        <f t="shared" si="110"/>
        <v>91000</v>
      </c>
      <c r="AB184" s="90">
        <f t="shared" si="125"/>
        <v>-91000</v>
      </c>
      <c r="AC184" s="4" t="str">
        <f t="shared" si="125"/>
        <v/>
      </c>
      <c r="AD184" s="91">
        <f t="shared" si="125"/>
        <v>0</v>
      </c>
      <c r="AE184" s="79" t="str">
        <f t="shared" si="111"/>
        <v>계</v>
      </c>
      <c r="AF184" s="79" t="str">
        <f t="shared" si="112"/>
        <v>3/2</v>
      </c>
      <c r="AH184" s="20" t="str">
        <f t="shared" si="99"/>
        <v>백현동 백현마을2단지</v>
      </c>
      <c r="AI184" s="87">
        <f t="shared" si="100"/>
        <v>33</v>
      </c>
      <c r="AJ184" s="79" t="str">
        <f t="shared" si="113"/>
        <v>A-</v>
      </c>
      <c r="AK184" s="79" t="s">
        <v>13</v>
      </c>
      <c r="AL184" s="79" t="s">
        <v>62</v>
      </c>
      <c r="AM184" s="79" t="s">
        <v>63</v>
      </c>
      <c r="AN184" s="79" t="str">
        <f t="shared" si="114"/>
        <v>C</v>
      </c>
      <c r="AO184" s="79" t="str">
        <f t="shared" si="115"/>
        <v/>
      </c>
      <c r="AP184" s="79" t="str">
        <f t="shared" si="116"/>
        <v/>
      </c>
      <c r="AQ184" s="79" t="str">
        <f t="shared" si="117"/>
        <v>O</v>
      </c>
      <c r="AR184" s="79" t="str">
        <f t="shared" si="118"/>
        <v>O</v>
      </c>
      <c r="AS184" s="79" t="s">
        <v>2</v>
      </c>
      <c r="AT184" s="79" t="str">
        <f t="shared" si="119"/>
        <v>O</v>
      </c>
      <c r="AU184" s="79" t="str">
        <f t="shared" si="120"/>
        <v>O</v>
      </c>
      <c r="AV184" s="79" t="str">
        <f t="shared" si="121"/>
        <v/>
      </c>
    </row>
    <row r="185" spans="1:48" s="37" customFormat="1" ht="12" x14ac:dyDescent="0.3">
      <c r="A185" s="74" t="s">
        <v>1973</v>
      </c>
      <c r="B185" s="75" t="s">
        <v>1767</v>
      </c>
      <c r="C185" s="85">
        <v>772</v>
      </c>
      <c r="D185" s="86">
        <v>129.5</v>
      </c>
      <c r="E185" s="87">
        <v>39</v>
      </c>
      <c r="F185" s="86">
        <v>101.3</v>
      </c>
      <c r="G185" s="17">
        <v>31</v>
      </c>
      <c r="H185" s="88">
        <v>80</v>
      </c>
      <c r="I185" s="89"/>
      <c r="J185" s="89"/>
      <c r="K185" s="89"/>
      <c r="L185" s="89"/>
      <c r="M185" s="90">
        <f t="shared" si="106"/>
        <v>0</v>
      </c>
      <c r="N185" s="4" t="str">
        <f t="shared" si="107"/>
        <v/>
      </c>
      <c r="O185" s="91">
        <f t="shared" si="108"/>
        <v>0</v>
      </c>
      <c r="P185" s="91">
        <f t="shared" si="109"/>
        <v>0</v>
      </c>
      <c r="Q185" s="79">
        <v>3</v>
      </c>
      <c r="R185" s="79">
        <v>2</v>
      </c>
      <c r="S185" s="79" t="s">
        <v>72</v>
      </c>
      <c r="T185" s="5" t="s">
        <v>165</v>
      </c>
      <c r="U185" s="9"/>
      <c r="W185" s="86">
        <f t="shared" si="123"/>
        <v>129.5</v>
      </c>
      <c r="X185" s="87">
        <f t="shared" si="123"/>
        <v>39</v>
      </c>
      <c r="Y185" s="92">
        <f t="shared" si="124"/>
        <v>80</v>
      </c>
      <c r="Z185" s="90">
        <f t="shared" si="124"/>
        <v>0</v>
      </c>
      <c r="AA185" s="90">
        <f t="shared" si="110"/>
        <v>0</v>
      </c>
      <c r="AB185" s="90">
        <f t="shared" si="125"/>
        <v>0</v>
      </c>
      <c r="AC185" s="4" t="str">
        <f t="shared" si="125"/>
        <v/>
      </c>
      <c r="AD185" s="91">
        <f t="shared" si="125"/>
        <v>0</v>
      </c>
      <c r="AE185" s="79" t="str">
        <f t="shared" si="111"/>
        <v>계</v>
      </c>
      <c r="AF185" s="79" t="str">
        <f t="shared" si="112"/>
        <v>3/2</v>
      </c>
      <c r="AH185" s="20" t="str">
        <f t="shared" si="99"/>
        <v>백현동 백현마을2단지</v>
      </c>
      <c r="AI185" s="87">
        <f t="shared" si="100"/>
        <v>39</v>
      </c>
      <c r="AJ185" s="79" t="str">
        <f t="shared" si="113"/>
        <v>A-</v>
      </c>
      <c r="AK185" s="79" t="s">
        <v>13</v>
      </c>
      <c r="AL185" s="79" t="s">
        <v>62</v>
      </c>
      <c r="AM185" s="79" t="s">
        <v>63</v>
      </c>
      <c r="AN185" s="79" t="str">
        <f t="shared" si="114"/>
        <v>C</v>
      </c>
      <c r="AO185" s="79" t="str">
        <f t="shared" si="115"/>
        <v/>
      </c>
      <c r="AP185" s="79" t="str">
        <f t="shared" si="116"/>
        <v/>
      </c>
      <c r="AQ185" s="79" t="str">
        <f t="shared" si="117"/>
        <v>O</v>
      </c>
      <c r="AR185" s="79" t="str">
        <f t="shared" si="118"/>
        <v>O</v>
      </c>
      <c r="AS185" s="79" t="s">
        <v>2</v>
      </c>
      <c r="AT185" s="79" t="str">
        <f t="shared" si="119"/>
        <v>X</v>
      </c>
      <c r="AU185" s="79" t="str">
        <f t="shared" si="120"/>
        <v>O</v>
      </c>
      <c r="AV185" s="79" t="str">
        <f t="shared" si="121"/>
        <v/>
      </c>
    </row>
    <row r="186" spans="1:48" s="37" customFormat="1" ht="12" x14ac:dyDescent="0.3">
      <c r="A186" s="74" t="s">
        <v>1977</v>
      </c>
      <c r="B186" s="75" t="s">
        <v>1978</v>
      </c>
      <c r="C186" s="85">
        <v>772</v>
      </c>
      <c r="D186" s="86">
        <v>130.19999999999999</v>
      </c>
      <c r="E186" s="87">
        <v>39</v>
      </c>
      <c r="F186" s="86">
        <v>101.8</v>
      </c>
      <c r="G186" s="17">
        <v>31</v>
      </c>
      <c r="H186" s="88">
        <v>146</v>
      </c>
      <c r="I186" s="89">
        <v>220000</v>
      </c>
      <c r="J186" s="89" t="s">
        <v>74</v>
      </c>
      <c r="K186" s="89">
        <v>105000</v>
      </c>
      <c r="L186" s="89" t="s">
        <v>74</v>
      </c>
      <c r="M186" s="90">
        <f t="shared" si="106"/>
        <v>115000</v>
      </c>
      <c r="N186" s="4">
        <f t="shared" si="107"/>
        <v>0.47727272727272729</v>
      </c>
      <c r="O186" s="91">
        <f t="shared" si="108"/>
        <v>5641.0256410256407</v>
      </c>
      <c r="P186" s="91">
        <f t="shared" si="109"/>
        <v>2692.3076923076924</v>
      </c>
      <c r="Q186" s="79">
        <v>3</v>
      </c>
      <c r="R186" s="79">
        <v>2</v>
      </c>
      <c r="S186" s="79" t="s">
        <v>72</v>
      </c>
      <c r="T186" s="5" t="s">
        <v>166</v>
      </c>
      <c r="U186" s="9"/>
      <c r="W186" s="86">
        <f t="shared" si="123"/>
        <v>130.19999999999999</v>
      </c>
      <c r="X186" s="87">
        <f t="shared" si="123"/>
        <v>39</v>
      </c>
      <c r="Y186" s="92">
        <f t="shared" si="124"/>
        <v>146</v>
      </c>
      <c r="Z186" s="90">
        <f t="shared" si="124"/>
        <v>220000</v>
      </c>
      <c r="AA186" s="90">
        <f t="shared" si="110"/>
        <v>105000</v>
      </c>
      <c r="AB186" s="90">
        <f t="shared" si="125"/>
        <v>115000</v>
      </c>
      <c r="AC186" s="4">
        <f t="shared" si="125"/>
        <v>0.47727272727272729</v>
      </c>
      <c r="AD186" s="91">
        <f t="shared" si="125"/>
        <v>5641.0256410256407</v>
      </c>
      <c r="AE186" s="79" t="str">
        <f t="shared" si="111"/>
        <v>계</v>
      </c>
      <c r="AF186" s="79" t="str">
        <f t="shared" si="112"/>
        <v>3/2</v>
      </c>
      <c r="AH186" s="20" t="str">
        <f t="shared" si="99"/>
        <v>백현동 백현마을2단지</v>
      </c>
      <c r="AI186" s="87">
        <f t="shared" si="100"/>
        <v>39</v>
      </c>
      <c r="AJ186" s="79" t="str">
        <f t="shared" si="113"/>
        <v>A-</v>
      </c>
      <c r="AK186" s="79" t="s">
        <v>13</v>
      </c>
      <c r="AL186" s="79" t="s">
        <v>62</v>
      </c>
      <c r="AM186" s="79" t="s">
        <v>63</v>
      </c>
      <c r="AN186" s="79" t="str">
        <f t="shared" si="114"/>
        <v>C</v>
      </c>
      <c r="AO186" s="79" t="str">
        <f t="shared" si="115"/>
        <v>X</v>
      </c>
      <c r="AP186" s="79" t="str">
        <f t="shared" si="116"/>
        <v>X</v>
      </c>
      <c r="AQ186" s="79" t="str">
        <f t="shared" si="117"/>
        <v>X</v>
      </c>
      <c r="AR186" s="79" t="str">
        <f t="shared" si="118"/>
        <v>X</v>
      </c>
      <c r="AS186" s="79" t="s">
        <v>2</v>
      </c>
      <c r="AT186" s="79" t="str">
        <f t="shared" si="119"/>
        <v>X</v>
      </c>
      <c r="AU186" s="79" t="str">
        <f t="shared" si="120"/>
        <v>O</v>
      </c>
      <c r="AV186" s="79" t="str">
        <f t="shared" si="121"/>
        <v>X</v>
      </c>
    </row>
    <row r="187" spans="1:48" s="37" customFormat="1" ht="12" x14ac:dyDescent="0.3">
      <c r="A187" s="74" t="s">
        <v>1977</v>
      </c>
      <c r="B187" s="75" t="s">
        <v>1978</v>
      </c>
      <c r="C187" s="85">
        <v>772</v>
      </c>
      <c r="D187" s="86">
        <v>130.30000000000001</v>
      </c>
      <c r="E187" s="87">
        <v>39</v>
      </c>
      <c r="F187" s="86">
        <v>101.9</v>
      </c>
      <c r="G187" s="17">
        <v>31</v>
      </c>
      <c r="H187" s="88">
        <v>106</v>
      </c>
      <c r="I187" s="89"/>
      <c r="J187" s="89"/>
      <c r="K187" s="89">
        <v>115000</v>
      </c>
      <c r="L187" s="89" t="s">
        <v>71</v>
      </c>
      <c r="M187" s="90">
        <f t="shared" si="106"/>
        <v>-115000</v>
      </c>
      <c r="N187" s="4" t="str">
        <f t="shared" si="107"/>
        <v/>
      </c>
      <c r="O187" s="91">
        <f t="shared" si="108"/>
        <v>0</v>
      </c>
      <c r="P187" s="91">
        <f t="shared" si="109"/>
        <v>2948.7179487179487</v>
      </c>
      <c r="Q187" s="79">
        <v>3</v>
      </c>
      <c r="R187" s="79">
        <v>2</v>
      </c>
      <c r="S187" s="79" t="s">
        <v>72</v>
      </c>
      <c r="T187" s="5" t="s">
        <v>167</v>
      </c>
      <c r="U187" s="9"/>
      <c r="W187" s="86">
        <f t="shared" si="123"/>
        <v>130.30000000000001</v>
      </c>
      <c r="X187" s="87">
        <f t="shared" si="123"/>
        <v>39</v>
      </c>
      <c r="Y187" s="92">
        <f t="shared" si="124"/>
        <v>106</v>
      </c>
      <c r="Z187" s="90">
        <f t="shared" si="124"/>
        <v>0</v>
      </c>
      <c r="AA187" s="90">
        <f t="shared" si="110"/>
        <v>115000</v>
      </c>
      <c r="AB187" s="90">
        <f t="shared" si="125"/>
        <v>-115000</v>
      </c>
      <c r="AC187" s="4" t="str">
        <f t="shared" si="125"/>
        <v/>
      </c>
      <c r="AD187" s="91">
        <f t="shared" si="125"/>
        <v>0</v>
      </c>
      <c r="AE187" s="79" t="str">
        <f t="shared" si="111"/>
        <v>계</v>
      </c>
      <c r="AF187" s="79" t="str">
        <f t="shared" si="112"/>
        <v>3/2</v>
      </c>
      <c r="AH187" s="20" t="str">
        <f t="shared" si="99"/>
        <v>백현동 백현마을2단지</v>
      </c>
      <c r="AI187" s="87">
        <f t="shared" si="100"/>
        <v>39</v>
      </c>
      <c r="AJ187" s="79" t="str">
        <f t="shared" si="113"/>
        <v>A-</v>
      </c>
      <c r="AK187" s="79" t="s">
        <v>13</v>
      </c>
      <c r="AL187" s="79" t="s">
        <v>62</v>
      </c>
      <c r="AM187" s="79" t="s">
        <v>63</v>
      </c>
      <c r="AN187" s="79" t="str">
        <f t="shared" si="114"/>
        <v>C</v>
      </c>
      <c r="AO187" s="79" t="str">
        <f t="shared" si="115"/>
        <v/>
      </c>
      <c r="AP187" s="79" t="str">
        <f t="shared" si="116"/>
        <v/>
      </c>
      <c r="AQ187" s="79" t="str">
        <f t="shared" si="117"/>
        <v>O</v>
      </c>
      <c r="AR187" s="79" t="str">
        <f t="shared" si="118"/>
        <v>O</v>
      </c>
      <c r="AS187" s="79" t="s">
        <v>2</v>
      </c>
      <c r="AT187" s="79" t="str">
        <f t="shared" si="119"/>
        <v>X</v>
      </c>
      <c r="AU187" s="79" t="str">
        <f t="shared" si="120"/>
        <v>O</v>
      </c>
      <c r="AV187" s="79" t="str">
        <f t="shared" si="121"/>
        <v/>
      </c>
    </row>
    <row r="188" spans="1:48" s="37" customFormat="1" ht="12" x14ac:dyDescent="0.3">
      <c r="A188" s="74" t="s">
        <v>1979</v>
      </c>
      <c r="B188" s="75" t="s">
        <v>1978</v>
      </c>
      <c r="C188" s="85">
        <v>772</v>
      </c>
      <c r="D188" s="86">
        <v>151.80000000000001</v>
      </c>
      <c r="E188" s="87">
        <v>46</v>
      </c>
      <c r="F188" s="86">
        <v>118.7</v>
      </c>
      <c r="G188" s="17">
        <v>36</v>
      </c>
      <c r="H188" s="88">
        <v>73</v>
      </c>
      <c r="I188" s="89">
        <v>250000</v>
      </c>
      <c r="J188" s="89" t="s">
        <v>84</v>
      </c>
      <c r="K188" s="89">
        <v>125000</v>
      </c>
      <c r="L188" s="89" t="s">
        <v>84</v>
      </c>
      <c r="M188" s="90">
        <f t="shared" si="106"/>
        <v>125000</v>
      </c>
      <c r="N188" s="4">
        <f t="shared" si="107"/>
        <v>0.5</v>
      </c>
      <c r="O188" s="91">
        <f t="shared" si="108"/>
        <v>5434.782608695652</v>
      </c>
      <c r="P188" s="91">
        <f t="shared" si="109"/>
        <v>2717.391304347826</v>
      </c>
      <c r="Q188" s="79">
        <v>3</v>
      </c>
      <c r="R188" s="79">
        <v>2</v>
      </c>
      <c r="S188" s="79" t="s">
        <v>72</v>
      </c>
      <c r="T188" s="5" t="s">
        <v>109</v>
      </c>
      <c r="U188" s="9"/>
      <c r="W188" s="86">
        <f t="shared" si="123"/>
        <v>151.80000000000001</v>
      </c>
      <c r="X188" s="87">
        <f t="shared" si="123"/>
        <v>46</v>
      </c>
      <c r="Y188" s="92">
        <f t="shared" si="124"/>
        <v>73</v>
      </c>
      <c r="Z188" s="90">
        <f t="shared" si="124"/>
        <v>250000</v>
      </c>
      <c r="AA188" s="90">
        <f t="shared" si="110"/>
        <v>125000</v>
      </c>
      <c r="AB188" s="90">
        <f t="shared" si="125"/>
        <v>125000</v>
      </c>
      <c r="AC188" s="4">
        <f t="shared" si="125"/>
        <v>0.5</v>
      </c>
      <c r="AD188" s="91">
        <f t="shared" si="125"/>
        <v>5434.782608695652</v>
      </c>
      <c r="AE188" s="79" t="str">
        <f t="shared" si="111"/>
        <v>계</v>
      </c>
      <c r="AF188" s="79" t="str">
        <f t="shared" si="112"/>
        <v>3/2</v>
      </c>
      <c r="AH188" s="20" t="str">
        <f t="shared" si="99"/>
        <v>백현동 백현마을2단지</v>
      </c>
      <c r="AI188" s="87">
        <f t="shared" si="100"/>
        <v>46</v>
      </c>
      <c r="AJ188" s="79" t="str">
        <f t="shared" si="113"/>
        <v>A-</v>
      </c>
      <c r="AK188" s="79" t="s">
        <v>13</v>
      </c>
      <c r="AL188" s="79" t="s">
        <v>62</v>
      </c>
      <c r="AM188" s="79" t="s">
        <v>63</v>
      </c>
      <c r="AN188" s="79" t="str">
        <f t="shared" si="114"/>
        <v>C</v>
      </c>
      <c r="AO188" s="79" t="str">
        <f t="shared" si="115"/>
        <v>X</v>
      </c>
      <c r="AP188" s="79" t="str">
        <f t="shared" si="116"/>
        <v>X</v>
      </c>
      <c r="AQ188" s="79" t="str">
        <f t="shared" si="117"/>
        <v>X</v>
      </c>
      <c r="AR188" s="79" t="str">
        <f t="shared" si="118"/>
        <v>X</v>
      </c>
      <c r="AS188" s="79" t="s">
        <v>2</v>
      </c>
      <c r="AT188" s="79" t="str">
        <f t="shared" si="119"/>
        <v>X</v>
      </c>
      <c r="AU188" s="79" t="str">
        <f t="shared" si="120"/>
        <v>O</v>
      </c>
      <c r="AV188" s="79" t="str">
        <f t="shared" si="121"/>
        <v>X</v>
      </c>
    </row>
    <row r="189" spans="1:48" s="37" customFormat="1" ht="12" x14ac:dyDescent="0.3">
      <c r="A189" s="74" t="s">
        <v>1979</v>
      </c>
      <c r="B189" s="75" t="s">
        <v>1767</v>
      </c>
      <c r="C189" s="85">
        <v>772</v>
      </c>
      <c r="D189" s="86">
        <v>151.4</v>
      </c>
      <c r="E189" s="87">
        <v>46</v>
      </c>
      <c r="F189" s="86">
        <v>118.4</v>
      </c>
      <c r="G189" s="17">
        <v>36</v>
      </c>
      <c r="H189" s="88">
        <v>40</v>
      </c>
      <c r="I189" s="89"/>
      <c r="J189" s="89"/>
      <c r="K189" s="89">
        <v>120000</v>
      </c>
      <c r="L189" s="89" t="s">
        <v>74</v>
      </c>
      <c r="M189" s="90">
        <f t="shared" si="106"/>
        <v>-120000</v>
      </c>
      <c r="N189" s="4" t="str">
        <f t="shared" si="107"/>
        <v/>
      </c>
      <c r="O189" s="91">
        <f t="shared" si="108"/>
        <v>0</v>
      </c>
      <c r="P189" s="91">
        <f t="shared" si="109"/>
        <v>2608.695652173913</v>
      </c>
      <c r="Q189" s="79">
        <v>3</v>
      </c>
      <c r="R189" s="79">
        <v>2</v>
      </c>
      <c r="S189" s="79" t="s">
        <v>72</v>
      </c>
      <c r="T189" s="5" t="s">
        <v>110</v>
      </c>
      <c r="U189" s="9"/>
      <c r="W189" s="86">
        <f t="shared" ref="W189:X204" si="126">D189</f>
        <v>151.4</v>
      </c>
      <c r="X189" s="87">
        <f t="shared" si="126"/>
        <v>46</v>
      </c>
      <c r="Y189" s="92">
        <f t="shared" ref="Y189:Z204" si="127">H189</f>
        <v>40</v>
      </c>
      <c r="Z189" s="90">
        <f t="shared" si="127"/>
        <v>0</v>
      </c>
      <c r="AA189" s="90">
        <f t="shared" si="110"/>
        <v>120000</v>
      </c>
      <c r="AB189" s="90">
        <f t="shared" si="125"/>
        <v>-120000</v>
      </c>
      <c r="AC189" s="4" t="str">
        <f t="shared" si="125"/>
        <v/>
      </c>
      <c r="AD189" s="91">
        <f t="shared" si="125"/>
        <v>0</v>
      </c>
      <c r="AE189" s="79" t="str">
        <f t="shared" si="111"/>
        <v>계</v>
      </c>
      <c r="AF189" s="79" t="str">
        <f t="shared" si="112"/>
        <v>3/2</v>
      </c>
      <c r="AH189" s="20" t="str">
        <f t="shared" si="99"/>
        <v>백현동 백현마을2단지</v>
      </c>
      <c r="AI189" s="87">
        <f t="shared" si="100"/>
        <v>46</v>
      </c>
      <c r="AJ189" s="79" t="str">
        <f t="shared" si="113"/>
        <v>A-</v>
      </c>
      <c r="AK189" s="79" t="s">
        <v>13</v>
      </c>
      <c r="AL189" s="79" t="s">
        <v>62</v>
      </c>
      <c r="AM189" s="79" t="s">
        <v>63</v>
      </c>
      <c r="AN189" s="79" t="str">
        <f t="shared" si="114"/>
        <v>C</v>
      </c>
      <c r="AO189" s="79" t="str">
        <f t="shared" si="115"/>
        <v/>
      </c>
      <c r="AP189" s="79" t="str">
        <f t="shared" si="116"/>
        <v/>
      </c>
      <c r="AQ189" s="79" t="str">
        <f t="shared" si="117"/>
        <v>O</v>
      </c>
      <c r="AR189" s="79" t="str">
        <f t="shared" si="118"/>
        <v>O</v>
      </c>
      <c r="AS189" s="79" t="s">
        <v>2</v>
      </c>
      <c r="AT189" s="79" t="str">
        <f t="shared" si="119"/>
        <v>X</v>
      </c>
      <c r="AU189" s="79" t="str">
        <f t="shared" si="120"/>
        <v>O</v>
      </c>
      <c r="AV189" s="79" t="str">
        <f t="shared" si="121"/>
        <v/>
      </c>
    </row>
    <row r="190" spans="1:48" s="37" customFormat="1" ht="12" x14ac:dyDescent="0.3">
      <c r="A190" s="74" t="s">
        <v>1979</v>
      </c>
      <c r="B190" s="75" t="s">
        <v>1980</v>
      </c>
      <c r="C190" s="85">
        <v>772</v>
      </c>
      <c r="D190" s="86">
        <v>152.1</v>
      </c>
      <c r="E190" s="87">
        <v>46</v>
      </c>
      <c r="F190" s="86">
        <v>118.9</v>
      </c>
      <c r="G190" s="17">
        <v>36</v>
      </c>
      <c r="H190" s="88">
        <v>46</v>
      </c>
      <c r="I190" s="89"/>
      <c r="J190" s="89"/>
      <c r="K190" s="89">
        <v>120000</v>
      </c>
      <c r="L190" s="89" t="s">
        <v>59</v>
      </c>
      <c r="M190" s="90">
        <f t="shared" si="106"/>
        <v>-120000</v>
      </c>
      <c r="N190" s="4" t="str">
        <f t="shared" si="107"/>
        <v/>
      </c>
      <c r="O190" s="91">
        <f t="shared" si="108"/>
        <v>0</v>
      </c>
      <c r="P190" s="91">
        <f t="shared" si="109"/>
        <v>2608.695652173913</v>
      </c>
      <c r="Q190" s="79">
        <v>3</v>
      </c>
      <c r="R190" s="79">
        <v>2</v>
      </c>
      <c r="S190" s="79" t="s">
        <v>72</v>
      </c>
      <c r="T190" s="5" t="s">
        <v>168</v>
      </c>
      <c r="U190" s="9"/>
      <c r="W190" s="86">
        <f t="shared" si="126"/>
        <v>152.1</v>
      </c>
      <c r="X190" s="87">
        <f t="shared" si="126"/>
        <v>46</v>
      </c>
      <c r="Y190" s="92">
        <f t="shared" si="127"/>
        <v>46</v>
      </c>
      <c r="Z190" s="90">
        <f t="shared" si="127"/>
        <v>0</v>
      </c>
      <c r="AA190" s="90">
        <f t="shared" si="110"/>
        <v>120000</v>
      </c>
      <c r="AB190" s="90">
        <f t="shared" si="125"/>
        <v>-120000</v>
      </c>
      <c r="AC190" s="4" t="str">
        <f t="shared" si="125"/>
        <v/>
      </c>
      <c r="AD190" s="91">
        <f t="shared" si="125"/>
        <v>0</v>
      </c>
      <c r="AE190" s="79" t="str">
        <f t="shared" si="111"/>
        <v>계</v>
      </c>
      <c r="AF190" s="79" t="str">
        <f t="shared" si="112"/>
        <v>3/2</v>
      </c>
      <c r="AH190" s="20" t="str">
        <f t="shared" si="99"/>
        <v>백현동 백현마을2단지</v>
      </c>
      <c r="AI190" s="87">
        <f t="shared" si="100"/>
        <v>46</v>
      </c>
      <c r="AJ190" s="79" t="str">
        <f t="shared" si="113"/>
        <v>A-</v>
      </c>
      <c r="AK190" s="79" t="s">
        <v>13</v>
      </c>
      <c r="AL190" s="79" t="s">
        <v>62</v>
      </c>
      <c r="AM190" s="79" t="s">
        <v>63</v>
      </c>
      <c r="AN190" s="79" t="str">
        <f t="shared" si="114"/>
        <v>C</v>
      </c>
      <c r="AO190" s="79" t="str">
        <f t="shared" si="115"/>
        <v/>
      </c>
      <c r="AP190" s="79" t="str">
        <f t="shared" si="116"/>
        <v/>
      </c>
      <c r="AQ190" s="79" t="str">
        <f t="shared" si="117"/>
        <v>O</v>
      </c>
      <c r="AR190" s="79" t="str">
        <f t="shared" si="118"/>
        <v>O</v>
      </c>
      <c r="AS190" s="79" t="s">
        <v>2</v>
      </c>
      <c r="AT190" s="79" t="str">
        <f t="shared" si="119"/>
        <v>X</v>
      </c>
      <c r="AU190" s="79" t="str">
        <f t="shared" si="120"/>
        <v>O</v>
      </c>
      <c r="AV190" s="79" t="str">
        <f t="shared" si="121"/>
        <v/>
      </c>
    </row>
    <row r="191" spans="1:48" s="37" customFormat="1" ht="12" x14ac:dyDescent="0.3">
      <c r="A191" s="74" t="s">
        <v>1981</v>
      </c>
      <c r="B191" s="75" t="s">
        <v>1982</v>
      </c>
      <c r="C191" s="85">
        <v>417</v>
      </c>
      <c r="D191" s="86">
        <v>123.2</v>
      </c>
      <c r="E191" s="87">
        <v>37</v>
      </c>
      <c r="F191" s="86">
        <v>96.1</v>
      </c>
      <c r="G191" s="17">
        <v>29</v>
      </c>
      <c r="H191" s="88">
        <v>33</v>
      </c>
      <c r="I191" s="89"/>
      <c r="J191" s="89"/>
      <c r="K191" s="89"/>
      <c r="L191" s="89"/>
      <c r="M191" s="90">
        <f t="shared" si="106"/>
        <v>0</v>
      </c>
      <c r="N191" s="4" t="str">
        <f t="shared" si="107"/>
        <v/>
      </c>
      <c r="O191" s="91">
        <f t="shared" si="108"/>
        <v>0</v>
      </c>
      <c r="P191" s="91">
        <f t="shared" si="109"/>
        <v>0</v>
      </c>
      <c r="Q191" s="79">
        <v>3</v>
      </c>
      <c r="R191" s="79">
        <v>2</v>
      </c>
      <c r="S191" s="79" t="s">
        <v>72</v>
      </c>
      <c r="T191" s="5" t="s">
        <v>169</v>
      </c>
      <c r="U191" s="9"/>
      <c r="W191" s="86">
        <f t="shared" si="126"/>
        <v>123.2</v>
      </c>
      <c r="X191" s="87">
        <f t="shared" si="126"/>
        <v>37</v>
      </c>
      <c r="Y191" s="92">
        <f t="shared" si="127"/>
        <v>33</v>
      </c>
      <c r="Z191" s="90">
        <f t="shared" si="127"/>
        <v>0</v>
      </c>
      <c r="AA191" s="90">
        <f t="shared" si="110"/>
        <v>0</v>
      </c>
      <c r="AB191" s="90">
        <f t="shared" si="125"/>
        <v>0</v>
      </c>
      <c r="AC191" s="4" t="str">
        <f t="shared" si="125"/>
        <v/>
      </c>
      <c r="AD191" s="91">
        <f t="shared" si="125"/>
        <v>0</v>
      </c>
      <c r="AE191" s="79" t="str">
        <f t="shared" si="111"/>
        <v>계</v>
      </c>
      <c r="AF191" s="79" t="str">
        <f t="shared" si="112"/>
        <v>3/2</v>
      </c>
      <c r="AH191" s="20" t="str">
        <f t="shared" si="99"/>
        <v>백현동 알파리움1단지</v>
      </c>
      <c r="AI191" s="87">
        <f t="shared" si="100"/>
        <v>37</v>
      </c>
      <c r="AJ191" s="79" t="str">
        <f t="shared" si="113"/>
        <v>A-</v>
      </c>
      <c r="AK191" s="79" t="s">
        <v>13</v>
      </c>
      <c r="AL191" s="79" t="s">
        <v>62</v>
      </c>
      <c r="AM191" s="79" t="s">
        <v>63</v>
      </c>
      <c r="AN191" s="79" t="str">
        <f t="shared" si="114"/>
        <v>C</v>
      </c>
      <c r="AO191" s="79" t="str">
        <f t="shared" si="115"/>
        <v/>
      </c>
      <c r="AP191" s="79" t="str">
        <f t="shared" si="116"/>
        <v/>
      </c>
      <c r="AQ191" s="79" t="str">
        <f t="shared" si="117"/>
        <v>O</v>
      </c>
      <c r="AR191" s="79" t="str">
        <f t="shared" si="118"/>
        <v>O</v>
      </c>
      <c r="AS191" s="79" t="s">
        <v>2</v>
      </c>
      <c r="AT191" s="79" t="str">
        <f t="shared" si="119"/>
        <v>X</v>
      </c>
      <c r="AU191" s="79" t="str">
        <f t="shared" si="120"/>
        <v>O</v>
      </c>
      <c r="AV191" s="79" t="str">
        <f t="shared" si="121"/>
        <v/>
      </c>
    </row>
    <row r="192" spans="1:48" s="37" customFormat="1" ht="12" x14ac:dyDescent="0.3">
      <c r="A192" s="74" t="s">
        <v>1981</v>
      </c>
      <c r="B192" s="75" t="s">
        <v>1982</v>
      </c>
      <c r="C192" s="85">
        <v>417</v>
      </c>
      <c r="D192" s="86">
        <v>124.5</v>
      </c>
      <c r="E192" s="87">
        <v>38</v>
      </c>
      <c r="F192" s="86">
        <v>96.8</v>
      </c>
      <c r="G192" s="17">
        <v>29</v>
      </c>
      <c r="H192" s="88">
        <v>35</v>
      </c>
      <c r="I192" s="89"/>
      <c r="J192" s="89"/>
      <c r="K192" s="89"/>
      <c r="L192" s="89"/>
      <c r="M192" s="90">
        <f t="shared" si="106"/>
        <v>0</v>
      </c>
      <c r="N192" s="4" t="str">
        <f t="shared" si="107"/>
        <v/>
      </c>
      <c r="O192" s="91">
        <f t="shared" si="108"/>
        <v>0</v>
      </c>
      <c r="P192" s="91">
        <f t="shared" si="109"/>
        <v>0</v>
      </c>
      <c r="Q192" s="79">
        <v>3</v>
      </c>
      <c r="R192" s="79">
        <v>2</v>
      </c>
      <c r="S192" s="79" t="s">
        <v>72</v>
      </c>
      <c r="T192" s="5" t="s">
        <v>92</v>
      </c>
      <c r="U192" s="9"/>
      <c r="W192" s="86">
        <f t="shared" si="126"/>
        <v>124.5</v>
      </c>
      <c r="X192" s="87">
        <f t="shared" si="126"/>
        <v>38</v>
      </c>
      <c r="Y192" s="92">
        <f t="shared" si="127"/>
        <v>35</v>
      </c>
      <c r="Z192" s="90">
        <f t="shared" si="127"/>
        <v>0</v>
      </c>
      <c r="AA192" s="90">
        <f t="shared" si="110"/>
        <v>0</v>
      </c>
      <c r="AB192" s="90">
        <f t="shared" si="125"/>
        <v>0</v>
      </c>
      <c r="AC192" s="4" t="str">
        <f t="shared" si="125"/>
        <v/>
      </c>
      <c r="AD192" s="91">
        <f t="shared" si="125"/>
        <v>0</v>
      </c>
      <c r="AE192" s="79" t="str">
        <f t="shared" si="111"/>
        <v>계</v>
      </c>
      <c r="AF192" s="79" t="str">
        <f t="shared" si="112"/>
        <v>3/2</v>
      </c>
      <c r="AH192" s="20" t="str">
        <f t="shared" si="99"/>
        <v>백현동 알파리움1단지</v>
      </c>
      <c r="AI192" s="87">
        <f t="shared" si="100"/>
        <v>38</v>
      </c>
      <c r="AJ192" s="79" t="str">
        <f t="shared" si="113"/>
        <v>A-</v>
      </c>
      <c r="AK192" s="79" t="s">
        <v>13</v>
      </c>
      <c r="AL192" s="79" t="s">
        <v>62</v>
      </c>
      <c r="AM192" s="79" t="s">
        <v>63</v>
      </c>
      <c r="AN192" s="79" t="str">
        <f t="shared" si="114"/>
        <v>C</v>
      </c>
      <c r="AO192" s="79" t="str">
        <f t="shared" si="115"/>
        <v/>
      </c>
      <c r="AP192" s="79" t="str">
        <f t="shared" si="116"/>
        <v/>
      </c>
      <c r="AQ192" s="79" t="str">
        <f t="shared" si="117"/>
        <v>O</v>
      </c>
      <c r="AR192" s="79" t="str">
        <f t="shared" si="118"/>
        <v>O</v>
      </c>
      <c r="AS192" s="79" t="s">
        <v>2</v>
      </c>
      <c r="AT192" s="79" t="str">
        <f t="shared" si="119"/>
        <v>X</v>
      </c>
      <c r="AU192" s="79" t="str">
        <f t="shared" si="120"/>
        <v>O</v>
      </c>
      <c r="AV192" s="79" t="str">
        <f t="shared" si="121"/>
        <v/>
      </c>
    </row>
    <row r="193" spans="1:48" s="37" customFormat="1" ht="12" x14ac:dyDescent="0.3">
      <c r="A193" s="74" t="s">
        <v>1983</v>
      </c>
      <c r="B193" s="75" t="s">
        <v>1982</v>
      </c>
      <c r="C193" s="85">
        <v>417</v>
      </c>
      <c r="D193" s="86">
        <v>124.2</v>
      </c>
      <c r="E193" s="87">
        <v>38</v>
      </c>
      <c r="F193" s="86">
        <v>96.6</v>
      </c>
      <c r="G193" s="17">
        <v>29</v>
      </c>
      <c r="H193" s="88">
        <v>17</v>
      </c>
      <c r="I193" s="89"/>
      <c r="J193" s="89"/>
      <c r="K193" s="89"/>
      <c r="L193" s="89"/>
      <c r="M193" s="90">
        <f t="shared" si="106"/>
        <v>0</v>
      </c>
      <c r="N193" s="4" t="str">
        <f t="shared" si="107"/>
        <v/>
      </c>
      <c r="O193" s="91">
        <f t="shared" si="108"/>
        <v>0</v>
      </c>
      <c r="P193" s="91">
        <f t="shared" si="109"/>
        <v>0</v>
      </c>
      <c r="Q193" s="79">
        <v>3</v>
      </c>
      <c r="R193" s="79">
        <v>2</v>
      </c>
      <c r="S193" s="79" t="s">
        <v>72</v>
      </c>
      <c r="T193" s="5" t="s">
        <v>170</v>
      </c>
      <c r="U193" s="9"/>
      <c r="W193" s="86">
        <f t="shared" si="126"/>
        <v>124.2</v>
      </c>
      <c r="X193" s="87">
        <f t="shared" si="126"/>
        <v>38</v>
      </c>
      <c r="Y193" s="92">
        <f t="shared" si="127"/>
        <v>17</v>
      </c>
      <c r="Z193" s="90">
        <f t="shared" si="127"/>
        <v>0</v>
      </c>
      <c r="AA193" s="90">
        <f t="shared" si="110"/>
        <v>0</v>
      </c>
      <c r="AB193" s="90">
        <f t="shared" si="125"/>
        <v>0</v>
      </c>
      <c r="AC193" s="4" t="str">
        <f t="shared" si="125"/>
        <v/>
      </c>
      <c r="AD193" s="91">
        <f t="shared" si="125"/>
        <v>0</v>
      </c>
      <c r="AE193" s="79" t="str">
        <f t="shared" si="111"/>
        <v>계</v>
      </c>
      <c r="AF193" s="79" t="str">
        <f t="shared" si="112"/>
        <v>3/2</v>
      </c>
      <c r="AH193" s="20" t="str">
        <f t="shared" si="99"/>
        <v>백현동 알파리움1단지</v>
      </c>
      <c r="AI193" s="87">
        <f t="shared" si="100"/>
        <v>38</v>
      </c>
      <c r="AJ193" s="79" t="str">
        <f t="shared" si="113"/>
        <v>A-</v>
      </c>
      <c r="AK193" s="79" t="s">
        <v>13</v>
      </c>
      <c r="AL193" s="79" t="s">
        <v>62</v>
      </c>
      <c r="AM193" s="79" t="s">
        <v>63</v>
      </c>
      <c r="AN193" s="79" t="str">
        <f t="shared" si="114"/>
        <v>C</v>
      </c>
      <c r="AO193" s="79" t="str">
        <f t="shared" si="115"/>
        <v/>
      </c>
      <c r="AP193" s="79" t="str">
        <f t="shared" si="116"/>
        <v/>
      </c>
      <c r="AQ193" s="79" t="str">
        <f t="shared" si="117"/>
        <v>O</v>
      </c>
      <c r="AR193" s="79" t="str">
        <f t="shared" si="118"/>
        <v>O</v>
      </c>
      <c r="AS193" s="79" t="s">
        <v>2</v>
      </c>
      <c r="AT193" s="79" t="str">
        <f t="shared" si="119"/>
        <v>X</v>
      </c>
      <c r="AU193" s="79" t="str">
        <f t="shared" si="120"/>
        <v>O</v>
      </c>
      <c r="AV193" s="79" t="str">
        <f t="shared" si="121"/>
        <v/>
      </c>
    </row>
    <row r="194" spans="1:48" s="37" customFormat="1" ht="12" x14ac:dyDescent="0.3">
      <c r="A194" s="74" t="s">
        <v>1981</v>
      </c>
      <c r="B194" s="75" t="s">
        <v>1982</v>
      </c>
      <c r="C194" s="85">
        <v>417</v>
      </c>
      <c r="D194" s="86">
        <v>140.1</v>
      </c>
      <c r="E194" s="87">
        <v>42</v>
      </c>
      <c r="F194" s="86">
        <v>110.3</v>
      </c>
      <c r="G194" s="17">
        <v>33</v>
      </c>
      <c r="H194" s="88">
        <v>35</v>
      </c>
      <c r="I194" s="89"/>
      <c r="J194" s="89"/>
      <c r="K194" s="89"/>
      <c r="L194" s="89"/>
      <c r="M194" s="90">
        <f t="shared" si="106"/>
        <v>0</v>
      </c>
      <c r="N194" s="4" t="str">
        <f t="shared" si="107"/>
        <v/>
      </c>
      <c r="O194" s="91">
        <f t="shared" si="108"/>
        <v>0</v>
      </c>
      <c r="P194" s="91">
        <f t="shared" si="109"/>
        <v>0</v>
      </c>
      <c r="Q194" s="79">
        <v>3</v>
      </c>
      <c r="R194" s="79">
        <v>2</v>
      </c>
      <c r="S194" s="79" t="s">
        <v>72</v>
      </c>
      <c r="T194" s="5">
        <v>140</v>
      </c>
      <c r="U194" s="9"/>
      <c r="W194" s="86">
        <f t="shared" si="126"/>
        <v>140.1</v>
      </c>
      <c r="X194" s="87">
        <f t="shared" si="126"/>
        <v>42</v>
      </c>
      <c r="Y194" s="92">
        <f t="shared" si="127"/>
        <v>35</v>
      </c>
      <c r="Z194" s="90">
        <f t="shared" si="127"/>
        <v>0</v>
      </c>
      <c r="AA194" s="90">
        <f t="shared" si="110"/>
        <v>0</v>
      </c>
      <c r="AB194" s="90">
        <f t="shared" si="125"/>
        <v>0</v>
      </c>
      <c r="AC194" s="4" t="str">
        <f t="shared" si="125"/>
        <v/>
      </c>
      <c r="AD194" s="91">
        <f t="shared" si="125"/>
        <v>0</v>
      </c>
      <c r="AE194" s="79" t="str">
        <f t="shared" si="111"/>
        <v>계</v>
      </c>
      <c r="AF194" s="79" t="str">
        <f t="shared" si="112"/>
        <v>3/2</v>
      </c>
      <c r="AH194" s="20" t="str">
        <f t="shared" si="99"/>
        <v>백현동 알파리움1단지</v>
      </c>
      <c r="AI194" s="87">
        <f t="shared" si="100"/>
        <v>42</v>
      </c>
      <c r="AJ194" s="79" t="str">
        <f t="shared" si="113"/>
        <v>A-</v>
      </c>
      <c r="AK194" s="79" t="s">
        <v>13</v>
      </c>
      <c r="AL194" s="79" t="s">
        <v>62</v>
      </c>
      <c r="AM194" s="79" t="s">
        <v>63</v>
      </c>
      <c r="AN194" s="79" t="str">
        <f t="shared" si="114"/>
        <v>C</v>
      </c>
      <c r="AO194" s="79" t="str">
        <f t="shared" si="115"/>
        <v/>
      </c>
      <c r="AP194" s="79" t="str">
        <f t="shared" si="116"/>
        <v/>
      </c>
      <c r="AQ194" s="79" t="str">
        <f t="shared" si="117"/>
        <v>O</v>
      </c>
      <c r="AR194" s="79" t="str">
        <f t="shared" si="118"/>
        <v>O</v>
      </c>
      <c r="AS194" s="79" t="s">
        <v>2</v>
      </c>
      <c r="AT194" s="79" t="str">
        <f t="shared" si="119"/>
        <v>X</v>
      </c>
      <c r="AU194" s="79" t="str">
        <f t="shared" si="120"/>
        <v>O</v>
      </c>
      <c r="AV194" s="79" t="str">
        <f t="shared" si="121"/>
        <v/>
      </c>
    </row>
    <row r="195" spans="1:48" s="37" customFormat="1" ht="12" x14ac:dyDescent="0.3">
      <c r="A195" s="74" t="s">
        <v>1984</v>
      </c>
      <c r="B195" s="75" t="s">
        <v>1985</v>
      </c>
      <c r="C195" s="85">
        <v>417</v>
      </c>
      <c r="D195" s="86">
        <v>156.80000000000001</v>
      </c>
      <c r="E195" s="87">
        <v>47</v>
      </c>
      <c r="F195" s="86">
        <v>123.3</v>
      </c>
      <c r="G195" s="17">
        <v>37</v>
      </c>
      <c r="H195" s="88">
        <v>70</v>
      </c>
      <c r="I195" s="89"/>
      <c r="J195" s="89"/>
      <c r="K195" s="89"/>
      <c r="L195" s="89"/>
      <c r="M195" s="90">
        <f t="shared" si="106"/>
        <v>0</v>
      </c>
      <c r="N195" s="4" t="str">
        <f t="shared" si="107"/>
        <v/>
      </c>
      <c r="O195" s="91">
        <f t="shared" si="108"/>
        <v>0</v>
      </c>
      <c r="P195" s="91">
        <f t="shared" si="109"/>
        <v>0</v>
      </c>
      <c r="Q195" s="79">
        <v>3</v>
      </c>
      <c r="R195" s="79">
        <v>2</v>
      </c>
      <c r="S195" s="79" t="s">
        <v>72</v>
      </c>
      <c r="T195" s="5" t="s">
        <v>171</v>
      </c>
      <c r="U195" s="9"/>
      <c r="W195" s="86">
        <f t="shared" si="126"/>
        <v>156.80000000000001</v>
      </c>
      <c r="X195" s="87">
        <f t="shared" si="126"/>
        <v>47</v>
      </c>
      <c r="Y195" s="92">
        <f t="shared" si="127"/>
        <v>70</v>
      </c>
      <c r="Z195" s="90">
        <f t="shared" si="127"/>
        <v>0</v>
      </c>
      <c r="AA195" s="90">
        <f t="shared" si="110"/>
        <v>0</v>
      </c>
      <c r="AB195" s="90">
        <f t="shared" si="125"/>
        <v>0</v>
      </c>
      <c r="AC195" s="4" t="str">
        <f t="shared" si="125"/>
        <v/>
      </c>
      <c r="AD195" s="91">
        <f t="shared" si="125"/>
        <v>0</v>
      </c>
      <c r="AE195" s="79" t="str">
        <f t="shared" si="111"/>
        <v>계</v>
      </c>
      <c r="AF195" s="79" t="str">
        <f t="shared" si="112"/>
        <v>3/2</v>
      </c>
      <c r="AH195" s="20" t="str">
        <f t="shared" si="99"/>
        <v>백현동 알파리움1단지</v>
      </c>
      <c r="AI195" s="87">
        <f t="shared" si="100"/>
        <v>47</v>
      </c>
      <c r="AJ195" s="79" t="str">
        <f t="shared" si="113"/>
        <v>A-</v>
      </c>
      <c r="AK195" s="79" t="s">
        <v>13</v>
      </c>
      <c r="AL195" s="79" t="s">
        <v>62</v>
      </c>
      <c r="AM195" s="79" t="s">
        <v>63</v>
      </c>
      <c r="AN195" s="79" t="str">
        <f t="shared" si="114"/>
        <v>C</v>
      </c>
      <c r="AO195" s="79" t="str">
        <f t="shared" si="115"/>
        <v/>
      </c>
      <c r="AP195" s="79" t="str">
        <f t="shared" si="116"/>
        <v/>
      </c>
      <c r="AQ195" s="79" t="str">
        <f t="shared" si="117"/>
        <v>O</v>
      </c>
      <c r="AR195" s="79" t="str">
        <f t="shared" si="118"/>
        <v>O</v>
      </c>
      <c r="AS195" s="79" t="s">
        <v>2</v>
      </c>
      <c r="AT195" s="79" t="str">
        <f t="shared" si="119"/>
        <v>X</v>
      </c>
      <c r="AU195" s="79" t="str">
        <f t="shared" si="120"/>
        <v>O</v>
      </c>
      <c r="AV195" s="79" t="str">
        <f t="shared" si="121"/>
        <v/>
      </c>
    </row>
    <row r="196" spans="1:48" s="37" customFormat="1" ht="12" x14ac:dyDescent="0.3">
      <c r="A196" s="74" t="s">
        <v>1986</v>
      </c>
      <c r="B196" s="75" t="s">
        <v>1985</v>
      </c>
      <c r="C196" s="85">
        <v>417</v>
      </c>
      <c r="D196" s="86">
        <v>157</v>
      </c>
      <c r="E196" s="87">
        <v>47</v>
      </c>
      <c r="F196" s="86">
        <v>123.4</v>
      </c>
      <c r="G196" s="17">
        <v>37</v>
      </c>
      <c r="H196" s="88">
        <v>33</v>
      </c>
      <c r="I196" s="89"/>
      <c r="J196" s="89"/>
      <c r="K196" s="89"/>
      <c r="L196" s="89"/>
      <c r="M196" s="90">
        <f t="shared" si="106"/>
        <v>0</v>
      </c>
      <c r="N196" s="4" t="str">
        <f t="shared" si="107"/>
        <v/>
      </c>
      <c r="O196" s="91">
        <f t="shared" si="108"/>
        <v>0</v>
      </c>
      <c r="P196" s="91">
        <f t="shared" si="109"/>
        <v>0</v>
      </c>
      <c r="Q196" s="79">
        <v>3</v>
      </c>
      <c r="R196" s="79">
        <v>2</v>
      </c>
      <c r="S196" s="79" t="s">
        <v>72</v>
      </c>
      <c r="T196" s="5" t="s">
        <v>172</v>
      </c>
      <c r="U196" s="9"/>
      <c r="W196" s="86">
        <f t="shared" si="126"/>
        <v>157</v>
      </c>
      <c r="X196" s="87">
        <f t="shared" si="126"/>
        <v>47</v>
      </c>
      <c r="Y196" s="92">
        <f t="shared" si="127"/>
        <v>33</v>
      </c>
      <c r="Z196" s="90">
        <f t="shared" si="127"/>
        <v>0</v>
      </c>
      <c r="AA196" s="90">
        <f t="shared" si="110"/>
        <v>0</v>
      </c>
      <c r="AB196" s="90">
        <f t="shared" ref="AB196:AD211" si="128">M196</f>
        <v>0</v>
      </c>
      <c r="AC196" s="4" t="str">
        <f t="shared" si="128"/>
        <v/>
      </c>
      <c r="AD196" s="91">
        <f t="shared" si="128"/>
        <v>0</v>
      </c>
      <c r="AE196" s="79" t="str">
        <f t="shared" si="111"/>
        <v>계</v>
      </c>
      <c r="AF196" s="79" t="str">
        <f t="shared" si="112"/>
        <v>3/2</v>
      </c>
      <c r="AH196" s="20" t="str">
        <f t="shared" ref="AH196:AH259" si="129">IF(A196="","",A196)</f>
        <v>백현동 알파리움1단지</v>
      </c>
      <c r="AI196" s="87">
        <f t="shared" ref="AI196:AI259" si="130">IF(E196="","",E196)</f>
        <v>47</v>
      </c>
      <c r="AJ196" s="79" t="str">
        <f t="shared" si="113"/>
        <v>A-</v>
      </c>
      <c r="AK196" s="79" t="s">
        <v>13</v>
      </c>
      <c r="AL196" s="79" t="s">
        <v>62</v>
      </c>
      <c r="AM196" s="79" t="s">
        <v>63</v>
      </c>
      <c r="AN196" s="79" t="str">
        <f t="shared" si="114"/>
        <v>C</v>
      </c>
      <c r="AO196" s="79" t="str">
        <f t="shared" si="115"/>
        <v/>
      </c>
      <c r="AP196" s="79" t="str">
        <f t="shared" si="116"/>
        <v/>
      </c>
      <c r="AQ196" s="79" t="str">
        <f t="shared" si="117"/>
        <v>O</v>
      </c>
      <c r="AR196" s="79" t="str">
        <f t="shared" si="118"/>
        <v>O</v>
      </c>
      <c r="AS196" s="79" t="s">
        <v>2</v>
      </c>
      <c r="AT196" s="79" t="str">
        <f t="shared" si="119"/>
        <v>X</v>
      </c>
      <c r="AU196" s="79" t="str">
        <f t="shared" si="120"/>
        <v>O</v>
      </c>
      <c r="AV196" s="79" t="str">
        <f t="shared" si="121"/>
        <v/>
      </c>
    </row>
    <row r="197" spans="1:48" s="37" customFormat="1" ht="12" x14ac:dyDescent="0.3">
      <c r="A197" s="74" t="s">
        <v>1984</v>
      </c>
      <c r="B197" s="75" t="s">
        <v>1987</v>
      </c>
      <c r="C197" s="85">
        <v>417</v>
      </c>
      <c r="D197" s="86">
        <v>163.69999999999999</v>
      </c>
      <c r="E197" s="87">
        <v>50</v>
      </c>
      <c r="F197" s="86">
        <v>129.4</v>
      </c>
      <c r="G197" s="17">
        <v>39</v>
      </c>
      <c r="H197" s="88">
        <v>32</v>
      </c>
      <c r="I197" s="89"/>
      <c r="J197" s="89"/>
      <c r="K197" s="89"/>
      <c r="L197" s="89"/>
      <c r="M197" s="90">
        <f t="shared" si="106"/>
        <v>0</v>
      </c>
      <c r="N197" s="4" t="str">
        <f t="shared" si="107"/>
        <v/>
      </c>
      <c r="O197" s="91">
        <f t="shared" si="108"/>
        <v>0</v>
      </c>
      <c r="P197" s="91">
        <f t="shared" si="109"/>
        <v>0</v>
      </c>
      <c r="Q197" s="79">
        <v>4</v>
      </c>
      <c r="R197" s="79">
        <v>2</v>
      </c>
      <c r="S197" s="79" t="s">
        <v>72</v>
      </c>
      <c r="T197" s="5" t="s">
        <v>173</v>
      </c>
      <c r="U197" s="9"/>
      <c r="W197" s="86">
        <f t="shared" si="126"/>
        <v>163.69999999999999</v>
      </c>
      <c r="X197" s="87">
        <f t="shared" si="126"/>
        <v>50</v>
      </c>
      <c r="Y197" s="92">
        <f t="shared" si="127"/>
        <v>32</v>
      </c>
      <c r="Z197" s="90">
        <f t="shared" si="127"/>
        <v>0</v>
      </c>
      <c r="AA197" s="90">
        <f t="shared" si="110"/>
        <v>0</v>
      </c>
      <c r="AB197" s="90">
        <f t="shared" si="128"/>
        <v>0</v>
      </c>
      <c r="AC197" s="4" t="str">
        <f t="shared" si="128"/>
        <v/>
      </c>
      <c r="AD197" s="91">
        <f t="shared" si="128"/>
        <v>0</v>
      </c>
      <c r="AE197" s="79" t="str">
        <f t="shared" si="111"/>
        <v>계</v>
      </c>
      <c r="AF197" s="79" t="str">
        <f t="shared" si="112"/>
        <v>4/2</v>
      </c>
      <c r="AH197" s="20" t="str">
        <f t="shared" si="129"/>
        <v>백현동 알파리움1단지</v>
      </c>
      <c r="AI197" s="87">
        <f t="shared" si="130"/>
        <v>50</v>
      </c>
      <c r="AJ197" s="79" t="str">
        <f t="shared" si="113"/>
        <v>A-</v>
      </c>
      <c r="AK197" s="79" t="s">
        <v>13</v>
      </c>
      <c r="AL197" s="79" t="s">
        <v>62</v>
      </c>
      <c r="AM197" s="79" t="s">
        <v>63</v>
      </c>
      <c r="AN197" s="79" t="str">
        <f t="shared" si="114"/>
        <v>C</v>
      </c>
      <c r="AO197" s="79" t="str">
        <f t="shared" si="115"/>
        <v/>
      </c>
      <c r="AP197" s="79" t="str">
        <f t="shared" si="116"/>
        <v/>
      </c>
      <c r="AQ197" s="79" t="str">
        <f t="shared" si="117"/>
        <v>O</v>
      </c>
      <c r="AR197" s="79" t="str">
        <f t="shared" si="118"/>
        <v>O</v>
      </c>
      <c r="AS197" s="79" t="s">
        <v>2</v>
      </c>
      <c r="AT197" s="79" t="str">
        <f t="shared" si="119"/>
        <v>X</v>
      </c>
      <c r="AU197" s="79" t="str">
        <f t="shared" si="120"/>
        <v>O</v>
      </c>
      <c r="AV197" s="79" t="str">
        <f t="shared" si="121"/>
        <v/>
      </c>
    </row>
    <row r="198" spans="1:48" s="37" customFormat="1" ht="12" x14ac:dyDescent="0.3">
      <c r="A198" s="74" t="s">
        <v>1988</v>
      </c>
      <c r="B198" s="75" t="s">
        <v>1770</v>
      </c>
      <c r="C198" s="85">
        <v>417</v>
      </c>
      <c r="D198" s="86">
        <v>165.9</v>
      </c>
      <c r="E198" s="87">
        <v>50</v>
      </c>
      <c r="F198" s="86">
        <v>129.30000000000001</v>
      </c>
      <c r="G198" s="17">
        <v>39</v>
      </c>
      <c r="H198" s="88">
        <v>31</v>
      </c>
      <c r="I198" s="89"/>
      <c r="J198" s="89"/>
      <c r="K198" s="89"/>
      <c r="L198" s="89"/>
      <c r="M198" s="90">
        <f t="shared" si="106"/>
        <v>0</v>
      </c>
      <c r="N198" s="4" t="str">
        <f t="shared" si="107"/>
        <v/>
      </c>
      <c r="O198" s="91">
        <f t="shared" si="108"/>
        <v>0</v>
      </c>
      <c r="P198" s="91">
        <f t="shared" si="109"/>
        <v>0</v>
      </c>
      <c r="Q198" s="79">
        <v>3</v>
      </c>
      <c r="R198" s="79">
        <v>2</v>
      </c>
      <c r="S198" s="79" t="s">
        <v>72</v>
      </c>
      <c r="T198" s="5" t="s">
        <v>174</v>
      </c>
      <c r="U198" s="9"/>
      <c r="W198" s="86">
        <f t="shared" si="126"/>
        <v>165.9</v>
      </c>
      <c r="X198" s="87">
        <f t="shared" si="126"/>
        <v>50</v>
      </c>
      <c r="Y198" s="92">
        <f t="shared" si="127"/>
        <v>31</v>
      </c>
      <c r="Z198" s="90">
        <f t="shared" si="127"/>
        <v>0</v>
      </c>
      <c r="AA198" s="90">
        <f t="shared" si="110"/>
        <v>0</v>
      </c>
      <c r="AB198" s="90">
        <f t="shared" si="128"/>
        <v>0</v>
      </c>
      <c r="AC198" s="4" t="str">
        <f t="shared" si="128"/>
        <v/>
      </c>
      <c r="AD198" s="91">
        <f t="shared" si="128"/>
        <v>0</v>
      </c>
      <c r="AE198" s="79" t="str">
        <f t="shared" si="111"/>
        <v>계</v>
      </c>
      <c r="AF198" s="79" t="str">
        <f t="shared" si="112"/>
        <v>3/2</v>
      </c>
      <c r="AH198" s="20" t="str">
        <f t="shared" si="129"/>
        <v>백현동 알파리움1단지</v>
      </c>
      <c r="AI198" s="87">
        <f t="shared" si="130"/>
        <v>50</v>
      </c>
      <c r="AJ198" s="79" t="str">
        <f t="shared" si="113"/>
        <v>A-</v>
      </c>
      <c r="AK198" s="79" t="s">
        <v>13</v>
      </c>
      <c r="AL198" s="79" t="s">
        <v>62</v>
      </c>
      <c r="AM198" s="79" t="s">
        <v>63</v>
      </c>
      <c r="AN198" s="79" t="str">
        <f t="shared" si="114"/>
        <v>C</v>
      </c>
      <c r="AO198" s="79" t="str">
        <f t="shared" si="115"/>
        <v/>
      </c>
      <c r="AP198" s="79" t="str">
        <f t="shared" si="116"/>
        <v/>
      </c>
      <c r="AQ198" s="79" t="str">
        <f t="shared" si="117"/>
        <v>O</v>
      </c>
      <c r="AR198" s="79" t="str">
        <f t="shared" si="118"/>
        <v>O</v>
      </c>
      <c r="AS198" s="79" t="s">
        <v>2</v>
      </c>
      <c r="AT198" s="79" t="str">
        <f t="shared" si="119"/>
        <v>X</v>
      </c>
      <c r="AU198" s="79" t="str">
        <f t="shared" si="120"/>
        <v>O</v>
      </c>
      <c r="AV198" s="79" t="str">
        <f t="shared" si="121"/>
        <v/>
      </c>
    </row>
    <row r="199" spans="1:48" s="37" customFormat="1" ht="12" x14ac:dyDescent="0.3">
      <c r="A199" s="74" t="s">
        <v>1988</v>
      </c>
      <c r="B199" s="75" t="s">
        <v>1989</v>
      </c>
      <c r="C199" s="85">
        <v>417</v>
      </c>
      <c r="D199" s="86">
        <v>180.3</v>
      </c>
      <c r="E199" s="87">
        <v>55</v>
      </c>
      <c r="F199" s="86">
        <v>142</v>
      </c>
      <c r="G199" s="17">
        <v>43</v>
      </c>
      <c r="H199" s="88">
        <v>127</v>
      </c>
      <c r="I199" s="89"/>
      <c r="J199" s="89"/>
      <c r="K199" s="89"/>
      <c r="L199" s="89"/>
      <c r="M199" s="90">
        <f t="shared" si="106"/>
        <v>0</v>
      </c>
      <c r="N199" s="4" t="str">
        <f t="shared" si="107"/>
        <v/>
      </c>
      <c r="O199" s="91">
        <f t="shared" si="108"/>
        <v>0</v>
      </c>
      <c r="P199" s="91">
        <f t="shared" si="109"/>
        <v>0</v>
      </c>
      <c r="Q199" s="79">
        <v>4</v>
      </c>
      <c r="R199" s="79">
        <v>2</v>
      </c>
      <c r="S199" s="79" t="s">
        <v>72</v>
      </c>
      <c r="T199" s="5">
        <v>180</v>
      </c>
      <c r="U199" s="9"/>
      <c r="W199" s="86">
        <f t="shared" si="126"/>
        <v>180.3</v>
      </c>
      <c r="X199" s="87">
        <f t="shared" si="126"/>
        <v>55</v>
      </c>
      <c r="Y199" s="92">
        <f t="shared" si="127"/>
        <v>127</v>
      </c>
      <c r="Z199" s="90">
        <f t="shared" si="127"/>
        <v>0</v>
      </c>
      <c r="AA199" s="90">
        <f t="shared" si="110"/>
        <v>0</v>
      </c>
      <c r="AB199" s="90">
        <f t="shared" si="128"/>
        <v>0</v>
      </c>
      <c r="AC199" s="4" t="str">
        <f t="shared" si="128"/>
        <v/>
      </c>
      <c r="AD199" s="91">
        <f t="shared" si="128"/>
        <v>0</v>
      </c>
      <c r="AE199" s="79" t="str">
        <f t="shared" si="111"/>
        <v>계</v>
      </c>
      <c r="AF199" s="79" t="str">
        <f t="shared" si="112"/>
        <v>4/2</v>
      </c>
      <c r="AH199" s="20" t="str">
        <f t="shared" si="129"/>
        <v>백현동 알파리움1단지</v>
      </c>
      <c r="AI199" s="87">
        <f t="shared" si="130"/>
        <v>55</v>
      </c>
      <c r="AJ199" s="79" t="str">
        <f t="shared" si="113"/>
        <v>A-</v>
      </c>
      <c r="AK199" s="79" t="s">
        <v>13</v>
      </c>
      <c r="AL199" s="79" t="s">
        <v>62</v>
      </c>
      <c r="AM199" s="79" t="s">
        <v>63</v>
      </c>
      <c r="AN199" s="79" t="str">
        <f t="shared" si="114"/>
        <v>C</v>
      </c>
      <c r="AO199" s="79" t="str">
        <f t="shared" si="115"/>
        <v/>
      </c>
      <c r="AP199" s="79" t="str">
        <f t="shared" si="116"/>
        <v/>
      </c>
      <c r="AQ199" s="79" t="str">
        <f t="shared" si="117"/>
        <v>O</v>
      </c>
      <c r="AR199" s="79" t="str">
        <f t="shared" si="118"/>
        <v>O</v>
      </c>
      <c r="AS199" s="79" t="s">
        <v>2</v>
      </c>
      <c r="AT199" s="79" t="str">
        <f t="shared" si="119"/>
        <v>X</v>
      </c>
      <c r="AU199" s="79" t="str">
        <f t="shared" si="120"/>
        <v>O</v>
      </c>
      <c r="AV199" s="79" t="str">
        <f t="shared" si="121"/>
        <v/>
      </c>
    </row>
    <row r="200" spans="1:48" s="37" customFormat="1" ht="12" x14ac:dyDescent="0.3">
      <c r="A200" s="74" t="s">
        <v>1988</v>
      </c>
      <c r="B200" s="75" t="s">
        <v>1989</v>
      </c>
      <c r="C200" s="85">
        <v>417</v>
      </c>
      <c r="D200" s="86">
        <v>262.3</v>
      </c>
      <c r="E200" s="87">
        <v>79</v>
      </c>
      <c r="F200" s="86">
        <v>203.8</v>
      </c>
      <c r="G200" s="17">
        <v>62</v>
      </c>
      <c r="H200" s="88">
        <v>4</v>
      </c>
      <c r="I200" s="89"/>
      <c r="J200" s="89"/>
      <c r="K200" s="89"/>
      <c r="L200" s="89"/>
      <c r="M200" s="90">
        <f t="shared" si="106"/>
        <v>0</v>
      </c>
      <c r="N200" s="4" t="str">
        <f t="shared" si="107"/>
        <v/>
      </c>
      <c r="O200" s="91">
        <f t="shared" si="108"/>
        <v>0</v>
      </c>
      <c r="P200" s="91">
        <f t="shared" si="109"/>
        <v>0</v>
      </c>
      <c r="Q200" s="79">
        <v>6</v>
      </c>
      <c r="R200" s="79">
        <v>4</v>
      </c>
      <c r="S200" s="79" t="s">
        <v>72</v>
      </c>
      <c r="T200" s="5">
        <v>262</v>
      </c>
      <c r="U200" s="9"/>
      <c r="W200" s="86">
        <f t="shared" si="126"/>
        <v>262.3</v>
      </c>
      <c r="X200" s="87">
        <f t="shared" si="126"/>
        <v>79</v>
      </c>
      <c r="Y200" s="92">
        <f t="shared" si="127"/>
        <v>4</v>
      </c>
      <c r="Z200" s="90">
        <f t="shared" si="127"/>
        <v>0</v>
      </c>
      <c r="AA200" s="90">
        <f t="shared" si="110"/>
        <v>0</v>
      </c>
      <c r="AB200" s="90">
        <f t="shared" si="128"/>
        <v>0</v>
      </c>
      <c r="AC200" s="4" t="str">
        <f t="shared" si="128"/>
        <v/>
      </c>
      <c r="AD200" s="91">
        <f t="shared" si="128"/>
        <v>0</v>
      </c>
      <c r="AE200" s="79" t="str">
        <f t="shared" si="111"/>
        <v>계</v>
      </c>
      <c r="AF200" s="79" t="str">
        <f t="shared" si="112"/>
        <v>6/4</v>
      </c>
      <c r="AH200" s="20" t="str">
        <f t="shared" si="129"/>
        <v>백현동 알파리움1단지</v>
      </c>
      <c r="AI200" s="87">
        <f t="shared" si="130"/>
        <v>79</v>
      </c>
      <c r="AJ200" s="79" t="str">
        <f t="shared" si="113"/>
        <v>A-</v>
      </c>
      <c r="AK200" s="79" t="s">
        <v>13</v>
      </c>
      <c r="AL200" s="79" t="s">
        <v>62</v>
      </c>
      <c r="AM200" s="79" t="s">
        <v>63</v>
      </c>
      <c r="AN200" s="79" t="str">
        <f t="shared" si="114"/>
        <v>C</v>
      </c>
      <c r="AO200" s="79" t="str">
        <f t="shared" si="115"/>
        <v/>
      </c>
      <c r="AP200" s="79" t="str">
        <f t="shared" si="116"/>
        <v/>
      </c>
      <c r="AQ200" s="79" t="str">
        <f t="shared" si="117"/>
        <v>O</v>
      </c>
      <c r="AR200" s="79" t="str">
        <f t="shared" si="118"/>
        <v>O</v>
      </c>
      <c r="AS200" s="79" t="s">
        <v>2</v>
      </c>
      <c r="AT200" s="79" t="str">
        <f t="shared" si="119"/>
        <v>X</v>
      </c>
      <c r="AU200" s="79" t="str">
        <f t="shared" si="120"/>
        <v>O</v>
      </c>
      <c r="AV200" s="79" t="str">
        <f t="shared" si="121"/>
        <v/>
      </c>
    </row>
    <row r="201" spans="1:48" s="37" customFormat="1" ht="12" x14ac:dyDescent="0.3">
      <c r="A201" s="74" t="s">
        <v>1990</v>
      </c>
      <c r="B201" s="75" t="s">
        <v>1991</v>
      </c>
      <c r="C201" s="85">
        <v>340</v>
      </c>
      <c r="D201" s="86">
        <v>126.1</v>
      </c>
      <c r="E201" s="87">
        <v>38</v>
      </c>
      <c r="F201" s="86">
        <v>101.2</v>
      </c>
      <c r="G201" s="17">
        <v>31</v>
      </c>
      <c r="H201" s="88">
        <v>68</v>
      </c>
      <c r="I201" s="89">
        <v>228000</v>
      </c>
      <c r="J201" s="89" t="s">
        <v>84</v>
      </c>
      <c r="K201" s="89">
        <v>100000</v>
      </c>
      <c r="L201" s="89" t="s">
        <v>84</v>
      </c>
      <c r="M201" s="90">
        <f t="shared" si="106"/>
        <v>128000</v>
      </c>
      <c r="N201" s="4">
        <f t="shared" si="107"/>
        <v>0.43859649122807015</v>
      </c>
      <c r="O201" s="91">
        <f t="shared" si="108"/>
        <v>6000</v>
      </c>
      <c r="P201" s="91">
        <f t="shared" si="109"/>
        <v>2631.5789473684213</v>
      </c>
      <c r="Q201" s="79">
        <v>3</v>
      </c>
      <c r="R201" s="79">
        <v>2</v>
      </c>
      <c r="S201" s="79" t="s">
        <v>72</v>
      </c>
      <c r="T201" s="5" t="s">
        <v>175</v>
      </c>
      <c r="U201" s="9"/>
      <c r="W201" s="86">
        <f t="shared" si="126"/>
        <v>126.1</v>
      </c>
      <c r="X201" s="87">
        <f t="shared" si="126"/>
        <v>38</v>
      </c>
      <c r="Y201" s="92">
        <f t="shared" si="127"/>
        <v>68</v>
      </c>
      <c r="Z201" s="90">
        <f t="shared" si="127"/>
        <v>228000</v>
      </c>
      <c r="AA201" s="90">
        <f t="shared" si="110"/>
        <v>100000</v>
      </c>
      <c r="AB201" s="90">
        <f t="shared" si="128"/>
        <v>128000</v>
      </c>
      <c r="AC201" s="4">
        <f t="shared" si="128"/>
        <v>0.43859649122807015</v>
      </c>
      <c r="AD201" s="91">
        <f t="shared" si="128"/>
        <v>6000</v>
      </c>
      <c r="AE201" s="79" t="str">
        <f t="shared" si="111"/>
        <v>계</v>
      </c>
      <c r="AF201" s="79" t="str">
        <f t="shared" si="112"/>
        <v>3/2</v>
      </c>
      <c r="AH201" s="20" t="str">
        <f t="shared" si="129"/>
        <v>백현동 백현8단지휴먼시아</v>
      </c>
      <c r="AI201" s="87">
        <f t="shared" si="130"/>
        <v>38</v>
      </c>
      <c r="AJ201" s="79" t="str">
        <f t="shared" si="113"/>
        <v>A-</v>
      </c>
      <c r="AK201" s="79" t="s">
        <v>13</v>
      </c>
      <c r="AL201" s="79" t="s">
        <v>62</v>
      </c>
      <c r="AM201" s="79" t="s">
        <v>63</v>
      </c>
      <c r="AN201" s="79" t="str">
        <f t="shared" si="114"/>
        <v>C</v>
      </c>
      <c r="AO201" s="79" t="str">
        <f t="shared" si="115"/>
        <v>X</v>
      </c>
      <c r="AP201" s="79" t="str">
        <f t="shared" si="116"/>
        <v>X</v>
      </c>
      <c r="AQ201" s="79" t="str">
        <f t="shared" si="117"/>
        <v>X</v>
      </c>
      <c r="AR201" s="79" t="str">
        <f t="shared" si="118"/>
        <v>X</v>
      </c>
      <c r="AS201" s="79" t="s">
        <v>2</v>
      </c>
      <c r="AT201" s="79" t="str">
        <f t="shared" si="119"/>
        <v>X</v>
      </c>
      <c r="AU201" s="79" t="str">
        <f t="shared" si="120"/>
        <v>O</v>
      </c>
      <c r="AV201" s="79" t="str">
        <f t="shared" si="121"/>
        <v>X</v>
      </c>
    </row>
    <row r="202" spans="1:48" s="37" customFormat="1" ht="12" x14ac:dyDescent="0.3">
      <c r="A202" s="74" t="s">
        <v>1992</v>
      </c>
      <c r="B202" s="75" t="s">
        <v>1993</v>
      </c>
      <c r="C202" s="85">
        <v>340</v>
      </c>
      <c r="D202" s="86">
        <v>126.5</v>
      </c>
      <c r="E202" s="87">
        <v>38</v>
      </c>
      <c r="F202" s="86">
        <v>101.5</v>
      </c>
      <c r="G202" s="17">
        <v>31</v>
      </c>
      <c r="H202" s="88">
        <v>68</v>
      </c>
      <c r="I202" s="89">
        <v>220000</v>
      </c>
      <c r="J202" s="89" t="s">
        <v>84</v>
      </c>
      <c r="K202" s="89">
        <v>110000</v>
      </c>
      <c r="L202" s="89" t="s">
        <v>84</v>
      </c>
      <c r="M202" s="90">
        <f t="shared" si="106"/>
        <v>110000</v>
      </c>
      <c r="N202" s="4">
        <f t="shared" si="107"/>
        <v>0.5</v>
      </c>
      <c r="O202" s="91">
        <f t="shared" si="108"/>
        <v>5789.4736842105267</v>
      </c>
      <c r="P202" s="91">
        <f t="shared" si="109"/>
        <v>2894.7368421052633</v>
      </c>
      <c r="Q202" s="79">
        <v>3</v>
      </c>
      <c r="R202" s="79">
        <v>2</v>
      </c>
      <c r="S202" s="79" t="s">
        <v>72</v>
      </c>
      <c r="T202" s="5" t="s">
        <v>176</v>
      </c>
      <c r="U202" s="9"/>
      <c r="W202" s="86">
        <f t="shared" si="126"/>
        <v>126.5</v>
      </c>
      <c r="X202" s="87">
        <f t="shared" si="126"/>
        <v>38</v>
      </c>
      <c r="Y202" s="92">
        <f t="shared" si="127"/>
        <v>68</v>
      </c>
      <c r="Z202" s="90">
        <f t="shared" si="127"/>
        <v>220000</v>
      </c>
      <c r="AA202" s="90">
        <f t="shared" si="110"/>
        <v>110000</v>
      </c>
      <c r="AB202" s="90">
        <f t="shared" si="128"/>
        <v>110000</v>
      </c>
      <c r="AC202" s="4">
        <f t="shared" si="128"/>
        <v>0.5</v>
      </c>
      <c r="AD202" s="91">
        <f t="shared" si="128"/>
        <v>5789.4736842105267</v>
      </c>
      <c r="AE202" s="79" t="str">
        <f t="shared" si="111"/>
        <v>계</v>
      </c>
      <c r="AF202" s="79" t="str">
        <f t="shared" si="112"/>
        <v>3/2</v>
      </c>
      <c r="AH202" s="20" t="str">
        <f t="shared" si="129"/>
        <v>백현동 백현8단지휴먼시아</v>
      </c>
      <c r="AI202" s="87">
        <f t="shared" si="130"/>
        <v>38</v>
      </c>
      <c r="AJ202" s="79" t="str">
        <f t="shared" si="113"/>
        <v>A-</v>
      </c>
      <c r="AK202" s="79" t="s">
        <v>13</v>
      </c>
      <c r="AL202" s="79" t="s">
        <v>62</v>
      </c>
      <c r="AM202" s="79" t="s">
        <v>63</v>
      </c>
      <c r="AN202" s="79" t="str">
        <f t="shared" si="114"/>
        <v>C</v>
      </c>
      <c r="AO202" s="79" t="str">
        <f t="shared" si="115"/>
        <v>X</v>
      </c>
      <c r="AP202" s="79" t="str">
        <f t="shared" si="116"/>
        <v>X</v>
      </c>
      <c r="AQ202" s="79" t="str">
        <f t="shared" si="117"/>
        <v>X</v>
      </c>
      <c r="AR202" s="79" t="str">
        <f t="shared" si="118"/>
        <v>X</v>
      </c>
      <c r="AS202" s="79" t="s">
        <v>2</v>
      </c>
      <c r="AT202" s="79" t="str">
        <f t="shared" si="119"/>
        <v>X</v>
      </c>
      <c r="AU202" s="79" t="str">
        <f t="shared" si="120"/>
        <v>O</v>
      </c>
      <c r="AV202" s="79" t="str">
        <f t="shared" si="121"/>
        <v>X</v>
      </c>
    </row>
    <row r="203" spans="1:48" s="37" customFormat="1" ht="12" x14ac:dyDescent="0.3">
      <c r="A203" s="74" t="s">
        <v>1994</v>
      </c>
      <c r="B203" s="75" t="s">
        <v>1744</v>
      </c>
      <c r="C203" s="85">
        <v>340</v>
      </c>
      <c r="D203" s="86">
        <v>145.9</v>
      </c>
      <c r="E203" s="87">
        <v>44</v>
      </c>
      <c r="F203" s="86">
        <v>117.1</v>
      </c>
      <c r="G203" s="17">
        <v>35</v>
      </c>
      <c r="H203" s="88">
        <v>70</v>
      </c>
      <c r="I203" s="89">
        <v>235000</v>
      </c>
      <c r="J203" s="89" t="s">
        <v>74</v>
      </c>
      <c r="K203" s="89">
        <v>130000</v>
      </c>
      <c r="L203" s="89" t="s">
        <v>59</v>
      </c>
      <c r="M203" s="90">
        <f t="shared" si="106"/>
        <v>105000</v>
      </c>
      <c r="N203" s="4">
        <f t="shared" si="107"/>
        <v>0.55319148936170215</v>
      </c>
      <c r="O203" s="91">
        <f t="shared" si="108"/>
        <v>5340.909090909091</v>
      </c>
      <c r="P203" s="91">
        <f t="shared" si="109"/>
        <v>2954.5454545454545</v>
      </c>
      <c r="Q203" s="79">
        <v>4</v>
      </c>
      <c r="R203" s="79">
        <v>2</v>
      </c>
      <c r="S203" s="79" t="s">
        <v>72</v>
      </c>
      <c r="T203" s="5" t="s">
        <v>177</v>
      </c>
      <c r="U203" s="9"/>
      <c r="W203" s="86">
        <f t="shared" si="126"/>
        <v>145.9</v>
      </c>
      <c r="X203" s="87">
        <f t="shared" si="126"/>
        <v>44</v>
      </c>
      <c r="Y203" s="92">
        <f t="shared" si="127"/>
        <v>70</v>
      </c>
      <c r="Z203" s="90">
        <f t="shared" si="127"/>
        <v>235000</v>
      </c>
      <c r="AA203" s="90">
        <f t="shared" si="110"/>
        <v>130000</v>
      </c>
      <c r="AB203" s="90">
        <f t="shared" si="128"/>
        <v>105000</v>
      </c>
      <c r="AC203" s="4">
        <f t="shared" si="128"/>
        <v>0.55319148936170215</v>
      </c>
      <c r="AD203" s="91">
        <f t="shared" si="128"/>
        <v>5340.909090909091</v>
      </c>
      <c r="AE203" s="79" t="str">
        <f t="shared" si="111"/>
        <v>계</v>
      </c>
      <c r="AF203" s="79" t="str">
        <f t="shared" si="112"/>
        <v>4/2</v>
      </c>
      <c r="AH203" s="20" t="str">
        <f t="shared" si="129"/>
        <v>백현동 백현8단지휴먼시아</v>
      </c>
      <c r="AI203" s="87">
        <f t="shared" si="130"/>
        <v>44</v>
      </c>
      <c r="AJ203" s="79" t="str">
        <f t="shared" si="113"/>
        <v>A-</v>
      </c>
      <c r="AK203" s="79" t="s">
        <v>13</v>
      </c>
      <c r="AL203" s="79" t="s">
        <v>62</v>
      </c>
      <c r="AM203" s="79" t="s">
        <v>63</v>
      </c>
      <c r="AN203" s="79" t="str">
        <f t="shared" si="114"/>
        <v>C</v>
      </c>
      <c r="AO203" s="79" t="str">
        <f t="shared" si="115"/>
        <v>X</v>
      </c>
      <c r="AP203" s="79" t="str">
        <f t="shared" si="116"/>
        <v>X</v>
      </c>
      <c r="AQ203" s="79" t="str">
        <f t="shared" si="117"/>
        <v>X</v>
      </c>
      <c r="AR203" s="79" t="str">
        <f t="shared" si="118"/>
        <v>X</v>
      </c>
      <c r="AS203" s="79" t="s">
        <v>2</v>
      </c>
      <c r="AT203" s="79" t="str">
        <f t="shared" si="119"/>
        <v>X</v>
      </c>
      <c r="AU203" s="79" t="str">
        <f t="shared" si="120"/>
        <v>O</v>
      </c>
      <c r="AV203" s="79" t="str">
        <f t="shared" si="121"/>
        <v>X</v>
      </c>
    </row>
    <row r="204" spans="1:48" s="37" customFormat="1" ht="12" x14ac:dyDescent="0.3">
      <c r="A204" s="74" t="s">
        <v>1995</v>
      </c>
      <c r="B204" s="75" t="s">
        <v>1744</v>
      </c>
      <c r="C204" s="85">
        <v>340</v>
      </c>
      <c r="D204" s="86">
        <v>146.30000000000001</v>
      </c>
      <c r="E204" s="87">
        <v>44</v>
      </c>
      <c r="F204" s="86">
        <v>117.4</v>
      </c>
      <c r="G204" s="17">
        <v>36</v>
      </c>
      <c r="H204" s="88">
        <v>102</v>
      </c>
      <c r="I204" s="89">
        <v>230000</v>
      </c>
      <c r="J204" s="89" t="s">
        <v>84</v>
      </c>
      <c r="K204" s="89"/>
      <c r="L204" s="89"/>
      <c r="M204" s="90">
        <f t="shared" si="106"/>
        <v>230000</v>
      </c>
      <c r="N204" s="4">
        <f t="shared" si="107"/>
        <v>0</v>
      </c>
      <c r="O204" s="91">
        <f t="shared" si="108"/>
        <v>5227.272727272727</v>
      </c>
      <c r="P204" s="91">
        <f t="shared" si="109"/>
        <v>0</v>
      </c>
      <c r="Q204" s="79">
        <v>4</v>
      </c>
      <c r="R204" s="79">
        <v>2</v>
      </c>
      <c r="S204" s="79" t="s">
        <v>72</v>
      </c>
      <c r="T204" s="5" t="s">
        <v>178</v>
      </c>
      <c r="U204" s="9"/>
      <c r="W204" s="86">
        <f t="shared" si="126"/>
        <v>146.30000000000001</v>
      </c>
      <c r="X204" s="87">
        <f t="shared" si="126"/>
        <v>44</v>
      </c>
      <c r="Y204" s="92">
        <f t="shared" si="127"/>
        <v>102</v>
      </c>
      <c r="Z204" s="90">
        <f t="shared" si="127"/>
        <v>230000</v>
      </c>
      <c r="AA204" s="90">
        <f t="shared" si="110"/>
        <v>0</v>
      </c>
      <c r="AB204" s="90">
        <f t="shared" si="128"/>
        <v>230000</v>
      </c>
      <c r="AC204" s="4">
        <f t="shared" si="128"/>
        <v>0</v>
      </c>
      <c r="AD204" s="91">
        <f t="shared" si="128"/>
        <v>5227.272727272727</v>
      </c>
      <c r="AE204" s="79" t="str">
        <f t="shared" si="111"/>
        <v>계</v>
      </c>
      <c r="AF204" s="79" t="str">
        <f t="shared" si="112"/>
        <v>4/2</v>
      </c>
      <c r="AH204" s="20" t="str">
        <f t="shared" si="129"/>
        <v>백현동 백현8단지휴먼시아</v>
      </c>
      <c r="AI204" s="87">
        <f t="shared" si="130"/>
        <v>44</v>
      </c>
      <c r="AJ204" s="79" t="str">
        <f t="shared" si="113"/>
        <v>A-</v>
      </c>
      <c r="AK204" s="79" t="s">
        <v>13</v>
      </c>
      <c r="AL204" s="79" t="s">
        <v>62</v>
      </c>
      <c r="AM204" s="79" t="s">
        <v>63</v>
      </c>
      <c r="AN204" s="79" t="str">
        <f t="shared" si="114"/>
        <v>C</v>
      </c>
      <c r="AO204" s="79" t="str">
        <f t="shared" si="115"/>
        <v>X</v>
      </c>
      <c r="AP204" s="79" t="str">
        <f t="shared" si="116"/>
        <v>X</v>
      </c>
      <c r="AQ204" s="79" t="str">
        <f t="shared" si="117"/>
        <v>X</v>
      </c>
      <c r="AR204" s="79" t="str">
        <f t="shared" si="118"/>
        <v>X</v>
      </c>
      <c r="AS204" s="79" t="s">
        <v>2</v>
      </c>
      <c r="AT204" s="79" t="str">
        <f t="shared" si="119"/>
        <v>X</v>
      </c>
      <c r="AU204" s="79" t="str">
        <f t="shared" si="120"/>
        <v>O</v>
      </c>
      <c r="AV204" s="79" t="str">
        <f t="shared" si="121"/>
        <v>X</v>
      </c>
    </row>
    <row r="205" spans="1:48" s="37" customFormat="1" ht="12" x14ac:dyDescent="0.3">
      <c r="A205" s="74" t="s">
        <v>1771</v>
      </c>
      <c r="B205" s="75" t="s">
        <v>1744</v>
      </c>
      <c r="C205" s="85">
        <v>340</v>
      </c>
      <c r="D205" s="86">
        <v>146.6</v>
      </c>
      <c r="E205" s="87">
        <v>44</v>
      </c>
      <c r="F205" s="86">
        <v>117.6</v>
      </c>
      <c r="G205" s="17">
        <v>36</v>
      </c>
      <c r="H205" s="88">
        <v>26</v>
      </c>
      <c r="I205" s="89">
        <v>235000</v>
      </c>
      <c r="J205" s="89" t="s">
        <v>84</v>
      </c>
      <c r="K205" s="89"/>
      <c r="L205" s="89"/>
      <c r="M205" s="90">
        <f t="shared" si="106"/>
        <v>235000</v>
      </c>
      <c r="N205" s="4">
        <f t="shared" si="107"/>
        <v>0</v>
      </c>
      <c r="O205" s="91">
        <f t="shared" si="108"/>
        <v>5340.909090909091</v>
      </c>
      <c r="P205" s="91">
        <f t="shared" si="109"/>
        <v>0</v>
      </c>
      <c r="Q205" s="79">
        <v>4</v>
      </c>
      <c r="R205" s="79">
        <v>2</v>
      </c>
      <c r="S205" s="79" t="s">
        <v>72</v>
      </c>
      <c r="T205" s="5" t="s">
        <v>179</v>
      </c>
      <c r="U205" s="9"/>
      <c r="W205" s="86">
        <f t="shared" ref="W205:X220" si="131">D205</f>
        <v>146.6</v>
      </c>
      <c r="X205" s="87">
        <f t="shared" si="131"/>
        <v>44</v>
      </c>
      <c r="Y205" s="92">
        <f t="shared" ref="Y205:Z220" si="132">H205</f>
        <v>26</v>
      </c>
      <c r="Z205" s="90">
        <f t="shared" si="132"/>
        <v>235000</v>
      </c>
      <c r="AA205" s="90">
        <f t="shared" si="110"/>
        <v>0</v>
      </c>
      <c r="AB205" s="90">
        <f t="shared" si="128"/>
        <v>235000</v>
      </c>
      <c r="AC205" s="4">
        <f t="shared" si="128"/>
        <v>0</v>
      </c>
      <c r="AD205" s="91">
        <f t="shared" si="128"/>
        <v>5340.909090909091</v>
      </c>
      <c r="AE205" s="79" t="str">
        <f t="shared" si="111"/>
        <v>계</v>
      </c>
      <c r="AF205" s="79" t="str">
        <f t="shared" si="112"/>
        <v>4/2</v>
      </c>
      <c r="AH205" s="20" t="str">
        <f t="shared" si="129"/>
        <v>백현동 백현8단지휴먼시아</v>
      </c>
      <c r="AI205" s="87">
        <f t="shared" si="130"/>
        <v>44</v>
      </c>
      <c r="AJ205" s="79" t="str">
        <f t="shared" si="113"/>
        <v>A-</v>
      </c>
      <c r="AK205" s="79" t="s">
        <v>13</v>
      </c>
      <c r="AL205" s="79" t="s">
        <v>62</v>
      </c>
      <c r="AM205" s="79" t="s">
        <v>63</v>
      </c>
      <c r="AN205" s="79" t="str">
        <f t="shared" si="114"/>
        <v>C</v>
      </c>
      <c r="AO205" s="79" t="str">
        <f t="shared" si="115"/>
        <v>X</v>
      </c>
      <c r="AP205" s="79" t="str">
        <f t="shared" si="116"/>
        <v>X</v>
      </c>
      <c r="AQ205" s="79" t="str">
        <f t="shared" si="117"/>
        <v>X</v>
      </c>
      <c r="AR205" s="79" t="str">
        <f t="shared" si="118"/>
        <v>X</v>
      </c>
      <c r="AS205" s="79" t="s">
        <v>2</v>
      </c>
      <c r="AT205" s="79" t="str">
        <f t="shared" si="119"/>
        <v>X</v>
      </c>
      <c r="AU205" s="79" t="str">
        <f t="shared" si="120"/>
        <v>O</v>
      </c>
      <c r="AV205" s="79" t="str">
        <f t="shared" si="121"/>
        <v>X</v>
      </c>
    </row>
    <row r="206" spans="1:48" s="37" customFormat="1" ht="12" x14ac:dyDescent="0.3">
      <c r="A206" s="74" t="s">
        <v>1771</v>
      </c>
      <c r="B206" s="75" t="s">
        <v>1744</v>
      </c>
      <c r="C206" s="85">
        <v>340</v>
      </c>
      <c r="D206" s="86">
        <v>188</v>
      </c>
      <c r="E206" s="87">
        <v>57</v>
      </c>
      <c r="F206" s="86">
        <v>150.80000000000001</v>
      </c>
      <c r="G206" s="17">
        <v>46</v>
      </c>
      <c r="H206" s="88">
        <v>3</v>
      </c>
      <c r="I206" s="89"/>
      <c r="J206" s="89"/>
      <c r="K206" s="89">
        <v>145000</v>
      </c>
      <c r="L206" s="89" t="s">
        <v>74</v>
      </c>
      <c r="M206" s="90">
        <f t="shared" si="106"/>
        <v>-145000</v>
      </c>
      <c r="N206" s="4" t="str">
        <f t="shared" si="107"/>
        <v/>
      </c>
      <c r="O206" s="91">
        <f t="shared" si="108"/>
        <v>0</v>
      </c>
      <c r="P206" s="91">
        <f t="shared" si="109"/>
        <v>2543.8596491228072</v>
      </c>
      <c r="Q206" s="79">
        <v>4</v>
      </c>
      <c r="R206" s="79">
        <v>2</v>
      </c>
      <c r="S206" s="79" t="s">
        <v>72</v>
      </c>
      <c r="T206" s="5">
        <v>188</v>
      </c>
      <c r="U206" s="9"/>
      <c r="W206" s="86">
        <f t="shared" si="131"/>
        <v>188</v>
      </c>
      <c r="X206" s="87">
        <f t="shared" si="131"/>
        <v>57</v>
      </c>
      <c r="Y206" s="92">
        <f t="shared" si="132"/>
        <v>3</v>
      </c>
      <c r="Z206" s="90">
        <f t="shared" si="132"/>
        <v>0</v>
      </c>
      <c r="AA206" s="90">
        <f t="shared" si="110"/>
        <v>145000</v>
      </c>
      <c r="AB206" s="90">
        <f t="shared" si="128"/>
        <v>-145000</v>
      </c>
      <c r="AC206" s="4" t="str">
        <f t="shared" si="128"/>
        <v/>
      </c>
      <c r="AD206" s="91">
        <f t="shared" si="128"/>
        <v>0</v>
      </c>
      <c r="AE206" s="79" t="str">
        <f t="shared" si="111"/>
        <v>계</v>
      </c>
      <c r="AF206" s="79" t="str">
        <f t="shared" si="112"/>
        <v>4/2</v>
      </c>
      <c r="AH206" s="20" t="str">
        <f t="shared" si="129"/>
        <v>백현동 백현8단지휴먼시아</v>
      </c>
      <c r="AI206" s="87">
        <f t="shared" si="130"/>
        <v>57</v>
      </c>
      <c r="AJ206" s="79" t="str">
        <f t="shared" si="113"/>
        <v>A-</v>
      </c>
      <c r="AK206" s="79" t="s">
        <v>13</v>
      </c>
      <c r="AL206" s="79" t="s">
        <v>62</v>
      </c>
      <c r="AM206" s="79" t="s">
        <v>63</v>
      </c>
      <c r="AN206" s="79" t="str">
        <f t="shared" si="114"/>
        <v>C</v>
      </c>
      <c r="AO206" s="79" t="str">
        <f t="shared" si="115"/>
        <v/>
      </c>
      <c r="AP206" s="79" t="str">
        <f t="shared" si="116"/>
        <v/>
      </c>
      <c r="AQ206" s="79" t="str">
        <f t="shared" si="117"/>
        <v>O</v>
      </c>
      <c r="AR206" s="79" t="str">
        <f t="shared" si="118"/>
        <v>O</v>
      </c>
      <c r="AS206" s="79" t="s">
        <v>2</v>
      </c>
      <c r="AT206" s="79" t="str">
        <f t="shared" si="119"/>
        <v>X</v>
      </c>
      <c r="AU206" s="79" t="str">
        <f t="shared" si="120"/>
        <v>O</v>
      </c>
      <c r="AV206" s="79" t="str">
        <f t="shared" si="121"/>
        <v/>
      </c>
    </row>
    <row r="207" spans="1:48" s="37" customFormat="1" ht="12" x14ac:dyDescent="0.3">
      <c r="A207" s="74" t="s">
        <v>1771</v>
      </c>
      <c r="B207" s="75" t="s">
        <v>1744</v>
      </c>
      <c r="C207" s="85">
        <v>340</v>
      </c>
      <c r="D207" s="86">
        <v>192.1</v>
      </c>
      <c r="E207" s="87">
        <v>58</v>
      </c>
      <c r="F207" s="86">
        <v>154.1</v>
      </c>
      <c r="G207" s="17">
        <v>47</v>
      </c>
      <c r="H207" s="88">
        <v>1</v>
      </c>
      <c r="I207" s="89"/>
      <c r="J207" s="89"/>
      <c r="K207" s="89"/>
      <c r="L207" s="89"/>
      <c r="M207" s="90">
        <f t="shared" si="106"/>
        <v>0</v>
      </c>
      <c r="N207" s="4" t="str">
        <f t="shared" si="107"/>
        <v/>
      </c>
      <c r="O207" s="91">
        <f t="shared" si="108"/>
        <v>0</v>
      </c>
      <c r="P207" s="91">
        <f t="shared" si="109"/>
        <v>0</v>
      </c>
      <c r="Q207" s="79">
        <v>4</v>
      </c>
      <c r="R207" s="79">
        <v>3</v>
      </c>
      <c r="S207" s="79" t="s">
        <v>72</v>
      </c>
      <c r="T207" s="5">
        <v>192</v>
      </c>
      <c r="U207" s="9"/>
      <c r="W207" s="86">
        <f t="shared" si="131"/>
        <v>192.1</v>
      </c>
      <c r="X207" s="87">
        <f t="shared" si="131"/>
        <v>58</v>
      </c>
      <c r="Y207" s="92">
        <f t="shared" si="132"/>
        <v>1</v>
      </c>
      <c r="Z207" s="90">
        <f t="shared" si="132"/>
        <v>0</v>
      </c>
      <c r="AA207" s="90">
        <f t="shared" si="110"/>
        <v>0</v>
      </c>
      <c r="AB207" s="90">
        <f t="shared" si="128"/>
        <v>0</v>
      </c>
      <c r="AC207" s="4" t="str">
        <f t="shared" si="128"/>
        <v/>
      </c>
      <c r="AD207" s="91">
        <f t="shared" si="128"/>
        <v>0</v>
      </c>
      <c r="AE207" s="79" t="str">
        <f t="shared" si="111"/>
        <v>계</v>
      </c>
      <c r="AF207" s="79" t="str">
        <f t="shared" si="112"/>
        <v>4/3</v>
      </c>
      <c r="AH207" s="20" t="str">
        <f t="shared" si="129"/>
        <v>백현동 백현8단지휴먼시아</v>
      </c>
      <c r="AI207" s="87">
        <f t="shared" si="130"/>
        <v>58</v>
      </c>
      <c r="AJ207" s="79" t="str">
        <f t="shared" si="113"/>
        <v>A-</v>
      </c>
      <c r="AK207" s="79" t="s">
        <v>13</v>
      </c>
      <c r="AL207" s="79" t="s">
        <v>62</v>
      </c>
      <c r="AM207" s="79" t="s">
        <v>63</v>
      </c>
      <c r="AN207" s="79" t="str">
        <f t="shared" si="114"/>
        <v>C</v>
      </c>
      <c r="AO207" s="79" t="str">
        <f t="shared" si="115"/>
        <v/>
      </c>
      <c r="AP207" s="79" t="str">
        <f t="shared" si="116"/>
        <v/>
      </c>
      <c r="AQ207" s="79" t="str">
        <f t="shared" si="117"/>
        <v>O</v>
      </c>
      <c r="AR207" s="79" t="str">
        <f t="shared" si="118"/>
        <v>O</v>
      </c>
      <c r="AS207" s="79" t="s">
        <v>2</v>
      </c>
      <c r="AT207" s="79" t="str">
        <f t="shared" si="119"/>
        <v>X</v>
      </c>
      <c r="AU207" s="79" t="str">
        <f t="shared" si="120"/>
        <v>O</v>
      </c>
      <c r="AV207" s="79" t="str">
        <f t="shared" si="121"/>
        <v/>
      </c>
    </row>
    <row r="208" spans="1:48" s="37" customFormat="1" ht="12" x14ac:dyDescent="0.3">
      <c r="A208" s="74" t="s">
        <v>1771</v>
      </c>
      <c r="B208" s="75" t="s">
        <v>1744</v>
      </c>
      <c r="C208" s="85">
        <v>340</v>
      </c>
      <c r="D208" s="86">
        <v>226.2</v>
      </c>
      <c r="E208" s="87">
        <v>68</v>
      </c>
      <c r="F208" s="86">
        <v>181.4</v>
      </c>
      <c r="G208" s="17">
        <v>55</v>
      </c>
      <c r="H208" s="88">
        <v>2</v>
      </c>
      <c r="I208" s="89"/>
      <c r="J208" s="89"/>
      <c r="K208" s="89"/>
      <c r="L208" s="89"/>
      <c r="M208" s="90">
        <f t="shared" si="106"/>
        <v>0</v>
      </c>
      <c r="N208" s="4" t="str">
        <f t="shared" si="107"/>
        <v/>
      </c>
      <c r="O208" s="91">
        <f t="shared" si="108"/>
        <v>0</v>
      </c>
      <c r="P208" s="91">
        <f t="shared" si="109"/>
        <v>0</v>
      </c>
      <c r="Q208" s="79">
        <v>5</v>
      </c>
      <c r="R208" s="79">
        <v>3</v>
      </c>
      <c r="S208" s="79" t="s">
        <v>72</v>
      </c>
      <c r="T208" s="5">
        <v>226</v>
      </c>
      <c r="U208" s="9"/>
      <c r="W208" s="86">
        <f t="shared" si="131"/>
        <v>226.2</v>
      </c>
      <c r="X208" s="87">
        <f t="shared" si="131"/>
        <v>68</v>
      </c>
      <c r="Y208" s="92">
        <f t="shared" si="132"/>
        <v>2</v>
      </c>
      <c r="Z208" s="90">
        <f t="shared" si="132"/>
        <v>0</v>
      </c>
      <c r="AA208" s="90">
        <f t="shared" si="110"/>
        <v>0</v>
      </c>
      <c r="AB208" s="90">
        <f t="shared" si="128"/>
        <v>0</v>
      </c>
      <c r="AC208" s="4" t="str">
        <f t="shared" si="128"/>
        <v/>
      </c>
      <c r="AD208" s="91">
        <f t="shared" si="128"/>
        <v>0</v>
      </c>
      <c r="AE208" s="79" t="str">
        <f t="shared" si="111"/>
        <v>계</v>
      </c>
      <c r="AF208" s="79" t="str">
        <f t="shared" si="112"/>
        <v>5/3</v>
      </c>
      <c r="AH208" s="20" t="str">
        <f t="shared" si="129"/>
        <v>백현동 백현8단지휴먼시아</v>
      </c>
      <c r="AI208" s="87">
        <f t="shared" si="130"/>
        <v>68</v>
      </c>
      <c r="AJ208" s="79" t="str">
        <f t="shared" si="113"/>
        <v>A-</v>
      </c>
      <c r="AK208" s="79" t="s">
        <v>13</v>
      </c>
      <c r="AL208" s="79" t="s">
        <v>62</v>
      </c>
      <c r="AM208" s="79" t="s">
        <v>63</v>
      </c>
      <c r="AN208" s="79" t="str">
        <f t="shared" si="114"/>
        <v>C</v>
      </c>
      <c r="AO208" s="79" t="str">
        <f t="shared" si="115"/>
        <v/>
      </c>
      <c r="AP208" s="79" t="str">
        <f t="shared" si="116"/>
        <v/>
      </c>
      <c r="AQ208" s="79" t="str">
        <f t="shared" si="117"/>
        <v>O</v>
      </c>
      <c r="AR208" s="79" t="str">
        <f t="shared" si="118"/>
        <v>O</v>
      </c>
      <c r="AS208" s="79" t="s">
        <v>2</v>
      </c>
      <c r="AT208" s="79" t="str">
        <f t="shared" si="119"/>
        <v>X</v>
      </c>
      <c r="AU208" s="79" t="str">
        <f t="shared" si="120"/>
        <v>O</v>
      </c>
      <c r="AV208" s="79" t="str">
        <f t="shared" si="121"/>
        <v/>
      </c>
    </row>
    <row r="209" spans="1:48" s="37" customFormat="1" ht="12" x14ac:dyDescent="0.3">
      <c r="A209" s="74" t="s">
        <v>1996</v>
      </c>
      <c r="B209" s="75" t="s">
        <v>1744</v>
      </c>
      <c r="C209" s="85">
        <v>348</v>
      </c>
      <c r="D209" s="86">
        <v>126.1</v>
      </c>
      <c r="E209" s="87">
        <v>38</v>
      </c>
      <c r="F209" s="86">
        <v>101.2</v>
      </c>
      <c r="G209" s="17">
        <v>31</v>
      </c>
      <c r="H209" s="88">
        <v>69</v>
      </c>
      <c r="I209" s="89"/>
      <c r="J209" s="89"/>
      <c r="K209" s="89"/>
      <c r="L209" s="89"/>
      <c r="M209" s="90">
        <f t="shared" si="106"/>
        <v>0</v>
      </c>
      <c r="N209" s="4" t="str">
        <f t="shared" si="107"/>
        <v/>
      </c>
      <c r="O209" s="91">
        <f t="shared" si="108"/>
        <v>0</v>
      </c>
      <c r="P209" s="91">
        <f t="shared" si="109"/>
        <v>0</v>
      </c>
      <c r="Q209" s="79">
        <v>3</v>
      </c>
      <c r="R209" s="79">
        <v>2</v>
      </c>
      <c r="S209" s="79" t="s">
        <v>72</v>
      </c>
      <c r="T209" s="5" t="s">
        <v>175</v>
      </c>
      <c r="U209" s="9"/>
      <c r="W209" s="86">
        <f t="shared" si="131"/>
        <v>126.1</v>
      </c>
      <c r="X209" s="87">
        <f t="shared" si="131"/>
        <v>38</v>
      </c>
      <c r="Y209" s="92">
        <f t="shared" si="132"/>
        <v>69</v>
      </c>
      <c r="Z209" s="90">
        <f t="shared" si="132"/>
        <v>0</v>
      </c>
      <c r="AA209" s="90">
        <f t="shared" si="110"/>
        <v>0</v>
      </c>
      <c r="AB209" s="90">
        <f t="shared" si="128"/>
        <v>0</v>
      </c>
      <c r="AC209" s="4" t="str">
        <f t="shared" si="128"/>
        <v/>
      </c>
      <c r="AD209" s="91">
        <f t="shared" si="128"/>
        <v>0</v>
      </c>
      <c r="AE209" s="79" t="str">
        <f t="shared" si="111"/>
        <v>계</v>
      </c>
      <c r="AF209" s="79" t="str">
        <f t="shared" si="112"/>
        <v>3/2</v>
      </c>
      <c r="AH209" s="20" t="str">
        <f t="shared" si="129"/>
        <v>백현동 백현9단지휴먼시아e-편한세상</v>
      </c>
      <c r="AI209" s="87">
        <f t="shared" si="130"/>
        <v>38</v>
      </c>
      <c r="AJ209" s="79" t="str">
        <f t="shared" si="113"/>
        <v>A-</v>
      </c>
      <c r="AK209" s="79" t="s">
        <v>13</v>
      </c>
      <c r="AL209" s="79" t="s">
        <v>62</v>
      </c>
      <c r="AM209" s="79" t="s">
        <v>63</v>
      </c>
      <c r="AN209" s="79" t="str">
        <f t="shared" si="114"/>
        <v>C</v>
      </c>
      <c r="AO209" s="79" t="str">
        <f t="shared" si="115"/>
        <v/>
      </c>
      <c r="AP209" s="79" t="str">
        <f t="shared" si="116"/>
        <v/>
      </c>
      <c r="AQ209" s="79" t="str">
        <f t="shared" si="117"/>
        <v>O</v>
      </c>
      <c r="AR209" s="79" t="str">
        <f t="shared" si="118"/>
        <v>O</v>
      </c>
      <c r="AS209" s="79" t="s">
        <v>2</v>
      </c>
      <c r="AT209" s="79" t="str">
        <f t="shared" si="119"/>
        <v>X</v>
      </c>
      <c r="AU209" s="79" t="str">
        <f t="shared" si="120"/>
        <v>O</v>
      </c>
      <c r="AV209" s="79" t="str">
        <f t="shared" si="121"/>
        <v/>
      </c>
    </row>
    <row r="210" spans="1:48" s="37" customFormat="1" ht="12" x14ac:dyDescent="0.3">
      <c r="A210" s="74" t="s">
        <v>1997</v>
      </c>
      <c r="B210" s="75" t="s">
        <v>1744</v>
      </c>
      <c r="C210" s="85">
        <v>348</v>
      </c>
      <c r="D210" s="86">
        <v>126.5</v>
      </c>
      <c r="E210" s="87">
        <v>38</v>
      </c>
      <c r="F210" s="86">
        <v>101.5</v>
      </c>
      <c r="G210" s="17">
        <v>31</v>
      </c>
      <c r="H210" s="88">
        <v>60</v>
      </c>
      <c r="I210" s="89">
        <v>210000</v>
      </c>
      <c r="J210" s="89" t="s">
        <v>84</v>
      </c>
      <c r="K210" s="89">
        <v>95000</v>
      </c>
      <c r="L210" s="89" t="s">
        <v>84</v>
      </c>
      <c r="M210" s="90">
        <f t="shared" si="106"/>
        <v>115000</v>
      </c>
      <c r="N210" s="4">
        <f t="shared" si="107"/>
        <v>0.45238095238095238</v>
      </c>
      <c r="O210" s="91">
        <f t="shared" si="108"/>
        <v>5526.3157894736842</v>
      </c>
      <c r="P210" s="91">
        <f t="shared" si="109"/>
        <v>2500</v>
      </c>
      <c r="Q210" s="79">
        <v>3</v>
      </c>
      <c r="R210" s="79">
        <v>2</v>
      </c>
      <c r="S210" s="79" t="s">
        <v>72</v>
      </c>
      <c r="T210" s="5" t="s">
        <v>176</v>
      </c>
      <c r="U210" s="9"/>
      <c r="W210" s="86">
        <f t="shared" si="131"/>
        <v>126.5</v>
      </c>
      <c r="X210" s="87">
        <f t="shared" si="131"/>
        <v>38</v>
      </c>
      <c r="Y210" s="92">
        <f t="shared" si="132"/>
        <v>60</v>
      </c>
      <c r="Z210" s="90">
        <f t="shared" si="132"/>
        <v>210000</v>
      </c>
      <c r="AA210" s="90">
        <f t="shared" si="110"/>
        <v>95000</v>
      </c>
      <c r="AB210" s="90">
        <f t="shared" si="128"/>
        <v>115000</v>
      </c>
      <c r="AC210" s="4">
        <f t="shared" si="128"/>
        <v>0.45238095238095238</v>
      </c>
      <c r="AD210" s="91">
        <f t="shared" si="128"/>
        <v>5526.3157894736842</v>
      </c>
      <c r="AE210" s="79" t="str">
        <f t="shared" si="111"/>
        <v>계</v>
      </c>
      <c r="AF210" s="79" t="str">
        <f t="shared" si="112"/>
        <v>3/2</v>
      </c>
      <c r="AH210" s="20" t="str">
        <f t="shared" si="129"/>
        <v>백현동 백현9단지휴먼시아e-편한세상</v>
      </c>
      <c r="AI210" s="87">
        <f t="shared" si="130"/>
        <v>38</v>
      </c>
      <c r="AJ210" s="79" t="str">
        <f t="shared" si="113"/>
        <v>A-</v>
      </c>
      <c r="AK210" s="79" t="s">
        <v>13</v>
      </c>
      <c r="AL210" s="79" t="s">
        <v>62</v>
      </c>
      <c r="AM210" s="79" t="s">
        <v>63</v>
      </c>
      <c r="AN210" s="79" t="str">
        <f t="shared" si="114"/>
        <v>C</v>
      </c>
      <c r="AO210" s="79" t="str">
        <f t="shared" si="115"/>
        <v>X</v>
      </c>
      <c r="AP210" s="79" t="str">
        <f t="shared" si="116"/>
        <v>X</v>
      </c>
      <c r="AQ210" s="79" t="str">
        <f t="shared" si="117"/>
        <v>X</v>
      </c>
      <c r="AR210" s="79" t="str">
        <f t="shared" si="118"/>
        <v>X</v>
      </c>
      <c r="AS210" s="79" t="s">
        <v>2</v>
      </c>
      <c r="AT210" s="79" t="str">
        <f t="shared" si="119"/>
        <v>X</v>
      </c>
      <c r="AU210" s="79" t="str">
        <f t="shared" si="120"/>
        <v>O</v>
      </c>
      <c r="AV210" s="79" t="str">
        <f t="shared" si="121"/>
        <v>X</v>
      </c>
    </row>
    <row r="211" spans="1:48" s="37" customFormat="1" ht="12" x14ac:dyDescent="0.3">
      <c r="A211" s="74" t="s">
        <v>1772</v>
      </c>
      <c r="B211" s="75" t="s">
        <v>1744</v>
      </c>
      <c r="C211" s="85">
        <v>348</v>
      </c>
      <c r="D211" s="86">
        <v>145.9</v>
      </c>
      <c r="E211" s="87">
        <v>44</v>
      </c>
      <c r="F211" s="86">
        <v>117.1</v>
      </c>
      <c r="G211" s="17">
        <v>35</v>
      </c>
      <c r="H211" s="88">
        <v>60</v>
      </c>
      <c r="I211" s="89">
        <v>245000</v>
      </c>
      <c r="J211" s="89" t="s">
        <v>64</v>
      </c>
      <c r="K211" s="89">
        <v>130000</v>
      </c>
      <c r="L211" s="89" t="s">
        <v>84</v>
      </c>
      <c r="M211" s="90">
        <f t="shared" si="106"/>
        <v>115000</v>
      </c>
      <c r="N211" s="4">
        <f t="shared" si="107"/>
        <v>0.53061224489795922</v>
      </c>
      <c r="O211" s="91">
        <f t="shared" si="108"/>
        <v>5568.181818181818</v>
      </c>
      <c r="P211" s="91">
        <f t="shared" si="109"/>
        <v>2954.5454545454545</v>
      </c>
      <c r="Q211" s="79">
        <v>4</v>
      </c>
      <c r="R211" s="79">
        <v>2</v>
      </c>
      <c r="S211" s="79" t="s">
        <v>72</v>
      </c>
      <c r="T211" s="5" t="s">
        <v>180</v>
      </c>
      <c r="U211" s="9"/>
      <c r="W211" s="86">
        <f t="shared" si="131"/>
        <v>145.9</v>
      </c>
      <c r="X211" s="87">
        <f t="shared" si="131"/>
        <v>44</v>
      </c>
      <c r="Y211" s="92">
        <f t="shared" si="132"/>
        <v>60</v>
      </c>
      <c r="Z211" s="90">
        <f t="shared" si="132"/>
        <v>245000</v>
      </c>
      <c r="AA211" s="90">
        <f t="shared" si="110"/>
        <v>130000</v>
      </c>
      <c r="AB211" s="90">
        <f t="shared" si="128"/>
        <v>115000</v>
      </c>
      <c r="AC211" s="4">
        <f t="shared" si="128"/>
        <v>0.53061224489795922</v>
      </c>
      <c r="AD211" s="91">
        <f t="shared" si="128"/>
        <v>5568.181818181818</v>
      </c>
      <c r="AE211" s="79" t="str">
        <f t="shared" si="111"/>
        <v>계</v>
      </c>
      <c r="AF211" s="79" t="str">
        <f t="shared" si="112"/>
        <v>4/2</v>
      </c>
      <c r="AH211" s="20" t="str">
        <f t="shared" si="129"/>
        <v>백현동 백현9단지휴먼시아e-편한세상</v>
      </c>
      <c r="AI211" s="87">
        <f t="shared" si="130"/>
        <v>44</v>
      </c>
      <c r="AJ211" s="79" t="str">
        <f t="shared" si="113"/>
        <v>A-</v>
      </c>
      <c r="AK211" s="79" t="s">
        <v>13</v>
      </c>
      <c r="AL211" s="79" t="s">
        <v>62</v>
      </c>
      <c r="AM211" s="79" t="s">
        <v>63</v>
      </c>
      <c r="AN211" s="79" t="str">
        <f t="shared" si="114"/>
        <v>C</v>
      </c>
      <c r="AO211" s="79" t="str">
        <f t="shared" si="115"/>
        <v>X</v>
      </c>
      <c r="AP211" s="79" t="str">
        <f t="shared" si="116"/>
        <v>X</v>
      </c>
      <c r="AQ211" s="79" t="str">
        <f t="shared" si="117"/>
        <v>X</v>
      </c>
      <c r="AR211" s="79" t="str">
        <f t="shared" si="118"/>
        <v>X</v>
      </c>
      <c r="AS211" s="79" t="s">
        <v>2</v>
      </c>
      <c r="AT211" s="79" t="str">
        <f t="shared" si="119"/>
        <v>X</v>
      </c>
      <c r="AU211" s="79" t="str">
        <f t="shared" si="120"/>
        <v>O</v>
      </c>
      <c r="AV211" s="79" t="str">
        <f t="shared" si="121"/>
        <v>X</v>
      </c>
    </row>
    <row r="212" spans="1:48" s="37" customFormat="1" ht="12" x14ac:dyDescent="0.3">
      <c r="A212" s="74" t="s">
        <v>1998</v>
      </c>
      <c r="B212" s="75" t="s">
        <v>1744</v>
      </c>
      <c r="C212" s="85">
        <v>348</v>
      </c>
      <c r="D212" s="86">
        <v>146.80000000000001</v>
      </c>
      <c r="E212" s="87">
        <v>44</v>
      </c>
      <c r="F212" s="86">
        <v>117.8</v>
      </c>
      <c r="G212" s="17">
        <v>36</v>
      </c>
      <c r="H212" s="88">
        <v>60</v>
      </c>
      <c r="I212" s="89"/>
      <c r="J212" s="89"/>
      <c r="K212" s="89"/>
      <c r="L212" s="89"/>
      <c r="M212" s="90">
        <f t="shared" si="106"/>
        <v>0</v>
      </c>
      <c r="N212" s="4" t="str">
        <f t="shared" si="107"/>
        <v/>
      </c>
      <c r="O212" s="91">
        <f t="shared" si="108"/>
        <v>0</v>
      </c>
      <c r="P212" s="91">
        <f t="shared" si="109"/>
        <v>0</v>
      </c>
      <c r="Q212" s="79">
        <v>4</v>
      </c>
      <c r="R212" s="79">
        <v>2</v>
      </c>
      <c r="S212" s="79" t="s">
        <v>72</v>
      </c>
      <c r="T212" s="5" t="s">
        <v>181</v>
      </c>
      <c r="U212" s="9"/>
      <c r="W212" s="86">
        <f t="shared" si="131"/>
        <v>146.80000000000001</v>
      </c>
      <c r="X212" s="87">
        <f t="shared" si="131"/>
        <v>44</v>
      </c>
      <c r="Y212" s="92">
        <f t="shared" si="132"/>
        <v>60</v>
      </c>
      <c r="Z212" s="90">
        <f t="shared" si="132"/>
        <v>0</v>
      </c>
      <c r="AA212" s="90">
        <f t="shared" si="110"/>
        <v>0</v>
      </c>
      <c r="AB212" s="90">
        <f t="shared" ref="AB212:AD227" si="133">M212</f>
        <v>0</v>
      </c>
      <c r="AC212" s="4" t="str">
        <f t="shared" si="133"/>
        <v/>
      </c>
      <c r="AD212" s="91">
        <f t="shared" si="133"/>
        <v>0</v>
      </c>
      <c r="AE212" s="79" t="str">
        <f t="shared" si="111"/>
        <v>계</v>
      </c>
      <c r="AF212" s="79" t="str">
        <f t="shared" si="112"/>
        <v>4/2</v>
      </c>
      <c r="AH212" s="20" t="str">
        <f t="shared" si="129"/>
        <v>백현동 백현9단지휴먼시아e-편한세상</v>
      </c>
      <c r="AI212" s="87">
        <f t="shared" si="130"/>
        <v>44</v>
      </c>
      <c r="AJ212" s="79" t="str">
        <f t="shared" si="113"/>
        <v>A-</v>
      </c>
      <c r="AK212" s="79" t="s">
        <v>13</v>
      </c>
      <c r="AL212" s="79" t="s">
        <v>62</v>
      </c>
      <c r="AM212" s="79" t="s">
        <v>63</v>
      </c>
      <c r="AN212" s="79" t="str">
        <f t="shared" si="114"/>
        <v>C</v>
      </c>
      <c r="AO212" s="79" t="str">
        <f t="shared" si="115"/>
        <v/>
      </c>
      <c r="AP212" s="79" t="str">
        <f t="shared" si="116"/>
        <v/>
      </c>
      <c r="AQ212" s="79" t="str">
        <f t="shared" si="117"/>
        <v>O</v>
      </c>
      <c r="AR212" s="79" t="str">
        <f t="shared" si="118"/>
        <v>O</v>
      </c>
      <c r="AS212" s="79" t="s">
        <v>2</v>
      </c>
      <c r="AT212" s="79" t="str">
        <f t="shared" si="119"/>
        <v>X</v>
      </c>
      <c r="AU212" s="79" t="str">
        <f t="shared" si="120"/>
        <v>O</v>
      </c>
      <c r="AV212" s="79" t="str">
        <f t="shared" si="121"/>
        <v/>
      </c>
    </row>
    <row r="213" spans="1:48" s="37" customFormat="1" ht="12" x14ac:dyDescent="0.3">
      <c r="A213" s="74" t="s">
        <v>1772</v>
      </c>
      <c r="B213" s="75" t="s">
        <v>1999</v>
      </c>
      <c r="C213" s="85">
        <v>348</v>
      </c>
      <c r="D213" s="86">
        <v>146.1</v>
      </c>
      <c r="E213" s="87">
        <v>44</v>
      </c>
      <c r="F213" s="86">
        <v>117.2</v>
      </c>
      <c r="G213" s="17">
        <v>35</v>
      </c>
      <c r="H213" s="88">
        <v>50</v>
      </c>
      <c r="I213" s="89"/>
      <c r="J213" s="89"/>
      <c r="K213" s="89">
        <v>130000</v>
      </c>
      <c r="L213" s="89" t="s">
        <v>84</v>
      </c>
      <c r="M213" s="90">
        <f t="shared" si="106"/>
        <v>-130000</v>
      </c>
      <c r="N213" s="4" t="str">
        <f t="shared" si="107"/>
        <v/>
      </c>
      <c r="O213" s="91">
        <f t="shared" si="108"/>
        <v>0</v>
      </c>
      <c r="P213" s="91">
        <f t="shared" si="109"/>
        <v>2954.5454545454545</v>
      </c>
      <c r="Q213" s="79">
        <v>4</v>
      </c>
      <c r="R213" s="79">
        <v>2</v>
      </c>
      <c r="S213" s="79" t="s">
        <v>72</v>
      </c>
      <c r="T213" s="5" t="s">
        <v>178</v>
      </c>
      <c r="U213" s="9"/>
      <c r="W213" s="86">
        <f t="shared" si="131"/>
        <v>146.1</v>
      </c>
      <c r="X213" s="87">
        <f t="shared" si="131"/>
        <v>44</v>
      </c>
      <c r="Y213" s="92">
        <f t="shared" si="132"/>
        <v>50</v>
      </c>
      <c r="Z213" s="90">
        <f t="shared" si="132"/>
        <v>0</v>
      </c>
      <c r="AA213" s="90">
        <f t="shared" si="110"/>
        <v>130000</v>
      </c>
      <c r="AB213" s="90">
        <f t="shared" si="133"/>
        <v>-130000</v>
      </c>
      <c r="AC213" s="4" t="str">
        <f t="shared" si="133"/>
        <v/>
      </c>
      <c r="AD213" s="91">
        <f t="shared" si="133"/>
        <v>0</v>
      </c>
      <c r="AE213" s="79" t="str">
        <f t="shared" si="111"/>
        <v>계</v>
      </c>
      <c r="AF213" s="79" t="str">
        <f t="shared" si="112"/>
        <v>4/2</v>
      </c>
      <c r="AH213" s="20" t="str">
        <f t="shared" si="129"/>
        <v>백현동 백현9단지휴먼시아e-편한세상</v>
      </c>
      <c r="AI213" s="87">
        <f t="shared" si="130"/>
        <v>44</v>
      </c>
      <c r="AJ213" s="79" t="str">
        <f t="shared" si="113"/>
        <v>A-</v>
      </c>
      <c r="AK213" s="79" t="s">
        <v>13</v>
      </c>
      <c r="AL213" s="79" t="s">
        <v>62</v>
      </c>
      <c r="AM213" s="79" t="s">
        <v>63</v>
      </c>
      <c r="AN213" s="79" t="str">
        <f t="shared" si="114"/>
        <v>C</v>
      </c>
      <c r="AO213" s="79" t="str">
        <f t="shared" si="115"/>
        <v/>
      </c>
      <c r="AP213" s="79" t="str">
        <f t="shared" si="116"/>
        <v/>
      </c>
      <c r="AQ213" s="79" t="str">
        <f t="shared" si="117"/>
        <v>O</v>
      </c>
      <c r="AR213" s="79" t="str">
        <f t="shared" si="118"/>
        <v>O</v>
      </c>
      <c r="AS213" s="79" t="s">
        <v>2</v>
      </c>
      <c r="AT213" s="79" t="str">
        <f t="shared" si="119"/>
        <v>X</v>
      </c>
      <c r="AU213" s="79" t="str">
        <f t="shared" si="120"/>
        <v>O</v>
      </c>
      <c r="AV213" s="79" t="str">
        <f t="shared" si="121"/>
        <v/>
      </c>
    </row>
    <row r="214" spans="1:48" s="37" customFormat="1" ht="12" x14ac:dyDescent="0.3">
      <c r="A214" s="74" t="s">
        <v>1772</v>
      </c>
      <c r="B214" s="75" t="s">
        <v>2000</v>
      </c>
      <c r="C214" s="85">
        <v>348</v>
      </c>
      <c r="D214" s="86">
        <v>146.69999999999999</v>
      </c>
      <c r="E214" s="87">
        <v>44</v>
      </c>
      <c r="F214" s="86">
        <v>117.7</v>
      </c>
      <c r="G214" s="17">
        <v>36</v>
      </c>
      <c r="H214" s="88">
        <v>49</v>
      </c>
      <c r="I214" s="89">
        <v>229000</v>
      </c>
      <c r="J214" s="89" t="s">
        <v>84</v>
      </c>
      <c r="K214" s="89"/>
      <c r="L214" s="89"/>
      <c r="M214" s="90">
        <f t="shared" si="106"/>
        <v>229000</v>
      </c>
      <c r="N214" s="4">
        <f t="shared" si="107"/>
        <v>0</v>
      </c>
      <c r="O214" s="91">
        <f t="shared" si="108"/>
        <v>5204.545454545455</v>
      </c>
      <c r="P214" s="91">
        <f t="shared" si="109"/>
        <v>0</v>
      </c>
      <c r="Q214" s="79">
        <v>4</v>
      </c>
      <c r="R214" s="79">
        <v>2</v>
      </c>
      <c r="S214" s="79" t="s">
        <v>72</v>
      </c>
      <c r="T214" s="5" t="s">
        <v>182</v>
      </c>
      <c r="U214" s="9"/>
      <c r="W214" s="86">
        <f t="shared" si="131"/>
        <v>146.69999999999999</v>
      </c>
      <c r="X214" s="87">
        <f t="shared" si="131"/>
        <v>44</v>
      </c>
      <c r="Y214" s="92">
        <f t="shared" si="132"/>
        <v>49</v>
      </c>
      <c r="Z214" s="90">
        <f t="shared" si="132"/>
        <v>229000</v>
      </c>
      <c r="AA214" s="90">
        <f t="shared" si="110"/>
        <v>0</v>
      </c>
      <c r="AB214" s="90">
        <f t="shared" si="133"/>
        <v>229000</v>
      </c>
      <c r="AC214" s="4">
        <f t="shared" si="133"/>
        <v>0</v>
      </c>
      <c r="AD214" s="91">
        <f t="shared" si="133"/>
        <v>5204.545454545455</v>
      </c>
      <c r="AE214" s="79" t="str">
        <f t="shared" si="111"/>
        <v>계</v>
      </c>
      <c r="AF214" s="79" t="str">
        <f t="shared" si="112"/>
        <v>4/2</v>
      </c>
      <c r="AH214" s="20" t="str">
        <f t="shared" si="129"/>
        <v>백현동 백현9단지휴먼시아e-편한세상</v>
      </c>
      <c r="AI214" s="87">
        <f t="shared" si="130"/>
        <v>44</v>
      </c>
      <c r="AJ214" s="79" t="str">
        <f t="shared" si="113"/>
        <v>A-</v>
      </c>
      <c r="AK214" s="79" t="s">
        <v>13</v>
      </c>
      <c r="AL214" s="79" t="s">
        <v>62</v>
      </c>
      <c r="AM214" s="79" t="s">
        <v>63</v>
      </c>
      <c r="AN214" s="79" t="str">
        <f t="shared" si="114"/>
        <v>C</v>
      </c>
      <c r="AO214" s="79" t="str">
        <f t="shared" si="115"/>
        <v>X</v>
      </c>
      <c r="AP214" s="79" t="str">
        <f t="shared" si="116"/>
        <v>X</v>
      </c>
      <c r="AQ214" s="79" t="str">
        <f t="shared" si="117"/>
        <v>X</v>
      </c>
      <c r="AR214" s="79" t="str">
        <f t="shared" si="118"/>
        <v>X</v>
      </c>
      <c r="AS214" s="79" t="s">
        <v>2</v>
      </c>
      <c r="AT214" s="79" t="str">
        <f t="shared" si="119"/>
        <v>X</v>
      </c>
      <c r="AU214" s="79" t="str">
        <f t="shared" si="120"/>
        <v>O</v>
      </c>
      <c r="AV214" s="79" t="str">
        <f t="shared" si="121"/>
        <v>X</v>
      </c>
    </row>
    <row r="215" spans="1:48" s="37" customFormat="1" ht="12" x14ac:dyDescent="0.3">
      <c r="A215" s="74" t="s">
        <v>2001</v>
      </c>
      <c r="B215" s="75" t="s">
        <v>1770</v>
      </c>
      <c r="C215" s="85">
        <v>514</v>
      </c>
      <c r="D215" s="86">
        <v>124.3</v>
      </c>
      <c r="E215" s="87">
        <v>38</v>
      </c>
      <c r="F215" s="86">
        <v>96.8</v>
      </c>
      <c r="G215" s="17">
        <v>29</v>
      </c>
      <c r="H215" s="88">
        <v>76</v>
      </c>
      <c r="I215" s="89"/>
      <c r="J215" s="89"/>
      <c r="K215" s="89"/>
      <c r="L215" s="89"/>
      <c r="M215" s="90">
        <f t="shared" si="106"/>
        <v>0</v>
      </c>
      <c r="N215" s="4" t="str">
        <f t="shared" si="107"/>
        <v/>
      </c>
      <c r="O215" s="91">
        <f t="shared" si="108"/>
        <v>0</v>
      </c>
      <c r="P215" s="91">
        <f t="shared" si="109"/>
        <v>0</v>
      </c>
      <c r="Q215" s="79">
        <v>3</v>
      </c>
      <c r="R215" s="79">
        <v>2</v>
      </c>
      <c r="S215" s="79" t="s">
        <v>72</v>
      </c>
      <c r="T215" s="5" t="s">
        <v>92</v>
      </c>
      <c r="U215" s="9"/>
      <c r="W215" s="86">
        <f t="shared" si="131"/>
        <v>124.3</v>
      </c>
      <c r="X215" s="87">
        <f t="shared" si="131"/>
        <v>38</v>
      </c>
      <c r="Y215" s="92">
        <f t="shared" si="132"/>
        <v>76</v>
      </c>
      <c r="Z215" s="90">
        <f t="shared" si="132"/>
        <v>0</v>
      </c>
      <c r="AA215" s="90">
        <f t="shared" si="110"/>
        <v>0</v>
      </c>
      <c r="AB215" s="90">
        <f t="shared" si="133"/>
        <v>0</v>
      </c>
      <c r="AC215" s="4" t="str">
        <f t="shared" si="133"/>
        <v/>
      </c>
      <c r="AD215" s="91">
        <f t="shared" si="133"/>
        <v>0</v>
      </c>
      <c r="AE215" s="79" t="str">
        <f t="shared" si="111"/>
        <v>계</v>
      </c>
      <c r="AF215" s="79" t="str">
        <f t="shared" si="112"/>
        <v>3/2</v>
      </c>
      <c r="AH215" s="20" t="str">
        <f t="shared" si="129"/>
        <v>백현동 알파리움2단지</v>
      </c>
      <c r="AI215" s="87">
        <f t="shared" si="130"/>
        <v>38</v>
      </c>
      <c r="AJ215" s="79" t="str">
        <f t="shared" si="113"/>
        <v>A-</v>
      </c>
      <c r="AK215" s="79" t="s">
        <v>13</v>
      </c>
      <c r="AL215" s="79" t="s">
        <v>62</v>
      </c>
      <c r="AM215" s="79" t="s">
        <v>63</v>
      </c>
      <c r="AN215" s="79" t="str">
        <f t="shared" si="114"/>
        <v>C</v>
      </c>
      <c r="AO215" s="79" t="str">
        <f t="shared" si="115"/>
        <v/>
      </c>
      <c r="AP215" s="79" t="str">
        <f t="shared" si="116"/>
        <v/>
      </c>
      <c r="AQ215" s="79" t="str">
        <f t="shared" si="117"/>
        <v>O</v>
      </c>
      <c r="AR215" s="79" t="str">
        <f t="shared" si="118"/>
        <v>O</v>
      </c>
      <c r="AS215" s="79" t="s">
        <v>2</v>
      </c>
      <c r="AT215" s="79" t="str">
        <f t="shared" si="119"/>
        <v>X</v>
      </c>
      <c r="AU215" s="79" t="str">
        <f t="shared" si="120"/>
        <v>O</v>
      </c>
      <c r="AV215" s="79" t="str">
        <f t="shared" si="121"/>
        <v/>
      </c>
    </row>
    <row r="216" spans="1:48" s="37" customFormat="1" ht="12" x14ac:dyDescent="0.3">
      <c r="A216" s="74" t="s">
        <v>2002</v>
      </c>
      <c r="B216" s="75" t="s">
        <v>1770</v>
      </c>
      <c r="C216" s="85">
        <v>514</v>
      </c>
      <c r="D216" s="86">
        <v>139.9</v>
      </c>
      <c r="E216" s="87">
        <v>42</v>
      </c>
      <c r="F216" s="86">
        <v>110.3</v>
      </c>
      <c r="G216" s="17">
        <v>33</v>
      </c>
      <c r="H216" s="88">
        <v>76</v>
      </c>
      <c r="I216" s="89"/>
      <c r="J216" s="89"/>
      <c r="K216" s="89"/>
      <c r="L216" s="89"/>
      <c r="M216" s="90">
        <f t="shared" si="106"/>
        <v>0</v>
      </c>
      <c r="N216" s="4" t="str">
        <f t="shared" si="107"/>
        <v/>
      </c>
      <c r="O216" s="91">
        <f t="shared" si="108"/>
        <v>0</v>
      </c>
      <c r="P216" s="91">
        <f t="shared" si="109"/>
        <v>0</v>
      </c>
      <c r="Q216" s="79">
        <v>3</v>
      </c>
      <c r="R216" s="79">
        <v>2</v>
      </c>
      <c r="S216" s="79" t="s">
        <v>72</v>
      </c>
      <c r="T216" s="5">
        <v>139</v>
      </c>
      <c r="U216" s="9"/>
      <c r="W216" s="86">
        <f t="shared" si="131"/>
        <v>139.9</v>
      </c>
      <c r="X216" s="87">
        <f t="shared" si="131"/>
        <v>42</v>
      </c>
      <c r="Y216" s="92">
        <f t="shared" si="132"/>
        <v>76</v>
      </c>
      <c r="Z216" s="90">
        <f t="shared" si="132"/>
        <v>0</v>
      </c>
      <c r="AA216" s="90">
        <f t="shared" si="110"/>
        <v>0</v>
      </c>
      <c r="AB216" s="90">
        <f t="shared" si="133"/>
        <v>0</v>
      </c>
      <c r="AC216" s="4" t="str">
        <f t="shared" si="133"/>
        <v/>
      </c>
      <c r="AD216" s="91">
        <f t="shared" si="133"/>
        <v>0</v>
      </c>
      <c r="AE216" s="79" t="str">
        <f t="shared" si="111"/>
        <v>계</v>
      </c>
      <c r="AF216" s="79" t="str">
        <f t="shared" si="112"/>
        <v>3/2</v>
      </c>
      <c r="AH216" s="20" t="str">
        <f t="shared" si="129"/>
        <v>백현동 알파리움2단지</v>
      </c>
      <c r="AI216" s="87">
        <f t="shared" si="130"/>
        <v>42</v>
      </c>
      <c r="AJ216" s="79" t="str">
        <f t="shared" si="113"/>
        <v>A-</v>
      </c>
      <c r="AK216" s="79" t="s">
        <v>13</v>
      </c>
      <c r="AL216" s="79" t="s">
        <v>62</v>
      </c>
      <c r="AM216" s="79" t="s">
        <v>63</v>
      </c>
      <c r="AN216" s="79" t="str">
        <f t="shared" si="114"/>
        <v>C</v>
      </c>
      <c r="AO216" s="79" t="str">
        <f t="shared" si="115"/>
        <v/>
      </c>
      <c r="AP216" s="79" t="str">
        <f t="shared" si="116"/>
        <v/>
      </c>
      <c r="AQ216" s="79" t="str">
        <f t="shared" si="117"/>
        <v>O</v>
      </c>
      <c r="AR216" s="79" t="str">
        <f t="shared" si="118"/>
        <v>O</v>
      </c>
      <c r="AS216" s="79" t="s">
        <v>2</v>
      </c>
      <c r="AT216" s="79" t="str">
        <f t="shared" si="119"/>
        <v>X</v>
      </c>
      <c r="AU216" s="79" t="str">
        <f t="shared" si="120"/>
        <v>O</v>
      </c>
      <c r="AV216" s="79" t="str">
        <f t="shared" si="121"/>
        <v/>
      </c>
    </row>
    <row r="217" spans="1:48" s="37" customFormat="1" ht="12" x14ac:dyDescent="0.3">
      <c r="A217" s="74" t="s">
        <v>2003</v>
      </c>
      <c r="B217" s="75" t="s">
        <v>2004</v>
      </c>
      <c r="C217" s="85">
        <v>514</v>
      </c>
      <c r="D217" s="86">
        <v>163.5</v>
      </c>
      <c r="E217" s="87">
        <v>49</v>
      </c>
      <c r="F217" s="86">
        <v>129.4</v>
      </c>
      <c r="G217" s="17">
        <v>39</v>
      </c>
      <c r="H217" s="88">
        <v>72</v>
      </c>
      <c r="I217" s="89"/>
      <c r="J217" s="89"/>
      <c r="K217" s="89"/>
      <c r="L217" s="89"/>
      <c r="M217" s="90">
        <f t="shared" si="106"/>
        <v>0</v>
      </c>
      <c r="N217" s="4" t="str">
        <f t="shared" si="107"/>
        <v/>
      </c>
      <c r="O217" s="91">
        <f t="shared" si="108"/>
        <v>0</v>
      </c>
      <c r="P217" s="91">
        <f t="shared" si="109"/>
        <v>0</v>
      </c>
      <c r="Q217" s="79">
        <v>4</v>
      </c>
      <c r="R217" s="79">
        <v>2</v>
      </c>
      <c r="S217" s="79" t="s">
        <v>72</v>
      </c>
      <c r="T217" s="5" t="s">
        <v>173</v>
      </c>
      <c r="U217" s="9"/>
      <c r="W217" s="86">
        <f t="shared" si="131"/>
        <v>163.5</v>
      </c>
      <c r="X217" s="87">
        <f t="shared" si="131"/>
        <v>49</v>
      </c>
      <c r="Y217" s="92">
        <f t="shared" si="132"/>
        <v>72</v>
      </c>
      <c r="Z217" s="90">
        <f t="shared" si="132"/>
        <v>0</v>
      </c>
      <c r="AA217" s="90">
        <f t="shared" si="110"/>
        <v>0</v>
      </c>
      <c r="AB217" s="90">
        <f t="shared" si="133"/>
        <v>0</v>
      </c>
      <c r="AC217" s="4" t="str">
        <f t="shared" si="133"/>
        <v/>
      </c>
      <c r="AD217" s="91">
        <f t="shared" si="133"/>
        <v>0</v>
      </c>
      <c r="AE217" s="79" t="str">
        <f t="shared" si="111"/>
        <v>계</v>
      </c>
      <c r="AF217" s="79" t="str">
        <f t="shared" si="112"/>
        <v>4/2</v>
      </c>
      <c r="AH217" s="20" t="str">
        <f t="shared" si="129"/>
        <v>백현동 알파리움2단지</v>
      </c>
      <c r="AI217" s="87">
        <f t="shared" si="130"/>
        <v>49</v>
      </c>
      <c r="AJ217" s="79" t="str">
        <f t="shared" si="113"/>
        <v>A-</v>
      </c>
      <c r="AK217" s="79" t="s">
        <v>13</v>
      </c>
      <c r="AL217" s="79" t="s">
        <v>62</v>
      </c>
      <c r="AM217" s="79" t="s">
        <v>63</v>
      </c>
      <c r="AN217" s="79" t="str">
        <f t="shared" si="114"/>
        <v>C</v>
      </c>
      <c r="AO217" s="79" t="str">
        <f t="shared" si="115"/>
        <v/>
      </c>
      <c r="AP217" s="79" t="str">
        <f t="shared" si="116"/>
        <v/>
      </c>
      <c r="AQ217" s="79" t="str">
        <f t="shared" si="117"/>
        <v>O</v>
      </c>
      <c r="AR217" s="79" t="str">
        <f t="shared" si="118"/>
        <v>O</v>
      </c>
      <c r="AS217" s="79" t="s">
        <v>2</v>
      </c>
      <c r="AT217" s="79" t="str">
        <f t="shared" si="119"/>
        <v>X</v>
      </c>
      <c r="AU217" s="79" t="str">
        <f t="shared" si="120"/>
        <v>O</v>
      </c>
      <c r="AV217" s="79" t="str">
        <f t="shared" si="121"/>
        <v/>
      </c>
    </row>
    <row r="218" spans="1:48" s="37" customFormat="1" ht="12" x14ac:dyDescent="0.3">
      <c r="A218" s="74" t="s">
        <v>2005</v>
      </c>
      <c r="B218" s="75" t="s">
        <v>2006</v>
      </c>
      <c r="C218" s="85">
        <v>514</v>
      </c>
      <c r="D218" s="86">
        <v>164.2</v>
      </c>
      <c r="E218" s="87">
        <v>50</v>
      </c>
      <c r="F218" s="86">
        <v>129.5</v>
      </c>
      <c r="G218" s="17">
        <v>39</v>
      </c>
      <c r="H218" s="88">
        <v>152</v>
      </c>
      <c r="I218" s="89"/>
      <c r="J218" s="89"/>
      <c r="K218" s="89"/>
      <c r="L218" s="89"/>
      <c r="M218" s="90">
        <f t="shared" si="106"/>
        <v>0</v>
      </c>
      <c r="N218" s="4" t="str">
        <f t="shared" si="107"/>
        <v/>
      </c>
      <c r="O218" s="91">
        <f t="shared" si="108"/>
        <v>0</v>
      </c>
      <c r="P218" s="91">
        <f t="shared" si="109"/>
        <v>0</v>
      </c>
      <c r="Q218" s="79">
        <v>3</v>
      </c>
      <c r="R218" s="79">
        <v>2</v>
      </c>
      <c r="S218" s="79" t="s">
        <v>72</v>
      </c>
      <c r="T218" s="5" t="s">
        <v>158</v>
      </c>
      <c r="U218" s="9"/>
      <c r="W218" s="86">
        <f t="shared" si="131"/>
        <v>164.2</v>
      </c>
      <c r="X218" s="87">
        <f t="shared" si="131"/>
        <v>50</v>
      </c>
      <c r="Y218" s="92">
        <f t="shared" si="132"/>
        <v>152</v>
      </c>
      <c r="Z218" s="90">
        <f t="shared" si="132"/>
        <v>0</v>
      </c>
      <c r="AA218" s="90">
        <f t="shared" si="110"/>
        <v>0</v>
      </c>
      <c r="AB218" s="90">
        <f t="shared" si="133"/>
        <v>0</v>
      </c>
      <c r="AC218" s="4" t="str">
        <f t="shared" si="133"/>
        <v/>
      </c>
      <c r="AD218" s="91">
        <f t="shared" si="133"/>
        <v>0</v>
      </c>
      <c r="AE218" s="79" t="str">
        <f t="shared" si="111"/>
        <v>계</v>
      </c>
      <c r="AF218" s="79" t="str">
        <f t="shared" si="112"/>
        <v>3/2</v>
      </c>
      <c r="AH218" s="20" t="str">
        <f t="shared" si="129"/>
        <v>백현동 알파리움2단지</v>
      </c>
      <c r="AI218" s="87">
        <f t="shared" si="130"/>
        <v>50</v>
      </c>
      <c r="AJ218" s="79" t="str">
        <f t="shared" si="113"/>
        <v>A-</v>
      </c>
      <c r="AK218" s="79" t="s">
        <v>13</v>
      </c>
      <c r="AL218" s="79" t="s">
        <v>62</v>
      </c>
      <c r="AM218" s="79" t="s">
        <v>63</v>
      </c>
      <c r="AN218" s="79" t="str">
        <f t="shared" si="114"/>
        <v>C</v>
      </c>
      <c r="AO218" s="79" t="str">
        <f t="shared" si="115"/>
        <v/>
      </c>
      <c r="AP218" s="79" t="str">
        <f t="shared" si="116"/>
        <v/>
      </c>
      <c r="AQ218" s="79" t="str">
        <f t="shared" si="117"/>
        <v>O</v>
      </c>
      <c r="AR218" s="79" t="str">
        <f t="shared" si="118"/>
        <v>O</v>
      </c>
      <c r="AS218" s="79" t="s">
        <v>2</v>
      </c>
      <c r="AT218" s="79" t="str">
        <f t="shared" si="119"/>
        <v>X</v>
      </c>
      <c r="AU218" s="79" t="str">
        <f t="shared" si="120"/>
        <v>O</v>
      </c>
      <c r="AV218" s="79" t="str">
        <f t="shared" si="121"/>
        <v/>
      </c>
    </row>
    <row r="219" spans="1:48" s="37" customFormat="1" ht="12" x14ac:dyDescent="0.3">
      <c r="A219" s="74" t="s">
        <v>2007</v>
      </c>
      <c r="B219" s="75" t="s">
        <v>1770</v>
      </c>
      <c r="C219" s="85">
        <v>514</v>
      </c>
      <c r="D219" s="86">
        <v>165.7</v>
      </c>
      <c r="E219" s="87">
        <v>50</v>
      </c>
      <c r="F219" s="86">
        <v>129.30000000000001</v>
      </c>
      <c r="G219" s="17">
        <v>39</v>
      </c>
      <c r="H219" s="88">
        <v>72</v>
      </c>
      <c r="I219" s="89"/>
      <c r="J219" s="89"/>
      <c r="K219" s="89"/>
      <c r="L219" s="89"/>
      <c r="M219" s="90">
        <f t="shared" si="106"/>
        <v>0</v>
      </c>
      <c r="N219" s="4" t="str">
        <f t="shared" si="107"/>
        <v/>
      </c>
      <c r="O219" s="91">
        <f t="shared" si="108"/>
        <v>0</v>
      </c>
      <c r="P219" s="91">
        <f t="shared" si="109"/>
        <v>0</v>
      </c>
      <c r="Q219" s="79">
        <v>3</v>
      </c>
      <c r="R219" s="79">
        <v>2</v>
      </c>
      <c r="S219" s="79" t="s">
        <v>72</v>
      </c>
      <c r="T219" s="5" t="s">
        <v>174</v>
      </c>
      <c r="U219" s="9"/>
      <c r="W219" s="86">
        <f t="shared" si="131"/>
        <v>165.7</v>
      </c>
      <c r="X219" s="87">
        <f t="shared" si="131"/>
        <v>50</v>
      </c>
      <c r="Y219" s="92">
        <f t="shared" si="132"/>
        <v>72</v>
      </c>
      <c r="Z219" s="90">
        <f t="shared" si="132"/>
        <v>0</v>
      </c>
      <c r="AA219" s="90">
        <f t="shared" si="110"/>
        <v>0</v>
      </c>
      <c r="AB219" s="90">
        <f t="shared" si="133"/>
        <v>0</v>
      </c>
      <c r="AC219" s="4" t="str">
        <f t="shared" si="133"/>
        <v/>
      </c>
      <c r="AD219" s="91">
        <f t="shared" si="133"/>
        <v>0</v>
      </c>
      <c r="AE219" s="79" t="str">
        <f t="shared" si="111"/>
        <v>계</v>
      </c>
      <c r="AF219" s="79" t="str">
        <f t="shared" si="112"/>
        <v>3/2</v>
      </c>
      <c r="AH219" s="20" t="str">
        <f t="shared" si="129"/>
        <v>백현동 알파리움2단지</v>
      </c>
      <c r="AI219" s="87">
        <f t="shared" si="130"/>
        <v>50</v>
      </c>
      <c r="AJ219" s="79" t="str">
        <f t="shared" si="113"/>
        <v>A-</v>
      </c>
      <c r="AK219" s="79" t="s">
        <v>13</v>
      </c>
      <c r="AL219" s="79" t="s">
        <v>62</v>
      </c>
      <c r="AM219" s="79" t="s">
        <v>63</v>
      </c>
      <c r="AN219" s="79" t="str">
        <f t="shared" si="114"/>
        <v>C</v>
      </c>
      <c r="AO219" s="79" t="str">
        <f t="shared" si="115"/>
        <v/>
      </c>
      <c r="AP219" s="79" t="str">
        <f t="shared" si="116"/>
        <v/>
      </c>
      <c r="AQ219" s="79" t="str">
        <f t="shared" si="117"/>
        <v>O</v>
      </c>
      <c r="AR219" s="79" t="str">
        <f t="shared" si="118"/>
        <v>O</v>
      </c>
      <c r="AS219" s="79" t="s">
        <v>2</v>
      </c>
      <c r="AT219" s="79" t="str">
        <f t="shared" si="119"/>
        <v>X</v>
      </c>
      <c r="AU219" s="79" t="str">
        <f t="shared" si="120"/>
        <v>O</v>
      </c>
      <c r="AV219" s="79" t="str">
        <f t="shared" si="121"/>
        <v/>
      </c>
    </row>
    <row r="220" spans="1:48" s="37" customFormat="1" ht="12" x14ac:dyDescent="0.3">
      <c r="A220" s="74" t="s">
        <v>2008</v>
      </c>
      <c r="B220" s="75" t="s">
        <v>1770</v>
      </c>
      <c r="C220" s="85">
        <v>514</v>
      </c>
      <c r="D220" s="86">
        <v>180.1</v>
      </c>
      <c r="E220" s="87">
        <v>54</v>
      </c>
      <c r="F220" s="86">
        <v>142</v>
      </c>
      <c r="G220" s="17">
        <v>43</v>
      </c>
      <c r="H220" s="88">
        <v>62</v>
      </c>
      <c r="I220" s="89"/>
      <c r="J220" s="89"/>
      <c r="K220" s="89"/>
      <c r="L220" s="89"/>
      <c r="M220" s="90">
        <f t="shared" si="106"/>
        <v>0</v>
      </c>
      <c r="N220" s="4" t="str">
        <f t="shared" si="107"/>
        <v/>
      </c>
      <c r="O220" s="91">
        <f t="shared" si="108"/>
        <v>0</v>
      </c>
      <c r="P220" s="91">
        <f t="shared" si="109"/>
        <v>0</v>
      </c>
      <c r="Q220" s="79">
        <v>4</v>
      </c>
      <c r="R220" s="79">
        <v>2</v>
      </c>
      <c r="S220" s="79" t="s">
        <v>72</v>
      </c>
      <c r="T220" s="5">
        <v>180</v>
      </c>
      <c r="U220" s="9"/>
      <c r="W220" s="86">
        <f t="shared" si="131"/>
        <v>180.1</v>
      </c>
      <c r="X220" s="87">
        <f t="shared" si="131"/>
        <v>54</v>
      </c>
      <c r="Y220" s="92">
        <f t="shared" si="132"/>
        <v>62</v>
      </c>
      <c r="Z220" s="90">
        <f t="shared" si="132"/>
        <v>0</v>
      </c>
      <c r="AA220" s="90">
        <f t="shared" si="110"/>
        <v>0</v>
      </c>
      <c r="AB220" s="90">
        <f t="shared" si="133"/>
        <v>0</v>
      </c>
      <c r="AC220" s="4" t="str">
        <f t="shared" si="133"/>
        <v/>
      </c>
      <c r="AD220" s="91">
        <f t="shared" si="133"/>
        <v>0</v>
      </c>
      <c r="AE220" s="79" t="str">
        <f t="shared" si="111"/>
        <v>계</v>
      </c>
      <c r="AF220" s="79" t="str">
        <f t="shared" si="112"/>
        <v>4/2</v>
      </c>
      <c r="AH220" s="20" t="str">
        <f t="shared" si="129"/>
        <v>백현동 알파리움2단지</v>
      </c>
      <c r="AI220" s="87">
        <f t="shared" si="130"/>
        <v>54</v>
      </c>
      <c r="AJ220" s="79" t="str">
        <f t="shared" si="113"/>
        <v>A-</v>
      </c>
      <c r="AK220" s="79" t="s">
        <v>13</v>
      </c>
      <c r="AL220" s="79" t="s">
        <v>62</v>
      </c>
      <c r="AM220" s="79" t="s">
        <v>63</v>
      </c>
      <c r="AN220" s="79" t="str">
        <f t="shared" si="114"/>
        <v>C</v>
      </c>
      <c r="AO220" s="79" t="str">
        <f t="shared" si="115"/>
        <v/>
      </c>
      <c r="AP220" s="79" t="str">
        <f t="shared" si="116"/>
        <v/>
      </c>
      <c r="AQ220" s="79" t="str">
        <f t="shared" si="117"/>
        <v>O</v>
      </c>
      <c r="AR220" s="79" t="str">
        <f t="shared" si="118"/>
        <v>O</v>
      </c>
      <c r="AS220" s="79" t="s">
        <v>2</v>
      </c>
      <c r="AT220" s="79" t="str">
        <f t="shared" si="119"/>
        <v>X</v>
      </c>
      <c r="AU220" s="79" t="str">
        <f t="shared" si="120"/>
        <v>O</v>
      </c>
      <c r="AV220" s="79" t="str">
        <f t="shared" si="121"/>
        <v/>
      </c>
    </row>
    <row r="221" spans="1:48" s="37" customFormat="1" ht="12" x14ac:dyDescent="0.3">
      <c r="A221" s="74" t="s">
        <v>2007</v>
      </c>
      <c r="B221" s="75" t="s">
        <v>1770</v>
      </c>
      <c r="C221" s="85">
        <v>514</v>
      </c>
      <c r="D221" s="86">
        <v>262</v>
      </c>
      <c r="E221" s="87">
        <v>79</v>
      </c>
      <c r="F221" s="86">
        <v>203.8</v>
      </c>
      <c r="G221" s="17">
        <v>62</v>
      </c>
      <c r="H221" s="88">
        <v>4</v>
      </c>
      <c r="I221" s="89"/>
      <c r="J221" s="89"/>
      <c r="K221" s="89"/>
      <c r="L221" s="89"/>
      <c r="M221" s="90">
        <f t="shared" si="106"/>
        <v>0</v>
      </c>
      <c r="N221" s="4" t="str">
        <f t="shared" si="107"/>
        <v/>
      </c>
      <c r="O221" s="91">
        <f t="shared" si="108"/>
        <v>0</v>
      </c>
      <c r="P221" s="91">
        <f t="shared" si="109"/>
        <v>0</v>
      </c>
      <c r="Q221" s="79">
        <v>6</v>
      </c>
      <c r="R221" s="79">
        <v>4</v>
      </c>
      <c r="S221" s="79" t="s">
        <v>72</v>
      </c>
      <c r="T221" s="5">
        <v>262</v>
      </c>
      <c r="U221" s="9"/>
      <c r="W221" s="86">
        <f t="shared" ref="W221:X236" si="134">D221</f>
        <v>262</v>
      </c>
      <c r="X221" s="87">
        <f t="shared" si="134"/>
        <v>79</v>
      </c>
      <c r="Y221" s="92">
        <f t="shared" ref="Y221:Z236" si="135">H221</f>
        <v>4</v>
      </c>
      <c r="Z221" s="90">
        <f t="shared" si="135"/>
        <v>0</v>
      </c>
      <c r="AA221" s="90">
        <f t="shared" si="110"/>
        <v>0</v>
      </c>
      <c r="AB221" s="90">
        <f t="shared" si="133"/>
        <v>0</v>
      </c>
      <c r="AC221" s="4" t="str">
        <f t="shared" si="133"/>
        <v/>
      </c>
      <c r="AD221" s="91">
        <f t="shared" si="133"/>
        <v>0</v>
      </c>
      <c r="AE221" s="79" t="str">
        <f t="shared" si="111"/>
        <v>계</v>
      </c>
      <c r="AF221" s="79" t="str">
        <f t="shared" si="112"/>
        <v>6/4</v>
      </c>
      <c r="AH221" s="20" t="str">
        <f t="shared" si="129"/>
        <v>백현동 알파리움2단지</v>
      </c>
      <c r="AI221" s="87">
        <f t="shared" si="130"/>
        <v>79</v>
      </c>
      <c r="AJ221" s="79" t="str">
        <f t="shared" si="113"/>
        <v>A-</v>
      </c>
      <c r="AK221" s="79" t="s">
        <v>13</v>
      </c>
      <c r="AL221" s="79" t="s">
        <v>62</v>
      </c>
      <c r="AM221" s="79" t="s">
        <v>63</v>
      </c>
      <c r="AN221" s="79" t="str">
        <f t="shared" si="114"/>
        <v>C</v>
      </c>
      <c r="AO221" s="79" t="str">
        <f t="shared" si="115"/>
        <v/>
      </c>
      <c r="AP221" s="79" t="str">
        <f t="shared" si="116"/>
        <v/>
      </c>
      <c r="AQ221" s="79" t="str">
        <f t="shared" si="117"/>
        <v>O</v>
      </c>
      <c r="AR221" s="79" t="str">
        <f t="shared" si="118"/>
        <v>O</v>
      </c>
      <c r="AS221" s="79" t="s">
        <v>2</v>
      </c>
      <c r="AT221" s="79" t="str">
        <f t="shared" si="119"/>
        <v>X</v>
      </c>
      <c r="AU221" s="79" t="str">
        <f t="shared" si="120"/>
        <v>O</v>
      </c>
      <c r="AV221" s="79" t="str">
        <f t="shared" si="121"/>
        <v/>
      </c>
    </row>
    <row r="222" spans="1:48" s="37" customFormat="1" ht="12" x14ac:dyDescent="0.3">
      <c r="A222" s="74" t="s">
        <v>2009</v>
      </c>
      <c r="B222" s="75" t="s">
        <v>1773</v>
      </c>
      <c r="C222" s="85">
        <v>464</v>
      </c>
      <c r="D222" s="86">
        <v>98</v>
      </c>
      <c r="E222" s="87">
        <v>30</v>
      </c>
      <c r="F222" s="86">
        <v>74.8</v>
      </c>
      <c r="G222" s="17">
        <v>23</v>
      </c>
      <c r="H222" s="88">
        <v>88</v>
      </c>
      <c r="I222" s="89">
        <v>175000</v>
      </c>
      <c r="J222" s="89" t="s">
        <v>84</v>
      </c>
      <c r="K222" s="89">
        <v>100000</v>
      </c>
      <c r="L222" s="89" t="s">
        <v>84</v>
      </c>
      <c r="M222" s="90">
        <f>I222-K222</f>
        <v>75000</v>
      </c>
      <c r="N222" s="4">
        <f>IF(ISERROR(K222/I222),"",K222/I222)</f>
        <v>0.5714285714285714</v>
      </c>
      <c r="O222" s="91">
        <f>I222/E222</f>
        <v>5833.333333333333</v>
      </c>
      <c r="P222" s="91">
        <f>K222/E222</f>
        <v>3333.3333333333335</v>
      </c>
      <c r="Q222" s="79">
        <v>3</v>
      </c>
      <c r="R222" s="79">
        <v>2</v>
      </c>
      <c r="S222" s="79" t="s">
        <v>72</v>
      </c>
      <c r="T222" s="5" t="s">
        <v>183</v>
      </c>
      <c r="U222" s="9"/>
      <c r="W222" s="86">
        <f t="shared" si="134"/>
        <v>98</v>
      </c>
      <c r="X222" s="87">
        <f t="shared" si="134"/>
        <v>30</v>
      </c>
      <c r="Y222" s="92">
        <f t="shared" si="135"/>
        <v>88</v>
      </c>
      <c r="Z222" s="90">
        <f t="shared" si="135"/>
        <v>175000</v>
      </c>
      <c r="AA222" s="90">
        <f>K222</f>
        <v>100000</v>
      </c>
      <c r="AB222" s="90">
        <f t="shared" si="133"/>
        <v>75000</v>
      </c>
      <c r="AC222" s="4">
        <f t="shared" si="133"/>
        <v>0.5714285714285714</v>
      </c>
      <c r="AD222" s="91">
        <f t="shared" si="133"/>
        <v>5833.333333333333</v>
      </c>
      <c r="AE222" s="79" t="str">
        <f>S222</f>
        <v>계</v>
      </c>
      <c r="AF222" s="79" t="str">
        <f>Q222&amp;"/"&amp;R222</f>
        <v>3/2</v>
      </c>
      <c r="AH222" s="20" t="str">
        <f t="shared" si="129"/>
        <v>백현동 백현7단지휴먼시아</v>
      </c>
      <c r="AI222" s="87">
        <f t="shared" si="130"/>
        <v>30</v>
      </c>
      <c r="AJ222" s="79" t="str">
        <f>IF(AI222="","",$AJ$2)</f>
        <v>A-</v>
      </c>
      <c r="AK222" s="79" t="s">
        <v>13</v>
      </c>
      <c r="AL222" s="79" t="s">
        <v>62</v>
      </c>
      <c r="AM222" s="79" t="s">
        <v>63</v>
      </c>
      <c r="AN222" s="79" t="str">
        <f>IF(AI222="","",$AN$2)</f>
        <v>C</v>
      </c>
      <c r="AO222" s="79" t="str">
        <f>IF(N222="","",IF(N222&gt;=$AO$1/100,"O","X"))</f>
        <v>X</v>
      </c>
      <c r="AP222" s="79" t="str">
        <f>IF(I222="","",IF(I222&lt;=$AP$1,"O","X"))</f>
        <v>X</v>
      </c>
      <c r="AQ222" s="79" t="str">
        <f>IF(O222="","",IF(O222&lt;=$AQ$1,"O","X"))</f>
        <v>X</v>
      </c>
      <c r="AR222" s="79" t="str">
        <f>IF(M222="","",IF(M222&lt;=$AR$1,"O","X"))</f>
        <v>X</v>
      </c>
      <c r="AS222" s="79" t="s">
        <v>2</v>
      </c>
      <c r="AT222" s="79" t="str">
        <f>IF(OR(F222="",AI222=""),"",IF(AND((F222&lt;=85),(AI222&gt;=15)),"O","X"))</f>
        <v>O</v>
      </c>
      <c r="AU222" s="79" t="str">
        <f>IF(C222="","",IF(C222&gt;=$AU$1,"O","X"))</f>
        <v>O</v>
      </c>
      <c r="AV222" s="79" t="str">
        <f>IF(AO222="","",IF(AND(AO222="O",AP222="O",AR222="O",AT222="O",AU222="O"),"후보","X"))</f>
        <v>X</v>
      </c>
    </row>
    <row r="223" spans="1:48" s="37" customFormat="1" ht="12" x14ac:dyDescent="0.3">
      <c r="A223" s="74" t="s">
        <v>2010</v>
      </c>
      <c r="B223" s="75" t="s">
        <v>1773</v>
      </c>
      <c r="C223" s="85">
        <v>464</v>
      </c>
      <c r="D223" s="86">
        <v>111</v>
      </c>
      <c r="E223" s="87">
        <v>34</v>
      </c>
      <c r="F223" s="86">
        <v>84.7</v>
      </c>
      <c r="G223" s="17">
        <v>26</v>
      </c>
      <c r="H223" s="88">
        <v>100</v>
      </c>
      <c r="I223" s="89">
        <v>185000</v>
      </c>
      <c r="J223" s="89" t="s">
        <v>84</v>
      </c>
      <c r="K223" s="89">
        <v>95000</v>
      </c>
      <c r="L223" s="89" t="s">
        <v>84</v>
      </c>
      <c r="M223" s="90">
        <f>I223-K223</f>
        <v>90000</v>
      </c>
      <c r="N223" s="4">
        <f>IF(ISERROR(K223/I223),"",K223/I223)</f>
        <v>0.51351351351351349</v>
      </c>
      <c r="O223" s="91">
        <f>I223/E223</f>
        <v>5441.1764705882351</v>
      </c>
      <c r="P223" s="91">
        <f>K223/E223</f>
        <v>2794.1176470588234</v>
      </c>
      <c r="Q223" s="79">
        <v>3</v>
      </c>
      <c r="R223" s="79">
        <v>2</v>
      </c>
      <c r="S223" s="79" t="s">
        <v>72</v>
      </c>
      <c r="T223" s="5" t="s">
        <v>184</v>
      </c>
      <c r="U223" s="9"/>
      <c r="W223" s="86">
        <f t="shared" si="134"/>
        <v>111</v>
      </c>
      <c r="X223" s="87">
        <f t="shared" si="134"/>
        <v>34</v>
      </c>
      <c r="Y223" s="92">
        <f t="shared" si="135"/>
        <v>100</v>
      </c>
      <c r="Z223" s="90">
        <f t="shared" si="135"/>
        <v>185000</v>
      </c>
      <c r="AA223" s="90">
        <f>K223</f>
        <v>95000</v>
      </c>
      <c r="AB223" s="90">
        <f t="shared" si="133"/>
        <v>90000</v>
      </c>
      <c r="AC223" s="4">
        <f t="shared" si="133"/>
        <v>0.51351351351351349</v>
      </c>
      <c r="AD223" s="91">
        <f t="shared" si="133"/>
        <v>5441.1764705882351</v>
      </c>
      <c r="AE223" s="79" t="str">
        <f>S223</f>
        <v>계</v>
      </c>
      <c r="AF223" s="79" t="str">
        <f>Q223&amp;"/"&amp;R223</f>
        <v>3/2</v>
      </c>
      <c r="AH223" s="20" t="str">
        <f t="shared" si="129"/>
        <v>백현동 백현7단지휴먼시아</v>
      </c>
      <c r="AI223" s="87">
        <f t="shared" si="130"/>
        <v>34</v>
      </c>
      <c r="AJ223" s="79" t="str">
        <f>IF(AI223="","",$AJ$2)</f>
        <v>A-</v>
      </c>
      <c r="AK223" s="79" t="s">
        <v>13</v>
      </c>
      <c r="AL223" s="79" t="s">
        <v>62</v>
      </c>
      <c r="AM223" s="79" t="s">
        <v>63</v>
      </c>
      <c r="AN223" s="79" t="str">
        <f>IF(AI223="","",$AN$2)</f>
        <v>C</v>
      </c>
      <c r="AO223" s="79" t="str">
        <f>IF(N223="","",IF(N223&gt;=$AO$1/100,"O","X"))</f>
        <v>X</v>
      </c>
      <c r="AP223" s="79" t="str">
        <f>IF(I223="","",IF(I223&lt;=$AP$1,"O","X"))</f>
        <v>X</v>
      </c>
      <c r="AQ223" s="79" t="str">
        <f>IF(O223="","",IF(O223&lt;=$AQ$1,"O","X"))</f>
        <v>X</v>
      </c>
      <c r="AR223" s="79" t="str">
        <f>IF(M223="","",IF(M223&lt;=$AR$1,"O","X"))</f>
        <v>X</v>
      </c>
      <c r="AS223" s="79" t="s">
        <v>2</v>
      </c>
      <c r="AT223" s="79" t="str">
        <f>IF(OR(F223="",AI223=""),"",IF(AND((F223&lt;=85),(AI223&gt;=15)),"O","X"))</f>
        <v>O</v>
      </c>
      <c r="AU223" s="79" t="str">
        <f>IF(C223="","",IF(C223&gt;=$AU$1,"O","X"))</f>
        <v>O</v>
      </c>
      <c r="AV223" s="79" t="str">
        <f>IF(AO223="","",IF(AND(AO223="O",AP223="O",AR223="O",AT223="O",AU223="O"),"후보","X"))</f>
        <v>X</v>
      </c>
    </row>
    <row r="224" spans="1:48" s="37" customFormat="1" ht="12" x14ac:dyDescent="0.3">
      <c r="A224" s="74" t="s">
        <v>2010</v>
      </c>
      <c r="B224" s="75" t="s">
        <v>1773</v>
      </c>
      <c r="C224" s="85">
        <v>464</v>
      </c>
      <c r="D224" s="86">
        <v>110.9</v>
      </c>
      <c r="E224" s="87">
        <v>34</v>
      </c>
      <c r="F224" s="86">
        <v>84.6</v>
      </c>
      <c r="G224" s="17">
        <v>26</v>
      </c>
      <c r="H224" s="88">
        <v>70</v>
      </c>
      <c r="I224" s="89"/>
      <c r="J224" s="89"/>
      <c r="K224" s="89"/>
      <c r="L224" s="89"/>
      <c r="M224" s="90">
        <f>I224-K224</f>
        <v>0</v>
      </c>
      <c r="N224" s="4" t="str">
        <f>IF(ISERROR(K224/I224),"",K224/I224)</f>
        <v/>
      </c>
      <c r="O224" s="91">
        <f>I224/E224</f>
        <v>0</v>
      </c>
      <c r="P224" s="91">
        <f>K224/E224</f>
        <v>0</v>
      </c>
      <c r="Q224" s="79">
        <v>3</v>
      </c>
      <c r="R224" s="79">
        <v>2</v>
      </c>
      <c r="S224" s="79" t="s">
        <v>72</v>
      </c>
      <c r="T224" s="5" t="s">
        <v>185</v>
      </c>
      <c r="U224" s="9"/>
      <c r="W224" s="86">
        <f t="shared" si="134"/>
        <v>110.9</v>
      </c>
      <c r="X224" s="87">
        <f t="shared" si="134"/>
        <v>34</v>
      </c>
      <c r="Y224" s="92">
        <f t="shared" si="135"/>
        <v>70</v>
      </c>
      <c r="Z224" s="90">
        <f t="shared" si="135"/>
        <v>0</v>
      </c>
      <c r="AA224" s="90">
        <f>K224</f>
        <v>0</v>
      </c>
      <c r="AB224" s="90">
        <f t="shared" si="133"/>
        <v>0</v>
      </c>
      <c r="AC224" s="4" t="str">
        <f t="shared" si="133"/>
        <v/>
      </c>
      <c r="AD224" s="91">
        <f t="shared" si="133"/>
        <v>0</v>
      </c>
      <c r="AE224" s="79" t="str">
        <f>S224</f>
        <v>계</v>
      </c>
      <c r="AF224" s="79" t="str">
        <f>Q224&amp;"/"&amp;R224</f>
        <v>3/2</v>
      </c>
      <c r="AH224" s="20" t="str">
        <f t="shared" si="129"/>
        <v>백현동 백현7단지휴먼시아</v>
      </c>
      <c r="AI224" s="87">
        <f t="shared" si="130"/>
        <v>34</v>
      </c>
      <c r="AJ224" s="79" t="str">
        <f>IF(AI224="","",$AJ$2)</f>
        <v>A-</v>
      </c>
      <c r="AK224" s="79" t="s">
        <v>13</v>
      </c>
      <c r="AL224" s="79" t="s">
        <v>62</v>
      </c>
      <c r="AM224" s="79" t="s">
        <v>63</v>
      </c>
      <c r="AN224" s="79" t="str">
        <f>IF(AI224="","",$AN$2)</f>
        <v>C</v>
      </c>
      <c r="AO224" s="79" t="str">
        <f>IF(N224="","",IF(N224&gt;=$AO$1/100,"O","X"))</f>
        <v/>
      </c>
      <c r="AP224" s="79" t="str">
        <f>IF(I224="","",IF(I224&lt;=$AP$1,"O","X"))</f>
        <v/>
      </c>
      <c r="AQ224" s="79" t="str">
        <f>IF(O224="","",IF(O224&lt;=$AQ$1,"O","X"))</f>
        <v>O</v>
      </c>
      <c r="AR224" s="79" t="str">
        <f>IF(M224="","",IF(M224&lt;=$AR$1,"O","X"))</f>
        <v>O</v>
      </c>
      <c r="AS224" s="79" t="s">
        <v>2</v>
      </c>
      <c r="AT224" s="79" t="str">
        <f>IF(OR(F224="",AI224=""),"",IF(AND((F224&lt;=85),(AI224&gt;=15)),"O","X"))</f>
        <v>O</v>
      </c>
      <c r="AU224" s="79" t="str">
        <f>IF(C224="","",IF(C224&gt;=$AU$1,"O","X"))</f>
        <v>O</v>
      </c>
      <c r="AV224" s="79" t="str">
        <f>IF(AO224="","",IF(AND(AO224="O",AP224="O",AR224="O",AT224="O",AU224="O"),"후보","X"))</f>
        <v/>
      </c>
    </row>
    <row r="225" spans="1:48" s="37" customFormat="1" ht="12" x14ac:dyDescent="0.3">
      <c r="A225" s="74" t="s">
        <v>2010</v>
      </c>
      <c r="B225" s="75" t="s">
        <v>1773</v>
      </c>
      <c r="C225" s="85">
        <v>464</v>
      </c>
      <c r="D225" s="86">
        <v>111</v>
      </c>
      <c r="E225" s="87">
        <v>34</v>
      </c>
      <c r="F225" s="86">
        <v>84.7</v>
      </c>
      <c r="G225" s="17">
        <v>26</v>
      </c>
      <c r="H225" s="88">
        <v>186</v>
      </c>
      <c r="I225" s="89">
        <v>185000</v>
      </c>
      <c r="J225" s="89" t="s">
        <v>84</v>
      </c>
      <c r="K225" s="89">
        <v>95000</v>
      </c>
      <c r="L225" s="89" t="s">
        <v>84</v>
      </c>
      <c r="M225" s="90">
        <f>I225-K225</f>
        <v>90000</v>
      </c>
      <c r="N225" s="4">
        <f>IF(ISERROR(K225/I225),"",K225/I225)</f>
        <v>0.51351351351351349</v>
      </c>
      <c r="O225" s="91">
        <f>I225/E225</f>
        <v>5441.1764705882351</v>
      </c>
      <c r="P225" s="91">
        <f>K225/E225</f>
        <v>2794.1176470588234</v>
      </c>
      <c r="Q225" s="79">
        <v>3</v>
      </c>
      <c r="R225" s="79">
        <v>2</v>
      </c>
      <c r="S225" s="79" t="s">
        <v>72</v>
      </c>
      <c r="T225" s="5" t="s">
        <v>150</v>
      </c>
      <c r="U225" s="9"/>
      <c r="W225" s="86">
        <f t="shared" si="134"/>
        <v>111</v>
      </c>
      <c r="X225" s="87">
        <f t="shared" si="134"/>
        <v>34</v>
      </c>
      <c r="Y225" s="92">
        <f t="shared" si="135"/>
        <v>186</v>
      </c>
      <c r="Z225" s="90">
        <f t="shared" si="135"/>
        <v>185000</v>
      </c>
      <c r="AA225" s="90">
        <f>K225</f>
        <v>95000</v>
      </c>
      <c r="AB225" s="90">
        <f t="shared" si="133"/>
        <v>90000</v>
      </c>
      <c r="AC225" s="4">
        <f t="shared" si="133"/>
        <v>0.51351351351351349</v>
      </c>
      <c r="AD225" s="91">
        <f t="shared" si="133"/>
        <v>5441.1764705882351</v>
      </c>
      <c r="AE225" s="79" t="str">
        <f>S225</f>
        <v>계</v>
      </c>
      <c r="AF225" s="79" t="str">
        <f>Q225&amp;"/"&amp;R225</f>
        <v>3/2</v>
      </c>
      <c r="AH225" s="20" t="str">
        <f t="shared" si="129"/>
        <v>백현동 백현7단지휴먼시아</v>
      </c>
      <c r="AI225" s="87">
        <f t="shared" si="130"/>
        <v>34</v>
      </c>
      <c r="AJ225" s="79" t="str">
        <f>IF(AI225="","",$AJ$2)</f>
        <v>A-</v>
      </c>
      <c r="AK225" s="79" t="s">
        <v>13</v>
      </c>
      <c r="AL225" s="79" t="s">
        <v>62</v>
      </c>
      <c r="AM225" s="79" t="s">
        <v>63</v>
      </c>
      <c r="AN225" s="79" t="str">
        <f>IF(AI225="","",$AN$2)</f>
        <v>C</v>
      </c>
      <c r="AO225" s="79" t="str">
        <f>IF(N225="","",IF(N225&gt;=$AO$1/100,"O","X"))</f>
        <v>X</v>
      </c>
      <c r="AP225" s="79" t="str">
        <f>IF(I225="","",IF(I225&lt;=$AP$1,"O","X"))</f>
        <v>X</v>
      </c>
      <c r="AQ225" s="79" t="str">
        <f>IF(O225="","",IF(O225&lt;=$AQ$1,"O","X"))</f>
        <v>X</v>
      </c>
      <c r="AR225" s="79" t="str">
        <f>IF(M225="","",IF(M225&lt;=$AR$1,"O","X"))</f>
        <v>X</v>
      </c>
      <c r="AS225" s="79" t="s">
        <v>2</v>
      </c>
      <c r="AT225" s="79" t="str">
        <f>IF(OR(F225="",AI225=""),"",IF(AND((F225&lt;=85),(AI225&gt;=15)),"O","X"))</f>
        <v>O</v>
      </c>
      <c r="AU225" s="79" t="str">
        <f>IF(C225="","",IF(C225&gt;=$AU$1,"O","X"))</f>
        <v>O</v>
      </c>
      <c r="AV225" s="79" t="str">
        <f>IF(AO225="","",IF(AND(AO225="O",AP225="O",AR225="O",AT225="O",AU225="O"),"후보","X"))</f>
        <v>X</v>
      </c>
    </row>
    <row r="226" spans="1:48" s="37" customFormat="1" ht="12" x14ac:dyDescent="0.3">
      <c r="A226" s="74" t="s">
        <v>2010</v>
      </c>
      <c r="B226" s="75" t="s">
        <v>1773</v>
      </c>
      <c r="C226" s="85">
        <v>464</v>
      </c>
      <c r="D226" s="86">
        <v>111</v>
      </c>
      <c r="E226" s="87">
        <v>34</v>
      </c>
      <c r="F226" s="86">
        <v>84.7</v>
      </c>
      <c r="G226" s="17">
        <v>26</v>
      </c>
      <c r="H226" s="88">
        <v>20</v>
      </c>
      <c r="I226" s="89">
        <v>185000</v>
      </c>
      <c r="J226" s="89" t="s">
        <v>84</v>
      </c>
      <c r="K226" s="89">
        <v>95000</v>
      </c>
      <c r="L226" s="89" t="s">
        <v>84</v>
      </c>
      <c r="M226" s="90">
        <f>I226-K226</f>
        <v>90000</v>
      </c>
      <c r="N226" s="4">
        <f>IF(ISERROR(K226/I226),"",K226/I226)</f>
        <v>0.51351351351351349</v>
      </c>
      <c r="O226" s="91">
        <f>I226/E226</f>
        <v>5441.1764705882351</v>
      </c>
      <c r="P226" s="91">
        <f>K226/E226</f>
        <v>2794.1176470588234</v>
      </c>
      <c r="Q226" s="79">
        <v>3</v>
      </c>
      <c r="R226" s="79">
        <v>2</v>
      </c>
      <c r="S226" s="79" t="s">
        <v>72</v>
      </c>
      <c r="T226" s="5">
        <v>1110</v>
      </c>
      <c r="U226" s="9"/>
      <c r="W226" s="86">
        <f t="shared" si="134"/>
        <v>111</v>
      </c>
      <c r="X226" s="87">
        <f t="shared" si="134"/>
        <v>34</v>
      </c>
      <c r="Y226" s="92">
        <f t="shared" si="135"/>
        <v>20</v>
      </c>
      <c r="Z226" s="90">
        <f t="shared" si="135"/>
        <v>185000</v>
      </c>
      <c r="AA226" s="90">
        <f>K226</f>
        <v>95000</v>
      </c>
      <c r="AB226" s="90">
        <f t="shared" si="133"/>
        <v>90000</v>
      </c>
      <c r="AC226" s="4">
        <f t="shared" si="133"/>
        <v>0.51351351351351349</v>
      </c>
      <c r="AD226" s="91">
        <f t="shared" si="133"/>
        <v>5441.1764705882351</v>
      </c>
      <c r="AE226" s="79" t="str">
        <f>S226</f>
        <v>계</v>
      </c>
      <c r="AF226" s="79" t="str">
        <f>Q226&amp;"/"&amp;R226</f>
        <v>3/2</v>
      </c>
      <c r="AH226" s="20" t="str">
        <f t="shared" si="129"/>
        <v>백현동 백현7단지휴먼시아</v>
      </c>
      <c r="AI226" s="87">
        <f t="shared" si="130"/>
        <v>34</v>
      </c>
      <c r="AJ226" s="79" t="str">
        <f>IF(AI226="","",$AJ$2)</f>
        <v>A-</v>
      </c>
      <c r="AK226" s="79" t="s">
        <v>13</v>
      </c>
      <c r="AL226" s="79" t="s">
        <v>62</v>
      </c>
      <c r="AM226" s="79" t="s">
        <v>63</v>
      </c>
      <c r="AN226" s="79" t="str">
        <f>IF(AI226="","",$AN$2)</f>
        <v>C</v>
      </c>
      <c r="AO226" s="79" t="str">
        <f>IF(N226="","",IF(N226&gt;=$AO$1/100,"O","X"))</f>
        <v>X</v>
      </c>
      <c r="AP226" s="79" t="str">
        <f>IF(I226="","",IF(I226&lt;=$AP$1,"O","X"))</f>
        <v>X</v>
      </c>
      <c r="AQ226" s="79" t="str">
        <f>IF(O226="","",IF(O226&lt;=$AQ$1,"O","X"))</f>
        <v>X</v>
      </c>
      <c r="AR226" s="79" t="str">
        <f>IF(M226="","",IF(M226&lt;=$AR$1,"O","X"))</f>
        <v>X</v>
      </c>
      <c r="AS226" s="79" t="s">
        <v>2</v>
      </c>
      <c r="AT226" s="79" t="str">
        <f>IF(OR(F226="",AI226=""),"",IF(AND((F226&lt;=85),(AI226&gt;=15)),"O","X"))</f>
        <v>O</v>
      </c>
      <c r="AU226" s="79" t="str">
        <f>IF(C226="","",IF(C226&gt;=$AU$1,"O","X"))</f>
        <v>O</v>
      </c>
      <c r="AV226" s="79" t="str">
        <f>IF(AO226="","",IF(AND(AO226="O",AP226="O",AR226="O",AT226="O",AU226="O"),"후보","X"))</f>
        <v>X</v>
      </c>
    </row>
    <row r="227" spans="1:48" s="37" customFormat="1" ht="12" x14ac:dyDescent="0.3">
      <c r="A227" s="74" t="s">
        <v>1774</v>
      </c>
      <c r="B227" s="75" t="s">
        <v>1775</v>
      </c>
      <c r="C227" s="85">
        <v>948</v>
      </c>
      <c r="D227" s="86">
        <v>121.3</v>
      </c>
      <c r="E227" s="87">
        <v>37</v>
      </c>
      <c r="F227" s="86">
        <v>97.7</v>
      </c>
      <c r="G227" s="17">
        <v>30</v>
      </c>
      <c r="H227" s="88">
        <v>64</v>
      </c>
      <c r="I227" s="89"/>
      <c r="J227" s="89"/>
      <c r="K227" s="89"/>
      <c r="L227" s="89"/>
      <c r="M227" s="90">
        <f t="shared" ref="M227:M272" si="136">I227-K227</f>
        <v>0</v>
      </c>
      <c r="N227" s="4" t="str">
        <f t="shared" ref="N227:N272" si="137">IF(ISERROR(K227/I227),"",K227/I227)</f>
        <v/>
      </c>
      <c r="O227" s="91">
        <f t="shared" ref="O227:O272" si="138">I227/E227</f>
        <v>0</v>
      </c>
      <c r="P227" s="91">
        <f t="shared" ref="P227:P272" si="139">K227/E227</f>
        <v>0</v>
      </c>
      <c r="Q227" s="79">
        <v>3</v>
      </c>
      <c r="R227" s="79">
        <v>2</v>
      </c>
      <c r="S227" s="79" t="s">
        <v>72</v>
      </c>
      <c r="T227" s="5" t="s">
        <v>186</v>
      </c>
      <c r="U227" s="9"/>
      <c r="W227" s="86">
        <f t="shared" si="134"/>
        <v>121.3</v>
      </c>
      <c r="X227" s="87">
        <f t="shared" si="134"/>
        <v>37</v>
      </c>
      <c r="Y227" s="92">
        <f t="shared" si="135"/>
        <v>64</v>
      </c>
      <c r="Z227" s="90">
        <f t="shared" si="135"/>
        <v>0</v>
      </c>
      <c r="AA227" s="90">
        <f t="shared" ref="AA227:AA272" si="140">K227</f>
        <v>0</v>
      </c>
      <c r="AB227" s="90">
        <f t="shared" si="133"/>
        <v>0</v>
      </c>
      <c r="AC227" s="4" t="str">
        <f t="shared" si="133"/>
        <v/>
      </c>
      <c r="AD227" s="91">
        <f t="shared" si="133"/>
        <v>0</v>
      </c>
      <c r="AE227" s="79" t="str">
        <f t="shared" ref="AE227:AE272" si="141">S227</f>
        <v>계</v>
      </c>
      <c r="AF227" s="79" t="str">
        <f t="shared" ref="AF227:AF272" si="142">Q227&amp;"/"&amp;R227</f>
        <v>3/2</v>
      </c>
      <c r="AH227" s="20" t="str">
        <f t="shared" si="129"/>
        <v>백현동 판교푸르지오그랑블</v>
      </c>
      <c r="AI227" s="87">
        <f t="shared" si="130"/>
        <v>37</v>
      </c>
      <c r="AJ227" s="79" t="str">
        <f t="shared" ref="AJ227:AJ272" si="143">IF(AI227="","",$AJ$2)</f>
        <v>A-</v>
      </c>
      <c r="AK227" s="79" t="s">
        <v>13</v>
      </c>
      <c r="AL227" s="79" t="s">
        <v>62</v>
      </c>
      <c r="AM227" s="79" t="s">
        <v>63</v>
      </c>
      <c r="AN227" s="79" t="str">
        <f t="shared" ref="AN227:AN272" si="144">IF(AI227="","",$AN$2)</f>
        <v>C</v>
      </c>
      <c r="AO227" s="79" t="str">
        <f t="shared" ref="AO227:AO272" si="145">IF(N227="","",IF(N227&gt;=$AO$1/100,"O","X"))</f>
        <v/>
      </c>
      <c r="AP227" s="79" t="str">
        <f t="shared" ref="AP227:AP272" si="146">IF(I227="","",IF(I227&lt;=$AP$1,"O","X"))</f>
        <v/>
      </c>
      <c r="AQ227" s="79" t="str">
        <f t="shared" ref="AQ227:AQ272" si="147">IF(O227="","",IF(O227&lt;=$AQ$1,"O","X"))</f>
        <v>O</v>
      </c>
      <c r="AR227" s="79" t="str">
        <f t="shared" ref="AR227:AR272" si="148">IF(M227="","",IF(M227&lt;=$AR$1,"O","X"))</f>
        <v>O</v>
      </c>
      <c r="AS227" s="79" t="s">
        <v>2</v>
      </c>
      <c r="AT227" s="79" t="str">
        <f t="shared" ref="AT227:AT272" si="149">IF(OR(F227="",AI227=""),"",IF(AND((F227&lt;=85),(AI227&gt;=15)),"O","X"))</f>
        <v>X</v>
      </c>
      <c r="AU227" s="79" t="str">
        <f t="shared" ref="AU227:AU272" si="150">IF(C227="","",IF(C227&gt;=$AU$1,"O","X"))</f>
        <v>O</v>
      </c>
      <c r="AV227" s="79" t="str">
        <f t="shared" ref="AV227:AV272" si="151">IF(AO227="","",IF(AND(AO227="O",AP227="O",AR227="O",AT227="O",AU227="O"),"후보","X"))</f>
        <v/>
      </c>
    </row>
    <row r="228" spans="1:48" s="37" customFormat="1" ht="12" x14ac:dyDescent="0.3">
      <c r="A228" s="74" t="s">
        <v>2011</v>
      </c>
      <c r="B228" s="75" t="s">
        <v>1775</v>
      </c>
      <c r="C228" s="85">
        <v>948</v>
      </c>
      <c r="D228" s="86">
        <v>123.6</v>
      </c>
      <c r="E228" s="87">
        <v>37</v>
      </c>
      <c r="F228" s="86">
        <v>99</v>
      </c>
      <c r="G228" s="17">
        <v>30</v>
      </c>
      <c r="H228" s="88">
        <v>202</v>
      </c>
      <c r="I228" s="89"/>
      <c r="J228" s="89"/>
      <c r="K228" s="89"/>
      <c r="L228" s="89"/>
      <c r="M228" s="90">
        <f t="shared" si="136"/>
        <v>0</v>
      </c>
      <c r="N228" s="4" t="str">
        <f t="shared" si="137"/>
        <v/>
      </c>
      <c r="O228" s="91">
        <f t="shared" si="138"/>
        <v>0</v>
      </c>
      <c r="P228" s="91">
        <f t="shared" si="139"/>
        <v>0</v>
      </c>
      <c r="Q228" s="79">
        <v>3</v>
      </c>
      <c r="R228" s="79">
        <v>2</v>
      </c>
      <c r="S228" s="79" t="s">
        <v>72</v>
      </c>
      <c r="T228" s="5" t="s">
        <v>169</v>
      </c>
      <c r="U228" s="9"/>
      <c r="W228" s="86">
        <f t="shared" si="134"/>
        <v>123.6</v>
      </c>
      <c r="X228" s="87">
        <f t="shared" si="134"/>
        <v>37</v>
      </c>
      <c r="Y228" s="92">
        <f t="shared" si="135"/>
        <v>202</v>
      </c>
      <c r="Z228" s="90">
        <f t="shared" si="135"/>
        <v>0</v>
      </c>
      <c r="AA228" s="90">
        <f t="shared" si="140"/>
        <v>0</v>
      </c>
      <c r="AB228" s="90">
        <f t="shared" ref="AB228:AD243" si="152">M228</f>
        <v>0</v>
      </c>
      <c r="AC228" s="4" t="str">
        <f t="shared" si="152"/>
        <v/>
      </c>
      <c r="AD228" s="91">
        <f t="shared" si="152"/>
        <v>0</v>
      </c>
      <c r="AE228" s="79" t="str">
        <f t="shared" si="141"/>
        <v>계</v>
      </c>
      <c r="AF228" s="79" t="str">
        <f t="shared" si="142"/>
        <v>3/2</v>
      </c>
      <c r="AH228" s="20" t="str">
        <f t="shared" si="129"/>
        <v>백현동 판교푸르지오그랑블</v>
      </c>
      <c r="AI228" s="87">
        <f t="shared" si="130"/>
        <v>37</v>
      </c>
      <c r="AJ228" s="79" t="str">
        <f t="shared" si="143"/>
        <v>A-</v>
      </c>
      <c r="AK228" s="79" t="s">
        <v>13</v>
      </c>
      <c r="AL228" s="79" t="s">
        <v>62</v>
      </c>
      <c r="AM228" s="79" t="s">
        <v>63</v>
      </c>
      <c r="AN228" s="79" t="str">
        <f t="shared" si="144"/>
        <v>C</v>
      </c>
      <c r="AO228" s="79" t="str">
        <f t="shared" si="145"/>
        <v/>
      </c>
      <c r="AP228" s="79" t="str">
        <f t="shared" si="146"/>
        <v/>
      </c>
      <c r="AQ228" s="79" t="str">
        <f t="shared" si="147"/>
        <v>O</v>
      </c>
      <c r="AR228" s="79" t="str">
        <f t="shared" si="148"/>
        <v>O</v>
      </c>
      <c r="AS228" s="79" t="s">
        <v>2</v>
      </c>
      <c r="AT228" s="79" t="str">
        <f t="shared" si="149"/>
        <v>X</v>
      </c>
      <c r="AU228" s="79" t="str">
        <f t="shared" si="150"/>
        <v>O</v>
      </c>
      <c r="AV228" s="79" t="str">
        <f t="shared" si="151"/>
        <v/>
      </c>
    </row>
    <row r="229" spans="1:48" s="37" customFormat="1" ht="12" x14ac:dyDescent="0.3">
      <c r="A229" s="74" t="s">
        <v>1774</v>
      </c>
      <c r="B229" s="75" t="s">
        <v>1775</v>
      </c>
      <c r="C229" s="85">
        <v>948</v>
      </c>
      <c r="D229" s="86">
        <v>128.69999999999999</v>
      </c>
      <c r="E229" s="87">
        <v>39</v>
      </c>
      <c r="F229" s="86">
        <v>104</v>
      </c>
      <c r="G229" s="17">
        <v>31</v>
      </c>
      <c r="H229" s="88">
        <v>164</v>
      </c>
      <c r="I229" s="89">
        <v>270000</v>
      </c>
      <c r="J229" s="89" t="s">
        <v>84</v>
      </c>
      <c r="K229" s="89">
        <v>135000</v>
      </c>
      <c r="L229" s="89" t="s">
        <v>59</v>
      </c>
      <c r="M229" s="90">
        <f t="shared" si="136"/>
        <v>135000</v>
      </c>
      <c r="N229" s="4">
        <f t="shared" si="137"/>
        <v>0.5</v>
      </c>
      <c r="O229" s="91">
        <f t="shared" si="138"/>
        <v>6923.0769230769229</v>
      </c>
      <c r="P229" s="91">
        <f t="shared" si="139"/>
        <v>3461.5384615384614</v>
      </c>
      <c r="Q229" s="79">
        <v>3</v>
      </c>
      <c r="R229" s="79">
        <v>2</v>
      </c>
      <c r="S229" s="79" t="s">
        <v>72</v>
      </c>
      <c r="T229" s="5" t="s">
        <v>187</v>
      </c>
      <c r="U229" s="9"/>
      <c r="W229" s="86">
        <f t="shared" si="134"/>
        <v>128.69999999999999</v>
      </c>
      <c r="X229" s="87">
        <f t="shared" si="134"/>
        <v>39</v>
      </c>
      <c r="Y229" s="92">
        <f t="shared" si="135"/>
        <v>164</v>
      </c>
      <c r="Z229" s="90">
        <f t="shared" si="135"/>
        <v>270000</v>
      </c>
      <c r="AA229" s="90">
        <f t="shared" si="140"/>
        <v>135000</v>
      </c>
      <c r="AB229" s="90">
        <f t="shared" si="152"/>
        <v>135000</v>
      </c>
      <c r="AC229" s="4">
        <f t="shared" si="152"/>
        <v>0.5</v>
      </c>
      <c r="AD229" s="91">
        <f t="shared" si="152"/>
        <v>6923.0769230769229</v>
      </c>
      <c r="AE229" s="79" t="str">
        <f t="shared" si="141"/>
        <v>계</v>
      </c>
      <c r="AF229" s="79" t="str">
        <f t="shared" si="142"/>
        <v>3/2</v>
      </c>
      <c r="AH229" s="20" t="str">
        <f t="shared" si="129"/>
        <v>백현동 판교푸르지오그랑블</v>
      </c>
      <c r="AI229" s="87">
        <f t="shared" si="130"/>
        <v>39</v>
      </c>
      <c r="AJ229" s="79" t="str">
        <f t="shared" si="143"/>
        <v>A-</v>
      </c>
      <c r="AK229" s="79" t="s">
        <v>13</v>
      </c>
      <c r="AL229" s="79" t="s">
        <v>62</v>
      </c>
      <c r="AM229" s="79" t="s">
        <v>63</v>
      </c>
      <c r="AN229" s="79" t="str">
        <f t="shared" si="144"/>
        <v>C</v>
      </c>
      <c r="AO229" s="79" t="str">
        <f t="shared" si="145"/>
        <v>X</v>
      </c>
      <c r="AP229" s="79" t="str">
        <f t="shared" si="146"/>
        <v>X</v>
      </c>
      <c r="AQ229" s="79" t="str">
        <f t="shared" si="147"/>
        <v>X</v>
      </c>
      <c r="AR229" s="79" t="str">
        <f t="shared" si="148"/>
        <v>X</v>
      </c>
      <c r="AS229" s="79" t="s">
        <v>2</v>
      </c>
      <c r="AT229" s="79" t="str">
        <f t="shared" si="149"/>
        <v>X</v>
      </c>
      <c r="AU229" s="79" t="str">
        <f t="shared" si="150"/>
        <v>O</v>
      </c>
      <c r="AV229" s="79" t="str">
        <f t="shared" si="151"/>
        <v>X</v>
      </c>
    </row>
    <row r="230" spans="1:48" s="37" customFormat="1" ht="12" x14ac:dyDescent="0.3">
      <c r="A230" s="74" t="s">
        <v>1774</v>
      </c>
      <c r="B230" s="75" t="s">
        <v>1775</v>
      </c>
      <c r="C230" s="85">
        <v>948</v>
      </c>
      <c r="D230" s="86">
        <v>130.19999999999999</v>
      </c>
      <c r="E230" s="87">
        <v>39</v>
      </c>
      <c r="F230" s="86">
        <v>105.1</v>
      </c>
      <c r="G230" s="17">
        <v>32</v>
      </c>
      <c r="H230" s="88">
        <v>130</v>
      </c>
      <c r="I230" s="89">
        <v>280000</v>
      </c>
      <c r="J230" s="89" t="s">
        <v>59</v>
      </c>
      <c r="K230" s="89">
        <v>130000</v>
      </c>
      <c r="L230" s="89" t="s">
        <v>84</v>
      </c>
      <c r="M230" s="90">
        <f t="shared" si="136"/>
        <v>150000</v>
      </c>
      <c r="N230" s="4">
        <f t="shared" si="137"/>
        <v>0.4642857142857143</v>
      </c>
      <c r="O230" s="91">
        <f t="shared" si="138"/>
        <v>7179.4871794871797</v>
      </c>
      <c r="P230" s="91">
        <f t="shared" si="139"/>
        <v>3333.3333333333335</v>
      </c>
      <c r="Q230" s="79">
        <v>3</v>
      </c>
      <c r="R230" s="79">
        <v>2</v>
      </c>
      <c r="S230" s="79" t="s">
        <v>72</v>
      </c>
      <c r="T230" s="5" t="s">
        <v>166</v>
      </c>
      <c r="U230" s="9"/>
      <c r="W230" s="86">
        <f t="shared" si="134"/>
        <v>130.19999999999999</v>
      </c>
      <c r="X230" s="87">
        <f t="shared" si="134"/>
        <v>39</v>
      </c>
      <c r="Y230" s="92">
        <f t="shared" si="135"/>
        <v>130</v>
      </c>
      <c r="Z230" s="90">
        <f t="shared" si="135"/>
        <v>280000</v>
      </c>
      <c r="AA230" s="90">
        <f t="shared" si="140"/>
        <v>130000</v>
      </c>
      <c r="AB230" s="90">
        <f t="shared" si="152"/>
        <v>150000</v>
      </c>
      <c r="AC230" s="4">
        <f t="shared" si="152"/>
        <v>0.4642857142857143</v>
      </c>
      <c r="AD230" s="91">
        <f t="shared" si="152"/>
        <v>7179.4871794871797</v>
      </c>
      <c r="AE230" s="79" t="str">
        <f t="shared" si="141"/>
        <v>계</v>
      </c>
      <c r="AF230" s="79" t="str">
        <f t="shared" si="142"/>
        <v>3/2</v>
      </c>
      <c r="AH230" s="20" t="str">
        <f t="shared" si="129"/>
        <v>백현동 판교푸르지오그랑블</v>
      </c>
      <c r="AI230" s="87">
        <f t="shared" si="130"/>
        <v>39</v>
      </c>
      <c r="AJ230" s="79" t="str">
        <f t="shared" si="143"/>
        <v>A-</v>
      </c>
      <c r="AK230" s="79" t="s">
        <v>13</v>
      </c>
      <c r="AL230" s="79" t="s">
        <v>62</v>
      </c>
      <c r="AM230" s="79" t="s">
        <v>63</v>
      </c>
      <c r="AN230" s="79" t="str">
        <f t="shared" si="144"/>
        <v>C</v>
      </c>
      <c r="AO230" s="79" t="str">
        <f t="shared" si="145"/>
        <v>X</v>
      </c>
      <c r="AP230" s="79" t="str">
        <f t="shared" si="146"/>
        <v>X</v>
      </c>
      <c r="AQ230" s="79" t="str">
        <f t="shared" si="147"/>
        <v>X</v>
      </c>
      <c r="AR230" s="79" t="str">
        <f t="shared" si="148"/>
        <v>X</v>
      </c>
      <c r="AS230" s="79" t="s">
        <v>2</v>
      </c>
      <c r="AT230" s="79" t="str">
        <f t="shared" si="149"/>
        <v>X</v>
      </c>
      <c r="AU230" s="79" t="str">
        <f t="shared" si="150"/>
        <v>O</v>
      </c>
      <c r="AV230" s="79" t="str">
        <f t="shared" si="151"/>
        <v>X</v>
      </c>
    </row>
    <row r="231" spans="1:48" s="37" customFormat="1" ht="12" x14ac:dyDescent="0.3">
      <c r="A231" s="74" t="s">
        <v>1774</v>
      </c>
      <c r="B231" s="75" t="s">
        <v>1775</v>
      </c>
      <c r="C231" s="85">
        <v>948</v>
      </c>
      <c r="D231" s="86">
        <v>145.5</v>
      </c>
      <c r="E231" s="87">
        <v>44</v>
      </c>
      <c r="F231" s="86">
        <v>117.5</v>
      </c>
      <c r="G231" s="17">
        <v>36</v>
      </c>
      <c r="H231" s="88">
        <v>261</v>
      </c>
      <c r="I231" s="89">
        <v>320000</v>
      </c>
      <c r="J231" s="89" t="s">
        <v>71</v>
      </c>
      <c r="K231" s="89">
        <v>210000</v>
      </c>
      <c r="L231" s="89" t="s">
        <v>74</v>
      </c>
      <c r="M231" s="90">
        <f t="shared" si="136"/>
        <v>110000</v>
      </c>
      <c r="N231" s="4">
        <f t="shared" si="137"/>
        <v>0.65625</v>
      </c>
      <c r="O231" s="91">
        <f t="shared" si="138"/>
        <v>7272.727272727273</v>
      </c>
      <c r="P231" s="91">
        <f t="shared" si="139"/>
        <v>4772.727272727273</v>
      </c>
      <c r="Q231" s="79">
        <v>4</v>
      </c>
      <c r="R231" s="79">
        <v>2</v>
      </c>
      <c r="S231" s="79" t="s">
        <v>72</v>
      </c>
      <c r="T231" s="5">
        <v>145</v>
      </c>
      <c r="U231" s="9"/>
      <c r="W231" s="86">
        <f t="shared" si="134"/>
        <v>145.5</v>
      </c>
      <c r="X231" s="87">
        <f t="shared" si="134"/>
        <v>44</v>
      </c>
      <c r="Y231" s="92">
        <f t="shared" si="135"/>
        <v>261</v>
      </c>
      <c r="Z231" s="90">
        <f t="shared" si="135"/>
        <v>320000</v>
      </c>
      <c r="AA231" s="90">
        <f t="shared" si="140"/>
        <v>210000</v>
      </c>
      <c r="AB231" s="90">
        <f t="shared" si="152"/>
        <v>110000</v>
      </c>
      <c r="AC231" s="4">
        <f t="shared" si="152"/>
        <v>0.65625</v>
      </c>
      <c r="AD231" s="91">
        <f t="shared" si="152"/>
        <v>7272.727272727273</v>
      </c>
      <c r="AE231" s="79" t="str">
        <f t="shared" si="141"/>
        <v>계</v>
      </c>
      <c r="AF231" s="79" t="str">
        <f t="shared" si="142"/>
        <v>4/2</v>
      </c>
      <c r="AH231" s="20" t="str">
        <f t="shared" si="129"/>
        <v>백현동 판교푸르지오그랑블</v>
      </c>
      <c r="AI231" s="87">
        <f t="shared" si="130"/>
        <v>44</v>
      </c>
      <c r="AJ231" s="79" t="str">
        <f t="shared" si="143"/>
        <v>A-</v>
      </c>
      <c r="AK231" s="79" t="s">
        <v>13</v>
      </c>
      <c r="AL231" s="79" t="s">
        <v>62</v>
      </c>
      <c r="AM231" s="79" t="s">
        <v>63</v>
      </c>
      <c r="AN231" s="79" t="str">
        <f t="shared" si="144"/>
        <v>C</v>
      </c>
      <c r="AO231" s="79" t="str">
        <f t="shared" si="145"/>
        <v>X</v>
      </c>
      <c r="AP231" s="79" t="str">
        <f t="shared" si="146"/>
        <v>X</v>
      </c>
      <c r="AQ231" s="79" t="str">
        <f t="shared" si="147"/>
        <v>X</v>
      </c>
      <c r="AR231" s="79" t="str">
        <f t="shared" si="148"/>
        <v>X</v>
      </c>
      <c r="AS231" s="79" t="s">
        <v>2</v>
      </c>
      <c r="AT231" s="79" t="str">
        <f t="shared" si="149"/>
        <v>X</v>
      </c>
      <c r="AU231" s="79" t="str">
        <f t="shared" si="150"/>
        <v>O</v>
      </c>
      <c r="AV231" s="79" t="str">
        <f t="shared" si="151"/>
        <v>X</v>
      </c>
    </row>
    <row r="232" spans="1:48" s="37" customFormat="1" ht="12" x14ac:dyDescent="0.3">
      <c r="A232" s="74" t="s">
        <v>1774</v>
      </c>
      <c r="B232" s="75" t="s">
        <v>1775</v>
      </c>
      <c r="C232" s="85">
        <v>948</v>
      </c>
      <c r="D232" s="86">
        <v>171.9</v>
      </c>
      <c r="E232" s="87">
        <v>52</v>
      </c>
      <c r="F232" s="86">
        <v>139.69999999999999</v>
      </c>
      <c r="G232" s="17">
        <v>42</v>
      </c>
      <c r="H232" s="88">
        <v>123</v>
      </c>
      <c r="I232" s="89">
        <v>410000</v>
      </c>
      <c r="J232" s="89" t="s">
        <v>74</v>
      </c>
      <c r="K232" s="89">
        <v>220000</v>
      </c>
      <c r="L232" s="89" t="s">
        <v>84</v>
      </c>
      <c r="M232" s="90">
        <f t="shared" si="136"/>
        <v>190000</v>
      </c>
      <c r="N232" s="4">
        <f t="shared" si="137"/>
        <v>0.53658536585365857</v>
      </c>
      <c r="O232" s="91">
        <f t="shared" si="138"/>
        <v>7884.6153846153848</v>
      </c>
      <c r="P232" s="91">
        <f t="shared" si="139"/>
        <v>4230.7692307692305</v>
      </c>
      <c r="Q232" s="79">
        <v>4</v>
      </c>
      <c r="R232" s="79">
        <v>2</v>
      </c>
      <c r="S232" s="79" t="s">
        <v>72</v>
      </c>
      <c r="T232" s="5">
        <v>171</v>
      </c>
      <c r="U232" s="9"/>
      <c r="W232" s="86">
        <f t="shared" si="134"/>
        <v>171.9</v>
      </c>
      <c r="X232" s="87">
        <f t="shared" si="134"/>
        <v>52</v>
      </c>
      <c r="Y232" s="92">
        <f t="shared" si="135"/>
        <v>123</v>
      </c>
      <c r="Z232" s="90">
        <f t="shared" si="135"/>
        <v>410000</v>
      </c>
      <c r="AA232" s="90">
        <f t="shared" si="140"/>
        <v>220000</v>
      </c>
      <c r="AB232" s="90">
        <f t="shared" si="152"/>
        <v>190000</v>
      </c>
      <c r="AC232" s="4">
        <f t="shared" si="152"/>
        <v>0.53658536585365857</v>
      </c>
      <c r="AD232" s="91">
        <f t="shared" si="152"/>
        <v>7884.6153846153848</v>
      </c>
      <c r="AE232" s="79" t="str">
        <f t="shared" si="141"/>
        <v>계</v>
      </c>
      <c r="AF232" s="79" t="str">
        <f t="shared" si="142"/>
        <v>4/2</v>
      </c>
      <c r="AH232" s="20" t="str">
        <f t="shared" si="129"/>
        <v>백현동 판교푸르지오그랑블</v>
      </c>
      <c r="AI232" s="87">
        <f t="shared" si="130"/>
        <v>52</v>
      </c>
      <c r="AJ232" s="79" t="str">
        <f t="shared" si="143"/>
        <v>A-</v>
      </c>
      <c r="AK232" s="79" t="s">
        <v>13</v>
      </c>
      <c r="AL232" s="79" t="s">
        <v>62</v>
      </c>
      <c r="AM232" s="79" t="s">
        <v>63</v>
      </c>
      <c r="AN232" s="79" t="str">
        <f t="shared" si="144"/>
        <v>C</v>
      </c>
      <c r="AO232" s="79" t="str">
        <f t="shared" si="145"/>
        <v>X</v>
      </c>
      <c r="AP232" s="79" t="str">
        <f t="shared" si="146"/>
        <v>X</v>
      </c>
      <c r="AQ232" s="79" t="str">
        <f t="shared" si="147"/>
        <v>X</v>
      </c>
      <c r="AR232" s="79" t="str">
        <f t="shared" si="148"/>
        <v>X</v>
      </c>
      <c r="AS232" s="79" t="s">
        <v>2</v>
      </c>
      <c r="AT232" s="79" t="str">
        <f t="shared" si="149"/>
        <v>X</v>
      </c>
      <c r="AU232" s="79" t="str">
        <f t="shared" si="150"/>
        <v>O</v>
      </c>
      <c r="AV232" s="79" t="str">
        <f t="shared" si="151"/>
        <v>X</v>
      </c>
    </row>
    <row r="233" spans="1:48" s="37" customFormat="1" ht="12" x14ac:dyDescent="0.3">
      <c r="A233" s="74" t="s">
        <v>1774</v>
      </c>
      <c r="B233" s="75" t="s">
        <v>1775</v>
      </c>
      <c r="C233" s="85">
        <v>948</v>
      </c>
      <c r="D233" s="86">
        <v>331.5</v>
      </c>
      <c r="E233" s="87">
        <v>100</v>
      </c>
      <c r="F233" s="86">
        <v>265.60000000000002</v>
      </c>
      <c r="G233" s="17">
        <v>80</v>
      </c>
      <c r="H233" s="88">
        <v>4</v>
      </c>
      <c r="I233" s="89"/>
      <c r="J233" s="89"/>
      <c r="K233" s="89"/>
      <c r="L233" s="89"/>
      <c r="M233" s="90">
        <f t="shared" si="136"/>
        <v>0</v>
      </c>
      <c r="N233" s="4" t="str">
        <f t="shared" si="137"/>
        <v/>
      </c>
      <c r="O233" s="91">
        <f t="shared" si="138"/>
        <v>0</v>
      </c>
      <c r="P233" s="91">
        <f t="shared" si="139"/>
        <v>0</v>
      </c>
      <c r="Q233" s="79">
        <v>4</v>
      </c>
      <c r="R233" s="79">
        <v>2</v>
      </c>
      <c r="S233" s="79" t="s">
        <v>72</v>
      </c>
      <c r="T233" s="5">
        <v>331</v>
      </c>
      <c r="U233" s="9"/>
      <c r="W233" s="86">
        <f t="shared" si="134"/>
        <v>331.5</v>
      </c>
      <c r="X233" s="87">
        <f t="shared" si="134"/>
        <v>100</v>
      </c>
      <c r="Y233" s="92">
        <f t="shared" si="135"/>
        <v>4</v>
      </c>
      <c r="Z233" s="90">
        <f t="shared" si="135"/>
        <v>0</v>
      </c>
      <c r="AA233" s="90">
        <f t="shared" si="140"/>
        <v>0</v>
      </c>
      <c r="AB233" s="90">
        <f t="shared" si="152"/>
        <v>0</v>
      </c>
      <c r="AC233" s="4" t="str">
        <f t="shared" si="152"/>
        <v/>
      </c>
      <c r="AD233" s="91">
        <f t="shared" si="152"/>
        <v>0</v>
      </c>
      <c r="AE233" s="79" t="str">
        <f t="shared" si="141"/>
        <v>계</v>
      </c>
      <c r="AF233" s="79" t="str">
        <f t="shared" si="142"/>
        <v>4/2</v>
      </c>
      <c r="AH233" s="20" t="str">
        <f t="shared" si="129"/>
        <v>백현동 판교푸르지오그랑블</v>
      </c>
      <c r="AI233" s="87">
        <f t="shared" si="130"/>
        <v>100</v>
      </c>
      <c r="AJ233" s="79" t="str">
        <f t="shared" si="143"/>
        <v>A-</v>
      </c>
      <c r="AK233" s="79" t="s">
        <v>13</v>
      </c>
      <c r="AL233" s="79" t="s">
        <v>62</v>
      </c>
      <c r="AM233" s="79" t="s">
        <v>63</v>
      </c>
      <c r="AN233" s="79" t="str">
        <f t="shared" si="144"/>
        <v>C</v>
      </c>
      <c r="AO233" s="79" t="str">
        <f t="shared" si="145"/>
        <v/>
      </c>
      <c r="AP233" s="79" t="str">
        <f t="shared" si="146"/>
        <v/>
      </c>
      <c r="AQ233" s="79" t="str">
        <f t="shared" si="147"/>
        <v>O</v>
      </c>
      <c r="AR233" s="79" t="str">
        <f t="shared" si="148"/>
        <v>O</v>
      </c>
      <c r="AS233" s="79" t="s">
        <v>2</v>
      </c>
      <c r="AT233" s="79" t="str">
        <f t="shared" si="149"/>
        <v>X</v>
      </c>
      <c r="AU233" s="79" t="str">
        <f t="shared" si="150"/>
        <v>O</v>
      </c>
      <c r="AV233" s="79" t="str">
        <f t="shared" si="151"/>
        <v/>
      </c>
    </row>
    <row r="234" spans="1:48" s="37" customFormat="1" ht="12" x14ac:dyDescent="0.3">
      <c r="A234" s="74" t="s">
        <v>2012</v>
      </c>
      <c r="B234" s="75" t="s">
        <v>1764</v>
      </c>
      <c r="C234" s="85">
        <v>396</v>
      </c>
      <c r="D234" s="86">
        <v>98</v>
      </c>
      <c r="E234" s="87">
        <v>30</v>
      </c>
      <c r="F234" s="86">
        <v>74.8</v>
      </c>
      <c r="G234" s="17">
        <v>23</v>
      </c>
      <c r="H234" s="88">
        <v>80</v>
      </c>
      <c r="I234" s="89">
        <v>178000</v>
      </c>
      <c r="J234" s="89" t="s">
        <v>84</v>
      </c>
      <c r="K234" s="89">
        <v>90000</v>
      </c>
      <c r="L234" s="89" t="s">
        <v>74</v>
      </c>
      <c r="M234" s="90">
        <f t="shared" si="136"/>
        <v>88000</v>
      </c>
      <c r="N234" s="4">
        <f t="shared" si="137"/>
        <v>0.5056179775280899</v>
      </c>
      <c r="O234" s="91">
        <f t="shared" si="138"/>
        <v>5933.333333333333</v>
      </c>
      <c r="P234" s="91">
        <f t="shared" si="139"/>
        <v>3000</v>
      </c>
      <c r="Q234" s="79">
        <v>3</v>
      </c>
      <c r="R234" s="79">
        <v>2</v>
      </c>
      <c r="S234" s="79" t="s">
        <v>72</v>
      </c>
      <c r="T234" s="5" t="s">
        <v>183</v>
      </c>
      <c r="U234" s="9"/>
      <c r="W234" s="86">
        <f t="shared" si="134"/>
        <v>98</v>
      </c>
      <c r="X234" s="87">
        <f t="shared" si="134"/>
        <v>30</v>
      </c>
      <c r="Y234" s="92">
        <f t="shared" si="135"/>
        <v>80</v>
      </c>
      <c r="Z234" s="90">
        <f t="shared" si="135"/>
        <v>178000</v>
      </c>
      <c r="AA234" s="90">
        <f t="shared" si="140"/>
        <v>90000</v>
      </c>
      <c r="AB234" s="90">
        <f t="shared" si="152"/>
        <v>88000</v>
      </c>
      <c r="AC234" s="4">
        <f t="shared" si="152"/>
        <v>0.5056179775280899</v>
      </c>
      <c r="AD234" s="91">
        <f t="shared" si="152"/>
        <v>5933.333333333333</v>
      </c>
      <c r="AE234" s="79" t="str">
        <f t="shared" si="141"/>
        <v>계</v>
      </c>
      <c r="AF234" s="79" t="str">
        <f t="shared" si="142"/>
        <v>3/2</v>
      </c>
      <c r="AH234" s="20" t="str">
        <f t="shared" si="129"/>
        <v>백현동 백현6단지휴먼시아</v>
      </c>
      <c r="AI234" s="87">
        <f t="shared" si="130"/>
        <v>30</v>
      </c>
      <c r="AJ234" s="79" t="str">
        <f t="shared" si="143"/>
        <v>A-</v>
      </c>
      <c r="AK234" s="79" t="s">
        <v>13</v>
      </c>
      <c r="AL234" s="79" t="s">
        <v>62</v>
      </c>
      <c r="AM234" s="79" t="s">
        <v>63</v>
      </c>
      <c r="AN234" s="79" t="str">
        <f t="shared" si="144"/>
        <v>C</v>
      </c>
      <c r="AO234" s="79" t="str">
        <f t="shared" si="145"/>
        <v>X</v>
      </c>
      <c r="AP234" s="79" t="str">
        <f t="shared" si="146"/>
        <v>X</v>
      </c>
      <c r="AQ234" s="79" t="str">
        <f t="shared" si="147"/>
        <v>X</v>
      </c>
      <c r="AR234" s="79" t="str">
        <f t="shared" si="148"/>
        <v>X</v>
      </c>
      <c r="AS234" s="79" t="s">
        <v>2</v>
      </c>
      <c r="AT234" s="79" t="str">
        <f t="shared" si="149"/>
        <v>O</v>
      </c>
      <c r="AU234" s="79" t="str">
        <f t="shared" si="150"/>
        <v>O</v>
      </c>
      <c r="AV234" s="79" t="str">
        <f t="shared" si="151"/>
        <v>X</v>
      </c>
    </row>
    <row r="235" spans="1:48" s="37" customFormat="1" ht="12" x14ac:dyDescent="0.3">
      <c r="A235" s="74" t="s">
        <v>2012</v>
      </c>
      <c r="B235" s="75" t="s">
        <v>1764</v>
      </c>
      <c r="C235" s="85">
        <v>396</v>
      </c>
      <c r="D235" s="86">
        <v>97.6</v>
      </c>
      <c r="E235" s="87">
        <v>30</v>
      </c>
      <c r="F235" s="86">
        <v>74.5</v>
      </c>
      <c r="G235" s="17">
        <v>23</v>
      </c>
      <c r="H235" s="88">
        <v>34</v>
      </c>
      <c r="I235" s="89">
        <v>220000</v>
      </c>
      <c r="J235" s="89" t="s">
        <v>74</v>
      </c>
      <c r="K235" s="89"/>
      <c r="L235" s="89"/>
      <c r="M235" s="90">
        <f t="shared" si="136"/>
        <v>220000</v>
      </c>
      <c r="N235" s="4">
        <f t="shared" si="137"/>
        <v>0</v>
      </c>
      <c r="O235" s="91">
        <f t="shared" si="138"/>
        <v>7333.333333333333</v>
      </c>
      <c r="P235" s="91">
        <f t="shared" si="139"/>
        <v>0</v>
      </c>
      <c r="Q235" s="79">
        <v>3</v>
      </c>
      <c r="R235" s="79">
        <v>2</v>
      </c>
      <c r="S235" s="79" t="s">
        <v>72</v>
      </c>
      <c r="T235" s="5" t="s">
        <v>189</v>
      </c>
      <c r="U235" s="9"/>
      <c r="W235" s="86">
        <f t="shared" si="134"/>
        <v>97.6</v>
      </c>
      <c r="X235" s="87">
        <f t="shared" si="134"/>
        <v>30</v>
      </c>
      <c r="Y235" s="92">
        <f t="shared" si="135"/>
        <v>34</v>
      </c>
      <c r="Z235" s="90">
        <f t="shared" si="135"/>
        <v>220000</v>
      </c>
      <c r="AA235" s="90">
        <f t="shared" si="140"/>
        <v>0</v>
      </c>
      <c r="AB235" s="90">
        <f t="shared" si="152"/>
        <v>220000</v>
      </c>
      <c r="AC235" s="4">
        <f t="shared" si="152"/>
        <v>0</v>
      </c>
      <c r="AD235" s="91">
        <f t="shared" si="152"/>
        <v>7333.333333333333</v>
      </c>
      <c r="AE235" s="79" t="str">
        <f t="shared" si="141"/>
        <v>계</v>
      </c>
      <c r="AF235" s="79" t="str">
        <f t="shared" si="142"/>
        <v>3/2</v>
      </c>
      <c r="AH235" s="20" t="str">
        <f t="shared" si="129"/>
        <v>백현동 백현6단지휴먼시아</v>
      </c>
      <c r="AI235" s="87">
        <f t="shared" si="130"/>
        <v>30</v>
      </c>
      <c r="AJ235" s="79" t="str">
        <f t="shared" si="143"/>
        <v>A-</v>
      </c>
      <c r="AK235" s="79" t="s">
        <v>13</v>
      </c>
      <c r="AL235" s="79" t="s">
        <v>62</v>
      </c>
      <c r="AM235" s="79" t="s">
        <v>63</v>
      </c>
      <c r="AN235" s="79" t="str">
        <f t="shared" si="144"/>
        <v>C</v>
      </c>
      <c r="AO235" s="79" t="str">
        <f t="shared" si="145"/>
        <v>X</v>
      </c>
      <c r="AP235" s="79" t="str">
        <f t="shared" si="146"/>
        <v>X</v>
      </c>
      <c r="AQ235" s="79" t="str">
        <f t="shared" si="147"/>
        <v>X</v>
      </c>
      <c r="AR235" s="79" t="str">
        <f t="shared" si="148"/>
        <v>X</v>
      </c>
      <c r="AS235" s="79" t="s">
        <v>2</v>
      </c>
      <c r="AT235" s="79" t="str">
        <f t="shared" si="149"/>
        <v>O</v>
      </c>
      <c r="AU235" s="79" t="str">
        <f t="shared" si="150"/>
        <v>O</v>
      </c>
      <c r="AV235" s="79" t="str">
        <f t="shared" si="151"/>
        <v>X</v>
      </c>
    </row>
    <row r="236" spans="1:48" s="37" customFormat="1" ht="12" x14ac:dyDescent="0.3">
      <c r="A236" s="74" t="s">
        <v>2012</v>
      </c>
      <c r="B236" s="75" t="s">
        <v>1764</v>
      </c>
      <c r="C236" s="85">
        <v>396</v>
      </c>
      <c r="D236" s="86">
        <v>110.9</v>
      </c>
      <c r="E236" s="87">
        <v>34</v>
      </c>
      <c r="F236" s="86">
        <v>84.6</v>
      </c>
      <c r="G236" s="17">
        <v>26</v>
      </c>
      <c r="H236" s="88">
        <v>29</v>
      </c>
      <c r="I236" s="89">
        <v>200000</v>
      </c>
      <c r="J236" s="89" t="s">
        <v>80</v>
      </c>
      <c r="K236" s="89"/>
      <c r="L236" s="89"/>
      <c r="M236" s="90">
        <f t="shared" si="136"/>
        <v>200000</v>
      </c>
      <c r="N236" s="4">
        <f t="shared" si="137"/>
        <v>0</v>
      </c>
      <c r="O236" s="91">
        <f t="shared" si="138"/>
        <v>5882.3529411764703</v>
      </c>
      <c r="P236" s="91">
        <f t="shared" si="139"/>
        <v>0</v>
      </c>
      <c r="Q236" s="79">
        <v>3</v>
      </c>
      <c r="R236" s="79">
        <v>2</v>
      </c>
      <c r="S236" s="79" t="s">
        <v>72</v>
      </c>
      <c r="T236" s="5" t="s">
        <v>185</v>
      </c>
      <c r="U236" s="9"/>
      <c r="W236" s="86">
        <f t="shared" si="134"/>
        <v>110.9</v>
      </c>
      <c r="X236" s="87">
        <f t="shared" si="134"/>
        <v>34</v>
      </c>
      <c r="Y236" s="92">
        <f t="shared" si="135"/>
        <v>29</v>
      </c>
      <c r="Z236" s="90">
        <f t="shared" si="135"/>
        <v>200000</v>
      </c>
      <c r="AA236" s="90">
        <f t="shared" si="140"/>
        <v>0</v>
      </c>
      <c r="AB236" s="90">
        <f t="shared" si="152"/>
        <v>200000</v>
      </c>
      <c r="AC236" s="4">
        <f t="shared" si="152"/>
        <v>0</v>
      </c>
      <c r="AD236" s="91">
        <f t="shared" si="152"/>
        <v>5882.3529411764703</v>
      </c>
      <c r="AE236" s="79" t="str">
        <f t="shared" si="141"/>
        <v>계</v>
      </c>
      <c r="AF236" s="79" t="str">
        <f t="shared" si="142"/>
        <v>3/2</v>
      </c>
      <c r="AH236" s="20" t="str">
        <f t="shared" si="129"/>
        <v>백현동 백현6단지휴먼시아</v>
      </c>
      <c r="AI236" s="87">
        <f t="shared" si="130"/>
        <v>34</v>
      </c>
      <c r="AJ236" s="79" t="str">
        <f t="shared" si="143"/>
        <v>A-</v>
      </c>
      <c r="AK236" s="79" t="s">
        <v>13</v>
      </c>
      <c r="AL236" s="79" t="s">
        <v>62</v>
      </c>
      <c r="AM236" s="79" t="s">
        <v>63</v>
      </c>
      <c r="AN236" s="79" t="str">
        <f t="shared" si="144"/>
        <v>C</v>
      </c>
      <c r="AO236" s="79" t="str">
        <f t="shared" si="145"/>
        <v>X</v>
      </c>
      <c r="AP236" s="79" t="str">
        <f t="shared" si="146"/>
        <v>X</v>
      </c>
      <c r="AQ236" s="79" t="str">
        <f t="shared" si="147"/>
        <v>X</v>
      </c>
      <c r="AR236" s="79" t="str">
        <f t="shared" si="148"/>
        <v>X</v>
      </c>
      <c r="AS236" s="79" t="s">
        <v>2</v>
      </c>
      <c r="AT236" s="79" t="str">
        <f t="shared" si="149"/>
        <v>O</v>
      </c>
      <c r="AU236" s="79" t="str">
        <f t="shared" si="150"/>
        <v>O</v>
      </c>
      <c r="AV236" s="79" t="str">
        <f t="shared" si="151"/>
        <v>X</v>
      </c>
    </row>
    <row r="237" spans="1:48" s="37" customFormat="1" ht="12" x14ac:dyDescent="0.3">
      <c r="A237" s="74" t="s">
        <v>2012</v>
      </c>
      <c r="B237" s="75" t="s">
        <v>1764</v>
      </c>
      <c r="C237" s="85">
        <v>396</v>
      </c>
      <c r="D237" s="86">
        <v>110.4</v>
      </c>
      <c r="E237" s="87">
        <v>33</v>
      </c>
      <c r="F237" s="86">
        <v>84.2</v>
      </c>
      <c r="G237" s="17">
        <v>25</v>
      </c>
      <c r="H237" s="88">
        <v>2</v>
      </c>
      <c r="I237" s="89"/>
      <c r="J237" s="89"/>
      <c r="K237" s="89"/>
      <c r="L237" s="89"/>
      <c r="M237" s="90">
        <f t="shared" si="136"/>
        <v>0</v>
      </c>
      <c r="N237" s="4" t="str">
        <f t="shared" si="137"/>
        <v/>
      </c>
      <c r="O237" s="91">
        <f t="shared" si="138"/>
        <v>0</v>
      </c>
      <c r="P237" s="91">
        <f t="shared" si="139"/>
        <v>0</v>
      </c>
      <c r="Q237" s="79">
        <v>3</v>
      </c>
      <c r="R237" s="79">
        <v>2</v>
      </c>
      <c r="S237" s="79" t="s">
        <v>72</v>
      </c>
      <c r="T237" s="5" t="s">
        <v>190</v>
      </c>
      <c r="U237" s="9"/>
      <c r="W237" s="86">
        <f t="shared" ref="W237:X252" si="153">D237</f>
        <v>110.4</v>
      </c>
      <c r="X237" s="87">
        <f t="shared" si="153"/>
        <v>33</v>
      </c>
      <c r="Y237" s="92">
        <f t="shared" ref="Y237:Z252" si="154">H237</f>
        <v>2</v>
      </c>
      <c r="Z237" s="90">
        <f t="shared" si="154"/>
        <v>0</v>
      </c>
      <c r="AA237" s="90">
        <f t="shared" si="140"/>
        <v>0</v>
      </c>
      <c r="AB237" s="90">
        <f t="shared" si="152"/>
        <v>0</v>
      </c>
      <c r="AC237" s="4" t="str">
        <f t="shared" si="152"/>
        <v/>
      </c>
      <c r="AD237" s="91">
        <f t="shared" si="152"/>
        <v>0</v>
      </c>
      <c r="AE237" s="79" t="str">
        <f t="shared" si="141"/>
        <v>계</v>
      </c>
      <c r="AF237" s="79" t="str">
        <f t="shared" si="142"/>
        <v>3/2</v>
      </c>
      <c r="AH237" s="20" t="str">
        <f t="shared" si="129"/>
        <v>백현동 백현6단지휴먼시아</v>
      </c>
      <c r="AI237" s="87">
        <f t="shared" si="130"/>
        <v>33</v>
      </c>
      <c r="AJ237" s="79" t="str">
        <f t="shared" si="143"/>
        <v>A-</v>
      </c>
      <c r="AK237" s="79" t="s">
        <v>13</v>
      </c>
      <c r="AL237" s="79" t="s">
        <v>62</v>
      </c>
      <c r="AM237" s="79" t="s">
        <v>63</v>
      </c>
      <c r="AN237" s="79" t="str">
        <f t="shared" si="144"/>
        <v>C</v>
      </c>
      <c r="AO237" s="79" t="str">
        <f t="shared" si="145"/>
        <v/>
      </c>
      <c r="AP237" s="79" t="str">
        <f t="shared" si="146"/>
        <v/>
      </c>
      <c r="AQ237" s="79" t="str">
        <f t="shared" si="147"/>
        <v>O</v>
      </c>
      <c r="AR237" s="79" t="str">
        <f t="shared" si="148"/>
        <v>O</v>
      </c>
      <c r="AS237" s="79" t="s">
        <v>2</v>
      </c>
      <c r="AT237" s="79" t="str">
        <f t="shared" si="149"/>
        <v>O</v>
      </c>
      <c r="AU237" s="79" t="str">
        <f t="shared" si="150"/>
        <v>O</v>
      </c>
      <c r="AV237" s="79" t="str">
        <f t="shared" si="151"/>
        <v/>
      </c>
    </row>
    <row r="238" spans="1:48" s="37" customFormat="1" ht="12" x14ac:dyDescent="0.3">
      <c r="A238" s="74" t="s">
        <v>2012</v>
      </c>
      <c r="B238" s="75" t="s">
        <v>1764</v>
      </c>
      <c r="C238" s="85">
        <v>396</v>
      </c>
      <c r="D238" s="86">
        <v>111</v>
      </c>
      <c r="E238" s="87">
        <v>34</v>
      </c>
      <c r="F238" s="86">
        <v>84.7</v>
      </c>
      <c r="G238" s="17">
        <v>26</v>
      </c>
      <c r="H238" s="88">
        <v>88</v>
      </c>
      <c r="I238" s="89">
        <v>190000</v>
      </c>
      <c r="J238" s="89" t="s">
        <v>74</v>
      </c>
      <c r="K238" s="89">
        <v>92000</v>
      </c>
      <c r="L238" s="89" t="s">
        <v>74</v>
      </c>
      <c r="M238" s="90">
        <f t="shared" si="136"/>
        <v>98000</v>
      </c>
      <c r="N238" s="4">
        <f t="shared" si="137"/>
        <v>0.48421052631578948</v>
      </c>
      <c r="O238" s="91">
        <f t="shared" si="138"/>
        <v>5588.2352941176468</v>
      </c>
      <c r="P238" s="91">
        <f t="shared" si="139"/>
        <v>2705.8823529411766</v>
      </c>
      <c r="Q238" s="79">
        <v>3</v>
      </c>
      <c r="R238" s="79">
        <v>2</v>
      </c>
      <c r="S238" s="79" t="s">
        <v>72</v>
      </c>
      <c r="T238" s="5">
        <v>1110</v>
      </c>
      <c r="U238" s="9"/>
      <c r="W238" s="86">
        <f t="shared" si="153"/>
        <v>111</v>
      </c>
      <c r="X238" s="87">
        <f t="shared" si="153"/>
        <v>34</v>
      </c>
      <c r="Y238" s="92">
        <f t="shared" si="154"/>
        <v>88</v>
      </c>
      <c r="Z238" s="90">
        <f t="shared" si="154"/>
        <v>190000</v>
      </c>
      <c r="AA238" s="90">
        <f t="shared" si="140"/>
        <v>92000</v>
      </c>
      <c r="AB238" s="90">
        <f t="shared" si="152"/>
        <v>98000</v>
      </c>
      <c r="AC238" s="4">
        <f t="shared" si="152"/>
        <v>0.48421052631578948</v>
      </c>
      <c r="AD238" s="91">
        <f t="shared" si="152"/>
        <v>5588.2352941176468</v>
      </c>
      <c r="AE238" s="79" t="str">
        <f t="shared" si="141"/>
        <v>계</v>
      </c>
      <c r="AF238" s="79" t="str">
        <f t="shared" si="142"/>
        <v>3/2</v>
      </c>
      <c r="AH238" s="20" t="str">
        <f t="shared" si="129"/>
        <v>백현동 백현6단지휴먼시아</v>
      </c>
      <c r="AI238" s="87">
        <f t="shared" si="130"/>
        <v>34</v>
      </c>
      <c r="AJ238" s="79" t="str">
        <f t="shared" si="143"/>
        <v>A-</v>
      </c>
      <c r="AK238" s="79" t="s">
        <v>13</v>
      </c>
      <c r="AL238" s="79" t="s">
        <v>62</v>
      </c>
      <c r="AM238" s="79" t="s">
        <v>63</v>
      </c>
      <c r="AN238" s="79" t="str">
        <f t="shared" si="144"/>
        <v>C</v>
      </c>
      <c r="AO238" s="79" t="str">
        <f t="shared" si="145"/>
        <v>X</v>
      </c>
      <c r="AP238" s="79" t="str">
        <f t="shared" si="146"/>
        <v>X</v>
      </c>
      <c r="AQ238" s="79" t="str">
        <f t="shared" si="147"/>
        <v>X</v>
      </c>
      <c r="AR238" s="79" t="str">
        <f t="shared" si="148"/>
        <v>X</v>
      </c>
      <c r="AS238" s="79" t="s">
        <v>2</v>
      </c>
      <c r="AT238" s="79" t="str">
        <f t="shared" si="149"/>
        <v>O</v>
      </c>
      <c r="AU238" s="79" t="str">
        <f t="shared" si="150"/>
        <v>O</v>
      </c>
      <c r="AV238" s="79" t="str">
        <f t="shared" si="151"/>
        <v>X</v>
      </c>
    </row>
    <row r="239" spans="1:48" s="37" customFormat="1" ht="12" x14ac:dyDescent="0.3">
      <c r="A239" s="74" t="s">
        <v>2012</v>
      </c>
      <c r="B239" s="75" t="s">
        <v>1764</v>
      </c>
      <c r="C239" s="85">
        <v>396</v>
      </c>
      <c r="D239" s="86">
        <v>111.1</v>
      </c>
      <c r="E239" s="87">
        <v>34</v>
      </c>
      <c r="F239" s="86">
        <v>84.7</v>
      </c>
      <c r="G239" s="17">
        <v>26</v>
      </c>
      <c r="H239" s="88">
        <v>87</v>
      </c>
      <c r="I239" s="89">
        <v>193000</v>
      </c>
      <c r="J239" s="89" t="s">
        <v>84</v>
      </c>
      <c r="K239" s="89"/>
      <c r="L239" s="89"/>
      <c r="M239" s="90">
        <f t="shared" si="136"/>
        <v>193000</v>
      </c>
      <c r="N239" s="4">
        <f t="shared" si="137"/>
        <v>0</v>
      </c>
      <c r="O239" s="91">
        <f t="shared" si="138"/>
        <v>5676.4705882352937</v>
      </c>
      <c r="P239" s="91">
        <f t="shared" si="139"/>
        <v>0</v>
      </c>
      <c r="Q239" s="79">
        <v>3</v>
      </c>
      <c r="R239" s="79">
        <v>2</v>
      </c>
      <c r="S239" s="79" t="s">
        <v>72</v>
      </c>
      <c r="T239" s="5" t="s">
        <v>150</v>
      </c>
      <c r="U239" s="9"/>
      <c r="W239" s="86">
        <f t="shared" si="153"/>
        <v>111.1</v>
      </c>
      <c r="X239" s="87">
        <f t="shared" si="153"/>
        <v>34</v>
      </c>
      <c r="Y239" s="92">
        <f t="shared" si="154"/>
        <v>87</v>
      </c>
      <c r="Z239" s="90">
        <f t="shared" si="154"/>
        <v>193000</v>
      </c>
      <c r="AA239" s="90">
        <f t="shared" si="140"/>
        <v>0</v>
      </c>
      <c r="AB239" s="90">
        <f t="shared" si="152"/>
        <v>193000</v>
      </c>
      <c r="AC239" s="4">
        <f t="shared" si="152"/>
        <v>0</v>
      </c>
      <c r="AD239" s="91">
        <f t="shared" si="152"/>
        <v>5676.4705882352937</v>
      </c>
      <c r="AE239" s="79" t="str">
        <f t="shared" si="141"/>
        <v>계</v>
      </c>
      <c r="AF239" s="79" t="str">
        <f t="shared" si="142"/>
        <v>3/2</v>
      </c>
      <c r="AH239" s="20" t="str">
        <f t="shared" si="129"/>
        <v>백현동 백현6단지휴먼시아</v>
      </c>
      <c r="AI239" s="87">
        <f t="shared" si="130"/>
        <v>34</v>
      </c>
      <c r="AJ239" s="79" t="str">
        <f t="shared" si="143"/>
        <v>A-</v>
      </c>
      <c r="AK239" s="79" t="s">
        <v>13</v>
      </c>
      <c r="AL239" s="79" t="s">
        <v>62</v>
      </c>
      <c r="AM239" s="79" t="s">
        <v>63</v>
      </c>
      <c r="AN239" s="79" t="str">
        <f t="shared" si="144"/>
        <v>C</v>
      </c>
      <c r="AO239" s="79" t="str">
        <f t="shared" si="145"/>
        <v>X</v>
      </c>
      <c r="AP239" s="79" t="str">
        <f t="shared" si="146"/>
        <v>X</v>
      </c>
      <c r="AQ239" s="79" t="str">
        <f t="shared" si="147"/>
        <v>X</v>
      </c>
      <c r="AR239" s="79" t="str">
        <f t="shared" si="148"/>
        <v>X</v>
      </c>
      <c r="AS239" s="79" t="s">
        <v>2</v>
      </c>
      <c r="AT239" s="79" t="str">
        <f t="shared" si="149"/>
        <v>O</v>
      </c>
      <c r="AU239" s="79" t="str">
        <f t="shared" si="150"/>
        <v>O</v>
      </c>
      <c r="AV239" s="79" t="str">
        <f t="shared" si="151"/>
        <v>X</v>
      </c>
    </row>
    <row r="240" spans="1:48" s="37" customFormat="1" ht="12" x14ac:dyDescent="0.3">
      <c r="A240" s="74" t="s">
        <v>2012</v>
      </c>
      <c r="B240" s="75" t="s">
        <v>1764</v>
      </c>
      <c r="C240" s="85">
        <v>396</v>
      </c>
      <c r="D240" s="86">
        <v>111</v>
      </c>
      <c r="E240" s="87">
        <v>34</v>
      </c>
      <c r="F240" s="86">
        <v>84.7</v>
      </c>
      <c r="G240" s="17">
        <v>26</v>
      </c>
      <c r="H240" s="88">
        <v>38</v>
      </c>
      <c r="I240" s="89">
        <v>190000</v>
      </c>
      <c r="J240" s="89" t="s">
        <v>74</v>
      </c>
      <c r="K240" s="89">
        <v>92000</v>
      </c>
      <c r="L240" s="89" t="s">
        <v>74</v>
      </c>
      <c r="M240" s="90">
        <f t="shared" si="136"/>
        <v>98000</v>
      </c>
      <c r="N240" s="4">
        <f t="shared" si="137"/>
        <v>0.48421052631578948</v>
      </c>
      <c r="O240" s="91">
        <f t="shared" si="138"/>
        <v>5588.2352941176468</v>
      </c>
      <c r="P240" s="91">
        <f t="shared" si="139"/>
        <v>2705.8823529411766</v>
      </c>
      <c r="Q240" s="79">
        <v>3</v>
      </c>
      <c r="R240" s="79">
        <v>2</v>
      </c>
      <c r="S240" s="79" t="s">
        <v>72</v>
      </c>
      <c r="T240" s="5" t="s">
        <v>191</v>
      </c>
      <c r="U240" s="9"/>
      <c r="W240" s="86">
        <f t="shared" si="153"/>
        <v>111</v>
      </c>
      <c r="X240" s="87">
        <f t="shared" si="153"/>
        <v>34</v>
      </c>
      <c r="Y240" s="92">
        <f t="shared" si="154"/>
        <v>38</v>
      </c>
      <c r="Z240" s="90">
        <f t="shared" si="154"/>
        <v>190000</v>
      </c>
      <c r="AA240" s="90">
        <f t="shared" si="140"/>
        <v>92000</v>
      </c>
      <c r="AB240" s="90">
        <f t="shared" si="152"/>
        <v>98000</v>
      </c>
      <c r="AC240" s="4">
        <f t="shared" si="152"/>
        <v>0.48421052631578948</v>
      </c>
      <c r="AD240" s="91">
        <f t="shared" si="152"/>
        <v>5588.2352941176468</v>
      </c>
      <c r="AE240" s="79" t="str">
        <f t="shared" si="141"/>
        <v>계</v>
      </c>
      <c r="AF240" s="79" t="str">
        <f t="shared" si="142"/>
        <v>3/2</v>
      </c>
      <c r="AH240" s="20" t="str">
        <f t="shared" si="129"/>
        <v>백현동 백현6단지휴먼시아</v>
      </c>
      <c r="AI240" s="87">
        <f t="shared" si="130"/>
        <v>34</v>
      </c>
      <c r="AJ240" s="79" t="str">
        <f t="shared" si="143"/>
        <v>A-</v>
      </c>
      <c r="AK240" s="79" t="s">
        <v>13</v>
      </c>
      <c r="AL240" s="79" t="s">
        <v>62</v>
      </c>
      <c r="AM240" s="79" t="s">
        <v>63</v>
      </c>
      <c r="AN240" s="79" t="str">
        <f t="shared" si="144"/>
        <v>C</v>
      </c>
      <c r="AO240" s="79" t="str">
        <f t="shared" si="145"/>
        <v>X</v>
      </c>
      <c r="AP240" s="79" t="str">
        <f t="shared" si="146"/>
        <v>X</v>
      </c>
      <c r="AQ240" s="79" t="str">
        <f t="shared" si="147"/>
        <v>X</v>
      </c>
      <c r="AR240" s="79" t="str">
        <f t="shared" si="148"/>
        <v>X</v>
      </c>
      <c r="AS240" s="79" t="s">
        <v>2</v>
      </c>
      <c r="AT240" s="79" t="str">
        <f t="shared" si="149"/>
        <v>O</v>
      </c>
      <c r="AU240" s="79" t="str">
        <f t="shared" si="150"/>
        <v>O</v>
      </c>
      <c r="AV240" s="79" t="str">
        <f t="shared" si="151"/>
        <v>X</v>
      </c>
    </row>
    <row r="241" spans="1:48" s="37" customFormat="1" ht="12" x14ac:dyDescent="0.3">
      <c r="A241" s="74" t="s">
        <v>2012</v>
      </c>
      <c r="B241" s="75" t="s">
        <v>1764</v>
      </c>
      <c r="C241" s="85">
        <v>396</v>
      </c>
      <c r="D241" s="86">
        <v>111.9</v>
      </c>
      <c r="E241" s="87">
        <v>34</v>
      </c>
      <c r="F241" s="86">
        <v>85</v>
      </c>
      <c r="G241" s="17">
        <v>26</v>
      </c>
      <c r="H241" s="88">
        <v>34</v>
      </c>
      <c r="I241" s="89">
        <v>200000</v>
      </c>
      <c r="J241" s="89" t="s">
        <v>74</v>
      </c>
      <c r="K241" s="89">
        <v>95000</v>
      </c>
      <c r="L241" s="89" t="s">
        <v>84</v>
      </c>
      <c r="M241" s="90">
        <f t="shared" si="136"/>
        <v>105000</v>
      </c>
      <c r="N241" s="4">
        <f t="shared" si="137"/>
        <v>0.47499999999999998</v>
      </c>
      <c r="O241" s="91">
        <f t="shared" si="138"/>
        <v>5882.3529411764703</v>
      </c>
      <c r="P241" s="91">
        <f t="shared" si="139"/>
        <v>2794.1176470588234</v>
      </c>
      <c r="Q241" s="79">
        <v>3</v>
      </c>
      <c r="R241" s="79">
        <v>2</v>
      </c>
      <c r="S241" s="79" t="s">
        <v>72</v>
      </c>
      <c r="T241" s="5" t="s">
        <v>134</v>
      </c>
      <c r="U241" s="9"/>
      <c r="W241" s="86">
        <f t="shared" si="153"/>
        <v>111.9</v>
      </c>
      <c r="X241" s="87">
        <f t="shared" si="153"/>
        <v>34</v>
      </c>
      <c r="Y241" s="92">
        <f t="shared" si="154"/>
        <v>34</v>
      </c>
      <c r="Z241" s="90">
        <f t="shared" si="154"/>
        <v>200000</v>
      </c>
      <c r="AA241" s="90">
        <f t="shared" si="140"/>
        <v>95000</v>
      </c>
      <c r="AB241" s="90">
        <f t="shared" si="152"/>
        <v>105000</v>
      </c>
      <c r="AC241" s="4">
        <f t="shared" si="152"/>
        <v>0.47499999999999998</v>
      </c>
      <c r="AD241" s="91">
        <f t="shared" si="152"/>
        <v>5882.3529411764703</v>
      </c>
      <c r="AE241" s="79" t="str">
        <f t="shared" si="141"/>
        <v>계</v>
      </c>
      <c r="AF241" s="79" t="str">
        <f t="shared" si="142"/>
        <v>3/2</v>
      </c>
      <c r="AH241" s="20" t="str">
        <f t="shared" si="129"/>
        <v>백현동 백현6단지휴먼시아</v>
      </c>
      <c r="AI241" s="87">
        <f t="shared" si="130"/>
        <v>34</v>
      </c>
      <c r="AJ241" s="79" t="str">
        <f t="shared" si="143"/>
        <v>A-</v>
      </c>
      <c r="AK241" s="79" t="s">
        <v>13</v>
      </c>
      <c r="AL241" s="79" t="s">
        <v>62</v>
      </c>
      <c r="AM241" s="79" t="s">
        <v>63</v>
      </c>
      <c r="AN241" s="79" t="str">
        <f t="shared" si="144"/>
        <v>C</v>
      </c>
      <c r="AO241" s="79" t="str">
        <f t="shared" si="145"/>
        <v>X</v>
      </c>
      <c r="AP241" s="79" t="str">
        <f t="shared" si="146"/>
        <v>X</v>
      </c>
      <c r="AQ241" s="79" t="str">
        <f t="shared" si="147"/>
        <v>X</v>
      </c>
      <c r="AR241" s="79" t="str">
        <f t="shared" si="148"/>
        <v>X</v>
      </c>
      <c r="AS241" s="79" t="s">
        <v>2</v>
      </c>
      <c r="AT241" s="79" t="str">
        <f t="shared" si="149"/>
        <v>O</v>
      </c>
      <c r="AU241" s="79" t="str">
        <f t="shared" si="150"/>
        <v>O</v>
      </c>
      <c r="AV241" s="79" t="str">
        <f t="shared" si="151"/>
        <v>X</v>
      </c>
    </row>
    <row r="242" spans="1:48" s="37" customFormat="1" ht="12" x14ac:dyDescent="0.3">
      <c r="A242" s="74" t="s">
        <v>2012</v>
      </c>
      <c r="B242" s="75" t="s">
        <v>1764</v>
      </c>
      <c r="C242" s="85">
        <v>396</v>
      </c>
      <c r="D242" s="86">
        <v>111</v>
      </c>
      <c r="E242" s="87">
        <v>34</v>
      </c>
      <c r="F242" s="86">
        <v>84.7</v>
      </c>
      <c r="G242" s="17">
        <v>26</v>
      </c>
      <c r="H242" s="88">
        <v>4</v>
      </c>
      <c r="I242" s="89">
        <v>190000</v>
      </c>
      <c r="J242" s="89" t="s">
        <v>74</v>
      </c>
      <c r="K242" s="89">
        <v>92000</v>
      </c>
      <c r="L242" s="89" t="s">
        <v>74</v>
      </c>
      <c r="M242" s="90">
        <f t="shared" si="136"/>
        <v>98000</v>
      </c>
      <c r="N242" s="4">
        <f t="shared" si="137"/>
        <v>0.48421052631578948</v>
      </c>
      <c r="O242" s="91">
        <f t="shared" si="138"/>
        <v>5588.2352941176468</v>
      </c>
      <c r="P242" s="91">
        <f t="shared" si="139"/>
        <v>2705.8823529411766</v>
      </c>
      <c r="Q242" s="79">
        <v>3</v>
      </c>
      <c r="R242" s="79">
        <v>2</v>
      </c>
      <c r="S242" s="79" t="s">
        <v>72</v>
      </c>
      <c r="T242" s="5" t="s">
        <v>153</v>
      </c>
      <c r="U242" s="9"/>
      <c r="W242" s="86">
        <f t="shared" si="153"/>
        <v>111</v>
      </c>
      <c r="X242" s="87">
        <f t="shared" si="153"/>
        <v>34</v>
      </c>
      <c r="Y242" s="92">
        <f t="shared" si="154"/>
        <v>4</v>
      </c>
      <c r="Z242" s="90">
        <f t="shared" si="154"/>
        <v>190000</v>
      </c>
      <c r="AA242" s="90">
        <f t="shared" si="140"/>
        <v>92000</v>
      </c>
      <c r="AB242" s="90">
        <f t="shared" si="152"/>
        <v>98000</v>
      </c>
      <c r="AC242" s="4">
        <f t="shared" si="152"/>
        <v>0.48421052631578948</v>
      </c>
      <c r="AD242" s="91">
        <f t="shared" si="152"/>
        <v>5588.2352941176468</v>
      </c>
      <c r="AE242" s="79" t="str">
        <f t="shared" si="141"/>
        <v>계</v>
      </c>
      <c r="AF242" s="79" t="str">
        <f t="shared" si="142"/>
        <v>3/2</v>
      </c>
      <c r="AH242" s="20" t="str">
        <f t="shared" si="129"/>
        <v>백현동 백현6단지휴먼시아</v>
      </c>
      <c r="AI242" s="87">
        <f t="shared" si="130"/>
        <v>34</v>
      </c>
      <c r="AJ242" s="79" t="str">
        <f t="shared" si="143"/>
        <v>A-</v>
      </c>
      <c r="AK242" s="79" t="s">
        <v>13</v>
      </c>
      <c r="AL242" s="79" t="s">
        <v>62</v>
      </c>
      <c r="AM242" s="79" t="s">
        <v>63</v>
      </c>
      <c r="AN242" s="79" t="str">
        <f t="shared" si="144"/>
        <v>C</v>
      </c>
      <c r="AO242" s="79" t="str">
        <f t="shared" si="145"/>
        <v>X</v>
      </c>
      <c r="AP242" s="79" t="str">
        <f t="shared" si="146"/>
        <v>X</v>
      </c>
      <c r="AQ242" s="79" t="str">
        <f t="shared" si="147"/>
        <v>X</v>
      </c>
      <c r="AR242" s="79" t="str">
        <f t="shared" si="148"/>
        <v>X</v>
      </c>
      <c r="AS242" s="79" t="s">
        <v>2</v>
      </c>
      <c r="AT242" s="79" t="str">
        <f t="shared" si="149"/>
        <v>O</v>
      </c>
      <c r="AU242" s="79" t="str">
        <f t="shared" si="150"/>
        <v>O</v>
      </c>
      <c r="AV242" s="79" t="str">
        <f t="shared" si="151"/>
        <v>X</v>
      </c>
    </row>
    <row r="243" spans="1:48" s="37" customFormat="1" ht="12" x14ac:dyDescent="0.3">
      <c r="A243" s="74" t="s">
        <v>1776</v>
      </c>
      <c r="B243" s="75" t="s">
        <v>1777</v>
      </c>
      <c r="C243" s="85">
        <v>224</v>
      </c>
      <c r="D243" s="86">
        <v>84.3</v>
      </c>
      <c r="E243" s="87">
        <v>26</v>
      </c>
      <c r="F243" s="86">
        <v>59.9</v>
      </c>
      <c r="G243" s="17">
        <v>18</v>
      </c>
      <c r="H243" s="88">
        <v>48</v>
      </c>
      <c r="I243" s="89"/>
      <c r="J243" s="89"/>
      <c r="K243" s="89"/>
      <c r="L243" s="89"/>
      <c r="M243" s="90">
        <f t="shared" si="136"/>
        <v>0</v>
      </c>
      <c r="N243" s="4" t="str">
        <f t="shared" si="137"/>
        <v/>
      </c>
      <c r="O243" s="91">
        <f t="shared" si="138"/>
        <v>0</v>
      </c>
      <c r="P243" s="91">
        <f t="shared" si="139"/>
        <v>0</v>
      </c>
      <c r="Q243" s="79">
        <v>3</v>
      </c>
      <c r="R243" s="79">
        <v>1</v>
      </c>
      <c r="S243" s="79" t="s">
        <v>72</v>
      </c>
      <c r="T243" s="5" t="s">
        <v>192</v>
      </c>
      <c r="U243" s="9"/>
      <c r="W243" s="86">
        <f t="shared" si="153"/>
        <v>84.3</v>
      </c>
      <c r="X243" s="87">
        <f t="shared" si="153"/>
        <v>26</v>
      </c>
      <c r="Y243" s="92">
        <f t="shared" si="154"/>
        <v>48</v>
      </c>
      <c r="Z243" s="90">
        <f t="shared" si="154"/>
        <v>0</v>
      </c>
      <c r="AA243" s="90">
        <f t="shared" si="140"/>
        <v>0</v>
      </c>
      <c r="AB243" s="90">
        <f t="shared" si="152"/>
        <v>0</v>
      </c>
      <c r="AC243" s="4" t="str">
        <f t="shared" si="152"/>
        <v/>
      </c>
      <c r="AD243" s="91">
        <f t="shared" si="152"/>
        <v>0</v>
      </c>
      <c r="AE243" s="79" t="str">
        <f t="shared" si="141"/>
        <v>계</v>
      </c>
      <c r="AF243" s="79" t="str">
        <f t="shared" si="142"/>
        <v>3/1</v>
      </c>
      <c r="AH243" s="20" t="str">
        <f t="shared" si="129"/>
        <v>분당동 장안타운건영,두산</v>
      </c>
      <c r="AI243" s="87">
        <f t="shared" si="130"/>
        <v>26</v>
      </c>
      <c r="AJ243" s="79" t="str">
        <f t="shared" si="143"/>
        <v>A-</v>
      </c>
      <c r="AK243" s="79" t="s">
        <v>13</v>
      </c>
      <c r="AL243" s="79" t="s">
        <v>62</v>
      </c>
      <c r="AM243" s="79" t="s">
        <v>63</v>
      </c>
      <c r="AN243" s="79" t="str">
        <f t="shared" si="144"/>
        <v>C</v>
      </c>
      <c r="AO243" s="79" t="str">
        <f t="shared" si="145"/>
        <v/>
      </c>
      <c r="AP243" s="79" t="str">
        <f t="shared" si="146"/>
        <v/>
      </c>
      <c r="AQ243" s="79" t="str">
        <f t="shared" si="147"/>
        <v>O</v>
      </c>
      <c r="AR243" s="79" t="str">
        <f t="shared" si="148"/>
        <v>O</v>
      </c>
      <c r="AS243" s="79" t="s">
        <v>2</v>
      </c>
      <c r="AT243" s="79" t="str">
        <f t="shared" si="149"/>
        <v>O</v>
      </c>
      <c r="AU243" s="79" t="str">
        <f t="shared" si="150"/>
        <v>X</v>
      </c>
      <c r="AV243" s="79" t="str">
        <f t="shared" si="151"/>
        <v/>
      </c>
    </row>
    <row r="244" spans="1:48" s="37" customFormat="1" ht="12" x14ac:dyDescent="0.3">
      <c r="A244" s="74" t="s">
        <v>1776</v>
      </c>
      <c r="B244" s="75" t="s">
        <v>1777</v>
      </c>
      <c r="C244" s="85">
        <v>224</v>
      </c>
      <c r="D244" s="86">
        <v>84.2</v>
      </c>
      <c r="E244" s="87">
        <v>25</v>
      </c>
      <c r="F244" s="86">
        <v>59.9</v>
      </c>
      <c r="G244" s="17">
        <v>18</v>
      </c>
      <c r="H244" s="88">
        <v>16</v>
      </c>
      <c r="I244" s="89"/>
      <c r="J244" s="89"/>
      <c r="K244" s="89"/>
      <c r="L244" s="89"/>
      <c r="M244" s="90">
        <f t="shared" si="136"/>
        <v>0</v>
      </c>
      <c r="N244" s="4" t="str">
        <f t="shared" si="137"/>
        <v/>
      </c>
      <c r="O244" s="91">
        <f t="shared" si="138"/>
        <v>0</v>
      </c>
      <c r="P244" s="91">
        <f t="shared" si="139"/>
        <v>0</v>
      </c>
      <c r="Q244" s="79">
        <v>3</v>
      </c>
      <c r="R244" s="79">
        <v>1</v>
      </c>
      <c r="S244" s="79" t="s">
        <v>61</v>
      </c>
      <c r="T244" s="5">
        <v>84</v>
      </c>
      <c r="U244" s="9"/>
      <c r="W244" s="86">
        <f t="shared" si="153"/>
        <v>84.2</v>
      </c>
      <c r="X244" s="87">
        <f t="shared" si="153"/>
        <v>25</v>
      </c>
      <c r="Y244" s="92">
        <f t="shared" si="154"/>
        <v>16</v>
      </c>
      <c r="Z244" s="90">
        <f t="shared" si="154"/>
        <v>0</v>
      </c>
      <c r="AA244" s="90">
        <f t="shared" si="140"/>
        <v>0</v>
      </c>
      <c r="AB244" s="90">
        <f t="shared" ref="AB244:AD259" si="155">M244</f>
        <v>0</v>
      </c>
      <c r="AC244" s="4" t="str">
        <f t="shared" si="155"/>
        <v/>
      </c>
      <c r="AD244" s="91">
        <f t="shared" si="155"/>
        <v>0</v>
      </c>
      <c r="AE244" s="79" t="str">
        <f t="shared" si="141"/>
        <v>복</v>
      </c>
      <c r="AF244" s="79" t="str">
        <f t="shared" si="142"/>
        <v>3/1</v>
      </c>
      <c r="AH244" s="20" t="str">
        <f t="shared" si="129"/>
        <v>분당동 장안타운건영,두산</v>
      </c>
      <c r="AI244" s="87">
        <f t="shared" si="130"/>
        <v>25</v>
      </c>
      <c r="AJ244" s="79" t="str">
        <f t="shared" si="143"/>
        <v>A-</v>
      </c>
      <c r="AK244" s="79" t="s">
        <v>13</v>
      </c>
      <c r="AL244" s="79" t="s">
        <v>62</v>
      </c>
      <c r="AM244" s="79" t="s">
        <v>63</v>
      </c>
      <c r="AN244" s="79" t="str">
        <f t="shared" si="144"/>
        <v>C</v>
      </c>
      <c r="AO244" s="79" t="str">
        <f t="shared" si="145"/>
        <v/>
      </c>
      <c r="AP244" s="79" t="str">
        <f t="shared" si="146"/>
        <v/>
      </c>
      <c r="AQ244" s="79" t="str">
        <f t="shared" si="147"/>
        <v>O</v>
      </c>
      <c r="AR244" s="79" t="str">
        <f t="shared" si="148"/>
        <v>O</v>
      </c>
      <c r="AS244" s="79" t="s">
        <v>2</v>
      </c>
      <c r="AT244" s="79" t="str">
        <f t="shared" si="149"/>
        <v>O</v>
      </c>
      <c r="AU244" s="79" t="str">
        <f t="shared" si="150"/>
        <v>X</v>
      </c>
      <c r="AV244" s="79" t="str">
        <f t="shared" si="151"/>
        <v/>
      </c>
    </row>
    <row r="245" spans="1:48" s="37" customFormat="1" ht="12" x14ac:dyDescent="0.3">
      <c r="A245" s="74" t="s">
        <v>1776</v>
      </c>
      <c r="B245" s="75" t="s">
        <v>1777</v>
      </c>
      <c r="C245" s="85">
        <v>224</v>
      </c>
      <c r="D245" s="86">
        <v>84.3</v>
      </c>
      <c r="E245" s="87">
        <v>26</v>
      </c>
      <c r="F245" s="86">
        <v>60</v>
      </c>
      <c r="G245" s="17">
        <v>18</v>
      </c>
      <c r="H245" s="88">
        <v>8</v>
      </c>
      <c r="I245" s="89"/>
      <c r="J245" s="89"/>
      <c r="K245" s="89"/>
      <c r="L245" s="89"/>
      <c r="M245" s="90">
        <f t="shared" si="136"/>
        <v>0</v>
      </c>
      <c r="N245" s="4" t="str">
        <f t="shared" si="137"/>
        <v/>
      </c>
      <c r="O245" s="91">
        <f t="shared" si="138"/>
        <v>0</v>
      </c>
      <c r="P245" s="91">
        <f t="shared" si="139"/>
        <v>0</v>
      </c>
      <c r="Q245" s="79">
        <v>3</v>
      </c>
      <c r="R245" s="79">
        <v>1</v>
      </c>
      <c r="S245" s="79" t="s">
        <v>72</v>
      </c>
      <c r="T245" s="5" t="s">
        <v>193</v>
      </c>
      <c r="U245" s="9"/>
      <c r="W245" s="86">
        <f t="shared" si="153"/>
        <v>84.3</v>
      </c>
      <c r="X245" s="87">
        <f t="shared" si="153"/>
        <v>26</v>
      </c>
      <c r="Y245" s="92">
        <f t="shared" si="154"/>
        <v>8</v>
      </c>
      <c r="Z245" s="90">
        <f t="shared" si="154"/>
        <v>0</v>
      </c>
      <c r="AA245" s="90">
        <f t="shared" si="140"/>
        <v>0</v>
      </c>
      <c r="AB245" s="90">
        <f t="shared" si="155"/>
        <v>0</v>
      </c>
      <c r="AC245" s="4" t="str">
        <f t="shared" si="155"/>
        <v/>
      </c>
      <c r="AD245" s="91">
        <f t="shared" si="155"/>
        <v>0</v>
      </c>
      <c r="AE245" s="79" t="str">
        <f t="shared" si="141"/>
        <v>계</v>
      </c>
      <c r="AF245" s="79" t="str">
        <f t="shared" si="142"/>
        <v>3/1</v>
      </c>
      <c r="AH245" s="20" t="str">
        <f t="shared" si="129"/>
        <v>분당동 장안타운건영,두산</v>
      </c>
      <c r="AI245" s="87">
        <f t="shared" si="130"/>
        <v>26</v>
      </c>
      <c r="AJ245" s="79" t="str">
        <f t="shared" si="143"/>
        <v>A-</v>
      </c>
      <c r="AK245" s="79" t="s">
        <v>13</v>
      </c>
      <c r="AL245" s="79" t="s">
        <v>62</v>
      </c>
      <c r="AM245" s="79" t="s">
        <v>63</v>
      </c>
      <c r="AN245" s="79" t="str">
        <f t="shared" si="144"/>
        <v>C</v>
      </c>
      <c r="AO245" s="79" t="str">
        <f t="shared" si="145"/>
        <v/>
      </c>
      <c r="AP245" s="79" t="str">
        <f t="shared" si="146"/>
        <v/>
      </c>
      <c r="AQ245" s="79" t="str">
        <f t="shared" si="147"/>
        <v>O</v>
      </c>
      <c r="AR245" s="79" t="str">
        <f t="shared" si="148"/>
        <v>O</v>
      </c>
      <c r="AS245" s="79" t="s">
        <v>2</v>
      </c>
      <c r="AT245" s="79" t="str">
        <f t="shared" si="149"/>
        <v>O</v>
      </c>
      <c r="AU245" s="79" t="str">
        <f t="shared" si="150"/>
        <v>X</v>
      </c>
      <c r="AV245" s="79" t="str">
        <f t="shared" si="151"/>
        <v/>
      </c>
    </row>
    <row r="246" spans="1:48" s="37" customFormat="1" ht="12" x14ac:dyDescent="0.3">
      <c r="A246" s="74" t="s">
        <v>1776</v>
      </c>
      <c r="B246" s="75" t="s">
        <v>1777</v>
      </c>
      <c r="C246" s="85">
        <v>224</v>
      </c>
      <c r="D246" s="86">
        <v>84.4</v>
      </c>
      <c r="E246" s="87">
        <v>26</v>
      </c>
      <c r="F246" s="86">
        <v>60</v>
      </c>
      <c r="G246" s="17">
        <v>18</v>
      </c>
      <c r="H246" s="88">
        <v>8</v>
      </c>
      <c r="I246" s="89"/>
      <c r="J246" s="89"/>
      <c r="K246" s="89"/>
      <c r="L246" s="89"/>
      <c r="M246" s="90">
        <f t="shared" si="136"/>
        <v>0</v>
      </c>
      <c r="N246" s="4" t="str">
        <f t="shared" si="137"/>
        <v/>
      </c>
      <c r="O246" s="91">
        <f t="shared" si="138"/>
        <v>0</v>
      </c>
      <c r="P246" s="91">
        <f t="shared" si="139"/>
        <v>0</v>
      </c>
      <c r="Q246" s="79">
        <v>3</v>
      </c>
      <c r="R246" s="79">
        <v>1</v>
      </c>
      <c r="S246" s="79" t="s">
        <v>72</v>
      </c>
      <c r="T246" s="5" t="s">
        <v>194</v>
      </c>
      <c r="U246" s="9"/>
      <c r="W246" s="86">
        <f t="shared" si="153"/>
        <v>84.4</v>
      </c>
      <c r="X246" s="87">
        <f t="shared" si="153"/>
        <v>26</v>
      </c>
      <c r="Y246" s="92">
        <f t="shared" si="154"/>
        <v>8</v>
      </c>
      <c r="Z246" s="90">
        <f t="shared" si="154"/>
        <v>0</v>
      </c>
      <c r="AA246" s="90">
        <f t="shared" si="140"/>
        <v>0</v>
      </c>
      <c r="AB246" s="90">
        <f t="shared" si="155"/>
        <v>0</v>
      </c>
      <c r="AC246" s="4" t="str">
        <f t="shared" si="155"/>
        <v/>
      </c>
      <c r="AD246" s="91">
        <f t="shared" si="155"/>
        <v>0</v>
      </c>
      <c r="AE246" s="79" t="str">
        <f t="shared" si="141"/>
        <v>계</v>
      </c>
      <c r="AF246" s="79" t="str">
        <f t="shared" si="142"/>
        <v>3/1</v>
      </c>
      <c r="AH246" s="20" t="str">
        <f t="shared" si="129"/>
        <v>분당동 장안타운건영,두산</v>
      </c>
      <c r="AI246" s="87">
        <f t="shared" si="130"/>
        <v>26</v>
      </c>
      <c r="AJ246" s="79" t="str">
        <f t="shared" si="143"/>
        <v>A-</v>
      </c>
      <c r="AK246" s="79" t="s">
        <v>13</v>
      </c>
      <c r="AL246" s="79" t="s">
        <v>62</v>
      </c>
      <c r="AM246" s="79" t="s">
        <v>63</v>
      </c>
      <c r="AN246" s="79" t="str">
        <f t="shared" si="144"/>
        <v>C</v>
      </c>
      <c r="AO246" s="79" t="str">
        <f t="shared" si="145"/>
        <v/>
      </c>
      <c r="AP246" s="79" t="str">
        <f t="shared" si="146"/>
        <v/>
      </c>
      <c r="AQ246" s="79" t="str">
        <f t="shared" si="147"/>
        <v>O</v>
      </c>
      <c r="AR246" s="79" t="str">
        <f t="shared" si="148"/>
        <v>O</v>
      </c>
      <c r="AS246" s="79" t="s">
        <v>2</v>
      </c>
      <c r="AT246" s="79" t="str">
        <f t="shared" si="149"/>
        <v>O</v>
      </c>
      <c r="AU246" s="79" t="str">
        <f t="shared" si="150"/>
        <v>X</v>
      </c>
      <c r="AV246" s="79" t="str">
        <f t="shared" si="151"/>
        <v/>
      </c>
    </row>
    <row r="247" spans="1:48" s="37" customFormat="1" ht="12" x14ac:dyDescent="0.3">
      <c r="A247" s="74" t="s">
        <v>1776</v>
      </c>
      <c r="B247" s="75" t="s">
        <v>1777</v>
      </c>
      <c r="C247" s="85">
        <v>224</v>
      </c>
      <c r="D247" s="86">
        <v>116.5</v>
      </c>
      <c r="E247" s="87">
        <v>35</v>
      </c>
      <c r="F247" s="86">
        <v>84.9</v>
      </c>
      <c r="G247" s="17">
        <v>26</v>
      </c>
      <c r="H247" s="88">
        <v>54</v>
      </c>
      <c r="I247" s="89"/>
      <c r="J247" s="89"/>
      <c r="K247" s="89"/>
      <c r="L247" s="89"/>
      <c r="M247" s="90">
        <f t="shared" si="136"/>
        <v>0</v>
      </c>
      <c r="N247" s="4" t="str">
        <f t="shared" si="137"/>
        <v/>
      </c>
      <c r="O247" s="91">
        <f t="shared" si="138"/>
        <v>0</v>
      </c>
      <c r="P247" s="91">
        <f t="shared" si="139"/>
        <v>0</v>
      </c>
      <c r="Q247" s="79">
        <v>3</v>
      </c>
      <c r="R247" s="79">
        <v>2</v>
      </c>
      <c r="S247" s="79" t="s">
        <v>72</v>
      </c>
      <c r="T247" s="5" t="s">
        <v>130</v>
      </c>
      <c r="U247" s="9"/>
      <c r="W247" s="86">
        <f t="shared" si="153"/>
        <v>116.5</v>
      </c>
      <c r="X247" s="87">
        <f t="shared" si="153"/>
        <v>35</v>
      </c>
      <c r="Y247" s="92">
        <f t="shared" si="154"/>
        <v>54</v>
      </c>
      <c r="Z247" s="90">
        <f t="shared" si="154"/>
        <v>0</v>
      </c>
      <c r="AA247" s="90">
        <f t="shared" si="140"/>
        <v>0</v>
      </c>
      <c r="AB247" s="90">
        <f t="shared" si="155"/>
        <v>0</v>
      </c>
      <c r="AC247" s="4" t="str">
        <f t="shared" si="155"/>
        <v/>
      </c>
      <c r="AD247" s="91">
        <f t="shared" si="155"/>
        <v>0</v>
      </c>
      <c r="AE247" s="79" t="str">
        <f t="shared" si="141"/>
        <v>계</v>
      </c>
      <c r="AF247" s="79" t="str">
        <f t="shared" si="142"/>
        <v>3/2</v>
      </c>
      <c r="AH247" s="20" t="str">
        <f t="shared" si="129"/>
        <v>분당동 장안타운건영,두산</v>
      </c>
      <c r="AI247" s="87">
        <f t="shared" si="130"/>
        <v>35</v>
      </c>
      <c r="AJ247" s="79" t="str">
        <f t="shared" si="143"/>
        <v>A-</v>
      </c>
      <c r="AK247" s="79" t="s">
        <v>13</v>
      </c>
      <c r="AL247" s="79" t="s">
        <v>62</v>
      </c>
      <c r="AM247" s="79" t="s">
        <v>63</v>
      </c>
      <c r="AN247" s="79" t="str">
        <f t="shared" si="144"/>
        <v>C</v>
      </c>
      <c r="AO247" s="79" t="str">
        <f t="shared" si="145"/>
        <v/>
      </c>
      <c r="AP247" s="79" t="str">
        <f t="shared" si="146"/>
        <v/>
      </c>
      <c r="AQ247" s="79" t="str">
        <f t="shared" si="147"/>
        <v>O</v>
      </c>
      <c r="AR247" s="79" t="str">
        <f t="shared" si="148"/>
        <v>O</v>
      </c>
      <c r="AS247" s="79" t="s">
        <v>2</v>
      </c>
      <c r="AT247" s="79" t="str">
        <f t="shared" si="149"/>
        <v>O</v>
      </c>
      <c r="AU247" s="79" t="str">
        <f t="shared" si="150"/>
        <v>X</v>
      </c>
      <c r="AV247" s="79" t="str">
        <f t="shared" si="151"/>
        <v/>
      </c>
    </row>
    <row r="248" spans="1:48" s="37" customFormat="1" ht="12" x14ac:dyDescent="0.3">
      <c r="A248" s="74" t="s">
        <v>1776</v>
      </c>
      <c r="B248" s="75" t="s">
        <v>1777</v>
      </c>
      <c r="C248" s="85">
        <v>224</v>
      </c>
      <c r="D248" s="86">
        <v>116.5</v>
      </c>
      <c r="E248" s="87">
        <v>35</v>
      </c>
      <c r="F248" s="86">
        <v>84.8</v>
      </c>
      <c r="G248" s="17">
        <v>26</v>
      </c>
      <c r="H248" s="88">
        <v>40</v>
      </c>
      <c r="I248" s="89"/>
      <c r="J248" s="89"/>
      <c r="K248" s="89"/>
      <c r="L248" s="89"/>
      <c r="M248" s="90">
        <f t="shared" si="136"/>
        <v>0</v>
      </c>
      <c r="N248" s="4" t="str">
        <f t="shared" si="137"/>
        <v/>
      </c>
      <c r="O248" s="91">
        <f t="shared" si="138"/>
        <v>0</v>
      </c>
      <c r="P248" s="91">
        <f t="shared" si="139"/>
        <v>0</v>
      </c>
      <c r="Q248" s="79">
        <v>3</v>
      </c>
      <c r="R248" s="79">
        <v>2</v>
      </c>
      <c r="S248" s="79" t="s">
        <v>72</v>
      </c>
      <c r="T248" s="5" t="s">
        <v>131</v>
      </c>
      <c r="U248" s="9"/>
      <c r="W248" s="86">
        <f t="shared" si="153"/>
        <v>116.5</v>
      </c>
      <c r="X248" s="87">
        <f t="shared" si="153"/>
        <v>35</v>
      </c>
      <c r="Y248" s="92">
        <f t="shared" si="154"/>
        <v>40</v>
      </c>
      <c r="Z248" s="90">
        <f t="shared" si="154"/>
        <v>0</v>
      </c>
      <c r="AA248" s="90">
        <f t="shared" si="140"/>
        <v>0</v>
      </c>
      <c r="AB248" s="90">
        <f t="shared" si="155"/>
        <v>0</v>
      </c>
      <c r="AC248" s="4" t="str">
        <f t="shared" si="155"/>
        <v/>
      </c>
      <c r="AD248" s="91">
        <f t="shared" si="155"/>
        <v>0</v>
      </c>
      <c r="AE248" s="79" t="str">
        <f t="shared" si="141"/>
        <v>계</v>
      </c>
      <c r="AF248" s="79" t="str">
        <f t="shared" si="142"/>
        <v>3/2</v>
      </c>
      <c r="AH248" s="20" t="str">
        <f t="shared" si="129"/>
        <v>분당동 장안타운건영,두산</v>
      </c>
      <c r="AI248" s="87">
        <f t="shared" si="130"/>
        <v>35</v>
      </c>
      <c r="AJ248" s="79" t="str">
        <f t="shared" si="143"/>
        <v>A-</v>
      </c>
      <c r="AK248" s="79" t="s">
        <v>13</v>
      </c>
      <c r="AL248" s="79" t="s">
        <v>62</v>
      </c>
      <c r="AM248" s="79" t="s">
        <v>63</v>
      </c>
      <c r="AN248" s="79" t="str">
        <f t="shared" si="144"/>
        <v>C</v>
      </c>
      <c r="AO248" s="79" t="str">
        <f t="shared" si="145"/>
        <v/>
      </c>
      <c r="AP248" s="79" t="str">
        <f t="shared" si="146"/>
        <v/>
      </c>
      <c r="AQ248" s="79" t="str">
        <f t="shared" si="147"/>
        <v>O</v>
      </c>
      <c r="AR248" s="79" t="str">
        <f t="shared" si="148"/>
        <v>O</v>
      </c>
      <c r="AS248" s="79" t="s">
        <v>2</v>
      </c>
      <c r="AT248" s="79" t="str">
        <f t="shared" si="149"/>
        <v>O</v>
      </c>
      <c r="AU248" s="79" t="str">
        <f t="shared" si="150"/>
        <v>X</v>
      </c>
      <c r="AV248" s="79" t="str">
        <f t="shared" si="151"/>
        <v/>
      </c>
    </row>
    <row r="249" spans="1:48" s="37" customFormat="1" ht="12" x14ac:dyDescent="0.3">
      <c r="A249" s="74" t="s">
        <v>1776</v>
      </c>
      <c r="B249" s="75" t="s">
        <v>1777</v>
      </c>
      <c r="C249" s="85">
        <v>224</v>
      </c>
      <c r="D249" s="86">
        <v>116.3</v>
      </c>
      <c r="E249" s="87">
        <v>35</v>
      </c>
      <c r="F249" s="86">
        <v>84.7</v>
      </c>
      <c r="G249" s="17">
        <v>26</v>
      </c>
      <c r="H249" s="88">
        <v>24</v>
      </c>
      <c r="I249" s="89"/>
      <c r="J249" s="89"/>
      <c r="K249" s="89"/>
      <c r="L249" s="89"/>
      <c r="M249" s="90">
        <f t="shared" si="136"/>
        <v>0</v>
      </c>
      <c r="N249" s="4" t="str">
        <f t="shared" si="137"/>
        <v/>
      </c>
      <c r="O249" s="91">
        <f t="shared" si="138"/>
        <v>0</v>
      </c>
      <c r="P249" s="91">
        <f t="shared" si="139"/>
        <v>0</v>
      </c>
      <c r="Q249" s="79">
        <v>3</v>
      </c>
      <c r="R249" s="79">
        <v>2</v>
      </c>
      <c r="S249" s="79" t="s">
        <v>72</v>
      </c>
      <c r="T249" s="5" t="s">
        <v>195</v>
      </c>
      <c r="U249" s="9"/>
      <c r="W249" s="86">
        <f t="shared" si="153"/>
        <v>116.3</v>
      </c>
      <c r="X249" s="87">
        <f t="shared" si="153"/>
        <v>35</v>
      </c>
      <c r="Y249" s="92">
        <f t="shared" si="154"/>
        <v>24</v>
      </c>
      <c r="Z249" s="90">
        <f t="shared" si="154"/>
        <v>0</v>
      </c>
      <c r="AA249" s="90">
        <f t="shared" si="140"/>
        <v>0</v>
      </c>
      <c r="AB249" s="90">
        <f t="shared" si="155"/>
        <v>0</v>
      </c>
      <c r="AC249" s="4" t="str">
        <f t="shared" si="155"/>
        <v/>
      </c>
      <c r="AD249" s="91">
        <f t="shared" si="155"/>
        <v>0</v>
      </c>
      <c r="AE249" s="79" t="str">
        <f t="shared" si="141"/>
        <v>계</v>
      </c>
      <c r="AF249" s="79" t="str">
        <f t="shared" si="142"/>
        <v>3/2</v>
      </c>
      <c r="AH249" s="20" t="str">
        <f t="shared" si="129"/>
        <v>분당동 장안타운건영,두산</v>
      </c>
      <c r="AI249" s="87">
        <f t="shared" si="130"/>
        <v>35</v>
      </c>
      <c r="AJ249" s="79" t="str">
        <f t="shared" si="143"/>
        <v>A-</v>
      </c>
      <c r="AK249" s="79" t="s">
        <v>13</v>
      </c>
      <c r="AL249" s="79" t="s">
        <v>62</v>
      </c>
      <c r="AM249" s="79" t="s">
        <v>63</v>
      </c>
      <c r="AN249" s="79" t="str">
        <f t="shared" si="144"/>
        <v>C</v>
      </c>
      <c r="AO249" s="79" t="str">
        <f t="shared" si="145"/>
        <v/>
      </c>
      <c r="AP249" s="79" t="str">
        <f t="shared" si="146"/>
        <v/>
      </c>
      <c r="AQ249" s="79" t="str">
        <f t="shared" si="147"/>
        <v>O</v>
      </c>
      <c r="AR249" s="79" t="str">
        <f t="shared" si="148"/>
        <v>O</v>
      </c>
      <c r="AS249" s="79" t="s">
        <v>2</v>
      </c>
      <c r="AT249" s="79" t="str">
        <f t="shared" si="149"/>
        <v>O</v>
      </c>
      <c r="AU249" s="79" t="str">
        <f t="shared" si="150"/>
        <v>X</v>
      </c>
      <c r="AV249" s="79" t="str">
        <f t="shared" si="151"/>
        <v/>
      </c>
    </row>
    <row r="250" spans="1:48" s="37" customFormat="1" ht="12" x14ac:dyDescent="0.3">
      <c r="A250" s="74" t="s">
        <v>1776</v>
      </c>
      <c r="B250" s="75" t="s">
        <v>1777</v>
      </c>
      <c r="C250" s="85">
        <v>224</v>
      </c>
      <c r="D250" s="86">
        <v>116.4</v>
      </c>
      <c r="E250" s="87">
        <v>35</v>
      </c>
      <c r="F250" s="86">
        <v>84.8</v>
      </c>
      <c r="G250" s="17">
        <v>26</v>
      </c>
      <c r="H250" s="88">
        <v>24</v>
      </c>
      <c r="I250" s="89"/>
      <c r="J250" s="89"/>
      <c r="K250" s="89"/>
      <c r="L250" s="89"/>
      <c r="M250" s="90">
        <f t="shared" si="136"/>
        <v>0</v>
      </c>
      <c r="N250" s="4" t="str">
        <f t="shared" si="137"/>
        <v/>
      </c>
      <c r="O250" s="91">
        <f t="shared" si="138"/>
        <v>0</v>
      </c>
      <c r="P250" s="91">
        <f t="shared" si="139"/>
        <v>0</v>
      </c>
      <c r="Q250" s="79">
        <v>3</v>
      </c>
      <c r="R250" s="79">
        <v>2</v>
      </c>
      <c r="S250" s="79" t="s">
        <v>72</v>
      </c>
      <c r="T250" s="5" t="s">
        <v>154</v>
      </c>
      <c r="U250" s="9"/>
      <c r="W250" s="86">
        <f t="shared" si="153"/>
        <v>116.4</v>
      </c>
      <c r="X250" s="87">
        <f t="shared" si="153"/>
        <v>35</v>
      </c>
      <c r="Y250" s="92">
        <f t="shared" si="154"/>
        <v>24</v>
      </c>
      <c r="Z250" s="90">
        <f t="shared" si="154"/>
        <v>0</v>
      </c>
      <c r="AA250" s="90">
        <f t="shared" si="140"/>
        <v>0</v>
      </c>
      <c r="AB250" s="90">
        <f t="shared" si="155"/>
        <v>0</v>
      </c>
      <c r="AC250" s="4" t="str">
        <f t="shared" si="155"/>
        <v/>
      </c>
      <c r="AD250" s="91">
        <f t="shared" si="155"/>
        <v>0</v>
      </c>
      <c r="AE250" s="79" t="str">
        <f t="shared" si="141"/>
        <v>계</v>
      </c>
      <c r="AF250" s="79" t="str">
        <f t="shared" si="142"/>
        <v>3/2</v>
      </c>
      <c r="AH250" s="20" t="str">
        <f t="shared" si="129"/>
        <v>분당동 장안타운건영,두산</v>
      </c>
      <c r="AI250" s="87">
        <f t="shared" si="130"/>
        <v>35</v>
      </c>
      <c r="AJ250" s="79" t="str">
        <f t="shared" si="143"/>
        <v>A-</v>
      </c>
      <c r="AK250" s="79" t="s">
        <v>13</v>
      </c>
      <c r="AL250" s="79" t="s">
        <v>62</v>
      </c>
      <c r="AM250" s="79" t="s">
        <v>63</v>
      </c>
      <c r="AN250" s="79" t="str">
        <f t="shared" si="144"/>
        <v>C</v>
      </c>
      <c r="AO250" s="79" t="str">
        <f t="shared" si="145"/>
        <v/>
      </c>
      <c r="AP250" s="79" t="str">
        <f t="shared" si="146"/>
        <v/>
      </c>
      <c r="AQ250" s="79" t="str">
        <f t="shared" si="147"/>
        <v>O</v>
      </c>
      <c r="AR250" s="79" t="str">
        <f t="shared" si="148"/>
        <v>O</v>
      </c>
      <c r="AS250" s="79" t="s">
        <v>2</v>
      </c>
      <c r="AT250" s="79" t="str">
        <f t="shared" si="149"/>
        <v>O</v>
      </c>
      <c r="AU250" s="79" t="str">
        <f t="shared" si="150"/>
        <v>X</v>
      </c>
      <c r="AV250" s="79" t="str">
        <f t="shared" si="151"/>
        <v/>
      </c>
    </row>
    <row r="251" spans="1:48" s="37" customFormat="1" ht="12" x14ac:dyDescent="0.3">
      <c r="A251" s="74" t="s">
        <v>1776</v>
      </c>
      <c r="B251" s="75" t="s">
        <v>1777</v>
      </c>
      <c r="C251" s="85">
        <v>224</v>
      </c>
      <c r="D251" s="86">
        <v>116.6</v>
      </c>
      <c r="E251" s="87">
        <v>35</v>
      </c>
      <c r="F251" s="86">
        <v>84.9</v>
      </c>
      <c r="G251" s="17">
        <v>26</v>
      </c>
      <c r="H251" s="88">
        <v>2</v>
      </c>
      <c r="I251" s="89"/>
      <c r="J251" s="89"/>
      <c r="K251" s="89"/>
      <c r="L251" s="89"/>
      <c r="M251" s="90">
        <f t="shared" si="136"/>
        <v>0</v>
      </c>
      <c r="N251" s="4" t="str">
        <f t="shared" si="137"/>
        <v/>
      </c>
      <c r="O251" s="91">
        <f t="shared" si="138"/>
        <v>0</v>
      </c>
      <c r="P251" s="91">
        <f t="shared" si="139"/>
        <v>0</v>
      </c>
      <c r="Q251" s="79">
        <v>3</v>
      </c>
      <c r="R251" s="79">
        <v>2</v>
      </c>
      <c r="S251" s="79" t="s">
        <v>72</v>
      </c>
      <c r="T251" s="5" t="s">
        <v>196</v>
      </c>
      <c r="U251" s="9"/>
      <c r="W251" s="86">
        <f t="shared" si="153"/>
        <v>116.6</v>
      </c>
      <c r="X251" s="87">
        <f t="shared" si="153"/>
        <v>35</v>
      </c>
      <c r="Y251" s="92">
        <f t="shared" si="154"/>
        <v>2</v>
      </c>
      <c r="Z251" s="90">
        <f t="shared" si="154"/>
        <v>0</v>
      </c>
      <c r="AA251" s="90">
        <f t="shared" si="140"/>
        <v>0</v>
      </c>
      <c r="AB251" s="90">
        <f t="shared" si="155"/>
        <v>0</v>
      </c>
      <c r="AC251" s="4" t="str">
        <f t="shared" si="155"/>
        <v/>
      </c>
      <c r="AD251" s="91">
        <f t="shared" si="155"/>
        <v>0</v>
      </c>
      <c r="AE251" s="79" t="str">
        <f t="shared" si="141"/>
        <v>계</v>
      </c>
      <c r="AF251" s="79" t="str">
        <f t="shared" si="142"/>
        <v>3/2</v>
      </c>
      <c r="AH251" s="20" t="str">
        <f t="shared" si="129"/>
        <v>분당동 장안타운건영,두산</v>
      </c>
      <c r="AI251" s="87">
        <f t="shared" si="130"/>
        <v>35</v>
      </c>
      <c r="AJ251" s="79" t="str">
        <f t="shared" si="143"/>
        <v>A-</v>
      </c>
      <c r="AK251" s="79" t="s">
        <v>13</v>
      </c>
      <c r="AL251" s="79" t="s">
        <v>62</v>
      </c>
      <c r="AM251" s="79" t="s">
        <v>63</v>
      </c>
      <c r="AN251" s="79" t="str">
        <f t="shared" si="144"/>
        <v>C</v>
      </c>
      <c r="AO251" s="79" t="str">
        <f t="shared" si="145"/>
        <v/>
      </c>
      <c r="AP251" s="79" t="str">
        <f t="shared" si="146"/>
        <v/>
      </c>
      <c r="AQ251" s="79" t="str">
        <f t="shared" si="147"/>
        <v>O</v>
      </c>
      <c r="AR251" s="79" t="str">
        <f t="shared" si="148"/>
        <v>O</v>
      </c>
      <c r="AS251" s="79" t="s">
        <v>2</v>
      </c>
      <c r="AT251" s="79" t="str">
        <f t="shared" si="149"/>
        <v>O</v>
      </c>
      <c r="AU251" s="79" t="str">
        <f t="shared" si="150"/>
        <v>X</v>
      </c>
      <c r="AV251" s="79" t="str">
        <f t="shared" si="151"/>
        <v/>
      </c>
    </row>
    <row r="252" spans="1:48" s="37" customFormat="1" ht="12" x14ac:dyDescent="0.3">
      <c r="A252" s="74" t="s">
        <v>1778</v>
      </c>
      <c r="B252" s="75" t="s">
        <v>1779</v>
      </c>
      <c r="C252" s="85">
        <v>1688</v>
      </c>
      <c r="D252" s="86">
        <v>68.2</v>
      </c>
      <c r="E252" s="87">
        <v>21</v>
      </c>
      <c r="F252" s="86">
        <v>53.7</v>
      </c>
      <c r="G252" s="17">
        <v>16</v>
      </c>
      <c r="H252" s="88">
        <v>208</v>
      </c>
      <c r="I252" s="89">
        <v>77500</v>
      </c>
      <c r="J252" s="89" t="s">
        <v>64</v>
      </c>
      <c r="K252" s="89">
        <v>39500</v>
      </c>
      <c r="L252" s="89" t="s">
        <v>64</v>
      </c>
      <c r="M252" s="90">
        <f t="shared" si="136"/>
        <v>38000</v>
      </c>
      <c r="N252" s="4">
        <f t="shared" si="137"/>
        <v>0.50967741935483868</v>
      </c>
      <c r="O252" s="91">
        <f t="shared" si="138"/>
        <v>3690.4761904761904</v>
      </c>
      <c r="P252" s="91">
        <f t="shared" si="139"/>
        <v>1880.952380952381</v>
      </c>
      <c r="Q252" s="79">
        <v>2</v>
      </c>
      <c r="R252" s="79">
        <v>1</v>
      </c>
      <c r="S252" s="79" t="s">
        <v>61</v>
      </c>
      <c r="T252" s="5">
        <v>68</v>
      </c>
      <c r="U252" s="9"/>
      <c r="W252" s="86">
        <f t="shared" si="153"/>
        <v>68.2</v>
      </c>
      <c r="X252" s="87">
        <f t="shared" si="153"/>
        <v>21</v>
      </c>
      <c r="Y252" s="92">
        <f t="shared" si="154"/>
        <v>208</v>
      </c>
      <c r="Z252" s="90">
        <f t="shared" si="154"/>
        <v>77500</v>
      </c>
      <c r="AA252" s="90">
        <f t="shared" si="140"/>
        <v>39500</v>
      </c>
      <c r="AB252" s="90">
        <f t="shared" si="155"/>
        <v>38000</v>
      </c>
      <c r="AC252" s="4">
        <f t="shared" si="155"/>
        <v>0.50967741935483868</v>
      </c>
      <c r="AD252" s="91">
        <f t="shared" si="155"/>
        <v>3690.4761904761904</v>
      </c>
      <c r="AE252" s="79" t="str">
        <f t="shared" si="141"/>
        <v>복</v>
      </c>
      <c r="AF252" s="79" t="str">
        <f t="shared" si="142"/>
        <v>2/1</v>
      </c>
      <c r="AH252" s="20" t="str">
        <f t="shared" si="129"/>
        <v>분당동 장안타운건영2차</v>
      </c>
      <c r="AI252" s="87">
        <f t="shared" si="130"/>
        <v>21</v>
      </c>
      <c r="AJ252" s="79" t="str">
        <f t="shared" si="143"/>
        <v>A-</v>
      </c>
      <c r="AK252" s="79" t="s">
        <v>13</v>
      </c>
      <c r="AL252" s="79" t="s">
        <v>62</v>
      </c>
      <c r="AM252" s="79" t="s">
        <v>63</v>
      </c>
      <c r="AN252" s="79" t="str">
        <f t="shared" si="144"/>
        <v>C</v>
      </c>
      <c r="AO252" s="79" t="str">
        <f t="shared" si="145"/>
        <v>X</v>
      </c>
      <c r="AP252" s="79" t="str">
        <f t="shared" si="146"/>
        <v>X</v>
      </c>
      <c r="AQ252" s="79" t="str">
        <f t="shared" si="147"/>
        <v>X</v>
      </c>
      <c r="AR252" s="79" t="str">
        <f t="shared" si="148"/>
        <v>X</v>
      </c>
      <c r="AS252" s="79" t="s">
        <v>2</v>
      </c>
      <c r="AT252" s="79" t="str">
        <f t="shared" si="149"/>
        <v>O</v>
      </c>
      <c r="AU252" s="79" t="str">
        <f t="shared" si="150"/>
        <v>O</v>
      </c>
      <c r="AV252" s="79" t="str">
        <f t="shared" si="151"/>
        <v>X</v>
      </c>
    </row>
    <row r="253" spans="1:48" s="37" customFormat="1" ht="12" x14ac:dyDescent="0.3">
      <c r="A253" s="74" t="s">
        <v>1778</v>
      </c>
      <c r="B253" s="75" t="s">
        <v>1779</v>
      </c>
      <c r="C253" s="85">
        <v>1688</v>
      </c>
      <c r="D253" s="86">
        <v>86</v>
      </c>
      <c r="E253" s="87">
        <v>26</v>
      </c>
      <c r="F253" s="86">
        <v>67.7</v>
      </c>
      <c r="G253" s="17">
        <v>20</v>
      </c>
      <c r="H253" s="88">
        <v>104</v>
      </c>
      <c r="I253" s="89">
        <v>91000</v>
      </c>
      <c r="J253" s="89" t="s">
        <v>74</v>
      </c>
      <c r="K253" s="89">
        <v>50000</v>
      </c>
      <c r="L253" s="89" t="s">
        <v>74</v>
      </c>
      <c r="M253" s="90">
        <f t="shared" si="136"/>
        <v>41000</v>
      </c>
      <c r="N253" s="4">
        <f t="shared" si="137"/>
        <v>0.5494505494505495</v>
      </c>
      <c r="O253" s="91">
        <f t="shared" si="138"/>
        <v>3500</v>
      </c>
      <c r="P253" s="91">
        <f t="shared" si="139"/>
        <v>1923.0769230769231</v>
      </c>
      <c r="Q253" s="79">
        <v>3</v>
      </c>
      <c r="R253" s="79">
        <v>1</v>
      </c>
      <c r="S253" s="79" t="s">
        <v>72</v>
      </c>
      <c r="T253" s="5">
        <v>86</v>
      </c>
      <c r="U253" s="9"/>
      <c r="W253" s="86">
        <f t="shared" ref="W253:X268" si="156">D253</f>
        <v>86</v>
      </c>
      <c r="X253" s="87">
        <f t="shared" si="156"/>
        <v>26</v>
      </c>
      <c r="Y253" s="92">
        <f t="shared" ref="Y253:Z268" si="157">H253</f>
        <v>104</v>
      </c>
      <c r="Z253" s="90">
        <f t="shared" si="157"/>
        <v>91000</v>
      </c>
      <c r="AA253" s="90">
        <f t="shared" si="140"/>
        <v>50000</v>
      </c>
      <c r="AB253" s="90">
        <f t="shared" si="155"/>
        <v>41000</v>
      </c>
      <c r="AC253" s="4">
        <f t="shared" si="155"/>
        <v>0.5494505494505495</v>
      </c>
      <c r="AD253" s="91">
        <f t="shared" si="155"/>
        <v>3500</v>
      </c>
      <c r="AE253" s="79" t="str">
        <f t="shared" si="141"/>
        <v>계</v>
      </c>
      <c r="AF253" s="79" t="str">
        <f t="shared" si="142"/>
        <v>3/1</v>
      </c>
      <c r="AH253" s="20" t="str">
        <f t="shared" si="129"/>
        <v>분당동 장안타운건영2차</v>
      </c>
      <c r="AI253" s="87">
        <f t="shared" si="130"/>
        <v>26</v>
      </c>
      <c r="AJ253" s="79" t="str">
        <f t="shared" si="143"/>
        <v>A-</v>
      </c>
      <c r="AK253" s="79" t="s">
        <v>13</v>
      </c>
      <c r="AL253" s="79" t="s">
        <v>62</v>
      </c>
      <c r="AM253" s="79" t="s">
        <v>63</v>
      </c>
      <c r="AN253" s="79" t="str">
        <f t="shared" si="144"/>
        <v>C</v>
      </c>
      <c r="AO253" s="79" t="str">
        <f t="shared" si="145"/>
        <v>X</v>
      </c>
      <c r="AP253" s="79" t="str">
        <f t="shared" si="146"/>
        <v>X</v>
      </c>
      <c r="AQ253" s="79" t="str">
        <f t="shared" si="147"/>
        <v>X</v>
      </c>
      <c r="AR253" s="79" t="str">
        <f t="shared" si="148"/>
        <v>X</v>
      </c>
      <c r="AS253" s="79" t="s">
        <v>2</v>
      </c>
      <c r="AT253" s="79" t="str">
        <f t="shared" si="149"/>
        <v>O</v>
      </c>
      <c r="AU253" s="79" t="str">
        <f t="shared" si="150"/>
        <v>O</v>
      </c>
      <c r="AV253" s="79" t="str">
        <f t="shared" si="151"/>
        <v>X</v>
      </c>
    </row>
    <row r="254" spans="1:48" s="37" customFormat="1" ht="12" x14ac:dyDescent="0.3">
      <c r="A254" s="74" t="s">
        <v>1778</v>
      </c>
      <c r="B254" s="75" t="s">
        <v>1779</v>
      </c>
      <c r="C254" s="85">
        <v>1688</v>
      </c>
      <c r="D254" s="86">
        <v>90.8</v>
      </c>
      <c r="E254" s="87">
        <v>27</v>
      </c>
      <c r="F254" s="86">
        <v>70.7</v>
      </c>
      <c r="G254" s="17">
        <v>21</v>
      </c>
      <c r="H254" s="88">
        <v>318</v>
      </c>
      <c r="I254" s="89">
        <v>95000</v>
      </c>
      <c r="J254" s="89" t="s">
        <v>59</v>
      </c>
      <c r="K254" s="89">
        <v>55000</v>
      </c>
      <c r="L254" s="89" t="s">
        <v>71</v>
      </c>
      <c r="M254" s="90">
        <f t="shared" si="136"/>
        <v>40000</v>
      </c>
      <c r="N254" s="4">
        <f t="shared" si="137"/>
        <v>0.57894736842105265</v>
      </c>
      <c r="O254" s="91">
        <f t="shared" si="138"/>
        <v>3518.5185185185187</v>
      </c>
      <c r="P254" s="91">
        <f t="shared" si="139"/>
        <v>2037.037037037037</v>
      </c>
      <c r="Q254" s="79">
        <v>3</v>
      </c>
      <c r="R254" s="79">
        <v>1</v>
      </c>
      <c r="S254" s="79" t="s">
        <v>72</v>
      </c>
      <c r="T254" s="5">
        <v>90</v>
      </c>
      <c r="U254" s="9"/>
      <c r="W254" s="86">
        <f t="shared" si="156"/>
        <v>90.8</v>
      </c>
      <c r="X254" s="87">
        <f t="shared" si="156"/>
        <v>27</v>
      </c>
      <c r="Y254" s="92">
        <f t="shared" si="157"/>
        <v>318</v>
      </c>
      <c r="Z254" s="90">
        <f t="shared" si="157"/>
        <v>95000</v>
      </c>
      <c r="AA254" s="90">
        <f t="shared" si="140"/>
        <v>55000</v>
      </c>
      <c r="AB254" s="90">
        <f t="shared" si="155"/>
        <v>40000</v>
      </c>
      <c r="AC254" s="4">
        <f t="shared" si="155"/>
        <v>0.57894736842105265</v>
      </c>
      <c r="AD254" s="91">
        <f t="shared" si="155"/>
        <v>3518.5185185185187</v>
      </c>
      <c r="AE254" s="79" t="str">
        <f t="shared" si="141"/>
        <v>계</v>
      </c>
      <c r="AF254" s="79" t="str">
        <f t="shared" si="142"/>
        <v>3/1</v>
      </c>
      <c r="AH254" s="20" t="str">
        <f t="shared" si="129"/>
        <v>분당동 장안타운건영2차</v>
      </c>
      <c r="AI254" s="87">
        <f t="shared" si="130"/>
        <v>27</v>
      </c>
      <c r="AJ254" s="79" t="str">
        <f t="shared" si="143"/>
        <v>A-</v>
      </c>
      <c r="AK254" s="79" t="s">
        <v>13</v>
      </c>
      <c r="AL254" s="79" t="s">
        <v>62</v>
      </c>
      <c r="AM254" s="79" t="s">
        <v>63</v>
      </c>
      <c r="AN254" s="79" t="str">
        <f t="shared" si="144"/>
        <v>C</v>
      </c>
      <c r="AO254" s="79" t="str">
        <f t="shared" si="145"/>
        <v>X</v>
      </c>
      <c r="AP254" s="79" t="str">
        <f t="shared" si="146"/>
        <v>X</v>
      </c>
      <c r="AQ254" s="79" t="str">
        <f t="shared" si="147"/>
        <v>X</v>
      </c>
      <c r="AR254" s="79" t="str">
        <f t="shared" si="148"/>
        <v>X</v>
      </c>
      <c r="AS254" s="79" t="s">
        <v>2</v>
      </c>
      <c r="AT254" s="79" t="str">
        <f t="shared" si="149"/>
        <v>O</v>
      </c>
      <c r="AU254" s="79" t="str">
        <f t="shared" si="150"/>
        <v>O</v>
      </c>
      <c r="AV254" s="79" t="str">
        <f t="shared" si="151"/>
        <v>X</v>
      </c>
    </row>
    <row r="255" spans="1:48" s="37" customFormat="1" ht="12" x14ac:dyDescent="0.3">
      <c r="A255" s="74" t="s">
        <v>1778</v>
      </c>
      <c r="B255" s="75" t="s">
        <v>1779</v>
      </c>
      <c r="C255" s="85">
        <v>1688</v>
      </c>
      <c r="D255" s="86">
        <v>108.6</v>
      </c>
      <c r="E255" s="87">
        <v>33</v>
      </c>
      <c r="F255" s="86">
        <v>85</v>
      </c>
      <c r="G255" s="17">
        <v>26</v>
      </c>
      <c r="H255" s="88">
        <v>424</v>
      </c>
      <c r="I255" s="89">
        <v>110000</v>
      </c>
      <c r="J255" s="89" t="s">
        <v>79</v>
      </c>
      <c r="K255" s="89">
        <v>60000</v>
      </c>
      <c r="L255" s="89" t="s">
        <v>66</v>
      </c>
      <c r="M255" s="90">
        <f t="shared" si="136"/>
        <v>50000</v>
      </c>
      <c r="N255" s="4">
        <f t="shared" si="137"/>
        <v>0.54545454545454541</v>
      </c>
      <c r="O255" s="91">
        <f t="shared" si="138"/>
        <v>3333.3333333333335</v>
      </c>
      <c r="P255" s="91">
        <f t="shared" si="139"/>
        <v>1818.1818181818182</v>
      </c>
      <c r="Q255" s="79">
        <v>3</v>
      </c>
      <c r="R255" s="79">
        <v>2</v>
      </c>
      <c r="S255" s="79" t="s">
        <v>72</v>
      </c>
      <c r="T255" s="5">
        <v>108</v>
      </c>
      <c r="U255" s="9"/>
      <c r="W255" s="86">
        <f t="shared" si="156"/>
        <v>108.6</v>
      </c>
      <c r="X255" s="87">
        <f t="shared" si="156"/>
        <v>33</v>
      </c>
      <c r="Y255" s="92">
        <f t="shared" si="157"/>
        <v>424</v>
      </c>
      <c r="Z255" s="90">
        <f t="shared" si="157"/>
        <v>110000</v>
      </c>
      <c r="AA255" s="90">
        <f t="shared" si="140"/>
        <v>60000</v>
      </c>
      <c r="AB255" s="90">
        <f t="shared" si="155"/>
        <v>50000</v>
      </c>
      <c r="AC255" s="4">
        <f t="shared" si="155"/>
        <v>0.54545454545454541</v>
      </c>
      <c r="AD255" s="91">
        <f t="shared" si="155"/>
        <v>3333.3333333333335</v>
      </c>
      <c r="AE255" s="79" t="str">
        <f t="shared" si="141"/>
        <v>계</v>
      </c>
      <c r="AF255" s="79" t="str">
        <f t="shared" si="142"/>
        <v>3/2</v>
      </c>
      <c r="AH255" s="20" t="str">
        <f t="shared" si="129"/>
        <v>분당동 장안타운건영2차</v>
      </c>
      <c r="AI255" s="87">
        <f t="shared" si="130"/>
        <v>33</v>
      </c>
      <c r="AJ255" s="79" t="str">
        <f t="shared" si="143"/>
        <v>A-</v>
      </c>
      <c r="AK255" s="79" t="s">
        <v>13</v>
      </c>
      <c r="AL255" s="79" t="s">
        <v>62</v>
      </c>
      <c r="AM255" s="79" t="s">
        <v>63</v>
      </c>
      <c r="AN255" s="79" t="str">
        <f t="shared" si="144"/>
        <v>C</v>
      </c>
      <c r="AO255" s="79" t="str">
        <f t="shared" si="145"/>
        <v>X</v>
      </c>
      <c r="AP255" s="79" t="str">
        <f t="shared" si="146"/>
        <v>X</v>
      </c>
      <c r="AQ255" s="79" t="str">
        <f t="shared" si="147"/>
        <v>X</v>
      </c>
      <c r="AR255" s="79" t="str">
        <f t="shared" si="148"/>
        <v>X</v>
      </c>
      <c r="AS255" s="79" t="s">
        <v>2</v>
      </c>
      <c r="AT255" s="79" t="str">
        <f t="shared" si="149"/>
        <v>O</v>
      </c>
      <c r="AU255" s="79" t="str">
        <f t="shared" si="150"/>
        <v>O</v>
      </c>
      <c r="AV255" s="79" t="str">
        <f t="shared" si="151"/>
        <v>X</v>
      </c>
    </row>
    <row r="256" spans="1:48" s="37" customFormat="1" ht="12" x14ac:dyDescent="0.3">
      <c r="A256" s="74" t="s">
        <v>2013</v>
      </c>
      <c r="B256" s="75" t="s">
        <v>2014</v>
      </c>
      <c r="C256" s="85">
        <v>1688</v>
      </c>
      <c r="D256" s="86">
        <v>124.5</v>
      </c>
      <c r="E256" s="87">
        <v>38</v>
      </c>
      <c r="F256" s="86">
        <v>101.8</v>
      </c>
      <c r="G256" s="17">
        <v>31</v>
      </c>
      <c r="H256" s="88">
        <v>88</v>
      </c>
      <c r="I256" s="89">
        <v>129000</v>
      </c>
      <c r="J256" s="89" t="s">
        <v>79</v>
      </c>
      <c r="K256" s="89"/>
      <c r="L256" s="89"/>
      <c r="M256" s="90">
        <f t="shared" si="136"/>
        <v>129000</v>
      </c>
      <c r="N256" s="4">
        <f t="shared" si="137"/>
        <v>0</v>
      </c>
      <c r="O256" s="91">
        <f t="shared" si="138"/>
        <v>3394.7368421052633</v>
      </c>
      <c r="P256" s="91">
        <f t="shared" si="139"/>
        <v>0</v>
      </c>
      <c r="Q256" s="79">
        <v>4</v>
      </c>
      <c r="R256" s="79">
        <v>2</v>
      </c>
      <c r="S256" s="79" t="s">
        <v>72</v>
      </c>
      <c r="T256" s="5">
        <v>124</v>
      </c>
      <c r="U256" s="9"/>
      <c r="W256" s="86">
        <f t="shared" si="156"/>
        <v>124.5</v>
      </c>
      <c r="X256" s="87">
        <f t="shared" si="156"/>
        <v>38</v>
      </c>
      <c r="Y256" s="92">
        <f t="shared" si="157"/>
        <v>88</v>
      </c>
      <c r="Z256" s="90">
        <f t="shared" si="157"/>
        <v>129000</v>
      </c>
      <c r="AA256" s="90">
        <f t="shared" si="140"/>
        <v>0</v>
      </c>
      <c r="AB256" s="90">
        <f t="shared" si="155"/>
        <v>129000</v>
      </c>
      <c r="AC256" s="4">
        <f t="shared" si="155"/>
        <v>0</v>
      </c>
      <c r="AD256" s="91">
        <f t="shared" si="155"/>
        <v>3394.7368421052633</v>
      </c>
      <c r="AE256" s="79" t="str">
        <f t="shared" si="141"/>
        <v>계</v>
      </c>
      <c r="AF256" s="79" t="str">
        <f t="shared" si="142"/>
        <v>4/2</v>
      </c>
      <c r="AH256" s="20" t="str">
        <f t="shared" si="129"/>
        <v>분당동 장안타운건영2차</v>
      </c>
      <c r="AI256" s="87">
        <f t="shared" si="130"/>
        <v>38</v>
      </c>
      <c r="AJ256" s="79" t="str">
        <f t="shared" si="143"/>
        <v>A-</v>
      </c>
      <c r="AK256" s="79" t="s">
        <v>13</v>
      </c>
      <c r="AL256" s="79" t="s">
        <v>62</v>
      </c>
      <c r="AM256" s="79" t="s">
        <v>63</v>
      </c>
      <c r="AN256" s="79" t="str">
        <f t="shared" si="144"/>
        <v>C</v>
      </c>
      <c r="AO256" s="79" t="str">
        <f t="shared" si="145"/>
        <v>X</v>
      </c>
      <c r="AP256" s="79" t="str">
        <f t="shared" si="146"/>
        <v>X</v>
      </c>
      <c r="AQ256" s="79" t="str">
        <f t="shared" si="147"/>
        <v>X</v>
      </c>
      <c r="AR256" s="79" t="str">
        <f t="shared" si="148"/>
        <v>X</v>
      </c>
      <c r="AS256" s="79" t="s">
        <v>2</v>
      </c>
      <c r="AT256" s="79" t="str">
        <f t="shared" si="149"/>
        <v>X</v>
      </c>
      <c r="AU256" s="79" t="str">
        <f t="shared" si="150"/>
        <v>O</v>
      </c>
      <c r="AV256" s="79" t="str">
        <f t="shared" si="151"/>
        <v>X</v>
      </c>
    </row>
    <row r="257" spans="1:48" s="37" customFormat="1" ht="12" x14ac:dyDescent="0.3">
      <c r="A257" s="74" t="s">
        <v>1778</v>
      </c>
      <c r="B257" s="75" t="s">
        <v>1779</v>
      </c>
      <c r="C257" s="85">
        <v>1688</v>
      </c>
      <c r="D257" s="86">
        <v>157.9</v>
      </c>
      <c r="E257" s="87">
        <v>48</v>
      </c>
      <c r="F257" s="86">
        <v>131.6</v>
      </c>
      <c r="G257" s="17">
        <v>40</v>
      </c>
      <c r="H257" s="88">
        <v>396</v>
      </c>
      <c r="I257" s="89">
        <v>138000</v>
      </c>
      <c r="J257" s="89" t="s">
        <v>78</v>
      </c>
      <c r="K257" s="89">
        <v>82000</v>
      </c>
      <c r="L257" s="89" t="s">
        <v>83</v>
      </c>
      <c r="M257" s="90">
        <f t="shared" si="136"/>
        <v>56000</v>
      </c>
      <c r="N257" s="4">
        <f t="shared" si="137"/>
        <v>0.59420289855072461</v>
      </c>
      <c r="O257" s="91">
        <f t="shared" si="138"/>
        <v>2875</v>
      </c>
      <c r="P257" s="91">
        <f t="shared" si="139"/>
        <v>1708.3333333333333</v>
      </c>
      <c r="Q257" s="79">
        <v>4</v>
      </c>
      <c r="R257" s="79">
        <v>2</v>
      </c>
      <c r="S257" s="79" t="s">
        <v>72</v>
      </c>
      <c r="T257" s="5" t="s">
        <v>126</v>
      </c>
      <c r="U257" s="9"/>
      <c r="W257" s="86">
        <f t="shared" si="156"/>
        <v>157.9</v>
      </c>
      <c r="X257" s="87">
        <f t="shared" si="156"/>
        <v>48</v>
      </c>
      <c r="Y257" s="92">
        <f t="shared" si="157"/>
        <v>396</v>
      </c>
      <c r="Z257" s="90">
        <f t="shared" si="157"/>
        <v>138000</v>
      </c>
      <c r="AA257" s="90">
        <f t="shared" si="140"/>
        <v>82000</v>
      </c>
      <c r="AB257" s="90">
        <f t="shared" si="155"/>
        <v>56000</v>
      </c>
      <c r="AC257" s="4">
        <f t="shared" si="155"/>
        <v>0.59420289855072461</v>
      </c>
      <c r="AD257" s="91">
        <f t="shared" si="155"/>
        <v>2875</v>
      </c>
      <c r="AE257" s="79" t="str">
        <f t="shared" si="141"/>
        <v>계</v>
      </c>
      <c r="AF257" s="79" t="str">
        <f t="shared" si="142"/>
        <v>4/2</v>
      </c>
      <c r="AH257" s="20" t="str">
        <f t="shared" si="129"/>
        <v>분당동 장안타운건영2차</v>
      </c>
      <c r="AI257" s="87">
        <f t="shared" si="130"/>
        <v>48</v>
      </c>
      <c r="AJ257" s="79" t="str">
        <f t="shared" si="143"/>
        <v>A-</v>
      </c>
      <c r="AK257" s="79" t="s">
        <v>13</v>
      </c>
      <c r="AL257" s="79" t="s">
        <v>62</v>
      </c>
      <c r="AM257" s="79" t="s">
        <v>63</v>
      </c>
      <c r="AN257" s="79" t="str">
        <f t="shared" si="144"/>
        <v>C</v>
      </c>
      <c r="AO257" s="79" t="str">
        <f t="shared" si="145"/>
        <v>X</v>
      </c>
      <c r="AP257" s="79" t="str">
        <f t="shared" si="146"/>
        <v>X</v>
      </c>
      <c r="AQ257" s="79" t="str">
        <f t="shared" si="147"/>
        <v>X</v>
      </c>
      <c r="AR257" s="79" t="str">
        <f t="shared" si="148"/>
        <v>X</v>
      </c>
      <c r="AS257" s="79" t="s">
        <v>2</v>
      </c>
      <c r="AT257" s="79" t="str">
        <f t="shared" si="149"/>
        <v>X</v>
      </c>
      <c r="AU257" s="79" t="str">
        <f t="shared" si="150"/>
        <v>O</v>
      </c>
      <c r="AV257" s="79" t="str">
        <f t="shared" si="151"/>
        <v>X</v>
      </c>
    </row>
    <row r="258" spans="1:48" s="37" customFormat="1" ht="12" x14ac:dyDescent="0.3">
      <c r="A258" s="74" t="s">
        <v>1778</v>
      </c>
      <c r="B258" s="75" t="s">
        <v>1779</v>
      </c>
      <c r="C258" s="85">
        <v>1688</v>
      </c>
      <c r="D258" s="86">
        <v>159.30000000000001</v>
      </c>
      <c r="E258" s="87">
        <v>48</v>
      </c>
      <c r="F258" s="86">
        <v>131.80000000000001</v>
      </c>
      <c r="G258" s="17">
        <v>40</v>
      </c>
      <c r="H258" s="88">
        <v>38</v>
      </c>
      <c r="I258" s="89">
        <v>130000</v>
      </c>
      <c r="J258" s="89" t="s">
        <v>60</v>
      </c>
      <c r="K258" s="89"/>
      <c r="L258" s="89"/>
      <c r="M258" s="90">
        <f t="shared" si="136"/>
        <v>130000</v>
      </c>
      <c r="N258" s="4">
        <f t="shared" si="137"/>
        <v>0</v>
      </c>
      <c r="O258" s="91">
        <f t="shared" si="138"/>
        <v>2708.3333333333335</v>
      </c>
      <c r="P258" s="91">
        <f t="shared" si="139"/>
        <v>0</v>
      </c>
      <c r="Q258" s="79">
        <v>4</v>
      </c>
      <c r="R258" s="79">
        <v>2</v>
      </c>
      <c r="S258" s="79" t="s">
        <v>72</v>
      </c>
      <c r="T258" s="5">
        <v>159</v>
      </c>
      <c r="U258" s="9"/>
      <c r="W258" s="86">
        <f t="shared" si="156"/>
        <v>159.30000000000001</v>
      </c>
      <c r="X258" s="87">
        <f t="shared" si="156"/>
        <v>48</v>
      </c>
      <c r="Y258" s="92">
        <f t="shared" si="157"/>
        <v>38</v>
      </c>
      <c r="Z258" s="90">
        <f t="shared" si="157"/>
        <v>130000</v>
      </c>
      <c r="AA258" s="90">
        <f t="shared" si="140"/>
        <v>0</v>
      </c>
      <c r="AB258" s="90">
        <f t="shared" si="155"/>
        <v>130000</v>
      </c>
      <c r="AC258" s="4">
        <f t="shared" si="155"/>
        <v>0</v>
      </c>
      <c r="AD258" s="91">
        <f t="shared" si="155"/>
        <v>2708.3333333333335</v>
      </c>
      <c r="AE258" s="79" t="str">
        <f t="shared" si="141"/>
        <v>계</v>
      </c>
      <c r="AF258" s="79" t="str">
        <f t="shared" si="142"/>
        <v>4/2</v>
      </c>
      <c r="AH258" s="20" t="str">
        <f t="shared" si="129"/>
        <v>분당동 장안타운건영2차</v>
      </c>
      <c r="AI258" s="87">
        <f t="shared" si="130"/>
        <v>48</v>
      </c>
      <c r="AJ258" s="79" t="str">
        <f t="shared" si="143"/>
        <v>A-</v>
      </c>
      <c r="AK258" s="79" t="s">
        <v>13</v>
      </c>
      <c r="AL258" s="79" t="s">
        <v>62</v>
      </c>
      <c r="AM258" s="79" t="s">
        <v>63</v>
      </c>
      <c r="AN258" s="79" t="str">
        <f t="shared" si="144"/>
        <v>C</v>
      </c>
      <c r="AO258" s="79" t="str">
        <f t="shared" si="145"/>
        <v>X</v>
      </c>
      <c r="AP258" s="79" t="str">
        <f t="shared" si="146"/>
        <v>X</v>
      </c>
      <c r="AQ258" s="79" t="str">
        <f t="shared" si="147"/>
        <v>X</v>
      </c>
      <c r="AR258" s="79" t="str">
        <f t="shared" si="148"/>
        <v>X</v>
      </c>
      <c r="AS258" s="79" t="s">
        <v>2</v>
      </c>
      <c r="AT258" s="79" t="str">
        <f t="shared" si="149"/>
        <v>X</v>
      </c>
      <c r="AU258" s="79" t="str">
        <f t="shared" si="150"/>
        <v>O</v>
      </c>
      <c r="AV258" s="79" t="str">
        <f t="shared" si="151"/>
        <v>X</v>
      </c>
    </row>
    <row r="259" spans="1:48" s="37" customFormat="1" ht="12" x14ac:dyDescent="0.3">
      <c r="A259" s="74" t="s">
        <v>2015</v>
      </c>
      <c r="B259" s="75" t="s">
        <v>1779</v>
      </c>
      <c r="C259" s="85">
        <v>1688</v>
      </c>
      <c r="D259" s="86">
        <v>192.8</v>
      </c>
      <c r="E259" s="87">
        <v>58</v>
      </c>
      <c r="F259" s="86">
        <v>162.9</v>
      </c>
      <c r="G259" s="17">
        <v>49</v>
      </c>
      <c r="H259" s="88">
        <v>112</v>
      </c>
      <c r="I259" s="89"/>
      <c r="J259" s="89"/>
      <c r="K259" s="89"/>
      <c r="L259" s="89"/>
      <c r="M259" s="90">
        <f t="shared" si="136"/>
        <v>0</v>
      </c>
      <c r="N259" s="4" t="str">
        <f t="shared" si="137"/>
        <v/>
      </c>
      <c r="O259" s="91">
        <f t="shared" si="138"/>
        <v>0</v>
      </c>
      <c r="P259" s="91">
        <f t="shared" si="139"/>
        <v>0</v>
      </c>
      <c r="Q259" s="79">
        <v>5</v>
      </c>
      <c r="R259" s="79">
        <v>2</v>
      </c>
      <c r="S259" s="79" t="s">
        <v>72</v>
      </c>
      <c r="T259" s="5" t="s">
        <v>197</v>
      </c>
      <c r="U259" s="9"/>
      <c r="W259" s="86">
        <f t="shared" si="156"/>
        <v>192.8</v>
      </c>
      <c r="X259" s="87">
        <f t="shared" si="156"/>
        <v>58</v>
      </c>
      <c r="Y259" s="92">
        <f t="shared" si="157"/>
        <v>112</v>
      </c>
      <c r="Z259" s="90">
        <f t="shared" si="157"/>
        <v>0</v>
      </c>
      <c r="AA259" s="90">
        <f t="shared" si="140"/>
        <v>0</v>
      </c>
      <c r="AB259" s="90">
        <f t="shared" si="155"/>
        <v>0</v>
      </c>
      <c r="AC259" s="4" t="str">
        <f t="shared" si="155"/>
        <v/>
      </c>
      <c r="AD259" s="91">
        <f t="shared" si="155"/>
        <v>0</v>
      </c>
      <c r="AE259" s="79" t="str">
        <f t="shared" si="141"/>
        <v>계</v>
      </c>
      <c r="AF259" s="79" t="str">
        <f t="shared" si="142"/>
        <v>5/2</v>
      </c>
      <c r="AH259" s="20" t="str">
        <f t="shared" si="129"/>
        <v>분당동 장안타운건영2차</v>
      </c>
      <c r="AI259" s="87">
        <f t="shared" si="130"/>
        <v>58</v>
      </c>
      <c r="AJ259" s="79" t="str">
        <f t="shared" si="143"/>
        <v>A-</v>
      </c>
      <c r="AK259" s="79" t="s">
        <v>13</v>
      </c>
      <c r="AL259" s="79" t="s">
        <v>62</v>
      </c>
      <c r="AM259" s="79" t="s">
        <v>63</v>
      </c>
      <c r="AN259" s="79" t="str">
        <f t="shared" si="144"/>
        <v>C</v>
      </c>
      <c r="AO259" s="79" t="str">
        <f t="shared" si="145"/>
        <v/>
      </c>
      <c r="AP259" s="79" t="str">
        <f t="shared" si="146"/>
        <v/>
      </c>
      <c r="AQ259" s="79" t="str">
        <f t="shared" si="147"/>
        <v>O</v>
      </c>
      <c r="AR259" s="79" t="str">
        <f t="shared" si="148"/>
        <v>O</v>
      </c>
      <c r="AS259" s="79" t="s">
        <v>2</v>
      </c>
      <c r="AT259" s="79" t="str">
        <f t="shared" si="149"/>
        <v>X</v>
      </c>
      <c r="AU259" s="79" t="str">
        <f t="shared" si="150"/>
        <v>O</v>
      </c>
      <c r="AV259" s="79" t="str">
        <f t="shared" si="151"/>
        <v/>
      </c>
    </row>
    <row r="260" spans="1:48" s="37" customFormat="1" ht="12" x14ac:dyDescent="0.3">
      <c r="A260" s="74" t="s">
        <v>2016</v>
      </c>
      <c r="B260" s="75" t="s">
        <v>1780</v>
      </c>
      <c r="C260" s="85">
        <v>811</v>
      </c>
      <c r="D260" s="86">
        <v>77.3</v>
      </c>
      <c r="E260" s="87">
        <v>23</v>
      </c>
      <c r="F260" s="86">
        <v>57.3</v>
      </c>
      <c r="G260" s="17">
        <v>17</v>
      </c>
      <c r="H260" s="88">
        <v>147</v>
      </c>
      <c r="I260" s="89">
        <v>92000</v>
      </c>
      <c r="J260" s="89" t="s">
        <v>80</v>
      </c>
      <c r="K260" s="89">
        <v>51000</v>
      </c>
      <c r="L260" s="89" t="s">
        <v>82</v>
      </c>
      <c r="M260" s="90">
        <f t="shared" si="136"/>
        <v>41000</v>
      </c>
      <c r="N260" s="4">
        <f t="shared" si="137"/>
        <v>0.55434782608695654</v>
      </c>
      <c r="O260" s="91">
        <f t="shared" si="138"/>
        <v>4000</v>
      </c>
      <c r="P260" s="91">
        <f t="shared" si="139"/>
        <v>2217.391304347826</v>
      </c>
      <c r="Q260" s="79">
        <v>3</v>
      </c>
      <c r="R260" s="79">
        <v>1</v>
      </c>
      <c r="S260" s="79" t="s">
        <v>61</v>
      </c>
      <c r="T260" s="5">
        <v>77</v>
      </c>
      <c r="U260" s="9"/>
      <c r="W260" s="86">
        <f t="shared" si="156"/>
        <v>77.3</v>
      </c>
      <c r="X260" s="87">
        <f t="shared" si="156"/>
        <v>23</v>
      </c>
      <c r="Y260" s="92">
        <f t="shared" si="157"/>
        <v>147</v>
      </c>
      <c r="Z260" s="90">
        <f t="shared" si="157"/>
        <v>92000</v>
      </c>
      <c r="AA260" s="90">
        <f t="shared" si="140"/>
        <v>51000</v>
      </c>
      <c r="AB260" s="90">
        <f t="shared" ref="AB260:AD275" si="158">M260</f>
        <v>41000</v>
      </c>
      <c r="AC260" s="4">
        <f t="shared" si="158"/>
        <v>0.55434782608695654</v>
      </c>
      <c r="AD260" s="91">
        <f t="shared" si="158"/>
        <v>4000</v>
      </c>
      <c r="AE260" s="79" t="str">
        <f t="shared" si="141"/>
        <v>복</v>
      </c>
      <c r="AF260" s="79" t="str">
        <f t="shared" si="142"/>
        <v>3/1</v>
      </c>
      <c r="AH260" s="20" t="str">
        <f t="shared" ref="AH260:AH323" si="159">IF(A260="","",A260)</f>
        <v>분당동 샛별우방</v>
      </c>
      <c r="AI260" s="87">
        <f t="shared" ref="AI260:AI323" si="160">IF(E260="","",E260)</f>
        <v>23</v>
      </c>
      <c r="AJ260" s="79" t="str">
        <f t="shared" si="143"/>
        <v>A-</v>
      </c>
      <c r="AK260" s="79" t="s">
        <v>13</v>
      </c>
      <c r="AL260" s="79" t="s">
        <v>62</v>
      </c>
      <c r="AM260" s="79" t="s">
        <v>63</v>
      </c>
      <c r="AN260" s="79" t="str">
        <f t="shared" si="144"/>
        <v>C</v>
      </c>
      <c r="AO260" s="79" t="str">
        <f t="shared" si="145"/>
        <v>X</v>
      </c>
      <c r="AP260" s="79" t="str">
        <f t="shared" si="146"/>
        <v>X</v>
      </c>
      <c r="AQ260" s="79" t="str">
        <f t="shared" si="147"/>
        <v>X</v>
      </c>
      <c r="AR260" s="79" t="str">
        <f t="shared" si="148"/>
        <v>X</v>
      </c>
      <c r="AS260" s="79" t="s">
        <v>2</v>
      </c>
      <c r="AT260" s="79" t="str">
        <f t="shared" si="149"/>
        <v>O</v>
      </c>
      <c r="AU260" s="79" t="str">
        <f t="shared" si="150"/>
        <v>O</v>
      </c>
      <c r="AV260" s="79" t="str">
        <f t="shared" si="151"/>
        <v>X</v>
      </c>
    </row>
    <row r="261" spans="1:48" s="37" customFormat="1" ht="12" x14ac:dyDescent="0.3">
      <c r="A261" s="74" t="s">
        <v>2016</v>
      </c>
      <c r="B261" s="75" t="s">
        <v>2017</v>
      </c>
      <c r="C261" s="85">
        <v>811</v>
      </c>
      <c r="D261" s="86">
        <v>90.6</v>
      </c>
      <c r="E261" s="87">
        <v>27</v>
      </c>
      <c r="F261" s="86">
        <v>72.3</v>
      </c>
      <c r="G261" s="17">
        <v>22</v>
      </c>
      <c r="H261" s="88">
        <v>136</v>
      </c>
      <c r="I261" s="89"/>
      <c r="J261" s="89"/>
      <c r="K261" s="89"/>
      <c r="L261" s="89"/>
      <c r="M261" s="90">
        <f t="shared" si="136"/>
        <v>0</v>
      </c>
      <c r="N261" s="4" t="str">
        <f t="shared" si="137"/>
        <v/>
      </c>
      <c r="O261" s="91">
        <f t="shared" si="138"/>
        <v>0</v>
      </c>
      <c r="P261" s="91">
        <f t="shared" si="139"/>
        <v>0</v>
      </c>
      <c r="Q261" s="79">
        <v>3</v>
      </c>
      <c r="R261" s="79">
        <v>1</v>
      </c>
      <c r="S261" s="79" t="s">
        <v>72</v>
      </c>
      <c r="T261" s="5">
        <v>90</v>
      </c>
      <c r="U261" s="9"/>
      <c r="W261" s="86">
        <f t="shared" si="156"/>
        <v>90.6</v>
      </c>
      <c r="X261" s="87">
        <f t="shared" si="156"/>
        <v>27</v>
      </c>
      <c r="Y261" s="92">
        <f t="shared" si="157"/>
        <v>136</v>
      </c>
      <c r="Z261" s="90">
        <f t="shared" si="157"/>
        <v>0</v>
      </c>
      <c r="AA261" s="90">
        <f t="shared" si="140"/>
        <v>0</v>
      </c>
      <c r="AB261" s="90">
        <f t="shared" si="158"/>
        <v>0</v>
      </c>
      <c r="AC261" s="4" t="str">
        <f t="shared" si="158"/>
        <v/>
      </c>
      <c r="AD261" s="91">
        <f t="shared" si="158"/>
        <v>0</v>
      </c>
      <c r="AE261" s="79" t="str">
        <f t="shared" si="141"/>
        <v>계</v>
      </c>
      <c r="AF261" s="79" t="str">
        <f t="shared" si="142"/>
        <v>3/1</v>
      </c>
      <c r="AH261" s="20" t="str">
        <f t="shared" si="159"/>
        <v>분당동 샛별우방</v>
      </c>
      <c r="AI261" s="87">
        <f t="shared" si="160"/>
        <v>27</v>
      </c>
      <c r="AJ261" s="79" t="str">
        <f t="shared" si="143"/>
        <v>A-</v>
      </c>
      <c r="AK261" s="79" t="s">
        <v>13</v>
      </c>
      <c r="AL261" s="79" t="s">
        <v>62</v>
      </c>
      <c r="AM261" s="79" t="s">
        <v>63</v>
      </c>
      <c r="AN261" s="79" t="str">
        <f t="shared" si="144"/>
        <v>C</v>
      </c>
      <c r="AO261" s="79" t="str">
        <f t="shared" si="145"/>
        <v/>
      </c>
      <c r="AP261" s="79" t="str">
        <f t="shared" si="146"/>
        <v/>
      </c>
      <c r="AQ261" s="79" t="str">
        <f t="shared" si="147"/>
        <v>O</v>
      </c>
      <c r="AR261" s="79" t="str">
        <f t="shared" si="148"/>
        <v>O</v>
      </c>
      <c r="AS261" s="79" t="s">
        <v>2</v>
      </c>
      <c r="AT261" s="79" t="str">
        <f t="shared" si="149"/>
        <v>O</v>
      </c>
      <c r="AU261" s="79" t="str">
        <f t="shared" si="150"/>
        <v>O</v>
      </c>
      <c r="AV261" s="79" t="str">
        <f t="shared" si="151"/>
        <v/>
      </c>
    </row>
    <row r="262" spans="1:48" s="37" customFormat="1" ht="12" x14ac:dyDescent="0.3">
      <c r="A262" s="74" t="s">
        <v>2016</v>
      </c>
      <c r="B262" s="75" t="s">
        <v>1780</v>
      </c>
      <c r="C262" s="85">
        <v>811</v>
      </c>
      <c r="D262" s="86">
        <v>104.4</v>
      </c>
      <c r="E262" s="87">
        <v>32</v>
      </c>
      <c r="F262" s="86">
        <v>85</v>
      </c>
      <c r="G262" s="17">
        <v>26</v>
      </c>
      <c r="H262" s="88">
        <v>180</v>
      </c>
      <c r="I262" s="89">
        <v>140000</v>
      </c>
      <c r="J262" s="89" t="s">
        <v>80</v>
      </c>
      <c r="K262" s="89">
        <v>73000</v>
      </c>
      <c r="L262" s="89" t="s">
        <v>59</v>
      </c>
      <c r="M262" s="90">
        <f t="shared" si="136"/>
        <v>67000</v>
      </c>
      <c r="N262" s="4">
        <f t="shared" si="137"/>
        <v>0.52142857142857146</v>
      </c>
      <c r="O262" s="91">
        <f t="shared" si="138"/>
        <v>4375</v>
      </c>
      <c r="P262" s="91">
        <f t="shared" si="139"/>
        <v>2281.25</v>
      </c>
      <c r="Q262" s="79">
        <v>3</v>
      </c>
      <c r="R262" s="79">
        <v>2</v>
      </c>
      <c r="S262" s="79" t="s">
        <v>72</v>
      </c>
      <c r="T262" s="5">
        <v>104</v>
      </c>
      <c r="U262" s="9"/>
      <c r="W262" s="86">
        <f t="shared" si="156"/>
        <v>104.4</v>
      </c>
      <c r="X262" s="87">
        <f t="shared" si="156"/>
        <v>32</v>
      </c>
      <c r="Y262" s="92">
        <f t="shared" si="157"/>
        <v>180</v>
      </c>
      <c r="Z262" s="90">
        <f t="shared" si="157"/>
        <v>140000</v>
      </c>
      <c r="AA262" s="90">
        <f t="shared" si="140"/>
        <v>73000</v>
      </c>
      <c r="AB262" s="90">
        <f t="shared" si="158"/>
        <v>67000</v>
      </c>
      <c r="AC262" s="4">
        <f t="shared" si="158"/>
        <v>0.52142857142857146</v>
      </c>
      <c r="AD262" s="91">
        <f t="shared" si="158"/>
        <v>4375</v>
      </c>
      <c r="AE262" s="79" t="str">
        <f t="shared" si="141"/>
        <v>계</v>
      </c>
      <c r="AF262" s="79" t="str">
        <f t="shared" si="142"/>
        <v>3/2</v>
      </c>
      <c r="AH262" s="20" t="str">
        <f t="shared" si="159"/>
        <v>분당동 샛별우방</v>
      </c>
      <c r="AI262" s="87">
        <f t="shared" si="160"/>
        <v>32</v>
      </c>
      <c r="AJ262" s="79" t="str">
        <f t="shared" si="143"/>
        <v>A-</v>
      </c>
      <c r="AK262" s="79" t="s">
        <v>13</v>
      </c>
      <c r="AL262" s="79" t="s">
        <v>62</v>
      </c>
      <c r="AM262" s="79" t="s">
        <v>63</v>
      </c>
      <c r="AN262" s="79" t="str">
        <f t="shared" si="144"/>
        <v>C</v>
      </c>
      <c r="AO262" s="79" t="str">
        <f t="shared" si="145"/>
        <v>X</v>
      </c>
      <c r="AP262" s="79" t="str">
        <f t="shared" si="146"/>
        <v>X</v>
      </c>
      <c r="AQ262" s="79" t="str">
        <f t="shared" si="147"/>
        <v>X</v>
      </c>
      <c r="AR262" s="79" t="str">
        <f t="shared" si="148"/>
        <v>X</v>
      </c>
      <c r="AS262" s="79" t="s">
        <v>2</v>
      </c>
      <c r="AT262" s="79" t="str">
        <f t="shared" si="149"/>
        <v>O</v>
      </c>
      <c r="AU262" s="79" t="str">
        <f t="shared" si="150"/>
        <v>O</v>
      </c>
      <c r="AV262" s="79" t="str">
        <f t="shared" si="151"/>
        <v>X</v>
      </c>
    </row>
    <row r="263" spans="1:48" s="37" customFormat="1" ht="12" x14ac:dyDescent="0.3">
      <c r="A263" s="74" t="s">
        <v>2016</v>
      </c>
      <c r="B263" s="75" t="s">
        <v>1780</v>
      </c>
      <c r="C263" s="85">
        <v>811</v>
      </c>
      <c r="D263" s="86">
        <v>125.1</v>
      </c>
      <c r="E263" s="87">
        <v>38</v>
      </c>
      <c r="F263" s="86">
        <v>102</v>
      </c>
      <c r="G263" s="17">
        <v>31</v>
      </c>
      <c r="H263" s="88">
        <v>102</v>
      </c>
      <c r="I263" s="89">
        <v>155000</v>
      </c>
      <c r="J263" s="89" t="s">
        <v>69</v>
      </c>
      <c r="K263" s="89"/>
      <c r="L263" s="89"/>
      <c r="M263" s="90">
        <f t="shared" si="136"/>
        <v>155000</v>
      </c>
      <c r="N263" s="4">
        <f t="shared" si="137"/>
        <v>0</v>
      </c>
      <c r="O263" s="91">
        <f t="shared" si="138"/>
        <v>4078.9473684210525</v>
      </c>
      <c r="P263" s="91">
        <f t="shared" si="139"/>
        <v>0</v>
      </c>
      <c r="Q263" s="79">
        <v>4</v>
      </c>
      <c r="R263" s="79">
        <v>2</v>
      </c>
      <c r="S263" s="79" t="s">
        <v>72</v>
      </c>
      <c r="T263" s="5">
        <v>125</v>
      </c>
      <c r="U263" s="9"/>
      <c r="W263" s="86">
        <f t="shared" si="156"/>
        <v>125.1</v>
      </c>
      <c r="X263" s="87">
        <f t="shared" si="156"/>
        <v>38</v>
      </c>
      <c r="Y263" s="92">
        <f t="shared" si="157"/>
        <v>102</v>
      </c>
      <c r="Z263" s="90">
        <f t="shared" si="157"/>
        <v>155000</v>
      </c>
      <c r="AA263" s="90">
        <f t="shared" si="140"/>
        <v>0</v>
      </c>
      <c r="AB263" s="90">
        <f t="shared" si="158"/>
        <v>155000</v>
      </c>
      <c r="AC263" s="4">
        <f t="shared" si="158"/>
        <v>0</v>
      </c>
      <c r="AD263" s="91">
        <f t="shared" si="158"/>
        <v>4078.9473684210525</v>
      </c>
      <c r="AE263" s="79" t="str">
        <f t="shared" si="141"/>
        <v>계</v>
      </c>
      <c r="AF263" s="79" t="str">
        <f t="shared" si="142"/>
        <v>4/2</v>
      </c>
      <c r="AH263" s="20" t="str">
        <f t="shared" si="159"/>
        <v>분당동 샛별우방</v>
      </c>
      <c r="AI263" s="87">
        <f t="shared" si="160"/>
        <v>38</v>
      </c>
      <c r="AJ263" s="79" t="str">
        <f t="shared" si="143"/>
        <v>A-</v>
      </c>
      <c r="AK263" s="79" t="s">
        <v>13</v>
      </c>
      <c r="AL263" s="79" t="s">
        <v>62</v>
      </c>
      <c r="AM263" s="79" t="s">
        <v>63</v>
      </c>
      <c r="AN263" s="79" t="str">
        <f t="shared" si="144"/>
        <v>C</v>
      </c>
      <c r="AO263" s="79" t="str">
        <f t="shared" si="145"/>
        <v>X</v>
      </c>
      <c r="AP263" s="79" t="str">
        <f t="shared" si="146"/>
        <v>X</v>
      </c>
      <c r="AQ263" s="79" t="str">
        <f t="shared" si="147"/>
        <v>X</v>
      </c>
      <c r="AR263" s="79" t="str">
        <f t="shared" si="148"/>
        <v>X</v>
      </c>
      <c r="AS263" s="79" t="s">
        <v>2</v>
      </c>
      <c r="AT263" s="79" t="str">
        <f t="shared" si="149"/>
        <v>X</v>
      </c>
      <c r="AU263" s="79" t="str">
        <f t="shared" si="150"/>
        <v>O</v>
      </c>
      <c r="AV263" s="79" t="str">
        <f t="shared" si="151"/>
        <v>X</v>
      </c>
    </row>
    <row r="264" spans="1:48" s="37" customFormat="1" ht="12" x14ac:dyDescent="0.3">
      <c r="A264" s="74" t="s">
        <v>2016</v>
      </c>
      <c r="B264" s="75" t="s">
        <v>1780</v>
      </c>
      <c r="C264" s="85">
        <v>811</v>
      </c>
      <c r="D264" s="86">
        <v>159.69999999999999</v>
      </c>
      <c r="E264" s="87">
        <v>48</v>
      </c>
      <c r="F264" s="86">
        <v>133.9</v>
      </c>
      <c r="G264" s="17">
        <v>40</v>
      </c>
      <c r="H264" s="88">
        <v>210</v>
      </c>
      <c r="I264" s="89">
        <v>175000</v>
      </c>
      <c r="J264" s="89" t="s">
        <v>64</v>
      </c>
      <c r="K264" s="89">
        <v>93000</v>
      </c>
      <c r="L264" s="89" t="s">
        <v>82</v>
      </c>
      <c r="M264" s="90">
        <f t="shared" si="136"/>
        <v>82000</v>
      </c>
      <c r="N264" s="4">
        <f t="shared" si="137"/>
        <v>0.53142857142857147</v>
      </c>
      <c r="O264" s="91">
        <f t="shared" si="138"/>
        <v>3645.8333333333335</v>
      </c>
      <c r="P264" s="91">
        <f t="shared" si="139"/>
        <v>1937.5</v>
      </c>
      <c r="Q264" s="79">
        <v>4</v>
      </c>
      <c r="R264" s="79">
        <v>2</v>
      </c>
      <c r="S264" s="79" t="s">
        <v>72</v>
      </c>
      <c r="T264" s="5">
        <v>159</v>
      </c>
      <c r="U264" s="9"/>
      <c r="W264" s="86">
        <f t="shared" si="156"/>
        <v>159.69999999999999</v>
      </c>
      <c r="X264" s="87">
        <f t="shared" si="156"/>
        <v>48</v>
      </c>
      <c r="Y264" s="92">
        <f t="shared" si="157"/>
        <v>210</v>
      </c>
      <c r="Z264" s="90">
        <f t="shared" si="157"/>
        <v>175000</v>
      </c>
      <c r="AA264" s="90">
        <f t="shared" si="140"/>
        <v>93000</v>
      </c>
      <c r="AB264" s="90">
        <f t="shared" si="158"/>
        <v>82000</v>
      </c>
      <c r="AC264" s="4">
        <f t="shared" si="158"/>
        <v>0.53142857142857147</v>
      </c>
      <c r="AD264" s="91">
        <f t="shared" si="158"/>
        <v>3645.8333333333335</v>
      </c>
      <c r="AE264" s="79" t="str">
        <f t="shared" si="141"/>
        <v>계</v>
      </c>
      <c r="AF264" s="79" t="str">
        <f t="shared" si="142"/>
        <v>4/2</v>
      </c>
      <c r="AH264" s="20" t="str">
        <f t="shared" si="159"/>
        <v>분당동 샛별우방</v>
      </c>
      <c r="AI264" s="87">
        <f t="shared" si="160"/>
        <v>48</v>
      </c>
      <c r="AJ264" s="79" t="str">
        <f t="shared" si="143"/>
        <v>A-</v>
      </c>
      <c r="AK264" s="79" t="s">
        <v>13</v>
      </c>
      <c r="AL264" s="79" t="s">
        <v>62</v>
      </c>
      <c r="AM264" s="79" t="s">
        <v>63</v>
      </c>
      <c r="AN264" s="79" t="str">
        <f t="shared" si="144"/>
        <v>C</v>
      </c>
      <c r="AO264" s="79" t="str">
        <f t="shared" si="145"/>
        <v>X</v>
      </c>
      <c r="AP264" s="79" t="str">
        <f t="shared" si="146"/>
        <v>X</v>
      </c>
      <c r="AQ264" s="79" t="str">
        <f t="shared" si="147"/>
        <v>X</v>
      </c>
      <c r="AR264" s="79" t="str">
        <f t="shared" si="148"/>
        <v>X</v>
      </c>
      <c r="AS264" s="79" t="s">
        <v>2</v>
      </c>
      <c r="AT264" s="79" t="str">
        <f t="shared" si="149"/>
        <v>X</v>
      </c>
      <c r="AU264" s="79" t="str">
        <f t="shared" si="150"/>
        <v>O</v>
      </c>
      <c r="AV264" s="79" t="str">
        <f t="shared" si="151"/>
        <v>X</v>
      </c>
    </row>
    <row r="265" spans="1:48" s="37" customFormat="1" ht="12" x14ac:dyDescent="0.3">
      <c r="A265" s="74" t="s">
        <v>2016</v>
      </c>
      <c r="B265" s="75" t="s">
        <v>1780</v>
      </c>
      <c r="C265" s="85">
        <v>811</v>
      </c>
      <c r="D265" s="86">
        <v>219.5</v>
      </c>
      <c r="E265" s="87">
        <v>66</v>
      </c>
      <c r="F265" s="86">
        <v>185.6</v>
      </c>
      <c r="G265" s="17">
        <v>56</v>
      </c>
      <c r="H265" s="88">
        <v>36</v>
      </c>
      <c r="I265" s="89">
        <v>250000</v>
      </c>
      <c r="J265" s="89" t="s">
        <v>82</v>
      </c>
      <c r="K265" s="89">
        <v>140000</v>
      </c>
      <c r="L265" s="89" t="s">
        <v>71</v>
      </c>
      <c r="M265" s="90">
        <f t="shared" si="136"/>
        <v>110000</v>
      </c>
      <c r="N265" s="4">
        <f t="shared" si="137"/>
        <v>0.56000000000000005</v>
      </c>
      <c r="O265" s="91">
        <f t="shared" si="138"/>
        <v>3787.878787878788</v>
      </c>
      <c r="P265" s="91">
        <f t="shared" si="139"/>
        <v>2121.212121212121</v>
      </c>
      <c r="Q265" s="79">
        <v>5</v>
      </c>
      <c r="R265" s="79">
        <v>2</v>
      </c>
      <c r="S265" s="79" t="s">
        <v>72</v>
      </c>
      <c r="T265" s="5">
        <v>219</v>
      </c>
      <c r="U265" s="9"/>
      <c r="W265" s="86">
        <f t="shared" si="156"/>
        <v>219.5</v>
      </c>
      <c r="X265" s="87">
        <f t="shared" si="156"/>
        <v>66</v>
      </c>
      <c r="Y265" s="92">
        <f t="shared" si="157"/>
        <v>36</v>
      </c>
      <c r="Z265" s="90">
        <f t="shared" si="157"/>
        <v>250000</v>
      </c>
      <c r="AA265" s="90">
        <f t="shared" si="140"/>
        <v>140000</v>
      </c>
      <c r="AB265" s="90">
        <f t="shared" si="158"/>
        <v>110000</v>
      </c>
      <c r="AC265" s="4">
        <f t="shared" si="158"/>
        <v>0.56000000000000005</v>
      </c>
      <c r="AD265" s="91">
        <f t="shared" si="158"/>
        <v>3787.878787878788</v>
      </c>
      <c r="AE265" s="79" t="str">
        <f t="shared" si="141"/>
        <v>계</v>
      </c>
      <c r="AF265" s="79" t="str">
        <f t="shared" si="142"/>
        <v>5/2</v>
      </c>
      <c r="AH265" s="20" t="str">
        <f t="shared" si="159"/>
        <v>분당동 샛별우방</v>
      </c>
      <c r="AI265" s="87">
        <f t="shared" si="160"/>
        <v>66</v>
      </c>
      <c r="AJ265" s="79" t="str">
        <f t="shared" si="143"/>
        <v>A-</v>
      </c>
      <c r="AK265" s="79" t="s">
        <v>13</v>
      </c>
      <c r="AL265" s="79" t="s">
        <v>62</v>
      </c>
      <c r="AM265" s="79" t="s">
        <v>63</v>
      </c>
      <c r="AN265" s="79" t="str">
        <f t="shared" si="144"/>
        <v>C</v>
      </c>
      <c r="AO265" s="79" t="str">
        <f t="shared" si="145"/>
        <v>X</v>
      </c>
      <c r="AP265" s="79" t="str">
        <f t="shared" si="146"/>
        <v>X</v>
      </c>
      <c r="AQ265" s="79" t="str">
        <f t="shared" si="147"/>
        <v>X</v>
      </c>
      <c r="AR265" s="79" t="str">
        <f t="shared" si="148"/>
        <v>X</v>
      </c>
      <c r="AS265" s="79" t="s">
        <v>2</v>
      </c>
      <c r="AT265" s="79" t="str">
        <f t="shared" si="149"/>
        <v>X</v>
      </c>
      <c r="AU265" s="79" t="str">
        <f t="shared" si="150"/>
        <v>O</v>
      </c>
      <c r="AV265" s="79" t="str">
        <f t="shared" si="151"/>
        <v>X</v>
      </c>
    </row>
    <row r="266" spans="1:48" s="37" customFormat="1" ht="12" x14ac:dyDescent="0.3">
      <c r="A266" s="74" t="s">
        <v>2018</v>
      </c>
      <c r="B266" s="75" t="s">
        <v>1781</v>
      </c>
      <c r="C266" s="85">
        <v>796</v>
      </c>
      <c r="D266" s="86">
        <v>73</v>
      </c>
      <c r="E266" s="87">
        <v>22</v>
      </c>
      <c r="F266" s="86">
        <v>58.2</v>
      </c>
      <c r="G266" s="17">
        <v>18</v>
      </c>
      <c r="H266" s="88">
        <v>112</v>
      </c>
      <c r="I266" s="89">
        <v>95000</v>
      </c>
      <c r="J266" s="89" t="s">
        <v>79</v>
      </c>
      <c r="K266" s="89">
        <v>50000</v>
      </c>
      <c r="L266" s="89" t="s">
        <v>71</v>
      </c>
      <c r="M266" s="90">
        <f t="shared" si="136"/>
        <v>45000</v>
      </c>
      <c r="N266" s="4">
        <f t="shared" si="137"/>
        <v>0.52631578947368418</v>
      </c>
      <c r="O266" s="91">
        <f t="shared" si="138"/>
        <v>4318.181818181818</v>
      </c>
      <c r="P266" s="91">
        <f t="shared" si="139"/>
        <v>2272.7272727272725</v>
      </c>
      <c r="Q266" s="79">
        <v>2</v>
      </c>
      <c r="R266" s="79">
        <v>1</v>
      </c>
      <c r="S266" s="79" t="s">
        <v>61</v>
      </c>
      <c r="T266" s="5">
        <v>73</v>
      </c>
      <c r="U266" s="9"/>
      <c r="W266" s="86">
        <f t="shared" si="156"/>
        <v>73</v>
      </c>
      <c r="X266" s="87">
        <f t="shared" si="156"/>
        <v>22</v>
      </c>
      <c r="Y266" s="92">
        <f t="shared" si="157"/>
        <v>112</v>
      </c>
      <c r="Z266" s="90">
        <f t="shared" si="157"/>
        <v>95000</v>
      </c>
      <c r="AA266" s="90">
        <f t="shared" si="140"/>
        <v>50000</v>
      </c>
      <c r="AB266" s="90">
        <f t="shared" si="158"/>
        <v>45000</v>
      </c>
      <c r="AC266" s="4">
        <f t="shared" si="158"/>
        <v>0.52631578947368418</v>
      </c>
      <c r="AD266" s="91">
        <f t="shared" si="158"/>
        <v>4318.181818181818</v>
      </c>
      <c r="AE266" s="79" t="str">
        <f t="shared" si="141"/>
        <v>복</v>
      </c>
      <c r="AF266" s="79" t="str">
        <f t="shared" si="142"/>
        <v>2/1</v>
      </c>
      <c r="AH266" s="20" t="str">
        <f t="shared" si="159"/>
        <v>분당동 샛별라이프</v>
      </c>
      <c r="AI266" s="87">
        <f t="shared" si="160"/>
        <v>22</v>
      </c>
      <c r="AJ266" s="79" t="str">
        <f t="shared" si="143"/>
        <v>A-</v>
      </c>
      <c r="AK266" s="79" t="s">
        <v>13</v>
      </c>
      <c r="AL266" s="79" t="s">
        <v>62</v>
      </c>
      <c r="AM266" s="79" t="s">
        <v>63</v>
      </c>
      <c r="AN266" s="79" t="str">
        <f t="shared" si="144"/>
        <v>C</v>
      </c>
      <c r="AO266" s="79" t="str">
        <f t="shared" si="145"/>
        <v>X</v>
      </c>
      <c r="AP266" s="79" t="str">
        <f t="shared" si="146"/>
        <v>X</v>
      </c>
      <c r="AQ266" s="79" t="str">
        <f t="shared" si="147"/>
        <v>X</v>
      </c>
      <c r="AR266" s="79" t="str">
        <f t="shared" si="148"/>
        <v>X</v>
      </c>
      <c r="AS266" s="79" t="s">
        <v>2</v>
      </c>
      <c r="AT266" s="79" t="str">
        <f t="shared" si="149"/>
        <v>O</v>
      </c>
      <c r="AU266" s="79" t="str">
        <f t="shared" si="150"/>
        <v>O</v>
      </c>
      <c r="AV266" s="79" t="str">
        <f t="shared" si="151"/>
        <v>X</v>
      </c>
    </row>
    <row r="267" spans="1:48" s="37" customFormat="1" ht="12" x14ac:dyDescent="0.3">
      <c r="A267" s="74" t="s">
        <v>2018</v>
      </c>
      <c r="B267" s="75" t="s">
        <v>1781</v>
      </c>
      <c r="C267" s="85">
        <v>796</v>
      </c>
      <c r="D267" s="86">
        <v>100.2</v>
      </c>
      <c r="E267" s="87">
        <v>30</v>
      </c>
      <c r="F267" s="86">
        <v>78.5</v>
      </c>
      <c r="G267" s="17">
        <v>24</v>
      </c>
      <c r="H267" s="88">
        <v>48</v>
      </c>
      <c r="I267" s="89">
        <v>125000</v>
      </c>
      <c r="J267" s="89" t="s">
        <v>80</v>
      </c>
      <c r="K267" s="89">
        <v>68000</v>
      </c>
      <c r="L267" s="89" t="s">
        <v>83</v>
      </c>
      <c r="M267" s="90">
        <f t="shared" si="136"/>
        <v>57000</v>
      </c>
      <c r="N267" s="4">
        <f t="shared" si="137"/>
        <v>0.54400000000000004</v>
      </c>
      <c r="O267" s="91">
        <f t="shared" si="138"/>
        <v>4166.666666666667</v>
      </c>
      <c r="P267" s="91">
        <f t="shared" si="139"/>
        <v>2266.6666666666665</v>
      </c>
      <c r="Q267" s="79">
        <v>3</v>
      </c>
      <c r="R267" s="79">
        <v>2</v>
      </c>
      <c r="S267" s="79" t="s">
        <v>72</v>
      </c>
      <c r="T267" s="5">
        <v>100</v>
      </c>
      <c r="U267" s="9"/>
      <c r="W267" s="86">
        <f t="shared" si="156"/>
        <v>100.2</v>
      </c>
      <c r="X267" s="87">
        <f t="shared" si="156"/>
        <v>30</v>
      </c>
      <c r="Y267" s="92">
        <f t="shared" si="157"/>
        <v>48</v>
      </c>
      <c r="Z267" s="90">
        <f t="shared" si="157"/>
        <v>125000</v>
      </c>
      <c r="AA267" s="90">
        <f t="shared" si="140"/>
        <v>68000</v>
      </c>
      <c r="AB267" s="90">
        <f t="shared" si="158"/>
        <v>57000</v>
      </c>
      <c r="AC267" s="4">
        <f t="shared" si="158"/>
        <v>0.54400000000000004</v>
      </c>
      <c r="AD267" s="91">
        <f t="shared" si="158"/>
        <v>4166.666666666667</v>
      </c>
      <c r="AE267" s="79" t="str">
        <f t="shared" si="141"/>
        <v>계</v>
      </c>
      <c r="AF267" s="79" t="str">
        <f t="shared" si="142"/>
        <v>3/2</v>
      </c>
      <c r="AH267" s="20" t="str">
        <f t="shared" si="159"/>
        <v>분당동 샛별라이프</v>
      </c>
      <c r="AI267" s="87">
        <f t="shared" si="160"/>
        <v>30</v>
      </c>
      <c r="AJ267" s="79" t="str">
        <f t="shared" si="143"/>
        <v>A-</v>
      </c>
      <c r="AK267" s="79" t="s">
        <v>13</v>
      </c>
      <c r="AL267" s="79" t="s">
        <v>62</v>
      </c>
      <c r="AM267" s="79" t="s">
        <v>63</v>
      </c>
      <c r="AN267" s="79" t="str">
        <f t="shared" si="144"/>
        <v>C</v>
      </c>
      <c r="AO267" s="79" t="str">
        <f t="shared" si="145"/>
        <v>X</v>
      </c>
      <c r="AP267" s="79" t="str">
        <f t="shared" si="146"/>
        <v>X</v>
      </c>
      <c r="AQ267" s="79" t="str">
        <f t="shared" si="147"/>
        <v>X</v>
      </c>
      <c r="AR267" s="79" t="str">
        <f t="shared" si="148"/>
        <v>X</v>
      </c>
      <c r="AS267" s="79" t="s">
        <v>2</v>
      </c>
      <c r="AT267" s="79" t="str">
        <f t="shared" si="149"/>
        <v>O</v>
      </c>
      <c r="AU267" s="79" t="str">
        <f t="shared" si="150"/>
        <v>O</v>
      </c>
      <c r="AV267" s="79" t="str">
        <f t="shared" si="151"/>
        <v>X</v>
      </c>
    </row>
    <row r="268" spans="1:48" s="37" customFormat="1" ht="12" x14ac:dyDescent="0.3">
      <c r="A268" s="74" t="s">
        <v>2018</v>
      </c>
      <c r="B268" s="75" t="s">
        <v>1781</v>
      </c>
      <c r="C268" s="85">
        <v>796</v>
      </c>
      <c r="D268" s="86">
        <v>104.2</v>
      </c>
      <c r="E268" s="87">
        <v>32</v>
      </c>
      <c r="F268" s="86">
        <v>85</v>
      </c>
      <c r="G268" s="17">
        <v>26</v>
      </c>
      <c r="H268" s="88">
        <v>248</v>
      </c>
      <c r="I268" s="89">
        <v>123000</v>
      </c>
      <c r="J268" s="89" t="s">
        <v>81</v>
      </c>
      <c r="K268" s="89">
        <v>75000</v>
      </c>
      <c r="L268" s="89" t="s">
        <v>80</v>
      </c>
      <c r="M268" s="90">
        <f t="shared" si="136"/>
        <v>48000</v>
      </c>
      <c r="N268" s="4">
        <f t="shared" si="137"/>
        <v>0.6097560975609756</v>
      </c>
      <c r="O268" s="91">
        <f t="shared" si="138"/>
        <v>3843.75</v>
      </c>
      <c r="P268" s="91">
        <f t="shared" si="139"/>
        <v>2343.75</v>
      </c>
      <c r="Q268" s="79">
        <v>3</v>
      </c>
      <c r="R268" s="79">
        <v>2</v>
      </c>
      <c r="S268" s="79" t="s">
        <v>72</v>
      </c>
      <c r="T268" s="5" t="s">
        <v>104</v>
      </c>
      <c r="U268" s="9"/>
      <c r="W268" s="86">
        <f t="shared" si="156"/>
        <v>104.2</v>
      </c>
      <c r="X268" s="87">
        <f t="shared" si="156"/>
        <v>32</v>
      </c>
      <c r="Y268" s="92">
        <f t="shared" si="157"/>
        <v>248</v>
      </c>
      <c r="Z268" s="90">
        <f t="shared" si="157"/>
        <v>123000</v>
      </c>
      <c r="AA268" s="90">
        <f t="shared" si="140"/>
        <v>75000</v>
      </c>
      <c r="AB268" s="90">
        <f t="shared" si="158"/>
        <v>48000</v>
      </c>
      <c r="AC268" s="4">
        <f t="shared" si="158"/>
        <v>0.6097560975609756</v>
      </c>
      <c r="AD268" s="91">
        <f t="shared" si="158"/>
        <v>3843.75</v>
      </c>
      <c r="AE268" s="79" t="str">
        <f t="shared" si="141"/>
        <v>계</v>
      </c>
      <c r="AF268" s="79" t="str">
        <f t="shared" si="142"/>
        <v>3/2</v>
      </c>
      <c r="AH268" s="20" t="str">
        <f t="shared" si="159"/>
        <v>분당동 샛별라이프</v>
      </c>
      <c r="AI268" s="87">
        <f t="shared" si="160"/>
        <v>32</v>
      </c>
      <c r="AJ268" s="79" t="str">
        <f t="shared" si="143"/>
        <v>A-</v>
      </c>
      <c r="AK268" s="79" t="s">
        <v>13</v>
      </c>
      <c r="AL268" s="79" t="s">
        <v>62</v>
      </c>
      <c r="AM268" s="79" t="s">
        <v>63</v>
      </c>
      <c r="AN268" s="79" t="str">
        <f t="shared" si="144"/>
        <v>C</v>
      </c>
      <c r="AO268" s="79" t="str">
        <f t="shared" si="145"/>
        <v>X</v>
      </c>
      <c r="AP268" s="79" t="str">
        <f t="shared" si="146"/>
        <v>X</v>
      </c>
      <c r="AQ268" s="79" t="str">
        <f t="shared" si="147"/>
        <v>X</v>
      </c>
      <c r="AR268" s="79" t="str">
        <f t="shared" si="148"/>
        <v>X</v>
      </c>
      <c r="AS268" s="79" t="s">
        <v>2</v>
      </c>
      <c r="AT268" s="79" t="str">
        <f t="shared" si="149"/>
        <v>O</v>
      </c>
      <c r="AU268" s="79" t="str">
        <f t="shared" si="150"/>
        <v>O</v>
      </c>
      <c r="AV268" s="79" t="str">
        <f t="shared" si="151"/>
        <v>X</v>
      </c>
    </row>
    <row r="269" spans="1:48" s="37" customFormat="1" ht="12" x14ac:dyDescent="0.3">
      <c r="A269" s="74" t="s">
        <v>2018</v>
      </c>
      <c r="B269" s="75" t="s">
        <v>1781</v>
      </c>
      <c r="C269" s="85">
        <v>796</v>
      </c>
      <c r="D269" s="86">
        <v>104.2</v>
      </c>
      <c r="E269" s="87">
        <v>32</v>
      </c>
      <c r="F269" s="86">
        <v>85</v>
      </c>
      <c r="G269" s="17">
        <v>26</v>
      </c>
      <c r="H269" s="88">
        <v>194</v>
      </c>
      <c r="I269" s="89">
        <v>123000</v>
      </c>
      <c r="J269" s="89" t="s">
        <v>81</v>
      </c>
      <c r="K269" s="89">
        <v>75000</v>
      </c>
      <c r="L269" s="89" t="s">
        <v>80</v>
      </c>
      <c r="M269" s="90">
        <f t="shared" si="136"/>
        <v>48000</v>
      </c>
      <c r="N269" s="4">
        <f t="shared" si="137"/>
        <v>0.6097560975609756</v>
      </c>
      <c r="O269" s="91">
        <f t="shared" si="138"/>
        <v>3843.75</v>
      </c>
      <c r="P269" s="91">
        <f t="shared" si="139"/>
        <v>2343.75</v>
      </c>
      <c r="Q269" s="79">
        <v>3</v>
      </c>
      <c r="R269" s="79">
        <v>2</v>
      </c>
      <c r="S269" s="79" t="s">
        <v>72</v>
      </c>
      <c r="T269" s="5" t="s">
        <v>198</v>
      </c>
      <c r="U269" s="9"/>
      <c r="W269" s="86">
        <f t="shared" ref="W269:X284" si="161">D269</f>
        <v>104.2</v>
      </c>
      <c r="X269" s="87">
        <f t="shared" si="161"/>
        <v>32</v>
      </c>
      <c r="Y269" s="92">
        <f t="shared" ref="Y269:Z284" si="162">H269</f>
        <v>194</v>
      </c>
      <c r="Z269" s="90">
        <f t="shared" si="162"/>
        <v>123000</v>
      </c>
      <c r="AA269" s="90">
        <f t="shared" si="140"/>
        <v>75000</v>
      </c>
      <c r="AB269" s="90">
        <f t="shared" si="158"/>
        <v>48000</v>
      </c>
      <c r="AC269" s="4">
        <f t="shared" si="158"/>
        <v>0.6097560975609756</v>
      </c>
      <c r="AD269" s="91">
        <f t="shared" si="158"/>
        <v>3843.75</v>
      </c>
      <c r="AE269" s="79" t="str">
        <f t="shared" si="141"/>
        <v>계</v>
      </c>
      <c r="AF269" s="79" t="str">
        <f t="shared" si="142"/>
        <v>3/2</v>
      </c>
      <c r="AH269" s="20" t="str">
        <f t="shared" si="159"/>
        <v>분당동 샛별라이프</v>
      </c>
      <c r="AI269" s="87">
        <f t="shared" si="160"/>
        <v>32</v>
      </c>
      <c r="AJ269" s="79" t="str">
        <f t="shared" si="143"/>
        <v>A-</v>
      </c>
      <c r="AK269" s="79" t="s">
        <v>13</v>
      </c>
      <c r="AL269" s="79" t="s">
        <v>62</v>
      </c>
      <c r="AM269" s="79" t="s">
        <v>63</v>
      </c>
      <c r="AN269" s="79" t="str">
        <f t="shared" si="144"/>
        <v>C</v>
      </c>
      <c r="AO269" s="79" t="str">
        <f t="shared" si="145"/>
        <v>X</v>
      </c>
      <c r="AP269" s="79" t="str">
        <f t="shared" si="146"/>
        <v>X</v>
      </c>
      <c r="AQ269" s="79" t="str">
        <f t="shared" si="147"/>
        <v>X</v>
      </c>
      <c r="AR269" s="79" t="str">
        <f t="shared" si="148"/>
        <v>X</v>
      </c>
      <c r="AS269" s="79" t="s">
        <v>2</v>
      </c>
      <c r="AT269" s="79" t="str">
        <f t="shared" si="149"/>
        <v>O</v>
      </c>
      <c r="AU269" s="79" t="str">
        <f t="shared" si="150"/>
        <v>O</v>
      </c>
      <c r="AV269" s="79" t="str">
        <f t="shared" si="151"/>
        <v>X</v>
      </c>
    </row>
    <row r="270" spans="1:48" s="37" customFormat="1" ht="12" x14ac:dyDescent="0.3">
      <c r="A270" s="74" t="s">
        <v>2018</v>
      </c>
      <c r="B270" s="75" t="s">
        <v>1781</v>
      </c>
      <c r="C270" s="85">
        <v>796</v>
      </c>
      <c r="D270" s="86">
        <v>114.6</v>
      </c>
      <c r="E270" s="87">
        <v>35</v>
      </c>
      <c r="F270" s="86">
        <v>89.8</v>
      </c>
      <c r="G270" s="17">
        <v>27</v>
      </c>
      <c r="H270" s="88">
        <v>46</v>
      </c>
      <c r="I270" s="89">
        <v>145000</v>
      </c>
      <c r="J270" s="89" t="s">
        <v>80</v>
      </c>
      <c r="K270" s="89"/>
      <c r="L270" s="89"/>
      <c r="M270" s="90">
        <f t="shared" si="136"/>
        <v>145000</v>
      </c>
      <c r="N270" s="4">
        <f t="shared" si="137"/>
        <v>0</v>
      </c>
      <c r="O270" s="91">
        <f t="shared" si="138"/>
        <v>4142.8571428571431</v>
      </c>
      <c r="P270" s="91">
        <f t="shared" si="139"/>
        <v>0</v>
      </c>
      <c r="Q270" s="79">
        <v>3</v>
      </c>
      <c r="R270" s="79">
        <v>2</v>
      </c>
      <c r="S270" s="79" t="s">
        <v>61</v>
      </c>
      <c r="T270" s="5">
        <v>114</v>
      </c>
      <c r="U270" s="9"/>
      <c r="W270" s="86">
        <f t="shared" si="161"/>
        <v>114.6</v>
      </c>
      <c r="X270" s="87">
        <f t="shared" si="161"/>
        <v>35</v>
      </c>
      <c r="Y270" s="92">
        <f t="shared" si="162"/>
        <v>46</v>
      </c>
      <c r="Z270" s="90">
        <f t="shared" si="162"/>
        <v>145000</v>
      </c>
      <c r="AA270" s="90">
        <f t="shared" si="140"/>
        <v>0</v>
      </c>
      <c r="AB270" s="90">
        <f t="shared" si="158"/>
        <v>145000</v>
      </c>
      <c r="AC270" s="4">
        <f t="shared" si="158"/>
        <v>0</v>
      </c>
      <c r="AD270" s="91">
        <f t="shared" si="158"/>
        <v>4142.8571428571431</v>
      </c>
      <c r="AE270" s="79" t="str">
        <f t="shared" si="141"/>
        <v>복</v>
      </c>
      <c r="AF270" s="79" t="str">
        <f t="shared" si="142"/>
        <v>3/2</v>
      </c>
      <c r="AH270" s="20" t="str">
        <f t="shared" si="159"/>
        <v>분당동 샛별라이프</v>
      </c>
      <c r="AI270" s="87">
        <f t="shared" si="160"/>
        <v>35</v>
      </c>
      <c r="AJ270" s="79" t="str">
        <f t="shared" si="143"/>
        <v>A-</v>
      </c>
      <c r="AK270" s="79" t="s">
        <v>13</v>
      </c>
      <c r="AL270" s="79" t="s">
        <v>62</v>
      </c>
      <c r="AM270" s="79" t="s">
        <v>63</v>
      </c>
      <c r="AN270" s="79" t="str">
        <f t="shared" si="144"/>
        <v>C</v>
      </c>
      <c r="AO270" s="79" t="str">
        <f t="shared" si="145"/>
        <v>X</v>
      </c>
      <c r="AP270" s="79" t="str">
        <f t="shared" si="146"/>
        <v>X</v>
      </c>
      <c r="AQ270" s="79" t="str">
        <f t="shared" si="147"/>
        <v>X</v>
      </c>
      <c r="AR270" s="79" t="str">
        <f t="shared" si="148"/>
        <v>X</v>
      </c>
      <c r="AS270" s="79" t="s">
        <v>2</v>
      </c>
      <c r="AT270" s="79" t="str">
        <f t="shared" si="149"/>
        <v>X</v>
      </c>
      <c r="AU270" s="79" t="str">
        <f t="shared" si="150"/>
        <v>O</v>
      </c>
      <c r="AV270" s="79" t="str">
        <f t="shared" si="151"/>
        <v>X</v>
      </c>
    </row>
    <row r="271" spans="1:48" s="37" customFormat="1" ht="12" x14ac:dyDescent="0.3">
      <c r="A271" s="74" t="s">
        <v>2018</v>
      </c>
      <c r="B271" s="75" t="s">
        <v>1781</v>
      </c>
      <c r="C271" s="85">
        <v>796</v>
      </c>
      <c r="D271" s="86">
        <v>151.80000000000001</v>
      </c>
      <c r="E271" s="87">
        <v>46</v>
      </c>
      <c r="F271" s="86">
        <v>126.4</v>
      </c>
      <c r="G271" s="17">
        <v>38</v>
      </c>
      <c r="H271" s="88">
        <v>108</v>
      </c>
      <c r="I271" s="89">
        <v>168000</v>
      </c>
      <c r="J271" s="89" t="s">
        <v>78</v>
      </c>
      <c r="K271" s="89">
        <v>85000</v>
      </c>
      <c r="L271" s="89" t="s">
        <v>81</v>
      </c>
      <c r="M271" s="90">
        <f t="shared" si="136"/>
        <v>83000</v>
      </c>
      <c r="N271" s="4">
        <f t="shared" si="137"/>
        <v>0.50595238095238093</v>
      </c>
      <c r="O271" s="91">
        <f t="shared" si="138"/>
        <v>3652.1739130434785</v>
      </c>
      <c r="P271" s="91">
        <f t="shared" si="139"/>
        <v>1847.8260869565217</v>
      </c>
      <c r="Q271" s="79">
        <v>4</v>
      </c>
      <c r="R271" s="79">
        <v>2</v>
      </c>
      <c r="S271" s="79" t="s">
        <v>72</v>
      </c>
      <c r="T271" s="5">
        <v>151</v>
      </c>
      <c r="U271" s="9"/>
      <c r="W271" s="86">
        <f t="shared" si="161"/>
        <v>151.80000000000001</v>
      </c>
      <c r="X271" s="87">
        <f t="shared" si="161"/>
        <v>46</v>
      </c>
      <c r="Y271" s="92">
        <f t="shared" si="162"/>
        <v>108</v>
      </c>
      <c r="Z271" s="90">
        <f t="shared" si="162"/>
        <v>168000</v>
      </c>
      <c r="AA271" s="90">
        <f t="shared" si="140"/>
        <v>85000</v>
      </c>
      <c r="AB271" s="90">
        <f t="shared" si="158"/>
        <v>83000</v>
      </c>
      <c r="AC271" s="4">
        <f t="shared" si="158"/>
        <v>0.50595238095238093</v>
      </c>
      <c r="AD271" s="91">
        <f t="shared" si="158"/>
        <v>3652.1739130434785</v>
      </c>
      <c r="AE271" s="79" t="str">
        <f t="shared" si="141"/>
        <v>계</v>
      </c>
      <c r="AF271" s="79" t="str">
        <f t="shared" si="142"/>
        <v>4/2</v>
      </c>
      <c r="AH271" s="20" t="str">
        <f t="shared" si="159"/>
        <v>분당동 샛별라이프</v>
      </c>
      <c r="AI271" s="87">
        <f t="shared" si="160"/>
        <v>46</v>
      </c>
      <c r="AJ271" s="79" t="str">
        <f t="shared" si="143"/>
        <v>A-</v>
      </c>
      <c r="AK271" s="79" t="s">
        <v>13</v>
      </c>
      <c r="AL271" s="79" t="s">
        <v>62</v>
      </c>
      <c r="AM271" s="79" t="s">
        <v>63</v>
      </c>
      <c r="AN271" s="79" t="str">
        <f t="shared" si="144"/>
        <v>C</v>
      </c>
      <c r="AO271" s="79" t="str">
        <f t="shared" si="145"/>
        <v>X</v>
      </c>
      <c r="AP271" s="79" t="str">
        <f t="shared" si="146"/>
        <v>X</v>
      </c>
      <c r="AQ271" s="79" t="str">
        <f t="shared" si="147"/>
        <v>X</v>
      </c>
      <c r="AR271" s="79" t="str">
        <f t="shared" si="148"/>
        <v>X</v>
      </c>
      <c r="AS271" s="79" t="s">
        <v>2</v>
      </c>
      <c r="AT271" s="79" t="str">
        <f t="shared" si="149"/>
        <v>X</v>
      </c>
      <c r="AU271" s="79" t="str">
        <f t="shared" si="150"/>
        <v>O</v>
      </c>
      <c r="AV271" s="79" t="str">
        <f t="shared" si="151"/>
        <v>X</v>
      </c>
    </row>
    <row r="272" spans="1:48" s="37" customFormat="1" ht="12" x14ac:dyDescent="0.3">
      <c r="A272" s="74" t="s">
        <v>2018</v>
      </c>
      <c r="B272" s="75" t="s">
        <v>2019</v>
      </c>
      <c r="C272" s="85">
        <v>796</v>
      </c>
      <c r="D272" s="86">
        <v>181.6</v>
      </c>
      <c r="E272" s="87">
        <v>55</v>
      </c>
      <c r="F272" s="86">
        <v>153.19999999999999</v>
      </c>
      <c r="G272" s="17">
        <v>46</v>
      </c>
      <c r="H272" s="88">
        <v>40</v>
      </c>
      <c r="I272" s="89">
        <v>180000</v>
      </c>
      <c r="J272" s="89" t="s">
        <v>83</v>
      </c>
      <c r="K272" s="89"/>
      <c r="L272" s="89"/>
      <c r="M272" s="90">
        <f t="shared" si="136"/>
        <v>180000</v>
      </c>
      <c r="N272" s="4">
        <f t="shared" si="137"/>
        <v>0</v>
      </c>
      <c r="O272" s="91">
        <f t="shared" si="138"/>
        <v>3272.7272727272725</v>
      </c>
      <c r="P272" s="91">
        <f t="shared" si="139"/>
        <v>0</v>
      </c>
      <c r="Q272" s="79">
        <v>4</v>
      </c>
      <c r="R272" s="79">
        <v>2</v>
      </c>
      <c r="S272" s="79" t="s">
        <v>72</v>
      </c>
      <c r="T272" s="5">
        <v>181</v>
      </c>
      <c r="U272" s="9"/>
      <c r="W272" s="86">
        <f t="shared" si="161"/>
        <v>181.6</v>
      </c>
      <c r="X272" s="87">
        <f t="shared" si="161"/>
        <v>55</v>
      </c>
      <c r="Y272" s="92">
        <f t="shared" si="162"/>
        <v>40</v>
      </c>
      <c r="Z272" s="90">
        <f t="shared" si="162"/>
        <v>180000</v>
      </c>
      <c r="AA272" s="90">
        <f t="shared" si="140"/>
        <v>0</v>
      </c>
      <c r="AB272" s="90">
        <f t="shared" si="158"/>
        <v>180000</v>
      </c>
      <c r="AC272" s="4">
        <f t="shared" si="158"/>
        <v>0</v>
      </c>
      <c r="AD272" s="91">
        <f t="shared" si="158"/>
        <v>3272.7272727272725</v>
      </c>
      <c r="AE272" s="79" t="str">
        <f t="shared" si="141"/>
        <v>계</v>
      </c>
      <c r="AF272" s="79" t="str">
        <f t="shared" si="142"/>
        <v>4/2</v>
      </c>
      <c r="AH272" s="20" t="str">
        <f t="shared" si="159"/>
        <v>분당동 샛별라이프</v>
      </c>
      <c r="AI272" s="87">
        <f t="shared" si="160"/>
        <v>55</v>
      </c>
      <c r="AJ272" s="79" t="str">
        <f t="shared" si="143"/>
        <v>A-</v>
      </c>
      <c r="AK272" s="79" t="s">
        <v>13</v>
      </c>
      <c r="AL272" s="79" t="s">
        <v>62</v>
      </c>
      <c r="AM272" s="79" t="s">
        <v>63</v>
      </c>
      <c r="AN272" s="79" t="str">
        <f t="shared" si="144"/>
        <v>C</v>
      </c>
      <c r="AO272" s="79" t="str">
        <f t="shared" si="145"/>
        <v>X</v>
      </c>
      <c r="AP272" s="79" t="str">
        <f t="shared" si="146"/>
        <v>X</v>
      </c>
      <c r="AQ272" s="79" t="str">
        <f t="shared" si="147"/>
        <v>X</v>
      </c>
      <c r="AR272" s="79" t="str">
        <f t="shared" si="148"/>
        <v>X</v>
      </c>
      <c r="AS272" s="79" t="s">
        <v>2</v>
      </c>
      <c r="AT272" s="79" t="str">
        <f t="shared" si="149"/>
        <v>X</v>
      </c>
      <c r="AU272" s="79" t="str">
        <f t="shared" si="150"/>
        <v>O</v>
      </c>
      <c r="AV272" s="79" t="str">
        <f t="shared" si="151"/>
        <v>X</v>
      </c>
    </row>
    <row r="273" spans="1:48" s="37" customFormat="1" ht="12" x14ac:dyDescent="0.3">
      <c r="A273" s="74" t="s">
        <v>1783</v>
      </c>
      <c r="B273" s="75" t="s">
        <v>1782</v>
      </c>
      <c r="C273" s="85">
        <v>588</v>
      </c>
      <c r="D273" s="86">
        <v>74.3</v>
      </c>
      <c r="E273" s="87">
        <v>22</v>
      </c>
      <c r="F273" s="86">
        <v>59.8</v>
      </c>
      <c r="G273" s="17">
        <v>18</v>
      </c>
      <c r="H273" s="88">
        <v>130</v>
      </c>
      <c r="I273" s="89">
        <v>94000</v>
      </c>
      <c r="J273" s="89" t="s">
        <v>66</v>
      </c>
      <c r="K273" s="89">
        <v>50000</v>
      </c>
      <c r="L273" s="89" t="s">
        <v>66</v>
      </c>
      <c r="M273" s="90">
        <f>I273-K273</f>
        <v>44000</v>
      </c>
      <c r="N273" s="4">
        <f>IF(ISERROR(K273/I273),"",K273/I273)</f>
        <v>0.53191489361702127</v>
      </c>
      <c r="O273" s="91">
        <f>I273/E273</f>
        <v>4272.727272727273</v>
      </c>
      <c r="P273" s="91">
        <f>K273/E273</f>
        <v>2272.7272727272725</v>
      </c>
      <c r="Q273" s="79">
        <v>3</v>
      </c>
      <c r="R273" s="79">
        <v>1</v>
      </c>
      <c r="S273" s="79" t="s">
        <v>72</v>
      </c>
      <c r="T273" s="5">
        <v>74</v>
      </c>
      <c r="U273" s="9"/>
      <c r="W273" s="86">
        <f t="shared" si="161"/>
        <v>74.3</v>
      </c>
      <c r="X273" s="87">
        <f t="shared" si="161"/>
        <v>22</v>
      </c>
      <c r="Y273" s="92">
        <f t="shared" si="162"/>
        <v>130</v>
      </c>
      <c r="Z273" s="90">
        <f t="shared" si="162"/>
        <v>94000</v>
      </c>
      <c r="AA273" s="90">
        <f>K273</f>
        <v>50000</v>
      </c>
      <c r="AB273" s="90">
        <f t="shared" si="158"/>
        <v>44000</v>
      </c>
      <c r="AC273" s="4">
        <f t="shared" si="158"/>
        <v>0.53191489361702127</v>
      </c>
      <c r="AD273" s="91">
        <f t="shared" si="158"/>
        <v>4272.727272727273</v>
      </c>
      <c r="AE273" s="79" t="str">
        <f>S273</f>
        <v>계</v>
      </c>
      <c r="AF273" s="79" t="str">
        <f>Q273&amp;"/"&amp;R273</f>
        <v>3/1</v>
      </c>
      <c r="AH273" s="20" t="str">
        <f t="shared" si="159"/>
        <v>분당동 샛별삼부</v>
      </c>
      <c r="AI273" s="87">
        <f t="shared" si="160"/>
        <v>22</v>
      </c>
      <c r="AJ273" s="79" t="str">
        <f>IF(AI273="","",$AJ$2)</f>
        <v>A-</v>
      </c>
      <c r="AK273" s="79" t="s">
        <v>13</v>
      </c>
      <c r="AL273" s="79" t="s">
        <v>62</v>
      </c>
      <c r="AM273" s="79" t="s">
        <v>63</v>
      </c>
      <c r="AN273" s="79" t="str">
        <f>IF(AI273="","",$AN$2)</f>
        <v>C</v>
      </c>
      <c r="AO273" s="79" t="str">
        <f>IF(N273="","",IF(N273&gt;=$AO$1/100,"O","X"))</f>
        <v>X</v>
      </c>
      <c r="AP273" s="79" t="str">
        <f>IF(I273="","",IF(I273&lt;=$AP$1,"O","X"))</f>
        <v>X</v>
      </c>
      <c r="AQ273" s="79" t="str">
        <f>IF(O273="","",IF(O273&lt;=$AQ$1,"O","X"))</f>
        <v>X</v>
      </c>
      <c r="AR273" s="79" t="str">
        <f>IF(M273="","",IF(M273&lt;=$AR$1,"O","X"))</f>
        <v>X</v>
      </c>
      <c r="AS273" s="79" t="s">
        <v>2</v>
      </c>
      <c r="AT273" s="79" t="str">
        <f>IF(OR(F273="",AI273=""),"",IF(AND((F273&lt;=85),(AI273&gt;=15)),"O","X"))</f>
        <v>O</v>
      </c>
      <c r="AU273" s="79" t="str">
        <f>IF(C273="","",IF(C273&gt;=$AU$1,"O","X"))</f>
        <v>O</v>
      </c>
      <c r="AV273" s="79" t="str">
        <f>IF(AO273="","",IF(AND(AO273="O",AP273="O",AR273="O",AT273="O",AU273="O"),"후보","X"))</f>
        <v>X</v>
      </c>
    </row>
    <row r="274" spans="1:48" s="37" customFormat="1" ht="12" x14ac:dyDescent="0.3">
      <c r="A274" s="74" t="s">
        <v>1783</v>
      </c>
      <c r="B274" s="75" t="s">
        <v>1782</v>
      </c>
      <c r="C274" s="85">
        <v>588</v>
      </c>
      <c r="D274" s="86">
        <v>89.3</v>
      </c>
      <c r="E274" s="87">
        <v>27</v>
      </c>
      <c r="F274" s="86">
        <v>70</v>
      </c>
      <c r="G274" s="17">
        <v>21</v>
      </c>
      <c r="H274" s="88">
        <v>78</v>
      </c>
      <c r="I274" s="89">
        <v>120000</v>
      </c>
      <c r="J274" s="89" t="s">
        <v>79</v>
      </c>
      <c r="K274" s="89">
        <v>65000</v>
      </c>
      <c r="L274" s="89" t="s">
        <v>74</v>
      </c>
      <c r="M274" s="90">
        <f>I274-K274</f>
        <v>55000</v>
      </c>
      <c r="N274" s="4">
        <f>IF(ISERROR(K274/I274),"",K274/I274)</f>
        <v>0.54166666666666663</v>
      </c>
      <c r="O274" s="91">
        <f>I274/E274</f>
        <v>4444.4444444444443</v>
      </c>
      <c r="P274" s="91">
        <f>K274/E274</f>
        <v>2407.4074074074074</v>
      </c>
      <c r="Q274" s="79">
        <v>3</v>
      </c>
      <c r="R274" s="79">
        <v>1</v>
      </c>
      <c r="S274" s="79" t="s">
        <v>72</v>
      </c>
      <c r="T274" s="5">
        <v>89</v>
      </c>
      <c r="U274" s="9"/>
      <c r="W274" s="86">
        <f t="shared" si="161"/>
        <v>89.3</v>
      </c>
      <c r="X274" s="87">
        <f t="shared" si="161"/>
        <v>27</v>
      </c>
      <c r="Y274" s="92">
        <f t="shared" si="162"/>
        <v>78</v>
      </c>
      <c r="Z274" s="90">
        <f t="shared" si="162"/>
        <v>120000</v>
      </c>
      <c r="AA274" s="90">
        <f>K274</f>
        <v>65000</v>
      </c>
      <c r="AB274" s="90">
        <f t="shared" si="158"/>
        <v>55000</v>
      </c>
      <c r="AC274" s="4">
        <f t="shared" si="158"/>
        <v>0.54166666666666663</v>
      </c>
      <c r="AD274" s="91">
        <f t="shared" si="158"/>
        <v>4444.4444444444443</v>
      </c>
      <c r="AE274" s="79" t="str">
        <f>S274</f>
        <v>계</v>
      </c>
      <c r="AF274" s="79" t="str">
        <f>Q274&amp;"/"&amp;R274</f>
        <v>3/1</v>
      </c>
      <c r="AH274" s="20" t="str">
        <f t="shared" si="159"/>
        <v>분당동 샛별삼부</v>
      </c>
      <c r="AI274" s="87">
        <f t="shared" si="160"/>
        <v>27</v>
      </c>
      <c r="AJ274" s="79" t="str">
        <f>IF(AI274="","",$AJ$2)</f>
        <v>A-</v>
      </c>
      <c r="AK274" s="79" t="s">
        <v>13</v>
      </c>
      <c r="AL274" s="79" t="s">
        <v>62</v>
      </c>
      <c r="AM274" s="79" t="s">
        <v>63</v>
      </c>
      <c r="AN274" s="79" t="str">
        <f>IF(AI274="","",$AN$2)</f>
        <v>C</v>
      </c>
      <c r="AO274" s="79" t="str">
        <f>IF(N274="","",IF(N274&gt;=$AO$1/100,"O","X"))</f>
        <v>X</v>
      </c>
      <c r="AP274" s="79" t="str">
        <f>IF(I274="","",IF(I274&lt;=$AP$1,"O","X"))</f>
        <v>X</v>
      </c>
      <c r="AQ274" s="79" t="str">
        <f>IF(O274="","",IF(O274&lt;=$AQ$1,"O","X"))</f>
        <v>X</v>
      </c>
      <c r="AR274" s="79" t="str">
        <f>IF(M274="","",IF(M274&lt;=$AR$1,"O","X"))</f>
        <v>X</v>
      </c>
      <c r="AS274" s="79" t="s">
        <v>2</v>
      </c>
      <c r="AT274" s="79" t="str">
        <f>IF(OR(F274="",AI274=""),"",IF(AND((F274&lt;=85),(AI274&gt;=15)),"O","X"))</f>
        <v>O</v>
      </c>
      <c r="AU274" s="79" t="str">
        <f>IF(C274="","",IF(C274&gt;=$AU$1,"O","X"))</f>
        <v>O</v>
      </c>
      <c r="AV274" s="79" t="str">
        <f>IF(AO274="","",IF(AND(AO274="O",AP274="O",AR274="O",AT274="O",AU274="O"),"후보","X"))</f>
        <v>X</v>
      </c>
    </row>
    <row r="275" spans="1:48" s="37" customFormat="1" ht="12" x14ac:dyDescent="0.3">
      <c r="A275" s="74" t="s">
        <v>1783</v>
      </c>
      <c r="B275" s="75" t="s">
        <v>1782</v>
      </c>
      <c r="C275" s="85">
        <v>588</v>
      </c>
      <c r="D275" s="86">
        <v>106.8</v>
      </c>
      <c r="E275" s="87">
        <v>32</v>
      </c>
      <c r="F275" s="86">
        <v>84.6</v>
      </c>
      <c r="G275" s="17">
        <v>26</v>
      </c>
      <c r="H275" s="88">
        <v>280</v>
      </c>
      <c r="I275" s="89">
        <v>135000</v>
      </c>
      <c r="J275" s="89" t="s">
        <v>79</v>
      </c>
      <c r="K275" s="89">
        <v>70000</v>
      </c>
      <c r="L275" s="89" t="s">
        <v>74</v>
      </c>
      <c r="M275" s="90">
        <f>I275-K275</f>
        <v>65000</v>
      </c>
      <c r="N275" s="4">
        <f>IF(ISERROR(K275/I275),"",K275/I275)</f>
        <v>0.51851851851851849</v>
      </c>
      <c r="O275" s="91">
        <f>I275/E275</f>
        <v>4218.75</v>
      </c>
      <c r="P275" s="91">
        <f>K275/E275</f>
        <v>2187.5</v>
      </c>
      <c r="Q275" s="79">
        <v>3</v>
      </c>
      <c r="R275" s="79">
        <v>2</v>
      </c>
      <c r="S275" s="79" t="s">
        <v>72</v>
      </c>
      <c r="T275" s="5">
        <v>106</v>
      </c>
      <c r="U275" s="9"/>
      <c r="W275" s="86">
        <f t="shared" si="161"/>
        <v>106.8</v>
      </c>
      <c r="X275" s="87">
        <f t="shared" si="161"/>
        <v>32</v>
      </c>
      <c r="Y275" s="92">
        <f t="shared" si="162"/>
        <v>280</v>
      </c>
      <c r="Z275" s="90">
        <f t="shared" si="162"/>
        <v>135000</v>
      </c>
      <c r="AA275" s="90">
        <f>K275</f>
        <v>70000</v>
      </c>
      <c r="AB275" s="90">
        <f t="shared" si="158"/>
        <v>65000</v>
      </c>
      <c r="AC275" s="4">
        <f t="shared" si="158"/>
        <v>0.51851851851851849</v>
      </c>
      <c r="AD275" s="91">
        <f t="shared" si="158"/>
        <v>4218.75</v>
      </c>
      <c r="AE275" s="79" t="str">
        <f>S275</f>
        <v>계</v>
      </c>
      <c r="AF275" s="79" t="str">
        <f>Q275&amp;"/"&amp;R275</f>
        <v>3/2</v>
      </c>
      <c r="AH275" s="20" t="str">
        <f t="shared" si="159"/>
        <v>분당동 샛별삼부</v>
      </c>
      <c r="AI275" s="87">
        <f t="shared" si="160"/>
        <v>32</v>
      </c>
      <c r="AJ275" s="79" t="str">
        <f>IF(AI275="","",$AJ$2)</f>
        <v>A-</v>
      </c>
      <c r="AK275" s="79" t="s">
        <v>13</v>
      </c>
      <c r="AL275" s="79" t="s">
        <v>62</v>
      </c>
      <c r="AM275" s="79" t="s">
        <v>63</v>
      </c>
      <c r="AN275" s="79" t="str">
        <f>IF(AI275="","",$AN$2)</f>
        <v>C</v>
      </c>
      <c r="AO275" s="79" t="str">
        <f>IF(N275="","",IF(N275&gt;=$AO$1/100,"O","X"))</f>
        <v>X</v>
      </c>
      <c r="AP275" s="79" t="str">
        <f>IF(I275="","",IF(I275&lt;=$AP$1,"O","X"))</f>
        <v>X</v>
      </c>
      <c r="AQ275" s="79" t="str">
        <f>IF(O275="","",IF(O275&lt;=$AQ$1,"O","X"))</f>
        <v>X</v>
      </c>
      <c r="AR275" s="79" t="str">
        <f>IF(M275="","",IF(M275&lt;=$AR$1,"O","X"))</f>
        <v>X</v>
      </c>
      <c r="AS275" s="79" t="s">
        <v>2</v>
      </c>
      <c r="AT275" s="79" t="str">
        <f>IF(OR(F275="",AI275=""),"",IF(AND((F275&lt;=85),(AI275&gt;=15)),"O","X"))</f>
        <v>O</v>
      </c>
      <c r="AU275" s="79" t="str">
        <f>IF(C275="","",IF(C275&gt;=$AU$1,"O","X"))</f>
        <v>O</v>
      </c>
      <c r="AV275" s="79" t="str">
        <f>IF(AO275="","",IF(AND(AO275="O",AP275="O",AR275="O",AT275="O",AU275="O"),"후보","X"))</f>
        <v>X</v>
      </c>
    </row>
    <row r="276" spans="1:48" s="37" customFormat="1" ht="12" x14ac:dyDescent="0.3">
      <c r="A276" s="74" t="s">
        <v>1783</v>
      </c>
      <c r="B276" s="75" t="s">
        <v>1782</v>
      </c>
      <c r="C276" s="85">
        <v>588</v>
      </c>
      <c r="D276" s="86">
        <v>158.30000000000001</v>
      </c>
      <c r="E276" s="87">
        <v>48</v>
      </c>
      <c r="F276" s="86">
        <v>128.1</v>
      </c>
      <c r="G276" s="17">
        <v>39</v>
      </c>
      <c r="H276" s="88">
        <v>100</v>
      </c>
      <c r="I276" s="89">
        <v>160000</v>
      </c>
      <c r="J276" s="89" t="s">
        <v>188</v>
      </c>
      <c r="K276" s="89">
        <v>93000</v>
      </c>
      <c r="L276" s="89" t="s">
        <v>188</v>
      </c>
      <c r="M276" s="90">
        <f>I276-K276</f>
        <v>67000</v>
      </c>
      <c r="N276" s="4">
        <f>IF(ISERROR(K276/I276),"",K276/I276)</f>
        <v>0.58125000000000004</v>
      </c>
      <c r="O276" s="91">
        <f>I276/E276</f>
        <v>3333.3333333333335</v>
      </c>
      <c r="P276" s="91">
        <f>K276/E276</f>
        <v>1937.5</v>
      </c>
      <c r="Q276" s="79">
        <v>4</v>
      </c>
      <c r="R276" s="79">
        <v>2</v>
      </c>
      <c r="S276" s="79" t="s">
        <v>72</v>
      </c>
      <c r="T276" s="5">
        <v>158</v>
      </c>
      <c r="U276" s="9"/>
      <c r="W276" s="86">
        <f t="shared" si="161"/>
        <v>158.30000000000001</v>
      </c>
      <c r="X276" s="87">
        <f t="shared" si="161"/>
        <v>48</v>
      </c>
      <c r="Y276" s="92">
        <f t="shared" si="162"/>
        <v>100</v>
      </c>
      <c r="Z276" s="90">
        <f t="shared" si="162"/>
        <v>160000</v>
      </c>
      <c r="AA276" s="90">
        <f>K276</f>
        <v>93000</v>
      </c>
      <c r="AB276" s="90">
        <f t="shared" ref="AB276:AD291" si="163">M276</f>
        <v>67000</v>
      </c>
      <c r="AC276" s="4">
        <f t="shared" si="163"/>
        <v>0.58125000000000004</v>
      </c>
      <c r="AD276" s="91">
        <f t="shared" si="163"/>
        <v>3333.3333333333335</v>
      </c>
      <c r="AE276" s="79" t="str">
        <f>S276</f>
        <v>계</v>
      </c>
      <c r="AF276" s="79" t="str">
        <f>Q276&amp;"/"&amp;R276</f>
        <v>4/2</v>
      </c>
      <c r="AH276" s="20" t="str">
        <f t="shared" si="159"/>
        <v>분당동 샛별삼부</v>
      </c>
      <c r="AI276" s="87">
        <f t="shared" si="160"/>
        <v>48</v>
      </c>
      <c r="AJ276" s="79" t="str">
        <f>IF(AI276="","",$AJ$2)</f>
        <v>A-</v>
      </c>
      <c r="AK276" s="79" t="s">
        <v>13</v>
      </c>
      <c r="AL276" s="79" t="s">
        <v>62</v>
      </c>
      <c r="AM276" s="79" t="s">
        <v>63</v>
      </c>
      <c r="AN276" s="79" t="str">
        <f>IF(AI276="","",$AN$2)</f>
        <v>C</v>
      </c>
      <c r="AO276" s="79" t="str">
        <f>IF(N276="","",IF(N276&gt;=$AO$1/100,"O","X"))</f>
        <v>X</v>
      </c>
      <c r="AP276" s="79" t="str">
        <f>IF(I276="","",IF(I276&lt;=$AP$1,"O","X"))</f>
        <v>X</v>
      </c>
      <c r="AQ276" s="79" t="str">
        <f>IF(O276="","",IF(O276&lt;=$AQ$1,"O","X"))</f>
        <v>X</v>
      </c>
      <c r="AR276" s="79" t="str">
        <f>IF(M276="","",IF(M276&lt;=$AR$1,"O","X"))</f>
        <v>X</v>
      </c>
      <c r="AS276" s="79" t="s">
        <v>2</v>
      </c>
      <c r="AT276" s="79" t="str">
        <f>IF(OR(F276="",AI276=""),"",IF(AND((F276&lt;=85),(AI276&gt;=15)),"O","X"))</f>
        <v>X</v>
      </c>
      <c r="AU276" s="79" t="str">
        <f>IF(C276="","",IF(C276&gt;=$AU$1,"O","X"))</f>
        <v>O</v>
      </c>
      <c r="AV276" s="79" t="str">
        <f>IF(AO276="","",IF(AND(AO276="O",AP276="O",AR276="O",AT276="O",AU276="O"),"후보","X"))</f>
        <v>X</v>
      </c>
    </row>
    <row r="277" spans="1:48" s="37" customFormat="1" ht="12" x14ac:dyDescent="0.3">
      <c r="A277" s="74" t="s">
        <v>1784</v>
      </c>
      <c r="B277" s="75" t="s">
        <v>1785</v>
      </c>
      <c r="C277" s="85">
        <v>582</v>
      </c>
      <c r="D277" s="86">
        <v>76.8</v>
      </c>
      <c r="E277" s="87">
        <v>23</v>
      </c>
      <c r="F277" s="86">
        <v>59.4</v>
      </c>
      <c r="G277" s="17">
        <v>18</v>
      </c>
      <c r="H277" s="88">
        <v>120</v>
      </c>
      <c r="I277" s="89">
        <v>95000</v>
      </c>
      <c r="J277" s="89" t="s">
        <v>78</v>
      </c>
      <c r="K277" s="89">
        <v>50000</v>
      </c>
      <c r="L277" s="89" t="s">
        <v>64</v>
      </c>
      <c r="M277" s="90">
        <f>I277-K277</f>
        <v>45000</v>
      </c>
      <c r="N277" s="4">
        <f>IF(ISERROR(K277/I277),"",K277/I277)</f>
        <v>0.52631578947368418</v>
      </c>
      <c r="O277" s="91">
        <f>I277/E277</f>
        <v>4130.434782608696</v>
      </c>
      <c r="P277" s="91">
        <f>K277/E277</f>
        <v>2173.913043478261</v>
      </c>
      <c r="Q277" s="79">
        <v>3</v>
      </c>
      <c r="R277" s="79">
        <v>1</v>
      </c>
      <c r="S277" s="79" t="s">
        <v>61</v>
      </c>
      <c r="T277" s="5">
        <v>76</v>
      </c>
      <c r="U277" s="9"/>
      <c r="W277" s="86">
        <f t="shared" si="161"/>
        <v>76.8</v>
      </c>
      <c r="X277" s="87">
        <f t="shared" si="161"/>
        <v>23</v>
      </c>
      <c r="Y277" s="92">
        <f t="shared" si="162"/>
        <v>120</v>
      </c>
      <c r="Z277" s="90">
        <f t="shared" si="162"/>
        <v>95000</v>
      </c>
      <c r="AA277" s="90">
        <f>K277</f>
        <v>50000</v>
      </c>
      <c r="AB277" s="90">
        <f t="shared" si="163"/>
        <v>45000</v>
      </c>
      <c r="AC277" s="4">
        <f t="shared" si="163"/>
        <v>0.52631578947368418</v>
      </c>
      <c r="AD277" s="91">
        <f t="shared" si="163"/>
        <v>4130.434782608696</v>
      </c>
      <c r="AE277" s="79" t="str">
        <f>S277</f>
        <v>복</v>
      </c>
      <c r="AF277" s="79" t="str">
        <f>Q277&amp;"/"&amp;R277</f>
        <v>3/1</v>
      </c>
      <c r="AH277" s="20" t="str">
        <f t="shared" si="159"/>
        <v>분당동 샛별동성</v>
      </c>
      <c r="AI277" s="87">
        <f t="shared" si="160"/>
        <v>23</v>
      </c>
      <c r="AJ277" s="79" t="str">
        <f>IF(AI277="","",$AJ$2)</f>
        <v>A-</v>
      </c>
      <c r="AK277" s="79" t="s">
        <v>13</v>
      </c>
      <c r="AL277" s="79" t="s">
        <v>62</v>
      </c>
      <c r="AM277" s="79" t="s">
        <v>63</v>
      </c>
      <c r="AN277" s="79" t="str">
        <f>IF(AI277="","",$AN$2)</f>
        <v>C</v>
      </c>
      <c r="AO277" s="79" t="str">
        <f>IF(N277="","",IF(N277&gt;=$AO$1/100,"O","X"))</f>
        <v>X</v>
      </c>
      <c r="AP277" s="79" t="str">
        <f>IF(I277="","",IF(I277&lt;=$AP$1,"O","X"))</f>
        <v>X</v>
      </c>
      <c r="AQ277" s="79" t="str">
        <f>IF(O277="","",IF(O277&lt;=$AQ$1,"O","X"))</f>
        <v>X</v>
      </c>
      <c r="AR277" s="79" t="str">
        <f>IF(M277="","",IF(M277&lt;=$AR$1,"O","X"))</f>
        <v>X</v>
      </c>
      <c r="AS277" s="79" t="s">
        <v>2</v>
      </c>
      <c r="AT277" s="79" t="str">
        <f>IF(OR(F277="",AI277=""),"",IF(AND((F277&lt;=85),(AI277&gt;=15)),"O","X"))</f>
        <v>O</v>
      </c>
      <c r="AU277" s="79" t="str">
        <f>IF(C277="","",IF(C277&gt;=$AU$1,"O","X"))</f>
        <v>O</v>
      </c>
      <c r="AV277" s="79" t="str">
        <f>IF(AO277="","",IF(AND(AO277="O",AP277="O",AR277="O",AT277="O",AU277="O"),"후보","X"))</f>
        <v>X</v>
      </c>
    </row>
    <row r="278" spans="1:48" s="37" customFormat="1" ht="12" x14ac:dyDescent="0.3">
      <c r="A278" s="74" t="s">
        <v>1784</v>
      </c>
      <c r="B278" s="75" t="s">
        <v>1785</v>
      </c>
      <c r="C278" s="85">
        <v>582</v>
      </c>
      <c r="D278" s="86">
        <v>86</v>
      </c>
      <c r="E278" s="87">
        <v>26</v>
      </c>
      <c r="F278" s="86">
        <v>69.400000000000006</v>
      </c>
      <c r="G278" s="17">
        <v>21</v>
      </c>
      <c r="H278" s="88">
        <v>96</v>
      </c>
      <c r="I278" s="89">
        <v>108000</v>
      </c>
      <c r="J278" s="89" t="s">
        <v>71</v>
      </c>
      <c r="K278" s="89">
        <v>60000</v>
      </c>
      <c r="L278" s="89" t="s">
        <v>66</v>
      </c>
      <c r="M278" s="90">
        <f>I278-K278</f>
        <v>48000</v>
      </c>
      <c r="N278" s="4">
        <f>IF(ISERROR(K278/I278),"",K278/I278)</f>
        <v>0.55555555555555558</v>
      </c>
      <c r="O278" s="91">
        <f>I278/E278</f>
        <v>4153.8461538461543</v>
      </c>
      <c r="P278" s="91">
        <f>K278/E278</f>
        <v>2307.6923076923076</v>
      </c>
      <c r="Q278" s="79">
        <v>3</v>
      </c>
      <c r="R278" s="79">
        <v>1</v>
      </c>
      <c r="S278" s="79" t="s">
        <v>72</v>
      </c>
      <c r="T278" s="5">
        <v>85</v>
      </c>
      <c r="U278" s="9"/>
      <c r="W278" s="86">
        <f t="shared" si="161"/>
        <v>86</v>
      </c>
      <c r="X278" s="87">
        <f t="shared" si="161"/>
        <v>26</v>
      </c>
      <c r="Y278" s="92">
        <f t="shared" si="162"/>
        <v>96</v>
      </c>
      <c r="Z278" s="90">
        <f t="shared" si="162"/>
        <v>108000</v>
      </c>
      <c r="AA278" s="90">
        <f>K278</f>
        <v>60000</v>
      </c>
      <c r="AB278" s="90">
        <f t="shared" si="163"/>
        <v>48000</v>
      </c>
      <c r="AC278" s="4">
        <f t="shared" si="163"/>
        <v>0.55555555555555558</v>
      </c>
      <c r="AD278" s="91">
        <f t="shared" si="163"/>
        <v>4153.8461538461543</v>
      </c>
      <c r="AE278" s="79" t="str">
        <f>S278</f>
        <v>계</v>
      </c>
      <c r="AF278" s="79" t="str">
        <f>Q278&amp;"/"&amp;R278</f>
        <v>3/1</v>
      </c>
      <c r="AH278" s="20" t="str">
        <f t="shared" si="159"/>
        <v>분당동 샛별동성</v>
      </c>
      <c r="AI278" s="87">
        <f t="shared" si="160"/>
        <v>26</v>
      </c>
      <c r="AJ278" s="79" t="str">
        <f>IF(AI278="","",$AJ$2)</f>
        <v>A-</v>
      </c>
      <c r="AK278" s="79" t="s">
        <v>13</v>
      </c>
      <c r="AL278" s="79" t="s">
        <v>62</v>
      </c>
      <c r="AM278" s="79" t="s">
        <v>63</v>
      </c>
      <c r="AN278" s="79" t="str">
        <f>IF(AI278="","",$AN$2)</f>
        <v>C</v>
      </c>
      <c r="AO278" s="79" t="str">
        <f>IF(N278="","",IF(N278&gt;=$AO$1/100,"O","X"))</f>
        <v>X</v>
      </c>
      <c r="AP278" s="79" t="str">
        <f>IF(I278="","",IF(I278&lt;=$AP$1,"O","X"))</f>
        <v>X</v>
      </c>
      <c r="AQ278" s="79" t="str">
        <f>IF(O278="","",IF(O278&lt;=$AQ$1,"O","X"))</f>
        <v>X</v>
      </c>
      <c r="AR278" s="79" t="str">
        <f>IF(M278="","",IF(M278&lt;=$AR$1,"O","X"))</f>
        <v>X</v>
      </c>
      <c r="AS278" s="79" t="s">
        <v>2</v>
      </c>
      <c r="AT278" s="79" t="str">
        <f>IF(OR(F278="",AI278=""),"",IF(AND((F278&lt;=85),(AI278&gt;=15)),"O","X"))</f>
        <v>O</v>
      </c>
      <c r="AU278" s="79" t="str">
        <f>IF(C278="","",IF(C278&gt;=$AU$1,"O","X"))</f>
        <v>O</v>
      </c>
      <c r="AV278" s="79" t="str">
        <f>IF(AO278="","",IF(AND(AO278="O",AP278="O",AR278="O",AT278="O",AU278="O"),"후보","X"))</f>
        <v>X</v>
      </c>
    </row>
    <row r="279" spans="1:48" s="37" customFormat="1" ht="12" x14ac:dyDescent="0.3">
      <c r="A279" s="74" t="s">
        <v>1784</v>
      </c>
      <c r="B279" s="75" t="s">
        <v>1785</v>
      </c>
      <c r="C279" s="85">
        <v>582</v>
      </c>
      <c r="D279" s="86">
        <v>102.8</v>
      </c>
      <c r="E279" s="87">
        <v>31</v>
      </c>
      <c r="F279" s="86">
        <v>84.8</v>
      </c>
      <c r="G279" s="17">
        <v>26</v>
      </c>
      <c r="H279" s="88">
        <v>264</v>
      </c>
      <c r="I279" s="89">
        <v>135000</v>
      </c>
      <c r="J279" s="89" t="s">
        <v>79</v>
      </c>
      <c r="K279" s="89">
        <v>72000</v>
      </c>
      <c r="L279" s="89" t="s">
        <v>83</v>
      </c>
      <c r="M279" s="90">
        <f>I279-K279</f>
        <v>63000</v>
      </c>
      <c r="N279" s="4">
        <f>IF(ISERROR(K279/I279),"",K279/I279)</f>
        <v>0.53333333333333333</v>
      </c>
      <c r="O279" s="91">
        <f>I279/E279</f>
        <v>4354.8387096774195</v>
      </c>
      <c r="P279" s="91">
        <f>K279/E279</f>
        <v>2322.5806451612902</v>
      </c>
      <c r="Q279" s="79">
        <v>3</v>
      </c>
      <c r="R279" s="79">
        <v>2</v>
      </c>
      <c r="S279" s="79" t="s">
        <v>72</v>
      </c>
      <c r="T279" s="5">
        <v>102</v>
      </c>
      <c r="U279" s="9"/>
      <c r="W279" s="86">
        <f t="shared" si="161"/>
        <v>102.8</v>
      </c>
      <c r="X279" s="87">
        <f t="shared" si="161"/>
        <v>31</v>
      </c>
      <c r="Y279" s="92">
        <f t="shared" si="162"/>
        <v>264</v>
      </c>
      <c r="Z279" s="90">
        <f t="shared" si="162"/>
        <v>135000</v>
      </c>
      <c r="AA279" s="90">
        <f>K279</f>
        <v>72000</v>
      </c>
      <c r="AB279" s="90">
        <f t="shared" si="163"/>
        <v>63000</v>
      </c>
      <c r="AC279" s="4">
        <f t="shared" si="163"/>
        <v>0.53333333333333333</v>
      </c>
      <c r="AD279" s="91">
        <f t="shared" si="163"/>
        <v>4354.8387096774195</v>
      </c>
      <c r="AE279" s="79" t="str">
        <f>S279</f>
        <v>계</v>
      </c>
      <c r="AF279" s="79" t="str">
        <f>Q279&amp;"/"&amp;R279</f>
        <v>3/2</v>
      </c>
      <c r="AH279" s="20" t="str">
        <f t="shared" si="159"/>
        <v>분당동 샛별동성</v>
      </c>
      <c r="AI279" s="87">
        <f t="shared" si="160"/>
        <v>31</v>
      </c>
      <c r="AJ279" s="79" t="str">
        <f>IF(AI279="","",$AJ$2)</f>
        <v>A-</v>
      </c>
      <c r="AK279" s="79" t="s">
        <v>13</v>
      </c>
      <c r="AL279" s="79" t="s">
        <v>62</v>
      </c>
      <c r="AM279" s="79" t="s">
        <v>63</v>
      </c>
      <c r="AN279" s="79" t="str">
        <f>IF(AI279="","",$AN$2)</f>
        <v>C</v>
      </c>
      <c r="AO279" s="79" t="str">
        <f>IF(N279="","",IF(N279&gt;=$AO$1/100,"O","X"))</f>
        <v>X</v>
      </c>
      <c r="AP279" s="79" t="str">
        <f>IF(I279="","",IF(I279&lt;=$AP$1,"O","X"))</f>
        <v>X</v>
      </c>
      <c r="AQ279" s="79" t="str">
        <f>IF(O279="","",IF(O279&lt;=$AQ$1,"O","X"))</f>
        <v>X</v>
      </c>
      <c r="AR279" s="79" t="str">
        <f>IF(M279="","",IF(M279&lt;=$AR$1,"O","X"))</f>
        <v>X</v>
      </c>
      <c r="AS279" s="79" t="s">
        <v>2</v>
      </c>
      <c r="AT279" s="79" t="str">
        <f>IF(OR(F279="",AI279=""),"",IF(AND((F279&lt;=85),(AI279&gt;=15)),"O","X"))</f>
        <v>O</v>
      </c>
      <c r="AU279" s="79" t="str">
        <f>IF(C279="","",IF(C279&gt;=$AU$1,"O","X"))</f>
        <v>O</v>
      </c>
      <c r="AV279" s="79" t="str">
        <f>IF(AO279="","",IF(AND(AO279="O",AP279="O",AR279="O",AT279="O",AU279="O"),"후보","X"))</f>
        <v>X</v>
      </c>
    </row>
    <row r="280" spans="1:48" s="37" customFormat="1" ht="12" x14ac:dyDescent="0.3">
      <c r="A280" s="74" t="s">
        <v>1784</v>
      </c>
      <c r="B280" s="75" t="s">
        <v>1785</v>
      </c>
      <c r="C280" s="85">
        <v>582</v>
      </c>
      <c r="D280" s="86">
        <v>120.8</v>
      </c>
      <c r="E280" s="87">
        <v>37</v>
      </c>
      <c r="F280" s="86">
        <v>101.9</v>
      </c>
      <c r="G280" s="17">
        <v>31</v>
      </c>
      <c r="H280" s="88">
        <v>22</v>
      </c>
      <c r="I280" s="89"/>
      <c r="J280" s="89"/>
      <c r="K280" s="89"/>
      <c r="L280" s="89"/>
      <c r="M280" s="90">
        <f>I280-K280</f>
        <v>0</v>
      </c>
      <c r="N280" s="4" t="str">
        <f>IF(ISERROR(K280/I280),"",K280/I280)</f>
        <v/>
      </c>
      <c r="O280" s="91">
        <f>I280/E280</f>
        <v>0</v>
      </c>
      <c r="P280" s="91">
        <f>K280/E280</f>
        <v>0</v>
      </c>
      <c r="Q280" s="79">
        <v>4</v>
      </c>
      <c r="R280" s="79">
        <v>2</v>
      </c>
      <c r="S280" s="79" t="s">
        <v>72</v>
      </c>
      <c r="T280" s="5">
        <v>120</v>
      </c>
      <c r="U280" s="9"/>
      <c r="W280" s="86">
        <f t="shared" si="161"/>
        <v>120.8</v>
      </c>
      <c r="X280" s="87">
        <f t="shared" si="161"/>
        <v>37</v>
      </c>
      <c r="Y280" s="92">
        <f t="shared" si="162"/>
        <v>22</v>
      </c>
      <c r="Z280" s="90">
        <f t="shared" si="162"/>
        <v>0</v>
      </c>
      <c r="AA280" s="90">
        <f>K280</f>
        <v>0</v>
      </c>
      <c r="AB280" s="90">
        <f t="shared" si="163"/>
        <v>0</v>
      </c>
      <c r="AC280" s="4" t="str">
        <f t="shared" si="163"/>
        <v/>
      </c>
      <c r="AD280" s="91">
        <f t="shared" si="163"/>
        <v>0</v>
      </c>
      <c r="AE280" s="79" t="str">
        <f>S280</f>
        <v>계</v>
      </c>
      <c r="AF280" s="79" t="str">
        <f>Q280&amp;"/"&amp;R280</f>
        <v>4/2</v>
      </c>
      <c r="AH280" s="20" t="str">
        <f t="shared" si="159"/>
        <v>분당동 샛별동성</v>
      </c>
      <c r="AI280" s="87">
        <f t="shared" si="160"/>
        <v>37</v>
      </c>
      <c r="AJ280" s="79" t="str">
        <f>IF(AI280="","",$AJ$2)</f>
        <v>A-</v>
      </c>
      <c r="AK280" s="79" t="s">
        <v>13</v>
      </c>
      <c r="AL280" s="79" t="s">
        <v>62</v>
      </c>
      <c r="AM280" s="79" t="s">
        <v>63</v>
      </c>
      <c r="AN280" s="79" t="str">
        <f>IF(AI280="","",$AN$2)</f>
        <v>C</v>
      </c>
      <c r="AO280" s="79" t="str">
        <f>IF(N280="","",IF(N280&gt;=$AO$1/100,"O","X"))</f>
        <v/>
      </c>
      <c r="AP280" s="79" t="str">
        <f>IF(I280="","",IF(I280&lt;=$AP$1,"O","X"))</f>
        <v/>
      </c>
      <c r="AQ280" s="79" t="str">
        <f>IF(O280="","",IF(O280&lt;=$AQ$1,"O","X"))</f>
        <v>O</v>
      </c>
      <c r="AR280" s="79" t="str">
        <f>IF(M280="","",IF(M280&lt;=$AR$1,"O","X"))</f>
        <v>O</v>
      </c>
      <c r="AS280" s="79" t="s">
        <v>2</v>
      </c>
      <c r="AT280" s="79" t="str">
        <f>IF(OR(F280="",AI280=""),"",IF(AND((F280&lt;=85),(AI280&gt;=15)),"O","X"))</f>
        <v>X</v>
      </c>
      <c r="AU280" s="79" t="str">
        <f>IF(C280="","",IF(C280&gt;=$AU$1,"O","X"))</f>
        <v>O</v>
      </c>
      <c r="AV280" s="79" t="str">
        <f>IF(AO280="","",IF(AND(AO280="O",AP280="O",AR280="O",AT280="O",AU280="O"),"후보","X"))</f>
        <v/>
      </c>
    </row>
    <row r="281" spans="1:48" s="37" customFormat="1" ht="12" x14ac:dyDescent="0.3">
      <c r="A281" s="74" t="s">
        <v>1784</v>
      </c>
      <c r="B281" s="75" t="s">
        <v>1785</v>
      </c>
      <c r="C281" s="85">
        <v>582</v>
      </c>
      <c r="D281" s="86">
        <v>158.19999999999999</v>
      </c>
      <c r="E281" s="87">
        <v>48</v>
      </c>
      <c r="F281" s="86">
        <v>133.69999999999999</v>
      </c>
      <c r="G281" s="17">
        <v>40</v>
      </c>
      <c r="H281" s="88">
        <v>80</v>
      </c>
      <c r="I281" s="89">
        <v>210000</v>
      </c>
      <c r="J281" s="89" t="s">
        <v>188</v>
      </c>
      <c r="K281" s="89">
        <v>76000</v>
      </c>
      <c r="L281" s="89" t="s">
        <v>79</v>
      </c>
      <c r="M281" s="90">
        <f>I281-K281</f>
        <v>134000</v>
      </c>
      <c r="N281" s="4">
        <f>IF(ISERROR(K281/I281),"",K281/I281)</f>
        <v>0.3619047619047619</v>
      </c>
      <c r="O281" s="91">
        <f>I281/E281</f>
        <v>4375</v>
      </c>
      <c r="P281" s="91">
        <f>K281/E281</f>
        <v>1583.3333333333333</v>
      </c>
      <c r="Q281" s="79">
        <v>4</v>
      </c>
      <c r="R281" s="79">
        <v>2</v>
      </c>
      <c r="S281" s="79" t="s">
        <v>72</v>
      </c>
      <c r="T281" s="5">
        <v>158</v>
      </c>
      <c r="U281" s="9"/>
      <c r="W281" s="86">
        <f t="shared" si="161"/>
        <v>158.19999999999999</v>
      </c>
      <c r="X281" s="87">
        <f t="shared" si="161"/>
        <v>48</v>
      </c>
      <c r="Y281" s="92">
        <f t="shared" si="162"/>
        <v>80</v>
      </c>
      <c r="Z281" s="90">
        <f t="shared" si="162"/>
        <v>210000</v>
      </c>
      <c r="AA281" s="90">
        <f>K281</f>
        <v>76000</v>
      </c>
      <c r="AB281" s="90">
        <f t="shared" si="163"/>
        <v>134000</v>
      </c>
      <c r="AC281" s="4">
        <f t="shared" si="163"/>
        <v>0.3619047619047619</v>
      </c>
      <c r="AD281" s="91">
        <f t="shared" si="163"/>
        <v>4375</v>
      </c>
      <c r="AE281" s="79" t="str">
        <f>S281</f>
        <v>계</v>
      </c>
      <c r="AF281" s="79" t="str">
        <f>Q281&amp;"/"&amp;R281</f>
        <v>4/2</v>
      </c>
      <c r="AH281" s="20" t="str">
        <f t="shared" si="159"/>
        <v>분당동 샛별동성</v>
      </c>
      <c r="AI281" s="87">
        <f t="shared" si="160"/>
        <v>48</v>
      </c>
      <c r="AJ281" s="79" t="str">
        <f>IF(AI281="","",$AJ$2)</f>
        <v>A-</v>
      </c>
      <c r="AK281" s="79" t="s">
        <v>13</v>
      </c>
      <c r="AL281" s="79" t="s">
        <v>62</v>
      </c>
      <c r="AM281" s="79" t="s">
        <v>63</v>
      </c>
      <c r="AN281" s="79" t="str">
        <f>IF(AI281="","",$AN$2)</f>
        <v>C</v>
      </c>
      <c r="AO281" s="79" t="str">
        <f>IF(N281="","",IF(N281&gt;=$AO$1/100,"O","X"))</f>
        <v>X</v>
      </c>
      <c r="AP281" s="79" t="str">
        <f>IF(I281="","",IF(I281&lt;=$AP$1,"O","X"))</f>
        <v>X</v>
      </c>
      <c r="AQ281" s="79" t="str">
        <f>IF(O281="","",IF(O281&lt;=$AQ$1,"O","X"))</f>
        <v>X</v>
      </c>
      <c r="AR281" s="79" t="str">
        <f>IF(M281="","",IF(M281&lt;=$AR$1,"O","X"))</f>
        <v>X</v>
      </c>
      <c r="AS281" s="79" t="s">
        <v>2</v>
      </c>
      <c r="AT281" s="79" t="str">
        <f>IF(OR(F281="",AI281=""),"",IF(AND((F281&lt;=85),(AI281&gt;=15)),"O","X"))</f>
        <v>X</v>
      </c>
      <c r="AU281" s="79" t="str">
        <f>IF(C281="","",IF(C281&gt;=$AU$1,"O","X"))</f>
        <v>O</v>
      </c>
      <c r="AV281" s="79" t="str">
        <f>IF(AO281="","",IF(AND(AO281="O",AP281="O",AR281="O",AT281="O",AU281="O"),"후보","X"))</f>
        <v>X</v>
      </c>
    </row>
    <row r="282" spans="1:48" s="37" customFormat="1" ht="12" x14ac:dyDescent="0.3">
      <c r="A282" s="74" t="s">
        <v>1786</v>
      </c>
      <c r="B282" s="75" t="s">
        <v>1753</v>
      </c>
      <c r="C282" s="85">
        <v>264</v>
      </c>
      <c r="D282" s="86">
        <v>81.5</v>
      </c>
      <c r="E282" s="87">
        <v>25</v>
      </c>
      <c r="F282" s="86">
        <v>67.3</v>
      </c>
      <c r="G282" s="17">
        <v>20</v>
      </c>
      <c r="H282" s="88">
        <v>88</v>
      </c>
      <c r="I282" s="89"/>
      <c r="J282" s="89"/>
      <c r="K282" s="89"/>
      <c r="L282" s="89"/>
      <c r="M282" s="90">
        <f>I282-K282</f>
        <v>0</v>
      </c>
      <c r="N282" s="4" t="str">
        <f>IF(ISERROR(K282/I282),"",K282/I282)</f>
        <v/>
      </c>
      <c r="O282" s="91">
        <f>I282/E282</f>
        <v>0</v>
      </c>
      <c r="P282" s="91">
        <f>K282/E282</f>
        <v>0</v>
      </c>
      <c r="Q282" s="79">
        <v>3</v>
      </c>
      <c r="R282" s="79">
        <v>1</v>
      </c>
      <c r="S282" s="79" t="s">
        <v>72</v>
      </c>
      <c r="T282" s="5" t="s">
        <v>200</v>
      </c>
      <c r="U282" s="9"/>
      <c r="W282" s="86">
        <f t="shared" si="161"/>
        <v>81.5</v>
      </c>
      <c r="X282" s="87">
        <f t="shared" si="161"/>
        <v>25</v>
      </c>
      <c r="Y282" s="92">
        <f t="shared" si="162"/>
        <v>88</v>
      </c>
      <c r="Z282" s="90">
        <f t="shared" si="162"/>
        <v>0</v>
      </c>
      <c r="AA282" s="90">
        <f>K282</f>
        <v>0</v>
      </c>
      <c r="AB282" s="90">
        <f t="shared" si="163"/>
        <v>0</v>
      </c>
      <c r="AC282" s="4" t="str">
        <f t="shared" si="163"/>
        <v/>
      </c>
      <c r="AD282" s="91">
        <f t="shared" si="163"/>
        <v>0</v>
      </c>
      <c r="AE282" s="79" t="str">
        <f>S282</f>
        <v>계</v>
      </c>
      <c r="AF282" s="79" t="str">
        <f>Q282&amp;"/"&amp;R282</f>
        <v>3/1</v>
      </c>
      <c r="AH282" s="20" t="str">
        <f t="shared" si="159"/>
        <v>분당동 장안타운라이프,한신</v>
      </c>
      <c r="AI282" s="87">
        <f t="shared" si="160"/>
        <v>25</v>
      </c>
      <c r="AJ282" s="79" t="str">
        <f>IF(AI282="","",$AJ$2)</f>
        <v>A-</v>
      </c>
      <c r="AK282" s="79" t="s">
        <v>13</v>
      </c>
      <c r="AL282" s="79" t="s">
        <v>62</v>
      </c>
      <c r="AM282" s="79" t="s">
        <v>63</v>
      </c>
      <c r="AN282" s="79" t="str">
        <f>IF(AI282="","",$AN$2)</f>
        <v>C</v>
      </c>
      <c r="AO282" s="79" t="str">
        <f>IF(N282="","",IF(N282&gt;=$AO$1/100,"O","X"))</f>
        <v/>
      </c>
      <c r="AP282" s="79" t="str">
        <f>IF(I282="","",IF(I282&lt;=$AP$1,"O","X"))</f>
        <v/>
      </c>
      <c r="AQ282" s="79" t="str">
        <f>IF(O282="","",IF(O282&lt;=$AQ$1,"O","X"))</f>
        <v>O</v>
      </c>
      <c r="AR282" s="79" t="str">
        <f>IF(M282="","",IF(M282&lt;=$AR$1,"O","X"))</f>
        <v>O</v>
      </c>
      <c r="AS282" s="79" t="s">
        <v>2</v>
      </c>
      <c r="AT282" s="79" t="str">
        <f>IF(OR(F282="",AI282=""),"",IF(AND((F282&lt;=85),(AI282&gt;=15)),"O","X"))</f>
        <v>O</v>
      </c>
      <c r="AU282" s="79" t="str">
        <f>IF(C282="","",IF(C282&gt;=$AU$1,"O","X"))</f>
        <v>X</v>
      </c>
      <c r="AV282" s="79" t="str">
        <f>IF(AO282="","",IF(AND(AO282="O",AP282="O",AR282="O",AT282="O",AU282="O"),"후보","X"))</f>
        <v/>
      </c>
    </row>
    <row r="283" spans="1:48" s="37" customFormat="1" ht="12" x14ac:dyDescent="0.3">
      <c r="A283" s="74" t="s">
        <v>1786</v>
      </c>
      <c r="B283" s="75" t="s">
        <v>1753</v>
      </c>
      <c r="C283" s="85">
        <v>264</v>
      </c>
      <c r="D283" s="86">
        <v>82.8</v>
      </c>
      <c r="E283" s="87">
        <v>25</v>
      </c>
      <c r="F283" s="86">
        <v>68.5</v>
      </c>
      <c r="G283" s="17">
        <v>21</v>
      </c>
      <c r="H283" s="88">
        <v>8</v>
      </c>
      <c r="I283" s="89"/>
      <c r="J283" s="89"/>
      <c r="K283" s="89"/>
      <c r="L283" s="89"/>
      <c r="M283" s="90">
        <f>I283-K283</f>
        <v>0</v>
      </c>
      <c r="N283" s="4" t="str">
        <f>IF(ISERROR(K283/I283),"",K283/I283)</f>
        <v/>
      </c>
      <c r="O283" s="91">
        <f>I283/E283</f>
        <v>0</v>
      </c>
      <c r="P283" s="91">
        <f>K283/E283</f>
        <v>0</v>
      </c>
      <c r="Q283" s="79">
        <v>3</v>
      </c>
      <c r="R283" s="79">
        <v>1</v>
      </c>
      <c r="S283" s="79" t="s">
        <v>72</v>
      </c>
      <c r="T283" s="5" t="s">
        <v>201</v>
      </c>
      <c r="U283" s="9"/>
      <c r="W283" s="86">
        <f t="shared" si="161"/>
        <v>82.8</v>
      </c>
      <c r="X283" s="87">
        <f t="shared" si="161"/>
        <v>25</v>
      </c>
      <c r="Y283" s="92">
        <f t="shared" si="162"/>
        <v>8</v>
      </c>
      <c r="Z283" s="90">
        <f t="shared" si="162"/>
        <v>0</v>
      </c>
      <c r="AA283" s="90">
        <f>K283</f>
        <v>0</v>
      </c>
      <c r="AB283" s="90">
        <f t="shared" si="163"/>
        <v>0</v>
      </c>
      <c r="AC283" s="4" t="str">
        <f t="shared" si="163"/>
        <v/>
      </c>
      <c r="AD283" s="91">
        <f t="shared" si="163"/>
        <v>0</v>
      </c>
      <c r="AE283" s="79" t="str">
        <f>S283</f>
        <v>계</v>
      </c>
      <c r="AF283" s="79" t="str">
        <f>Q283&amp;"/"&amp;R283</f>
        <v>3/1</v>
      </c>
      <c r="AH283" s="20" t="str">
        <f t="shared" si="159"/>
        <v>분당동 장안타운라이프,한신</v>
      </c>
      <c r="AI283" s="87">
        <f t="shared" si="160"/>
        <v>25</v>
      </c>
      <c r="AJ283" s="79" t="str">
        <f>IF(AI283="","",$AJ$2)</f>
        <v>A-</v>
      </c>
      <c r="AK283" s="79" t="s">
        <v>13</v>
      </c>
      <c r="AL283" s="79" t="s">
        <v>62</v>
      </c>
      <c r="AM283" s="79" t="s">
        <v>63</v>
      </c>
      <c r="AN283" s="79" t="str">
        <f>IF(AI283="","",$AN$2)</f>
        <v>C</v>
      </c>
      <c r="AO283" s="79" t="str">
        <f>IF(N283="","",IF(N283&gt;=$AO$1/100,"O","X"))</f>
        <v/>
      </c>
      <c r="AP283" s="79" t="str">
        <f>IF(I283="","",IF(I283&lt;=$AP$1,"O","X"))</f>
        <v/>
      </c>
      <c r="AQ283" s="79" t="str">
        <f>IF(O283="","",IF(O283&lt;=$AQ$1,"O","X"))</f>
        <v>O</v>
      </c>
      <c r="AR283" s="79" t="str">
        <f>IF(M283="","",IF(M283&lt;=$AR$1,"O","X"))</f>
        <v>O</v>
      </c>
      <c r="AS283" s="79" t="s">
        <v>2</v>
      </c>
      <c r="AT283" s="79" t="str">
        <f>IF(OR(F283="",AI283=""),"",IF(AND((F283&lt;=85),(AI283&gt;=15)),"O","X"))</f>
        <v>O</v>
      </c>
      <c r="AU283" s="79" t="str">
        <f>IF(C283="","",IF(C283&gt;=$AU$1,"O","X"))</f>
        <v>X</v>
      </c>
      <c r="AV283" s="79" t="str">
        <f>IF(AO283="","",IF(AND(AO283="O",AP283="O",AR283="O",AT283="O",AU283="O"),"후보","X"))</f>
        <v/>
      </c>
    </row>
    <row r="284" spans="1:48" s="37" customFormat="1" ht="12" x14ac:dyDescent="0.3">
      <c r="A284" s="74" t="s">
        <v>1786</v>
      </c>
      <c r="B284" s="75" t="s">
        <v>1753</v>
      </c>
      <c r="C284" s="85">
        <v>264</v>
      </c>
      <c r="D284" s="86">
        <v>102.2</v>
      </c>
      <c r="E284" s="87">
        <v>31</v>
      </c>
      <c r="F284" s="86">
        <v>85</v>
      </c>
      <c r="G284" s="17">
        <v>26</v>
      </c>
      <c r="H284" s="88">
        <v>168</v>
      </c>
      <c r="I284" s="89"/>
      <c r="J284" s="89"/>
      <c r="K284" s="89"/>
      <c r="L284" s="89"/>
      <c r="M284" s="90">
        <f>I284-K284</f>
        <v>0</v>
      </c>
      <c r="N284" s="4" t="str">
        <f>IF(ISERROR(K284/I284),"",K284/I284)</f>
        <v/>
      </c>
      <c r="O284" s="91">
        <f>I284/E284</f>
        <v>0</v>
      </c>
      <c r="P284" s="91">
        <f>K284/E284</f>
        <v>0</v>
      </c>
      <c r="Q284" s="79">
        <v>3</v>
      </c>
      <c r="R284" s="79">
        <v>2</v>
      </c>
      <c r="S284" s="79" t="s">
        <v>72</v>
      </c>
      <c r="T284" s="5">
        <v>102</v>
      </c>
      <c r="U284" s="9"/>
      <c r="W284" s="86">
        <f t="shared" si="161"/>
        <v>102.2</v>
      </c>
      <c r="X284" s="87">
        <f t="shared" si="161"/>
        <v>31</v>
      </c>
      <c r="Y284" s="92">
        <f t="shared" si="162"/>
        <v>168</v>
      </c>
      <c r="Z284" s="90">
        <f t="shared" si="162"/>
        <v>0</v>
      </c>
      <c r="AA284" s="90">
        <f>K284</f>
        <v>0</v>
      </c>
      <c r="AB284" s="90">
        <f t="shared" si="163"/>
        <v>0</v>
      </c>
      <c r="AC284" s="4" t="str">
        <f t="shared" si="163"/>
        <v/>
      </c>
      <c r="AD284" s="91">
        <f t="shared" si="163"/>
        <v>0</v>
      </c>
      <c r="AE284" s="79" t="str">
        <f>S284</f>
        <v>계</v>
      </c>
      <c r="AF284" s="79" t="str">
        <f>Q284&amp;"/"&amp;R284</f>
        <v>3/2</v>
      </c>
      <c r="AH284" s="20" t="str">
        <f t="shared" si="159"/>
        <v>분당동 장안타운라이프,한신</v>
      </c>
      <c r="AI284" s="87">
        <f t="shared" si="160"/>
        <v>31</v>
      </c>
      <c r="AJ284" s="79" t="str">
        <f>IF(AI284="","",$AJ$2)</f>
        <v>A-</v>
      </c>
      <c r="AK284" s="79" t="s">
        <v>13</v>
      </c>
      <c r="AL284" s="79" t="s">
        <v>62</v>
      </c>
      <c r="AM284" s="79" t="s">
        <v>63</v>
      </c>
      <c r="AN284" s="79" t="str">
        <f>IF(AI284="","",$AN$2)</f>
        <v>C</v>
      </c>
      <c r="AO284" s="79" t="str">
        <f>IF(N284="","",IF(N284&gt;=$AO$1/100,"O","X"))</f>
        <v/>
      </c>
      <c r="AP284" s="79" t="str">
        <f>IF(I284="","",IF(I284&lt;=$AP$1,"O","X"))</f>
        <v/>
      </c>
      <c r="AQ284" s="79" t="str">
        <f>IF(O284="","",IF(O284&lt;=$AQ$1,"O","X"))</f>
        <v>O</v>
      </c>
      <c r="AR284" s="79" t="str">
        <f>IF(M284="","",IF(M284&lt;=$AR$1,"O","X"))</f>
        <v>O</v>
      </c>
      <c r="AS284" s="79" t="s">
        <v>2</v>
      </c>
      <c r="AT284" s="79" t="str">
        <f>IF(OR(F284="",AI284=""),"",IF(AND((F284&lt;=85),(AI284&gt;=15)),"O","X"))</f>
        <v>O</v>
      </c>
      <c r="AU284" s="79" t="str">
        <f>IF(C284="","",IF(C284&gt;=$AU$1,"O","X"))</f>
        <v>X</v>
      </c>
      <c r="AV284" s="79" t="str">
        <f>IF(AO284="","",IF(AND(AO284="O",AP284="O",AR284="O",AT284="O",AU284="O"),"후보","X"))</f>
        <v/>
      </c>
    </row>
    <row r="285" spans="1:48" s="37" customFormat="1" ht="12" x14ac:dyDescent="0.3">
      <c r="A285" s="74" t="s">
        <v>1787</v>
      </c>
      <c r="B285" s="75" t="s">
        <v>1788</v>
      </c>
      <c r="C285" s="85">
        <v>870</v>
      </c>
      <c r="D285" s="86">
        <v>80.8</v>
      </c>
      <c r="E285" s="87">
        <v>24</v>
      </c>
      <c r="F285" s="86">
        <v>59.8</v>
      </c>
      <c r="G285" s="17">
        <v>18</v>
      </c>
      <c r="H285" s="88">
        <v>338</v>
      </c>
      <c r="I285" s="89">
        <v>134000</v>
      </c>
      <c r="J285" s="89" t="s">
        <v>83</v>
      </c>
      <c r="K285" s="89">
        <v>65000</v>
      </c>
      <c r="L285" s="89" t="s">
        <v>64</v>
      </c>
      <c r="M285" s="90">
        <f>I285-K285</f>
        <v>69000</v>
      </c>
      <c r="N285" s="4">
        <f>IF(ISERROR(K285/I285),"",K285/I285)</f>
        <v>0.48507462686567165</v>
      </c>
      <c r="O285" s="91">
        <f>I285/E285</f>
        <v>5583.333333333333</v>
      </c>
      <c r="P285" s="91">
        <f>K285/E285</f>
        <v>2708.3333333333335</v>
      </c>
      <c r="Q285" s="79">
        <v>3</v>
      </c>
      <c r="R285" s="79">
        <v>2</v>
      </c>
      <c r="S285" s="79" t="s">
        <v>72</v>
      </c>
      <c r="T285" s="5" t="s">
        <v>67</v>
      </c>
      <c r="U285" s="9"/>
      <c r="W285" s="86">
        <f t="shared" ref="W285:X296" si="164">D285</f>
        <v>80.8</v>
      </c>
      <c r="X285" s="87">
        <f t="shared" si="164"/>
        <v>24</v>
      </c>
      <c r="Y285" s="92">
        <f t="shared" ref="Y285:Z296" si="165">H285</f>
        <v>338</v>
      </c>
      <c r="Z285" s="90">
        <f t="shared" si="165"/>
        <v>134000</v>
      </c>
      <c r="AA285" s="90">
        <f>K285</f>
        <v>65000</v>
      </c>
      <c r="AB285" s="90">
        <f t="shared" si="163"/>
        <v>69000</v>
      </c>
      <c r="AC285" s="4">
        <f t="shared" si="163"/>
        <v>0.48507462686567165</v>
      </c>
      <c r="AD285" s="91">
        <f t="shared" si="163"/>
        <v>5583.333333333333</v>
      </c>
      <c r="AE285" s="79" t="str">
        <f>S285</f>
        <v>계</v>
      </c>
      <c r="AF285" s="79" t="str">
        <f>Q285&amp;"/"&amp;R285</f>
        <v>3/2</v>
      </c>
      <c r="AH285" s="20" t="str">
        <f t="shared" si="159"/>
        <v>삼평동 봇들3단지휴먼시아</v>
      </c>
      <c r="AI285" s="87">
        <f t="shared" si="160"/>
        <v>24</v>
      </c>
      <c r="AJ285" s="79" t="str">
        <f>IF(AI285="","",$AJ$2)</f>
        <v>A-</v>
      </c>
      <c r="AK285" s="79" t="s">
        <v>13</v>
      </c>
      <c r="AL285" s="79" t="s">
        <v>62</v>
      </c>
      <c r="AM285" s="79" t="s">
        <v>63</v>
      </c>
      <c r="AN285" s="79" t="str">
        <f>IF(AI285="","",$AN$2)</f>
        <v>C</v>
      </c>
      <c r="AO285" s="79" t="str">
        <f>IF(N285="","",IF(N285&gt;=$AO$1/100,"O","X"))</f>
        <v>X</v>
      </c>
      <c r="AP285" s="79" t="str">
        <f>IF(I285="","",IF(I285&lt;=$AP$1,"O","X"))</f>
        <v>X</v>
      </c>
      <c r="AQ285" s="79" t="str">
        <f>IF(O285="","",IF(O285&lt;=$AQ$1,"O","X"))</f>
        <v>X</v>
      </c>
      <c r="AR285" s="79" t="str">
        <f>IF(M285="","",IF(M285&lt;=$AR$1,"O","X"))</f>
        <v>X</v>
      </c>
      <c r="AS285" s="79" t="s">
        <v>2</v>
      </c>
      <c r="AT285" s="79" t="str">
        <f>IF(OR(F285="",AI285=""),"",IF(AND((F285&lt;=85),(AI285&gt;=15)),"O","X"))</f>
        <v>O</v>
      </c>
      <c r="AU285" s="79" t="str">
        <f>IF(C285="","",IF(C285&gt;=$AU$1,"O","X"))</f>
        <v>O</v>
      </c>
      <c r="AV285" s="79" t="str">
        <f>IF(AO285="","",IF(AND(AO285="O",AP285="O",AR285="O",AT285="O",AU285="O"),"후보","X"))</f>
        <v>X</v>
      </c>
    </row>
    <row r="286" spans="1:48" s="37" customFormat="1" ht="12" x14ac:dyDescent="0.3">
      <c r="A286" s="74" t="s">
        <v>1787</v>
      </c>
      <c r="B286" s="75" t="s">
        <v>1788</v>
      </c>
      <c r="C286" s="85">
        <v>870</v>
      </c>
      <c r="D286" s="86">
        <v>80.7</v>
      </c>
      <c r="E286" s="87">
        <v>24</v>
      </c>
      <c r="F286" s="86">
        <v>59.9</v>
      </c>
      <c r="G286" s="17">
        <v>18</v>
      </c>
      <c r="H286" s="88">
        <v>167</v>
      </c>
      <c r="I286" s="89">
        <v>137000</v>
      </c>
      <c r="J286" s="89" t="s">
        <v>74</v>
      </c>
      <c r="K286" s="89">
        <v>68000</v>
      </c>
      <c r="L286" s="89" t="s">
        <v>59</v>
      </c>
      <c r="M286" s="90">
        <f>I286-K286</f>
        <v>69000</v>
      </c>
      <c r="N286" s="4">
        <f>IF(ISERROR(K286/I286),"",K286/I286)</f>
        <v>0.49635036496350365</v>
      </c>
      <c r="O286" s="91">
        <f>I286/E286</f>
        <v>5708.333333333333</v>
      </c>
      <c r="P286" s="91">
        <f>K286/E286</f>
        <v>2833.3333333333335</v>
      </c>
      <c r="Q286" s="79">
        <v>3</v>
      </c>
      <c r="R286" s="79">
        <v>2</v>
      </c>
      <c r="S286" s="79" t="s">
        <v>72</v>
      </c>
      <c r="T286" s="5" t="s">
        <v>70</v>
      </c>
      <c r="U286" s="9"/>
      <c r="W286" s="86">
        <f t="shared" si="164"/>
        <v>80.7</v>
      </c>
      <c r="X286" s="87">
        <f t="shared" si="164"/>
        <v>24</v>
      </c>
      <c r="Y286" s="92">
        <f t="shared" si="165"/>
        <v>167</v>
      </c>
      <c r="Z286" s="90">
        <f t="shared" si="165"/>
        <v>137000</v>
      </c>
      <c r="AA286" s="90">
        <f>K286</f>
        <v>68000</v>
      </c>
      <c r="AB286" s="90">
        <f t="shared" si="163"/>
        <v>69000</v>
      </c>
      <c r="AC286" s="4">
        <f t="shared" si="163"/>
        <v>0.49635036496350365</v>
      </c>
      <c r="AD286" s="91">
        <f t="shared" si="163"/>
        <v>5708.333333333333</v>
      </c>
      <c r="AE286" s="79" t="str">
        <f>S286</f>
        <v>계</v>
      </c>
      <c r="AF286" s="79" t="str">
        <f>Q286&amp;"/"&amp;R286</f>
        <v>3/2</v>
      </c>
      <c r="AH286" s="20" t="str">
        <f t="shared" si="159"/>
        <v>삼평동 봇들3단지휴먼시아</v>
      </c>
      <c r="AI286" s="87">
        <f t="shared" si="160"/>
        <v>24</v>
      </c>
      <c r="AJ286" s="79" t="str">
        <f>IF(AI286="","",$AJ$2)</f>
        <v>A-</v>
      </c>
      <c r="AK286" s="79" t="s">
        <v>13</v>
      </c>
      <c r="AL286" s="79" t="s">
        <v>62</v>
      </c>
      <c r="AM286" s="79" t="s">
        <v>63</v>
      </c>
      <c r="AN286" s="79" t="str">
        <f>IF(AI286="","",$AN$2)</f>
        <v>C</v>
      </c>
      <c r="AO286" s="79" t="str">
        <f>IF(N286="","",IF(N286&gt;=$AO$1/100,"O","X"))</f>
        <v>X</v>
      </c>
      <c r="AP286" s="79" t="str">
        <f>IF(I286="","",IF(I286&lt;=$AP$1,"O","X"))</f>
        <v>X</v>
      </c>
      <c r="AQ286" s="79" t="str">
        <f>IF(O286="","",IF(O286&lt;=$AQ$1,"O","X"))</f>
        <v>X</v>
      </c>
      <c r="AR286" s="79" t="str">
        <f>IF(M286="","",IF(M286&lt;=$AR$1,"O","X"))</f>
        <v>X</v>
      </c>
      <c r="AS286" s="79" t="s">
        <v>2</v>
      </c>
      <c r="AT286" s="79" t="str">
        <f>IF(OR(F286="",AI286=""),"",IF(AND((F286&lt;=85),(AI286&gt;=15)),"O","X"))</f>
        <v>O</v>
      </c>
      <c r="AU286" s="79" t="str">
        <f>IF(C286="","",IF(C286&gt;=$AU$1,"O","X"))</f>
        <v>O</v>
      </c>
      <c r="AV286" s="79" t="str">
        <f>IF(AO286="","",IF(AND(AO286="O",AP286="O",AR286="O",AT286="O",AU286="O"),"후보","X"))</f>
        <v>X</v>
      </c>
    </row>
    <row r="287" spans="1:48" s="37" customFormat="1" ht="12" x14ac:dyDescent="0.3">
      <c r="A287" s="74" t="s">
        <v>1787</v>
      </c>
      <c r="B287" s="75" t="s">
        <v>1788</v>
      </c>
      <c r="C287" s="85">
        <v>870</v>
      </c>
      <c r="D287" s="86">
        <v>81.2</v>
      </c>
      <c r="E287" s="87">
        <v>25</v>
      </c>
      <c r="F287" s="86">
        <v>60</v>
      </c>
      <c r="G287" s="17">
        <v>18</v>
      </c>
      <c r="H287" s="88">
        <v>161</v>
      </c>
      <c r="I287" s="89">
        <v>137000</v>
      </c>
      <c r="J287" s="89" t="s">
        <v>74</v>
      </c>
      <c r="K287" s="89">
        <v>70000</v>
      </c>
      <c r="L287" s="89" t="s">
        <v>74</v>
      </c>
      <c r="M287" s="90">
        <f>I287-K287</f>
        <v>67000</v>
      </c>
      <c r="N287" s="4">
        <f>IF(ISERROR(K287/I287),"",K287/I287)</f>
        <v>0.51094890510948909</v>
      </c>
      <c r="O287" s="91">
        <f>I287/E287</f>
        <v>5480</v>
      </c>
      <c r="P287" s="91">
        <f>K287/E287</f>
        <v>2800</v>
      </c>
      <c r="Q287" s="79">
        <v>3</v>
      </c>
      <c r="R287" s="79">
        <v>2</v>
      </c>
      <c r="S287" s="79" t="s">
        <v>72</v>
      </c>
      <c r="T287" s="5" t="s">
        <v>202</v>
      </c>
      <c r="U287" s="9"/>
      <c r="W287" s="86">
        <f t="shared" si="164"/>
        <v>81.2</v>
      </c>
      <c r="X287" s="87">
        <f t="shared" si="164"/>
        <v>25</v>
      </c>
      <c r="Y287" s="92">
        <f t="shared" si="165"/>
        <v>161</v>
      </c>
      <c r="Z287" s="90">
        <f t="shared" si="165"/>
        <v>137000</v>
      </c>
      <c r="AA287" s="90">
        <f>K287</f>
        <v>70000</v>
      </c>
      <c r="AB287" s="90">
        <f t="shared" si="163"/>
        <v>67000</v>
      </c>
      <c r="AC287" s="4">
        <f t="shared" si="163"/>
        <v>0.51094890510948909</v>
      </c>
      <c r="AD287" s="91">
        <f t="shared" si="163"/>
        <v>5480</v>
      </c>
      <c r="AE287" s="79" t="str">
        <f>S287</f>
        <v>계</v>
      </c>
      <c r="AF287" s="79" t="str">
        <f>Q287&amp;"/"&amp;R287</f>
        <v>3/2</v>
      </c>
      <c r="AH287" s="20" t="str">
        <f t="shared" si="159"/>
        <v>삼평동 봇들3단지휴먼시아</v>
      </c>
      <c r="AI287" s="87">
        <f t="shared" si="160"/>
        <v>25</v>
      </c>
      <c r="AJ287" s="79" t="str">
        <f>IF(AI287="","",$AJ$2)</f>
        <v>A-</v>
      </c>
      <c r="AK287" s="79" t="s">
        <v>13</v>
      </c>
      <c r="AL287" s="79" t="s">
        <v>62</v>
      </c>
      <c r="AM287" s="79" t="s">
        <v>63</v>
      </c>
      <c r="AN287" s="79" t="str">
        <f>IF(AI287="","",$AN$2)</f>
        <v>C</v>
      </c>
      <c r="AO287" s="79" t="str">
        <f>IF(N287="","",IF(N287&gt;=$AO$1/100,"O","X"))</f>
        <v>X</v>
      </c>
      <c r="AP287" s="79" t="str">
        <f>IF(I287="","",IF(I287&lt;=$AP$1,"O","X"))</f>
        <v>X</v>
      </c>
      <c r="AQ287" s="79" t="str">
        <f>IF(O287="","",IF(O287&lt;=$AQ$1,"O","X"))</f>
        <v>X</v>
      </c>
      <c r="AR287" s="79" t="str">
        <f>IF(M287="","",IF(M287&lt;=$AR$1,"O","X"))</f>
        <v>X</v>
      </c>
      <c r="AS287" s="79" t="s">
        <v>2</v>
      </c>
      <c r="AT287" s="79" t="str">
        <f>IF(OR(F287="",AI287=""),"",IF(AND((F287&lt;=85),(AI287&gt;=15)),"O","X"))</f>
        <v>O</v>
      </c>
      <c r="AU287" s="79" t="str">
        <f>IF(C287="","",IF(C287&gt;=$AU$1,"O","X"))</f>
        <v>O</v>
      </c>
      <c r="AV287" s="79" t="str">
        <f>IF(AO287="","",IF(AND(AO287="O",AP287="O",AR287="O",AT287="O",AU287="O"),"후보","X"))</f>
        <v>X</v>
      </c>
    </row>
    <row r="288" spans="1:48" s="37" customFormat="1" ht="12" x14ac:dyDescent="0.3">
      <c r="A288" s="74" t="s">
        <v>1787</v>
      </c>
      <c r="B288" s="75" t="s">
        <v>1788</v>
      </c>
      <c r="C288" s="85">
        <v>870</v>
      </c>
      <c r="D288" s="86">
        <v>100.4</v>
      </c>
      <c r="E288" s="87">
        <v>30</v>
      </c>
      <c r="F288" s="86">
        <v>74.5</v>
      </c>
      <c r="G288" s="17">
        <v>23</v>
      </c>
      <c r="H288" s="88">
        <v>102</v>
      </c>
      <c r="I288" s="89"/>
      <c r="J288" s="89"/>
      <c r="K288" s="89"/>
      <c r="L288" s="89"/>
      <c r="M288" s="90">
        <f>I288-K288</f>
        <v>0</v>
      </c>
      <c r="N288" s="4" t="str">
        <f>IF(ISERROR(K288/I288),"",K288/I288)</f>
        <v/>
      </c>
      <c r="O288" s="91">
        <f>I288/E288</f>
        <v>0</v>
      </c>
      <c r="P288" s="91">
        <f>K288/E288</f>
        <v>0</v>
      </c>
      <c r="Q288" s="79">
        <v>3</v>
      </c>
      <c r="R288" s="79">
        <v>2</v>
      </c>
      <c r="S288" s="79" t="s">
        <v>72</v>
      </c>
      <c r="T288" s="5">
        <v>100</v>
      </c>
      <c r="U288" s="9"/>
      <c r="W288" s="86">
        <f t="shared" si="164"/>
        <v>100.4</v>
      </c>
      <c r="X288" s="87">
        <f t="shared" si="164"/>
        <v>30</v>
      </c>
      <c r="Y288" s="92">
        <f t="shared" si="165"/>
        <v>102</v>
      </c>
      <c r="Z288" s="90">
        <f t="shared" si="165"/>
        <v>0</v>
      </c>
      <c r="AA288" s="90">
        <f>K288</f>
        <v>0</v>
      </c>
      <c r="AB288" s="90">
        <f t="shared" si="163"/>
        <v>0</v>
      </c>
      <c r="AC288" s="4" t="str">
        <f t="shared" si="163"/>
        <v/>
      </c>
      <c r="AD288" s="91">
        <f t="shared" si="163"/>
        <v>0</v>
      </c>
      <c r="AE288" s="79" t="str">
        <f>S288</f>
        <v>계</v>
      </c>
      <c r="AF288" s="79" t="str">
        <f>Q288&amp;"/"&amp;R288</f>
        <v>3/2</v>
      </c>
      <c r="AH288" s="20" t="str">
        <f t="shared" si="159"/>
        <v>삼평동 봇들3단지휴먼시아</v>
      </c>
      <c r="AI288" s="87">
        <f t="shared" si="160"/>
        <v>30</v>
      </c>
      <c r="AJ288" s="79" t="str">
        <f>IF(AI288="","",$AJ$2)</f>
        <v>A-</v>
      </c>
      <c r="AK288" s="79" t="s">
        <v>13</v>
      </c>
      <c r="AL288" s="79" t="s">
        <v>62</v>
      </c>
      <c r="AM288" s="79" t="s">
        <v>63</v>
      </c>
      <c r="AN288" s="79" t="str">
        <f>IF(AI288="","",$AN$2)</f>
        <v>C</v>
      </c>
      <c r="AO288" s="79" t="str">
        <f>IF(N288="","",IF(N288&gt;=$AO$1/100,"O","X"))</f>
        <v/>
      </c>
      <c r="AP288" s="79" t="str">
        <f>IF(I288="","",IF(I288&lt;=$AP$1,"O","X"))</f>
        <v/>
      </c>
      <c r="AQ288" s="79" t="str">
        <f>IF(O288="","",IF(O288&lt;=$AQ$1,"O","X"))</f>
        <v>O</v>
      </c>
      <c r="AR288" s="79" t="str">
        <f>IF(M288="","",IF(M288&lt;=$AR$1,"O","X"))</f>
        <v>O</v>
      </c>
      <c r="AS288" s="79" t="s">
        <v>2</v>
      </c>
      <c r="AT288" s="79" t="str">
        <f>IF(OR(F288="",AI288=""),"",IF(AND((F288&lt;=85),(AI288&gt;=15)),"O","X"))</f>
        <v>O</v>
      </c>
      <c r="AU288" s="79" t="str">
        <f>IF(C288="","",IF(C288&gt;=$AU$1,"O","X"))</f>
        <v>O</v>
      </c>
      <c r="AV288" s="79" t="str">
        <f>IF(AO288="","",IF(AND(AO288="O",AP288="O",AR288="O",AT288="O",AU288="O"),"후보","X"))</f>
        <v/>
      </c>
    </row>
    <row r="289" spans="1:48" s="37" customFormat="1" ht="12" x14ac:dyDescent="0.3">
      <c r="A289" s="74" t="s">
        <v>1787</v>
      </c>
      <c r="B289" s="75" t="s">
        <v>1788</v>
      </c>
      <c r="C289" s="85">
        <v>870</v>
      </c>
      <c r="D289" s="86">
        <v>114.2</v>
      </c>
      <c r="E289" s="87">
        <v>35</v>
      </c>
      <c r="F289" s="86">
        <v>84.7</v>
      </c>
      <c r="G289" s="17">
        <v>26</v>
      </c>
      <c r="H289" s="88">
        <v>102</v>
      </c>
      <c r="I289" s="89">
        <v>190000</v>
      </c>
      <c r="J289" s="89" t="s">
        <v>69</v>
      </c>
      <c r="K289" s="89">
        <v>73000</v>
      </c>
      <c r="L289" s="89" t="s">
        <v>84</v>
      </c>
      <c r="M289" s="90">
        <f>I289-K289</f>
        <v>117000</v>
      </c>
      <c r="N289" s="4">
        <f>IF(ISERROR(K289/I289),"",K289/I289)</f>
        <v>0.38421052631578945</v>
      </c>
      <c r="O289" s="91">
        <f>I289/E289</f>
        <v>5428.5714285714284</v>
      </c>
      <c r="P289" s="91">
        <f>K289/E289</f>
        <v>2085.7142857142858</v>
      </c>
      <c r="Q289" s="79">
        <v>3</v>
      </c>
      <c r="R289" s="79">
        <v>2</v>
      </c>
      <c r="S289" s="79" t="s">
        <v>72</v>
      </c>
      <c r="T289" s="5">
        <v>114</v>
      </c>
      <c r="U289" s="9"/>
      <c r="W289" s="86">
        <f t="shared" si="164"/>
        <v>114.2</v>
      </c>
      <c r="X289" s="87">
        <f t="shared" si="164"/>
        <v>35</v>
      </c>
      <c r="Y289" s="92">
        <f t="shared" si="165"/>
        <v>102</v>
      </c>
      <c r="Z289" s="90">
        <f t="shared" si="165"/>
        <v>190000</v>
      </c>
      <c r="AA289" s="90">
        <f>K289</f>
        <v>73000</v>
      </c>
      <c r="AB289" s="90">
        <f t="shared" si="163"/>
        <v>117000</v>
      </c>
      <c r="AC289" s="4">
        <f t="shared" si="163"/>
        <v>0.38421052631578945</v>
      </c>
      <c r="AD289" s="91">
        <f t="shared" si="163"/>
        <v>5428.5714285714284</v>
      </c>
      <c r="AE289" s="79" t="str">
        <f>S289</f>
        <v>계</v>
      </c>
      <c r="AF289" s="79" t="str">
        <f>Q289&amp;"/"&amp;R289</f>
        <v>3/2</v>
      </c>
      <c r="AH289" s="20" t="str">
        <f t="shared" si="159"/>
        <v>삼평동 봇들3단지휴먼시아</v>
      </c>
      <c r="AI289" s="87">
        <f t="shared" si="160"/>
        <v>35</v>
      </c>
      <c r="AJ289" s="79" t="str">
        <f>IF(AI289="","",$AJ$2)</f>
        <v>A-</v>
      </c>
      <c r="AK289" s="79" t="s">
        <v>13</v>
      </c>
      <c r="AL289" s="79" t="s">
        <v>62</v>
      </c>
      <c r="AM289" s="79" t="s">
        <v>63</v>
      </c>
      <c r="AN289" s="79" t="str">
        <f>IF(AI289="","",$AN$2)</f>
        <v>C</v>
      </c>
      <c r="AO289" s="79" t="str">
        <f>IF(N289="","",IF(N289&gt;=$AO$1/100,"O","X"))</f>
        <v>X</v>
      </c>
      <c r="AP289" s="79" t="str">
        <f>IF(I289="","",IF(I289&lt;=$AP$1,"O","X"))</f>
        <v>X</v>
      </c>
      <c r="AQ289" s="79" t="str">
        <f>IF(O289="","",IF(O289&lt;=$AQ$1,"O","X"))</f>
        <v>X</v>
      </c>
      <c r="AR289" s="79" t="str">
        <f>IF(M289="","",IF(M289&lt;=$AR$1,"O","X"))</f>
        <v>X</v>
      </c>
      <c r="AS289" s="79" t="s">
        <v>2</v>
      </c>
      <c r="AT289" s="79" t="str">
        <f>IF(OR(F289="",AI289=""),"",IF(AND((F289&lt;=85),(AI289&gt;=15)),"O","X"))</f>
        <v>O</v>
      </c>
      <c r="AU289" s="79" t="str">
        <f>IF(C289="","",IF(C289&gt;=$AU$1,"O","X"))</f>
        <v>O</v>
      </c>
      <c r="AV289" s="79" t="str">
        <f>IF(AO289="","",IF(AND(AO289="O",AP289="O",AR289="O",AT289="O",AU289="O"),"후보","X"))</f>
        <v>X</v>
      </c>
    </row>
    <row r="290" spans="1:48" s="37" customFormat="1" ht="12" x14ac:dyDescent="0.3">
      <c r="A290" s="74" t="s">
        <v>2020</v>
      </c>
      <c r="B290" s="75" t="s">
        <v>1788</v>
      </c>
      <c r="C290" s="85">
        <v>585</v>
      </c>
      <c r="D290" s="86">
        <v>107.4</v>
      </c>
      <c r="E290" s="87">
        <v>32</v>
      </c>
      <c r="F290" s="86">
        <v>84.5</v>
      </c>
      <c r="G290" s="17">
        <v>26</v>
      </c>
      <c r="H290" s="88">
        <v>144</v>
      </c>
      <c r="I290" s="89">
        <v>210000</v>
      </c>
      <c r="J290" s="89" t="s">
        <v>78</v>
      </c>
      <c r="K290" s="89">
        <v>105000</v>
      </c>
      <c r="L290" s="89" t="s">
        <v>65</v>
      </c>
      <c r="M290" s="90">
        <f t="shared" ref="M290:M296" si="166">I290-K290</f>
        <v>105000</v>
      </c>
      <c r="N290" s="4">
        <f t="shared" ref="N290:N296" si="167">IF(ISERROR(K290/I290),"",K290/I290)</f>
        <v>0.5</v>
      </c>
      <c r="O290" s="91">
        <f t="shared" ref="O290:O296" si="168">I290/E290</f>
        <v>6562.5</v>
      </c>
      <c r="P290" s="91">
        <f t="shared" ref="P290:P296" si="169">K290/E290</f>
        <v>3281.25</v>
      </c>
      <c r="Q290" s="79">
        <v>3</v>
      </c>
      <c r="R290" s="79">
        <v>2</v>
      </c>
      <c r="S290" s="79" t="s">
        <v>72</v>
      </c>
      <c r="T290" s="5" t="s">
        <v>101</v>
      </c>
      <c r="U290" s="9"/>
      <c r="W290" s="86">
        <f t="shared" si="164"/>
        <v>107.4</v>
      </c>
      <c r="X290" s="87">
        <f t="shared" si="164"/>
        <v>32</v>
      </c>
      <c r="Y290" s="92">
        <f t="shared" si="165"/>
        <v>144</v>
      </c>
      <c r="Z290" s="90">
        <f t="shared" si="165"/>
        <v>210000</v>
      </c>
      <c r="AA290" s="90">
        <f t="shared" ref="AA290:AA296" si="170">K290</f>
        <v>105000</v>
      </c>
      <c r="AB290" s="90">
        <f t="shared" si="163"/>
        <v>105000</v>
      </c>
      <c r="AC290" s="4">
        <f t="shared" si="163"/>
        <v>0.5</v>
      </c>
      <c r="AD290" s="91">
        <f t="shared" si="163"/>
        <v>6562.5</v>
      </c>
      <c r="AE290" s="79" t="str">
        <f t="shared" ref="AE290:AE296" si="171">S290</f>
        <v>계</v>
      </c>
      <c r="AF290" s="79" t="str">
        <f t="shared" ref="AF290:AF296" si="172">Q290&amp;"/"&amp;R290</f>
        <v>3/2</v>
      </c>
      <c r="AH290" s="20" t="str">
        <f t="shared" si="159"/>
        <v>삼평동 봇들7단지엔파트</v>
      </c>
      <c r="AI290" s="87">
        <f t="shared" si="160"/>
        <v>32</v>
      </c>
      <c r="AJ290" s="79" t="str">
        <f t="shared" ref="AJ290:AJ296" si="173">IF(AI290="","",$AJ$2)</f>
        <v>A-</v>
      </c>
      <c r="AK290" s="79" t="s">
        <v>13</v>
      </c>
      <c r="AL290" s="79" t="s">
        <v>62</v>
      </c>
      <c r="AM290" s="79" t="s">
        <v>63</v>
      </c>
      <c r="AN290" s="79" t="str">
        <f t="shared" ref="AN290:AN296" si="174">IF(AI290="","",$AN$2)</f>
        <v>C</v>
      </c>
      <c r="AO290" s="79" t="str">
        <f t="shared" ref="AO290:AO296" si="175">IF(N290="","",IF(N290&gt;=$AO$1/100,"O","X"))</f>
        <v>X</v>
      </c>
      <c r="AP290" s="79" t="str">
        <f t="shared" ref="AP290:AP296" si="176">IF(I290="","",IF(I290&lt;=$AP$1,"O","X"))</f>
        <v>X</v>
      </c>
      <c r="AQ290" s="79" t="str">
        <f t="shared" ref="AQ290:AQ296" si="177">IF(O290="","",IF(O290&lt;=$AQ$1,"O","X"))</f>
        <v>X</v>
      </c>
      <c r="AR290" s="79" t="str">
        <f t="shared" ref="AR290:AR296" si="178">IF(M290="","",IF(M290&lt;=$AR$1,"O","X"))</f>
        <v>X</v>
      </c>
      <c r="AS290" s="79" t="s">
        <v>2</v>
      </c>
      <c r="AT290" s="79" t="str">
        <f t="shared" ref="AT290:AT296" si="179">IF(OR(F290="",AI290=""),"",IF(AND((F290&lt;=85),(AI290&gt;=15)),"O","X"))</f>
        <v>O</v>
      </c>
      <c r="AU290" s="79" t="str">
        <f t="shared" ref="AU290:AU296" si="180">IF(C290="","",IF(C290&gt;=$AU$1,"O","X"))</f>
        <v>O</v>
      </c>
      <c r="AV290" s="79" t="str">
        <f t="shared" ref="AV290:AV296" si="181">IF(AO290="","",IF(AND(AO290="O",AP290="O",AR290="O",AT290="O",AU290="O"),"후보","X"))</f>
        <v>X</v>
      </c>
    </row>
    <row r="291" spans="1:48" s="37" customFormat="1" ht="12" x14ac:dyDescent="0.3">
      <c r="A291" s="74" t="s">
        <v>2021</v>
      </c>
      <c r="B291" s="75" t="s">
        <v>2022</v>
      </c>
      <c r="C291" s="85">
        <v>585</v>
      </c>
      <c r="D291" s="86">
        <v>107.8</v>
      </c>
      <c r="E291" s="87">
        <v>33</v>
      </c>
      <c r="F291" s="86">
        <v>84.8</v>
      </c>
      <c r="G291" s="17">
        <v>26</v>
      </c>
      <c r="H291" s="88">
        <v>44</v>
      </c>
      <c r="I291" s="89">
        <v>215000</v>
      </c>
      <c r="J291" s="89" t="s">
        <v>84</v>
      </c>
      <c r="K291" s="89">
        <v>105000</v>
      </c>
      <c r="L291" s="89" t="s">
        <v>84</v>
      </c>
      <c r="M291" s="90">
        <f t="shared" si="166"/>
        <v>110000</v>
      </c>
      <c r="N291" s="4">
        <f t="shared" si="167"/>
        <v>0.48837209302325579</v>
      </c>
      <c r="O291" s="91">
        <f t="shared" si="168"/>
        <v>6515.151515151515</v>
      </c>
      <c r="P291" s="91">
        <f t="shared" si="169"/>
        <v>3181.818181818182</v>
      </c>
      <c r="Q291" s="79">
        <v>3</v>
      </c>
      <c r="R291" s="79">
        <v>2</v>
      </c>
      <c r="S291" s="79" t="s">
        <v>72</v>
      </c>
      <c r="T291" s="5" t="s">
        <v>118</v>
      </c>
      <c r="U291" s="9"/>
      <c r="W291" s="86">
        <f t="shared" si="164"/>
        <v>107.8</v>
      </c>
      <c r="X291" s="87">
        <f t="shared" si="164"/>
        <v>33</v>
      </c>
      <c r="Y291" s="92">
        <f t="shared" si="165"/>
        <v>44</v>
      </c>
      <c r="Z291" s="90">
        <f t="shared" si="165"/>
        <v>215000</v>
      </c>
      <c r="AA291" s="90">
        <f t="shared" si="170"/>
        <v>105000</v>
      </c>
      <c r="AB291" s="90">
        <f t="shared" si="163"/>
        <v>110000</v>
      </c>
      <c r="AC291" s="4">
        <f t="shared" si="163"/>
        <v>0.48837209302325579</v>
      </c>
      <c r="AD291" s="91">
        <f t="shared" si="163"/>
        <v>6515.151515151515</v>
      </c>
      <c r="AE291" s="79" t="str">
        <f t="shared" si="171"/>
        <v>계</v>
      </c>
      <c r="AF291" s="79" t="str">
        <f t="shared" si="172"/>
        <v>3/2</v>
      </c>
      <c r="AH291" s="20" t="str">
        <f t="shared" si="159"/>
        <v>삼평동 봇들7단지엔파트</v>
      </c>
      <c r="AI291" s="87">
        <f t="shared" si="160"/>
        <v>33</v>
      </c>
      <c r="AJ291" s="79" t="str">
        <f t="shared" si="173"/>
        <v>A-</v>
      </c>
      <c r="AK291" s="79" t="s">
        <v>13</v>
      </c>
      <c r="AL291" s="79" t="s">
        <v>62</v>
      </c>
      <c r="AM291" s="79" t="s">
        <v>63</v>
      </c>
      <c r="AN291" s="79" t="str">
        <f t="shared" si="174"/>
        <v>C</v>
      </c>
      <c r="AO291" s="79" t="str">
        <f t="shared" si="175"/>
        <v>X</v>
      </c>
      <c r="AP291" s="79" t="str">
        <f t="shared" si="176"/>
        <v>X</v>
      </c>
      <c r="AQ291" s="79" t="str">
        <f t="shared" si="177"/>
        <v>X</v>
      </c>
      <c r="AR291" s="79" t="str">
        <f t="shared" si="178"/>
        <v>X</v>
      </c>
      <c r="AS291" s="79" t="s">
        <v>2</v>
      </c>
      <c r="AT291" s="79" t="str">
        <f t="shared" si="179"/>
        <v>O</v>
      </c>
      <c r="AU291" s="79" t="str">
        <f t="shared" si="180"/>
        <v>O</v>
      </c>
      <c r="AV291" s="79" t="str">
        <f t="shared" si="181"/>
        <v>X</v>
      </c>
    </row>
    <row r="292" spans="1:48" s="37" customFormat="1" ht="12" x14ac:dyDescent="0.3">
      <c r="A292" s="74" t="s">
        <v>2023</v>
      </c>
      <c r="B292" s="75" t="s">
        <v>1788</v>
      </c>
      <c r="C292" s="85">
        <v>585</v>
      </c>
      <c r="D292" s="86">
        <v>137.69999999999999</v>
      </c>
      <c r="E292" s="87">
        <v>42</v>
      </c>
      <c r="F292" s="86">
        <v>108.3</v>
      </c>
      <c r="G292" s="17">
        <v>33</v>
      </c>
      <c r="H292" s="88">
        <v>208</v>
      </c>
      <c r="I292" s="89">
        <v>250000</v>
      </c>
      <c r="J292" s="89" t="s">
        <v>84</v>
      </c>
      <c r="K292" s="89">
        <v>125000</v>
      </c>
      <c r="L292" s="89" t="s">
        <v>65</v>
      </c>
      <c r="M292" s="90">
        <f t="shared" si="166"/>
        <v>125000</v>
      </c>
      <c r="N292" s="4">
        <f t="shared" si="167"/>
        <v>0.5</v>
      </c>
      <c r="O292" s="91">
        <f t="shared" si="168"/>
        <v>5952.3809523809523</v>
      </c>
      <c r="P292" s="91">
        <f t="shared" si="169"/>
        <v>2976.1904761904761</v>
      </c>
      <c r="Q292" s="79">
        <v>4</v>
      </c>
      <c r="R292" s="79">
        <v>2</v>
      </c>
      <c r="S292" s="79" t="s">
        <v>72</v>
      </c>
      <c r="T292" s="5" t="s">
        <v>203</v>
      </c>
      <c r="U292" s="9"/>
      <c r="W292" s="86">
        <f t="shared" si="164"/>
        <v>137.69999999999999</v>
      </c>
      <c r="X292" s="87">
        <f t="shared" si="164"/>
        <v>42</v>
      </c>
      <c r="Y292" s="92">
        <f t="shared" si="165"/>
        <v>208</v>
      </c>
      <c r="Z292" s="90">
        <f t="shared" si="165"/>
        <v>250000</v>
      </c>
      <c r="AA292" s="90">
        <f t="shared" si="170"/>
        <v>125000</v>
      </c>
      <c r="AB292" s="90">
        <f t="shared" ref="AB292:AD307" si="182">M292</f>
        <v>125000</v>
      </c>
      <c r="AC292" s="4">
        <f t="shared" si="182"/>
        <v>0.5</v>
      </c>
      <c r="AD292" s="91">
        <f t="shared" si="182"/>
        <v>5952.3809523809523</v>
      </c>
      <c r="AE292" s="79" t="str">
        <f t="shared" si="171"/>
        <v>계</v>
      </c>
      <c r="AF292" s="79" t="str">
        <f t="shared" si="172"/>
        <v>4/2</v>
      </c>
      <c r="AH292" s="20" t="str">
        <f t="shared" si="159"/>
        <v>삼평동 봇들7단지엔파트</v>
      </c>
      <c r="AI292" s="87">
        <f t="shared" si="160"/>
        <v>42</v>
      </c>
      <c r="AJ292" s="79" t="str">
        <f t="shared" si="173"/>
        <v>A-</v>
      </c>
      <c r="AK292" s="79" t="s">
        <v>13</v>
      </c>
      <c r="AL292" s="79" t="s">
        <v>62</v>
      </c>
      <c r="AM292" s="79" t="s">
        <v>63</v>
      </c>
      <c r="AN292" s="79" t="str">
        <f t="shared" si="174"/>
        <v>C</v>
      </c>
      <c r="AO292" s="79" t="str">
        <f t="shared" si="175"/>
        <v>X</v>
      </c>
      <c r="AP292" s="79" t="str">
        <f t="shared" si="176"/>
        <v>X</v>
      </c>
      <c r="AQ292" s="79" t="str">
        <f t="shared" si="177"/>
        <v>X</v>
      </c>
      <c r="AR292" s="79" t="str">
        <f t="shared" si="178"/>
        <v>X</v>
      </c>
      <c r="AS292" s="79" t="s">
        <v>2</v>
      </c>
      <c r="AT292" s="79" t="str">
        <f t="shared" si="179"/>
        <v>X</v>
      </c>
      <c r="AU292" s="79" t="str">
        <f t="shared" si="180"/>
        <v>O</v>
      </c>
      <c r="AV292" s="79" t="str">
        <f t="shared" si="181"/>
        <v>X</v>
      </c>
    </row>
    <row r="293" spans="1:48" s="37" customFormat="1" ht="12" x14ac:dyDescent="0.3">
      <c r="A293" s="74" t="s">
        <v>2020</v>
      </c>
      <c r="B293" s="75" t="s">
        <v>2024</v>
      </c>
      <c r="C293" s="85">
        <v>585</v>
      </c>
      <c r="D293" s="86">
        <v>137.5</v>
      </c>
      <c r="E293" s="87">
        <v>42</v>
      </c>
      <c r="F293" s="86">
        <v>108.2</v>
      </c>
      <c r="G293" s="17">
        <v>33</v>
      </c>
      <c r="H293" s="88">
        <v>88</v>
      </c>
      <c r="I293" s="89">
        <v>245000</v>
      </c>
      <c r="J293" s="89" t="s">
        <v>74</v>
      </c>
      <c r="K293" s="89">
        <v>125000</v>
      </c>
      <c r="L293" s="89" t="s">
        <v>64</v>
      </c>
      <c r="M293" s="90">
        <f t="shared" si="166"/>
        <v>120000</v>
      </c>
      <c r="N293" s="4">
        <f t="shared" si="167"/>
        <v>0.51020408163265307</v>
      </c>
      <c r="O293" s="91">
        <f t="shared" si="168"/>
        <v>5833.333333333333</v>
      </c>
      <c r="P293" s="91">
        <f t="shared" si="169"/>
        <v>2976.1904761904761</v>
      </c>
      <c r="Q293" s="79">
        <v>4</v>
      </c>
      <c r="R293" s="79">
        <v>2</v>
      </c>
      <c r="S293" s="79" t="s">
        <v>72</v>
      </c>
      <c r="T293" s="5" t="s">
        <v>204</v>
      </c>
      <c r="U293" s="9"/>
      <c r="W293" s="86">
        <f t="shared" si="164"/>
        <v>137.5</v>
      </c>
      <c r="X293" s="87">
        <f t="shared" si="164"/>
        <v>42</v>
      </c>
      <c r="Y293" s="92">
        <f t="shared" si="165"/>
        <v>88</v>
      </c>
      <c r="Z293" s="90">
        <f t="shared" si="165"/>
        <v>245000</v>
      </c>
      <c r="AA293" s="90">
        <f t="shared" si="170"/>
        <v>125000</v>
      </c>
      <c r="AB293" s="90">
        <f t="shared" si="182"/>
        <v>120000</v>
      </c>
      <c r="AC293" s="4">
        <f t="shared" si="182"/>
        <v>0.51020408163265307</v>
      </c>
      <c r="AD293" s="91">
        <f t="shared" si="182"/>
        <v>5833.333333333333</v>
      </c>
      <c r="AE293" s="79" t="str">
        <f t="shared" si="171"/>
        <v>계</v>
      </c>
      <c r="AF293" s="79" t="str">
        <f t="shared" si="172"/>
        <v>4/2</v>
      </c>
      <c r="AH293" s="20" t="str">
        <f t="shared" si="159"/>
        <v>삼평동 봇들7단지엔파트</v>
      </c>
      <c r="AI293" s="87">
        <f t="shared" si="160"/>
        <v>42</v>
      </c>
      <c r="AJ293" s="79" t="str">
        <f t="shared" si="173"/>
        <v>A-</v>
      </c>
      <c r="AK293" s="79" t="s">
        <v>13</v>
      </c>
      <c r="AL293" s="79" t="s">
        <v>62</v>
      </c>
      <c r="AM293" s="79" t="s">
        <v>63</v>
      </c>
      <c r="AN293" s="79" t="str">
        <f t="shared" si="174"/>
        <v>C</v>
      </c>
      <c r="AO293" s="79" t="str">
        <f t="shared" si="175"/>
        <v>X</v>
      </c>
      <c r="AP293" s="79" t="str">
        <f t="shared" si="176"/>
        <v>X</v>
      </c>
      <c r="AQ293" s="79" t="str">
        <f t="shared" si="177"/>
        <v>X</v>
      </c>
      <c r="AR293" s="79" t="str">
        <f t="shared" si="178"/>
        <v>X</v>
      </c>
      <c r="AS293" s="79" t="s">
        <v>2</v>
      </c>
      <c r="AT293" s="79" t="str">
        <f t="shared" si="179"/>
        <v>X</v>
      </c>
      <c r="AU293" s="79" t="str">
        <f t="shared" si="180"/>
        <v>O</v>
      </c>
      <c r="AV293" s="79" t="str">
        <f t="shared" si="181"/>
        <v>X</v>
      </c>
    </row>
    <row r="294" spans="1:48" s="37" customFormat="1" ht="12" x14ac:dyDescent="0.3">
      <c r="A294" s="74" t="s">
        <v>2025</v>
      </c>
      <c r="B294" s="75" t="s">
        <v>1788</v>
      </c>
      <c r="C294" s="85">
        <v>585</v>
      </c>
      <c r="D294" s="86">
        <v>137.69999999999999</v>
      </c>
      <c r="E294" s="87">
        <v>42</v>
      </c>
      <c r="F294" s="86">
        <v>108.3</v>
      </c>
      <c r="G294" s="17">
        <v>33</v>
      </c>
      <c r="H294" s="88">
        <v>64</v>
      </c>
      <c r="I294" s="89">
        <v>250000</v>
      </c>
      <c r="J294" s="89" t="s">
        <v>84</v>
      </c>
      <c r="K294" s="89">
        <v>125000</v>
      </c>
      <c r="L294" s="89" t="s">
        <v>65</v>
      </c>
      <c r="M294" s="90">
        <f t="shared" si="166"/>
        <v>125000</v>
      </c>
      <c r="N294" s="4">
        <f t="shared" si="167"/>
        <v>0.5</v>
      </c>
      <c r="O294" s="91">
        <f t="shared" si="168"/>
        <v>5952.3809523809523</v>
      </c>
      <c r="P294" s="91">
        <f t="shared" si="169"/>
        <v>2976.1904761904761</v>
      </c>
      <c r="Q294" s="79">
        <v>4</v>
      </c>
      <c r="R294" s="79">
        <v>2</v>
      </c>
      <c r="S294" s="79" t="s">
        <v>72</v>
      </c>
      <c r="T294" s="5" t="s">
        <v>205</v>
      </c>
      <c r="U294" s="9"/>
      <c r="W294" s="86">
        <f t="shared" si="164"/>
        <v>137.69999999999999</v>
      </c>
      <c r="X294" s="87">
        <f t="shared" si="164"/>
        <v>42</v>
      </c>
      <c r="Y294" s="92">
        <f t="shared" si="165"/>
        <v>64</v>
      </c>
      <c r="Z294" s="90">
        <f t="shared" si="165"/>
        <v>250000</v>
      </c>
      <c r="AA294" s="90">
        <f t="shared" si="170"/>
        <v>125000</v>
      </c>
      <c r="AB294" s="90">
        <f t="shared" si="182"/>
        <v>125000</v>
      </c>
      <c r="AC294" s="4">
        <f t="shared" si="182"/>
        <v>0.5</v>
      </c>
      <c r="AD294" s="91">
        <f t="shared" si="182"/>
        <v>5952.3809523809523</v>
      </c>
      <c r="AE294" s="79" t="str">
        <f t="shared" si="171"/>
        <v>계</v>
      </c>
      <c r="AF294" s="79" t="str">
        <f t="shared" si="172"/>
        <v>4/2</v>
      </c>
      <c r="AH294" s="20" t="str">
        <f t="shared" si="159"/>
        <v>삼평동 봇들7단지엔파트</v>
      </c>
      <c r="AI294" s="87">
        <f t="shared" si="160"/>
        <v>42</v>
      </c>
      <c r="AJ294" s="79" t="str">
        <f t="shared" si="173"/>
        <v>A-</v>
      </c>
      <c r="AK294" s="79" t="s">
        <v>13</v>
      </c>
      <c r="AL294" s="79" t="s">
        <v>62</v>
      </c>
      <c r="AM294" s="79" t="s">
        <v>63</v>
      </c>
      <c r="AN294" s="79" t="str">
        <f t="shared" si="174"/>
        <v>C</v>
      </c>
      <c r="AO294" s="79" t="str">
        <f t="shared" si="175"/>
        <v>X</v>
      </c>
      <c r="AP294" s="79" t="str">
        <f t="shared" si="176"/>
        <v>X</v>
      </c>
      <c r="AQ294" s="79" t="str">
        <f t="shared" si="177"/>
        <v>X</v>
      </c>
      <c r="AR294" s="79" t="str">
        <f t="shared" si="178"/>
        <v>X</v>
      </c>
      <c r="AS294" s="79" t="s">
        <v>2</v>
      </c>
      <c r="AT294" s="79" t="str">
        <f t="shared" si="179"/>
        <v>X</v>
      </c>
      <c r="AU294" s="79" t="str">
        <f t="shared" si="180"/>
        <v>O</v>
      </c>
      <c r="AV294" s="79" t="str">
        <f t="shared" si="181"/>
        <v>X</v>
      </c>
    </row>
    <row r="295" spans="1:48" s="37" customFormat="1" ht="12" x14ac:dyDescent="0.3">
      <c r="A295" s="74" t="s">
        <v>2020</v>
      </c>
      <c r="B295" s="75" t="s">
        <v>1788</v>
      </c>
      <c r="C295" s="85">
        <v>585</v>
      </c>
      <c r="D295" s="86">
        <v>137.9</v>
      </c>
      <c r="E295" s="87">
        <v>42</v>
      </c>
      <c r="F295" s="86">
        <v>108.4</v>
      </c>
      <c r="G295" s="17">
        <v>33</v>
      </c>
      <c r="H295" s="88">
        <v>36</v>
      </c>
      <c r="I295" s="89">
        <v>260000</v>
      </c>
      <c r="J295" s="89" t="s">
        <v>84</v>
      </c>
      <c r="K295" s="89">
        <v>120000</v>
      </c>
      <c r="L295" s="89" t="s">
        <v>71</v>
      </c>
      <c r="M295" s="90">
        <f t="shared" si="166"/>
        <v>140000</v>
      </c>
      <c r="N295" s="4">
        <f t="shared" si="167"/>
        <v>0.46153846153846156</v>
      </c>
      <c r="O295" s="91">
        <f t="shared" si="168"/>
        <v>6190.4761904761908</v>
      </c>
      <c r="P295" s="91">
        <f t="shared" si="169"/>
        <v>2857.1428571428573</v>
      </c>
      <c r="Q295" s="79">
        <v>4</v>
      </c>
      <c r="R295" s="79">
        <v>2</v>
      </c>
      <c r="S295" s="79" t="s">
        <v>72</v>
      </c>
      <c r="T295" s="5" t="s">
        <v>206</v>
      </c>
      <c r="U295" s="9"/>
      <c r="W295" s="86">
        <f t="shared" si="164"/>
        <v>137.9</v>
      </c>
      <c r="X295" s="87">
        <f t="shared" si="164"/>
        <v>42</v>
      </c>
      <c r="Y295" s="92">
        <f t="shared" si="165"/>
        <v>36</v>
      </c>
      <c r="Z295" s="90">
        <f t="shared" si="165"/>
        <v>260000</v>
      </c>
      <c r="AA295" s="90">
        <f t="shared" si="170"/>
        <v>120000</v>
      </c>
      <c r="AB295" s="90">
        <f t="shared" si="182"/>
        <v>140000</v>
      </c>
      <c r="AC295" s="4">
        <f t="shared" si="182"/>
        <v>0.46153846153846156</v>
      </c>
      <c r="AD295" s="91">
        <f t="shared" si="182"/>
        <v>6190.4761904761908</v>
      </c>
      <c r="AE295" s="79" t="str">
        <f t="shared" si="171"/>
        <v>계</v>
      </c>
      <c r="AF295" s="79" t="str">
        <f t="shared" si="172"/>
        <v>4/2</v>
      </c>
      <c r="AH295" s="20" t="str">
        <f t="shared" si="159"/>
        <v>삼평동 봇들7단지엔파트</v>
      </c>
      <c r="AI295" s="87">
        <f t="shared" si="160"/>
        <v>42</v>
      </c>
      <c r="AJ295" s="79" t="str">
        <f t="shared" si="173"/>
        <v>A-</v>
      </c>
      <c r="AK295" s="79" t="s">
        <v>13</v>
      </c>
      <c r="AL295" s="79" t="s">
        <v>62</v>
      </c>
      <c r="AM295" s="79" t="s">
        <v>63</v>
      </c>
      <c r="AN295" s="79" t="str">
        <f t="shared" si="174"/>
        <v>C</v>
      </c>
      <c r="AO295" s="79" t="str">
        <f t="shared" si="175"/>
        <v>X</v>
      </c>
      <c r="AP295" s="79" t="str">
        <f t="shared" si="176"/>
        <v>X</v>
      </c>
      <c r="AQ295" s="79" t="str">
        <f t="shared" si="177"/>
        <v>X</v>
      </c>
      <c r="AR295" s="79" t="str">
        <f t="shared" si="178"/>
        <v>X</v>
      </c>
      <c r="AS295" s="79" t="s">
        <v>2</v>
      </c>
      <c r="AT295" s="79" t="str">
        <f t="shared" si="179"/>
        <v>X</v>
      </c>
      <c r="AU295" s="79" t="str">
        <f t="shared" si="180"/>
        <v>O</v>
      </c>
      <c r="AV295" s="79" t="str">
        <f t="shared" si="181"/>
        <v>X</v>
      </c>
    </row>
    <row r="296" spans="1:48" s="37" customFormat="1" ht="12" x14ac:dyDescent="0.3">
      <c r="A296" s="74" t="s">
        <v>2020</v>
      </c>
      <c r="B296" s="75" t="s">
        <v>1788</v>
      </c>
      <c r="C296" s="85">
        <v>585</v>
      </c>
      <c r="D296" s="86">
        <v>161</v>
      </c>
      <c r="E296" s="87">
        <v>49</v>
      </c>
      <c r="F296" s="86">
        <v>126.6</v>
      </c>
      <c r="G296" s="17">
        <v>38</v>
      </c>
      <c r="H296" s="88">
        <v>1</v>
      </c>
      <c r="I296" s="89"/>
      <c r="J296" s="89"/>
      <c r="K296" s="89"/>
      <c r="L296" s="89"/>
      <c r="M296" s="90">
        <f t="shared" si="166"/>
        <v>0</v>
      </c>
      <c r="N296" s="4" t="str">
        <f t="shared" si="167"/>
        <v/>
      </c>
      <c r="O296" s="91">
        <f t="shared" si="168"/>
        <v>0</v>
      </c>
      <c r="P296" s="91">
        <f t="shared" si="169"/>
        <v>0</v>
      </c>
      <c r="Q296" s="79">
        <v>4</v>
      </c>
      <c r="R296" s="79">
        <v>2</v>
      </c>
      <c r="S296" s="79" t="s">
        <v>72</v>
      </c>
      <c r="T296" s="5">
        <v>160</v>
      </c>
      <c r="U296" s="9"/>
      <c r="W296" s="86">
        <f t="shared" si="164"/>
        <v>161</v>
      </c>
      <c r="X296" s="87">
        <f t="shared" si="164"/>
        <v>49</v>
      </c>
      <c r="Y296" s="92">
        <f t="shared" si="165"/>
        <v>1</v>
      </c>
      <c r="Z296" s="90">
        <f t="shared" si="165"/>
        <v>0</v>
      </c>
      <c r="AA296" s="90">
        <f t="shared" si="170"/>
        <v>0</v>
      </c>
      <c r="AB296" s="90">
        <f t="shared" si="182"/>
        <v>0</v>
      </c>
      <c r="AC296" s="4" t="str">
        <f t="shared" si="182"/>
        <v/>
      </c>
      <c r="AD296" s="91">
        <f t="shared" si="182"/>
        <v>0</v>
      </c>
      <c r="AE296" s="79" t="str">
        <f t="shared" si="171"/>
        <v>계</v>
      </c>
      <c r="AF296" s="79" t="str">
        <f t="shared" si="172"/>
        <v>4/2</v>
      </c>
      <c r="AH296" s="20" t="str">
        <f t="shared" si="159"/>
        <v>삼평동 봇들7단지엔파트</v>
      </c>
      <c r="AI296" s="87">
        <f t="shared" si="160"/>
        <v>49</v>
      </c>
      <c r="AJ296" s="79" t="str">
        <f t="shared" si="173"/>
        <v>A-</v>
      </c>
      <c r="AK296" s="79" t="s">
        <v>13</v>
      </c>
      <c r="AL296" s="79" t="s">
        <v>62</v>
      </c>
      <c r="AM296" s="79" t="s">
        <v>63</v>
      </c>
      <c r="AN296" s="79" t="str">
        <f t="shared" si="174"/>
        <v>C</v>
      </c>
      <c r="AO296" s="79" t="str">
        <f t="shared" si="175"/>
        <v/>
      </c>
      <c r="AP296" s="79" t="str">
        <f t="shared" si="176"/>
        <v/>
      </c>
      <c r="AQ296" s="79" t="str">
        <f t="shared" si="177"/>
        <v>O</v>
      </c>
      <c r="AR296" s="79" t="str">
        <f t="shared" si="178"/>
        <v>O</v>
      </c>
      <c r="AS296" s="79" t="s">
        <v>2</v>
      </c>
      <c r="AT296" s="79" t="str">
        <f t="shared" si="179"/>
        <v>X</v>
      </c>
      <c r="AU296" s="79" t="str">
        <f t="shared" si="180"/>
        <v>O</v>
      </c>
      <c r="AV296" s="79" t="str">
        <f t="shared" si="181"/>
        <v/>
      </c>
    </row>
    <row r="297" spans="1:48" s="37" customFormat="1" ht="12" x14ac:dyDescent="0.3">
      <c r="A297" s="74" t="s">
        <v>2026</v>
      </c>
      <c r="B297" s="75" t="s">
        <v>1789</v>
      </c>
      <c r="C297" s="85">
        <v>721</v>
      </c>
      <c r="D297" s="86">
        <v>106.6</v>
      </c>
      <c r="E297" s="87">
        <v>32</v>
      </c>
      <c r="F297" s="86">
        <v>84.3</v>
      </c>
      <c r="G297" s="17">
        <v>25</v>
      </c>
      <c r="H297" s="88">
        <v>650</v>
      </c>
      <c r="I297" s="89">
        <v>149000</v>
      </c>
      <c r="J297" s="89" t="s">
        <v>84</v>
      </c>
      <c r="K297" s="89">
        <v>75000</v>
      </c>
      <c r="L297" s="89" t="s">
        <v>64</v>
      </c>
      <c r="M297" s="90">
        <f>I297-K297</f>
        <v>74000</v>
      </c>
      <c r="N297" s="4">
        <f>IF(ISERROR(K297/I297),"",K297/I297)</f>
        <v>0.50335570469798663</v>
      </c>
      <c r="O297" s="91">
        <f>I297/E297</f>
        <v>4656.25</v>
      </c>
      <c r="P297" s="91">
        <f>K297/E297</f>
        <v>2343.75</v>
      </c>
      <c r="Q297" s="79">
        <v>3</v>
      </c>
      <c r="R297" s="79">
        <v>2</v>
      </c>
      <c r="S297" s="79" t="s">
        <v>72</v>
      </c>
      <c r="T297" s="5" t="s">
        <v>207</v>
      </c>
      <c r="U297" s="9"/>
      <c r="W297" s="86">
        <f>D297</f>
        <v>106.6</v>
      </c>
      <c r="X297" s="87">
        <f>E297</f>
        <v>32</v>
      </c>
      <c r="Y297" s="92">
        <f>H297</f>
        <v>650</v>
      </c>
      <c r="Z297" s="90">
        <f>I297</f>
        <v>149000</v>
      </c>
      <c r="AA297" s="90">
        <f>K297</f>
        <v>75000</v>
      </c>
      <c r="AB297" s="90">
        <f t="shared" si="182"/>
        <v>74000</v>
      </c>
      <c r="AC297" s="4">
        <f t="shared" si="182"/>
        <v>0.50335570469798663</v>
      </c>
      <c r="AD297" s="91">
        <f t="shared" si="182"/>
        <v>4656.25</v>
      </c>
      <c r="AE297" s="79" t="str">
        <f>S297</f>
        <v>계</v>
      </c>
      <c r="AF297" s="79" t="str">
        <f>Q297&amp;"/"&amp;R297</f>
        <v>3/2</v>
      </c>
      <c r="AH297" s="20" t="str">
        <f t="shared" si="159"/>
        <v>삼평동 봇들2단지이지더원</v>
      </c>
      <c r="AI297" s="87">
        <f t="shared" si="160"/>
        <v>32</v>
      </c>
      <c r="AJ297" s="79" t="str">
        <f>IF(AI297="","",$AJ$2)</f>
        <v>A-</v>
      </c>
      <c r="AK297" s="79" t="s">
        <v>13</v>
      </c>
      <c r="AL297" s="79" t="s">
        <v>62</v>
      </c>
      <c r="AM297" s="79" t="s">
        <v>63</v>
      </c>
      <c r="AN297" s="79" t="str">
        <f>IF(AI297="","",$AN$2)</f>
        <v>C</v>
      </c>
      <c r="AO297" s="79" t="str">
        <f>IF(N297="","",IF(N297&gt;=$AO$1/100,"O","X"))</f>
        <v>X</v>
      </c>
      <c r="AP297" s="79" t="str">
        <f>IF(I297="","",IF(I297&lt;=$AP$1,"O","X"))</f>
        <v>X</v>
      </c>
      <c r="AQ297" s="79" t="str">
        <f>IF(O297="","",IF(O297&lt;=$AQ$1,"O","X"))</f>
        <v>X</v>
      </c>
      <c r="AR297" s="79" t="str">
        <f>IF(M297="","",IF(M297&lt;=$AR$1,"O","X"))</f>
        <v>X</v>
      </c>
      <c r="AS297" s="79" t="s">
        <v>2</v>
      </c>
      <c r="AT297" s="79" t="str">
        <f>IF(OR(F297="",AI297=""),"",IF(AND((F297&lt;=85),(AI297&gt;=15)),"O","X"))</f>
        <v>O</v>
      </c>
      <c r="AU297" s="79" t="str">
        <f>IF(C297="","",IF(C297&gt;=$AU$1,"O","X"))</f>
        <v>O</v>
      </c>
      <c r="AV297" s="79" t="str">
        <f>IF(AO297="","",IF(AND(AO297="O",AP297="O",AR297="O",AT297="O",AU297="O"),"후보","X"))</f>
        <v>X</v>
      </c>
    </row>
    <row r="298" spans="1:48" s="37" customFormat="1" ht="12" x14ac:dyDescent="0.3">
      <c r="A298" s="74" t="s">
        <v>2026</v>
      </c>
      <c r="B298" s="75" t="s">
        <v>1789</v>
      </c>
      <c r="C298" s="85">
        <v>721</v>
      </c>
      <c r="D298" s="86">
        <v>106.7</v>
      </c>
      <c r="E298" s="87">
        <v>32</v>
      </c>
      <c r="F298" s="86">
        <v>83.4</v>
      </c>
      <c r="G298" s="17">
        <v>25</v>
      </c>
      <c r="H298" s="88">
        <v>71</v>
      </c>
      <c r="I298" s="89">
        <v>160000</v>
      </c>
      <c r="J298" s="89" t="s">
        <v>80</v>
      </c>
      <c r="K298" s="89">
        <v>75000</v>
      </c>
      <c r="L298" s="89" t="s">
        <v>74</v>
      </c>
      <c r="M298" s="90">
        <f>I298-K298</f>
        <v>85000</v>
      </c>
      <c r="N298" s="4">
        <f>IF(ISERROR(K298/I298),"",K298/I298)</f>
        <v>0.46875</v>
      </c>
      <c r="O298" s="91">
        <f>I298/E298</f>
        <v>5000</v>
      </c>
      <c r="P298" s="91">
        <f>K298/E298</f>
        <v>2343.75</v>
      </c>
      <c r="Q298" s="79">
        <v>3</v>
      </c>
      <c r="R298" s="79">
        <v>2</v>
      </c>
      <c r="S298" s="79" t="s">
        <v>72</v>
      </c>
      <c r="T298" s="5" t="s">
        <v>208</v>
      </c>
      <c r="U298" s="9"/>
      <c r="W298" s="86">
        <f>D298</f>
        <v>106.7</v>
      </c>
      <c r="X298" s="87">
        <f>E298</f>
        <v>32</v>
      </c>
      <c r="Y298" s="92">
        <f>H298</f>
        <v>71</v>
      </c>
      <c r="Z298" s="90">
        <f>I298</f>
        <v>160000</v>
      </c>
      <c r="AA298" s="90">
        <f>K298</f>
        <v>75000</v>
      </c>
      <c r="AB298" s="90">
        <f t="shared" si="182"/>
        <v>85000</v>
      </c>
      <c r="AC298" s="4">
        <f t="shared" si="182"/>
        <v>0.46875</v>
      </c>
      <c r="AD298" s="91">
        <f t="shared" si="182"/>
        <v>5000</v>
      </c>
      <c r="AE298" s="79" t="str">
        <f>S298</f>
        <v>계</v>
      </c>
      <c r="AF298" s="79" t="str">
        <f>Q298&amp;"/"&amp;R298</f>
        <v>3/2</v>
      </c>
      <c r="AH298" s="20" t="str">
        <f t="shared" si="159"/>
        <v>삼평동 봇들2단지이지더원</v>
      </c>
      <c r="AI298" s="87">
        <f t="shared" si="160"/>
        <v>32</v>
      </c>
      <c r="AJ298" s="79" t="str">
        <f>IF(AI298="","",$AJ$2)</f>
        <v>A-</v>
      </c>
      <c r="AK298" s="79" t="s">
        <v>13</v>
      </c>
      <c r="AL298" s="79" t="s">
        <v>62</v>
      </c>
      <c r="AM298" s="79" t="s">
        <v>63</v>
      </c>
      <c r="AN298" s="79" t="str">
        <f>IF(AI298="","",$AN$2)</f>
        <v>C</v>
      </c>
      <c r="AO298" s="79" t="str">
        <f>IF(N298="","",IF(N298&gt;=$AO$1/100,"O","X"))</f>
        <v>X</v>
      </c>
      <c r="AP298" s="79" t="str">
        <f>IF(I298="","",IF(I298&lt;=$AP$1,"O","X"))</f>
        <v>X</v>
      </c>
      <c r="AQ298" s="79" t="str">
        <f>IF(O298="","",IF(O298&lt;=$AQ$1,"O","X"))</f>
        <v>X</v>
      </c>
      <c r="AR298" s="79" t="str">
        <f>IF(M298="","",IF(M298&lt;=$AR$1,"O","X"))</f>
        <v>X</v>
      </c>
      <c r="AS298" s="79" t="s">
        <v>2</v>
      </c>
      <c r="AT298" s="79" t="str">
        <f>IF(OR(F298="",AI298=""),"",IF(AND((F298&lt;=85),(AI298&gt;=15)),"O","X"))</f>
        <v>O</v>
      </c>
      <c r="AU298" s="79" t="str">
        <f>IF(C298="","",IF(C298&gt;=$AU$1,"O","X"))</f>
        <v>O</v>
      </c>
      <c r="AV298" s="79" t="str">
        <f>IF(AO298="","",IF(AND(AO298="O",AP298="O",AR298="O",AT298="O",AU298="O"),"후보","X"))</f>
        <v>X</v>
      </c>
    </row>
    <row r="299" spans="1:48" s="37" customFormat="1" ht="12" x14ac:dyDescent="0.3">
      <c r="A299" s="74" t="s">
        <v>2027</v>
      </c>
      <c r="B299" s="75" t="s">
        <v>1789</v>
      </c>
      <c r="C299" s="85">
        <v>1147</v>
      </c>
      <c r="D299" s="86">
        <v>109.2</v>
      </c>
      <c r="E299" s="87">
        <v>33</v>
      </c>
      <c r="F299" s="86">
        <v>82.8</v>
      </c>
      <c r="G299" s="17">
        <v>25</v>
      </c>
      <c r="H299" s="88">
        <v>476</v>
      </c>
      <c r="I299" s="89">
        <v>165000</v>
      </c>
      <c r="J299" s="89" t="s">
        <v>79</v>
      </c>
      <c r="K299" s="89">
        <v>76000</v>
      </c>
      <c r="L299" s="89" t="s">
        <v>74</v>
      </c>
      <c r="M299" s="90">
        <f>I299-K299</f>
        <v>89000</v>
      </c>
      <c r="N299" s="4">
        <f>IF(ISERROR(K299/I299),"",K299/I299)</f>
        <v>0.46060606060606063</v>
      </c>
      <c r="O299" s="91">
        <f>I299/E299</f>
        <v>5000</v>
      </c>
      <c r="P299" s="91">
        <f>K299/E299</f>
        <v>2303.030303030303</v>
      </c>
      <c r="Q299" s="79">
        <v>3</v>
      </c>
      <c r="R299" s="79">
        <v>2</v>
      </c>
      <c r="S299" s="79" t="s">
        <v>72</v>
      </c>
      <c r="T299" s="5" t="s">
        <v>209</v>
      </c>
      <c r="U299" s="9"/>
      <c r="W299" s="86">
        <f t="shared" ref="W299:X314" si="183">D299</f>
        <v>109.2</v>
      </c>
      <c r="X299" s="87">
        <f t="shared" si="183"/>
        <v>33</v>
      </c>
      <c r="Y299" s="92">
        <f t="shared" ref="Y299:Z314" si="184">H299</f>
        <v>476</v>
      </c>
      <c r="Z299" s="90">
        <f t="shared" si="184"/>
        <v>165000</v>
      </c>
      <c r="AA299" s="90">
        <f>K299</f>
        <v>76000</v>
      </c>
      <c r="AB299" s="90">
        <f t="shared" si="182"/>
        <v>89000</v>
      </c>
      <c r="AC299" s="4">
        <f t="shared" si="182"/>
        <v>0.46060606060606063</v>
      </c>
      <c r="AD299" s="91">
        <f t="shared" si="182"/>
        <v>5000</v>
      </c>
      <c r="AE299" s="79" t="str">
        <f>S299</f>
        <v>계</v>
      </c>
      <c r="AF299" s="79" t="str">
        <f>Q299&amp;"/"&amp;R299</f>
        <v>3/2</v>
      </c>
      <c r="AH299" s="20" t="str">
        <f t="shared" si="159"/>
        <v>삼평동 봇들1단지판교신미주</v>
      </c>
      <c r="AI299" s="87">
        <f t="shared" si="160"/>
        <v>33</v>
      </c>
      <c r="AJ299" s="79" t="str">
        <f>IF(AI299="","",$AJ$2)</f>
        <v>A-</v>
      </c>
      <c r="AK299" s="79" t="s">
        <v>13</v>
      </c>
      <c r="AL299" s="79" t="s">
        <v>62</v>
      </c>
      <c r="AM299" s="79" t="s">
        <v>63</v>
      </c>
      <c r="AN299" s="79" t="str">
        <f>IF(AI299="","",$AN$2)</f>
        <v>C</v>
      </c>
      <c r="AO299" s="79" t="str">
        <f>IF(N299="","",IF(N299&gt;=$AO$1/100,"O","X"))</f>
        <v>X</v>
      </c>
      <c r="AP299" s="79" t="str">
        <f>IF(I299="","",IF(I299&lt;=$AP$1,"O","X"))</f>
        <v>X</v>
      </c>
      <c r="AQ299" s="79" t="str">
        <f>IF(O299="","",IF(O299&lt;=$AQ$1,"O","X"))</f>
        <v>X</v>
      </c>
      <c r="AR299" s="79" t="str">
        <f>IF(M299="","",IF(M299&lt;=$AR$1,"O","X"))</f>
        <v>X</v>
      </c>
      <c r="AS299" s="79" t="s">
        <v>2</v>
      </c>
      <c r="AT299" s="79" t="str">
        <f>IF(OR(F299="",AI299=""),"",IF(AND((F299&lt;=85),(AI299&gt;=15)),"O","X"))</f>
        <v>O</v>
      </c>
      <c r="AU299" s="79" t="str">
        <f>IF(C299="","",IF(C299&gt;=$AU$1,"O","X"))</f>
        <v>O</v>
      </c>
      <c r="AV299" s="79" t="str">
        <f>IF(AO299="","",IF(AND(AO299="O",AP299="O",AR299="O",AT299="O",AU299="O"),"후보","X"))</f>
        <v>X</v>
      </c>
    </row>
    <row r="300" spans="1:48" s="37" customFormat="1" ht="12" x14ac:dyDescent="0.3">
      <c r="A300" s="74" t="s">
        <v>2027</v>
      </c>
      <c r="B300" s="75" t="s">
        <v>1789</v>
      </c>
      <c r="C300" s="85">
        <v>1147</v>
      </c>
      <c r="D300" s="86">
        <v>109.6</v>
      </c>
      <c r="E300" s="87">
        <v>33</v>
      </c>
      <c r="F300" s="86">
        <v>83.7</v>
      </c>
      <c r="G300" s="17">
        <v>25</v>
      </c>
      <c r="H300" s="88">
        <v>361</v>
      </c>
      <c r="I300" s="89">
        <v>160000</v>
      </c>
      <c r="J300" s="89" t="s">
        <v>64</v>
      </c>
      <c r="K300" s="89">
        <v>80000</v>
      </c>
      <c r="L300" s="89" t="s">
        <v>65</v>
      </c>
      <c r="M300" s="90">
        <f>I300-K300</f>
        <v>80000</v>
      </c>
      <c r="N300" s="4">
        <f>IF(ISERROR(K300/I300),"",K300/I300)</f>
        <v>0.5</v>
      </c>
      <c r="O300" s="91">
        <f>I300/E300</f>
        <v>4848.484848484848</v>
      </c>
      <c r="P300" s="91">
        <f>K300/E300</f>
        <v>2424.242424242424</v>
      </c>
      <c r="Q300" s="79">
        <v>3</v>
      </c>
      <c r="R300" s="79">
        <v>2</v>
      </c>
      <c r="S300" s="79" t="s">
        <v>72</v>
      </c>
      <c r="T300" s="5" t="s">
        <v>102</v>
      </c>
      <c r="U300" s="9"/>
      <c r="W300" s="86">
        <f t="shared" si="183"/>
        <v>109.6</v>
      </c>
      <c r="X300" s="87">
        <f t="shared" si="183"/>
        <v>33</v>
      </c>
      <c r="Y300" s="92">
        <f t="shared" si="184"/>
        <v>361</v>
      </c>
      <c r="Z300" s="90">
        <f t="shared" si="184"/>
        <v>160000</v>
      </c>
      <c r="AA300" s="90">
        <f>K300</f>
        <v>80000</v>
      </c>
      <c r="AB300" s="90">
        <f t="shared" si="182"/>
        <v>80000</v>
      </c>
      <c r="AC300" s="4">
        <f t="shared" si="182"/>
        <v>0.5</v>
      </c>
      <c r="AD300" s="91">
        <f t="shared" si="182"/>
        <v>4848.484848484848</v>
      </c>
      <c r="AE300" s="79" t="str">
        <f>S300</f>
        <v>계</v>
      </c>
      <c r="AF300" s="79" t="str">
        <f>Q300&amp;"/"&amp;R300</f>
        <v>3/2</v>
      </c>
      <c r="AH300" s="20" t="str">
        <f t="shared" si="159"/>
        <v>삼평동 봇들1단지판교신미주</v>
      </c>
      <c r="AI300" s="87">
        <f t="shared" si="160"/>
        <v>33</v>
      </c>
      <c r="AJ300" s="79" t="str">
        <f>IF(AI300="","",$AJ$2)</f>
        <v>A-</v>
      </c>
      <c r="AK300" s="79" t="s">
        <v>13</v>
      </c>
      <c r="AL300" s="79" t="s">
        <v>62</v>
      </c>
      <c r="AM300" s="79" t="s">
        <v>63</v>
      </c>
      <c r="AN300" s="79" t="str">
        <f>IF(AI300="","",$AN$2)</f>
        <v>C</v>
      </c>
      <c r="AO300" s="79" t="str">
        <f>IF(N300="","",IF(N300&gt;=$AO$1/100,"O","X"))</f>
        <v>X</v>
      </c>
      <c r="AP300" s="79" t="str">
        <f>IF(I300="","",IF(I300&lt;=$AP$1,"O","X"))</f>
        <v>X</v>
      </c>
      <c r="AQ300" s="79" t="str">
        <f>IF(O300="","",IF(O300&lt;=$AQ$1,"O","X"))</f>
        <v>X</v>
      </c>
      <c r="AR300" s="79" t="str">
        <f>IF(M300="","",IF(M300&lt;=$AR$1,"O","X"))</f>
        <v>X</v>
      </c>
      <c r="AS300" s="79" t="s">
        <v>2</v>
      </c>
      <c r="AT300" s="79" t="str">
        <f>IF(OR(F300="",AI300=""),"",IF(AND((F300&lt;=85),(AI300&gt;=15)),"O","X"))</f>
        <v>O</v>
      </c>
      <c r="AU300" s="79" t="str">
        <f>IF(C300="","",IF(C300&gt;=$AU$1,"O","X"))</f>
        <v>O</v>
      </c>
      <c r="AV300" s="79" t="str">
        <f>IF(AO300="","",IF(AND(AO300="O",AP300="O",AR300="O",AT300="O",AU300="O"),"후보","X"))</f>
        <v>X</v>
      </c>
    </row>
    <row r="301" spans="1:48" s="37" customFormat="1" ht="12" x14ac:dyDescent="0.3">
      <c r="A301" s="74" t="s">
        <v>2027</v>
      </c>
      <c r="B301" s="75" t="s">
        <v>1789</v>
      </c>
      <c r="C301" s="85">
        <v>1147</v>
      </c>
      <c r="D301" s="86">
        <v>109.3</v>
      </c>
      <c r="E301" s="87">
        <v>33</v>
      </c>
      <c r="F301" s="86">
        <v>83.5</v>
      </c>
      <c r="G301" s="17">
        <v>25</v>
      </c>
      <c r="H301" s="88">
        <v>155</v>
      </c>
      <c r="I301" s="89"/>
      <c r="J301" s="89"/>
      <c r="K301" s="89">
        <v>80000</v>
      </c>
      <c r="L301" s="89" t="s">
        <v>66</v>
      </c>
      <c r="M301" s="90">
        <f>I301-K301</f>
        <v>-80000</v>
      </c>
      <c r="N301" s="4" t="str">
        <f>IF(ISERROR(K301/I301),"",K301/I301)</f>
        <v/>
      </c>
      <c r="O301" s="91">
        <f>I301/E301</f>
        <v>0</v>
      </c>
      <c r="P301" s="91">
        <f>K301/E301</f>
        <v>2424.242424242424</v>
      </c>
      <c r="Q301" s="79">
        <v>3</v>
      </c>
      <c r="R301" s="79">
        <v>2</v>
      </c>
      <c r="S301" s="79" t="s">
        <v>72</v>
      </c>
      <c r="T301" s="5" t="s">
        <v>210</v>
      </c>
      <c r="U301" s="9"/>
      <c r="W301" s="86">
        <f t="shared" si="183"/>
        <v>109.3</v>
      </c>
      <c r="X301" s="87">
        <f t="shared" si="183"/>
        <v>33</v>
      </c>
      <c r="Y301" s="92">
        <f t="shared" si="184"/>
        <v>155</v>
      </c>
      <c r="Z301" s="90">
        <f t="shared" si="184"/>
        <v>0</v>
      </c>
      <c r="AA301" s="90">
        <f>K301</f>
        <v>80000</v>
      </c>
      <c r="AB301" s="90">
        <f t="shared" si="182"/>
        <v>-80000</v>
      </c>
      <c r="AC301" s="4" t="str">
        <f t="shared" si="182"/>
        <v/>
      </c>
      <c r="AD301" s="91">
        <f t="shared" si="182"/>
        <v>0</v>
      </c>
      <c r="AE301" s="79" t="str">
        <f>S301</f>
        <v>계</v>
      </c>
      <c r="AF301" s="79" t="str">
        <f>Q301&amp;"/"&amp;R301</f>
        <v>3/2</v>
      </c>
      <c r="AH301" s="20" t="str">
        <f t="shared" si="159"/>
        <v>삼평동 봇들1단지판교신미주</v>
      </c>
      <c r="AI301" s="87">
        <f t="shared" si="160"/>
        <v>33</v>
      </c>
      <c r="AJ301" s="79" t="str">
        <f>IF(AI301="","",$AJ$2)</f>
        <v>A-</v>
      </c>
      <c r="AK301" s="79" t="s">
        <v>13</v>
      </c>
      <c r="AL301" s="79" t="s">
        <v>62</v>
      </c>
      <c r="AM301" s="79" t="s">
        <v>63</v>
      </c>
      <c r="AN301" s="79" t="str">
        <f>IF(AI301="","",$AN$2)</f>
        <v>C</v>
      </c>
      <c r="AO301" s="79" t="str">
        <f>IF(N301="","",IF(N301&gt;=$AO$1/100,"O","X"))</f>
        <v/>
      </c>
      <c r="AP301" s="79" t="str">
        <f>IF(I301="","",IF(I301&lt;=$AP$1,"O","X"))</f>
        <v/>
      </c>
      <c r="AQ301" s="79" t="str">
        <f>IF(O301="","",IF(O301&lt;=$AQ$1,"O","X"))</f>
        <v>O</v>
      </c>
      <c r="AR301" s="79" t="str">
        <f>IF(M301="","",IF(M301&lt;=$AR$1,"O","X"))</f>
        <v>O</v>
      </c>
      <c r="AS301" s="79" t="s">
        <v>2</v>
      </c>
      <c r="AT301" s="79" t="str">
        <f>IF(OR(F301="",AI301=""),"",IF(AND((F301&lt;=85),(AI301&gt;=15)),"O","X"))</f>
        <v>O</v>
      </c>
      <c r="AU301" s="79" t="str">
        <f>IF(C301="","",IF(C301&gt;=$AU$1,"O","X"))</f>
        <v>O</v>
      </c>
      <c r="AV301" s="79" t="str">
        <f>IF(AO301="","",IF(AND(AO301="O",AP301="O",AR301="O",AT301="O",AU301="O"),"후보","X"))</f>
        <v/>
      </c>
    </row>
    <row r="302" spans="1:48" s="37" customFormat="1" ht="12" x14ac:dyDescent="0.3">
      <c r="A302" s="74" t="s">
        <v>2027</v>
      </c>
      <c r="B302" s="75" t="s">
        <v>1789</v>
      </c>
      <c r="C302" s="85">
        <v>1147</v>
      </c>
      <c r="D302" s="86">
        <v>109.1</v>
      </c>
      <c r="E302" s="87">
        <v>33</v>
      </c>
      <c r="F302" s="86">
        <v>83.2</v>
      </c>
      <c r="G302" s="17">
        <v>25</v>
      </c>
      <c r="H302" s="88">
        <v>155</v>
      </c>
      <c r="I302" s="89">
        <v>180000</v>
      </c>
      <c r="J302" s="89" t="s">
        <v>74</v>
      </c>
      <c r="K302" s="89">
        <v>83000</v>
      </c>
      <c r="L302" s="89" t="s">
        <v>74</v>
      </c>
      <c r="M302" s="90">
        <f>I302-K302</f>
        <v>97000</v>
      </c>
      <c r="N302" s="4">
        <f>IF(ISERROR(K302/I302),"",K302/I302)</f>
        <v>0.46111111111111114</v>
      </c>
      <c r="O302" s="91">
        <f>I302/E302</f>
        <v>5454.545454545455</v>
      </c>
      <c r="P302" s="91">
        <f>K302/E302</f>
        <v>2515.151515151515</v>
      </c>
      <c r="Q302" s="79">
        <v>3</v>
      </c>
      <c r="R302" s="79">
        <v>2</v>
      </c>
      <c r="S302" s="79" t="s">
        <v>72</v>
      </c>
      <c r="T302" s="5" t="s">
        <v>211</v>
      </c>
      <c r="U302" s="9"/>
      <c r="W302" s="86">
        <f t="shared" si="183"/>
        <v>109.1</v>
      </c>
      <c r="X302" s="87">
        <f t="shared" si="183"/>
        <v>33</v>
      </c>
      <c r="Y302" s="92">
        <f t="shared" si="184"/>
        <v>155</v>
      </c>
      <c r="Z302" s="90">
        <f t="shared" si="184"/>
        <v>180000</v>
      </c>
      <c r="AA302" s="90">
        <f>K302</f>
        <v>83000</v>
      </c>
      <c r="AB302" s="90">
        <f t="shared" si="182"/>
        <v>97000</v>
      </c>
      <c r="AC302" s="4">
        <f t="shared" si="182"/>
        <v>0.46111111111111114</v>
      </c>
      <c r="AD302" s="91">
        <f t="shared" si="182"/>
        <v>5454.545454545455</v>
      </c>
      <c r="AE302" s="79" t="str">
        <f>S302</f>
        <v>계</v>
      </c>
      <c r="AF302" s="79" t="str">
        <f>Q302&amp;"/"&amp;R302</f>
        <v>3/2</v>
      </c>
      <c r="AH302" s="20" t="str">
        <f t="shared" si="159"/>
        <v>삼평동 봇들1단지판교신미주</v>
      </c>
      <c r="AI302" s="87">
        <f t="shared" si="160"/>
        <v>33</v>
      </c>
      <c r="AJ302" s="79" t="str">
        <f>IF(AI302="","",$AJ$2)</f>
        <v>A-</v>
      </c>
      <c r="AK302" s="79" t="s">
        <v>13</v>
      </c>
      <c r="AL302" s="79" t="s">
        <v>62</v>
      </c>
      <c r="AM302" s="79" t="s">
        <v>63</v>
      </c>
      <c r="AN302" s="79" t="str">
        <f>IF(AI302="","",$AN$2)</f>
        <v>C</v>
      </c>
      <c r="AO302" s="79" t="str">
        <f>IF(N302="","",IF(N302&gt;=$AO$1/100,"O","X"))</f>
        <v>X</v>
      </c>
      <c r="AP302" s="79" t="str">
        <f>IF(I302="","",IF(I302&lt;=$AP$1,"O","X"))</f>
        <v>X</v>
      </c>
      <c r="AQ302" s="79" t="str">
        <f>IF(O302="","",IF(O302&lt;=$AQ$1,"O","X"))</f>
        <v>X</v>
      </c>
      <c r="AR302" s="79" t="str">
        <f>IF(M302="","",IF(M302&lt;=$AR$1,"O","X"))</f>
        <v>X</v>
      </c>
      <c r="AS302" s="79" t="s">
        <v>2</v>
      </c>
      <c r="AT302" s="79" t="str">
        <f>IF(OR(F302="",AI302=""),"",IF(AND((F302&lt;=85),(AI302&gt;=15)),"O","X"))</f>
        <v>O</v>
      </c>
      <c r="AU302" s="79" t="str">
        <f>IF(C302="","",IF(C302&gt;=$AU$1,"O","X"))</f>
        <v>O</v>
      </c>
      <c r="AV302" s="79" t="str">
        <f>IF(AO302="","",IF(AND(AO302="O",AP302="O",AR302="O",AT302="O",AU302="O"),"후보","X"))</f>
        <v>X</v>
      </c>
    </row>
    <row r="303" spans="1:48" s="37" customFormat="1" ht="12" x14ac:dyDescent="0.3">
      <c r="A303" s="74" t="s">
        <v>2028</v>
      </c>
      <c r="B303" s="75" t="s">
        <v>1773</v>
      </c>
      <c r="C303" s="85">
        <v>447</v>
      </c>
      <c r="D303" s="86">
        <v>110.6</v>
      </c>
      <c r="E303" s="87">
        <v>33</v>
      </c>
      <c r="F303" s="86">
        <v>84.5</v>
      </c>
      <c r="G303" s="17">
        <v>26</v>
      </c>
      <c r="H303" s="88">
        <v>66</v>
      </c>
      <c r="I303" s="89">
        <v>203000</v>
      </c>
      <c r="J303" s="89" t="s">
        <v>84</v>
      </c>
      <c r="K303" s="89">
        <v>100000</v>
      </c>
      <c r="L303" s="89" t="s">
        <v>66</v>
      </c>
      <c r="M303" s="90">
        <f t="shared" ref="M303:M366" si="185">I303-K303</f>
        <v>103000</v>
      </c>
      <c r="N303" s="4">
        <f t="shared" ref="N303:N366" si="186">IF(ISERROR(K303/I303),"",K303/I303)</f>
        <v>0.49261083743842365</v>
      </c>
      <c r="O303" s="91">
        <f t="shared" ref="O303:O366" si="187">I303/E303</f>
        <v>6151.515151515152</v>
      </c>
      <c r="P303" s="91">
        <f t="shared" ref="P303:P366" si="188">K303/E303</f>
        <v>3030.3030303030305</v>
      </c>
      <c r="Q303" s="79">
        <v>3</v>
      </c>
      <c r="R303" s="79">
        <v>2</v>
      </c>
      <c r="S303" s="79" t="s">
        <v>72</v>
      </c>
      <c r="T303" s="5" t="s">
        <v>212</v>
      </c>
      <c r="U303" s="9"/>
      <c r="W303" s="86">
        <f t="shared" si="183"/>
        <v>110.6</v>
      </c>
      <c r="X303" s="87">
        <f t="shared" si="183"/>
        <v>33</v>
      </c>
      <c r="Y303" s="92">
        <f t="shared" si="184"/>
        <v>66</v>
      </c>
      <c r="Z303" s="90">
        <f t="shared" si="184"/>
        <v>203000</v>
      </c>
      <c r="AA303" s="90">
        <f t="shared" ref="AA303:AA366" si="189">K303</f>
        <v>100000</v>
      </c>
      <c r="AB303" s="90">
        <f t="shared" si="182"/>
        <v>103000</v>
      </c>
      <c r="AC303" s="4">
        <f t="shared" si="182"/>
        <v>0.49261083743842365</v>
      </c>
      <c r="AD303" s="91">
        <f t="shared" si="182"/>
        <v>6151.515151515152</v>
      </c>
      <c r="AE303" s="79" t="str">
        <f t="shared" ref="AE303:AE366" si="190">S303</f>
        <v>계</v>
      </c>
      <c r="AF303" s="79" t="str">
        <f t="shared" ref="AF303:AF366" si="191">Q303&amp;"/"&amp;R303</f>
        <v>3/2</v>
      </c>
      <c r="AH303" s="20" t="str">
        <f t="shared" si="159"/>
        <v>삼평동 봇들8단지휴먼시아</v>
      </c>
      <c r="AI303" s="87">
        <f t="shared" si="160"/>
        <v>33</v>
      </c>
      <c r="AJ303" s="79" t="str">
        <f t="shared" ref="AJ303:AJ366" si="192">IF(AI303="","",$AJ$2)</f>
        <v>A-</v>
      </c>
      <c r="AK303" s="79" t="s">
        <v>13</v>
      </c>
      <c r="AL303" s="79" t="s">
        <v>62</v>
      </c>
      <c r="AM303" s="79" t="s">
        <v>63</v>
      </c>
      <c r="AN303" s="79" t="str">
        <f t="shared" ref="AN303:AN366" si="193">IF(AI303="","",$AN$2)</f>
        <v>C</v>
      </c>
      <c r="AO303" s="79" t="str">
        <f t="shared" ref="AO303:AO366" si="194">IF(N303="","",IF(N303&gt;=$AO$1/100,"O","X"))</f>
        <v>X</v>
      </c>
      <c r="AP303" s="79" t="str">
        <f t="shared" ref="AP303:AP366" si="195">IF(I303="","",IF(I303&lt;=$AP$1,"O","X"))</f>
        <v>X</v>
      </c>
      <c r="AQ303" s="79" t="str">
        <f t="shared" ref="AQ303:AQ366" si="196">IF(O303="","",IF(O303&lt;=$AQ$1,"O","X"))</f>
        <v>X</v>
      </c>
      <c r="AR303" s="79" t="str">
        <f t="shared" ref="AR303:AR366" si="197">IF(M303="","",IF(M303&lt;=$AR$1,"O","X"))</f>
        <v>X</v>
      </c>
      <c r="AS303" s="79" t="s">
        <v>2</v>
      </c>
      <c r="AT303" s="79" t="str">
        <f t="shared" ref="AT303:AT366" si="198">IF(OR(F303="",AI303=""),"",IF(AND((F303&lt;=85),(AI303&gt;=15)),"O","X"))</f>
        <v>O</v>
      </c>
      <c r="AU303" s="79" t="str">
        <f t="shared" ref="AU303:AU366" si="199">IF(C303="","",IF(C303&gt;=$AU$1,"O","X"))</f>
        <v>O</v>
      </c>
      <c r="AV303" s="79" t="str">
        <f t="shared" ref="AV303:AV366" si="200">IF(AO303="","",IF(AND(AO303="O",AP303="O",AR303="O",AT303="O",AU303="O"),"후보","X"))</f>
        <v>X</v>
      </c>
    </row>
    <row r="304" spans="1:48" s="37" customFormat="1" ht="12" x14ac:dyDescent="0.3">
      <c r="A304" s="74" t="s">
        <v>2028</v>
      </c>
      <c r="B304" s="75" t="s">
        <v>1773</v>
      </c>
      <c r="C304" s="85">
        <v>447</v>
      </c>
      <c r="D304" s="86">
        <v>110.7</v>
      </c>
      <c r="E304" s="87">
        <v>33</v>
      </c>
      <c r="F304" s="86">
        <v>84.6</v>
      </c>
      <c r="G304" s="17">
        <v>26</v>
      </c>
      <c r="H304" s="88">
        <v>36</v>
      </c>
      <c r="I304" s="89">
        <v>225000</v>
      </c>
      <c r="J304" s="89" t="s">
        <v>84</v>
      </c>
      <c r="K304" s="89"/>
      <c r="L304" s="89"/>
      <c r="M304" s="90">
        <f t="shared" si="185"/>
        <v>225000</v>
      </c>
      <c r="N304" s="4">
        <f t="shared" si="186"/>
        <v>0</v>
      </c>
      <c r="O304" s="91">
        <f t="shared" si="187"/>
        <v>6818.181818181818</v>
      </c>
      <c r="P304" s="91">
        <f t="shared" si="188"/>
        <v>0</v>
      </c>
      <c r="Q304" s="79">
        <v>3</v>
      </c>
      <c r="R304" s="79">
        <v>2</v>
      </c>
      <c r="S304" s="79" t="s">
        <v>72</v>
      </c>
      <c r="T304" s="5" t="s">
        <v>213</v>
      </c>
      <c r="U304" s="9"/>
      <c r="W304" s="86">
        <f t="shared" si="183"/>
        <v>110.7</v>
      </c>
      <c r="X304" s="87">
        <f t="shared" si="183"/>
        <v>33</v>
      </c>
      <c r="Y304" s="92">
        <f t="shared" si="184"/>
        <v>36</v>
      </c>
      <c r="Z304" s="90">
        <f t="shared" si="184"/>
        <v>225000</v>
      </c>
      <c r="AA304" s="90">
        <f t="shared" si="189"/>
        <v>0</v>
      </c>
      <c r="AB304" s="90">
        <f t="shared" si="182"/>
        <v>225000</v>
      </c>
      <c r="AC304" s="4">
        <f t="shared" si="182"/>
        <v>0</v>
      </c>
      <c r="AD304" s="91">
        <f t="shared" si="182"/>
        <v>6818.181818181818</v>
      </c>
      <c r="AE304" s="79" t="str">
        <f t="shared" si="190"/>
        <v>계</v>
      </c>
      <c r="AF304" s="79" t="str">
        <f t="shared" si="191"/>
        <v>3/2</v>
      </c>
      <c r="AH304" s="20" t="str">
        <f t="shared" si="159"/>
        <v>삼평동 봇들8단지휴먼시아</v>
      </c>
      <c r="AI304" s="87">
        <f t="shared" si="160"/>
        <v>33</v>
      </c>
      <c r="AJ304" s="79" t="str">
        <f t="shared" si="192"/>
        <v>A-</v>
      </c>
      <c r="AK304" s="79" t="s">
        <v>13</v>
      </c>
      <c r="AL304" s="79" t="s">
        <v>62</v>
      </c>
      <c r="AM304" s="79" t="s">
        <v>63</v>
      </c>
      <c r="AN304" s="79" t="str">
        <f t="shared" si="193"/>
        <v>C</v>
      </c>
      <c r="AO304" s="79" t="str">
        <f t="shared" si="194"/>
        <v>X</v>
      </c>
      <c r="AP304" s="79" t="str">
        <f t="shared" si="195"/>
        <v>X</v>
      </c>
      <c r="AQ304" s="79" t="str">
        <f t="shared" si="196"/>
        <v>X</v>
      </c>
      <c r="AR304" s="79" t="str">
        <f t="shared" si="197"/>
        <v>X</v>
      </c>
      <c r="AS304" s="79" t="s">
        <v>2</v>
      </c>
      <c r="AT304" s="79" t="str">
        <f t="shared" si="198"/>
        <v>O</v>
      </c>
      <c r="AU304" s="79" t="str">
        <f t="shared" si="199"/>
        <v>O</v>
      </c>
      <c r="AV304" s="79" t="str">
        <f t="shared" si="200"/>
        <v>X</v>
      </c>
    </row>
    <row r="305" spans="1:48" s="37" customFormat="1" ht="12" x14ac:dyDescent="0.3">
      <c r="A305" s="74" t="s">
        <v>2028</v>
      </c>
      <c r="B305" s="75" t="s">
        <v>1773</v>
      </c>
      <c r="C305" s="85">
        <v>447</v>
      </c>
      <c r="D305" s="86">
        <v>111.1</v>
      </c>
      <c r="E305" s="87">
        <v>34</v>
      </c>
      <c r="F305" s="86">
        <v>84.9</v>
      </c>
      <c r="G305" s="17">
        <v>26</v>
      </c>
      <c r="H305" s="88">
        <v>74</v>
      </c>
      <c r="I305" s="89">
        <v>230000</v>
      </c>
      <c r="J305" s="89" t="s">
        <v>74</v>
      </c>
      <c r="K305" s="89"/>
      <c r="L305" s="89"/>
      <c r="M305" s="90">
        <f t="shared" si="185"/>
        <v>230000</v>
      </c>
      <c r="N305" s="4">
        <f t="shared" si="186"/>
        <v>0</v>
      </c>
      <c r="O305" s="91">
        <f t="shared" si="187"/>
        <v>6764.7058823529414</v>
      </c>
      <c r="P305" s="91">
        <f t="shared" si="188"/>
        <v>0</v>
      </c>
      <c r="Q305" s="79">
        <v>3</v>
      </c>
      <c r="R305" s="79">
        <v>2</v>
      </c>
      <c r="S305" s="79" t="s">
        <v>72</v>
      </c>
      <c r="T305" s="5" t="s">
        <v>214</v>
      </c>
      <c r="U305" s="9"/>
      <c r="W305" s="86">
        <f t="shared" si="183"/>
        <v>111.1</v>
      </c>
      <c r="X305" s="87">
        <f t="shared" si="183"/>
        <v>34</v>
      </c>
      <c r="Y305" s="92">
        <f t="shared" si="184"/>
        <v>74</v>
      </c>
      <c r="Z305" s="90">
        <f t="shared" si="184"/>
        <v>230000</v>
      </c>
      <c r="AA305" s="90">
        <f t="shared" si="189"/>
        <v>0</v>
      </c>
      <c r="AB305" s="90">
        <f t="shared" si="182"/>
        <v>230000</v>
      </c>
      <c r="AC305" s="4">
        <f t="shared" si="182"/>
        <v>0</v>
      </c>
      <c r="AD305" s="91">
        <f t="shared" si="182"/>
        <v>6764.7058823529414</v>
      </c>
      <c r="AE305" s="79" t="str">
        <f t="shared" si="190"/>
        <v>계</v>
      </c>
      <c r="AF305" s="79" t="str">
        <f t="shared" si="191"/>
        <v>3/2</v>
      </c>
      <c r="AH305" s="20" t="str">
        <f t="shared" si="159"/>
        <v>삼평동 봇들8단지휴먼시아</v>
      </c>
      <c r="AI305" s="87">
        <f t="shared" si="160"/>
        <v>34</v>
      </c>
      <c r="AJ305" s="79" t="str">
        <f t="shared" si="192"/>
        <v>A-</v>
      </c>
      <c r="AK305" s="79" t="s">
        <v>13</v>
      </c>
      <c r="AL305" s="79" t="s">
        <v>62</v>
      </c>
      <c r="AM305" s="79" t="s">
        <v>63</v>
      </c>
      <c r="AN305" s="79" t="str">
        <f t="shared" si="193"/>
        <v>C</v>
      </c>
      <c r="AO305" s="79" t="str">
        <f t="shared" si="194"/>
        <v>X</v>
      </c>
      <c r="AP305" s="79" t="str">
        <f t="shared" si="195"/>
        <v>X</v>
      </c>
      <c r="AQ305" s="79" t="str">
        <f t="shared" si="196"/>
        <v>X</v>
      </c>
      <c r="AR305" s="79" t="str">
        <f t="shared" si="197"/>
        <v>X</v>
      </c>
      <c r="AS305" s="79" t="s">
        <v>2</v>
      </c>
      <c r="AT305" s="79" t="str">
        <f t="shared" si="198"/>
        <v>O</v>
      </c>
      <c r="AU305" s="79" t="str">
        <f t="shared" si="199"/>
        <v>O</v>
      </c>
      <c r="AV305" s="79" t="str">
        <f t="shared" si="200"/>
        <v>X</v>
      </c>
    </row>
    <row r="306" spans="1:48" s="37" customFormat="1" ht="12" x14ac:dyDescent="0.3">
      <c r="A306" s="74" t="s">
        <v>2028</v>
      </c>
      <c r="B306" s="75" t="s">
        <v>1773</v>
      </c>
      <c r="C306" s="85">
        <v>447</v>
      </c>
      <c r="D306" s="86">
        <v>111</v>
      </c>
      <c r="E306" s="87">
        <v>34</v>
      </c>
      <c r="F306" s="86">
        <v>84.8</v>
      </c>
      <c r="G306" s="17">
        <v>26</v>
      </c>
      <c r="H306" s="88">
        <v>21</v>
      </c>
      <c r="I306" s="89"/>
      <c r="J306" s="89"/>
      <c r="K306" s="89"/>
      <c r="L306" s="89"/>
      <c r="M306" s="90">
        <f t="shared" si="185"/>
        <v>0</v>
      </c>
      <c r="N306" s="4" t="str">
        <f t="shared" si="186"/>
        <v/>
      </c>
      <c r="O306" s="91">
        <f t="shared" si="187"/>
        <v>0</v>
      </c>
      <c r="P306" s="91">
        <f t="shared" si="188"/>
        <v>0</v>
      </c>
      <c r="Q306" s="79">
        <v>3</v>
      </c>
      <c r="R306" s="79">
        <v>2</v>
      </c>
      <c r="S306" s="79" t="s">
        <v>72</v>
      </c>
      <c r="T306" s="5" t="s">
        <v>152</v>
      </c>
      <c r="U306" s="9"/>
      <c r="W306" s="86">
        <f t="shared" si="183"/>
        <v>111</v>
      </c>
      <c r="X306" s="87">
        <f t="shared" si="183"/>
        <v>34</v>
      </c>
      <c r="Y306" s="92">
        <f t="shared" si="184"/>
        <v>21</v>
      </c>
      <c r="Z306" s="90">
        <f t="shared" si="184"/>
        <v>0</v>
      </c>
      <c r="AA306" s="90">
        <f t="shared" si="189"/>
        <v>0</v>
      </c>
      <c r="AB306" s="90">
        <f t="shared" si="182"/>
        <v>0</v>
      </c>
      <c r="AC306" s="4" t="str">
        <f t="shared" si="182"/>
        <v/>
      </c>
      <c r="AD306" s="91">
        <f t="shared" si="182"/>
        <v>0</v>
      </c>
      <c r="AE306" s="79" t="str">
        <f t="shared" si="190"/>
        <v>계</v>
      </c>
      <c r="AF306" s="79" t="str">
        <f t="shared" si="191"/>
        <v>3/2</v>
      </c>
      <c r="AH306" s="20" t="str">
        <f t="shared" si="159"/>
        <v>삼평동 봇들8단지휴먼시아</v>
      </c>
      <c r="AI306" s="87">
        <f t="shared" si="160"/>
        <v>34</v>
      </c>
      <c r="AJ306" s="79" t="str">
        <f t="shared" si="192"/>
        <v>A-</v>
      </c>
      <c r="AK306" s="79" t="s">
        <v>13</v>
      </c>
      <c r="AL306" s="79" t="s">
        <v>62</v>
      </c>
      <c r="AM306" s="79" t="s">
        <v>63</v>
      </c>
      <c r="AN306" s="79" t="str">
        <f t="shared" si="193"/>
        <v>C</v>
      </c>
      <c r="AO306" s="79" t="str">
        <f t="shared" si="194"/>
        <v/>
      </c>
      <c r="AP306" s="79" t="str">
        <f t="shared" si="195"/>
        <v/>
      </c>
      <c r="AQ306" s="79" t="str">
        <f t="shared" si="196"/>
        <v>O</v>
      </c>
      <c r="AR306" s="79" t="str">
        <f t="shared" si="197"/>
        <v>O</v>
      </c>
      <c r="AS306" s="79" t="s">
        <v>2</v>
      </c>
      <c r="AT306" s="79" t="str">
        <f t="shared" si="198"/>
        <v>O</v>
      </c>
      <c r="AU306" s="79" t="str">
        <f t="shared" si="199"/>
        <v>O</v>
      </c>
      <c r="AV306" s="79" t="str">
        <f t="shared" si="200"/>
        <v/>
      </c>
    </row>
    <row r="307" spans="1:48" s="37" customFormat="1" ht="12" x14ac:dyDescent="0.3">
      <c r="A307" s="74" t="s">
        <v>2028</v>
      </c>
      <c r="B307" s="75" t="s">
        <v>1773</v>
      </c>
      <c r="C307" s="85">
        <v>447</v>
      </c>
      <c r="D307" s="86">
        <v>133.30000000000001</v>
      </c>
      <c r="E307" s="87">
        <v>40</v>
      </c>
      <c r="F307" s="86">
        <v>101.8</v>
      </c>
      <c r="G307" s="17">
        <v>31</v>
      </c>
      <c r="H307" s="88">
        <v>132</v>
      </c>
      <c r="I307" s="89">
        <v>240000</v>
      </c>
      <c r="J307" s="89" t="s">
        <v>74</v>
      </c>
      <c r="K307" s="89">
        <v>130000</v>
      </c>
      <c r="L307" s="89" t="s">
        <v>69</v>
      </c>
      <c r="M307" s="90">
        <f t="shared" si="185"/>
        <v>110000</v>
      </c>
      <c r="N307" s="4">
        <f t="shared" si="186"/>
        <v>0.54166666666666663</v>
      </c>
      <c r="O307" s="91">
        <f t="shared" si="187"/>
        <v>6000</v>
      </c>
      <c r="P307" s="91">
        <f t="shared" si="188"/>
        <v>3250</v>
      </c>
      <c r="Q307" s="79">
        <v>3</v>
      </c>
      <c r="R307" s="79">
        <v>2</v>
      </c>
      <c r="S307" s="79" t="s">
        <v>72</v>
      </c>
      <c r="T307" s="5" t="s">
        <v>215</v>
      </c>
      <c r="U307" s="9"/>
      <c r="W307" s="86">
        <f t="shared" si="183"/>
        <v>133.30000000000001</v>
      </c>
      <c r="X307" s="87">
        <f t="shared" si="183"/>
        <v>40</v>
      </c>
      <c r="Y307" s="92">
        <f t="shared" si="184"/>
        <v>132</v>
      </c>
      <c r="Z307" s="90">
        <f t="shared" si="184"/>
        <v>240000</v>
      </c>
      <c r="AA307" s="90">
        <f t="shared" si="189"/>
        <v>130000</v>
      </c>
      <c r="AB307" s="90">
        <f t="shared" si="182"/>
        <v>110000</v>
      </c>
      <c r="AC307" s="4">
        <f t="shared" si="182"/>
        <v>0.54166666666666663</v>
      </c>
      <c r="AD307" s="91">
        <f t="shared" si="182"/>
        <v>6000</v>
      </c>
      <c r="AE307" s="79" t="str">
        <f t="shared" si="190"/>
        <v>계</v>
      </c>
      <c r="AF307" s="79" t="str">
        <f t="shared" si="191"/>
        <v>3/2</v>
      </c>
      <c r="AH307" s="20" t="str">
        <f t="shared" si="159"/>
        <v>삼평동 봇들8단지휴먼시아</v>
      </c>
      <c r="AI307" s="87">
        <f t="shared" si="160"/>
        <v>40</v>
      </c>
      <c r="AJ307" s="79" t="str">
        <f t="shared" si="192"/>
        <v>A-</v>
      </c>
      <c r="AK307" s="79" t="s">
        <v>13</v>
      </c>
      <c r="AL307" s="79" t="s">
        <v>62</v>
      </c>
      <c r="AM307" s="79" t="s">
        <v>63</v>
      </c>
      <c r="AN307" s="79" t="str">
        <f t="shared" si="193"/>
        <v>C</v>
      </c>
      <c r="AO307" s="79" t="str">
        <f t="shared" si="194"/>
        <v>X</v>
      </c>
      <c r="AP307" s="79" t="str">
        <f t="shared" si="195"/>
        <v>X</v>
      </c>
      <c r="AQ307" s="79" t="str">
        <f t="shared" si="196"/>
        <v>X</v>
      </c>
      <c r="AR307" s="79" t="str">
        <f t="shared" si="197"/>
        <v>X</v>
      </c>
      <c r="AS307" s="79" t="s">
        <v>2</v>
      </c>
      <c r="AT307" s="79" t="str">
        <f t="shared" si="198"/>
        <v>X</v>
      </c>
      <c r="AU307" s="79" t="str">
        <f t="shared" si="199"/>
        <v>O</v>
      </c>
      <c r="AV307" s="79" t="str">
        <f t="shared" si="200"/>
        <v>X</v>
      </c>
    </row>
    <row r="308" spans="1:48" s="37" customFormat="1" ht="12" x14ac:dyDescent="0.3">
      <c r="A308" s="74" t="s">
        <v>2028</v>
      </c>
      <c r="B308" s="75" t="s">
        <v>1773</v>
      </c>
      <c r="C308" s="85">
        <v>447</v>
      </c>
      <c r="D308" s="86">
        <v>133.30000000000001</v>
      </c>
      <c r="E308" s="87">
        <v>40</v>
      </c>
      <c r="F308" s="86">
        <v>101.8</v>
      </c>
      <c r="G308" s="17">
        <v>31</v>
      </c>
      <c r="H308" s="88">
        <v>88</v>
      </c>
      <c r="I308" s="89">
        <v>240000</v>
      </c>
      <c r="J308" s="89" t="s">
        <v>74</v>
      </c>
      <c r="K308" s="89">
        <v>130000</v>
      </c>
      <c r="L308" s="89" t="s">
        <v>69</v>
      </c>
      <c r="M308" s="90">
        <f t="shared" si="185"/>
        <v>110000</v>
      </c>
      <c r="N308" s="4">
        <f t="shared" si="186"/>
        <v>0.54166666666666663</v>
      </c>
      <c r="O308" s="91">
        <f t="shared" si="187"/>
        <v>6000</v>
      </c>
      <c r="P308" s="91">
        <f t="shared" si="188"/>
        <v>3250</v>
      </c>
      <c r="Q308" s="79">
        <v>3</v>
      </c>
      <c r="R308" s="79">
        <v>2</v>
      </c>
      <c r="S308" s="79" t="s">
        <v>72</v>
      </c>
      <c r="T308" s="5" t="s">
        <v>216</v>
      </c>
      <c r="U308" s="9"/>
      <c r="W308" s="86">
        <f t="shared" si="183"/>
        <v>133.30000000000001</v>
      </c>
      <c r="X308" s="87">
        <f t="shared" si="183"/>
        <v>40</v>
      </c>
      <c r="Y308" s="92">
        <f t="shared" si="184"/>
        <v>88</v>
      </c>
      <c r="Z308" s="90">
        <f t="shared" si="184"/>
        <v>240000</v>
      </c>
      <c r="AA308" s="90">
        <f t="shared" si="189"/>
        <v>130000</v>
      </c>
      <c r="AB308" s="90">
        <f t="shared" ref="AB308:AD323" si="201">M308</f>
        <v>110000</v>
      </c>
      <c r="AC308" s="4">
        <f t="shared" si="201"/>
        <v>0.54166666666666663</v>
      </c>
      <c r="AD308" s="91">
        <f t="shared" si="201"/>
        <v>6000</v>
      </c>
      <c r="AE308" s="79" t="str">
        <f t="shared" si="190"/>
        <v>계</v>
      </c>
      <c r="AF308" s="79" t="str">
        <f t="shared" si="191"/>
        <v>3/2</v>
      </c>
      <c r="AH308" s="20" t="str">
        <f t="shared" si="159"/>
        <v>삼평동 봇들8단지휴먼시아</v>
      </c>
      <c r="AI308" s="87">
        <f t="shared" si="160"/>
        <v>40</v>
      </c>
      <c r="AJ308" s="79" t="str">
        <f t="shared" si="192"/>
        <v>A-</v>
      </c>
      <c r="AK308" s="79" t="s">
        <v>13</v>
      </c>
      <c r="AL308" s="79" t="s">
        <v>62</v>
      </c>
      <c r="AM308" s="79" t="s">
        <v>63</v>
      </c>
      <c r="AN308" s="79" t="str">
        <f t="shared" si="193"/>
        <v>C</v>
      </c>
      <c r="AO308" s="79" t="str">
        <f t="shared" si="194"/>
        <v>X</v>
      </c>
      <c r="AP308" s="79" t="str">
        <f t="shared" si="195"/>
        <v>X</v>
      </c>
      <c r="AQ308" s="79" t="str">
        <f t="shared" si="196"/>
        <v>X</v>
      </c>
      <c r="AR308" s="79" t="str">
        <f t="shared" si="197"/>
        <v>X</v>
      </c>
      <c r="AS308" s="79" t="s">
        <v>2</v>
      </c>
      <c r="AT308" s="79" t="str">
        <f t="shared" si="198"/>
        <v>X</v>
      </c>
      <c r="AU308" s="79" t="str">
        <f t="shared" si="199"/>
        <v>O</v>
      </c>
      <c r="AV308" s="79" t="str">
        <f t="shared" si="200"/>
        <v>X</v>
      </c>
    </row>
    <row r="309" spans="1:48" s="37" customFormat="1" ht="12" x14ac:dyDescent="0.3">
      <c r="A309" s="74" t="s">
        <v>2028</v>
      </c>
      <c r="B309" s="75" t="s">
        <v>1773</v>
      </c>
      <c r="C309" s="85">
        <v>447</v>
      </c>
      <c r="D309" s="86">
        <v>155.6</v>
      </c>
      <c r="E309" s="87">
        <v>47</v>
      </c>
      <c r="F309" s="86">
        <v>118.9</v>
      </c>
      <c r="G309" s="17">
        <v>36</v>
      </c>
      <c r="H309" s="88">
        <v>30</v>
      </c>
      <c r="I309" s="89"/>
      <c r="J309" s="89"/>
      <c r="K309" s="89"/>
      <c r="L309" s="89"/>
      <c r="M309" s="90">
        <f t="shared" si="185"/>
        <v>0</v>
      </c>
      <c r="N309" s="4" t="str">
        <f t="shared" si="186"/>
        <v/>
      </c>
      <c r="O309" s="91">
        <f t="shared" si="187"/>
        <v>0</v>
      </c>
      <c r="P309" s="91">
        <f t="shared" si="188"/>
        <v>0</v>
      </c>
      <c r="Q309" s="79">
        <v>4</v>
      </c>
      <c r="R309" s="79">
        <v>2</v>
      </c>
      <c r="S309" s="79" t="s">
        <v>72</v>
      </c>
      <c r="T309" s="5">
        <v>155</v>
      </c>
      <c r="U309" s="9"/>
      <c r="W309" s="86">
        <f t="shared" si="183"/>
        <v>155.6</v>
      </c>
      <c r="X309" s="87">
        <f t="shared" si="183"/>
        <v>47</v>
      </c>
      <c r="Y309" s="92">
        <f t="shared" si="184"/>
        <v>30</v>
      </c>
      <c r="Z309" s="90">
        <f t="shared" si="184"/>
        <v>0</v>
      </c>
      <c r="AA309" s="90">
        <f t="shared" si="189"/>
        <v>0</v>
      </c>
      <c r="AB309" s="90">
        <f t="shared" si="201"/>
        <v>0</v>
      </c>
      <c r="AC309" s="4" t="str">
        <f t="shared" si="201"/>
        <v/>
      </c>
      <c r="AD309" s="91">
        <f t="shared" si="201"/>
        <v>0</v>
      </c>
      <c r="AE309" s="79" t="str">
        <f t="shared" si="190"/>
        <v>계</v>
      </c>
      <c r="AF309" s="79" t="str">
        <f t="shared" si="191"/>
        <v>4/2</v>
      </c>
      <c r="AH309" s="20" t="str">
        <f t="shared" si="159"/>
        <v>삼평동 봇들8단지휴먼시아</v>
      </c>
      <c r="AI309" s="87">
        <f t="shared" si="160"/>
        <v>47</v>
      </c>
      <c r="AJ309" s="79" t="str">
        <f t="shared" si="192"/>
        <v>A-</v>
      </c>
      <c r="AK309" s="79" t="s">
        <v>13</v>
      </c>
      <c r="AL309" s="79" t="s">
        <v>62</v>
      </c>
      <c r="AM309" s="79" t="s">
        <v>63</v>
      </c>
      <c r="AN309" s="79" t="str">
        <f t="shared" si="193"/>
        <v>C</v>
      </c>
      <c r="AO309" s="79" t="str">
        <f t="shared" si="194"/>
        <v/>
      </c>
      <c r="AP309" s="79" t="str">
        <f t="shared" si="195"/>
        <v/>
      </c>
      <c r="AQ309" s="79" t="str">
        <f t="shared" si="196"/>
        <v>O</v>
      </c>
      <c r="AR309" s="79" t="str">
        <f t="shared" si="197"/>
        <v>O</v>
      </c>
      <c r="AS309" s="79" t="s">
        <v>2</v>
      </c>
      <c r="AT309" s="79" t="str">
        <f t="shared" si="198"/>
        <v>X</v>
      </c>
      <c r="AU309" s="79" t="str">
        <f t="shared" si="199"/>
        <v>O</v>
      </c>
      <c r="AV309" s="79" t="str">
        <f t="shared" si="200"/>
        <v/>
      </c>
    </row>
    <row r="310" spans="1:48" s="37" customFormat="1" ht="12" x14ac:dyDescent="0.3">
      <c r="A310" s="74" t="s">
        <v>1791</v>
      </c>
      <c r="B310" s="75" t="s">
        <v>1788</v>
      </c>
      <c r="C310" s="85">
        <v>850</v>
      </c>
      <c r="D310" s="86">
        <v>127.2</v>
      </c>
      <c r="E310" s="87">
        <v>38</v>
      </c>
      <c r="F310" s="86">
        <v>101.1</v>
      </c>
      <c r="G310" s="17">
        <v>31</v>
      </c>
      <c r="H310" s="88">
        <v>101</v>
      </c>
      <c r="I310" s="89">
        <v>235000</v>
      </c>
      <c r="J310" s="89" t="s">
        <v>103</v>
      </c>
      <c r="K310" s="89">
        <v>110000</v>
      </c>
      <c r="L310" s="89" t="s">
        <v>69</v>
      </c>
      <c r="M310" s="90">
        <f t="shared" si="185"/>
        <v>125000</v>
      </c>
      <c r="N310" s="4">
        <f t="shared" si="186"/>
        <v>0.46808510638297873</v>
      </c>
      <c r="O310" s="91">
        <f t="shared" si="187"/>
        <v>6184.2105263157891</v>
      </c>
      <c r="P310" s="91">
        <f t="shared" si="188"/>
        <v>2894.7368421052633</v>
      </c>
      <c r="Q310" s="79">
        <v>3</v>
      </c>
      <c r="R310" s="79">
        <v>2</v>
      </c>
      <c r="S310" s="79" t="s">
        <v>72</v>
      </c>
      <c r="T310" s="5" t="s">
        <v>217</v>
      </c>
      <c r="U310" s="9"/>
      <c r="W310" s="86">
        <f t="shared" si="183"/>
        <v>127.2</v>
      </c>
      <c r="X310" s="87">
        <f t="shared" si="183"/>
        <v>38</v>
      </c>
      <c r="Y310" s="92">
        <f t="shared" si="184"/>
        <v>101</v>
      </c>
      <c r="Z310" s="90">
        <f t="shared" si="184"/>
        <v>235000</v>
      </c>
      <c r="AA310" s="90">
        <f t="shared" si="189"/>
        <v>110000</v>
      </c>
      <c r="AB310" s="90">
        <f t="shared" si="201"/>
        <v>125000</v>
      </c>
      <c r="AC310" s="4">
        <f t="shared" si="201"/>
        <v>0.46808510638297873</v>
      </c>
      <c r="AD310" s="91">
        <f t="shared" si="201"/>
        <v>6184.2105263157891</v>
      </c>
      <c r="AE310" s="79" t="str">
        <f t="shared" si="190"/>
        <v>계</v>
      </c>
      <c r="AF310" s="79" t="str">
        <f t="shared" si="191"/>
        <v>3/2</v>
      </c>
      <c r="AH310" s="20" t="str">
        <f t="shared" si="159"/>
        <v>삼평동 봇들9단지휴먼시아어울림</v>
      </c>
      <c r="AI310" s="87">
        <f t="shared" si="160"/>
        <v>38</v>
      </c>
      <c r="AJ310" s="79" t="str">
        <f t="shared" si="192"/>
        <v>A-</v>
      </c>
      <c r="AK310" s="79" t="s">
        <v>13</v>
      </c>
      <c r="AL310" s="79" t="s">
        <v>62</v>
      </c>
      <c r="AM310" s="79" t="s">
        <v>63</v>
      </c>
      <c r="AN310" s="79" t="str">
        <f t="shared" si="193"/>
        <v>C</v>
      </c>
      <c r="AO310" s="79" t="str">
        <f t="shared" si="194"/>
        <v>X</v>
      </c>
      <c r="AP310" s="79" t="str">
        <f t="shared" si="195"/>
        <v>X</v>
      </c>
      <c r="AQ310" s="79" t="str">
        <f t="shared" si="196"/>
        <v>X</v>
      </c>
      <c r="AR310" s="79" t="str">
        <f t="shared" si="197"/>
        <v>X</v>
      </c>
      <c r="AS310" s="79" t="s">
        <v>2</v>
      </c>
      <c r="AT310" s="79" t="str">
        <f t="shared" si="198"/>
        <v>X</v>
      </c>
      <c r="AU310" s="79" t="str">
        <f t="shared" si="199"/>
        <v>O</v>
      </c>
      <c r="AV310" s="79" t="str">
        <f t="shared" si="200"/>
        <v>X</v>
      </c>
    </row>
    <row r="311" spans="1:48" s="37" customFormat="1" ht="12" x14ac:dyDescent="0.3">
      <c r="A311" s="74" t="s">
        <v>1791</v>
      </c>
      <c r="B311" s="75" t="s">
        <v>1788</v>
      </c>
      <c r="C311" s="85">
        <v>850</v>
      </c>
      <c r="D311" s="86">
        <v>127.2</v>
      </c>
      <c r="E311" s="87">
        <v>38</v>
      </c>
      <c r="F311" s="86">
        <v>101.1</v>
      </c>
      <c r="G311" s="17">
        <v>31</v>
      </c>
      <c r="H311" s="88">
        <v>70</v>
      </c>
      <c r="I311" s="89">
        <v>235000</v>
      </c>
      <c r="J311" s="89" t="s">
        <v>103</v>
      </c>
      <c r="K311" s="89">
        <v>110000</v>
      </c>
      <c r="L311" s="89" t="s">
        <v>69</v>
      </c>
      <c r="M311" s="90">
        <f t="shared" si="185"/>
        <v>125000</v>
      </c>
      <c r="N311" s="4">
        <f t="shared" si="186"/>
        <v>0.46808510638297873</v>
      </c>
      <c r="O311" s="91">
        <f t="shared" si="187"/>
        <v>6184.2105263157891</v>
      </c>
      <c r="P311" s="91">
        <f t="shared" si="188"/>
        <v>2894.7368421052633</v>
      </c>
      <c r="Q311" s="79">
        <v>3</v>
      </c>
      <c r="R311" s="79">
        <v>2</v>
      </c>
      <c r="S311" s="79" t="s">
        <v>72</v>
      </c>
      <c r="T311" s="5" t="s">
        <v>218</v>
      </c>
      <c r="U311" s="9"/>
      <c r="W311" s="86">
        <f t="shared" si="183"/>
        <v>127.2</v>
      </c>
      <c r="X311" s="87">
        <f t="shared" si="183"/>
        <v>38</v>
      </c>
      <c r="Y311" s="92">
        <f t="shared" si="184"/>
        <v>70</v>
      </c>
      <c r="Z311" s="90">
        <f t="shared" si="184"/>
        <v>235000</v>
      </c>
      <c r="AA311" s="90">
        <f t="shared" si="189"/>
        <v>110000</v>
      </c>
      <c r="AB311" s="90">
        <f t="shared" si="201"/>
        <v>125000</v>
      </c>
      <c r="AC311" s="4">
        <f t="shared" si="201"/>
        <v>0.46808510638297873</v>
      </c>
      <c r="AD311" s="91">
        <f t="shared" si="201"/>
        <v>6184.2105263157891</v>
      </c>
      <c r="AE311" s="79" t="str">
        <f t="shared" si="190"/>
        <v>계</v>
      </c>
      <c r="AF311" s="79" t="str">
        <f t="shared" si="191"/>
        <v>3/2</v>
      </c>
      <c r="AH311" s="20" t="str">
        <f t="shared" si="159"/>
        <v>삼평동 봇들9단지휴먼시아어울림</v>
      </c>
      <c r="AI311" s="87">
        <f t="shared" si="160"/>
        <v>38</v>
      </c>
      <c r="AJ311" s="79" t="str">
        <f t="shared" si="192"/>
        <v>A-</v>
      </c>
      <c r="AK311" s="79" t="s">
        <v>13</v>
      </c>
      <c r="AL311" s="79" t="s">
        <v>62</v>
      </c>
      <c r="AM311" s="79" t="s">
        <v>63</v>
      </c>
      <c r="AN311" s="79" t="str">
        <f t="shared" si="193"/>
        <v>C</v>
      </c>
      <c r="AO311" s="79" t="str">
        <f t="shared" si="194"/>
        <v>X</v>
      </c>
      <c r="AP311" s="79" t="str">
        <f t="shared" si="195"/>
        <v>X</v>
      </c>
      <c r="AQ311" s="79" t="str">
        <f t="shared" si="196"/>
        <v>X</v>
      </c>
      <c r="AR311" s="79" t="str">
        <f t="shared" si="197"/>
        <v>X</v>
      </c>
      <c r="AS311" s="79" t="s">
        <v>2</v>
      </c>
      <c r="AT311" s="79" t="str">
        <f t="shared" si="198"/>
        <v>X</v>
      </c>
      <c r="AU311" s="79" t="str">
        <f t="shared" si="199"/>
        <v>O</v>
      </c>
      <c r="AV311" s="79" t="str">
        <f t="shared" si="200"/>
        <v>X</v>
      </c>
    </row>
    <row r="312" spans="1:48" s="37" customFormat="1" ht="12" x14ac:dyDescent="0.3">
      <c r="A312" s="74" t="s">
        <v>1791</v>
      </c>
      <c r="B312" s="75" t="s">
        <v>1788</v>
      </c>
      <c r="C312" s="85">
        <v>850</v>
      </c>
      <c r="D312" s="86">
        <v>127.1</v>
      </c>
      <c r="E312" s="87">
        <v>38</v>
      </c>
      <c r="F312" s="86">
        <v>101</v>
      </c>
      <c r="G312" s="17">
        <v>31</v>
      </c>
      <c r="H312" s="88">
        <v>63</v>
      </c>
      <c r="I312" s="89">
        <v>250000</v>
      </c>
      <c r="J312" s="89" t="s">
        <v>84</v>
      </c>
      <c r="K312" s="89">
        <v>110000</v>
      </c>
      <c r="L312" s="89" t="s">
        <v>64</v>
      </c>
      <c r="M312" s="90">
        <f t="shared" si="185"/>
        <v>140000</v>
      </c>
      <c r="N312" s="4">
        <f t="shared" si="186"/>
        <v>0.44</v>
      </c>
      <c r="O312" s="91">
        <f t="shared" si="187"/>
        <v>6578.9473684210525</v>
      </c>
      <c r="P312" s="91">
        <f t="shared" si="188"/>
        <v>2894.7368421052633</v>
      </c>
      <c r="Q312" s="79">
        <v>3</v>
      </c>
      <c r="R312" s="79">
        <v>2</v>
      </c>
      <c r="S312" s="79" t="s">
        <v>72</v>
      </c>
      <c r="T312" s="5" t="s">
        <v>219</v>
      </c>
      <c r="U312" s="9"/>
      <c r="W312" s="86">
        <f t="shared" si="183"/>
        <v>127.1</v>
      </c>
      <c r="X312" s="87">
        <f t="shared" si="183"/>
        <v>38</v>
      </c>
      <c r="Y312" s="92">
        <f t="shared" si="184"/>
        <v>63</v>
      </c>
      <c r="Z312" s="90">
        <f t="shared" si="184"/>
        <v>250000</v>
      </c>
      <c r="AA312" s="90">
        <f t="shared" si="189"/>
        <v>110000</v>
      </c>
      <c r="AB312" s="90">
        <f t="shared" si="201"/>
        <v>140000</v>
      </c>
      <c r="AC312" s="4">
        <f t="shared" si="201"/>
        <v>0.44</v>
      </c>
      <c r="AD312" s="91">
        <f t="shared" si="201"/>
        <v>6578.9473684210525</v>
      </c>
      <c r="AE312" s="79" t="str">
        <f t="shared" si="190"/>
        <v>계</v>
      </c>
      <c r="AF312" s="79" t="str">
        <f t="shared" si="191"/>
        <v>3/2</v>
      </c>
      <c r="AH312" s="20" t="str">
        <f t="shared" si="159"/>
        <v>삼평동 봇들9단지휴먼시아어울림</v>
      </c>
      <c r="AI312" s="87">
        <f t="shared" si="160"/>
        <v>38</v>
      </c>
      <c r="AJ312" s="79" t="str">
        <f t="shared" si="192"/>
        <v>A-</v>
      </c>
      <c r="AK312" s="79" t="s">
        <v>13</v>
      </c>
      <c r="AL312" s="79" t="s">
        <v>62</v>
      </c>
      <c r="AM312" s="79" t="s">
        <v>63</v>
      </c>
      <c r="AN312" s="79" t="str">
        <f t="shared" si="193"/>
        <v>C</v>
      </c>
      <c r="AO312" s="79" t="str">
        <f t="shared" si="194"/>
        <v>X</v>
      </c>
      <c r="AP312" s="79" t="str">
        <f t="shared" si="195"/>
        <v>X</v>
      </c>
      <c r="AQ312" s="79" t="str">
        <f t="shared" si="196"/>
        <v>X</v>
      </c>
      <c r="AR312" s="79" t="str">
        <f t="shared" si="197"/>
        <v>X</v>
      </c>
      <c r="AS312" s="79" t="s">
        <v>2</v>
      </c>
      <c r="AT312" s="79" t="str">
        <f t="shared" si="198"/>
        <v>X</v>
      </c>
      <c r="AU312" s="79" t="str">
        <f t="shared" si="199"/>
        <v>O</v>
      </c>
      <c r="AV312" s="79" t="str">
        <f t="shared" si="200"/>
        <v>X</v>
      </c>
    </row>
    <row r="313" spans="1:48" s="37" customFormat="1" ht="12" x14ac:dyDescent="0.3">
      <c r="A313" s="74" t="s">
        <v>1791</v>
      </c>
      <c r="B313" s="75" t="s">
        <v>1788</v>
      </c>
      <c r="C313" s="85">
        <v>850</v>
      </c>
      <c r="D313" s="86">
        <v>127.3</v>
      </c>
      <c r="E313" s="87">
        <v>38</v>
      </c>
      <c r="F313" s="86">
        <v>101.1</v>
      </c>
      <c r="G313" s="17">
        <v>31</v>
      </c>
      <c r="H313" s="88">
        <v>57</v>
      </c>
      <c r="I313" s="89"/>
      <c r="J313" s="89"/>
      <c r="K313" s="89">
        <v>110000</v>
      </c>
      <c r="L313" s="89" t="s">
        <v>74</v>
      </c>
      <c r="M313" s="90">
        <f t="shared" si="185"/>
        <v>-110000</v>
      </c>
      <c r="N313" s="4" t="str">
        <f t="shared" si="186"/>
        <v/>
      </c>
      <c r="O313" s="91">
        <f t="shared" si="187"/>
        <v>0</v>
      </c>
      <c r="P313" s="91">
        <f t="shared" si="188"/>
        <v>2894.7368421052633</v>
      </c>
      <c r="Q313" s="79">
        <v>3</v>
      </c>
      <c r="R313" s="79">
        <v>2</v>
      </c>
      <c r="S313" s="79" t="s">
        <v>72</v>
      </c>
      <c r="T313" s="5" t="s">
        <v>220</v>
      </c>
      <c r="U313" s="9"/>
      <c r="W313" s="86">
        <f t="shared" si="183"/>
        <v>127.3</v>
      </c>
      <c r="X313" s="87">
        <f t="shared" si="183"/>
        <v>38</v>
      </c>
      <c r="Y313" s="92">
        <f t="shared" si="184"/>
        <v>57</v>
      </c>
      <c r="Z313" s="90">
        <f t="shared" si="184"/>
        <v>0</v>
      </c>
      <c r="AA313" s="90">
        <f t="shared" si="189"/>
        <v>110000</v>
      </c>
      <c r="AB313" s="90">
        <f t="shared" si="201"/>
        <v>-110000</v>
      </c>
      <c r="AC313" s="4" t="str">
        <f t="shared" si="201"/>
        <v/>
      </c>
      <c r="AD313" s="91">
        <f t="shared" si="201"/>
        <v>0</v>
      </c>
      <c r="AE313" s="79" t="str">
        <f t="shared" si="190"/>
        <v>계</v>
      </c>
      <c r="AF313" s="79" t="str">
        <f t="shared" si="191"/>
        <v>3/2</v>
      </c>
      <c r="AH313" s="20" t="str">
        <f t="shared" si="159"/>
        <v>삼평동 봇들9단지휴먼시아어울림</v>
      </c>
      <c r="AI313" s="87">
        <f t="shared" si="160"/>
        <v>38</v>
      </c>
      <c r="AJ313" s="79" t="str">
        <f t="shared" si="192"/>
        <v>A-</v>
      </c>
      <c r="AK313" s="79" t="s">
        <v>13</v>
      </c>
      <c r="AL313" s="79" t="s">
        <v>62</v>
      </c>
      <c r="AM313" s="79" t="s">
        <v>63</v>
      </c>
      <c r="AN313" s="79" t="str">
        <f t="shared" si="193"/>
        <v>C</v>
      </c>
      <c r="AO313" s="79" t="str">
        <f t="shared" si="194"/>
        <v/>
      </c>
      <c r="AP313" s="79" t="str">
        <f t="shared" si="195"/>
        <v/>
      </c>
      <c r="AQ313" s="79" t="str">
        <f t="shared" si="196"/>
        <v>O</v>
      </c>
      <c r="AR313" s="79" t="str">
        <f t="shared" si="197"/>
        <v>O</v>
      </c>
      <c r="AS313" s="79" t="s">
        <v>2</v>
      </c>
      <c r="AT313" s="79" t="str">
        <f t="shared" si="198"/>
        <v>X</v>
      </c>
      <c r="AU313" s="79" t="str">
        <f t="shared" si="199"/>
        <v>O</v>
      </c>
      <c r="AV313" s="79" t="str">
        <f t="shared" si="200"/>
        <v/>
      </c>
    </row>
    <row r="314" spans="1:48" s="37" customFormat="1" ht="12" x14ac:dyDescent="0.3">
      <c r="A314" s="74" t="s">
        <v>1791</v>
      </c>
      <c r="B314" s="75" t="s">
        <v>1788</v>
      </c>
      <c r="C314" s="85">
        <v>850</v>
      </c>
      <c r="D314" s="86">
        <v>127.2</v>
      </c>
      <c r="E314" s="87">
        <v>38</v>
      </c>
      <c r="F314" s="86">
        <v>101.1</v>
      </c>
      <c r="G314" s="17">
        <v>31</v>
      </c>
      <c r="H314" s="88">
        <v>36</v>
      </c>
      <c r="I314" s="89">
        <v>235000</v>
      </c>
      <c r="J314" s="89" t="s">
        <v>103</v>
      </c>
      <c r="K314" s="89">
        <v>110000</v>
      </c>
      <c r="L314" s="89" t="s">
        <v>69</v>
      </c>
      <c r="M314" s="90">
        <f t="shared" si="185"/>
        <v>125000</v>
      </c>
      <c r="N314" s="4">
        <f t="shared" si="186"/>
        <v>0.46808510638297873</v>
      </c>
      <c r="O314" s="91">
        <f t="shared" si="187"/>
        <v>6184.2105263157891</v>
      </c>
      <c r="P314" s="91">
        <f t="shared" si="188"/>
        <v>2894.7368421052633</v>
      </c>
      <c r="Q314" s="79">
        <v>3</v>
      </c>
      <c r="R314" s="79">
        <v>2</v>
      </c>
      <c r="S314" s="79" t="s">
        <v>72</v>
      </c>
      <c r="T314" s="5" t="s">
        <v>221</v>
      </c>
      <c r="U314" s="9"/>
      <c r="W314" s="86">
        <f t="shared" si="183"/>
        <v>127.2</v>
      </c>
      <c r="X314" s="87">
        <f t="shared" si="183"/>
        <v>38</v>
      </c>
      <c r="Y314" s="92">
        <f t="shared" si="184"/>
        <v>36</v>
      </c>
      <c r="Z314" s="90">
        <f t="shared" si="184"/>
        <v>235000</v>
      </c>
      <c r="AA314" s="90">
        <f t="shared" si="189"/>
        <v>110000</v>
      </c>
      <c r="AB314" s="90">
        <f t="shared" si="201"/>
        <v>125000</v>
      </c>
      <c r="AC314" s="4">
        <f t="shared" si="201"/>
        <v>0.46808510638297873</v>
      </c>
      <c r="AD314" s="91">
        <f t="shared" si="201"/>
        <v>6184.2105263157891</v>
      </c>
      <c r="AE314" s="79" t="str">
        <f t="shared" si="190"/>
        <v>계</v>
      </c>
      <c r="AF314" s="79" t="str">
        <f t="shared" si="191"/>
        <v>3/2</v>
      </c>
      <c r="AH314" s="20" t="str">
        <f t="shared" si="159"/>
        <v>삼평동 봇들9단지휴먼시아어울림</v>
      </c>
      <c r="AI314" s="87">
        <f t="shared" si="160"/>
        <v>38</v>
      </c>
      <c r="AJ314" s="79" t="str">
        <f t="shared" si="192"/>
        <v>A-</v>
      </c>
      <c r="AK314" s="79" t="s">
        <v>13</v>
      </c>
      <c r="AL314" s="79" t="s">
        <v>62</v>
      </c>
      <c r="AM314" s="79" t="s">
        <v>63</v>
      </c>
      <c r="AN314" s="79" t="str">
        <f t="shared" si="193"/>
        <v>C</v>
      </c>
      <c r="AO314" s="79" t="str">
        <f t="shared" si="194"/>
        <v>X</v>
      </c>
      <c r="AP314" s="79" t="str">
        <f t="shared" si="195"/>
        <v>X</v>
      </c>
      <c r="AQ314" s="79" t="str">
        <f t="shared" si="196"/>
        <v>X</v>
      </c>
      <c r="AR314" s="79" t="str">
        <f t="shared" si="197"/>
        <v>X</v>
      </c>
      <c r="AS314" s="79" t="s">
        <v>2</v>
      </c>
      <c r="AT314" s="79" t="str">
        <f t="shared" si="198"/>
        <v>X</v>
      </c>
      <c r="AU314" s="79" t="str">
        <f t="shared" si="199"/>
        <v>O</v>
      </c>
      <c r="AV314" s="79" t="str">
        <f t="shared" si="200"/>
        <v>X</v>
      </c>
    </row>
    <row r="315" spans="1:48" s="37" customFormat="1" ht="12" x14ac:dyDescent="0.3">
      <c r="A315" s="74" t="s">
        <v>1791</v>
      </c>
      <c r="B315" s="75" t="s">
        <v>1788</v>
      </c>
      <c r="C315" s="85">
        <v>850</v>
      </c>
      <c r="D315" s="86">
        <v>127.2</v>
      </c>
      <c r="E315" s="87">
        <v>38</v>
      </c>
      <c r="F315" s="86">
        <v>101.1</v>
      </c>
      <c r="G315" s="17">
        <v>31</v>
      </c>
      <c r="H315" s="88">
        <v>6</v>
      </c>
      <c r="I315" s="89">
        <v>235000</v>
      </c>
      <c r="J315" s="89" t="s">
        <v>103</v>
      </c>
      <c r="K315" s="89">
        <v>110000</v>
      </c>
      <c r="L315" s="89" t="s">
        <v>69</v>
      </c>
      <c r="M315" s="90">
        <f t="shared" si="185"/>
        <v>125000</v>
      </c>
      <c r="N315" s="4">
        <f t="shared" si="186"/>
        <v>0.46808510638297873</v>
      </c>
      <c r="O315" s="91">
        <f t="shared" si="187"/>
        <v>6184.2105263157891</v>
      </c>
      <c r="P315" s="91">
        <f t="shared" si="188"/>
        <v>2894.7368421052633</v>
      </c>
      <c r="Q315" s="79">
        <v>3</v>
      </c>
      <c r="R315" s="79">
        <v>2</v>
      </c>
      <c r="S315" s="79" t="s">
        <v>72</v>
      </c>
      <c r="T315" s="5" t="s">
        <v>222</v>
      </c>
      <c r="U315" s="9"/>
      <c r="W315" s="86">
        <f t="shared" ref="W315:X330" si="202">D315</f>
        <v>127.2</v>
      </c>
      <c r="X315" s="87">
        <f t="shared" si="202"/>
        <v>38</v>
      </c>
      <c r="Y315" s="92">
        <f t="shared" ref="Y315:Z330" si="203">H315</f>
        <v>6</v>
      </c>
      <c r="Z315" s="90">
        <f t="shared" si="203"/>
        <v>235000</v>
      </c>
      <c r="AA315" s="90">
        <f t="shared" si="189"/>
        <v>110000</v>
      </c>
      <c r="AB315" s="90">
        <f t="shared" si="201"/>
        <v>125000</v>
      </c>
      <c r="AC315" s="4">
        <f t="shared" si="201"/>
        <v>0.46808510638297873</v>
      </c>
      <c r="AD315" s="91">
        <f t="shared" si="201"/>
        <v>6184.2105263157891</v>
      </c>
      <c r="AE315" s="79" t="str">
        <f t="shared" si="190"/>
        <v>계</v>
      </c>
      <c r="AF315" s="79" t="str">
        <f t="shared" si="191"/>
        <v>3/2</v>
      </c>
      <c r="AH315" s="20" t="str">
        <f t="shared" si="159"/>
        <v>삼평동 봇들9단지휴먼시아어울림</v>
      </c>
      <c r="AI315" s="87">
        <f t="shared" si="160"/>
        <v>38</v>
      </c>
      <c r="AJ315" s="79" t="str">
        <f t="shared" si="192"/>
        <v>A-</v>
      </c>
      <c r="AK315" s="79" t="s">
        <v>13</v>
      </c>
      <c r="AL315" s="79" t="s">
        <v>62</v>
      </c>
      <c r="AM315" s="79" t="s">
        <v>63</v>
      </c>
      <c r="AN315" s="79" t="str">
        <f t="shared" si="193"/>
        <v>C</v>
      </c>
      <c r="AO315" s="79" t="str">
        <f t="shared" si="194"/>
        <v>X</v>
      </c>
      <c r="AP315" s="79" t="str">
        <f t="shared" si="195"/>
        <v>X</v>
      </c>
      <c r="AQ315" s="79" t="str">
        <f t="shared" si="196"/>
        <v>X</v>
      </c>
      <c r="AR315" s="79" t="str">
        <f t="shared" si="197"/>
        <v>X</v>
      </c>
      <c r="AS315" s="79" t="s">
        <v>2</v>
      </c>
      <c r="AT315" s="79" t="str">
        <f t="shared" si="198"/>
        <v>X</v>
      </c>
      <c r="AU315" s="79" t="str">
        <f t="shared" si="199"/>
        <v>O</v>
      </c>
      <c r="AV315" s="79" t="str">
        <f t="shared" si="200"/>
        <v>X</v>
      </c>
    </row>
    <row r="316" spans="1:48" s="37" customFormat="1" ht="12" x14ac:dyDescent="0.3">
      <c r="A316" s="74" t="s">
        <v>1791</v>
      </c>
      <c r="B316" s="75" t="s">
        <v>1788</v>
      </c>
      <c r="C316" s="85">
        <v>850</v>
      </c>
      <c r="D316" s="86">
        <v>144.69999999999999</v>
      </c>
      <c r="E316" s="87">
        <v>44</v>
      </c>
      <c r="F316" s="86">
        <v>115</v>
      </c>
      <c r="G316" s="17">
        <v>35</v>
      </c>
      <c r="H316" s="88">
        <v>191</v>
      </c>
      <c r="I316" s="89">
        <v>265000</v>
      </c>
      <c r="J316" s="89" t="s">
        <v>79</v>
      </c>
      <c r="K316" s="89">
        <v>130000</v>
      </c>
      <c r="L316" s="89" t="s">
        <v>74</v>
      </c>
      <c r="M316" s="90">
        <f t="shared" si="185"/>
        <v>135000</v>
      </c>
      <c r="N316" s="4">
        <f t="shared" si="186"/>
        <v>0.49056603773584906</v>
      </c>
      <c r="O316" s="91">
        <f t="shared" si="187"/>
        <v>6022.727272727273</v>
      </c>
      <c r="P316" s="91">
        <f t="shared" si="188"/>
        <v>2954.5454545454545</v>
      </c>
      <c r="Q316" s="79">
        <v>4</v>
      </c>
      <c r="R316" s="79">
        <v>2</v>
      </c>
      <c r="S316" s="79" t="s">
        <v>72</v>
      </c>
      <c r="T316" s="5" t="s">
        <v>223</v>
      </c>
      <c r="U316" s="9"/>
      <c r="W316" s="86">
        <f t="shared" si="202"/>
        <v>144.69999999999999</v>
      </c>
      <c r="X316" s="87">
        <f t="shared" si="202"/>
        <v>44</v>
      </c>
      <c r="Y316" s="92">
        <f t="shared" si="203"/>
        <v>191</v>
      </c>
      <c r="Z316" s="90">
        <f t="shared" si="203"/>
        <v>265000</v>
      </c>
      <c r="AA316" s="90">
        <f t="shared" si="189"/>
        <v>130000</v>
      </c>
      <c r="AB316" s="90">
        <f t="shared" si="201"/>
        <v>135000</v>
      </c>
      <c r="AC316" s="4">
        <f t="shared" si="201"/>
        <v>0.49056603773584906</v>
      </c>
      <c r="AD316" s="91">
        <f t="shared" si="201"/>
        <v>6022.727272727273</v>
      </c>
      <c r="AE316" s="79" t="str">
        <f t="shared" si="190"/>
        <v>계</v>
      </c>
      <c r="AF316" s="79" t="str">
        <f t="shared" si="191"/>
        <v>4/2</v>
      </c>
      <c r="AH316" s="20" t="str">
        <f t="shared" si="159"/>
        <v>삼평동 봇들9단지휴먼시아어울림</v>
      </c>
      <c r="AI316" s="87">
        <f t="shared" si="160"/>
        <v>44</v>
      </c>
      <c r="AJ316" s="79" t="str">
        <f t="shared" si="192"/>
        <v>A-</v>
      </c>
      <c r="AK316" s="79" t="s">
        <v>13</v>
      </c>
      <c r="AL316" s="79" t="s">
        <v>62</v>
      </c>
      <c r="AM316" s="79" t="s">
        <v>63</v>
      </c>
      <c r="AN316" s="79" t="str">
        <f t="shared" si="193"/>
        <v>C</v>
      </c>
      <c r="AO316" s="79" t="str">
        <f t="shared" si="194"/>
        <v>X</v>
      </c>
      <c r="AP316" s="79" t="str">
        <f t="shared" si="195"/>
        <v>X</v>
      </c>
      <c r="AQ316" s="79" t="str">
        <f t="shared" si="196"/>
        <v>X</v>
      </c>
      <c r="AR316" s="79" t="str">
        <f t="shared" si="197"/>
        <v>X</v>
      </c>
      <c r="AS316" s="79" t="s">
        <v>2</v>
      </c>
      <c r="AT316" s="79" t="str">
        <f t="shared" si="198"/>
        <v>X</v>
      </c>
      <c r="AU316" s="79" t="str">
        <f t="shared" si="199"/>
        <v>O</v>
      </c>
      <c r="AV316" s="79" t="str">
        <f t="shared" si="200"/>
        <v>X</v>
      </c>
    </row>
    <row r="317" spans="1:48" s="37" customFormat="1" ht="12" x14ac:dyDescent="0.3">
      <c r="A317" s="74" t="s">
        <v>1791</v>
      </c>
      <c r="B317" s="75" t="s">
        <v>1788</v>
      </c>
      <c r="C317" s="85">
        <v>850</v>
      </c>
      <c r="D317" s="86">
        <v>144.80000000000001</v>
      </c>
      <c r="E317" s="87">
        <v>44</v>
      </c>
      <c r="F317" s="86">
        <v>115</v>
      </c>
      <c r="G317" s="17">
        <v>35</v>
      </c>
      <c r="H317" s="88">
        <v>87</v>
      </c>
      <c r="I317" s="89">
        <v>248000</v>
      </c>
      <c r="J317" s="89" t="s">
        <v>84</v>
      </c>
      <c r="K317" s="89">
        <v>130000</v>
      </c>
      <c r="L317" s="89" t="s">
        <v>80</v>
      </c>
      <c r="M317" s="90">
        <f t="shared" si="185"/>
        <v>118000</v>
      </c>
      <c r="N317" s="4">
        <f t="shared" si="186"/>
        <v>0.52419354838709675</v>
      </c>
      <c r="O317" s="91">
        <f t="shared" si="187"/>
        <v>5636.363636363636</v>
      </c>
      <c r="P317" s="91">
        <f t="shared" si="188"/>
        <v>2954.5454545454545</v>
      </c>
      <c r="Q317" s="79">
        <v>4</v>
      </c>
      <c r="R317" s="79">
        <v>2</v>
      </c>
      <c r="S317" s="79" t="s">
        <v>72</v>
      </c>
      <c r="T317" s="5" t="s">
        <v>224</v>
      </c>
      <c r="U317" s="9"/>
      <c r="W317" s="86">
        <f t="shared" si="202"/>
        <v>144.80000000000001</v>
      </c>
      <c r="X317" s="87">
        <f t="shared" si="202"/>
        <v>44</v>
      </c>
      <c r="Y317" s="92">
        <f t="shared" si="203"/>
        <v>87</v>
      </c>
      <c r="Z317" s="90">
        <f t="shared" si="203"/>
        <v>248000</v>
      </c>
      <c r="AA317" s="90">
        <f t="shared" si="189"/>
        <v>130000</v>
      </c>
      <c r="AB317" s="90">
        <f t="shared" si="201"/>
        <v>118000</v>
      </c>
      <c r="AC317" s="4">
        <f t="shared" si="201"/>
        <v>0.52419354838709675</v>
      </c>
      <c r="AD317" s="91">
        <f t="shared" si="201"/>
        <v>5636.363636363636</v>
      </c>
      <c r="AE317" s="79" t="str">
        <f t="shared" si="190"/>
        <v>계</v>
      </c>
      <c r="AF317" s="79" t="str">
        <f t="shared" si="191"/>
        <v>4/2</v>
      </c>
      <c r="AH317" s="20" t="str">
        <f t="shared" si="159"/>
        <v>삼평동 봇들9단지휴먼시아어울림</v>
      </c>
      <c r="AI317" s="87">
        <f t="shared" si="160"/>
        <v>44</v>
      </c>
      <c r="AJ317" s="79" t="str">
        <f t="shared" si="192"/>
        <v>A-</v>
      </c>
      <c r="AK317" s="79" t="s">
        <v>13</v>
      </c>
      <c r="AL317" s="79" t="s">
        <v>62</v>
      </c>
      <c r="AM317" s="79" t="s">
        <v>63</v>
      </c>
      <c r="AN317" s="79" t="str">
        <f t="shared" si="193"/>
        <v>C</v>
      </c>
      <c r="AO317" s="79" t="str">
        <f t="shared" si="194"/>
        <v>X</v>
      </c>
      <c r="AP317" s="79" t="str">
        <f t="shared" si="195"/>
        <v>X</v>
      </c>
      <c r="AQ317" s="79" t="str">
        <f t="shared" si="196"/>
        <v>X</v>
      </c>
      <c r="AR317" s="79" t="str">
        <f t="shared" si="197"/>
        <v>X</v>
      </c>
      <c r="AS317" s="79" t="s">
        <v>2</v>
      </c>
      <c r="AT317" s="79" t="str">
        <f t="shared" si="198"/>
        <v>X</v>
      </c>
      <c r="AU317" s="79" t="str">
        <f t="shared" si="199"/>
        <v>O</v>
      </c>
      <c r="AV317" s="79" t="str">
        <f t="shared" si="200"/>
        <v>X</v>
      </c>
    </row>
    <row r="318" spans="1:48" s="37" customFormat="1" ht="12" x14ac:dyDescent="0.3">
      <c r="A318" s="74" t="s">
        <v>1791</v>
      </c>
      <c r="B318" s="75" t="s">
        <v>1788</v>
      </c>
      <c r="C318" s="85">
        <v>850</v>
      </c>
      <c r="D318" s="86">
        <v>144.9</v>
      </c>
      <c r="E318" s="87">
        <v>44</v>
      </c>
      <c r="F318" s="86">
        <v>115.2</v>
      </c>
      <c r="G318" s="17">
        <v>35</v>
      </c>
      <c r="H318" s="88">
        <v>71</v>
      </c>
      <c r="I318" s="89">
        <v>270000</v>
      </c>
      <c r="J318" s="89" t="s">
        <v>74</v>
      </c>
      <c r="K318" s="89"/>
      <c r="L318" s="89"/>
      <c r="M318" s="90">
        <f t="shared" si="185"/>
        <v>270000</v>
      </c>
      <c r="N318" s="4">
        <f t="shared" si="186"/>
        <v>0</v>
      </c>
      <c r="O318" s="91">
        <f t="shared" si="187"/>
        <v>6136.363636363636</v>
      </c>
      <c r="P318" s="91">
        <f t="shared" si="188"/>
        <v>0</v>
      </c>
      <c r="Q318" s="79">
        <v>4</v>
      </c>
      <c r="R318" s="79">
        <v>2</v>
      </c>
      <c r="S318" s="79" t="s">
        <v>72</v>
      </c>
      <c r="T318" s="5" t="s">
        <v>225</v>
      </c>
      <c r="U318" s="9"/>
      <c r="W318" s="86">
        <f t="shared" si="202"/>
        <v>144.9</v>
      </c>
      <c r="X318" s="87">
        <f t="shared" si="202"/>
        <v>44</v>
      </c>
      <c r="Y318" s="92">
        <f t="shared" si="203"/>
        <v>71</v>
      </c>
      <c r="Z318" s="90">
        <f t="shared" si="203"/>
        <v>270000</v>
      </c>
      <c r="AA318" s="90">
        <f t="shared" si="189"/>
        <v>0</v>
      </c>
      <c r="AB318" s="90">
        <f t="shared" si="201"/>
        <v>270000</v>
      </c>
      <c r="AC318" s="4">
        <f t="shared" si="201"/>
        <v>0</v>
      </c>
      <c r="AD318" s="91">
        <f t="shared" si="201"/>
        <v>6136.363636363636</v>
      </c>
      <c r="AE318" s="79" t="str">
        <f t="shared" si="190"/>
        <v>계</v>
      </c>
      <c r="AF318" s="79" t="str">
        <f t="shared" si="191"/>
        <v>4/2</v>
      </c>
      <c r="AH318" s="20" t="str">
        <f t="shared" si="159"/>
        <v>삼평동 봇들9단지휴먼시아어울림</v>
      </c>
      <c r="AI318" s="87">
        <f t="shared" si="160"/>
        <v>44</v>
      </c>
      <c r="AJ318" s="79" t="str">
        <f t="shared" si="192"/>
        <v>A-</v>
      </c>
      <c r="AK318" s="79" t="s">
        <v>13</v>
      </c>
      <c r="AL318" s="79" t="s">
        <v>62</v>
      </c>
      <c r="AM318" s="79" t="s">
        <v>63</v>
      </c>
      <c r="AN318" s="79" t="str">
        <f t="shared" si="193"/>
        <v>C</v>
      </c>
      <c r="AO318" s="79" t="str">
        <f t="shared" si="194"/>
        <v>X</v>
      </c>
      <c r="AP318" s="79" t="str">
        <f t="shared" si="195"/>
        <v>X</v>
      </c>
      <c r="AQ318" s="79" t="str">
        <f t="shared" si="196"/>
        <v>X</v>
      </c>
      <c r="AR318" s="79" t="str">
        <f t="shared" si="197"/>
        <v>X</v>
      </c>
      <c r="AS318" s="79" t="s">
        <v>2</v>
      </c>
      <c r="AT318" s="79" t="str">
        <f t="shared" si="198"/>
        <v>X</v>
      </c>
      <c r="AU318" s="79" t="str">
        <f t="shared" si="199"/>
        <v>O</v>
      </c>
      <c r="AV318" s="79" t="str">
        <f t="shared" si="200"/>
        <v>X</v>
      </c>
    </row>
    <row r="319" spans="1:48" s="37" customFormat="1" ht="12" x14ac:dyDescent="0.3">
      <c r="A319" s="74" t="s">
        <v>2029</v>
      </c>
      <c r="B319" s="75" t="s">
        <v>1788</v>
      </c>
      <c r="C319" s="85">
        <v>850</v>
      </c>
      <c r="D319" s="86">
        <v>144.80000000000001</v>
      </c>
      <c r="E319" s="87">
        <v>44</v>
      </c>
      <c r="F319" s="86">
        <v>115.1</v>
      </c>
      <c r="G319" s="17">
        <v>35</v>
      </c>
      <c r="H319" s="88">
        <v>67</v>
      </c>
      <c r="I319" s="89">
        <v>270000</v>
      </c>
      <c r="J319" s="89" t="s">
        <v>84</v>
      </c>
      <c r="K319" s="89">
        <v>128000</v>
      </c>
      <c r="L319" s="89" t="s">
        <v>84</v>
      </c>
      <c r="M319" s="90">
        <f t="shared" si="185"/>
        <v>142000</v>
      </c>
      <c r="N319" s="4">
        <f t="shared" si="186"/>
        <v>0.47407407407407409</v>
      </c>
      <c r="O319" s="91">
        <f t="shared" si="187"/>
        <v>6136.363636363636</v>
      </c>
      <c r="P319" s="91">
        <f t="shared" si="188"/>
        <v>2909.090909090909</v>
      </c>
      <c r="Q319" s="79">
        <v>4</v>
      </c>
      <c r="R319" s="79">
        <v>2</v>
      </c>
      <c r="S319" s="79" t="s">
        <v>72</v>
      </c>
      <c r="T319" s="5" t="s">
        <v>226</v>
      </c>
      <c r="U319" s="9"/>
      <c r="W319" s="86">
        <f t="shared" si="202"/>
        <v>144.80000000000001</v>
      </c>
      <c r="X319" s="87">
        <f t="shared" si="202"/>
        <v>44</v>
      </c>
      <c r="Y319" s="92">
        <f t="shared" si="203"/>
        <v>67</v>
      </c>
      <c r="Z319" s="90">
        <f t="shared" si="203"/>
        <v>270000</v>
      </c>
      <c r="AA319" s="90">
        <f t="shared" si="189"/>
        <v>128000</v>
      </c>
      <c r="AB319" s="90">
        <f t="shared" si="201"/>
        <v>142000</v>
      </c>
      <c r="AC319" s="4">
        <f t="shared" si="201"/>
        <v>0.47407407407407409</v>
      </c>
      <c r="AD319" s="91">
        <f t="shared" si="201"/>
        <v>6136.363636363636</v>
      </c>
      <c r="AE319" s="79" t="str">
        <f t="shared" si="190"/>
        <v>계</v>
      </c>
      <c r="AF319" s="79" t="str">
        <f t="shared" si="191"/>
        <v>4/2</v>
      </c>
      <c r="AH319" s="20" t="str">
        <f t="shared" si="159"/>
        <v>삼평동 봇들9단지휴먼시아어울림</v>
      </c>
      <c r="AI319" s="87">
        <f t="shared" si="160"/>
        <v>44</v>
      </c>
      <c r="AJ319" s="79" t="str">
        <f t="shared" si="192"/>
        <v>A-</v>
      </c>
      <c r="AK319" s="79" t="s">
        <v>13</v>
      </c>
      <c r="AL319" s="79" t="s">
        <v>62</v>
      </c>
      <c r="AM319" s="79" t="s">
        <v>63</v>
      </c>
      <c r="AN319" s="79" t="str">
        <f t="shared" si="193"/>
        <v>C</v>
      </c>
      <c r="AO319" s="79" t="str">
        <f t="shared" si="194"/>
        <v>X</v>
      </c>
      <c r="AP319" s="79" t="str">
        <f t="shared" si="195"/>
        <v>X</v>
      </c>
      <c r="AQ319" s="79" t="str">
        <f t="shared" si="196"/>
        <v>X</v>
      </c>
      <c r="AR319" s="79" t="str">
        <f t="shared" si="197"/>
        <v>X</v>
      </c>
      <c r="AS319" s="79" t="s">
        <v>2</v>
      </c>
      <c r="AT319" s="79" t="str">
        <f t="shared" si="198"/>
        <v>X</v>
      </c>
      <c r="AU319" s="79" t="str">
        <f t="shared" si="199"/>
        <v>O</v>
      </c>
      <c r="AV319" s="79" t="str">
        <f t="shared" si="200"/>
        <v>X</v>
      </c>
    </row>
    <row r="320" spans="1:48" s="37" customFormat="1" ht="12" x14ac:dyDescent="0.3">
      <c r="A320" s="74" t="s">
        <v>1791</v>
      </c>
      <c r="B320" s="75" t="s">
        <v>1788</v>
      </c>
      <c r="C320" s="85">
        <v>850</v>
      </c>
      <c r="D320" s="86">
        <v>144.80000000000001</v>
      </c>
      <c r="E320" s="87">
        <v>44</v>
      </c>
      <c r="F320" s="86">
        <v>115.1</v>
      </c>
      <c r="G320" s="17">
        <v>35</v>
      </c>
      <c r="H320" s="88">
        <v>54</v>
      </c>
      <c r="I320" s="89">
        <v>270000</v>
      </c>
      <c r="J320" s="89" t="s">
        <v>84</v>
      </c>
      <c r="K320" s="89">
        <v>128000</v>
      </c>
      <c r="L320" s="89" t="s">
        <v>84</v>
      </c>
      <c r="M320" s="90">
        <f t="shared" si="185"/>
        <v>142000</v>
      </c>
      <c r="N320" s="4">
        <f t="shared" si="186"/>
        <v>0.47407407407407409</v>
      </c>
      <c r="O320" s="91">
        <f t="shared" si="187"/>
        <v>6136.363636363636</v>
      </c>
      <c r="P320" s="91">
        <f t="shared" si="188"/>
        <v>2909.090909090909</v>
      </c>
      <c r="Q320" s="79">
        <v>4</v>
      </c>
      <c r="R320" s="79">
        <v>2</v>
      </c>
      <c r="S320" s="79" t="s">
        <v>72</v>
      </c>
      <c r="T320" s="5" t="s">
        <v>227</v>
      </c>
      <c r="U320" s="9"/>
      <c r="W320" s="86">
        <f t="shared" si="202"/>
        <v>144.80000000000001</v>
      </c>
      <c r="X320" s="87">
        <f t="shared" si="202"/>
        <v>44</v>
      </c>
      <c r="Y320" s="92">
        <f t="shared" si="203"/>
        <v>54</v>
      </c>
      <c r="Z320" s="90">
        <f t="shared" si="203"/>
        <v>270000</v>
      </c>
      <c r="AA320" s="90">
        <f t="shared" si="189"/>
        <v>128000</v>
      </c>
      <c r="AB320" s="90">
        <f t="shared" si="201"/>
        <v>142000</v>
      </c>
      <c r="AC320" s="4">
        <f t="shared" si="201"/>
        <v>0.47407407407407409</v>
      </c>
      <c r="AD320" s="91">
        <f t="shared" si="201"/>
        <v>6136.363636363636</v>
      </c>
      <c r="AE320" s="79" t="str">
        <f t="shared" si="190"/>
        <v>계</v>
      </c>
      <c r="AF320" s="79" t="str">
        <f t="shared" si="191"/>
        <v>4/2</v>
      </c>
      <c r="AH320" s="20" t="str">
        <f t="shared" si="159"/>
        <v>삼평동 봇들9단지휴먼시아어울림</v>
      </c>
      <c r="AI320" s="87">
        <f t="shared" si="160"/>
        <v>44</v>
      </c>
      <c r="AJ320" s="79" t="str">
        <f t="shared" si="192"/>
        <v>A-</v>
      </c>
      <c r="AK320" s="79" t="s">
        <v>13</v>
      </c>
      <c r="AL320" s="79" t="s">
        <v>62</v>
      </c>
      <c r="AM320" s="79" t="s">
        <v>63</v>
      </c>
      <c r="AN320" s="79" t="str">
        <f t="shared" si="193"/>
        <v>C</v>
      </c>
      <c r="AO320" s="79" t="str">
        <f t="shared" si="194"/>
        <v>X</v>
      </c>
      <c r="AP320" s="79" t="str">
        <f t="shared" si="195"/>
        <v>X</v>
      </c>
      <c r="AQ320" s="79" t="str">
        <f t="shared" si="196"/>
        <v>X</v>
      </c>
      <c r="AR320" s="79" t="str">
        <f t="shared" si="197"/>
        <v>X</v>
      </c>
      <c r="AS320" s="79" t="s">
        <v>2</v>
      </c>
      <c r="AT320" s="79" t="str">
        <f t="shared" si="198"/>
        <v>X</v>
      </c>
      <c r="AU320" s="79" t="str">
        <f t="shared" si="199"/>
        <v>O</v>
      </c>
      <c r="AV320" s="79" t="str">
        <f t="shared" si="200"/>
        <v>X</v>
      </c>
    </row>
    <row r="321" spans="1:48" s="37" customFormat="1" ht="12" x14ac:dyDescent="0.3">
      <c r="A321" s="74" t="s">
        <v>1791</v>
      </c>
      <c r="B321" s="75" t="s">
        <v>1788</v>
      </c>
      <c r="C321" s="85">
        <v>850</v>
      </c>
      <c r="D321" s="86">
        <v>144.9</v>
      </c>
      <c r="E321" s="87">
        <v>44</v>
      </c>
      <c r="F321" s="86">
        <v>115.1</v>
      </c>
      <c r="G321" s="17">
        <v>35</v>
      </c>
      <c r="H321" s="88">
        <v>20</v>
      </c>
      <c r="I321" s="89"/>
      <c r="J321" s="89"/>
      <c r="K321" s="89"/>
      <c r="L321" s="89"/>
      <c r="M321" s="90">
        <f t="shared" si="185"/>
        <v>0</v>
      </c>
      <c r="N321" s="4" t="str">
        <f t="shared" si="186"/>
        <v/>
      </c>
      <c r="O321" s="91">
        <f t="shared" si="187"/>
        <v>0</v>
      </c>
      <c r="P321" s="91">
        <f t="shared" si="188"/>
        <v>0</v>
      </c>
      <c r="Q321" s="79">
        <v>4</v>
      </c>
      <c r="R321" s="79">
        <v>2</v>
      </c>
      <c r="S321" s="79" t="s">
        <v>72</v>
      </c>
      <c r="T321" s="5" t="s">
        <v>228</v>
      </c>
      <c r="U321" s="9"/>
      <c r="W321" s="86">
        <f t="shared" si="202"/>
        <v>144.9</v>
      </c>
      <c r="X321" s="87">
        <f t="shared" si="202"/>
        <v>44</v>
      </c>
      <c r="Y321" s="92">
        <f t="shared" si="203"/>
        <v>20</v>
      </c>
      <c r="Z321" s="90">
        <f t="shared" si="203"/>
        <v>0</v>
      </c>
      <c r="AA321" s="90">
        <f t="shared" si="189"/>
        <v>0</v>
      </c>
      <c r="AB321" s="90">
        <f t="shared" si="201"/>
        <v>0</v>
      </c>
      <c r="AC321" s="4" t="str">
        <f t="shared" si="201"/>
        <v/>
      </c>
      <c r="AD321" s="91">
        <f t="shared" si="201"/>
        <v>0</v>
      </c>
      <c r="AE321" s="79" t="str">
        <f t="shared" si="190"/>
        <v>계</v>
      </c>
      <c r="AF321" s="79" t="str">
        <f t="shared" si="191"/>
        <v>4/2</v>
      </c>
      <c r="AH321" s="20" t="str">
        <f t="shared" si="159"/>
        <v>삼평동 봇들9단지휴먼시아어울림</v>
      </c>
      <c r="AI321" s="87">
        <f t="shared" si="160"/>
        <v>44</v>
      </c>
      <c r="AJ321" s="79" t="str">
        <f t="shared" si="192"/>
        <v>A-</v>
      </c>
      <c r="AK321" s="79" t="s">
        <v>13</v>
      </c>
      <c r="AL321" s="79" t="s">
        <v>62</v>
      </c>
      <c r="AM321" s="79" t="s">
        <v>63</v>
      </c>
      <c r="AN321" s="79" t="str">
        <f t="shared" si="193"/>
        <v>C</v>
      </c>
      <c r="AO321" s="79" t="str">
        <f t="shared" si="194"/>
        <v/>
      </c>
      <c r="AP321" s="79" t="str">
        <f t="shared" si="195"/>
        <v/>
      </c>
      <c r="AQ321" s="79" t="str">
        <f t="shared" si="196"/>
        <v>O</v>
      </c>
      <c r="AR321" s="79" t="str">
        <f t="shared" si="197"/>
        <v>O</v>
      </c>
      <c r="AS321" s="79" t="s">
        <v>2</v>
      </c>
      <c r="AT321" s="79" t="str">
        <f t="shared" si="198"/>
        <v>X</v>
      </c>
      <c r="AU321" s="79" t="str">
        <f t="shared" si="199"/>
        <v>O</v>
      </c>
      <c r="AV321" s="79" t="str">
        <f t="shared" si="200"/>
        <v/>
      </c>
    </row>
    <row r="322" spans="1:48" s="37" customFormat="1" ht="12" x14ac:dyDescent="0.3">
      <c r="A322" s="74" t="s">
        <v>1791</v>
      </c>
      <c r="B322" s="75" t="s">
        <v>1788</v>
      </c>
      <c r="C322" s="85">
        <v>850</v>
      </c>
      <c r="D322" s="86">
        <v>144.69999999999999</v>
      </c>
      <c r="E322" s="87">
        <v>44</v>
      </c>
      <c r="F322" s="86">
        <v>115</v>
      </c>
      <c r="G322" s="17">
        <v>35</v>
      </c>
      <c r="H322" s="88">
        <v>10</v>
      </c>
      <c r="I322" s="89">
        <v>265000</v>
      </c>
      <c r="J322" s="89" t="s">
        <v>79</v>
      </c>
      <c r="K322" s="89">
        <v>130000</v>
      </c>
      <c r="L322" s="89" t="s">
        <v>74</v>
      </c>
      <c r="M322" s="90">
        <f t="shared" si="185"/>
        <v>135000</v>
      </c>
      <c r="N322" s="4">
        <f t="shared" si="186"/>
        <v>0.49056603773584906</v>
      </c>
      <c r="O322" s="91">
        <f t="shared" si="187"/>
        <v>6022.727272727273</v>
      </c>
      <c r="P322" s="91">
        <f t="shared" si="188"/>
        <v>2954.5454545454545</v>
      </c>
      <c r="Q322" s="79">
        <v>4</v>
      </c>
      <c r="R322" s="79">
        <v>2</v>
      </c>
      <c r="S322" s="79" t="s">
        <v>72</v>
      </c>
      <c r="T322" s="5" t="s">
        <v>229</v>
      </c>
      <c r="U322" s="9"/>
      <c r="W322" s="86">
        <f t="shared" si="202"/>
        <v>144.69999999999999</v>
      </c>
      <c r="X322" s="87">
        <f t="shared" si="202"/>
        <v>44</v>
      </c>
      <c r="Y322" s="92">
        <f t="shared" si="203"/>
        <v>10</v>
      </c>
      <c r="Z322" s="90">
        <f t="shared" si="203"/>
        <v>265000</v>
      </c>
      <c r="AA322" s="90">
        <f t="shared" si="189"/>
        <v>130000</v>
      </c>
      <c r="AB322" s="90">
        <f t="shared" si="201"/>
        <v>135000</v>
      </c>
      <c r="AC322" s="4">
        <f t="shared" si="201"/>
        <v>0.49056603773584906</v>
      </c>
      <c r="AD322" s="91">
        <f t="shared" si="201"/>
        <v>6022.727272727273</v>
      </c>
      <c r="AE322" s="79" t="str">
        <f t="shared" si="190"/>
        <v>계</v>
      </c>
      <c r="AF322" s="79" t="str">
        <f t="shared" si="191"/>
        <v>4/2</v>
      </c>
      <c r="AH322" s="20" t="str">
        <f t="shared" si="159"/>
        <v>삼평동 봇들9단지휴먼시아어울림</v>
      </c>
      <c r="AI322" s="87">
        <f t="shared" si="160"/>
        <v>44</v>
      </c>
      <c r="AJ322" s="79" t="str">
        <f t="shared" si="192"/>
        <v>A-</v>
      </c>
      <c r="AK322" s="79" t="s">
        <v>13</v>
      </c>
      <c r="AL322" s="79" t="s">
        <v>62</v>
      </c>
      <c r="AM322" s="79" t="s">
        <v>63</v>
      </c>
      <c r="AN322" s="79" t="str">
        <f t="shared" si="193"/>
        <v>C</v>
      </c>
      <c r="AO322" s="79" t="str">
        <f t="shared" si="194"/>
        <v>X</v>
      </c>
      <c r="AP322" s="79" t="str">
        <f t="shared" si="195"/>
        <v>X</v>
      </c>
      <c r="AQ322" s="79" t="str">
        <f t="shared" si="196"/>
        <v>X</v>
      </c>
      <c r="AR322" s="79" t="str">
        <f t="shared" si="197"/>
        <v>X</v>
      </c>
      <c r="AS322" s="79" t="s">
        <v>2</v>
      </c>
      <c r="AT322" s="79" t="str">
        <f t="shared" si="198"/>
        <v>X</v>
      </c>
      <c r="AU322" s="79" t="str">
        <f t="shared" si="199"/>
        <v>O</v>
      </c>
      <c r="AV322" s="79" t="str">
        <f t="shared" si="200"/>
        <v>X</v>
      </c>
    </row>
    <row r="323" spans="1:48" s="37" customFormat="1" ht="12" x14ac:dyDescent="0.3">
      <c r="A323" s="74" t="s">
        <v>1791</v>
      </c>
      <c r="B323" s="75" t="s">
        <v>1788</v>
      </c>
      <c r="C323" s="85">
        <v>850</v>
      </c>
      <c r="D323" s="86">
        <v>188.8</v>
      </c>
      <c r="E323" s="87">
        <v>57</v>
      </c>
      <c r="F323" s="86">
        <v>150</v>
      </c>
      <c r="G323" s="17">
        <v>45</v>
      </c>
      <c r="H323" s="88">
        <v>3</v>
      </c>
      <c r="I323" s="89"/>
      <c r="J323" s="89"/>
      <c r="K323" s="89"/>
      <c r="L323" s="89"/>
      <c r="M323" s="90">
        <f t="shared" si="185"/>
        <v>0</v>
      </c>
      <c r="N323" s="4" t="str">
        <f t="shared" si="186"/>
        <v/>
      </c>
      <c r="O323" s="91">
        <f t="shared" si="187"/>
        <v>0</v>
      </c>
      <c r="P323" s="91">
        <f t="shared" si="188"/>
        <v>0</v>
      </c>
      <c r="Q323" s="79">
        <v>4</v>
      </c>
      <c r="R323" s="79">
        <v>3</v>
      </c>
      <c r="S323" s="79" t="s">
        <v>72</v>
      </c>
      <c r="T323" s="5" t="s">
        <v>230</v>
      </c>
      <c r="U323" s="9"/>
      <c r="W323" s="86">
        <f t="shared" si="202"/>
        <v>188.8</v>
      </c>
      <c r="X323" s="87">
        <f t="shared" si="202"/>
        <v>57</v>
      </c>
      <c r="Y323" s="92">
        <f t="shared" si="203"/>
        <v>3</v>
      </c>
      <c r="Z323" s="90">
        <f t="shared" si="203"/>
        <v>0</v>
      </c>
      <c r="AA323" s="90">
        <f t="shared" si="189"/>
        <v>0</v>
      </c>
      <c r="AB323" s="90">
        <f t="shared" si="201"/>
        <v>0</v>
      </c>
      <c r="AC323" s="4" t="str">
        <f t="shared" si="201"/>
        <v/>
      </c>
      <c r="AD323" s="91">
        <f t="shared" si="201"/>
        <v>0</v>
      </c>
      <c r="AE323" s="79" t="str">
        <f t="shared" si="190"/>
        <v>계</v>
      </c>
      <c r="AF323" s="79" t="str">
        <f t="shared" si="191"/>
        <v>4/3</v>
      </c>
      <c r="AH323" s="20" t="str">
        <f t="shared" si="159"/>
        <v>삼평동 봇들9단지휴먼시아어울림</v>
      </c>
      <c r="AI323" s="87">
        <f t="shared" si="160"/>
        <v>57</v>
      </c>
      <c r="AJ323" s="79" t="str">
        <f t="shared" si="192"/>
        <v>A-</v>
      </c>
      <c r="AK323" s="79" t="s">
        <v>13</v>
      </c>
      <c r="AL323" s="79" t="s">
        <v>62</v>
      </c>
      <c r="AM323" s="79" t="s">
        <v>63</v>
      </c>
      <c r="AN323" s="79" t="str">
        <f t="shared" si="193"/>
        <v>C</v>
      </c>
      <c r="AO323" s="79" t="str">
        <f t="shared" si="194"/>
        <v/>
      </c>
      <c r="AP323" s="79" t="str">
        <f t="shared" si="195"/>
        <v/>
      </c>
      <c r="AQ323" s="79" t="str">
        <f t="shared" si="196"/>
        <v>O</v>
      </c>
      <c r="AR323" s="79" t="str">
        <f t="shared" si="197"/>
        <v>O</v>
      </c>
      <c r="AS323" s="79" t="s">
        <v>2</v>
      </c>
      <c r="AT323" s="79" t="str">
        <f t="shared" si="198"/>
        <v>X</v>
      </c>
      <c r="AU323" s="79" t="str">
        <f t="shared" si="199"/>
        <v>O</v>
      </c>
      <c r="AV323" s="79" t="str">
        <f t="shared" si="200"/>
        <v/>
      </c>
    </row>
    <row r="324" spans="1:48" s="37" customFormat="1" ht="12" x14ac:dyDescent="0.3">
      <c r="A324" s="74" t="s">
        <v>1791</v>
      </c>
      <c r="B324" s="75" t="s">
        <v>1788</v>
      </c>
      <c r="C324" s="85">
        <v>850</v>
      </c>
      <c r="D324" s="86">
        <v>188.8</v>
      </c>
      <c r="E324" s="87">
        <v>57</v>
      </c>
      <c r="F324" s="86">
        <v>150</v>
      </c>
      <c r="G324" s="17">
        <v>45</v>
      </c>
      <c r="H324" s="88">
        <v>3</v>
      </c>
      <c r="I324" s="89"/>
      <c r="J324" s="89"/>
      <c r="K324" s="89"/>
      <c r="L324" s="89"/>
      <c r="M324" s="90">
        <f t="shared" si="185"/>
        <v>0</v>
      </c>
      <c r="N324" s="4" t="str">
        <f t="shared" si="186"/>
        <v/>
      </c>
      <c r="O324" s="91">
        <f t="shared" si="187"/>
        <v>0</v>
      </c>
      <c r="P324" s="91">
        <f t="shared" si="188"/>
        <v>0</v>
      </c>
      <c r="Q324" s="79">
        <v>4</v>
      </c>
      <c r="R324" s="79">
        <v>3</v>
      </c>
      <c r="S324" s="79" t="s">
        <v>72</v>
      </c>
      <c r="T324" s="5" t="s">
        <v>231</v>
      </c>
      <c r="U324" s="9"/>
      <c r="W324" s="86">
        <f t="shared" si="202"/>
        <v>188.8</v>
      </c>
      <c r="X324" s="87">
        <f t="shared" si="202"/>
        <v>57</v>
      </c>
      <c r="Y324" s="92">
        <f t="shared" si="203"/>
        <v>3</v>
      </c>
      <c r="Z324" s="90">
        <f t="shared" si="203"/>
        <v>0</v>
      </c>
      <c r="AA324" s="90">
        <f t="shared" si="189"/>
        <v>0</v>
      </c>
      <c r="AB324" s="90">
        <f t="shared" ref="AB324:AD339" si="204">M324</f>
        <v>0</v>
      </c>
      <c r="AC324" s="4" t="str">
        <f t="shared" si="204"/>
        <v/>
      </c>
      <c r="AD324" s="91">
        <f t="shared" si="204"/>
        <v>0</v>
      </c>
      <c r="AE324" s="79" t="str">
        <f t="shared" si="190"/>
        <v>계</v>
      </c>
      <c r="AF324" s="79" t="str">
        <f t="shared" si="191"/>
        <v>4/3</v>
      </c>
      <c r="AH324" s="20" t="str">
        <f t="shared" ref="AH324:AH387" si="205">IF(A324="","",A324)</f>
        <v>삼평동 봇들9단지휴먼시아어울림</v>
      </c>
      <c r="AI324" s="87">
        <f t="shared" ref="AI324:AI387" si="206">IF(E324="","",E324)</f>
        <v>57</v>
      </c>
      <c r="AJ324" s="79" t="str">
        <f t="shared" si="192"/>
        <v>A-</v>
      </c>
      <c r="AK324" s="79" t="s">
        <v>13</v>
      </c>
      <c r="AL324" s="79" t="s">
        <v>62</v>
      </c>
      <c r="AM324" s="79" t="s">
        <v>63</v>
      </c>
      <c r="AN324" s="79" t="str">
        <f t="shared" si="193"/>
        <v>C</v>
      </c>
      <c r="AO324" s="79" t="str">
        <f t="shared" si="194"/>
        <v/>
      </c>
      <c r="AP324" s="79" t="str">
        <f t="shared" si="195"/>
        <v/>
      </c>
      <c r="AQ324" s="79" t="str">
        <f t="shared" si="196"/>
        <v>O</v>
      </c>
      <c r="AR324" s="79" t="str">
        <f t="shared" si="197"/>
        <v>O</v>
      </c>
      <c r="AS324" s="79" t="s">
        <v>2</v>
      </c>
      <c r="AT324" s="79" t="str">
        <f t="shared" si="198"/>
        <v>X</v>
      </c>
      <c r="AU324" s="79" t="str">
        <f t="shared" si="199"/>
        <v>O</v>
      </c>
      <c r="AV324" s="79" t="str">
        <f t="shared" si="200"/>
        <v/>
      </c>
    </row>
    <row r="325" spans="1:48" s="37" customFormat="1" ht="12" x14ac:dyDescent="0.3">
      <c r="A325" s="74" t="s">
        <v>2029</v>
      </c>
      <c r="B325" s="75" t="s">
        <v>1788</v>
      </c>
      <c r="C325" s="85">
        <v>850</v>
      </c>
      <c r="D325" s="86">
        <v>188.8</v>
      </c>
      <c r="E325" s="87">
        <v>57</v>
      </c>
      <c r="F325" s="86">
        <v>150</v>
      </c>
      <c r="G325" s="17">
        <v>45</v>
      </c>
      <c r="H325" s="88">
        <v>2</v>
      </c>
      <c r="I325" s="89"/>
      <c r="J325" s="89"/>
      <c r="K325" s="89"/>
      <c r="L325" s="89"/>
      <c r="M325" s="90">
        <f t="shared" si="185"/>
        <v>0</v>
      </c>
      <c r="N325" s="4" t="str">
        <f t="shared" si="186"/>
        <v/>
      </c>
      <c r="O325" s="91">
        <f t="shared" si="187"/>
        <v>0</v>
      </c>
      <c r="P325" s="91">
        <f t="shared" si="188"/>
        <v>0</v>
      </c>
      <c r="Q325" s="79">
        <v>3</v>
      </c>
      <c r="R325" s="79">
        <v>3</v>
      </c>
      <c r="S325" s="79" t="s">
        <v>72</v>
      </c>
      <c r="T325" s="5" t="s">
        <v>232</v>
      </c>
      <c r="U325" s="9"/>
      <c r="W325" s="86">
        <f t="shared" si="202"/>
        <v>188.8</v>
      </c>
      <c r="X325" s="87">
        <f t="shared" si="202"/>
        <v>57</v>
      </c>
      <c r="Y325" s="92">
        <f t="shared" si="203"/>
        <v>2</v>
      </c>
      <c r="Z325" s="90">
        <f t="shared" si="203"/>
        <v>0</v>
      </c>
      <c r="AA325" s="90">
        <f t="shared" si="189"/>
        <v>0</v>
      </c>
      <c r="AB325" s="90">
        <f t="shared" si="204"/>
        <v>0</v>
      </c>
      <c r="AC325" s="4" t="str">
        <f t="shared" si="204"/>
        <v/>
      </c>
      <c r="AD325" s="91">
        <f t="shared" si="204"/>
        <v>0</v>
      </c>
      <c r="AE325" s="79" t="str">
        <f t="shared" si="190"/>
        <v>계</v>
      </c>
      <c r="AF325" s="79" t="str">
        <f t="shared" si="191"/>
        <v>3/3</v>
      </c>
      <c r="AH325" s="20" t="str">
        <f t="shared" si="205"/>
        <v>삼평동 봇들9단지휴먼시아어울림</v>
      </c>
      <c r="AI325" s="87">
        <f t="shared" si="206"/>
        <v>57</v>
      </c>
      <c r="AJ325" s="79" t="str">
        <f t="shared" si="192"/>
        <v>A-</v>
      </c>
      <c r="AK325" s="79" t="s">
        <v>13</v>
      </c>
      <c r="AL325" s="79" t="s">
        <v>62</v>
      </c>
      <c r="AM325" s="79" t="s">
        <v>63</v>
      </c>
      <c r="AN325" s="79" t="str">
        <f t="shared" si="193"/>
        <v>C</v>
      </c>
      <c r="AO325" s="79" t="str">
        <f t="shared" si="194"/>
        <v/>
      </c>
      <c r="AP325" s="79" t="str">
        <f t="shared" si="195"/>
        <v/>
      </c>
      <c r="AQ325" s="79" t="str">
        <f t="shared" si="196"/>
        <v>O</v>
      </c>
      <c r="AR325" s="79" t="str">
        <f t="shared" si="197"/>
        <v>O</v>
      </c>
      <c r="AS325" s="79" t="s">
        <v>2</v>
      </c>
      <c r="AT325" s="79" t="str">
        <f t="shared" si="198"/>
        <v>X</v>
      </c>
      <c r="AU325" s="79" t="str">
        <f t="shared" si="199"/>
        <v>O</v>
      </c>
      <c r="AV325" s="79" t="str">
        <f t="shared" si="200"/>
        <v/>
      </c>
    </row>
    <row r="326" spans="1:48" s="37" customFormat="1" ht="12" x14ac:dyDescent="0.3">
      <c r="A326" s="74" t="s">
        <v>1791</v>
      </c>
      <c r="B326" s="75" t="s">
        <v>1788</v>
      </c>
      <c r="C326" s="85">
        <v>850</v>
      </c>
      <c r="D326" s="86">
        <v>189.2</v>
      </c>
      <c r="E326" s="87">
        <v>57</v>
      </c>
      <c r="F326" s="86">
        <v>150.30000000000001</v>
      </c>
      <c r="G326" s="17">
        <v>45</v>
      </c>
      <c r="H326" s="88">
        <v>3</v>
      </c>
      <c r="I326" s="89"/>
      <c r="J326" s="89"/>
      <c r="K326" s="89"/>
      <c r="L326" s="89"/>
      <c r="M326" s="90">
        <f t="shared" si="185"/>
        <v>0</v>
      </c>
      <c r="N326" s="4" t="str">
        <f t="shared" si="186"/>
        <v/>
      </c>
      <c r="O326" s="91">
        <f t="shared" si="187"/>
        <v>0</v>
      </c>
      <c r="P326" s="91">
        <f t="shared" si="188"/>
        <v>0</v>
      </c>
      <c r="Q326" s="79">
        <v>3</v>
      </c>
      <c r="R326" s="79">
        <v>3</v>
      </c>
      <c r="S326" s="79" t="s">
        <v>72</v>
      </c>
      <c r="T326" s="5" t="s">
        <v>233</v>
      </c>
      <c r="U326" s="9"/>
      <c r="W326" s="86">
        <f t="shared" si="202"/>
        <v>189.2</v>
      </c>
      <c r="X326" s="87">
        <f t="shared" si="202"/>
        <v>57</v>
      </c>
      <c r="Y326" s="92">
        <f t="shared" si="203"/>
        <v>3</v>
      </c>
      <c r="Z326" s="90">
        <f t="shared" si="203"/>
        <v>0</v>
      </c>
      <c r="AA326" s="90">
        <f t="shared" si="189"/>
        <v>0</v>
      </c>
      <c r="AB326" s="90">
        <f t="shared" si="204"/>
        <v>0</v>
      </c>
      <c r="AC326" s="4" t="str">
        <f t="shared" si="204"/>
        <v/>
      </c>
      <c r="AD326" s="91">
        <f t="shared" si="204"/>
        <v>0</v>
      </c>
      <c r="AE326" s="79" t="str">
        <f t="shared" si="190"/>
        <v>계</v>
      </c>
      <c r="AF326" s="79" t="str">
        <f t="shared" si="191"/>
        <v>3/3</v>
      </c>
      <c r="AH326" s="20" t="str">
        <f t="shared" si="205"/>
        <v>삼평동 봇들9단지휴먼시아어울림</v>
      </c>
      <c r="AI326" s="87">
        <f t="shared" si="206"/>
        <v>57</v>
      </c>
      <c r="AJ326" s="79" t="str">
        <f t="shared" si="192"/>
        <v>A-</v>
      </c>
      <c r="AK326" s="79" t="s">
        <v>13</v>
      </c>
      <c r="AL326" s="79" t="s">
        <v>62</v>
      </c>
      <c r="AM326" s="79" t="s">
        <v>63</v>
      </c>
      <c r="AN326" s="79" t="str">
        <f t="shared" si="193"/>
        <v>C</v>
      </c>
      <c r="AO326" s="79" t="str">
        <f t="shared" si="194"/>
        <v/>
      </c>
      <c r="AP326" s="79" t="str">
        <f t="shared" si="195"/>
        <v/>
      </c>
      <c r="AQ326" s="79" t="str">
        <f t="shared" si="196"/>
        <v>O</v>
      </c>
      <c r="AR326" s="79" t="str">
        <f t="shared" si="197"/>
        <v>O</v>
      </c>
      <c r="AS326" s="79" t="s">
        <v>2</v>
      </c>
      <c r="AT326" s="79" t="str">
        <f t="shared" si="198"/>
        <v>X</v>
      </c>
      <c r="AU326" s="79" t="str">
        <f t="shared" si="199"/>
        <v>O</v>
      </c>
      <c r="AV326" s="79" t="str">
        <f t="shared" si="200"/>
        <v/>
      </c>
    </row>
    <row r="327" spans="1:48" s="37" customFormat="1" ht="12" x14ac:dyDescent="0.3">
      <c r="A327" s="74" t="s">
        <v>1791</v>
      </c>
      <c r="B327" s="75" t="s">
        <v>1788</v>
      </c>
      <c r="C327" s="85">
        <v>850</v>
      </c>
      <c r="D327" s="86">
        <v>226.5</v>
      </c>
      <c r="E327" s="87">
        <v>69</v>
      </c>
      <c r="F327" s="86">
        <v>180</v>
      </c>
      <c r="G327" s="17">
        <v>54</v>
      </c>
      <c r="H327" s="88">
        <v>3</v>
      </c>
      <c r="I327" s="89"/>
      <c r="J327" s="89"/>
      <c r="K327" s="89"/>
      <c r="L327" s="89"/>
      <c r="M327" s="90">
        <f t="shared" si="185"/>
        <v>0</v>
      </c>
      <c r="N327" s="4" t="str">
        <f t="shared" si="186"/>
        <v/>
      </c>
      <c r="O327" s="91">
        <f t="shared" si="187"/>
        <v>0</v>
      </c>
      <c r="P327" s="91">
        <f t="shared" si="188"/>
        <v>0</v>
      </c>
      <c r="Q327" s="79">
        <v>4</v>
      </c>
      <c r="R327" s="79">
        <v>3</v>
      </c>
      <c r="S327" s="79" t="s">
        <v>72</v>
      </c>
      <c r="T327" s="5" t="s">
        <v>234</v>
      </c>
      <c r="U327" s="9"/>
      <c r="W327" s="86">
        <f t="shared" si="202"/>
        <v>226.5</v>
      </c>
      <c r="X327" s="87">
        <f t="shared" si="202"/>
        <v>69</v>
      </c>
      <c r="Y327" s="92">
        <f t="shared" si="203"/>
        <v>3</v>
      </c>
      <c r="Z327" s="90">
        <f t="shared" si="203"/>
        <v>0</v>
      </c>
      <c r="AA327" s="90">
        <f t="shared" si="189"/>
        <v>0</v>
      </c>
      <c r="AB327" s="90">
        <f t="shared" si="204"/>
        <v>0</v>
      </c>
      <c r="AC327" s="4" t="str">
        <f t="shared" si="204"/>
        <v/>
      </c>
      <c r="AD327" s="91">
        <f t="shared" si="204"/>
        <v>0</v>
      </c>
      <c r="AE327" s="79" t="str">
        <f t="shared" si="190"/>
        <v>계</v>
      </c>
      <c r="AF327" s="79" t="str">
        <f t="shared" si="191"/>
        <v>4/3</v>
      </c>
      <c r="AH327" s="20" t="str">
        <f t="shared" si="205"/>
        <v>삼평동 봇들9단지휴먼시아어울림</v>
      </c>
      <c r="AI327" s="87">
        <f t="shared" si="206"/>
        <v>69</v>
      </c>
      <c r="AJ327" s="79" t="str">
        <f t="shared" si="192"/>
        <v>A-</v>
      </c>
      <c r="AK327" s="79" t="s">
        <v>13</v>
      </c>
      <c r="AL327" s="79" t="s">
        <v>62</v>
      </c>
      <c r="AM327" s="79" t="s">
        <v>63</v>
      </c>
      <c r="AN327" s="79" t="str">
        <f t="shared" si="193"/>
        <v>C</v>
      </c>
      <c r="AO327" s="79" t="str">
        <f t="shared" si="194"/>
        <v/>
      </c>
      <c r="AP327" s="79" t="str">
        <f t="shared" si="195"/>
        <v/>
      </c>
      <c r="AQ327" s="79" t="str">
        <f t="shared" si="196"/>
        <v>O</v>
      </c>
      <c r="AR327" s="79" t="str">
        <f t="shared" si="197"/>
        <v>O</v>
      </c>
      <c r="AS327" s="79" t="s">
        <v>2</v>
      </c>
      <c r="AT327" s="79" t="str">
        <f t="shared" si="198"/>
        <v>X</v>
      </c>
      <c r="AU327" s="79" t="str">
        <f t="shared" si="199"/>
        <v>O</v>
      </c>
      <c r="AV327" s="79" t="str">
        <f t="shared" si="200"/>
        <v/>
      </c>
    </row>
    <row r="328" spans="1:48" s="37" customFormat="1" ht="12" x14ac:dyDescent="0.3">
      <c r="A328" s="74" t="s">
        <v>1791</v>
      </c>
      <c r="B328" s="75" t="s">
        <v>1788</v>
      </c>
      <c r="C328" s="85">
        <v>850</v>
      </c>
      <c r="D328" s="86">
        <v>226.6</v>
      </c>
      <c r="E328" s="87">
        <v>69</v>
      </c>
      <c r="F328" s="86">
        <v>180.1</v>
      </c>
      <c r="G328" s="17">
        <v>54</v>
      </c>
      <c r="H328" s="88">
        <v>3</v>
      </c>
      <c r="I328" s="89"/>
      <c r="J328" s="89"/>
      <c r="K328" s="89"/>
      <c r="L328" s="89"/>
      <c r="M328" s="90">
        <f t="shared" si="185"/>
        <v>0</v>
      </c>
      <c r="N328" s="4" t="str">
        <f t="shared" si="186"/>
        <v/>
      </c>
      <c r="O328" s="91">
        <f t="shared" si="187"/>
        <v>0</v>
      </c>
      <c r="P328" s="91">
        <f t="shared" si="188"/>
        <v>0</v>
      </c>
      <c r="Q328" s="79">
        <v>4</v>
      </c>
      <c r="R328" s="79">
        <v>3</v>
      </c>
      <c r="S328" s="79" t="s">
        <v>72</v>
      </c>
      <c r="T328" s="5" t="s">
        <v>235</v>
      </c>
      <c r="U328" s="9"/>
      <c r="W328" s="86">
        <f t="shared" si="202"/>
        <v>226.6</v>
      </c>
      <c r="X328" s="87">
        <f t="shared" si="202"/>
        <v>69</v>
      </c>
      <c r="Y328" s="92">
        <f t="shared" si="203"/>
        <v>3</v>
      </c>
      <c r="Z328" s="90">
        <f t="shared" si="203"/>
        <v>0</v>
      </c>
      <c r="AA328" s="90">
        <f t="shared" si="189"/>
        <v>0</v>
      </c>
      <c r="AB328" s="90">
        <f t="shared" si="204"/>
        <v>0</v>
      </c>
      <c r="AC328" s="4" t="str">
        <f t="shared" si="204"/>
        <v/>
      </c>
      <c r="AD328" s="91">
        <f t="shared" si="204"/>
        <v>0</v>
      </c>
      <c r="AE328" s="79" t="str">
        <f t="shared" si="190"/>
        <v>계</v>
      </c>
      <c r="AF328" s="79" t="str">
        <f t="shared" si="191"/>
        <v>4/3</v>
      </c>
      <c r="AH328" s="20" t="str">
        <f t="shared" si="205"/>
        <v>삼평동 봇들9단지휴먼시아어울림</v>
      </c>
      <c r="AI328" s="87">
        <f t="shared" si="206"/>
        <v>69</v>
      </c>
      <c r="AJ328" s="79" t="str">
        <f t="shared" si="192"/>
        <v>A-</v>
      </c>
      <c r="AK328" s="79" t="s">
        <v>13</v>
      </c>
      <c r="AL328" s="79" t="s">
        <v>62</v>
      </c>
      <c r="AM328" s="79" t="s">
        <v>63</v>
      </c>
      <c r="AN328" s="79" t="str">
        <f t="shared" si="193"/>
        <v>C</v>
      </c>
      <c r="AO328" s="79" t="str">
        <f t="shared" si="194"/>
        <v/>
      </c>
      <c r="AP328" s="79" t="str">
        <f t="shared" si="195"/>
        <v/>
      </c>
      <c r="AQ328" s="79" t="str">
        <f t="shared" si="196"/>
        <v>O</v>
      </c>
      <c r="AR328" s="79" t="str">
        <f t="shared" si="197"/>
        <v>O</v>
      </c>
      <c r="AS328" s="79" t="s">
        <v>2</v>
      </c>
      <c r="AT328" s="79" t="str">
        <f t="shared" si="198"/>
        <v>X</v>
      </c>
      <c r="AU328" s="79" t="str">
        <f t="shared" si="199"/>
        <v>O</v>
      </c>
      <c r="AV328" s="79" t="str">
        <f t="shared" si="200"/>
        <v/>
      </c>
    </row>
    <row r="329" spans="1:48" s="37" customFormat="1" ht="12" x14ac:dyDescent="0.3">
      <c r="A329" s="74" t="s">
        <v>2030</v>
      </c>
      <c r="B329" s="75" t="s">
        <v>1788</v>
      </c>
      <c r="C329" s="85">
        <v>748</v>
      </c>
      <c r="D329" s="86">
        <v>79.3</v>
      </c>
      <c r="E329" s="87">
        <v>24</v>
      </c>
      <c r="F329" s="86">
        <v>59.8</v>
      </c>
      <c r="G329" s="17">
        <v>18</v>
      </c>
      <c r="H329" s="88">
        <v>258</v>
      </c>
      <c r="I329" s="89">
        <v>148000</v>
      </c>
      <c r="J329" s="89" t="s">
        <v>84</v>
      </c>
      <c r="K329" s="89">
        <v>70000</v>
      </c>
      <c r="L329" s="89" t="s">
        <v>84</v>
      </c>
      <c r="M329" s="90">
        <f t="shared" si="185"/>
        <v>78000</v>
      </c>
      <c r="N329" s="4">
        <f t="shared" si="186"/>
        <v>0.47297297297297297</v>
      </c>
      <c r="O329" s="91">
        <f t="shared" si="187"/>
        <v>6166.666666666667</v>
      </c>
      <c r="P329" s="91">
        <f t="shared" si="188"/>
        <v>2916.6666666666665</v>
      </c>
      <c r="Q329" s="79">
        <v>3</v>
      </c>
      <c r="R329" s="79">
        <v>2</v>
      </c>
      <c r="S329" s="79" t="s">
        <v>72</v>
      </c>
      <c r="T329" s="5" t="s">
        <v>236</v>
      </c>
      <c r="U329" s="9"/>
      <c r="W329" s="86">
        <f t="shared" si="202"/>
        <v>79.3</v>
      </c>
      <c r="X329" s="87">
        <f t="shared" si="202"/>
        <v>24</v>
      </c>
      <c r="Y329" s="92">
        <f t="shared" si="203"/>
        <v>258</v>
      </c>
      <c r="Z329" s="90">
        <f t="shared" si="203"/>
        <v>148000</v>
      </c>
      <c r="AA329" s="90">
        <f t="shared" si="189"/>
        <v>70000</v>
      </c>
      <c r="AB329" s="90">
        <f t="shared" si="204"/>
        <v>78000</v>
      </c>
      <c r="AC329" s="4">
        <f t="shared" si="204"/>
        <v>0.47297297297297297</v>
      </c>
      <c r="AD329" s="91">
        <f t="shared" si="204"/>
        <v>6166.666666666667</v>
      </c>
      <c r="AE329" s="79" t="str">
        <f t="shared" si="190"/>
        <v>계</v>
      </c>
      <c r="AF329" s="79" t="str">
        <f t="shared" si="191"/>
        <v>3/2</v>
      </c>
      <c r="AH329" s="20" t="str">
        <f t="shared" si="205"/>
        <v>삼평동 봇들4단지휴먼시아</v>
      </c>
      <c r="AI329" s="87">
        <f t="shared" si="206"/>
        <v>24</v>
      </c>
      <c r="AJ329" s="79" t="str">
        <f t="shared" si="192"/>
        <v>A-</v>
      </c>
      <c r="AK329" s="79" t="s">
        <v>13</v>
      </c>
      <c r="AL329" s="79" t="s">
        <v>62</v>
      </c>
      <c r="AM329" s="79" t="s">
        <v>63</v>
      </c>
      <c r="AN329" s="79" t="str">
        <f t="shared" si="193"/>
        <v>C</v>
      </c>
      <c r="AO329" s="79" t="str">
        <f t="shared" si="194"/>
        <v>X</v>
      </c>
      <c r="AP329" s="79" t="str">
        <f t="shared" si="195"/>
        <v>X</v>
      </c>
      <c r="AQ329" s="79" t="str">
        <f t="shared" si="196"/>
        <v>X</v>
      </c>
      <c r="AR329" s="79" t="str">
        <f t="shared" si="197"/>
        <v>X</v>
      </c>
      <c r="AS329" s="79" t="s">
        <v>2</v>
      </c>
      <c r="AT329" s="79" t="str">
        <f t="shared" si="198"/>
        <v>O</v>
      </c>
      <c r="AU329" s="79" t="str">
        <f t="shared" si="199"/>
        <v>O</v>
      </c>
      <c r="AV329" s="79" t="str">
        <f t="shared" si="200"/>
        <v>X</v>
      </c>
    </row>
    <row r="330" spans="1:48" s="37" customFormat="1" ht="12" x14ac:dyDescent="0.3">
      <c r="A330" s="74" t="s">
        <v>2030</v>
      </c>
      <c r="B330" s="75" t="s">
        <v>1788</v>
      </c>
      <c r="C330" s="85">
        <v>748</v>
      </c>
      <c r="D330" s="86">
        <v>98.6</v>
      </c>
      <c r="E330" s="87">
        <v>30</v>
      </c>
      <c r="F330" s="86">
        <v>74.5</v>
      </c>
      <c r="G330" s="17">
        <v>23</v>
      </c>
      <c r="H330" s="88">
        <v>140</v>
      </c>
      <c r="I330" s="89">
        <v>158000</v>
      </c>
      <c r="J330" s="89" t="s">
        <v>74</v>
      </c>
      <c r="K330" s="89">
        <v>85000</v>
      </c>
      <c r="L330" s="89" t="s">
        <v>84</v>
      </c>
      <c r="M330" s="90">
        <f t="shared" si="185"/>
        <v>73000</v>
      </c>
      <c r="N330" s="4">
        <f t="shared" si="186"/>
        <v>0.53797468354430378</v>
      </c>
      <c r="O330" s="91">
        <f t="shared" si="187"/>
        <v>5266.666666666667</v>
      </c>
      <c r="P330" s="91">
        <f t="shared" si="188"/>
        <v>2833.3333333333335</v>
      </c>
      <c r="Q330" s="79">
        <v>3</v>
      </c>
      <c r="R330" s="79">
        <v>2</v>
      </c>
      <c r="S330" s="79" t="s">
        <v>72</v>
      </c>
      <c r="T330" s="5" t="s">
        <v>146</v>
      </c>
      <c r="U330" s="9"/>
      <c r="W330" s="86">
        <f t="shared" si="202"/>
        <v>98.6</v>
      </c>
      <c r="X330" s="87">
        <f t="shared" si="202"/>
        <v>30</v>
      </c>
      <c r="Y330" s="92">
        <f t="shared" si="203"/>
        <v>140</v>
      </c>
      <c r="Z330" s="90">
        <f t="shared" si="203"/>
        <v>158000</v>
      </c>
      <c r="AA330" s="90">
        <f t="shared" si="189"/>
        <v>85000</v>
      </c>
      <c r="AB330" s="90">
        <f t="shared" si="204"/>
        <v>73000</v>
      </c>
      <c r="AC330" s="4">
        <f t="shared" si="204"/>
        <v>0.53797468354430378</v>
      </c>
      <c r="AD330" s="91">
        <f t="shared" si="204"/>
        <v>5266.666666666667</v>
      </c>
      <c r="AE330" s="79" t="str">
        <f t="shared" si="190"/>
        <v>계</v>
      </c>
      <c r="AF330" s="79" t="str">
        <f t="shared" si="191"/>
        <v>3/2</v>
      </c>
      <c r="AH330" s="20" t="str">
        <f t="shared" si="205"/>
        <v>삼평동 봇들4단지휴먼시아</v>
      </c>
      <c r="AI330" s="87">
        <f t="shared" si="206"/>
        <v>30</v>
      </c>
      <c r="AJ330" s="79" t="str">
        <f t="shared" si="192"/>
        <v>A-</v>
      </c>
      <c r="AK330" s="79" t="s">
        <v>13</v>
      </c>
      <c r="AL330" s="79" t="s">
        <v>62</v>
      </c>
      <c r="AM330" s="79" t="s">
        <v>63</v>
      </c>
      <c r="AN330" s="79" t="str">
        <f t="shared" si="193"/>
        <v>C</v>
      </c>
      <c r="AO330" s="79" t="str">
        <f t="shared" si="194"/>
        <v>X</v>
      </c>
      <c r="AP330" s="79" t="str">
        <f t="shared" si="195"/>
        <v>X</v>
      </c>
      <c r="AQ330" s="79" t="str">
        <f t="shared" si="196"/>
        <v>X</v>
      </c>
      <c r="AR330" s="79" t="str">
        <f t="shared" si="197"/>
        <v>X</v>
      </c>
      <c r="AS330" s="79" t="s">
        <v>2</v>
      </c>
      <c r="AT330" s="79" t="str">
        <f t="shared" si="198"/>
        <v>O</v>
      </c>
      <c r="AU330" s="79" t="str">
        <f t="shared" si="199"/>
        <v>O</v>
      </c>
      <c r="AV330" s="79" t="str">
        <f t="shared" si="200"/>
        <v>X</v>
      </c>
    </row>
    <row r="331" spans="1:48" s="37" customFormat="1" ht="12" x14ac:dyDescent="0.3">
      <c r="A331" s="74" t="s">
        <v>2030</v>
      </c>
      <c r="B331" s="75" t="s">
        <v>1788</v>
      </c>
      <c r="C331" s="85">
        <v>748</v>
      </c>
      <c r="D331" s="86">
        <v>99.2</v>
      </c>
      <c r="E331" s="87">
        <v>30</v>
      </c>
      <c r="F331" s="86">
        <v>74.900000000000006</v>
      </c>
      <c r="G331" s="17">
        <v>23</v>
      </c>
      <c r="H331" s="88">
        <v>34</v>
      </c>
      <c r="I331" s="89">
        <v>170000</v>
      </c>
      <c r="J331" s="89" t="s">
        <v>66</v>
      </c>
      <c r="K331" s="89">
        <v>75000</v>
      </c>
      <c r="L331" s="89" t="s">
        <v>65</v>
      </c>
      <c r="M331" s="90">
        <f t="shared" si="185"/>
        <v>95000</v>
      </c>
      <c r="N331" s="4">
        <f t="shared" si="186"/>
        <v>0.44117647058823528</v>
      </c>
      <c r="O331" s="91">
        <f t="shared" si="187"/>
        <v>5666.666666666667</v>
      </c>
      <c r="P331" s="91">
        <f t="shared" si="188"/>
        <v>2500</v>
      </c>
      <c r="Q331" s="79">
        <v>3</v>
      </c>
      <c r="R331" s="79">
        <v>2</v>
      </c>
      <c r="S331" s="79" t="s">
        <v>72</v>
      </c>
      <c r="T331" s="5" t="s">
        <v>237</v>
      </c>
      <c r="U331" s="9"/>
      <c r="W331" s="86">
        <f t="shared" ref="W331:X346" si="207">D331</f>
        <v>99.2</v>
      </c>
      <c r="X331" s="87">
        <f t="shared" si="207"/>
        <v>30</v>
      </c>
      <c r="Y331" s="92">
        <f t="shared" ref="Y331:Z346" si="208">H331</f>
        <v>34</v>
      </c>
      <c r="Z331" s="90">
        <f t="shared" si="208"/>
        <v>170000</v>
      </c>
      <c r="AA331" s="90">
        <f t="shared" si="189"/>
        <v>75000</v>
      </c>
      <c r="AB331" s="90">
        <f t="shared" si="204"/>
        <v>95000</v>
      </c>
      <c r="AC331" s="4">
        <f t="shared" si="204"/>
        <v>0.44117647058823528</v>
      </c>
      <c r="AD331" s="91">
        <f t="shared" si="204"/>
        <v>5666.666666666667</v>
      </c>
      <c r="AE331" s="79" t="str">
        <f t="shared" si="190"/>
        <v>계</v>
      </c>
      <c r="AF331" s="79" t="str">
        <f t="shared" si="191"/>
        <v>3/2</v>
      </c>
      <c r="AH331" s="20" t="str">
        <f t="shared" si="205"/>
        <v>삼평동 봇들4단지휴먼시아</v>
      </c>
      <c r="AI331" s="87">
        <f t="shared" si="206"/>
        <v>30</v>
      </c>
      <c r="AJ331" s="79" t="str">
        <f t="shared" si="192"/>
        <v>A-</v>
      </c>
      <c r="AK331" s="79" t="s">
        <v>13</v>
      </c>
      <c r="AL331" s="79" t="s">
        <v>62</v>
      </c>
      <c r="AM331" s="79" t="s">
        <v>63</v>
      </c>
      <c r="AN331" s="79" t="str">
        <f t="shared" si="193"/>
        <v>C</v>
      </c>
      <c r="AO331" s="79" t="str">
        <f t="shared" si="194"/>
        <v>X</v>
      </c>
      <c r="AP331" s="79" t="str">
        <f t="shared" si="195"/>
        <v>X</v>
      </c>
      <c r="AQ331" s="79" t="str">
        <f t="shared" si="196"/>
        <v>X</v>
      </c>
      <c r="AR331" s="79" t="str">
        <f t="shared" si="197"/>
        <v>X</v>
      </c>
      <c r="AS331" s="79" t="s">
        <v>2</v>
      </c>
      <c r="AT331" s="79" t="str">
        <f t="shared" si="198"/>
        <v>O</v>
      </c>
      <c r="AU331" s="79" t="str">
        <f t="shared" si="199"/>
        <v>O</v>
      </c>
      <c r="AV331" s="79" t="str">
        <f t="shared" si="200"/>
        <v>X</v>
      </c>
    </row>
    <row r="332" spans="1:48" s="37" customFormat="1" ht="12" x14ac:dyDescent="0.3">
      <c r="A332" s="74" t="s">
        <v>2030</v>
      </c>
      <c r="B332" s="75" t="s">
        <v>1788</v>
      </c>
      <c r="C332" s="85">
        <v>748</v>
      </c>
      <c r="D332" s="86">
        <v>112.1</v>
      </c>
      <c r="E332" s="87">
        <v>34</v>
      </c>
      <c r="F332" s="86">
        <v>84.7</v>
      </c>
      <c r="G332" s="17">
        <v>26</v>
      </c>
      <c r="H332" s="88">
        <v>140</v>
      </c>
      <c r="I332" s="89">
        <v>170000</v>
      </c>
      <c r="J332" s="89" t="s">
        <v>103</v>
      </c>
      <c r="K332" s="89"/>
      <c r="L332" s="89"/>
      <c r="M332" s="90">
        <f t="shared" si="185"/>
        <v>170000</v>
      </c>
      <c r="N332" s="4">
        <f t="shared" si="186"/>
        <v>0</v>
      </c>
      <c r="O332" s="91">
        <f t="shared" si="187"/>
        <v>5000</v>
      </c>
      <c r="P332" s="91">
        <f t="shared" si="188"/>
        <v>0</v>
      </c>
      <c r="Q332" s="79">
        <v>3</v>
      </c>
      <c r="R332" s="79">
        <v>2</v>
      </c>
      <c r="S332" s="79" t="s">
        <v>72</v>
      </c>
      <c r="T332" s="5" t="s">
        <v>238</v>
      </c>
      <c r="U332" s="9"/>
      <c r="W332" s="86">
        <f t="shared" si="207"/>
        <v>112.1</v>
      </c>
      <c r="X332" s="87">
        <f t="shared" si="207"/>
        <v>34</v>
      </c>
      <c r="Y332" s="92">
        <f t="shared" si="208"/>
        <v>140</v>
      </c>
      <c r="Z332" s="90">
        <f t="shared" si="208"/>
        <v>170000</v>
      </c>
      <c r="AA332" s="90">
        <f t="shared" si="189"/>
        <v>0</v>
      </c>
      <c r="AB332" s="90">
        <f t="shared" si="204"/>
        <v>170000</v>
      </c>
      <c r="AC332" s="4">
        <f t="shared" si="204"/>
        <v>0</v>
      </c>
      <c r="AD332" s="91">
        <f t="shared" si="204"/>
        <v>5000</v>
      </c>
      <c r="AE332" s="79" t="str">
        <f t="shared" si="190"/>
        <v>계</v>
      </c>
      <c r="AF332" s="79" t="str">
        <f t="shared" si="191"/>
        <v>3/2</v>
      </c>
      <c r="AH332" s="20" t="str">
        <f t="shared" si="205"/>
        <v>삼평동 봇들4단지휴먼시아</v>
      </c>
      <c r="AI332" s="87">
        <f t="shared" si="206"/>
        <v>34</v>
      </c>
      <c r="AJ332" s="79" t="str">
        <f t="shared" si="192"/>
        <v>A-</v>
      </c>
      <c r="AK332" s="79" t="s">
        <v>13</v>
      </c>
      <c r="AL332" s="79" t="s">
        <v>62</v>
      </c>
      <c r="AM332" s="79" t="s">
        <v>63</v>
      </c>
      <c r="AN332" s="79" t="str">
        <f t="shared" si="193"/>
        <v>C</v>
      </c>
      <c r="AO332" s="79" t="str">
        <f t="shared" si="194"/>
        <v>X</v>
      </c>
      <c r="AP332" s="79" t="str">
        <f t="shared" si="195"/>
        <v>X</v>
      </c>
      <c r="AQ332" s="79" t="str">
        <f t="shared" si="196"/>
        <v>X</v>
      </c>
      <c r="AR332" s="79" t="str">
        <f t="shared" si="197"/>
        <v>X</v>
      </c>
      <c r="AS332" s="79" t="s">
        <v>2</v>
      </c>
      <c r="AT332" s="79" t="str">
        <f t="shared" si="198"/>
        <v>O</v>
      </c>
      <c r="AU332" s="79" t="str">
        <f t="shared" si="199"/>
        <v>O</v>
      </c>
      <c r="AV332" s="79" t="str">
        <f t="shared" si="200"/>
        <v>X</v>
      </c>
    </row>
    <row r="333" spans="1:48" s="37" customFormat="1" ht="12" x14ac:dyDescent="0.3">
      <c r="A333" s="74" t="s">
        <v>2030</v>
      </c>
      <c r="B333" s="75" t="s">
        <v>1788</v>
      </c>
      <c r="C333" s="85">
        <v>748</v>
      </c>
      <c r="D333" s="86">
        <v>113</v>
      </c>
      <c r="E333" s="87">
        <v>34</v>
      </c>
      <c r="F333" s="86">
        <v>85</v>
      </c>
      <c r="G333" s="17">
        <v>26</v>
      </c>
      <c r="H333" s="88">
        <v>130</v>
      </c>
      <c r="I333" s="89">
        <v>180000</v>
      </c>
      <c r="J333" s="89" t="s">
        <v>74</v>
      </c>
      <c r="K333" s="89"/>
      <c r="L333" s="89"/>
      <c r="M333" s="90">
        <f t="shared" si="185"/>
        <v>180000</v>
      </c>
      <c r="N333" s="4">
        <f t="shared" si="186"/>
        <v>0</v>
      </c>
      <c r="O333" s="91">
        <f t="shared" si="187"/>
        <v>5294.1176470588234</v>
      </c>
      <c r="P333" s="91">
        <f t="shared" si="188"/>
        <v>0</v>
      </c>
      <c r="Q333" s="79">
        <v>3</v>
      </c>
      <c r="R333" s="79">
        <v>2</v>
      </c>
      <c r="S333" s="79" t="s">
        <v>72</v>
      </c>
      <c r="T333" s="5" t="s">
        <v>138</v>
      </c>
      <c r="U333" s="9"/>
      <c r="W333" s="86">
        <f t="shared" si="207"/>
        <v>113</v>
      </c>
      <c r="X333" s="87">
        <f t="shared" si="207"/>
        <v>34</v>
      </c>
      <c r="Y333" s="92">
        <f t="shared" si="208"/>
        <v>130</v>
      </c>
      <c r="Z333" s="90">
        <f t="shared" si="208"/>
        <v>180000</v>
      </c>
      <c r="AA333" s="90">
        <f t="shared" si="189"/>
        <v>0</v>
      </c>
      <c r="AB333" s="90">
        <f t="shared" si="204"/>
        <v>180000</v>
      </c>
      <c r="AC333" s="4">
        <f t="shared" si="204"/>
        <v>0</v>
      </c>
      <c r="AD333" s="91">
        <f t="shared" si="204"/>
        <v>5294.1176470588234</v>
      </c>
      <c r="AE333" s="79" t="str">
        <f t="shared" si="190"/>
        <v>계</v>
      </c>
      <c r="AF333" s="79" t="str">
        <f t="shared" si="191"/>
        <v>3/2</v>
      </c>
      <c r="AH333" s="20" t="str">
        <f t="shared" si="205"/>
        <v>삼평동 봇들4단지휴먼시아</v>
      </c>
      <c r="AI333" s="87">
        <f t="shared" si="206"/>
        <v>34</v>
      </c>
      <c r="AJ333" s="79" t="str">
        <f t="shared" si="192"/>
        <v>A-</v>
      </c>
      <c r="AK333" s="79" t="s">
        <v>13</v>
      </c>
      <c r="AL333" s="79" t="s">
        <v>62</v>
      </c>
      <c r="AM333" s="79" t="s">
        <v>63</v>
      </c>
      <c r="AN333" s="79" t="str">
        <f t="shared" si="193"/>
        <v>C</v>
      </c>
      <c r="AO333" s="79" t="str">
        <f t="shared" si="194"/>
        <v>X</v>
      </c>
      <c r="AP333" s="79" t="str">
        <f t="shared" si="195"/>
        <v>X</v>
      </c>
      <c r="AQ333" s="79" t="str">
        <f t="shared" si="196"/>
        <v>X</v>
      </c>
      <c r="AR333" s="79" t="str">
        <f t="shared" si="197"/>
        <v>X</v>
      </c>
      <c r="AS333" s="79" t="s">
        <v>2</v>
      </c>
      <c r="AT333" s="79" t="str">
        <f t="shared" si="198"/>
        <v>O</v>
      </c>
      <c r="AU333" s="79" t="str">
        <f t="shared" si="199"/>
        <v>O</v>
      </c>
      <c r="AV333" s="79" t="str">
        <f t="shared" si="200"/>
        <v>X</v>
      </c>
    </row>
    <row r="334" spans="1:48" s="37" customFormat="1" ht="12" x14ac:dyDescent="0.3">
      <c r="A334" s="74" t="s">
        <v>2030</v>
      </c>
      <c r="B334" s="75" t="s">
        <v>1788</v>
      </c>
      <c r="C334" s="85">
        <v>748</v>
      </c>
      <c r="D334" s="86">
        <v>112</v>
      </c>
      <c r="E334" s="87">
        <v>34</v>
      </c>
      <c r="F334" s="86">
        <v>84.6</v>
      </c>
      <c r="G334" s="17">
        <v>26</v>
      </c>
      <c r="H334" s="88">
        <v>46</v>
      </c>
      <c r="I334" s="89">
        <v>168000</v>
      </c>
      <c r="J334" s="89" t="s">
        <v>74</v>
      </c>
      <c r="K334" s="89">
        <v>87000</v>
      </c>
      <c r="L334" s="89" t="s">
        <v>65</v>
      </c>
      <c r="M334" s="90">
        <f t="shared" si="185"/>
        <v>81000</v>
      </c>
      <c r="N334" s="4">
        <f t="shared" si="186"/>
        <v>0.5178571428571429</v>
      </c>
      <c r="O334" s="91">
        <f t="shared" si="187"/>
        <v>4941.1764705882351</v>
      </c>
      <c r="P334" s="91">
        <f t="shared" si="188"/>
        <v>2558.8235294117649</v>
      </c>
      <c r="Q334" s="79">
        <v>3</v>
      </c>
      <c r="R334" s="79">
        <v>2</v>
      </c>
      <c r="S334" s="79" t="s">
        <v>72</v>
      </c>
      <c r="T334" s="5" t="s">
        <v>136</v>
      </c>
      <c r="U334" s="9"/>
      <c r="W334" s="86">
        <f t="shared" si="207"/>
        <v>112</v>
      </c>
      <c r="X334" s="87">
        <f t="shared" si="207"/>
        <v>34</v>
      </c>
      <c r="Y334" s="92">
        <f t="shared" si="208"/>
        <v>46</v>
      </c>
      <c r="Z334" s="90">
        <f t="shared" si="208"/>
        <v>168000</v>
      </c>
      <c r="AA334" s="90">
        <f t="shared" si="189"/>
        <v>87000</v>
      </c>
      <c r="AB334" s="90">
        <f t="shared" si="204"/>
        <v>81000</v>
      </c>
      <c r="AC334" s="4">
        <f t="shared" si="204"/>
        <v>0.5178571428571429</v>
      </c>
      <c r="AD334" s="91">
        <f t="shared" si="204"/>
        <v>4941.1764705882351</v>
      </c>
      <c r="AE334" s="79" t="str">
        <f t="shared" si="190"/>
        <v>계</v>
      </c>
      <c r="AF334" s="79" t="str">
        <f t="shared" si="191"/>
        <v>3/2</v>
      </c>
      <c r="AH334" s="20" t="str">
        <f t="shared" si="205"/>
        <v>삼평동 봇들4단지휴먼시아</v>
      </c>
      <c r="AI334" s="87">
        <f t="shared" si="206"/>
        <v>34</v>
      </c>
      <c r="AJ334" s="79" t="str">
        <f t="shared" si="192"/>
        <v>A-</v>
      </c>
      <c r="AK334" s="79" t="s">
        <v>13</v>
      </c>
      <c r="AL334" s="79" t="s">
        <v>62</v>
      </c>
      <c r="AM334" s="79" t="s">
        <v>63</v>
      </c>
      <c r="AN334" s="79" t="str">
        <f t="shared" si="193"/>
        <v>C</v>
      </c>
      <c r="AO334" s="79" t="str">
        <f t="shared" si="194"/>
        <v>X</v>
      </c>
      <c r="AP334" s="79" t="str">
        <f t="shared" si="195"/>
        <v>X</v>
      </c>
      <c r="AQ334" s="79" t="str">
        <f t="shared" si="196"/>
        <v>X</v>
      </c>
      <c r="AR334" s="79" t="str">
        <f t="shared" si="197"/>
        <v>X</v>
      </c>
      <c r="AS334" s="79" t="s">
        <v>2</v>
      </c>
      <c r="AT334" s="79" t="str">
        <f t="shared" si="198"/>
        <v>O</v>
      </c>
      <c r="AU334" s="79" t="str">
        <f t="shared" si="199"/>
        <v>O</v>
      </c>
      <c r="AV334" s="79" t="str">
        <f t="shared" si="200"/>
        <v>X</v>
      </c>
    </row>
    <row r="335" spans="1:48" s="37" customFormat="1" ht="12" x14ac:dyDescent="0.3">
      <c r="A335" s="74" t="s">
        <v>1793</v>
      </c>
      <c r="B335" s="75" t="s">
        <v>1792</v>
      </c>
      <c r="C335" s="85">
        <v>1874</v>
      </c>
      <c r="D335" s="86">
        <v>57.2</v>
      </c>
      <c r="E335" s="87">
        <v>17</v>
      </c>
      <c r="F335" s="86">
        <v>46</v>
      </c>
      <c r="G335" s="17">
        <v>14</v>
      </c>
      <c r="H335" s="88">
        <v>55</v>
      </c>
      <c r="I335" s="89">
        <v>86000</v>
      </c>
      <c r="J335" s="89" t="s">
        <v>66</v>
      </c>
      <c r="K335" s="89">
        <v>43000</v>
      </c>
      <c r="L335" s="89" t="s">
        <v>66</v>
      </c>
      <c r="M335" s="90">
        <f t="shared" si="185"/>
        <v>43000</v>
      </c>
      <c r="N335" s="4">
        <f t="shared" si="186"/>
        <v>0.5</v>
      </c>
      <c r="O335" s="91">
        <f t="shared" si="187"/>
        <v>5058.8235294117649</v>
      </c>
      <c r="P335" s="91">
        <f t="shared" si="188"/>
        <v>2529.4117647058824</v>
      </c>
      <c r="Q335" s="79">
        <v>2</v>
      </c>
      <c r="R335" s="79">
        <v>1</v>
      </c>
      <c r="S335" s="79" t="s">
        <v>72</v>
      </c>
      <c r="T335" s="5">
        <v>57</v>
      </c>
      <c r="U335" s="9"/>
      <c r="W335" s="86">
        <f t="shared" si="207"/>
        <v>57.2</v>
      </c>
      <c r="X335" s="87">
        <f t="shared" si="207"/>
        <v>17</v>
      </c>
      <c r="Y335" s="92">
        <f t="shared" si="208"/>
        <v>55</v>
      </c>
      <c r="Z335" s="90">
        <f t="shared" si="208"/>
        <v>86000</v>
      </c>
      <c r="AA335" s="90">
        <f t="shared" si="189"/>
        <v>43000</v>
      </c>
      <c r="AB335" s="90">
        <f t="shared" si="204"/>
        <v>43000</v>
      </c>
      <c r="AC335" s="4">
        <f t="shared" si="204"/>
        <v>0.5</v>
      </c>
      <c r="AD335" s="91">
        <f t="shared" si="204"/>
        <v>5058.8235294117649</v>
      </c>
      <c r="AE335" s="79" t="str">
        <f t="shared" si="190"/>
        <v>계</v>
      </c>
      <c r="AF335" s="79" t="str">
        <f t="shared" si="191"/>
        <v>2/1</v>
      </c>
      <c r="AH335" s="20" t="str">
        <f t="shared" si="205"/>
        <v>서현동 우성(시범단지)</v>
      </c>
      <c r="AI335" s="87">
        <f t="shared" si="206"/>
        <v>17</v>
      </c>
      <c r="AJ335" s="79" t="str">
        <f t="shared" si="192"/>
        <v>A-</v>
      </c>
      <c r="AK335" s="79" t="s">
        <v>13</v>
      </c>
      <c r="AL335" s="79" t="s">
        <v>62</v>
      </c>
      <c r="AM335" s="79" t="s">
        <v>63</v>
      </c>
      <c r="AN335" s="79" t="str">
        <f t="shared" si="193"/>
        <v>C</v>
      </c>
      <c r="AO335" s="79" t="str">
        <f t="shared" si="194"/>
        <v>X</v>
      </c>
      <c r="AP335" s="79" t="str">
        <f t="shared" si="195"/>
        <v>X</v>
      </c>
      <c r="AQ335" s="79" t="str">
        <f t="shared" si="196"/>
        <v>X</v>
      </c>
      <c r="AR335" s="79" t="str">
        <f t="shared" si="197"/>
        <v>X</v>
      </c>
      <c r="AS335" s="79" t="s">
        <v>2</v>
      </c>
      <c r="AT335" s="79" t="str">
        <f t="shared" si="198"/>
        <v>O</v>
      </c>
      <c r="AU335" s="79" t="str">
        <f t="shared" si="199"/>
        <v>O</v>
      </c>
      <c r="AV335" s="79" t="str">
        <f t="shared" si="200"/>
        <v>X</v>
      </c>
    </row>
    <row r="336" spans="1:48" s="37" customFormat="1" ht="12" x14ac:dyDescent="0.3">
      <c r="A336" s="74" t="s">
        <v>2031</v>
      </c>
      <c r="B336" s="75" t="s">
        <v>1792</v>
      </c>
      <c r="C336" s="85">
        <v>1874</v>
      </c>
      <c r="D336" s="86">
        <v>72.599999999999994</v>
      </c>
      <c r="E336" s="87">
        <v>22</v>
      </c>
      <c r="F336" s="86">
        <v>59.7</v>
      </c>
      <c r="G336" s="17">
        <v>18</v>
      </c>
      <c r="H336" s="88">
        <v>110</v>
      </c>
      <c r="I336" s="89">
        <v>118000</v>
      </c>
      <c r="J336" s="89" t="s">
        <v>66</v>
      </c>
      <c r="K336" s="89">
        <v>52000</v>
      </c>
      <c r="L336" s="89" t="s">
        <v>66</v>
      </c>
      <c r="M336" s="90">
        <f t="shared" si="185"/>
        <v>66000</v>
      </c>
      <c r="N336" s="4">
        <f t="shared" si="186"/>
        <v>0.44067796610169491</v>
      </c>
      <c r="O336" s="91">
        <f t="shared" si="187"/>
        <v>5363.636363636364</v>
      </c>
      <c r="P336" s="91">
        <f t="shared" si="188"/>
        <v>2363.6363636363635</v>
      </c>
      <c r="Q336" s="79">
        <v>2</v>
      </c>
      <c r="R336" s="79">
        <v>1</v>
      </c>
      <c r="S336" s="79" t="s">
        <v>72</v>
      </c>
      <c r="T336" s="5" t="s">
        <v>239</v>
      </c>
      <c r="U336" s="9"/>
      <c r="W336" s="86">
        <f t="shared" si="207"/>
        <v>72.599999999999994</v>
      </c>
      <c r="X336" s="87">
        <f t="shared" si="207"/>
        <v>22</v>
      </c>
      <c r="Y336" s="92">
        <f t="shared" si="208"/>
        <v>110</v>
      </c>
      <c r="Z336" s="90">
        <f t="shared" si="208"/>
        <v>118000</v>
      </c>
      <c r="AA336" s="90">
        <f t="shared" si="189"/>
        <v>52000</v>
      </c>
      <c r="AB336" s="90">
        <f t="shared" si="204"/>
        <v>66000</v>
      </c>
      <c r="AC336" s="4">
        <f t="shared" si="204"/>
        <v>0.44067796610169491</v>
      </c>
      <c r="AD336" s="91">
        <f t="shared" si="204"/>
        <v>5363.636363636364</v>
      </c>
      <c r="AE336" s="79" t="str">
        <f t="shared" si="190"/>
        <v>계</v>
      </c>
      <c r="AF336" s="79" t="str">
        <f t="shared" si="191"/>
        <v>2/1</v>
      </c>
      <c r="AH336" s="20" t="str">
        <f t="shared" si="205"/>
        <v>서현동 우성(시범단지)</v>
      </c>
      <c r="AI336" s="87">
        <f t="shared" si="206"/>
        <v>22</v>
      </c>
      <c r="AJ336" s="79" t="str">
        <f t="shared" si="192"/>
        <v>A-</v>
      </c>
      <c r="AK336" s="79" t="s">
        <v>13</v>
      </c>
      <c r="AL336" s="79" t="s">
        <v>62</v>
      </c>
      <c r="AM336" s="79" t="s">
        <v>63</v>
      </c>
      <c r="AN336" s="79" t="str">
        <f t="shared" si="193"/>
        <v>C</v>
      </c>
      <c r="AO336" s="79" t="str">
        <f t="shared" si="194"/>
        <v>X</v>
      </c>
      <c r="AP336" s="79" t="str">
        <f t="shared" si="195"/>
        <v>X</v>
      </c>
      <c r="AQ336" s="79" t="str">
        <f t="shared" si="196"/>
        <v>X</v>
      </c>
      <c r="AR336" s="79" t="str">
        <f t="shared" si="197"/>
        <v>X</v>
      </c>
      <c r="AS336" s="79" t="s">
        <v>2</v>
      </c>
      <c r="AT336" s="79" t="str">
        <f t="shared" si="198"/>
        <v>O</v>
      </c>
      <c r="AU336" s="79" t="str">
        <f t="shared" si="199"/>
        <v>O</v>
      </c>
      <c r="AV336" s="79" t="str">
        <f t="shared" si="200"/>
        <v>X</v>
      </c>
    </row>
    <row r="337" spans="1:48" s="37" customFormat="1" ht="12" x14ac:dyDescent="0.3">
      <c r="A337" s="74" t="s">
        <v>1793</v>
      </c>
      <c r="B337" s="75" t="s">
        <v>1792</v>
      </c>
      <c r="C337" s="85">
        <v>1874</v>
      </c>
      <c r="D337" s="86">
        <v>74.3</v>
      </c>
      <c r="E337" s="87">
        <v>22</v>
      </c>
      <c r="F337" s="86">
        <v>59.8</v>
      </c>
      <c r="G337" s="17">
        <v>18</v>
      </c>
      <c r="H337" s="88">
        <v>55</v>
      </c>
      <c r="I337" s="89">
        <v>115000</v>
      </c>
      <c r="J337" s="89" t="s">
        <v>66</v>
      </c>
      <c r="K337" s="89"/>
      <c r="L337" s="89"/>
      <c r="M337" s="90">
        <f t="shared" si="185"/>
        <v>115000</v>
      </c>
      <c r="N337" s="4">
        <f t="shared" si="186"/>
        <v>0</v>
      </c>
      <c r="O337" s="91">
        <f t="shared" si="187"/>
        <v>5227.272727272727</v>
      </c>
      <c r="P337" s="91">
        <f t="shared" si="188"/>
        <v>0</v>
      </c>
      <c r="Q337" s="79">
        <v>2</v>
      </c>
      <c r="R337" s="79">
        <v>1</v>
      </c>
      <c r="S337" s="79" t="s">
        <v>72</v>
      </c>
      <c r="T337" s="5" t="s">
        <v>240</v>
      </c>
      <c r="U337" s="9"/>
      <c r="W337" s="86">
        <f t="shared" si="207"/>
        <v>74.3</v>
      </c>
      <c r="X337" s="87">
        <f t="shared" si="207"/>
        <v>22</v>
      </c>
      <c r="Y337" s="92">
        <f t="shared" si="208"/>
        <v>55</v>
      </c>
      <c r="Z337" s="90">
        <f t="shared" si="208"/>
        <v>115000</v>
      </c>
      <c r="AA337" s="90">
        <f t="shared" si="189"/>
        <v>0</v>
      </c>
      <c r="AB337" s="90">
        <f t="shared" si="204"/>
        <v>115000</v>
      </c>
      <c r="AC337" s="4">
        <f t="shared" si="204"/>
        <v>0</v>
      </c>
      <c r="AD337" s="91">
        <f t="shared" si="204"/>
        <v>5227.272727272727</v>
      </c>
      <c r="AE337" s="79" t="str">
        <f t="shared" si="190"/>
        <v>계</v>
      </c>
      <c r="AF337" s="79" t="str">
        <f t="shared" si="191"/>
        <v>2/1</v>
      </c>
      <c r="AH337" s="20" t="str">
        <f t="shared" si="205"/>
        <v>서현동 우성(시범단지)</v>
      </c>
      <c r="AI337" s="87">
        <f t="shared" si="206"/>
        <v>22</v>
      </c>
      <c r="AJ337" s="79" t="str">
        <f t="shared" si="192"/>
        <v>A-</v>
      </c>
      <c r="AK337" s="79" t="s">
        <v>13</v>
      </c>
      <c r="AL337" s="79" t="s">
        <v>62</v>
      </c>
      <c r="AM337" s="79" t="s">
        <v>63</v>
      </c>
      <c r="AN337" s="79" t="str">
        <f t="shared" si="193"/>
        <v>C</v>
      </c>
      <c r="AO337" s="79" t="str">
        <f t="shared" si="194"/>
        <v>X</v>
      </c>
      <c r="AP337" s="79" t="str">
        <f t="shared" si="195"/>
        <v>X</v>
      </c>
      <c r="AQ337" s="79" t="str">
        <f t="shared" si="196"/>
        <v>X</v>
      </c>
      <c r="AR337" s="79" t="str">
        <f t="shared" si="197"/>
        <v>X</v>
      </c>
      <c r="AS337" s="79" t="s">
        <v>2</v>
      </c>
      <c r="AT337" s="79" t="str">
        <f t="shared" si="198"/>
        <v>O</v>
      </c>
      <c r="AU337" s="79" t="str">
        <f t="shared" si="199"/>
        <v>O</v>
      </c>
      <c r="AV337" s="79" t="str">
        <f t="shared" si="200"/>
        <v>X</v>
      </c>
    </row>
    <row r="338" spans="1:48" s="37" customFormat="1" ht="12" x14ac:dyDescent="0.3">
      <c r="A338" s="74" t="s">
        <v>1793</v>
      </c>
      <c r="B338" s="75" t="s">
        <v>1792</v>
      </c>
      <c r="C338" s="85">
        <v>1874</v>
      </c>
      <c r="D338" s="86">
        <v>84.7</v>
      </c>
      <c r="E338" s="87">
        <v>26</v>
      </c>
      <c r="F338" s="86">
        <v>64.8</v>
      </c>
      <c r="G338" s="17">
        <v>20</v>
      </c>
      <c r="H338" s="88">
        <v>245</v>
      </c>
      <c r="I338" s="89">
        <v>115000</v>
      </c>
      <c r="J338" s="89" t="s">
        <v>71</v>
      </c>
      <c r="K338" s="89">
        <v>58000</v>
      </c>
      <c r="L338" s="89" t="s">
        <v>69</v>
      </c>
      <c r="M338" s="90">
        <f t="shared" si="185"/>
        <v>57000</v>
      </c>
      <c r="N338" s="4">
        <f t="shared" si="186"/>
        <v>0.5043478260869565</v>
      </c>
      <c r="O338" s="91">
        <f t="shared" si="187"/>
        <v>4423.0769230769229</v>
      </c>
      <c r="P338" s="91">
        <f t="shared" si="188"/>
        <v>2230.7692307692309</v>
      </c>
      <c r="Q338" s="79">
        <v>2</v>
      </c>
      <c r="R338" s="79">
        <v>1</v>
      </c>
      <c r="S338" s="79" t="s">
        <v>61</v>
      </c>
      <c r="T338" s="5">
        <v>84</v>
      </c>
      <c r="U338" s="9"/>
      <c r="W338" s="86">
        <f t="shared" si="207"/>
        <v>84.7</v>
      </c>
      <c r="X338" s="87">
        <f t="shared" si="207"/>
        <v>26</v>
      </c>
      <c r="Y338" s="92">
        <f t="shared" si="208"/>
        <v>245</v>
      </c>
      <c r="Z338" s="90">
        <f t="shared" si="208"/>
        <v>115000</v>
      </c>
      <c r="AA338" s="90">
        <f t="shared" si="189"/>
        <v>58000</v>
      </c>
      <c r="AB338" s="90">
        <f t="shared" si="204"/>
        <v>57000</v>
      </c>
      <c r="AC338" s="4">
        <f t="shared" si="204"/>
        <v>0.5043478260869565</v>
      </c>
      <c r="AD338" s="91">
        <f t="shared" si="204"/>
        <v>4423.0769230769229</v>
      </c>
      <c r="AE338" s="79" t="str">
        <f t="shared" si="190"/>
        <v>복</v>
      </c>
      <c r="AF338" s="79" t="str">
        <f t="shared" si="191"/>
        <v>2/1</v>
      </c>
      <c r="AH338" s="20" t="str">
        <f t="shared" si="205"/>
        <v>서현동 우성(시범단지)</v>
      </c>
      <c r="AI338" s="87">
        <f t="shared" si="206"/>
        <v>26</v>
      </c>
      <c r="AJ338" s="79" t="str">
        <f t="shared" si="192"/>
        <v>A-</v>
      </c>
      <c r="AK338" s="79" t="s">
        <v>13</v>
      </c>
      <c r="AL338" s="79" t="s">
        <v>62</v>
      </c>
      <c r="AM338" s="79" t="s">
        <v>63</v>
      </c>
      <c r="AN338" s="79" t="str">
        <f t="shared" si="193"/>
        <v>C</v>
      </c>
      <c r="AO338" s="79" t="str">
        <f t="shared" si="194"/>
        <v>X</v>
      </c>
      <c r="AP338" s="79" t="str">
        <f t="shared" si="195"/>
        <v>X</v>
      </c>
      <c r="AQ338" s="79" t="str">
        <f t="shared" si="196"/>
        <v>X</v>
      </c>
      <c r="AR338" s="79" t="str">
        <f t="shared" si="197"/>
        <v>X</v>
      </c>
      <c r="AS338" s="79" t="s">
        <v>2</v>
      </c>
      <c r="AT338" s="79" t="str">
        <f t="shared" si="198"/>
        <v>O</v>
      </c>
      <c r="AU338" s="79" t="str">
        <f t="shared" si="199"/>
        <v>O</v>
      </c>
      <c r="AV338" s="79" t="str">
        <f t="shared" si="200"/>
        <v>X</v>
      </c>
    </row>
    <row r="339" spans="1:48" s="37" customFormat="1" ht="12" x14ac:dyDescent="0.3">
      <c r="A339" s="74" t="s">
        <v>1793</v>
      </c>
      <c r="B339" s="75" t="s">
        <v>1792</v>
      </c>
      <c r="C339" s="85">
        <v>1874</v>
      </c>
      <c r="D339" s="86">
        <v>96.9</v>
      </c>
      <c r="E339" s="87">
        <v>29</v>
      </c>
      <c r="F339" s="86">
        <v>75.900000000000006</v>
      </c>
      <c r="G339" s="17">
        <v>23</v>
      </c>
      <c r="H339" s="88">
        <v>190</v>
      </c>
      <c r="I339" s="89">
        <v>153000</v>
      </c>
      <c r="J339" s="89" t="s">
        <v>80</v>
      </c>
      <c r="K339" s="89">
        <v>75000</v>
      </c>
      <c r="L339" s="89" t="s">
        <v>79</v>
      </c>
      <c r="M339" s="90">
        <f t="shared" si="185"/>
        <v>78000</v>
      </c>
      <c r="N339" s="4">
        <f t="shared" si="186"/>
        <v>0.49019607843137253</v>
      </c>
      <c r="O339" s="91">
        <f t="shared" si="187"/>
        <v>5275.8620689655172</v>
      </c>
      <c r="P339" s="91">
        <f t="shared" si="188"/>
        <v>2586.2068965517242</v>
      </c>
      <c r="Q339" s="79">
        <v>3</v>
      </c>
      <c r="R339" s="79">
        <v>2</v>
      </c>
      <c r="S339" s="79" t="s">
        <v>72</v>
      </c>
      <c r="T339" s="5">
        <v>96</v>
      </c>
      <c r="U339" s="9"/>
      <c r="W339" s="86">
        <f t="shared" si="207"/>
        <v>96.9</v>
      </c>
      <c r="X339" s="87">
        <f t="shared" si="207"/>
        <v>29</v>
      </c>
      <c r="Y339" s="92">
        <f t="shared" si="208"/>
        <v>190</v>
      </c>
      <c r="Z339" s="90">
        <f t="shared" si="208"/>
        <v>153000</v>
      </c>
      <c r="AA339" s="90">
        <f t="shared" si="189"/>
        <v>75000</v>
      </c>
      <c r="AB339" s="90">
        <f t="shared" si="204"/>
        <v>78000</v>
      </c>
      <c r="AC339" s="4">
        <f t="shared" si="204"/>
        <v>0.49019607843137253</v>
      </c>
      <c r="AD339" s="91">
        <f t="shared" si="204"/>
        <v>5275.8620689655172</v>
      </c>
      <c r="AE339" s="79" t="str">
        <f t="shared" si="190"/>
        <v>계</v>
      </c>
      <c r="AF339" s="79" t="str">
        <f t="shared" si="191"/>
        <v>3/2</v>
      </c>
      <c r="AH339" s="20" t="str">
        <f t="shared" si="205"/>
        <v>서현동 우성(시범단지)</v>
      </c>
      <c r="AI339" s="87">
        <f t="shared" si="206"/>
        <v>29</v>
      </c>
      <c r="AJ339" s="79" t="str">
        <f t="shared" si="192"/>
        <v>A-</v>
      </c>
      <c r="AK339" s="79" t="s">
        <v>13</v>
      </c>
      <c r="AL339" s="79" t="s">
        <v>62</v>
      </c>
      <c r="AM339" s="79" t="s">
        <v>63</v>
      </c>
      <c r="AN339" s="79" t="str">
        <f t="shared" si="193"/>
        <v>C</v>
      </c>
      <c r="AO339" s="79" t="str">
        <f t="shared" si="194"/>
        <v>X</v>
      </c>
      <c r="AP339" s="79" t="str">
        <f t="shared" si="195"/>
        <v>X</v>
      </c>
      <c r="AQ339" s="79" t="str">
        <f t="shared" si="196"/>
        <v>X</v>
      </c>
      <c r="AR339" s="79" t="str">
        <f t="shared" si="197"/>
        <v>X</v>
      </c>
      <c r="AS339" s="79" t="s">
        <v>2</v>
      </c>
      <c r="AT339" s="79" t="str">
        <f t="shared" si="198"/>
        <v>O</v>
      </c>
      <c r="AU339" s="79" t="str">
        <f t="shared" si="199"/>
        <v>O</v>
      </c>
      <c r="AV339" s="79" t="str">
        <f t="shared" si="200"/>
        <v>X</v>
      </c>
    </row>
    <row r="340" spans="1:48" s="37" customFormat="1" ht="12" x14ac:dyDescent="0.3">
      <c r="A340" s="74" t="s">
        <v>2032</v>
      </c>
      <c r="B340" s="75" t="s">
        <v>1792</v>
      </c>
      <c r="C340" s="85">
        <v>1874</v>
      </c>
      <c r="D340" s="86">
        <v>106</v>
      </c>
      <c r="E340" s="87">
        <v>32</v>
      </c>
      <c r="F340" s="86">
        <v>84.9</v>
      </c>
      <c r="G340" s="17">
        <v>26</v>
      </c>
      <c r="H340" s="88">
        <v>84</v>
      </c>
      <c r="I340" s="89">
        <v>145000</v>
      </c>
      <c r="J340" s="89" t="s">
        <v>65</v>
      </c>
      <c r="K340" s="89">
        <v>70000</v>
      </c>
      <c r="L340" s="89" t="s">
        <v>82</v>
      </c>
      <c r="M340" s="90">
        <f t="shared" si="185"/>
        <v>75000</v>
      </c>
      <c r="N340" s="4">
        <f t="shared" si="186"/>
        <v>0.48275862068965519</v>
      </c>
      <c r="O340" s="91">
        <f t="shared" si="187"/>
        <v>4531.25</v>
      </c>
      <c r="P340" s="91">
        <f t="shared" si="188"/>
        <v>2187.5</v>
      </c>
      <c r="Q340" s="79">
        <v>2</v>
      </c>
      <c r="R340" s="79">
        <v>2</v>
      </c>
      <c r="S340" s="79" t="s">
        <v>72</v>
      </c>
      <c r="T340" s="5" t="s">
        <v>106</v>
      </c>
      <c r="U340" s="9"/>
      <c r="W340" s="86">
        <f t="shared" si="207"/>
        <v>106</v>
      </c>
      <c r="X340" s="87">
        <f t="shared" si="207"/>
        <v>32</v>
      </c>
      <c r="Y340" s="92">
        <f t="shared" si="208"/>
        <v>84</v>
      </c>
      <c r="Z340" s="90">
        <f t="shared" si="208"/>
        <v>145000</v>
      </c>
      <c r="AA340" s="90">
        <f t="shared" si="189"/>
        <v>70000</v>
      </c>
      <c r="AB340" s="90">
        <f t="shared" ref="AB340:AD355" si="209">M340</f>
        <v>75000</v>
      </c>
      <c r="AC340" s="4">
        <f t="shared" si="209"/>
        <v>0.48275862068965519</v>
      </c>
      <c r="AD340" s="91">
        <f t="shared" si="209"/>
        <v>4531.25</v>
      </c>
      <c r="AE340" s="79" t="str">
        <f t="shared" si="190"/>
        <v>계</v>
      </c>
      <c r="AF340" s="79" t="str">
        <f t="shared" si="191"/>
        <v>2/2</v>
      </c>
      <c r="AH340" s="20" t="str">
        <f t="shared" si="205"/>
        <v>서현동 우성(시범단지)</v>
      </c>
      <c r="AI340" s="87">
        <f t="shared" si="206"/>
        <v>32</v>
      </c>
      <c r="AJ340" s="79" t="str">
        <f t="shared" si="192"/>
        <v>A-</v>
      </c>
      <c r="AK340" s="79" t="s">
        <v>13</v>
      </c>
      <c r="AL340" s="79" t="s">
        <v>62</v>
      </c>
      <c r="AM340" s="79" t="s">
        <v>63</v>
      </c>
      <c r="AN340" s="79" t="str">
        <f t="shared" si="193"/>
        <v>C</v>
      </c>
      <c r="AO340" s="79" t="str">
        <f t="shared" si="194"/>
        <v>X</v>
      </c>
      <c r="AP340" s="79" t="str">
        <f t="shared" si="195"/>
        <v>X</v>
      </c>
      <c r="AQ340" s="79" t="str">
        <f t="shared" si="196"/>
        <v>X</v>
      </c>
      <c r="AR340" s="79" t="str">
        <f t="shared" si="197"/>
        <v>X</v>
      </c>
      <c r="AS340" s="79" t="s">
        <v>2</v>
      </c>
      <c r="AT340" s="79" t="str">
        <f t="shared" si="198"/>
        <v>O</v>
      </c>
      <c r="AU340" s="79" t="str">
        <f t="shared" si="199"/>
        <v>O</v>
      </c>
      <c r="AV340" s="79" t="str">
        <f t="shared" si="200"/>
        <v>X</v>
      </c>
    </row>
    <row r="341" spans="1:48" s="37" customFormat="1" ht="12" x14ac:dyDescent="0.3">
      <c r="A341" s="74" t="s">
        <v>2031</v>
      </c>
      <c r="B341" s="75" t="s">
        <v>2033</v>
      </c>
      <c r="C341" s="85">
        <v>1874</v>
      </c>
      <c r="D341" s="86">
        <v>106.4</v>
      </c>
      <c r="E341" s="87">
        <v>32</v>
      </c>
      <c r="F341" s="86">
        <v>84.6</v>
      </c>
      <c r="G341" s="17">
        <v>26</v>
      </c>
      <c r="H341" s="88">
        <v>558</v>
      </c>
      <c r="I341" s="89">
        <v>155000</v>
      </c>
      <c r="J341" s="89" t="s">
        <v>64</v>
      </c>
      <c r="K341" s="89">
        <v>65000</v>
      </c>
      <c r="L341" s="89" t="s">
        <v>80</v>
      </c>
      <c r="M341" s="90">
        <f t="shared" si="185"/>
        <v>90000</v>
      </c>
      <c r="N341" s="4">
        <f t="shared" si="186"/>
        <v>0.41935483870967744</v>
      </c>
      <c r="O341" s="91">
        <f t="shared" si="187"/>
        <v>4843.75</v>
      </c>
      <c r="P341" s="91">
        <f t="shared" si="188"/>
        <v>2031.25</v>
      </c>
      <c r="Q341" s="79">
        <v>3</v>
      </c>
      <c r="R341" s="79">
        <v>2</v>
      </c>
      <c r="S341" s="79" t="s">
        <v>72</v>
      </c>
      <c r="T341" s="5" t="s">
        <v>207</v>
      </c>
      <c r="U341" s="9"/>
      <c r="W341" s="86">
        <f t="shared" si="207"/>
        <v>106.4</v>
      </c>
      <c r="X341" s="87">
        <f t="shared" si="207"/>
        <v>32</v>
      </c>
      <c r="Y341" s="92">
        <f t="shared" si="208"/>
        <v>558</v>
      </c>
      <c r="Z341" s="90">
        <f t="shared" si="208"/>
        <v>155000</v>
      </c>
      <c r="AA341" s="90">
        <f t="shared" si="189"/>
        <v>65000</v>
      </c>
      <c r="AB341" s="90">
        <f t="shared" si="209"/>
        <v>90000</v>
      </c>
      <c r="AC341" s="4">
        <f t="shared" si="209"/>
        <v>0.41935483870967744</v>
      </c>
      <c r="AD341" s="91">
        <f t="shared" si="209"/>
        <v>4843.75</v>
      </c>
      <c r="AE341" s="79" t="str">
        <f t="shared" si="190"/>
        <v>계</v>
      </c>
      <c r="AF341" s="79" t="str">
        <f t="shared" si="191"/>
        <v>3/2</v>
      </c>
      <c r="AH341" s="20" t="str">
        <f t="shared" si="205"/>
        <v>서현동 우성(시범단지)</v>
      </c>
      <c r="AI341" s="87">
        <f t="shared" si="206"/>
        <v>32</v>
      </c>
      <c r="AJ341" s="79" t="str">
        <f t="shared" si="192"/>
        <v>A-</v>
      </c>
      <c r="AK341" s="79" t="s">
        <v>13</v>
      </c>
      <c r="AL341" s="79" t="s">
        <v>62</v>
      </c>
      <c r="AM341" s="79" t="s">
        <v>63</v>
      </c>
      <c r="AN341" s="79" t="str">
        <f t="shared" si="193"/>
        <v>C</v>
      </c>
      <c r="AO341" s="79" t="str">
        <f t="shared" si="194"/>
        <v>X</v>
      </c>
      <c r="AP341" s="79" t="str">
        <f t="shared" si="195"/>
        <v>X</v>
      </c>
      <c r="AQ341" s="79" t="str">
        <f t="shared" si="196"/>
        <v>X</v>
      </c>
      <c r="AR341" s="79" t="str">
        <f t="shared" si="197"/>
        <v>X</v>
      </c>
      <c r="AS341" s="79" t="s">
        <v>2</v>
      </c>
      <c r="AT341" s="79" t="str">
        <f t="shared" si="198"/>
        <v>O</v>
      </c>
      <c r="AU341" s="79" t="str">
        <f t="shared" si="199"/>
        <v>O</v>
      </c>
      <c r="AV341" s="79" t="str">
        <f t="shared" si="200"/>
        <v>X</v>
      </c>
    </row>
    <row r="342" spans="1:48" s="37" customFormat="1" ht="12" x14ac:dyDescent="0.3">
      <c r="A342" s="74" t="s">
        <v>1793</v>
      </c>
      <c r="B342" s="75" t="s">
        <v>1792</v>
      </c>
      <c r="C342" s="85">
        <v>1874</v>
      </c>
      <c r="D342" s="86">
        <v>155.1</v>
      </c>
      <c r="E342" s="87">
        <v>47</v>
      </c>
      <c r="F342" s="86">
        <v>129.19999999999999</v>
      </c>
      <c r="G342" s="17">
        <v>39</v>
      </c>
      <c r="H342" s="88">
        <v>172</v>
      </c>
      <c r="I342" s="89">
        <v>175000</v>
      </c>
      <c r="J342" s="89" t="s">
        <v>66</v>
      </c>
      <c r="K342" s="89">
        <v>110000</v>
      </c>
      <c r="L342" s="89" t="s">
        <v>59</v>
      </c>
      <c r="M342" s="90">
        <f t="shared" si="185"/>
        <v>65000</v>
      </c>
      <c r="N342" s="4">
        <f t="shared" si="186"/>
        <v>0.62857142857142856</v>
      </c>
      <c r="O342" s="91">
        <f t="shared" si="187"/>
        <v>3723.4042553191489</v>
      </c>
      <c r="P342" s="91">
        <f t="shared" si="188"/>
        <v>2340.4255319148938</v>
      </c>
      <c r="Q342" s="79">
        <v>4</v>
      </c>
      <c r="R342" s="79">
        <v>2</v>
      </c>
      <c r="S342" s="79" t="s">
        <v>72</v>
      </c>
      <c r="T342" s="5">
        <v>155</v>
      </c>
      <c r="U342" s="9"/>
      <c r="W342" s="86">
        <f t="shared" si="207"/>
        <v>155.1</v>
      </c>
      <c r="X342" s="87">
        <f t="shared" si="207"/>
        <v>47</v>
      </c>
      <c r="Y342" s="92">
        <f t="shared" si="208"/>
        <v>172</v>
      </c>
      <c r="Z342" s="90">
        <f t="shared" si="208"/>
        <v>175000</v>
      </c>
      <c r="AA342" s="90">
        <f t="shared" si="189"/>
        <v>110000</v>
      </c>
      <c r="AB342" s="90">
        <f t="shared" si="209"/>
        <v>65000</v>
      </c>
      <c r="AC342" s="4">
        <f t="shared" si="209"/>
        <v>0.62857142857142856</v>
      </c>
      <c r="AD342" s="91">
        <f t="shared" si="209"/>
        <v>3723.4042553191489</v>
      </c>
      <c r="AE342" s="79" t="str">
        <f t="shared" si="190"/>
        <v>계</v>
      </c>
      <c r="AF342" s="79" t="str">
        <f t="shared" si="191"/>
        <v>4/2</v>
      </c>
      <c r="AH342" s="20" t="str">
        <f t="shared" si="205"/>
        <v>서현동 우성(시범단지)</v>
      </c>
      <c r="AI342" s="87">
        <f t="shared" si="206"/>
        <v>47</v>
      </c>
      <c r="AJ342" s="79" t="str">
        <f t="shared" si="192"/>
        <v>A-</v>
      </c>
      <c r="AK342" s="79" t="s">
        <v>13</v>
      </c>
      <c r="AL342" s="79" t="s">
        <v>62</v>
      </c>
      <c r="AM342" s="79" t="s">
        <v>63</v>
      </c>
      <c r="AN342" s="79" t="str">
        <f t="shared" si="193"/>
        <v>C</v>
      </c>
      <c r="AO342" s="79" t="str">
        <f t="shared" si="194"/>
        <v>X</v>
      </c>
      <c r="AP342" s="79" t="str">
        <f t="shared" si="195"/>
        <v>X</v>
      </c>
      <c r="AQ342" s="79" t="str">
        <f t="shared" si="196"/>
        <v>X</v>
      </c>
      <c r="AR342" s="79" t="str">
        <f t="shared" si="197"/>
        <v>X</v>
      </c>
      <c r="AS342" s="79" t="s">
        <v>2</v>
      </c>
      <c r="AT342" s="79" t="str">
        <f t="shared" si="198"/>
        <v>X</v>
      </c>
      <c r="AU342" s="79" t="str">
        <f t="shared" si="199"/>
        <v>O</v>
      </c>
      <c r="AV342" s="79" t="str">
        <f t="shared" si="200"/>
        <v>X</v>
      </c>
    </row>
    <row r="343" spans="1:48" s="37" customFormat="1" ht="12" x14ac:dyDescent="0.3">
      <c r="A343" s="74" t="s">
        <v>2031</v>
      </c>
      <c r="B343" s="75" t="s">
        <v>2033</v>
      </c>
      <c r="C343" s="85">
        <v>1874</v>
      </c>
      <c r="D343" s="86">
        <v>164.9</v>
      </c>
      <c r="E343" s="87">
        <v>50</v>
      </c>
      <c r="F343" s="86">
        <v>132.1</v>
      </c>
      <c r="G343" s="17">
        <v>40</v>
      </c>
      <c r="H343" s="88">
        <v>6</v>
      </c>
      <c r="I343" s="89"/>
      <c r="J343" s="89"/>
      <c r="K343" s="89"/>
      <c r="L343" s="89"/>
      <c r="M343" s="90">
        <f t="shared" si="185"/>
        <v>0</v>
      </c>
      <c r="N343" s="4" t="str">
        <f t="shared" si="186"/>
        <v/>
      </c>
      <c r="O343" s="91">
        <f t="shared" si="187"/>
        <v>0</v>
      </c>
      <c r="P343" s="91">
        <f t="shared" si="188"/>
        <v>0</v>
      </c>
      <c r="Q343" s="79">
        <v>3</v>
      </c>
      <c r="R343" s="79">
        <v>3</v>
      </c>
      <c r="S343" s="79" t="s">
        <v>72</v>
      </c>
      <c r="T343" s="5" t="s">
        <v>241</v>
      </c>
      <c r="U343" s="9"/>
      <c r="W343" s="86">
        <f t="shared" si="207"/>
        <v>164.9</v>
      </c>
      <c r="X343" s="87">
        <f t="shared" si="207"/>
        <v>50</v>
      </c>
      <c r="Y343" s="92">
        <f t="shared" si="208"/>
        <v>6</v>
      </c>
      <c r="Z343" s="90">
        <f t="shared" si="208"/>
        <v>0</v>
      </c>
      <c r="AA343" s="90">
        <f t="shared" si="189"/>
        <v>0</v>
      </c>
      <c r="AB343" s="90">
        <f t="shared" si="209"/>
        <v>0</v>
      </c>
      <c r="AC343" s="4" t="str">
        <f t="shared" si="209"/>
        <v/>
      </c>
      <c r="AD343" s="91">
        <f t="shared" si="209"/>
        <v>0</v>
      </c>
      <c r="AE343" s="79" t="str">
        <f t="shared" si="190"/>
        <v>계</v>
      </c>
      <c r="AF343" s="79" t="str">
        <f t="shared" si="191"/>
        <v>3/3</v>
      </c>
      <c r="AH343" s="20" t="str">
        <f t="shared" si="205"/>
        <v>서현동 우성(시범단지)</v>
      </c>
      <c r="AI343" s="87">
        <f t="shared" si="206"/>
        <v>50</v>
      </c>
      <c r="AJ343" s="79" t="str">
        <f t="shared" si="192"/>
        <v>A-</v>
      </c>
      <c r="AK343" s="79" t="s">
        <v>13</v>
      </c>
      <c r="AL343" s="79" t="s">
        <v>62</v>
      </c>
      <c r="AM343" s="79" t="s">
        <v>63</v>
      </c>
      <c r="AN343" s="79" t="str">
        <f t="shared" si="193"/>
        <v>C</v>
      </c>
      <c r="AO343" s="79" t="str">
        <f t="shared" si="194"/>
        <v/>
      </c>
      <c r="AP343" s="79" t="str">
        <f t="shared" si="195"/>
        <v/>
      </c>
      <c r="AQ343" s="79" t="str">
        <f t="shared" si="196"/>
        <v>O</v>
      </c>
      <c r="AR343" s="79" t="str">
        <f t="shared" si="197"/>
        <v>O</v>
      </c>
      <c r="AS343" s="79" t="s">
        <v>2</v>
      </c>
      <c r="AT343" s="79" t="str">
        <f t="shared" si="198"/>
        <v>X</v>
      </c>
      <c r="AU343" s="79" t="str">
        <f t="shared" si="199"/>
        <v>O</v>
      </c>
      <c r="AV343" s="79" t="str">
        <f t="shared" si="200"/>
        <v/>
      </c>
    </row>
    <row r="344" spans="1:48" s="37" customFormat="1" ht="12" x14ac:dyDescent="0.3">
      <c r="A344" s="74" t="s">
        <v>2031</v>
      </c>
      <c r="B344" s="75" t="s">
        <v>1792</v>
      </c>
      <c r="C344" s="85">
        <v>1874</v>
      </c>
      <c r="D344" s="86">
        <v>166.4</v>
      </c>
      <c r="E344" s="87">
        <v>50</v>
      </c>
      <c r="F344" s="86">
        <v>132.6</v>
      </c>
      <c r="G344" s="17">
        <v>40</v>
      </c>
      <c r="H344" s="88">
        <v>18</v>
      </c>
      <c r="I344" s="89"/>
      <c r="J344" s="89"/>
      <c r="K344" s="89">
        <v>95000</v>
      </c>
      <c r="L344" s="89" t="s">
        <v>81</v>
      </c>
      <c r="M344" s="90">
        <f t="shared" si="185"/>
        <v>-95000</v>
      </c>
      <c r="N344" s="4" t="str">
        <f t="shared" si="186"/>
        <v/>
      </c>
      <c r="O344" s="91">
        <f t="shared" si="187"/>
        <v>0</v>
      </c>
      <c r="P344" s="91">
        <f t="shared" si="188"/>
        <v>1900</v>
      </c>
      <c r="Q344" s="79">
        <v>3</v>
      </c>
      <c r="R344" s="79">
        <v>3</v>
      </c>
      <c r="S344" s="79" t="s">
        <v>72</v>
      </c>
      <c r="T344" s="5" t="s">
        <v>242</v>
      </c>
      <c r="U344" s="9"/>
      <c r="W344" s="86">
        <f t="shared" si="207"/>
        <v>166.4</v>
      </c>
      <c r="X344" s="87">
        <f t="shared" si="207"/>
        <v>50</v>
      </c>
      <c r="Y344" s="92">
        <f t="shared" si="208"/>
        <v>18</v>
      </c>
      <c r="Z344" s="90">
        <f t="shared" si="208"/>
        <v>0</v>
      </c>
      <c r="AA344" s="90">
        <f t="shared" si="189"/>
        <v>95000</v>
      </c>
      <c r="AB344" s="90">
        <f t="shared" si="209"/>
        <v>-95000</v>
      </c>
      <c r="AC344" s="4" t="str">
        <f t="shared" si="209"/>
        <v/>
      </c>
      <c r="AD344" s="91">
        <f t="shared" si="209"/>
        <v>0</v>
      </c>
      <c r="AE344" s="79" t="str">
        <f t="shared" si="190"/>
        <v>계</v>
      </c>
      <c r="AF344" s="79" t="str">
        <f t="shared" si="191"/>
        <v>3/3</v>
      </c>
      <c r="AH344" s="20" t="str">
        <f t="shared" si="205"/>
        <v>서현동 우성(시범단지)</v>
      </c>
      <c r="AI344" s="87">
        <f t="shared" si="206"/>
        <v>50</v>
      </c>
      <c r="AJ344" s="79" t="str">
        <f t="shared" si="192"/>
        <v>A-</v>
      </c>
      <c r="AK344" s="79" t="s">
        <v>13</v>
      </c>
      <c r="AL344" s="79" t="s">
        <v>62</v>
      </c>
      <c r="AM344" s="79" t="s">
        <v>63</v>
      </c>
      <c r="AN344" s="79" t="str">
        <f t="shared" si="193"/>
        <v>C</v>
      </c>
      <c r="AO344" s="79" t="str">
        <f t="shared" si="194"/>
        <v/>
      </c>
      <c r="AP344" s="79" t="str">
        <f t="shared" si="195"/>
        <v/>
      </c>
      <c r="AQ344" s="79" t="str">
        <f t="shared" si="196"/>
        <v>O</v>
      </c>
      <c r="AR344" s="79" t="str">
        <f t="shared" si="197"/>
        <v>O</v>
      </c>
      <c r="AS344" s="79" t="s">
        <v>2</v>
      </c>
      <c r="AT344" s="79" t="str">
        <f t="shared" si="198"/>
        <v>X</v>
      </c>
      <c r="AU344" s="79" t="str">
        <f t="shared" si="199"/>
        <v>O</v>
      </c>
      <c r="AV344" s="79" t="str">
        <f t="shared" si="200"/>
        <v/>
      </c>
    </row>
    <row r="345" spans="1:48" s="37" customFormat="1" ht="12" x14ac:dyDescent="0.3">
      <c r="A345" s="74" t="s">
        <v>2031</v>
      </c>
      <c r="B345" s="75" t="s">
        <v>2033</v>
      </c>
      <c r="C345" s="85">
        <v>1874</v>
      </c>
      <c r="D345" s="86">
        <v>176.2</v>
      </c>
      <c r="E345" s="87">
        <v>53</v>
      </c>
      <c r="F345" s="86">
        <v>134</v>
      </c>
      <c r="G345" s="17">
        <v>41</v>
      </c>
      <c r="H345" s="88">
        <v>155</v>
      </c>
      <c r="I345" s="89">
        <v>200000</v>
      </c>
      <c r="J345" s="89" t="s">
        <v>59</v>
      </c>
      <c r="K345" s="89">
        <v>110000</v>
      </c>
      <c r="L345" s="89" t="s">
        <v>103</v>
      </c>
      <c r="M345" s="90">
        <f t="shared" si="185"/>
        <v>90000</v>
      </c>
      <c r="N345" s="4">
        <f t="shared" si="186"/>
        <v>0.55000000000000004</v>
      </c>
      <c r="O345" s="91">
        <f t="shared" si="187"/>
        <v>3773.5849056603774</v>
      </c>
      <c r="P345" s="91">
        <f t="shared" si="188"/>
        <v>2075.4716981132074</v>
      </c>
      <c r="Q345" s="79">
        <v>4</v>
      </c>
      <c r="R345" s="79">
        <v>2</v>
      </c>
      <c r="S345" s="79" t="s">
        <v>72</v>
      </c>
      <c r="T345" s="5">
        <v>176</v>
      </c>
      <c r="U345" s="9"/>
      <c r="W345" s="86">
        <f t="shared" si="207"/>
        <v>176.2</v>
      </c>
      <c r="X345" s="87">
        <f t="shared" si="207"/>
        <v>53</v>
      </c>
      <c r="Y345" s="92">
        <f t="shared" si="208"/>
        <v>155</v>
      </c>
      <c r="Z345" s="90">
        <f t="shared" si="208"/>
        <v>200000</v>
      </c>
      <c r="AA345" s="90">
        <f t="shared" si="189"/>
        <v>110000</v>
      </c>
      <c r="AB345" s="90">
        <f t="shared" si="209"/>
        <v>90000</v>
      </c>
      <c r="AC345" s="4">
        <f t="shared" si="209"/>
        <v>0.55000000000000004</v>
      </c>
      <c r="AD345" s="91">
        <f t="shared" si="209"/>
        <v>3773.5849056603774</v>
      </c>
      <c r="AE345" s="79" t="str">
        <f t="shared" si="190"/>
        <v>계</v>
      </c>
      <c r="AF345" s="79" t="str">
        <f t="shared" si="191"/>
        <v>4/2</v>
      </c>
      <c r="AH345" s="20" t="str">
        <f t="shared" si="205"/>
        <v>서현동 우성(시범단지)</v>
      </c>
      <c r="AI345" s="87">
        <f t="shared" si="206"/>
        <v>53</v>
      </c>
      <c r="AJ345" s="79" t="str">
        <f t="shared" si="192"/>
        <v>A-</v>
      </c>
      <c r="AK345" s="79" t="s">
        <v>13</v>
      </c>
      <c r="AL345" s="79" t="s">
        <v>62</v>
      </c>
      <c r="AM345" s="79" t="s">
        <v>63</v>
      </c>
      <c r="AN345" s="79" t="str">
        <f t="shared" si="193"/>
        <v>C</v>
      </c>
      <c r="AO345" s="79" t="str">
        <f t="shared" si="194"/>
        <v>X</v>
      </c>
      <c r="AP345" s="79" t="str">
        <f t="shared" si="195"/>
        <v>X</v>
      </c>
      <c r="AQ345" s="79" t="str">
        <f t="shared" si="196"/>
        <v>X</v>
      </c>
      <c r="AR345" s="79" t="str">
        <f t="shared" si="197"/>
        <v>X</v>
      </c>
      <c r="AS345" s="79" t="s">
        <v>2</v>
      </c>
      <c r="AT345" s="79" t="str">
        <f t="shared" si="198"/>
        <v>X</v>
      </c>
      <c r="AU345" s="79" t="str">
        <f t="shared" si="199"/>
        <v>O</v>
      </c>
      <c r="AV345" s="79" t="str">
        <f t="shared" si="200"/>
        <v>X</v>
      </c>
    </row>
    <row r="346" spans="1:48" s="37" customFormat="1" ht="12" x14ac:dyDescent="0.3">
      <c r="A346" s="74" t="s">
        <v>2034</v>
      </c>
      <c r="B346" s="75" t="s">
        <v>1792</v>
      </c>
      <c r="C346" s="85">
        <v>1874</v>
      </c>
      <c r="D346" s="86">
        <v>197.6</v>
      </c>
      <c r="E346" s="87">
        <v>60</v>
      </c>
      <c r="F346" s="86">
        <v>164.8</v>
      </c>
      <c r="G346" s="17">
        <v>50</v>
      </c>
      <c r="H346" s="88">
        <v>12</v>
      </c>
      <c r="I346" s="89">
        <v>220000</v>
      </c>
      <c r="J346" s="89" t="s">
        <v>82</v>
      </c>
      <c r="K346" s="89">
        <v>90000</v>
      </c>
      <c r="L346" s="89" t="s">
        <v>103</v>
      </c>
      <c r="M346" s="90">
        <f t="shared" si="185"/>
        <v>130000</v>
      </c>
      <c r="N346" s="4">
        <f t="shared" si="186"/>
        <v>0.40909090909090912</v>
      </c>
      <c r="O346" s="91">
        <f t="shared" si="187"/>
        <v>3666.6666666666665</v>
      </c>
      <c r="P346" s="91">
        <f t="shared" si="188"/>
        <v>1500</v>
      </c>
      <c r="Q346" s="79">
        <v>5</v>
      </c>
      <c r="R346" s="79">
        <v>3</v>
      </c>
      <c r="S346" s="79" t="s">
        <v>72</v>
      </c>
      <c r="T346" s="5">
        <v>197</v>
      </c>
      <c r="U346" s="9"/>
      <c r="W346" s="86">
        <f t="shared" si="207"/>
        <v>197.6</v>
      </c>
      <c r="X346" s="87">
        <f t="shared" si="207"/>
        <v>60</v>
      </c>
      <c r="Y346" s="92">
        <f t="shared" si="208"/>
        <v>12</v>
      </c>
      <c r="Z346" s="90">
        <f t="shared" si="208"/>
        <v>220000</v>
      </c>
      <c r="AA346" s="90">
        <f t="shared" si="189"/>
        <v>90000</v>
      </c>
      <c r="AB346" s="90">
        <f t="shared" si="209"/>
        <v>130000</v>
      </c>
      <c r="AC346" s="4">
        <f t="shared" si="209"/>
        <v>0.40909090909090912</v>
      </c>
      <c r="AD346" s="91">
        <f t="shared" si="209"/>
        <v>3666.6666666666665</v>
      </c>
      <c r="AE346" s="79" t="str">
        <f t="shared" si="190"/>
        <v>계</v>
      </c>
      <c r="AF346" s="79" t="str">
        <f t="shared" si="191"/>
        <v>5/3</v>
      </c>
      <c r="AH346" s="20" t="str">
        <f t="shared" si="205"/>
        <v>서현동 우성(시범단지)</v>
      </c>
      <c r="AI346" s="87">
        <f t="shared" si="206"/>
        <v>60</v>
      </c>
      <c r="AJ346" s="79" t="str">
        <f t="shared" si="192"/>
        <v>A-</v>
      </c>
      <c r="AK346" s="79" t="s">
        <v>13</v>
      </c>
      <c r="AL346" s="79" t="s">
        <v>62</v>
      </c>
      <c r="AM346" s="79" t="s">
        <v>63</v>
      </c>
      <c r="AN346" s="79" t="str">
        <f t="shared" si="193"/>
        <v>C</v>
      </c>
      <c r="AO346" s="79" t="str">
        <f t="shared" si="194"/>
        <v>X</v>
      </c>
      <c r="AP346" s="79" t="str">
        <f t="shared" si="195"/>
        <v>X</v>
      </c>
      <c r="AQ346" s="79" t="str">
        <f t="shared" si="196"/>
        <v>X</v>
      </c>
      <c r="AR346" s="79" t="str">
        <f t="shared" si="197"/>
        <v>X</v>
      </c>
      <c r="AS346" s="79" t="s">
        <v>2</v>
      </c>
      <c r="AT346" s="79" t="str">
        <f t="shared" si="198"/>
        <v>X</v>
      </c>
      <c r="AU346" s="79" t="str">
        <f t="shared" si="199"/>
        <v>O</v>
      </c>
      <c r="AV346" s="79" t="str">
        <f t="shared" si="200"/>
        <v>X</v>
      </c>
    </row>
    <row r="347" spans="1:48" s="37" customFormat="1" ht="12" x14ac:dyDescent="0.3">
      <c r="A347" s="74" t="s">
        <v>2031</v>
      </c>
      <c r="B347" s="75" t="s">
        <v>2033</v>
      </c>
      <c r="C347" s="85">
        <v>1874</v>
      </c>
      <c r="D347" s="86">
        <v>208.8</v>
      </c>
      <c r="E347" s="87">
        <v>63</v>
      </c>
      <c r="F347" s="86">
        <v>164.4</v>
      </c>
      <c r="G347" s="17">
        <v>50</v>
      </c>
      <c r="H347" s="88">
        <v>136</v>
      </c>
      <c r="I347" s="89">
        <v>230000</v>
      </c>
      <c r="J347" s="89" t="s">
        <v>71</v>
      </c>
      <c r="K347" s="89">
        <v>115000</v>
      </c>
      <c r="L347" s="89" t="s">
        <v>79</v>
      </c>
      <c r="M347" s="90">
        <f t="shared" si="185"/>
        <v>115000</v>
      </c>
      <c r="N347" s="4">
        <f t="shared" si="186"/>
        <v>0.5</v>
      </c>
      <c r="O347" s="91">
        <f t="shared" si="187"/>
        <v>3650.7936507936506</v>
      </c>
      <c r="P347" s="91">
        <f t="shared" si="188"/>
        <v>1825.3968253968253</v>
      </c>
      <c r="Q347" s="79">
        <v>5</v>
      </c>
      <c r="R347" s="79">
        <v>2</v>
      </c>
      <c r="S347" s="79" t="s">
        <v>72</v>
      </c>
      <c r="T347" s="5">
        <v>208</v>
      </c>
      <c r="U347" s="9"/>
      <c r="W347" s="86">
        <f t="shared" ref="W347:X362" si="210">D347</f>
        <v>208.8</v>
      </c>
      <c r="X347" s="87">
        <f t="shared" si="210"/>
        <v>63</v>
      </c>
      <c r="Y347" s="92">
        <f t="shared" ref="Y347:Z362" si="211">H347</f>
        <v>136</v>
      </c>
      <c r="Z347" s="90">
        <f t="shared" si="211"/>
        <v>230000</v>
      </c>
      <c r="AA347" s="90">
        <f t="shared" si="189"/>
        <v>115000</v>
      </c>
      <c r="AB347" s="90">
        <f t="shared" si="209"/>
        <v>115000</v>
      </c>
      <c r="AC347" s="4">
        <f t="shared" si="209"/>
        <v>0.5</v>
      </c>
      <c r="AD347" s="91">
        <f t="shared" si="209"/>
        <v>3650.7936507936506</v>
      </c>
      <c r="AE347" s="79" t="str">
        <f t="shared" si="190"/>
        <v>계</v>
      </c>
      <c r="AF347" s="79" t="str">
        <f t="shared" si="191"/>
        <v>5/2</v>
      </c>
      <c r="AH347" s="20" t="str">
        <f t="shared" si="205"/>
        <v>서현동 우성(시범단지)</v>
      </c>
      <c r="AI347" s="87">
        <f t="shared" si="206"/>
        <v>63</v>
      </c>
      <c r="AJ347" s="79" t="str">
        <f t="shared" si="192"/>
        <v>A-</v>
      </c>
      <c r="AK347" s="79" t="s">
        <v>13</v>
      </c>
      <c r="AL347" s="79" t="s">
        <v>62</v>
      </c>
      <c r="AM347" s="79" t="s">
        <v>63</v>
      </c>
      <c r="AN347" s="79" t="str">
        <f t="shared" si="193"/>
        <v>C</v>
      </c>
      <c r="AO347" s="79" t="str">
        <f t="shared" si="194"/>
        <v>X</v>
      </c>
      <c r="AP347" s="79" t="str">
        <f t="shared" si="195"/>
        <v>X</v>
      </c>
      <c r="AQ347" s="79" t="str">
        <f t="shared" si="196"/>
        <v>X</v>
      </c>
      <c r="AR347" s="79" t="str">
        <f t="shared" si="197"/>
        <v>X</v>
      </c>
      <c r="AS347" s="79" t="s">
        <v>2</v>
      </c>
      <c r="AT347" s="79" t="str">
        <f t="shared" si="198"/>
        <v>X</v>
      </c>
      <c r="AU347" s="79" t="str">
        <f t="shared" si="199"/>
        <v>O</v>
      </c>
      <c r="AV347" s="79" t="str">
        <f t="shared" si="200"/>
        <v>X</v>
      </c>
    </row>
    <row r="348" spans="1:48" s="37" customFormat="1" ht="12" x14ac:dyDescent="0.3">
      <c r="A348" s="74" t="s">
        <v>2031</v>
      </c>
      <c r="B348" s="75" t="s">
        <v>1792</v>
      </c>
      <c r="C348" s="85">
        <v>1874</v>
      </c>
      <c r="D348" s="86">
        <v>240.2</v>
      </c>
      <c r="E348" s="87">
        <v>73</v>
      </c>
      <c r="F348" s="86">
        <v>194</v>
      </c>
      <c r="G348" s="17">
        <v>59</v>
      </c>
      <c r="H348" s="88">
        <v>78</v>
      </c>
      <c r="I348" s="89">
        <v>230000</v>
      </c>
      <c r="J348" s="89" t="s">
        <v>79</v>
      </c>
      <c r="K348" s="89">
        <v>95000</v>
      </c>
      <c r="L348" s="89" t="s">
        <v>59</v>
      </c>
      <c r="M348" s="90">
        <f t="shared" si="185"/>
        <v>135000</v>
      </c>
      <c r="N348" s="4">
        <f t="shared" si="186"/>
        <v>0.41304347826086957</v>
      </c>
      <c r="O348" s="91">
        <f t="shared" si="187"/>
        <v>3150.6849315068494</v>
      </c>
      <c r="P348" s="91">
        <f t="shared" si="188"/>
        <v>1301.3698630136987</v>
      </c>
      <c r="Q348" s="79">
        <v>6</v>
      </c>
      <c r="R348" s="79">
        <v>3</v>
      </c>
      <c r="S348" s="79" t="s">
        <v>72</v>
      </c>
      <c r="T348" s="5">
        <v>240</v>
      </c>
      <c r="U348" s="9"/>
      <c r="W348" s="86">
        <f t="shared" si="210"/>
        <v>240.2</v>
      </c>
      <c r="X348" s="87">
        <f t="shared" si="210"/>
        <v>73</v>
      </c>
      <c r="Y348" s="92">
        <f t="shared" si="211"/>
        <v>78</v>
      </c>
      <c r="Z348" s="90">
        <f t="shared" si="211"/>
        <v>230000</v>
      </c>
      <c r="AA348" s="90">
        <f t="shared" si="189"/>
        <v>95000</v>
      </c>
      <c r="AB348" s="90">
        <f t="shared" si="209"/>
        <v>135000</v>
      </c>
      <c r="AC348" s="4">
        <f t="shared" si="209"/>
        <v>0.41304347826086957</v>
      </c>
      <c r="AD348" s="91">
        <f t="shared" si="209"/>
        <v>3150.6849315068494</v>
      </c>
      <c r="AE348" s="79" t="str">
        <f t="shared" si="190"/>
        <v>계</v>
      </c>
      <c r="AF348" s="79" t="str">
        <f t="shared" si="191"/>
        <v>6/3</v>
      </c>
      <c r="AH348" s="20" t="str">
        <f t="shared" si="205"/>
        <v>서현동 우성(시범단지)</v>
      </c>
      <c r="AI348" s="87">
        <f t="shared" si="206"/>
        <v>73</v>
      </c>
      <c r="AJ348" s="79" t="str">
        <f t="shared" si="192"/>
        <v>A-</v>
      </c>
      <c r="AK348" s="79" t="s">
        <v>13</v>
      </c>
      <c r="AL348" s="79" t="s">
        <v>62</v>
      </c>
      <c r="AM348" s="79" t="s">
        <v>63</v>
      </c>
      <c r="AN348" s="79" t="str">
        <f t="shared" si="193"/>
        <v>C</v>
      </c>
      <c r="AO348" s="79" t="str">
        <f t="shared" si="194"/>
        <v>X</v>
      </c>
      <c r="AP348" s="79" t="str">
        <f t="shared" si="195"/>
        <v>X</v>
      </c>
      <c r="AQ348" s="79" t="str">
        <f t="shared" si="196"/>
        <v>X</v>
      </c>
      <c r="AR348" s="79" t="str">
        <f t="shared" si="197"/>
        <v>X</v>
      </c>
      <c r="AS348" s="79" t="s">
        <v>2</v>
      </c>
      <c r="AT348" s="79" t="str">
        <f t="shared" si="198"/>
        <v>X</v>
      </c>
      <c r="AU348" s="79" t="str">
        <f t="shared" si="199"/>
        <v>O</v>
      </c>
      <c r="AV348" s="79" t="str">
        <f t="shared" si="200"/>
        <v>X</v>
      </c>
    </row>
    <row r="349" spans="1:48" s="37" customFormat="1" ht="12" x14ac:dyDescent="0.3">
      <c r="A349" s="74" t="s">
        <v>2035</v>
      </c>
      <c r="B349" s="75" t="s">
        <v>2036</v>
      </c>
      <c r="C349" s="85">
        <v>2419</v>
      </c>
      <c r="D349" s="86">
        <v>39.799999999999997</v>
      </c>
      <c r="E349" s="87">
        <v>12</v>
      </c>
      <c r="F349" s="86">
        <v>28.7</v>
      </c>
      <c r="G349" s="17">
        <v>9</v>
      </c>
      <c r="H349" s="88">
        <v>360</v>
      </c>
      <c r="I349" s="89">
        <v>65000</v>
      </c>
      <c r="J349" s="89" t="s">
        <v>81</v>
      </c>
      <c r="K349" s="89">
        <v>25000</v>
      </c>
      <c r="L349" s="89" t="s">
        <v>71</v>
      </c>
      <c r="M349" s="90">
        <f t="shared" si="185"/>
        <v>40000</v>
      </c>
      <c r="N349" s="4">
        <f t="shared" si="186"/>
        <v>0.38461538461538464</v>
      </c>
      <c r="O349" s="91">
        <f t="shared" si="187"/>
        <v>5416.666666666667</v>
      </c>
      <c r="P349" s="91">
        <f t="shared" si="188"/>
        <v>2083.3333333333335</v>
      </c>
      <c r="Q349" s="79">
        <v>1</v>
      </c>
      <c r="R349" s="79">
        <v>1</v>
      </c>
      <c r="S349" s="79" t="s">
        <v>61</v>
      </c>
      <c r="T349" s="5">
        <v>39</v>
      </c>
      <c r="U349" s="9"/>
      <c r="W349" s="86">
        <f t="shared" si="210"/>
        <v>39.799999999999997</v>
      </c>
      <c r="X349" s="87">
        <f t="shared" si="210"/>
        <v>12</v>
      </c>
      <c r="Y349" s="92">
        <f t="shared" si="211"/>
        <v>360</v>
      </c>
      <c r="Z349" s="90">
        <f t="shared" si="211"/>
        <v>65000</v>
      </c>
      <c r="AA349" s="90">
        <f t="shared" si="189"/>
        <v>25000</v>
      </c>
      <c r="AB349" s="90">
        <f t="shared" si="209"/>
        <v>40000</v>
      </c>
      <c r="AC349" s="4">
        <f t="shared" si="209"/>
        <v>0.38461538461538464</v>
      </c>
      <c r="AD349" s="91">
        <f t="shared" si="209"/>
        <v>5416.666666666667</v>
      </c>
      <c r="AE349" s="79" t="str">
        <f t="shared" si="190"/>
        <v>복</v>
      </c>
      <c r="AF349" s="79" t="str">
        <f t="shared" si="191"/>
        <v>1/1</v>
      </c>
      <c r="AH349" s="20" t="str">
        <f t="shared" si="205"/>
        <v>서현동 한양</v>
      </c>
      <c r="AI349" s="87">
        <f t="shared" si="206"/>
        <v>12</v>
      </c>
      <c r="AJ349" s="79" t="str">
        <f t="shared" si="192"/>
        <v>A-</v>
      </c>
      <c r="AK349" s="79" t="s">
        <v>13</v>
      </c>
      <c r="AL349" s="79" t="s">
        <v>62</v>
      </c>
      <c r="AM349" s="79" t="s">
        <v>63</v>
      </c>
      <c r="AN349" s="79" t="str">
        <f t="shared" si="193"/>
        <v>C</v>
      </c>
      <c r="AO349" s="79" t="str">
        <f t="shared" si="194"/>
        <v>X</v>
      </c>
      <c r="AP349" s="79" t="str">
        <f t="shared" si="195"/>
        <v>X</v>
      </c>
      <c r="AQ349" s="79" t="str">
        <f t="shared" si="196"/>
        <v>X</v>
      </c>
      <c r="AR349" s="79" t="str">
        <f t="shared" si="197"/>
        <v>X</v>
      </c>
      <c r="AS349" s="79" t="s">
        <v>2</v>
      </c>
      <c r="AT349" s="79" t="str">
        <f t="shared" si="198"/>
        <v>X</v>
      </c>
      <c r="AU349" s="79" t="str">
        <f t="shared" si="199"/>
        <v>O</v>
      </c>
      <c r="AV349" s="79" t="str">
        <f t="shared" si="200"/>
        <v>X</v>
      </c>
    </row>
    <row r="350" spans="1:48" s="37" customFormat="1" ht="12" x14ac:dyDescent="0.3">
      <c r="A350" s="74" t="s">
        <v>2037</v>
      </c>
      <c r="B350" s="75" t="s">
        <v>2036</v>
      </c>
      <c r="C350" s="85">
        <v>2419</v>
      </c>
      <c r="D350" s="86">
        <v>48.7</v>
      </c>
      <c r="E350" s="87">
        <v>15</v>
      </c>
      <c r="F350" s="86">
        <v>35.1</v>
      </c>
      <c r="G350" s="17">
        <v>11</v>
      </c>
      <c r="H350" s="88">
        <v>414</v>
      </c>
      <c r="I350" s="89">
        <v>79000</v>
      </c>
      <c r="J350" s="89" t="s">
        <v>59</v>
      </c>
      <c r="K350" s="89">
        <v>33000</v>
      </c>
      <c r="L350" s="89" t="s">
        <v>81</v>
      </c>
      <c r="M350" s="90">
        <f t="shared" si="185"/>
        <v>46000</v>
      </c>
      <c r="N350" s="4">
        <f t="shared" si="186"/>
        <v>0.41772151898734178</v>
      </c>
      <c r="O350" s="91">
        <f t="shared" si="187"/>
        <v>5266.666666666667</v>
      </c>
      <c r="P350" s="91">
        <f t="shared" si="188"/>
        <v>2200</v>
      </c>
      <c r="Q350" s="79">
        <v>2</v>
      </c>
      <c r="R350" s="79">
        <v>1</v>
      </c>
      <c r="S350" s="79" t="s">
        <v>61</v>
      </c>
      <c r="T350" s="5">
        <v>48</v>
      </c>
      <c r="U350" s="9"/>
      <c r="W350" s="86">
        <f t="shared" si="210"/>
        <v>48.7</v>
      </c>
      <c r="X350" s="87">
        <f t="shared" si="210"/>
        <v>15</v>
      </c>
      <c r="Y350" s="92">
        <f t="shared" si="211"/>
        <v>414</v>
      </c>
      <c r="Z350" s="90">
        <f t="shared" si="211"/>
        <v>79000</v>
      </c>
      <c r="AA350" s="90">
        <f t="shared" si="189"/>
        <v>33000</v>
      </c>
      <c r="AB350" s="90">
        <f t="shared" si="209"/>
        <v>46000</v>
      </c>
      <c r="AC350" s="4">
        <f t="shared" si="209"/>
        <v>0.41772151898734178</v>
      </c>
      <c r="AD350" s="91">
        <f t="shared" si="209"/>
        <v>5266.666666666667</v>
      </c>
      <c r="AE350" s="79" t="str">
        <f t="shared" si="190"/>
        <v>복</v>
      </c>
      <c r="AF350" s="79" t="str">
        <f t="shared" si="191"/>
        <v>2/1</v>
      </c>
      <c r="AH350" s="20" t="str">
        <f t="shared" si="205"/>
        <v>서현동 한양</v>
      </c>
      <c r="AI350" s="87">
        <f t="shared" si="206"/>
        <v>15</v>
      </c>
      <c r="AJ350" s="79" t="str">
        <f t="shared" si="192"/>
        <v>A-</v>
      </c>
      <c r="AK350" s="79" t="s">
        <v>13</v>
      </c>
      <c r="AL350" s="79" t="s">
        <v>62</v>
      </c>
      <c r="AM350" s="79" t="s">
        <v>63</v>
      </c>
      <c r="AN350" s="79" t="str">
        <f t="shared" si="193"/>
        <v>C</v>
      </c>
      <c r="AO350" s="79" t="str">
        <f t="shared" si="194"/>
        <v>X</v>
      </c>
      <c r="AP350" s="79" t="str">
        <f t="shared" si="195"/>
        <v>X</v>
      </c>
      <c r="AQ350" s="79" t="str">
        <f t="shared" si="196"/>
        <v>X</v>
      </c>
      <c r="AR350" s="79" t="str">
        <f t="shared" si="197"/>
        <v>X</v>
      </c>
      <c r="AS350" s="79" t="s">
        <v>2</v>
      </c>
      <c r="AT350" s="79" t="str">
        <f t="shared" si="198"/>
        <v>O</v>
      </c>
      <c r="AU350" s="79" t="str">
        <f t="shared" si="199"/>
        <v>O</v>
      </c>
      <c r="AV350" s="79" t="str">
        <f t="shared" si="200"/>
        <v>X</v>
      </c>
    </row>
    <row r="351" spans="1:48" s="37" customFormat="1" ht="12" x14ac:dyDescent="0.3">
      <c r="A351" s="74" t="s">
        <v>2037</v>
      </c>
      <c r="B351" s="75" t="s">
        <v>2038</v>
      </c>
      <c r="C351" s="85">
        <v>2419</v>
      </c>
      <c r="D351" s="86">
        <v>73.099999999999994</v>
      </c>
      <c r="E351" s="87">
        <v>22</v>
      </c>
      <c r="F351" s="86">
        <v>59.4</v>
      </c>
      <c r="G351" s="17">
        <v>18</v>
      </c>
      <c r="H351" s="88">
        <v>40</v>
      </c>
      <c r="I351" s="89">
        <v>118000</v>
      </c>
      <c r="J351" s="89" t="s">
        <v>66</v>
      </c>
      <c r="K351" s="89">
        <v>50000</v>
      </c>
      <c r="L351" s="89" t="s">
        <v>66</v>
      </c>
      <c r="M351" s="90">
        <f t="shared" si="185"/>
        <v>68000</v>
      </c>
      <c r="N351" s="4">
        <f t="shared" si="186"/>
        <v>0.42372881355932202</v>
      </c>
      <c r="O351" s="91">
        <f t="shared" si="187"/>
        <v>5363.636363636364</v>
      </c>
      <c r="P351" s="91">
        <f t="shared" si="188"/>
        <v>2272.7272727272725</v>
      </c>
      <c r="Q351" s="79">
        <v>2</v>
      </c>
      <c r="R351" s="79">
        <v>1</v>
      </c>
      <c r="S351" s="79" t="s">
        <v>72</v>
      </c>
      <c r="T351" s="5">
        <v>73</v>
      </c>
      <c r="U351" s="9"/>
      <c r="W351" s="86">
        <f t="shared" si="210"/>
        <v>73.099999999999994</v>
      </c>
      <c r="X351" s="87">
        <f t="shared" si="210"/>
        <v>22</v>
      </c>
      <c r="Y351" s="92">
        <f t="shared" si="211"/>
        <v>40</v>
      </c>
      <c r="Z351" s="90">
        <f t="shared" si="211"/>
        <v>118000</v>
      </c>
      <c r="AA351" s="90">
        <f t="shared" si="189"/>
        <v>50000</v>
      </c>
      <c r="AB351" s="90">
        <f t="shared" si="209"/>
        <v>68000</v>
      </c>
      <c r="AC351" s="4">
        <f t="shared" si="209"/>
        <v>0.42372881355932202</v>
      </c>
      <c r="AD351" s="91">
        <f t="shared" si="209"/>
        <v>5363.636363636364</v>
      </c>
      <c r="AE351" s="79" t="str">
        <f t="shared" si="190"/>
        <v>계</v>
      </c>
      <c r="AF351" s="79" t="str">
        <f t="shared" si="191"/>
        <v>2/1</v>
      </c>
      <c r="AH351" s="20" t="str">
        <f t="shared" si="205"/>
        <v>서현동 한양</v>
      </c>
      <c r="AI351" s="87">
        <f t="shared" si="206"/>
        <v>22</v>
      </c>
      <c r="AJ351" s="79" t="str">
        <f t="shared" si="192"/>
        <v>A-</v>
      </c>
      <c r="AK351" s="79" t="s">
        <v>13</v>
      </c>
      <c r="AL351" s="79" t="s">
        <v>62</v>
      </c>
      <c r="AM351" s="79" t="s">
        <v>63</v>
      </c>
      <c r="AN351" s="79" t="str">
        <f t="shared" si="193"/>
        <v>C</v>
      </c>
      <c r="AO351" s="79" t="str">
        <f t="shared" si="194"/>
        <v>X</v>
      </c>
      <c r="AP351" s="79" t="str">
        <f t="shared" si="195"/>
        <v>X</v>
      </c>
      <c r="AQ351" s="79" t="str">
        <f t="shared" si="196"/>
        <v>X</v>
      </c>
      <c r="AR351" s="79" t="str">
        <f t="shared" si="197"/>
        <v>X</v>
      </c>
      <c r="AS351" s="79" t="s">
        <v>2</v>
      </c>
      <c r="AT351" s="79" t="str">
        <f t="shared" si="198"/>
        <v>O</v>
      </c>
      <c r="AU351" s="79" t="str">
        <f t="shared" si="199"/>
        <v>O</v>
      </c>
      <c r="AV351" s="79" t="str">
        <f t="shared" si="200"/>
        <v>X</v>
      </c>
    </row>
    <row r="352" spans="1:48" s="37" customFormat="1" ht="12" x14ac:dyDescent="0.3">
      <c r="A352" s="74" t="s">
        <v>2037</v>
      </c>
      <c r="B352" s="75" t="s">
        <v>2036</v>
      </c>
      <c r="C352" s="85">
        <v>2419</v>
      </c>
      <c r="D352" s="86">
        <v>80.400000000000006</v>
      </c>
      <c r="E352" s="87">
        <v>24</v>
      </c>
      <c r="F352" s="86">
        <v>59.1</v>
      </c>
      <c r="G352" s="17">
        <v>18</v>
      </c>
      <c r="H352" s="88">
        <v>209</v>
      </c>
      <c r="I352" s="89">
        <v>120000</v>
      </c>
      <c r="J352" s="89" t="s">
        <v>59</v>
      </c>
      <c r="K352" s="89">
        <v>58000</v>
      </c>
      <c r="L352" s="89" t="s">
        <v>81</v>
      </c>
      <c r="M352" s="90">
        <f t="shared" si="185"/>
        <v>62000</v>
      </c>
      <c r="N352" s="4">
        <f t="shared" si="186"/>
        <v>0.48333333333333334</v>
      </c>
      <c r="O352" s="91">
        <f t="shared" si="187"/>
        <v>5000</v>
      </c>
      <c r="P352" s="91">
        <f t="shared" si="188"/>
        <v>2416.6666666666665</v>
      </c>
      <c r="Q352" s="79">
        <v>3</v>
      </c>
      <c r="R352" s="79">
        <v>1</v>
      </c>
      <c r="S352" s="79" t="s">
        <v>61</v>
      </c>
      <c r="T352" s="5">
        <v>80</v>
      </c>
      <c r="U352" s="9"/>
      <c r="W352" s="86">
        <f t="shared" si="210"/>
        <v>80.400000000000006</v>
      </c>
      <c r="X352" s="87">
        <f t="shared" si="210"/>
        <v>24</v>
      </c>
      <c r="Y352" s="92">
        <f t="shared" si="211"/>
        <v>209</v>
      </c>
      <c r="Z352" s="90">
        <f t="shared" si="211"/>
        <v>120000</v>
      </c>
      <c r="AA352" s="90">
        <f t="shared" si="189"/>
        <v>58000</v>
      </c>
      <c r="AB352" s="90">
        <f t="shared" si="209"/>
        <v>62000</v>
      </c>
      <c r="AC352" s="4">
        <f t="shared" si="209"/>
        <v>0.48333333333333334</v>
      </c>
      <c r="AD352" s="91">
        <f t="shared" si="209"/>
        <v>5000</v>
      </c>
      <c r="AE352" s="79" t="str">
        <f t="shared" si="190"/>
        <v>복</v>
      </c>
      <c r="AF352" s="79" t="str">
        <f t="shared" si="191"/>
        <v>3/1</v>
      </c>
      <c r="AH352" s="20" t="str">
        <f t="shared" si="205"/>
        <v>서현동 한양</v>
      </c>
      <c r="AI352" s="87">
        <f t="shared" si="206"/>
        <v>24</v>
      </c>
      <c r="AJ352" s="79" t="str">
        <f t="shared" si="192"/>
        <v>A-</v>
      </c>
      <c r="AK352" s="79" t="s">
        <v>13</v>
      </c>
      <c r="AL352" s="79" t="s">
        <v>62</v>
      </c>
      <c r="AM352" s="79" t="s">
        <v>63</v>
      </c>
      <c r="AN352" s="79" t="str">
        <f t="shared" si="193"/>
        <v>C</v>
      </c>
      <c r="AO352" s="79" t="str">
        <f t="shared" si="194"/>
        <v>X</v>
      </c>
      <c r="AP352" s="79" t="str">
        <f t="shared" si="195"/>
        <v>X</v>
      </c>
      <c r="AQ352" s="79" t="str">
        <f t="shared" si="196"/>
        <v>X</v>
      </c>
      <c r="AR352" s="79" t="str">
        <f t="shared" si="197"/>
        <v>X</v>
      </c>
      <c r="AS352" s="79" t="s">
        <v>2</v>
      </c>
      <c r="AT352" s="79" t="str">
        <f t="shared" si="198"/>
        <v>O</v>
      </c>
      <c r="AU352" s="79" t="str">
        <f t="shared" si="199"/>
        <v>O</v>
      </c>
      <c r="AV352" s="79" t="str">
        <f t="shared" si="200"/>
        <v>X</v>
      </c>
    </row>
    <row r="353" spans="1:48" s="37" customFormat="1" ht="12" x14ac:dyDescent="0.3">
      <c r="A353" s="74" t="s">
        <v>2037</v>
      </c>
      <c r="B353" s="75" t="s">
        <v>1795</v>
      </c>
      <c r="C353" s="85">
        <v>2419</v>
      </c>
      <c r="D353" s="86">
        <v>111</v>
      </c>
      <c r="E353" s="87">
        <v>34</v>
      </c>
      <c r="F353" s="86">
        <v>84.9</v>
      </c>
      <c r="G353" s="17">
        <v>26</v>
      </c>
      <c r="H353" s="88">
        <v>180</v>
      </c>
      <c r="I353" s="89">
        <v>160000</v>
      </c>
      <c r="J353" s="89" t="s">
        <v>103</v>
      </c>
      <c r="K353" s="89">
        <v>80000</v>
      </c>
      <c r="L353" s="89" t="s">
        <v>78</v>
      </c>
      <c r="M353" s="90">
        <f t="shared" si="185"/>
        <v>80000</v>
      </c>
      <c r="N353" s="4">
        <f t="shared" si="186"/>
        <v>0.5</v>
      </c>
      <c r="O353" s="91">
        <f t="shared" si="187"/>
        <v>4705.8823529411766</v>
      </c>
      <c r="P353" s="91">
        <f t="shared" si="188"/>
        <v>2352.9411764705883</v>
      </c>
      <c r="Q353" s="79">
        <v>3</v>
      </c>
      <c r="R353" s="79">
        <v>2</v>
      </c>
      <c r="S353" s="79" t="s">
        <v>72</v>
      </c>
      <c r="T353" s="5" t="s">
        <v>212</v>
      </c>
      <c r="U353" s="9"/>
      <c r="W353" s="86">
        <f t="shared" si="210"/>
        <v>111</v>
      </c>
      <c r="X353" s="87">
        <f t="shared" si="210"/>
        <v>34</v>
      </c>
      <c r="Y353" s="92">
        <f t="shared" si="211"/>
        <v>180</v>
      </c>
      <c r="Z353" s="90">
        <f t="shared" si="211"/>
        <v>160000</v>
      </c>
      <c r="AA353" s="90">
        <f t="shared" si="189"/>
        <v>80000</v>
      </c>
      <c r="AB353" s="90">
        <f t="shared" si="209"/>
        <v>80000</v>
      </c>
      <c r="AC353" s="4">
        <f t="shared" si="209"/>
        <v>0.5</v>
      </c>
      <c r="AD353" s="91">
        <f t="shared" si="209"/>
        <v>4705.8823529411766</v>
      </c>
      <c r="AE353" s="79" t="str">
        <f t="shared" si="190"/>
        <v>계</v>
      </c>
      <c r="AF353" s="79" t="str">
        <f t="shared" si="191"/>
        <v>3/2</v>
      </c>
      <c r="AH353" s="20" t="str">
        <f t="shared" si="205"/>
        <v>서현동 한양</v>
      </c>
      <c r="AI353" s="87">
        <f t="shared" si="206"/>
        <v>34</v>
      </c>
      <c r="AJ353" s="79" t="str">
        <f t="shared" si="192"/>
        <v>A-</v>
      </c>
      <c r="AK353" s="79" t="s">
        <v>13</v>
      </c>
      <c r="AL353" s="79" t="s">
        <v>62</v>
      </c>
      <c r="AM353" s="79" t="s">
        <v>63</v>
      </c>
      <c r="AN353" s="79" t="str">
        <f t="shared" si="193"/>
        <v>C</v>
      </c>
      <c r="AO353" s="79" t="str">
        <f t="shared" si="194"/>
        <v>X</v>
      </c>
      <c r="AP353" s="79" t="str">
        <f t="shared" si="195"/>
        <v>X</v>
      </c>
      <c r="AQ353" s="79" t="str">
        <f t="shared" si="196"/>
        <v>X</v>
      </c>
      <c r="AR353" s="79" t="str">
        <f t="shared" si="197"/>
        <v>X</v>
      </c>
      <c r="AS353" s="79" t="s">
        <v>2</v>
      </c>
      <c r="AT353" s="79" t="str">
        <f t="shared" si="198"/>
        <v>O</v>
      </c>
      <c r="AU353" s="79" t="str">
        <f t="shared" si="199"/>
        <v>O</v>
      </c>
      <c r="AV353" s="79" t="str">
        <f t="shared" si="200"/>
        <v>X</v>
      </c>
    </row>
    <row r="354" spans="1:48" s="37" customFormat="1" ht="12" x14ac:dyDescent="0.3">
      <c r="A354" s="74" t="s">
        <v>2039</v>
      </c>
      <c r="B354" s="75" t="s">
        <v>2036</v>
      </c>
      <c r="C354" s="85">
        <v>2419</v>
      </c>
      <c r="D354" s="86">
        <v>111.1</v>
      </c>
      <c r="E354" s="87">
        <v>34</v>
      </c>
      <c r="F354" s="86">
        <v>85</v>
      </c>
      <c r="G354" s="17">
        <v>26</v>
      </c>
      <c r="H354" s="88">
        <v>171</v>
      </c>
      <c r="I354" s="89">
        <v>170000</v>
      </c>
      <c r="J354" s="89" t="s">
        <v>1664</v>
      </c>
      <c r="K354" s="89">
        <v>80000</v>
      </c>
      <c r="L354" s="89" t="s">
        <v>78</v>
      </c>
      <c r="M354" s="90">
        <f t="shared" si="185"/>
        <v>90000</v>
      </c>
      <c r="N354" s="4">
        <f t="shared" si="186"/>
        <v>0.47058823529411764</v>
      </c>
      <c r="O354" s="91">
        <f t="shared" si="187"/>
        <v>5000</v>
      </c>
      <c r="P354" s="91">
        <f t="shared" si="188"/>
        <v>2352.9411764705883</v>
      </c>
      <c r="Q354" s="79">
        <v>3</v>
      </c>
      <c r="R354" s="79">
        <v>2</v>
      </c>
      <c r="S354" s="79" t="s">
        <v>61</v>
      </c>
      <c r="T354" s="5" t="s">
        <v>152</v>
      </c>
      <c r="U354" s="9"/>
      <c r="W354" s="86">
        <f t="shared" si="210"/>
        <v>111.1</v>
      </c>
      <c r="X354" s="87">
        <f t="shared" si="210"/>
        <v>34</v>
      </c>
      <c r="Y354" s="92">
        <f t="shared" si="211"/>
        <v>171</v>
      </c>
      <c r="Z354" s="90">
        <f t="shared" si="211"/>
        <v>170000</v>
      </c>
      <c r="AA354" s="90">
        <f t="shared" si="189"/>
        <v>80000</v>
      </c>
      <c r="AB354" s="90">
        <f t="shared" si="209"/>
        <v>90000</v>
      </c>
      <c r="AC354" s="4">
        <f t="shared" si="209"/>
        <v>0.47058823529411764</v>
      </c>
      <c r="AD354" s="91">
        <f t="shared" si="209"/>
        <v>5000</v>
      </c>
      <c r="AE354" s="79" t="str">
        <f t="shared" si="190"/>
        <v>복</v>
      </c>
      <c r="AF354" s="79" t="str">
        <f t="shared" si="191"/>
        <v>3/2</v>
      </c>
      <c r="AH354" s="20" t="str">
        <f t="shared" si="205"/>
        <v>서현동 한양</v>
      </c>
      <c r="AI354" s="87">
        <f t="shared" si="206"/>
        <v>34</v>
      </c>
      <c r="AJ354" s="79" t="str">
        <f t="shared" si="192"/>
        <v>A-</v>
      </c>
      <c r="AK354" s="79" t="s">
        <v>13</v>
      </c>
      <c r="AL354" s="79" t="s">
        <v>62</v>
      </c>
      <c r="AM354" s="79" t="s">
        <v>63</v>
      </c>
      <c r="AN354" s="79" t="str">
        <f t="shared" si="193"/>
        <v>C</v>
      </c>
      <c r="AO354" s="79" t="str">
        <f t="shared" si="194"/>
        <v>X</v>
      </c>
      <c r="AP354" s="79" t="str">
        <f t="shared" si="195"/>
        <v>X</v>
      </c>
      <c r="AQ354" s="79" t="str">
        <f t="shared" si="196"/>
        <v>X</v>
      </c>
      <c r="AR354" s="79" t="str">
        <f t="shared" si="197"/>
        <v>X</v>
      </c>
      <c r="AS354" s="79" t="s">
        <v>2</v>
      </c>
      <c r="AT354" s="79" t="str">
        <f t="shared" si="198"/>
        <v>O</v>
      </c>
      <c r="AU354" s="79" t="str">
        <f t="shared" si="199"/>
        <v>O</v>
      </c>
      <c r="AV354" s="79" t="str">
        <f t="shared" si="200"/>
        <v>X</v>
      </c>
    </row>
    <row r="355" spans="1:48" s="37" customFormat="1" ht="12" x14ac:dyDescent="0.3">
      <c r="A355" s="74" t="s">
        <v>2037</v>
      </c>
      <c r="B355" s="75" t="s">
        <v>1795</v>
      </c>
      <c r="C355" s="85">
        <v>2419</v>
      </c>
      <c r="D355" s="86">
        <v>121.2</v>
      </c>
      <c r="E355" s="87">
        <v>37</v>
      </c>
      <c r="F355" s="86">
        <v>101.7</v>
      </c>
      <c r="G355" s="17">
        <v>31</v>
      </c>
      <c r="H355" s="88">
        <v>20</v>
      </c>
      <c r="I355" s="89"/>
      <c r="J355" s="89"/>
      <c r="K355" s="89"/>
      <c r="L355" s="89"/>
      <c r="M355" s="90">
        <f t="shared" si="185"/>
        <v>0</v>
      </c>
      <c r="N355" s="4" t="str">
        <f t="shared" si="186"/>
        <v/>
      </c>
      <c r="O355" s="91">
        <f t="shared" si="187"/>
        <v>0</v>
      </c>
      <c r="P355" s="91">
        <f t="shared" si="188"/>
        <v>0</v>
      </c>
      <c r="Q355" s="79">
        <v>4</v>
      </c>
      <c r="R355" s="79">
        <v>2</v>
      </c>
      <c r="S355" s="79" t="s">
        <v>72</v>
      </c>
      <c r="T355" s="5">
        <v>121</v>
      </c>
      <c r="U355" s="9"/>
      <c r="W355" s="86">
        <f t="shared" si="210"/>
        <v>121.2</v>
      </c>
      <c r="X355" s="87">
        <f t="shared" si="210"/>
        <v>37</v>
      </c>
      <c r="Y355" s="92">
        <f t="shared" si="211"/>
        <v>20</v>
      </c>
      <c r="Z355" s="90">
        <f t="shared" si="211"/>
        <v>0</v>
      </c>
      <c r="AA355" s="90">
        <f t="shared" si="189"/>
        <v>0</v>
      </c>
      <c r="AB355" s="90">
        <f t="shared" si="209"/>
        <v>0</v>
      </c>
      <c r="AC355" s="4" t="str">
        <f t="shared" si="209"/>
        <v/>
      </c>
      <c r="AD355" s="91">
        <f t="shared" si="209"/>
        <v>0</v>
      </c>
      <c r="AE355" s="79" t="str">
        <f t="shared" si="190"/>
        <v>계</v>
      </c>
      <c r="AF355" s="79" t="str">
        <f t="shared" si="191"/>
        <v>4/2</v>
      </c>
      <c r="AH355" s="20" t="str">
        <f t="shared" si="205"/>
        <v>서현동 한양</v>
      </c>
      <c r="AI355" s="87">
        <f t="shared" si="206"/>
        <v>37</v>
      </c>
      <c r="AJ355" s="79" t="str">
        <f t="shared" si="192"/>
        <v>A-</v>
      </c>
      <c r="AK355" s="79" t="s">
        <v>13</v>
      </c>
      <c r="AL355" s="79" t="s">
        <v>62</v>
      </c>
      <c r="AM355" s="79" t="s">
        <v>63</v>
      </c>
      <c r="AN355" s="79" t="str">
        <f t="shared" si="193"/>
        <v>C</v>
      </c>
      <c r="AO355" s="79" t="str">
        <f t="shared" si="194"/>
        <v/>
      </c>
      <c r="AP355" s="79" t="str">
        <f t="shared" si="195"/>
        <v/>
      </c>
      <c r="AQ355" s="79" t="str">
        <f t="shared" si="196"/>
        <v>O</v>
      </c>
      <c r="AR355" s="79" t="str">
        <f t="shared" si="197"/>
        <v>O</v>
      </c>
      <c r="AS355" s="79" t="s">
        <v>2</v>
      </c>
      <c r="AT355" s="79" t="str">
        <f t="shared" si="198"/>
        <v>X</v>
      </c>
      <c r="AU355" s="79" t="str">
        <f t="shared" si="199"/>
        <v>O</v>
      </c>
      <c r="AV355" s="79" t="str">
        <f t="shared" si="200"/>
        <v/>
      </c>
    </row>
    <row r="356" spans="1:48" s="37" customFormat="1" ht="12" x14ac:dyDescent="0.3">
      <c r="A356" s="74" t="s">
        <v>2037</v>
      </c>
      <c r="B356" s="75" t="s">
        <v>2036</v>
      </c>
      <c r="C356" s="85">
        <v>2419</v>
      </c>
      <c r="D356" s="86">
        <v>157.30000000000001</v>
      </c>
      <c r="E356" s="87">
        <v>48</v>
      </c>
      <c r="F356" s="86">
        <v>134.9</v>
      </c>
      <c r="G356" s="17">
        <v>41</v>
      </c>
      <c r="H356" s="88">
        <v>50</v>
      </c>
      <c r="I356" s="89">
        <v>176000</v>
      </c>
      <c r="J356" s="89" t="s">
        <v>74</v>
      </c>
      <c r="K356" s="89">
        <v>85000</v>
      </c>
      <c r="L356" s="89" t="s">
        <v>66</v>
      </c>
      <c r="M356" s="90">
        <f t="shared" si="185"/>
        <v>91000</v>
      </c>
      <c r="N356" s="4">
        <f t="shared" si="186"/>
        <v>0.48295454545454547</v>
      </c>
      <c r="O356" s="91">
        <f t="shared" si="187"/>
        <v>3666.6666666666665</v>
      </c>
      <c r="P356" s="91">
        <f t="shared" si="188"/>
        <v>1770.8333333333333</v>
      </c>
      <c r="Q356" s="79">
        <v>4</v>
      </c>
      <c r="R356" s="79">
        <v>2</v>
      </c>
      <c r="S356" s="79" t="s">
        <v>72</v>
      </c>
      <c r="T356" s="5">
        <v>157</v>
      </c>
      <c r="U356" s="9"/>
      <c r="W356" s="86">
        <f t="shared" si="210"/>
        <v>157.30000000000001</v>
      </c>
      <c r="X356" s="87">
        <f t="shared" si="210"/>
        <v>48</v>
      </c>
      <c r="Y356" s="92">
        <f t="shared" si="211"/>
        <v>50</v>
      </c>
      <c r="Z356" s="90">
        <f t="shared" si="211"/>
        <v>176000</v>
      </c>
      <c r="AA356" s="90">
        <f t="shared" si="189"/>
        <v>85000</v>
      </c>
      <c r="AB356" s="90">
        <f t="shared" ref="AB356:AD371" si="212">M356</f>
        <v>91000</v>
      </c>
      <c r="AC356" s="4">
        <f t="shared" si="212"/>
        <v>0.48295454545454547</v>
      </c>
      <c r="AD356" s="91">
        <f t="shared" si="212"/>
        <v>3666.6666666666665</v>
      </c>
      <c r="AE356" s="79" t="str">
        <f t="shared" si="190"/>
        <v>계</v>
      </c>
      <c r="AF356" s="79" t="str">
        <f t="shared" si="191"/>
        <v>4/2</v>
      </c>
      <c r="AH356" s="20" t="str">
        <f t="shared" si="205"/>
        <v>서현동 한양</v>
      </c>
      <c r="AI356" s="87">
        <f t="shared" si="206"/>
        <v>48</v>
      </c>
      <c r="AJ356" s="79" t="str">
        <f t="shared" si="192"/>
        <v>A-</v>
      </c>
      <c r="AK356" s="79" t="s">
        <v>13</v>
      </c>
      <c r="AL356" s="79" t="s">
        <v>62</v>
      </c>
      <c r="AM356" s="79" t="s">
        <v>63</v>
      </c>
      <c r="AN356" s="79" t="str">
        <f t="shared" si="193"/>
        <v>C</v>
      </c>
      <c r="AO356" s="79" t="str">
        <f t="shared" si="194"/>
        <v>X</v>
      </c>
      <c r="AP356" s="79" t="str">
        <f t="shared" si="195"/>
        <v>X</v>
      </c>
      <c r="AQ356" s="79" t="str">
        <f t="shared" si="196"/>
        <v>X</v>
      </c>
      <c r="AR356" s="79" t="str">
        <f t="shared" si="197"/>
        <v>X</v>
      </c>
      <c r="AS356" s="79" t="s">
        <v>2</v>
      </c>
      <c r="AT356" s="79" t="str">
        <f t="shared" si="198"/>
        <v>X</v>
      </c>
      <c r="AU356" s="79" t="str">
        <f t="shared" si="199"/>
        <v>O</v>
      </c>
      <c r="AV356" s="79" t="str">
        <f t="shared" si="200"/>
        <v>X</v>
      </c>
    </row>
    <row r="357" spans="1:48" s="37" customFormat="1" ht="12" x14ac:dyDescent="0.3">
      <c r="A357" s="74" t="s">
        <v>2037</v>
      </c>
      <c r="B357" s="75" t="s">
        <v>2036</v>
      </c>
      <c r="C357" s="85">
        <v>2419</v>
      </c>
      <c r="D357" s="86">
        <v>164.3</v>
      </c>
      <c r="E357" s="87">
        <v>50</v>
      </c>
      <c r="F357" s="86">
        <v>134.9</v>
      </c>
      <c r="G357" s="17">
        <v>41</v>
      </c>
      <c r="H357" s="88">
        <v>512</v>
      </c>
      <c r="I357" s="89">
        <v>200000</v>
      </c>
      <c r="J357" s="89" t="s">
        <v>80</v>
      </c>
      <c r="K357" s="89">
        <v>100000</v>
      </c>
      <c r="L357" s="89" t="s">
        <v>64</v>
      </c>
      <c r="M357" s="90">
        <f t="shared" si="185"/>
        <v>100000</v>
      </c>
      <c r="N357" s="4">
        <f t="shared" si="186"/>
        <v>0.5</v>
      </c>
      <c r="O357" s="91">
        <f t="shared" si="187"/>
        <v>4000</v>
      </c>
      <c r="P357" s="91">
        <f t="shared" si="188"/>
        <v>2000</v>
      </c>
      <c r="Q357" s="79">
        <v>3</v>
      </c>
      <c r="R357" s="79">
        <v>2</v>
      </c>
      <c r="S357" s="79" t="s">
        <v>72</v>
      </c>
      <c r="T357" s="5">
        <v>164</v>
      </c>
      <c r="U357" s="9"/>
      <c r="W357" s="86">
        <f t="shared" si="210"/>
        <v>164.3</v>
      </c>
      <c r="X357" s="87">
        <f t="shared" si="210"/>
        <v>50</v>
      </c>
      <c r="Y357" s="92">
        <f t="shared" si="211"/>
        <v>512</v>
      </c>
      <c r="Z357" s="90">
        <f t="shared" si="211"/>
        <v>200000</v>
      </c>
      <c r="AA357" s="90">
        <f t="shared" si="189"/>
        <v>100000</v>
      </c>
      <c r="AB357" s="90">
        <f t="shared" si="212"/>
        <v>100000</v>
      </c>
      <c r="AC357" s="4">
        <f t="shared" si="212"/>
        <v>0.5</v>
      </c>
      <c r="AD357" s="91">
        <f t="shared" si="212"/>
        <v>4000</v>
      </c>
      <c r="AE357" s="79" t="str">
        <f t="shared" si="190"/>
        <v>계</v>
      </c>
      <c r="AF357" s="79" t="str">
        <f t="shared" si="191"/>
        <v>3/2</v>
      </c>
      <c r="AH357" s="20" t="str">
        <f t="shared" si="205"/>
        <v>서현동 한양</v>
      </c>
      <c r="AI357" s="87">
        <f t="shared" si="206"/>
        <v>50</v>
      </c>
      <c r="AJ357" s="79" t="str">
        <f t="shared" si="192"/>
        <v>A-</v>
      </c>
      <c r="AK357" s="79" t="s">
        <v>13</v>
      </c>
      <c r="AL357" s="79" t="s">
        <v>62</v>
      </c>
      <c r="AM357" s="79" t="s">
        <v>63</v>
      </c>
      <c r="AN357" s="79" t="str">
        <f t="shared" si="193"/>
        <v>C</v>
      </c>
      <c r="AO357" s="79" t="str">
        <f t="shared" si="194"/>
        <v>X</v>
      </c>
      <c r="AP357" s="79" t="str">
        <f t="shared" si="195"/>
        <v>X</v>
      </c>
      <c r="AQ357" s="79" t="str">
        <f t="shared" si="196"/>
        <v>X</v>
      </c>
      <c r="AR357" s="79" t="str">
        <f t="shared" si="197"/>
        <v>X</v>
      </c>
      <c r="AS357" s="79" t="s">
        <v>2</v>
      </c>
      <c r="AT357" s="79" t="str">
        <f t="shared" si="198"/>
        <v>X</v>
      </c>
      <c r="AU357" s="79" t="str">
        <f t="shared" si="199"/>
        <v>O</v>
      </c>
      <c r="AV357" s="79" t="str">
        <f t="shared" si="200"/>
        <v>X</v>
      </c>
    </row>
    <row r="358" spans="1:48" s="37" customFormat="1" ht="12" x14ac:dyDescent="0.3">
      <c r="A358" s="74" t="s">
        <v>1794</v>
      </c>
      <c r="B358" s="75" t="s">
        <v>2036</v>
      </c>
      <c r="C358" s="85">
        <v>2419</v>
      </c>
      <c r="D358" s="86">
        <v>181.3</v>
      </c>
      <c r="E358" s="87">
        <v>55</v>
      </c>
      <c r="F358" s="86">
        <v>148.9</v>
      </c>
      <c r="G358" s="17">
        <v>45</v>
      </c>
      <c r="H358" s="88">
        <v>160</v>
      </c>
      <c r="I358" s="89">
        <v>195000</v>
      </c>
      <c r="J358" s="89" t="s">
        <v>74</v>
      </c>
      <c r="K358" s="89">
        <v>105000</v>
      </c>
      <c r="L358" s="89" t="s">
        <v>64</v>
      </c>
      <c r="M358" s="90">
        <f t="shared" si="185"/>
        <v>90000</v>
      </c>
      <c r="N358" s="4">
        <f t="shared" si="186"/>
        <v>0.53846153846153844</v>
      </c>
      <c r="O358" s="91">
        <f t="shared" si="187"/>
        <v>3545.4545454545455</v>
      </c>
      <c r="P358" s="91">
        <f t="shared" si="188"/>
        <v>1909.090909090909</v>
      </c>
      <c r="Q358" s="79">
        <v>3</v>
      </c>
      <c r="R358" s="79">
        <v>2</v>
      </c>
      <c r="S358" s="79" t="s">
        <v>72</v>
      </c>
      <c r="T358" s="5">
        <v>181</v>
      </c>
      <c r="U358" s="9"/>
      <c r="W358" s="86">
        <f t="shared" si="210"/>
        <v>181.3</v>
      </c>
      <c r="X358" s="87">
        <f t="shared" si="210"/>
        <v>55</v>
      </c>
      <c r="Y358" s="92">
        <f t="shared" si="211"/>
        <v>160</v>
      </c>
      <c r="Z358" s="90">
        <f t="shared" si="211"/>
        <v>195000</v>
      </c>
      <c r="AA358" s="90">
        <f t="shared" si="189"/>
        <v>105000</v>
      </c>
      <c r="AB358" s="90">
        <f t="shared" si="212"/>
        <v>90000</v>
      </c>
      <c r="AC358" s="4">
        <f t="shared" si="212"/>
        <v>0.53846153846153844</v>
      </c>
      <c r="AD358" s="91">
        <f t="shared" si="212"/>
        <v>3545.4545454545455</v>
      </c>
      <c r="AE358" s="79" t="str">
        <f t="shared" si="190"/>
        <v>계</v>
      </c>
      <c r="AF358" s="79" t="str">
        <f t="shared" si="191"/>
        <v>3/2</v>
      </c>
      <c r="AH358" s="20" t="str">
        <f t="shared" si="205"/>
        <v>서현동 한양</v>
      </c>
      <c r="AI358" s="87">
        <f t="shared" si="206"/>
        <v>55</v>
      </c>
      <c r="AJ358" s="79" t="str">
        <f t="shared" si="192"/>
        <v>A-</v>
      </c>
      <c r="AK358" s="79" t="s">
        <v>13</v>
      </c>
      <c r="AL358" s="79" t="s">
        <v>62</v>
      </c>
      <c r="AM358" s="79" t="s">
        <v>63</v>
      </c>
      <c r="AN358" s="79" t="str">
        <f t="shared" si="193"/>
        <v>C</v>
      </c>
      <c r="AO358" s="79" t="str">
        <f t="shared" si="194"/>
        <v>X</v>
      </c>
      <c r="AP358" s="79" t="str">
        <f t="shared" si="195"/>
        <v>X</v>
      </c>
      <c r="AQ358" s="79" t="str">
        <f t="shared" si="196"/>
        <v>X</v>
      </c>
      <c r="AR358" s="79" t="str">
        <f t="shared" si="197"/>
        <v>X</v>
      </c>
      <c r="AS358" s="79" t="s">
        <v>2</v>
      </c>
      <c r="AT358" s="79" t="str">
        <f t="shared" si="198"/>
        <v>X</v>
      </c>
      <c r="AU358" s="79" t="str">
        <f t="shared" si="199"/>
        <v>O</v>
      </c>
      <c r="AV358" s="79" t="str">
        <f t="shared" si="200"/>
        <v>X</v>
      </c>
    </row>
    <row r="359" spans="1:48" s="37" customFormat="1" ht="12" x14ac:dyDescent="0.3">
      <c r="A359" s="74" t="s">
        <v>2037</v>
      </c>
      <c r="B359" s="75" t="s">
        <v>2036</v>
      </c>
      <c r="C359" s="85">
        <v>2419</v>
      </c>
      <c r="D359" s="86">
        <v>198.8</v>
      </c>
      <c r="E359" s="87">
        <v>60</v>
      </c>
      <c r="F359" s="86">
        <v>164.2</v>
      </c>
      <c r="G359" s="17">
        <v>50</v>
      </c>
      <c r="H359" s="88">
        <v>233</v>
      </c>
      <c r="I359" s="89">
        <v>200000</v>
      </c>
      <c r="J359" s="89" t="s">
        <v>249</v>
      </c>
      <c r="K359" s="89">
        <v>85000</v>
      </c>
      <c r="L359" s="89" t="s">
        <v>79</v>
      </c>
      <c r="M359" s="90">
        <f t="shared" si="185"/>
        <v>115000</v>
      </c>
      <c r="N359" s="4">
        <f t="shared" si="186"/>
        <v>0.42499999999999999</v>
      </c>
      <c r="O359" s="91">
        <f t="shared" si="187"/>
        <v>3333.3333333333335</v>
      </c>
      <c r="P359" s="91">
        <f t="shared" si="188"/>
        <v>1416.6666666666667</v>
      </c>
      <c r="Q359" s="79">
        <v>4</v>
      </c>
      <c r="R359" s="79">
        <v>2</v>
      </c>
      <c r="S359" s="79" t="s">
        <v>72</v>
      </c>
      <c r="T359" s="5">
        <v>198</v>
      </c>
      <c r="U359" s="9"/>
      <c r="W359" s="86">
        <f t="shared" si="210"/>
        <v>198.8</v>
      </c>
      <c r="X359" s="87">
        <f t="shared" si="210"/>
        <v>60</v>
      </c>
      <c r="Y359" s="92">
        <f t="shared" si="211"/>
        <v>233</v>
      </c>
      <c r="Z359" s="90">
        <f t="shared" si="211"/>
        <v>200000</v>
      </c>
      <c r="AA359" s="90">
        <f t="shared" si="189"/>
        <v>85000</v>
      </c>
      <c r="AB359" s="90">
        <f t="shared" si="212"/>
        <v>115000</v>
      </c>
      <c r="AC359" s="4">
        <f t="shared" si="212"/>
        <v>0.42499999999999999</v>
      </c>
      <c r="AD359" s="91">
        <f t="shared" si="212"/>
        <v>3333.3333333333335</v>
      </c>
      <c r="AE359" s="79" t="str">
        <f t="shared" si="190"/>
        <v>계</v>
      </c>
      <c r="AF359" s="79" t="str">
        <f t="shared" si="191"/>
        <v>4/2</v>
      </c>
      <c r="AH359" s="20" t="str">
        <f t="shared" si="205"/>
        <v>서현동 한양</v>
      </c>
      <c r="AI359" s="87">
        <f t="shared" si="206"/>
        <v>60</v>
      </c>
      <c r="AJ359" s="79" t="str">
        <f t="shared" si="192"/>
        <v>A-</v>
      </c>
      <c r="AK359" s="79" t="s">
        <v>13</v>
      </c>
      <c r="AL359" s="79" t="s">
        <v>62</v>
      </c>
      <c r="AM359" s="79" t="s">
        <v>63</v>
      </c>
      <c r="AN359" s="79" t="str">
        <f t="shared" si="193"/>
        <v>C</v>
      </c>
      <c r="AO359" s="79" t="str">
        <f t="shared" si="194"/>
        <v>X</v>
      </c>
      <c r="AP359" s="79" t="str">
        <f t="shared" si="195"/>
        <v>X</v>
      </c>
      <c r="AQ359" s="79" t="str">
        <f t="shared" si="196"/>
        <v>X</v>
      </c>
      <c r="AR359" s="79" t="str">
        <f t="shared" si="197"/>
        <v>X</v>
      </c>
      <c r="AS359" s="79" t="s">
        <v>2</v>
      </c>
      <c r="AT359" s="79" t="str">
        <f t="shared" si="198"/>
        <v>X</v>
      </c>
      <c r="AU359" s="79" t="str">
        <f t="shared" si="199"/>
        <v>O</v>
      </c>
      <c r="AV359" s="79" t="str">
        <f t="shared" si="200"/>
        <v>X</v>
      </c>
    </row>
    <row r="360" spans="1:48" s="37" customFormat="1" ht="12" x14ac:dyDescent="0.3">
      <c r="A360" s="74" t="s">
        <v>2040</v>
      </c>
      <c r="B360" s="75" t="s">
        <v>2041</v>
      </c>
      <c r="C360" s="85">
        <v>2419</v>
      </c>
      <c r="D360" s="86">
        <v>200.5</v>
      </c>
      <c r="E360" s="87">
        <v>61</v>
      </c>
      <c r="F360" s="86">
        <v>164.6</v>
      </c>
      <c r="G360" s="17">
        <v>50</v>
      </c>
      <c r="H360" s="88">
        <v>34</v>
      </c>
      <c r="I360" s="89">
        <v>250000</v>
      </c>
      <c r="J360" s="89" t="s">
        <v>81</v>
      </c>
      <c r="K360" s="89"/>
      <c r="L360" s="89"/>
      <c r="M360" s="90">
        <f t="shared" si="185"/>
        <v>250000</v>
      </c>
      <c r="N360" s="4">
        <f t="shared" si="186"/>
        <v>0</v>
      </c>
      <c r="O360" s="91">
        <f t="shared" si="187"/>
        <v>4098.3606557377052</v>
      </c>
      <c r="P360" s="91">
        <f t="shared" si="188"/>
        <v>0</v>
      </c>
      <c r="Q360" s="79">
        <v>4</v>
      </c>
      <c r="R360" s="79">
        <v>2</v>
      </c>
      <c r="S360" s="79" t="s">
        <v>72</v>
      </c>
      <c r="T360" s="5">
        <v>200</v>
      </c>
      <c r="U360" s="9"/>
      <c r="W360" s="86">
        <f t="shared" si="210"/>
        <v>200.5</v>
      </c>
      <c r="X360" s="87">
        <f t="shared" si="210"/>
        <v>61</v>
      </c>
      <c r="Y360" s="92">
        <f t="shared" si="211"/>
        <v>34</v>
      </c>
      <c r="Z360" s="90">
        <f t="shared" si="211"/>
        <v>250000</v>
      </c>
      <c r="AA360" s="90">
        <f t="shared" si="189"/>
        <v>0</v>
      </c>
      <c r="AB360" s="90">
        <f t="shared" si="212"/>
        <v>250000</v>
      </c>
      <c r="AC360" s="4">
        <f t="shared" si="212"/>
        <v>0</v>
      </c>
      <c r="AD360" s="91">
        <f t="shared" si="212"/>
        <v>4098.3606557377052</v>
      </c>
      <c r="AE360" s="79" t="str">
        <f t="shared" si="190"/>
        <v>계</v>
      </c>
      <c r="AF360" s="79" t="str">
        <f t="shared" si="191"/>
        <v>4/2</v>
      </c>
      <c r="AH360" s="20" t="str">
        <f t="shared" si="205"/>
        <v>서현동 한양</v>
      </c>
      <c r="AI360" s="87">
        <f t="shared" si="206"/>
        <v>61</v>
      </c>
      <c r="AJ360" s="79" t="str">
        <f t="shared" si="192"/>
        <v>A-</v>
      </c>
      <c r="AK360" s="79" t="s">
        <v>13</v>
      </c>
      <c r="AL360" s="79" t="s">
        <v>62</v>
      </c>
      <c r="AM360" s="79" t="s">
        <v>63</v>
      </c>
      <c r="AN360" s="79" t="str">
        <f t="shared" si="193"/>
        <v>C</v>
      </c>
      <c r="AO360" s="79" t="str">
        <f t="shared" si="194"/>
        <v>X</v>
      </c>
      <c r="AP360" s="79" t="str">
        <f t="shared" si="195"/>
        <v>X</v>
      </c>
      <c r="AQ360" s="79" t="str">
        <f t="shared" si="196"/>
        <v>X</v>
      </c>
      <c r="AR360" s="79" t="str">
        <f t="shared" si="197"/>
        <v>X</v>
      </c>
      <c r="AS360" s="79" t="s">
        <v>2</v>
      </c>
      <c r="AT360" s="79" t="str">
        <f t="shared" si="198"/>
        <v>X</v>
      </c>
      <c r="AU360" s="79" t="str">
        <f t="shared" si="199"/>
        <v>O</v>
      </c>
      <c r="AV360" s="79" t="str">
        <f t="shared" si="200"/>
        <v>X</v>
      </c>
    </row>
    <row r="361" spans="1:48" s="37" customFormat="1" ht="12" x14ac:dyDescent="0.3">
      <c r="A361" s="74" t="s">
        <v>2037</v>
      </c>
      <c r="B361" s="75" t="s">
        <v>2036</v>
      </c>
      <c r="C361" s="85">
        <v>2419</v>
      </c>
      <c r="D361" s="86">
        <v>228.3</v>
      </c>
      <c r="E361" s="87">
        <v>69</v>
      </c>
      <c r="F361" s="86">
        <v>193.7</v>
      </c>
      <c r="G361" s="17">
        <v>59</v>
      </c>
      <c r="H361" s="88">
        <v>1</v>
      </c>
      <c r="I361" s="89"/>
      <c r="J361" s="89"/>
      <c r="K361" s="89"/>
      <c r="L361" s="89"/>
      <c r="M361" s="90">
        <f t="shared" si="185"/>
        <v>0</v>
      </c>
      <c r="N361" s="4" t="str">
        <f t="shared" si="186"/>
        <v/>
      </c>
      <c r="O361" s="91">
        <f t="shared" si="187"/>
        <v>0</v>
      </c>
      <c r="P361" s="91">
        <f t="shared" si="188"/>
        <v>0</v>
      </c>
      <c r="Q361" s="79">
        <v>5</v>
      </c>
      <c r="R361" s="79">
        <v>2</v>
      </c>
      <c r="S361" s="79" t="s">
        <v>72</v>
      </c>
      <c r="T361" s="5">
        <v>228</v>
      </c>
      <c r="U361" s="9"/>
      <c r="W361" s="86">
        <f t="shared" si="210"/>
        <v>228.3</v>
      </c>
      <c r="X361" s="87">
        <f t="shared" si="210"/>
        <v>69</v>
      </c>
      <c r="Y361" s="92">
        <f t="shared" si="211"/>
        <v>1</v>
      </c>
      <c r="Z361" s="90">
        <f t="shared" si="211"/>
        <v>0</v>
      </c>
      <c r="AA361" s="90">
        <f t="shared" si="189"/>
        <v>0</v>
      </c>
      <c r="AB361" s="90">
        <f t="shared" si="212"/>
        <v>0</v>
      </c>
      <c r="AC361" s="4" t="str">
        <f t="shared" si="212"/>
        <v/>
      </c>
      <c r="AD361" s="91">
        <f t="shared" si="212"/>
        <v>0</v>
      </c>
      <c r="AE361" s="79" t="str">
        <f t="shared" si="190"/>
        <v>계</v>
      </c>
      <c r="AF361" s="79" t="str">
        <f t="shared" si="191"/>
        <v>5/2</v>
      </c>
      <c r="AH361" s="20" t="str">
        <f t="shared" si="205"/>
        <v>서현동 한양</v>
      </c>
      <c r="AI361" s="87">
        <f t="shared" si="206"/>
        <v>69</v>
      </c>
      <c r="AJ361" s="79" t="str">
        <f t="shared" si="192"/>
        <v>A-</v>
      </c>
      <c r="AK361" s="79" t="s">
        <v>13</v>
      </c>
      <c r="AL361" s="79" t="s">
        <v>62</v>
      </c>
      <c r="AM361" s="79" t="s">
        <v>63</v>
      </c>
      <c r="AN361" s="79" t="str">
        <f t="shared" si="193"/>
        <v>C</v>
      </c>
      <c r="AO361" s="79" t="str">
        <f t="shared" si="194"/>
        <v/>
      </c>
      <c r="AP361" s="79" t="str">
        <f t="shared" si="195"/>
        <v/>
      </c>
      <c r="AQ361" s="79" t="str">
        <f t="shared" si="196"/>
        <v>O</v>
      </c>
      <c r="AR361" s="79" t="str">
        <f t="shared" si="197"/>
        <v>O</v>
      </c>
      <c r="AS361" s="79" t="s">
        <v>2</v>
      </c>
      <c r="AT361" s="79" t="str">
        <f t="shared" si="198"/>
        <v>X</v>
      </c>
      <c r="AU361" s="79" t="str">
        <f t="shared" si="199"/>
        <v>O</v>
      </c>
      <c r="AV361" s="79" t="str">
        <f t="shared" si="200"/>
        <v/>
      </c>
    </row>
    <row r="362" spans="1:48" s="37" customFormat="1" ht="12" x14ac:dyDescent="0.3">
      <c r="A362" s="74" t="s">
        <v>2037</v>
      </c>
      <c r="B362" s="75" t="s">
        <v>1795</v>
      </c>
      <c r="C362" s="85">
        <v>2419</v>
      </c>
      <c r="D362" s="86">
        <v>260.3</v>
      </c>
      <c r="E362" s="87">
        <v>79</v>
      </c>
      <c r="F362" s="86">
        <v>220.8</v>
      </c>
      <c r="G362" s="17">
        <v>67</v>
      </c>
      <c r="H362" s="88">
        <v>31</v>
      </c>
      <c r="I362" s="89">
        <v>280000</v>
      </c>
      <c r="J362" s="89" t="s">
        <v>59</v>
      </c>
      <c r="K362" s="89">
        <v>150000</v>
      </c>
      <c r="L362" s="89" t="s">
        <v>66</v>
      </c>
      <c r="M362" s="90">
        <f t="shared" si="185"/>
        <v>130000</v>
      </c>
      <c r="N362" s="4">
        <f t="shared" si="186"/>
        <v>0.5357142857142857</v>
      </c>
      <c r="O362" s="91">
        <f t="shared" si="187"/>
        <v>3544.3037974683543</v>
      </c>
      <c r="P362" s="91">
        <f t="shared" si="188"/>
        <v>1898.7341772151899</v>
      </c>
      <c r="Q362" s="79">
        <v>5</v>
      </c>
      <c r="R362" s="79">
        <v>3</v>
      </c>
      <c r="S362" s="79" t="s">
        <v>72</v>
      </c>
      <c r="T362" s="5" t="s">
        <v>244</v>
      </c>
      <c r="U362" s="9"/>
      <c r="W362" s="86">
        <f t="shared" si="210"/>
        <v>260.3</v>
      </c>
      <c r="X362" s="87">
        <f t="shared" si="210"/>
        <v>79</v>
      </c>
      <c r="Y362" s="92">
        <f t="shared" si="211"/>
        <v>31</v>
      </c>
      <c r="Z362" s="90">
        <f t="shared" si="211"/>
        <v>280000</v>
      </c>
      <c r="AA362" s="90">
        <f t="shared" si="189"/>
        <v>150000</v>
      </c>
      <c r="AB362" s="90">
        <f t="shared" si="212"/>
        <v>130000</v>
      </c>
      <c r="AC362" s="4">
        <f t="shared" si="212"/>
        <v>0.5357142857142857</v>
      </c>
      <c r="AD362" s="91">
        <f t="shared" si="212"/>
        <v>3544.3037974683543</v>
      </c>
      <c r="AE362" s="79" t="str">
        <f t="shared" si="190"/>
        <v>계</v>
      </c>
      <c r="AF362" s="79" t="str">
        <f t="shared" si="191"/>
        <v>5/3</v>
      </c>
      <c r="AH362" s="20" t="str">
        <f t="shared" si="205"/>
        <v>서현동 한양</v>
      </c>
      <c r="AI362" s="87">
        <f t="shared" si="206"/>
        <v>79</v>
      </c>
      <c r="AJ362" s="79" t="str">
        <f t="shared" si="192"/>
        <v>A-</v>
      </c>
      <c r="AK362" s="79" t="s">
        <v>13</v>
      </c>
      <c r="AL362" s="79" t="s">
        <v>62</v>
      </c>
      <c r="AM362" s="79" t="s">
        <v>63</v>
      </c>
      <c r="AN362" s="79" t="str">
        <f t="shared" si="193"/>
        <v>C</v>
      </c>
      <c r="AO362" s="79" t="str">
        <f t="shared" si="194"/>
        <v>X</v>
      </c>
      <c r="AP362" s="79" t="str">
        <f t="shared" si="195"/>
        <v>X</v>
      </c>
      <c r="AQ362" s="79" t="str">
        <f t="shared" si="196"/>
        <v>X</v>
      </c>
      <c r="AR362" s="79" t="str">
        <f t="shared" si="197"/>
        <v>X</v>
      </c>
      <c r="AS362" s="79" t="s">
        <v>2</v>
      </c>
      <c r="AT362" s="79" t="str">
        <f t="shared" si="198"/>
        <v>X</v>
      </c>
      <c r="AU362" s="79" t="str">
        <f t="shared" si="199"/>
        <v>O</v>
      </c>
      <c r="AV362" s="79" t="str">
        <f t="shared" si="200"/>
        <v>X</v>
      </c>
    </row>
    <row r="363" spans="1:48" s="37" customFormat="1" ht="12" x14ac:dyDescent="0.3">
      <c r="A363" s="74" t="s">
        <v>2037</v>
      </c>
      <c r="B363" s="75" t="s">
        <v>1795</v>
      </c>
      <c r="C363" s="85">
        <v>2419</v>
      </c>
      <c r="D363" s="86">
        <v>260.8</v>
      </c>
      <c r="E363" s="87">
        <v>79</v>
      </c>
      <c r="F363" s="86">
        <v>215.4</v>
      </c>
      <c r="G363" s="17">
        <v>65</v>
      </c>
      <c r="H363" s="88">
        <v>4</v>
      </c>
      <c r="I363" s="89"/>
      <c r="J363" s="89"/>
      <c r="K363" s="89">
        <v>135000</v>
      </c>
      <c r="L363" s="89" t="s">
        <v>81</v>
      </c>
      <c r="M363" s="90">
        <f t="shared" si="185"/>
        <v>-135000</v>
      </c>
      <c r="N363" s="4" t="str">
        <f t="shared" si="186"/>
        <v/>
      </c>
      <c r="O363" s="91">
        <f t="shared" si="187"/>
        <v>0</v>
      </c>
      <c r="P363" s="91">
        <f t="shared" si="188"/>
        <v>1708.8607594936709</v>
      </c>
      <c r="Q363" s="79">
        <v>6</v>
      </c>
      <c r="R363" s="79">
        <v>3</v>
      </c>
      <c r="S363" s="79" t="s">
        <v>72</v>
      </c>
      <c r="T363" s="5" t="s">
        <v>245</v>
      </c>
      <c r="U363" s="9"/>
      <c r="W363" s="86">
        <f t="shared" ref="W363:X378" si="213">D363</f>
        <v>260.8</v>
      </c>
      <c r="X363" s="87">
        <f t="shared" si="213"/>
        <v>79</v>
      </c>
      <c r="Y363" s="92">
        <f t="shared" ref="Y363:Z378" si="214">H363</f>
        <v>4</v>
      </c>
      <c r="Z363" s="90">
        <f t="shared" si="214"/>
        <v>0</v>
      </c>
      <c r="AA363" s="90">
        <f t="shared" si="189"/>
        <v>135000</v>
      </c>
      <c r="AB363" s="90">
        <f t="shared" si="212"/>
        <v>-135000</v>
      </c>
      <c r="AC363" s="4" t="str">
        <f t="shared" si="212"/>
        <v/>
      </c>
      <c r="AD363" s="91">
        <f t="shared" si="212"/>
        <v>0</v>
      </c>
      <c r="AE363" s="79" t="str">
        <f t="shared" si="190"/>
        <v>계</v>
      </c>
      <c r="AF363" s="79" t="str">
        <f t="shared" si="191"/>
        <v>6/3</v>
      </c>
      <c r="AH363" s="20" t="str">
        <f t="shared" si="205"/>
        <v>서현동 한양</v>
      </c>
      <c r="AI363" s="87">
        <f t="shared" si="206"/>
        <v>79</v>
      </c>
      <c r="AJ363" s="79" t="str">
        <f t="shared" si="192"/>
        <v>A-</v>
      </c>
      <c r="AK363" s="79" t="s">
        <v>13</v>
      </c>
      <c r="AL363" s="79" t="s">
        <v>62</v>
      </c>
      <c r="AM363" s="79" t="s">
        <v>63</v>
      </c>
      <c r="AN363" s="79" t="str">
        <f t="shared" si="193"/>
        <v>C</v>
      </c>
      <c r="AO363" s="79" t="str">
        <f t="shared" si="194"/>
        <v/>
      </c>
      <c r="AP363" s="79" t="str">
        <f t="shared" si="195"/>
        <v/>
      </c>
      <c r="AQ363" s="79" t="str">
        <f t="shared" si="196"/>
        <v>O</v>
      </c>
      <c r="AR363" s="79" t="str">
        <f t="shared" si="197"/>
        <v>O</v>
      </c>
      <c r="AS363" s="79" t="s">
        <v>2</v>
      </c>
      <c r="AT363" s="79" t="str">
        <f t="shared" si="198"/>
        <v>X</v>
      </c>
      <c r="AU363" s="79" t="str">
        <f t="shared" si="199"/>
        <v>O</v>
      </c>
      <c r="AV363" s="79" t="str">
        <f t="shared" si="200"/>
        <v/>
      </c>
    </row>
    <row r="364" spans="1:48" s="37" customFormat="1" ht="12" x14ac:dyDescent="0.3">
      <c r="A364" s="74" t="s">
        <v>2042</v>
      </c>
      <c r="B364" s="75" t="s">
        <v>2033</v>
      </c>
      <c r="C364" s="85">
        <v>1695</v>
      </c>
      <c r="D364" s="86">
        <v>60.8</v>
      </c>
      <c r="E364" s="87">
        <v>18</v>
      </c>
      <c r="F364" s="86">
        <v>49.4</v>
      </c>
      <c r="G364" s="17">
        <v>15</v>
      </c>
      <c r="H364" s="88">
        <v>66</v>
      </c>
      <c r="I364" s="89"/>
      <c r="J364" s="89"/>
      <c r="K364" s="89"/>
      <c r="L364" s="89"/>
      <c r="M364" s="90">
        <f t="shared" si="185"/>
        <v>0</v>
      </c>
      <c r="N364" s="4" t="str">
        <f t="shared" si="186"/>
        <v/>
      </c>
      <c r="O364" s="91">
        <f t="shared" si="187"/>
        <v>0</v>
      </c>
      <c r="P364" s="91">
        <f t="shared" si="188"/>
        <v>0</v>
      </c>
      <c r="Q364" s="79">
        <v>2</v>
      </c>
      <c r="R364" s="79">
        <v>1</v>
      </c>
      <c r="S364" s="79" t="s">
        <v>72</v>
      </c>
      <c r="T364" s="5">
        <v>60</v>
      </c>
      <c r="U364" s="9"/>
      <c r="W364" s="86">
        <f t="shared" si="213"/>
        <v>60.8</v>
      </c>
      <c r="X364" s="87">
        <f t="shared" si="213"/>
        <v>18</v>
      </c>
      <c r="Y364" s="92">
        <f t="shared" si="214"/>
        <v>66</v>
      </c>
      <c r="Z364" s="90">
        <f t="shared" si="214"/>
        <v>0</v>
      </c>
      <c r="AA364" s="90">
        <f t="shared" si="189"/>
        <v>0</v>
      </c>
      <c r="AB364" s="90">
        <f t="shared" si="212"/>
        <v>0</v>
      </c>
      <c r="AC364" s="4" t="str">
        <f t="shared" si="212"/>
        <v/>
      </c>
      <c r="AD364" s="91">
        <f t="shared" si="212"/>
        <v>0</v>
      </c>
      <c r="AE364" s="79" t="str">
        <f t="shared" si="190"/>
        <v>계</v>
      </c>
      <c r="AF364" s="79" t="str">
        <f t="shared" si="191"/>
        <v>2/1</v>
      </c>
      <c r="AH364" s="20" t="str">
        <f t="shared" si="205"/>
        <v>서현동 현대</v>
      </c>
      <c r="AI364" s="87">
        <f t="shared" si="206"/>
        <v>18</v>
      </c>
      <c r="AJ364" s="79" t="str">
        <f t="shared" si="192"/>
        <v>A-</v>
      </c>
      <c r="AK364" s="79" t="s">
        <v>13</v>
      </c>
      <c r="AL364" s="79" t="s">
        <v>62</v>
      </c>
      <c r="AM364" s="79" t="s">
        <v>63</v>
      </c>
      <c r="AN364" s="79" t="str">
        <f t="shared" si="193"/>
        <v>C</v>
      </c>
      <c r="AO364" s="79" t="str">
        <f t="shared" si="194"/>
        <v/>
      </c>
      <c r="AP364" s="79" t="str">
        <f t="shared" si="195"/>
        <v/>
      </c>
      <c r="AQ364" s="79" t="str">
        <f t="shared" si="196"/>
        <v>O</v>
      </c>
      <c r="AR364" s="79" t="str">
        <f t="shared" si="197"/>
        <v>O</v>
      </c>
      <c r="AS364" s="79" t="s">
        <v>2</v>
      </c>
      <c r="AT364" s="79" t="str">
        <f t="shared" si="198"/>
        <v>O</v>
      </c>
      <c r="AU364" s="79" t="str">
        <f t="shared" si="199"/>
        <v>O</v>
      </c>
      <c r="AV364" s="79" t="str">
        <f t="shared" si="200"/>
        <v/>
      </c>
    </row>
    <row r="365" spans="1:48" s="37" customFormat="1" ht="12" x14ac:dyDescent="0.3">
      <c r="A365" s="74" t="s">
        <v>2042</v>
      </c>
      <c r="B365" s="75" t="s">
        <v>2033</v>
      </c>
      <c r="C365" s="85">
        <v>1695</v>
      </c>
      <c r="D365" s="86">
        <v>71.599999999999994</v>
      </c>
      <c r="E365" s="87">
        <v>22</v>
      </c>
      <c r="F365" s="86">
        <v>59.6</v>
      </c>
      <c r="G365" s="17">
        <v>18</v>
      </c>
      <c r="H365" s="88">
        <v>160</v>
      </c>
      <c r="I365" s="89"/>
      <c r="J365" s="89"/>
      <c r="K365" s="89"/>
      <c r="L365" s="89"/>
      <c r="M365" s="90">
        <f t="shared" si="185"/>
        <v>0</v>
      </c>
      <c r="N365" s="4" t="str">
        <f t="shared" si="186"/>
        <v/>
      </c>
      <c r="O365" s="91">
        <f t="shared" si="187"/>
        <v>0</v>
      </c>
      <c r="P365" s="91">
        <f t="shared" si="188"/>
        <v>0</v>
      </c>
      <c r="Q365" s="79">
        <v>3</v>
      </c>
      <c r="R365" s="79">
        <v>1</v>
      </c>
      <c r="S365" s="79" t="s">
        <v>72</v>
      </c>
      <c r="T365" s="5">
        <v>71</v>
      </c>
      <c r="U365" s="9"/>
      <c r="W365" s="86">
        <f t="shared" si="213"/>
        <v>71.599999999999994</v>
      </c>
      <c r="X365" s="87">
        <f t="shared" si="213"/>
        <v>22</v>
      </c>
      <c r="Y365" s="92">
        <f t="shared" si="214"/>
        <v>160</v>
      </c>
      <c r="Z365" s="90">
        <f t="shared" si="214"/>
        <v>0</v>
      </c>
      <c r="AA365" s="90">
        <f t="shared" si="189"/>
        <v>0</v>
      </c>
      <c r="AB365" s="90">
        <f t="shared" si="212"/>
        <v>0</v>
      </c>
      <c r="AC365" s="4" t="str">
        <f t="shared" si="212"/>
        <v/>
      </c>
      <c r="AD365" s="91">
        <f t="shared" si="212"/>
        <v>0</v>
      </c>
      <c r="AE365" s="79" t="str">
        <f t="shared" si="190"/>
        <v>계</v>
      </c>
      <c r="AF365" s="79" t="str">
        <f t="shared" si="191"/>
        <v>3/1</v>
      </c>
      <c r="AH365" s="20" t="str">
        <f t="shared" si="205"/>
        <v>서현동 현대</v>
      </c>
      <c r="AI365" s="87">
        <f t="shared" si="206"/>
        <v>22</v>
      </c>
      <c r="AJ365" s="79" t="str">
        <f t="shared" si="192"/>
        <v>A-</v>
      </c>
      <c r="AK365" s="79" t="s">
        <v>13</v>
      </c>
      <c r="AL365" s="79" t="s">
        <v>62</v>
      </c>
      <c r="AM365" s="79" t="s">
        <v>63</v>
      </c>
      <c r="AN365" s="79" t="str">
        <f t="shared" si="193"/>
        <v>C</v>
      </c>
      <c r="AO365" s="79" t="str">
        <f t="shared" si="194"/>
        <v/>
      </c>
      <c r="AP365" s="79" t="str">
        <f t="shared" si="195"/>
        <v/>
      </c>
      <c r="AQ365" s="79" t="str">
        <f t="shared" si="196"/>
        <v>O</v>
      </c>
      <c r="AR365" s="79" t="str">
        <f t="shared" si="197"/>
        <v>O</v>
      </c>
      <c r="AS365" s="79" t="s">
        <v>2</v>
      </c>
      <c r="AT365" s="79" t="str">
        <f t="shared" si="198"/>
        <v>O</v>
      </c>
      <c r="AU365" s="79" t="str">
        <f t="shared" si="199"/>
        <v>O</v>
      </c>
      <c r="AV365" s="79" t="str">
        <f t="shared" si="200"/>
        <v/>
      </c>
    </row>
    <row r="366" spans="1:48" s="37" customFormat="1" ht="12" x14ac:dyDescent="0.3">
      <c r="A366" s="74" t="s">
        <v>2042</v>
      </c>
      <c r="B366" s="75" t="s">
        <v>1792</v>
      </c>
      <c r="C366" s="85">
        <v>1695</v>
      </c>
      <c r="D366" s="86">
        <v>108.7</v>
      </c>
      <c r="E366" s="87">
        <v>33</v>
      </c>
      <c r="F366" s="86">
        <v>84.6</v>
      </c>
      <c r="G366" s="17">
        <v>26</v>
      </c>
      <c r="H366" s="88">
        <v>228</v>
      </c>
      <c r="I366" s="89">
        <v>155000</v>
      </c>
      <c r="J366" s="89" t="s">
        <v>156</v>
      </c>
      <c r="K366" s="89">
        <v>90000</v>
      </c>
      <c r="L366" s="89" t="s">
        <v>83</v>
      </c>
      <c r="M366" s="90">
        <f t="shared" si="185"/>
        <v>65000</v>
      </c>
      <c r="N366" s="4">
        <f t="shared" si="186"/>
        <v>0.58064516129032262</v>
      </c>
      <c r="O366" s="91">
        <f t="shared" si="187"/>
        <v>4696.969696969697</v>
      </c>
      <c r="P366" s="91">
        <f t="shared" si="188"/>
        <v>2727.2727272727275</v>
      </c>
      <c r="Q366" s="79">
        <v>3</v>
      </c>
      <c r="R366" s="79">
        <v>2</v>
      </c>
      <c r="S366" s="79" t="s">
        <v>61</v>
      </c>
      <c r="T366" s="5" t="s">
        <v>162</v>
      </c>
      <c r="U366" s="9"/>
      <c r="W366" s="86">
        <f t="shared" si="213"/>
        <v>108.7</v>
      </c>
      <c r="X366" s="87">
        <f t="shared" si="213"/>
        <v>33</v>
      </c>
      <c r="Y366" s="92">
        <f t="shared" si="214"/>
        <v>228</v>
      </c>
      <c r="Z366" s="90">
        <f t="shared" si="214"/>
        <v>155000</v>
      </c>
      <c r="AA366" s="90">
        <f t="shared" si="189"/>
        <v>90000</v>
      </c>
      <c r="AB366" s="90">
        <f t="shared" si="212"/>
        <v>65000</v>
      </c>
      <c r="AC366" s="4">
        <f t="shared" si="212"/>
        <v>0.58064516129032262</v>
      </c>
      <c r="AD366" s="91">
        <f t="shared" si="212"/>
        <v>4696.969696969697</v>
      </c>
      <c r="AE366" s="79" t="str">
        <f t="shared" si="190"/>
        <v>복</v>
      </c>
      <c r="AF366" s="79" t="str">
        <f t="shared" si="191"/>
        <v>3/2</v>
      </c>
      <c r="AH366" s="20" t="str">
        <f t="shared" si="205"/>
        <v>서현동 현대</v>
      </c>
      <c r="AI366" s="87">
        <f t="shared" si="206"/>
        <v>33</v>
      </c>
      <c r="AJ366" s="79" t="str">
        <f t="shared" si="192"/>
        <v>A-</v>
      </c>
      <c r="AK366" s="79" t="s">
        <v>13</v>
      </c>
      <c r="AL366" s="79" t="s">
        <v>62</v>
      </c>
      <c r="AM366" s="79" t="s">
        <v>63</v>
      </c>
      <c r="AN366" s="79" t="str">
        <f t="shared" si="193"/>
        <v>C</v>
      </c>
      <c r="AO366" s="79" t="str">
        <f t="shared" si="194"/>
        <v>X</v>
      </c>
      <c r="AP366" s="79" t="str">
        <f t="shared" si="195"/>
        <v>X</v>
      </c>
      <c r="AQ366" s="79" t="str">
        <f t="shared" si="196"/>
        <v>X</v>
      </c>
      <c r="AR366" s="79" t="str">
        <f t="shared" si="197"/>
        <v>X</v>
      </c>
      <c r="AS366" s="79" t="s">
        <v>2</v>
      </c>
      <c r="AT366" s="79" t="str">
        <f t="shared" si="198"/>
        <v>O</v>
      </c>
      <c r="AU366" s="79" t="str">
        <f t="shared" si="199"/>
        <v>O</v>
      </c>
      <c r="AV366" s="79" t="str">
        <f t="shared" si="200"/>
        <v>X</v>
      </c>
    </row>
    <row r="367" spans="1:48" s="37" customFormat="1" ht="12" x14ac:dyDescent="0.3">
      <c r="A367" s="74" t="s">
        <v>2042</v>
      </c>
      <c r="B367" s="75" t="s">
        <v>2033</v>
      </c>
      <c r="C367" s="85">
        <v>1695</v>
      </c>
      <c r="D367" s="86">
        <v>109.2</v>
      </c>
      <c r="E367" s="87">
        <v>33</v>
      </c>
      <c r="F367" s="86">
        <v>85</v>
      </c>
      <c r="G367" s="17">
        <v>26</v>
      </c>
      <c r="H367" s="88">
        <v>238</v>
      </c>
      <c r="I367" s="89">
        <v>162000</v>
      </c>
      <c r="J367" s="89" t="s">
        <v>96</v>
      </c>
      <c r="K367" s="89">
        <v>73000</v>
      </c>
      <c r="L367" s="89" t="s">
        <v>81</v>
      </c>
      <c r="M367" s="90">
        <f t="shared" ref="M367:M394" si="215">I367-K367</f>
        <v>89000</v>
      </c>
      <c r="N367" s="4">
        <f t="shared" ref="N367:N394" si="216">IF(ISERROR(K367/I367),"",K367/I367)</f>
        <v>0.45061728395061729</v>
      </c>
      <c r="O367" s="91">
        <f t="shared" ref="O367:O394" si="217">I367/E367</f>
        <v>4909.090909090909</v>
      </c>
      <c r="P367" s="91">
        <f t="shared" ref="P367:P394" si="218">K367/E367</f>
        <v>2212.121212121212</v>
      </c>
      <c r="Q367" s="79">
        <v>3</v>
      </c>
      <c r="R367" s="79">
        <v>2</v>
      </c>
      <c r="S367" s="79" t="s">
        <v>61</v>
      </c>
      <c r="T367" s="5" t="s">
        <v>209</v>
      </c>
      <c r="U367" s="9"/>
      <c r="W367" s="86">
        <f t="shared" si="213"/>
        <v>109.2</v>
      </c>
      <c r="X367" s="87">
        <f t="shared" si="213"/>
        <v>33</v>
      </c>
      <c r="Y367" s="92">
        <f t="shared" si="214"/>
        <v>238</v>
      </c>
      <c r="Z367" s="90">
        <f t="shared" si="214"/>
        <v>162000</v>
      </c>
      <c r="AA367" s="90">
        <f t="shared" ref="AA367:AA394" si="219">K367</f>
        <v>73000</v>
      </c>
      <c r="AB367" s="90">
        <f t="shared" si="212"/>
        <v>89000</v>
      </c>
      <c r="AC367" s="4">
        <f t="shared" si="212"/>
        <v>0.45061728395061729</v>
      </c>
      <c r="AD367" s="91">
        <f t="shared" si="212"/>
        <v>4909.090909090909</v>
      </c>
      <c r="AE367" s="79" t="str">
        <f t="shared" ref="AE367:AE394" si="220">S367</f>
        <v>복</v>
      </c>
      <c r="AF367" s="79" t="str">
        <f t="shared" ref="AF367:AF394" si="221">Q367&amp;"/"&amp;R367</f>
        <v>3/2</v>
      </c>
      <c r="AH367" s="20" t="str">
        <f t="shared" si="205"/>
        <v>서현동 현대</v>
      </c>
      <c r="AI367" s="87">
        <f t="shared" si="206"/>
        <v>33</v>
      </c>
      <c r="AJ367" s="79" t="str">
        <f t="shared" ref="AJ367:AJ394" si="222">IF(AI367="","",$AJ$2)</f>
        <v>A-</v>
      </c>
      <c r="AK367" s="79" t="s">
        <v>13</v>
      </c>
      <c r="AL367" s="79" t="s">
        <v>62</v>
      </c>
      <c r="AM367" s="79" t="s">
        <v>63</v>
      </c>
      <c r="AN367" s="79" t="str">
        <f t="shared" ref="AN367:AN394" si="223">IF(AI367="","",$AN$2)</f>
        <v>C</v>
      </c>
      <c r="AO367" s="79" t="str">
        <f t="shared" ref="AO367:AO394" si="224">IF(N367="","",IF(N367&gt;=$AO$1/100,"O","X"))</f>
        <v>X</v>
      </c>
      <c r="AP367" s="79" t="str">
        <f t="shared" ref="AP367:AP394" si="225">IF(I367="","",IF(I367&lt;=$AP$1,"O","X"))</f>
        <v>X</v>
      </c>
      <c r="AQ367" s="79" t="str">
        <f t="shared" ref="AQ367:AQ394" si="226">IF(O367="","",IF(O367&lt;=$AQ$1,"O","X"))</f>
        <v>X</v>
      </c>
      <c r="AR367" s="79" t="str">
        <f t="shared" ref="AR367:AR394" si="227">IF(M367="","",IF(M367&lt;=$AR$1,"O","X"))</f>
        <v>X</v>
      </c>
      <c r="AS367" s="79" t="s">
        <v>2</v>
      </c>
      <c r="AT367" s="79" t="str">
        <f t="shared" ref="AT367:AT394" si="228">IF(OR(F367="",AI367=""),"",IF(AND((F367&lt;=85),(AI367&gt;=15)),"O","X"))</f>
        <v>O</v>
      </c>
      <c r="AU367" s="79" t="str">
        <f t="shared" ref="AU367:AU394" si="229">IF(C367="","",IF(C367&gt;=$AU$1,"O","X"))</f>
        <v>O</v>
      </c>
      <c r="AV367" s="79" t="str">
        <f t="shared" ref="AV367:AV394" si="230">IF(AO367="","",IF(AND(AO367="O",AP367="O",AR367="O",AT367="O",AU367="O"),"후보","X"))</f>
        <v>X</v>
      </c>
    </row>
    <row r="368" spans="1:48" s="37" customFormat="1" ht="12" x14ac:dyDescent="0.3">
      <c r="A368" s="74" t="s">
        <v>2042</v>
      </c>
      <c r="B368" s="75" t="s">
        <v>2033</v>
      </c>
      <c r="C368" s="85">
        <v>1695</v>
      </c>
      <c r="D368" s="86">
        <v>129.69999999999999</v>
      </c>
      <c r="E368" s="87">
        <v>39</v>
      </c>
      <c r="F368" s="86">
        <v>108.8</v>
      </c>
      <c r="G368" s="17">
        <v>33</v>
      </c>
      <c r="H368" s="88">
        <v>90</v>
      </c>
      <c r="I368" s="89">
        <v>181000</v>
      </c>
      <c r="J368" s="89" t="s">
        <v>74</v>
      </c>
      <c r="K368" s="89"/>
      <c r="L368" s="89"/>
      <c r="M368" s="90">
        <f t="shared" si="215"/>
        <v>181000</v>
      </c>
      <c r="N368" s="4">
        <f t="shared" si="216"/>
        <v>0</v>
      </c>
      <c r="O368" s="91">
        <f t="shared" si="217"/>
        <v>4641.0256410256407</v>
      </c>
      <c r="P368" s="91">
        <f t="shared" si="218"/>
        <v>0</v>
      </c>
      <c r="Q368" s="79">
        <v>4</v>
      </c>
      <c r="R368" s="79">
        <v>2</v>
      </c>
      <c r="S368" s="79" t="s">
        <v>72</v>
      </c>
      <c r="T368" s="5">
        <v>129</v>
      </c>
      <c r="U368" s="9"/>
      <c r="W368" s="86">
        <f t="shared" si="213"/>
        <v>129.69999999999999</v>
      </c>
      <c r="X368" s="87">
        <f t="shared" si="213"/>
        <v>39</v>
      </c>
      <c r="Y368" s="92">
        <f t="shared" si="214"/>
        <v>90</v>
      </c>
      <c r="Z368" s="90">
        <f t="shared" si="214"/>
        <v>181000</v>
      </c>
      <c r="AA368" s="90">
        <f t="shared" si="219"/>
        <v>0</v>
      </c>
      <c r="AB368" s="90">
        <f t="shared" si="212"/>
        <v>181000</v>
      </c>
      <c r="AC368" s="4">
        <f t="shared" si="212"/>
        <v>0</v>
      </c>
      <c r="AD368" s="91">
        <f t="shared" si="212"/>
        <v>4641.0256410256407</v>
      </c>
      <c r="AE368" s="79" t="str">
        <f t="shared" si="220"/>
        <v>계</v>
      </c>
      <c r="AF368" s="79" t="str">
        <f t="shared" si="221"/>
        <v>4/2</v>
      </c>
      <c r="AH368" s="20" t="str">
        <f t="shared" si="205"/>
        <v>서현동 현대</v>
      </c>
      <c r="AI368" s="87">
        <f t="shared" si="206"/>
        <v>39</v>
      </c>
      <c r="AJ368" s="79" t="str">
        <f t="shared" si="222"/>
        <v>A-</v>
      </c>
      <c r="AK368" s="79" t="s">
        <v>13</v>
      </c>
      <c r="AL368" s="79" t="s">
        <v>62</v>
      </c>
      <c r="AM368" s="79" t="s">
        <v>63</v>
      </c>
      <c r="AN368" s="79" t="str">
        <f t="shared" si="223"/>
        <v>C</v>
      </c>
      <c r="AO368" s="79" t="str">
        <f t="shared" si="224"/>
        <v>X</v>
      </c>
      <c r="AP368" s="79" t="str">
        <f t="shared" si="225"/>
        <v>X</v>
      </c>
      <c r="AQ368" s="79" t="str">
        <f t="shared" si="226"/>
        <v>X</v>
      </c>
      <c r="AR368" s="79" t="str">
        <f t="shared" si="227"/>
        <v>X</v>
      </c>
      <c r="AS368" s="79" t="s">
        <v>2</v>
      </c>
      <c r="AT368" s="79" t="str">
        <f t="shared" si="228"/>
        <v>X</v>
      </c>
      <c r="AU368" s="79" t="str">
        <f t="shared" si="229"/>
        <v>O</v>
      </c>
      <c r="AV368" s="79" t="str">
        <f t="shared" si="230"/>
        <v>X</v>
      </c>
    </row>
    <row r="369" spans="1:48" s="37" customFormat="1" ht="12" x14ac:dyDescent="0.3">
      <c r="A369" s="74" t="s">
        <v>2043</v>
      </c>
      <c r="B369" s="75" t="s">
        <v>1792</v>
      </c>
      <c r="C369" s="85">
        <v>1695</v>
      </c>
      <c r="D369" s="86">
        <v>155.19999999999999</v>
      </c>
      <c r="E369" s="87">
        <v>47</v>
      </c>
      <c r="F369" s="86">
        <v>129.69999999999999</v>
      </c>
      <c r="G369" s="17">
        <v>39</v>
      </c>
      <c r="H369" s="88">
        <v>330</v>
      </c>
      <c r="I369" s="89">
        <v>192000</v>
      </c>
      <c r="J369" s="89" t="s">
        <v>83</v>
      </c>
      <c r="K369" s="89">
        <v>95000</v>
      </c>
      <c r="L369" s="89" t="s">
        <v>65</v>
      </c>
      <c r="M369" s="90">
        <f t="shared" si="215"/>
        <v>97000</v>
      </c>
      <c r="N369" s="4">
        <f t="shared" si="216"/>
        <v>0.49479166666666669</v>
      </c>
      <c r="O369" s="91">
        <f t="shared" si="217"/>
        <v>4085.1063829787236</v>
      </c>
      <c r="P369" s="91">
        <f t="shared" si="218"/>
        <v>2021.2765957446809</v>
      </c>
      <c r="Q369" s="79">
        <v>4</v>
      </c>
      <c r="R369" s="79">
        <v>2</v>
      </c>
      <c r="S369" s="79" t="s">
        <v>72</v>
      </c>
      <c r="T369" s="5" t="s">
        <v>114</v>
      </c>
      <c r="U369" s="9"/>
      <c r="W369" s="86">
        <f t="shared" si="213"/>
        <v>155.19999999999999</v>
      </c>
      <c r="X369" s="87">
        <f t="shared" si="213"/>
        <v>47</v>
      </c>
      <c r="Y369" s="92">
        <f t="shared" si="214"/>
        <v>330</v>
      </c>
      <c r="Z369" s="90">
        <f t="shared" si="214"/>
        <v>192000</v>
      </c>
      <c r="AA369" s="90">
        <f t="shared" si="219"/>
        <v>95000</v>
      </c>
      <c r="AB369" s="90">
        <f t="shared" si="212"/>
        <v>97000</v>
      </c>
      <c r="AC369" s="4">
        <f t="shared" si="212"/>
        <v>0.49479166666666669</v>
      </c>
      <c r="AD369" s="91">
        <f t="shared" si="212"/>
        <v>4085.1063829787236</v>
      </c>
      <c r="AE369" s="79" t="str">
        <f t="shared" si="220"/>
        <v>계</v>
      </c>
      <c r="AF369" s="79" t="str">
        <f t="shared" si="221"/>
        <v>4/2</v>
      </c>
      <c r="AH369" s="20" t="str">
        <f t="shared" si="205"/>
        <v>서현동 현대</v>
      </c>
      <c r="AI369" s="87">
        <f t="shared" si="206"/>
        <v>47</v>
      </c>
      <c r="AJ369" s="79" t="str">
        <f t="shared" si="222"/>
        <v>A-</v>
      </c>
      <c r="AK369" s="79" t="s">
        <v>13</v>
      </c>
      <c r="AL369" s="79" t="s">
        <v>62</v>
      </c>
      <c r="AM369" s="79" t="s">
        <v>63</v>
      </c>
      <c r="AN369" s="79" t="str">
        <f t="shared" si="223"/>
        <v>C</v>
      </c>
      <c r="AO369" s="79" t="str">
        <f t="shared" si="224"/>
        <v>X</v>
      </c>
      <c r="AP369" s="79" t="str">
        <f t="shared" si="225"/>
        <v>X</v>
      </c>
      <c r="AQ369" s="79" t="str">
        <f t="shared" si="226"/>
        <v>X</v>
      </c>
      <c r="AR369" s="79" t="str">
        <f t="shared" si="227"/>
        <v>X</v>
      </c>
      <c r="AS369" s="79" t="s">
        <v>2</v>
      </c>
      <c r="AT369" s="79" t="str">
        <f t="shared" si="228"/>
        <v>X</v>
      </c>
      <c r="AU369" s="79" t="str">
        <f t="shared" si="229"/>
        <v>O</v>
      </c>
      <c r="AV369" s="79" t="str">
        <f t="shared" si="230"/>
        <v>X</v>
      </c>
    </row>
    <row r="370" spans="1:48" s="37" customFormat="1" ht="12" x14ac:dyDescent="0.3">
      <c r="A370" s="74" t="s">
        <v>2044</v>
      </c>
      <c r="B370" s="75" t="s">
        <v>2045</v>
      </c>
      <c r="C370" s="85">
        <v>1695</v>
      </c>
      <c r="D370" s="86">
        <v>155</v>
      </c>
      <c r="E370" s="87">
        <v>47</v>
      </c>
      <c r="F370" s="86">
        <v>129.6</v>
      </c>
      <c r="G370" s="17">
        <v>39</v>
      </c>
      <c r="H370" s="88">
        <v>140</v>
      </c>
      <c r="I370" s="89">
        <v>190000</v>
      </c>
      <c r="J370" s="89" t="s">
        <v>83</v>
      </c>
      <c r="K370" s="89">
        <v>110000</v>
      </c>
      <c r="L370" s="89" t="s">
        <v>71</v>
      </c>
      <c r="M370" s="90">
        <f t="shared" si="215"/>
        <v>80000</v>
      </c>
      <c r="N370" s="4">
        <f t="shared" si="216"/>
        <v>0.57894736842105265</v>
      </c>
      <c r="O370" s="91">
        <f t="shared" si="217"/>
        <v>4042.5531914893618</v>
      </c>
      <c r="P370" s="91">
        <f t="shared" si="218"/>
        <v>2340.4255319148938</v>
      </c>
      <c r="Q370" s="79">
        <v>4</v>
      </c>
      <c r="R370" s="79">
        <v>2</v>
      </c>
      <c r="S370" s="79" t="s">
        <v>72</v>
      </c>
      <c r="T370" s="5" t="s">
        <v>115</v>
      </c>
      <c r="U370" s="9"/>
      <c r="W370" s="86">
        <f t="shared" si="213"/>
        <v>155</v>
      </c>
      <c r="X370" s="87">
        <f t="shared" si="213"/>
        <v>47</v>
      </c>
      <c r="Y370" s="92">
        <f t="shared" si="214"/>
        <v>140</v>
      </c>
      <c r="Z370" s="90">
        <f t="shared" si="214"/>
        <v>190000</v>
      </c>
      <c r="AA370" s="90">
        <f t="shared" si="219"/>
        <v>110000</v>
      </c>
      <c r="AB370" s="90">
        <f t="shared" si="212"/>
        <v>80000</v>
      </c>
      <c r="AC370" s="4">
        <f t="shared" si="212"/>
        <v>0.57894736842105265</v>
      </c>
      <c r="AD370" s="91">
        <f t="shared" si="212"/>
        <v>4042.5531914893618</v>
      </c>
      <c r="AE370" s="79" t="str">
        <f t="shared" si="220"/>
        <v>계</v>
      </c>
      <c r="AF370" s="79" t="str">
        <f t="shared" si="221"/>
        <v>4/2</v>
      </c>
      <c r="AH370" s="20" t="str">
        <f t="shared" si="205"/>
        <v>서현동 현대</v>
      </c>
      <c r="AI370" s="87">
        <f t="shared" si="206"/>
        <v>47</v>
      </c>
      <c r="AJ370" s="79" t="str">
        <f t="shared" si="222"/>
        <v>A-</v>
      </c>
      <c r="AK370" s="79" t="s">
        <v>13</v>
      </c>
      <c r="AL370" s="79" t="s">
        <v>62</v>
      </c>
      <c r="AM370" s="79" t="s">
        <v>63</v>
      </c>
      <c r="AN370" s="79" t="str">
        <f t="shared" si="223"/>
        <v>C</v>
      </c>
      <c r="AO370" s="79" t="str">
        <f t="shared" si="224"/>
        <v>X</v>
      </c>
      <c r="AP370" s="79" t="str">
        <f t="shared" si="225"/>
        <v>X</v>
      </c>
      <c r="AQ370" s="79" t="str">
        <f t="shared" si="226"/>
        <v>X</v>
      </c>
      <c r="AR370" s="79" t="str">
        <f t="shared" si="227"/>
        <v>X</v>
      </c>
      <c r="AS370" s="79" t="s">
        <v>2</v>
      </c>
      <c r="AT370" s="79" t="str">
        <f t="shared" si="228"/>
        <v>X</v>
      </c>
      <c r="AU370" s="79" t="str">
        <f t="shared" si="229"/>
        <v>O</v>
      </c>
      <c r="AV370" s="79" t="str">
        <f t="shared" si="230"/>
        <v>X</v>
      </c>
    </row>
    <row r="371" spans="1:48" s="37" customFormat="1" ht="12" x14ac:dyDescent="0.3">
      <c r="A371" s="74" t="s">
        <v>2046</v>
      </c>
      <c r="B371" s="75" t="s">
        <v>2047</v>
      </c>
      <c r="C371" s="85">
        <v>1695</v>
      </c>
      <c r="D371" s="86">
        <v>195.5</v>
      </c>
      <c r="E371" s="87">
        <v>59</v>
      </c>
      <c r="F371" s="86">
        <v>164</v>
      </c>
      <c r="G371" s="17">
        <v>50</v>
      </c>
      <c r="H371" s="88">
        <v>110</v>
      </c>
      <c r="I371" s="89">
        <v>210000</v>
      </c>
      <c r="J371" s="89" t="s">
        <v>83</v>
      </c>
      <c r="K371" s="89"/>
      <c r="L371" s="89"/>
      <c r="M371" s="90">
        <f t="shared" si="215"/>
        <v>210000</v>
      </c>
      <c r="N371" s="4">
        <f t="shared" si="216"/>
        <v>0</v>
      </c>
      <c r="O371" s="91">
        <f t="shared" si="217"/>
        <v>3559.3220338983051</v>
      </c>
      <c r="P371" s="91">
        <f t="shared" si="218"/>
        <v>0</v>
      </c>
      <c r="Q371" s="79">
        <v>5</v>
      </c>
      <c r="R371" s="79">
        <v>2</v>
      </c>
      <c r="S371" s="79" t="s">
        <v>72</v>
      </c>
      <c r="T371" s="5">
        <v>195</v>
      </c>
      <c r="U371" s="9"/>
      <c r="W371" s="86">
        <f t="shared" si="213"/>
        <v>195.5</v>
      </c>
      <c r="X371" s="87">
        <f t="shared" si="213"/>
        <v>59</v>
      </c>
      <c r="Y371" s="92">
        <f t="shared" si="214"/>
        <v>110</v>
      </c>
      <c r="Z371" s="90">
        <f t="shared" si="214"/>
        <v>210000</v>
      </c>
      <c r="AA371" s="90">
        <f t="shared" si="219"/>
        <v>0</v>
      </c>
      <c r="AB371" s="90">
        <f t="shared" si="212"/>
        <v>210000</v>
      </c>
      <c r="AC371" s="4">
        <f t="shared" si="212"/>
        <v>0</v>
      </c>
      <c r="AD371" s="91">
        <f t="shared" si="212"/>
        <v>3559.3220338983051</v>
      </c>
      <c r="AE371" s="79" t="str">
        <f t="shared" si="220"/>
        <v>계</v>
      </c>
      <c r="AF371" s="79" t="str">
        <f t="shared" si="221"/>
        <v>5/2</v>
      </c>
      <c r="AH371" s="20" t="str">
        <f t="shared" si="205"/>
        <v>서현동 현대</v>
      </c>
      <c r="AI371" s="87">
        <f t="shared" si="206"/>
        <v>59</v>
      </c>
      <c r="AJ371" s="79" t="str">
        <f t="shared" si="222"/>
        <v>A-</v>
      </c>
      <c r="AK371" s="79" t="s">
        <v>13</v>
      </c>
      <c r="AL371" s="79" t="s">
        <v>62</v>
      </c>
      <c r="AM371" s="79" t="s">
        <v>63</v>
      </c>
      <c r="AN371" s="79" t="str">
        <f t="shared" si="223"/>
        <v>C</v>
      </c>
      <c r="AO371" s="79" t="str">
        <f t="shared" si="224"/>
        <v>X</v>
      </c>
      <c r="AP371" s="79" t="str">
        <f t="shared" si="225"/>
        <v>X</v>
      </c>
      <c r="AQ371" s="79" t="str">
        <f t="shared" si="226"/>
        <v>X</v>
      </c>
      <c r="AR371" s="79" t="str">
        <f t="shared" si="227"/>
        <v>X</v>
      </c>
      <c r="AS371" s="79" t="s">
        <v>2</v>
      </c>
      <c r="AT371" s="79" t="str">
        <f t="shared" si="228"/>
        <v>X</v>
      </c>
      <c r="AU371" s="79" t="str">
        <f t="shared" si="229"/>
        <v>O</v>
      </c>
      <c r="AV371" s="79" t="str">
        <f t="shared" si="230"/>
        <v>X</v>
      </c>
    </row>
    <row r="372" spans="1:48" s="37" customFormat="1" ht="12" x14ac:dyDescent="0.3">
      <c r="A372" s="74" t="s">
        <v>2048</v>
      </c>
      <c r="B372" s="75" t="s">
        <v>2049</v>
      </c>
      <c r="C372" s="85">
        <v>1695</v>
      </c>
      <c r="D372" s="86">
        <v>208</v>
      </c>
      <c r="E372" s="87">
        <v>63</v>
      </c>
      <c r="F372" s="86">
        <v>173.8</v>
      </c>
      <c r="G372" s="17">
        <v>53</v>
      </c>
      <c r="H372" s="88">
        <v>10</v>
      </c>
      <c r="I372" s="89">
        <v>210000</v>
      </c>
      <c r="J372" s="89" t="s">
        <v>81</v>
      </c>
      <c r="K372" s="89">
        <v>130000</v>
      </c>
      <c r="L372" s="89" t="s">
        <v>81</v>
      </c>
      <c r="M372" s="90">
        <f t="shared" si="215"/>
        <v>80000</v>
      </c>
      <c r="N372" s="4">
        <f t="shared" si="216"/>
        <v>0.61904761904761907</v>
      </c>
      <c r="O372" s="91">
        <f t="shared" si="217"/>
        <v>3333.3333333333335</v>
      </c>
      <c r="P372" s="91">
        <f t="shared" si="218"/>
        <v>2063.4920634920636</v>
      </c>
      <c r="Q372" s="79">
        <v>5</v>
      </c>
      <c r="R372" s="79">
        <v>2</v>
      </c>
      <c r="S372" s="79" t="s">
        <v>72</v>
      </c>
      <c r="T372" s="5" t="s">
        <v>246</v>
      </c>
      <c r="U372" s="9"/>
      <c r="W372" s="86">
        <f t="shared" si="213"/>
        <v>208</v>
      </c>
      <c r="X372" s="87">
        <f t="shared" si="213"/>
        <v>63</v>
      </c>
      <c r="Y372" s="92">
        <f t="shared" si="214"/>
        <v>10</v>
      </c>
      <c r="Z372" s="90">
        <f t="shared" si="214"/>
        <v>210000</v>
      </c>
      <c r="AA372" s="90">
        <f t="shared" si="219"/>
        <v>130000</v>
      </c>
      <c r="AB372" s="90">
        <f t="shared" ref="AB372:AD387" si="231">M372</f>
        <v>80000</v>
      </c>
      <c r="AC372" s="4">
        <f t="shared" si="231"/>
        <v>0.61904761904761907</v>
      </c>
      <c r="AD372" s="91">
        <f t="shared" si="231"/>
        <v>3333.3333333333335</v>
      </c>
      <c r="AE372" s="79" t="str">
        <f t="shared" si="220"/>
        <v>계</v>
      </c>
      <c r="AF372" s="79" t="str">
        <f t="shared" si="221"/>
        <v>5/2</v>
      </c>
      <c r="AH372" s="20" t="str">
        <f t="shared" si="205"/>
        <v>서현동 현대</v>
      </c>
      <c r="AI372" s="87">
        <f t="shared" si="206"/>
        <v>63</v>
      </c>
      <c r="AJ372" s="79" t="str">
        <f t="shared" si="222"/>
        <v>A-</v>
      </c>
      <c r="AK372" s="79" t="s">
        <v>13</v>
      </c>
      <c r="AL372" s="79" t="s">
        <v>62</v>
      </c>
      <c r="AM372" s="79" t="s">
        <v>63</v>
      </c>
      <c r="AN372" s="79" t="str">
        <f t="shared" si="223"/>
        <v>C</v>
      </c>
      <c r="AO372" s="79" t="str">
        <f t="shared" si="224"/>
        <v>X</v>
      </c>
      <c r="AP372" s="79" t="str">
        <f t="shared" si="225"/>
        <v>X</v>
      </c>
      <c r="AQ372" s="79" t="str">
        <f t="shared" si="226"/>
        <v>X</v>
      </c>
      <c r="AR372" s="79" t="str">
        <f t="shared" si="227"/>
        <v>X</v>
      </c>
      <c r="AS372" s="79" t="s">
        <v>2</v>
      </c>
      <c r="AT372" s="79" t="str">
        <f t="shared" si="228"/>
        <v>X</v>
      </c>
      <c r="AU372" s="79" t="str">
        <f t="shared" si="229"/>
        <v>O</v>
      </c>
      <c r="AV372" s="79" t="str">
        <f t="shared" si="230"/>
        <v>X</v>
      </c>
    </row>
    <row r="373" spans="1:48" s="37" customFormat="1" ht="12" x14ac:dyDescent="0.3">
      <c r="A373" s="74" t="s">
        <v>2050</v>
      </c>
      <c r="B373" s="75" t="s">
        <v>2051</v>
      </c>
      <c r="C373" s="85">
        <v>1695</v>
      </c>
      <c r="D373" s="86">
        <v>208.9</v>
      </c>
      <c r="E373" s="87">
        <v>63</v>
      </c>
      <c r="F373" s="86">
        <v>174.6</v>
      </c>
      <c r="G373" s="17">
        <v>53</v>
      </c>
      <c r="H373" s="88">
        <v>21</v>
      </c>
      <c r="I373" s="89">
        <v>205000</v>
      </c>
      <c r="J373" s="89" t="s">
        <v>81</v>
      </c>
      <c r="K373" s="89">
        <v>130000</v>
      </c>
      <c r="L373" s="89" t="s">
        <v>81</v>
      </c>
      <c r="M373" s="90">
        <f t="shared" si="215"/>
        <v>75000</v>
      </c>
      <c r="N373" s="4">
        <f t="shared" si="216"/>
        <v>0.63414634146341464</v>
      </c>
      <c r="O373" s="91">
        <f t="shared" si="217"/>
        <v>3253.968253968254</v>
      </c>
      <c r="P373" s="91">
        <f t="shared" si="218"/>
        <v>2063.4920634920636</v>
      </c>
      <c r="Q373" s="79">
        <v>5</v>
      </c>
      <c r="R373" s="79">
        <v>3</v>
      </c>
      <c r="S373" s="79" t="s">
        <v>72</v>
      </c>
      <c r="T373" s="5" t="s">
        <v>247</v>
      </c>
      <c r="U373" s="9"/>
      <c r="W373" s="86">
        <f t="shared" si="213"/>
        <v>208.9</v>
      </c>
      <c r="X373" s="87">
        <f t="shared" si="213"/>
        <v>63</v>
      </c>
      <c r="Y373" s="92">
        <f t="shared" si="214"/>
        <v>21</v>
      </c>
      <c r="Z373" s="90">
        <f t="shared" si="214"/>
        <v>205000</v>
      </c>
      <c r="AA373" s="90">
        <f t="shared" si="219"/>
        <v>130000</v>
      </c>
      <c r="AB373" s="90">
        <f t="shared" si="231"/>
        <v>75000</v>
      </c>
      <c r="AC373" s="4">
        <f t="shared" si="231"/>
        <v>0.63414634146341464</v>
      </c>
      <c r="AD373" s="91">
        <f t="shared" si="231"/>
        <v>3253.968253968254</v>
      </c>
      <c r="AE373" s="79" t="str">
        <f t="shared" si="220"/>
        <v>계</v>
      </c>
      <c r="AF373" s="79" t="str">
        <f t="shared" si="221"/>
        <v>5/3</v>
      </c>
      <c r="AH373" s="20" t="str">
        <f t="shared" si="205"/>
        <v>서현동 현대</v>
      </c>
      <c r="AI373" s="87">
        <f t="shared" si="206"/>
        <v>63</v>
      </c>
      <c r="AJ373" s="79" t="str">
        <f t="shared" si="222"/>
        <v>A-</v>
      </c>
      <c r="AK373" s="79" t="s">
        <v>13</v>
      </c>
      <c r="AL373" s="79" t="s">
        <v>62</v>
      </c>
      <c r="AM373" s="79" t="s">
        <v>63</v>
      </c>
      <c r="AN373" s="79" t="str">
        <f t="shared" si="223"/>
        <v>C</v>
      </c>
      <c r="AO373" s="79" t="str">
        <f t="shared" si="224"/>
        <v>X</v>
      </c>
      <c r="AP373" s="79" t="str">
        <f t="shared" si="225"/>
        <v>X</v>
      </c>
      <c r="AQ373" s="79" t="str">
        <f t="shared" si="226"/>
        <v>X</v>
      </c>
      <c r="AR373" s="79" t="str">
        <f t="shared" si="227"/>
        <v>X</v>
      </c>
      <c r="AS373" s="79" t="s">
        <v>2</v>
      </c>
      <c r="AT373" s="79" t="str">
        <f t="shared" si="228"/>
        <v>X</v>
      </c>
      <c r="AU373" s="79" t="str">
        <f t="shared" si="229"/>
        <v>O</v>
      </c>
      <c r="AV373" s="79" t="str">
        <f t="shared" si="230"/>
        <v>X</v>
      </c>
    </row>
    <row r="374" spans="1:48" s="37" customFormat="1" ht="12" x14ac:dyDescent="0.3">
      <c r="A374" s="74" t="s">
        <v>2052</v>
      </c>
      <c r="B374" s="75" t="s">
        <v>1792</v>
      </c>
      <c r="C374" s="85">
        <v>1695</v>
      </c>
      <c r="D374" s="86">
        <v>209.8</v>
      </c>
      <c r="E374" s="87">
        <v>63</v>
      </c>
      <c r="F374" s="86">
        <v>175.5</v>
      </c>
      <c r="G374" s="17">
        <v>53</v>
      </c>
      <c r="H374" s="88">
        <v>3</v>
      </c>
      <c r="I374" s="89"/>
      <c r="J374" s="89"/>
      <c r="K374" s="89"/>
      <c r="L374" s="89"/>
      <c r="M374" s="90">
        <f t="shared" si="215"/>
        <v>0</v>
      </c>
      <c r="N374" s="4" t="str">
        <f t="shared" si="216"/>
        <v/>
      </c>
      <c r="O374" s="91">
        <f t="shared" si="217"/>
        <v>0</v>
      </c>
      <c r="P374" s="91">
        <f t="shared" si="218"/>
        <v>0</v>
      </c>
      <c r="Q374" s="79">
        <v>5</v>
      </c>
      <c r="R374" s="79">
        <v>2</v>
      </c>
      <c r="S374" s="79" t="s">
        <v>72</v>
      </c>
      <c r="T374" s="5" t="s">
        <v>248</v>
      </c>
      <c r="U374" s="9"/>
      <c r="W374" s="86">
        <f t="shared" si="213"/>
        <v>209.8</v>
      </c>
      <c r="X374" s="87">
        <f t="shared" si="213"/>
        <v>63</v>
      </c>
      <c r="Y374" s="92">
        <f t="shared" si="214"/>
        <v>3</v>
      </c>
      <c r="Z374" s="90">
        <f t="shared" si="214"/>
        <v>0</v>
      </c>
      <c r="AA374" s="90">
        <f t="shared" si="219"/>
        <v>0</v>
      </c>
      <c r="AB374" s="90">
        <f t="shared" si="231"/>
        <v>0</v>
      </c>
      <c r="AC374" s="4" t="str">
        <f t="shared" si="231"/>
        <v/>
      </c>
      <c r="AD374" s="91">
        <f t="shared" si="231"/>
        <v>0</v>
      </c>
      <c r="AE374" s="79" t="str">
        <f t="shared" si="220"/>
        <v>계</v>
      </c>
      <c r="AF374" s="79" t="str">
        <f t="shared" si="221"/>
        <v>5/2</v>
      </c>
      <c r="AH374" s="20" t="str">
        <f t="shared" si="205"/>
        <v>서현동 현대</v>
      </c>
      <c r="AI374" s="87">
        <f t="shared" si="206"/>
        <v>63</v>
      </c>
      <c r="AJ374" s="79" t="str">
        <f t="shared" si="222"/>
        <v>A-</v>
      </c>
      <c r="AK374" s="79" t="s">
        <v>13</v>
      </c>
      <c r="AL374" s="79" t="s">
        <v>62</v>
      </c>
      <c r="AM374" s="79" t="s">
        <v>63</v>
      </c>
      <c r="AN374" s="79" t="str">
        <f t="shared" si="223"/>
        <v>C</v>
      </c>
      <c r="AO374" s="79" t="str">
        <f t="shared" si="224"/>
        <v/>
      </c>
      <c r="AP374" s="79" t="str">
        <f t="shared" si="225"/>
        <v/>
      </c>
      <c r="AQ374" s="79" t="str">
        <f t="shared" si="226"/>
        <v>O</v>
      </c>
      <c r="AR374" s="79" t="str">
        <f t="shared" si="227"/>
        <v>O</v>
      </c>
      <c r="AS374" s="79" t="s">
        <v>2</v>
      </c>
      <c r="AT374" s="79" t="str">
        <f t="shared" si="228"/>
        <v>X</v>
      </c>
      <c r="AU374" s="79" t="str">
        <f t="shared" si="229"/>
        <v>O</v>
      </c>
      <c r="AV374" s="79" t="str">
        <f t="shared" si="230"/>
        <v/>
      </c>
    </row>
    <row r="375" spans="1:48" s="37" customFormat="1" ht="12" x14ac:dyDescent="0.3">
      <c r="A375" s="74" t="s">
        <v>2053</v>
      </c>
      <c r="B375" s="75" t="s">
        <v>2054</v>
      </c>
      <c r="C375" s="85">
        <v>1695</v>
      </c>
      <c r="D375" s="86">
        <v>217.5</v>
      </c>
      <c r="E375" s="87">
        <v>66</v>
      </c>
      <c r="F375" s="86">
        <v>186.2</v>
      </c>
      <c r="G375" s="17">
        <v>56</v>
      </c>
      <c r="H375" s="88">
        <v>171</v>
      </c>
      <c r="I375" s="89">
        <v>250000</v>
      </c>
      <c r="J375" s="89" t="s">
        <v>84</v>
      </c>
      <c r="K375" s="89">
        <v>120000</v>
      </c>
      <c r="L375" s="89" t="s">
        <v>243</v>
      </c>
      <c r="M375" s="90">
        <f t="shared" si="215"/>
        <v>130000</v>
      </c>
      <c r="N375" s="4">
        <f t="shared" si="216"/>
        <v>0.48</v>
      </c>
      <c r="O375" s="91">
        <f t="shared" si="217"/>
        <v>3787.878787878788</v>
      </c>
      <c r="P375" s="91">
        <f t="shared" si="218"/>
        <v>1818.1818181818182</v>
      </c>
      <c r="Q375" s="79">
        <v>5</v>
      </c>
      <c r="R375" s="79">
        <v>2</v>
      </c>
      <c r="S375" s="79" t="s">
        <v>72</v>
      </c>
      <c r="T375" s="5">
        <v>217</v>
      </c>
      <c r="U375" s="9"/>
      <c r="W375" s="86">
        <f t="shared" si="213"/>
        <v>217.5</v>
      </c>
      <c r="X375" s="87">
        <f t="shared" si="213"/>
        <v>66</v>
      </c>
      <c r="Y375" s="92">
        <f t="shared" si="214"/>
        <v>171</v>
      </c>
      <c r="Z375" s="90">
        <f t="shared" si="214"/>
        <v>250000</v>
      </c>
      <c r="AA375" s="90">
        <f t="shared" si="219"/>
        <v>120000</v>
      </c>
      <c r="AB375" s="90">
        <f t="shared" si="231"/>
        <v>130000</v>
      </c>
      <c r="AC375" s="4">
        <f t="shared" si="231"/>
        <v>0.48</v>
      </c>
      <c r="AD375" s="91">
        <f t="shared" si="231"/>
        <v>3787.878787878788</v>
      </c>
      <c r="AE375" s="79" t="str">
        <f t="shared" si="220"/>
        <v>계</v>
      </c>
      <c r="AF375" s="79" t="str">
        <f t="shared" si="221"/>
        <v>5/2</v>
      </c>
      <c r="AH375" s="20" t="str">
        <f t="shared" si="205"/>
        <v>서현동 현대</v>
      </c>
      <c r="AI375" s="87">
        <f t="shared" si="206"/>
        <v>66</v>
      </c>
      <c r="AJ375" s="79" t="str">
        <f t="shared" si="222"/>
        <v>A-</v>
      </c>
      <c r="AK375" s="79" t="s">
        <v>13</v>
      </c>
      <c r="AL375" s="79" t="s">
        <v>62</v>
      </c>
      <c r="AM375" s="79" t="s">
        <v>63</v>
      </c>
      <c r="AN375" s="79" t="str">
        <f t="shared" si="223"/>
        <v>C</v>
      </c>
      <c r="AO375" s="79" t="str">
        <f t="shared" si="224"/>
        <v>X</v>
      </c>
      <c r="AP375" s="79" t="str">
        <f t="shared" si="225"/>
        <v>X</v>
      </c>
      <c r="AQ375" s="79" t="str">
        <f t="shared" si="226"/>
        <v>X</v>
      </c>
      <c r="AR375" s="79" t="str">
        <f t="shared" si="227"/>
        <v>X</v>
      </c>
      <c r="AS375" s="79" t="s">
        <v>2</v>
      </c>
      <c r="AT375" s="79" t="str">
        <f t="shared" si="228"/>
        <v>X</v>
      </c>
      <c r="AU375" s="79" t="str">
        <f t="shared" si="229"/>
        <v>O</v>
      </c>
      <c r="AV375" s="79" t="str">
        <f t="shared" si="230"/>
        <v>X</v>
      </c>
    </row>
    <row r="376" spans="1:48" s="37" customFormat="1" ht="12" x14ac:dyDescent="0.3">
      <c r="A376" s="74" t="s">
        <v>2055</v>
      </c>
      <c r="B376" s="75" t="s">
        <v>1792</v>
      </c>
      <c r="C376" s="85">
        <v>1695</v>
      </c>
      <c r="D376" s="86">
        <v>226</v>
      </c>
      <c r="E376" s="87">
        <v>68</v>
      </c>
      <c r="F376" s="86">
        <v>189.6</v>
      </c>
      <c r="G376" s="17">
        <v>57</v>
      </c>
      <c r="H376" s="88">
        <v>56</v>
      </c>
      <c r="I376" s="89"/>
      <c r="J376" s="89"/>
      <c r="K376" s="89"/>
      <c r="L376" s="89"/>
      <c r="M376" s="90">
        <f t="shared" si="215"/>
        <v>0</v>
      </c>
      <c r="N376" s="4" t="str">
        <f t="shared" si="216"/>
        <v/>
      </c>
      <c r="O376" s="91">
        <f t="shared" si="217"/>
        <v>0</v>
      </c>
      <c r="P376" s="91">
        <f t="shared" si="218"/>
        <v>0</v>
      </c>
      <c r="Q376" s="79">
        <v>5</v>
      </c>
      <c r="R376" s="79">
        <v>2</v>
      </c>
      <c r="S376" s="79" t="s">
        <v>72</v>
      </c>
      <c r="T376" s="5">
        <v>225</v>
      </c>
      <c r="U376" s="9"/>
      <c r="W376" s="86">
        <f t="shared" si="213"/>
        <v>226</v>
      </c>
      <c r="X376" s="87">
        <f t="shared" si="213"/>
        <v>68</v>
      </c>
      <c r="Y376" s="92">
        <f t="shared" si="214"/>
        <v>56</v>
      </c>
      <c r="Z376" s="90">
        <f t="shared" si="214"/>
        <v>0</v>
      </c>
      <c r="AA376" s="90">
        <f t="shared" si="219"/>
        <v>0</v>
      </c>
      <c r="AB376" s="90">
        <f t="shared" si="231"/>
        <v>0</v>
      </c>
      <c r="AC376" s="4" t="str">
        <f t="shared" si="231"/>
        <v/>
      </c>
      <c r="AD376" s="91">
        <f t="shared" si="231"/>
        <v>0</v>
      </c>
      <c r="AE376" s="79" t="str">
        <f t="shared" si="220"/>
        <v>계</v>
      </c>
      <c r="AF376" s="79" t="str">
        <f t="shared" si="221"/>
        <v>5/2</v>
      </c>
      <c r="AH376" s="20" t="str">
        <f t="shared" si="205"/>
        <v>서현동 현대</v>
      </c>
      <c r="AI376" s="87">
        <f t="shared" si="206"/>
        <v>68</v>
      </c>
      <c r="AJ376" s="79" t="str">
        <f t="shared" si="222"/>
        <v>A-</v>
      </c>
      <c r="AK376" s="79" t="s">
        <v>13</v>
      </c>
      <c r="AL376" s="79" t="s">
        <v>62</v>
      </c>
      <c r="AM376" s="79" t="s">
        <v>63</v>
      </c>
      <c r="AN376" s="79" t="str">
        <f t="shared" si="223"/>
        <v>C</v>
      </c>
      <c r="AO376" s="79" t="str">
        <f t="shared" si="224"/>
        <v/>
      </c>
      <c r="AP376" s="79" t="str">
        <f t="shared" si="225"/>
        <v/>
      </c>
      <c r="AQ376" s="79" t="str">
        <f t="shared" si="226"/>
        <v>O</v>
      </c>
      <c r="AR376" s="79" t="str">
        <f t="shared" si="227"/>
        <v>O</v>
      </c>
      <c r="AS376" s="79" t="s">
        <v>2</v>
      </c>
      <c r="AT376" s="79" t="str">
        <f t="shared" si="228"/>
        <v>X</v>
      </c>
      <c r="AU376" s="79" t="str">
        <f t="shared" si="229"/>
        <v>O</v>
      </c>
      <c r="AV376" s="79" t="str">
        <f t="shared" si="230"/>
        <v/>
      </c>
    </row>
    <row r="377" spans="1:48" s="37" customFormat="1" ht="12" x14ac:dyDescent="0.3">
      <c r="A377" s="74" t="s">
        <v>2056</v>
      </c>
      <c r="B377" s="75" t="s">
        <v>2057</v>
      </c>
      <c r="C377" s="85">
        <v>1695</v>
      </c>
      <c r="D377" s="86">
        <v>230.5</v>
      </c>
      <c r="E377" s="87">
        <v>70</v>
      </c>
      <c r="F377" s="86">
        <v>193.4</v>
      </c>
      <c r="G377" s="17">
        <v>59</v>
      </c>
      <c r="H377" s="88">
        <v>56</v>
      </c>
      <c r="I377" s="89"/>
      <c r="J377" s="89"/>
      <c r="K377" s="89"/>
      <c r="L377" s="89"/>
      <c r="M377" s="90">
        <f t="shared" si="215"/>
        <v>0</v>
      </c>
      <c r="N377" s="4" t="str">
        <f t="shared" si="216"/>
        <v/>
      </c>
      <c r="O377" s="91">
        <f t="shared" si="217"/>
        <v>0</v>
      </c>
      <c r="P377" s="91">
        <f t="shared" si="218"/>
        <v>0</v>
      </c>
      <c r="Q377" s="79">
        <v>5</v>
      </c>
      <c r="R377" s="79">
        <v>2</v>
      </c>
      <c r="S377" s="79" t="s">
        <v>72</v>
      </c>
      <c r="T377" s="5">
        <v>230</v>
      </c>
      <c r="U377" s="9"/>
      <c r="W377" s="86">
        <f t="shared" si="213"/>
        <v>230.5</v>
      </c>
      <c r="X377" s="87">
        <f t="shared" si="213"/>
        <v>70</v>
      </c>
      <c r="Y377" s="92">
        <f t="shared" si="214"/>
        <v>56</v>
      </c>
      <c r="Z377" s="90">
        <f t="shared" si="214"/>
        <v>0</v>
      </c>
      <c r="AA377" s="90">
        <f t="shared" si="219"/>
        <v>0</v>
      </c>
      <c r="AB377" s="90">
        <f t="shared" si="231"/>
        <v>0</v>
      </c>
      <c r="AC377" s="4" t="str">
        <f t="shared" si="231"/>
        <v/>
      </c>
      <c r="AD377" s="91">
        <f t="shared" si="231"/>
        <v>0</v>
      </c>
      <c r="AE377" s="79" t="str">
        <f t="shared" si="220"/>
        <v>계</v>
      </c>
      <c r="AF377" s="79" t="str">
        <f t="shared" si="221"/>
        <v>5/2</v>
      </c>
      <c r="AH377" s="20" t="str">
        <f t="shared" si="205"/>
        <v>서현동 현대</v>
      </c>
      <c r="AI377" s="87">
        <f t="shared" si="206"/>
        <v>70</v>
      </c>
      <c r="AJ377" s="79" t="str">
        <f t="shared" si="222"/>
        <v>A-</v>
      </c>
      <c r="AK377" s="79" t="s">
        <v>13</v>
      </c>
      <c r="AL377" s="79" t="s">
        <v>62</v>
      </c>
      <c r="AM377" s="79" t="s">
        <v>63</v>
      </c>
      <c r="AN377" s="79" t="str">
        <f t="shared" si="223"/>
        <v>C</v>
      </c>
      <c r="AO377" s="79" t="str">
        <f t="shared" si="224"/>
        <v/>
      </c>
      <c r="AP377" s="79" t="str">
        <f t="shared" si="225"/>
        <v/>
      </c>
      <c r="AQ377" s="79" t="str">
        <f t="shared" si="226"/>
        <v>O</v>
      </c>
      <c r="AR377" s="79" t="str">
        <f t="shared" si="227"/>
        <v>O</v>
      </c>
      <c r="AS377" s="79" t="s">
        <v>2</v>
      </c>
      <c r="AT377" s="79" t="str">
        <f t="shared" si="228"/>
        <v>X</v>
      </c>
      <c r="AU377" s="79" t="str">
        <f t="shared" si="229"/>
        <v>O</v>
      </c>
      <c r="AV377" s="79" t="str">
        <f t="shared" si="230"/>
        <v/>
      </c>
    </row>
    <row r="378" spans="1:48" s="37" customFormat="1" ht="12" x14ac:dyDescent="0.3">
      <c r="A378" s="74" t="s">
        <v>2058</v>
      </c>
      <c r="B378" s="75" t="s">
        <v>2059</v>
      </c>
      <c r="C378" s="85">
        <v>1695</v>
      </c>
      <c r="D378" s="86">
        <v>255.8</v>
      </c>
      <c r="E378" s="87">
        <v>77</v>
      </c>
      <c r="F378" s="86">
        <v>214.7</v>
      </c>
      <c r="G378" s="17">
        <v>65</v>
      </c>
      <c r="H378" s="88">
        <v>4</v>
      </c>
      <c r="I378" s="89"/>
      <c r="J378" s="89"/>
      <c r="K378" s="89"/>
      <c r="L378" s="89"/>
      <c r="M378" s="90">
        <f t="shared" si="215"/>
        <v>0</v>
      </c>
      <c r="N378" s="4" t="str">
        <f t="shared" si="216"/>
        <v/>
      </c>
      <c r="O378" s="91">
        <f t="shared" si="217"/>
        <v>0</v>
      </c>
      <c r="P378" s="91">
        <f t="shared" si="218"/>
        <v>0</v>
      </c>
      <c r="Q378" s="79">
        <v>5</v>
      </c>
      <c r="R378" s="79">
        <v>3</v>
      </c>
      <c r="S378" s="79" t="s">
        <v>72</v>
      </c>
      <c r="T378" s="5">
        <v>255</v>
      </c>
      <c r="U378" s="9"/>
      <c r="W378" s="86">
        <f t="shared" si="213"/>
        <v>255.8</v>
      </c>
      <c r="X378" s="87">
        <f t="shared" si="213"/>
        <v>77</v>
      </c>
      <c r="Y378" s="92">
        <f t="shared" si="214"/>
        <v>4</v>
      </c>
      <c r="Z378" s="90">
        <f t="shared" si="214"/>
        <v>0</v>
      </c>
      <c r="AA378" s="90">
        <f t="shared" si="219"/>
        <v>0</v>
      </c>
      <c r="AB378" s="90">
        <f t="shared" si="231"/>
        <v>0</v>
      </c>
      <c r="AC378" s="4" t="str">
        <f t="shared" si="231"/>
        <v/>
      </c>
      <c r="AD378" s="91">
        <f t="shared" si="231"/>
        <v>0</v>
      </c>
      <c r="AE378" s="79" t="str">
        <f t="shared" si="220"/>
        <v>계</v>
      </c>
      <c r="AF378" s="79" t="str">
        <f t="shared" si="221"/>
        <v>5/3</v>
      </c>
      <c r="AH378" s="20" t="str">
        <f t="shared" si="205"/>
        <v>서현동 현대</v>
      </c>
      <c r="AI378" s="87">
        <f t="shared" si="206"/>
        <v>77</v>
      </c>
      <c r="AJ378" s="79" t="str">
        <f t="shared" si="222"/>
        <v>A-</v>
      </c>
      <c r="AK378" s="79" t="s">
        <v>13</v>
      </c>
      <c r="AL378" s="79" t="s">
        <v>62</v>
      </c>
      <c r="AM378" s="79" t="s">
        <v>63</v>
      </c>
      <c r="AN378" s="79" t="str">
        <f t="shared" si="223"/>
        <v>C</v>
      </c>
      <c r="AO378" s="79" t="str">
        <f t="shared" si="224"/>
        <v/>
      </c>
      <c r="AP378" s="79" t="str">
        <f t="shared" si="225"/>
        <v/>
      </c>
      <c r="AQ378" s="79" t="str">
        <f t="shared" si="226"/>
        <v>O</v>
      </c>
      <c r="AR378" s="79" t="str">
        <f t="shared" si="227"/>
        <v>O</v>
      </c>
      <c r="AS378" s="79" t="s">
        <v>2</v>
      </c>
      <c r="AT378" s="79" t="str">
        <f t="shared" si="228"/>
        <v>X</v>
      </c>
      <c r="AU378" s="79" t="str">
        <f t="shared" si="229"/>
        <v>O</v>
      </c>
      <c r="AV378" s="79" t="str">
        <f t="shared" si="230"/>
        <v/>
      </c>
    </row>
    <row r="379" spans="1:48" s="37" customFormat="1" ht="12" x14ac:dyDescent="0.3">
      <c r="A379" s="74" t="s">
        <v>2060</v>
      </c>
      <c r="B379" s="75" t="s">
        <v>2061</v>
      </c>
      <c r="C379" s="85">
        <v>1695</v>
      </c>
      <c r="D379" s="86">
        <v>260.7</v>
      </c>
      <c r="E379" s="87">
        <v>79</v>
      </c>
      <c r="F379" s="86">
        <v>218.8</v>
      </c>
      <c r="G379" s="17">
        <v>66</v>
      </c>
      <c r="H379" s="88">
        <v>8</v>
      </c>
      <c r="I379" s="89"/>
      <c r="J379" s="89"/>
      <c r="K379" s="89"/>
      <c r="L379" s="89"/>
      <c r="M379" s="90">
        <f t="shared" si="215"/>
        <v>0</v>
      </c>
      <c r="N379" s="4" t="str">
        <f t="shared" si="216"/>
        <v/>
      </c>
      <c r="O379" s="91">
        <f t="shared" si="217"/>
        <v>0</v>
      </c>
      <c r="P379" s="91">
        <f t="shared" si="218"/>
        <v>0</v>
      </c>
      <c r="Q379" s="79">
        <v>6</v>
      </c>
      <c r="R379" s="79">
        <v>3</v>
      </c>
      <c r="S379" s="79" t="s">
        <v>72</v>
      </c>
      <c r="T379" s="5" t="s">
        <v>245</v>
      </c>
      <c r="U379" s="9"/>
      <c r="W379" s="86">
        <f t="shared" ref="W379:X394" si="232">D379</f>
        <v>260.7</v>
      </c>
      <c r="X379" s="87">
        <f t="shared" si="232"/>
        <v>79</v>
      </c>
      <c r="Y379" s="92">
        <f t="shared" ref="Y379:Z394" si="233">H379</f>
        <v>8</v>
      </c>
      <c r="Z379" s="90">
        <f t="shared" si="233"/>
        <v>0</v>
      </c>
      <c r="AA379" s="90">
        <f t="shared" si="219"/>
        <v>0</v>
      </c>
      <c r="AB379" s="90">
        <f t="shared" si="231"/>
        <v>0</v>
      </c>
      <c r="AC379" s="4" t="str">
        <f t="shared" si="231"/>
        <v/>
      </c>
      <c r="AD379" s="91">
        <f t="shared" si="231"/>
        <v>0</v>
      </c>
      <c r="AE379" s="79" t="str">
        <f t="shared" si="220"/>
        <v>계</v>
      </c>
      <c r="AF379" s="79" t="str">
        <f t="shared" si="221"/>
        <v>6/3</v>
      </c>
      <c r="AH379" s="20" t="str">
        <f t="shared" si="205"/>
        <v>서현동 현대</v>
      </c>
      <c r="AI379" s="87">
        <f t="shared" si="206"/>
        <v>79</v>
      </c>
      <c r="AJ379" s="79" t="str">
        <f t="shared" si="222"/>
        <v>A-</v>
      </c>
      <c r="AK379" s="79" t="s">
        <v>13</v>
      </c>
      <c r="AL379" s="79" t="s">
        <v>62</v>
      </c>
      <c r="AM379" s="79" t="s">
        <v>63</v>
      </c>
      <c r="AN379" s="79" t="str">
        <f t="shared" si="223"/>
        <v>C</v>
      </c>
      <c r="AO379" s="79" t="str">
        <f t="shared" si="224"/>
        <v/>
      </c>
      <c r="AP379" s="79" t="str">
        <f t="shared" si="225"/>
        <v/>
      </c>
      <c r="AQ379" s="79" t="str">
        <f t="shared" si="226"/>
        <v>O</v>
      </c>
      <c r="AR379" s="79" t="str">
        <f t="shared" si="227"/>
        <v>O</v>
      </c>
      <c r="AS379" s="79" t="s">
        <v>2</v>
      </c>
      <c r="AT379" s="79" t="str">
        <f t="shared" si="228"/>
        <v>X</v>
      </c>
      <c r="AU379" s="79" t="str">
        <f t="shared" si="229"/>
        <v>O</v>
      </c>
      <c r="AV379" s="79" t="str">
        <f t="shared" si="230"/>
        <v/>
      </c>
    </row>
    <row r="380" spans="1:48" s="37" customFormat="1" ht="12" x14ac:dyDescent="0.3">
      <c r="A380" s="74" t="s">
        <v>2062</v>
      </c>
      <c r="B380" s="75" t="s">
        <v>1792</v>
      </c>
      <c r="C380" s="85">
        <v>1695</v>
      </c>
      <c r="D380" s="86">
        <v>260.3</v>
      </c>
      <c r="E380" s="87">
        <v>79</v>
      </c>
      <c r="F380" s="86">
        <v>218.5</v>
      </c>
      <c r="G380" s="17">
        <v>66</v>
      </c>
      <c r="H380" s="88">
        <v>4</v>
      </c>
      <c r="I380" s="89"/>
      <c r="J380" s="89"/>
      <c r="K380" s="89"/>
      <c r="L380" s="89"/>
      <c r="M380" s="90">
        <f t="shared" si="215"/>
        <v>0</v>
      </c>
      <c r="N380" s="4" t="str">
        <f t="shared" si="216"/>
        <v/>
      </c>
      <c r="O380" s="91">
        <f t="shared" si="217"/>
        <v>0</v>
      </c>
      <c r="P380" s="91">
        <f t="shared" si="218"/>
        <v>0</v>
      </c>
      <c r="Q380" s="79">
        <v>6</v>
      </c>
      <c r="R380" s="79">
        <v>2</v>
      </c>
      <c r="S380" s="79" t="s">
        <v>72</v>
      </c>
      <c r="T380" s="5" t="s">
        <v>244</v>
      </c>
      <c r="U380" s="9"/>
      <c r="W380" s="86">
        <f t="shared" si="232"/>
        <v>260.3</v>
      </c>
      <c r="X380" s="87">
        <f t="shared" si="232"/>
        <v>79</v>
      </c>
      <c r="Y380" s="92">
        <f t="shared" si="233"/>
        <v>4</v>
      </c>
      <c r="Z380" s="90">
        <f t="shared" si="233"/>
        <v>0</v>
      </c>
      <c r="AA380" s="90">
        <f t="shared" si="219"/>
        <v>0</v>
      </c>
      <c r="AB380" s="90">
        <f t="shared" si="231"/>
        <v>0</v>
      </c>
      <c r="AC380" s="4" t="str">
        <f t="shared" si="231"/>
        <v/>
      </c>
      <c r="AD380" s="91">
        <f t="shared" si="231"/>
        <v>0</v>
      </c>
      <c r="AE380" s="79" t="str">
        <f t="shared" si="220"/>
        <v>계</v>
      </c>
      <c r="AF380" s="79" t="str">
        <f t="shared" si="221"/>
        <v>6/2</v>
      </c>
      <c r="AH380" s="20" t="str">
        <f t="shared" si="205"/>
        <v>서현동 현대</v>
      </c>
      <c r="AI380" s="87">
        <f t="shared" si="206"/>
        <v>79</v>
      </c>
      <c r="AJ380" s="79" t="str">
        <f t="shared" si="222"/>
        <v>A-</v>
      </c>
      <c r="AK380" s="79" t="s">
        <v>13</v>
      </c>
      <c r="AL380" s="79" t="s">
        <v>62</v>
      </c>
      <c r="AM380" s="79" t="s">
        <v>63</v>
      </c>
      <c r="AN380" s="79" t="str">
        <f t="shared" si="223"/>
        <v>C</v>
      </c>
      <c r="AO380" s="79" t="str">
        <f t="shared" si="224"/>
        <v/>
      </c>
      <c r="AP380" s="79" t="str">
        <f t="shared" si="225"/>
        <v/>
      </c>
      <c r="AQ380" s="79" t="str">
        <f t="shared" si="226"/>
        <v>O</v>
      </c>
      <c r="AR380" s="79" t="str">
        <f t="shared" si="227"/>
        <v>O</v>
      </c>
      <c r="AS380" s="79" t="s">
        <v>2</v>
      </c>
      <c r="AT380" s="79" t="str">
        <f t="shared" si="228"/>
        <v>X</v>
      </c>
      <c r="AU380" s="79" t="str">
        <f t="shared" si="229"/>
        <v>O</v>
      </c>
      <c r="AV380" s="79" t="str">
        <f t="shared" si="230"/>
        <v/>
      </c>
    </row>
    <row r="381" spans="1:48" s="37" customFormat="1" ht="12" x14ac:dyDescent="0.3">
      <c r="A381" s="74" t="s">
        <v>2063</v>
      </c>
      <c r="B381" s="75" t="s">
        <v>2064</v>
      </c>
      <c r="C381" s="85">
        <v>732</v>
      </c>
      <c r="D381" s="86">
        <v>70.8</v>
      </c>
      <c r="E381" s="87">
        <v>21</v>
      </c>
      <c r="F381" s="86">
        <v>59.7</v>
      </c>
      <c r="G381" s="17">
        <v>18</v>
      </c>
      <c r="H381" s="88">
        <v>60</v>
      </c>
      <c r="I381" s="89"/>
      <c r="J381" s="89"/>
      <c r="K381" s="89">
        <v>45000</v>
      </c>
      <c r="L381" s="89" t="s">
        <v>66</v>
      </c>
      <c r="M381" s="90">
        <f t="shared" si="215"/>
        <v>-45000</v>
      </c>
      <c r="N381" s="4" t="str">
        <f t="shared" si="216"/>
        <v/>
      </c>
      <c r="O381" s="91">
        <f t="shared" si="217"/>
        <v>0</v>
      </c>
      <c r="P381" s="91">
        <f t="shared" si="218"/>
        <v>2142.8571428571427</v>
      </c>
      <c r="Q381" s="79">
        <v>2</v>
      </c>
      <c r="R381" s="79">
        <v>1</v>
      </c>
      <c r="S381" s="79" t="s">
        <v>72</v>
      </c>
      <c r="T381" s="5">
        <v>70</v>
      </c>
      <c r="U381" s="9"/>
      <c r="W381" s="86">
        <f t="shared" si="232"/>
        <v>70.8</v>
      </c>
      <c r="X381" s="87">
        <f t="shared" si="232"/>
        <v>21</v>
      </c>
      <c r="Y381" s="92">
        <f t="shared" si="233"/>
        <v>60</v>
      </c>
      <c r="Z381" s="90">
        <f t="shared" si="233"/>
        <v>0</v>
      </c>
      <c r="AA381" s="90">
        <f t="shared" si="219"/>
        <v>45000</v>
      </c>
      <c r="AB381" s="90">
        <f t="shared" si="231"/>
        <v>-45000</v>
      </c>
      <c r="AC381" s="4" t="str">
        <f t="shared" si="231"/>
        <v/>
      </c>
      <c r="AD381" s="91">
        <f t="shared" si="231"/>
        <v>0</v>
      </c>
      <c r="AE381" s="79" t="str">
        <f t="shared" si="220"/>
        <v>계</v>
      </c>
      <c r="AF381" s="79" t="str">
        <f t="shared" si="221"/>
        <v>2/1</v>
      </c>
      <c r="AH381" s="20" t="str">
        <f t="shared" si="205"/>
        <v>서현동 효자촌임광</v>
      </c>
      <c r="AI381" s="87">
        <f t="shared" si="206"/>
        <v>21</v>
      </c>
      <c r="AJ381" s="79" t="str">
        <f t="shared" si="222"/>
        <v>A-</v>
      </c>
      <c r="AK381" s="79" t="s">
        <v>13</v>
      </c>
      <c r="AL381" s="79" t="s">
        <v>62</v>
      </c>
      <c r="AM381" s="79" t="s">
        <v>63</v>
      </c>
      <c r="AN381" s="79" t="str">
        <f t="shared" si="223"/>
        <v>C</v>
      </c>
      <c r="AO381" s="79" t="str">
        <f t="shared" si="224"/>
        <v/>
      </c>
      <c r="AP381" s="79" t="str">
        <f t="shared" si="225"/>
        <v/>
      </c>
      <c r="AQ381" s="79" t="str">
        <f t="shared" si="226"/>
        <v>O</v>
      </c>
      <c r="AR381" s="79" t="str">
        <f t="shared" si="227"/>
        <v>O</v>
      </c>
      <c r="AS381" s="79" t="s">
        <v>2</v>
      </c>
      <c r="AT381" s="79" t="str">
        <f t="shared" si="228"/>
        <v>O</v>
      </c>
      <c r="AU381" s="79" t="str">
        <f t="shared" si="229"/>
        <v>O</v>
      </c>
      <c r="AV381" s="79" t="str">
        <f t="shared" si="230"/>
        <v/>
      </c>
    </row>
    <row r="382" spans="1:48" s="37" customFormat="1" ht="12" x14ac:dyDescent="0.3">
      <c r="A382" s="74" t="s">
        <v>2065</v>
      </c>
      <c r="B382" s="75" t="s">
        <v>2066</v>
      </c>
      <c r="C382" s="85">
        <v>732</v>
      </c>
      <c r="D382" s="86">
        <v>104</v>
      </c>
      <c r="E382" s="87">
        <v>31</v>
      </c>
      <c r="F382" s="86">
        <v>85</v>
      </c>
      <c r="G382" s="17">
        <v>26</v>
      </c>
      <c r="H382" s="88">
        <v>204</v>
      </c>
      <c r="I382" s="89">
        <v>125000</v>
      </c>
      <c r="J382" s="89" t="s">
        <v>69</v>
      </c>
      <c r="K382" s="89">
        <v>75000</v>
      </c>
      <c r="L382" s="89" t="s">
        <v>59</v>
      </c>
      <c r="M382" s="90">
        <f t="shared" si="215"/>
        <v>50000</v>
      </c>
      <c r="N382" s="4">
        <f t="shared" si="216"/>
        <v>0.6</v>
      </c>
      <c r="O382" s="91">
        <f t="shared" si="217"/>
        <v>4032.2580645161293</v>
      </c>
      <c r="P382" s="91">
        <f t="shared" si="218"/>
        <v>2419.3548387096776</v>
      </c>
      <c r="Q382" s="79">
        <v>3</v>
      </c>
      <c r="R382" s="79">
        <v>2</v>
      </c>
      <c r="S382" s="79" t="s">
        <v>72</v>
      </c>
      <c r="T382" s="5">
        <v>103</v>
      </c>
      <c r="U382" s="9"/>
      <c r="W382" s="86">
        <f t="shared" si="232"/>
        <v>104</v>
      </c>
      <c r="X382" s="87">
        <f t="shared" si="232"/>
        <v>31</v>
      </c>
      <c r="Y382" s="92">
        <f t="shared" si="233"/>
        <v>204</v>
      </c>
      <c r="Z382" s="90">
        <f t="shared" si="233"/>
        <v>125000</v>
      </c>
      <c r="AA382" s="90">
        <f t="shared" si="219"/>
        <v>75000</v>
      </c>
      <c r="AB382" s="90">
        <f t="shared" si="231"/>
        <v>50000</v>
      </c>
      <c r="AC382" s="4">
        <f t="shared" si="231"/>
        <v>0.6</v>
      </c>
      <c r="AD382" s="91">
        <f t="shared" si="231"/>
        <v>4032.2580645161293</v>
      </c>
      <c r="AE382" s="79" t="str">
        <f t="shared" si="220"/>
        <v>계</v>
      </c>
      <c r="AF382" s="79" t="str">
        <f t="shared" si="221"/>
        <v>3/2</v>
      </c>
      <c r="AH382" s="20" t="str">
        <f t="shared" si="205"/>
        <v>서현동 효자촌임광</v>
      </c>
      <c r="AI382" s="87">
        <f t="shared" si="206"/>
        <v>31</v>
      </c>
      <c r="AJ382" s="79" t="str">
        <f t="shared" si="222"/>
        <v>A-</v>
      </c>
      <c r="AK382" s="79" t="s">
        <v>13</v>
      </c>
      <c r="AL382" s="79" t="s">
        <v>62</v>
      </c>
      <c r="AM382" s="79" t="s">
        <v>63</v>
      </c>
      <c r="AN382" s="79" t="str">
        <f t="shared" si="223"/>
        <v>C</v>
      </c>
      <c r="AO382" s="79" t="str">
        <f t="shared" si="224"/>
        <v>X</v>
      </c>
      <c r="AP382" s="79" t="str">
        <f t="shared" si="225"/>
        <v>X</v>
      </c>
      <c r="AQ382" s="79" t="str">
        <f t="shared" si="226"/>
        <v>X</v>
      </c>
      <c r="AR382" s="79" t="str">
        <f t="shared" si="227"/>
        <v>X</v>
      </c>
      <c r="AS382" s="79" t="s">
        <v>2</v>
      </c>
      <c r="AT382" s="79" t="str">
        <f t="shared" si="228"/>
        <v>O</v>
      </c>
      <c r="AU382" s="79" t="str">
        <f t="shared" si="229"/>
        <v>O</v>
      </c>
      <c r="AV382" s="79" t="str">
        <f t="shared" si="230"/>
        <v>X</v>
      </c>
    </row>
    <row r="383" spans="1:48" s="37" customFormat="1" ht="12" x14ac:dyDescent="0.3">
      <c r="A383" s="74" t="s">
        <v>2067</v>
      </c>
      <c r="B383" s="75" t="s">
        <v>1782</v>
      </c>
      <c r="C383" s="85">
        <v>732</v>
      </c>
      <c r="D383" s="86">
        <v>122.2</v>
      </c>
      <c r="E383" s="87">
        <v>37</v>
      </c>
      <c r="F383" s="86">
        <v>101.3</v>
      </c>
      <c r="G383" s="17">
        <v>31</v>
      </c>
      <c r="H383" s="88">
        <v>96</v>
      </c>
      <c r="I383" s="89">
        <v>145000</v>
      </c>
      <c r="J383" s="89" t="s">
        <v>66</v>
      </c>
      <c r="K383" s="89">
        <v>80000</v>
      </c>
      <c r="L383" s="89" t="s">
        <v>80</v>
      </c>
      <c r="M383" s="90">
        <f t="shared" si="215"/>
        <v>65000</v>
      </c>
      <c r="N383" s="4">
        <f t="shared" si="216"/>
        <v>0.55172413793103448</v>
      </c>
      <c r="O383" s="91">
        <f t="shared" si="217"/>
        <v>3918.9189189189187</v>
      </c>
      <c r="P383" s="91">
        <f t="shared" si="218"/>
        <v>2162.1621621621621</v>
      </c>
      <c r="Q383" s="79">
        <v>4</v>
      </c>
      <c r="R383" s="79">
        <v>2</v>
      </c>
      <c r="S383" s="79" t="s">
        <v>72</v>
      </c>
      <c r="T383" s="5">
        <v>122</v>
      </c>
      <c r="U383" s="9"/>
      <c r="W383" s="86">
        <f t="shared" si="232"/>
        <v>122.2</v>
      </c>
      <c r="X383" s="87">
        <f t="shared" si="232"/>
        <v>37</v>
      </c>
      <c r="Y383" s="92">
        <f t="shared" si="233"/>
        <v>96</v>
      </c>
      <c r="Z383" s="90">
        <f t="shared" si="233"/>
        <v>145000</v>
      </c>
      <c r="AA383" s="90">
        <f t="shared" si="219"/>
        <v>80000</v>
      </c>
      <c r="AB383" s="90">
        <f t="shared" si="231"/>
        <v>65000</v>
      </c>
      <c r="AC383" s="4">
        <f t="shared" si="231"/>
        <v>0.55172413793103448</v>
      </c>
      <c r="AD383" s="91">
        <f t="shared" si="231"/>
        <v>3918.9189189189187</v>
      </c>
      <c r="AE383" s="79" t="str">
        <f t="shared" si="220"/>
        <v>계</v>
      </c>
      <c r="AF383" s="79" t="str">
        <f t="shared" si="221"/>
        <v>4/2</v>
      </c>
      <c r="AH383" s="20" t="str">
        <f t="shared" si="205"/>
        <v>서현동 효자촌임광</v>
      </c>
      <c r="AI383" s="87">
        <f t="shared" si="206"/>
        <v>37</v>
      </c>
      <c r="AJ383" s="79" t="str">
        <f t="shared" si="222"/>
        <v>A-</v>
      </c>
      <c r="AK383" s="79" t="s">
        <v>13</v>
      </c>
      <c r="AL383" s="79" t="s">
        <v>62</v>
      </c>
      <c r="AM383" s="79" t="s">
        <v>63</v>
      </c>
      <c r="AN383" s="79" t="str">
        <f t="shared" si="223"/>
        <v>C</v>
      </c>
      <c r="AO383" s="79" t="str">
        <f t="shared" si="224"/>
        <v>X</v>
      </c>
      <c r="AP383" s="79" t="str">
        <f t="shared" si="225"/>
        <v>X</v>
      </c>
      <c r="AQ383" s="79" t="str">
        <f t="shared" si="226"/>
        <v>X</v>
      </c>
      <c r="AR383" s="79" t="str">
        <f t="shared" si="227"/>
        <v>X</v>
      </c>
      <c r="AS383" s="79" t="s">
        <v>2</v>
      </c>
      <c r="AT383" s="79" t="str">
        <f t="shared" si="228"/>
        <v>X</v>
      </c>
      <c r="AU383" s="79" t="str">
        <f t="shared" si="229"/>
        <v>O</v>
      </c>
      <c r="AV383" s="79" t="str">
        <f t="shared" si="230"/>
        <v>X</v>
      </c>
    </row>
    <row r="384" spans="1:48" s="37" customFormat="1" ht="12" x14ac:dyDescent="0.3">
      <c r="A384" s="74" t="s">
        <v>2068</v>
      </c>
      <c r="B384" s="75" t="s">
        <v>2069</v>
      </c>
      <c r="C384" s="85">
        <v>732</v>
      </c>
      <c r="D384" s="86">
        <v>132.4</v>
      </c>
      <c r="E384" s="87">
        <v>40</v>
      </c>
      <c r="F384" s="86">
        <v>111.5</v>
      </c>
      <c r="G384" s="17">
        <v>34</v>
      </c>
      <c r="H384" s="88">
        <v>104</v>
      </c>
      <c r="I384" s="89">
        <v>148000</v>
      </c>
      <c r="J384" s="89" t="s">
        <v>65</v>
      </c>
      <c r="K384" s="89">
        <v>85000</v>
      </c>
      <c r="L384" s="89" t="s">
        <v>65</v>
      </c>
      <c r="M384" s="90">
        <f t="shared" si="215"/>
        <v>63000</v>
      </c>
      <c r="N384" s="4">
        <f t="shared" si="216"/>
        <v>0.57432432432432434</v>
      </c>
      <c r="O384" s="91">
        <f t="shared" si="217"/>
        <v>3700</v>
      </c>
      <c r="P384" s="91">
        <f t="shared" si="218"/>
        <v>2125</v>
      </c>
      <c r="Q384" s="79">
        <v>4</v>
      </c>
      <c r="R384" s="79">
        <v>2</v>
      </c>
      <c r="S384" s="79" t="s">
        <v>72</v>
      </c>
      <c r="T384" s="5">
        <v>132</v>
      </c>
      <c r="U384" s="9"/>
      <c r="W384" s="86">
        <f t="shared" si="232"/>
        <v>132.4</v>
      </c>
      <c r="X384" s="87">
        <f t="shared" si="232"/>
        <v>40</v>
      </c>
      <c r="Y384" s="92">
        <f t="shared" si="233"/>
        <v>104</v>
      </c>
      <c r="Z384" s="90">
        <f t="shared" si="233"/>
        <v>148000</v>
      </c>
      <c r="AA384" s="90">
        <f t="shared" si="219"/>
        <v>85000</v>
      </c>
      <c r="AB384" s="90">
        <f t="shared" si="231"/>
        <v>63000</v>
      </c>
      <c r="AC384" s="4">
        <f t="shared" si="231"/>
        <v>0.57432432432432434</v>
      </c>
      <c r="AD384" s="91">
        <f t="shared" si="231"/>
        <v>3700</v>
      </c>
      <c r="AE384" s="79" t="str">
        <f t="shared" si="220"/>
        <v>계</v>
      </c>
      <c r="AF384" s="79" t="str">
        <f t="shared" si="221"/>
        <v>4/2</v>
      </c>
      <c r="AH384" s="20" t="str">
        <f t="shared" si="205"/>
        <v>서현동 효자촌임광</v>
      </c>
      <c r="AI384" s="87">
        <f t="shared" si="206"/>
        <v>40</v>
      </c>
      <c r="AJ384" s="79" t="str">
        <f t="shared" si="222"/>
        <v>A-</v>
      </c>
      <c r="AK384" s="79" t="s">
        <v>13</v>
      </c>
      <c r="AL384" s="79" t="s">
        <v>62</v>
      </c>
      <c r="AM384" s="79" t="s">
        <v>63</v>
      </c>
      <c r="AN384" s="79" t="str">
        <f t="shared" si="223"/>
        <v>C</v>
      </c>
      <c r="AO384" s="79" t="str">
        <f t="shared" si="224"/>
        <v>X</v>
      </c>
      <c r="AP384" s="79" t="str">
        <f t="shared" si="225"/>
        <v>X</v>
      </c>
      <c r="AQ384" s="79" t="str">
        <f t="shared" si="226"/>
        <v>X</v>
      </c>
      <c r="AR384" s="79" t="str">
        <f t="shared" si="227"/>
        <v>X</v>
      </c>
      <c r="AS384" s="79" t="s">
        <v>2</v>
      </c>
      <c r="AT384" s="79" t="str">
        <f t="shared" si="228"/>
        <v>X</v>
      </c>
      <c r="AU384" s="79" t="str">
        <f t="shared" si="229"/>
        <v>O</v>
      </c>
      <c r="AV384" s="79" t="str">
        <f t="shared" si="230"/>
        <v>X</v>
      </c>
    </row>
    <row r="385" spans="1:48" s="37" customFormat="1" ht="12" x14ac:dyDescent="0.3">
      <c r="A385" s="74" t="s">
        <v>2070</v>
      </c>
      <c r="B385" s="75" t="s">
        <v>1782</v>
      </c>
      <c r="C385" s="85">
        <v>732</v>
      </c>
      <c r="D385" s="86">
        <v>151.80000000000001</v>
      </c>
      <c r="E385" s="87">
        <v>46</v>
      </c>
      <c r="F385" s="86">
        <v>129.9</v>
      </c>
      <c r="G385" s="17">
        <v>39</v>
      </c>
      <c r="H385" s="88">
        <v>168</v>
      </c>
      <c r="I385" s="89">
        <v>160000</v>
      </c>
      <c r="J385" s="89" t="s">
        <v>64</v>
      </c>
      <c r="K385" s="89">
        <v>80000</v>
      </c>
      <c r="L385" s="89" t="s">
        <v>79</v>
      </c>
      <c r="M385" s="90">
        <f t="shared" si="215"/>
        <v>80000</v>
      </c>
      <c r="N385" s="4">
        <f t="shared" si="216"/>
        <v>0.5</v>
      </c>
      <c r="O385" s="91">
        <f t="shared" si="217"/>
        <v>3478.2608695652175</v>
      </c>
      <c r="P385" s="91">
        <f t="shared" si="218"/>
        <v>1739.1304347826087</v>
      </c>
      <c r="Q385" s="79">
        <v>4</v>
      </c>
      <c r="R385" s="79">
        <v>2</v>
      </c>
      <c r="S385" s="79" t="s">
        <v>72</v>
      </c>
      <c r="T385" s="5">
        <v>151</v>
      </c>
      <c r="U385" s="9"/>
      <c r="W385" s="86">
        <f t="shared" si="232"/>
        <v>151.80000000000001</v>
      </c>
      <c r="X385" s="87">
        <f t="shared" si="232"/>
        <v>46</v>
      </c>
      <c r="Y385" s="92">
        <f t="shared" si="233"/>
        <v>168</v>
      </c>
      <c r="Z385" s="90">
        <f t="shared" si="233"/>
        <v>160000</v>
      </c>
      <c r="AA385" s="90">
        <f t="shared" si="219"/>
        <v>80000</v>
      </c>
      <c r="AB385" s="90">
        <f t="shared" si="231"/>
        <v>80000</v>
      </c>
      <c r="AC385" s="4">
        <f t="shared" si="231"/>
        <v>0.5</v>
      </c>
      <c r="AD385" s="91">
        <f t="shared" si="231"/>
        <v>3478.2608695652175</v>
      </c>
      <c r="AE385" s="79" t="str">
        <f t="shared" si="220"/>
        <v>계</v>
      </c>
      <c r="AF385" s="79" t="str">
        <f t="shared" si="221"/>
        <v>4/2</v>
      </c>
      <c r="AH385" s="20" t="str">
        <f t="shared" si="205"/>
        <v>서현동 효자촌임광</v>
      </c>
      <c r="AI385" s="87">
        <f t="shared" si="206"/>
        <v>46</v>
      </c>
      <c r="AJ385" s="79" t="str">
        <f t="shared" si="222"/>
        <v>A-</v>
      </c>
      <c r="AK385" s="79" t="s">
        <v>13</v>
      </c>
      <c r="AL385" s="79" t="s">
        <v>62</v>
      </c>
      <c r="AM385" s="79" t="s">
        <v>63</v>
      </c>
      <c r="AN385" s="79" t="str">
        <f t="shared" si="223"/>
        <v>C</v>
      </c>
      <c r="AO385" s="79" t="str">
        <f t="shared" si="224"/>
        <v>X</v>
      </c>
      <c r="AP385" s="79" t="str">
        <f t="shared" si="225"/>
        <v>X</v>
      </c>
      <c r="AQ385" s="79" t="str">
        <f t="shared" si="226"/>
        <v>X</v>
      </c>
      <c r="AR385" s="79" t="str">
        <f t="shared" si="227"/>
        <v>X</v>
      </c>
      <c r="AS385" s="79" t="s">
        <v>2</v>
      </c>
      <c r="AT385" s="79" t="str">
        <f t="shared" si="228"/>
        <v>X</v>
      </c>
      <c r="AU385" s="79" t="str">
        <f t="shared" si="229"/>
        <v>O</v>
      </c>
      <c r="AV385" s="79" t="str">
        <f t="shared" si="230"/>
        <v>X</v>
      </c>
    </row>
    <row r="386" spans="1:48" s="37" customFormat="1" ht="12" x14ac:dyDescent="0.3">
      <c r="A386" s="74" t="s">
        <v>2071</v>
      </c>
      <c r="B386" s="75" t="s">
        <v>2072</v>
      </c>
      <c r="C386" s="85">
        <v>732</v>
      </c>
      <c r="D386" s="86">
        <v>194.5</v>
      </c>
      <c r="E386" s="87">
        <v>59</v>
      </c>
      <c r="F386" s="86">
        <v>165.3</v>
      </c>
      <c r="G386" s="17">
        <v>50</v>
      </c>
      <c r="H386" s="88">
        <v>88</v>
      </c>
      <c r="I386" s="89">
        <v>172000</v>
      </c>
      <c r="J386" s="89" t="s">
        <v>156</v>
      </c>
      <c r="K386" s="89">
        <v>80000</v>
      </c>
      <c r="L386" s="89" t="s">
        <v>65</v>
      </c>
      <c r="M386" s="90">
        <f t="shared" si="215"/>
        <v>92000</v>
      </c>
      <c r="N386" s="4">
        <f t="shared" si="216"/>
        <v>0.46511627906976744</v>
      </c>
      <c r="O386" s="91">
        <f t="shared" si="217"/>
        <v>2915.2542372881358</v>
      </c>
      <c r="P386" s="91">
        <f t="shared" si="218"/>
        <v>1355.9322033898304</v>
      </c>
      <c r="Q386" s="79">
        <v>5</v>
      </c>
      <c r="R386" s="79">
        <v>2</v>
      </c>
      <c r="S386" s="79" t="s">
        <v>72</v>
      </c>
      <c r="T386" s="5">
        <v>194</v>
      </c>
      <c r="U386" s="9"/>
      <c r="W386" s="86">
        <f t="shared" si="232"/>
        <v>194.5</v>
      </c>
      <c r="X386" s="87">
        <f t="shared" si="232"/>
        <v>59</v>
      </c>
      <c r="Y386" s="92">
        <f t="shared" si="233"/>
        <v>88</v>
      </c>
      <c r="Z386" s="90">
        <f t="shared" si="233"/>
        <v>172000</v>
      </c>
      <c r="AA386" s="90">
        <f t="shared" si="219"/>
        <v>80000</v>
      </c>
      <c r="AB386" s="90">
        <f t="shared" si="231"/>
        <v>92000</v>
      </c>
      <c r="AC386" s="4">
        <f t="shared" si="231"/>
        <v>0.46511627906976744</v>
      </c>
      <c r="AD386" s="91">
        <f t="shared" si="231"/>
        <v>2915.2542372881358</v>
      </c>
      <c r="AE386" s="79" t="str">
        <f t="shared" si="220"/>
        <v>계</v>
      </c>
      <c r="AF386" s="79" t="str">
        <f t="shared" si="221"/>
        <v>5/2</v>
      </c>
      <c r="AH386" s="20" t="str">
        <f t="shared" si="205"/>
        <v>서현동 효자촌임광</v>
      </c>
      <c r="AI386" s="87">
        <f t="shared" si="206"/>
        <v>59</v>
      </c>
      <c r="AJ386" s="79" t="str">
        <f t="shared" si="222"/>
        <v>A-</v>
      </c>
      <c r="AK386" s="79" t="s">
        <v>13</v>
      </c>
      <c r="AL386" s="79" t="s">
        <v>62</v>
      </c>
      <c r="AM386" s="79" t="s">
        <v>63</v>
      </c>
      <c r="AN386" s="79" t="str">
        <f t="shared" si="223"/>
        <v>C</v>
      </c>
      <c r="AO386" s="79" t="str">
        <f t="shared" si="224"/>
        <v>X</v>
      </c>
      <c r="AP386" s="79" t="str">
        <f t="shared" si="225"/>
        <v>X</v>
      </c>
      <c r="AQ386" s="79" t="str">
        <f t="shared" si="226"/>
        <v>X</v>
      </c>
      <c r="AR386" s="79" t="str">
        <f t="shared" si="227"/>
        <v>X</v>
      </c>
      <c r="AS386" s="79" t="s">
        <v>2</v>
      </c>
      <c r="AT386" s="79" t="str">
        <f t="shared" si="228"/>
        <v>X</v>
      </c>
      <c r="AU386" s="79" t="str">
        <f t="shared" si="229"/>
        <v>O</v>
      </c>
      <c r="AV386" s="79" t="str">
        <f t="shared" si="230"/>
        <v>X</v>
      </c>
    </row>
    <row r="387" spans="1:48" s="37" customFormat="1" ht="12" x14ac:dyDescent="0.3">
      <c r="A387" s="74" t="s">
        <v>2073</v>
      </c>
      <c r="B387" s="75" t="s">
        <v>2074</v>
      </c>
      <c r="C387" s="85">
        <v>732</v>
      </c>
      <c r="D387" s="86">
        <v>201.4</v>
      </c>
      <c r="E387" s="87">
        <v>61</v>
      </c>
      <c r="F387" s="86">
        <v>172.3</v>
      </c>
      <c r="G387" s="17">
        <v>52</v>
      </c>
      <c r="H387" s="88">
        <v>12</v>
      </c>
      <c r="I387" s="89">
        <v>198000</v>
      </c>
      <c r="J387" s="89" t="s">
        <v>81</v>
      </c>
      <c r="K387" s="89"/>
      <c r="L387" s="89"/>
      <c r="M387" s="90">
        <f t="shared" si="215"/>
        <v>198000</v>
      </c>
      <c r="N387" s="4">
        <f t="shared" si="216"/>
        <v>0</v>
      </c>
      <c r="O387" s="91">
        <f t="shared" si="217"/>
        <v>3245.9016393442621</v>
      </c>
      <c r="P387" s="91">
        <f t="shared" si="218"/>
        <v>0</v>
      </c>
      <c r="Q387" s="79">
        <v>5</v>
      </c>
      <c r="R387" s="79">
        <v>3</v>
      </c>
      <c r="S387" s="79" t="s">
        <v>72</v>
      </c>
      <c r="T387" s="5">
        <v>201</v>
      </c>
      <c r="U387" s="9"/>
      <c r="W387" s="86">
        <f t="shared" si="232"/>
        <v>201.4</v>
      </c>
      <c r="X387" s="87">
        <f t="shared" si="232"/>
        <v>61</v>
      </c>
      <c r="Y387" s="92">
        <f t="shared" si="233"/>
        <v>12</v>
      </c>
      <c r="Z387" s="90">
        <f t="shared" si="233"/>
        <v>198000</v>
      </c>
      <c r="AA387" s="90">
        <f t="shared" si="219"/>
        <v>0</v>
      </c>
      <c r="AB387" s="90">
        <f t="shared" si="231"/>
        <v>198000</v>
      </c>
      <c r="AC387" s="4">
        <f t="shared" si="231"/>
        <v>0</v>
      </c>
      <c r="AD387" s="91">
        <f t="shared" si="231"/>
        <v>3245.9016393442621</v>
      </c>
      <c r="AE387" s="79" t="str">
        <f t="shared" si="220"/>
        <v>계</v>
      </c>
      <c r="AF387" s="79" t="str">
        <f t="shared" si="221"/>
        <v>5/3</v>
      </c>
      <c r="AH387" s="20" t="str">
        <f t="shared" si="205"/>
        <v>서현동 효자촌임광</v>
      </c>
      <c r="AI387" s="87">
        <f t="shared" si="206"/>
        <v>61</v>
      </c>
      <c r="AJ387" s="79" t="str">
        <f t="shared" si="222"/>
        <v>A-</v>
      </c>
      <c r="AK387" s="79" t="s">
        <v>13</v>
      </c>
      <c r="AL387" s="79" t="s">
        <v>62</v>
      </c>
      <c r="AM387" s="79" t="s">
        <v>63</v>
      </c>
      <c r="AN387" s="79" t="str">
        <f t="shared" si="223"/>
        <v>C</v>
      </c>
      <c r="AO387" s="79" t="str">
        <f t="shared" si="224"/>
        <v>X</v>
      </c>
      <c r="AP387" s="79" t="str">
        <f t="shared" si="225"/>
        <v>X</v>
      </c>
      <c r="AQ387" s="79" t="str">
        <f t="shared" si="226"/>
        <v>X</v>
      </c>
      <c r="AR387" s="79" t="str">
        <f t="shared" si="227"/>
        <v>X</v>
      </c>
      <c r="AS387" s="79" t="s">
        <v>2</v>
      </c>
      <c r="AT387" s="79" t="str">
        <f t="shared" si="228"/>
        <v>X</v>
      </c>
      <c r="AU387" s="79" t="str">
        <f t="shared" si="229"/>
        <v>O</v>
      </c>
      <c r="AV387" s="79" t="str">
        <f t="shared" si="230"/>
        <v>X</v>
      </c>
    </row>
    <row r="388" spans="1:48" s="37" customFormat="1" ht="12" x14ac:dyDescent="0.3">
      <c r="A388" s="74" t="s">
        <v>2075</v>
      </c>
      <c r="B388" s="75" t="s">
        <v>1797</v>
      </c>
      <c r="C388" s="85">
        <v>632</v>
      </c>
      <c r="D388" s="86">
        <v>60.9</v>
      </c>
      <c r="E388" s="87">
        <v>18</v>
      </c>
      <c r="F388" s="86">
        <v>46.1</v>
      </c>
      <c r="G388" s="17">
        <v>14</v>
      </c>
      <c r="H388" s="88">
        <v>60</v>
      </c>
      <c r="I388" s="89">
        <v>80000</v>
      </c>
      <c r="J388" s="89" t="s">
        <v>65</v>
      </c>
      <c r="K388" s="89">
        <v>45000</v>
      </c>
      <c r="L388" s="89" t="s">
        <v>71</v>
      </c>
      <c r="M388" s="90">
        <f t="shared" si="215"/>
        <v>35000</v>
      </c>
      <c r="N388" s="4">
        <f t="shared" si="216"/>
        <v>0.5625</v>
      </c>
      <c r="O388" s="91">
        <f t="shared" si="217"/>
        <v>4444.4444444444443</v>
      </c>
      <c r="P388" s="91">
        <f t="shared" si="218"/>
        <v>2500</v>
      </c>
      <c r="Q388" s="79">
        <v>2</v>
      </c>
      <c r="R388" s="79">
        <v>1</v>
      </c>
      <c r="S388" s="79" t="s">
        <v>72</v>
      </c>
      <c r="T388" s="5">
        <v>60</v>
      </c>
      <c r="U388" s="9"/>
      <c r="W388" s="86">
        <f t="shared" si="232"/>
        <v>60.9</v>
      </c>
      <c r="X388" s="87">
        <f t="shared" si="232"/>
        <v>18</v>
      </c>
      <c r="Y388" s="92">
        <f t="shared" si="233"/>
        <v>60</v>
      </c>
      <c r="Z388" s="90">
        <f t="shared" si="233"/>
        <v>80000</v>
      </c>
      <c r="AA388" s="90">
        <f t="shared" si="219"/>
        <v>45000</v>
      </c>
      <c r="AB388" s="90">
        <f t="shared" ref="AB388:AD403" si="234">M388</f>
        <v>35000</v>
      </c>
      <c r="AC388" s="4">
        <f t="shared" si="234"/>
        <v>0.5625</v>
      </c>
      <c r="AD388" s="91">
        <f t="shared" si="234"/>
        <v>4444.4444444444443</v>
      </c>
      <c r="AE388" s="79" t="str">
        <f t="shared" si="220"/>
        <v>계</v>
      </c>
      <c r="AF388" s="79" t="str">
        <f t="shared" si="221"/>
        <v>2/1</v>
      </c>
      <c r="AH388" s="20" t="str">
        <f t="shared" ref="AH388:AH451" si="235">IF(A388="","",A388)</f>
        <v>서현동 효자촌삼환</v>
      </c>
      <c r="AI388" s="87">
        <f t="shared" ref="AI388:AI451" si="236">IF(E388="","",E388)</f>
        <v>18</v>
      </c>
      <c r="AJ388" s="79" t="str">
        <f t="shared" si="222"/>
        <v>A-</v>
      </c>
      <c r="AK388" s="79" t="s">
        <v>13</v>
      </c>
      <c r="AL388" s="79" t="s">
        <v>62</v>
      </c>
      <c r="AM388" s="79" t="s">
        <v>63</v>
      </c>
      <c r="AN388" s="79" t="str">
        <f t="shared" si="223"/>
        <v>C</v>
      </c>
      <c r="AO388" s="79" t="str">
        <f t="shared" si="224"/>
        <v>X</v>
      </c>
      <c r="AP388" s="79" t="str">
        <f t="shared" si="225"/>
        <v>X</v>
      </c>
      <c r="AQ388" s="79" t="str">
        <f t="shared" si="226"/>
        <v>X</v>
      </c>
      <c r="AR388" s="79" t="str">
        <f t="shared" si="227"/>
        <v>X</v>
      </c>
      <c r="AS388" s="79" t="s">
        <v>2</v>
      </c>
      <c r="AT388" s="79" t="str">
        <f t="shared" si="228"/>
        <v>O</v>
      </c>
      <c r="AU388" s="79" t="str">
        <f t="shared" si="229"/>
        <v>O</v>
      </c>
      <c r="AV388" s="79" t="str">
        <f t="shared" si="230"/>
        <v>X</v>
      </c>
    </row>
    <row r="389" spans="1:48" s="37" customFormat="1" ht="12" x14ac:dyDescent="0.3">
      <c r="A389" s="74" t="s">
        <v>2076</v>
      </c>
      <c r="B389" s="75" t="s">
        <v>2077</v>
      </c>
      <c r="C389" s="85">
        <v>632</v>
      </c>
      <c r="D389" s="86">
        <v>101.6</v>
      </c>
      <c r="E389" s="87">
        <v>31</v>
      </c>
      <c r="F389" s="86">
        <v>84.2</v>
      </c>
      <c r="G389" s="17">
        <v>25</v>
      </c>
      <c r="H389" s="88">
        <v>192</v>
      </c>
      <c r="I389" s="89">
        <v>129000</v>
      </c>
      <c r="J389" s="89" t="s">
        <v>60</v>
      </c>
      <c r="K389" s="89">
        <v>65000</v>
      </c>
      <c r="L389" s="89" t="s">
        <v>60</v>
      </c>
      <c r="M389" s="90">
        <f t="shared" si="215"/>
        <v>64000</v>
      </c>
      <c r="N389" s="4">
        <f t="shared" si="216"/>
        <v>0.50387596899224807</v>
      </c>
      <c r="O389" s="91">
        <f t="shared" si="217"/>
        <v>4161.2903225806449</v>
      </c>
      <c r="P389" s="91">
        <f t="shared" si="218"/>
        <v>2096.7741935483873</v>
      </c>
      <c r="Q389" s="79">
        <v>3</v>
      </c>
      <c r="R389" s="79">
        <v>2</v>
      </c>
      <c r="S389" s="79" t="s">
        <v>72</v>
      </c>
      <c r="T389" s="5">
        <v>101</v>
      </c>
      <c r="U389" s="9"/>
      <c r="W389" s="86">
        <f t="shared" si="232"/>
        <v>101.6</v>
      </c>
      <c r="X389" s="87">
        <f t="shared" si="232"/>
        <v>31</v>
      </c>
      <c r="Y389" s="92">
        <f t="shared" si="233"/>
        <v>192</v>
      </c>
      <c r="Z389" s="90">
        <f t="shared" si="233"/>
        <v>129000</v>
      </c>
      <c r="AA389" s="90">
        <f t="shared" si="219"/>
        <v>65000</v>
      </c>
      <c r="AB389" s="90">
        <f t="shared" si="234"/>
        <v>64000</v>
      </c>
      <c r="AC389" s="4">
        <f t="shared" si="234"/>
        <v>0.50387596899224807</v>
      </c>
      <c r="AD389" s="91">
        <f t="shared" si="234"/>
        <v>4161.2903225806449</v>
      </c>
      <c r="AE389" s="79" t="str">
        <f t="shared" si="220"/>
        <v>계</v>
      </c>
      <c r="AF389" s="79" t="str">
        <f t="shared" si="221"/>
        <v>3/2</v>
      </c>
      <c r="AH389" s="20" t="str">
        <f t="shared" si="235"/>
        <v>서현동 효자촌삼환</v>
      </c>
      <c r="AI389" s="87">
        <f t="shared" si="236"/>
        <v>31</v>
      </c>
      <c r="AJ389" s="79" t="str">
        <f t="shared" si="222"/>
        <v>A-</v>
      </c>
      <c r="AK389" s="79" t="s">
        <v>13</v>
      </c>
      <c r="AL389" s="79" t="s">
        <v>62</v>
      </c>
      <c r="AM389" s="79" t="s">
        <v>63</v>
      </c>
      <c r="AN389" s="79" t="str">
        <f t="shared" si="223"/>
        <v>C</v>
      </c>
      <c r="AO389" s="79" t="str">
        <f t="shared" si="224"/>
        <v>X</v>
      </c>
      <c r="AP389" s="79" t="str">
        <f t="shared" si="225"/>
        <v>X</v>
      </c>
      <c r="AQ389" s="79" t="str">
        <f t="shared" si="226"/>
        <v>X</v>
      </c>
      <c r="AR389" s="79" t="str">
        <f t="shared" si="227"/>
        <v>X</v>
      </c>
      <c r="AS389" s="79" t="s">
        <v>2</v>
      </c>
      <c r="AT389" s="79" t="str">
        <f t="shared" si="228"/>
        <v>O</v>
      </c>
      <c r="AU389" s="79" t="str">
        <f t="shared" si="229"/>
        <v>O</v>
      </c>
      <c r="AV389" s="79" t="str">
        <f t="shared" si="230"/>
        <v>X</v>
      </c>
    </row>
    <row r="390" spans="1:48" s="37" customFormat="1" ht="12" x14ac:dyDescent="0.3">
      <c r="A390" s="74" t="s">
        <v>1798</v>
      </c>
      <c r="B390" s="75" t="s">
        <v>1797</v>
      </c>
      <c r="C390" s="85">
        <v>632</v>
      </c>
      <c r="D390" s="86">
        <v>112.6</v>
      </c>
      <c r="E390" s="87">
        <v>34</v>
      </c>
      <c r="F390" s="86">
        <v>94.5</v>
      </c>
      <c r="G390" s="17">
        <v>29</v>
      </c>
      <c r="H390" s="88">
        <v>80</v>
      </c>
      <c r="I390" s="89">
        <v>137000</v>
      </c>
      <c r="J390" s="89" t="s">
        <v>74</v>
      </c>
      <c r="K390" s="89">
        <v>77000</v>
      </c>
      <c r="L390" s="89" t="s">
        <v>78</v>
      </c>
      <c r="M390" s="90">
        <f t="shared" si="215"/>
        <v>60000</v>
      </c>
      <c r="N390" s="4">
        <f t="shared" si="216"/>
        <v>0.56204379562043794</v>
      </c>
      <c r="O390" s="91">
        <f t="shared" si="217"/>
        <v>4029.4117647058824</v>
      </c>
      <c r="P390" s="91">
        <f t="shared" si="218"/>
        <v>2264.705882352941</v>
      </c>
      <c r="Q390" s="79">
        <v>3</v>
      </c>
      <c r="R390" s="79">
        <v>2</v>
      </c>
      <c r="S390" s="79" t="s">
        <v>72</v>
      </c>
      <c r="T390" s="5">
        <v>112</v>
      </c>
      <c r="U390" s="9"/>
      <c r="W390" s="86">
        <f t="shared" si="232"/>
        <v>112.6</v>
      </c>
      <c r="X390" s="87">
        <f t="shared" si="232"/>
        <v>34</v>
      </c>
      <c r="Y390" s="92">
        <f t="shared" si="233"/>
        <v>80</v>
      </c>
      <c r="Z390" s="90">
        <f t="shared" si="233"/>
        <v>137000</v>
      </c>
      <c r="AA390" s="90">
        <f t="shared" si="219"/>
        <v>77000</v>
      </c>
      <c r="AB390" s="90">
        <f t="shared" si="234"/>
        <v>60000</v>
      </c>
      <c r="AC390" s="4">
        <f t="shared" si="234"/>
        <v>0.56204379562043794</v>
      </c>
      <c r="AD390" s="91">
        <f t="shared" si="234"/>
        <v>4029.4117647058824</v>
      </c>
      <c r="AE390" s="79" t="str">
        <f t="shared" si="220"/>
        <v>계</v>
      </c>
      <c r="AF390" s="79" t="str">
        <f t="shared" si="221"/>
        <v>3/2</v>
      </c>
      <c r="AH390" s="20" t="str">
        <f t="shared" si="235"/>
        <v>서현동 효자촌삼환</v>
      </c>
      <c r="AI390" s="87">
        <f t="shared" si="236"/>
        <v>34</v>
      </c>
      <c r="AJ390" s="79" t="str">
        <f t="shared" si="222"/>
        <v>A-</v>
      </c>
      <c r="AK390" s="79" t="s">
        <v>13</v>
      </c>
      <c r="AL390" s="79" t="s">
        <v>62</v>
      </c>
      <c r="AM390" s="79" t="s">
        <v>63</v>
      </c>
      <c r="AN390" s="79" t="str">
        <f t="shared" si="223"/>
        <v>C</v>
      </c>
      <c r="AO390" s="79" t="str">
        <f t="shared" si="224"/>
        <v>X</v>
      </c>
      <c r="AP390" s="79" t="str">
        <f t="shared" si="225"/>
        <v>X</v>
      </c>
      <c r="AQ390" s="79" t="str">
        <f t="shared" si="226"/>
        <v>X</v>
      </c>
      <c r="AR390" s="79" t="str">
        <f t="shared" si="227"/>
        <v>X</v>
      </c>
      <c r="AS390" s="79" t="s">
        <v>2</v>
      </c>
      <c r="AT390" s="79" t="str">
        <f t="shared" si="228"/>
        <v>X</v>
      </c>
      <c r="AU390" s="79" t="str">
        <f t="shared" si="229"/>
        <v>O</v>
      </c>
      <c r="AV390" s="79" t="str">
        <f t="shared" si="230"/>
        <v>X</v>
      </c>
    </row>
    <row r="391" spans="1:48" s="37" customFormat="1" ht="12" x14ac:dyDescent="0.3">
      <c r="A391" s="74" t="s">
        <v>1798</v>
      </c>
      <c r="B391" s="75" t="s">
        <v>1797</v>
      </c>
      <c r="C391" s="85">
        <v>632</v>
      </c>
      <c r="D391" s="86">
        <v>121.6</v>
      </c>
      <c r="E391" s="87">
        <v>37</v>
      </c>
      <c r="F391" s="86">
        <v>101.6</v>
      </c>
      <c r="G391" s="17">
        <v>31</v>
      </c>
      <c r="H391" s="88">
        <v>80</v>
      </c>
      <c r="I391" s="89">
        <v>135000</v>
      </c>
      <c r="J391" s="89" t="s">
        <v>80</v>
      </c>
      <c r="K391" s="89">
        <v>80000</v>
      </c>
      <c r="L391" s="89" t="s">
        <v>65</v>
      </c>
      <c r="M391" s="90">
        <f t="shared" si="215"/>
        <v>55000</v>
      </c>
      <c r="N391" s="4">
        <f t="shared" si="216"/>
        <v>0.59259259259259256</v>
      </c>
      <c r="O391" s="91">
        <f t="shared" si="217"/>
        <v>3648.6486486486488</v>
      </c>
      <c r="P391" s="91">
        <f t="shared" si="218"/>
        <v>2162.1621621621621</v>
      </c>
      <c r="Q391" s="79">
        <v>4</v>
      </c>
      <c r="R391" s="79">
        <v>2</v>
      </c>
      <c r="S391" s="79" t="s">
        <v>72</v>
      </c>
      <c r="T391" s="5">
        <v>121</v>
      </c>
      <c r="U391" s="9"/>
      <c r="W391" s="86">
        <f t="shared" si="232"/>
        <v>121.6</v>
      </c>
      <c r="X391" s="87">
        <f t="shared" si="232"/>
        <v>37</v>
      </c>
      <c r="Y391" s="92">
        <f t="shared" si="233"/>
        <v>80</v>
      </c>
      <c r="Z391" s="90">
        <f t="shared" si="233"/>
        <v>135000</v>
      </c>
      <c r="AA391" s="90">
        <f t="shared" si="219"/>
        <v>80000</v>
      </c>
      <c r="AB391" s="90">
        <f t="shared" si="234"/>
        <v>55000</v>
      </c>
      <c r="AC391" s="4">
        <f t="shared" si="234"/>
        <v>0.59259259259259256</v>
      </c>
      <c r="AD391" s="91">
        <f t="shared" si="234"/>
        <v>3648.6486486486488</v>
      </c>
      <c r="AE391" s="79" t="str">
        <f t="shared" si="220"/>
        <v>계</v>
      </c>
      <c r="AF391" s="79" t="str">
        <f t="shared" si="221"/>
        <v>4/2</v>
      </c>
      <c r="AH391" s="20" t="str">
        <f t="shared" si="235"/>
        <v>서현동 효자촌삼환</v>
      </c>
      <c r="AI391" s="87">
        <f t="shared" si="236"/>
        <v>37</v>
      </c>
      <c r="AJ391" s="79" t="str">
        <f t="shared" si="222"/>
        <v>A-</v>
      </c>
      <c r="AK391" s="79" t="s">
        <v>13</v>
      </c>
      <c r="AL391" s="79" t="s">
        <v>62</v>
      </c>
      <c r="AM391" s="79" t="s">
        <v>63</v>
      </c>
      <c r="AN391" s="79" t="str">
        <f t="shared" si="223"/>
        <v>C</v>
      </c>
      <c r="AO391" s="79" t="str">
        <f t="shared" si="224"/>
        <v>X</v>
      </c>
      <c r="AP391" s="79" t="str">
        <f t="shared" si="225"/>
        <v>X</v>
      </c>
      <c r="AQ391" s="79" t="str">
        <f t="shared" si="226"/>
        <v>X</v>
      </c>
      <c r="AR391" s="79" t="str">
        <f t="shared" si="227"/>
        <v>X</v>
      </c>
      <c r="AS391" s="79" t="s">
        <v>2</v>
      </c>
      <c r="AT391" s="79" t="str">
        <f t="shared" si="228"/>
        <v>X</v>
      </c>
      <c r="AU391" s="79" t="str">
        <f t="shared" si="229"/>
        <v>O</v>
      </c>
      <c r="AV391" s="79" t="str">
        <f t="shared" si="230"/>
        <v>X</v>
      </c>
    </row>
    <row r="392" spans="1:48" s="37" customFormat="1" ht="12" x14ac:dyDescent="0.3">
      <c r="A392" s="74" t="s">
        <v>1798</v>
      </c>
      <c r="B392" s="75" t="s">
        <v>1797</v>
      </c>
      <c r="C392" s="85">
        <v>632</v>
      </c>
      <c r="D392" s="86">
        <v>149.80000000000001</v>
      </c>
      <c r="E392" s="87">
        <v>45</v>
      </c>
      <c r="F392" s="86">
        <v>129.80000000000001</v>
      </c>
      <c r="G392" s="17">
        <v>39</v>
      </c>
      <c r="H392" s="88">
        <v>172</v>
      </c>
      <c r="I392" s="89">
        <v>157000</v>
      </c>
      <c r="J392" s="89" t="s">
        <v>83</v>
      </c>
      <c r="K392" s="89">
        <v>85000</v>
      </c>
      <c r="L392" s="89" t="s">
        <v>83</v>
      </c>
      <c r="M392" s="90">
        <f t="shared" si="215"/>
        <v>72000</v>
      </c>
      <c r="N392" s="4">
        <f t="shared" si="216"/>
        <v>0.54140127388535031</v>
      </c>
      <c r="O392" s="91">
        <f t="shared" si="217"/>
        <v>3488.8888888888887</v>
      </c>
      <c r="P392" s="91">
        <f t="shared" si="218"/>
        <v>1888.8888888888889</v>
      </c>
      <c r="Q392" s="79">
        <v>4</v>
      </c>
      <c r="R392" s="79">
        <v>2</v>
      </c>
      <c r="S392" s="79" t="s">
        <v>72</v>
      </c>
      <c r="T392" s="5">
        <v>149</v>
      </c>
      <c r="U392" s="9"/>
      <c r="W392" s="86">
        <f t="shared" si="232"/>
        <v>149.80000000000001</v>
      </c>
      <c r="X392" s="87">
        <f t="shared" si="232"/>
        <v>45</v>
      </c>
      <c r="Y392" s="92">
        <f t="shared" si="233"/>
        <v>172</v>
      </c>
      <c r="Z392" s="90">
        <f t="shared" si="233"/>
        <v>157000</v>
      </c>
      <c r="AA392" s="90">
        <f t="shared" si="219"/>
        <v>85000</v>
      </c>
      <c r="AB392" s="90">
        <f t="shared" si="234"/>
        <v>72000</v>
      </c>
      <c r="AC392" s="4">
        <f t="shared" si="234"/>
        <v>0.54140127388535031</v>
      </c>
      <c r="AD392" s="91">
        <f t="shared" si="234"/>
        <v>3488.8888888888887</v>
      </c>
      <c r="AE392" s="79" t="str">
        <f t="shared" si="220"/>
        <v>계</v>
      </c>
      <c r="AF392" s="79" t="str">
        <f t="shared" si="221"/>
        <v>4/2</v>
      </c>
      <c r="AH392" s="20" t="str">
        <f t="shared" si="235"/>
        <v>서현동 효자촌삼환</v>
      </c>
      <c r="AI392" s="87">
        <f t="shared" si="236"/>
        <v>45</v>
      </c>
      <c r="AJ392" s="79" t="str">
        <f t="shared" si="222"/>
        <v>A-</v>
      </c>
      <c r="AK392" s="79" t="s">
        <v>13</v>
      </c>
      <c r="AL392" s="79" t="s">
        <v>62</v>
      </c>
      <c r="AM392" s="79" t="s">
        <v>63</v>
      </c>
      <c r="AN392" s="79" t="str">
        <f t="shared" si="223"/>
        <v>C</v>
      </c>
      <c r="AO392" s="79" t="str">
        <f t="shared" si="224"/>
        <v>X</v>
      </c>
      <c r="AP392" s="79" t="str">
        <f t="shared" si="225"/>
        <v>X</v>
      </c>
      <c r="AQ392" s="79" t="str">
        <f t="shared" si="226"/>
        <v>X</v>
      </c>
      <c r="AR392" s="79" t="str">
        <f t="shared" si="227"/>
        <v>X</v>
      </c>
      <c r="AS392" s="79" t="s">
        <v>2</v>
      </c>
      <c r="AT392" s="79" t="str">
        <f t="shared" si="228"/>
        <v>X</v>
      </c>
      <c r="AU392" s="79" t="str">
        <f t="shared" si="229"/>
        <v>O</v>
      </c>
      <c r="AV392" s="79" t="str">
        <f t="shared" si="230"/>
        <v>X</v>
      </c>
    </row>
    <row r="393" spans="1:48" s="37" customFormat="1" ht="12" x14ac:dyDescent="0.3">
      <c r="A393" s="74" t="s">
        <v>2078</v>
      </c>
      <c r="B393" s="75" t="s">
        <v>1797</v>
      </c>
      <c r="C393" s="85">
        <v>632</v>
      </c>
      <c r="D393" s="86">
        <v>190.9</v>
      </c>
      <c r="E393" s="87">
        <v>58</v>
      </c>
      <c r="F393" s="86">
        <v>164.8</v>
      </c>
      <c r="G393" s="17">
        <v>50</v>
      </c>
      <c r="H393" s="88">
        <v>40</v>
      </c>
      <c r="I393" s="89"/>
      <c r="J393" s="89"/>
      <c r="K393" s="89"/>
      <c r="L393" s="89"/>
      <c r="M393" s="90">
        <f t="shared" si="215"/>
        <v>0</v>
      </c>
      <c r="N393" s="4" t="str">
        <f t="shared" si="216"/>
        <v/>
      </c>
      <c r="O393" s="91">
        <f t="shared" si="217"/>
        <v>0</v>
      </c>
      <c r="P393" s="91">
        <f t="shared" si="218"/>
        <v>0</v>
      </c>
      <c r="Q393" s="79">
        <v>5</v>
      </c>
      <c r="R393" s="79">
        <v>2</v>
      </c>
      <c r="S393" s="79" t="s">
        <v>72</v>
      </c>
      <c r="T393" s="5">
        <v>190</v>
      </c>
      <c r="U393" s="9"/>
      <c r="W393" s="86">
        <f t="shared" si="232"/>
        <v>190.9</v>
      </c>
      <c r="X393" s="87">
        <f t="shared" si="232"/>
        <v>58</v>
      </c>
      <c r="Y393" s="92">
        <f t="shared" si="233"/>
        <v>40</v>
      </c>
      <c r="Z393" s="90">
        <f t="shared" si="233"/>
        <v>0</v>
      </c>
      <c r="AA393" s="90">
        <f t="shared" si="219"/>
        <v>0</v>
      </c>
      <c r="AB393" s="90">
        <f t="shared" si="234"/>
        <v>0</v>
      </c>
      <c r="AC393" s="4" t="str">
        <f t="shared" si="234"/>
        <v/>
      </c>
      <c r="AD393" s="91">
        <f t="shared" si="234"/>
        <v>0</v>
      </c>
      <c r="AE393" s="79" t="str">
        <f t="shared" si="220"/>
        <v>계</v>
      </c>
      <c r="AF393" s="79" t="str">
        <f t="shared" si="221"/>
        <v>5/2</v>
      </c>
      <c r="AH393" s="20" t="str">
        <f t="shared" si="235"/>
        <v>서현동 효자촌삼환</v>
      </c>
      <c r="AI393" s="87">
        <f t="shared" si="236"/>
        <v>58</v>
      </c>
      <c r="AJ393" s="79" t="str">
        <f t="shared" si="222"/>
        <v>A-</v>
      </c>
      <c r="AK393" s="79" t="s">
        <v>13</v>
      </c>
      <c r="AL393" s="79" t="s">
        <v>62</v>
      </c>
      <c r="AM393" s="79" t="s">
        <v>63</v>
      </c>
      <c r="AN393" s="79" t="str">
        <f t="shared" si="223"/>
        <v>C</v>
      </c>
      <c r="AO393" s="79" t="str">
        <f t="shared" si="224"/>
        <v/>
      </c>
      <c r="AP393" s="79" t="str">
        <f t="shared" si="225"/>
        <v/>
      </c>
      <c r="AQ393" s="79" t="str">
        <f t="shared" si="226"/>
        <v>O</v>
      </c>
      <c r="AR393" s="79" t="str">
        <f t="shared" si="227"/>
        <v>O</v>
      </c>
      <c r="AS393" s="79" t="s">
        <v>2</v>
      </c>
      <c r="AT393" s="79" t="str">
        <f t="shared" si="228"/>
        <v>X</v>
      </c>
      <c r="AU393" s="79" t="str">
        <f t="shared" si="229"/>
        <v>O</v>
      </c>
      <c r="AV393" s="79" t="str">
        <f t="shared" si="230"/>
        <v/>
      </c>
    </row>
    <row r="394" spans="1:48" s="37" customFormat="1" ht="12" x14ac:dyDescent="0.3">
      <c r="A394" s="74" t="s">
        <v>2079</v>
      </c>
      <c r="B394" s="75" t="s">
        <v>2080</v>
      </c>
      <c r="C394" s="85">
        <v>632</v>
      </c>
      <c r="D394" s="86">
        <v>219.8</v>
      </c>
      <c r="E394" s="87">
        <v>66</v>
      </c>
      <c r="F394" s="86">
        <v>195.4</v>
      </c>
      <c r="G394" s="17">
        <v>59</v>
      </c>
      <c r="H394" s="88">
        <v>8</v>
      </c>
      <c r="I394" s="89">
        <v>250000</v>
      </c>
      <c r="J394" s="89" t="s">
        <v>81</v>
      </c>
      <c r="K394" s="89"/>
      <c r="L394" s="89"/>
      <c r="M394" s="90">
        <f t="shared" si="215"/>
        <v>250000</v>
      </c>
      <c r="N394" s="4">
        <f t="shared" si="216"/>
        <v>0</v>
      </c>
      <c r="O394" s="91">
        <f t="shared" si="217"/>
        <v>3787.878787878788</v>
      </c>
      <c r="P394" s="91">
        <f t="shared" si="218"/>
        <v>0</v>
      </c>
      <c r="Q394" s="79">
        <v>7</v>
      </c>
      <c r="R394" s="79">
        <v>3</v>
      </c>
      <c r="S394" s="79" t="s">
        <v>72</v>
      </c>
      <c r="T394" s="5">
        <v>219</v>
      </c>
      <c r="U394" s="9"/>
      <c r="W394" s="86">
        <f t="shared" si="232"/>
        <v>219.8</v>
      </c>
      <c r="X394" s="87">
        <f t="shared" si="232"/>
        <v>66</v>
      </c>
      <c r="Y394" s="92">
        <f t="shared" si="233"/>
        <v>8</v>
      </c>
      <c r="Z394" s="90">
        <f t="shared" si="233"/>
        <v>250000</v>
      </c>
      <c r="AA394" s="90">
        <f t="shared" si="219"/>
        <v>0</v>
      </c>
      <c r="AB394" s="90">
        <f t="shared" si="234"/>
        <v>250000</v>
      </c>
      <c r="AC394" s="4">
        <f t="shared" si="234"/>
        <v>0</v>
      </c>
      <c r="AD394" s="91">
        <f t="shared" si="234"/>
        <v>3787.878787878788</v>
      </c>
      <c r="AE394" s="79" t="str">
        <f t="shared" si="220"/>
        <v>계</v>
      </c>
      <c r="AF394" s="79" t="str">
        <f t="shared" si="221"/>
        <v>7/3</v>
      </c>
      <c r="AH394" s="20" t="str">
        <f t="shared" si="235"/>
        <v>서현동 효자촌삼환</v>
      </c>
      <c r="AI394" s="87">
        <f t="shared" si="236"/>
        <v>66</v>
      </c>
      <c r="AJ394" s="79" t="str">
        <f t="shared" si="222"/>
        <v>A-</v>
      </c>
      <c r="AK394" s="79" t="s">
        <v>13</v>
      </c>
      <c r="AL394" s="79" t="s">
        <v>62</v>
      </c>
      <c r="AM394" s="79" t="s">
        <v>63</v>
      </c>
      <c r="AN394" s="79" t="str">
        <f t="shared" si="223"/>
        <v>C</v>
      </c>
      <c r="AO394" s="79" t="str">
        <f t="shared" si="224"/>
        <v>X</v>
      </c>
      <c r="AP394" s="79" t="str">
        <f t="shared" si="225"/>
        <v>X</v>
      </c>
      <c r="AQ394" s="79" t="str">
        <f t="shared" si="226"/>
        <v>X</v>
      </c>
      <c r="AR394" s="79" t="str">
        <f t="shared" si="227"/>
        <v>X</v>
      </c>
      <c r="AS394" s="79" t="s">
        <v>2</v>
      </c>
      <c r="AT394" s="79" t="str">
        <f t="shared" si="228"/>
        <v>X</v>
      </c>
      <c r="AU394" s="79" t="str">
        <f t="shared" si="229"/>
        <v>O</v>
      </c>
      <c r="AV394" s="79" t="str">
        <f t="shared" si="230"/>
        <v>X</v>
      </c>
    </row>
    <row r="395" spans="1:48" s="37" customFormat="1" ht="12" x14ac:dyDescent="0.3">
      <c r="A395" s="74" t="s">
        <v>2081</v>
      </c>
      <c r="B395" s="75" t="s">
        <v>2082</v>
      </c>
      <c r="C395" s="85">
        <v>1781</v>
      </c>
      <c r="D395" s="86">
        <v>73.400000000000006</v>
      </c>
      <c r="E395" s="87">
        <v>22</v>
      </c>
      <c r="F395" s="86">
        <v>60</v>
      </c>
      <c r="G395" s="17">
        <v>18</v>
      </c>
      <c r="H395" s="88">
        <v>210</v>
      </c>
      <c r="I395" s="89">
        <v>125000</v>
      </c>
      <c r="J395" s="89" t="s">
        <v>66</v>
      </c>
      <c r="K395" s="89">
        <v>57000</v>
      </c>
      <c r="L395" s="89" t="s">
        <v>66</v>
      </c>
      <c r="M395" s="90">
        <f>I395-K395</f>
        <v>68000</v>
      </c>
      <c r="N395" s="4">
        <f>IF(ISERROR(K395/I395),"",K395/I395)</f>
        <v>0.45600000000000002</v>
      </c>
      <c r="O395" s="91">
        <f>I395/E395</f>
        <v>5681.818181818182</v>
      </c>
      <c r="P395" s="91">
        <f>K395/E395</f>
        <v>2590.909090909091</v>
      </c>
      <c r="Q395" s="79">
        <v>3</v>
      </c>
      <c r="R395" s="79">
        <v>1</v>
      </c>
      <c r="S395" s="79" t="s">
        <v>72</v>
      </c>
      <c r="T395" s="5">
        <v>73</v>
      </c>
      <c r="U395" s="9"/>
      <c r="W395" s="86">
        <f t="shared" ref="W395:X410" si="237">D395</f>
        <v>73.400000000000006</v>
      </c>
      <c r="X395" s="87">
        <f t="shared" si="237"/>
        <v>22</v>
      </c>
      <c r="Y395" s="92">
        <f t="shared" ref="Y395:Z410" si="238">H395</f>
        <v>210</v>
      </c>
      <c r="Z395" s="90">
        <f t="shared" si="238"/>
        <v>125000</v>
      </c>
      <c r="AA395" s="90">
        <f>K395</f>
        <v>57000</v>
      </c>
      <c r="AB395" s="90">
        <f t="shared" si="234"/>
        <v>68000</v>
      </c>
      <c r="AC395" s="4">
        <f t="shared" si="234"/>
        <v>0.45600000000000002</v>
      </c>
      <c r="AD395" s="91">
        <f t="shared" si="234"/>
        <v>5681.818181818182</v>
      </c>
      <c r="AE395" s="79" t="str">
        <f>S395</f>
        <v>계</v>
      </c>
      <c r="AF395" s="79" t="str">
        <f>Q395&amp;"/"&amp;R395</f>
        <v>3/1</v>
      </c>
      <c r="AH395" s="20" t="str">
        <f t="shared" si="235"/>
        <v>서현동 삼성,한신</v>
      </c>
      <c r="AI395" s="87">
        <f t="shared" si="236"/>
        <v>22</v>
      </c>
      <c r="AJ395" s="79" t="str">
        <f>IF(AI395="","",$AJ$2)</f>
        <v>A-</v>
      </c>
      <c r="AK395" s="79" t="s">
        <v>13</v>
      </c>
      <c r="AL395" s="79" t="s">
        <v>62</v>
      </c>
      <c r="AM395" s="79" t="s">
        <v>63</v>
      </c>
      <c r="AN395" s="79" t="str">
        <f>IF(AI395="","",$AN$2)</f>
        <v>C</v>
      </c>
      <c r="AO395" s="79" t="str">
        <f>IF(N395="","",IF(N395&gt;=$AO$1/100,"O","X"))</f>
        <v>X</v>
      </c>
      <c r="AP395" s="79" t="str">
        <f>IF(I395="","",IF(I395&lt;=$AP$1,"O","X"))</f>
        <v>X</v>
      </c>
      <c r="AQ395" s="79" t="str">
        <f>IF(O395="","",IF(O395&lt;=$AQ$1,"O","X"))</f>
        <v>X</v>
      </c>
      <c r="AR395" s="79" t="str">
        <f>IF(M395="","",IF(M395&lt;=$AR$1,"O","X"))</f>
        <v>X</v>
      </c>
      <c r="AS395" s="79" t="s">
        <v>2</v>
      </c>
      <c r="AT395" s="79" t="str">
        <f>IF(OR(F395="",AI395=""),"",IF(AND((F395&lt;=85),(AI395&gt;=15)),"O","X"))</f>
        <v>O</v>
      </c>
      <c r="AU395" s="79" t="str">
        <f>IF(C395="","",IF(C395&gt;=$AU$1,"O","X"))</f>
        <v>O</v>
      </c>
      <c r="AV395" s="79" t="str">
        <f>IF(AO395="","",IF(AND(AO395="O",AP395="O",AR395="O",AT395="O",AU395="O"),"후보","X"))</f>
        <v>X</v>
      </c>
    </row>
    <row r="396" spans="1:48" s="37" customFormat="1" ht="12" x14ac:dyDescent="0.3">
      <c r="A396" s="74" t="s">
        <v>2081</v>
      </c>
      <c r="B396" s="75" t="s">
        <v>2082</v>
      </c>
      <c r="C396" s="85">
        <v>1781</v>
      </c>
      <c r="D396" s="86">
        <v>107.2</v>
      </c>
      <c r="E396" s="87">
        <v>32</v>
      </c>
      <c r="F396" s="86">
        <v>84.7</v>
      </c>
      <c r="G396" s="17">
        <v>26</v>
      </c>
      <c r="H396" s="88">
        <v>858</v>
      </c>
      <c r="I396" s="89">
        <v>160000</v>
      </c>
      <c r="J396" s="89" t="s">
        <v>84</v>
      </c>
      <c r="K396" s="89">
        <v>73000</v>
      </c>
      <c r="L396" s="89" t="s">
        <v>64</v>
      </c>
      <c r="M396" s="90">
        <f>I396-K396</f>
        <v>87000</v>
      </c>
      <c r="N396" s="4">
        <f>IF(ISERROR(K396/I396),"",K396/I396)</f>
        <v>0.45624999999999999</v>
      </c>
      <c r="O396" s="91">
        <f>I396/E396</f>
        <v>5000</v>
      </c>
      <c r="P396" s="91">
        <f>K396/E396</f>
        <v>2281.25</v>
      </c>
      <c r="Q396" s="79">
        <v>3</v>
      </c>
      <c r="R396" s="79">
        <v>2</v>
      </c>
      <c r="S396" s="79" t="s">
        <v>72</v>
      </c>
      <c r="T396" s="5">
        <v>107</v>
      </c>
      <c r="U396" s="9"/>
      <c r="W396" s="86">
        <f t="shared" si="237"/>
        <v>107.2</v>
      </c>
      <c r="X396" s="87">
        <f t="shared" si="237"/>
        <v>32</v>
      </c>
      <c r="Y396" s="92">
        <f t="shared" si="238"/>
        <v>858</v>
      </c>
      <c r="Z396" s="90">
        <f t="shared" si="238"/>
        <v>160000</v>
      </c>
      <c r="AA396" s="90">
        <f>K396</f>
        <v>73000</v>
      </c>
      <c r="AB396" s="90">
        <f t="shared" si="234"/>
        <v>87000</v>
      </c>
      <c r="AC396" s="4">
        <f t="shared" si="234"/>
        <v>0.45624999999999999</v>
      </c>
      <c r="AD396" s="91">
        <f t="shared" si="234"/>
        <v>5000</v>
      </c>
      <c r="AE396" s="79" t="str">
        <f>S396</f>
        <v>계</v>
      </c>
      <c r="AF396" s="79" t="str">
        <f>Q396&amp;"/"&amp;R396</f>
        <v>3/2</v>
      </c>
      <c r="AH396" s="20" t="str">
        <f t="shared" si="235"/>
        <v>서현동 삼성,한신</v>
      </c>
      <c r="AI396" s="87">
        <f t="shared" si="236"/>
        <v>32</v>
      </c>
      <c r="AJ396" s="79" t="str">
        <f>IF(AI396="","",$AJ$2)</f>
        <v>A-</v>
      </c>
      <c r="AK396" s="79" t="s">
        <v>13</v>
      </c>
      <c r="AL396" s="79" t="s">
        <v>62</v>
      </c>
      <c r="AM396" s="79" t="s">
        <v>63</v>
      </c>
      <c r="AN396" s="79" t="str">
        <f>IF(AI396="","",$AN$2)</f>
        <v>C</v>
      </c>
      <c r="AO396" s="79" t="str">
        <f>IF(N396="","",IF(N396&gt;=$AO$1/100,"O","X"))</f>
        <v>X</v>
      </c>
      <c r="AP396" s="79" t="str">
        <f>IF(I396="","",IF(I396&lt;=$AP$1,"O","X"))</f>
        <v>X</v>
      </c>
      <c r="AQ396" s="79" t="str">
        <f>IF(O396="","",IF(O396&lt;=$AQ$1,"O","X"))</f>
        <v>X</v>
      </c>
      <c r="AR396" s="79" t="str">
        <f>IF(M396="","",IF(M396&lt;=$AR$1,"O","X"))</f>
        <v>X</v>
      </c>
      <c r="AS396" s="79" t="s">
        <v>2</v>
      </c>
      <c r="AT396" s="79" t="str">
        <f>IF(OR(F396="",AI396=""),"",IF(AND((F396&lt;=85),(AI396&gt;=15)),"O","X"))</f>
        <v>O</v>
      </c>
      <c r="AU396" s="79" t="str">
        <f>IF(C396="","",IF(C396&gt;=$AU$1,"O","X"))</f>
        <v>O</v>
      </c>
      <c r="AV396" s="79" t="str">
        <f>IF(AO396="","",IF(AND(AO396="O",AP396="O",AR396="O",AT396="O",AU396="O"),"후보","X"))</f>
        <v>X</v>
      </c>
    </row>
    <row r="397" spans="1:48" s="37" customFormat="1" ht="12" x14ac:dyDescent="0.3">
      <c r="A397" s="74" t="s">
        <v>2083</v>
      </c>
      <c r="B397" s="75" t="s">
        <v>2084</v>
      </c>
      <c r="C397" s="85">
        <v>1781</v>
      </c>
      <c r="D397" s="86">
        <v>161.80000000000001</v>
      </c>
      <c r="E397" s="87">
        <v>49</v>
      </c>
      <c r="F397" s="86">
        <v>133.30000000000001</v>
      </c>
      <c r="G397" s="17">
        <v>40</v>
      </c>
      <c r="H397" s="88">
        <v>464</v>
      </c>
      <c r="I397" s="89">
        <v>195000</v>
      </c>
      <c r="J397" s="89" t="s">
        <v>64</v>
      </c>
      <c r="K397" s="89">
        <v>90000</v>
      </c>
      <c r="L397" s="89" t="s">
        <v>79</v>
      </c>
      <c r="M397" s="90">
        <f>I397-K397</f>
        <v>105000</v>
      </c>
      <c r="N397" s="4">
        <f>IF(ISERROR(K397/I397),"",K397/I397)</f>
        <v>0.46153846153846156</v>
      </c>
      <c r="O397" s="91">
        <f>I397/E397</f>
        <v>3979.591836734694</v>
      </c>
      <c r="P397" s="91">
        <f>K397/E397</f>
        <v>1836.7346938775511</v>
      </c>
      <c r="Q397" s="79">
        <v>4</v>
      </c>
      <c r="R397" s="79">
        <v>2</v>
      </c>
      <c r="S397" s="79" t="s">
        <v>72</v>
      </c>
      <c r="T397" s="5">
        <v>161</v>
      </c>
      <c r="U397" s="9"/>
      <c r="W397" s="86">
        <f t="shared" si="237"/>
        <v>161.80000000000001</v>
      </c>
      <c r="X397" s="87">
        <f t="shared" si="237"/>
        <v>49</v>
      </c>
      <c r="Y397" s="92">
        <f t="shared" si="238"/>
        <v>464</v>
      </c>
      <c r="Z397" s="90">
        <f t="shared" si="238"/>
        <v>195000</v>
      </c>
      <c r="AA397" s="90">
        <f>K397</f>
        <v>90000</v>
      </c>
      <c r="AB397" s="90">
        <f t="shared" si="234"/>
        <v>105000</v>
      </c>
      <c r="AC397" s="4">
        <f t="shared" si="234"/>
        <v>0.46153846153846156</v>
      </c>
      <c r="AD397" s="91">
        <f t="shared" si="234"/>
        <v>3979.591836734694</v>
      </c>
      <c r="AE397" s="79" t="str">
        <f>S397</f>
        <v>계</v>
      </c>
      <c r="AF397" s="79" t="str">
        <f>Q397&amp;"/"&amp;R397</f>
        <v>4/2</v>
      </c>
      <c r="AH397" s="20" t="str">
        <f t="shared" si="235"/>
        <v>서현동 삼성,한신</v>
      </c>
      <c r="AI397" s="87">
        <f t="shared" si="236"/>
        <v>49</v>
      </c>
      <c r="AJ397" s="79" t="str">
        <f>IF(AI397="","",$AJ$2)</f>
        <v>A-</v>
      </c>
      <c r="AK397" s="79" t="s">
        <v>13</v>
      </c>
      <c r="AL397" s="79" t="s">
        <v>62</v>
      </c>
      <c r="AM397" s="79" t="s">
        <v>63</v>
      </c>
      <c r="AN397" s="79" t="str">
        <f>IF(AI397="","",$AN$2)</f>
        <v>C</v>
      </c>
      <c r="AO397" s="79" t="str">
        <f>IF(N397="","",IF(N397&gt;=$AO$1/100,"O","X"))</f>
        <v>X</v>
      </c>
      <c r="AP397" s="79" t="str">
        <f>IF(I397="","",IF(I397&lt;=$AP$1,"O","X"))</f>
        <v>X</v>
      </c>
      <c r="AQ397" s="79" t="str">
        <f>IF(O397="","",IF(O397&lt;=$AQ$1,"O","X"))</f>
        <v>X</v>
      </c>
      <c r="AR397" s="79" t="str">
        <f>IF(M397="","",IF(M397&lt;=$AR$1,"O","X"))</f>
        <v>X</v>
      </c>
      <c r="AS397" s="79" t="s">
        <v>2</v>
      </c>
      <c r="AT397" s="79" t="str">
        <f>IF(OR(F397="",AI397=""),"",IF(AND((F397&lt;=85),(AI397&gt;=15)),"O","X"))</f>
        <v>X</v>
      </c>
      <c r="AU397" s="79" t="str">
        <f>IF(C397="","",IF(C397&gt;=$AU$1,"O","X"))</f>
        <v>O</v>
      </c>
      <c r="AV397" s="79" t="str">
        <f>IF(AO397="","",IF(AND(AO397="O",AP397="O",AR397="O",AT397="O",AU397="O"),"후보","X"))</f>
        <v>X</v>
      </c>
    </row>
    <row r="398" spans="1:48" s="37" customFormat="1" ht="12" x14ac:dyDescent="0.3">
      <c r="A398" s="74" t="s">
        <v>2083</v>
      </c>
      <c r="B398" s="75" t="s">
        <v>2084</v>
      </c>
      <c r="C398" s="85">
        <v>1781</v>
      </c>
      <c r="D398" s="86">
        <v>208.2</v>
      </c>
      <c r="E398" s="87">
        <v>63</v>
      </c>
      <c r="F398" s="86">
        <v>171.5</v>
      </c>
      <c r="G398" s="17">
        <v>52</v>
      </c>
      <c r="H398" s="88">
        <v>34</v>
      </c>
      <c r="I398" s="89">
        <v>270000</v>
      </c>
      <c r="J398" s="89" t="s">
        <v>81</v>
      </c>
      <c r="K398" s="89"/>
      <c r="L398" s="89"/>
      <c r="M398" s="90">
        <f>I398-K398</f>
        <v>270000</v>
      </c>
      <c r="N398" s="4">
        <f>IF(ISERROR(K398/I398),"",K398/I398)</f>
        <v>0</v>
      </c>
      <c r="O398" s="91">
        <f>I398/E398</f>
        <v>4285.7142857142853</v>
      </c>
      <c r="P398" s="91">
        <f>K398/E398</f>
        <v>0</v>
      </c>
      <c r="Q398" s="79">
        <v>6</v>
      </c>
      <c r="R398" s="79">
        <v>3</v>
      </c>
      <c r="S398" s="79" t="s">
        <v>72</v>
      </c>
      <c r="T398" s="5">
        <v>208</v>
      </c>
      <c r="U398" s="9"/>
      <c r="W398" s="86">
        <f t="shared" si="237"/>
        <v>208.2</v>
      </c>
      <c r="X398" s="87">
        <f t="shared" si="237"/>
        <v>63</v>
      </c>
      <c r="Y398" s="92">
        <f t="shared" si="238"/>
        <v>34</v>
      </c>
      <c r="Z398" s="90">
        <f t="shared" si="238"/>
        <v>270000</v>
      </c>
      <c r="AA398" s="90">
        <f>K398</f>
        <v>0</v>
      </c>
      <c r="AB398" s="90">
        <f t="shared" si="234"/>
        <v>270000</v>
      </c>
      <c r="AC398" s="4">
        <f t="shared" si="234"/>
        <v>0</v>
      </c>
      <c r="AD398" s="91">
        <f t="shared" si="234"/>
        <v>4285.7142857142853</v>
      </c>
      <c r="AE398" s="79" t="str">
        <f>S398</f>
        <v>계</v>
      </c>
      <c r="AF398" s="79" t="str">
        <f>Q398&amp;"/"&amp;R398</f>
        <v>6/3</v>
      </c>
      <c r="AH398" s="20" t="str">
        <f t="shared" si="235"/>
        <v>서현동 삼성,한신</v>
      </c>
      <c r="AI398" s="87">
        <f t="shared" si="236"/>
        <v>63</v>
      </c>
      <c r="AJ398" s="79" t="str">
        <f>IF(AI398="","",$AJ$2)</f>
        <v>A-</v>
      </c>
      <c r="AK398" s="79" t="s">
        <v>13</v>
      </c>
      <c r="AL398" s="79" t="s">
        <v>62</v>
      </c>
      <c r="AM398" s="79" t="s">
        <v>63</v>
      </c>
      <c r="AN398" s="79" t="str">
        <f>IF(AI398="","",$AN$2)</f>
        <v>C</v>
      </c>
      <c r="AO398" s="79" t="str">
        <f>IF(N398="","",IF(N398&gt;=$AO$1/100,"O","X"))</f>
        <v>X</v>
      </c>
      <c r="AP398" s="79" t="str">
        <f>IF(I398="","",IF(I398&lt;=$AP$1,"O","X"))</f>
        <v>X</v>
      </c>
      <c r="AQ398" s="79" t="str">
        <f>IF(O398="","",IF(O398&lt;=$AQ$1,"O","X"))</f>
        <v>X</v>
      </c>
      <c r="AR398" s="79" t="str">
        <f>IF(M398="","",IF(M398&lt;=$AR$1,"O","X"))</f>
        <v>X</v>
      </c>
      <c r="AS398" s="79" t="s">
        <v>2</v>
      </c>
      <c r="AT398" s="79" t="str">
        <f>IF(OR(F398="",AI398=""),"",IF(AND((F398&lt;=85),(AI398&gt;=15)),"O","X"))</f>
        <v>X</v>
      </c>
      <c r="AU398" s="79" t="str">
        <f>IF(C398="","",IF(C398&gt;=$AU$1,"O","X"))</f>
        <v>O</v>
      </c>
      <c r="AV398" s="79" t="str">
        <f>IF(AO398="","",IF(AND(AO398="O",AP398="O",AR398="O",AT398="O",AU398="O"),"후보","X"))</f>
        <v>X</v>
      </c>
    </row>
    <row r="399" spans="1:48" s="37" customFormat="1" ht="12" x14ac:dyDescent="0.3">
      <c r="A399" s="74" t="s">
        <v>2083</v>
      </c>
      <c r="B399" s="75" t="s">
        <v>1792</v>
      </c>
      <c r="C399" s="85">
        <v>1781</v>
      </c>
      <c r="D399" s="86">
        <v>231.7</v>
      </c>
      <c r="E399" s="87">
        <v>70</v>
      </c>
      <c r="F399" s="86">
        <v>192.2</v>
      </c>
      <c r="G399" s="17">
        <v>58</v>
      </c>
      <c r="H399" s="88">
        <v>215</v>
      </c>
      <c r="I399" s="89">
        <v>250000</v>
      </c>
      <c r="J399" s="89" t="s">
        <v>68</v>
      </c>
      <c r="K399" s="89">
        <v>100000</v>
      </c>
      <c r="L399" s="89" t="s">
        <v>81</v>
      </c>
      <c r="M399" s="90">
        <f>I399-K399</f>
        <v>150000</v>
      </c>
      <c r="N399" s="4">
        <f>IF(ISERROR(K399/I399),"",K399/I399)</f>
        <v>0.4</v>
      </c>
      <c r="O399" s="91">
        <f>I399/E399</f>
        <v>3571.4285714285716</v>
      </c>
      <c r="P399" s="91">
        <f>K399/E399</f>
        <v>1428.5714285714287</v>
      </c>
      <c r="Q399" s="79">
        <v>6</v>
      </c>
      <c r="R399" s="79">
        <v>3</v>
      </c>
      <c r="S399" s="79" t="s">
        <v>72</v>
      </c>
      <c r="T399" s="5">
        <v>231</v>
      </c>
      <c r="U399" s="9"/>
      <c r="W399" s="86">
        <f t="shared" si="237"/>
        <v>231.7</v>
      </c>
      <c r="X399" s="87">
        <f t="shared" si="237"/>
        <v>70</v>
      </c>
      <c r="Y399" s="92">
        <f t="shared" si="238"/>
        <v>215</v>
      </c>
      <c r="Z399" s="90">
        <f t="shared" si="238"/>
        <v>250000</v>
      </c>
      <c r="AA399" s="90">
        <f>K399</f>
        <v>100000</v>
      </c>
      <c r="AB399" s="90">
        <f t="shared" si="234"/>
        <v>150000</v>
      </c>
      <c r="AC399" s="4">
        <f t="shared" si="234"/>
        <v>0.4</v>
      </c>
      <c r="AD399" s="91">
        <f t="shared" si="234"/>
        <v>3571.4285714285716</v>
      </c>
      <c r="AE399" s="79" t="str">
        <f>S399</f>
        <v>계</v>
      </c>
      <c r="AF399" s="79" t="str">
        <f>Q399&amp;"/"&amp;R399</f>
        <v>6/3</v>
      </c>
      <c r="AH399" s="20" t="str">
        <f t="shared" si="235"/>
        <v>서현동 삼성,한신</v>
      </c>
      <c r="AI399" s="87">
        <f t="shared" si="236"/>
        <v>70</v>
      </c>
      <c r="AJ399" s="79" t="str">
        <f>IF(AI399="","",$AJ$2)</f>
        <v>A-</v>
      </c>
      <c r="AK399" s="79" t="s">
        <v>13</v>
      </c>
      <c r="AL399" s="79" t="s">
        <v>62</v>
      </c>
      <c r="AM399" s="79" t="s">
        <v>63</v>
      </c>
      <c r="AN399" s="79" t="str">
        <f>IF(AI399="","",$AN$2)</f>
        <v>C</v>
      </c>
      <c r="AO399" s="79" t="str">
        <f>IF(N399="","",IF(N399&gt;=$AO$1/100,"O","X"))</f>
        <v>X</v>
      </c>
      <c r="AP399" s="79" t="str">
        <f>IF(I399="","",IF(I399&lt;=$AP$1,"O","X"))</f>
        <v>X</v>
      </c>
      <c r="AQ399" s="79" t="str">
        <f>IF(O399="","",IF(O399&lt;=$AQ$1,"O","X"))</f>
        <v>X</v>
      </c>
      <c r="AR399" s="79" t="str">
        <f>IF(M399="","",IF(M399&lt;=$AR$1,"O","X"))</f>
        <v>X</v>
      </c>
      <c r="AS399" s="79" t="s">
        <v>2</v>
      </c>
      <c r="AT399" s="79" t="str">
        <f>IF(OR(F399="",AI399=""),"",IF(AND((F399&lt;=85),(AI399&gt;=15)),"O","X"))</f>
        <v>X</v>
      </c>
      <c r="AU399" s="79" t="str">
        <f>IF(C399="","",IF(C399&gt;=$AU$1,"O","X"))</f>
        <v>O</v>
      </c>
      <c r="AV399" s="79" t="str">
        <f>IF(AO399="","",IF(AND(AO399="O",AP399="O",AR399="O",AT399="O",AU399="O"),"후보","X"))</f>
        <v>X</v>
      </c>
    </row>
    <row r="400" spans="1:48" s="37" customFormat="1" ht="12" x14ac:dyDescent="0.3">
      <c r="A400" s="74" t="s">
        <v>2085</v>
      </c>
      <c r="B400" s="75" t="s">
        <v>1745</v>
      </c>
      <c r="C400" s="85">
        <v>902</v>
      </c>
      <c r="D400" s="86">
        <v>73.5</v>
      </c>
      <c r="E400" s="87">
        <v>22</v>
      </c>
      <c r="F400" s="86">
        <v>53.8</v>
      </c>
      <c r="G400" s="17">
        <v>16</v>
      </c>
      <c r="H400" s="88">
        <v>302</v>
      </c>
      <c r="I400" s="89">
        <v>83000</v>
      </c>
      <c r="J400" s="89" t="s">
        <v>78</v>
      </c>
      <c r="K400" s="89">
        <v>42000</v>
      </c>
      <c r="L400" s="89" t="s">
        <v>64</v>
      </c>
      <c r="M400" s="90">
        <f>I400-K400</f>
        <v>41000</v>
      </c>
      <c r="N400" s="4">
        <f>IF(ISERROR(K400/I400),"",K400/I400)</f>
        <v>0.50602409638554213</v>
      </c>
      <c r="O400" s="91">
        <f>I400/E400</f>
        <v>3772.7272727272725</v>
      </c>
      <c r="P400" s="91">
        <f>K400/E400</f>
        <v>1909.090909090909</v>
      </c>
      <c r="Q400" s="79">
        <v>2</v>
      </c>
      <c r="R400" s="79">
        <v>1</v>
      </c>
      <c r="S400" s="79" t="s">
        <v>61</v>
      </c>
      <c r="T400" s="5">
        <v>73</v>
      </c>
      <c r="U400" s="9"/>
      <c r="W400" s="86">
        <f t="shared" si="237"/>
        <v>73.5</v>
      </c>
      <c r="X400" s="87">
        <f t="shared" si="237"/>
        <v>22</v>
      </c>
      <c r="Y400" s="92">
        <f t="shared" si="238"/>
        <v>302</v>
      </c>
      <c r="Z400" s="90">
        <f t="shared" si="238"/>
        <v>83000</v>
      </c>
      <c r="AA400" s="90">
        <f>K400</f>
        <v>42000</v>
      </c>
      <c r="AB400" s="90">
        <f t="shared" si="234"/>
        <v>41000</v>
      </c>
      <c r="AC400" s="4">
        <f t="shared" si="234"/>
        <v>0.50602409638554213</v>
      </c>
      <c r="AD400" s="91">
        <f t="shared" si="234"/>
        <v>3772.7272727272725</v>
      </c>
      <c r="AE400" s="79" t="str">
        <f>S400</f>
        <v>복</v>
      </c>
      <c r="AF400" s="79" t="str">
        <f>Q400&amp;"/"&amp;R400</f>
        <v>2/1</v>
      </c>
      <c r="AH400" s="20" t="str">
        <f t="shared" si="235"/>
        <v>서현동 효자촌대우,대창</v>
      </c>
      <c r="AI400" s="87">
        <f t="shared" si="236"/>
        <v>22</v>
      </c>
      <c r="AJ400" s="79" t="str">
        <f>IF(AI400="","",$AJ$2)</f>
        <v>A-</v>
      </c>
      <c r="AK400" s="79" t="s">
        <v>13</v>
      </c>
      <c r="AL400" s="79" t="s">
        <v>62</v>
      </c>
      <c r="AM400" s="79" t="s">
        <v>63</v>
      </c>
      <c r="AN400" s="79" t="str">
        <f>IF(AI400="","",$AN$2)</f>
        <v>C</v>
      </c>
      <c r="AO400" s="79" t="str">
        <f>IF(N400="","",IF(N400&gt;=$AO$1/100,"O","X"))</f>
        <v>X</v>
      </c>
      <c r="AP400" s="79" t="str">
        <f>IF(I400="","",IF(I400&lt;=$AP$1,"O","X"))</f>
        <v>X</v>
      </c>
      <c r="AQ400" s="79" t="str">
        <f>IF(O400="","",IF(O400&lt;=$AQ$1,"O","X"))</f>
        <v>X</v>
      </c>
      <c r="AR400" s="79" t="str">
        <f>IF(M400="","",IF(M400&lt;=$AR$1,"O","X"))</f>
        <v>X</v>
      </c>
      <c r="AS400" s="79" t="s">
        <v>2</v>
      </c>
      <c r="AT400" s="79" t="str">
        <f>IF(OR(F400="",AI400=""),"",IF(AND((F400&lt;=85),(AI400&gt;=15)),"O","X"))</f>
        <v>O</v>
      </c>
      <c r="AU400" s="79" t="str">
        <f>IF(C400="","",IF(C400&gt;=$AU$1,"O","X"))</f>
        <v>O</v>
      </c>
      <c r="AV400" s="79" t="str">
        <f>IF(AO400="","",IF(AND(AO400="O",AP400="O",AR400="O",AT400="O",AU400="O"),"후보","X"))</f>
        <v>X</v>
      </c>
    </row>
    <row r="401" spans="1:48" s="37" customFormat="1" ht="12" x14ac:dyDescent="0.3">
      <c r="A401" s="74" t="s">
        <v>2086</v>
      </c>
      <c r="B401" s="75" t="s">
        <v>1745</v>
      </c>
      <c r="C401" s="85">
        <v>902</v>
      </c>
      <c r="D401" s="86">
        <v>90</v>
      </c>
      <c r="E401" s="87">
        <v>27</v>
      </c>
      <c r="F401" s="86">
        <v>70.7</v>
      </c>
      <c r="G401" s="17">
        <v>21</v>
      </c>
      <c r="H401" s="88">
        <v>352</v>
      </c>
      <c r="I401" s="89">
        <v>107000</v>
      </c>
      <c r="J401" s="89" t="s">
        <v>103</v>
      </c>
      <c r="K401" s="89">
        <v>59000</v>
      </c>
      <c r="L401" s="89" t="s">
        <v>64</v>
      </c>
      <c r="M401" s="90">
        <f>I401-K401</f>
        <v>48000</v>
      </c>
      <c r="N401" s="4">
        <f>IF(ISERROR(K401/I401),"",K401/I401)</f>
        <v>0.55140186915887845</v>
      </c>
      <c r="O401" s="91">
        <f>I401/E401</f>
        <v>3962.962962962963</v>
      </c>
      <c r="P401" s="91">
        <f>K401/E401</f>
        <v>2185.1851851851852</v>
      </c>
      <c r="Q401" s="79">
        <v>3</v>
      </c>
      <c r="R401" s="79">
        <v>1</v>
      </c>
      <c r="S401" s="79" t="s">
        <v>72</v>
      </c>
      <c r="T401" s="5">
        <v>90</v>
      </c>
      <c r="U401" s="9"/>
      <c r="W401" s="86">
        <f t="shared" si="237"/>
        <v>90</v>
      </c>
      <c r="X401" s="87">
        <f t="shared" si="237"/>
        <v>27</v>
      </c>
      <c r="Y401" s="92">
        <f t="shared" si="238"/>
        <v>352</v>
      </c>
      <c r="Z401" s="90">
        <f t="shared" si="238"/>
        <v>107000</v>
      </c>
      <c r="AA401" s="90">
        <f>K401</f>
        <v>59000</v>
      </c>
      <c r="AB401" s="90">
        <f t="shared" si="234"/>
        <v>48000</v>
      </c>
      <c r="AC401" s="4">
        <f t="shared" si="234"/>
        <v>0.55140186915887845</v>
      </c>
      <c r="AD401" s="91">
        <f t="shared" si="234"/>
        <v>3962.962962962963</v>
      </c>
      <c r="AE401" s="79" t="str">
        <f>S401</f>
        <v>계</v>
      </c>
      <c r="AF401" s="79" t="str">
        <f>Q401&amp;"/"&amp;R401</f>
        <v>3/1</v>
      </c>
      <c r="AH401" s="20" t="str">
        <f t="shared" si="235"/>
        <v>서현동 효자촌대우,대창</v>
      </c>
      <c r="AI401" s="87">
        <f t="shared" si="236"/>
        <v>27</v>
      </c>
      <c r="AJ401" s="79" t="str">
        <f>IF(AI401="","",$AJ$2)</f>
        <v>A-</v>
      </c>
      <c r="AK401" s="79" t="s">
        <v>13</v>
      </c>
      <c r="AL401" s="79" t="s">
        <v>62</v>
      </c>
      <c r="AM401" s="79" t="s">
        <v>63</v>
      </c>
      <c r="AN401" s="79" t="str">
        <f>IF(AI401="","",$AN$2)</f>
        <v>C</v>
      </c>
      <c r="AO401" s="79" t="str">
        <f>IF(N401="","",IF(N401&gt;=$AO$1/100,"O","X"))</f>
        <v>X</v>
      </c>
      <c r="AP401" s="79" t="str">
        <f>IF(I401="","",IF(I401&lt;=$AP$1,"O","X"))</f>
        <v>X</v>
      </c>
      <c r="AQ401" s="79" t="str">
        <f>IF(O401="","",IF(O401&lt;=$AQ$1,"O","X"))</f>
        <v>X</v>
      </c>
      <c r="AR401" s="79" t="str">
        <f>IF(M401="","",IF(M401&lt;=$AR$1,"O","X"))</f>
        <v>X</v>
      </c>
      <c r="AS401" s="79" t="s">
        <v>2</v>
      </c>
      <c r="AT401" s="79" t="str">
        <f>IF(OR(F401="",AI401=""),"",IF(AND((F401&lt;=85),(AI401&gt;=15)),"O","X"))</f>
        <v>O</v>
      </c>
      <c r="AU401" s="79" t="str">
        <f>IF(C401="","",IF(C401&gt;=$AU$1,"O","X"))</f>
        <v>O</v>
      </c>
      <c r="AV401" s="79" t="str">
        <f>IF(AO401="","",IF(AND(AO401="O",AP401="O",AR401="O",AT401="O",AU401="O"),"후보","X"))</f>
        <v>X</v>
      </c>
    </row>
    <row r="402" spans="1:48" s="37" customFormat="1" ht="12" x14ac:dyDescent="0.3">
      <c r="A402" s="74" t="s">
        <v>2086</v>
      </c>
      <c r="B402" s="75" t="s">
        <v>1745</v>
      </c>
      <c r="C402" s="85">
        <v>902</v>
      </c>
      <c r="D402" s="86">
        <v>105</v>
      </c>
      <c r="E402" s="87">
        <v>32</v>
      </c>
      <c r="F402" s="86">
        <v>84.7</v>
      </c>
      <c r="G402" s="17">
        <v>26</v>
      </c>
      <c r="H402" s="88">
        <v>248</v>
      </c>
      <c r="I402" s="89">
        <v>120000</v>
      </c>
      <c r="J402" s="89" t="s">
        <v>66</v>
      </c>
      <c r="K402" s="89">
        <v>68000</v>
      </c>
      <c r="L402" s="89" t="s">
        <v>66</v>
      </c>
      <c r="M402" s="90">
        <f>I402-K402</f>
        <v>52000</v>
      </c>
      <c r="N402" s="4">
        <f>IF(ISERROR(K402/I402),"",K402/I402)</f>
        <v>0.56666666666666665</v>
      </c>
      <c r="O402" s="91">
        <f>I402/E402</f>
        <v>3750</v>
      </c>
      <c r="P402" s="91">
        <f>K402/E402</f>
        <v>2125</v>
      </c>
      <c r="Q402" s="79">
        <v>3</v>
      </c>
      <c r="R402" s="79">
        <v>2</v>
      </c>
      <c r="S402" s="79" t="s">
        <v>72</v>
      </c>
      <c r="T402" s="5">
        <v>104</v>
      </c>
      <c r="U402" s="9"/>
      <c r="W402" s="86">
        <f t="shared" si="237"/>
        <v>105</v>
      </c>
      <c r="X402" s="87">
        <f t="shared" si="237"/>
        <v>32</v>
      </c>
      <c r="Y402" s="92">
        <f t="shared" si="238"/>
        <v>248</v>
      </c>
      <c r="Z402" s="90">
        <f t="shared" si="238"/>
        <v>120000</v>
      </c>
      <c r="AA402" s="90">
        <f>K402</f>
        <v>68000</v>
      </c>
      <c r="AB402" s="90">
        <f t="shared" si="234"/>
        <v>52000</v>
      </c>
      <c r="AC402" s="4">
        <f t="shared" si="234"/>
        <v>0.56666666666666665</v>
      </c>
      <c r="AD402" s="91">
        <f t="shared" si="234"/>
        <v>3750</v>
      </c>
      <c r="AE402" s="79" t="str">
        <f>S402</f>
        <v>계</v>
      </c>
      <c r="AF402" s="79" t="str">
        <f>Q402&amp;"/"&amp;R402</f>
        <v>3/2</v>
      </c>
      <c r="AH402" s="20" t="str">
        <f t="shared" si="235"/>
        <v>서현동 효자촌대우,대창</v>
      </c>
      <c r="AI402" s="87">
        <f t="shared" si="236"/>
        <v>32</v>
      </c>
      <c r="AJ402" s="79" t="str">
        <f>IF(AI402="","",$AJ$2)</f>
        <v>A-</v>
      </c>
      <c r="AK402" s="79" t="s">
        <v>13</v>
      </c>
      <c r="AL402" s="79" t="s">
        <v>62</v>
      </c>
      <c r="AM402" s="79" t="s">
        <v>63</v>
      </c>
      <c r="AN402" s="79" t="str">
        <f>IF(AI402="","",$AN$2)</f>
        <v>C</v>
      </c>
      <c r="AO402" s="79" t="str">
        <f>IF(N402="","",IF(N402&gt;=$AO$1/100,"O","X"))</f>
        <v>X</v>
      </c>
      <c r="AP402" s="79" t="str">
        <f>IF(I402="","",IF(I402&lt;=$AP$1,"O","X"))</f>
        <v>X</v>
      </c>
      <c r="AQ402" s="79" t="str">
        <f>IF(O402="","",IF(O402&lt;=$AQ$1,"O","X"))</f>
        <v>X</v>
      </c>
      <c r="AR402" s="79" t="str">
        <f>IF(M402="","",IF(M402&lt;=$AR$1,"O","X"))</f>
        <v>X</v>
      </c>
      <c r="AS402" s="79" t="s">
        <v>2</v>
      </c>
      <c r="AT402" s="79" t="str">
        <f>IF(OR(F402="",AI402=""),"",IF(AND((F402&lt;=85),(AI402&gt;=15)),"O","X"))</f>
        <v>O</v>
      </c>
      <c r="AU402" s="79" t="str">
        <f>IF(C402="","",IF(C402&gt;=$AU$1,"O","X"))</f>
        <v>O</v>
      </c>
      <c r="AV402" s="79" t="str">
        <f>IF(AO402="","",IF(AND(AO402="O",AP402="O",AR402="O",AT402="O",AU402="O"),"후보","X"))</f>
        <v>X</v>
      </c>
    </row>
    <row r="403" spans="1:48" s="37" customFormat="1" ht="12" x14ac:dyDescent="0.3">
      <c r="A403" s="74" t="s">
        <v>2087</v>
      </c>
      <c r="B403" s="75" t="s">
        <v>1799</v>
      </c>
      <c r="C403" s="85">
        <v>648</v>
      </c>
      <c r="D403" s="86">
        <v>72.400000000000006</v>
      </c>
      <c r="E403" s="87">
        <v>22</v>
      </c>
      <c r="F403" s="86">
        <v>59.8</v>
      </c>
      <c r="G403" s="17">
        <v>18</v>
      </c>
      <c r="H403" s="88">
        <v>60</v>
      </c>
      <c r="I403" s="89">
        <v>110000</v>
      </c>
      <c r="J403" s="89" t="s">
        <v>66</v>
      </c>
      <c r="K403" s="89"/>
      <c r="L403" s="89"/>
      <c r="M403" s="90">
        <f t="shared" ref="M403:M408" si="239">I403-K403</f>
        <v>110000</v>
      </c>
      <c r="N403" s="4">
        <f t="shared" ref="N403:N408" si="240">IF(ISERROR(K403/I403),"",K403/I403)</f>
        <v>0</v>
      </c>
      <c r="O403" s="91">
        <f t="shared" ref="O403:O408" si="241">I403/E403</f>
        <v>5000</v>
      </c>
      <c r="P403" s="91">
        <f t="shared" ref="P403:P408" si="242">K403/E403</f>
        <v>0</v>
      </c>
      <c r="Q403" s="79">
        <v>3</v>
      </c>
      <c r="R403" s="79">
        <v>1</v>
      </c>
      <c r="S403" s="79" t="s">
        <v>72</v>
      </c>
      <c r="T403" s="5">
        <v>72</v>
      </c>
      <c r="U403" s="9"/>
      <c r="W403" s="86">
        <f t="shared" si="237"/>
        <v>72.400000000000006</v>
      </c>
      <c r="X403" s="87">
        <f t="shared" si="237"/>
        <v>22</v>
      </c>
      <c r="Y403" s="92">
        <f t="shared" si="238"/>
        <v>60</v>
      </c>
      <c r="Z403" s="90">
        <f t="shared" si="238"/>
        <v>110000</v>
      </c>
      <c r="AA403" s="90">
        <f t="shared" ref="AA403:AA408" si="243">K403</f>
        <v>0</v>
      </c>
      <c r="AB403" s="90">
        <f t="shared" si="234"/>
        <v>110000</v>
      </c>
      <c r="AC403" s="4">
        <f t="shared" si="234"/>
        <v>0</v>
      </c>
      <c r="AD403" s="91">
        <f t="shared" si="234"/>
        <v>5000</v>
      </c>
      <c r="AE403" s="79" t="str">
        <f t="shared" ref="AE403:AE408" si="244">S403</f>
        <v>계</v>
      </c>
      <c r="AF403" s="79" t="str">
        <f t="shared" ref="AF403:AF408" si="245">Q403&amp;"/"&amp;R403</f>
        <v>3/1</v>
      </c>
      <c r="AH403" s="20" t="str">
        <f t="shared" si="235"/>
        <v>서현동 효자촌동아</v>
      </c>
      <c r="AI403" s="87">
        <f t="shared" si="236"/>
        <v>22</v>
      </c>
      <c r="AJ403" s="79" t="str">
        <f t="shared" ref="AJ403:AJ408" si="246">IF(AI403="","",$AJ$2)</f>
        <v>A-</v>
      </c>
      <c r="AK403" s="79" t="s">
        <v>13</v>
      </c>
      <c r="AL403" s="79" t="s">
        <v>62</v>
      </c>
      <c r="AM403" s="79" t="s">
        <v>63</v>
      </c>
      <c r="AN403" s="79" t="str">
        <f t="shared" ref="AN403:AN408" si="247">IF(AI403="","",$AN$2)</f>
        <v>C</v>
      </c>
      <c r="AO403" s="79" t="str">
        <f t="shared" ref="AO403:AO408" si="248">IF(N403="","",IF(N403&gt;=$AO$1/100,"O","X"))</f>
        <v>X</v>
      </c>
      <c r="AP403" s="79" t="str">
        <f t="shared" ref="AP403:AP408" si="249">IF(I403="","",IF(I403&lt;=$AP$1,"O","X"))</f>
        <v>X</v>
      </c>
      <c r="AQ403" s="79" t="str">
        <f t="shared" ref="AQ403:AQ408" si="250">IF(O403="","",IF(O403&lt;=$AQ$1,"O","X"))</f>
        <v>X</v>
      </c>
      <c r="AR403" s="79" t="str">
        <f t="shared" ref="AR403:AR408" si="251">IF(M403="","",IF(M403&lt;=$AR$1,"O","X"))</f>
        <v>X</v>
      </c>
      <c r="AS403" s="79" t="s">
        <v>2</v>
      </c>
      <c r="AT403" s="79" t="str">
        <f t="shared" ref="AT403:AT408" si="252">IF(OR(F403="",AI403=""),"",IF(AND((F403&lt;=85),(AI403&gt;=15)),"O","X"))</f>
        <v>O</v>
      </c>
      <c r="AU403" s="79" t="str">
        <f t="shared" ref="AU403:AU408" si="253">IF(C403="","",IF(C403&gt;=$AU$1,"O","X"))</f>
        <v>O</v>
      </c>
      <c r="AV403" s="79" t="str">
        <f t="shared" ref="AV403:AV408" si="254">IF(AO403="","",IF(AND(AO403="O",AP403="O",AR403="O",AT403="O",AU403="O"),"후보","X"))</f>
        <v>X</v>
      </c>
    </row>
    <row r="404" spans="1:48" s="37" customFormat="1" ht="12" x14ac:dyDescent="0.3">
      <c r="A404" s="74" t="s">
        <v>2087</v>
      </c>
      <c r="B404" s="75" t="s">
        <v>1799</v>
      </c>
      <c r="C404" s="85">
        <v>648</v>
      </c>
      <c r="D404" s="86">
        <v>106.1</v>
      </c>
      <c r="E404" s="87">
        <v>32</v>
      </c>
      <c r="F404" s="86">
        <v>84.7</v>
      </c>
      <c r="G404" s="17">
        <v>26</v>
      </c>
      <c r="H404" s="88">
        <v>192</v>
      </c>
      <c r="I404" s="89">
        <v>135000</v>
      </c>
      <c r="J404" s="89" t="s">
        <v>66</v>
      </c>
      <c r="K404" s="89">
        <v>72000</v>
      </c>
      <c r="L404" s="89" t="s">
        <v>79</v>
      </c>
      <c r="M404" s="90">
        <f t="shared" si="239"/>
        <v>63000</v>
      </c>
      <c r="N404" s="4">
        <f t="shared" si="240"/>
        <v>0.53333333333333333</v>
      </c>
      <c r="O404" s="91">
        <f t="shared" si="241"/>
        <v>4218.75</v>
      </c>
      <c r="P404" s="91">
        <f t="shared" si="242"/>
        <v>2250</v>
      </c>
      <c r="Q404" s="79">
        <v>3</v>
      </c>
      <c r="R404" s="79">
        <v>2</v>
      </c>
      <c r="S404" s="79" t="s">
        <v>72</v>
      </c>
      <c r="T404" s="5">
        <v>106</v>
      </c>
      <c r="U404" s="9"/>
      <c r="W404" s="86">
        <f t="shared" si="237"/>
        <v>106.1</v>
      </c>
      <c r="X404" s="87">
        <f t="shared" si="237"/>
        <v>32</v>
      </c>
      <c r="Y404" s="92">
        <f t="shared" si="238"/>
        <v>192</v>
      </c>
      <c r="Z404" s="90">
        <f t="shared" si="238"/>
        <v>135000</v>
      </c>
      <c r="AA404" s="90">
        <f t="shared" si="243"/>
        <v>72000</v>
      </c>
      <c r="AB404" s="90">
        <f t="shared" ref="AB404:AD419" si="255">M404</f>
        <v>63000</v>
      </c>
      <c r="AC404" s="4">
        <f t="shared" si="255"/>
        <v>0.53333333333333333</v>
      </c>
      <c r="AD404" s="91">
        <f t="shared" si="255"/>
        <v>4218.75</v>
      </c>
      <c r="AE404" s="79" t="str">
        <f t="shared" si="244"/>
        <v>계</v>
      </c>
      <c r="AF404" s="79" t="str">
        <f t="shared" si="245"/>
        <v>3/2</v>
      </c>
      <c r="AH404" s="20" t="str">
        <f t="shared" si="235"/>
        <v>서현동 효자촌동아</v>
      </c>
      <c r="AI404" s="87">
        <f t="shared" si="236"/>
        <v>32</v>
      </c>
      <c r="AJ404" s="79" t="str">
        <f t="shared" si="246"/>
        <v>A-</v>
      </c>
      <c r="AK404" s="79" t="s">
        <v>13</v>
      </c>
      <c r="AL404" s="79" t="s">
        <v>62</v>
      </c>
      <c r="AM404" s="79" t="s">
        <v>63</v>
      </c>
      <c r="AN404" s="79" t="str">
        <f t="shared" si="247"/>
        <v>C</v>
      </c>
      <c r="AO404" s="79" t="str">
        <f t="shared" si="248"/>
        <v>X</v>
      </c>
      <c r="AP404" s="79" t="str">
        <f t="shared" si="249"/>
        <v>X</v>
      </c>
      <c r="AQ404" s="79" t="str">
        <f t="shared" si="250"/>
        <v>X</v>
      </c>
      <c r="AR404" s="79" t="str">
        <f t="shared" si="251"/>
        <v>X</v>
      </c>
      <c r="AS404" s="79" t="s">
        <v>2</v>
      </c>
      <c r="AT404" s="79" t="str">
        <f t="shared" si="252"/>
        <v>O</v>
      </c>
      <c r="AU404" s="79" t="str">
        <f t="shared" si="253"/>
        <v>O</v>
      </c>
      <c r="AV404" s="79" t="str">
        <f t="shared" si="254"/>
        <v>X</v>
      </c>
    </row>
    <row r="405" spans="1:48" s="37" customFormat="1" ht="12" x14ac:dyDescent="0.3">
      <c r="A405" s="74" t="s">
        <v>2087</v>
      </c>
      <c r="B405" s="75" t="s">
        <v>2088</v>
      </c>
      <c r="C405" s="85">
        <v>648</v>
      </c>
      <c r="D405" s="86">
        <v>125</v>
      </c>
      <c r="E405" s="87">
        <v>38</v>
      </c>
      <c r="F405" s="86">
        <v>101.8</v>
      </c>
      <c r="G405" s="17">
        <v>31</v>
      </c>
      <c r="H405" s="88">
        <v>112</v>
      </c>
      <c r="I405" s="89">
        <v>148000</v>
      </c>
      <c r="J405" s="89" t="s">
        <v>66</v>
      </c>
      <c r="K405" s="89">
        <v>70000</v>
      </c>
      <c r="L405" s="89" t="s">
        <v>59</v>
      </c>
      <c r="M405" s="90">
        <f t="shared" si="239"/>
        <v>78000</v>
      </c>
      <c r="N405" s="4">
        <f t="shared" si="240"/>
        <v>0.47297297297297297</v>
      </c>
      <c r="O405" s="91">
        <f t="shared" si="241"/>
        <v>3894.7368421052633</v>
      </c>
      <c r="P405" s="91">
        <f t="shared" si="242"/>
        <v>1842.1052631578948</v>
      </c>
      <c r="Q405" s="79">
        <v>4</v>
      </c>
      <c r="R405" s="79">
        <v>2</v>
      </c>
      <c r="S405" s="79" t="s">
        <v>72</v>
      </c>
      <c r="T405" s="5">
        <v>125</v>
      </c>
      <c r="U405" s="9"/>
      <c r="W405" s="86">
        <f t="shared" si="237"/>
        <v>125</v>
      </c>
      <c r="X405" s="87">
        <f t="shared" si="237"/>
        <v>38</v>
      </c>
      <c r="Y405" s="92">
        <f t="shared" si="238"/>
        <v>112</v>
      </c>
      <c r="Z405" s="90">
        <f t="shared" si="238"/>
        <v>148000</v>
      </c>
      <c r="AA405" s="90">
        <f t="shared" si="243"/>
        <v>70000</v>
      </c>
      <c r="AB405" s="90">
        <f t="shared" si="255"/>
        <v>78000</v>
      </c>
      <c r="AC405" s="4">
        <f t="shared" si="255"/>
        <v>0.47297297297297297</v>
      </c>
      <c r="AD405" s="91">
        <f t="shared" si="255"/>
        <v>3894.7368421052633</v>
      </c>
      <c r="AE405" s="79" t="str">
        <f t="shared" si="244"/>
        <v>계</v>
      </c>
      <c r="AF405" s="79" t="str">
        <f t="shared" si="245"/>
        <v>4/2</v>
      </c>
      <c r="AH405" s="20" t="str">
        <f t="shared" si="235"/>
        <v>서현동 효자촌동아</v>
      </c>
      <c r="AI405" s="87">
        <f t="shared" si="236"/>
        <v>38</v>
      </c>
      <c r="AJ405" s="79" t="str">
        <f t="shared" si="246"/>
        <v>A-</v>
      </c>
      <c r="AK405" s="79" t="s">
        <v>13</v>
      </c>
      <c r="AL405" s="79" t="s">
        <v>62</v>
      </c>
      <c r="AM405" s="79" t="s">
        <v>63</v>
      </c>
      <c r="AN405" s="79" t="str">
        <f t="shared" si="247"/>
        <v>C</v>
      </c>
      <c r="AO405" s="79" t="str">
        <f t="shared" si="248"/>
        <v>X</v>
      </c>
      <c r="AP405" s="79" t="str">
        <f t="shared" si="249"/>
        <v>X</v>
      </c>
      <c r="AQ405" s="79" t="str">
        <f t="shared" si="250"/>
        <v>X</v>
      </c>
      <c r="AR405" s="79" t="str">
        <f t="shared" si="251"/>
        <v>X</v>
      </c>
      <c r="AS405" s="79" t="s">
        <v>2</v>
      </c>
      <c r="AT405" s="79" t="str">
        <f t="shared" si="252"/>
        <v>X</v>
      </c>
      <c r="AU405" s="79" t="str">
        <f t="shared" si="253"/>
        <v>O</v>
      </c>
      <c r="AV405" s="79" t="str">
        <f t="shared" si="254"/>
        <v>X</v>
      </c>
    </row>
    <row r="406" spans="1:48" s="37" customFormat="1" ht="12" x14ac:dyDescent="0.3">
      <c r="A406" s="74" t="s">
        <v>2089</v>
      </c>
      <c r="B406" s="75" t="s">
        <v>1799</v>
      </c>
      <c r="C406" s="85">
        <v>648</v>
      </c>
      <c r="D406" s="86">
        <v>153.5</v>
      </c>
      <c r="E406" s="87">
        <v>46</v>
      </c>
      <c r="F406" s="86">
        <v>128.30000000000001</v>
      </c>
      <c r="G406" s="17">
        <v>39</v>
      </c>
      <c r="H406" s="88">
        <v>210</v>
      </c>
      <c r="I406" s="89">
        <v>155000</v>
      </c>
      <c r="J406" s="89" t="s">
        <v>66</v>
      </c>
      <c r="K406" s="89">
        <v>85000</v>
      </c>
      <c r="L406" s="89" t="s">
        <v>66</v>
      </c>
      <c r="M406" s="90">
        <f t="shared" si="239"/>
        <v>70000</v>
      </c>
      <c r="N406" s="4">
        <f t="shared" si="240"/>
        <v>0.54838709677419351</v>
      </c>
      <c r="O406" s="91">
        <f t="shared" si="241"/>
        <v>3369.5652173913045</v>
      </c>
      <c r="P406" s="91">
        <f t="shared" si="242"/>
        <v>1847.8260869565217</v>
      </c>
      <c r="Q406" s="79">
        <v>4</v>
      </c>
      <c r="R406" s="79">
        <v>2</v>
      </c>
      <c r="S406" s="79" t="s">
        <v>72</v>
      </c>
      <c r="T406" s="5">
        <v>153</v>
      </c>
      <c r="U406" s="9"/>
      <c r="W406" s="86">
        <f t="shared" si="237"/>
        <v>153.5</v>
      </c>
      <c r="X406" s="87">
        <f t="shared" si="237"/>
        <v>46</v>
      </c>
      <c r="Y406" s="92">
        <f t="shared" si="238"/>
        <v>210</v>
      </c>
      <c r="Z406" s="90">
        <f t="shared" si="238"/>
        <v>155000</v>
      </c>
      <c r="AA406" s="90">
        <f t="shared" si="243"/>
        <v>85000</v>
      </c>
      <c r="AB406" s="90">
        <f t="shared" si="255"/>
        <v>70000</v>
      </c>
      <c r="AC406" s="4">
        <f t="shared" si="255"/>
        <v>0.54838709677419351</v>
      </c>
      <c r="AD406" s="91">
        <f t="shared" si="255"/>
        <v>3369.5652173913045</v>
      </c>
      <c r="AE406" s="79" t="str">
        <f t="shared" si="244"/>
        <v>계</v>
      </c>
      <c r="AF406" s="79" t="str">
        <f t="shared" si="245"/>
        <v>4/2</v>
      </c>
      <c r="AH406" s="20" t="str">
        <f t="shared" si="235"/>
        <v>서현동 효자촌동아</v>
      </c>
      <c r="AI406" s="87">
        <f t="shared" si="236"/>
        <v>46</v>
      </c>
      <c r="AJ406" s="79" t="str">
        <f t="shared" si="246"/>
        <v>A-</v>
      </c>
      <c r="AK406" s="79" t="s">
        <v>13</v>
      </c>
      <c r="AL406" s="79" t="s">
        <v>62</v>
      </c>
      <c r="AM406" s="79" t="s">
        <v>63</v>
      </c>
      <c r="AN406" s="79" t="str">
        <f t="shared" si="247"/>
        <v>C</v>
      </c>
      <c r="AO406" s="79" t="str">
        <f t="shared" si="248"/>
        <v>X</v>
      </c>
      <c r="AP406" s="79" t="str">
        <f t="shared" si="249"/>
        <v>X</v>
      </c>
      <c r="AQ406" s="79" t="str">
        <f t="shared" si="250"/>
        <v>X</v>
      </c>
      <c r="AR406" s="79" t="str">
        <f t="shared" si="251"/>
        <v>X</v>
      </c>
      <c r="AS406" s="79" t="s">
        <v>2</v>
      </c>
      <c r="AT406" s="79" t="str">
        <f t="shared" si="252"/>
        <v>X</v>
      </c>
      <c r="AU406" s="79" t="str">
        <f t="shared" si="253"/>
        <v>O</v>
      </c>
      <c r="AV406" s="79" t="str">
        <f t="shared" si="254"/>
        <v>X</v>
      </c>
    </row>
    <row r="407" spans="1:48" s="37" customFormat="1" ht="12" x14ac:dyDescent="0.3">
      <c r="A407" s="74" t="s">
        <v>2087</v>
      </c>
      <c r="B407" s="75" t="s">
        <v>1799</v>
      </c>
      <c r="C407" s="85">
        <v>648</v>
      </c>
      <c r="D407" s="86">
        <v>165.4</v>
      </c>
      <c r="E407" s="87">
        <v>50</v>
      </c>
      <c r="F407" s="86">
        <v>134.69999999999999</v>
      </c>
      <c r="G407" s="17">
        <v>41</v>
      </c>
      <c r="H407" s="88">
        <v>8</v>
      </c>
      <c r="I407" s="89"/>
      <c r="J407" s="89"/>
      <c r="K407" s="89"/>
      <c r="L407" s="89"/>
      <c r="M407" s="90">
        <f t="shared" si="239"/>
        <v>0</v>
      </c>
      <c r="N407" s="4" t="str">
        <f t="shared" si="240"/>
        <v/>
      </c>
      <c r="O407" s="91">
        <f t="shared" si="241"/>
        <v>0</v>
      </c>
      <c r="P407" s="91">
        <f t="shared" si="242"/>
        <v>0</v>
      </c>
      <c r="Q407" s="79">
        <v>5</v>
      </c>
      <c r="R407" s="79">
        <v>3</v>
      </c>
      <c r="S407" s="79" t="s">
        <v>72</v>
      </c>
      <c r="T407" s="5">
        <v>165</v>
      </c>
      <c r="U407" s="9"/>
      <c r="W407" s="86">
        <f t="shared" si="237"/>
        <v>165.4</v>
      </c>
      <c r="X407" s="87">
        <f t="shared" si="237"/>
        <v>50</v>
      </c>
      <c r="Y407" s="92">
        <f t="shared" si="238"/>
        <v>8</v>
      </c>
      <c r="Z407" s="90">
        <f t="shared" si="238"/>
        <v>0</v>
      </c>
      <c r="AA407" s="90">
        <f t="shared" si="243"/>
        <v>0</v>
      </c>
      <c r="AB407" s="90">
        <f t="shared" si="255"/>
        <v>0</v>
      </c>
      <c r="AC407" s="4" t="str">
        <f t="shared" si="255"/>
        <v/>
      </c>
      <c r="AD407" s="91">
        <f t="shared" si="255"/>
        <v>0</v>
      </c>
      <c r="AE407" s="79" t="str">
        <f t="shared" si="244"/>
        <v>계</v>
      </c>
      <c r="AF407" s="79" t="str">
        <f t="shared" si="245"/>
        <v>5/3</v>
      </c>
      <c r="AH407" s="20" t="str">
        <f t="shared" si="235"/>
        <v>서현동 효자촌동아</v>
      </c>
      <c r="AI407" s="87">
        <f t="shared" si="236"/>
        <v>50</v>
      </c>
      <c r="AJ407" s="79" t="str">
        <f t="shared" si="246"/>
        <v>A-</v>
      </c>
      <c r="AK407" s="79" t="s">
        <v>13</v>
      </c>
      <c r="AL407" s="79" t="s">
        <v>62</v>
      </c>
      <c r="AM407" s="79" t="s">
        <v>63</v>
      </c>
      <c r="AN407" s="79" t="str">
        <f t="shared" si="247"/>
        <v>C</v>
      </c>
      <c r="AO407" s="79" t="str">
        <f t="shared" si="248"/>
        <v/>
      </c>
      <c r="AP407" s="79" t="str">
        <f t="shared" si="249"/>
        <v/>
      </c>
      <c r="AQ407" s="79" t="str">
        <f t="shared" si="250"/>
        <v>O</v>
      </c>
      <c r="AR407" s="79" t="str">
        <f t="shared" si="251"/>
        <v>O</v>
      </c>
      <c r="AS407" s="79" t="s">
        <v>2</v>
      </c>
      <c r="AT407" s="79" t="str">
        <f t="shared" si="252"/>
        <v>X</v>
      </c>
      <c r="AU407" s="79" t="str">
        <f t="shared" si="253"/>
        <v>O</v>
      </c>
      <c r="AV407" s="79" t="str">
        <f t="shared" si="254"/>
        <v/>
      </c>
    </row>
    <row r="408" spans="1:48" s="37" customFormat="1" ht="12" x14ac:dyDescent="0.3">
      <c r="A408" s="74" t="s">
        <v>2087</v>
      </c>
      <c r="B408" s="75" t="s">
        <v>1799</v>
      </c>
      <c r="C408" s="85">
        <v>648</v>
      </c>
      <c r="D408" s="86">
        <v>198.4</v>
      </c>
      <c r="E408" s="87">
        <v>60</v>
      </c>
      <c r="F408" s="86">
        <v>166.8</v>
      </c>
      <c r="G408" s="17">
        <v>50</v>
      </c>
      <c r="H408" s="88">
        <v>66</v>
      </c>
      <c r="I408" s="89">
        <v>195000</v>
      </c>
      <c r="J408" s="89" t="s">
        <v>65</v>
      </c>
      <c r="K408" s="89"/>
      <c r="L408" s="89"/>
      <c r="M408" s="90">
        <f t="shared" si="239"/>
        <v>195000</v>
      </c>
      <c r="N408" s="4">
        <f t="shared" si="240"/>
        <v>0</v>
      </c>
      <c r="O408" s="91">
        <f t="shared" si="241"/>
        <v>3250</v>
      </c>
      <c r="P408" s="91">
        <f t="shared" si="242"/>
        <v>0</v>
      </c>
      <c r="Q408" s="79">
        <v>5</v>
      </c>
      <c r="R408" s="79">
        <v>2</v>
      </c>
      <c r="S408" s="79" t="s">
        <v>72</v>
      </c>
      <c r="T408" s="5">
        <v>198</v>
      </c>
      <c r="U408" s="9"/>
      <c r="W408" s="86">
        <f t="shared" si="237"/>
        <v>198.4</v>
      </c>
      <c r="X408" s="87">
        <f t="shared" si="237"/>
        <v>60</v>
      </c>
      <c r="Y408" s="92">
        <f t="shared" si="238"/>
        <v>66</v>
      </c>
      <c r="Z408" s="90">
        <f t="shared" si="238"/>
        <v>195000</v>
      </c>
      <c r="AA408" s="90">
        <f t="shared" si="243"/>
        <v>0</v>
      </c>
      <c r="AB408" s="90">
        <f t="shared" si="255"/>
        <v>195000</v>
      </c>
      <c r="AC408" s="4">
        <f t="shared" si="255"/>
        <v>0</v>
      </c>
      <c r="AD408" s="91">
        <f t="shared" si="255"/>
        <v>3250</v>
      </c>
      <c r="AE408" s="79" t="str">
        <f t="shared" si="244"/>
        <v>계</v>
      </c>
      <c r="AF408" s="79" t="str">
        <f t="shared" si="245"/>
        <v>5/2</v>
      </c>
      <c r="AH408" s="20" t="str">
        <f t="shared" si="235"/>
        <v>서현동 효자촌동아</v>
      </c>
      <c r="AI408" s="87">
        <f t="shared" si="236"/>
        <v>60</v>
      </c>
      <c r="AJ408" s="79" t="str">
        <f t="shared" si="246"/>
        <v>A-</v>
      </c>
      <c r="AK408" s="79" t="s">
        <v>13</v>
      </c>
      <c r="AL408" s="79" t="s">
        <v>62</v>
      </c>
      <c r="AM408" s="79" t="s">
        <v>63</v>
      </c>
      <c r="AN408" s="79" t="str">
        <f t="shared" si="247"/>
        <v>C</v>
      </c>
      <c r="AO408" s="79" t="str">
        <f t="shared" si="248"/>
        <v>X</v>
      </c>
      <c r="AP408" s="79" t="str">
        <f t="shared" si="249"/>
        <v>X</v>
      </c>
      <c r="AQ408" s="79" t="str">
        <f t="shared" si="250"/>
        <v>X</v>
      </c>
      <c r="AR408" s="79" t="str">
        <f t="shared" si="251"/>
        <v>X</v>
      </c>
      <c r="AS408" s="79" t="s">
        <v>2</v>
      </c>
      <c r="AT408" s="79" t="str">
        <f t="shared" si="252"/>
        <v>X</v>
      </c>
      <c r="AU408" s="79" t="str">
        <f t="shared" si="253"/>
        <v>O</v>
      </c>
      <c r="AV408" s="79" t="str">
        <f t="shared" si="254"/>
        <v>X</v>
      </c>
    </row>
    <row r="409" spans="1:48" s="37" customFormat="1" ht="12" x14ac:dyDescent="0.3">
      <c r="A409" s="74" t="s">
        <v>2090</v>
      </c>
      <c r="B409" s="75" t="s">
        <v>1745</v>
      </c>
      <c r="C409" s="85">
        <v>872</v>
      </c>
      <c r="D409" s="86">
        <v>73.5</v>
      </c>
      <c r="E409" s="87">
        <v>22</v>
      </c>
      <c r="F409" s="86">
        <v>53.8</v>
      </c>
      <c r="G409" s="17">
        <v>16</v>
      </c>
      <c r="H409" s="88">
        <v>288</v>
      </c>
      <c r="I409" s="89">
        <v>90000</v>
      </c>
      <c r="J409" s="89" t="s">
        <v>71</v>
      </c>
      <c r="K409" s="89">
        <v>43000</v>
      </c>
      <c r="L409" s="89" t="s">
        <v>79</v>
      </c>
      <c r="M409" s="90">
        <f>I409-K409</f>
        <v>47000</v>
      </c>
      <c r="N409" s="4">
        <f>IF(ISERROR(K409/I409),"",K409/I409)</f>
        <v>0.4777777777777778</v>
      </c>
      <c r="O409" s="91">
        <f>I409/E409</f>
        <v>4090.909090909091</v>
      </c>
      <c r="P409" s="91">
        <f>K409/E409</f>
        <v>1954.5454545454545</v>
      </c>
      <c r="Q409" s="79">
        <v>2</v>
      </c>
      <c r="R409" s="79">
        <v>1</v>
      </c>
      <c r="S409" s="79" t="s">
        <v>61</v>
      </c>
      <c r="T409" s="5">
        <v>73</v>
      </c>
      <c r="U409" s="9"/>
      <c r="W409" s="86">
        <f t="shared" si="237"/>
        <v>73.5</v>
      </c>
      <c r="X409" s="87">
        <f t="shared" si="237"/>
        <v>22</v>
      </c>
      <c r="Y409" s="92">
        <f t="shared" si="238"/>
        <v>288</v>
      </c>
      <c r="Z409" s="90">
        <f t="shared" si="238"/>
        <v>90000</v>
      </c>
      <c r="AA409" s="90">
        <f>K409</f>
        <v>43000</v>
      </c>
      <c r="AB409" s="90">
        <f t="shared" si="255"/>
        <v>47000</v>
      </c>
      <c r="AC409" s="4">
        <f t="shared" si="255"/>
        <v>0.4777777777777778</v>
      </c>
      <c r="AD409" s="91">
        <f t="shared" si="255"/>
        <v>4090.909090909091</v>
      </c>
      <c r="AE409" s="79" t="str">
        <f>S409</f>
        <v>복</v>
      </c>
      <c r="AF409" s="79" t="str">
        <f>Q409&amp;"/"&amp;R409</f>
        <v>2/1</v>
      </c>
      <c r="AH409" s="20" t="str">
        <f t="shared" si="235"/>
        <v>서현동 효자촌화성,럭키</v>
      </c>
      <c r="AI409" s="87">
        <f t="shared" si="236"/>
        <v>22</v>
      </c>
      <c r="AJ409" s="79" t="str">
        <f>IF(AI409="","",$AJ$2)</f>
        <v>A-</v>
      </c>
      <c r="AK409" s="79" t="s">
        <v>13</v>
      </c>
      <c r="AL409" s="79" t="s">
        <v>62</v>
      </c>
      <c r="AM409" s="79" t="s">
        <v>63</v>
      </c>
      <c r="AN409" s="79" t="str">
        <f>IF(AI409="","",$AN$2)</f>
        <v>C</v>
      </c>
      <c r="AO409" s="79" t="str">
        <f>IF(N409="","",IF(N409&gt;=$AO$1/100,"O","X"))</f>
        <v>X</v>
      </c>
      <c r="AP409" s="79" t="str">
        <f>IF(I409="","",IF(I409&lt;=$AP$1,"O","X"))</f>
        <v>X</v>
      </c>
      <c r="AQ409" s="79" t="str">
        <f>IF(O409="","",IF(O409&lt;=$AQ$1,"O","X"))</f>
        <v>X</v>
      </c>
      <c r="AR409" s="79" t="str">
        <f>IF(M409="","",IF(M409&lt;=$AR$1,"O","X"))</f>
        <v>X</v>
      </c>
      <c r="AS409" s="79" t="s">
        <v>2</v>
      </c>
      <c r="AT409" s="79" t="str">
        <f>IF(OR(F409="",AI409=""),"",IF(AND((F409&lt;=85),(AI409&gt;=15)),"O","X"))</f>
        <v>O</v>
      </c>
      <c r="AU409" s="79" t="str">
        <f>IF(C409="","",IF(C409&gt;=$AU$1,"O","X"))</f>
        <v>O</v>
      </c>
      <c r="AV409" s="79" t="str">
        <f>IF(AO409="","",IF(AND(AO409="O",AP409="O",AR409="O",AT409="O",AU409="O"),"후보","X"))</f>
        <v>X</v>
      </c>
    </row>
    <row r="410" spans="1:48" s="37" customFormat="1" ht="12" x14ac:dyDescent="0.3">
      <c r="A410" s="74" t="s">
        <v>2090</v>
      </c>
      <c r="B410" s="75" t="s">
        <v>1745</v>
      </c>
      <c r="C410" s="85">
        <v>872</v>
      </c>
      <c r="D410" s="86">
        <v>90</v>
      </c>
      <c r="E410" s="87">
        <v>27</v>
      </c>
      <c r="F410" s="86">
        <v>70.7</v>
      </c>
      <c r="G410" s="17">
        <v>21</v>
      </c>
      <c r="H410" s="88">
        <v>340</v>
      </c>
      <c r="I410" s="89">
        <v>110000</v>
      </c>
      <c r="J410" s="89" t="s">
        <v>71</v>
      </c>
      <c r="K410" s="89">
        <v>65000</v>
      </c>
      <c r="L410" s="89" t="s">
        <v>82</v>
      </c>
      <c r="M410" s="90">
        <f>I410-K410</f>
        <v>45000</v>
      </c>
      <c r="N410" s="4">
        <f>IF(ISERROR(K410/I410),"",K410/I410)</f>
        <v>0.59090909090909094</v>
      </c>
      <c r="O410" s="91">
        <f>I410/E410</f>
        <v>4074.0740740740739</v>
      </c>
      <c r="P410" s="91">
        <f>K410/E410</f>
        <v>2407.4074074074074</v>
      </c>
      <c r="Q410" s="79">
        <v>3</v>
      </c>
      <c r="R410" s="79">
        <v>1</v>
      </c>
      <c r="S410" s="79" t="s">
        <v>72</v>
      </c>
      <c r="T410" s="5">
        <v>90</v>
      </c>
      <c r="U410" s="9"/>
      <c r="W410" s="86">
        <f t="shared" si="237"/>
        <v>90</v>
      </c>
      <c r="X410" s="87">
        <f t="shared" si="237"/>
        <v>27</v>
      </c>
      <c r="Y410" s="92">
        <f t="shared" si="238"/>
        <v>340</v>
      </c>
      <c r="Z410" s="90">
        <f t="shared" si="238"/>
        <v>110000</v>
      </c>
      <c r="AA410" s="90">
        <f>K410</f>
        <v>65000</v>
      </c>
      <c r="AB410" s="90">
        <f t="shared" si="255"/>
        <v>45000</v>
      </c>
      <c r="AC410" s="4">
        <f t="shared" si="255"/>
        <v>0.59090909090909094</v>
      </c>
      <c r="AD410" s="91">
        <f t="shared" si="255"/>
        <v>4074.0740740740739</v>
      </c>
      <c r="AE410" s="79" t="str">
        <f>S410</f>
        <v>계</v>
      </c>
      <c r="AF410" s="79" t="str">
        <f>Q410&amp;"/"&amp;R410</f>
        <v>3/1</v>
      </c>
      <c r="AH410" s="20" t="str">
        <f t="shared" si="235"/>
        <v>서현동 효자촌화성,럭키</v>
      </c>
      <c r="AI410" s="87">
        <f t="shared" si="236"/>
        <v>27</v>
      </c>
      <c r="AJ410" s="79" t="str">
        <f>IF(AI410="","",$AJ$2)</f>
        <v>A-</v>
      </c>
      <c r="AK410" s="79" t="s">
        <v>13</v>
      </c>
      <c r="AL410" s="79" t="s">
        <v>62</v>
      </c>
      <c r="AM410" s="79" t="s">
        <v>63</v>
      </c>
      <c r="AN410" s="79" t="str">
        <f>IF(AI410="","",$AN$2)</f>
        <v>C</v>
      </c>
      <c r="AO410" s="79" t="str">
        <f>IF(N410="","",IF(N410&gt;=$AO$1/100,"O","X"))</f>
        <v>X</v>
      </c>
      <c r="AP410" s="79" t="str">
        <f>IF(I410="","",IF(I410&lt;=$AP$1,"O","X"))</f>
        <v>X</v>
      </c>
      <c r="AQ410" s="79" t="str">
        <f>IF(O410="","",IF(O410&lt;=$AQ$1,"O","X"))</f>
        <v>X</v>
      </c>
      <c r="AR410" s="79" t="str">
        <f>IF(M410="","",IF(M410&lt;=$AR$1,"O","X"))</f>
        <v>X</v>
      </c>
      <c r="AS410" s="79" t="s">
        <v>2</v>
      </c>
      <c r="AT410" s="79" t="str">
        <f>IF(OR(F410="",AI410=""),"",IF(AND((F410&lt;=85),(AI410&gt;=15)),"O","X"))</f>
        <v>O</v>
      </c>
      <c r="AU410" s="79" t="str">
        <f>IF(C410="","",IF(C410&gt;=$AU$1,"O","X"))</f>
        <v>O</v>
      </c>
      <c r="AV410" s="79" t="str">
        <f>IF(AO410="","",IF(AND(AO410="O",AP410="O",AR410="O",AT410="O",AU410="O"),"후보","X"))</f>
        <v>X</v>
      </c>
    </row>
    <row r="411" spans="1:48" s="37" customFormat="1" ht="12" x14ac:dyDescent="0.3">
      <c r="A411" s="74" t="s">
        <v>2090</v>
      </c>
      <c r="B411" s="75" t="s">
        <v>1745</v>
      </c>
      <c r="C411" s="85">
        <v>872</v>
      </c>
      <c r="D411" s="86">
        <v>105</v>
      </c>
      <c r="E411" s="87">
        <v>32</v>
      </c>
      <c r="F411" s="86">
        <v>84.7</v>
      </c>
      <c r="G411" s="17">
        <v>26</v>
      </c>
      <c r="H411" s="88">
        <v>244</v>
      </c>
      <c r="I411" s="89">
        <v>122000</v>
      </c>
      <c r="J411" s="89" t="s">
        <v>74</v>
      </c>
      <c r="K411" s="89">
        <v>65000</v>
      </c>
      <c r="L411" s="89" t="s">
        <v>82</v>
      </c>
      <c r="M411" s="90">
        <f>I411-K411</f>
        <v>57000</v>
      </c>
      <c r="N411" s="4">
        <f>IF(ISERROR(K411/I411),"",K411/I411)</f>
        <v>0.53278688524590168</v>
      </c>
      <c r="O411" s="91">
        <f>I411/E411</f>
        <v>3812.5</v>
      </c>
      <c r="P411" s="91">
        <f>K411/E411</f>
        <v>2031.25</v>
      </c>
      <c r="Q411" s="79">
        <v>3</v>
      </c>
      <c r="R411" s="79">
        <v>2</v>
      </c>
      <c r="S411" s="79" t="s">
        <v>72</v>
      </c>
      <c r="T411" s="5">
        <v>104</v>
      </c>
      <c r="U411" s="9"/>
      <c r="W411" s="86">
        <f t="shared" ref="W411:X426" si="256">D411</f>
        <v>105</v>
      </c>
      <c r="X411" s="87">
        <f t="shared" si="256"/>
        <v>32</v>
      </c>
      <c r="Y411" s="92">
        <f t="shared" ref="Y411:Z426" si="257">H411</f>
        <v>244</v>
      </c>
      <c r="Z411" s="90">
        <f t="shared" si="257"/>
        <v>122000</v>
      </c>
      <c r="AA411" s="90">
        <f>K411</f>
        <v>65000</v>
      </c>
      <c r="AB411" s="90">
        <f t="shared" si="255"/>
        <v>57000</v>
      </c>
      <c r="AC411" s="4">
        <f t="shared" si="255"/>
        <v>0.53278688524590168</v>
      </c>
      <c r="AD411" s="91">
        <f t="shared" si="255"/>
        <v>3812.5</v>
      </c>
      <c r="AE411" s="79" t="str">
        <f>S411</f>
        <v>계</v>
      </c>
      <c r="AF411" s="79" t="str">
        <f>Q411&amp;"/"&amp;R411</f>
        <v>3/2</v>
      </c>
      <c r="AH411" s="20" t="str">
        <f t="shared" si="235"/>
        <v>서현동 효자촌화성,럭키</v>
      </c>
      <c r="AI411" s="87">
        <f t="shared" si="236"/>
        <v>32</v>
      </c>
      <c r="AJ411" s="79" t="str">
        <f>IF(AI411="","",$AJ$2)</f>
        <v>A-</v>
      </c>
      <c r="AK411" s="79" t="s">
        <v>13</v>
      </c>
      <c r="AL411" s="79" t="s">
        <v>62</v>
      </c>
      <c r="AM411" s="79" t="s">
        <v>63</v>
      </c>
      <c r="AN411" s="79" t="str">
        <f>IF(AI411="","",$AN$2)</f>
        <v>C</v>
      </c>
      <c r="AO411" s="79" t="str">
        <f>IF(N411="","",IF(N411&gt;=$AO$1/100,"O","X"))</f>
        <v>X</v>
      </c>
      <c r="AP411" s="79" t="str">
        <f>IF(I411="","",IF(I411&lt;=$AP$1,"O","X"))</f>
        <v>X</v>
      </c>
      <c r="AQ411" s="79" t="str">
        <f>IF(O411="","",IF(O411&lt;=$AQ$1,"O","X"))</f>
        <v>X</v>
      </c>
      <c r="AR411" s="79" t="str">
        <f>IF(M411="","",IF(M411&lt;=$AR$1,"O","X"))</f>
        <v>X</v>
      </c>
      <c r="AS411" s="79" t="s">
        <v>2</v>
      </c>
      <c r="AT411" s="79" t="str">
        <f>IF(OR(F411="",AI411=""),"",IF(AND((F411&lt;=85),(AI411&gt;=15)),"O","X"))</f>
        <v>O</v>
      </c>
      <c r="AU411" s="79" t="str">
        <f>IF(C411="","",IF(C411&gt;=$AU$1,"O","X"))</f>
        <v>O</v>
      </c>
      <c r="AV411" s="79" t="str">
        <f>IF(AO411="","",IF(AND(AO411="O",AP411="O",AR411="O",AT411="O",AU411="O"),"후보","X"))</f>
        <v>X</v>
      </c>
    </row>
    <row r="412" spans="1:48" s="37" customFormat="1" ht="12" x14ac:dyDescent="0.3">
      <c r="A412" s="74" t="s">
        <v>2091</v>
      </c>
      <c r="B412" s="75" t="s">
        <v>1797</v>
      </c>
      <c r="C412" s="85">
        <v>710</v>
      </c>
      <c r="D412" s="86">
        <v>74.900000000000006</v>
      </c>
      <c r="E412" s="87">
        <v>23</v>
      </c>
      <c r="F412" s="86">
        <v>59.8</v>
      </c>
      <c r="G412" s="17">
        <v>18</v>
      </c>
      <c r="H412" s="88">
        <v>60</v>
      </c>
      <c r="I412" s="89">
        <v>110000</v>
      </c>
      <c r="J412" s="89" t="s">
        <v>83</v>
      </c>
      <c r="K412" s="89"/>
      <c r="L412" s="89"/>
      <c r="M412" s="90">
        <f t="shared" ref="M412:M418" si="258">I412-K412</f>
        <v>110000</v>
      </c>
      <c r="N412" s="4">
        <f t="shared" ref="N412:N418" si="259">IF(ISERROR(K412/I412),"",K412/I412)</f>
        <v>0</v>
      </c>
      <c r="O412" s="91">
        <f t="shared" ref="O412:O418" si="260">I412/E412</f>
        <v>4782.608695652174</v>
      </c>
      <c r="P412" s="91">
        <f t="shared" ref="P412:P418" si="261">K412/E412</f>
        <v>0</v>
      </c>
      <c r="Q412" s="79">
        <v>3</v>
      </c>
      <c r="R412" s="79">
        <v>1</v>
      </c>
      <c r="S412" s="79" t="s">
        <v>72</v>
      </c>
      <c r="T412" s="5">
        <v>74</v>
      </c>
      <c r="U412" s="9"/>
      <c r="W412" s="86">
        <f t="shared" si="256"/>
        <v>74.900000000000006</v>
      </c>
      <c r="X412" s="87">
        <f t="shared" si="256"/>
        <v>23</v>
      </c>
      <c r="Y412" s="92">
        <f t="shared" si="257"/>
        <v>60</v>
      </c>
      <c r="Z412" s="90">
        <f t="shared" si="257"/>
        <v>110000</v>
      </c>
      <c r="AA412" s="90">
        <f t="shared" ref="AA412:AA418" si="262">K412</f>
        <v>0</v>
      </c>
      <c r="AB412" s="90">
        <f t="shared" si="255"/>
        <v>110000</v>
      </c>
      <c r="AC412" s="4">
        <f t="shared" si="255"/>
        <v>0</v>
      </c>
      <c r="AD412" s="91">
        <f t="shared" si="255"/>
        <v>4782.608695652174</v>
      </c>
      <c r="AE412" s="79" t="str">
        <f t="shared" ref="AE412:AE418" si="263">S412</f>
        <v>계</v>
      </c>
      <c r="AF412" s="79" t="str">
        <f t="shared" ref="AF412:AF418" si="264">Q412&amp;"/"&amp;R412</f>
        <v>3/1</v>
      </c>
      <c r="AH412" s="20" t="str">
        <f t="shared" si="235"/>
        <v>서현동 효자촌현대</v>
      </c>
      <c r="AI412" s="87">
        <f t="shared" si="236"/>
        <v>23</v>
      </c>
      <c r="AJ412" s="79" t="str">
        <f t="shared" ref="AJ412:AJ418" si="265">IF(AI412="","",$AJ$2)</f>
        <v>A-</v>
      </c>
      <c r="AK412" s="79" t="s">
        <v>13</v>
      </c>
      <c r="AL412" s="79" t="s">
        <v>62</v>
      </c>
      <c r="AM412" s="79" t="s">
        <v>63</v>
      </c>
      <c r="AN412" s="79" t="str">
        <f t="shared" ref="AN412:AN418" si="266">IF(AI412="","",$AN$2)</f>
        <v>C</v>
      </c>
      <c r="AO412" s="79" t="str">
        <f t="shared" ref="AO412:AO418" si="267">IF(N412="","",IF(N412&gt;=$AO$1/100,"O","X"))</f>
        <v>X</v>
      </c>
      <c r="AP412" s="79" t="str">
        <f t="shared" ref="AP412:AP418" si="268">IF(I412="","",IF(I412&lt;=$AP$1,"O","X"))</f>
        <v>X</v>
      </c>
      <c r="AQ412" s="79" t="str">
        <f t="shared" ref="AQ412:AQ418" si="269">IF(O412="","",IF(O412&lt;=$AQ$1,"O","X"))</f>
        <v>X</v>
      </c>
      <c r="AR412" s="79" t="str">
        <f t="shared" ref="AR412:AR418" si="270">IF(M412="","",IF(M412&lt;=$AR$1,"O","X"))</f>
        <v>X</v>
      </c>
      <c r="AS412" s="79" t="s">
        <v>2</v>
      </c>
      <c r="AT412" s="79" t="str">
        <f t="shared" ref="AT412:AT418" si="271">IF(OR(F412="",AI412=""),"",IF(AND((F412&lt;=85),(AI412&gt;=15)),"O","X"))</f>
        <v>O</v>
      </c>
      <c r="AU412" s="79" t="str">
        <f t="shared" ref="AU412:AU418" si="272">IF(C412="","",IF(C412&gt;=$AU$1,"O","X"))</f>
        <v>O</v>
      </c>
      <c r="AV412" s="79" t="str">
        <f t="shared" ref="AV412:AV418" si="273">IF(AO412="","",IF(AND(AO412="O",AP412="O",AR412="O",AT412="O",AU412="O"),"후보","X"))</f>
        <v>X</v>
      </c>
    </row>
    <row r="413" spans="1:48" s="37" customFormat="1" ht="12" x14ac:dyDescent="0.3">
      <c r="A413" s="74" t="s">
        <v>1800</v>
      </c>
      <c r="B413" s="75" t="s">
        <v>1797</v>
      </c>
      <c r="C413" s="85">
        <v>710</v>
      </c>
      <c r="D413" s="86">
        <v>103.7</v>
      </c>
      <c r="E413" s="87">
        <v>31</v>
      </c>
      <c r="F413" s="86">
        <v>84.6</v>
      </c>
      <c r="G413" s="17">
        <v>26</v>
      </c>
      <c r="H413" s="88">
        <v>186</v>
      </c>
      <c r="I413" s="89">
        <v>150000</v>
      </c>
      <c r="J413" s="89" t="s">
        <v>59</v>
      </c>
      <c r="K413" s="89">
        <v>75000</v>
      </c>
      <c r="L413" s="89" t="s">
        <v>80</v>
      </c>
      <c r="M413" s="90">
        <f t="shared" si="258"/>
        <v>75000</v>
      </c>
      <c r="N413" s="4">
        <f t="shared" si="259"/>
        <v>0.5</v>
      </c>
      <c r="O413" s="91">
        <f t="shared" si="260"/>
        <v>4838.7096774193551</v>
      </c>
      <c r="P413" s="91">
        <f t="shared" si="261"/>
        <v>2419.3548387096776</v>
      </c>
      <c r="Q413" s="79">
        <v>3</v>
      </c>
      <c r="R413" s="79">
        <v>2</v>
      </c>
      <c r="S413" s="79" t="s">
        <v>72</v>
      </c>
      <c r="T413" s="5">
        <v>103</v>
      </c>
      <c r="U413" s="9"/>
      <c r="W413" s="86">
        <f t="shared" si="256"/>
        <v>103.7</v>
      </c>
      <c r="X413" s="87">
        <f t="shared" si="256"/>
        <v>31</v>
      </c>
      <c r="Y413" s="92">
        <f t="shared" si="257"/>
        <v>186</v>
      </c>
      <c r="Z413" s="90">
        <f t="shared" si="257"/>
        <v>150000</v>
      </c>
      <c r="AA413" s="90">
        <f t="shared" si="262"/>
        <v>75000</v>
      </c>
      <c r="AB413" s="90">
        <f t="shared" si="255"/>
        <v>75000</v>
      </c>
      <c r="AC413" s="4">
        <f t="shared" si="255"/>
        <v>0.5</v>
      </c>
      <c r="AD413" s="91">
        <f t="shared" si="255"/>
        <v>4838.7096774193551</v>
      </c>
      <c r="AE413" s="79" t="str">
        <f t="shared" si="263"/>
        <v>계</v>
      </c>
      <c r="AF413" s="79" t="str">
        <f t="shared" si="264"/>
        <v>3/2</v>
      </c>
      <c r="AH413" s="20" t="str">
        <f t="shared" si="235"/>
        <v>서현동 효자촌현대</v>
      </c>
      <c r="AI413" s="87">
        <f t="shared" si="236"/>
        <v>31</v>
      </c>
      <c r="AJ413" s="79" t="str">
        <f t="shared" si="265"/>
        <v>A-</v>
      </c>
      <c r="AK413" s="79" t="s">
        <v>13</v>
      </c>
      <c r="AL413" s="79" t="s">
        <v>62</v>
      </c>
      <c r="AM413" s="79" t="s">
        <v>63</v>
      </c>
      <c r="AN413" s="79" t="str">
        <f t="shared" si="266"/>
        <v>C</v>
      </c>
      <c r="AO413" s="79" t="str">
        <f t="shared" si="267"/>
        <v>X</v>
      </c>
      <c r="AP413" s="79" t="str">
        <f t="shared" si="268"/>
        <v>X</v>
      </c>
      <c r="AQ413" s="79" t="str">
        <f t="shared" si="269"/>
        <v>X</v>
      </c>
      <c r="AR413" s="79" t="str">
        <f t="shared" si="270"/>
        <v>X</v>
      </c>
      <c r="AS413" s="79" t="s">
        <v>2</v>
      </c>
      <c r="AT413" s="79" t="str">
        <f t="shared" si="271"/>
        <v>O</v>
      </c>
      <c r="AU413" s="79" t="str">
        <f t="shared" si="272"/>
        <v>O</v>
      </c>
      <c r="AV413" s="79" t="str">
        <f t="shared" si="273"/>
        <v>X</v>
      </c>
    </row>
    <row r="414" spans="1:48" s="37" customFormat="1" ht="12" x14ac:dyDescent="0.3">
      <c r="A414" s="74" t="s">
        <v>1800</v>
      </c>
      <c r="B414" s="75" t="s">
        <v>1797</v>
      </c>
      <c r="C414" s="85">
        <v>710</v>
      </c>
      <c r="D414" s="86">
        <v>122</v>
      </c>
      <c r="E414" s="87">
        <v>37</v>
      </c>
      <c r="F414" s="86">
        <v>101.6</v>
      </c>
      <c r="G414" s="17">
        <v>31</v>
      </c>
      <c r="H414" s="88">
        <v>130</v>
      </c>
      <c r="I414" s="89">
        <v>159500</v>
      </c>
      <c r="J414" s="89" t="s">
        <v>74</v>
      </c>
      <c r="K414" s="89">
        <v>90000</v>
      </c>
      <c r="L414" s="89" t="s">
        <v>78</v>
      </c>
      <c r="M414" s="90">
        <f t="shared" si="258"/>
        <v>69500</v>
      </c>
      <c r="N414" s="4">
        <f t="shared" si="259"/>
        <v>0.56426332288401249</v>
      </c>
      <c r="O414" s="91">
        <f t="shared" si="260"/>
        <v>4310.8108108108108</v>
      </c>
      <c r="P414" s="91">
        <f t="shared" si="261"/>
        <v>2432.4324324324325</v>
      </c>
      <c r="Q414" s="79">
        <v>4</v>
      </c>
      <c r="R414" s="79">
        <v>2</v>
      </c>
      <c r="S414" s="79" t="s">
        <v>72</v>
      </c>
      <c r="T414" s="5">
        <v>122</v>
      </c>
      <c r="U414" s="9"/>
      <c r="W414" s="86">
        <f t="shared" si="256"/>
        <v>122</v>
      </c>
      <c r="X414" s="87">
        <f t="shared" si="256"/>
        <v>37</v>
      </c>
      <c r="Y414" s="92">
        <f t="shared" si="257"/>
        <v>130</v>
      </c>
      <c r="Z414" s="90">
        <f t="shared" si="257"/>
        <v>159500</v>
      </c>
      <c r="AA414" s="90">
        <f t="shared" si="262"/>
        <v>90000</v>
      </c>
      <c r="AB414" s="90">
        <f t="shared" si="255"/>
        <v>69500</v>
      </c>
      <c r="AC414" s="4">
        <f t="shared" si="255"/>
        <v>0.56426332288401249</v>
      </c>
      <c r="AD414" s="91">
        <f t="shared" si="255"/>
        <v>4310.8108108108108</v>
      </c>
      <c r="AE414" s="79" t="str">
        <f t="shared" si="263"/>
        <v>계</v>
      </c>
      <c r="AF414" s="79" t="str">
        <f t="shared" si="264"/>
        <v>4/2</v>
      </c>
      <c r="AH414" s="20" t="str">
        <f t="shared" si="235"/>
        <v>서현동 효자촌현대</v>
      </c>
      <c r="AI414" s="87">
        <f t="shared" si="236"/>
        <v>37</v>
      </c>
      <c r="AJ414" s="79" t="str">
        <f t="shared" si="265"/>
        <v>A-</v>
      </c>
      <c r="AK414" s="79" t="s">
        <v>13</v>
      </c>
      <c r="AL414" s="79" t="s">
        <v>62</v>
      </c>
      <c r="AM414" s="79" t="s">
        <v>63</v>
      </c>
      <c r="AN414" s="79" t="str">
        <f t="shared" si="266"/>
        <v>C</v>
      </c>
      <c r="AO414" s="79" t="str">
        <f t="shared" si="267"/>
        <v>X</v>
      </c>
      <c r="AP414" s="79" t="str">
        <f t="shared" si="268"/>
        <v>X</v>
      </c>
      <c r="AQ414" s="79" t="str">
        <f t="shared" si="269"/>
        <v>X</v>
      </c>
      <c r="AR414" s="79" t="str">
        <f t="shared" si="270"/>
        <v>X</v>
      </c>
      <c r="AS414" s="79" t="s">
        <v>2</v>
      </c>
      <c r="AT414" s="79" t="str">
        <f t="shared" si="271"/>
        <v>X</v>
      </c>
      <c r="AU414" s="79" t="str">
        <f t="shared" si="272"/>
        <v>O</v>
      </c>
      <c r="AV414" s="79" t="str">
        <f t="shared" si="273"/>
        <v>X</v>
      </c>
    </row>
    <row r="415" spans="1:48" s="37" customFormat="1" ht="12" x14ac:dyDescent="0.3">
      <c r="A415" s="74" t="s">
        <v>1800</v>
      </c>
      <c r="B415" s="75" t="s">
        <v>1797</v>
      </c>
      <c r="C415" s="85">
        <v>710</v>
      </c>
      <c r="D415" s="86">
        <v>154.5</v>
      </c>
      <c r="E415" s="87">
        <v>47</v>
      </c>
      <c r="F415" s="86">
        <v>128</v>
      </c>
      <c r="G415" s="17">
        <v>39</v>
      </c>
      <c r="H415" s="88">
        <v>248</v>
      </c>
      <c r="I415" s="89">
        <v>180000</v>
      </c>
      <c r="J415" s="89" t="s">
        <v>79</v>
      </c>
      <c r="K415" s="89">
        <v>105000</v>
      </c>
      <c r="L415" s="89" t="s">
        <v>74</v>
      </c>
      <c r="M415" s="90">
        <f t="shared" si="258"/>
        <v>75000</v>
      </c>
      <c r="N415" s="4">
        <f t="shared" si="259"/>
        <v>0.58333333333333337</v>
      </c>
      <c r="O415" s="91">
        <f t="shared" si="260"/>
        <v>3829.7872340425533</v>
      </c>
      <c r="P415" s="91">
        <f t="shared" si="261"/>
        <v>2234.0425531914893</v>
      </c>
      <c r="Q415" s="79">
        <v>4</v>
      </c>
      <c r="R415" s="79">
        <v>2</v>
      </c>
      <c r="S415" s="79" t="s">
        <v>72</v>
      </c>
      <c r="T415" s="5">
        <v>154</v>
      </c>
      <c r="U415" s="9"/>
      <c r="W415" s="86">
        <f t="shared" si="256"/>
        <v>154.5</v>
      </c>
      <c r="X415" s="87">
        <f t="shared" si="256"/>
        <v>47</v>
      </c>
      <c r="Y415" s="92">
        <f t="shared" si="257"/>
        <v>248</v>
      </c>
      <c r="Z415" s="90">
        <f t="shared" si="257"/>
        <v>180000</v>
      </c>
      <c r="AA415" s="90">
        <f t="shared" si="262"/>
        <v>105000</v>
      </c>
      <c r="AB415" s="90">
        <f t="shared" si="255"/>
        <v>75000</v>
      </c>
      <c r="AC415" s="4">
        <f t="shared" si="255"/>
        <v>0.58333333333333337</v>
      </c>
      <c r="AD415" s="91">
        <f t="shared" si="255"/>
        <v>3829.7872340425533</v>
      </c>
      <c r="AE415" s="79" t="str">
        <f t="shared" si="263"/>
        <v>계</v>
      </c>
      <c r="AF415" s="79" t="str">
        <f t="shared" si="264"/>
        <v>4/2</v>
      </c>
      <c r="AH415" s="20" t="str">
        <f t="shared" si="235"/>
        <v>서현동 효자촌현대</v>
      </c>
      <c r="AI415" s="87">
        <f t="shared" si="236"/>
        <v>47</v>
      </c>
      <c r="AJ415" s="79" t="str">
        <f t="shared" si="265"/>
        <v>A-</v>
      </c>
      <c r="AK415" s="79" t="s">
        <v>13</v>
      </c>
      <c r="AL415" s="79" t="s">
        <v>62</v>
      </c>
      <c r="AM415" s="79" t="s">
        <v>63</v>
      </c>
      <c r="AN415" s="79" t="str">
        <f t="shared" si="266"/>
        <v>C</v>
      </c>
      <c r="AO415" s="79" t="str">
        <f t="shared" si="267"/>
        <v>X</v>
      </c>
      <c r="AP415" s="79" t="str">
        <f t="shared" si="268"/>
        <v>X</v>
      </c>
      <c r="AQ415" s="79" t="str">
        <f t="shared" si="269"/>
        <v>X</v>
      </c>
      <c r="AR415" s="79" t="str">
        <f t="shared" si="270"/>
        <v>X</v>
      </c>
      <c r="AS415" s="79" t="s">
        <v>2</v>
      </c>
      <c r="AT415" s="79" t="str">
        <f t="shared" si="271"/>
        <v>X</v>
      </c>
      <c r="AU415" s="79" t="str">
        <f t="shared" si="272"/>
        <v>O</v>
      </c>
      <c r="AV415" s="79" t="str">
        <f t="shared" si="273"/>
        <v>X</v>
      </c>
    </row>
    <row r="416" spans="1:48" s="37" customFormat="1" ht="12" x14ac:dyDescent="0.3">
      <c r="A416" s="74" t="s">
        <v>1800</v>
      </c>
      <c r="B416" s="75" t="s">
        <v>1797</v>
      </c>
      <c r="C416" s="85">
        <v>710</v>
      </c>
      <c r="D416" s="86">
        <v>185.2</v>
      </c>
      <c r="E416" s="87">
        <v>56</v>
      </c>
      <c r="F416" s="86">
        <v>160.19999999999999</v>
      </c>
      <c r="G416" s="17">
        <v>48</v>
      </c>
      <c r="H416" s="88">
        <v>30</v>
      </c>
      <c r="I416" s="89"/>
      <c r="J416" s="89"/>
      <c r="K416" s="89"/>
      <c r="L416" s="89"/>
      <c r="M416" s="90">
        <f t="shared" si="258"/>
        <v>0</v>
      </c>
      <c r="N416" s="4" t="str">
        <f t="shared" si="259"/>
        <v/>
      </c>
      <c r="O416" s="91">
        <f t="shared" si="260"/>
        <v>0</v>
      </c>
      <c r="P416" s="91">
        <f t="shared" si="261"/>
        <v>0</v>
      </c>
      <c r="Q416" s="79">
        <v>5</v>
      </c>
      <c r="R416" s="79">
        <v>2</v>
      </c>
      <c r="S416" s="79" t="s">
        <v>72</v>
      </c>
      <c r="T416" s="5">
        <v>185</v>
      </c>
      <c r="U416" s="9"/>
      <c r="W416" s="86">
        <f t="shared" si="256"/>
        <v>185.2</v>
      </c>
      <c r="X416" s="87">
        <f t="shared" si="256"/>
        <v>56</v>
      </c>
      <c r="Y416" s="92">
        <f t="shared" si="257"/>
        <v>30</v>
      </c>
      <c r="Z416" s="90">
        <f t="shared" si="257"/>
        <v>0</v>
      </c>
      <c r="AA416" s="90">
        <f t="shared" si="262"/>
        <v>0</v>
      </c>
      <c r="AB416" s="90">
        <f t="shared" si="255"/>
        <v>0</v>
      </c>
      <c r="AC416" s="4" t="str">
        <f t="shared" si="255"/>
        <v/>
      </c>
      <c r="AD416" s="91">
        <f t="shared" si="255"/>
        <v>0</v>
      </c>
      <c r="AE416" s="79" t="str">
        <f t="shared" si="263"/>
        <v>계</v>
      </c>
      <c r="AF416" s="79" t="str">
        <f t="shared" si="264"/>
        <v>5/2</v>
      </c>
      <c r="AH416" s="20" t="str">
        <f t="shared" si="235"/>
        <v>서현동 효자촌현대</v>
      </c>
      <c r="AI416" s="87">
        <f t="shared" si="236"/>
        <v>56</v>
      </c>
      <c r="AJ416" s="79" t="str">
        <f t="shared" si="265"/>
        <v>A-</v>
      </c>
      <c r="AK416" s="79" t="s">
        <v>13</v>
      </c>
      <c r="AL416" s="79" t="s">
        <v>62</v>
      </c>
      <c r="AM416" s="79" t="s">
        <v>63</v>
      </c>
      <c r="AN416" s="79" t="str">
        <f t="shared" si="266"/>
        <v>C</v>
      </c>
      <c r="AO416" s="79" t="str">
        <f t="shared" si="267"/>
        <v/>
      </c>
      <c r="AP416" s="79" t="str">
        <f t="shared" si="268"/>
        <v/>
      </c>
      <c r="AQ416" s="79" t="str">
        <f t="shared" si="269"/>
        <v>O</v>
      </c>
      <c r="AR416" s="79" t="str">
        <f t="shared" si="270"/>
        <v>O</v>
      </c>
      <c r="AS416" s="79" t="s">
        <v>2</v>
      </c>
      <c r="AT416" s="79" t="str">
        <f t="shared" si="271"/>
        <v>X</v>
      </c>
      <c r="AU416" s="79" t="str">
        <f t="shared" si="272"/>
        <v>O</v>
      </c>
      <c r="AV416" s="79" t="str">
        <f t="shared" si="273"/>
        <v/>
      </c>
    </row>
    <row r="417" spans="1:48" s="37" customFormat="1" ht="12" x14ac:dyDescent="0.3">
      <c r="A417" s="74" t="s">
        <v>1800</v>
      </c>
      <c r="B417" s="75" t="s">
        <v>1797</v>
      </c>
      <c r="C417" s="85">
        <v>710</v>
      </c>
      <c r="D417" s="86">
        <v>192.6</v>
      </c>
      <c r="E417" s="87">
        <v>58</v>
      </c>
      <c r="F417" s="86">
        <v>163</v>
      </c>
      <c r="G417" s="17">
        <v>49</v>
      </c>
      <c r="H417" s="88">
        <v>16</v>
      </c>
      <c r="I417" s="89"/>
      <c r="J417" s="89"/>
      <c r="K417" s="89"/>
      <c r="L417" s="89"/>
      <c r="M417" s="90">
        <f t="shared" si="258"/>
        <v>0</v>
      </c>
      <c r="N417" s="4" t="str">
        <f t="shared" si="259"/>
        <v/>
      </c>
      <c r="O417" s="91">
        <f t="shared" si="260"/>
        <v>0</v>
      </c>
      <c r="P417" s="91">
        <f t="shared" si="261"/>
        <v>0</v>
      </c>
      <c r="Q417" s="79">
        <v>6</v>
      </c>
      <c r="R417" s="79">
        <v>3</v>
      </c>
      <c r="S417" s="79" t="s">
        <v>72</v>
      </c>
      <c r="T417" s="5">
        <v>192</v>
      </c>
      <c r="U417" s="9"/>
      <c r="W417" s="86">
        <f t="shared" si="256"/>
        <v>192.6</v>
      </c>
      <c r="X417" s="87">
        <f t="shared" si="256"/>
        <v>58</v>
      </c>
      <c r="Y417" s="92">
        <f t="shared" si="257"/>
        <v>16</v>
      </c>
      <c r="Z417" s="90">
        <f t="shared" si="257"/>
        <v>0</v>
      </c>
      <c r="AA417" s="90">
        <f t="shared" si="262"/>
        <v>0</v>
      </c>
      <c r="AB417" s="90">
        <f t="shared" si="255"/>
        <v>0</v>
      </c>
      <c r="AC417" s="4" t="str">
        <f t="shared" si="255"/>
        <v/>
      </c>
      <c r="AD417" s="91">
        <f t="shared" si="255"/>
        <v>0</v>
      </c>
      <c r="AE417" s="79" t="str">
        <f t="shared" si="263"/>
        <v>계</v>
      </c>
      <c r="AF417" s="79" t="str">
        <f t="shared" si="264"/>
        <v>6/3</v>
      </c>
      <c r="AH417" s="20" t="str">
        <f t="shared" si="235"/>
        <v>서현동 효자촌현대</v>
      </c>
      <c r="AI417" s="87">
        <f t="shared" si="236"/>
        <v>58</v>
      </c>
      <c r="AJ417" s="79" t="str">
        <f t="shared" si="265"/>
        <v>A-</v>
      </c>
      <c r="AK417" s="79" t="s">
        <v>13</v>
      </c>
      <c r="AL417" s="79" t="s">
        <v>62</v>
      </c>
      <c r="AM417" s="79" t="s">
        <v>63</v>
      </c>
      <c r="AN417" s="79" t="str">
        <f t="shared" si="266"/>
        <v>C</v>
      </c>
      <c r="AO417" s="79" t="str">
        <f t="shared" si="267"/>
        <v/>
      </c>
      <c r="AP417" s="79" t="str">
        <f t="shared" si="268"/>
        <v/>
      </c>
      <c r="AQ417" s="79" t="str">
        <f t="shared" si="269"/>
        <v>O</v>
      </c>
      <c r="AR417" s="79" t="str">
        <f t="shared" si="270"/>
        <v>O</v>
      </c>
      <c r="AS417" s="79" t="s">
        <v>2</v>
      </c>
      <c r="AT417" s="79" t="str">
        <f t="shared" si="271"/>
        <v>X</v>
      </c>
      <c r="AU417" s="79" t="str">
        <f t="shared" si="272"/>
        <v>O</v>
      </c>
      <c r="AV417" s="79" t="str">
        <f t="shared" si="273"/>
        <v/>
      </c>
    </row>
    <row r="418" spans="1:48" s="37" customFormat="1" ht="12" x14ac:dyDescent="0.3">
      <c r="A418" s="74" t="s">
        <v>1800</v>
      </c>
      <c r="B418" s="75" t="s">
        <v>1797</v>
      </c>
      <c r="C418" s="85">
        <v>710</v>
      </c>
      <c r="D418" s="86">
        <v>224.3</v>
      </c>
      <c r="E418" s="87">
        <v>68</v>
      </c>
      <c r="F418" s="86">
        <v>196</v>
      </c>
      <c r="G418" s="17">
        <v>59</v>
      </c>
      <c r="H418" s="88">
        <v>40</v>
      </c>
      <c r="I418" s="89">
        <v>260000</v>
      </c>
      <c r="J418" s="89" t="s">
        <v>74</v>
      </c>
      <c r="K418" s="89"/>
      <c r="L418" s="89"/>
      <c r="M418" s="90">
        <f t="shared" si="258"/>
        <v>260000</v>
      </c>
      <c r="N418" s="4">
        <f t="shared" si="259"/>
        <v>0</v>
      </c>
      <c r="O418" s="91">
        <f t="shared" si="260"/>
        <v>3823.5294117647059</v>
      </c>
      <c r="P418" s="91">
        <f t="shared" si="261"/>
        <v>0</v>
      </c>
      <c r="Q418" s="79">
        <v>5</v>
      </c>
      <c r="R418" s="79">
        <v>2</v>
      </c>
      <c r="S418" s="79" t="s">
        <v>72</v>
      </c>
      <c r="T418" s="5">
        <v>224</v>
      </c>
      <c r="U418" s="9"/>
      <c r="W418" s="86">
        <f t="shared" si="256"/>
        <v>224.3</v>
      </c>
      <c r="X418" s="87">
        <f t="shared" si="256"/>
        <v>68</v>
      </c>
      <c r="Y418" s="92">
        <f t="shared" si="257"/>
        <v>40</v>
      </c>
      <c r="Z418" s="90">
        <f t="shared" si="257"/>
        <v>260000</v>
      </c>
      <c r="AA418" s="90">
        <f t="shared" si="262"/>
        <v>0</v>
      </c>
      <c r="AB418" s="90">
        <f t="shared" si="255"/>
        <v>260000</v>
      </c>
      <c r="AC418" s="4">
        <f t="shared" si="255"/>
        <v>0</v>
      </c>
      <c r="AD418" s="91">
        <f t="shared" si="255"/>
        <v>3823.5294117647059</v>
      </c>
      <c r="AE418" s="79" t="str">
        <f t="shared" si="263"/>
        <v>계</v>
      </c>
      <c r="AF418" s="79" t="str">
        <f t="shared" si="264"/>
        <v>5/2</v>
      </c>
      <c r="AH418" s="20" t="str">
        <f t="shared" si="235"/>
        <v>서현동 효자촌현대</v>
      </c>
      <c r="AI418" s="87">
        <f t="shared" si="236"/>
        <v>68</v>
      </c>
      <c r="AJ418" s="79" t="str">
        <f t="shared" si="265"/>
        <v>A-</v>
      </c>
      <c r="AK418" s="79" t="s">
        <v>13</v>
      </c>
      <c r="AL418" s="79" t="s">
        <v>62</v>
      </c>
      <c r="AM418" s="79" t="s">
        <v>63</v>
      </c>
      <c r="AN418" s="79" t="str">
        <f t="shared" si="266"/>
        <v>C</v>
      </c>
      <c r="AO418" s="79" t="str">
        <f t="shared" si="267"/>
        <v>X</v>
      </c>
      <c r="AP418" s="79" t="str">
        <f t="shared" si="268"/>
        <v>X</v>
      </c>
      <c r="AQ418" s="79" t="str">
        <f t="shared" si="269"/>
        <v>X</v>
      </c>
      <c r="AR418" s="79" t="str">
        <f t="shared" si="270"/>
        <v>X</v>
      </c>
      <c r="AS418" s="79" t="s">
        <v>2</v>
      </c>
      <c r="AT418" s="79" t="str">
        <f t="shared" si="271"/>
        <v>X</v>
      </c>
      <c r="AU418" s="79" t="str">
        <f t="shared" si="272"/>
        <v>O</v>
      </c>
      <c r="AV418" s="79" t="str">
        <f t="shared" si="273"/>
        <v>X</v>
      </c>
    </row>
    <row r="419" spans="1:48" s="37" customFormat="1" ht="12" x14ac:dyDescent="0.3">
      <c r="A419" s="74" t="s">
        <v>1802</v>
      </c>
      <c r="B419" s="75" t="s">
        <v>1801</v>
      </c>
      <c r="C419" s="85">
        <v>768</v>
      </c>
      <c r="D419" s="86">
        <v>104.1</v>
      </c>
      <c r="E419" s="87">
        <v>31</v>
      </c>
      <c r="F419" s="86">
        <v>84.6</v>
      </c>
      <c r="G419" s="17">
        <v>26</v>
      </c>
      <c r="H419" s="88">
        <v>150</v>
      </c>
      <c r="I419" s="89">
        <v>162000</v>
      </c>
      <c r="J419" s="89" t="s">
        <v>79</v>
      </c>
      <c r="K419" s="89">
        <v>85000</v>
      </c>
      <c r="L419" s="89" t="s">
        <v>79</v>
      </c>
      <c r="M419" s="90">
        <f>I419-K419</f>
        <v>77000</v>
      </c>
      <c r="N419" s="4">
        <f>IF(ISERROR(K419/I419),"",K419/I419)</f>
        <v>0.52469135802469136</v>
      </c>
      <c r="O419" s="91">
        <f>I419/E419</f>
        <v>5225.8064516129034</v>
      </c>
      <c r="P419" s="91">
        <f>K419/E419</f>
        <v>2741.9354838709678</v>
      </c>
      <c r="Q419" s="79">
        <v>3</v>
      </c>
      <c r="R419" s="79">
        <v>2</v>
      </c>
      <c r="S419" s="79" t="s">
        <v>72</v>
      </c>
      <c r="T419" s="5">
        <v>104</v>
      </c>
      <c r="U419" s="9"/>
      <c r="W419" s="86">
        <f t="shared" si="256"/>
        <v>104.1</v>
      </c>
      <c r="X419" s="87">
        <f t="shared" si="256"/>
        <v>31</v>
      </c>
      <c r="Y419" s="92">
        <f t="shared" si="257"/>
        <v>150</v>
      </c>
      <c r="Z419" s="90">
        <f t="shared" si="257"/>
        <v>162000</v>
      </c>
      <c r="AA419" s="90">
        <f>K419</f>
        <v>85000</v>
      </c>
      <c r="AB419" s="90">
        <f t="shared" si="255"/>
        <v>77000</v>
      </c>
      <c r="AC419" s="4">
        <f t="shared" si="255"/>
        <v>0.52469135802469136</v>
      </c>
      <c r="AD419" s="91">
        <f t="shared" si="255"/>
        <v>5225.8064516129034</v>
      </c>
      <c r="AE419" s="79" t="str">
        <f>S419</f>
        <v>계</v>
      </c>
      <c r="AF419" s="79" t="str">
        <f>Q419&amp;"/"&amp;R419</f>
        <v>3/2</v>
      </c>
      <c r="AH419" s="20" t="str">
        <f t="shared" si="235"/>
        <v>수내동 양지2단지청구</v>
      </c>
      <c r="AI419" s="87">
        <f t="shared" si="236"/>
        <v>31</v>
      </c>
      <c r="AJ419" s="79" t="str">
        <f>IF(AI419="","",$AJ$2)</f>
        <v>A-</v>
      </c>
      <c r="AK419" s="79" t="s">
        <v>13</v>
      </c>
      <c r="AL419" s="79" t="s">
        <v>62</v>
      </c>
      <c r="AM419" s="79" t="s">
        <v>63</v>
      </c>
      <c r="AN419" s="79" t="str">
        <f>IF(AI419="","",$AN$2)</f>
        <v>C</v>
      </c>
      <c r="AO419" s="79" t="str">
        <f>IF(N419="","",IF(N419&gt;=$AO$1/100,"O","X"))</f>
        <v>X</v>
      </c>
      <c r="AP419" s="79" t="str">
        <f>IF(I419="","",IF(I419&lt;=$AP$1,"O","X"))</f>
        <v>X</v>
      </c>
      <c r="AQ419" s="79" t="str">
        <f>IF(O419="","",IF(O419&lt;=$AQ$1,"O","X"))</f>
        <v>X</v>
      </c>
      <c r="AR419" s="79" t="str">
        <f>IF(M419="","",IF(M419&lt;=$AR$1,"O","X"))</f>
        <v>X</v>
      </c>
      <c r="AS419" s="79" t="s">
        <v>2</v>
      </c>
      <c r="AT419" s="79" t="str">
        <f>IF(OR(F419="",AI419=""),"",IF(AND((F419&lt;=85),(AI419&gt;=15)),"O","X"))</f>
        <v>O</v>
      </c>
      <c r="AU419" s="79" t="str">
        <f>IF(C419="","",IF(C419&gt;=$AU$1,"O","X"))</f>
        <v>O</v>
      </c>
      <c r="AV419" s="79" t="str">
        <f>IF(AO419="","",IF(AND(AO419="O",AP419="O",AR419="O",AT419="O",AU419="O"),"후보","X"))</f>
        <v>X</v>
      </c>
    </row>
    <row r="420" spans="1:48" s="37" customFormat="1" ht="12" x14ac:dyDescent="0.3">
      <c r="A420" s="74" t="s">
        <v>2092</v>
      </c>
      <c r="B420" s="75" t="s">
        <v>2093</v>
      </c>
      <c r="C420" s="85">
        <v>768</v>
      </c>
      <c r="D420" s="86">
        <v>107.3</v>
      </c>
      <c r="E420" s="87">
        <v>32</v>
      </c>
      <c r="F420" s="86">
        <v>85</v>
      </c>
      <c r="G420" s="17">
        <v>26</v>
      </c>
      <c r="H420" s="88">
        <v>72</v>
      </c>
      <c r="I420" s="89">
        <v>170000</v>
      </c>
      <c r="J420" s="89" t="s">
        <v>81</v>
      </c>
      <c r="K420" s="89">
        <v>90000</v>
      </c>
      <c r="L420" s="89" t="s">
        <v>69</v>
      </c>
      <c r="M420" s="90">
        <f>I420-K420</f>
        <v>80000</v>
      </c>
      <c r="N420" s="4">
        <f>IF(ISERROR(K420/I420),"",K420/I420)</f>
        <v>0.52941176470588236</v>
      </c>
      <c r="O420" s="91">
        <f>I420/E420</f>
        <v>5312.5</v>
      </c>
      <c r="P420" s="91">
        <f>K420/E420</f>
        <v>2812.5</v>
      </c>
      <c r="Q420" s="79">
        <v>3</v>
      </c>
      <c r="R420" s="79">
        <v>2</v>
      </c>
      <c r="S420" s="79" t="s">
        <v>72</v>
      </c>
      <c r="T420" s="5">
        <v>107</v>
      </c>
      <c r="U420" s="9"/>
      <c r="W420" s="86">
        <f t="shared" si="256"/>
        <v>107.3</v>
      </c>
      <c r="X420" s="87">
        <f t="shared" si="256"/>
        <v>32</v>
      </c>
      <c r="Y420" s="92">
        <f t="shared" si="257"/>
        <v>72</v>
      </c>
      <c r="Z420" s="90">
        <f t="shared" si="257"/>
        <v>170000</v>
      </c>
      <c r="AA420" s="90">
        <f>K420</f>
        <v>90000</v>
      </c>
      <c r="AB420" s="90">
        <f t="shared" ref="AB420:AD435" si="274">M420</f>
        <v>80000</v>
      </c>
      <c r="AC420" s="4">
        <f t="shared" si="274"/>
        <v>0.52941176470588236</v>
      </c>
      <c r="AD420" s="91">
        <f t="shared" si="274"/>
        <v>5312.5</v>
      </c>
      <c r="AE420" s="79" t="str">
        <f>S420</f>
        <v>계</v>
      </c>
      <c r="AF420" s="79" t="str">
        <f>Q420&amp;"/"&amp;R420</f>
        <v>3/2</v>
      </c>
      <c r="AH420" s="20" t="str">
        <f t="shared" si="235"/>
        <v>수내동 양지2단지청구</v>
      </c>
      <c r="AI420" s="87">
        <f t="shared" si="236"/>
        <v>32</v>
      </c>
      <c r="AJ420" s="79" t="str">
        <f>IF(AI420="","",$AJ$2)</f>
        <v>A-</v>
      </c>
      <c r="AK420" s="79" t="s">
        <v>13</v>
      </c>
      <c r="AL420" s="79" t="s">
        <v>62</v>
      </c>
      <c r="AM420" s="79" t="s">
        <v>63</v>
      </c>
      <c r="AN420" s="79" t="str">
        <f>IF(AI420="","",$AN$2)</f>
        <v>C</v>
      </c>
      <c r="AO420" s="79" t="str">
        <f>IF(N420="","",IF(N420&gt;=$AO$1/100,"O","X"))</f>
        <v>X</v>
      </c>
      <c r="AP420" s="79" t="str">
        <f>IF(I420="","",IF(I420&lt;=$AP$1,"O","X"))</f>
        <v>X</v>
      </c>
      <c r="AQ420" s="79" t="str">
        <f>IF(O420="","",IF(O420&lt;=$AQ$1,"O","X"))</f>
        <v>X</v>
      </c>
      <c r="AR420" s="79" t="str">
        <f>IF(M420="","",IF(M420&lt;=$AR$1,"O","X"))</f>
        <v>X</v>
      </c>
      <c r="AS420" s="79" t="s">
        <v>2</v>
      </c>
      <c r="AT420" s="79" t="str">
        <f>IF(OR(F420="",AI420=""),"",IF(AND((F420&lt;=85),(AI420&gt;=15)),"O","X"))</f>
        <v>O</v>
      </c>
      <c r="AU420" s="79" t="str">
        <f>IF(C420="","",IF(C420&gt;=$AU$1,"O","X"))</f>
        <v>O</v>
      </c>
      <c r="AV420" s="79" t="str">
        <f>IF(AO420="","",IF(AND(AO420="O",AP420="O",AR420="O",AT420="O",AU420="O"),"후보","X"))</f>
        <v>X</v>
      </c>
    </row>
    <row r="421" spans="1:48" s="37" customFormat="1" ht="12" x14ac:dyDescent="0.3">
      <c r="A421" s="74" t="s">
        <v>1802</v>
      </c>
      <c r="B421" s="75" t="s">
        <v>1801</v>
      </c>
      <c r="C421" s="85">
        <v>768</v>
      </c>
      <c r="D421" s="86">
        <v>160.5</v>
      </c>
      <c r="E421" s="87">
        <v>49</v>
      </c>
      <c r="F421" s="86">
        <v>134.80000000000001</v>
      </c>
      <c r="G421" s="17">
        <v>41</v>
      </c>
      <c r="H421" s="88">
        <v>404</v>
      </c>
      <c r="I421" s="89">
        <v>210000</v>
      </c>
      <c r="J421" s="89" t="s">
        <v>66</v>
      </c>
      <c r="K421" s="89">
        <v>110000</v>
      </c>
      <c r="L421" s="89" t="s">
        <v>199</v>
      </c>
      <c r="M421" s="90">
        <f>I421-K421</f>
        <v>100000</v>
      </c>
      <c r="N421" s="4">
        <f>IF(ISERROR(K421/I421),"",K421/I421)</f>
        <v>0.52380952380952384</v>
      </c>
      <c r="O421" s="91">
        <f>I421/E421</f>
        <v>4285.7142857142853</v>
      </c>
      <c r="P421" s="91">
        <f>K421/E421</f>
        <v>2244.8979591836733</v>
      </c>
      <c r="Q421" s="79">
        <v>4</v>
      </c>
      <c r="R421" s="79">
        <v>2</v>
      </c>
      <c r="S421" s="79" t="s">
        <v>72</v>
      </c>
      <c r="T421" s="5">
        <v>160</v>
      </c>
      <c r="U421" s="9"/>
      <c r="W421" s="86">
        <f t="shared" si="256"/>
        <v>160.5</v>
      </c>
      <c r="X421" s="87">
        <f t="shared" si="256"/>
        <v>49</v>
      </c>
      <c r="Y421" s="92">
        <f t="shared" si="257"/>
        <v>404</v>
      </c>
      <c r="Z421" s="90">
        <f t="shared" si="257"/>
        <v>210000</v>
      </c>
      <c r="AA421" s="90">
        <f>K421</f>
        <v>110000</v>
      </c>
      <c r="AB421" s="90">
        <f t="shared" si="274"/>
        <v>100000</v>
      </c>
      <c r="AC421" s="4">
        <f t="shared" si="274"/>
        <v>0.52380952380952384</v>
      </c>
      <c r="AD421" s="91">
        <f t="shared" si="274"/>
        <v>4285.7142857142853</v>
      </c>
      <c r="AE421" s="79" t="str">
        <f>S421</f>
        <v>계</v>
      </c>
      <c r="AF421" s="79" t="str">
        <f>Q421&amp;"/"&amp;R421</f>
        <v>4/2</v>
      </c>
      <c r="AH421" s="20" t="str">
        <f t="shared" si="235"/>
        <v>수내동 양지2단지청구</v>
      </c>
      <c r="AI421" s="87">
        <f t="shared" si="236"/>
        <v>49</v>
      </c>
      <c r="AJ421" s="79" t="str">
        <f>IF(AI421="","",$AJ$2)</f>
        <v>A-</v>
      </c>
      <c r="AK421" s="79" t="s">
        <v>13</v>
      </c>
      <c r="AL421" s="79" t="s">
        <v>62</v>
      </c>
      <c r="AM421" s="79" t="s">
        <v>63</v>
      </c>
      <c r="AN421" s="79" t="str">
        <f>IF(AI421="","",$AN$2)</f>
        <v>C</v>
      </c>
      <c r="AO421" s="79" t="str">
        <f>IF(N421="","",IF(N421&gt;=$AO$1/100,"O","X"))</f>
        <v>X</v>
      </c>
      <c r="AP421" s="79" t="str">
        <f>IF(I421="","",IF(I421&lt;=$AP$1,"O","X"))</f>
        <v>X</v>
      </c>
      <c r="AQ421" s="79" t="str">
        <f>IF(O421="","",IF(O421&lt;=$AQ$1,"O","X"))</f>
        <v>X</v>
      </c>
      <c r="AR421" s="79" t="str">
        <f>IF(M421="","",IF(M421&lt;=$AR$1,"O","X"))</f>
        <v>X</v>
      </c>
      <c r="AS421" s="79" t="s">
        <v>2</v>
      </c>
      <c r="AT421" s="79" t="str">
        <f>IF(OR(F421="",AI421=""),"",IF(AND((F421&lt;=85),(AI421&gt;=15)),"O","X"))</f>
        <v>X</v>
      </c>
      <c r="AU421" s="79" t="str">
        <f>IF(C421="","",IF(C421&gt;=$AU$1,"O","X"))</f>
        <v>O</v>
      </c>
      <c r="AV421" s="79" t="str">
        <f>IF(AO421="","",IF(AND(AO421="O",AP421="O",AR421="O",AT421="O",AU421="O"),"후보","X"))</f>
        <v>X</v>
      </c>
    </row>
    <row r="422" spans="1:48" s="37" customFormat="1" ht="12" x14ac:dyDescent="0.3">
      <c r="A422" s="74" t="s">
        <v>1802</v>
      </c>
      <c r="B422" s="75" t="s">
        <v>1801</v>
      </c>
      <c r="C422" s="85">
        <v>768</v>
      </c>
      <c r="D422" s="86">
        <v>206.2</v>
      </c>
      <c r="E422" s="87">
        <v>62</v>
      </c>
      <c r="F422" s="86">
        <v>174</v>
      </c>
      <c r="G422" s="17">
        <v>53</v>
      </c>
      <c r="H422" s="88">
        <v>92</v>
      </c>
      <c r="I422" s="89">
        <v>245000</v>
      </c>
      <c r="J422" s="89" t="s">
        <v>71</v>
      </c>
      <c r="K422" s="89"/>
      <c r="L422" s="89"/>
      <c r="M422" s="90">
        <f>I422-K422</f>
        <v>245000</v>
      </c>
      <c r="N422" s="4">
        <f>IF(ISERROR(K422/I422),"",K422/I422)</f>
        <v>0</v>
      </c>
      <c r="O422" s="91">
        <f>I422/E422</f>
        <v>3951.6129032258063</v>
      </c>
      <c r="P422" s="91">
        <f>K422/E422</f>
        <v>0</v>
      </c>
      <c r="Q422" s="79">
        <v>5</v>
      </c>
      <c r="R422" s="79">
        <v>2</v>
      </c>
      <c r="S422" s="79" t="s">
        <v>72</v>
      </c>
      <c r="T422" s="5">
        <v>206</v>
      </c>
      <c r="U422" s="9"/>
      <c r="W422" s="86">
        <f t="shared" si="256"/>
        <v>206.2</v>
      </c>
      <c r="X422" s="87">
        <f t="shared" si="256"/>
        <v>62</v>
      </c>
      <c r="Y422" s="92">
        <f t="shared" si="257"/>
        <v>92</v>
      </c>
      <c r="Z422" s="90">
        <f t="shared" si="257"/>
        <v>245000</v>
      </c>
      <c r="AA422" s="90">
        <f>K422</f>
        <v>0</v>
      </c>
      <c r="AB422" s="90">
        <f t="shared" si="274"/>
        <v>245000</v>
      </c>
      <c r="AC422" s="4">
        <f t="shared" si="274"/>
        <v>0</v>
      </c>
      <c r="AD422" s="91">
        <f t="shared" si="274"/>
        <v>3951.6129032258063</v>
      </c>
      <c r="AE422" s="79" t="str">
        <f>S422</f>
        <v>계</v>
      </c>
      <c r="AF422" s="79" t="str">
        <f>Q422&amp;"/"&amp;R422</f>
        <v>5/2</v>
      </c>
      <c r="AH422" s="20" t="str">
        <f t="shared" si="235"/>
        <v>수내동 양지2단지청구</v>
      </c>
      <c r="AI422" s="87">
        <f t="shared" si="236"/>
        <v>62</v>
      </c>
      <c r="AJ422" s="79" t="str">
        <f>IF(AI422="","",$AJ$2)</f>
        <v>A-</v>
      </c>
      <c r="AK422" s="79" t="s">
        <v>13</v>
      </c>
      <c r="AL422" s="79" t="s">
        <v>62</v>
      </c>
      <c r="AM422" s="79" t="s">
        <v>63</v>
      </c>
      <c r="AN422" s="79" t="str">
        <f>IF(AI422="","",$AN$2)</f>
        <v>C</v>
      </c>
      <c r="AO422" s="79" t="str">
        <f>IF(N422="","",IF(N422&gt;=$AO$1/100,"O","X"))</f>
        <v>X</v>
      </c>
      <c r="AP422" s="79" t="str">
        <f>IF(I422="","",IF(I422&lt;=$AP$1,"O","X"))</f>
        <v>X</v>
      </c>
      <c r="AQ422" s="79" t="str">
        <f>IF(O422="","",IF(O422&lt;=$AQ$1,"O","X"))</f>
        <v>X</v>
      </c>
      <c r="AR422" s="79" t="str">
        <f>IF(M422="","",IF(M422&lt;=$AR$1,"O","X"))</f>
        <v>X</v>
      </c>
      <c r="AS422" s="79" t="s">
        <v>2</v>
      </c>
      <c r="AT422" s="79" t="str">
        <f>IF(OR(F422="",AI422=""),"",IF(AND((F422&lt;=85),(AI422&gt;=15)),"O","X"))</f>
        <v>X</v>
      </c>
      <c r="AU422" s="79" t="str">
        <f>IF(C422="","",IF(C422&gt;=$AU$1,"O","X"))</f>
        <v>O</v>
      </c>
      <c r="AV422" s="79" t="str">
        <f>IF(AO422="","",IF(AND(AO422="O",AP422="O",AR422="O",AT422="O",AU422="O"),"후보","X"))</f>
        <v>X</v>
      </c>
    </row>
    <row r="423" spans="1:48" s="37" customFormat="1" ht="12" x14ac:dyDescent="0.3">
      <c r="A423" s="74" t="s">
        <v>1802</v>
      </c>
      <c r="B423" s="75" t="s">
        <v>1801</v>
      </c>
      <c r="C423" s="85">
        <v>768</v>
      </c>
      <c r="D423" s="86">
        <v>231.9</v>
      </c>
      <c r="E423" s="87">
        <v>70</v>
      </c>
      <c r="F423" s="86">
        <v>197.8</v>
      </c>
      <c r="G423" s="17">
        <v>60</v>
      </c>
      <c r="H423" s="88">
        <v>50</v>
      </c>
      <c r="I423" s="89">
        <v>245000</v>
      </c>
      <c r="J423" s="89" t="s">
        <v>249</v>
      </c>
      <c r="K423" s="89">
        <v>115000</v>
      </c>
      <c r="L423" s="89" t="s">
        <v>69</v>
      </c>
      <c r="M423" s="90">
        <f>I423-K423</f>
        <v>130000</v>
      </c>
      <c r="N423" s="4">
        <f>IF(ISERROR(K423/I423),"",K423/I423)</f>
        <v>0.46938775510204084</v>
      </c>
      <c r="O423" s="91">
        <f>I423/E423</f>
        <v>3500</v>
      </c>
      <c r="P423" s="91">
        <f>K423/E423</f>
        <v>1642.8571428571429</v>
      </c>
      <c r="Q423" s="79">
        <v>5</v>
      </c>
      <c r="R423" s="79">
        <v>2</v>
      </c>
      <c r="S423" s="79" t="s">
        <v>72</v>
      </c>
      <c r="T423" s="5">
        <v>231</v>
      </c>
      <c r="U423" s="9"/>
      <c r="W423" s="86">
        <f t="shared" si="256"/>
        <v>231.9</v>
      </c>
      <c r="X423" s="87">
        <f t="shared" si="256"/>
        <v>70</v>
      </c>
      <c r="Y423" s="92">
        <f t="shared" si="257"/>
        <v>50</v>
      </c>
      <c r="Z423" s="90">
        <f t="shared" si="257"/>
        <v>245000</v>
      </c>
      <c r="AA423" s="90">
        <f>K423</f>
        <v>115000</v>
      </c>
      <c r="AB423" s="90">
        <f t="shared" si="274"/>
        <v>130000</v>
      </c>
      <c r="AC423" s="4">
        <f t="shared" si="274"/>
        <v>0.46938775510204084</v>
      </c>
      <c r="AD423" s="91">
        <f t="shared" si="274"/>
        <v>3500</v>
      </c>
      <c r="AE423" s="79" t="str">
        <f>S423</f>
        <v>계</v>
      </c>
      <c r="AF423" s="79" t="str">
        <f>Q423&amp;"/"&amp;R423</f>
        <v>5/2</v>
      </c>
      <c r="AH423" s="20" t="str">
        <f t="shared" si="235"/>
        <v>수내동 양지2단지청구</v>
      </c>
      <c r="AI423" s="87">
        <f t="shared" si="236"/>
        <v>70</v>
      </c>
      <c r="AJ423" s="79" t="str">
        <f>IF(AI423="","",$AJ$2)</f>
        <v>A-</v>
      </c>
      <c r="AK423" s="79" t="s">
        <v>13</v>
      </c>
      <c r="AL423" s="79" t="s">
        <v>62</v>
      </c>
      <c r="AM423" s="79" t="s">
        <v>63</v>
      </c>
      <c r="AN423" s="79" t="str">
        <f>IF(AI423="","",$AN$2)</f>
        <v>C</v>
      </c>
      <c r="AO423" s="79" t="str">
        <f>IF(N423="","",IF(N423&gt;=$AO$1/100,"O","X"))</f>
        <v>X</v>
      </c>
      <c r="AP423" s="79" t="str">
        <f>IF(I423="","",IF(I423&lt;=$AP$1,"O","X"))</f>
        <v>X</v>
      </c>
      <c r="AQ423" s="79" t="str">
        <f>IF(O423="","",IF(O423&lt;=$AQ$1,"O","X"))</f>
        <v>X</v>
      </c>
      <c r="AR423" s="79" t="str">
        <f>IF(M423="","",IF(M423&lt;=$AR$1,"O","X"))</f>
        <v>X</v>
      </c>
      <c r="AS423" s="79" t="s">
        <v>2</v>
      </c>
      <c r="AT423" s="79" t="str">
        <f>IF(OR(F423="",AI423=""),"",IF(AND((F423&lt;=85),(AI423&gt;=15)),"O","X"))</f>
        <v>X</v>
      </c>
      <c r="AU423" s="79" t="str">
        <f>IF(C423="","",IF(C423&gt;=$AU$1,"O","X"))</f>
        <v>O</v>
      </c>
      <c r="AV423" s="79" t="str">
        <f>IF(AO423="","",IF(AND(AO423="O",AP423="O",AR423="O",AT423="O",AU423="O"),"후보","X"))</f>
        <v>X</v>
      </c>
    </row>
    <row r="424" spans="1:48" s="37" customFormat="1" ht="12" x14ac:dyDescent="0.3">
      <c r="A424" s="74" t="s">
        <v>1803</v>
      </c>
      <c r="B424" s="75" t="s">
        <v>1804</v>
      </c>
      <c r="C424" s="85">
        <v>749</v>
      </c>
      <c r="D424" s="86">
        <v>77.599999999999994</v>
      </c>
      <c r="E424" s="87">
        <v>23</v>
      </c>
      <c r="F424" s="86">
        <v>59.3</v>
      </c>
      <c r="G424" s="17">
        <v>18</v>
      </c>
      <c r="H424" s="88">
        <v>84</v>
      </c>
      <c r="I424" s="89">
        <v>99000</v>
      </c>
      <c r="J424" s="89" t="s">
        <v>188</v>
      </c>
      <c r="K424" s="89">
        <v>60000</v>
      </c>
      <c r="L424" s="89" t="s">
        <v>71</v>
      </c>
      <c r="M424" s="90">
        <f t="shared" ref="M424:M471" si="275">I424-K424</f>
        <v>39000</v>
      </c>
      <c r="N424" s="4">
        <f t="shared" ref="N424:N471" si="276">IF(ISERROR(K424/I424),"",K424/I424)</f>
        <v>0.60606060606060608</v>
      </c>
      <c r="O424" s="91">
        <f t="shared" ref="O424:O471" si="277">I424/E424</f>
        <v>4304.347826086957</v>
      </c>
      <c r="P424" s="91">
        <f t="shared" ref="P424:P471" si="278">K424/E424</f>
        <v>2608.695652173913</v>
      </c>
      <c r="Q424" s="79">
        <v>2</v>
      </c>
      <c r="R424" s="79">
        <v>1</v>
      </c>
      <c r="S424" s="79" t="s">
        <v>72</v>
      </c>
      <c r="T424" s="5">
        <v>77</v>
      </c>
      <c r="U424" s="9"/>
      <c r="W424" s="86">
        <f t="shared" si="256"/>
        <v>77.599999999999994</v>
      </c>
      <c r="X424" s="87">
        <f t="shared" si="256"/>
        <v>23</v>
      </c>
      <c r="Y424" s="92">
        <f t="shared" si="257"/>
        <v>84</v>
      </c>
      <c r="Z424" s="90">
        <f t="shared" si="257"/>
        <v>99000</v>
      </c>
      <c r="AA424" s="90">
        <f t="shared" ref="AA424:AA471" si="279">K424</f>
        <v>60000</v>
      </c>
      <c r="AB424" s="90">
        <f t="shared" si="274"/>
        <v>39000</v>
      </c>
      <c r="AC424" s="4">
        <f t="shared" si="274"/>
        <v>0.60606060606060608</v>
      </c>
      <c r="AD424" s="91">
        <f t="shared" si="274"/>
        <v>4304.347826086957</v>
      </c>
      <c r="AE424" s="79" t="str">
        <f t="shared" ref="AE424:AE471" si="280">S424</f>
        <v>계</v>
      </c>
      <c r="AF424" s="79" t="str">
        <f t="shared" ref="AF424:AF471" si="281">Q424&amp;"/"&amp;R424</f>
        <v>2/1</v>
      </c>
      <c r="AH424" s="20" t="str">
        <f t="shared" si="235"/>
        <v>수내동 파크타운대림</v>
      </c>
      <c r="AI424" s="87">
        <f t="shared" si="236"/>
        <v>23</v>
      </c>
      <c r="AJ424" s="79" t="str">
        <f t="shared" ref="AJ424:AJ471" si="282">IF(AI424="","",$AJ$2)</f>
        <v>A-</v>
      </c>
      <c r="AK424" s="79" t="s">
        <v>13</v>
      </c>
      <c r="AL424" s="79" t="s">
        <v>62</v>
      </c>
      <c r="AM424" s="79" t="s">
        <v>63</v>
      </c>
      <c r="AN424" s="79" t="str">
        <f t="shared" ref="AN424:AN471" si="283">IF(AI424="","",$AN$2)</f>
        <v>C</v>
      </c>
      <c r="AO424" s="79" t="str">
        <f t="shared" ref="AO424:AO471" si="284">IF(N424="","",IF(N424&gt;=$AO$1/100,"O","X"))</f>
        <v>X</v>
      </c>
      <c r="AP424" s="79" t="str">
        <f t="shared" ref="AP424:AP471" si="285">IF(I424="","",IF(I424&lt;=$AP$1,"O","X"))</f>
        <v>X</v>
      </c>
      <c r="AQ424" s="79" t="str">
        <f t="shared" ref="AQ424:AQ471" si="286">IF(O424="","",IF(O424&lt;=$AQ$1,"O","X"))</f>
        <v>X</v>
      </c>
      <c r="AR424" s="79" t="str">
        <f t="shared" ref="AR424:AR471" si="287">IF(M424="","",IF(M424&lt;=$AR$1,"O","X"))</f>
        <v>X</v>
      </c>
      <c r="AS424" s="79" t="s">
        <v>2</v>
      </c>
      <c r="AT424" s="79" t="str">
        <f t="shared" ref="AT424:AT471" si="288">IF(OR(F424="",AI424=""),"",IF(AND((F424&lt;=85),(AI424&gt;=15)),"O","X"))</f>
        <v>O</v>
      </c>
      <c r="AU424" s="79" t="str">
        <f t="shared" ref="AU424:AU471" si="289">IF(C424="","",IF(C424&gt;=$AU$1,"O","X"))</f>
        <v>O</v>
      </c>
      <c r="AV424" s="79" t="str">
        <f t="shared" ref="AV424:AV471" si="290">IF(AO424="","",IF(AND(AO424="O",AP424="O",AR424="O",AT424="O",AU424="O"),"후보","X"))</f>
        <v>X</v>
      </c>
    </row>
    <row r="425" spans="1:48" s="37" customFormat="1" ht="12" x14ac:dyDescent="0.3">
      <c r="A425" s="74" t="s">
        <v>1803</v>
      </c>
      <c r="B425" s="75" t="s">
        <v>1804</v>
      </c>
      <c r="C425" s="85">
        <v>749</v>
      </c>
      <c r="D425" s="86">
        <v>105.1</v>
      </c>
      <c r="E425" s="87">
        <v>32</v>
      </c>
      <c r="F425" s="86">
        <v>84.6</v>
      </c>
      <c r="G425" s="17">
        <v>26</v>
      </c>
      <c r="H425" s="88">
        <v>44</v>
      </c>
      <c r="I425" s="89">
        <v>175000</v>
      </c>
      <c r="J425" s="89" t="s">
        <v>79</v>
      </c>
      <c r="K425" s="89">
        <v>90000</v>
      </c>
      <c r="L425" s="89" t="s">
        <v>66</v>
      </c>
      <c r="M425" s="90">
        <f t="shared" si="275"/>
        <v>85000</v>
      </c>
      <c r="N425" s="4">
        <f t="shared" si="276"/>
        <v>0.51428571428571423</v>
      </c>
      <c r="O425" s="91">
        <f t="shared" si="277"/>
        <v>5468.75</v>
      </c>
      <c r="P425" s="91">
        <f t="shared" si="278"/>
        <v>2812.5</v>
      </c>
      <c r="Q425" s="79">
        <v>3</v>
      </c>
      <c r="R425" s="79">
        <v>2</v>
      </c>
      <c r="S425" s="79" t="s">
        <v>72</v>
      </c>
      <c r="T425" s="5">
        <v>105</v>
      </c>
      <c r="U425" s="9"/>
      <c r="W425" s="86">
        <f t="shared" si="256"/>
        <v>105.1</v>
      </c>
      <c r="X425" s="87">
        <f t="shared" si="256"/>
        <v>32</v>
      </c>
      <c r="Y425" s="92">
        <f t="shared" si="257"/>
        <v>44</v>
      </c>
      <c r="Z425" s="90">
        <f t="shared" si="257"/>
        <v>175000</v>
      </c>
      <c r="AA425" s="90">
        <f t="shared" si="279"/>
        <v>90000</v>
      </c>
      <c r="AB425" s="90">
        <f t="shared" si="274"/>
        <v>85000</v>
      </c>
      <c r="AC425" s="4">
        <f t="shared" si="274"/>
        <v>0.51428571428571423</v>
      </c>
      <c r="AD425" s="91">
        <f t="shared" si="274"/>
        <v>5468.75</v>
      </c>
      <c r="AE425" s="79" t="str">
        <f t="shared" si="280"/>
        <v>계</v>
      </c>
      <c r="AF425" s="79" t="str">
        <f t="shared" si="281"/>
        <v>3/2</v>
      </c>
      <c r="AH425" s="20" t="str">
        <f t="shared" si="235"/>
        <v>수내동 파크타운대림</v>
      </c>
      <c r="AI425" s="87">
        <f t="shared" si="236"/>
        <v>32</v>
      </c>
      <c r="AJ425" s="79" t="str">
        <f t="shared" si="282"/>
        <v>A-</v>
      </c>
      <c r="AK425" s="79" t="s">
        <v>13</v>
      </c>
      <c r="AL425" s="79" t="s">
        <v>62</v>
      </c>
      <c r="AM425" s="79" t="s">
        <v>63</v>
      </c>
      <c r="AN425" s="79" t="str">
        <f t="shared" si="283"/>
        <v>C</v>
      </c>
      <c r="AO425" s="79" t="str">
        <f t="shared" si="284"/>
        <v>X</v>
      </c>
      <c r="AP425" s="79" t="str">
        <f t="shared" si="285"/>
        <v>X</v>
      </c>
      <c r="AQ425" s="79" t="str">
        <f t="shared" si="286"/>
        <v>X</v>
      </c>
      <c r="AR425" s="79" t="str">
        <f t="shared" si="287"/>
        <v>X</v>
      </c>
      <c r="AS425" s="79" t="s">
        <v>2</v>
      </c>
      <c r="AT425" s="79" t="str">
        <f t="shared" si="288"/>
        <v>O</v>
      </c>
      <c r="AU425" s="79" t="str">
        <f t="shared" si="289"/>
        <v>O</v>
      </c>
      <c r="AV425" s="79" t="str">
        <f t="shared" si="290"/>
        <v>X</v>
      </c>
    </row>
    <row r="426" spans="1:48" s="37" customFormat="1" ht="12" x14ac:dyDescent="0.3">
      <c r="A426" s="74" t="s">
        <v>1803</v>
      </c>
      <c r="B426" s="75" t="s">
        <v>1804</v>
      </c>
      <c r="C426" s="85">
        <v>749</v>
      </c>
      <c r="D426" s="86">
        <v>110.9</v>
      </c>
      <c r="E426" s="87">
        <v>34</v>
      </c>
      <c r="F426" s="86">
        <v>84.8</v>
      </c>
      <c r="G426" s="17">
        <v>26</v>
      </c>
      <c r="H426" s="88">
        <v>84</v>
      </c>
      <c r="I426" s="89">
        <v>139000</v>
      </c>
      <c r="J426" s="89" t="s">
        <v>81</v>
      </c>
      <c r="K426" s="89">
        <v>82000</v>
      </c>
      <c r="L426" s="89" t="s">
        <v>68</v>
      </c>
      <c r="M426" s="90">
        <f t="shared" si="275"/>
        <v>57000</v>
      </c>
      <c r="N426" s="4">
        <f t="shared" si="276"/>
        <v>0.58992805755395683</v>
      </c>
      <c r="O426" s="91">
        <f t="shared" si="277"/>
        <v>4088.2352941176468</v>
      </c>
      <c r="P426" s="91">
        <f t="shared" si="278"/>
        <v>2411.7647058823532</v>
      </c>
      <c r="Q426" s="79">
        <v>3</v>
      </c>
      <c r="R426" s="79">
        <v>2</v>
      </c>
      <c r="S426" s="79" t="s">
        <v>72</v>
      </c>
      <c r="T426" s="5">
        <v>110</v>
      </c>
      <c r="U426" s="9"/>
      <c r="W426" s="86">
        <f t="shared" si="256"/>
        <v>110.9</v>
      </c>
      <c r="X426" s="87">
        <f t="shared" si="256"/>
        <v>34</v>
      </c>
      <c r="Y426" s="92">
        <f t="shared" si="257"/>
        <v>84</v>
      </c>
      <c r="Z426" s="90">
        <f t="shared" si="257"/>
        <v>139000</v>
      </c>
      <c r="AA426" s="90">
        <f t="shared" si="279"/>
        <v>82000</v>
      </c>
      <c r="AB426" s="90">
        <f t="shared" si="274"/>
        <v>57000</v>
      </c>
      <c r="AC426" s="4">
        <f t="shared" si="274"/>
        <v>0.58992805755395683</v>
      </c>
      <c r="AD426" s="91">
        <f t="shared" si="274"/>
        <v>4088.2352941176468</v>
      </c>
      <c r="AE426" s="79" t="str">
        <f t="shared" si="280"/>
        <v>계</v>
      </c>
      <c r="AF426" s="79" t="str">
        <f t="shared" si="281"/>
        <v>3/2</v>
      </c>
      <c r="AH426" s="20" t="str">
        <f t="shared" si="235"/>
        <v>수내동 파크타운대림</v>
      </c>
      <c r="AI426" s="87">
        <f t="shared" si="236"/>
        <v>34</v>
      </c>
      <c r="AJ426" s="79" t="str">
        <f t="shared" si="282"/>
        <v>A-</v>
      </c>
      <c r="AK426" s="79" t="s">
        <v>13</v>
      </c>
      <c r="AL426" s="79" t="s">
        <v>62</v>
      </c>
      <c r="AM426" s="79" t="s">
        <v>63</v>
      </c>
      <c r="AN426" s="79" t="str">
        <f t="shared" si="283"/>
        <v>C</v>
      </c>
      <c r="AO426" s="79" t="str">
        <f t="shared" si="284"/>
        <v>X</v>
      </c>
      <c r="AP426" s="79" t="str">
        <f t="shared" si="285"/>
        <v>X</v>
      </c>
      <c r="AQ426" s="79" t="str">
        <f t="shared" si="286"/>
        <v>X</v>
      </c>
      <c r="AR426" s="79" t="str">
        <f t="shared" si="287"/>
        <v>X</v>
      </c>
      <c r="AS426" s="79" t="s">
        <v>2</v>
      </c>
      <c r="AT426" s="79" t="str">
        <f t="shared" si="288"/>
        <v>O</v>
      </c>
      <c r="AU426" s="79" t="str">
        <f t="shared" si="289"/>
        <v>O</v>
      </c>
      <c r="AV426" s="79" t="str">
        <f t="shared" si="290"/>
        <v>X</v>
      </c>
    </row>
    <row r="427" spans="1:48" s="37" customFormat="1" ht="12" x14ac:dyDescent="0.3">
      <c r="A427" s="74" t="s">
        <v>1803</v>
      </c>
      <c r="B427" s="75" t="s">
        <v>1804</v>
      </c>
      <c r="C427" s="85">
        <v>749</v>
      </c>
      <c r="D427" s="86">
        <v>124.6</v>
      </c>
      <c r="E427" s="87">
        <v>38</v>
      </c>
      <c r="F427" s="86">
        <v>101.9</v>
      </c>
      <c r="G427" s="17">
        <v>31</v>
      </c>
      <c r="H427" s="88">
        <v>102</v>
      </c>
      <c r="I427" s="89">
        <v>175000</v>
      </c>
      <c r="J427" s="89" t="s">
        <v>78</v>
      </c>
      <c r="K427" s="89">
        <v>100000</v>
      </c>
      <c r="L427" s="89" t="s">
        <v>188</v>
      </c>
      <c r="M427" s="90">
        <f t="shared" si="275"/>
        <v>75000</v>
      </c>
      <c r="N427" s="4">
        <f t="shared" si="276"/>
        <v>0.5714285714285714</v>
      </c>
      <c r="O427" s="91">
        <f t="shared" si="277"/>
        <v>4605.2631578947367</v>
      </c>
      <c r="P427" s="91">
        <f t="shared" si="278"/>
        <v>2631.5789473684213</v>
      </c>
      <c r="Q427" s="79">
        <v>4</v>
      </c>
      <c r="R427" s="79">
        <v>2</v>
      </c>
      <c r="S427" s="79" t="s">
        <v>72</v>
      </c>
      <c r="T427" s="5" t="s">
        <v>250</v>
      </c>
      <c r="U427" s="9"/>
      <c r="W427" s="86">
        <f t="shared" ref="W427:X442" si="291">D427</f>
        <v>124.6</v>
      </c>
      <c r="X427" s="87">
        <f t="shared" si="291"/>
        <v>38</v>
      </c>
      <c r="Y427" s="92">
        <f t="shared" ref="Y427:Z442" si="292">H427</f>
        <v>102</v>
      </c>
      <c r="Z427" s="90">
        <f t="shared" si="292"/>
        <v>175000</v>
      </c>
      <c r="AA427" s="90">
        <f t="shared" si="279"/>
        <v>100000</v>
      </c>
      <c r="AB427" s="90">
        <f t="shared" si="274"/>
        <v>75000</v>
      </c>
      <c r="AC427" s="4">
        <f t="shared" si="274"/>
        <v>0.5714285714285714</v>
      </c>
      <c r="AD427" s="91">
        <f t="shared" si="274"/>
        <v>4605.2631578947367</v>
      </c>
      <c r="AE427" s="79" t="str">
        <f t="shared" si="280"/>
        <v>계</v>
      </c>
      <c r="AF427" s="79" t="str">
        <f t="shared" si="281"/>
        <v>4/2</v>
      </c>
      <c r="AH427" s="20" t="str">
        <f t="shared" si="235"/>
        <v>수내동 파크타운대림</v>
      </c>
      <c r="AI427" s="87">
        <f t="shared" si="236"/>
        <v>38</v>
      </c>
      <c r="AJ427" s="79" t="str">
        <f t="shared" si="282"/>
        <v>A-</v>
      </c>
      <c r="AK427" s="79" t="s">
        <v>13</v>
      </c>
      <c r="AL427" s="79" t="s">
        <v>62</v>
      </c>
      <c r="AM427" s="79" t="s">
        <v>63</v>
      </c>
      <c r="AN427" s="79" t="str">
        <f t="shared" si="283"/>
        <v>C</v>
      </c>
      <c r="AO427" s="79" t="str">
        <f t="shared" si="284"/>
        <v>X</v>
      </c>
      <c r="AP427" s="79" t="str">
        <f t="shared" si="285"/>
        <v>X</v>
      </c>
      <c r="AQ427" s="79" t="str">
        <f t="shared" si="286"/>
        <v>X</v>
      </c>
      <c r="AR427" s="79" t="str">
        <f t="shared" si="287"/>
        <v>X</v>
      </c>
      <c r="AS427" s="79" t="s">
        <v>2</v>
      </c>
      <c r="AT427" s="79" t="str">
        <f t="shared" si="288"/>
        <v>X</v>
      </c>
      <c r="AU427" s="79" t="str">
        <f t="shared" si="289"/>
        <v>O</v>
      </c>
      <c r="AV427" s="79" t="str">
        <f t="shared" si="290"/>
        <v>X</v>
      </c>
    </row>
    <row r="428" spans="1:48" s="37" customFormat="1" ht="12" x14ac:dyDescent="0.3">
      <c r="A428" s="74" t="s">
        <v>1803</v>
      </c>
      <c r="B428" s="75" t="s">
        <v>1804</v>
      </c>
      <c r="C428" s="85">
        <v>749</v>
      </c>
      <c r="D428" s="86">
        <v>125.4</v>
      </c>
      <c r="E428" s="87">
        <v>38</v>
      </c>
      <c r="F428" s="86">
        <v>101.8</v>
      </c>
      <c r="G428" s="17">
        <v>31</v>
      </c>
      <c r="H428" s="88">
        <v>28</v>
      </c>
      <c r="I428" s="89"/>
      <c r="J428" s="89"/>
      <c r="K428" s="89"/>
      <c r="L428" s="89"/>
      <c r="M428" s="90">
        <f t="shared" si="275"/>
        <v>0</v>
      </c>
      <c r="N428" s="4" t="str">
        <f t="shared" si="276"/>
        <v/>
      </c>
      <c r="O428" s="91">
        <f t="shared" si="277"/>
        <v>0</v>
      </c>
      <c r="P428" s="91">
        <f t="shared" si="278"/>
        <v>0</v>
      </c>
      <c r="Q428" s="79">
        <v>3</v>
      </c>
      <c r="R428" s="79">
        <v>2</v>
      </c>
      <c r="S428" s="79" t="s">
        <v>72</v>
      </c>
      <c r="T428" s="5" t="s">
        <v>251</v>
      </c>
      <c r="U428" s="9"/>
      <c r="W428" s="86">
        <f t="shared" si="291"/>
        <v>125.4</v>
      </c>
      <c r="X428" s="87">
        <f t="shared" si="291"/>
        <v>38</v>
      </c>
      <c r="Y428" s="92">
        <f t="shared" si="292"/>
        <v>28</v>
      </c>
      <c r="Z428" s="90">
        <f t="shared" si="292"/>
        <v>0</v>
      </c>
      <c r="AA428" s="90">
        <f t="shared" si="279"/>
        <v>0</v>
      </c>
      <c r="AB428" s="90">
        <f t="shared" si="274"/>
        <v>0</v>
      </c>
      <c r="AC428" s="4" t="str">
        <f t="shared" si="274"/>
        <v/>
      </c>
      <c r="AD428" s="91">
        <f t="shared" si="274"/>
        <v>0</v>
      </c>
      <c r="AE428" s="79" t="str">
        <f t="shared" si="280"/>
        <v>계</v>
      </c>
      <c r="AF428" s="79" t="str">
        <f t="shared" si="281"/>
        <v>3/2</v>
      </c>
      <c r="AH428" s="20" t="str">
        <f t="shared" si="235"/>
        <v>수내동 파크타운대림</v>
      </c>
      <c r="AI428" s="87">
        <f t="shared" si="236"/>
        <v>38</v>
      </c>
      <c r="AJ428" s="79" t="str">
        <f t="shared" si="282"/>
        <v>A-</v>
      </c>
      <c r="AK428" s="79" t="s">
        <v>13</v>
      </c>
      <c r="AL428" s="79" t="s">
        <v>62</v>
      </c>
      <c r="AM428" s="79" t="s">
        <v>63</v>
      </c>
      <c r="AN428" s="79" t="str">
        <f t="shared" si="283"/>
        <v>C</v>
      </c>
      <c r="AO428" s="79" t="str">
        <f t="shared" si="284"/>
        <v/>
      </c>
      <c r="AP428" s="79" t="str">
        <f t="shared" si="285"/>
        <v/>
      </c>
      <c r="AQ428" s="79" t="str">
        <f t="shared" si="286"/>
        <v>O</v>
      </c>
      <c r="AR428" s="79" t="str">
        <f t="shared" si="287"/>
        <v>O</v>
      </c>
      <c r="AS428" s="79" t="s">
        <v>2</v>
      </c>
      <c r="AT428" s="79" t="str">
        <f t="shared" si="288"/>
        <v>X</v>
      </c>
      <c r="AU428" s="79" t="str">
        <f t="shared" si="289"/>
        <v>O</v>
      </c>
      <c r="AV428" s="79" t="str">
        <f t="shared" si="290"/>
        <v/>
      </c>
    </row>
    <row r="429" spans="1:48" s="37" customFormat="1" ht="12" x14ac:dyDescent="0.3">
      <c r="A429" s="74" t="s">
        <v>1803</v>
      </c>
      <c r="B429" s="75" t="s">
        <v>1804</v>
      </c>
      <c r="C429" s="85">
        <v>749</v>
      </c>
      <c r="D429" s="86">
        <v>157.5</v>
      </c>
      <c r="E429" s="87">
        <v>48</v>
      </c>
      <c r="F429" s="86">
        <v>131.5</v>
      </c>
      <c r="G429" s="17">
        <v>40</v>
      </c>
      <c r="H429" s="88">
        <v>198</v>
      </c>
      <c r="I429" s="89">
        <v>190000</v>
      </c>
      <c r="J429" s="89" t="s">
        <v>82</v>
      </c>
      <c r="K429" s="89">
        <v>100000</v>
      </c>
      <c r="L429" s="89" t="s">
        <v>78</v>
      </c>
      <c r="M429" s="90">
        <f t="shared" si="275"/>
        <v>90000</v>
      </c>
      <c r="N429" s="4">
        <f t="shared" si="276"/>
        <v>0.52631578947368418</v>
      </c>
      <c r="O429" s="91">
        <f t="shared" si="277"/>
        <v>3958.3333333333335</v>
      </c>
      <c r="P429" s="91">
        <f t="shared" si="278"/>
        <v>2083.3333333333335</v>
      </c>
      <c r="Q429" s="79">
        <v>4</v>
      </c>
      <c r="R429" s="79">
        <v>2</v>
      </c>
      <c r="S429" s="79" t="s">
        <v>72</v>
      </c>
      <c r="T429" s="5">
        <v>157</v>
      </c>
      <c r="U429" s="9"/>
      <c r="W429" s="86">
        <f t="shared" si="291"/>
        <v>157.5</v>
      </c>
      <c r="X429" s="87">
        <f t="shared" si="291"/>
        <v>48</v>
      </c>
      <c r="Y429" s="92">
        <f t="shared" si="292"/>
        <v>198</v>
      </c>
      <c r="Z429" s="90">
        <f t="shared" si="292"/>
        <v>190000</v>
      </c>
      <c r="AA429" s="90">
        <f t="shared" si="279"/>
        <v>100000</v>
      </c>
      <c r="AB429" s="90">
        <f t="shared" si="274"/>
        <v>90000</v>
      </c>
      <c r="AC429" s="4">
        <f t="shared" si="274"/>
        <v>0.52631578947368418</v>
      </c>
      <c r="AD429" s="91">
        <f t="shared" si="274"/>
        <v>3958.3333333333335</v>
      </c>
      <c r="AE429" s="79" t="str">
        <f t="shared" si="280"/>
        <v>계</v>
      </c>
      <c r="AF429" s="79" t="str">
        <f t="shared" si="281"/>
        <v>4/2</v>
      </c>
      <c r="AH429" s="20" t="str">
        <f t="shared" si="235"/>
        <v>수내동 파크타운대림</v>
      </c>
      <c r="AI429" s="87">
        <f t="shared" si="236"/>
        <v>48</v>
      </c>
      <c r="AJ429" s="79" t="str">
        <f t="shared" si="282"/>
        <v>A-</v>
      </c>
      <c r="AK429" s="79" t="s">
        <v>13</v>
      </c>
      <c r="AL429" s="79" t="s">
        <v>62</v>
      </c>
      <c r="AM429" s="79" t="s">
        <v>63</v>
      </c>
      <c r="AN429" s="79" t="str">
        <f t="shared" si="283"/>
        <v>C</v>
      </c>
      <c r="AO429" s="79" t="str">
        <f t="shared" si="284"/>
        <v>X</v>
      </c>
      <c r="AP429" s="79" t="str">
        <f t="shared" si="285"/>
        <v>X</v>
      </c>
      <c r="AQ429" s="79" t="str">
        <f t="shared" si="286"/>
        <v>X</v>
      </c>
      <c r="AR429" s="79" t="str">
        <f t="shared" si="287"/>
        <v>X</v>
      </c>
      <c r="AS429" s="79" t="s">
        <v>2</v>
      </c>
      <c r="AT429" s="79" t="str">
        <f t="shared" si="288"/>
        <v>X</v>
      </c>
      <c r="AU429" s="79" t="str">
        <f t="shared" si="289"/>
        <v>O</v>
      </c>
      <c r="AV429" s="79" t="str">
        <f t="shared" si="290"/>
        <v>X</v>
      </c>
    </row>
    <row r="430" spans="1:48" s="37" customFormat="1" ht="12" x14ac:dyDescent="0.3">
      <c r="A430" s="74" t="s">
        <v>1803</v>
      </c>
      <c r="B430" s="75" t="s">
        <v>1804</v>
      </c>
      <c r="C430" s="85">
        <v>749</v>
      </c>
      <c r="D430" s="86">
        <v>162.30000000000001</v>
      </c>
      <c r="E430" s="87">
        <v>49</v>
      </c>
      <c r="F430" s="86">
        <v>134.4</v>
      </c>
      <c r="G430" s="17">
        <v>41</v>
      </c>
      <c r="H430" s="88">
        <v>94</v>
      </c>
      <c r="I430" s="89">
        <v>200000</v>
      </c>
      <c r="J430" s="89" t="s">
        <v>59</v>
      </c>
      <c r="K430" s="89">
        <v>120000</v>
      </c>
      <c r="L430" s="89" t="s">
        <v>83</v>
      </c>
      <c r="M430" s="90">
        <f t="shared" si="275"/>
        <v>80000</v>
      </c>
      <c r="N430" s="4">
        <f t="shared" si="276"/>
        <v>0.6</v>
      </c>
      <c r="O430" s="91">
        <f t="shared" si="277"/>
        <v>4081.6326530612246</v>
      </c>
      <c r="P430" s="91">
        <f t="shared" si="278"/>
        <v>2448.9795918367345</v>
      </c>
      <c r="Q430" s="79">
        <v>4</v>
      </c>
      <c r="R430" s="79">
        <v>2</v>
      </c>
      <c r="S430" s="79" t="s">
        <v>72</v>
      </c>
      <c r="T430" s="5">
        <v>162</v>
      </c>
      <c r="U430" s="9"/>
      <c r="W430" s="86">
        <f t="shared" si="291"/>
        <v>162.30000000000001</v>
      </c>
      <c r="X430" s="87">
        <f t="shared" si="291"/>
        <v>49</v>
      </c>
      <c r="Y430" s="92">
        <f t="shared" si="292"/>
        <v>94</v>
      </c>
      <c r="Z430" s="90">
        <f t="shared" si="292"/>
        <v>200000</v>
      </c>
      <c r="AA430" s="90">
        <f t="shared" si="279"/>
        <v>120000</v>
      </c>
      <c r="AB430" s="90">
        <f t="shared" si="274"/>
        <v>80000</v>
      </c>
      <c r="AC430" s="4">
        <f t="shared" si="274"/>
        <v>0.6</v>
      </c>
      <c r="AD430" s="91">
        <f t="shared" si="274"/>
        <v>4081.6326530612246</v>
      </c>
      <c r="AE430" s="79" t="str">
        <f t="shared" si="280"/>
        <v>계</v>
      </c>
      <c r="AF430" s="79" t="str">
        <f t="shared" si="281"/>
        <v>4/2</v>
      </c>
      <c r="AH430" s="20" t="str">
        <f t="shared" si="235"/>
        <v>수내동 파크타운대림</v>
      </c>
      <c r="AI430" s="87">
        <f t="shared" si="236"/>
        <v>49</v>
      </c>
      <c r="AJ430" s="79" t="str">
        <f t="shared" si="282"/>
        <v>A-</v>
      </c>
      <c r="AK430" s="79" t="s">
        <v>13</v>
      </c>
      <c r="AL430" s="79" t="s">
        <v>62</v>
      </c>
      <c r="AM430" s="79" t="s">
        <v>63</v>
      </c>
      <c r="AN430" s="79" t="str">
        <f t="shared" si="283"/>
        <v>C</v>
      </c>
      <c r="AO430" s="79" t="str">
        <f t="shared" si="284"/>
        <v>X</v>
      </c>
      <c r="AP430" s="79" t="str">
        <f t="shared" si="285"/>
        <v>X</v>
      </c>
      <c r="AQ430" s="79" t="str">
        <f t="shared" si="286"/>
        <v>X</v>
      </c>
      <c r="AR430" s="79" t="str">
        <f t="shared" si="287"/>
        <v>X</v>
      </c>
      <c r="AS430" s="79" t="s">
        <v>2</v>
      </c>
      <c r="AT430" s="79" t="str">
        <f t="shared" si="288"/>
        <v>X</v>
      </c>
      <c r="AU430" s="79" t="str">
        <f t="shared" si="289"/>
        <v>O</v>
      </c>
      <c r="AV430" s="79" t="str">
        <f t="shared" si="290"/>
        <v>X</v>
      </c>
    </row>
    <row r="431" spans="1:48" s="37" customFormat="1" ht="12" x14ac:dyDescent="0.3">
      <c r="A431" s="74" t="s">
        <v>2094</v>
      </c>
      <c r="B431" s="75" t="s">
        <v>1804</v>
      </c>
      <c r="C431" s="85">
        <v>749</v>
      </c>
      <c r="D431" s="86">
        <v>166.8</v>
      </c>
      <c r="E431" s="87">
        <v>50</v>
      </c>
      <c r="F431" s="86">
        <v>134.9</v>
      </c>
      <c r="G431" s="17">
        <v>41</v>
      </c>
      <c r="H431" s="88">
        <v>60</v>
      </c>
      <c r="I431" s="89">
        <v>191000</v>
      </c>
      <c r="J431" s="89" t="s">
        <v>78</v>
      </c>
      <c r="K431" s="89"/>
      <c r="L431" s="89"/>
      <c r="M431" s="90">
        <f t="shared" si="275"/>
        <v>191000</v>
      </c>
      <c r="N431" s="4">
        <f t="shared" si="276"/>
        <v>0</v>
      </c>
      <c r="O431" s="91">
        <f t="shared" si="277"/>
        <v>3820</v>
      </c>
      <c r="P431" s="91">
        <f t="shared" si="278"/>
        <v>0</v>
      </c>
      <c r="Q431" s="79">
        <v>4</v>
      </c>
      <c r="R431" s="79">
        <v>2</v>
      </c>
      <c r="S431" s="79" t="s">
        <v>72</v>
      </c>
      <c r="T431" s="5">
        <v>166</v>
      </c>
      <c r="U431" s="9"/>
      <c r="W431" s="86">
        <f t="shared" si="291"/>
        <v>166.8</v>
      </c>
      <c r="X431" s="87">
        <f t="shared" si="291"/>
        <v>50</v>
      </c>
      <c r="Y431" s="92">
        <f t="shared" si="292"/>
        <v>60</v>
      </c>
      <c r="Z431" s="90">
        <f t="shared" si="292"/>
        <v>191000</v>
      </c>
      <c r="AA431" s="90">
        <f t="shared" si="279"/>
        <v>0</v>
      </c>
      <c r="AB431" s="90">
        <f t="shared" si="274"/>
        <v>191000</v>
      </c>
      <c r="AC431" s="4">
        <f t="shared" si="274"/>
        <v>0</v>
      </c>
      <c r="AD431" s="91">
        <f t="shared" si="274"/>
        <v>3820</v>
      </c>
      <c r="AE431" s="79" t="str">
        <f t="shared" si="280"/>
        <v>계</v>
      </c>
      <c r="AF431" s="79" t="str">
        <f t="shared" si="281"/>
        <v>4/2</v>
      </c>
      <c r="AH431" s="20" t="str">
        <f t="shared" si="235"/>
        <v>수내동 파크타운대림</v>
      </c>
      <c r="AI431" s="87">
        <f t="shared" si="236"/>
        <v>50</v>
      </c>
      <c r="AJ431" s="79" t="str">
        <f t="shared" si="282"/>
        <v>A-</v>
      </c>
      <c r="AK431" s="79" t="s">
        <v>13</v>
      </c>
      <c r="AL431" s="79" t="s">
        <v>62</v>
      </c>
      <c r="AM431" s="79" t="s">
        <v>63</v>
      </c>
      <c r="AN431" s="79" t="str">
        <f t="shared" si="283"/>
        <v>C</v>
      </c>
      <c r="AO431" s="79" t="str">
        <f t="shared" si="284"/>
        <v>X</v>
      </c>
      <c r="AP431" s="79" t="str">
        <f t="shared" si="285"/>
        <v>X</v>
      </c>
      <c r="AQ431" s="79" t="str">
        <f t="shared" si="286"/>
        <v>X</v>
      </c>
      <c r="AR431" s="79" t="str">
        <f t="shared" si="287"/>
        <v>X</v>
      </c>
      <c r="AS431" s="79" t="s">
        <v>2</v>
      </c>
      <c r="AT431" s="79" t="str">
        <f t="shared" si="288"/>
        <v>X</v>
      </c>
      <c r="AU431" s="79" t="str">
        <f t="shared" si="289"/>
        <v>O</v>
      </c>
      <c r="AV431" s="79" t="str">
        <f t="shared" si="290"/>
        <v>X</v>
      </c>
    </row>
    <row r="432" spans="1:48" s="37" customFormat="1" ht="12" x14ac:dyDescent="0.3">
      <c r="A432" s="74" t="s">
        <v>1803</v>
      </c>
      <c r="B432" s="75" t="s">
        <v>1804</v>
      </c>
      <c r="C432" s="85">
        <v>749</v>
      </c>
      <c r="D432" s="86">
        <v>167.4</v>
      </c>
      <c r="E432" s="87">
        <v>51</v>
      </c>
      <c r="F432" s="86">
        <v>134.69999999999999</v>
      </c>
      <c r="G432" s="17">
        <v>41</v>
      </c>
      <c r="H432" s="88">
        <v>4</v>
      </c>
      <c r="I432" s="89"/>
      <c r="J432" s="89"/>
      <c r="K432" s="89"/>
      <c r="L432" s="89"/>
      <c r="M432" s="90">
        <f t="shared" si="275"/>
        <v>0</v>
      </c>
      <c r="N432" s="4" t="str">
        <f t="shared" si="276"/>
        <v/>
      </c>
      <c r="O432" s="91">
        <f t="shared" si="277"/>
        <v>0</v>
      </c>
      <c r="P432" s="91">
        <f t="shared" si="278"/>
        <v>0</v>
      </c>
      <c r="Q432" s="79">
        <v>4</v>
      </c>
      <c r="R432" s="79">
        <v>3</v>
      </c>
      <c r="S432" s="79" t="s">
        <v>72</v>
      </c>
      <c r="T432" s="5">
        <v>167</v>
      </c>
      <c r="U432" s="9"/>
      <c r="W432" s="86">
        <f t="shared" si="291"/>
        <v>167.4</v>
      </c>
      <c r="X432" s="87">
        <f t="shared" si="291"/>
        <v>51</v>
      </c>
      <c r="Y432" s="92">
        <f t="shared" si="292"/>
        <v>4</v>
      </c>
      <c r="Z432" s="90">
        <f t="shared" si="292"/>
        <v>0</v>
      </c>
      <c r="AA432" s="90">
        <f t="shared" si="279"/>
        <v>0</v>
      </c>
      <c r="AB432" s="90">
        <f t="shared" si="274"/>
        <v>0</v>
      </c>
      <c r="AC432" s="4" t="str">
        <f t="shared" si="274"/>
        <v/>
      </c>
      <c r="AD432" s="91">
        <f t="shared" si="274"/>
        <v>0</v>
      </c>
      <c r="AE432" s="79" t="str">
        <f t="shared" si="280"/>
        <v>계</v>
      </c>
      <c r="AF432" s="79" t="str">
        <f t="shared" si="281"/>
        <v>4/3</v>
      </c>
      <c r="AH432" s="20" t="str">
        <f t="shared" si="235"/>
        <v>수내동 파크타운대림</v>
      </c>
      <c r="AI432" s="87">
        <f t="shared" si="236"/>
        <v>51</v>
      </c>
      <c r="AJ432" s="79" t="str">
        <f t="shared" si="282"/>
        <v>A-</v>
      </c>
      <c r="AK432" s="79" t="s">
        <v>13</v>
      </c>
      <c r="AL432" s="79" t="s">
        <v>62</v>
      </c>
      <c r="AM432" s="79" t="s">
        <v>63</v>
      </c>
      <c r="AN432" s="79" t="str">
        <f t="shared" si="283"/>
        <v>C</v>
      </c>
      <c r="AO432" s="79" t="str">
        <f t="shared" si="284"/>
        <v/>
      </c>
      <c r="AP432" s="79" t="str">
        <f t="shared" si="285"/>
        <v/>
      </c>
      <c r="AQ432" s="79" t="str">
        <f t="shared" si="286"/>
        <v>O</v>
      </c>
      <c r="AR432" s="79" t="str">
        <f t="shared" si="287"/>
        <v>O</v>
      </c>
      <c r="AS432" s="79" t="s">
        <v>2</v>
      </c>
      <c r="AT432" s="79" t="str">
        <f t="shared" si="288"/>
        <v>X</v>
      </c>
      <c r="AU432" s="79" t="str">
        <f t="shared" si="289"/>
        <v>O</v>
      </c>
      <c r="AV432" s="79" t="str">
        <f t="shared" si="290"/>
        <v/>
      </c>
    </row>
    <row r="433" spans="1:48" s="37" customFormat="1" ht="12" x14ac:dyDescent="0.3">
      <c r="A433" s="74" t="s">
        <v>1803</v>
      </c>
      <c r="B433" s="75" t="s">
        <v>1804</v>
      </c>
      <c r="C433" s="85">
        <v>749</v>
      </c>
      <c r="D433" s="86">
        <v>217.9</v>
      </c>
      <c r="E433" s="87">
        <v>66</v>
      </c>
      <c r="F433" s="86">
        <v>186.1</v>
      </c>
      <c r="G433" s="17">
        <v>56</v>
      </c>
      <c r="H433" s="88">
        <v>33</v>
      </c>
      <c r="I433" s="89"/>
      <c r="J433" s="89"/>
      <c r="K433" s="89">
        <v>120000</v>
      </c>
      <c r="L433" s="89" t="s">
        <v>64</v>
      </c>
      <c r="M433" s="90">
        <f t="shared" si="275"/>
        <v>-120000</v>
      </c>
      <c r="N433" s="4" t="str">
        <f t="shared" si="276"/>
        <v/>
      </c>
      <c r="O433" s="91">
        <f t="shared" si="277"/>
        <v>0</v>
      </c>
      <c r="P433" s="91">
        <f t="shared" si="278"/>
        <v>1818.1818181818182</v>
      </c>
      <c r="Q433" s="79">
        <v>5</v>
      </c>
      <c r="R433" s="79">
        <v>2</v>
      </c>
      <c r="S433" s="79" t="s">
        <v>72</v>
      </c>
      <c r="T433" s="5">
        <v>217</v>
      </c>
      <c r="U433" s="9"/>
      <c r="W433" s="86">
        <f t="shared" si="291"/>
        <v>217.9</v>
      </c>
      <c r="X433" s="87">
        <f t="shared" si="291"/>
        <v>66</v>
      </c>
      <c r="Y433" s="92">
        <f t="shared" si="292"/>
        <v>33</v>
      </c>
      <c r="Z433" s="90">
        <f t="shared" si="292"/>
        <v>0</v>
      </c>
      <c r="AA433" s="90">
        <f t="shared" si="279"/>
        <v>120000</v>
      </c>
      <c r="AB433" s="90">
        <f t="shared" si="274"/>
        <v>-120000</v>
      </c>
      <c r="AC433" s="4" t="str">
        <f t="shared" si="274"/>
        <v/>
      </c>
      <c r="AD433" s="91">
        <f t="shared" si="274"/>
        <v>0</v>
      </c>
      <c r="AE433" s="79" t="str">
        <f t="shared" si="280"/>
        <v>계</v>
      </c>
      <c r="AF433" s="79" t="str">
        <f t="shared" si="281"/>
        <v>5/2</v>
      </c>
      <c r="AH433" s="20" t="str">
        <f t="shared" si="235"/>
        <v>수내동 파크타운대림</v>
      </c>
      <c r="AI433" s="87">
        <f t="shared" si="236"/>
        <v>66</v>
      </c>
      <c r="AJ433" s="79" t="str">
        <f t="shared" si="282"/>
        <v>A-</v>
      </c>
      <c r="AK433" s="79" t="s">
        <v>13</v>
      </c>
      <c r="AL433" s="79" t="s">
        <v>62</v>
      </c>
      <c r="AM433" s="79" t="s">
        <v>63</v>
      </c>
      <c r="AN433" s="79" t="str">
        <f t="shared" si="283"/>
        <v>C</v>
      </c>
      <c r="AO433" s="79" t="str">
        <f t="shared" si="284"/>
        <v/>
      </c>
      <c r="AP433" s="79" t="str">
        <f t="shared" si="285"/>
        <v/>
      </c>
      <c r="AQ433" s="79" t="str">
        <f t="shared" si="286"/>
        <v>O</v>
      </c>
      <c r="AR433" s="79" t="str">
        <f t="shared" si="287"/>
        <v>O</v>
      </c>
      <c r="AS433" s="79" t="s">
        <v>2</v>
      </c>
      <c r="AT433" s="79" t="str">
        <f t="shared" si="288"/>
        <v>X</v>
      </c>
      <c r="AU433" s="79" t="str">
        <f t="shared" si="289"/>
        <v>O</v>
      </c>
      <c r="AV433" s="79" t="str">
        <f t="shared" si="290"/>
        <v/>
      </c>
    </row>
    <row r="434" spans="1:48" s="37" customFormat="1" ht="12" x14ac:dyDescent="0.3">
      <c r="A434" s="74" t="s">
        <v>1803</v>
      </c>
      <c r="B434" s="75" t="s">
        <v>1804</v>
      </c>
      <c r="C434" s="85">
        <v>749</v>
      </c>
      <c r="D434" s="86">
        <v>229.5</v>
      </c>
      <c r="E434" s="87">
        <v>69</v>
      </c>
      <c r="F434" s="86">
        <v>191.5</v>
      </c>
      <c r="G434" s="17">
        <v>58</v>
      </c>
      <c r="H434" s="88">
        <v>12</v>
      </c>
      <c r="I434" s="89"/>
      <c r="J434" s="89"/>
      <c r="K434" s="89"/>
      <c r="L434" s="89"/>
      <c r="M434" s="90">
        <f t="shared" si="275"/>
        <v>0</v>
      </c>
      <c r="N434" s="4" t="str">
        <f t="shared" si="276"/>
        <v/>
      </c>
      <c r="O434" s="91">
        <f t="shared" si="277"/>
        <v>0</v>
      </c>
      <c r="P434" s="91">
        <f t="shared" si="278"/>
        <v>0</v>
      </c>
      <c r="Q434" s="79">
        <v>5</v>
      </c>
      <c r="R434" s="79">
        <v>3</v>
      </c>
      <c r="S434" s="79" t="s">
        <v>72</v>
      </c>
      <c r="T434" s="5" t="s">
        <v>252</v>
      </c>
      <c r="U434" s="9"/>
      <c r="W434" s="86">
        <f t="shared" si="291"/>
        <v>229.5</v>
      </c>
      <c r="X434" s="87">
        <f t="shared" si="291"/>
        <v>69</v>
      </c>
      <c r="Y434" s="92">
        <f t="shared" si="292"/>
        <v>12</v>
      </c>
      <c r="Z434" s="90">
        <f t="shared" si="292"/>
        <v>0</v>
      </c>
      <c r="AA434" s="90">
        <f t="shared" si="279"/>
        <v>0</v>
      </c>
      <c r="AB434" s="90">
        <f t="shared" si="274"/>
        <v>0</v>
      </c>
      <c r="AC434" s="4" t="str">
        <f t="shared" si="274"/>
        <v/>
      </c>
      <c r="AD434" s="91">
        <f t="shared" si="274"/>
        <v>0</v>
      </c>
      <c r="AE434" s="79" t="str">
        <f t="shared" si="280"/>
        <v>계</v>
      </c>
      <c r="AF434" s="79" t="str">
        <f t="shared" si="281"/>
        <v>5/3</v>
      </c>
      <c r="AH434" s="20" t="str">
        <f t="shared" si="235"/>
        <v>수내동 파크타운대림</v>
      </c>
      <c r="AI434" s="87">
        <f t="shared" si="236"/>
        <v>69</v>
      </c>
      <c r="AJ434" s="79" t="str">
        <f t="shared" si="282"/>
        <v>A-</v>
      </c>
      <c r="AK434" s="79" t="s">
        <v>13</v>
      </c>
      <c r="AL434" s="79" t="s">
        <v>62</v>
      </c>
      <c r="AM434" s="79" t="s">
        <v>63</v>
      </c>
      <c r="AN434" s="79" t="str">
        <f t="shared" si="283"/>
        <v>C</v>
      </c>
      <c r="AO434" s="79" t="str">
        <f t="shared" si="284"/>
        <v/>
      </c>
      <c r="AP434" s="79" t="str">
        <f t="shared" si="285"/>
        <v/>
      </c>
      <c r="AQ434" s="79" t="str">
        <f t="shared" si="286"/>
        <v>O</v>
      </c>
      <c r="AR434" s="79" t="str">
        <f t="shared" si="287"/>
        <v>O</v>
      </c>
      <c r="AS434" s="79" t="s">
        <v>2</v>
      </c>
      <c r="AT434" s="79" t="str">
        <f t="shared" si="288"/>
        <v>X</v>
      </c>
      <c r="AU434" s="79" t="str">
        <f t="shared" si="289"/>
        <v>O</v>
      </c>
      <c r="AV434" s="79" t="str">
        <f t="shared" si="290"/>
        <v/>
      </c>
    </row>
    <row r="435" spans="1:48" s="37" customFormat="1" ht="12" x14ac:dyDescent="0.3">
      <c r="A435" s="74" t="s">
        <v>1803</v>
      </c>
      <c r="B435" s="75" t="s">
        <v>1804</v>
      </c>
      <c r="C435" s="85">
        <v>749</v>
      </c>
      <c r="D435" s="86">
        <v>229.3</v>
      </c>
      <c r="E435" s="87">
        <v>69</v>
      </c>
      <c r="F435" s="86">
        <v>189.9</v>
      </c>
      <c r="G435" s="17">
        <v>57</v>
      </c>
      <c r="H435" s="88">
        <v>6</v>
      </c>
      <c r="I435" s="89"/>
      <c r="J435" s="89"/>
      <c r="K435" s="89"/>
      <c r="L435" s="89"/>
      <c r="M435" s="90">
        <f t="shared" si="275"/>
        <v>0</v>
      </c>
      <c r="N435" s="4" t="str">
        <f t="shared" si="276"/>
        <v/>
      </c>
      <c r="O435" s="91">
        <f t="shared" si="277"/>
        <v>0</v>
      </c>
      <c r="P435" s="91">
        <f t="shared" si="278"/>
        <v>0</v>
      </c>
      <c r="Q435" s="79">
        <v>5</v>
      </c>
      <c r="R435" s="79">
        <v>3</v>
      </c>
      <c r="S435" s="79" t="s">
        <v>72</v>
      </c>
      <c r="T435" s="5" t="s">
        <v>253</v>
      </c>
      <c r="U435" s="9"/>
      <c r="W435" s="86">
        <f t="shared" si="291"/>
        <v>229.3</v>
      </c>
      <c r="X435" s="87">
        <f t="shared" si="291"/>
        <v>69</v>
      </c>
      <c r="Y435" s="92">
        <f t="shared" si="292"/>
        <v>6</v>
      </c>
      <c r="Z435" s="90">
        <f t="shared" si="292"/>
        <v>0</v>
      </c>
      <c r="AA435" s="90">
        <f t="shared" si="279"/>
        <v>0</v>
      </c>
      <c r="AB435" s="90">
        <f t="shared" si="274"/>
        <v>0</v>
      </c>
      <c r="AC435" s="4" t="str">
        <f t="shared" si="274"/>
        <v/>
      </c>
      <c r="AD435" s="91">
        <f t="shared" si="274"/>
        <v>0</v>
      </c>
      <c r="AE435" s="79" t="str">
        <f t="shared" si="280"/>
        <v>계</v>
      </c>
      <c r="AF435" s="79" t="str">
        <f t="shared" si="281"/>
        <v>5/3</v>
      </c>
      <c r="AH435" s="20" t="str">
        <f t="shared" si="235"/>
        <v>수내동 파크타운대림</v>
      </c>
      <c r="AI435" s="87">
        <f t="shared" si="236"/>
        <v>69</v>
      </c>
      <c r="AJ435" s="79" t="str">
        <f t="shared" si="282"/>
        <v>A-</v>
      </c>
      <c r="AK435" s="79" t="s">
        <v>13</v>
      </c>
      <c r="AL435" s="79" t="s">
        <v>62</v>
      </c>
      <c r="AM435" s="79" t="s">
        <v>63</v>
      </c>
      <c r="AN435" s="79" t="str">
        <f t="shared" si="283"/>
        <v>C</v>
      </c>
      <c r="AO435" s="79" t="str">
        <f t="shared" si="284"/>
        <v/>
      </c>
      <c r="AP435" s="79" t="str">
        <f t="shared" si="285"/>
        <v/>
      </c>
      <c r="AQ435" s="79" t="str">
        <f t="shared" si="286"/>
        <v>O</v>
      </c>
      <c r="AR435" s="79" t="str">
        <f t="shared" si="287"/>
        <v>O</v>
      </c>
      <c r="AS435" s="79" t="s">
        <v>2</v>
      </c>
      <c r="AT435" s="79" t="str">
        <f t="shared" si="288"/>
        <v>X</v>
      </c>
      <c r="AU435" s="79" t="str">
        <f t="shared" si="289"/>
        <v>O</v>
      </c>
      <c r="AV435" s="79" t="str">
        <f t="shared" si="290"/>
        <v/>
      </c>
    </row>
    <row r="436" spans="1:48" s="37" customFormat="1" ht="12" x14ac:dyDescent="0.3">
      <c r="A436" s="74" t="s">
        <v>1806</v>
      </c>
      <c r="B436" s="75" t="s">
        <v>1805</v>
      </c>
      <c r="C436" s="85">
        <v>1164</v>
      </c>
      <c r="D436" s="86">
        <v>71.599999999999994</v>
      </c>
      <c r="E436" s="87">
        <v>22</v>
      </c>
      <c r="F436" s="86">
        <v>59.8</v>
      </c>
      <c r="G436" s="17">
        <v>18</v>
      </c>
      <c r="H436" s="88">
        <v>180</v>
      </c>
      <c r="I436" s="89">
        <v>105000</v>
      </c>
      <c r="J436" s="89" t="s">
        <v>84</v>
      </c>
      <c r="K436" s="89">
        <v>53000</v>
      </c>
      <c r="L436" s="89" t="s">
        <v>66</v>
      </c>
      <c r="M436" s="90">
        <f t="shared" si="275"/>
        <v>52000</v>
      </c>
      <c r="N436" s="4">
        <f t="shared" si="276"/>
        <v>0.50476190476190474</v>
      </c>
      <c r="O436" s="91">
        <f t="shared" si="277"/>
        <v>4772.727272727273</v>
      </c>
      <c r="P436" s="91">
        <f t="shared" si="278"/>
        <v>2409.090909090909</v>
      </c>
      <c r="Q436" s="79">
        <v>3</v>
      </c>
      <c r="R436" s="79">
        <v>1</v>
      </c>
      <c r="S436" s="79" t="s">
        <v>72</v>
      </c>
      <c r="T436" s="5">
        <v>71</v>
      </c>
      <c r="U436" s="9"/>
      <c r="W436" s="86">
        <f t="shared" si="291"/>
        <v>71.599999999999994</v>
      </c>
      <c r="X436" s="87">
        <f t="shared" si="291"/>
        <v>22</v>
      </c>
      <c r="Y436" s="92">
        <f t="shared" si="292"/>
        <v>180</v>
      </c>
      <c r="Z436" s="90">
        <f t="shared" si="292"/>
        <v>105000</v>
      </c>
      <c r="AA436" s="90">
        <f t="shared" si="279"/>
        <v>53000</v>
      </c>
      <c r="AB436" s="90">
        <f t="shared" ref="AB436:AD451" si="293">M436</f>
        <v>52000</v>
      </c>
      <c r="AC436" s="4">
        <f t="shared" si="293"/>
        <v>0.50476190476190474</v>
      </c>
      <c r="AD436" s="91">
        <f t="shared" si="293"/>
        <v>4772.727272727273</v>
      </c>
      <c r="AE436" s="79" t="str">
        <f t="shared" si="280"/>
        <v>계</v>
      </c>
      <c r="AF436" s="79" t="str">
        <f t="shared" si="281"/>
        <v>3/1</v>
      </c>
      <c r="AH436" s="20" t="str">
        <f t="shared" si="235"/>
        <v>수내동 푸른쌍용</v>
      </c>
      <c r="AI436" s="87">
        <f t="shared" si="236"/>
        <v>22</v>
      </c>
      <c r="AJ436" s="79" t="str">
        <f t="shared" si="282"/>
        <v>A-</v>
      </c>
      <c r="AK436" s="79" t="s">
        <v>13</v>
      </c>
      <c r="AL436" s="79" t="s">
        <v>62</v>
      </c>
      <c r="AM436" s="79" t="s">
        <v>63</v>
      </c>
      <c r="AN436" s="79" t="str">
        <f t="shared" si="283"/>
        <v>C</v>
      </c>
      <c r="AO436" s="79" t="str">
        <f t="shared" si="284"/>
        <v>X</v>
      </c>
      <c r="AP436" s="79" t="str">
        <f t="shared" si="285"/>
        <v>X</v>
      </c>
      <c r="AQ436" s="79" t="str">
        <f t="shared" si="286"/>
        <v>X</v>
      </c>
      <c r="AR436" s="79" t="str">
        <f t="shared" si="287"/>
        <v>X</v>
      </c>
      <c r="AS436" s="79" t="s">
        <v>2</v>
      </c>
      <c r="AT436" s="79" t="str">
        <f t="shared" si="288"/>
        <v>O</v>
      </c>
      <c r="AU436" s="79" t="str">
        <f t="shared" si="289"/>
        <v>O</v>
      </c>
      <c r="AV436" s="79" t="str">
        <f t="shared" si="290"/>
        <v>X</v>
      </c>
    </row>
    <row r="437" spans="1:48" s="37" customFormat="1" ht="12" x14ac:dyDescent="0.3">
      <c r="A437" s="74" t="s">
        <v>2095</v>
      </c>
      <c r="B437" s="75" t="s">
        <v>2096</v>
      </c>
      <c r="C437" s="85">
        <v>1164</v>
      </c>
      <c r="D437" s="86">
        <v>103.4</v>
      </c>
      <c r="E437" s="87">
        <v>31</v>
      </c>
      <c r="F437" s="86">
        <v>84.7</v>
      </c>
      <c r="G437" s="17">
        <v>26</v>
      </c>
      <c r="H437" s="88">
        <v>424</v>
      </c>
      <c r="I437" s="89">
        <v>149000</v>
      </c>
      <c r="J437" s="89" t="s">
        <v>188</v>
      </c>
      <c r="K437" s="89">
        <v>85000</v>
      </c>
      <c r="L437" s="89" t="s">
        <v>64</v>
      </c>
      <c r="M437" s="90">
        <f t="shared" si="275"/>
        <v>64000</v>
      </c>
      <c r="N437" s="4">
        <f t="shared" si="276"/>
        <v>0.57046979865771807</v>
      </c>
      <c r="O437" s="91">
        <f t="shared" si="277"/>
        <v>4806.4516129032254</v>
      </c>
      <c r="P437" s="91">
        <f t="shared" si="278"/>
        <v>2741.9354838709678</v>
      </c>
      <c r="Q437" s="79">
        <v>3</v>
      </c>
      <c r="R437" s="79">
        <v>2</v>
      </c>
      <c r="S437" s="79" t="s">
        <v>72</v>
      </c>
      <c r="T437" s="5">
        <v>103</v>
      </c>
      <c r="U437" s="9"/>
      <c r="W437" s="86">
        <f t="shared" si="291"/>
        <v>103.4</v>
      </c>
      <c r="X437" s="87">
        <f t="shared" si="291"/>
        <v>31</v>
      </c>
      <c r="Y437" s="92">
        <f t="shared" si="292"/>
        <v>424</v>
      </c>
      <c r="Z437" s="90">
        <f t="shared" si="292"/>
        <v>149000</v>
      </c>
      <c r="AA437" s="90">
        <f t="shared" si="279"/>
        <v>85000</v>
      </c>
      <c r="AB437" s="90">
        <f t="shared" si="293"/>
        <v>64000</v>
      </c>
      <c r="AC437" s="4">
        <f t="shared" si="293"/>
        <v>0.57046979865771807</v>
      </c>
      <c r="AD437" s="91">
        <f t="shared" si="293"/>
        <v>4806.4516129032254</v>
      </c>
      <c r="AE437" s="79" t="str">
        <f t="shared" si="280"/>
        <v>계</v>
      </c>
      <c r="AF437" s="79" t="str">
        <f t="shared" si="281"/>
        <v>3/2</v>
      </c>
      <c r="AH437" s="20" t="str">
        <f t="shared" si="235"/>
        <v>수내동 푸른쌍용</v>
      </c>
      <c r="AI437" s="87">
        <f t="shared" si="236"/>
        <v>31</v>
      </c>
      <c r="AJ437" s="79" t="str">
        <f t="shared" si="282"/>
        <v>A-</v>
      </c>
      <c r="AK437" s="79" t="s">
        <v>13</v>
      </c>
      <c r="AL437" s="79" t="s">
        <v>62</v>
      </c>
      <c r="AM437" s="79" t="s">
        <v>63</v>
      </c>
      <c r="AN437" s="79" t="str">
        <f t="shared" si="283"/>
        <v>C</v>
      </c>
      <c r="AO437" s="79" t="str">
        <f t="shared" si="284"/>
        <v>X</v>
      </c>
      <c r="AP437" s="79" t="str">
        <f t="shared" si="285"/>
        <v>X</v>
      </c>
      <c r="AQ437" s="79" t="str">
        <f t="shared" si="286"/>
        <v>X</v>
      </c>
      <c r="AR437" s="79" t="str">
        <f t="shared" si="287"/>
        <v>X</v>
      </c>
      <c r="AS437" s="79" t="s">
        <v>2</v>
      </c>
      <c r="AT437" s="79" t="str">
        <f t="shared" si="288"/>
        <v>O</v>
      </c>
      <c r="AU437" s="79" t="str">
        <f t="shared" si="289"/>
        <v>O</v>
      </c>
      <c r="AV437" s="79" t="str">
        <f t="shared" si="290"/>
        <v>X</v>
      </c>
    </row>
    <row r="438" spans="1:48" s="37" customFormat="1" ht="12" x14ac:dyDescent="0.3">
      <c r="A438" s="74" t="s">
        <v>2097</v>
      </c>
      <c r="B438" s="75" t="s">
        <v>1805</v>
      </c>
      <c r="C438" s="85">
        <v>1164</v>
      </c>
      <c r="D438" s="86">
        <v>123.3</v>
      </c>
      <c r="E438" s="87">
        <v>37</v>
      </c>
      <c r="F438" s="86">
        <v>101.8</v>
      </c>
      <c r="G438" s="17">
        <v>31</v>
      </c>
      <c r="H438" s="88">
        <v>112</v>
      </c>
      <c r="I438" s="89">
        <v>162000</v>
      </c>
      <c r="J438" s="89" t="s">
        <v>71</v>
      </c>
      <c r="K438" s="89">
        <v>95000</v>
      </c>
      <c r="L438" s="89" t="s">
        <v>66</v>
      </c>
      <c r="M438" s="90">
        <f t="shared" si="275"/>
        <v>67000</v>
      </c>
      <c r="N438" s="4">
        <f t="shared" si="276"/>
        <v>0.5864197530864198</v>
      </c>
      <c r="O438" s="91">
        <f t="shared" si="277"/>
        <v>4378.3783783783783</v>
      </c>
      <c r="P438" s="91">
        <f t="shared" si="278"/>
        <v>2567.5675675675675</v>
      </c>
      <c r="Q438" s="79">
        <v>4</v>
      </c>
      <c r="R438" s="79">
        <v>2</v>
      </c>
      <c r="S438" s="79" t="s">
        <v>72</v>
      </c>
      <c r="T438" s="5">
        <v>123</v>
      </c>
      <c r="U438" s="9"/>
      <c r="W438" s="86">
        <f t="shared" si="291"/>
        <v>123.3</v>
      </c>
      <c r="X438" s="87">
        <f t="shared" si="291"/>
        <v>37</v>
      </c>
      <c r="Y438" s="92">
        <f t="shared" si="292"/>
        <v>112</v>
      </c>
      <c r="Z438" s="90">
        <f t="shared" si="292"/>
        <v>162000</v>
      </c>
      <c r="AA438" s="90">
        <f t="shared" si="279"/>
        <v>95000</v>
      </c>
      <c r="AB438" s="90">
        <f t="shared" si="293"/>
        <v>67000</v>
      </c>
      <c r="AC438" s="4">
        <f t="shared" si="293"/>
        <v>0.5864197530864198</v>
      </c>
      <c r="AD438" s="91">
        <f t="shared" si="293"/>
        <v>4378.3783783783783</v>
      </c>
      <c r="AE438" s="79" t="str">
        <f t="shared" si="280"/>
        <v>계</v>
      </c>
      <c r="AF438" s="79" t="str">
        <f t="shared" si="281"/>
        <v>4/2</v>
      </c>
      <c r="AH438" s="20" t="str">
        <f t="shared" si="235"/>
        <v>수내동 푸른쌍용</v>
      </c>
      <c r="AI438" s="87">
        <f t="shared" si="236"/>
        <v>37</v>
      </c>
      <c r="AJ438" s="79" t="str">
        <f t="shared" si="282"/>
        <v>A-</v>
      </c>
      <c r="AK438" s="79" t="s">
        <v>13</v>
      </c>
      <c r="AL438" s="79" t="s">
        <v>62</v>
      </c>
      <c r="AM438" s="79" t="s">
        <v>63</v>
      </c>
      <c r="AN438" s="79" t="str">
        <f t="shared" si="283"/>
        <v>C</v>
      </c>
      <c r="AO438" s="79" t="str">
        <f t="shared" si="284"/>
        <v>X</v>
      </c>
      <c r="AP438" s="79" t="str">
        <f t="shared" si="285"/>
        <v>X</v>
      </c>
      <c r="AQ438" s="79" t="str">
        <f t="shared" si="286"/>
        <v>X</v>
      </c>
      <c r="AR438" s="79" t="str">
        <f t="shared" si="287"/>
        <v>X</v>
      </c>
      <c r="AS438" s="79" t="s">
        <v>2</v>
      </c>
      <c r="AT438" s="79" t="str">
        <f t="shared" si="288"/>
        <v>X</v>
      </c>
      <c r="AU438" s="79" t="str">
        <f t="shared" si="289"/>
        <v>O</v>
      </c>
      <c r="AV438" s="79" t="str">
        <f t="shared" si="290"/>
        <v>X</v>
      </c>
    </row>
    <row r="439" spans="1:48" s="37" customFormat="1" ht="12" x14ac:dyDescent="0.3">
      <c r="A439" s="74" t="s">
        <v>2098</v>
      </c>
      <c r="B439" s="75" t="s">
        <v>2099</v>
      </c>
      <c r="C439" s="85">
        <v>1164</v>
      </c>
      <c r="D439" s="86">
        <v>154.80000000000001</v>
      </c>
      <c r="E439" s="87">
        <v>47</v>
      </c>
      <c r="F439" s="86">
        <v>131.4</v>
      </c>
      <c r="G439" s="17">
        <v>40</v>
      </c>
      <c r="H439" s="88">
        <v>336</v>
      </c>
      <c r="I439" s="89">
        <v>173000</v>
      </c>
      <c r="J439" s="89" t="s">
        <v>66</v>
      </c>
      <c r="K439" s="89">
        <v>115000</v>
      </c>
      <c r="L439" s="89" t="s">
        <v>59</v>
      </c>
      <c r="M439" s="90">
        <f t="shared" si="275"/>
        <v>58000</v>
      </c>
      <c r="N439" s="4">
        <f t="shared" si="276"/>
        <v>0.66473988439306353</v>
      </c>
      <c r="O439" s="91">
        <f t="shared" si="277"/>
        <v>3680.8510638297871</v>
      </c>
      <c r="P439" s="91">
        <f t="shared" si="278"/>
        <v>2446.8085106382978</v>
      </c>
      <c r="Q439" s="79">
        <v>4</v>
      </c>
      <c r="R439" s="79">
        <v>2</v>
      </c>
      <c r="S439" s="79" t="s">
        <v>72</v>
      </c>
      <c r="T439" s="5">
        <v>154</v>
      </c>
      <c r="U439" s="9"/>
      <c r="W439" s="86">
        <f t="shared" si="291"/>
        <v>154.80000000000001</v>
      </c>
      <c r="X439" s="87">
        <f t="shared" si="291"/>
        <v>47</v>
      </c>
      <c r="Y439" s="92">
        <f t="shared" si="292"/>
        <v>336</v>
      </c>
      <c r="Z439" s="90">
        <f t="shared" si="292"/>
        <v>173000</v>
      </c>
      <c r="AA439" s="90">
        <f t="shared" si="279"/>
        <v>115000</v>
      </c>
      <c r="AB439" s="90">
        <f t="shared" si="293"/>
        <v>58000</v>
      </c>
      <c r="AC439" s="4">
        <f t="shared" si="293"/>
        <v>0.66473988439306353</v>
      </c>
      <c r="AD439" s="91">
        <f t="shared" si="293"/>
        <v>3680.8510638297871</v>
      </c>
      <c r="AE439" s="79" t="str">
        <f t="shared" si="280"/>
        <v>계</v>
      </c>
      <c r="AF439" s="79" t="str">
        <f t="shared" si="281"/>
        <v>4/2</v>
      </c>
      <c r="AH439" s="20" t="str">
        <f t="shared" si="235"/>
        <v>수내동 푸른쌍용</v>
      </c>
      <c r="AI439" s="87">
        <f t="shared" si="236"/>
        <v>47</v>
      </c>
      <c r="AJ439" s="79" t="str">
        <f t="shared" si="282"/>
        <v>A-</v>
      </c>
      <c r="AK439" s="79" t="s">
        <v>13</v>
      </c>
      <c r="AL439" s="79" t="s">
        <v>62</v>
      </c>
      <c r="AM439" s="79" t="s">
        <v>63</v>
      </c>
      <c r="AN439" s="79" t="str">
        <f t="shared" si="283"/>
        <v>C</v>
      </c>
      <c r="AO439" s="79" t="str">
        <f t="shared" si="284"/>
        <v>X</v>
      </c>
      <c r="AP439" s="79" t="str">
        <f t="shared" si="285"/>
        <v>X</v>
      </c>
      <c r="AQ439" s="79" t="str">
        <f t="shared" si="286"/>
        <v>X</v>
      </c>
      <c r="AR439" s="79" t="str">
        <f t="shared" si="287"/>
        <v>X</v>
      </c>
      <c r="AS439" s="79" t="s">
        <v>2</v>
      </c>
      <c r="AT439" s="79" t="str">
        <f t="shared" si="288"/>
        <v>X</v>
      </c>
      <c r="AU439" s="79" t="str">
        <f t="shared" si="289"/>
        <v>O</v>
      </c>
      <c r="AV439" s="79" t="str">
        <f t="shared" si="290"/>
        <v>X</v>
      </c>
    </row>
    <row r="440" spans="1:48" s="37" customFormat="1" ht="12" x14ac:dyDescent="0.3">
      <c r="A440" s="74" t="s">
        <v>2100</v>
      </c>
      <c r="B440" s="75" t="s">
        <v>2101</v>
      </c>
      <c r="C440" s="85">
        <v>1164</v>
      </c>
      <c r="D440" s="86">
        <v>169.1</v>
      </c>
      <c r="E440" s="87">
        <v>51</v>
      </c>
      <c r="F440" s="86">
        <v>139.69999999999999</v>
      </c>
      <c r="G440" s="17">
        <v>42</v>
      </c>
      <c r="H440" s="88">
        <v>8</v>
      </c>
      <c r="I440" s="89">
        <v>170000</v>
      </c>
      <c r="J440" s="89" t="s">
        <v>81</v>
      </c>
      <c r="K440" s="89">
        <v>95000</v>
      </c>
      <c r="L440" s="89" t="s">
        <v>81</v>
      </c>
      <c r="M440" s="90">
        <f t="shared" si="275"/>
        <v>75000</v>
      </c>
      <c r="N440" s="4">
        <f t="shared" si="276"/>
        <v>0.55882352941176472</v>
      </c>
      <c r="O440" s="91">
        <f t="shared" si="277"/>
        <v>3333.3333333333335</v>
      </c>
      <c r="P440" s="91">
        <f t="shared" si="278"/>
        <v>1862.7450980392157</v>
      </c>
      <c r="Q440" s="79">
        <v>5</v>
      </c>
      <c r="R440" s="79">
        <v>3</v>
      </c>
      <c r="S440" s="79" t="s">
        <v>72</v>
      </c>
      <c r="T440" s="5">
        <v>169</v>
      </c>
      <c r="U440" s="9"/>
      <c r="W440" s="86">
        <f t="shared" si="291"/>
        <v>169.1</v>
      </c>
      <c r="X440" s="87">
        <f t="shared" si="291"/>
        <v>51</v>
      </c>
      <c r="Y440" s="92">
        <f t="shared" si="292"/>
        <v>8</v>
      </c>
      <c r="Z440" s="90">
        <f t="shared" si="292"/>
        <v>170000</v>
      </c>
      <c r="AA440" s="90">
        <f t="shared" si="279"/>
        <v>95000</v>
      </c>
      <c r="AB440" s="90">
        <f t="shared" si="293"/>
        <v>75000</v>
      </c>
      <c r="AC440" s="4">
        <f t="shared" si="293"/>
        <v>0.55882352941176472</v>
      </c>
      <c r="AD440" s="91">
        <f t="shared" si="293"/>
        <v>3333.3333333333335</v>
      </c>
      <c r="AE440" s="79" t="str">
        <f t="shared" si="280"/>
        <v>계</v>
      </c>
      <c r="AF440" s="79" t="str">
        <f t="shared" si="281"/>
        <v>5/3</v>
      </c>
      <c r="AH440" s="20" t="str">
        <f t="shared" si="235"/>
        <v>수내동 푸른쌍용</v>
      </c>
      <c r="AI440" s="87">
        <f t="shared" si="236"/>
        <v>51</v>
      </c>
      <c r="AJ440" s="79" t="str">
        <f t="shared" si="282"/>
        <v>A-</v>
      </c>
      <c r="AK440" s="79" t="s">
        <v>13</v>
      </c>
      <c r="AL440" s="79" t="s">
        <v>62</v>
      </c>
      <c r="AM440" s="79" t="s">
        <v>63</v>
      </c>
      <c r="AN440" s="79" t="str">
        <f t="shared" si="283"/>
        <v>C</v>
      </c>
      <c r="AO440" s="79" t="str">
        <f t="shared" si="284"/>
        <v>X</v>
      </c>
      <c r="AP440" s="79" t="str">
        <f t="shared" si="285"/>
        <v>X</v>
      </c>
      <c r="AQ440" s="79" t="str">
        <f t="shared" si="286"/>
        <v>X</v>
      </c>
      <c r="AR440" s="79" t="str">
        <f t="shared" si="287"/>
        <v>X</v>
      </c>
      <c r="AS440" s="79" t="s">
        <v>2</v>
      </c>
      <c r="AT440" s="79" t="str">
        <f t="shared" si="288"/>
        <v>X</v>
      </c>
      <c r="AU440" s="79" t="str">
        <f t="shared" si="289"/>
        <v>O</v>
      </c>
      <c r="AV440" s="79" t="str">
        <f t="shared" si="290"/>
        <v>X</v>
      </c>
    </row>
    <row r="441" spans="1:48" s="37" customFormat="1" ht="12" x14ac:dyDescent="0.3">
      <c r="A441" s="74" t="s">
        <v>2102</v>
      </c>
      <c r="B441" s="75" t="s">
        <v>2103</v>
      </c>
      <c r="C441" s="85">
        <v>1164</v>
      </c>
      <c r="D441" s="86">
        <v>192</v>
      </c>
      <c r="E441" s="87">
        <v>58</v>
      </c>
      <c r="F441" s="86">
        <v>163.80000000000001</v>
      </c>
      <c r="G441" s="17">
        <v>50</v>
      </c>
      <c r="H441" s="88">
        <v>80</v>
      </c>
      <c r="I441" s="89">
        <v>200000</v>
      </c>
      <c r="J441" s="89" t="s">
        <v>71</v>
      </c>
      <c r="K441" s="89">
        <v>105000</v>
      </c>
      <c r="L441" s="89" t="s">
        <v>69</v>
      </c>
      <c r="M441" s="90">
        <f t="shared" si="275"/>
        <v>95000</v>
      </c>
      <c r="N441" s="4">
        <f t="shared" si="276"/>
        <v>0.52500000000000002</v>
      </c>
      <c r="O441" s="91">
        <f t="shared" si="277"/>
        <v>3448.2758620689656</v>
      </c>
      <c r="P441" s="91">
        <f t="shared" si="278"/>
        <v>1810.344827586207</v>
      </c>
      <c r="Q441" s="79">
        <v>5</v>
      </c>
      <c r="R441" s="79">
        <v>2</v>
      </c>
      <c r="S441" s="79" t="s">
        <v>72</v>
      </c>
      <c r="T441" s="5">
        <v>192</v>
      </c>
      <c r="U441" s="9"/>
      <c r="W441" s="86">
        <f t="shared" si="291"/>
        <v>192</v>
      </c>
      <c r="X441" s="87">
        <f t="shared" si="291"/>
        <v>58</v>
      </c>
      <c r="Y441" s="92">
        <f t="shared" si="292"/>
        <v>80</v>
      </c>
      <c r="Z441" s="90">
        <f t="shared" si="292"/>
        <v>200000</v>
      </c>
      <c r="AA441" s="90">
        <f t="shared" si="279"/>
        <v>105000</v>
      </c>
      <c r="AB441" s="90">
        <f t="shared" si="293"/>
        <v>95000</v>
      </c>
      <c r="AC441" s="4">
        <f t="shared" si="293"/>
        <v>0.52500000000000002</v>
      </c>
      <c r="AD441" s="91">
        <f t="shared" si="293"/>
        <v>3448.2758620689656</v>
      </c>
      <c r="AE441" s="79" t="str">
        <f t="shared" si="280"/>
        <v>계</v>
      </c>
      <c r="AF441" s="79" t="str">
        <f t="shared" si="281"/>
        <v>5/2</v>
      </c>
      <c r="AH441" s="20" t="str">
        <f t="shared" si="235"/>
        <v>수내동 푸른쌍용</v>
      </c>
      <c r="AI441" s="87">
        <f t="shared" si="236"/>
        <v>58</v>
      </c>
      <c r="AJ441" s="79" t="str">
        <f t="shared" si="282"/>
        <v>A-</v>
      </c>
      <c r="AK441" s="79" t="s">
        <v>13</v>
      </c>
      <c r="AL441" s="79" t="s">
        <v>62</v>
      </c>
      <c r="AM441" s="79" t="s">
        <v>63</v>
      </c>
      <c r="AN441" s="79" t="str">
        <f t="shared" si="283"/>
        <v>C</v>
      </c>
      <c r="AO441" s="79" t="str">
        <f t="shared" si="284"/>
        <v>X</v>
      </c>
      <c r="AP441" s="79" t="str">
        <f t="shared" si="285"/>
        <v>X</v>
      </c>
      <c r="AQ441" s="79" t="str">
        <f t="shared" si="286"/>
        <v>X</v>
      </c>
      <c r="AR441" s="79" t="str">
        <f t="shared" si="287"/>
        <v>X</v>
      </c>
      <c r="AS441" s="79" t="s">
        <v>2</v>
      </c>
      <c r="AT441" s="79" t="str">
        <f t="shared" si="288"/>
        <v>X</v>
      </c>
      <c r="AU441" s="79" t="str">
        <f t="shared" si="289"/>
        <v>O</v>
      </c>
      <c r="AV441" s="79" t="str">
        <f t="shared" si="290"/>
        <v>X</v>
      </c>
    </row>
    <row r="442" spans="1:48" s="37" customFormat="1" ht="12" x14ac:dyDescent="0.3">
      <c r="A442" s="74" t="s">
        <v>1806</v>
      </c>
      <c r="B442" s="75" t="s">
        <v>1805</v>
      </c>
      <c r="C442" s="85">
        <v>1164</v>
      </c>
      <c r="D442" s="86">
        <v>208.3</v>
      </c>
      <c r="E442" s="87">
        <v>63</v>
      </c>
      <c r="F442" s="86">
        <v>176.8</v>
      </c>
      <c r="G442" s="17">
        <v>53</v>
      </c>
      <c r="H442" s="88">
        <v>24</v>
      </c>
      <c r="I442" s="89">
        <v>220000</v>
      </c>
      <c r="J442" s="89" t="s">
        <v>81</v>
      </c>
      <c r="K442" s="89">
        <v>130000</v>
      </c>
      <c r="L442" s="89" t="s">
        <v>81</v>
      </c>
      <c r="M442" s="90">
        <f t="shared" si="275"/>
        <v>90000</v>
      </c>
      <c r="N442" s="4">
        <f t="shared" si="276"/>
        <v>0.59090909090909094</v>
      </c>
      <c r="O442" s="91">
        <f t="shared" si="277"/>
        <v>3492.063492063492</v>
      </c>
      <c r="P442" s="91">
        <f t="shared" si="278"/>
        <v>2063.4920634920636</v>
      </c>
      <c r="Q442" s="79">
        <v>5</v>
      </c>
      <c r="R442" s="79">
        <v>3</v>
      </c>
      <c r="S442" s="79" t="s">
        <v>72</v>
      </c>
      <c r="T442" s="5">
        <v>208</v>
      </c>
      <c r="U442" s="9"/>
      <c r="W442" s="86">
        <f t="shared" si="291"/>
        <v>208.3</v>
      </c>
      <c r="X442" s="87">
        <f t="shared" si="291"/>
        <v>63</v>
      </c>
      <c r="Y442" s="92">
        <f t="shared" si="292"/>
        <v>24</v>
      </c>
      <c r="Z442" s="90">
        <f t="shared" si="292"/>
        <v>220000</v>
      </c>
      <c r="AA442" s="90">
        <f t="shared" si="279"/>
        <v>130000</v>
      </c>
      <c r="AB442" s="90">
        <f t="shared" si="293"/>
        <v>90000</v>
      </c>
      <c r="AC442" s="4">
        <f t="shared" si="293"/>
        <v>0.59090909090909094</v>
      </c>
      <c r="AD442" s="91">
        <f t="shared" si="293"/>
        <v>3492.063492063492</v>
      </c>
      <c r="AE442" s="79" t="str">
        <f t="shared" si="280"/>
        <v>계</v>
      </c>
      <c r="AF442" s="79" t="str">
        <f t="shared" si="281"/>
        <v>5/3</v>
      </c>
      <c r="AH442" s="20" t="str">
        <f t="shared" si="235"/>
        <v>수내동 푸른쌍용</v>
      </c>
      <c r="AI442" s="87">
        <f t="shared" si="236"/>
        <v>63</v>
      </c>
      <c r="AJ442" s="79" t="str">
        <f t="shared" si="282"/>
        <v>A-</v>
      </c>
      <c r="AK442" s="79" t="s">
        <v>13</v>
      </c>
      <c r="AL442" s="79" t="s">
        <v>62</v>
      </c>
      <c r="AM442" s="79" t="s">
        <v>63</v>
      </c>
      <c r="AN442" s="79" t="str">
        <f t="shared" si="283"/>
        <v>C</v>
      </c>
      <c r="AO442" s="79" t="str">
        <f t="shared" si="284"/>
        <v>X</v>
      </c>
      <c r="AP442" s="79" t="str">
        <f t="shared" si="285"/>
        <v>X</v>
      </c>
      <c r="AQ442" s="79" t="str">
        <f t="shared" si="286"/>
        <v>X</v>
      </c>
      <c r="AR442" s="79" t="str">
        <f t="shared" si="287"/>
        <v>X</v>
      </c>
      <c r="AS442" s="79" t="s">
        <v>2</v>
      </c>
      <c r="AT442" s="79" t="str">
        <f t="shared" si="288"/>
        <v>X</v>
      </c>
      <c r="AU442" s="79" t="str">
        <f t="shared" si="289"/>
        <v>O</v>
      </c>
      <c r="AV442" s="79" t="str">
        <f t="shared" si="290"/>
        <v>X</v>
      </c>
    </row>
    <row r="443" spans="1:48" s="37" customFormat="1" ht="12" x14ac:dyDescent="0.3">
      <c r="A443" s="74" t="s">
        <v>1807</v>
      </c>
      <c r="B443" s="75" t="s">
        <v>1785</v>
      </c>
      <c r="C443" s="85">
        <v>630</v>
      </c>
      <c r="D443" s="86">
        <v>71.599999999999994</v>
      </c>
      <c r="E443" s="87">
        <v>22</v>
      </c>
      <c r="F443" s="86">
        <v>59.8</v>
      </c>
      <c r="G443" s="17">
        <v>18</v>
      </c>
      <c r="H443" s="88">
        <v>90</v>
      </c>
      <c r="I443" s="89">
        <v>100000</v>
      </c>
      <c r="J443" s="89" t="s">
        <v>66</v>
      </c>
      <c r="K443" s="89">
        <v>53000</v>
      </c>
      <c r="L443" s="89" t="s">
        <v>66</v>
      </c>
      <c r="M443" s="90">
        <f t="shared" si="275"/>
        <v>47000</v>
      </c>
      <c r="N443" s="4">
        <f t="shared" si="276"/>
        <v>0.53</v>
      </c>
      <c r="O443" s="91">
        <f t="shared" si="277"/>
        <v>4545.454545454545</v>
      </c>
      <c r="P443" s="91">
        <f t="shared" si="278"/>
        <v>2409.090909090909</v>
      </c>
      <c r="Q443" s="79">
        <v>3</v>
      </c>
      <c r="R443" s="79">
        <v>1</v>
      </c>
      <c r="S443" s="79" t="s">
        <v>72</v>
      </c>
      <c r="T443" s="5">
        <v>71</v>
      </c>
      <c r="U443" s="9"/>
      <c r="W443" s="86">
        <f t="shared" ref="W443:X458" si="294">D443</f>
        <v>71.599999999999994</v>
      </c>
      <c r="X443" s="87">
        <f t="shared" si="294"/>
        <v>22</v>
      </c>
      <c r="Y443" s="92">
        <f t="shared" ref="Y443:Z458" si="295">H443</f>
        <v>90</v>
      </c>
      <c r="Z443" s="90">
        <f t="shared" si="295"/>
        <v>100000</v>
      </c>
      <c r="AA443" s="90">
        <f t="shared" si="279"/>
        <v>53000</v>
      </c>
      <c r="AB443" s="90">
        <f t="shared" si="293"/>
        <v>47000</v>
      </c>
      <c r="AC443" s="4">
        <f t="shared" si="293"/>
        <v>0.53</v>
      </c>
      <c r="AD443" s="91">
        <f t="shared" si="293"/>
        <v>4545.454545454545</v>
      </c>
      <c r="AE443" s="79" t="str">
        <f t="shared" si="280"/>
        <v>계</v>
      </c>
      <c r="AF443" s="79" t="str">
        <f t="shared" si="281"/>
        <v>3/1</v>
      </c>
      <c r="AH443" s="20" t="str">
        <f t="shared" si="235"/>
        <v>수내동 푸른신성</v>
      </c>
      <c r="AI443" s="87">
        <f t="shared" si="236"/>
        <v>22</v>
      </c>
      <c r="AJ443" s="79" t="str">
        <f t="shared" si="282"/>
        <v>A-</v>
      </c>
      <c r="AK443" s="79" t="s">
        <v>13</v>
      </c>
      <c r="AL443" s="79" t="s">
        <v>62</v>
      </c>
      <c r="AM443" s="79" t="s">
        <v>63</v>
      </c>
      <c r="AN443" s="79" t="str">
        <f t="shared" si="283"/>
        <v>C</v>
      </c>
      <c r="AO443" s="79" t="str">
        <f t="shared" si="284"/>
        <v>X</v>
      </c>
      <c r="AP443" s="79" t="str">
        <f t="shared" si="285"/>
        <v>X</v>
      </c>
      <c r="AQ443" s="79" t="str">
        <f t="shared" si="286"/>
        <v>X</v>
      </c>
      <c r="AR443" s="79" t="str">
        <f t="shared" si="287"/>
        <v>X</v>
      </c>
      <c r="AS443" s="79" t="s">
        <v>2</v>
      </c>
      <c r="AT443" s="79" t="str">
        <f t="shared" si="288"/>
        <v>O</v>
      </c>
      <c r="AU443" s="79" t="str">
        <f t="shared" si="289"/>
        <v>O</v>
      </c>
      <c r="AV443" s="79" t="str">
        <f t="shared" si="290"/>
        <v>X</v>
      </c>
    </row>
    <row r="444" spans="1:48" s="37" customFormat="1" ht="12" x14ac:dyDescent="0.3">
      <c r="A444" s="74" t="s">
        <v>1807</v>
      </c>
      <c r="B444" s="75" t="s">
        <v>1785</v>
      </c>
      <c r="C444" s="85">
        <v>630</v>
      </c>
      <c r="D444" s="86">
        <v>103.8</v>
      </c>
      <c r="E444" s="87">
        <v>31</v>
      </c>
      <c r="F444" s="86">
        <v>84.7</v>
      </c>
      <c r="G444" s="17">
        <v>26</v>
      </c>
      <c r="H444" s="88">
        <v>320</v>
      </c>
      <c r="I444" s="89">
        <v>145000</v>
      </c>
      <c r="J444" s="89" t="s">
        <v>64</v>
      </c>
      <c r="K444" s="89">
        <v>69000</v>
      </c>
      <c r="L444" s="89" t="s">
        <v>84</v>
      </c>
      <c r="M444" s="90">
        <f t="shared" si="275"/>
        <v>76000</v>
      </c>
      <c r="N444" s="4">
        <f t="shared" si="276"/>
        <v>0.47586206896551725</v>
      </c>
      <c r="O444" s="91">
        <f t="shared" si="277"/>
        <v>4677.4193548387093</v>
      </c>
      <c r="P444" s="91">
        <f t="shared" si="278"/>
        <v>2225.8064516129034</v>
      </c>
      <c r="Q444" s="79">
        <v>3</v>
      </c>
      <c r="R444" s="79">
        <v>2</v>
      </c>
      <c r="S444" s="79" t="s">
        <v>72</v>
      </c>
      <c r="T444" s="5">
        <v>103</v>
      </c>
      <c r="U444" s="9"/>
      <c r="W444" s="86">
        <f t="shared" si="294"/>
        <v>103.8</v>
      </c>
      <c r="X444" s="87">
        <f t="shared" si="294"/>
        <v>31</v>
      </c>
      <c r="Y444" s="92">
        <f t="shared" si="295"/>
        <v>320</v>
      </c>
      <c r="Z444" s="90">
        <f t="shared" si="295"/>
        <v>145000</v>
      </c>
      <c r="AA444" s="90">
        <f t="shared" si="279"/>
        <v>69000</v>
      </c>
      <c r="AB444" s="90">
        <f t="shared" si="293"/>
        <v>76000</v>
      </c>
      <c r="AC444" s="4">
        <f t="shared" si="293"/>
        <v>0.47586206896551725</v>
      </c>
      <c r="AD444" s="91">
        <f t="shared" si="293"/>
        <v>4677.4193548387093</v>
      </c>
      <c r="AE444" s="79" t="str">
        <f t="shared" si="280"/>
        <v>계</v>
      </c>
      <c r="AF444" s="79" t="str">
        <f t="shared" si="281"/>
        <v>3/2</v>
      </c>
      <c r="AH444" s="20" t="str">
        <f t="shared" si="235"/>
        <v>수내동 푸른신성</v>
      </c>
      <c r="AI444" s="87">
        <f t="shared" si="236"/>
        <v>31</v>
      </c>
      <c r="AJ444" s="79" t="str">
        <f t="shared" si="282"/>
        <v>A-</v>
      </c>
      <c r="AK444" s="79" t="s">
        <v>13</v>
      </c>
      <c r="AL444" s="79" t="s">
        <v>62</v>
      </c>
      <c r="AM444" s="79" t="s">
        <v>63</v>
      </c>
      <c r="AN444" s="79" t="str">
        <f t="shared" si="283"/>
        <v>C</v>
      </c>
      <c r="AO444" s="79" t="str">
        <f t="shared" si="284"/>
        <v>X</v>
      </c>
      <c r="AP444" s="79" t="str">
        <f t="shared" si="285"/>
        <v>X</v>
      </c>
      <c r="AQ444" s="79" t="str">
        <f t="shared" si="286"/>
        <v>X</v>
      </c>
      <c r="AR444" s="79" t="str">
        <f t="shared" si="287"/>
        <v>X</v>
      </c>
      <c r="AS444" s="79" t="s">
        <v>2</v>
      </c>
      <c r="AT444" s="79" t="str">
        <f t="shared" si="288"/>
        <v>O</v>
      </c>
      <c r="AU444" s="79" t="str">
        <f t="shared" si="289"/>
        <v>O</v>
      </c>
      <c r="AV444" s="79" t="str">
        <f t="shared" si="290"/>
        <v>X</v>
      </c>
    </row>
    <row r="445" spans="1:48" s="37" customFormat="1" ht="12" x14ac:dyDescent="0.3">
      <c r="A445" s="74" t="s">
        <v>2104</v>
      </c>
      <c r="B445" s="75" t="s">
        <v>1785</v>
      </c>
      <c r="C445" s="85">
        <v>630</v>
      </c>
      <c r="D445" s="86">
        <v>123.3</v>
      </c>
      <c r="E445" s="87">
        <v>37</v>
      </c>
      <c r="F445" s="86">
        <v>101.8</v>
      </c>
      <c r="G445" s="17">
        <v>31</v>
      </c>
      <c r="H445" s="88">
        <v>56</v>
      </c>
      <c r="I445" s="89">
        <v>160000</v>
      </c>
      <c r="J445" s="89" t="s">
        <v>80</v>
      </c>
      <c r="K445" s="89">
        <v>95000</v>
      </c>
      <c r="L445" s="89" t="s">
        <v>64</v>
      </c>
      <c r="M445" s="90">
        <f t="shared" si="275"/>
        <v>65000</v>
      </c>
      <c r="N445" s="4">
        <f t="shared" si="276"/>
        <v>0.59375</v>
      </c>
      <c r="O445" s="91">
        <f t="shared" si="277"/>
        <v>4324.3243243243242</v>
      </c>
      <c r="P445" s="91">
        <f t="shared" si="278"/>
        <v>2567.5675675675675</v>
      </c>
      <c r="Q445" s="79">
        <v>4</v>
      </c>
      <c r="R445" s="79">
        <v>2</v>
      </c>
      <c r="S445" s="79" t="s">
        <v>72</v>
      </c>
      <c r="T445" s="5">
        <v>123</v>
      </c>
      <c r="U445" s="9"/>
      <c r="W445" s="86">
        <f t="shared" si="294"/>
        <v>123.3</v>
      </c>
      <c r="X445" s="87">
        <f t="shared" si="294"/>
        <v>37</v>
      </c>
      <c r="Y445" s="92">
        <f t="shared" si="295"/>
        <v>56</v>
      </c>
      <c r="Z445" s="90">
        <f t="shared" si="295"/>
        <v>160000</v>
      </c>
      <c r="AA445" s="90">
        <f t="shared" si="279"/>
        <v>95000</v>
      </c>
      <c r="AB445" s="90">
        <f t="shared" si="293"/>
        <v>65000</v>
      </c>
      <c r="AC445" s="4">
        <f t="shared" si="293"/>
        <v>0.59375</v>
      </c>
      <c r="AD445" s="91">
        <f t="shared" si="293"/>
        <v>4324.3243243243242</v>
      </c>
      <c r="AE445" s="79" t="str">
        <f t="shared" si="280"/>
        <v>계</v>
      </c>
      <c r="AF445" s="79" t="str">
        <f t="shared" si="281"/>
        <v>4/2</v>
      </c>
      <c r="AH445" s="20" t="str">
        <f t="shared" si="235"/>
        <v>수내동 푸른신성</v>
      </c>
      <c r="AI445" s="87">
        <f t="shared" si="236"/>
        <v>37</v>
      </c>
      <c r="AJ445" s="79" t="str">
        <f t="shared" si="282"/>
        <v>A-</v>
      </c>
      <c r="AK445" s="79" t="s">
        <v>13</v>
      </c>
      <c r="AL445" s="79" t="s">
        <v>62</v>
      </c>
      <c r="AM445" s="79" t="s">
        <v>63</v>
      </c>
      <c r="AN445" s="79" t="str">
        <f t="shared" si="283"/>
        <v>C</v>
      </c>
      <c r="AO445" s="79" t="str">
        <f t="shared" si="284"/>
        <v>X</v>
      </c>
      <c r="AP445" s="79" t="str">
        <f t="shared" si="285"/>
        <v>X</v>
      </c>
      <c r="AQ445" s="79" t="str">
        <f t="shared" si="286"/>
        <v>X</v>
      </c>
      <c r="AR445" s="79" t="str">
        <f t="shared" si="287"/>
        <v>X</v>
      </c>
      <c r="AS445" s="79" t="s">
        <v>2</v>
      </c>
      <c r="AT445" s="79" t="str">
        <f t="shared" si="288"/>
        <v>X</v>
      </c>
      <c r="AU445" s="79" t="str">
        <f t="shared" si="289"/>
        <v>O</v>
      </c>
      <c r="AV445" s="79" t="str">
        <f t="shared" si="290"/>
        <v>X</v>
      </c>
    </row>
    <row r="446" spans="1:48" s="37" customFormat="1" ht="12" x14ac:dyDescent="0.3">
      <c r="A446" s="74" t="s">
        <v>1807</v>
      </c>
      <c r="B446" s="75" t="s">
        <v>1785</v>
      </c>
      <c r="C446" s="85">
        <v>630</v>
      </c>
      <c r="D446" s="86">
        <v>154.80000000000001</v>
      </c>
      <c r="E446" s="87">
        <v>47</v>
      </c>
      <c r="F446" s="86">
        <v>131.4</v>
      </c>
      <c r="G446" s="17">
        <v>40</v>
      </c>
      <c r="H446" s="88">
        <v>152</v>
      </c>
      <c r="I446" s="89">
        <v>160000</v>
      </c>
      <c r="J446" s="89" t="s">
        <v>79</v>
      </c>
      <c r="K446" s="89">
        <v>100000</v>
      </c>
      <c r="L446" s="89" t="s">
        <v>64</v>
      </c>
      <c r="M446" s="90">
        <f t="shared" si="275"/>
        <v>60000</v>
      </c>
      <c r="N446" s="4">
        <f t="shared" si="276"/>
        <v>0.625</v>
      </c>
      <c r="O446" s="91">
        <f t="shared" si="277"/>
        <v>3404.255319148936</v>
      </c>
      <c r="P446" s="91">
        <f t="shared" si="278"/>
        <v>2127.6595744680849</v>
      </c>
      <c r="Q446" s="79">
        <v>4</v>
      </c>
      <c r="R446" s="79">
        <v>2</v>
      </c>
      <c r="S446" s="79" t="s">
        <v>72</v>
      </c>
      <c r="T446" s="5">
        <v>154</v>
      </c>
      <c r="U446" s="9"/>
      <c r="W446" s="86">
        <f t="shared" si="294"/>
        <v>154.80000000000001</v>
      </c>
      <c r="X446" s="87">
        <f t="shared" si="294"/>
        <v>47</v>
      </c>
      <c r="Y446" s="92">
        <f t="shared" si="295"/>
        <v>152</v>
      </c>
      <c r="Z446" s="90">
        <f t="shared" si="295"/>
        <v>160000</v>
      </c>
      <c r="AA446" s="90">
        <f t="shared" si="279"/>
        <v>100000</v>
      </c>
      <c r="AB446" s="90">
        <f t="shared" si="293"/>
        <v>60000</v>
      </c>
      <c r="AC446" s="4">
        <f t="shared" si="293"/>
        <v>0.625</v>
      </c>
      <c r="AD446" s="91">
        <f t="shared" si="293"/>
        <v>3404.255319148936</v>
      </c>
      <c r="AE446" s="79" t="str">
        <f t="shared" si="280"/>
        <v>계</v>
      </c>
      <c r="AF446" s="79" t="str">
        <f t="shared" si="281"/>
        <v>4/2</v>
      </c>
      <c r="AH446" s="20" t="str">
        <f t="shared" si="235"/>
        <v>수내동 푸른신성</v>
      </c>
      <c r="AI446" s="87">
        <f t="shared" si="236"/>
        <v>47</v>
      </c>
      <c r="AJ446" s="79" t="str">
        <f t="shared" si="282"/>
        <v>A-</v>
      </c>
      <c r="AK446" s="79" t="s">
        <v>13</v>
      </c>
      <c r="AL446" s="79" t="s">
        <v>62</v>
      </c>
      <c r="AM446" s="79" t="s">
        <v>63</v>
      </c>
      <c r="AN446" s="79" t="str">
        <f t="shared" si="283"/>
        <v>C</v>
      </c>
      <c r="AO446" s="79" t="str">
        <f t="shared" si="284"/>
        <v>X</v>
      </c>
      <c r="AP446" s="79" t="str">
        <f t="shared" si="285"/>
        <v>X</v>
      </c>
      <c r="AQ446" s="79" t="str">
        <f t="shared" si="286"/>
        <v>X</v>
      </c>
      <c r="AR446" s="79" t="str">
        <f t="shared" si="287"/>
        <v>X</v>
      </c>
      <c r="AS446" s="79" t="s">
        <v>2</v>
      </c>
      <c r="AT446" s="79" t="str">
        <f t="shared" si="288"/>
        <v>X</v>
      </c>
      <c r="AU446" s="79" t="str">
        <f t="shared" si="289"/>
        <v>O</v>
      </c>
      <c r="AV446" s="79" t="str">
        <f t="shared" si="290"/>
        <v>X</v>
      </c>
    </row>
    <row r="447" spans="1:48" s="37" customFormat="1" ht="12" x14ac:dyDescent="0.3">
      <c r="A447" s="74" t="s">
        <v>2104</v>
      </c>
      <c r="B447" s="75" t="s">
        <v>1785</v>
      </c>
      <c r="C447" s="85">
        <v>630</v>
      </c>
      <c r="D447" s="86">
        <v>169.1</v>
      </c>
      <c r="E447" s="87">
        <v>51</v>
      </c>
      <c r="F447" s="86">
        <v>139.69999999999999</v>
      </c>
      <c r="G447" s="17">
        <v>42</v>
      </c>
      <c r="H447" s="88">
        <v>4</v>
      </c>
      <c r="I447" s="89"/>
      <c r="J447" s="89"/>
      <c r="K447" s="89"/>
      <c r="L447" s="89"/>
      <c r="M447" s="90">
        <f t="shared" si="275"/>
        <v>0</v>
      </c>
      <c r="N447" s="4" t="str">
        <f t="shared" si="276"/>
        <v/>
      </c>
      <c r="O447" s="91">
        <f t="shared" si="277"/>
        <v>0</v>
      </c>
      <c r="P447" s="91">
        <f t="shared" si="278"/>
        <v>0</v>
      </c>
      <c r="Q447" s="79">
        <v>5</v>
      </c>
      <c r="R447" s="79">
        <v>3</v>
      </c>
      <c r="S447" s="79" t="s">
        <v>72</v>
      </c>
      <c r="T447" s="5">
        <v>169</v>
      </c>
      <c r="U447" s="9"/>
      <c r="W447" s="86">
        <f t="shared" si="294"/>
        <v>169.1</v>
      </c>
      <c r="X447" s="87">
        <f t="shared" si="294"/>
        <v>51</v>
      </c>
      <c r="Y447" s="92">
        <f t="shared" si="295"/>
        <v>4</v>
      </c>
      <c r="Z447" s="90">
        <f t="shared" si="295"/>
        <v>0</v>
      </c>
      <c r="AA447" s="90">
        <f t="shared" si="279"/>
        <v>0</v>
      </c>
      <c r="AB447" s="90">
        <f t="shared" si="293"/>
        <v>0</v>
      </c>
      <c r="AC447" s="4" t="str">
        <f t="shared" si="293"/>
        <v/>
      </c>
      <c r="AD447" s="91">
        <f t="shared" si="293"/>
        <v>0</v>
      </c>
      <c r="AE447" s="79" t="str">
        <f t="shared" si="280"/>
        <v>계</v>
      </c>
      <c r="AF447" s="79" t="str">
        <f t="shared" si="281"/>
        <v>5/3</v>
      </c>
      <c r="AH447" s="20" t="str">
        <f t="shared" si="235"/>
        <v>수내동 푸른신성</v>
      </c>
      <c r="AI447" s="87">
        <f t="shared" si="236"/>
        <v>51</v>
      </c>
      <c r="AJ447" s="79" t="str">
        <f t="shared" si="282"/>
        <v>A-</v>
      </c>
      <c r="AK447" s="79" t="s">
        <v>13</v>
      </c>
      <c r="AL447" s="79" t="s">
        <v>62</v>
      </c>
      <c r="AM447" s="79" t="s">
        <v>63</v>
      </c>
      <c r="AN447" s="79" t="str">
        <f t="shared" si="283"/>
        <v>C</v>
      </c>
      <c r="AO447" s="79" t="str">
        <f t="shared" si="284"/>
        <v/>
      </c>
      <c r="AP447" s="79" t="str">
        <f t="shared" si="285"/>
        <v/>
      </c>
      <c r="AQ447" s="79" t="str">
        <f t="shared" si="286"/>
        <v>O</v>
      </c>
      <c r="AR447" s="79" t="str">
        <f t="shared" si="287"/>
        <v>O</v>
      </c>
      <c r="AS447" s="79" t="s">
        <v>2</v>
      </c>
      <c r="AT447" s="79" t="str">
        <f t="shared" si="288"/>
        <v>X</v>
      </c>
      <c r="AU447" s="79" t="str">
        <f t="shared" si="289"/>
        <v>O</v>
      </c>
      <c r="AV447" s="79" t="str">
        <f t="shared" si="290"/>
        <v/>
      </c>
    </row>
    <row r="448" spans="1:48" s="37" customFormat="1" ht="12" x14ac:dyDescent="0.3">
      <c r="A448" s="74" t="s">
        <v>1807</v>
      </c>
      <c r="B448" s="75" t="s">
        <v>1785</v>
      </c>
      <c r="C448" s="85">
        <v>630</v>
      </c>
      <c r="D448" s="86">
        <v>208.3</v>
      </c>
      <c r="E448" s="87">
        <v>63</v>
      </c>
      <c r="F448" s="86">
        <v>176.8</v>
      </c>
      <c r="G448" s="17">
        <v>53</v>
      </c>
      <c r="H448" s="88">
        <v>8</v>
      </c>
      <c r="I448" s="89"/>
      <c r="J448" s="89"/>
      <c r="K448" s="89"/>
      <c r="L448" s="89"/>
      <c r="M448" s="90">
        <f t="shared" si="275"/>
        <v>0</v>
      </c>
      <c r="N448" s="4" t="str">
        <f t="shared" si="276"/>
        <v/>
      </c>
      <c r="O448" s="91">
        <f t="shared" si="277"/>
        <v>0</v>
      </c>
      <c r="P448" s="91">
        <f t="shared" si="278"/>
        <v>0</v>
      </c>
      <c r="Q448" s="79">
        <v>5</v>
      </c>
      <c r="R448" s="79">
        <v>3</v>
      </c>
      <c r="S448" s="79" t="s">
        <v>72</v>
      </c>
      <c r="T448" s="5">
        <v>208</v>
      </c>
      <c r="U448" s="9"/>
      <c r="W448" s="86">
        <f t="shared" si="294"/>
        <v>208.3</v>
      </c>
      <c r="X448" s="87">
        <f t="shared" si="294"/>
        <v>63</v>
      </c>
      <c r="Y448" s="92">
        <f t="shared" si="295"/>
        <v>8</v>
      </c>
      <c r="Z448" s="90">
        <f t="shared" si="295"/>
        <v>0</v>
      </c>
      <c r="AA448" s="90">
        <f t="shared" si="279"/>
        <v>0</v>
      </c>
      <c r="AB448" s="90">
        <f t="shared" si="293"/>
        <v>0</v>
      </c>
      <c r="AC448" s="4" t="str">
        <f t="shared" si="293"/>
        <v/>
      </c>
      <c r="AD448" s="91">
        <f t="shared" si="293"/>
        <v>0</v>
      </c>
      <c r="AE448" s="79" t="str">
        <f t="shared" si="280"/>
        <v>계</v>
      </c>
      <c r="AF448" s="79" t="str">
        <f t="shared" si="281"/>
        <v>5/3</v>
      </c>
      <c r="AH448" s="20" t="str">
        <f t="shared" si="235"/>
        <v>수내동 푸른신성</v>
      </c>
      <c r="AI448" s="87">
        <f t="shared" si="236"/>
        <v>63</v>
      </c>
      <c r="AJ448" s="79" t="str">
        <f t="shared" si="282"/>
        <v>A-</v>
      </c>
      <c r="AK448" s="79" t="s">
        <v>13</v>
      </c>
      <c r="AL448" s="79" t="s">
        <v>62</v>
      </c>
      <c r="AM448" s="79" t="s">
        <v>63</v>
      </c>
      <c r="AN448" s="79" t="str">
        <f t="shared" si="283"/>
        <v>C</v>
      </c>
      <c r="AO448" s="79" t="str">
        <f t="shared" si="284"/>
        <v/>
      </c>
      <c r="AP448" s="79" t="str">
        <f t="shared" si="285"/>
        <v/>
      </c>
      <c r="AQ448" s="79" t="str">
        <f t="shared" si="286"/>
        <v>O</v>
      </c>
      <c r="AR448" s="79" t="str">
        <f t="shared" si="287"/>
        <v>O</v>
      </c>
      <c r="AS448" s="79" t="s">
        <v>2</v>
      </c>
      <c r="AT448" s="79" t="str">
        <f t="shared" si="288"/>
        <v>X</v>
      </c>
      <c r="AU448" s="79" t="str">
        <f t="shared" si="289"/>
        <v>O</v>
      </c>
      <c r="AV448" s="79" t="str">
        <f t="shared" si="290"/>
        <v/>
      </c>
    </row>
    <row r="449" spans="1:48" s="37" customFormat="1" ht="12" x14ac:dyDescent="0.3">
      <c r="A449" s="74" t="s">
        <v>1808</v>
      </c>
      <c r="B449" s="75" t="s">
        <v>1804</v>
      </c>
      <c r="C449" s="85">
        <v>639</v>
      </c>
      <c r="D449" s="86">
        <v>105.1</v>
      </c>
      <c r="E449" s="87">
        <v>32</v>
      </c>
      <c r="F449" s="86">
        <v>84.6</v>
      </c>
      <c r="G449" s="17">
        <v>26</v>
      </c>
      <c r="H449" s="88">
        <v>52</v>
      </c>
      <c r="I449" s="89">
        <v>167000</v>
      </c>
      <c r="J449" s="89" t="s">
        <v>64</v>
      </c>
      <c r="K449" s="89"/>
      <c r="L449" s="89"/>
      <c r="M449" s="90">
        <f t="shared" si="275"/>
        <v>167000</v>
      </c>
      <c r="N449" s="4">
        <f t="shared" si="276"/>
        <v>0</v>
      </c>
      <c r="O449" s="91">
        <f t="shared" si="277"/>
        <v>5218.75</v>
      </c>
      <c r="P449" s="91">
        <f t="shared" si="278"/>
        <v>0</v>
      </c>
      <c r="Q449" s="79">
        <v>3</v>
      </c>
      <c r="R449" s="79">
        <v>2</v>
      </c>
      <c r="S449" s="79" t="s">
        <v>72</v>
      </c>
      <c r="T449" s="5">
        <v>105</v>
      </c>
      <c r="U449" s="9"/>
      <c r="W449" s="86">
        <f t="shared" si="294"/>
        <v>105.1</v>
      </c>
      <c r="X449" s="87">
        <f t="shared" si="294"/>
        <v>32</v>
      </c>
      <c r="Y449" s="92">
        <f t="shared" si="295"/>
        <v>52</v>
      </c>
      <c r="Z449" s="90">
        <f t="shared" si="295"/>
        <v>167000</v>
      </c>
      <c r="AA449" s="90">
        <f t="shared" si="279"/>
        <v>0</v>
      </c>
      <c r="AB449" s="90">
        <f t="shared" si="293"/>
        <v>167000</v>
      </c>
      <c r="AC449" s="4">
        <f t="shared" si="293"/>
        <v>0</v>
      </c>
      <c r="AD449" s="91">
        <f t="shared" si="293"/>
        <v>5218.75</v>
      </c>
      <c r="AE449" s="79" t="str">
        <f t="shared" si="280"/>
        <v>계</v>
      </c>
      <c r="AF449" s="79" t="str">
        <f t="shared" si="281"/>
        <v>3/2</v>
      </c>
      <c r="AH449" s="20" t="str">
        <f t="shared" si="235"/>
        <v>수내동 파크타운삼익</v>
      </c>
      <c r="AI449" s="87">
        <f t="shared" si="236"/>
        <v>32</v>
      </c>
      <c r="AJ449" s="79" t="str">
        <f t="shared" si="282"/>
        <v>A-</v>
      </c>
      <c r="AK449" s="79" t="s">
        <v>13</v>
      </c>
      <c r="AL449" s="79" t="s">
        <v>62</v>
      </c>
      <c r="AM449" s="79" t="s">
        <v>63</v>
      </c>
      <c r="AN449" s="79" t="str">
        <f t="shared" si="283"/>
        <v>C</v>
      </c>
      <c r="AO449" s="79" t="str">
        <f t="shared" si="284"/>
        <v>X</v>
      </c>
      <c r="AP449" s="79" t="str">
        <f t="shared" si="285"/>
        <v>X</v>
      </c>
      <c r="AQ449" s="79" t="str">
        <f t="shared" si="286"/>
        <v>X</v>
      </c>
      <c r="AR449" s="79" t="str">
        <f t="shared" si="287"/>
        <v>X</v>
      </c>
      <c r="AS449" s="79" t="s">
        <v>2</v>
      </c>
      <c r="AT449" s="79" t="str">
        <f t="shared" si="288"/>
        <v>O</v>
      </c>
      <c r="AU449" s="79" t="str">
        <f t="shared" si="289"/>
        <v>O</v>
      </c>
      <c r="AV449" s="79" t="str">
        <f t="shared" si="290"/>
        <v>X</v>
      </c>
    </row>
    <row r="450" spans="1:48" s="37" customFormat="1" ht="12" x14ac:dyDescent="0.3">
      <c r="A450" s="74" t="s">
        <v>1808</v>
      </c>
      <c r="B450" s="75" t="s">
        <v>1804</v>
      </c>
      <c r="C450" s="85">
        <v>639</v>
      </c>
      <c r="D450" s="86">
        <v>124.6</v>
      </c>
      <c r="E450" s="87">
        <v>38</v>
      </c>
      <c r="F450" s="86">
        <v>101.9</v>
      </c>
      <c r="G450" s="17">
        <v>31</v>
      </c>
      <c r="H450" s="88">
        <v>42</v>
      </c>
      <c r="I450" s="89">
        <v>175000</v>
      </c>
      <c r="J450" s="89" t="s">
        <v>103</v>
      </c>
      <c r="K450" s="89">
        <v>98000</v>
      </c>
      <c r="L450" s="89" t="s">
        <v>69</v>
      </c>
      <c r="M450" s="90">
        <f t="shared" si="275"/>
        <v>77000</v>
      </c>
      <c r="N450" s="4">
        <f t="shared" si="276"/>
        <v>0.56000000000000005</v>
      </c>
      <c r="O450" s="91">
        <f t="shared" si="277"/>
        <v>4605.2631578947367</v>
      </c>
      <c r="P450" s="91">
        <f t="shared" si="278"/>
        <v>2578.9473684210525</v>
      </c>
      <c r="Q450" s="79">
        <v>4</v>
      </c>
      <c r="R450" s="79">
        <v>2</v>
      </c>
      <c r="S450" s="79" t="s">
        <v>72</v>
      </c>
      <c r="T450" s="5" t="s">
        <v>250</v>
      </c>
      <c r="U450" s="9"/>
      <c r="W450" s="86">
        <f t="shared" si="294"/>
        <v>124.6</v>
      </c>
      <c r="X450" s="87">
        <f t="shared" si="294"/>
        <v>38</v>
      </c>
      <c r="Y450" s="92">
        <f t="shared" si="295"/>
        <v>42</v>
      </c>
      <c r="Z450" s="90">
        <f t="shared" si="295"/>
        <v>175000</v>
      </c>
      <c r="AA450" s="90">
        <f t="shared" si="279"/>
        <v>98000</v>
      </c>
      <c r="AB450" s="90">
        <f t="shared" si="293"/>
        <v>77000</v>
      </c>
      <c r="AC450" s="4">
        <f t="shared" si="293"/>
        <v>0.56000000000000005</v>
      </c>
      <c r="AD450" s="91">
        <f t="shared" si="293"/>
        <v>4605.2631578947367</v>
      </c>
      <c r="AE450" s="79" t="str">
        <f t="shared" si="280"/>
        <v>계</v>
      </c>
      <c r="AF450" s="79" t="str">
        <f t="shared" si="281"/>
        <v>4/2</v>
      </c>
      <c r="AH450" s="20" t="str">
        <f t="shared" si="235"/>
        <v>수내동 파크타운삼익</v>
      </c>
      <c r="AI450" s="87">
        <f t="shared" si="236"/>
        <v>38</v>
      </c>
      <c r="AJ450" s="79" t="str">
        <f t="shared" si="282"/>
        <v>A-</v>
      </c>
      <c r="AK450" s="79" t="s">
        <v>13</v>
      </c>
      <c r="AL450" s="79" t="s">
        <v>62</v>
      </c>
      <c r="AM450" s="79" t="s">
        <v>63</v>
      </c>
      <c r="AN450" s="79" t="str">
        <f t="shared" si="283"/>
        <v>C</v>
      </c>
      <c r="AO450" s="79" t="str">
        <f t="shared" si="284"/>
        <v>X</v>
      </c>
      <c r="AP450" s="79" t="str">
        <f t="shared" si="285"/>
        <v>X</v>
      </c>
      <c r="AQ450" s="79" t="str">
        <f t="shared" si="286"/>
        <v>X</v>
      </c>
      <c r="AR450" s="79" t="str">
        <f t="shared" si="287"/>
        <v>X</v>
      </c>
      <c r="AS450" s="79" t="s">
        <v>2</v>
      </c>
      <c r="AT450" s="79" t="str">
        <f t="shared" si="288"/>
        <v>X</v>
      </c>
      <c r="AU450" s="79" t="str">
        <f t="shared" si="289"/>
        <v>O</v>
      </c>
      <c r="AV450" s="79" t="str">
        <f t="shared" si="290"/>
        <v>X</v>
      </c>
    </row>
    <row r="451" spans="1:48" s="37" customFormat="1" ht="12" x14ac:dyDescent="0.3">
      <c r="A451" s="74" t="s">
        <v>1808</v>
      </c>
      <c r="B451" s="75" t="s">
        <v>1804</v>
      </c>
      <c r="C451" s="85">
        <v>639</v>
      </c>
      <c r="D451" s="86">
        <v>125.4</v>
      </c>
      <c r="E451" s="87">
        <v>38</v>
      </c>
      <c r="F451" s="86">
        <v>101.8</v>
      </c>
      <c r="G451" s="17">
        <v>31</v>
      </c>
      <c r="H451" s="88">
        <v>208</v>
      </c>
      <c r="I451" s="89">
        <v>175000</v>
      </c>
      <c r="J451" s="89" t="s">
        <v>82</v>
      </c>
      <c r="K451" s="89">
        <v>90000</v>
      </c>
      <c r="L451" s="89" t="s">
        <v>78</v>
      </c>
      <c r="M451" s="90">
        <f t="shared" si="275"/>
        <v>85000</v>
      </c>
      <c r="N451" s="4">
        <f t="shared" si="276"/>
        <v>0.51428571428571423</v>
      </c>
      <c r="O451" s="91">
        <f t="shared" si="277"/>
        <v>4605.2631578947367</v>
      </c>
      <c r="P451" s="91">
        <f t="shared" si="278"/>
        <v>2368.4210526315787</v>
      </c>
      <c r="Q451" s="79">
        <v>3</v>
      </c>
      <c r="R451" s="79">
        <v>2</v>
      </c>
      <c r="S451" s="79" t="s">
        <v>72</v>
      </c>
      <c r="T451" s="5" t="s">
        <v>251</v>
      </c>
      <c r="U451" s="9"/>
      <c r="W451" s="86">
        <f t="shared" si="294"/>
        <v>125.4</v>
      </c>
      <c r="X451" s="87">
        <f t="shared" si="294"/>
        <v>38</v>
      </c>
      <c r="Y451" s="92">
        <f t="shared" si="295"/>
        <v>208</v>
      </c>
      <c r="Z451" s="90">
        <f t="shared" si="295"/>
        <v>175000</v>
      </c>
      <c r="AA451" s="90">
        <f t="shared" si="279"/>
        <v>90000</v>
      </c>
      <c r="AB451" s="90">
        <f t="shared" si="293"/>
        <v>85000</v>
      </c>
      <c r="AC451" s="4">
        <f t="shared" si="293"/>
        <v>0.51428571428571423</v>
      </c>
      <c r="AD451" s="91">
        <f t="shared" si="293"/>
        <v>4605.2631578947367</v>
      </c>
      <c r="AE451" s="79" t="str">
        <f t="shared" si="280"/>
        <v>계</v>
      </c>
      <c r="AF451" s="79" t="str">
        <f t="shared" si="281"/>
        <v>3/2</v>
      </c>
      <c r="AH451" s="20" t="str">
        <f t="shared" si="235"/>
        <v>수내동 파크타운삼익</v>
      </c>
      <c r="AI451" s="87">
        <f t="shared" si="236"/>
        <v>38</v>
      </c>
      <c r="AJ451" s="79" t="str">
        <f t="shared" si="282"/>
        <v>A-</v>
      </c>
      <c r="AK451" s="79" t="s">
        <v>13</v>
      </c>
      <c r="AL451" s="79" t="s">
        <v>62</v>
      </c>
      <c r="AM451" s="79" t="s">
        <v>63</v>
      </c>
      <c r="AN451" s="79" t="str">
        <f t="shared" si="283"/>
        <v>C</v>
      </c>
      <c r="AO451" s="79" t="str">
        <f t="shared" si="284"/>
        <v>X</v>
      </c>
      <c r="AP451" s="79" t="str">
        <f t="shared" si="285"/>
        <v>X</v>
      </c>
      <c r="AQ451" s="79" t="str">
        <f t="shared" si="286"/>
        <v>X</v>
      </c>
      <c r="AR451" s="79" t="str">
        <f t="shared" si="287"/>
        <v>X</v>
      </c>
      <c r="AS451" s="79" t="s">
        <v>2</v>
      </c>
      <c r="AT451" s="79" t="str">
        <f t="shared" si="288"/>
        <v>X</v>
      </c>
      <c r="AU451" s="79" t="str">
        <f t="shared" si="289"/>
        <v>O</v>
      </c>
      <c r="AV451" s="79" t="str">
        <f t="shared" si="290"/>
        <v>X</v>
      </c>
    </row>
    <row r="452" spans="1:48" s="37" customFormat="1" ht="12" x14ac:dyDescent="0.3">
      <c r="A452" s="74" t="s">
        <v>1808</v>
      </c>
      <c r="B452" s="75" t="s">
        <v>1804</v>
      </c>
      <c r="C452" s="85">
        <v>639</v>
      </c>
      <c r="D452" s="86">
        <v>157.5</v>
      </c>
      <c r="E452" s="87">
        <v>48</v>
      </c>
      <c r="F452" s="86">
        <v>131.5</v>
      </c>
      <c r="G452" s="17">
        <v>40</v>
      </c>
      <c r="H452" s="88">
        <v>138</v>
      </c>
      <c r="I452" s="89">
        <v>200000</v>
      </c>
      <c r="J452" s="89" t="s">
        <v>83</v>
      </c>
      <c r="K452" s="89">
        <v>110000</v>
      </c>
      <c r="L452" s="89" t="s">
        <v>83</v>
      </c>
      <c r="M452" s="90">
        <f t="shared" si="275"/>
        <v>90000</v>
      </c>
      <c r="N452" s="4">
        <f t="shared" si="276"/>
        <v>0.55000000000000004</v>
      </c>
      <c r="O452" s="91">
        <f t="shared" si="277"/>
        <v>4166.666666666667</v>
      </c>
      <c r="P452" s="91">
        <f t="shared" si="278"/>
        <v>2291.6666666666665</v>
      </c>
      <c r="Q452" s="79">
        <v>4</v>
      </c>
      <c r="R452" s="79">
        <v>2</v>
      </c>
      <c r="S452" s="79" t="s">
        <v>72</v>
      </c>
      <c r="T452" s="5">
        <v>157</v>
      </c>
      <c r="U452" s="9"/>
      <c r="W452" s="86">
        <f t="shared" si="294"/>
        <v>157.5</v>
      </c>
      <c r="X452" s="87">
        <f t="shared" si="294"/>
        <v>48</v>
      </c>
      <c r="Y452" s="92">
        <f t="shared" si="295"/>
        <v>138</v>
      </c>
      <c r="Z452" s="90">
        <f t="shared" si="295"/>
        <v>200000</v>
      </c>
      <c r="AA452" s="90">
        <f t="shared" si="279"/>
        <v>110000</v>
      </c>
      <c r="AB452" s="90">
        <f t="shared" ref="AB452:AD467" si="296">M452</f>
        <v>90000</v>
      </c>
      <c r="AC452" s="4">
        <f t="shared" si="296"/>
        <v>0.55000000000000004</v>
      </c>
      <c r="AD452" s="91">
        <f t="shared" si="296"/>
        <v>4166.666666666667</v>
      </c>
      <c r="AE452" s="79" t="str">
        <f t="shared" si="280"/>
        <v>계</v>
      </c>
      <c r="AF452" s="79" t="str">
        <f t="shared" si="281"/>
        <v>4/2</v>
      </c>
      <c r="AH452" s="20" t="str">
        <f t="shared" ref="AH452:AH515" si="297">IF(A452="","",A452)</f>
        <v>수내동 파크타운삼익</v>
      </c>
      <c r="AI452" s="87">
        <f t="shared" ref="AI452:AI515" si="298">IF(E452="","",E452)</f>
        <v>48</v>
      </c>
      <c r="AJ452" s="79" t="str">
        <f t="shared" si="282"/>
        <v>A-</v>
      </c>
      <c r="AK452" s="79" t="s">
        <v>13</v>
      </c>
      <c r="AL452" s="79" t="s">
        <v>62</v>
      </c>
      <c r="AM452" s="79" t="s">
        <v>63</v>
      </c>
      <c r="AN452" s="79" t="str">
        <f t="shared" si="283"/>
        <v>C</v>
      </c>
      <c r="AO452" s="79" t="str">
        <f t="shared" si="284"/>
        <v>X</v>
      </c>
      <c r="AP452" s="79" t="str">
        <f t="shared" si="285"/>
        <v>X</v>
      </c>
      <c r="AQ452" s="79" t="str">
        <f t="shared" si="286"/>
        <v>X</v>
      </c>
      <c r="AR452" s="79" t="str">
        <f t="shared" si="287"/>
        <v>X</v>
      </c>
      <c r="AS452" s="79" t="s">
        <v>2</v>
      </c>
      <c r="AT452" s="79" t="str">
        <f t="shared" si="288"/>
        <v>X</v>
      </c>
      <c r="AU452" s="79" t="str">
        <f t="shared" si="289"/>
        <v>O</v>
      </c>
      <c r="AV452" s="79" t="str">
        <f t="shared" si="290"/>
        <v>X</v>
      </c>
    </row>
    <row r="453" spans="1:48" s="37" customFormat="1" ht="12" x14ac:dyDescent="0.3">
      <c r="A453" s="74" t="s">
        <v>1808</v>
      </c>
      <c r="B453" s="75" t="s">
        <v>1804</v>
      </c>
      <c r="C453" s="85">
        <v>639</v>
      </c>
      <c r="D453" s="86">
        <v>162.30000000000001</v>
      </c>
      <c r="E453" s="87">
        <v>49</v>
      </c>
      <c r="F453" s="86">
        <v>134.4</v>
      </c>
      <c r="G453" s="17">
        <v>41</v>
      </c>
      <c r="H453" s="88">
        <v>31</v>
      </c>
      <c r="I453" s="89"/>
      <c r="J453" s="89"/>
      <c r="K453" s="89"/>
      <c r="L453" s="89"/>
      <c r="M453" s="90">
        <f t="shared" si="275"/>
        <v>0</v>
      </c>
      <c r="N453" s="4" t="str">
        <f t="shared" si="276"/>
        <v/>
      </c>
      <c r="O453" s="91">
        <f t="shared" si="277"/>
        <v>0</v>
      </c>
      <c r="P453" s="91">
        <f t="shared" si="278"/>
        <v>0</v>
      </c>
      <c r="Q453" s="79">
        <v>4</v>
      </c>
      <c r="R453" s="79">
        <v>2</v>
      </c>
      <c r="S453" s="79" t="s">
        <v>72</v>
      </c>
      <c r="T453" s="5">
        <v>162</v>
      </c>
      <c r="U453" s="9"/>
      <c r="W453" s="86">
        <f t="shared" si="294"/>
        <v>162.30000000000001</v>
      </c>
      <c r="X453" s="87">
        <f t="shared" si="294"/>
        <v>49</v>
      </c>
      <c r="Y453" s="92">
        <f t="shared" si="295"/>
        <v>31</v>
      </c>
      <c r="Z453" s="90">
        <f t="shared" si="295"/>
        <v>0</v>
      </c>
      <c r="AA453" s="90">
        <f t="shared" si="279"/>
        <v>0</v>
      </c>
      <c r="AB453" s="90">
        <f t="shared" si="296"/>
        <v>0</v>
      </c>
      <c r="AC453" s="4" t="str">
        <f t="shared" si="296"/>
        <v/>
      </c>
      <c r="AD453" s="91">
        <f t="shared" si="296"/>
        <v>0</v>
      </c>
      <c r="AE453" s="79" t="str">
        <f t="shared" si="280"/>
        <v>계</v>
      </c>
      <c r="AF453" s="79" t="str">
        <f t="shared" si="281"/>
        <v>4/2</v>
      </c>
      <c r="AH453" s="20" t="str">
        <f t="shared" si="297"/>
        <v>수내동 파크타운삼익</v>
      </c>
      <c r="AI453" s="87">
        <f t="shared" si="298"/>
        <v>49</v>
      </c>
      <c r="AJ453" s="79" t="str">
        <f t="shared" si="282"/>
        <v>A-</v>
      </c>
      <c r="AK453" s="79" t="s">
        <v>13</v>
      </c>
      <c r="AL453" s="79" t="s">
        <v>62</v>
      </c>
      <c r="AM453" s="79" t="s">
        <v>63</v>
      </c>
      <c r="AN453" s="79" t="str">
        <f t="shared" si="283"/>
        <v>C</v>
      </c>
      <c r="AO453" s="79" t="str">
        <f t="shared" si="284"/>
        <v/>
      </c>
      <c r="AP453" s="79" t="str">
        <f t="shared" si="285"/>
        <v/>
      </c>
      <c r="AQ453" s="79" t="str">
        <f t="shared" si="286"/>
        <v>O</v>
      </c>
      <c r="AR453" s="79" t="str">
        <f t="shared" si="287"/>
        <v>O</v>
      </c>
      <c r="AS453" s="79" t="s">
        <v>2</v>
      </c>
      <c r="AT453" s="79" t="str">
        <f t="shared" si="288"/>
        <v>X</v>
      </c>
      <c r="AU453" s="79" t="str">
        <f t="shared" si="289"/>
        <v>O</v>
      </c>
      <c r="AV453" s="79" t="str">
        <f t="shared" si="290"/>
        <v/>
      </c>
    </row>
    <row r="454" spans="1:48" s="37" customFormat="1" ht="12" x14ac:dyDescent="0.3">
      <c r="A454" s="74" t="s">
        <v>1808</v>
      </c>
      <c r="B454" s="75" t="s">
        <v>1804</v>
      </c>
      <c r="C454" s="85">
        <v>639</v>
      </c>
      <c r="D454" s="86">
        <v>166.8</v>
      </c>
      <c r="E454" s="87">
        <v>50</v>
      </c>
      <c r="F454" s="86">
        <v>134.9</v>
      </c>
      <c r="G454" s="17">
        <v>41</v>
      </c>
      <c r="H454" s="88">
        <v>60</v>
      </c>
      <c r="I454" s="89">
        <v>200000</v>
      </c>
      <c r="J454" s="89" t="s">
        <v>59</v>
      </c>
      <c r="K454" s="89">
        <v>128000</v>
      </c>
      <c r="L454" s="89" t="s">
        <v>64</v>
      </c>
      <c r="M454" s="90">
        <f t="shared" si="275"/>
        <v>72000</v>
      </c>
      <c r="N454" s="4">
        <f t="shared" si="276"/>
        <v>0.64</v>
      </c>
      <c r="O454" s="91">
        <f t="shared" si="277"/>
        <v>4000</v>
      </c>
      <c r="P454" s="91">
        <f t="shared" si="278"/>
        <v>2560</v>
      </c>
      <c r="Q454" s="79">
        <v>4</v>
      </c>
      <c r="R454" s="79">
        <v>2</v>
      </c>
      <c r="S454" s="79" t="s">
        <v>72</v>
      </c>
      <c r="T454" s="5">
        <v>166</v>
      </c>
      <c r="U454" s="9"/>
      <c r="W454" s="86">
        <f t="shared" si="294"/>
        <v>166.8</v>
      </c>
      <c r="X454" s="87">
        <f t="shared" si="294"/>
        <v>50</v>
      </c>
      <c r="Y454" s="92">
        <f t="shared" si="295"/>
        <v>60</v>
      </c>
      <c r="Z454" s="90">
        <f t="shared" si="295"/>
        <v>200000</v>
      </c>
      <c r="AA454" s="90">
        <f t="shared" si="279"/>
        <v>128000</v>
      </c>
      <c r="AB454" s="90">
        <f t="shared" si="296"/>
        <v>72000</v>
      </c>
      <c r="AC454" s="4">
        <f t="shared" si="296"/>
        <v>0.64</v>
      </c>
      <c r="AD454" s="91">
        <f t="shared" si="296"/>
        <v>4000</v>
      </c>
      <c r="AE454" s="79" t="str">
        <f t="shared" si="280"/>
        <v>계</v>
      </c>
      <c r="AF454" s="79" t="str">
        <f t="shared" si="281"/>
        <v>4/2</v>
      </c>
      <c r="AH454" s="20" t="str">
        <f t="shared" si="297"/>
        <v>수내동 파크타운삼익</v>
      </c>
      <c r="AI454" s="87">
        <f t="shared" si="298"/>
        <v>50</v>
      </c>
      <c r="AJ454" s="79" t="str">
        <f t="shared" si="282"/>
        <v>A-</v>
      </c>
      <c r="AK454" s="79" t="s">
        <v>13</v>
      </c>
      <c r="AL454" s="79" t="s">
        <v>62</v>
      </c>
      <c r="AM454" s="79" t="s">
        <v>63</v>
      </c>
      <c r="AN454" s="79" t="str">
        <f t="shared" si="283"/>
        <v>C</v>
      </c>
      <c r="AO454" s="79" t="str">
        <f t="shared" si="284"/>
        <v>X</v>
      </c>
      <c r="AP454" s="79" t="str">
        <f t="shared" si="285"/>
        <v>X</v>
      </c>
      <c r="AQ454" s="79" t="str">
        <f t="shared" si="286"/>
        <v>X</v>
      </c>
      <c r="AR454" s="79" t="str">
        <f t="shared" si="287"/>
        <v>X</v>
      </c>
      <c r="AS454" s="79" t="s">
        <v>2</v>
      </c>
      <c r="AT454" s="79" t="str">
        <f t="shared" si="288"/>
        <v>X</v>
      </c>
      <c r="AU454" s="79" t="str">
        <f t="shared" si="289"/>
        <v>O</v>
      </c>
      <c r="AV454" s="79" t="str">
        <f t="shared" si="290"/>
        <v>X</v>
      </c>
    </row>
    <row r="455" spans="1:48" s="37" customFormat="1" ht="12" x14ac:dyDescent="0.3">
      <c r="A455" s="74" t="s">
        <v>1808</v>
      </c>
      <c r="B455" s="75" t="s">
        <v>1804</v>
      </c>
      <c r="C455" s="85">
        <v>639</v>
      </c>
      <c r="D455" s="86">
        <v>167.4</v>
      </c>
      <c r="E455" s="87">
        <v>51</v>
      </c>
      <c r="F455" s="86">
        <v>134.69999999999999</v>
      </c>
      <c r="G455" s="17">
        <v>41</v>
      </c>
      <c r="H455" s="88">
        <v>4</v>
      </c>
      <c r="I455" s="89"/>
      <c r="J455" s="89"/>
      <c r="K455" s="89"/>
      <c r="L455" s="89"/>
      <c r="M455" s="90">
        <f t="shared" si="275"/>
        <v>0</v>
      </c>
      <c r="N455" s="4" t="str">
        <f t="shared" si="276"/>
        <v/>
      </c>
      <c r="O455" s="91">
        <f t="shared" si="277"/>
        <v>0</v>
      </c>
      <c r="P455" s="91">
        <f t="shared" si="278"/>
        <v>0</v>
      </c>
      <c r="Q455" s="79">
        <v>4</v>
      </c>
      <c r="R455" s="79">
        <v>3</v>
      </c>
      <c r="S455" s="79" t="s">
        <v>72</v>
      </c>
      <c r="T455" s="5">
        <v>167</v>
      </c>
      <c r="U455" s="9"/>
      <c r="W455" s="86">
        <f t="shared" si="294"/>
        <v>167.4</v>
      </c>
      <c r="X455" s="87">
        <f t="shared" si="294"/>
        <v>51</v>
      </c>
      <c r="Y455" s="92">
        <f t="shared" si="295"/>
        <v>4</v>
      </c>
      <c r="Z455" s="90">
        <f t="shared" si="295"/>
        <v>0</v>
      </c>
      <c r="AA455" s="90">
        <f t="shared" si="279"/>
        <v>0</v>
      </c>
      <c r="AB455" s="90">
        <f t="shared" si="296"/>
        <v>0</v>
      </c>
      <c r="AC455" s="4" t="str">
        <f t="shared" si="296"/>
        <v/>
      </c>
      <c r="AD455" s="91">
        <f t="shared" si="296"/>
        <v>0</v>
      </c>
      <c r="AE455" s="79" t="str">
        <f t="shared" si="280"/>
        <v>계</v>
      </c>
      <c r="AF455" s="79" t="str">
        <f t="shared" si="281"/>
        <v>4/3</v>
      </c>
      <c r="AH455" s="20" t="str">
        <f t="shared" si="297"/>
        <v>수내동 파크타운삼익</v>
      </c>
      <c r="AI455" s="87">
        <f t="shared" si="298"/>
        <v>51</v>
      </c>
      <c r="AJ455" s="79" t="str">
        <f t="shared" si="282"/>
        <v>A-</v>
      </c>
      <c r="AK455" s="79" t="s">
        <v>13</v>
      </c>
      <c r="AL455" s="79" t="s">
        <v>62</v>
      </c>
      <c r="AM455" s="79" t="s">
        <v>63</v>
      </c>
      <c r="AN455" s="79" t="str">
        <f t="shared" si="283"/>
        <v>C</v>
      </c>
      <c r="AO455" s="79" t="str">
        <f t="shared" si="284"/>
        <v/>
      </c>
      <c r="AP455" s="79" t="str">
        <f t="shared" si="285"/>
        <v/>
      </c>
      <c r="AQ455" s="79" t="str">
        <f t="shared" si="286"/>
        <v>O</v>
      </c>
      <c r="AR455" s="79" t="str">
        <f t="shared" si="287"/>
        <v>O</v>
      </c>
      <c r="AS455" s="79" t="s">
        <v>2</v>
      </c>
      <c r="AT455" s="79" t="str">
        <f t="shared" si="288"/>
        <v>X</v>
      </c>
      <c r="AU455" s="79" t="str">
        <f t="shared" si="289"/>
        <v>O</v>
      </c>
      <c r="AV455" s="79" t="str">
        <f t="shared" si="290"/>
        <v/>
      </c>
    </row>
    <row r="456" spans="1:48" s="37" customFormat="1" ht="12" x14ac:dyDescent="0.3">
      <c r="A456" s="74" t="s">
        <v>1808</v>
      </c>
      <c r="B456" s="75" t="s">
        <v>1804</v>
      </c>
      <c r="C456" s="85">
        <v>639</v>
      </c>
      <c r="D456" s="86">
        <v>217.9</v>
      </c>
      <c r="E456" s="87">
        <v>66</v>
      </c>
      <c r="F456" s="86">
        <v>186.1</v>
      </c>
      <c r="G456" s="17">
        <v>56</v>
      </c>
      <c r="H456" s="88">
        <v>34</v>
      </c>
      <c r="I456" s="89">
        <v>200000</v>
      </c>
      <c r="J456" s="89" t="s">
        <v>78</v>
      </c>
      <c r="K456" s="89"/>
      <c r="L456" s="89"/>
      <c r="M456" s="90">
        <f t="shared" si="275"/>
        <v>200000</v>
      </c>
      <c r="N456" s="4">
        <f t="shared" si="276"/>
        <v>0</v>
      </c>
      <c r="O456" s="91">
        <f t="shared" si="277"/>
        <v>3030.3030303030305</v>
      </c>
      <c r="P456" s="91">
        <f t="shared" si="278"/>
        <v>0</v>
      </c>
      <c r="Q456" s="79">
        <v>5</v>
      </c>
      <c r="R456" s="79">
        <v>2</v>
      </c>
      <c r="S456" s="79" t="s">
        <v>72</v>
      </c>
      <c r="T456" s="5">
        <v>217</v>
      </c>
      <c r="U456" s="9"/>
      <c r="W456" s="86">
        <f t="shared" si="294"/>
        <v>217.9</v>
      </c>
      <c r="X456" s="87">
        <f t="shared" si="294"/>
        <v>66</v>
      </c>
      <c r="Y456" s="92">
        <f t="shared" si="295"/>
        <v>34</v>
      </c>
      <c r="Z456" s="90">
        <f t="shared" si="295"/>
        <v>200000</v>
      </c>
      <c r="AA456" s="90">
        <f t="shared" si="279"/>
        <v>0</v>
      </c>
      <c r="AB456" s="90">
        <f t="shared" si="296"/>
        <v>200000</v>
      </c>
      <c r="AC456" s="4">
        <f t="shared" si="296"/>
        <v>0</v>
      </c>
      <c r="AD456" s="91">
        <f t="shared" si="296"/>
        <v>3030.3030303030305</v>
      </c>
      <c r="AE456" s="79" t="str">
        <f t="shared" si="280"/>
        <v>계</v>
      </c>
      <c r="AF456" s="79" t="str">
        <f t="shared" si="281"/>
        <v>5/2</v>
      </c>
      <c r="AH456" s="20" t="str">
        <f t="shared" si="297"/>
        <v>수내동 파크타운삼익</v>
      </c>
      <c r="AI456" s="87">
        <f t="shared" si="298"/>
        <v>66</v>
      </c>
      <c r="AJ456" s="79" t="str">
        <f t="shared" si="282"/>
        <v>A-</v>
      </c>
      <c r="AK456" s="79" t="s">
        <v>13</v>
      </c>
      <c r="AL456" s="79" t="s">
        <v>62</v>
      </c>
      <c r="AM456" s="79" t="s">
        <v>63</v>
      </c>
      <c r="AN456" s="79" t="str">
        <f t="shared" si="283"/>
        <v>C</v>
      </c>
      <c r="AO456" s="79" t="str">
        <f t="shared" si="284"/>
        <v>X</v>
      </c>
      <c r="AP456" s="79" t="str">
        <f t="shared" si="285"/>
        <v>X</v>
      </c>
      <c r="AQ456" s="79" t="str">
        <f t="shared" si="286"/>
        <v>X</v>
      </c>
      <c r="AR456" s="79" t="str">
        <f t="shared" si="287"/>
        <v>X</v>
      </c>
      <c r="AS456" s="79" t="s">
        <v>2</v>
      </c>
      <c r="AT456" s="79" t="str">
        <f t="shared" si="288"/>
        <v>X</v>
      </c>
      <c r="AU456" s="79" t="str">
        <f t="shared" si="289"/>
        <v>O</v>
      </c>
      <c r="AV456" s="79" t="str">
        <f t="shared" si="290"/>
        <v>X</v>
      </c>
    </row>
    <row r="457" spans="1:48" s="37" customFormat="1" ht="12" x14ac:dyDescent="0.3">
      <c r="A457" s="74" t="s">
        <v>1808</v>
      </c>
      <c r="B457" s="75" t="s">
        <v>1804</v>
      </c>
      <c r="C457" s="85">
        <v>639</v>
      </c>
      <c r="D457" s="86">
        <v>219.8</v>
      </c>
      <c r="E457" s="87">
        <v>66</v>
      </c>
      <c r="F457" s="86">
        <v>184.8</v>
      </c>
      <c r="G457" s="17">
        <v>56</v>
      </c>
      <c r="H457" s="88">
        <v>60</v>
      </c>
      <c r="I457" s="89">
        <v>190000</v>
      </c>
      <c r="J457" s="89" t="s">
        <v>71</v>
      </c>
      <c r="K457" s="89">
        <v>130000</v>
      </c>
      <c r="L457" s="89" t="s">
        <v>69</v>
      </c>
      <c r="M457" s="90">
        <f t="shared" si="275"/>
        <v>60000</v>
      </c>
      <c r="N457" s="4">
        <f t="shared" si="276"/>
        <v>0.68421052631578949</v>
      </c>
      <c r="O457" s="91">
        <f t="shared" si="277"/>
        <v>2878.787878787879</v>
      </c>
      <c r="P457" s="91">
        <f t="shared" si="278"/>
        <v>1969.6969696969697</v>
      </c>
      <c r="Q457" s="79">
        <v>5</v>
      </c>
      <c r="R457" s="79">
        <v>2</v>
      </c>
      <c r="S457" s="79" t="s">
        <v>72</v>
      </c>
      <c r="T457" s="5">
        <v>219</v>
      </c>
      <c r="U457" s="9"/>
      <c r="W457" s="86">
        <f t="shared" si="294"/>
        <v>219.8</v>
      </c>
      <c r="X457" s="87">
        <f t="shared" si="294"/>
        <v>66</v>
      </c>
      <c r="Y457" s="92">
        <f t="shared" si="295"/>
        <v>60</v>
      </c>
      <c r="Z457" s="90">
        <f t="shared" si="295"/>
        <v>190000</v>
      </c>
      <c r="AA457" s="90">
        <f t="shared" si="279"/>
        <v>130000</v>
      </c>
      <c r="AB457" s="90">
        <f t="shared" si="296"/>
        <v>60000</v>
      </c>
      <c r="AC457" s="4">
        <f t="shared" si="296"/>
        <v>0.68421052631578949</v>
      </c>
      <c r="AD457" s="91">
        <f t="shared" si="296"/>
        <v>2878.787878787879</v>
      </c>
      <c r="AE457" s="79" t="str">
        <f t="shared" si="280"/>
        <v>계</v>
      </c>
      <c r="AF457" s="79" t="str">
        <f t="shared" si="281"/>
        <v>5/2</v>
      </c>
      <c r="AH457" s="20" t="str">
        <f t="shared" si="297"/>
        <v>수내동 파크타운삼익</v>
      </c>
      <c r="AI457" s="87">
        <f t="shared" si="298"/>
        <v>66</v>
      </c>
      <c r="AJ457" s="79" t="str">
        <f t="shared" si="282"/>
        <v>A-</v>
      </c>
      <c r="AK457" s="79" t="s">
        <v>13</v>
      </c>
      <c r="AL457" s="79" t="s">
        <v>62</v>
      </c>
      <c r="AM457" s="79" t="s">
        <v>63</v>
      </c>
      <c r="AN457" s="79" t="str">
        <f t="shared" si="283"/>
        <v>C</v>
      </c>
      <c r="AO457" s="79" t="str">
        <f t="shared" si="284"/>
        <v>X</v>
      </c>
      <c r="AP457" s="79" t="str">
        <f t="shared" si="285"/>
        <v>X</v>
      </c>
      <c r="AQ457" s="79" t="str">
        <f t="shared" si="286"/>
        <v>X</v>
      </c>
      <c r="AR457" s="79" t="str">
        <f t="shared" si="287"/>
        <v>X</v>
      </c>
      <c r="AS457" s="79" t="s">
        <v>2</v>
      </c>
      <c r="AT457" s="79" t="str">
        <f t="shared" si="288"/>
        <v>X</v>
      </c>
      <c r="AU457" s="79" t="str">
        <f t="shared" si="289"/>
        <v>O</v>
      </c>
      <c r="AV457" s="79" t="str">
        <f t="shared" si="290"/>
        <v>X</v>
      </c>
    </row>
    <row r="458" spans="1:48" s="37" customFormat="1" ht="12" x14ac:dyDescent="0.3">
      <c r="A458" s="74" t="s">
        <v>1808</v>
      </c>
      <c r="B458" s="75" t="s">
        <v>1804</v>
      </c>
      <c r="C458" s="85">
        <v>639</v>
      </c>
      <c r="D458" s="86">
        <v>229.5</v>
      </c>
      <c r="E458" s="87">
        <v>69</v>
      </c>
      <c r="F458" s="86">
        <v>191.5</v>
      </c>
      <c r="G458" s="17">
        <v>58</v>
      </c>
      <c r="H458" s="88">
        <v>8</v>
      </c>
      <c r="I458" s="89"/>
      <c r="J458" s="89"/>
      <c r="K458" s="89"/>
      <c r="L458" s="89"/>
      <c r="M458" s="90">
        <f t="shared" si="275"/>
        <v>0</v>
      </c>
      <c r="N458" s="4" t="str">
        <f t="shared" si="276"/>
        <v/>
      </c>
      <c r="O458" s="91">
        <f t="shared" si="277"/>
        <v>0</v>
      </c>
      <c r="P458" s="91">
        <f t="shared" si="278"/>
        <v>0</v>
      </c>
      <c r="Q458" s="79">
        <v>5</v>
      </c>
      <c r="R458" s="79">
        <v>3</v>
      </c>
      <c r="S458" s="79" t="s">
        <v>72</v>
      </c>
      <c r="T458" s="5" t="s">
        <v>252</v>
      </c>
      <c r="U458" s="9"/>
      <c r="W458" s="86">
        <f t="shared" si="294"/>
        <v>229.5</v>
      </c>
      <c r="X458" s="87">
        <f t="shared" si="294"/>
        <v>69</v>
      </c>
      <c r="Y458" s="92">
        <f t="shared" si="295"/>
        <v>8</v>
      </c>
      <c r="Z458" s="90">
        <f t="shared" si="295"/>
        <v>0</v>
      </c>
      <c r="AA458" s="90">
        <f t="shared" si="279"/>
        <v>0</v>
      </c>
      <c r="AB458" s="90">
        <f t="shared" si="296"/>
        <v>0</v>
      </c>
      <c r="AC458" s="4" t="str">
        <f t="shared" si="296"/>
        <v/>
      </c>
      <c r="AD458" s="91">
        <f t="shared" si="296"/>
        <v>0</v>
      </c>
      <c r="AE458" s="79" t="str">
        <f t="shared" si="280"/>
        <v>계</v>
      </c>
      <c r="AF458" s="79" t="str">
        <f t="shared" si="281"/>
        <v>5/3</v>
      </c>
      <c r="AH458" s="20" t="str">
        <f t="shared" si="297"/>
        <v>수내동 파크타운삼익</v>
      </c>
      <c r="AI458" s="87">
        <f t="shared" si="298"/>
        <v>69</v>
      </c>
      <c r="AJ458" s="79" t="str">
        <f t="shared" si="282"/>
        <v>A-</v>
      </c>
      <c r="AK458" s="79" t="s">
        <v>13</v>
      </c>
      <c r="AL458" s="79" t="s">
        <v>62</v>
      </c>
      <c r="AM458" s="79" t="s">
        <v>63</v>
      </c>
      <c r="AN458" s="79" t="str">
        <f t="shared" si="283"/>
        <v>C</v>
      </c>
      <c r="AO458" s="79" t="str">
        <f t="shared" si="284"/>
        <v/>
      </c>
      <c r="AP458" s="79" t="str">
        <f t="shared" si="285"/>
        <v/>
      </c>
      <c r="AQ458" s="79" t="str">
        <f t="shared" si="286"/>
        <v>O</v>
      </c>
      <c r="AR458" s="79" t="str">
        <f t="shared" si="287"/>
        <v>O</v>
      </c>
      <c r="AS458" s="79" t="s">
        <v>2</v>
      </c>
      <c r="AT458" s="79" t="str">
        <f t="shared" si="288"/>
        <v>X</v>
      </c>
      <c r="AU458" s="79" t="str">
        <f t="shared" si="289"/>
        <v>O</v>
      </c>
      <c r="AV458" s="79" t="str">
        <f t="shared" si="290"/>
        <v/>
      </c>
    </row>
    <row r="459" spans="1:48" s="37" customFormat="1" ht="12" x14ac:dyDescent="0.3">
      <c r="A459" s="74" t="s">
        <v>1808</v>
      </c>
      <c r="B459" s="75" t="s">
        <v>1804</v>
      </c>
      <c r="C459" s="85">
        <v>639</v>
      </c>
      <c r="D459" s="86">
        <v>229.3</v>
      </c>
      <c r="E459" s="87">
        <v>69</v>
      </c>
      <c r="F459" s="86">
        <v>189.9</v>
      </c>
      <c r="G459" s="17">
        <v>57</v>
      </c>
      <c r="H459" s="88">
        <v>2</v>
      </c>
      <c r="I459" s="89"/>
      <c r="J459" s="89"/>
      <c r="K459" s="89"/>
      <c r="L459" s="89"/>
      <c r="M459" s="90">
        <f t="shared" si="275"/>
        <v>0</v>
      </c>
      <c r="N459" s="4" t="str">
        <f t="shared" si="276"/>
        <v/>
      </c>
      <c r="O459" s="91">
        <f t="shared" si="277"/>
        <v>0</v>
      </c>
      <c r="P459" s="91">
        <f t="shared" si="278"/>
        <v>0</v>
      </c>
      <c r="Q459" s="79">
        <v>5</v>
      </c>
      <c r="R459" s="79">
        <v>3</v>
      </c>
      <c r="S459" s="79" t="s">
        <v>72</v>
      </c>
      <c r="T459" s="5" t="s">
        <v>253</v>
      </c>
      <c r="U459" s="9"/>
      <c r="W459" s="86">
        <f t="shared" ref="W459:X474" si="299">D459</f>
        <v>229.3</v>
      </c>
      <c r="X459" s="87">
        <f t="shared" si="299"/>
        <v>69</v>
      </c>
      <c r="Y459" s="92">
        <f t="shared" ref="Y459:Z474" si="300">H459</f>
        <v>2</v>
      </c>
      <c r="Z459" s="90">
        <f t="shared" si="300"/>
        <v>0</v>
      </c>
      <c r="AA459" s="90">
        <f t="shared" si="279"/>
        <v>0</v>
      </c>
      <c r="AB459" s="90">
        <f t="shared" si="296"/>
        <v>0</v>
      </c>
      <c r="AC459" s="4" t="str">
        <f t="shared" si="296"/>
        <v/>
      </c>
      <c r="AD459" s="91">
        <f t="shared" si="296"/>
        <v>0</v>
      </c>
      <c r="AE459" s="79" t="str">
        <f t="shared" si="280"/>
        <v>계</v>
      </c>
      <c r="AF459" s="79" t="str">
        <f t="shared" si="281"/>
        <v>5/3</v>
      </c>
      <c r="AH459" s="20" t="str">
        <f t="shared" si="297"/>
        <v>수내동 파크타운삼익</v>
      </c>
      <c r="AI459" s="87">
        <f t="shared" si="298"/>
        <v>69</v>
      </c>
      <c r="AJ459" s="79" t="str">
        <f t="shared" si="282"/>
        <v>A-</v>
      </c>
      <c r="AK459" s="79" t="s">
        <v>13</v>
      </c>
      <c r="AL459" s="79" t="s">
        <v>62</v>
      </c>
      <c r="AM459" s="79" t="s">
        <v>63</v>
      </c>
      <c r="AN459" s="79" t="str">
        <f t="shared" si="283"/>
        <v>C</v>
      </c>
      <c r="AO459" s="79" t="str">
        <f t="shared" si="284"/>
        <v/>
      </c>
      <c r="AP459" s="79" t="str">
        <f t="shared" si="285"/>
        <v/>
      </c>
      <c r="AQ459" s="79" t="str">
        <f t="shared" si="286"/>
        <v>O</v>
      </c>
      <c r="AR459" s="79" t="str">
        <f t="shared" si="287"/>
        <v>O</v>
      </c>
      <c r="AS459" s="79" t="s">
        <v>2</v>
      </c>
      <c r="AT459" s="79" t="str">
        <f t="shared" si="288"/>
        <v>X</v>
      </c>
      <c r="AU459" s="79" t="str">
        <f t="shared" si="289"/>
        <v>O</v>
      </c>
      <c r="AV459" s="79" t="str">
        <f t="shared" si="290"/>
        <v/>
      </c>
    </row>
    <row r="460" spans="1:48" s="37" customFormat="1" ht="12" x14ac:dyDescent="0.3">
      <c r="A460" s="74" t="s">
        <v>1809</v>
      </c>
      <c r="B460" s="75" t="s">
        <v>1797</v>
      </c>
      <c r="C460" s="85">
        <v>1430</v>
      </c>
      <c r="D460" s="86">
        <v>38.700000000000003</v>
      </c>
      <c r="E460" s="87">
        <v>12</v>
      </c>
      <c r="F460" s="86">
        <v>28.2</v>
      </c>
      <c r="G460" s="17">
        <v>9</v>
      </c>
      <c r="H460" s="88">
        <v>100</v>
      </c>
      <c r="I460" s="89">
        <v>62000</v>
      </c>
      <c r="J460" s="89" t="s">
        <v>64</v>
      </c>
      <c r="K460" s="89">
        <v>30000</v>
      </c>
      <c r="L460" s="89" t="s">
        <v>83</v>
      </c>
      <c r="M460" s="90">
        <f t="shared" si="275"/>
        <v>32000</v>
      </c>
      <c r="N460" s="4">
        <f t="shared" si="276"/>
        <v>0.4838709677419355</v>
      </c>
      <c r="O460" s="91">
        <f t="shared" si="277"/>
        <v>5166.666666666667</v>
      </c>
      <c r="P460" s="91">
        <f t="shared" si="278"/>
        <v>2500</v>
      </c>
      <c r="Q460" s="79">
        <v>1</v>
      </c>
      <c r="R460" s="79">
        <v>1</v>
      </c>
      <c r="S460" s="79" t="s">
        <v>61</v>
      </c>
      <c r="T460" s="5">
        <v>38</v>
      </c>
      <c r="U460" s="9"/>
      <c r="W460" s="86">
        <f t="shared" si="299"/>
        <v>38.700000000000003</v>
      </c>
      <c r="X460" s="87">
        <f t="shared" si="299"/>
        <v>12</v>
      </c>
      <c r="Y460" s="92">
        <f t="shared" si="300"/>
        <v>100</v>
      </c>
      <c r="Z460" s="90">
        <f t="shared" si="300"/>
        <v>62000</v>
      </c>
      <c r="AA460" s="90">
        <f t="shared" si="279"/>
        <v>30000</v>
      </c>
      <c r="AB460" s="90">
        <f t="shared" si="296"/>
        <v>32000</v>
      </c>
      <c r="AC460" s="4">
        <f t="shared" si="296"/>
        <v>0.4838709677419355</v>
      </c>
      <c r="AD460" s="91">
        <f t="shared" si="296"/>
        <v>5166.666666666667</v>
      </c>
      <c r="AE460" s="79" t="str">
        <f t="shared" si="280"/>
        <v>복</v>
      </c>
      <c r="AF460" s="79" t="str">
        <f t="shared" si="281"/>
        <v>1/1</v>
      </c>
      <c r="AH460" s="20" t="str">
        <f t="shared" si="297"/>
        <v>수내동 양지5단지한양</v>
      </c>
      <c r="AI460" s="87">
        <f t="shared" si="298"/>
        <v>12</v>
      </c>
      <c r="AJ460" s="79" t="str">
        <f t="shared" si="282"/>
        <v>A-</v>
      </c>
      <c r="AK460" s="79" t="s">
        <v>13</v>
      </c>
      <c r="AL460" s="79" t="s">
        <v>62</v>
      </c>
      <c r="AM460" s="79" t="s">
        <v>63</v>
      </c>
      <c r="AN460" s="79" t="str">
        <f t="shared" si="283"/>
        <v>C</v>
      </c>
      <c r="AO460" s="79" t="str">
        <f t="shared" si="284"/>
        <v>X</v>
      </c>
      <c r="AP460" s="79" t="str">
        <f t="shared" si="285"/>
        <v>X</v>
      </c>
      <c r="AQ460" s="79" t="str">
        <f t="shared" si="286"/>
        <v>X</v>
      </c>
      <c r="AR460" s="79" t="str">
        <f t="shared" si="287"/>
        <v>X</v>
      </c>
      <c r="AS460" s="79" t="s">
        <v>2</v>
      </c>
      <c r="AT460" s="79" t="str">
        <f t="shared" si="288"/>
        <v>X</v>
      </c>
      <c r="AU460" s="79" t="str">
        <f t="shared" si="289"/>
        <v>O</v>
      </c>
      <c r="AV460" s="79" t="str">
        <f t="shared" si="290"/>
        <v>X</v>
      </c>
    </row>
    <row r="461" spans="1:48" s="37" customFormat="1" ht="12" x14ac:dyDescent="0.3">
      <c r="A461" s="74" t="s">
        <v>2105</v>
      </c>
      <c r="B461" s="75" t="s">
        <v>1797</v>
      </c>
      <c r="C461" s="85">
        <v>1430</v>
      </c>
      <c r="D461" s="86">
        <v>48.2</v>
      </c>
      <c r="E461" s="87">
        <v>15</v>
      </c>
      <c r="F461" s="86">
        <v>35.1</v>
      </c>
      <c r="G461" s="17">
        <v>11</v>
      </c>
      <c r="H461" s="88">
        <v>480</v>
      </c>
      <c r="I461" s="89">
        <v>82000</v>
      </c>
      <c r="J461" s="89" t="s">
        <v>79</v>
      </c>
      <c r="K461" s="89">
        <v>29500</v>
      </c>
      <c r="L461" s="89" t="s">
        <v>59</v>
      </c>
      <c r="M461" s="90">
        <f t="shared" si="275"/>
        <v>52500</v>
      </c>
      <c r="N461" s="4">
        <f t="shared" si="276"/>
        <v>0.3597560975609756</v>
      </c>
      <c r="O461" s="91">
        <f t="shared" si="277"/>
        <v>5466.666666666667</v>
      </c>
      <c r="P461" s="91">
        <f t="shared" si="278"/>
        <v>1966.6666666666667</v>
      </c>
      <c r="Q461" s="79">
        <v>2</v>
      </c>
      <c r="R461" s="79">
        <v>1</v>
      </c>
      <c r="S461" s="79" t="s">
        <v>61</v>
      </c>
      <c r="T461" s="5">
        <v>48</v>
      </c>
      <c r="U461" s="9"/>
      <c r="W461" s="86">
        <f t="shared" si="299"/>
        <v>48.2</v>
      </c>
      <c r="X461" s="87">
        <f t="shared" si="299"/>
        <v>15</v>
      </c>
      <c r="Y461" s="92">
        <f t="shared" si="300"/>
        <v>480</v>
      </c>
      <c r="Z461" s="90">
        <f t="shared" si="300"/>
        <v>82000</v>
      </c>
      <c r="AA461" s="90">
        <f t="shared" si="279"/>
        <v>29500</v>
      </c>
      <c r="AB461" s="90">
        <f t="shared" si="296"/>
        <v>52500</v>
      </c>
      <c r="AC461" s="4">
        <f t="shared" si="296"/>
        <v>0.3597560975609756</v>
      </c>
      <c r="AD461" s="91">
        <f t="shared" si="296"/>
        <v>5466.666666666667</v>
      </c>
      <c r="AE461" s="79" t="str">
        <f t="shared" si="280"/>
        <v>복</v>
      </c>
      <c r="AF461" s="79" t="str">
        <f t="shared" si="281"/>
        <v>2/1</v>
      </c>
      <c r="AH461" s="20" t="str">
        <f t="shared" si="297"/>
        <v>수내동 양지5단지한양</v>
      </c>
      <c r="AI461" s="87">
        <f t="shared" si="298"/>
        <v>15</v>
      </c>
      <c r="AJ461" s="79" t="str">
        <f t="shared" si="282"/>
        <v>A-</v>
      </c>
      <c r="AK461" s="79" t="s">
        <v>13</v>
      </c>
      <c r="AL461" s="79" t="s">
        <v>62</v>
      </c>
      <c r="AM461" s="79" t="s">
        <v>63</v>
      </c>
      <c r="AN461" s="79" t="str">
        <f t="shared" si="283"/>
        <v>C</v>
      </c>
      <c r="AO461" s="79" t="str">
        <f t="shared" si="284"/>
        <v>X</v>
      </c>
      <c r="AP461" s="79" t="str">
        <f t="shared" si="285"/>
        <v>X</v>
      </c>
      <c r="AQ461" s="79" t="str">
        <f t="shared" si="286"/>
        <v>X</v>
      </c>
      <c r="AR461" s="79" t="str">
        <f t="shared" si="287"/>
        <v>X</v>
      </c>
      <c r="AS461" s="79" t="s">
        <v>2</v>
      </c>
      <c r="AT461" s="79" t="str">
        <f t="shared" si="288"/>
        <v>O</v>
      </c>
      <c r="AU461" s="79" t="str">
        <f t="shared" si="289"/>
        <v>O</v>
      </c>
      <c r="AV461" s="79" t="str">
        <f t="shared" si="290"/>
        <v>X</v>
      </c>
    </row>
    <row r="462" spans="1:48" s="37" customFormat="1" ht="12" x14ac:dyDescent="0.3">
      <c r="A462" s="74" t="s">
        <v>1809</v>
      </c>
      <c r="B462" s="75" t="s">
        <v>1797</v>
      </c>
      <c r="C462" s="85">
        <v>1430</v>
      </c>
      <c r="D462" s="86">
        <v>58.5</v>
      </c>
      <c r="E462" s="87">
        <v>18</v>
      </c>
      <c r="F462" s="86">
        <v>42.6</v>
      </c>
      <c r="G462" s="17">
        <v>13</v>
      </c>
      <c r="H462" s="88">
        <v>200</v>
      </c>
      <c r="I462" s="89">
        <v>92000</v>
      </c>
      <c r="J462" s="89" t="s">
        <v>79</v>
      </c>
      <c r="K462" s="89">
        <v>39500</v>
      </c>
      <c r="L462" s="89" t="s">
        <v>59</v>
      </c>
      <c r="M462" s="90">
        <f t="shared" si="275"/>
        <v>52500</v>
      </c>
      <c r="N462" s="4">
        <f t="shared" si="276"/>
        <v>0.42934782608695654</v>
      </c>
      <c r="O462" s="91">
        <f t="shared" si="277"/>
        <v>5111.1111111111113</v>
      </c>
      <c r="P462" s="91">
        <f t="shared" si="278"/>
        <v>2194.4444444444443</v>
      </c>
      <c r="Q462" s="79">
        <v>2</v>
      </c>
      <c r="R462" s="79">
        <v>1</v>
      </c>
      <c r="S462" s="79" t="s">
        <v>61</v>
      </c>
      <c r="T462" s="5">
        <v>58</v>
      </c>
      <c r="U462" s="9"/>
      <c r="W462" s="86">
        <f t="shared" si="299"/>
        <v>58.5</v>
      </c>
      <c r="X462" s="87">
        <f t="shared" si="299"/>
        <v>18</v>
      </c>
      <c r="Y462" s="92">
        <f t="shared" si="300"/>
        <v>200</v>
      </c>
      <c r="Z462" s="90">
        <f t="shared" si="300"/>
        <v>92000</v>
      </c>
      <c r="AA462" s="90">
        <f t="shared" si="279"/>
        <v>39500</v>
      </c>
      <c r="AB462" s="90">
        <f t="shared" si="296"/>
        <v>52500</v>
      </c>
      <c r="AC462" s="4">
        <f t="shared" si="296"/>
        <v>0.42934782608695654</v>
      </c>
      <c r="AD462" s="91">
        <f t="shared" si="296"/>
        <v>5111.1111111111113</v>
      </c>
      <c r="AE462" s="79" t="str">
        <f t="shared" si="280"/>
        <v>복</v>
      </c>
      <c r="AF462" s="79" t="str">
        <f t="shared" si="281"/>
        <v>2/1</v>
      </c>
      <c r="AH462" s="20" t="str">
        <f t="shared" si="297"/>
        <v>수내동 양지5단지한양</v>
      </c>
      <c r="AI462" s="87">
        <f t="shared" si="298"/>
        <v>18</v>
      </c>
      <c r="AJ462" s="79" t="str">
        <f t="shared" si="282"/>
        <v>A-</v>
      </c>
      <c r="AK462" s="79" t="s">
        <v>13</v>
      </c>
      <c r="AL462" s="79" t="s">
        <v>62</v>
      </c>
      <c r="AM462" s="79" t="s">
        <v>63</v>
      </c>
      <c r="AN462" s="79" t="str">
        <f t="shared" si="283"/>
        <v>C</v>
      </c>
      <c r="AO462" s="79" t="str">
        <f t="shared" si="284"/>
        <v>X</v>
      </c>
      <c r="AP462" s="79" t="str">
        <f t="shared" si="285"/>
        <v>X</v>
      </c>
      <c r="AQ462" s="79" t="str">
        <f t="shared" si="286"/>
        <v>X</v>
      </c>
      <c r="AR462" s="79" t="str">
        <f t="shared" si="287"/>
        <v>X</v>
      </c>
      <c r="AS462" s="79" t="s">
        <v>2</v>
      </c>
      <c r="AT462" s="79" t="str">
        <f t="shared" si="288"/>
        <v>O</v>
      </c>
      <c r="AU462" s="79" t="str">
        <f t="shared" si="289"/>
        <v>O</v>
      </c>
      <c r="AV462" s="79" t="str">
        <f t="shared" si="290"/>
        <v>X</v>
      </c>
    </row>
    <row r="463" spans="1:48" s="37" customFormat="1" ht="12" x14ac:dyDescent="0.3">
      <c r="A463" s="74" t="s">
        <v>1809</v>
      </c>
      <c r="B463" s="75" t="s">
        <v>1797</v>
      </c>
      <c r="C463" s="85">
        <v>1430</v>
      </c>
      <c r="D463" s="86">
        <v>59.9</v>
      </c>
      <c r="E463" s="87">
        <v>18</v>
      </c>
      <c r="F463" s="86">
        <v>48.5</v>
      </c>
      <c r="G463" s="17">
        <v>15</v>
      </c>
      <c r="H463" s="88">
        <v>230</v>
      </c>
      <c r="I463" s="89">
        <v>105000</v>
      </c>
      <c r="J463" s="89" t="s">
        <v>66</v>
      </c>
      <c r="K463" s="89">
        <v>40000</v>
      </c>
      <c r="L463" s="89" t="s">
        <v>66</v>
      </c>
      <c r="M463" s="90">
        <f t="shared" si="275"/>
        <v>65000</v>
      </c>
      <c r="N463" s="4">
        <f t="shared" si="276"/>
        <v>0.38095238095238093</v>
      </c>
      <c r="O463" s="91">
        <f t="shared" si="277"/>
        <v>5833.333333333333</v>
      </c>
      <c r="P463" s="91">
        <f t="shared" si="278"/>
        <v>2222.2222222222222</v>
      </c>
      <c r="Q463" s="79">
        <v>2</v>
      </c>
      <c r="R463" s="79">
        <v>1</v>
      </c>
      <c r="S463" s="79" t="s">
        <v>72</v>
      </c>
      <c r="T463" s="5">
        <v>59</v>
      </c>
      <c r="U463" s="9"/>
      <c r="W463" s="86">
        <f t="shared" si="299"/>
        <v>59.9</v>
      </c>
      <c r="X463" s="87">
        <f t="shared" si="299"/>
        <v>18</v>
      </c>
      <c r="Y463" s="92">
        <f t="shared" si="300"/>
        <v>230</v>
      </c>
      <c r="Z463" s="90">
        <f t="shared" si="300"/>
        <v>105000</v>
      </c>
      <c r="AA463" s="90">
        <f t="shared" si="279"/>
        <v>40000</v>
      </c>
      <c r="AB463" s="90">
        <f t="shared" si="296"/>
        <v>65000</v>
      </c>
      <c r="AC463" s="4">
        <f t="shared" si="296"/>
        <v>0.38095238095238093</v>
      </c>
      <c r="AD463" s="91">
        <f t="shared" si="296"/>
        <v>5833.333333333333</v>
      </c>
      <c r="AE463" s="79" t="str">
        <f t="shared" si="280"/>
        <v>계</v>
      </c>
      <c r="AF463" s="79" t="str">
        <f t="shared" si="281"/>
        <v>2/1</v>
      </c>
      <c r="AH463" s="20" t="str">
        <f t="shared" si="297"/>
        <v>수내동 양지5단지한양</v>
      </c>
      <c r="AI463" s="87">
        <f t="shared" si="298"/>
        <v>18</v>
      </c>
      <c r="AJ463" s="79" t="str">
        <f t="shared" si="282"/>
        <v>A-</v>
      </c>
      <c r="AK463" s="79" t="s">
        <v>13</v>
      </c>
      <c r="AL463" s="79" t="s">
        <v>62</v>
      </c>
      <c r="AM463" s="79" t="s">
        <v>63</v>
      </c>
      <c r="AN463" s="79" t="str">
        <f t="shared" si="283"/>
        <v>C</v>
      </c>
      <c r="AO463" s="79" t="str">
        <f t="shared" si="284"/>
        <v>X</v>
      </c>
      <c r="AP463" s="79" t="str">
        <f t="shared" si="285"/>
        <v>X</v>
      </c>
      <c r="AQ463" s="79" t="str">
        <f t="shared" si="286"/>
        <v>X</v>
      </c>
      <c r="AR463" s="79" t="str">
        <f t="shared" si="287"/>
        <v>X</v>
      </c>
      <c r="AS463" s="79" t="s">
        <v>2</v>
      </c>
      <c r="AT463" s="79" t="str">
        <f t="shared" si="288"/>
        <v>O</v>
      </c>
      <c r="AU463" s="79" t="str">
        <f t="shared" si="289"/>
        <v>O</v>
      </c>
      <c r="AV463" s="79" t="str">
        <f t="shared" si="290"/>
        <v>X</v>
      </c>
    </row>
    <row r="464" spans="1:48" s="37" customFormat="1" ht="12" x14ac:dyDescent="0.3">
      <c r="A464" s="74" t="s">
        <v>1809</v>
      </c>
      <c r="B464" s="75" t="s">
        <v>1797</v>
      </c>
      <c r="C464" s="85">
        <v>1430</v>
      </c>
      <c r="D464" s="86">
        <v>99.3</v>
      </c>
      <c r="E464" s="87">
        <v>30</v>
      </c>
      <c r="F464" s="86">
        <v>79.099999999999994</v>
      </c>
      <c r="G464" s="17">
        <v>24</v>
      </c>
      <c r="H464" s="88">
        <v>6</v>
      </c>
      <c r="I464" s="89"/>
      <c r="J464" s="89"/>
      <c r="K464" s="89"/>
      <c r="L464" s="89"/>
      <c r="M464" s="90">
        <f t="shared" si="275"/>
        <v>0</v>
      </c>
      <c r="N464" s="4" t="str">
        <f t="shared" si="276"/>
        <v/>
      </c>
      <c r="O464" s="91">
        <f t="shared" si="277"/>
        <v>0</v>
      </c>
      <c r="P464" s="91">
        <f t="shared" si="278"/>
        <v>0</v>
      </c>
      <c r="Q464" s="79">
        <v>3</v>
      </c>
      <c r="R464" s="79">
        <v>2</v>
      </c>
      <c r="S464" s="79" t="s">
        <v>72</v>
      </c>
      <c r="T464" s="5">
        <v>99</v>
      </c>
      <c r="U464" s="9"/>
      <c r="W464" s="86">
        <f t="shared" si="299"/>
        <v>99.3</v>
      </c>
      <c r="X464" s="87">
        <f t="shared" si="299"/>
        <v>30</v>
      </c>
      <c r="Y464" s="92">
        <f t="shared" si="300"/>
        <v>6</v>
      </c>
      <c r="Z464" s="90">
        <f t="shared" si="300"/>
        <v>0</v>
      </c>
      <c r="AA464" s="90">
        <f t="shared" si="279"/>
        <v>0</v>
      </c>
      <c r="AB464" s="90">
        <f t="shared" si="296"/>
        <v>0</v>
      </c>
      <c r="AC464" s="4" t="str">
        <f t="shared" si="296"/>
        <v/>
      </c>
      <c r="AD464" s="91">
        <f t="shared" si="296"/>
        <v>0</v>
      </c>
      <c r="AE464" s="79" t="str">
        <f t="shared" si="280"/>
        <v>계</v>
      </c>
      <c r="AF464" s="79" t="str">
        <f t="shared" si="281"/>
        <v>3/2</v>
      </c>
      <c r="AH464" s="20" t="str">
        <f t="shared" si="297"/>
        <v>수내동 양지5단지한양</v>
      </c>
      <c r="AI464" s="87">
        <f t="shared" si="298"/>
        <v>30</v>
      </c>
      <c r="AJ464" s="79" t="str">
        <f t="shared" si="282"/>
        <v>A-</v>
      </c>
      <c r="AK464" s="79" t="s">
        <v>13</v>
      </c>
      <c r="AL464" s="79" t="s">
        <v>62</v>
      </c>
      <c r="AM464" s="79" t="s">
        <v>63</v>
      </c>
      <c r="AN464" s="79" t="str">
        <f t="shared" si="283"/>
        <v>C</v>
      </c>
      <c r="AO464" s="79" t="str">
        <f t="shared" si="284"/>
        <v/>
      </c>
      <c r="AP464" s="79" t="str">
        <f t="shared" si="285"/>
        <v/>
      </c>
      <c r="AQ464" s="79" t="str">
        <f t="shared" si="286"/>
        <v>O</v>
      </c>
      <c r="AR464" s="79" t="str">
        <f t="shared" si="287"/>
        <v>O</v>
      </c>
      <c r="AS464" s="79" t="s">
        <v>2</v>
      </c>
      <c r="AT464" s="79" t="str">
        <f t="shared" si="288"/>
        <v>O</v>
      </c>
      <c r="AU464" s="79" t="str">
        <f t="shared" si="289"/>
        <v>O</v>
      </c>
      <c r="AV464" s="79" t="str">
        <f t="shared" si="290"/>
        <v/>
      </c>
    </row>
    <row r="465" spans="1:48" s="37" customFormat="1" ht="12" x14ac:dyDescent="0.3">
      <c r="A465" s="74" t="s">
        <v>1809</v>
      </c>
      <c r="B465" s="75" t="s">
        <v>1797</v>
      </c>
      <c r="C465" s="85">
        <v>1430</v>
      </c>
      <c r="D465" s="86">
        <v>106.6</v>
      </c>
      <c r="E465" s="87">
        <v>32</v>
      </c>
      <c r="F465" s="86">
        <v>84.9</v>
      </c>
      <c r="G465" s="17">
        <v>26</v>
      </c>
      <c r="H465" s="88">
        <v>174</v>
      </c>
      <c r="I465" s="89">
        <v>164000</v>
      </c>
      <c r="J465" s="89" t="s">
        <v>71</v>
      </c>
      <c r="K465" s="89">
        <v>90000</v>
      </c>
      <c r="L465" s="89" t="s">
        <v>71</v>
      </c>
      <c r="M465" s="90">
        <f t="shared" si="275"/>
        <v>74000</v>
      </c>
      <c r="N465" s="4">
        <f t="shared" si="276"/>
        <v>0.54878048780487809</v>
      </c>
      <c r="O465" s="91">
        <f t="shared" si="277"/>
        <v>5125</v>
      </c>
      <c r="P465" s="91">
        <f t="shared" si="278"/>
        <v>2812.5</v>
      </c>
      <c r="Q465" s="79">
        <v>3</v>
      </c>
      <c r="R465" s="79">
        <v>2</v>
      </c>
      <c r="S465" s="79" t="s">
        <v>72</v>
      </c>
      <c r="T465" s="5">
        <v>106</v>
      </c>
      <c r="U465" s="9"/>
      <c r="W465" s="86">
        <f t="shared" si="299"/>
        <v>106.6</v>
      </c>
      <c r="X465" s="87">
        <f t="shared" si="299"/>
        <v>32</v>
      </c>
      <c r="Y465" s="92">
        <f t="shared" si="300"/>
        <v>174</v>
      </c>
      <c r="Z465" s="90">
        <f t="shared" si="300"/>
        <v>164000</v>
      </c>
      <c r="AA465" s="90">
        <f t="shared" si="279"/>
        <v>90000</v>
      </c>
      <c r="AB465" s="90">
        <f t="shared" si="296"/>
        <v>74000</v>
      </c>
      <c r="AC465" s="4">
        <f t="shared" si="296"/>
        <v>0.54878048780487809</v>
      </c>
      <c r="AD465" s="91">
        <f t="shared" si="296"/>
        <v>5125</v>
      </c>
      <c r="AE465" s="79" t="str">
        <f t="shared" si="280"/>
        <v>계</v>
      </c>
      <c r="AF465" s="79" t="str">
        <f t="shared" si="281"/>
        <v>3/2</v>
      </c>
      <c r="AH465" s="20" t="str">
        <f t="shared" si="297"/>
        <v>수내동 양지5단지한양</v>
      </c>
      <c r="AI465" s="87">
        <f t="shared" si="298"/>
        <v>32</v>
      </c>
      <c r="AJ465" s="79" t="str">
        <f t="shared" si="282"/>
        <v>A-</v>
      </c>
      <c r="AK465" s="79" t="s">
        <v>13</v>
      </c>
      <c r="AL465" s="79" t="s">
        <v>62</v>
      </c>
      <c r="AM465" s="79" t="s">
        <v>63</v>
      </c>
      <c r="AN465" s="79" t="str">
        <f t="shared" si="283"/>
        <v>C</v>
      </c>
      <c r="AO465" s="79" t="str">
        <f t="shared" si="284"/>
        <v>X</v>
      </c>
      <c r="AP465" s="79" t="str">
        <f t="shared" si="285"/>
        <v>X</v>
      </c>
      <c r="AQ465" s="79" t="str">
        <f t="shared" si="286"/>
        <v>X</v>
      </c>
      <c r="AR465" s="79" t="str">
        <f t="shared" si="287"/>
        <v>X</v>
      </c>
      <c r="AS465" s="79" t="s">
        <v>2</v>
      </c>
      <c r="AT465" s="79" t="str">
        <f t="shared" si="288"/>
        <v>O</v>
      </c>
      <c r="AU465" s="79" t="str">
        <f t="shared" si="289"/>
        <v>O</v>
      </c>
      <c r="AV465" s="79" t="str">
        <f t="shared" si="290"/>
        <v>X</v>
      </c>
    </row>
    <row r="466" spans="1:48" s="37" customFormat="1" ht="12" x14ac:dyDescent="0.3">
      <c r="A466" s="74" t="s">
        <v>1809</v>
      </c>
      <c r="B466" s="75" t="s">
        <v>1797</v>
      </c>
      <c r="C466" s="85">
        <v>1430</v>
      </c>
      <c r="D466" s="86">
        <v>138.9</v>
      </c>
      <c r="E466" s="87">
        <v>42</v>
      </c>
      <c r="F466" s="86">
        <v>114.5</v>
      </c>
      <c r="G466" s="17">
        <v>35</v>
      </c>
      <c r="H466" s="88">
        <v>3</v>
      </c>
      <c r="I466" s="89"/>
      <c r="J466" s="89"/>
      <c r="K466" s="89"/>
      <c r="L466" s="89"/>
      <c r="M466" s="90">
        <f t="shared" si="275"/>
        <v>0</v>
      </c>
      <c r="N466" s="4" t="str">
        <f t="shared" si="276"/>
        <v/>
      </c>
      <c r="O466" s="91">
        <f t="shared" si="277"/>
        <v>0</v>
      </c>
      <c r="P466" s="91">
        <f t="shared" si="278"/>
        <v>0</v>
      </c>
      <c r="Q466" s="79">
        <v>3</v>
      </c>
      <c r="R466" s="79">
        <v>2</v>
      </c>
      <c r="S466" s="79" t="s">
        <v>72</v>
      </c>
      <c r="T466" s="5">
        <v>138</v>
      </c>
      <c r="U466" s="9"/>
      <c r="W466" s="86">
        <f t="shared" si="299"/>
        <v>138.9</v>
      </c>
      <c r="X466" s="87">
        <f t="shared" si="299"/>
        <v>42</v>
      </c>
      <c r="Y466" s="92">
        <f t="shared" si="300"/>
        <v>3</v>
      </c>
      <c r="Z466" s="90">
        <f t="shared" si="300"/>
        <v>0</v>
      </c>
      <c r="AA466" s="90">
        <f t="shared" si="279"/>
        <v>0</v>
      </c>
      <c r="AB466" s="90">
        <f t="shared" si="296"/>
        <v>0</v>
      </c>
      <c r="AC466" s="4" t="str">
        <f t="shared" si="296"/>
        <v/>
      </c>
      <c r="AD466" s="91">
        <f t="shared" si="296"/>
        <v>0</v>
      </c>
      <c r="AE466" s="79" t="str">
        <f t="shared" si="280"/>
        <v>계</v>
      </c>
      <c r="AF466" s="79" t="str">
        <f t="shared" si="281"/>
        <v>3/2</v>
      </c>
      <c r="AH466" s="20" t="str">
        <f t="shared" si="297"/>
        <v>수내동 양지5단지한양</v>
      </c>
      <c r="AI466" s="87">
        <f t="shared" si="298"/>
        <v>42</v>
      </c>
      <c r="AJ466" s="79" t="str">
        <f t="shared" si="282"/>
        <v>A-</v>
      </c>
      <c r="AK466" s="79" t="s">
        <v>13</v>
      </c>
      <c r="AL466" s="79" t="s">
        <v>62</v>
      </c>
      <c r="AM466" s="79" t="s">
        <v>63</v>
      </c>
      <c r="AN466" s="79" t="str">
        <f t="shared" si="283"/>
        <v>C</v>
      </c>
      <c r="AO466" s="79" t="str">
        <f t="shared" si="284"/>
        <v/>
      </c>
      <c r="AP466" s="79" t="str">
        <f t="shared" si="285"/>
        <v/>
      </c>
      <c r="AQ466" s="79" t="str">
        <f t="shared" si="286"/>
        <v>O</v>
      </c>
      <c r="AR466" s="79" t="str">
        <f t="shared" si="287"/>
        <v>O</v>
      </c>
      <c r="AS466" s="79" t="s">
        <v>2</v>
      </c>
      <c r="AT466" s="79" t="str">
        <f t="shared" si="288"/>
        <v>X</v>
      </c>
      <c r="AU466" s="79" t="str">
        <f t="shared" si="289"/>
        <v>O</v>
      </c>
      <c r="AV466" s="79" t="str">
        <f t="shared" si="290"/>
        <v/>
      </c>
    </row>
    <row r="467" spans="1:48" s="37" customFormat="1" ht="12" x14ac:dyDescent="0.3">
      <c r="A467" s="74" t="s">
        <v>1809</v>
      </c>
      <c r="B467" s="75" t="s">
        <v>1797</v>
      </c>
      <c r="C467" s="85">
        <v>1430</v>
      </c>
      <c r="D467" s="86">
        <v>163.19999999999999</v>
      </c>
      <c r="E467" s="87">
        <v>49</v>
      </c>
      <c r="F467" s="86">
        <v>134.6</v>
      </c>
      <c r="G467" s="17">
        <v>41</v>
      </c>
      <c r="H467" s="88">
        <v>103</v>
      </c>
      <c r="I467" s="89"/>
      <c r="J467" s="89"/>
      <c r="K467" s="89">
        <v>100000</v>
      </c>
      <c r="L467" s="89" t="s">
        <v>83</v>
      </c>
      <c r="M467" s="90">
        <f t="shared" si="275"/>
        <v>-100000</v>
      </c>
      <c r="N467" s="4" t="str">
        <f t="shared" si="276"/>
        <v/>
      </c>
      <c r="O467" s="91">
        <f t="shared" si="277"/>
        <v>0</v>
      </c>
      <c r="P467" s="91">
        <f t="shared" si="278"/>
        <v>2040.8163265306123</v>
      </c>
      <c r="Q467" s="79">
        <v>4</v>
      </c>
      <c r="R467" s="79">
        <v>2</v>
      </c>
      <c r="S467" s="79" t="s">
        <v>72</v>
      </c>
      <c r="T467" s="5">
        <v>163</v>
      </c>
      <c r="U467" s="9"/>
      <c r="W467" s="86">
        <f t="shared" si="299"/>
        <v>163.19999999999999</v>
      </c>
      <c r="X467" s="87">
        <f t="shared" si="299"/>
        <v>49</v>
      </c>
      <c r="Y467" s="92">
        <f t="shared" si="300"/>
        <v>103</v>
      </c>
      <c r="Z467" s="90">
        <f t="shared" si="300"/>
        <v>0</v>
      </c>
      <c r="AA467" s="90">
        <f t="shared" si="279"/>
        <v>100000</v>
      </c>
      <c r="AB467" s="90">
        <f t="shared" si="296"/>
        <v>-100000</v>
      </c>
      <c r="AC467" s="4" t="str">
        <f t="shared" si="296"/>
        <v/>
      </c>
      <c r="AD467" s="91">
        <f t="shared" si="296"/>
        <v>0</v>
      </c>
      <c r="AE467" s="79" t="str">
        <f t="shared" si="280"/>
        <v>계</v>
      </c>
      <c r="AF467" s="79" t="str">
        <f t="shared" si="281"/>
        <v>4/2</v>
      </c>
      <c r="AH467" s="20" t="str">
        <f t="shared" si="297"/>
        <v>수내동 양지5단지한양</v>
      </c>
      <c r="AI467" s="87">
        <f t="shared" si="298"/>
        <v>49</v>
      </c>
      <c r="AJ467" s="79" t="str">
        <f t="shared" si="282"/>
        <v>A-</v>
      </c>
      <c r="AK467" s="79" t="s">
        <v>13</v>
      </c>
      <c r="AL467" s="79" t="s">
        <v>62</v>
      </c>
      <c r="AM467" s="79" t="s">
        <v>63</v>
      </c>
      <c r="AN467" s="79" t="str">
        <f t="shared" si="283"/>
        <v>C</v>
      </c>
      <c r="AO467" s="79" t="str">
        <f t="shared" si="284"/>
        <v/>
      </c>
      <c r="AP467" s="79" t="str">
        <f t="shared" si="285"/>
        <v/>
      </c>
      <c r="AQ467" s="79" t="str">
        <f t="shared" si="286"/>
        <v>O</v>
      </c>
      <c r="AR467" s="79" t="str">
        <f t="shared" si="287"/>
        <v>O</v>
      </c>
      <c r="AS467" s="79" t="s">
        <v>2</v>
      </c>
      <c r="AT467" s="79" t="str">
        <f t="shared" si="288"/>
        <v>X</v>
      </c>
      <c r="AU467" s="79" t="str">
        <f t="shared" si="289"/>
        <v>O</v>
      </c>
      <c r="AV467" s="79" t="str">
        <f t="shared" si="290"/>
        <v/>
      </c>
    </row>
    <row r="468" spans="1:48" s="37" customFormat="1" ht="12" x14ac:dyDescent="0.3">
      <c r="A468" s="74" t="s">
        <v>1809</v>
      </c>
      <c r="B468" s="75" t="s">
        <v>1797</v>
      </c>
      <c r="C468" s="85">
        <v>1430</v>
      </c>
      <c r="D468" s="86">
        <v>173.7</v>
      </c>
      <c r="E468" s="87">
        <v>53</v>
      </c>
      <c r="F468" s="86">
        <v>143.6</v>
      </c>
      <c r="G468" s="17">
        <v>43</v>
      </c>
      <c r="H468" s="88">
        <v>2</v>
      </c>
      <c r="I468" s="89"/>
      <c r="J468" s="89"/>
      <c r="K468" s="89"/>
      <c r="L468" s="89"/>
      <c r="M468" s="90">
        <f t="shared" si="275"/>
        <v>0</v>
      </c>
      <c r="N468" s="4" t="str">
        <f t="shared" si="276"/>
        <v/>
      </c>
      <c r="O468" s="91">
        <f t="shared" si="277"/>
        <v>0</v>
      </c>
      <c r="P468" s="91">
        <f t="shared" si="278"/>
        <v>0</v>
      </c>
      <c r="Q468" s="79">
        <v>5</v>
      </c>
      <c r="R468" s="79">
        <v>2</v>
      </c>
      <c r="S468" s="79" t="s">
        <v>72</v>
      </c>
      <c r="T468" s="5">
        <v>173</v>
      </c>
      <c r="U468" s="9"/>
      <c r="W468" s="86">
        <f t="shared" si="299"/>
        <v>173.7</v>
      </c>
      <c r="X468" s="87">
        <f t="shared" si="299"/>
        <v>53</v>
      </c>
      <c r="Y468" s="92">
        <f t="shared" si="300"/>
        <v>2</v>
      </c>
      <c r="Z468" s="90">
        <f t="shared" si="300"/>
        <v>0</v>
      </c>
      <c r="AA468" s="90">
        <f t="shared" si="279"/>
        <v>0</v>
      </c>
      <c r="AB468" s="90">
        <f t="shared" ref="AB468:AD483" si="301">M468</f>
        <v>0</v>
      </c>
      <c r="AC468" s="4" t="str">
        <f t="shared" si="301"/>
        <v/>
      </c>
      <c r="AD468" s="91">
        <f t="shared" si="301"/>
        <v>0</v>
      </c>
      <c r="AE468" s="79" t="str">
        <f t="shared" si="280"/>
        <v>계</v>
      </c>
      <c r="AF468" s="79" t="str">
        <f t="shared" si="281"/>
        <v>5/2</v>
      </c>
      <c r="AH468" s="20" t="str">
        <f t="shared" si="297"/>
        <v>수내동 양지5단지한양</v>
      </c>
      <c r="AI468" s="87">
        <f t="shared" si="298"/>
        <v>53</v>
      </c>
      <c r="AJ468" s="79" t="str">
        <f t="shared" si="282"/>
        <v>A-</v>
      </c>
      <c r="AK468" s="79" t="s">
        <v>13</v>
      </c>
      <c r="AL468" s="79" t="s">
        <v>62</v>
      </c>
      <c r="AM468" s="79" t="s">
        <v>63</v>
      </c>
      <c r="AN468" s="79" t="str">
        <f t="shared" si="283"/>
        <v>C</v>
      </c>
      <c r="AO468" s="79" t="str">
        <f t="shared" si="284"/>
        <v/>
      </c>
      <c r="AP468" s="79" t="str">
        <f t="shared" si="285"/>
        <v/>
      </c>
      <c r="AQ468" s="79" t="str">
        <f t="shared" si="286"/>
        <v>O</v>
      </c>
      <c r="AR468" s="79" t="str">
        <f t="shared" si="287"/>
        <v>O</v>
      </c>
      <c r="AS468" s="79" t="s">
        <v>2</v>
      </c>
      <c r="AT468" s="79" t="str">
        <f t="shared" si="288"/>
        <v>X</v>
      </c>
      <c r="AU468" s="79" t="str">
        <f t="shared" si="289"/>
        <v>O</v>
      </c>
      <c r="AV468" s="79" t="str">
        <f t="shared" si="290"/>
        <v/>
      </c>
    </row>
    <row r="469" spans="1:48" s="37" customFormat="1" ht="12" x14ac:dyDescent="0.3">
      <c r="A469" s="74" t="s">
        <v>1809</v>
      </c>
      <c r="B469" s="75" t="s">
        <v>1797</v>
      </c>
      <c r="C469" s="85">
        <v>1430</v>
      </c>
      <c r="D469" s="86">
        <v>198.8</v>
      </c>
      <c r="E469" s="87">
        <v>60</v>
      </c>
      <c r="F469" s="86">
        <v>164.4</v>
      </c>
      <c r="G469" s="17">
        <v>50</v>
      </c>
      <c r="H469" s="88">
        <v>98</v>
      </c>
      <c r="I469" s="89">
        <v>250000</v>
      </c>
      <c r="J469" s="89" t="s">
        <v>59</v>
      </c>
      <c r="K469" s="89">
        <v>105000</v>
      </c>
      <c r="L469" s="89" t="s">
        <v>68</v>
      </c>
      <c r="M469" s="90">
        <f t="shared" si="275"/>
        <v>145000</v>
      </c>
      <c r="N469" s="4">
        <f t="shared" si="276"/>
        <v>0.42</v>
      </c>
      <c r="O469" s="91">
        <f t="shared" si="277"/>
        <v>4166.666666666667</v>
      </c>
      <c r="P469" s="91">
        <f t="shared" si="278"/>
        <v>1750</v>
      </c>
      <c r="Q469" s="79">
        <v>5</v>
      </c>
      <c r="R469" s="79">
        <v>2</v>
      </c>
      <c r="S469" s="79" t="s">
        <v>72</v>
      </c>
      <c r="T469" s="5">
        <v>198</v>
      </c>
      <c r="U469" s="9"/>
      <c r="W469" s="86">
        <f t="shared" si="299"/>
        <v>198.8</v>
      </c>
      <c r="X469" s="87">
        <f t="shared" si="299"/>
        <v>60</v>
      </c>
      <c r="Y469" s="92">
        <f t="shared" si="300"/>
        <v>98</v>
      </c>
      <c r="Z469" s="90">
        <f t="shared" si="300"/>
        <v>250000</v>
      </c>
      <c r="AA469" s="90">
        <f t="shared" si="279"/>
        <v>105000</v>
      </c>
      <c r="AB469" s="90">
        <f t="shared" si="301"/>
        <v>145000</v>
      </c>
      <c r="AC469" s="4">
        <f t="shared" si="301"/>
        <v>0.42</v>
      </c>
      <c r="AD469" s="91">
        <f t="shared" si="301"/>
        <v>4166.666666666667</v>
      </c>
      <c r="AE469" s="79" t="str">
        <f t="shared" si="280"/>
        <v>계</v>
      </c>
      <c r="AF469" s="79" t="str">
        <f t="shared" si="281"/>
        <v>5/2</v>
      </c>
      <c r="AH469" s="20" t="str">
        <f t="shared" si="297"/>
        <v>수내동 양지5단지한양</v>
      </c>
      <c r="AI469" s="87">
        <f t="shared" si="298"/>
        <v>60</v>
      </c>
      <c r="AJ469" s="79" t="str">
        <f t="shared" si="282"/>
        <v>A-</v>
      </c>
      <c r="AK469" s="79" t="s">
        <v>13</v>
      </c>
      <c r="AL469" s="79" t="s">
        <v>62</v>
      </c>
      <c r="AM469" s="79" t="s">
        <v>63</v>
      </c>
      <c r="AN469" s="79" t="str">
        <f t="shared" si="283"/>
        <v>C</v>
      </c>
      <c r="AO469" s="79" t="str">
        <f t="shared" si="284"/>
        <v>X</v>
      </c>
      <c r="AP469" s="79" t="str">
        <f t="shared" si="285"/>
        <v>X</v>
      </c>
      <c r="AQ469" s="79" t="str">
        <f t="shared" si="286"/>
        <v>X</v>
      </c>
      <c r="AR469" s="79" t="str">
        <f t="shared" si="287"/>
        <v>X</v>
      </c>
      <c r="AS469" s="79" t="s">
        <v>2</v>
      </c>
      <c r="AT469" s="79" t="str">
        <f t="shared" si="288"/>
        <v>X</v>
      </c>
      <c r="AU469" s="79" t="str">
        <f t="shared" si="289"/>
        <v>O</v>
      </c>
      <c r="AV469" s="79" t="str">
        <f t="shared" si="290"/>
        <v>X</v>
      </c>
    </row>
    <row r="470" spans="1:48" s="37" customFormat="1" ht="12" x14ac:dyDescent="0.3">
      <c r="A470" s="74" t="s">
        <v>1809</v>
      </c>
      <c r="B470" s="75" t="s">
        <v>1797</v>
      </c>
      <c r="C470" s="85">
        <v>1430</v>
      </c>
      <c r="D470" s="86">
        <v>220.6</v>
      </c>
      <c r="E470" s="87">
        <v>67</v>
      </c>
      <c r="F470" s="86">
        <v>185.9</v>
      </c>
      <c r="G470" s="17">
        <v>56</v>
      </c>
      <c r="H470" s="88">
        <v>1</v>
      </c>
      <c r="I470" s="89"/>
      <c r="J470" s="89"/>
      <c r="K470" s="89"/>
      <c r="L470" s="89"/>
      <c r="M470" s="90">
        <f t="shared" si="275"/>
        <v>0</v>
      </c>
      <c r="N470" s="4" t="str">
        <f t="shared" si="276"/>
        <v/>
      </c>
      <c r="O470" s="91">
        <f t="shared" si="277"/>
        <v>0</v>
      </c>
      <c r="P470" s="91">
        <f t="shared" si="278"/>
        <v>0</v>
      </c>
      <c r="Q470" s="79">
        <v>5</v>
      </c>
      <c r="R470" s="79">
        <v>2</v>
      </c>
      <c r="S470" s="79" t="s">
        <v>72</v>
      </c>
      <c r="T470" s="5">
        <v>220</v>
      </c>
      <c r="U470" s="9"/>
      <c r="W470" s="86">
        <f t="shared" si="299"/>
        <v>220.6</v>
      </c>
      <c r="X470" s="87">
        <f t="shared" si="299"/>
        <v>67</v>
      </c>
      <c r="Y470" s="92">
        <f t="shared" si="300"/>
        <v>1</v>
      </c>
      <c r="Z470" s="90">
        <f t="shared" si="300"/>
        <v>0</v>
      </c>
      <c r="AA470" s="90">
        <f t="shared" si="279"/>
        <v>0</v>
      </c>
      <c r="AB470" s="90">
        <f t="shared" si="301"/>
        <v>0</v>
      </c>
      <c r="AC470" s="4" t="str">
        <f t="shared" si="301"/>
        <v/>
      </c>
      <c r="AD470" s="91">
        <f t="shared" si="301"/>
        <v>0</v>
      </c>
      <c r="AE470" s="79" t="str">
        <f t="shared" si="280"/>
        <v>계</v>
      </c>
      <c r="AF470" s="79" t="str">
        <f t="shared" si="281"/>
        <v>5/2</v>
      </c>
      <c r="AH470" s="20" t="str">
        <f t="shared" si="297"/>
        <v>수내동 양지5단지한양</v>
      </c>
      <c r="AI470" s="87">
        <f t="shared" si="298"/>
        <v>67</v>
      </c>
      <c r="AJ470" s="79" t="str">
        <f t="shared" si="282"/>
        <v>A-</v>
      </c>
      <c r="AK470" s="79" t="s">
        <v>13</v>
      </c>
      <c r="AL470" s="79" t="s">
        <v>62</v>
      </c>
      <c r="AM470" s="79" t="s">
        <v>63</v>
      </c>
      <c r="AN470" s="79" t="str">
        <f t="shared" si="283"/>
        <v>C</v>
      </c>
      <c r="AO470" s="79" t="str">
        <f t="shared" si="284"/>
        <v/>
      </c>
      <c r="AP470" s="79" t="str">
        <f t="shared" si="285"/>
        <v/>
      </c>
      <c r="AQ470" s="79" t="str">
        <f t="shared" si="286"/>
        <v>O</v>
      </c>
      <c r="AR470" s="79" t="str">
        <f t="shared" si="287"/>
        <v>O</v>
      </c>
      <c r="AS470" s="79" t="s">
        <v>2</v>
      </c>
      <c r="AT470" s="79" t="str">
        <f t="shared" si="288"/>
        <v>X</v>
      </c>
      <c r="AU470" s="79" t="str">
        <f t="shared" si="289"/>
        <v>O</v>
      </c>
      <c r="AV470" s="79" t="str">
        <f t="shared" si="290"/>
        <v/>
      </c>
    </row>
    <row r="471" spans="1:48" s="37" customFormat="1" ht="12" x14ac:dyDescent="0.3">
      <c r="A471" s="74" t="s">
        <v>1809</v>
      </c>
      <c r="B471" s="75" t="s">
        <v>1797</v>
      </c>
      <c r="C471" s="85">
        <v>1430</v>
      </c>
      <c r="D471" s="86">
        <v>238.1</v>
      </c>
      <c r="E471" s="87">
        <v>72</v>
      </c>
      <c r="F471" s="86">
        <v>200.6</v>
      </c>
      <c r="G471" s="17">
        <v>61</v>
      </c>
      <c r="H471" s="88">
        <v>33</v>
      </c>
      <c r="I471" s="89">
        <v>260000</v>
      </c>
      <c r="J471" s="89" t="s">
        <v>80</v>
      </c>
      <c r="K471" s="89">
        <v>150000</v>
      </c>
      <c r="L471" s="89" t="s">
        <v>80</v>
      </c>
      <c r="M471" s="90">
        <f t="shared" si="275"/>
        <v>110000</v>
      </c>
      <c r="N471" s="4">
        <f t="shared" si="276"/>
        <v>0.57692307692307687</v>
      </c>
      <c r="O471" s="91">
        <f t="shared" si="277"/>
        <v>3611.1111111111113</v>
      </c>
      <c r="P471" s="91">
        <f t="shared" si="278"/>
        <v>2083.3333333333335</v>
      </c>
      <c r="Q471" s="79">
        <v>6</v>
      </c>
      <c r="R471" s="79">
        <v>2</v>
      </c>
      <c r="S471" s="79" t="s">
        <v>72</v>
      </c>
      <c r="T471" s="5">
        <v>238</v>
      </c>
      <c r="U471" s="9"/>
      <c r="W471" s="86">
        <f t="shared" si="299"/>
        <v>238.1</v>
      </c>
      <c r="X471" s="87">
        <f t="shared" si="299"/>
        <v>72</v>
      </c>
      <c r="Y471" s="92">
        <f t="shared" si="300"/>
        <v>33</v>
      </c>
      <c r="Z471" s="90">
        <f t="shared" si="300"/>
        <v>260000</v>
      </c>
      <c r="AA471" s="90">
        <f t="shared" si="279"/>
        <v>150000</v>
      </c>
      <c r="AB471" s="90">
        <f t="shared" si="301"/>
        <v>110000</v>
      </c>
      <c r="AC471" s="4">
        <f t="shared" si="301"/>
        <v>0.57692307692307687</v>
      </c>
      <c r="AD471" s="91">
        <f t="shared" si="301"/>
        <v>3611.1111111111113</v>
      </c>
      <c r="AE471" s="79" t="str">
        <f t="shared" si="280"/>
        <v>계</v>
      </c>
      <c r="AF471" s="79" t="str">
        <f t="shared" si="281"/>
        <v>6/2</v>
      </c>
      <c r="AH471" s="20" t="str">
        <f t="shared" si="297"/>
        <v>수내동 양지5단지한양</v>
      </c>
      <c r="AI471" s="87">
        <f t="shared" si="298"/>
        <v>72</v>
      </c>
      <c r="AJ471" s="79" t="str">
        <f t="shared" si="282"/>
        <v>A-</v>
      </c>
      <c r="AK471" s="79" t="s">
        <v>13</v>
      </c>
      <c r="AL471" s="79" t="s">
        <v>62</v>
      </c>
      <c r="AM471" s="79" t="s">
        <v>63</v>
      </c>
      <c r="AN471" s="79" t="str">
        <f t="shared" si="283"/>
        <v>C</v>
      </c>
      <c r="AO471" s="79" t="str">
        <f t="shared" si="284"/>
        <v>X</v>
      </c>
      <c r="AP471" s="79" t="str">
        <f t="shared" si="285"/>
        <v>X</v>
      </c>
      <c r="AQ471" s="79" t="str">
        <f t="shared" si="286"/>
        <v>X</v>
      </c>
      <c r="AR471" s="79" t="str">
        <f t="shared" si="287"/>
        <v>X</v>
      </c>
      <c r="AS471" s="79" t="s">
        <v>2</v>
      </c>
      <c r="AT471" s="79" t="str">
        <f t="shared" si="288"/>
        <v>X</v>
      </c>
      <c r="AU471" s="79" t="str">
        <f t="shared" si="289"/>
        <v>O</v>
      </c>
      <c r="AV471" s="79" t="str">
        <f t="shared" si="290"/>
        <v>X</v>
      </c>
    </row>
    <row r="472" spans="1:48" s="37" customFormat="1" ht="12" x14ac:dyDescent="0.3">
      <c r="A472" s="74" t="s">
        <v>1810</v>
      </c>
      <c r="B472" s="75" t="s">
        <v>1799</v>
      </c>
      <c r="C472" s="85">
        <v>286</v>
      </c>
      <c r="D472" s="86">
        <v>75.7</v>
      </c>
      <c r="E472" s="87">
        <v>23</v>
      </c>
      <c r="F472" s="86">
        <v>59.6</v>
      </c>
      <c r="G472" s="17">
        <v>18</v>
      </c>
      <c r="H472" s="88">
        <v>79</v>
      </c>
      <c r="I472" s="89"/>
      <c r="J472" s="89"/>
      <c r="K472" s="89"/>
      <c r="L472" s="89"/>
      <c r="M472" s="90">
        <f>I472-K472</f>
        <v>0</v>
      </c>
      <c r="N472" s="4" t="str">
        <f>IF(ISERROR(K472/I472),"",K472/I472)</f>
        <v/>
      </c>
      <c r="O472" s="91">
        <f>I472/E472</f>
        <v>0</v>
      </c>
      <c r="P472" s="91">
        <f>K472/E472</f>
        <v>0</v>
      </c>
      <c r="Q472" s="79">
        <v>2</v>
      </c>
      <c r="R472" s="79">
        <v>1</v>
      </c>
      <c r="S472" s="79" t="s">
        <v>72</v>
      </c>
      <c r="T472" s="5">
        <v>75</v>
      </c>
      <c r="U472" s="9"/>
      <c r="W472" s="86">
        <f t="shared" si="299"/>
        <v>75.7</v>
      </c>
      <c r="X472" s="87">
        <f t="shared" si="299"/>
        <v>23</v>
      </c>
      <c r="Y472" s="92">
        <f t="shared" si="300"/>
        <v>79</v>
      </c>
      <c r="Z472" s="90">
        <f t="shared" si="300"/>
        <v>0</v>
      </c>
      <c r="AA472" s="90">
        <f>K472</f>
        <v>0</v>
      </c>
      <c r="AB472" s="90">
        <f t="shared" si="301"/>
        <v>0</v>
      </c>
      <c r="AC472" s="4" t="str">
        <f t="shared" si="301"/>
        <v/>
      </c>
      <c r="AD472" s="91">
        <f t="shared" si="301"/>
        <v>0</v>
      </c>
      <c r="AE472" s="79" t="str">
        <f>S472</f>
        <v>계</v>
      </c>
      <c r="AF472" s="79" t="str">
        <f>Q472&amp;"/"&amp;R472</f>
        <v>2/1</v>
      </c>
      <c r="AH472" s="20" t="str">
        <f t="shared" si="297"/>
        <v>수내동 양지6단지금호청구</v>
      </c>
      <c r="AI472" s="87">
        <f t="shared" si="298"/>
        <v>23</v>
      </c>
      <c r="AJ472" s="79" t="str">
        <f>IF(AI472="","",$AJ$2)</f>
        <v>A-</v>
      </c>
      <c r="AK472" s="79" t="s">
        <v>13</v>
      </c>
      <c r="AL472" s="79" t="s">
        <v>62</v>
      </c>
      <c r="AM472" s="79" t="s">
        <v>63</v>
      </c>
      <c r="AN472" s="79" t="str">
        <f>IF(AI472="","",$AN$2)</f>
        <v>C</v>
      </c>
      <c r="AO472" s="79" t="str">
        <f>IF(N472="","",IF(N472&gt;=$AO$1/100,"O","X"))</f>
        <v/>
      </c>
      <c r="AP472" s="79" t="str">
        <f>IF(I472="","",IF(I472&lt;=$AP$1,"O","X"))</f>
        <v/>
      </c>
      <c r="AQ472" s="79" t="str">
        <f>IF(O472="","",IF(O472&lt;=$AQ$1,"O","X"))</f>
        <v>O</v>
      </c>
      <c r="AR472" s="79" t="str">
        <f>IF(M472="","",IF(M472&lt;=$AR$1,"O","X"))</f>
        <v>O</v>
      </c>
      <c r="AS472" s="79" t="s">
        <v>2</v>
      </c>
      <c r="AT472" s="79" t="str">
        <f>IF(OR(F472="",AI472=""),"",IF(AND((F472&lt;=85),(AI472&gt;=15)),"O","X"))</f>
        <v>O</v>
      </c>
      <c r="AU472" s="79" t="str">
        <f>IF(C472="","",IF(C472&gt;=$AU$1,"O","X"))</f>
        <v>X</v>
      </c>
      <c r="AV472" s="79" t="str">
        <f>IF(AO472="","",IF(AND(AO472="O",AP472="O",AR472="O",AT472="O",AU472="O"),"후보","X"))</f>
        <v/>
      </c>
    </row>
    <row r="473" spans="1:48" s="37" customFormat="1" ht="12" x14ac:dyDescent="0.3">
      <c r="A473" s="74" t="s">
        <v>1810</v>
      </c>
      <c r="B473" s="75" t="s">
        <v>1799</v>
      </c>
      <c r="C473" s="85">
        <v>286</v>
      </c>
      <c r="D473" s="86">
        <v>76.099999999999994</v>
      </c>
      <c r="E473" s="87">
        <v>23</v>
      </c>
      <c r="F473" s="86">
        <v>59.9</v>
      </c>
      <c r="G473" s="17">
        <v>18</v>
      </c>
      <c r="H473" s="88">
        <v>79</v>
      </c>
      <c r="I473" s="89"/>
      <c r="J473" s="89"/>
      <c r="K473" s="89"/>
      <c r="L473" s="89"/>
      <c r="M473" s="90">
        <f>I473-K473</f>
        <v>0</v>
      </c>
      <c r="N473" s="4" t="str">
        <f>IF(ISERROR(K473/I473),"",K473/I473)</f>
        <v/>
      </c>
      <c r="O473" s="91">
        <f>I473/E473</f>
        <v>0</v>
      </c>
      <c r="P473" s="91">
        <f>K473/E473</f>
        <v>0</v>
      </c>
      <c r="Q473" s="79">
        <v>2</v>
      </c>
      <c r="R473" s="79">
        <v>1</v>
      </c>
      <c r="S473" s="79" t="s">
        <v>72</v>
      </c>
      <c r="T473" s="5" t="s">
        <v>254</v>
      </c>
      <c r="U473" s="9"/>
      <c r="W473" s="86">
        <f t="shared" si="299"/>
        <v>76.099999999999994</v>
      </c>
      <c r="X473" s="87">
        <f t="shared" si="299"/>
        <v>23</v>
      </c>
      <c r="Y473" s="92">
        <f t="shared" si="300"/>
        <v>79</v>
      </c>
      <c r="Z473" s="90">
        <f t="shared" si="300"/>
        <v>0</v>
      </c>
      <c r="AA473" s="90">
        <f>K473</f>
        <v>0</v>
      </c>
      <c r="AB473" s="90">
        <f t="shared" si="301"/>
        <v>0</v>
      </c>
      <c r="AC473" s="4" t="str">
        <f t="shared" si="301"/>
        <v/>
      </c>
      <c r="AD473" s="91">
        <f t="shared" si="301"/>
        <v>0</v>
      </c>
      <c r="AE473" s="79" t="str">
        <f>S473</f>
        <v>계</v>
      </c>
      <c r="AF473" s="79" t="str">
        <f>Q473&amp;"/"&amp;R473</f>
        <v>2/1</v>
      </c>
      <c r="AH473" s="20" t="str">
        <f t="shared" si="297"/>
        <v>수내동 양지6단지금호청구</v>
      </c>
      <c r="AI473" s="87">
        <f t="shared" si="298"/>
        <v>23</v>
      </c>
      <c r="AJ473" s="79" t="str">
        <f>IF(AI473="","",$AJ$2)</f>
        <v>A-</v>
      </c>
      <c r="AK473" s="79" t="s">
        <v>13</v>
      </c>
      <c r="AL473" s="79" t="s">
        <v>62</v>
      </c>
      <c r="AM473" s="79" t="s">
        <v>63</v>
      </c>
      <c r="AN473" s="79" t="str">
        <f>IF(AI473="","",$AN$2)</f>
        <v>C</v>
      </c>
      <c r="AO473" s="79" t="str">
        <f>IF(N473="","",IF(N473&gt;=$AO$1/100,"O","X"))</f>
        <v/>
      </c>
      <c r="AP473" s="79" t="str">
        <f>IF(I473="","",IF(I473&lt;=$AP$1,"O","X"))</f>
        <v/>
      </c>
      <c r="AQ473" s="79" t="str">
        <f>IF(O473="","",IF(O473&lt;=$AQ$1,"O","X"))</f>
        <v>O</v>
      </c>
      <c r="AR473" s="79" t="str">
        <f>IF(M473="","",IF(M473&lt;=$AR$1,"O","X"))</f>
        <v>O</v>
      </c>
      <c r="AS473" s="79" t="s">
        <v>2</v>
      </c>
      <c r="AT473" s="79" t="str">
        <f>IF(OR(F473="",AI473=""),"",IF(AND((F473&lt;=85),(AI473&gt;=15)),"O","X"))</f>
        <v>O</v>
      </c>
      <c r="AU473" s="79" t="str">
        <f>IF(C473="","",IF(C473&gt;=$AU$1,"O","X"))</f>
        <v>X</v>
      </c>
      <c r="AV473" s="79" t="str">
        <f>IF(AO473="","",IF(AND(AO473="O",AP473="O",AR473="O",AT473="O",AU473="O"),"후보","X"))</f>
        <v/>
      </c>
    </row>
    <row r="474" spans="1:48" s="37" customFormat="1" ht="12" x14ac:dyDescent="0.3">
      <c r="A474" s="74" t="s">
        <v>1810</v>
      </c>
      <c r="B474" s="75" t="s">
        <v>1799</v>
      </c>
      <c r="C474" s="85">
        <v>286</v>
      </c>
      <c r="D474" s="86">
        <v>78.900000000000006</v>
      </c>
      <c r="E474" s="87">
        <v>24</v>
      </c>
      <c r="F474" s="86">
        <v>55.4</v>
      </c>
      <c r="G474" s="17">
        <v>17</v>
      </c>
      <c r="H474" s="88">
        <v>64</v>
      </c>
      <c r="I474" s="89"/>
      <c r="J474" s="89"/>
      <c r="K474" s="89"/>
      <c r="L474" s="89"/>
      <c r="M474" s="90">
        <f>I474-K474</f>
        <v>0</v>
      </c>
      <c r="N474" s="4" t="str">
        <f>IF(ISERROR(K474/I474),"",K474/I474)</f>
        <v/>
      </c>
      <c r="O474" s="91">
        <f>I474/E474</f>
        <v>0</v>
      </c>
      <c r="P474" s="91">
        <f>K474/E474</f>
        <v>0</v>
      </c>
      <c r="Q474" s="79">
        <v>2</v>
      </c>
      <c r="R474" s="79">
        <v>1</v>
      </c>
      <c r="S474" s="79" t="s">
        <v>72</v>
      </c>
      <c r="T474" s="5" t="s">
        <v>89</v>
      </c>
      <c r="U474" s="9"/>
      <c r="W474" s="86">
        <f t="shared" si="299"/>
        <v>78.900000000000006</v>
      </c>
      <c r="X474" s="87">
        <f t="shared" si="299"/>
        <v>24</v>
      </c>
      <c r="Y474" s="92">
        <f t="shared" si="300"/>
        <v>64</v>
      </c>
      <c r="Z474" s="90">
        <f t="shared" si="300"/>
        <v>0</v>
      </c>
      <c r="AA474" s="90">
        <f>K474</f>
        <v>0</v>
      </c>
      <c r="AB474" s="90">
        <f t="shared" si="301"/>
        <v>0</v>
      </c>
      <c r="AC474" s="4" t="str">
        <f t="shared" si="301"/>
        <v/>
      </c>
      <c r="AD474" s="91">
        <f t="shared" si="301"/>
        <v>0</v>
      </c>
      <c r="AE474" s="79" t="str">
        <f>S474</f>
        <v>계</v>
      </c>
      <c r="AF474" s="79" t="str">
        <f>Q474&amp;"/"&amp;R474</f>
        <v>2/1</v>
      </c>
      <c r="AH474" s="20" t="str">
        <f t="shared" si="297"/>
        <v>수내동 양지6단지금호청구</v>
      </c>
      <c r="AI474" s="87">
        <f t="shared" si="298"/>
        <v>24</v>
      </c>
      <c r="AJ474" s="79" t="str">
        <f>IF(AI474="","",$AJ$2)</f>
        <v>A-</v>
      </c>
      <c r="AK474" s="79" t="s">
        <v>13</v>
      </c>
      <c r="AL474" s="79" t="s">
        <v>62</v>
      </c>
      <c r="AM474" s="79" t="s">
        <v>63</v>
      </c>
      <c r="AN474" s="79" t="str">
        <f>IF(AI474="","",$AN$2)</f>
        <v>C</v>
      </c>
      <c r="AO474" s="79" t="str">
        <f>IF(N474="","",IF(N474&gt;=$AO$1/100,"O","X"))</f>
        <v/>
      </c>
      <c r="AP474" s="79" t="str">
        <f>IF(I474="","",IF(I474&lt;=$AP$1,"O","X"))</f>
        <v/>
      </c>
      <c r="AQ474" s="79" t="str">
        <f>IF(O474="","",IF(O474&lt;=$AQ$1,"O","X"))</f>
        <v>O</v>
      </c>
      <c r="AR474" s="79" t="str">
        <f>IF(M474="","",IF(M474&lt;=$AR$1,"O","X"))</f>
        <v>O</v>
      </c>
      <c r="AS474" s="79" t="s">
        <v>2</v>
      </c>
      <c r="AT474" s="79" t="str">
        <f>IF(OR(F474="",AI474=""),"",IF(AND((F474&lt;=85),(AI474&gt;=15)),"O","X"))</f>
        <v>O</v>
      </c>
      <c r="AU474" s="79" t="str">
        <f>IF(C474="","",IF(C474&gt;=$AU$1,"O","X"))</f>
        <v>X</v>
      </c>
      <c r="AV474" s="79" t="str">
        <f>IF(AO474="","",IF(AND(AO474="O",AP474="O",AR474="O",AT474="O",AU474="O"),"후보","X"))</f>
        <v/>
      </c>
    </row>
    <row r="475" spans="1:48" s="37" customFormat="1" ht="12" x14ac:dyDescent="0.3">
      <c r="A475" s="74" t="s">
        <v>1810</v>
      </c>
      <c r="B475" s="75" t="s">
        <v>1799</v>
      </c>
      <c r="C475" s="85">
        <v>286</v>
      </c>
      <c r="D475" s="86">
        <v>92.7</v>
      </c>
      <c r="E475" s="87">
        <v>28</v>
      </c>
      <c r="F475" s="86">
        <v>65.099999999999994</v>
      </c>
      <c r="G475" s="17">
        <v>20</v>
      </c>
      <c r="H475" s="88">
        <v>64</v>
      </c>
      <c r="I475" s="89"/>
      <c r="J475" s="89"/>
      <c r="K475" s="89"/>
      <c r="L475" s="89"/>
      <c r="M475" s="90">
        <f>I475-K475</f>
        <v>0</v>
      </c>
      <c r="N475" s="4" t="str">
        <f>IF(ISERROR(K475/I475),"",K475/I475)</f>
        <v/>
      </c>
      <c r="O475" s="91">
        <f>I475/E475</f>
        <v>0</v>
      </c>
      <c r="P475" s="91">
        <f>K475/E475</f>
        <v>0</v>
      </c>
      <c r="Q475" s="79">
        <v>3</v>
      </c>
      <c r="R475" s="79">
        <v>1</v>
      </c>
      <c r="S475" s="79" t="s">
        <v>72</v>
      </c>
      <c r="T475" s="5">
        <v>92</v>
      </c>
      <c r="U475" s="9"/>
      <c r="W475" s="86">
        <f t="shared" ref="W475:X490" si="302">D475</f>
        <v>92.7</v>
      </c>
      <c r="X475" s="87">
        <f t="shared" si="302"/>
        <v>28</v>
      </c>
      <c r="Y475" s="92">
        <f t="shared" ref="Y475:Z490" si="303">H475</f>
        <v>64</v>
      </c>
      <c r="Z475" s="90">
        <f t="shared" si="303"/>
        <v>0</v>
      </c>
      <c r="AA475" s="90">
        <f>K475</f>
        <v>0</v>
      </c>
      <c r="AB475" s="90">
        <f t="shared" si="301"/>
        <v>0</v>
      </c>
      <c r="AC475" s="4" t="str">
        <f t="shared" si="301"/>
        <v/>
      </c>
      <c r="AD475" s="91">
        <f t="shared" si="301"/>
        <v>0</v>
      </c>
      <c r="AE475" s="79" t="str">
        <f>S475</f>
        <v>계</v>
      </c>
      <c r="AF475" s="79" t="str">
        <f>Q475&amp;"/"&amp;R475</f>
        <v>3/1</v>
      </c>
      <c r="AH475" s="20" t="str">
        <f t="shared" si="297"/>
        <v>수내동 양지6단지금호청구</v>
      </c>
      <c r="AI475" s="87">
        <f t="shared" si="298"/>
        <v>28</v>
      </c>
      <c r="AJ475" s="79" t="str">
        <f>IF(AI475="","",$AJ$2)</f>
        <v>A-</v>
      </c>
      <c r="AK475" s="79" t="s">
        <v>13</v>
      </c>
      <c r="AL475" s="79" t="s">
        <v>62</v>
      </c>
      <c r="AM475" s="79" t="s">
        <v>63</v>
      </c>
      <c r="AN475" s="79" t="str">
        <f>IF(AI475="","",$AN$2)</f>
        <v>C</v>
      </c>
      <c r="AO475" s="79" t="str">
        <f>IF(N475="","",IF(N475&gt;=$AO$1/100,"O","X"))</f>
        <v/>
      </c>
      <c r="AP475" s="79" t="str">
        <f>IF(I475="","",IF(I475&lt;=$AP$1,"O","X"))</f>
        <v/>
      </c>
      <c r="AQ475" s="79" t="str">
        <f>IF(O475="","",IF(O475&lt;=$AQ$1,"O","X"))</f>
        <v>O</v>
      </c>
      <c r="AR475" s="79" t="str">
        <f>IF(M475="","",IF(M475&lt;=$AR$1,"O","X"))</f>
        <v>O</v>
      </c>
      <c r="AS475" s="79" t="s">
        <v>2</v>
      </c>
      <c r="AT475" s="79" t="str">
        <f>IF(OR(F475="",AI475=""),"",IF(AND((F475&lt;=85),(AI475&gt;=15)),"O","X"))</f>
        <v>O</v>
      </c>
      <c r="AU475" s="79" t="str">
        <f>IF(C475="","",IF(C475&gt;=$AU$1,"O","X"))</f>
        <v>X</v>
      </c>
      <c r="AV475" s="79" t="str">
        <f>IF(AO475="","",IF(AND(AO475="O",AP475="O",AR475="O",AT475="O",AU475="O"),"후보","X"))</f>
        <v/>
      </c>
    </row>
    <row r="476" spans="1:48" s="37" customFormat="1" ht="12" x14ac:dyDescent="0.3">
      <c r="A476" s="74" t="s">
        <v>1811</v>
      </c>
      <c r="B476" s="75" t="s">
        <v>1804</v>
      </c>
      <c r="C476" s="85">
        <v>842</v>
      </c>
      <c r="D476" s="86">
        <v>105.1</v>
      </c>
      <c r="E476" s="87">
        <v>32</v>
      </c>
      <c r="F476" s="86">
        <v>84.6</v>
      </c>
      <c r="G476" s="17">
        <v>26</v>
      </c>
      <c r="H476" s="88">
        <v>104</v>
      </c>
      <c r="I476" s="89">
        <v>160000</v>
      </c>
      <c r="J476" s="89" t="s">
        <v>64</v>
      </c>
      <c r="K476" s="89"/>
      <c r="L476" s="89"/>
      <c r="M476" s="90">
        <f t="shared" ref="M476:M506" si="304">I476-K476</f>
        <v>160000</v>
      </c>
      <c r="N476" s="4">
        <f t="shared" ref="N476:N506" si="305">IF(ISERROR(K476/I476),"",K476/I476)</f>
        <v>0</v>
      </c>
      <c r="O476" s="91">
        <f t="shared" ref="O476:O506" si="306">I476/E476</f>
        <v>5000</v>
      </c>
      <c r="P476" s="91">
        <f t="shared" ref="P476:P506" si="307">K476/E476</f>
        <v>0</v>
      </c>
      <c r="Q476" s="79">
        <v>3</v>
      </c>
      <c r="R476" s="79">
        <v>2</v>
      </c>
      <c r="S476" s="79" t="s">
        <v>72</v>
      </c>
      <c r="T476" s="5">
        <v>105</v>
      </c>
      <c r="U476" s="9"/>
      <c r="W476" s="86">
        <f t="shared" si="302"/>
        <v>105.1</v>
      </c>
      <c r="X476" s="87">
        <f t="shared" si="302"/>
        <v>32</v>
      </c>
      <c r="Y476" s="92">
        <f t="shared" si="303"/>
        <v>104</v>
      </c>
      <c r="Z476" s="90">
        <f t="shared" si="303"/>
        <v>160000</v>
      </c>
      <c r="AA476" s="90">
        <f t="shared" ref="AA476:AA506" si="308">K476</f>
        <v>0</v>
      </c>
      <c r="AB476" s="90">
        <f t="shared" si="301"/>
        <v>160000</v>
      </c>
      <c r="AC476" s="4">
        <f t="shared" si="301"/>
        <v>0</v>
      </c>
      <c r="AD476" s="91">
        <f t="shared" si="301"/>
        <v>5000</v>
      </c>
      <c r="AE476" s="79" t="str">
        <f t="shared" ref="AE476:AE506" si="309">S476</f>
        <v>계</v>
      </c>
      <c r="AF476" s="79" t="str">
        <f t="shared" ref="AF476:AF506" si="310">Q476&amp;"/"&amp;R476</f>
        <v>3/2</v>
      </c>
      <c r="AH476" s="20" t="str">
        <f t="shared" si="297"/>
        <v>수내동 파크타운롯데</v>
      </c>
      <c r="AI476" s="87">
        <f t="shared" si="298"/>
        <v>32</v>
      </c>
      <c r="AJ476" s="79" t="str">
        <f t="shared" ref="AJ476:AJ506" si="311">IF(AI476="","",$AJ$2)</f>
        <v>A-</v>
      </c>
      <c r="AK476" s="79" t="s">
        <v>13</v>
      </c>
      <c r="AL476" s="79" t="s">
        <v>62</v>
      </c>
      <c r="AM476" s="79" t="s">
        <v>63</v>
      </c>
      <c r="AN476" s="79" t="str">
        <f t="shared" ref="AN476:AN506" si="312">IF(AI476="","",$AN$2)</f>
        <v>C</v>
      </c>
      <c r="AO476" s="79" t="str">
        <f t="shared" ref="AO476:AO506" si="313">IF(N476="","",IF(N476&gt;=$AO$1/100,"O","X"))</f>
        <v>X</v>
      </c>
      <c r="AP476" s="79" t="str">
        <f t="shared" ref="AP476:AP506" si="314">IF(I476="","",IF(I476&lt;=$AP$1,"O","X"))</f>
        <v>X</v>
      </c>
      <c r="AQ476" s="79" t="str">
        <f t="shared" ref="AQ476:AQ506" si="315">IF(O476="","",IF(O476&lt;=$AQ$1,"O","X"))</f>
        <v>X</v>
      </c>
      <c r="AR476" s="79" t="str">
        <f t="shared" ref="AR476:AR506" si="316">IF(M476="","",IF(M476&lt;=$AR$1,"O","X"))</f>
        <v>X</v>
      </c>
      <c r="AS476" s="79" t="s">
        <v>2</v>
      </c>
      <c r="AT476" s="79" t="str">
        <f t="shared" ref="AT476:AT506" si="317">IF(OR(F476="",AI476=""),"",IF(AND((F476&lt;=85),(AI476&gt;=15)),"O","X"))</f>
        <v>O</v>
      </c>
      <c r="AU476" s="79" t="str">
        <f t="shared" ref="AU476:AU506" si="318">IF(C476="","",IF(C476&gt;=$AU$1,"O","X"))</f>
        <v>O</v>
      </c>
      <c r="AV476" s="79" t="str">
        <f t="shared" ref="AV476:AV506" si="319">IF(AO476="","",IF(AND(AO476="O",AP476="O",AR476="O",AT476="O",AU476="O"),"후보","X"))</f>
        <v>X</v>
      </c>
    </row>
    <row r="477" spans="1:48" s="37" customFormat="1" ht="12" x14ac:dyDescent="0.3">
      <c r="A477" s="74" t="s">
        <v>1811</v>
      </c>
      <c r="B477" s="75" t="s">
        <v>1804</v>
      </c>
      <c r="C477" s="85">
        <v>842</v>
      </c>
      <c r="D477" s="86">
        <v>124.6</v>
      </c>
      <c r="E477" s="87">
        <v>38</v>
      </c>
      <c r="F477" s="86">
        <v>101.9</v>
      </c>
      <c r="G477" s="17">
        <v>31</v>
      </c>
      <c r="H477" s="88">
        <v>186</v>
      </c>
      <c r="I477" s="89">
        <v>160000</v>
      </c>
      <c r="J477" s="89" t="s">
        <v>81</v>
      </c>
      <c r="K477" s="89">
        <v>100000</v>
      </c>
      <c r="L477" s="89" t="s">
        <v>83</v>
      </c>
      <c r="M477" s="90">
        <f t="shared" si="304"/>
        <v>60000</v>
      </c>
      <c r="N477" s="4">
        <f t="shared" si="305"/>
        <v>0.625</v>
      </c>
      <c r="O477" s="91">
        <f t="shared" si="306"/>
        <v>4210.5263157894733</v>
      </c>
      <c r="P477" s="91">
        <f t="shared" si="307"/>
        <v>2631.5789473684213</v>
      </c>
      <c r="Q477" s="79">
        <v>4</v>
      </c>
      <c r="R477" s="79">
        <v>2</v>
      </c>
      <c r="S477" s="79" t="s">
        <v>72</v>
      </c>
      <c r="T477" s="5" t="s">
        <v>250</v>
      </c>
      <c r="U477" s="9"/>
      <c r="W477" s="86">
        <f t="shared" si="302"/>
        <v>124.6</v>
      </c>
      <c r="X477" s="87">
        <f t="shared" si="302"/>
        <v>38</v>
      </c>
      <c r="Y477" s="92">
        <f t="shared" si="303"/>
        <v>186</v>
      </c>
      <c r="Z477" s="90">
        <f t="shared" si="303"/>
        <v>160000</v>
      </c>
      <c r="AA477" s="90">
        <f t="shared" si="308"/>
        <v>100000</v>
      </c>
      <c r="AB477" s="90">
        <f t="shared" si="301"/>
        <v>60000</v>
      </c>
      <c r="AC477" s="4">
        <f t="shared" si="301"/>
        <v>0.625</v>
      </c>
      <c r="AD477" s="91">
        <f t="shared" si="301"/>
        <v>4210.5263157894733</v>
      </c>
      <c r="AE477" s="79" t="str">
        <f t="shared" si="309"/>
        <v>계</v>
      </c>
      <c r="AF477" s="79" t="str">
        <f t="shared" si="310"/>
        <v>4/2</v>
      </c>
      <c r="AH477" s="20" t="str">
        <f t="shared" si="297"/>
        <v>수내동 파크타운롯데</v>
      </c>
      <c r="AI477" s="87">
        <f t="shared" si="298"/>
        <v>38</v>
      </c>
      <c r="AJ477" s="79" t="str">
        <f t="shared" si="311"/>
        <v>A-</v>
      </c>
      <c r="AK477" s="79" t="s">
        <v>13</v>
      </c>
      <c r="AL477" s="79" t="s">
        <v>62</v>
      </c>
      <c r="AM477" s="79" t="s">
        <v>63</v>
      </c>
      <c r="AN477" s="79" t="str">
        <f t="shared" si="312"/>
        <v>C</v>
      </c>
      <c r="AO477" s="79" t="str">
        <f t="shared" si="313"/>
        <v>X</v>
      </c>
      <c r="AP477" s="79" t="str">
        <f t="shared" si="314"/>
        <v>X</v>
      </c>
      <c r="AQ477" s="79" t="str">
        <f t="shared" si="315"/>
        <v>X</v>
      </c>
      <c r="AR477" s="79" t="str">
        <f t="shared" si="316"/>
        <v>X</v>
      </c>
      <c r="AS477" s="79" t="s">
        <v>2</v>
      </c>
      <c r="AT477" s="79" t="str">
        <f t="shared" si="317"/>
        <v>X</v>
      </c>
      <c r="AU477" s="79" t="str">
        <f t="shared" si="318"/>
        <v>O</v>
      </c>
      <c r="AV477" s="79" t="str">
        <f t="shared" si="319"/>
        <v>X</v>
      </c>
    </row>
    <row r="478" spans="1:48" s="37" customFormat="1" ht="12" x14ac:dyDescent="0.3">
      <c r="A478" s="74" t="s">
        <v>1811</v>
      </c>
      <c r="B478" s="75" t="s">
        <v>1804</v>
      </c>
      <c r="C478" s="85">
        <v>842</v>
      </c>
      <c r="D478" s="86">
        <v>125.4</v>
      </c>
      <c r="E478" s="87">
        <v>38</v>
      </c>
      <c r="F478" s="86">
        <v>101.8</v>
      </c>
      <c r="G478" s="17">
        <v>31</v>
      </c>
      <c r="H478" s="88">
        <v>108</v>
      </c>
      <c r="I478" s="89">
        <v>175000</v>
      </c>
      <c r="J478" s="89" t="s">
        <v>82</v>
      </c>
      <c r="K478" s="89">
        <v>90000</v>
      </c>
      <c r="L478" s="89" t="s">
        <v>80</v>
      </c>
      <c r="M478" s="90">
        <f t="shared" si="304"/>
        <v>85000</v>
      </c>
      <c r="N478" s="4">
        <f t="shared" si="305"/>
        <v>0.51428571428571423</v>
      </c>
      <c r="O478" s="91">
        <f t="shared" si="306"/>
        <v>4605.2631578947367</v>
      </c>
      <c r="P478" s="91">
        <f t="shared" si="307"/>
        <v>2368.4210526315787</v>
      </c>
      <c r="Q478" s="79">
        <v>3</v>
      </c>
      <c r="R478" s="79">
        <v>2</v>
      </c>
      <c r="S478" s="79" t="s">
        <v>72</v>
      </c>
      <c r="T478" s="5" t="s">
        <v>251</v>
      </c>
      <c r="U478" s="9"/>
      <c r="W478" s="86">
        <f t="shared" si="302"/>
        <v>125.4</v>
      </c>
      <c r="X478" s="87">
        <f t="shared" si="302"/>
        <v>38</v>
      </c>
      <c r="Y478" s="92">
        <f t="shared" si="303"/>
        <v>108</v>
      </c>
      <c r="Z478" s="90">
        <f t="shared" si="303"/>
        <v>175000</v>
      </c>
      <c r="AA478" s="90">
        <f t="shared" si="308"/>
        <v>90000</v>
      </c>
      <c r="AB478" s="90">
        <f t="shared" si="301"/>
        <v>85000</v>
      </c>
      <c r="AC478" s="4">
        <f t="shared" si="301"/>
        <v>0.51428571428571423</v>
      </c>
      <c r="AD478" s="91">
        <f t="shared" si="301"/>
        <v>4605.2631578947367</v>
      </c>
      <c r="AE478" s="79" t="str">
        <f t="shared" si="309"/>
        <v>계</v>
      </c>
      <c r="AF478" s="79" t="str">
        <f t="shared" si="310"/>
        <v>3/2</v>
      </c>
      <c r="AH478" s="20" t="str">
        <f t="shared" si="297"/>
        <v>수내동 파크타운롯데</v>
      </c>
      <c r="AI478" s="87">
        <f t="shared" si="298"/>
        <v>38</v>
      </c>
      <c r="AJ478" s="79" t="str">
        <f t="shared" si="311"/>
        <v>A-</v>
      </c>
      <c r="AK478" s="79" t="s">
        <v>13</v>
      </c>
      <c r="AL478" s="79" t="s">
        <v>62</v>
      </c>
      <c r="AM478" s="79" t="s">
        <v>63</v>
      </c>
      <c r="AN478" s="79" t="str">
        <f t="shared" si="312"/>
        <v>C</v>
      </c>
      <c r="AO478" s="79" t="str">
        <f t="shared" si="313"/>
        <v>X</v>
      </c>
      <c r="AP478" s="79" t="str">
        <f t="shared" si="314"/>
        <v>X</v>
      </c>
      <c r="AQ478" s="79" t="str">
        <f t="shared" si="315"/>
        <v>X</v>
      </c>
      <c r="AR478" s="79" t="str">
        <f t="shared" si="316"/>
        <v>X</v>
      </c>
      <c r="AS478" s="79" t="s">
        <v>2</v>
      </c>
      <c r="AT478" s="79" t="str">
        <f t="shared" si="317"/>
        <v>X</v>
      </c>
      <c r="AU478" s="79" t="str">
        <f t="shared" si="318"/>
        <v>O</v>
      </c>
      <c r="AV478" s="79" t="str">
        <f t="shared" si="319"/>
        <v>X</v>
      </c>
    </row>
    <row r="479" spans="1:48" s="37" customFormat="1" ht="12" x14ac:dyDescent="0.3">
      <c r="A479" s="74" t="s">
        <v>1811</v>
      </c>
      <c r="B479" s="75" t="s">
        <v>1804</v>
      </c>
      <c r="C479" s="85">
        <v>842</v>
      </c>
      <c r="D479" s="86">
        <v>157.5</v>
      </c>
      <c r="E479" s="87">
        <v>48</v>
      </c>
      <c r="F479" s="86">
        <v>131.5</v>
      </c>
      <c r="G479" s="17">
        <v>40</v>
      </c>
      <c r="H479" s="88">
        <v>172</v>
      </c>
      <c r="I479" s="89">
        <v>200000</v>
      </c>
      <c r="J479" s="89" t="s">
        <v>80</v>
      </c>
      <c r="K479" s="89">
        <v>105000</v>
      </c>
      <c r="L479" s="89" t="s">
        <v>79</v>
      </c>
      <c r="M479" s="90">
        <f t="shared" si="304"/>
        <v>95000</v>
      </c>
      <c r="N479" s="4">
        <f t="shared" si="305"/>
        <v>0.52500000000000002</v>
      </c>
      <c r="O479" s="91">
        <f t="shared" si="306"/>
        <v>4166.666666666667</v>
      </c>
      <c r="P479" s="91">
        <f t="shared" si="307"/>
        <v>2187.5</v>
      </c>
      <c r="Q479" s="79">
        <v>4</v>
      </c>
      <c r="R479" s="79">
        <v>2</v>
      </c>
      <c r="S479" s="79" t="s">
        <v>72</v>
      </c>
      <c r="T479" s="5">
        <v>157</v>
      </c>
      <c r="U479" s="9"/>
      <c r="W479" s="86">
        <f t="shared" si="302"/>
        <v>157.5</v>
      </c>
      <c r="X479" s="87">
        <f t="shared" si="302"/>
        <v>48</v>
      </c>
      <c r="Y479" s="92">
        <f t="shared" si="303"/>
        <v>172</v>
      </c>
      <c r="Z479" s="90">
        <f t="shared" si="303"/>
        <v>200000</v>
      </c>
      <c r="AA479" s="90">
        <f t="shared" si="308"/>
        <v>105000</v>
      </c>
      <c r="AB479" s="90">
        <f t="shared" si="301"/>
        <v>95000</v>
      </c>
      <c r="AC479" s="4">
        <f t="shared" si="301"/>
        <v>0.52500000000000002</v>
      </c>
      <c r="AD479" s="91">
        <f t="shared" si="301"/>
        <v>4166.666666666667</v>
      </c>
      <c r="AE479" s="79" t="str">
        <f t="shared" si="309"/>
        <v>계</v>
      </c>
      <c r="AF479" s="79" t="str">
        <f t="shared" si="310"/>
        <v>4/2</v>
      </c>
      <c r="AH479" s="20" t="str">
        <f t="shared" si="297"/>
        <v>수내동 파크타운롯데</v>
      </c>
      <c r="AI479" s="87">
        <f t="shared" si="298"/>
        <v>48</v>
      </c>
      <c r="AJ479" s="79" t="str">
        <f t="shared" si="311"/>
        <v>A-</v>
      </c>
      <c r="AK479" s="79" t="s">
        <v>13</v>
      </c>
      <c r="AL479" s="79" t="s">
        <v>62</v>
      </c>
      <c r="AM479" s="79" t="s">
        <v>63</v>
      </c>
      <c r="AN479" s="79" t="str">
        <f t="shared" si="312"/>
        <v>C</v>
      </c>
      <c r="AO479" s="79" t="str">
        <f t="shared" si="313"/>
        <v>X</v>
      </c>
      <c r="AP479" s="79" t="str">
        <f t="shared" si="314"/>
        <v>X</v>
      </c>
      <c r="AQ479" s="79" t="str">
        <f t="shared" si="315"/>
        <v>X</v>
      </c>
      <c r="AR479" s="79" t="str">
        <f t="shared" si="316"/>
        <v>X</v>
      </c>
      <c r="AS479" s="79" t="s">
        <v>2</v>
      </c>
      <c r="AT479" s="79" t="str">
        <f t="shared" si="317"/>
        <v>X</v>
      </c>
      <c r="AU479" s="79" t="str">
        <f t="shared" si="318"/>
        <v>O</v>
      </c>
      <c r="AV479" s="79" t="str">
        <f t="shared" si="319"/>
        <v>X</v>
      </c>
    </row>
    <row r="480" spans="1:48" s="37" customFormat="1" ht="12" x14ac:dyDescent="0.3">
      <c r="A480" s="74" t="s">
        <v>1811</v>
      </c>
      <c r="B480" s="75" t="s">
        <v>1804</v>
      </c>
      <c r="C480" s="85">
        <v>842</v>
      </c>
      <c r="D480" s="86">
        <v>162.30000000000001</v>
      </c>
      <c r="E480" s="87">
        <v>49</v>
      </c>
      <c r="F480" s="86">
        <v>134.4</v>
      </c>
      <c r="G480" s="17">
        <v>41</v>
      </c>
      <c r="H480" s="88">
        <v>63</v>
      </c>
      <c r="I480" s="89">
        <v>195000</v>
      </c>
      <c r="J480" s="89" t="s">
        <v>80</v>
      </c>
      <c r="K480" s="89">
        <v>105000</v>
      </c>
      <c r="L480" s="89" t="s">
        <v>79</v>
      </c>
      <c r="M480" s="90">
        <f t="shared" si="304"/>
        <v>90000</v>
      </c>
      <c r="N480" s="4">
        <f t="shared" si="305"/>
        <v>0.53846153846153844</v>
      </c>
      <c r="O480" s="91">
        <f t="shared" si="306"/>
        <v>3979.591836734694</v>
      </c>
      <c r="P480" s="91">
        <f t="shared" si="307"/>
        <v>2142.8571428571427</v>
      </c>
      <c r="Q480" s="79">
        <v>4</v>
      </c>
      <c r="R480" s="79">
        <v>2</v>
      </c>
      <c r="S480" s="79" t="s">
        <v>72</v>
      </c>
      <c r="T480" s="5">
        <v>162</v>
      </c>
      <c r="U480" s="9"/>
      <c r="W480" s="86">
        <f t="shared" si="302"/>
        <v>162.30000000000001</v>
      </c>
      <c r="X480" s="87">
        <f t="shared" si="302"/>
        <v>49</v>
      </c>
      <c r="Y480" s="92">
        <f t="shared" si="303"/>
        <v>63</v>
      </c>
      <c r="Z480" s="90">
        <f t="shared" si="303"/>
        <v>195000</v>
      </c>
      <c r="AA480" s="90">
        <f t="shared" si="308"/>
        <v>105000</v>
      </c>
      <c r="AB480" s="90">
        <f t="shared" si="301"/>
        <v>90000</v>
      </c>
      <c r="AC480" s="4">
        <f t="shared" si="301"/>
        <v>0.53846153846153844</v>
      </c>
      <c r="AD480" s="91">
        <f t="shared" si="301"/>
        <v>3979.591836734694</v>
      </c>
      <c r="AE480" s="79" t="str">
        <f t="shared" si="309"/>
        <v>계</v>
      </c>
      <c r="AF480" s="79" t="str">
        <f t="shared" si="310"/>
        <v>4/2</v>
      </c>
      <c r="AH480" s="20" t="str">
        <f t="shared" si="297"/>
        <v>수내동 파크타운롯데</v>
      </c>
      <c r="AI480" s="87">
        <f t="shared" si="298"/>
        <v>49</v>
      </c>
      <c r="AJ480" s="79" t="str">
        <f t="shared" si="311"/>
        <v>A-</v>
      </c>
      <c r="AK480" s="79" t="s">
        <v>13</v>
      </c>
      <c r="AL480" s="79" t="s">
        <v>62</v>
      </c>
      <c r="AM480" s="79" t="s">
        <v>63</v>
      </c>
      <c r="AN480" s="79" t="str">
        <f t="shared" si="312"/>
        <v>C</v>
      </c>
      <c r="AO480" s="79" t="str">
        <f t="shared" si="313"/>
        <v>X</v>
      </c>
      <c r="AP480" s="79" t="str">
        <f t="shared" si="314"/>
        <v>X</v>
      </c>
      <c r="AQ480" s="79" t="str">
        <f t="shared" si="315"/>
        <v>X</v>
      </c>
      <c r="AR480" s="79" t="str">
        <f t="shared" si="316"/>
        <v>X</v>
      </c>
      <c r="AS480" s="79" t="s">
        <v>2</v>
      </c>
      <c r="AT480" s="79" t="str">
        <f t="shared" si="317"/>
        <v>X</v>
      </c>
      <c r="AU480" s="79" t="str">
        <f t="shared" si="318"/>
        <v>O</v>
      </c>
      <c r="AV480" s="79" t="str">
        <f t="shared" si="319"/>
        <v>X</v>
      </c>
    </row>
    <row r="481" spans="1:48" s="37" customFormat="1" ht="12" x14ac:dyDescent="0.3">
      <c r="A481" s="74" t="s">
        <v>1811</v>
      </c>
      <c r="B481" s="75" t="s">
        <v>1804</v>
      </c>
      <c r="C481" s="85">
        <v>842</v>
      </c>
      <c r="D481" s="86">
        <v>166.8</v>
      </c>
      <c r="E481" s="87">
        <v>50</v>
      </c>
      <c r="F481" s="86">
        <v>134.9</v>
      </c>
      <c r="G481" s="17">
        <v>41</v>
      </c>
      <c r="H481" s="88">
        <v>120</v>
      </c>
      <c r="I481" s="89">
        <v>190000</v>
      </c>
      <c r="J481" s="89" t="s">
        <v>255</v>
      </c>
      <c r="K481" s="89">
        <v>120000</v>
      </c>
      <c r="L481" s="89" t="s">
        <v>69</v>
      </c>
      <c r="M481" s="90">
        <f t="shared" si="304"/>
        <v>70000</v>
      </c>
      <c r="N481" s="4">
        <f t="shared" si="305"/>
        <v>0.63157894736842102</v>
      </c>
      <c r="O481" s="91">
        <f t="shared" si="306"/>
        <v>3800</v>
      </c>
      <c r="P481" s="91">
        <f t="shared" si="307"/>
        <v>2400</v>
      </c>
      <c r="Q481" s="79">
        <v>4</v>
      </c>
      <c r="R481" s="79">
        <v>2</v>
      </c>
      <c r="S481" s="79" t="s">
        <v>72</v>
      </c>
      <c r="T481" s="5">
        <v>166</v>
      </c>
      <c r="U481" s="9"/>
      <c r="W481" s="86">
        <f t="shared" si="302"/>
        <v>166.8</v>
      </c>
      <c r="X481" s="87">
        <f t="shared" si="302"/>
        <v>50</v>
      </c>
      <c r="Y481" s="92">
        <f t="shared" si="303"/>
        <v>120</v>
      </c>
      <c r="Z481" s="90">
        <f t="shared" si="303"/>
        <v>190000</v>
      </c>
      <c r="AA481" s="90">
        <f t="shared" si="308"/>
        <v>120000</v>
      </c>
      <c r="AB481" s="90">
        <f t="shared" si="301"/>
        <v>70000</v>
      </c>
      <c r="AC481" s="4">
        <f t="shared" si="301"/>
        <v>0.63157894736842102</v>
      </c>
      <c r="AD481" s="91">
        <f t="shared" si="301"/>
        <v>3800</v>
      </c>
      <c r="AE481" s="79" t="str">
        <f t="shared" si="309"/>
        <v>계</v>
      </c>
      <c r="AF481" s="79" t="str">
        <f t="shared" si="310"/>
        <v>4/2</v>
      </c>
      <c r="AH481" s="20" t="str">
        <f t="shared" si="297"/>
        <v>수내동 파크타운롯데</v>
      </c>
      <c r="AI481" s="87">
        <f t="shared" si="298"/>
        <v>50</v>
      </c>
      <c r="AJ481" s="79" t="str">
        <f t="shared" si="311"/>
        <v>A-</v>
      </c>
      <c r="AK481" s="79" t="s">
        <v>13</v>
      </c>
      <c r="AL481" s="79" t="s">
        <v>62</v>
      </c>
      <c r="AM481" s="79" t="s">
        <v>63</v>
      </c>
      <c r="AN481" s="79" t="str">
        <f t="shared" si="312"/>
        <v>C</v>
      </c>
      <c r="AO481" s="79" t="str">
        <f t="shared" si="313"/>
        <v>X</v>
      </c>
      <c r="AP481" s="79" t="str">
        <f t="shared" si="314"/>
        <v>X</v>
      </c>
      <c r="AQ481" s="79" t="str">
        <f t="shared" si="315"/>
        <v>X</v>
      </c>
      <c r="AR481" s="79" t="str">
        <f t="shared" si="316"/>
        <v>X</v>
      </c>
      <c r="AS481" s="79" t="s">
        <v>2</v>
      </c>
      <c r="AT481" s="79" t="str">
        <f t="shared" si="317"/>
        <v>X</v>
      </c>
      <c r="AU481" s="79" t="str">
        <f t="shared" si="318"/>
        <v>O</v>
      </c>
      <c r="AV481" s="79" t="str">
        <f t="shared" si="319"/>
        <v>X</v>
      </c>
    </row>
    <row r="482" spans="1:48" s="37" customFormat="1" ht="12" x14ac:dyDescent="0.3">
      <c r="A482" s="74" t="s">
        <v>1811</v>
      </c>
      <c r="B482" s="75" t="s">
        <v>1804</v>
      </c>
      <c r="C482" s="85">
        <v>842</v>
      </c>
      <c r="D482" s="86">
        <v>167.4</v>
      </c>
      <c r="E482" s="87">
        <v>51</v>
      </c>
      <c r="F482" s="86">
        <v>134.69999999999999</v>
      </c>
      <c r="G482" s="17">
        <v>41</v>
      </c>
      <c r="H482" s="88">
        <v>8</v>
      </c>
      <c r="I482" s="89"/>
      <c r="J482" s="89"/>
      <c r="K482" s="89"/>
      <c r="L482" s="89"/>
      <c r="M482" s="90">
        <f t="shared" si="304"/>
        <v>0</v>
      </c>
      <c r="N482" s="4" t="str">
        <f t="shared" si="305"/>
        <v/>
      </c>
      <c r="O482" s="91">
        <f t="shared" si="306"/>
        <v>0</v>
      </c>
      <c r="P482" s="91">
        <f t="shared" si="307"/>
        <v>0</v>
      </c>
      <c r="Q482" s="79">
        <v>4</v>
      </c>
      <c r="R482" s="79">
        <v>3</v>
      </c>
      <c r="S482" s="79" t="s">
        <v>72</v>
      </c>
      <c r="T482" s="5">
        <v>167</v>
      </c>
      <c r="U482" s="9"/>
      <c r="W482" s="86">
        <f t="shared" si="302"/>
        <v>167.4</v>
      </c>
      <c r="X482" s="87">
        <f t="shared" si="302"/>
        <v>51</v>
      </c>
      <c r="Y482" s="92">
        <f t="shared" si="303"/>
        <v>8</v>
      </c>
      <c r="Z482" s="90">
        <f t="shared" si="303"/>
        <v>0</v>
      </c>
      <c r="AA482" s="90">
        <f t="shared" si="308"/>
        <v>0</v>
      </c>
      <c r="AB482" s="90">
        <f t="shared" si="301"/>
        <v>0</v>
      </c>
      <c r="AC482" s="4" t="str">
        <f t="shared" si="301"/>
        <v/>
      </c>
      <c r="AD482" s="91">
        <f t="shared" si="301"/>
        <v>0</v>
      </c>
      <c r="AE482" s="79" t="str">
        <f t="shared" si="309"/>
        <v>계</v>
      </c>
      <c r="AF482" s="79" t="str">
        <f t="shared" si="310"/>
        <v>4/3</v>
      </c>
      <c r="AH482" s="20" t="str">
        <f t="shared" si="297"/>
        <v>수내동 파크타운롯데</v>
      </c>
      <c r="AI482" s="87">
        <f t="shared" si="298"/>
        <v>51</v>
      </c>
      <c r="AJ482" s="79" t="str">
        <f t="shared" si="311"/>
        <v>A-</v>
      </c>
      <c r="AK482" s="79" t="s">
        <v>13</v>
      </c>
      <c r="AL482" s="79" t="s">
        <v>62</v>
      </c>
      <c r="AM482" s="79" t="s">
        <v>63</v>
      </c>
      <c r="AN482" s="79" t="str">
        <f t="shared" si="312"/>
        <v>C</v>
      </c>
      <c r="AO482" s="79" t="str">
        <f t="shared" si="313"/>
        <v/>
      </c>
      <c r="AP482" s="79" t="str">
        <f t="shared" si="314"/>
        <v/>
      </c>
      <c r="AQ482" s="79" t="str">
        <f t="shared" si="315"/>
        <v>O</v>
      </c>
      <c r="AR482" s="79" t="str">
        <f t="shared" si="316"/>
        <v>O</v>
      </c>
      <c r="AS482" s="79" t="s">
        <v>2</v>
      </c>
      <c r="AT482" s="79" t="str">
        <f t="shared" si="317"/>
        <v>X</v>
      </c>
      <c r="AU482" s="79" t="str">
        <f t="shared" si="318"/>
        <v>O</v>
      </c>
      <c r="AV482" s="79" t="str">
        <f t="shared" si="319"/>
        <v/>
      </c>
    </row>
    <row r="483" spans="1:48" s="37" customFormat="1" ht="12" x14ac:dyDescent="0.3">
      <c r="A483" s="74" t="s">
        <v>1811</v>
      </c>
      <c r="B483" s="75" t="s">
        <v>1804</v>
      </c>
      <c r="C483" s="85">
        <v>842</v>
      </c>
      <c r="D483" s="86">
        <v>217.9</v>
      </c>
      <c r="E483" s="87">
        <v>66</v>
      </c>
      <c r="F483" s="86">
        <v>186.1</v>
      </c>
      <c r="G483" s="17">
        <v>56</v>
      </c>
      <c r="H483" s="88">
        <v>67</v>
      </c>
      <c r="I483" s="89">
        <v>220000</v>
      </c>
      <c r="J483" s="89" t="s">
        <v>81</v>
      </c>
      <c r="K483" s="89">
        <v>130000</v>
      </c>
      <c r="L483" s="89" t="s">
        <v>80</v>
      </c>
      <c r="M483" s="90">
        <f t="shared" si="304"/>
        <v>90000</v>
      </c>
      <c r="N483" s="4">
        <f t="shared" si="305"/>
        <v>0.59090909090909094</v>
      </c>
      <c r="O483" s="91">
        <f t="shared" si="306"/>
        <v>3333.3333333333335</v>
      </c>
      <c r="P483" s="91">
        <f t="shared" si="307"/>
        <v>1969.6969696969697</v>
      </c>
      <c r="Q483" s="79">
        <v>5</v>
      </c>
      <c r="R483" s="79">
        <v>2</v>
      </c>
      <c r="S483" s="79" t="s">
        <v>72</v>
      </c>
      <c r="T483" s="5">
        <v>217</v>
      </c>
      <c r="U483" s="9"/>
      <c r="W483" s="86">
        <f t="shared" si="302"/>
        <v>217.9</v>
      </c>
      <c r="X483" s="87">
        <f t="shared" si="302"/>
        <v>66</v>
      </c>
      <c r="Y483" s="92">
        <f t="shared" si="303"/>
        <v>67</v>
      </c>
      <c r="Z483" s="90">
        <f t="shared" si="303"/>
        <v>220000</v>
      </c>
      <c r="AA483" s="90">
        <f t="shared" si="308"/>
        <v>130000</v>
      </c>
      <c r="AB483" s="90">
        <f t="shared" si="301"/>
        <v>90000</v>
      </c>
      <c r="AC483" s="4">
        <f t="shared" si="301"/>
        <v>0.59090909090909094</v>
      </c>
      <c r="AD483" s="91">
        <f t="shared" si="301"/>
        <v>3333.3333333333335</v>
      </c>
      <c r="AE483" s="79" t="str">
        <f t="shared" si="309"/>
        <v>계</v>
      </c>
      <c r="AF483" s="79" t="str">
        <f t="shared" si="310"/>
        <v>5/2</v>
      </c>
      <c r="AH483" s="20" t="str">
        <f t="shared" si="297"/>
        <v>수내동 파크타운롯데</v>
      </c>
      <c r="AI483" s="87">
        <f t="shared" si="298"/>
        <v>66</v>
      </c>
      <c r="AJ483" s="79" t="str">
        <f t="shared" si="311"/>
        <v>A-</v>
      </c>
      <c r="AK483" s="79" t="s">
        <v>13</v>
      </c>
      <c r="AL483" s="79" t="s">
        <v>62</v>
      </c>
      <c r="AM483" s="79" t="s">
        <v>63</v>
      </c>
      <c r="AN483" s="79" t="str">
        <f t="shared" si="312"/>
        <v>C</v>
      </c>
      <c r="AO483" s="79" t="str">
        <f t="shared" si="313"/>
        <v>X</v>
      </c>
      <c r="AP483" s="79" t="str">
        <f t="shared" si="314"/>
        <v>X</v>
      </c>
      <c r="AQ483" s="79" t="str">
        <f t="shared" si="315"/>
        <v>X</v>
      </c>
      <c r="AR483" s="79" t="str">
        <f t="shared" si="316"/>
        <v>X</v>
      </c>
      <c r="AS483" s="79" t="s">
        <v>2</v>
      </c>
      <c r="AT483" s="79" t="str">
        <f t="shared" si="317"/>
        <v>X</v>
      </c>
      <c r="AU483" s="79" t="str">
        <f t="shared" si="318"/>
        <v>O</v>
      </c>
      <c r="AV483" s="79" t="str">
        <f t="shared" si="319"/>
        <v>X</v>
      </c>
    </row>
    <row r="484" spans="1:48" s="37" customFormat="1" ht="12" x14ac:dyDescent="0.3">
      <c r="A484" s="74" t="s">
        <v>1811</v>
      </c>
      <c r="B484" s="75" t="s">
        <v>1804</v>
      </c>
      <c r="C484" s="85">
        <v>842</v>
      </c>
      <c r="D484" s="86">
        <v>229.5</v>
      </c>
      <c r="E484" s="87">
        <v>69</v>
      </c>
      <c r="F484" s="86">
        <v>191.5</v>
      </c>
      <c r="G484" s="17">
        <v>58</v>
      </c>
      <c r="H484" s="88">
        <v>10</v>
      </c>
      <c r="I484" s="89">
        <v>220000</v>
      </c>
      <c r="J484" s="89" t="s">
        <v>156</v>
      </c>
      <c r="K484" s="89"/>
      <c r="L484" s="89"/>
      <c r="M484" s="90">
        <f t="shared" si="304"/>
        <v>220000</v>
      </c>
      <c r="N484" s="4">
        <f t="shared" si="305"/>
        <v>0</v>
      </c>
      <c r="O484" s="91">
        <f t="shared" si="306"/>
        <v>3188.4057971014495</v>
      </c>
      <c r="P484" s="91">
        <f t="shared" si="307"/>
        <v>0</v>
      </c>
      <c r="Q484" s="79">
        <v>5</v>
      </c>
      <c r="R484" s="79">
        <v>3</v>
      </c>
      <c r="S484" s="79" t="s">
        <v>72</v>
      </c>
      <c r="T484" s="5" t="s">
        <v>252</v>
      </c>
      <c r="U484" s="9"/>
      <c r="W484" s="86">
        <f t="shared" si="302"/>
        <v>229.5</v>
      </c>
      <c r="X484" s="87">
        <f t="shared" si="302"/>
        <v>69</v>
      </c>
      <c r="Y484" s="92">
        <f t="shared" si="303"/>
        <v>10</v>
      </c>
      <c r="Z484" s="90">
        <f t="shared" si="303"/>
        <v>220000</v>
      </c>
      <c r="AA484" s="90">
        <f t="shared" si="308"/>
        <v>0</v>
      </c>
      <c r="AB484" s="90">
        <f t="shared" ref="AB484:AD499" si="320">M484</f>
        <v>220000</v>
      </c>
      <c r="AC484" s="4">
        <f t="shared" si="320"/>
        <v>0</v>
      </c>
      <c r="AD484" s="91">
        <f t="shared" si="320"/>
        <v>3188.4057971014495</v>
      </c>
      <c r="AE484" s="79" t="str">
        <f t="shared" si="309"/>
        <v>계</v>
      </c>
      <c r="AF484" s="79" t="str">
        <f t="shared" si="310"/>
        <v>5/3</v>
      </c>
      <c r="AH484" s="20" t="str">
        <f t="shared" si="297"/>
        <v>수내동 파크타운롯데</v>
      </c>
      <c r="AI484" s="87">
        <f t="shared" si="298"/>
        <v>69</v>
      </c>
      <c r="AJ484" s="79" t="str">
        <f t="shared" si="311"/>
        <v>A-</v>
      </c>
      <c r="AK484" s="79" t="s">
        <v>13</v>
      </c>
      <c r="AL484" s="79" t="s">
        <v>62</v>
      </c>
      <c r="AM484" s="79" t="s">
        <v>63</v>
      </c>
      <c r="AN484" s="79" t="str">
        <f t="shared" si="312"/>
        <v>C</v>
      </c>
      <c r="AO484" s="79" t="str">
        <f t="shared" si="313"/>
        <v>X</v>
      </c>
      <c r="AP484" s="79" t="str">
        <f t="shared" si="314"/>
        <v>X</v>
      </c>
      <c r="AQ484" s="79" t="str">
        <f t="shared" si="315"/>
        <v>X</v>
      </c>
      <c r="AR484" s="79" t="str">
        <f t="shared" si="316"/>
        <v>X</v>
      </c>
      <c r="AS484" s="79" t="s">
        <v>2</v>
      </c>
      <c r="AT484" s="79" t="str">
        <f t="shared" si="317"/>
        <v>X</v>
      </c>
      <c r="AU484" s="79" t="str">
        <f t="shared" si="318"/>
        <v>O</v>
      </c>
      <c r="AV484" s="79" t="str">
        <f t="shared" si="319"/>
        <v>X</v>
      </c>
    </row>
    <row r="485" spans="1:48" s="37" customFormat="1" ht="12" x14ac:dyDescent="0.3">
      <c r="A485" s="74" t="s">
        <v>1811</v>
      </c>
      <c r="B485" s="75" t="s">
        <v>1804</v>
      </c>
      <c r="C485" s="85">
        <v>842</v>
      </c>
      <c r="D485" s="86">
        <v>229.3</v>
      </c>
      <c r="E485" s="87">
        <v>69</v>
      </c>
      <c r="F485" s="86">
        <v>189.9</v>
      </c>
      <c r="G485" s="17">
        <v>57</v>
      </c>
      <c r="H485" s="88">
        <v>4</v>
      </c>
      <c r="I485" s="89"/>
      <c r="J485" s="89"/>
      <c r="K485" s="89"/>
      <c r="L485" s="89"/>
      <c r="M485" s="90">
        <f t="shared" si="304"/>
        <v>0</v>
      </c>
      <c r="N485" s="4" t="str">
        <f t="shared" si="305"/>
        <v/>
      </c>
      <c r="O485" s="91">
        <f t="shared" si="306"/>
        <v>0</v>
      </c>
      <c r="P485" s="91">
        <f t="shared" si="307"/>
        <v>0</v>
      </c>
      <c r="Q485" s="79">
        <v>5</v>
      </c>
      <c r="R485" s="79">
        <v>3</v>
      </c>
      <c r="S485" s="79" t="s">
        <v>72</v>
      </c>
      <c r="T485" s="5" t="s">
        <v>253</v>
      </c>
      <c r="U485" s="9"/>
      <c r="W485" s="86">
        <f t="shared" si="302"/>
        <v>229.3</v>
      </c>
      <c r="X485" s="87">
        <f t="shared" si="302"/>
        <v>69</v>
      </c>
      <c r="Y485" s="92">
        <f t="shared" si="303"/>
        <v>4</v>
      </c>
      <c r="Z485" s="90">
        <f t="shared" si="303"/>
        <v>0</v>
      </c>
      <c r="AA485" s="90">
        <f t="shared" si="308"/>
        <v>0</v>
      </c>
      <c r="AB485" s="90">
        <f t="shared" si="320"/>
        <v>0</v>
      </c>
      <c r="AC485" s="4" t="str">
        <f t="shared" si="320"/>
        <v/>
      </c>
      <c r="AD485" s="91">
        <f t="shared" si="320"/>
        <v>0</v>
      </c>
      <c r="AE485" s="79" t="str">
        <f t="shared" si="309"/>
        <v>계</v>
      </c>
      <c r="AF485" s="79" t="str">
        <f t="shared" si="310"/>
        <v>5/3</v>
      </c>
      <c r="AH485" s="20" t="str">
        <f t="shared" si="297"/>
        <v>수내동 파크타운롯데</v>
      </c>
      <c r="AI485" s="87">
        <f t="shared" si="298"/>
        <v>69</v>
      </c>
      <c r="AJ485" s="79" t="str">
        <f t="shared" si="311"/>
        <v>A-</v>
      </c>
      <c r="AK485" s="79" t="s">
        <v>13</v>
      </c>
      <c r="AL485" s="79" t="s">
        <v>62</v>
      </c>
      <c r="AM485" s="79" t="s">
        <v>63</v>
      </c>
      <c r="AN485" s="79" t="str">
        <f t="shared" si="312"/>
        <v>C</v>
      </c>
      <c r="AO485" s="79" t="str">
        <f t="shared" si="313"/>
        <v/>
      </c>
      <c r="AP485" s="79" t="str">
        <f t="shared" si="314"/>
        <v/>
      </c>
      <c r="AQ485" s="79" t="str">
        <f t="shared" si="315"/>
        <v>O</v>
      </c>
      <c r="AR485" s="79" t="str">
        <f t="shared" si="316"/>
        <v>O</v>
      </c>
      <c r="AS485" s="79" t="s">
        <v>2</v>
      </c>
      <c r="AT485" s="79" t="str">
        <f t="shared" si="317"/>
        <v>X</v>
      </c>
      <c r="AU485" s="79" t="str">
        <f t="shared" si="318"/>
        <v>O</v>
      </c>
      <c r="AV485" s="79" t="str">
        <f t="shared" si="319"/>
        <v/>
      </c>
    </row>
    <row r="486" spans="1:48" s="37" customFormat="1" ht="12" x14ac:dyDescent="0.3">
      <c r="A486" s="74" t="s">
        <v>1812</v>
      </c>
      <c r="B486" s="75" t="s">
        <v>1804</v>
      </c>
      <c r="C486" s="85">
        <v>798</v>
      </c>
      <c r="D486" s="86">
        <v>77.599999999999994</v>
      </c>
      <c r="E486" s="87">
        <v>23</v>
      </c>
      <c r="F486" s="86">
        <v>59.3</v>
      </c>
      <c r="G486" s="17">
        <v>18</v>
      </c>
      <c r="H486" s="88">
        <v>88</v>
      </c>
      <c r="I486" s="89">
        <v>99500</v>
      </c>
      <c r="J486" s="89" t="s">
        <v>66</v>
      </c>
      <c r="K486" s="89">
        <v>60000</v>
      </c>
      <c r="L486" s="89" t="s">
        <v>64</v>
      </c>
      <c r="M486" s="90">
        <f t="shared" si="304"/>
        <v>39500</v>
      </c>
      <c r="N486" s="4">
        <f t="shared" si="305"/>
        <v>0.60301507537688437</v>
      </c>
      <c r="O486" s="91">
        <f t="shared" si="306"/>
        <v>4326.086956521739</v>
      </c>
      <c r="P486" s="91">
        <f t="shared" si="307"/>
        <v>2608.695652173913</v>
      </c>
      <c r="Q486" s="79">
        <v>2</v>
      </c>
      <c r="R486" s="79">
        <v>1</v>
      </c>
      <c r="S486" s="79" t="s">
        <v>61</v>
      </c>
      <c r="T486" s="5">
        <v>77</v>
      </c>
      <c r="U486" s="9"/>
      <c r="W486" s="86">
        <f t="shared" si="302"/>
        <v>77.599999999999994</v>
      </c>
      <c r="X486" s="87">
        <f t="shared" si="302"/>
        <v>23</v>
      </c>
      <c r="Y486" s="92">
        <f t="shared" si="303"/>
        <v>88</v>
      </c>
      <c r="Z486" s="90">
        <f t="shared" si="303"/>
        <v>99500</v>
      </c>
      <c r="AA486" s="90">
        <f t="shared" si="308"/>
        <v>60000</v>
      </c>
      <c r="AB486" s="90">
        <f t="shared" si="320"/>
        <v>39500</v>
      </c>
      <c r="AC486" s="4">
        <f t="shared" si="320"/>
        <v>0.60301507537688437</v>
      </c>
      <c r="AD486" s="91">
        <f t="shared" si="320"/>
        <v>4326.086956521739</v>
      </c>
      <c r="AE486" s="79" t="str">
        <f t="shared" si="309"/>
        <v>복</v>
      </c>
      <c r="AF486" s="79" t="str">
        <f t="shared" si="310"/>
        <v>2/1</v>
      </c>
      <c r="AH486" s="20" t="str">
        <f t="shared" si="297"/>
        <v>수내동 파크타운서안</v>
      </c>
      <c r="AI486" s="87">
        <f t="shared" si="298"/>
        <v>23</v>
      </c>
      <c r="AJ486" s="79" t="str">
        <f t="shared" si="311"/>
        <v>A-</v>
      </c>
      <c r="AK486" s="79" t="s">
        <v>13</v>
      </c>
      <c r="AL486" s="79" t="s">
        <v>62</v>
      </c>
      <c r="AM486" s="79" t="s">
        <v>63</v>
      </c>
      <c r="AN486" s="79" t="str">
        <f t="shared" si="312"/>
        <v>C</v>
      </c>
      <c r="AO486" s="79" t="str">
        <f t="shared" si="313"/>
        <v>X</v>
      </c>
      <c r="AP486" s="79" t="str">
        <f t="shared" si="314"/>
        <v>X</v>
      </c>
      <c r="AQ486" s="79" t="str">
        <f t="shared" si="315"/>
        <v>X</v>
      </c>
      <c r="AR486" s="79" t="str">
        <f t="shared" si="316"/>
        <v>X</v>
      </c>
      <c r="AS486" s="79" t="s">
        <v>2</v>
      </c>
      <c r="AT486" s="79" t="str">
        <f t="shared" si="317"/>
        <v>O</v>
      </c>
      <c r="AU486" s="79" t="str">
        <f t="shared" si="318"/>
        <v>O</v>
      </c>
      <c r="AV486" s="79" t="str">
        <f t="shared" si="319"/>
        <v>X</v>
      </c>
    </row>
    <row r="487" spans="1:48" s="37" customFormat="1" ht="12" x14ac:dyDescent="0.3">
      <c r="A487" s="74" t="s">
        <v>1812</v>
      </c>
      <c r="B487" s="75" t="s">
        <v>1804</v>
      </c>
      <c r="C487" s="85">
        <v>798</v>
      </c>
      <c r="D487" s="86">
        <v>105.1</v>
      </c>
      <c r="E487" s="87">
        <v>32</v>
      </c>
      <c r="F487" s="86">
        <v>84.6</v>
      </c>
      <c r="G487" s="17">
        <v>26</v>
      </c>
      <c r="H487" s="88">
        <v>122</v>
      </c>
      <c r="I487" s="89">
        <v>162000</v>
      </c>
      <c r="J487" s="89" t="s">
        <v>83</v>
      </c>
      <c r="K487" s="89">
        <v>85000</v>
      </c>
      <c r="L487" s="89" t="s">
        <v>84</v>
      </c>
      <c r="M487" s="90">
        <f t="shared" si="304"/>
        <v>77000</v>
      </c>
      <c r="N487" s="4">
        <f t="shared" si="305"/>
        <v>0.52469135802469136</v>
      </c>
      <c r="O487" s="91">
        <f t="shared" si="306"/>
        <v>5062.5</v>
      </c>
      <c r="P487" s="91">
        <f t="shared" si="307"/>
        <v>2656.25</v>
      </c>
      <c r="Q487" s="79">
        <v>3</v>
      </c>
      <c r="R487" s="79">
        <v>2</v>
      </c>
      <c r="S487" s="79" t="s">
        <v>72</v>
      </c>
      <c r="T487" s="5">
        <v>105</v>
      </c>
      <c r="U487" s="9"/>
      <c r="W487" s="86">
        <f t="shared" si="302"/>
        <v>105.1</v>
      </c>
      <c r="X487" s="87">
        <f t="shared" si="302"/>
        <v>32</v>
      </c>
      <c r="Y487" s="92">
        <f t="shared" si="303"/>
        <v>122</v>
      </c>
      <c r="Z487" s="90">
        <f t="shared" si="303"/>
        <v>162000</v>
      </c>
      <c r="AA487" s="90">
        <f t="shared" si="308"/>
        <v>85000</v>
      </c>
      <c r="AB487" s="90">
        <f t="shared" si="320"/>
        <v>77000</v>
      </c>
      <c r="AC487" s="4">
        <f t="shared" si="320"/>
        <v>0.52469135802469136</v>
      </c>
      <c r="AD487" s="91">
        <f t="shared" si="320"/>
        <v>5062.5</v>
      </c>
      <c r="AE487" s="79" t="str">
        <f t="shared" si="309"/>
        <v>계</v>
      </c>
      <c r="AF487" s="79" t="str">
        <f t="shared" si="310"/>
        <v>3/2</v>
      </c>
      <c r="AH487" s="20" t="str">
        <f t="shared" si="297"/>
        <v>수내동 파크타운서안</v>
      </c>
      <c r="AI487" s="87">
        <f t="shared" si="298"/>
        <v>32</v>
      </c>
      <c r="AJ487" s="79" t="str">
        <f t="shared" si="311"/>
        <v>A-</v>
      </c>
      <c r="AK487" s="79" t="s">
        <v>13</v>
      </c>
      <c r="AL487" s="79" t="s">
        <v>62</v>
      </c>
      <c r="AM487" s="79" t="s">
        <v>63</v>
      </c>
      <c r="AN487" s="79" t="str">
        <f t="shared" si="312"/>
        <v>C</v>
      </c>
      <c r="AO487" s="79" t="str">
        <f t="shared" si="313"/>
        <v>X</v>
      </c>
      <c r="AP487" s="79" t="str">
        <f t="shared" si="314"/>
        <v>X</v>
      </c>
      <c r="AQ487" s="79" t="str">
        <f t="shared" si="315"/>
        <v>X</v>
      </c>
      <c r="AR487" s="79" t="str">
        <f t="shared" si="316"/>
        <v>X</v>
      </c>
      <c r="AS487" s="79" t="s">
        <v>2</v>
      </c>
      <c r="AT487" s="79" t="str">
        <f t="shared" si="317"/>
        <v>O</v>
      </c>
      <c r="AU487" s="79" t="str">
        <f t="shared" si="318"/>
        <v>O</v>
      </c>
      <c r="AV487" s="79" t="str">
        <f t="shared" si="319"/>
        <v>X</v>
      </c>
    </row>
    <row r="488" spans="1:48" s="37" customFormat="1" ht="12" x14ac:dyDescent="0.3">
      <c r="A488" s="74" t="s">
        <v>1812</v>
      </c>
      <c r="B488" s="75" t="s">
        <v>1804</v>
      </c>
      <c r="C488" s="85">
        <v>798</v>
      </c>
      <c r="D488" s="86">
        <v>110.9</v>
      </c>
      <c r="E488" s="87">
        <v>34</v>
      </c>
      <c r="F488" s="86">
        <v>84.8</v>
      </c>
      <c r="G488" s="17">
        <v>26</v>
      </c>
      <c r="H488" s="88">
        <v>88</v>
      </c>
      <c r="I488" s="89">
        <v>150000</v>
      </c>
      <c r="J488" s="89" t="s">
        <v>82</v>
      </c>
      <c r="K488" s="89">
        <v>75000</v>
      </c>
      <c r="L488" s="89" t="s">
        <v>71</v>
      </c>
      <c r="M488" s="90">
        <f t="shared" si="304"/>
        <v>75000</v>
      </c>
      <c r="N488" s="4">
        <f t="shared" si="305"/>
        <v>0.5</v>
      </c>
      <c r="O488" s="91">
        <f t="shared" si="306"/>
        <v>4411.7647058823532</v>
      </c>
      <c r="P488" s="91">
        <f t="shared" si="307"/>
        <v>2205.8823529411766</v>
      </c>
      <c r="Q488" s="79">
        <v>3</v>
      </c>
      <c r="R488" s="79">
        <v>2</v>
      </c>
      <c r="S488" s="79" t="s">
        <v>61</v>
      </c>
      <c r="T488" s="5">
        <v>110</v>
      </c>
      <c r="U488" s="9"/>
      <c r="W488" s="86">
        <f t="shared" si="302"/>
        <v>110.9</v>
      </c>
      <c r="X488" s="87">
        <f t="shared" si="302"/>
        <v>34</v>
      </c>
      <c r="Y488" s="92">
        <f t="shared" si="303"/>
        <v>88</v>
      </c>
      <c r="Z488" s="90">
        <f t="shared" si="303"/>
        <v>150000</v>
      </c>
      <c r="AA488" s="90">
        <f t="shared" si="308"/>
        <v>75000</v>
      </c>
      <c r="AB488" s="90">
        <f t="shared" si="320"/>
        <v>75000</v>
      </c>
      <c r="AC488" s="4">
        <f t="shared" si="320"/>
        <v>0.5</v>
      </c>
      <c r="AD488" s="91">
        <f t="shared" si="320"/>
        <v>4411.7647058823532</v>
      </c>
      <c r="AE488" s="79" t="str">
        <f t="shared" si="309"/>
        <v>복</v>
      </c>
      <c r="AF488" s="79" t="str">
        <f t="shared" si="310"/>
        <v>3/2</v>
      </c>
      <c r="AH488" s="20" t="str">
        <f t="shared" si="297"/>
        <v>수내동 파크타운서안</v>
      </c>
      <c r="AI488" s="87">
        <f t="shared" si="298"/>
        <v>34</v>
      </c>
      <c r="AJ488" s="79" t="str">
        <f t="shared" si="311"/>
        <v>A-</v>
      </c>
      <c r="AK488" s="79" t="s">
        <v>13</v>
      </c>
      <c r="AL488" s="79" t="s">
        <v>62</v>
      </c>
      <c r="AM488" s="79" t="s">
        <v>63</v>
      </c>
      <c r="AN488" s="79" t="str">
        <f t="shared" si="312"/>
        <v>C</v>
      </c>
      <c r="AO488" s="79" t="str">
        <f t="shared" si="313"/>
        <v>X</v>
      </c>
      <c r="AP488" s="79" t="str">
        <f t="shared" si="314"/>
        <v>X</v>
      </c>
      <c r="AQ488" s="79" t="str">
        <f t="shared" si="315"/>
        <v>X</v>
      </c>
      <c r="AR488" s="79" t="str">
        <f t="shared" si="316"/>
        <v>X</v>
      </c>
      <c r="AS488" s="79" t="s">
        <v>2</v>
      </c>
      <c r="AT488" s="79" t="str">
        <f t="shared" si="317"/>
        <v>O</v>
      </c>
      <c r="AU488" s="79" t="str">
        <f t="shared" si="318"/>
        <v>O</v>
      </c>
      <c r="AV488" s="79" t="str">
        <f t="shared" si="319"/>
        <v>X</v>
      </c>
    </row>
    <row r="489" spans="1:48" s="37" customFormat="1" ht="12" x14ac:dyDescent="0.3">
      <c r="A489" s="74" t="s">
        <v>1812</v>
      </c>
      <c r="B489" s="75" t="s">
        <v>1804</v>
      </c>
      <c r="C489" s="85">
        <v>798</v>
      </c>
      <c r="D489" s="86">
        <v>124.6</v>
      </c>
      <c r="E489" s="87">
        <v>38</v>
      </c>
      <c r="F489" s="86">
        <v>101.9</v>
      </c>
      <c r="G489" s="17">
        <v>31</v>
      </c>
      <c r="H489" s="88">
        <v>102</v>
      </c>
      <c r="I489" s="89">
        <v>162000</v>
      </c>
      <c r="J489" s="89" t="s">
        <v>81</v>
      </c>
      <c r="K489" s="89">
        <v>100000</v>
      </c>
      <c r="L489" s="89" t="s">
        <v>80</v>
      </c>
      <c r="M489" s="90">
        <f t="shared" si="304"/>
        <v>62000</v>
      </c>
      <c r="N489" s="4">
        <f t="shared" si="305"/>
        <v>0.61728395061728392</v>
      </c>
      <c r="O489" s="91">
        <f t="shared" si="306"/>
        <v>4263.1578947368425</v>
      </c>
      <c r="P489" s="91">
        <f t="shared" si="307"/>
        <v>2631.5789473684213</v>
      </c>
      <c r="Q489" s="79">
        <v>4</v>
      </c>
      <c r="R489" s="79">
        <v>2</v>
      </c>
      <c r="S489" s="79" t="s">
        <v>72</v>
      </c>
      <c r="T489" s="5" t="s">
        <v>92</v>
      </c>
      <c r="U489" s="9"/>
      <c r="W489" s="86">
        <f t="shared" si="302"/>
        <v>124.6</v>
      </c>
      <c r="X489" s="87">
        <f t="shared" si="302"/>
        <v>38</v>
      </c>
      <c r="Y489" s="92">
        <f t="shared" si="303"/>
        <v>102</v>
      </c>
      <c r="Z489" s="90">
        <f t="shared" si="303"/>
        <v>162000</v>
      </c>
      <c r="AA489" s="90">
        <f t="shared" si="308"/>
        <v>100000</v>
      </c>
      <c r="AB489" s="90">
        <f t="shared" si="320"/>
        <v>62000</v>
      </c>
      <c r="AC489" s="4">
        <f t="shared" si="320"/>
        <v>0.61728395061728392</v>
      </c>
      <c r="AD489" s="91">
        <f t="shared" si="320"/>
        <v>4263.1578947368425</v>
      </c>
      <c r="AE489" s="79" t="str">
        <f t="shared" si="309"/>
        <v>계</v>
      </c>
      <c r="AF489" s="79" t="str">
        <f t="shared" si="310"/>
        <v>4/2</v>
      </c>
      <c r="AH489" s="20" t="str">
        <f t="shared" si="297"/>
        <v>수내동 파크타운서안</v>
      </c>
      <c r="AI489" s="87">
        <f t="shared" si="298"/>
        <v>38</v>
      </c>
      <c r="AJ489" s="79" t="str">
        <f t="shared" si="311"/>
        <v>A-</v>
      </c>
      <c r="AK489" s="79" t="s">
        <v>13</v>
      </c>
      <c r="AL489" s="79" t="s">
        <v>62</v>
      </c>
      <c r="AM489" s="79" t="s">
        <v>63</v>
      </c>
      <c r="AN489" s="79" t="str">
        <f t="shared" si="312"/>
        <v>C</v>
      </c>
      <c r="AO489" s="79" t="str">
        <f t="shared" si="313"/>
        <v>X</v>
      </c>
      <c r="AP489" s="79" t="str">
        <f t="shared" si="314"/>
        <v>X</v>
      </c>
      <c r="AQ489" s="79" t="str">
        <f t="shared" si="315"/>
        <v>X</v>
      </c>
      <c r="AR489" s="79" t="str">
        <f t="shared" si="316"/>
        <v>X</v>
      </c>
      <c r="AS489" s="79" t="s">
        <v>2</v>
      </c>
      <c r="AT489" s="79" t="str">
        <f t="shared" si="317"/>
        <v>X</v>
      </c>
      <c r="AU489" s="79" t="str">
        <f t="shared" si="318"/>
        <v>O</v>
      </c>
      <c r="AV489" s="79" t="str">
        <f t="shared" si="319"/>
        <v>X</v>
      </c>
    </row>
    <row r="490" spans="1:48" s="37" customFormat="1" ht="12" x14ac:dyDescent="0.3">
      <c r="A490" s="74" t="s">
        <v>1812</v>
      </c>
      <c r="B490" s="75" t="s">
        <v>1804</v>
      </c>
      <c r="C490" s="85">
        <v>798</v>
      </c>
      <c r="D490" s="86">
        <v>125.4</v>
      </c>
      <c r="E490" s="87">
        <v>38</v>
      </c>
      <c r="F490" s="86">
        <v>101.8</v>
      </c>
      <c r="G490" s="17">
        <v>31</v>
      </c>
      <c r="H490" s="88">
        <v>28</v>
      </c>
      <c r="I490" s="89"/>
      <c r="J490" s="89"/>
      <c r="K490" s="89"/>
      <c r="L490" s="89"/>
      <c r="M490" s="90">
        <f t="shared" si="304"/>
        <v>0</v>
      </c>
      <c r="N490" s="4" t="str">
        <f t="shared" si="305"/>
        <v/>
      </c>
      <c r="O490" s="91">
        <f t="shared" si="306"/>
        <v>0</v>
      </c>
      <c r="P490" s="91">
        <f t="shared" si="307"/>
        <v>0</v>
      </c>
      <c r="Q490" s="79">
        <v>3</v>
      </c>
      <c r="R490" s="79">
        <v>2</v>
      </c>
      <c r="S490" s="79" t="s">
        <v>72</v>
      </c>
      <c r="T490" s="5" t="s">
        <v>93</v>
      </c>
      <c r="U490" s="9"/>
      <c r="W490" s="86">
        <f t="shared" si="302"/>
        <v>125.4</v>
      </c>
      <c r="X490" s="87">
        <f t="shared" si="302"/>
        <v>38</v>
      </c>
      <c r="Y490" s="92">
        <f t="shared" si="303"/>
        <v>28</v>
      </c>
      <c r="Z490" s="90">
        <f t="shared" si="303"/>
        <v>0</v>
      </c>
      <c r="AA490" s="90">
        <f t="shared" si="308"/>
        <v>0</v>
      </c>
      <c r="AB490" s="90">
        <f t="shared" si="320"/>
        <v>0</v>
      </c>
      <c r="AC490" s="4" t="str">
        <f t="shared" si="320"/>
        <v/>
      </c>
      <c r="AD490" s="91">
        <f t="shared" si="320"/>
        <v>0</v>
      </c>
      <c r="AE490" s="79" t="str">
        <f t="shared" si="309"/>
        <v>계</v>
      </c>
      <c r="AF490" s="79" t="str">
        <f t="shared" si="310"/>
        <v>3/2</v>
      </c>
      <c r="AH490" s="20" t="str">
        <f t="shared" si="297"/>
        <v>수내동 파크타운서안</v>
      </c>
      <c r="AI490" s="87">
        <f t="shared" si="298"/>
        <v>38</v>
      </c>
      <c r="AJ490" s="79" t="str">
        <f t="shared" si="311"/>
        <v>A-</v>
      </c>
      <c r="AK490" s="79" t="s">
        <v>13</v>
      </c>
      <c r="AL490" s="79" t="s">
        <v>62</v>
      </c>
      <c r="AM490" s="79" t="s">
        <v>63</v>
      </c>
      <c r="AN490" s="79" t="str">
        <f t="shared" si="312"/>
        <v>C</v>
      </c>
      <c r="AO490" s="79" t="str">
        <f t="shared" si="313"/>
        <v/>
      </c>
      <c r="AP490" s="79" t="str">
        <f t="shared" si="314"/>
        <v/>
      </c>
      <c r="AQ490" s="79" t="str">
        <f t="shared" si="315"/>
        <v>O</v>
      </c>
      <c r="AR490" s="79" t="str">
        <f t="shared" si="316"/>
        <v>O</v>
      </c>
      <c r="AS490" s="79" t="s">
        <v>2</v>
      </c>
      <c r="AT490" s="79" t="str">
        <f t="shared" si="317"/>
        <v>X</v>
      </c>
      <c r="AU490" s="79" t="str">
        <f t="shared" si="318"/>
        <v>O</v>
      </c>
      <c r="AV490" s="79" t="str">
        <f t="shared" si="319"/>
        <v/>
      </c>
    </row>
    <row r="491" spans="1:48" s="37" customFormat="1" ht="12" x14ac:dyDescent="0.3">
      <c r="A491" s="74" t="s">
        <v>1812</v>
      </c>
      <c r="B491" s="75" t="s">
        <v>1804</v>
      </c>
      <c r="C491" s="85">
        <v>798</v>
      </c>
      <c r="D491" s="86">
        <v>157.5</v>
      </c>
      <c r="E491" s="87">
        <v>48</v>
      </c>
      <c r="F491" s="86">
        <v>131.5</v>
      </c>
      <c r="G491" s="17">
        <v>40</v>
      </c>
      <c r="H491" s="88">
        <v>132</v>
      </c>
      <c r="I491" s="89">
        <v>190000</v>
      </c>
      <c r="J491" s="89" t="s">
        <v>84</v>
      </c>
      <c r="K491" s="89">
        <v>120000</v>
      </c>
      <c r="L491" s="89" t="s">
        <v>79</v>
      </c>
      <c r="M491" s="90">
        <f t="shared" si="304"/>
        <v>70000</v>
      </c>
      <c r="N491" s="4">
        <f t="shared" si="305"/>
        <v>0.63157894736842102</v>
      </c>
      <c r="O491" s="91">
        <f t="shared" si="306"/>
        <v>3958.3333333333335</v>
      </c>
      <c r="P491" s="91">
        <f t="shared" si="307"/>
        <v>2500</v>
      </c>
      <c r="Q491" s="79">
        <v>4</v>
      </c>
      <c r="R491" s="79">
        <v>2</v>
      </c>
      <c r="S491" s="79" t="s">
        <v>72</v>
      </c>
      <c r="T491" s="5">
        <v>157</v>
      </c>
      <c r="U491" s="9"/>
      <c r="W491" s="86">
        <f t="shared" ref="W491:X506" si="321">D491</f>
        <v>157.5</v>
      </c>
      <c r="X491" s="87">
        <f t="shared" si="321"/>
        <v>48</v>
      </c>
      <c r="Y491" s="92">
        <f t="shared" ref="Y491:Z506" si="322">H491</f>
        <v>132</v>
      </c>
      <c r="Z491" s="90">
        <f t="shared" si="322"/>
        <v>190000</v>
      </c>
      <c r="AA491" s="90">
        <f t="shared" si="308"/>
        <v>120000</v>
      </c>
      <c r="AB491" s="90">
        <f t="shared" si="320"/>
        <v>70000</v>
      </c>
      <c r="AC491" s="4">
        <f t="shared" si="320"/>
        <v>0.63157894736842102</v>
      </c>
      <c r="AD491" s="91">
        <f t="shared" si="320"/>
        <v>3958.3333333333335</v>
      </c>
      <c r="AE491" s="79" t="str">
        <f t="shared" si="309"/>
        <v>계</v>
      </c>
      <c r="AF491" s="79" t="str">
        <f t="shared" si="310"/>
        <v>4/2</v>
      </c>
      <c r="AH491" s="20" t="str">
        <f t="shared" si="297"/>
        <v>수내동 파크타운서안</v>
      </c>
      <c r="AI491" s="87">
        <f t="shared" si="298"/>
        <v>48</v>
      </c>
      <c r="AJ491" s="79" t="str">
        <f t="shared" si="311"/>
        <v>A-</v>
      </c>
      <c r="AK491" s="79" t="s">
        <v>13</v>
      </c>
      <c r="AL491" s="79" t="s">
        <v>62</v>
      </c>
      <c r="AM491" s="79" t="s">
        <v>63</v>
      </c>
      <c r="AN491" s="79" t="str">
        <f t="shared" si="312"/>
        <v>C</v>
      </c>
      <c r="AO491" s="79" t="str">
        <f t="shared" si="313"/>
        <v>X</v>
      </c>
      <c r="AP491" s="79" t="str">
        <f t="shared" si="314"/>
        <v>X</v>
      </c>
      <c r="AQ491" s="79" t="str">
        <f t="shared" si="315"/>
        <v>X</v>
      </c>
      <c r="AR491" s="79" t="str">
        <f t="shared" si="316"/>
        <v>X</v>
      </c>
      <c r="AS491" s="79" t="s">
        <v>2</v>
      </c>
      <c r="AT491" s="79" t="str">
        <f t="shared" si="317"/>
        <v>X</v>
      </c>
      <c r="AU491" s="79" t="str">
        <f t="shared" si="318"/>
        <v>O</v>
      </c>
      <c r="AV491" s="79" t="str">
        <f t="shared" si="319"/>
        <v>X</v>
      </c>
    </row>
    <row r="492" spans="1:48" s="37" customFormat="1" ht="12" x14ac:dyDescent="0.3">
      <c r="A492" s="74" t="s">
        <v>1812</v>
      </c>
      <c r="B492" s="75" t="s">
        <v>1804</v>
      </c>
      <c r="C492" s="85">
        <v>798</v>
      </c>
      <c r="D492" s="86">
        <v>162.30000000000001</v>
      </c>
      <c r="E492" s="87">
        <v>49</v>
      </c>
      <c r="F492" s="86">
        <v>134.4</v>
      </c>
      <c r="G492" s="17">
        <v>41</v>
      </c>
      <c r="H492" s="88">
        <v>63</v>
      </c>
      <c r="I492" s="89">
        <v>210000</v>
      </c>
      <c r="J492" s="89" t="s">
        <v>83</v>
      </c>
      <c r="K492" s="89">
        <v>105000</v>
      </c>
      <c r="L492" s="89" t="s">
        <v>71</v>
      </c>
      <c r="M492" s="90">
        <f t="shared" si="304"/>
        <v>105000</v>
      </c>
      <c r="N492" s="4">
        <f t="shared" si="305"/>
        <v>0.5</v>
      </c>
      <c r="O492" s="91">
        <f t="shared" si="306"/>
        <v>4285.7142857142853</v>
      </c>
      <c r="P492" s="91">
        <f t="shared" si="307"/>
        <v>2142.8571428571427</v>
      </c>
      <c r="Q492" s="79">
        <v>4</v>
      </c>
      <c r="R492" s="79">
        <v>2</v>
      </c>
      <c r="S492" s="79" t="s">
        <v>72</v>
      </c>
      <c r="T492" s="5">
        <v>162</v>
      </c>
      <c r="U492" s="9"/>
      <c r="W492" s="86">
        <f t="shared" si="321"/>
        <v>162.30000000000001</v>
      </c>
      <c r="X492" s="87">
        <f t="shared" si="321"/>
        <v>49</v>
      </c>
      <c r="Y492" s="92">
        <f t="shared" si="322"/>
        <v>63</v>
      </c>
      <c r="Z492" s="90">
        <f t="shared" si="322"/>
        <v>210000</v>
      </c>
      <c r="AA492" s="90">
        <f t="shared" si="308"/>
        <v>105000</v>
      </c>
      <c r="AB492" s="90">
        <f t="shared" si="320"/>
        <v>105000</v>
      </c>
      <c r="AC492" s="4">
        <f t="shared" si="320"/>
        <v>0.5</v>
      </c>
      <c r="AD492" s="91">
        <f t="shared" si="320"/>
        <v>4285.7142857142853</v>
      </c>
      <c r="AE492" s="79" t="str">
        <f t="shared" si="309"/>
        <v>계</v>
      </c>
      <c r="AF492" s="79" t="str">
        <f t="shared" si="310"/>
        <v>4/2</v>
      </c>
      <c r="AH492" s="20" t="str">
        <f t="shared" si="297"/>
        <v>수내동 파크타운서안</v>
      </c>
      <c r="AI492" s="87">
        <f t="shared" si="298"/>
        <v>49</v>
      </c>
      <c r="AJ492" s="79" t="str">
        <f t="shared" si="311"/>
        <v>A-</v>
      </c>
      <c r="AK492" s="79" t="s">
        <v>13</v>
      </c>
      <c r="AL492" s="79" t="s">
        <v>62</v>
      </c>
      <c r="AM492" s="79" t="s">
        <v>63</v>
      </c>
      <c r="AN492" s="79" t="str">
        <f t="shared" si="312"/>
        <v>C</v>
      </c>
      <c r="AO492" s="79" t="str">
        <f t="shared" si="313"/>
        <v>X</v>
      </c>
      <c r="AP492" s="79" t="str">
        <f t="shared" si="314"/>
        <v>X</v>
      </c>
      <c r="AQ492" s="79" t="str">
        <f t="shared" si="315"/>
        <v>X</v>
      </c>
      <c r="AR492" s="79" t="str">
        <f t="shared" si="316"/>
        <v>X</v>
      </c>
      <c r="AS492" s="79" t="s">
        <v>2</v>
      </c>
      <c r="AT492" s="79" t="str">
        <f t="shared" si="317"/>
        <v>X</v>
      </c>
      <c r="AU492" s="79" t="str">
        <f t="shared" si="318"/>
        <v>O</v>
      </c>
      <c r="AV492" s="79" t="str">
        <f t="shared" si="319"/>
        <v>X</v>
      </c>
    </row>
    <row r="493" spans="1:48" s="37" customFormat="1" ht="12" x14ac:dyDescent="0.3">
      <c r="A493" s="74" t="s">
        <v>1812</v>
      </c>
      <c r="B493" s="75" t="s">
        <v>1804</v>
      </c>
      <c r="C493" s="85">
        <v>798</v>
      </c>
      <c r="D493" s="86">
        <v>166.8</v>
      </c>
      <c r="E493" s="87">
        <v>50</v>
      </c>
      <c r="F493" s="86">
        <v>134.9</v>
      </c>
      <c r="G493" s="17">
        <v>41</v>
      </c>
      <c r="H493" s="88">
        <v>60</v>
      </c>
      <c r="I493" s="89">
        <v>188000</v>
      </c>
      <c r="J493" s="89" t="s">
        <v>66</v>
      </c>
      <c r="K493" s="89"/>
      <c r="L493" s="89"/>
      <c r="M493" s="90">
        <f t="shared" si="304"/>
        <v>188000</v>
      </c>
      <c r="N493" s="4">
        <f t="shared" si="305"/>
        <v>0</v>
      </c>
      <c r="O493" s="91">
        <f t="shared" si="306"/>
        <v>3760</v>
      </c>
      <c r="P493" s="91">
        <f t="shared" si="307"/>
        <v>0</v>
      </c>
      <c r="Q493" s="79">
        <v>4</v>
      </c>
      <c r="R493" s="79">
        <v>2</v>
      </c>
      <c r="S493" s="79" t="s">
        <v>72</v>
      </c>
      <c r="T493" s="5" t="s">
        <v>160</v>
      </c>
      <c r="U493" s="9"/>
      <c r="W493" s="86">
        <f t="shared" si="321"/>
        <v>166.8</v>
      </c>
      <c r="X493" s="87">
        <f t="shared" si="321"/>
        <v>50</v>
      </c>
      <c r="Y493" s="92">
        <f t="shared" si="322"/>
        <v>60</v>
      </c>
      <c r="Z493" s="90">
        <f t="shared" si="322"/>
        <v>188000</v>
      </c>
      <c r="AA493" s="90">
        <f t="shared" si="308"/>
        <v>0</v>
      </c>
      <c r="AB493" s="90">
        <f t="shared" si="320"/>
        <v>188000</v>
      </c>
      <c r="AC493" s="4">
        <f t="shared" si="320"/>
        <v>0</v>
      </c>
      <c r="AD493" s="91">
        <f t="shared" si="320"/>
        <v>3760</v>
      </c>
      <c r="AE493" s="79" t="str">
        <f t="shared" si="309"/>
        <v>계</v>
      </c>
      <c r="AF493" s="79" t="str">
        <f t="shared" si="310"/>
        <v>4/2</v>
      </c>
      <c r="AH493" s="20" t="str">
        <f t="shared" si="297"/>
        <v>수내동 파크타운서안</v>
      </c>
      <c r="AI493" s="87">
        <f t="shared" si="298"/>
        <v>50</v>
      </c>
      <c r="AJ493" s="79" t="str">
        <f t="shared" si="311"/>
        <v>A-</v>
      </c>
      <c r="AK493" s="79" t="s">
        <v>13</v>
      </c>
      <c r="AL493" s="79" t="s">
        <v>62</v>
      </c>
      <c r="AM493" s="79" t="s">
        <v>63</v>
      </c>
      <c r="AN493" s="79" t="str">
        <f t="shared" si="312"/>
        <v>C</v>
      </c>
      <c r="AO493" s="79" t="str">
        <f t="shared" si="313"/>
        <v>X</v>
      </c>
      <c r="AP493" s="79" t="str">
        <f t="shared" si="314"/>
        <v>X</v>
      </c>
      <c r="AQ493" s="79" t="str">
        <f t="shared" si="315"/>
        <v>X</v>
      </c>
      <c r="AR493" s="79" t="str">
        <f t="shared" si="316"/>
        <v>X</v>
      </c>
      <c r="AS493" s="79" t="s">
        <v>2</v>
      </c>
      <c r="AT493" s="79" t="str">
        <f t="shared" si="317"/>
        <v>X</v>
      </c>
      <c r="AU493" s="79" t="str">
        <f t="shared" si="318"/>
        <v>O</v>
      </c>
      <c r="AV493" s="79" t="str">
        <f t="shared" si="319"/>
        <v>X</v>
      </c>
    </row>
    <row r="494" spans="1:48" s="37" customFormat="1" ht="12" x14ac:dyDescent="0.3">
      <c r="A494" s="74" t="s">
        <v>1812</v>
      </c>
      <c r="B494" s="75" t="s">
        <v>1804</v>
      </c>
      <c r="C494" s="85">
        <v>798</v>
      </c>
      <c r="D494" s="86">
        <v>167.4</v>
      </c>
      <c r="E494" s="87">
        <v>51</v>
      </c>
      <c r="F494" s="86">
        <v>134.69999999999999</v>
      </c>
      <c r="G494" s="17">
        <v>41</v>
      </c>
      <c r="H494" s="88">
        <v>10</v>
      </c>
      <c r="I494" s="89"/>
      <c r="J494" s="89"/>
      <c r="K494" s="89">
        <v>135000</v>
      </c>
      <c r="L494" s="89" t="s">
        <v>59</v>
      </c>
      <c r="M494" s="90">
        <f t="shared" si="304"/>
        <v>-135000</v>
      </c>
      <c r="N494" s="4" t="str">
        <f t="shared" si="305"/>
        <v/>
      </c>
      <c r="O494" s="91">
        <f t="shared" si="306"/>
        <v>0</v>
      </c>
      <c r="P494" s="91">
        <f t="shared" si="307"/>
        <v>2647.0588235294117</v>
      </c>
      <c r="Q494" s="79">
        <v>4</v>
      </c>
      <c r="R494" s="79">
        <v>3</v>
      </c>
      <c r="S494" s="79" t="s">
        <v>72</v>
      </c>
      <c r="T494" s="5" t="s">
        <v>256</v>
      </c>
      <c r="U494" s="9"/>
      <c r="W494" s="86">
        <f t="shared" si="321"/>
        <v>167.4</v>
      </c>
      <c r="X494" s="87">
        <f t="shared" si="321"/>
        <v>51</v>
      </c>
      <c r="Y494" s="92">
        <f t="shared" si="322"/>
        <v>10</v>
      </c>
      <c r="Z494" s="90">
        <f t="shared" si="322"/>
        <v>0</v>
      </c>
      <c r="AA494" s="90">
        <f t="shared" si="308"/>
        <v>135000</v>
      </c>
      <c r="AB494" s="90">
        <f t="shared" si="320"/>
        <v>-135000</v>
      </c>
      <c r="AC494" s="4" t="str">
        <f t="shared" si="320"/>
        <v/>
      </c>
      <c r="AD494" s="91">
        <f t="shared" si="320"/>
        <v>0</v>
      </c>
      <c r="AE494" s="79" t="str">
        <f t="shared" si="309"/>
        <v>계</v>
      </c>
      <c r="AF494" s="79" t="str">
        <f t="shared" si="310"/>
        <v>4/3</v>
      </c>
      <c r="AH494" s="20" t="str">
        <f t="shared" si="297"/>
        <v>수내동 파크타운서안</v>
      </c>
      <c r="AI494" s="87">
        <f t="shared" si="298"/>
        <v>51</v>
      </c>
      <c r="AJ494" s="79" t="str">
        <f t="shared" si="311"/>
        <v>A-</v>
      </c>
      <c r="AK494" s="79" t="s">
        <v>13</v>
      </c>
      <c r="AL494" s="79" t="s">
        <v>62</v>
      </c>
      <c r="AM494" s="79" t="s">
        <v>63</v>
      </c>
      <c r="AN494" s="79" t="str">
        <f t="shared" si="312"/>
        <v>C</v>
      </c>
      <c r="AO494" s="79" t="str">
        <f t="shared" si="313"/>
        <v/>
      </c>
      <c r="AP494" s="79" t="str">
        <f t="shared" si="314"/>
        <v/>
      </c>
      <c r="AQ494" s="79" t="str">
        <f t="shared" si="315"/>
        <v>O</v>
      </c>
      <c r="AR494" s="79" t="str">
        <f t="shared" si="316"/>
        <v>O</v>
      </c>
      <c r="AS494" s="79" t="s">
        <v>2</v>
      </c>
      <c r="AT494" s="79" t="str">
        <f t="shared" si="317"/>
        <v>X</v>
      </c>
      <c r="AU494" s="79" t="str">
        <f t="shared" si="318"/>
        <v>O</v>
      </c>
      <c r="AV494" s="79" t="str">
        <f t="shared" si="319"/>
        <v/>
      </c>
    </row>
    <row r="495" spans="1:48" s="37" customFormat="1" ht="12" x14ac:dyDescent="0.3">
      <c r="A495" s="74" t="s">
        <v>1812</v>
      </c>
      <c r="B495" s="75" t="s">
        <v>1804</v>
      </c>
      <c r="C495" s="85">
        <v>798</v>
      </c>
      <c r="D495" s="86">
        <v>217.9</v>
      </c>
      <c r="E495" s="87">
        <v>66</v>
      </c>
      <c r="F495" s="86">
        <v>186.1</v>
      </c>
      <c r="G495" s="17">
        <v>56</v>
      </c>
      <c r="H495" s="88">
        <v>33</v>
      </c>
      <c r="I495" s="89"/>
      <c r="J495" s="89"/>
      <c r="K495" s="89">
        <v>130000</v>
      </c>
      <c r="L495" s="89" t="s">
        <v>71</v>
      </c>
      <c r="M495" s="90">
        <f t="shared" si="304"/>
        <v>-130000</v>
      </c>
      <c r="N495" s="4" t="str">
        <f t="shared" si="305"/>
        <v/>
      </c>
      <c r="O495" s="91">
        <f t="shared" si="306"/>
        <v>0</v>
      </c>
      <c r="P495" s="91">
        <f t="shared" si="307"/>
        <v>1969.6969696969697</v>
      </c>
      <c r="Q495" s="79">
        <v>5</v>
      </c>
      <c r="R495" s="79">
        <v>2</v>
      </c>
      <c r="S495" s="79" t="s">
        <v>72</v>
      </c>
      <c r="T495" s="5" t="s">
        <v>257</v>
      </c>
      <c r="U495" s="9"/>
      <c r="W495" s="86">
        <f t="shared" si="321"/>
        <v>217.9</v>
      </c>
      <c r="X495" s="87">
        <f t="shared" si="321"/>
        <v>66</v>
      </c>
      <c r="Y495" s="92">
        <f t="shared" si="322"/>
        <v>33</v>
      </c>
      <c r="Z495" s="90">
        <f t="shared" si="322"/>
        <v>0</v>
      </c>
      <c r="AA495" s="90">
        <f t="shared" si="308"/>
        <v>130000</v>
      </c>
      <c r="AB495" s="90">
        <f t="shared" si="320"/>
        <v>-130000</v>
      </c>
      <c r="AC495" s="4" t="str">
        <f t="shared" si="320"/>
        <v/>
      </c>
      <c r="AD495" s="91">
        <f t="shared" si="320"/>
        <v>0</v>
      </c>
      <c r="AE495" s="79" t="str">
        <f t="shared" si="309"/>
        <v>계</v>
      </c>
      <c r="AF495" s="79" t="str">
        <f t="shared" si="310"/>
        <v>5/2</v>
      </c>
      <c r="AH495" s="20" t="str">
        <f t="shared" si="297"/>
        <v>수내동 파크타운서안</v>
      </c>
      <c r="AI495" s="87">
        <f t="shared" si="298"/>
        <v>66</v>
      </c>
      <c r="AJ495" s="79" t="str">
        <f t="shared" si="311"/>
        <v>A-</v>
      </c>
      <c r="AK495" s="79" t="s">
        <v>13</v>
      </c>
      <c r="AL495" s="79" t="s">
        <v>62</v>
      </c>
      <c r="AM495" s="79" t="s">
        <v>63</v>
      </c>
      <c r="AN495" s="79" t="str">
        <f t="shared" si="312"/>
        <v>C</v>
      </c>
      <c r="AO495" s="79" t="str">
        <f t="shared" si="313"/>
        <v/>
      </c>
      <c r="AP495" s="79" t="str">
        <f t="shared" si="314"/>
        <v/>
      </c>
      <c r="AQ495" s="79" t="str">
        <f t="shared" si="315"/>
        <v>O</v>
      </c>
      <c r="AR495" s="79" t="str">
        <f t="shared" si="316"/>
        <v>O</v>
      </c>
      <c r="AS495" s="79" t="s">
        <v>2</v>
      </c>
      <c r="AT495" s="79" t="str">
        <f t="shared" si="317"/>
        <v>X</v>
      </c>
      <c r="AU495" s="79" t="str">
        <f t="shared" si="318"/>
        <v>O</v>
      </c>
      <c r="AV495" s="79" t="str">
        <f t="shared" si="319"/>
        <v/>
      </c>
    </row>
    <row r="496" spans="1:48" s="37" customFormat="1" ht="12" x14ac:dyDescent="0.3">
      <c r="A496" s="74" t="s">
        <v>1812</v>
      </c>
      <c r="B496" s="75" t="s">
        <v>1804</v>
      </c>
      <c r="C496" s="85">
        <v>798</v>
      </c>
      <c r="D496" s="86">
        <v>219.8</v>
      </c>
      <c r="E496" s="87">
        <v>66</v>
      </c>
      <c r="F496" s="86">
        <v>184.8</v>
      </c>
      <c r="G496" s="17">
        <v>56</v>
      </c>
      <c r="H496" s="88">
        <v>60</v>
      </c>
      <c r="I496" s="89">
        <v>195000</v>
      </c>
      <c r="J496" s="89" t="s">
        <v>71</v>
      </c>
      <c r="K496" s="89">
        <v>98000</v>
      </c>
      <c r="L496" s="89" t="s">
        <v>65</v>
      </c>
      <c r="M496" s="90">
        <f t="shared" si="304"/>
        <v>97000</v>
      </c>
      <c r="N496" s="4">
        <f t="shared" si="305"/>
        <v>0.50256410256410255</v>
      </c>
      <c r="O496" s="91">
        <f t="shared" si="306"/>
        <v>2954.5454545454545</v>
      </c>
      <c r="P496" s="91">
        <f t="shared" si="307"/>
        <v>1484.8484848484848</v>
      </c>
      <c r="Q496" s="79">
        <v>5</v>
      </c>
      <c r="R496" s="79">
        <v>2</v>
      </c>
      <c r="S496" s="79" t="s">
        <v>72</v>
      </c>
      <c r="T496" s="5" t="s">
        <v>258</v>
      </c>
      <c r="U496" s="9"/>
      <c r="W496" s="86">
        <f t="shared" si="321"/>
        <v>219.8</v>
      </c>
      <c r="X496" s="87">
        <f t="shared" si="321"/>
        <v>66</v>
      </c>
      <c r="Y496" s="92">
        <f t="shared" si="322"/>
        <v>60</v>
      </c>
      <c r="Z496" s="90">
        <f t="shared" si="322"/>
        <v>195000</v>
      </c>
      <c r="AA496" s="90">
        <f t="shared" si="308"/>
        <v>98000</v>
      </c>
      <c r="AB496" s="90">
        <f t="shared" si="320"/>
        <v>97000</v>
      </c>
      <c r="AC496" s="4">
        <f t="shared" si="320"/>
        <v>0.50256410256410255</v>
      </c>
      <c r="AD496" s="91">
        <f t="shared" si="320"/>
        <v>2954.5454545454545</v>
      </c>
      <c r="AE496" s="79" t="str">
        <f t="shared" si="309"/>
        <v>계</v>
      </c>
      <c r="AF496" s="79" t="str">
        <f t="shared" si="310"/>
        <v>5/2</v>
      </c>
      <c r="AH496" s="20" t="str">
        <f t="shared" si="297"/>
        <v>수내동 파크타운서안</v>
      </c>
      <c r="AI496" s="87">
        <f t="shared" si="298"/>
        <v>66</v>
      </c>
      <c r="AJ496" s="79" t="str">
        <f t="shared" si="311"/>
        <v>A-</v>
      </c>
      <c r="AK496" s="79" t="s">
        <v>13</v>
      </c>
      <c r="AL496" s="79" t="s">
        <v>62</v>
      </c>
      <c r="AM496" s="79" t="s">
        <v>63</v>
      </c>
      <c r="AN496" s="79" t="str">
        <f t="shared" si="312"/>
        <v>C</v>
      </c>
      <c r="AO496" s="79" t="str">
        <f t="shared" si="313"/>
        <v>X</v>
      </c>
      <c r="AP496" s="79" t="str">
        <f t="shared" si="314"/>
        <v>X</v>
      </c>
      <c r="AQ496" s="79" t="str">
        <f t="shared" si="315"/>
        <v>X</v>
      </c>
      <c r="AR496" s="79" t="str">
        <f t="shared" si="316"/>
        <v>X</v>
      </c>
      <c r="AS496" s="79" t="s">
        <v>2</v>
      </c>
      <c r="AT496" s="79" t="str">
        <f t="shared" si="317"/>
        <v>X</v>
      </c>
      <c r="AU496" s="79" t="str">
        <f t="shared" si="318"/>
        <v>O</v>
      </c>
      <c r="AV496" s="79" t="str">
        <f t="shared" si="319"/>
        <v>X</v>
      </c>
    </row>
    <row r="497" spans="1:48" s="37" customFormat="1" ht="12" x14ac:dyDescent="0.3">
      <c r="A497" s="74" t="s">
        <v>1812</v>
      </c>
      <c r="B497" s="75" t="s">
        <v>1804</v>
      </c>
      <c r="C497" s="85">
        <v>798</v>
      </c>
      <c r="D497" s="86">
        <v>229.5</v>
      </c>
      <c r="E497" s="87">
        <v>69</v>
      </c>
      <c r="F497" s="86">
        <v>191.5</v>
      </c>
      <c r="G497" s="17">
        <v>58</v>
      </c>
      <c r="H497" s="88">
        <v>8</v>
      </c>
      <c r="I497" s="89"/>
      <c r="J497" s="89"/>
      <c r="K497" s="89"/>
      <c r="L497" s="89"/>
      <c r="M497" s="90">
        <f t="shared" si="304"/>
        <v>0</v>
      </c>
      <c r="N497" s="4" t="str">
        <f t="shared" si="305"/>
        <v/>
      </c>
      <c r="O497" s="91">
        <f t="shared" si="306"/>
        <v>0</v>
      </c>
      <c r="P497" s="91">
        <f t="shared" si="307"/>
        <v>0</v>
      </c>
      <c r="Q497" s="79">
        <v>5</v>
      </c>
      <c r="R497" s="79">
        <v>3</v>
      </c>
      <c r="S497" s="79" t="s">
        <v>72</v>
      </c>
      <c r="T497" s="5" t="s">
        <v>252</v>
      </c>
      <c r="U497" s="9"/>
      <c r="W497" s="86">
        <f t="shared" si="321"/>
        <v>229.5</v>
      </c>
      <c r="X497" s="87">
        <f t="shared" si="321"/>
        <v>69</v>
      </c>
      <c r="Y497" s="92">
        <f t="shared" si="322"/>
        <v>8</v>
      </c>
      <c r="Z497" s="90">
        <f t="shared" si="322"/>
        <v>0</v>
      </c>
      <c r="AA497" s="90">
        <f t="shared" si="308"/>
        <v>0</v>
      </c>
      <c r="AB497" s="90">
        <f t="shared" si="320"/>
        <v>0</v>
      </c>
      <c r="AC497" s="4" t="str">
        <f t="shared" si="320"/>
        <v/>
      </c>
      <c r="AD497" s="91">
        <f t="shared" si="320"/>
        <v>0</v>
      </c>
      <c r="AE497" s="79" t="str">
        <f t="shared" si="309"/>
        <v>계</v>
      </c>
      <c r="AF497" s="79" t="str">
        <f t="shared" si="310"/>
        <v>5/3</v>
      </c>
      <c r="AH497" s="20" t="str">
        <f t="shared" si="297"/>
        <v>수내동 파크타운서안</v>
      </c>
      <c r="AI497" s="87">
        <f t="shared" si="298"/>
        <v>69</v>
      </c>
      <c r="AJ497" s="79" t="str">
        <f t="shared" si="311"/>
        <v>A-</v>
      </c>
      <c r="AK497" s="79" t="s">
        <v>13</v>
      </c>
      <c r="AL497" s="79" t="s">
        <v>62</v>
      </c>
      <c r="AM497" s="79" t="s">
        <v>63</v>
      </c>
      <c r="AN497" s="79" t="str">
        <f t="shared" si="312"/>
        <v>C</v>
      </c>
      <c r="AO497" s="79" t="str">
        <f t="shared" si="313"/>
        <v/>
      </c>
      <c r="AP497" s="79" t="str">
        <f t="shared" si="314"/>
        <v/>
      </c>
      <c r="AQ497" s="79" t="str">
        <f t="shared" si="315"/>
        <v>O</v>
      </c>
      <c r="AR497" s="79" t="str">
        <f t="shared" si="316"/>
        <v>O</v>
      </c>
      <c r="AS497" s="79" t="s">
        <v>2</v>
      </c>
      <c r="AT497" s="79" t="str">
        <f t="shared" si="317"/>
        <v>X</v>
      </c>
      <c r="AU497" s="79" t="str">
        <f t="shared" si="318"/>
        <v>O</v>
      </c>
      <c r="AV497" s="79" t="str">
        <f t="shared" si="319"/>
        <v/>
      </c>
    </row>
    <row r="498" spans="1:48" s="37" customFormat="1" ht="12" x14ac:dyDescent="0.3">
      <c r="A498" s="74" t="s">
        <v>1812</v>
      </c>
      <c r="B498" s="75" t="s">
        <v>1804</v>
      </c>
      <c r="C498" s="85">
        <v>798</v>
      </c>
      <c r="D498" s="86">
        <v>229.3</v>
      </c>
      <c r="E498" s="87">
        <v>69</v>
      </c>
      <c r="F498" s="86">
        <v>189.9</v>
      </c>
      <c r="G498" s="17">
        <v>57</v>
      </c>
      <c r="H498" s="88">
        <v>4</v>
      </c>
      <c r="I498" s="89"/>
      <c r="J498" s="89"/>
      <c r="K498" s="89"/>
      <c r="L498" s="89"/>
      <c r="M498" s="90">
        <f t="shared" si="304"/>
        <v>0</v>
      </c>
      <c r="N498" s="4" t="str">
        <f t="shared" si="305"/>
        <v/>
      </c>
      <c r="O498" s="91">
        <f t="shared" si="306"/>
        <v>0</v>
      </c>
      <c r="P498" s="91">
        <f t="shared" si="307"/>
        <v>0</v>
      </c>
      <c r="Q498" s="79">
        <v>5</v>
      </c>
      <c r="R498" s="79">
        <v>3</v>
      </c>
      <c r="S498" s="79" t="s">
        <v>72</v>
      </c>
      <c r="T498" s="5" t="s">
        <v>253</v>
      </c>
      <c r="U498" s="9"/>
      <c r="W498" s="86">
        <f t="shared" si="321"/>
        <v>229.3</v>
      </c>
      <c r="X498" s="87">
        <f t="shared" si="321"/>
        <v>69</v>
      </c>
      <c r="Y498" s="92">
        <f t="shared" si="322"/>
        <v>4</v>
      </c>
      <c r="Z498" s="90">
        <f t="shared" si="322"/>
        <v>0</v>
      </c>
      <c r="AA498" s="90">
        <f t="shared" si="308"/>
        <v>0</v>
      </c>
      <c r="AB498" s="90">
        <f t="shared" si="320"/>
        <v>0</v>
      </c>
      <c r="AC498" s="4" t="str">
        <f t="shared" si="320"/>
        <v/>
      </c>
      <c r="AD498" s="91">
        <f t="shared" si="320"/>
        <v>0</v>
      </c>
      <c r="AE498" s="79" t="str">
        <f t="shared" si="309"/>
        <v>계</v>
      </c>
      <c r="AF498" s="79" t="str">
        <f t="shared" si="310"/>
        <v>5/3</v>
      </c>
      <c r="AH498" s="20" t="str">
        <f t="shared" si="297"/>
        <v>수내동 파크타운서안</v>
      </c>
      <c r="AI498" s="87">
        <f t="shared" si="298"/>
        <v>69</v>
      </c>
      <c r="AJ498" s="79" t="str">
        <f t="shared" si="311"/>
        <v>A-</v>
      </c>
      <c r="AK498" s="79" t="s">
        <v>13</v>
      </c>
      <c r="AL498" s="79" t="s">
        <v>62</v>
      </c>
      <c r="AM498" s="79" t="s">
        <v>63</v>
      </c>
      <c r="AN498" s="79" t="str">
        <f t="shared" si="312"/>
        <v>C</v>
      </c>
      <c r="AO498" s="79" t="str">
        <f t="shared" si="313"/>
        <v/>
      </c>
      <c r="AP498" s="79" t="str">
        <f t="shared" si="314"/>
        <v/>
      </c>
      <c r="AQ498" s="79" t="str">
        <f t="shared" si="315"/>
        <v>O</v>
      </c>
      <c r="AR498" s="79" t="str">
        <f t="shared" si="316"/>
        <v>O</v>
      </c>
      <c r="AS498" s="79" t="s">
        <v>2</v>
      </c>
      <c r="AT498" s="79" t="str">
        <f t="shared" si="317"/>
        <v>X</v>
      </c>
      <c r="AU498" s="79" t="str">
        <f t="shared" si="318"/>
        <v>O</v>
      </c>
      <c r="AV498" s="79" t="str">
        <f t="shared" si="319"/>
        <v/>
      </c>
    </row>
    <row r="499" spans="1:48" s="37" customFormat="1" ht="12" x14ac:dyDescent="0.3">
      <c r="A499" s="74" t="s">
        <v>1813</v>
      </c>
      <c r="B499" s="75" t="s">
        <v>1797</v>
      </c>
      <c r="C499" s="85">
        <v>814</v>
      </c>
      <c r="D499" s="86">
        <v>113.3</v>
      </c>
      <c r="E499" s="87">
        <v>34</v>
      </c>
      <c r="F499" s="86">
        <v>91.4</v>
      </c>
      <c r="G499" s="17">
        <v>28</v>
      </c>
      <c r="H499" s="88">
        <v>8</v>
      </c>
      <c r="I499" s="89"/>
      <c r="J499" s="89"/>
      <c r="K499" s="89"/>
      <c r="L499" s="89"/>
      <c r="M499" s="90">
        <f t="shared" si="304"/>
        <v>0</v>
      </c>
      <c r="N499" s="4" t="str">
        <f t="shared" si="305"/>
        <v/>
      </c>
      <c r="O499" s="91">
        <f t="shared" si="306"/>
        <v>0</v>
      </c>
      <c r="P499" s="91">
        <f t="shared" si="307"/>
        <v>0</v>
      </c>
      <c r="Q499" s="79">
        <v>3</v>
      </c>
      <c r="R499" s="79">
        <v>2</v>
      </c>
      <c r="S499" s="79" t="s">
        <v>72</v>
      </c>
      <c r="T499" s="5">
        <v>113</v>
      </c>
      <c r="U499" s="9"/>
      <c r="W499" s="86">
        <f t="shared" si="321"/>
        <v>113.3</v>
      </c>
      <c r="X499" s="87">
        <f t="shared" si="321"/>
        <v>34</v>
      </c>
      <c r="Y499" s="92">
        <f t="shared" si="322"/>
        <v>8</v>
      </c>
      <c r="Z499" s="90">
        <f t="shared" si="322"/>
        <v>0</v>
      </c>
      <c r="AA499" s="90">
        <f t="shared" si="308"/>
        <v>0</v>
      </c>
      <c r="AB499" s="90">
        <f t="shared" si="320"/>
        <v>0</v>
      </c>
      <c r="AC499" s="4" t="str">
        <f t="shared" si="320"/>
        <v/>
      </c>
      <c r="AD499" s="91">
        <f t="shared" si="320"/>
        <v>0</v>
      </c>
      <c r="AE499" s="79" t="str">
        <f t="shared" si="309"/>
        <v>계</v>
      </c>
      <c r="AF499" s="79" t="str">
        <f t="shared" si="310"/>
        <v>3/2</v>
      </c>
      <c r="AH499" s="20" t="str">
        <f t="shared" si="297"/>
        <v>수내동 양지3,5단지금호,한양</v>
      </c>
      <c r="AI499" s="87">
        <f t="shared" si="298"/>
        <v>34</v>
      </c>
      <c r="AJ499" s="79" t="str">
        <f t="shared" si="311"/>
        <v>A-</v>
      </c>
      <c r="AK499" s="79" t="s">
        <v>13</v>
      </c>
      <c r="AL499" s="79" t="s">
        <v>62</v>
      </c>
      <c r="AM499" s="79" t="s">
        <v>63</v>
      </c>
      <c r="AN499" s="79" t="str">
        <f t="shared" si="312"/>
        <v>C</v>
      </c>
      <c r="AO499" s="79" t="str">
        <f t="shared" si="313"/>
        <v/>
      </c>
      <c r="AP499" s="79" t="str">
        <f t="shared" si="314"/>
        <v/>
      </c>
      <c r="AQ499" s="79" t="str">
        <f t="shared" si="315"/>
        <v>O</v>
      </c>
      <c r="AR499" s="79" t="str">
        <f t="shared" si="316"/>
        <v>O</v>
      </c>
      <c r="AS499" s="79" t="s">
        <v>2</v>
      </c>
      <c r="AT499" s="79" t="str">
        <f t="shared" si="317"/>
        <v>X</v>
      </c>
      <c r="AU499" s="79" t="str">
        <f t="shared" si="318"/>
        <v>O</v>
      </c>
      <c r="AV499" s="79" t="str">
        <f t="shared" si="319"/>
        <v/>
      </c>
    </row>
    <row r="500" spans="1:48" s="37" customFormat="1" ht="12" x14ac:dyDescent="0.3">
      <c r="A500" s="74" t="s">
        <v>1813</v>
      </c>
      <c r="B500" s="75" t="s">
        <v>1797</v>
      </c>
      <c r="C500" s="85">
        <v>814</v>
      </c>
      <c r="D500" s="86">
        <v>124.9</v>
      </c>
      <c r="E500" s="87">
        <v>38</v>
      </c>
      <c r="F500" s="86">
        <v>101.9</v>
      </c>
      <c r="G500" s="17">
        <v>31</v>
      </c>
      <c r="H500" s="88">
        <v>168</v>
      </c>
      <c r="I500" s="89">
        <v>175000</v>
      </c>
      <c r="J500" s="89" t="s">
        <v>66</v>
      </c>
      <c r="K500" s="89">
        <v>80000</v>
      </c>
      <c r="L500" s="89" t="s">
        <v>71</v>
      </c>
      <c r="M500" s="90">
        <f t="shared" si="304"/>
        <v>95000</v>
      </c>
      <c r="N500" s="4">
        <f t="shared" si="305"/>
        <v>0.45714285714285713</v>
      </c>
      <c r="O500" s="91">
        <f t="shared" si="306"/>
        <v>4605.2631578947367</v>
      </c>
      <c r="P500" s="91">
        <f t="shared" si="307"/>
        <v>2105.2631578947367</v>
      </c>
      <c r="Q500" s="79">
        <v>3</v>
      </c>
      <c r="R500" s="79">
        <v>2</v>
      </c>
      <c r="S500" s="79" t="s">
        <v>72</v>
      </c>
      <c r="T500" s="5" t="s">
        <v>92</v>
      </c>
      <c r="U500" s="9"/>
      <c r="W500" s="86">
        <f t="shared" si="321"/>
        <v>124.9</v>
      </c>
      <c r="X500" s="87">
        <f t="shared" si="321"/>
        <v>38</v>
      </c>
      <c r="Y500" s="92">
        <f t="shared" si="322"/>
        <v>168</v>
      </c>
      <c r="Z500" s="90">
        <f t="shared" si="322"/>
        <v>175000</v>
      </c>
      <c r="AA500" s="90">
        <f t="shared" si="308"/>
        <v>80000</v>
      </c>
      <c r="AB500" s="90">
        <f t="shared" ref="AB500:AD515" si="323">M500</f>
        <v>95000</v>
      </c>
      <c r="AC500" s="4">
        <f t="shared" si="323"/>
        <v>0.45714285714285713</v>
      </c>
      <c r="AD500" s="91">
        <f t="shared" si="323"/>
        <v>4605.2631578947367</v>
      </c>
      <c r="AE500" s="79" t="str">
        <f t="shared" si="309"/>
        <v>계</v>
      </c>
      <c r="AF500" s="79" t="str">
        <f t="shared" si="310"/>
        <v>3/2</v>
      </c>
      <c r="AH500" s="20" t="str">
        <f t="shared" si="297"/>
        <v>수내동 양지3,5단지금호,한양</v>
      </c>
      <c r="AI500" s="87">
        <f t="shared" si="298"/>
        <v>38</v>
      </c>
      <c r="AJ500" s="79" t="str">
        <f t="shared" si="311"/>
        <v>A-</v>
      </c>
      <c r="AK500" s="79" t="s">
        <v>13</v>
      </c>
      <c r="AL500" s="79" t="s">
        <v>62</v>
      </c>
      <c r="AM500" s="79" t="s">
        <v>63</v>
      </c>
      <c r="AN500" s="79" t="str">
        <f t="shared" si="312"/>
        <v>C</v>
      </c>
      <c r="AO500" s="79" t="str">
        <f t="shared" si="313"/>
        <v>X</v>
      </c>
      <c r="AP500" s="79" t="str">
        <f t="shared" si="314"/>
        <v>X</v>
      </c>
      <c r="AQ500" s="79" t="str">
        <f t="shared" si="315"/>
        <v>X</v>
      </c>
      <c r="AR500" s="79" t="str">
        <f t="shared" si="316"/>
        <v>X</v>
      </c>
      <c r="AS500" s="79" t="s">
        <v>2</v>
      </c>
      <c r="AT500" s="79" t="str">
        <f t="shared" si="317"/>
        <v>X</v>
      </c>
      <c r="AU500" s="79" t="str">
        <f t="shared" si="318"/>
        <v>O</v>
      </c>
      <c r="AV500" s="79" t="str">
        <f t="shared" si="319"/>
        <v>X</v>
      </c>
    </row>
    <row r="501" spans="1:48" s="37" customFormat="1" ht="12" x14ac:dyDescent="0.3">
      <c r="A501" s="74" t="s">
        <v>1813</v>
      </c>
      <c r="B501" s="75" t="s">
        <v>1797</v>
      </c>
      <c r="C501" s="85">
        <v>814</v>
      </c>
      <c r="D501" s="86">
        <v>126.4</v>
      </c>
      <c r="E501" s="87">
        <v>38</v>
      </c>
      <c r="F501" s="86">
        <v>101.9</v>
      </c>
      <c r="G501" s="17">
        <v>31</v>
      </c>
      <c r="H501" s="88">
        <v>188</v>
      </c>
      <c r="I501" s="89">
        <v>175000</v>
      </c>
      <c r="J501" s="89" t="s">
        <v>65</v>
      </c>
      <c r="K501" s="89">
        <v>95000</v>
      </c>
      <c r="L501" s="89" t="s">
        <v>65</v>
      </c>
      <c r="M501" s="90">
        <f t="shared" si="304"/>
        <v>80000</v>
      </c>
      <c r="N501" s="4">
        <f t="shared" si="305"/>
        <v>0.54285714285714282</v>
      </c>
      <c r="O501" s="91">
        <f t="shared" si="306"/>
        <v>4605.2631578947367</v>
      </c>
      <c r="P501" s="91">
        <f t="shared" si="307"/>
        <v>2500</v>
      </c>
      <c r="Q501" s="79">
        <v>4</v>
      </c>
      <c r="R501" s="79">
        <v>2</v>
      </c>
      <c r="S501" s="79" t="s">
        <v>72</v>
      </c>
      <c r="T501" s="5" t="s">
        <v>176</v>
      </c>
      <c r="U501" s="9"/>
      <c r="W501" s="86">
        <f t="shared" si="321"/>
        <v>126.4</v>
      </c>
      <c r="X501" s="87">
        <f t="shared" si="321"/>
        <v>38</v>
      </c>
      <c r="Y501" s="92">
        <f t="shared" si="322"/>
        <v>188</v>
      </c>
      <c r="Z501" s="90">
        <f t="shared" si="322"/>
        <v>175000</v>
      </c>
      <c r="AA501" s="90">
        <f t="shared" si="308"/>
        <v>95000</v>
      </c>
      <c r="AB501" s="90">
        <f t="shared" si="323"/>
        <v>80000</v>
      </c>
      <c r="AC501" s="4">
        <f t="shared" si="323"/>
        <v>0.54285714285714282</v>
      </c>
      <c r="AD501" s="91">
        <f t="shared" si="323"/>
        <v>4605.2631578947367</v>
      </c>
      <c r="AE501" s="79" t="str">
        <f t="shared" si="309"/>
        <v>계</v>
      </c>
      <c r="AF501" s="79" t="str">
        <f t="shared" si="310"/>
        <v>4/2</v>
      </c>
      <c r="AH501" s="20" t="str">
        <f t="shared" si="297"/>
        <v>수내동 양지3,5단지금호,한양</v>
      </c>
      <c r="AI501" s="87">
        <f t="shared" si="298"/>
        <v>38</v>
      </c>
      <c r="AJ501" s="79" t="str">
        <f t="shared" si="311"/>
        <v>A-</v>
      </c>
      <c r="AK501" s="79" t="s">
        <v>13</v>
      </c>
      <c r="AL501" s="79" t="s">
        <v>62</v>
      </c>
      <c r="AM501" s="79" t="s">
        <v>63</v>
      </c>
      <c r="AN501" s="79" t="str">
        <f t="shared" si="312"/>
        <v>C</v>
      </c>
      <c r="AO501" s="79" t="str">
        <f t="shared" si="313"/>
        <v>X</v>
      </c>
      <c r="AP501" s="79" t="str">
        <f t="shared" si="314"/>
        <v>X</v>
      </c>
      <c r="AQ501" s="79" t="str">
        <f t="shared" si="315"/>
        <v>X</v>
      </c>
      <c r="AR501" s="79" t="str">
        <f t="shared" si="316"/>
        <v>X</v>
      </c>
      <c r="AS501" s="79" t="s">
        <v>2</v>
      </c>
      <c r="AT501" s="79" t="str">
        <f t="shared" si="317"/>
        <v>X</v>
      </c>
      <c r="AU501" s="79" t="str">
        <f t="shared" si="318"/>
        <v>O</v>
      </c>
      <c r="AV501" s="79" t="str">
        <f t="shared" si="319"/>
        <v>X</v>
      </c>
    </row>
    <row r="502" spans="1:48" s="37" customFormat="1" ht="12" x14ac:dyDescent="0.3">
      <c r="A502" s="74" t="s">
        <v>1813</v>
      </c>
      <c r="B502" s="75" t="s">
        <v>1797</v>
      </c>
      <c r="C502" s="85">
        <v>814</v>
      </c>
      <c r="D502" s="86">
        <v>138.9</v>
      </c>
      <c r="E502" s="87">
        <v>42</v>
      </c>
      <c r="F502" s="86">
        <v>114.5</v>
      </c>
      <c r="G502" s="17">
        <v>35</v>
      </c>
      <c r="H502" s="88">
        <v>6</v>
      </c>
      <c r="I502" s="89"/>
      <c r="J502" s="89"/>
      <c r="K502" s="89"/>
      <c r="L502" s="89"/>
      <c r="M502" s="90">
        <f t="shared" si="304"/>
        <v>0</v>
      </c>
      <c r="N502" s="4" t="str">
        <f t="shared" si="305"/>
        <v/>
      </c>
      <c r="O502" s="91">
        <f t="shared" si="306"/>
        <v>0</v>
      </c>
      <c r="P502" s="91">
        <f t="shared" si="307"/>
        <v>0</v>
      </c>
      <c r="Q502" s="79">
        <v>3</v>
      </c>
      <c r="R502" s="79">
        <v>2</v>
      </c>
      <c r="S502" s="79" t="s">
        <v>72</v>
      </c>
      <c r="T502" s="5">
        <v>138</v>
      </c>
      <c r="U502" s="9"/>
      <c r="W502" s="86">
        <f t="shared" si="321"/>
        <v>138.9</v>
      </c>
      <c r="X502" s="87">
        <f t="shared" si="321"/>
        <v>42</v>
      </c>
      <c r="Y502" s="92">
        <f t="shared" si="322"/>
        <v>6</v>
      </c>
      <c r="Z502" s="90">
        <f t="shared" si="322"/>
        <v>0</v>
      </c>
      <c r="AA502" s="90">
        <f t="shared" si="308"/>
        <v>0</v>
      </c>
      <c r="AB502" s="90">
        <f t="shared" si="323"/>
        <v>0</v>
      </c>
      <c r="AC502" s="4" t="str">
        <f t="shared" si="323"/>
        <v/>
      </c>
      <c r="AD502" s="91">
        <f t="shared" si="323"/>
        <v>0</v>
      </c>
      <c r="AE502" s="79" t="str">
        <f t="shared" si="309"/>
        <v>계</v>
      </c>
      <c r="AF502" s="79" t="str">
        <f t="shared" si="310"/>
        <v>3/2</v>
      </c>
      <c r="AH502" s="20" t="str">
        <f t="shared" si="297"/>
        <v>수내동 양지3,5단지금호,한양</v>
      </c>
      <c r="AI502" s="87">
        <f t="shared" si="298"/>
        <v>42</v>
      </c>
      <c r="AJ502" s="79" t="str">
        <f t="shared" si="311"/>
        <v>A-</v>
      </c>
      <c r="AK502" s="79" t="s">
        <v>13</v>
      </c>
      <c r="AL502" s="79" t="s">
        <v>62</v>
      </c>
      <c r="AM502" s="79" t="s">
        <v>63</v>
      </c>
      <c r="AN502" s="79" t="str">
        <f t="shared" si="312"/>
        <v>C</v>
      </c>
      <c r="AO502" s="79" t="str">
        <f t="shared" si="313"/>
        <v/>
      </c>
      <c r="AP502" s="79" t="str">
        <f t="shared" si="314"/>
        <v/>
      </c>
      <c r="AQ502" s="79" t="str">
        <f t="shared" si="315"/>
        <v>O</v>
      </c>
      <c r="AR502" s="79" t="str">
        <f t="shared" si="316"/>
        <v>O</v>
      </c>
      <c r="AS502" s="79" t="s">
        <v>2</v>
      </c>
      <c r="AT502" s="79" t="str">
        <f t="shared" si="317"/>
        <v>X</v>
      </c>
      <c r="AU502" s="79" t="str">
        <f t="shared" si="318"/>
        <v>O</v>
      </c>
      <c r="AV502" s="79" t="str">
        <f t="shared" si="319"/>
        <v/>
      </c>
    </row>
    <row r="503" spans="1:48" s="37" customFormat="1" ht="12" x14ac:dyDescent="0.3">
      <c r="A503" s="74" t="s">
        <v>1813</v>
      </c>
      <c r="B503" s="75" t="s">
        <v>1797</v>
      </c>
      <c r="C503" s="85">
        <v>814</v>
      </c>
      <c r="D503" s="86">
        <v>157.4</v>
      </c>
      <c r="E503" s="87">
        <v>48</v>
      </c>
      <c r="F503" s="86">
        <v>134.5</v>
      </c>
      <c r="G503" s="17">
        <v>41</v>
      </c>
      <c r="H503" s="88">
        <v>222</v>
      </c>
      <c r="I503" s="89">
        <v>192000</v>
      </c>
      <c r="J503" s="89" t="s">
        <v>78</v>
      </c>
      <c r="K503" s="89">
        <v>110000</v>
      </c>
      <c r="L503" s="89" t="s">
        <v>82</v>
      </c>
      <c r="M503" s="90">
        <f t="shared" si="304"/>
        <v>82000</v>
      </c>
      <c r="N503" s="4">
        <f t="shared" si="305"/>
        <v>0.57291666666666663</v>
      </c>
      <c r="O503" s="91">
        <f t="shared" si="306"/>
        <v>4000</v>
      </c>
      <c r="P503" s="91">
        <f t="shared" si="307"/>
        <v>2291.6666666666665</v>
      </c>
      <c r="Q503" s="79">
        <v>4</v>
      </c>
      <c r="R503" s="79">
        <v>2</v>
      </c>
      <c r="S503" s="79" t="s">
        <v>72</v>
      </c>
      <c r="T503" s="5" t="s">
        <v>126</v>
      </c>
      <c r="U503" s="9"/>
      <c r="W503" s="86">
        <f t="shared" si="321"/>
        <v>157.4</v>
      </c>
      <c r="X503" s="87">
        <f t="shared" si="321"/>
        <v>48</v>
      </c>
      <c r="Y503" s="92">
        <f t="shared" si="322"/>
        <v>222</v>
      </c>
      <c r="Z503" s="90">
        <f t="shared" si="322"/>
        <v>192000</v>
      </c>
      <c r="AA503" s="90">
        <f t="shared" si="308"/>
        <v>110000</v>
      </c>
      <c r="AB503" s="90">
        <f t="shared" si="323"/>
        <v>82000</v>
      </c>
      <c r="AC503" s="4">
        <f t="shared" si="323"/>
        <v>0.57291666666666663</v>
      </c>
      <c r="AD503" s="91">
        <f t="shared" si="323"/>
        <v>4000</v>
      </c>
      <c r="AE503" s="79" t="str">
        <f t="shared" si="309"/>
        <v>계</v>
      </c>
      <c r="AF503" s="79" t="str">
        <f t="shared" si="310"/>
        <v>4/2</v>
      </c>
      <c r="AH503" s="20" t="str">
        <f t="shared" si="297"/>
        <v>수내동 양지3,5단지금호,한양</v>
      </c>
      <c r="AI503" s="87">
        <f t="shared" si="298"/>
        <v>48</v>
      </c>
      <c r="AJ503" s="79" t="str">
        <f t="shared" si="311"/>
        <v>A-</v>
      </c>
      <c r="AK503" s="79" t="s">
        <v>13</v>
      </c>
      <c r="AL503" s="79" t="s">
        <v>62</v>
      </c>
      <c r="AM503" s="79" t="s">
        <v>63</v>
      </c>
      <c r="AN503" s="79" t="str">
        <f t="shared" si="312"/>
        <v>C</v>
      </c>
      <c r="AO503" s="79" t="str">
        <f t="shared" si="313"/>
        <v>X</v>
      </c>
      <c r="AP503" s="79" t="str">
        <f t="shared" si="314"/>
        <v>X</v>
      </c>
      <c r="AQ503" s="79" t="str">
        <f t="shared" si="315"/>
        <v>X</v>
      </c>
      <c r="AR503" s="79" t="str">
        <f t="shared" si="316"/>
        <v>X</v>
      </c>
      <c r="AS503" s="79" t="s">
        <v>2</v>
      </c>
      <c r="AT503" s="79" t="str">
        <f t="shared" si="317"/>
        <v>X</v>
      </c>
      <c r="AU503" s="79" t="str">
        <f t="shared" si="318"/>
        <v>O</v>
      </c>
      <c r="AV503" s="79" t="str">
        <f t="shared" si="319"/>
        <v>X</v>
      </c>
    </row>
    <row r="504" spans="1:48" s="37" customFormat="1" ht="12" x14ac:dyDescent="0.3">
      <c r="A504" s="74" t="s">
        <v>1813</v>
      </c>
      <c r="B504" s="75" t="s">
        <v>1797</v>
      </c>
      <c r="C504" s="85">
        <v>814</v>
      </c>
      <c r="D504" s="86">
        <v>163.19999999999999</v>
      </c>
      <c r="E504" s="87">
        <v>49</v>
      </c>
      <c r="F504" s="86">
        <v>134.6</v>
      </c>
      <c r="G504" s="17">
        <v>41</v>
      </c>
      <c r="H504" s="88">
        <v>198</v>
      </c>
      <c r="I504" s="89">
        <v>190000</v>
      </c>
      <c r="J504" s="89" t="s">
        <v>71</v>
      </c>
      <c r="K504" s="89">
        <v>100000</v>
      </c>
      <c r="L504" s="89" t="s">
        <v>82</v>
      </c>
      <c r="M504" s="90">
        <f t="shared" si="304"/>
        <v>90000</v>
      </c>
      <c r="N504" s="4">
        <f t="shared" si="305"/>
        <v>0.52631578947368418</v>
      </c>
      <c r="O504" s="91">
        <f t="shared" si="306"/>
        <v>3877.5510204081634</v>
      </c>
      <c r="P504" s="91">
        <f t="shared" si="307"/>
        <v>2040.8163265306123</v>
      </c>
      <c r="Q504" s="79">
        <v>4</v>
      </c>
      <c r="R504" s="79">
        <v>2</v>
      </c>
      <c r="S504" s="79" t="s">
        <v>72</v>
      </c>
      <c r="T504" s="5" t="s">
        <v>259</v>
      </c>
      <c r="U504" s="9"/>
      <c r="W504" s="86">
        <f t="shared" si="321"/>
        <v>163.19999999999999</v>
      </c>
      <c r="X504" s="87">
        <f t="shared" si="321"/>
        <v>49</v>
      </c>
      <c r="Y504" s="92">
        <f t="shared" si="322"/>
        <v>198</v>
      </c>
      <c r="Z504" s="90">
        <f t="shared" si="322"/>
        <v>190000</v>
      </c>
      <c r="AA504" s="90">
        <f t="shared" si="308"/>
        <v>100000</v>
      </c>
      <c r="AB504" s="90">
        <f t="shared" si="323"/>
        <v>90000</v>
      </c>
      <c r="AC504" s="4">
        <f t="shared" si="323"/>
        <v>0.52631578947368418</v>
      </c>
      <c r="AD504" s="91">
        <f t="shared" si="323"/>
        <v>3877.5510204081634</v>
      </c>
      <c r="AE504" s="79" t="str">
        <f t="shared" si="309"/>
        <v>계</v>
      </c>
      <c r="AF504" s="79" t="str">
        <f t="shared" si="310"/>
        <v>4/2</v>
      </c>
      <c r="AH504" s="20" t="str">
        <f t="shared" si="297"/>
        <v>수내동 양지3,5단지금호,한양</v>
      </c>
      <c r="AI504" s="87">
        <f t="shared" si="298"/>
        <v>49</v>
      </c>
      <c r="AJ504" s="79" t="str">
        <f t="shared" si="311"/>
        <v>A-</v>
      </c>
      <c r="AK504" s="79" t="s">
        <v>13</v>
      </c>
      <c r="AL504" s="79" t="s">
        <v>62</v>
      </c>
      <c r="AM504" s="79" t="s">
        <v>63</v>
      </c>
      <c r="AN504" s="79" t="str">
        <f t="shared" si="312"/>
        <v>C</v>
      </c>
      <c r="AO504" s="79" t="str">
        <f t="shared" si="313"/>
        <v>X</v>
      </c>
      <c r="AP504" s="79" t="str">
        <f t="shared" si="314"/>
        <v>X</v>
      </c>
      <c r="AQ504" s="79" t="str">
        <f t="shared" si="315"/>
        <v>X</v>
      </c>
      <c r="AR504" s="79" t="str">
        <f t="shared" si="316"/>
        <v>X</v>
      </c>
      <c r="AS504" s="79" t="s">
        <v>2</v>
      </c>
      <c r="AT504" s="79" t="str">
        <f t="shared" si="317"/>
        <v>X</v>
      </c>
      <c r="AU504" s="79" t="str">
        <f t="shared" si="318"/>
        <v>O</v>
      </c>
      <c r="AV504" s="79" t="str">
        <f t="shared" si="319"/>
        <v>X</v>
      </c>
    </row>
    <row r="505" spans="1:48" s="37" customFormat="1" ht="12" x14ac:dyDescent="0.3">
      <c r="A505" s="74" t="s">
        <v>1813</v>
      </c>
      <c r="B505" s="75" t="s">
        <v>1797</v>
      </c>
      <c r="C505" s="85">
        <v>814</v>
      </c>
      <c r="D505" s="86">
        <v>181</v>
      </c>
      <c r="E505" s="87">
        <v>55</v>
      </c>
      <c r="F505" s="86">
        <v>154.1</v>
      </c>
      <c r="G505" s="17">
        <v>47</v>
      </c>
      <c r="H505" s="88">
        <v>12</v>
      </c>
      <c r="I505" s="89"/>
      <c r="J505" s="89"/>
      <c r="K505" s="89"/>
      <c r="L505" s="89"/>
      <c r="M505" s="90">
        <f t="shared" si="304"/>
        <v>0</v>
      </c>
      <c r="N505" s="4" t="str">
        <f t="shared" si="305"/>
        <v/>
      </c>
      <c r="O505" s="91">
        <f t="shared" si="306"/>
        <v>0</v>
      </c>
      <c r="P505" s="91">
        <f t="shared" si="307"/>
        <v>0</v>
      </c>
      <c r="Q505" s="79">
        <v>4</v>
      </c>
      <c r="R505" s="79">
        <v>2</v>
      </c>
      <c r="S505" s="79" t="s">
        <v>72</v>
      </c>
      <c r="T505" s="5">
        <v>180</v>
      </c>
      <c r="U505" s="9"/>
      <c r="W505" s="86">
        <f t="shared" si="321"/>
        <v>181</v>
      </c>
      <c r="X505" s="87">
        <f t="shared" si="321"/>
        <v>55</v>
      </c>
      <c r="Y505" s="92">
        <f t="shared" si="322"/>
        <v>12</v>
      </c>
      <c r="Z505" s="90">
        <f t="shared" si="322"/>
        <v>0</v>
      </c>
      <c r="AA505" s="90">
        <f t="shared" si="308"/>
        <v>0</v>
      </c>
      <c r="AB505" s="90">
        <f t="shared" si="323"/>
        <v>0</v>
      </c>
      <c r="AC505" s="4" t="str">
        <f t="shared" si="323"/>
        <v/>
      </c>
      <c r="AD505" s="91">
        <f t="shared" si="323"/>
        <v>0</v>
      </c>
      <c r="AE505" s="79" t="str">
        <f t="shared" si="309"/>
        <v>계</v>
      </c>
      <c r="AF505" s="79" t="str">
        <f t="shared" si="310"/>
        <v>4/2</v>
      </c>
      <c r="AH505" s="20" t="str">
        <f t="shared" si="297"/>
        <v>수내동 양지3,5단지금호,한양</v>
      </c>
      <c r="AI505" s="87">
        <f t="shared" si="298"/>
        <v>55</v>
      </c>
      <c r="AJ505" s="79" t="str">
        <f t="shared" si="311"/>
        <v>A-</v>
      </c>
      <c r="AK505" s="79" t="s">
        <v>13</v>
      </c>
      <c r="AL505" s="79" t="s">
        <v>62</v>
      </c>
      <c r="AM505" s="79" t="s">
        <v>63</v>
      </c>
      <c r="AN505" s="79" t="str">
        <f t="shared" si="312"/>
        <v>C</v>
      </c>
      <c r="AO505" s="79" t="str">
        <f t="shared" si="313"/>
        <v/>
      </c>
      <c r="AP505" s="79" t="str">
        <f t="shared" si="314"/>
        <v/>
      </c>
      <c r="AQ505" s="79" t="str">
        <f t="shared" si="315"/>
        <v>O</v>
      </c>
      <c r="AR505" s="79" t="str">
        <f t="shared" si="316"/>
        <v>O</v>
      </c>
      <c r="AS505" s="79" t="s">
        <v>2</v>
      </c>
      <c r="AT505" s="79" t="str">
        <f t="shared" si="317"/>
        <v>X</v>
      </c>
      <c r="AU505" s="79" t="str">
        <f t="shared" si="318"/>
        <v>O</v>
      </c>
      <c r="AV505" s="79" t="str">
        <f t="shared" si="319"/>
        <v/>
      </c>
    </row>
    <row r="506" spans="1:48" s="37" customFormat="1" ht="12" x14ac:dyDescent="0.3">
      <c r="A506" s="74" t="s">
        <v>1813</v>
      </c>
      <c r="B506" s="75" t="s">
        <v>1797</v>
      </c>
      <c r="C506" s="85">
        <v>814</v>
      </c>
      <c r="D506" s="86">
        <v>224.9</v>
      </c>
      <c r="E506" s="87">
        <v>68</v>
      </c>
      <c r="F506" s="86">
        <v>192.1</v>
      </c>
      <c r="G506" s="17">
        <v>58</v>
      </c>
      <c r="H506" s="88">
        <v>12</v>
      </c>
      <c r="I506" s="89"/>
      <c r="J506" s="89"/>
      <c r="K506" s="89"/>
      <c r="L506" s="89"/>
      <c r="M506" s="90">
        <f t="shared" si="304"/>
        <v>0</v>
      </c>
      <c r="N506" s="4" t="str">
        <f t="shared" si="305"/>
        <v/>
      </c>
      <c r="O506" s="91">
        <f t="shared" si="306"/>
        <v>0</v>
      </c>
      <c r="P506" s="91">
        <f t="shared" si="307"/>
        <v>0</v>
      </c>
      <c r="Q506" s="79">
        <v>4</v>
      </c>
      <c r="R506" s="79">
        <v>2</v>
      </c>
      <c r="S506" s="79" t="s">
        <v>72</v>
      </c>
      <c r="T506" s="5">
        <v>224</v>
      </c>
      <c r="U506" s="9"/>
      <c r="W506" s="86">
        <f t="shared" si="321"/>
        <v>224.9</v>
      </c>
      <c r="X506" s="87">
        <f t="shared" si="321"/>
        <v>68</v>
      </c>
      <c r="Y506" s="92">
        <f t="shared" si="322"/>
        <v>12</v>
      </c>
      <c r="Z506" s="90">
        <f t="shared" si="322"/>
        <v>0</v>
      </c>
      <c r="AA506" s="90">
        <f t="shared" si="308"/>
        <v>0</v>
      </c>
      <c r="AB506" s="90">
        <f t="shared" si="323"/>
        <v>0</v>
      </c>
      <c r="AC506" s="4" t="str">
        <f t="shared" si="323"/>
        <v/>
      </c>
      <c r="AD506" s="91">
        <f t="shared" si="323"/>
        <v>0</v>
      </c>
      <c r="AE506" s="79" t="str">
        <f t="shared" si="309"/>
        <v>계</v>
      </c>
      <c r="AF506" s="79" t="str">
        <f t="shared" si="310"/>
        <v>4/2</v>
      </c>
      <c r="AH506" s="20" t="str">
        <f t="shared" si="297"/>
        <v>수내동 양지3,5단지금호,한양</v>
      </c>
      <c r="AI506" s="87">
        <f t="shared" si="298"/>
        <v>68</v>
      </c>
      <c r="AJ506" s="79" t="str">
        <f t="shared" si="311"/>
        <v>A-</v>
      </c>
      <c r="AK506" s="79" t="s">
        <v>13</v>
      </c>
      <c r="AL506" s="79" t="s">
        <v>62</v>
      </c>
      <c r="AM506" s="79" t="s">
        <v>63</v>
      </c>
      <c r="AN506" s="79" t="str">
        <f t="shared" si="312"/>
        <v>C</v>
      </c>
      <c r="AO506" s="79" t="str">
        <f t="shared" si="313"/>
        <v/>
      </c>
      <c r="AP506" s="79" t="str">
        <f t="shared" si="314"/>
        <v/>
      </c>
      <c r="AQ506" s="79" t="str">
        <f t="shared" si="315"/>
        <v>O</v>
      </c>
      <c r="AR506" s="79" t="str">
        <f t="shared" si="316"/>
        <v>O</v>
      </c>
      <c r="AS506" s="79" t="s">
        <v>2</v>
      </c>
      <c r="AT506" s="79" t="str">
        <f t="shared" si="317"/>
        <v>X</v>
      </c>
      <c r="AU506" s="79" t="str">
        <f t="shared" si="318"/>
        <v>O</v>
      </c>
      <c r="AV506" s="79" t="str">
        <f t="shared" si="319"/>
        <v/>
      </c>
    </row>
    <row r="507" spans="1:48" s="37" customFormat="1" ht="12" x14ac:dyDescent="0.3">
      <c r="A507" s="74" t="s">
        <v>2106</v>
      </c>
      <c r="B507" s="75" t="s">
        <v>1814</v>
      </c>
      <c r="C507" s="85">
        <v>918</v>
      </c>
      <c r="D507" s="86">
        <v>103.4</v>
      </c>
      <c r="E507" s="87">
        <v>31</v>
      </c>
      <c r="F507" s="86">
        <v>84.9</v>
      </c>
      <c r="G507" s="17">
        <v>26</v>
      </c>
      <c r="H507" s="88">
        <v>246</v>
      </c>
      <c r="I507" s="89">
        <v>165000</v>
      </c>
      <c r="J507" s="89" t="s">
        <v>66</v>
      </c>
      <c r="K507" s="89">
        <v>90000</v>
      </c>
      <c r="L507" s="89" t="s">
        <v>65</v>
      </c>
      <c r="M507" s="90">
        <f>I507-K507</f>
        <v>75000</v>
      </c>
      <c r="N507" s="4">
        <f>IF(ISERROR(K507/I507),"",K507/I507)</f>
        <v>0.54545454545454541</v>
      </c>
      <c r="O507" s="91">
        <f>I507/E507</f>
        <v>5322.5806451612907</v>
      </c>
      <c r="P507" s="91">
        <f>K507/E507</f>
        <v>2903.2258064516127</v>
      </c>
      <c r="Q507" s="79">
        <v>3</v>
      </c>
      <c r="R507" s="79">
        <v>2</v>
      </c>
      <c r="S507" s="79" t="s">
        <v>72</v>
      </c>
      <c r="T507" s="5">
        <v>103</v>
      </c>
      <c r="U507" s="9"/>
      <c r="W507" s="86">
        <f t="shared" ref="W507:X522" si="324">D507</f>
        <v>103.4</v>
      </c>
      <c r="X507" s="87">
        <f t="shared" si="324"/>
        <v>31</v>
      </c>
      <c r="Y507" s="92">
        <f t="shared" ref="Y507:Z522" si="325">H507</f>
        <v>246</v>
      </c>
      <c r="Z507" s="90">
        <f t="shared" si="325"/>
        <v>165000</v>
      </c>
      <c r="AA507" s="90">
        <f>K507</f>
        <v>90000</v>
      </c>
      <c r="AB507" s="90">
        <f t="shared" si="323"/>
        <v>75000</v>
      </c>
      <c r="AC507" s="4">
        <f t="shared" si="323"/>
        <v>0.54545454545454541</v>
      </c>
      <c r="AD507" s="91">
        <f t="shared" si="323"/>
        <v>5322.5806451612907</v>
      </c>
      <c r="AE507" s="79" t="str">
        <f>S507</f>
        <v>계</v>
      </c>
      <c r="AF507" s="79" t="str">
        <f>Q507&amp;"/"&amp;R507</f>
        <v>3/2</v>
      </c>
      <c r="AH507" s="20" t="str">
        <f t="shared" si="297"/>
        <v>수내동 양지1단지금호</v>
      </c>
      <c r="AI507" s="87">
        <f t="shared" si="298"/>
        <v>31</v>
      </c>
      <c r="AJ507" s="79" t="str">
        <f>IF(AI507="","",$AJ$2)</f>
        <v>A-</v>
      </c>
      <c r="AK507" s="79" t="s">
        <v>13</v>
      </c>
      <c r="AL507" s="79" t="s">
        <v>62</v>
      </c>
      <c r="AM507" s="79" t="s">
        <v>63</v>
      </c>
      <c r="AN507" s="79" t="str">
        <f>IF(AI507="","",$AN$2)</f>
        <v>C</v>
      </c>
      <c r="AO507" s="79" t="str">
        <f>IF(N507="","",IF(N507&gt;=$AO$1/100,"O","X"))</f>
        <v>X</v>
      </c>
      <c r="AP507" s="79" t="str">
        <f>IF(I507="","",IF(I507&lt;=$AP$1,"O","X"))</f>
        <v>X</v>
      </c>
      <c r="AQ507" s="79" t="str">
        <f>IF(O507="","",IF(O507&lt;=$AQ$1,"O","X"))</f>
        <v>X</v>
      </c>
      <c r="AR507" s="79" t="str">
        <f>IF(M507="","",IF(M507&lt;=$AR$1,"O","X"))</f>
        <v>X</v>
      </c>
      <c r="AS507" s="79" t="s">
        <v>2</v>
      </c>
      <c r="AT507" s="79" t="str">
        <f>IF(OR(F507="",AI507=""),"",IF(AND((F507&lt;=85),(AI507&gt;=15)),"O","X"))</f>
        <v>O</v>
      </c>
      <c r="AU507" s="79" t="str">
        <f>IF(C507="","",IF(C507&gt;=$AU$1,"O","X"))</f>
        <v>O</v>
      </c>
      <c r="AV507" s="79" t="str">
        <f>IF(AO507="","",IF(AND(AO507="O",AP507="O",AR507="O",AT507="O",AU507="O"),"후보","X"))</f>
        <v>X</v>
      </c>
    </row>
    <row r="508" spans="1:48" s="37" customFormat="1" ht="12" x14ac:dyDescent="0.3">
      <c r="A508" s="74" t="s">
        <v>2106</v>
      </c>
      <c r="B508" s="75" t="s">
        <v>1814</v>
      </c>
      <c r="C508" s="85">
        <v>918</v>
      </c>
      <c r="D508" s="86">
        <v>158</v>
      </c>
      <c r="E508" s="87">
        <v>48</v>
      </c>
      <c r="F508" s="86">
        <v>133.80000000000001</v>
      </c>
      <c r="G508" s="17">
        <v>40</v>
      </c>
      <c r="H508" s="88">
        <v>422</v>
      </c>
      <c r="I508" s="89">
        <v>220000</v>
      </c>
      <c r="J508" s="89" t="s">
        <v>78</v>
      </c>
      <c r="K508" s="89">
        <v>115000</v>
      </c>
      <c r="L508" s="89" t="s">
        <v>82</v>
      </c>
      <c r="M508" s="90">
        <f>I508-K508</f>
        <v>105000</v>
      </c>
      <c r="N508" s="4">
        <f>IF(ISERROR(K508/I508),"",K508/I508)</f>
        <v>0.52272727272727271</v>
      </c>
      <c r="O508" s="91">
        <f>I508/E508</f>
        <v>4583.333333333333</v>
      </c>
      <c r="P508" s="91">
        <f>K508/E508</f>
        <v>2395.8333333333335</v>
      </c>
      <c r="Q508" s="79">
        <v>4</v>
      </c>
      <c r="R508" s="79">
        <v>2</v>
      </c>
      <c r="S508" s="79" t="s">
        <v>72</v>
      </c>
      <c r="T508" s="5">
        <v>157</v>
      </c>
      <c r="U508" s="9"/>
      <c r="W508" s="86">
        <f t="shared" si="324"/>
        <v>158</v>
      </c>
      <c r="X508" s="87">
        <f t="shared" si="324"/>
        <v>48</v>
      </c>
      <c r="Y508" s="92">
        <f t="shared" si="325"/>
        <v>422</v>
      </c>
      <c r="Z508" s="90">
        <f t="shared" si="325"/>
        <v>220000</v>
      </c>
      <c r="AA508" s="90">
        <f>K508</f>
        <v>115000</v>
      </c>
      <c r="AB508" s="90">
        <f t="shared" si="323"/>
        <v>105000</v>
      </c>
      <c r="AC508" s="4">
        <f t="shared" si="323"/>
        <v>0.52272727272727271</v>
      </c>
      <c r="AD508" s="91">
        <f t="shared" si="323"/>
        <v>4583.333333333333</v>
      </c>
      <c r="AE508" s="79" t="str">
        <f>S508</f>
        <v>계</v>
      </c>
      <c r="AF508" s="79" t="str">
        <f>Q508&amp;"/"&amp;R508</f>
        <v>4/2</v>
      </c>
      <c r="AH508" s="20" t="str">
        <f t="shared" si="297"/>
        <v>수내동 양지1단지금호</v>
      </c>
      <c r="AI508" s="87">
        <f t="shared" si="298"/>
        <v>48</v>
      </c>
      <c r="AJ508" s="79" t="str">
        <f>IF(AI508="","",$AJ$2)</f>
        <v>A-</v>
      </c>
      <c r="AK508" s="79" t="s">
        <v>13</v>
      </c>
      <c r="AL508" s="79" t="s">
        <v>62</v>
      </c>
      <c r="AM508" s="79" t="s">
        <v>63</v>
      </c>
      <c r="AN508" s="79" t="str">
        <f>IF(AI508="","",$AN$2)</f>
        <v>C</v>
      </c>
      <c r="AO508" s="79" t="str">
        <f>IF(N508="","",IF(N508&gt;=$AO$1/100,"O","X"))</f>
        <v>X</v>
      </c>
      <c r="AP508" s="79" t="str">
        <f>IF(I508="","",IF(I508&lt;=$AP$1,"O","X"))</f>
        <v>X</v>
      </c>
      <c r="AQ508" s="79" t="str">
        <f>IF(O508="","",IF(O508&lt;=$AQ$1,"O","X"))</f>
        <v>X</v>
      </c>
      <c r="AR508" s="79" t="str">
        <f>IF(M508="","",IF(M508&lt;=$AR$1,"O","X"))</f>
        <v>X</v>
      </c>
      <c r="AS508" s="79" t="s">
        <v>2</v>
      </c>
      <c r="AT508" s="79" t="str">
        <f>IF(OR(F508="",AI508=""),"",IF(AND((F508&lt;=85),(AI508&gt;=15)),"O","X"))</f>
        <v>X</v>
      </c>
      <c r="AU508" s="79" t="str">
        <f>IF(C508="","",IF(C508&gt;=$AU$1,"O","X"))</f>
        <v>O</v>
      </c>
      <c r="AV508" s="79" t="str">
        <f>IF(AO508="","",IF(AND(AO508="O",AP508="O",AR508="O",AT508="O",AU508="O"),"후보","X"))</f>
        <v>X</v>
      </c>
    </row>
    <row r="509" spans="1:48" s="37" customFormat="1" ht="12" x14ac:dyDescent="0.3">
      <c r="A509" s="74" t="s">
        <v>2106</v>
      </c>
      <c r="B509" s="75" t="s">
        <v>1814</v>
      </c>
      <c r="C509" s="85">
        <v>918</v>
      </c>
      <c r="D509" s="86">
        <v>197.1</v>
      </c>
      <c r="E509" s="87">
        <v>60</v>
      </c>
      <c r="F509" s="86">
        <v>164.3</v>
      </c>
      <c r="G509" s="17">
        <v>50</v>
      </c>
      <c r="H509" s="88">
        <v>172</v>
      </c>
      <c r="I509" s="89"/>
      <c r="J509" s="89"/>
      <c r="K509" s="89"/>
      <c r="L509" s="89"/>
      <c r="M509" s="90">
        <f>I509-K509</f>
        <v>0</v>
      </c>
      <c r="N509" s="4" t="str">
        <f>IF(ISERROR(K509/I509),"",K509/I509)</f>
        <v/>
      </c>
      <c r="O509" s="91">
        <f>I509/E509</f>
        <v>0</v>
      </c>
      <c r="P509" s="91">
        <f>K509/E509</f>
        <v>0</v>
      </c>
      <c r="Q509" s="79">
        <v>5</v>
      </c>
      <c r="R509" s="79">
        <v>2</v>
      </c>
      <c r="S509" s="79" t="s">
        <v>72</v>
      </c>
      <c r="T509" s="5">
        <v>197</v>
      </c>
      <c r="U509" s="9"/>
      <c r="W509" s="86">
        <f t="shared" si="324"/>
        <v>197.1</v>
      </c>
      <c r="X509" s="87">
        <f t="shared" si="324"/>
        <v>60</v>
      </c>
      <c r="Y509" s="92">
        <f t="shared" si="325"/>
        <v>172</v>
      </c>
      <c r="Z509" s="90">
        <f t="shared" si="325"/>
        <v>0</v>
      </c>
      <c r="AA509" s="90">
        <f>K509</f>
        <v>0</v>
      </c>
      <c r="AB509" s="90">
        <f t="shared" si="323"/>
        <v>0</v>
      </c>
      <c r="AC509" s="4" t="str">
        <f t="shared" si="323"/>
        <v/>
      </c>
      <c r="AD509" s="91">
        <f t="shared" si="323"/>
        <v>0</v>
      </c>
      <c r="AE509" s="79" t="str">
        <f>S509</f>
        <v>계</v>
      </c>
      <c r="AF509" s="79" t="str">
        <f>Q509&amp;"/"&amp;R509</f>
        <v>5/2</v>
      </c>
      <c r="AH509" s="20" t="str">
        <f t="shared" si="297"/>
        <v>수내동 양지1단지금호</v>
      </c>
      <c r="AI509" s="87">
        <f t="shared" si="298"/>
        <v>60</v>
      </c>
      <c r="AJ509" s="79" t="str">
        <f>IF(AI509="","",$AJ$2)</f>
        <v>A-</v>
      </c>
      <c r="AK509" s="79" t="s">
        <v>13</v>
      </c>
      <c r="AL509" s="79" t="s">
        <v>62</v>
      </c>
      <c r="AM509" s="79" t="s">
        <v>63</v>
      </c>
      <c r="AN509" s="79" t="str">
        <f>IF(AI509="","",$AN$2)</f>
        <v>C</v>
      </c>
      <c r="AO509" s="79" t="str">
        <f>IF(N509="","",IF(N509&gt;=$AO$1/100,"O","X"))</f>
        <v/>
      </c>
      <c r="AP509" s="79" t="str">
        <f>IF(I509="","",IF(I509&lt;=$AP$1,"O","X"))</f>
        <v/>
      </c>
      <c r="AQ509" s="79" t="str">
        <f>IF(O509="","",IF(O509&lt;=$AQ$1,"O","X"))</f>
        <v>O</v>
      </c>
      <c r="AR509" s="79" t="str">
        <f>IF(M509="","",IF(M509&lt;=$AR$1,"O","X"))</f>
        <v>O</v>
      </c>
      <c r="AS509" s="79" t="s">
        <v>2</v>
      </c>
      <c r="AT509" s="79" t="str">
        <f>IF(OR(F509="",AI509=""),"",IF(AND((F509&lt;=85),(AI509&gt;=15)),"O","X"))</f>
        <v>X</v>
      </c>
      <c r="AU509" s="79" t="str">
        <f>IF(C509="","",IF(C509&gt;=$AU$1,"O","X"))</f>
        <v>O</v>
      </c>
      <c r="AV509" s="79" t="str">
        <f>IF(AO509="","",IF(AND(AO509="O",AP509="O",AR509="O",AT509="O",AU509="O"),"후보","X"))</f>
        <v/>
      </c>
    </row>
    <row r="510" spans="1:48" s="37" customFormat="1" ht="12" x14ac:dyDescent="0.3">
      <c r="A510" s="74" t="s">
        <v>2106</v>
      </c>
      <c r="B510" s="75" t="s">
        <v>1814</v>
      </c>
      <c r="C510" s="85">
        <v>918</v>
      </c>
      <c r="D510" s="86">
        <v>227.3</v>
      </c>
      <c r="E510" s="87">
        <v>69</v>
      </c>
      <c r="F510" s="86">
        <v>198.5</v>
      </c>
      <c r="G510" s="17">
        <v>60</v>
      </c>
      <c r="H510" s="88">
        <v>50</v>
      </c>
      <c r="I510" s="89"/>
      <c r="J510" s="89"/>
      <c r="K510" s="89"/>
      <c r="L510" s="89"/>
      <c r="M510" s="90">
        <f>I510-K510</f>
        <v>0</v>
      </c>
      <c r="N510" s="4" t="str">
        <f>IF(ISERROR(K510/I510),"",K510/I510)</f>
        <v/>
      </c>
      <c r="O510" s="91">
        <f>I510/E510</f>
        <v>0</v>
      </c>
      <c r="P510" s="91">
        <f>K510/E510</f>
        <v>0</v>
      </c>
      <c r="Q510" s="79">
        <v>6</v>
      </c>
      <c r="R510" s="79">
        <v>2</v>
      </c>
      <c r="S510" s="79" t="s">
        <v>72</v>
      </c>
      <c r="T510" s="5" t="s">
        <v>260</v>
      </c>
      <c r="U510" s="9"/>
      <c r="W510" s="86">
        <f t="shared" si="324"/>
        <v>227.3</v>
      </c>
      <c r="X510" s="87">
        <f t="shared" si="324"/>
        <v>69</v>
      </c>
      <c r="Y510" s="92">
        <f t="shared" si="325"/>
        <v>50</v>
      </c>
      <c r="Z510" s="90">
        <f t="shared" si="325"/>
        <v>0</v>
      </c>
      <c r="AA510" s="90">
        <f>K510</f>
        <v>0</v>
      </c>
      <c r="AB510" s="90">
        <f t="shared" si="323"/>
        <v>0</v>
      </c>
      <c r="AC510" s="4" t="str">
        <f t="shared" si="323"/>
        <v/>
      </c>
      <c r="AD510" s="91">
        <f t="shared" si="323"/>
        <v>0</v>
      </c>
      <c r="AE510" s="79" t="str">
        <f>S510</f>
        <v>계</v>
      </c>
      <c r="AF510" s="79" t="str">
        <f>Q510&amp;"/"&amp;R510</f>
        <v>6/2</v>
      </c>
      <c r="AH510" s="20" t="str">
        <f t="shared" si="297"/>
        <v>수내동 양지1단지금호</v>
      </c>
      <c r="AI510" s="87">
        <f t="shared" si="298"/>
        <v>69</v>
      </c>
      <c r="AJ510" s="79" t="str">
        <f>IF(AI510="","",$AJ$2)</f>
        <v>A-</v>
      </c>
      <c r="AK510" s="79" t="s">
        <v>13</v>
      </c>
      <c r="AL510" s="79" t="s">
        <v>62</v>
      </c>
      <c r="AM510" s="79" t="s">
        <v>63</v>
      </c>
      <c r="AN510" s="79" t="str">
        <f>IF(AI510="","",$AN$2)</f>
        <v>C</v>
      </c>
      <c r="AO510" s="79" t="str">
        <f>IF(N510="","",IF(N510&gt;=$AO$1/100,"O","X"))</f>
        <v/>
      </c>
      <c r="AP510" s="79" t="str">
        <f>IF(I510="","",IF(I510&lt;=$AP$1,"O","X"))</f>
        <v/>
      </c>
      <c r="AQ510" s="79" t="str">
        <f>IF(O510="","",IF(O510&lt;=$AQ$1,"O","X"))</f>
        <v>O</v>
      </c>
      <c r="AR510" s="79" t="str">
        <f>IF(M510="","",IF(M510&lt;=$AR$1,"O","X"))</f>
        <v>O</v>
      </c>
      <c r="AS510" s="79" t="s">
        <v>2</v>
      </c>
      <c r="AT510" s="79" t="str">
        <f>IF(OR(F510="",AI510=""),"",IF(AND((F510&lt;=85),(AI510&gt;=15)),"O","X"))</f>
        <v>X</v>
      </c>
      <c r="AU510" s="79" t="str">
        <f>IF(C510="","",IF(C510&gt;=$AU$1,"O","X"))</f>
        <v>O</v>
      </c>
      <c r="AV510" s="79" t="str">
        <f>IF(AO510="","",IF(AND(AO510="O",AP510="O",AR510="O",AT510="O",AU510="O"),"후보","X"))</f>
        <v/>
      </c>
    </row>
    <row r="511" spans="1:48" s="37" customFormat="1" ht="12" x14ac:dyDescent="0.3">
      <c r="A511" s="74" t="s">
        <v>2106</v>
      </c>
      <c r="B511" s="75" t="s">
        <v>1814</v>
      </c>
      <c r="C511" s="85">
        <v>918</v>
      </c>
      <c r="D511" s="86">
        <v>228.8</v>
      </c>
      <c r="E511" s="87">
        <v>69</v>
      </c>
      <c r="F511" s="86">
        <v>193.9</v>
      </c>
      <c r="G511" s="17">
        <v>59</v>
      </c>
      <c r="H511" s="88">
        <v>28</v>
      </c>
      <c r="I511" s="89"/>
      <c r="J511" s="89"/>
      <c r="K511" s="89"/>
      <c r="L511" s="89"/>
      <c r="M511" s="90">
        <f>I511-K511</f>
        <v>0</v>
      </c>
      <c r="N511" s="4" t="str">
        <f>IF(ISERROR(K511/I511),"",K511/I511)</f>
        <v/>
      </c>
      <c r="O511" s="91">
        <f>I511/E511</f>
        <v>0</v>
      </c>
      <c r="P511" s="91">
        <f>K511/E511</f>
        <v>0</v>
      </c>
      <c r="Q511" s="79">
        <v>5</v>
      </c>
      <c r="R511" s="79">
        <v>3</v>
      </c>
      <c r="S511" s="79" t="s">
        <v>72</v>
      </c>
      <c r="T511" s="5" t="s">
        <v>261</v>
      </c>
      <c r="U511" s="9"/>
      <c r="W511" s="86">
        <f t="shared" si="324"/>
        <v>228.8</v>
      </c>
      <c r="X511" s="87">
        <f t="shared" si="324"/>
        <v>69</v>
      </c>
      <c r="Y511" s="92">
        <f t="shared" si="325"/>
        <v>28</v>
      </c>
      <c r="Z511" s="90">
        <f t="shared" si="325"/>
        <v>0</v>
      </c>
      <c r="AA511" s="90">
        <f>K511</f>
        <v>0</v>
      </c>
      <c r="AB511" s="90">
        <f t="shared" si="323"/>
        <v>0</v>
      </c>
      <c r="AC511" s="4" t="str">
        <f t="shared" si="323"/>
        <v/>
      </c>
      <c r="AD511" s="91">
        <f t="shared" si="323"/>
        <v>0</v>
      </c>
      <c r="AE511" s="79" t="str">
        <f>S511</f>
        <v>계</v>
      </c>
      <c r="AF511" s="79" t="str">
        <f>Q511&amp;"/"&amp;R511</f>
        <v>5/3</v>
      </c>
      <c r="AH511" s="20" t="str">
        <f t="shared" si="297"/>
        <v>수내동 양지1단지금호</v>
      </c>
      <c r="AI511" s="87">
        <f t="shared" si="298"/>
        <v>69</v>
      </c>
      <c r="AJ511" s="79" t="str">
        <f>IF(AI511="","",$AJ$2)</f>
        <v>A-</v>
      </c>
      <c r="AK511" s="79" t="s">
        <v>13</v>
      </c>
      <c r="AL511" s="79" t="s">
        <v>62</v>
      </c>
      <c r="AM511" s="79" t="s">
        <v>63</v>
      </c>
      <c r="AN511" s="79" t="str">
        <f>IF(AI511="","",$AN$2)</f>
        <v>C</v>
      </c>
      <c r="AO511" s="79" t="str">
        <f>IF(N511="","",IF(N511&gt;=$AO$1/100,"O","X"))</f>
        <v/>
      </c>
      <c r="AP511" s="79" t="str">
        <f>IF(I511="","",IF(I511&lt;=$AP$1,"O","X"))</f>
        <v/>
      </c>
      <c r="AQ511" s="79" t="str">
        <f>IF(O511="","",IF(O511&lt;=$AQ$1,"O","X"))</f>
        <v>O</v>
      </c>
      <c r="AR511" s="79" t="str">
        <f>IF(M511="","",IF(M511&lt;=$AR$1,"O","X"))</f>
        <v>O</v>
      </c>
      <c r="AS511" s="79" t="s">
        <v>2</v>
      </c>
      <c r="AT511" s="79" t="str">
        <f>IF(OR(F511="",AI511=""),"",IF(AND((F511&lt;=85),(AI511&gt;=15)),"O","X"))</f>
        <v>X</v>
      </c>
      <c r="AU511" s="79" t="str">
        <f>IF(C511="","",IF(C511&gt;=$AU$1,"O","X"))</f>
        <v>O</v>
      </c>
      <c r="AV511" s="79" t="str">
        <f>IF(AO511="","",IF(AND(AO511="O",AP511="O",AR511="O",AT511="O",AU511="O"),"후보","X"))</f>
        <v/>
      </c>
    </row>
    <row r="512" spans="1:48" s="37" customFormat="1" ht="12" x14ac:dyDescent="0.3">
      <c r="A512" s="74" t="s">
        <v>2107</v>
      </c>
      <c r="B512" s="75" t="s">
        <v>1805</v>
      </c>
      <c r="C512" s="85">
        <v>804</v>
      </c>
      <c r="D512" s="86">
        <v>71.599999999999994</v>
      </c>
      <c r="E512" s="87">
        <v>22</v>
      </c>
      <c r="F512" s="86">
        <v>59.8</v>
      </c>
      <c r="G512" s="17">
        <v>18</v>
      </c>
      <c r="H512" s="88">
        <v>90</v>
      </c>
      <c r="I512" s="89">
        <v>105000</v>
      </c>
      <c r="J512" s="89" t="s">
        <v>66</v>
      </c>
      <c r="K512" s="89"/>
      <c r="L512" s="89"/>
      <c r="M512" s="90">
        <f t="shared" ref="M512:M519" si="326">I512-K512</f>
        <v>105000</v>
      </c>
      <c r="N512" s="4">
        <f t="shared" ref="N512:N519" si="327">IF(ISERROR(K512/I512),"",K512/I512)</f>
        <v>0</v>
      </c>
      <c r="O512" s="91">
        <f t="shared" ref="O512:O519" si="328">I512/E512</f>
        <v>4772.727272727273</v>
      </c>
      <c r="P512" s="91">
        <f t="shared" ref="P512:P519" si="329">K512/E512</f>
        <v>0</v>
      </c>
      <c r="Q512" s="79">
        <v>3</v>
      </c>
      <c r="R512" s="79">
        <v>1</v>
      </c>
      <c r="S512" s="79" t="s">
        <v>72</v>
      </c>
      <c r="T512" s="5">
        <v>71</v>
      </c>
      <c r="U512" s="9"/>
      <c r="W512" s="86">
        <f t="shared" si="324"/>
        <v>71.599999999999994</v>
      </c>
      <c r="X512" s="87">
        <f t="shared" si="324"/>
        <v>22</v>
      </c>
      <c r="Y512" s="92">
        <f t="shared" si="325"/>
        <v>90</v>
      </c>
      <c r="Z512" s="90">
        <f t="shared" si="325"/>
        <v>105000</v>
      </c>
      <c r="AA512" s="90">
        <f t="shared" ref="AA512:AA519" si="330">K512</f>
        <v>0</v>
      </c>
      <c r="AB512" s="90">
        <f t="shared" si="323"/>
        <v>105000</v>
      </c>
      <c r="AC512" s="4">
        <f t="shared" si="323"/>
        <v>0</v>
      </c>
      <c r="AD512" s="91">
        <f t="shared" si="323"/>
        <v>4772.727272727273</v>
      </c>
      <c r="AE512" s="79" t="str">
        <f t="shared" ref="AE512:AE519" si="331">S512</f>
        <v>계</v>
      </c>
      <c r="AF512" s="79" t="str">
        <f t="shared" ref="AF512:AF519" si="332">Q512&amp;"/"&amp;R512</f>
        <v>3/1</v>
      </c>
      <c r="AH512" s="20" t="str">
        <f t="shared" si="297"/>
        <v>수내동 푸른벽산</v>
      </c>
      <c r="AI512" s="87">
        <f t="shared" si="298"/>
        <v>22</v>
      </c>
      <c r="AJ512" s="79" t="str">
        <f t="shared" ref="AJ512:AJ519" si="333">IF(AI512="","",$AJ$2)</f>
        <v>A-</v>
      </c>
      <c r="AK512" s="79" t="s">
        <v>13</v>
      </c>
      <c r="AL512" s="79" t="s">
        <v>62</v>
      </c>
      <c r="AM512" s="79" t="s">
        <v>63</v>
      </c>
      <c r="AN512" s="79" t="str">
        <f t="shared" ref="AN512:AN519" si="334">IF(AI512="","",$AN$2)</f>
        <v>C</v>
      </c>
      <c r="AO512" s="79" t="str">
        <f t="shared" ref="AO512:AO519" si="335">IF(N512="","",IF(N512&gt;=$AO$1/100,"O","X"))</f>
        <v>X</v>
      </c>
      <c r="AP512" s="79" t="str">
        <f t="shared" ref="AP512:AP519" si="336">IF(I512="","",IF(I512&lt;=$AP$1,"O","X"))</f>
        <v>X</v>
      </c>
      <c r="AQ512" s="79" t="str">
        <f t="shared" ref="AQ512:AQ519" si="337">IF(O512="","",IF(O512&lt;=$AQ$1,"O","X"))</f>
        <v>X</v>
      </c>
      <c r="AR512" s="79" t="str">
        <f t="shared" ref="AR512:AR519" si="338">IF(M512="","",IF(M512&lt;=$AR$1,"O","X"))</f>
        <v>X</v>
      </c>
      <c r="AS512" s="79" t="s">
        <v>2</v>
      </c>
      <c r="AT512" s="79" t="str">
        <f t="shared" ref="AT512:AT519" si="339">IF(OR(F512="",AI512=""),"",IF(AND((F512&lt;=85),(AI512&gt;=15)),"O","X"))</f>
        <v>O</v>
      </c>
      <c r="AU512" s="79" t="str">
        <f t="shared" ref="AU512:AU519" si="340">IF(C512="","",IF(C512&gt;=$AU$1,"O","X"))</f>
        <v>O</v>
      </c>
      <c r="AV512" s="79" t="str">
        <f t="shared" ref="AV512:AV519" si="341">IF(AO512="","",IF(AND(AO512="O",AP512="O",AR512="O",AT512="O",AU512="O"),"후보","X"))</f>
        <v>X</v>
      </c>
    </row>
    <row r="513" spans="1:48" s="37" customFormat="1" ht="12" x14ac:dyDescent="0.3">
      <c r="A513" s="74" t="s">
        <v>2107</v>
      </c>
      <c r="B513" s="75" t="s">
        <v>1805</v>
      </c>
      <c r="C513" s="85">
        <v>804</v>
      </c>
      <c r="D513" s="86">
        <v>103.4</v>
      </c>
      <c r="E513" s="87">
        <v>31</v>
      </c>
      <c r="F513" s="86">
        <v>84.7</v>
      </c>
      <c r="G513" s="17">
        <v>26</v>
      </c>
      <c r="H513" s="88">
        <v>88</v>
      </c>
      <c r="I513" s="89">
        <v>160000</v>
      </c>
      <c r="J513" s="89" t="s">
        <v>78</v>
      </c>
      <c r="K513" s="89">
        <v>90000</v>
      </c>
      <c r="L513" s="89" t="s">
        <v>71</v>
      </c>
      <c r="M513" s="90">
        <f t="shared" si="326"/>
        <v>70000</v>
      </c>
      <c r="N513" s="4">
        <f t="shared" si="327"/>
        <v>0.5625</v>
      </c>
      <c r="O513" s="91">
        <f t="shared" si="328"/>
        <v>5161.2903225806449</v>
      </c>
      <c r="P513" s="91">
        <f t="shared" si="329"/>
        <v>2903.2258064516127</v>
      </c>
      <c r="Q513" s="79">
        <v>3</v>
      </c>
      <c r="R513" s="79">
        <v>2</v>
      </c>
      <c r="S513" s="79" t="s">
        <v>72</v>
      </c>
      <c r="T513" s="5" t="s">
        <v>262</v>
      </c>
      <c r="U513" s="9"/>
      <c r="W513" s="86">
        <f t="shared" si="324"/>
        <v>103.4</v>
      </c>
      <c r="X513" s="87">
        <f t="shared" si="324"/>
        <v>31</v>
      </c>
      <c r="Y513" s="92">
        <f t="shared" si="325"/>
        <v>88</v>
      </c>
      <c r="Z513" s="90">
        <f t="shared" si="325"/>
        <v>160000</v>
      </c>
      <c r="AA513" s="90">
        <f t="shared" si="330"/>
        <v>90000</v>
      </c>
      <c r="AB513" s="90">
        <f t="shared" si="323"/>
        <v>70000</v>
      </c>
      <c r="AC513" s="4">
        <f t="shared" si="323"/>
        <v>0.5625</v>
      </c>
      <c r="AD513" s="91">
        <f t="shared" si="323"/>
        <v>5161.2903225806449</v>
      </c>
      <c r="AE513" s="79" t="str">
        <f t="shared" si="331"/>
        <v>계</v>
      </c>
      <c r="AF513" s="79" t="str">
        <f t="shared" si="332"/>
        <v>3/2</v>
      </c>
      <c r="AH513" s="20" t="str">
        <f t="shared" si="297"/>
        <v>수내동 푸른벽산</v>
      </c>
      <c r="AI513" s="87">
        <f t="shared" si="298"/>
        <v>31</v>
      </c>
      <c r="AJ513" s="79" t="str">
        <f t="shared" si="333"/>
        <v>A-</v>
      </c>
      <c r="AK513" s="79" t="s">
        <v>13</v>
      </c>
      <c r="AL513" s="79" t="s">
        <v>62</v>
      </c>
      <c r="AM513" s="79" t="s">
        <v>63</v>
      </c>
      <c r="AN513" s="79" t="str">
        <f t="shared" si="334"/>
        <v>C</v>
      </c>
      <c r="AO513" s="79" t="str">
        <f t="shared" si="335"/>
        <v>X</v>
      </c>
      <c r="AP513" s="79" t="str">
        <f t="shared" si="336"/>
        <v>X</v>
      </c>
      <c r="AQ513" s="79" t="str">
        <f t="shared" si="337"/>
        <v>X</v>
      </c>
      <c r="AR513" s="79" t="str">
        <f t="shared" si="338"/>
        <v>X</v>
      </c>
      <c r="AS513" s="79" t="s">
        <v>2</v>
      </c>
      <c r="AT513" s="79" t="str">
        <f t="shared" si="339"/>
        <v>O</v>
      </c>
      <c r="AU513" s="79" t="str">
        <f t="shared" si="340"/>
        <v>O</v>
      </c>
      <c r="AV513" s="79" t="str">
        <f t="shared" si="341"/>
        <v>X</v>
      </c>
    </row>
    <row r="514" spans="1:48" s="37" customFormat="1" ht="12" x14ac:dyDescent="0.3">
      <c r="A514" s="74" t="s">
        <v>2107</v>
      </c>
      <c r="B514" s="75" t="s">
        <v>1805</v>
      </c>
      <c r="C514" s="85">
        <v>804</v>
      </c>
      <c r="D514" s="86">
        <v>103.9</v>
      </c>
      <c r="E514" s="87">
        <v>31</v>
      </c>
      <c r="F514" s="86">
        <v>84.7</v>
      </c>
      <c r="G514" s="17">
        <v>26</v>
      </c>
      <c r="H514" s="88">
        <v>80</v>
      </c>
      <c r="I514" s="89">
        <v>145000</v>
      </c>
      <c r="J514" s="89" t="s">
        <v>65</v>
      </c>
      <c r="K514" s="89"/>
      <c r="L514" s="89"/>
      <c r="M514" s="90">
        <f t="shared" si="326"/>
        <v>145000</v>
      </c>
      <c r="N514" s="4">
        <f t="shared" si="327"/>
        <v>0</v>
      </c>
      <c r="O514" s="91">
        <f t="shared" si="328"/>
        <v>4677.4193548387093</v>
      </c>
      <c r="P514" s="91">
        <f t="shared" si="329"/>
        <v>0</v>
      </c>
      <c r="Q514" s="79">
        <v>3</v>
      </c>
      <c r="R514" s="79">
        <v>2</v>
      </c>
      <c r="S514" s="79" t="s">
        <v>72</v>
      </c>
      <c r="T514" s="5" t="s">
        <v>263</v>
      </c>
      <c r="U514" s="9"/>
      <c r="W514" s="86">
        <f t="shared" si="324"/>
        <v>103.9</v>
      </c>
      <c r="X514" s="87">
        <f t="shared" si="324"/>
        <v>31</v>
      </c>
      <c r="Y514" s="92">
        <f t="shared" si="325"/>
        <v>80</v>
      </c>
      <c r="Z514" s="90">
        <f t="shared" si="325"/>
        <v>145000</v>
      </c>
      <c r="AA514" s="90">
        <f t="shared" si="330"/>
        <v>0</v>
      </c>
      <c r="AB514" s="90">
        <f t="shared" si="323"/>
        <v>145000</v>
      </c>
      <c r="AC514" s="4">
        <f t="shared" si="323"/>
        <v>0</v>
      </c>
      <c r="AD514" s="91">
        <f t="shared" si="323"/>
        <v>4677.4193548387093</v>
      </c>
      <c r="AE514" s="79" t="str">
        <f t="shared" si="331"/>
        <v>계</v>
      </c>
      <c r="AF514" s="79" t="str">
        <f t="shared" si="332"/>
        <v>3/2</v>
      </c>
      <c r="AH514" s="20" t="str">
        <f t="shared" si="297"/>
        <v>수내동 푸른벽산</v>
      </c>
      <c r="AI514" s="87">
        <f t="shared" si="298"/>
        <v>31</v>
      </c>
      <c r="AJ514" s="79" t="str">
        <f t="shared" si="333"/>
        <v>A-</v>
      </c>
      <c r="AK514" s="79" t="s">
        <v>13</v>
      </c>
      <c r="AL514" s="79" t="s">
        <v>62</v>
      </c>
      <c r="AM514" s="79" t="s">
        <v>63</v>
      </c>
      <c r="AN514" s="79" t="str">
        <f t="shared" si="334"/>
        <v>C</v>
      </c>
      <c r="AO514" s="79" t="str">
        <f t="shared" si="335"/>
        <v>X</v>
      </c>
      <c r="AP514" s="79" t="str">
        <f t="shared" si="336"/>
        <v>X</v>
      </c>
      <c r="AQ514" s="79" t="str">
        <f t="shared" si="337"/>
        <v>X</v>
      </c>
      <c r="AR514" s="79" t="str">
        <f t="shared" si="338"/>
        <v>X</v>
      </c>
      <c r="AS514" s="79" t="s">
        <v>2</v>
      </c>
      <c r="AT514" s="79" t="str">
        <f t="shared" si="339"/>
        <v>O</v>
      </c>
      <c r="AU514" s="79" t="str">
        <f t="shared" si="340"/>
        <v>O</v>
      </c>
      <c r="AV514" s="79" t="str">
        <f t="shared" si="341"/>
        <v>X</v>
      </c>
    </row>
    <row r="515" spans="1:48" s="37" customFormat="1" ht="12" x14ac:dyDescent="0.3">
      <c r="A515" s="74" t="s">
        <v>2107</v>
      </c>
      <c r="B515" s="75" t="s">
        <v>1805</v>
      </c>
      <c r="C515" s="85">
        <v>804</v>
      </c>
      <c r="D515" s="86">
        <v>123.3</v>
      </c>
      <c r="E515" s="87">
        <v>37</v>
      </c>
      <c r="F515" s="86">
        <v>101.8</v>
      </c>
      <c r="G515" s="17">
        <v>31</v>
      </c>
      <c r="H515" s="88">
        <v>168</v>
      </c>
      <c r="I515" s="89">
        <v>160000</v>
      </c>
      <c r="J515" s="89" t="s">
        <v>80</v>
      </c>
      <c r="K515" s="89">
        <v>100000</v>
      </c>
      <c r="L515" s="89" t="s">
        <v>64</v>
      </c>
      <c r="M515" s="90">
        <f t="shared" si="326"/>
        <v>60000</v>
      </c>
      <c r="N515" s="4">
        <f t="shared" si="327"/>
        <v>0.625</v>
      </c>
      <c r="O515" s="91">
        <f t="shared" si="328"/>
        <v>4324.3243243243242</v>
      </c>
      <c r="P515" s="91">
        <f t="shared" si="329"/>
        <v>2702.7027027027025</v>
      </c>
      <c r="Q515" s="79">
        <v>4</v>
      </c>
      <c r="R515" s="79">
        <v>2</v>
      </c>
      <c r="S515" s="79" t="s">
        <v>72</v>
      </c>
      <c r="T515" s="5">
        <v>123</v>
      </c>
      <c r="U515" s="9"/>
      <c r="W515" s="86">
        <f t="shared" si="324"/>
        <v>123.3</v>
      </c>
      <c r="X515" s="87">
        <f t="shared" si="324"/>
        <v>37</v>
      </c>
      <c r="Y515" s="92">
        <f t="shared" si="325"/>
        <v>168</v>
      </c>
      <c r="Z515" s="90">
        <f t="shared" si="325"/>
        <v>160000</v>
      </c>
      <c r="AA515" s="90">
        <f t="shared" si="330"/>
        <v>100000</v>
      </c>
      <c r="AB515" s="90">
        <f t="shared" si="323"/>
        <v>60000</v>
      </c>
      <c r="AC515" s="4">
        <f t="shared" si="323"/>
        <v>0.625</v>
      </c>
      <c r="AD515" s="91">
        <f t="shared" si="323"/>
        <v>4324.3243243243242</v>
      </c>
      <c r="AE515" s="79" t="str">
        <f t="shared" si="331"/>
        <v>계</v>
      </c>
      <c r="AF515" s="79" t="str">
        <f t="shared" si="332"/>
        <v>4/2</v>
      </c>
      <c r="AH515" s="20" t="str">
        <f t="shared" si="297"/>
        <v>수내동 푸른벽산</v>
      </c>
      <c r="AI515" s="87">
        <f t="shared" si="298"/>
        <v>37</v>
      </c>
      <c r="AJ515" s="79" t="str">
        <f t="shared" si="333"/>
        <v>A-</v>
      </c>
      <c r="AK515" s="79" t="s">
        <v>13</v>
      </c>
      <c r="AL515" s="79" t="s">
        <v>62</v>
      </c>
      <c r="AM515" s="79" t="s">
        <v>63</v>
      </c>
      <c r="AN515" s="79" t="str">
        <f t="shared" si="334"/>
        <v>C</v>
      </c>
      <c r="AO515" s="79" t="str">
        <f t="shared" si="335"/>
        <v>X</v>
      </c>
      <c r="AP515" s="79" t="str">
        <f t="shared" si="336"/>
        <v>X</v>
      </c>
      <c r="AQ515" s="79" t="str">
        <f t="shared" si="337"/>
        <v>X</v>
      </c>
      <c r="AR515" s="79" t="str">
        <f t="shared" si="338"/>
        <v>X</v>
      </c>
      <c r="AS515" s="79" t="s">
        <v>2</v>
      </c>
      <c r="AT515" s="79" t="str">
        <f t="shared" si="339"/>
        <v>X</v>
      </c>
      <c r="AU515" s="79" t="str">
        <f t="shared" si="340"/>
        <v>O</v>
      </c>
      <c r="AV515" s="79" t="str">
        <f t="shared" si="341"/>
        <v>X</v>
      </c>
    </row>
    <row r="516" spans="1:48" s="37" customFormat="1" ht="12" x14ac:dyDescent="0.3">
      <c r="A516" s="74" t="s">
        <v>2107</v>
      </c>
      <c r="B516" s="75" t="s">
        <v>1805</v>
      </c>
      <c r="C516" s="85">
        <v>804</v>
      </c>
      <c r="D516" s="86">
        <v>152.69999999999999</v>
      </c>
      <c r="E516" s="87">
        <v>46</v>
      </c>
      <c r="F516" s="86">
        <v>131.4</v>
      </c>
      <c r="G516" s="17">
        <v>40</v>
      </c>
      <c r="H516" s="88">
        <v>249</v>
      </c>
      <c r="I516" s="89">
        <v>170000</v>
      </c>
      <c r="J516" s="89" t="s">
        <v>79</v>
      </c>
      <c r="K516" s="89">
        <v>100000</v>
      </c>
      <c r="L516" s="89" t="s">
        <v>59</v>
      </c>
      <c r="M516" s="90">
        <f t="shared" si="326"/>
        <v>70000</v>
      </c>
      <c r="N516" s="4">
        <f t="shared" si="327"/>
        <v>0.58823529411764708</v>
      </c>
      <c r="O516" s="91">
        <f t="shared" si="328"/>
        <v>3695.6521739130435</v>
      </c>
      <c r="P516" s="91">
        <f t="shared" si="329"/>
        <v>2173.913043478261</v>
      </c>
      <c r="Q516" s="79">
        <v>4</v>
      </c>
      <c r="R516" s="79">
        <v>2</v>
      </c>
      <c r="S516" s="79" t="s">
        <v>72</v>
      </c>
      <c r="T516" s="5">
        <v>152</v>
      </c>
      <c r="U516" s="9"/>
      <c r="W516" s="86">
        <f t="shared" si="324"/>
        <v>152.69999999999999</v>
      </c>
      <c r="X516" s="87">
        <f t="shared" si="324"/>
        <v>46</v>
      </c>
      <c r="Y516" s="92">
        <f t="shared" si="325"/>
        <v>249</v>
      </c>
      <c r="Z516" s="90">
        <f t="shared" si="325"/>
        <v>170000</v>
      </c>
      <c r="AA516" s="90">
        <f t="shared" si="330"/>
        <v>100000</v>
      </c>
      <c r="AB516" s="90">
        <f t="shared" ref="AB516:AD531" si="342">M516</f>
        <v>70000</v>
      </c>
      <c r="AC516" s="4">
        <f t="shared" si="342"/>
        <v>0.58823529411764708</v>
      </c>
      <c r="AD516" s="91">
        <f t="shared" si="342"/>
        <v>3695.6521739130435</v>
      </c>
      <c r="AE516" s="79" t="str">
        <f t="shared" si="331"/>
        <v>계</v>
      </c>
      <c r="AF516" s="79" t="str">
        <f t="shared" si="332"/>
        <v>4/2</v>
      </c>
      <c r="AH516" s="20" t="str">
        <f t="shared" ref="AH516:AH579" si="343">IF(A516="","",A516)</f>
        <v>수내동 푸른벽산</v>
      </c>
      <c r="AI516" s="87">
        <f t="shared" ref="AI516:AI579" si="344">IF(E516="","",E516)</f>
        <v>46</v>
      </c>
      <c r="AJ516" s="79" t="str">
        <f t="shared" si="333"/>
        <v>A-</v>
      </c>
      <c r="AK516" s="79" t="s">
        <v>13</v>
      </c>
      <c r="AL516" s="79" t="s">
        <v>62</v>
      </c>
      <c r="AM516" s="79" t="s">
        <v>63</v>
      </c>
      <c r="AN516" s="79" t="str">
        <f t="shared" si="334"/>
        <v>C</v>
      </c>
      <c r="AO516" s="79" t="str">
        <f t="shared" si="335"/>
        <v>X</v>
      </c>
      <c r="AP516" s="79" t="str">
        <f t="shared" si="336"/>
        <v>X</v>
      </c>
      <c r="AQ516" s="79" t="str">
        <f t="shared" si="337"/>
        <v>X</v>
      </c>
      <c r="AR516" s="79" t="str">
        <f t="shared" si="338"/>
        <v>X</v>
      </c>
      <c r="AS516" s="79" t="s">
        <v>2</v>
      </c>
      <c r="AT516" s="79" t="str">
        <f t="shared" si="339"/>
        <v>X</v>
      </c>
      <c r="AU516" s="79" t="str">
        <f t="shared" si="340"/>
        <v>O</v>
      </c>
      <c r="AV516" s="79" t="str">
        <f t="shared" si="341"/>
        <v>X</v>
      </c>
    </row>
    <row r="517" spans="1:48" s="37" customFormat="1" ht="12" x14ac:dyDescent="0.3">
      <c r="A517" s="74" t="s">
        <v>2107</v>
      </c>
      <c r="B517" s="75" t="s">
        <v>1805</v>
      </c>
      <c r="C517" s="85">
        <v>804</v>
      </c>
      <c r="D517" s="86">
        <v>169.1</v>
      </c>
      <c r="E517" s="87">
        <v>51</v>
      </c>
      <c r="F517" s="86">
        <v>139.69999999999999</v>
      </c>
      <c r="G517" s="17">
        <v>42</v>
      </c>
      <c r="H517" s="88">
        <v>12</v>
      </c>
      <c r="I517" s="89">
        <v>185000</v>
      </c>
      <c r="J517" s="89" t="s">
        <v>81</v>
      </c>
      <c r="K517" s="89">
        <v>100000</v>
      </c>
      <c r="L517" s="89" t="s">
        <v>81</v>
      </c>
      <c r="M517" s="90">
        <f t="shared" si="326"/>
        <v>85000</v>
      </c>
      <c r="N517" s="4">
        <f t="shared" si="327"/>
        <v>0.54054054054054057</v>
      </c>
      <c r="O517" s="91">
        <f t="shared" si="328"/>
        <v>3627.4509803921569</v>
      </c>
      <c r="P517" s="91">
        <f t="shared" si="329"/>
        <v>1960.7843137254902</v>
      </c>
      <c r="Q517" s="79">
        <v>5</v>
      </c>
      <c r="R517" s="79">
        <v>3</v>
      </c>
      <c r="S517" s="79" t="s">
        <v>72</v>
      </c>
      <c r="T517" s="5">
        <v>169</v>
      </c>
      <c r="U517" s="9"/>
      <c r="W517" s="86">
        <f t="shared" si="324"/>
        <v>169.1</v>
      </c>
      <c r="X517" s="87">
        <f t="shared" si="324"/>
        <v>51</v>
      </c>
      <c r="Y517" s="92">
        <f t="shared" si="325"/>
        <v>12</v>
      </c>
      <c r="Z517" s="90">
        <f t="shared" si="325"/>
        <v>185000</v>
      </c>
      <c r="AA517" s="90">
        <f t="shared" si="330"/>
        <v>100000</v>
      </c>
      <c r="AB517" s="90">
        <f t="shared" si="342"/>
        <v>85000</v>
      </c>
      <c r="AC517" s="4">
        <f t="shared" si="342"/>
        <v>0.54054054054054057</v>
      </c>
      <c r="AD517" s="91">
        <f t="shared" si="342"/>
        <v>3627.4509803921569</v>
      </c>
      <c r="AE517" s="79" t="str">
        <f t="shared" si="331"/>
        <v>계</v>
      </c>
      <c r="AF517" s="79" t="str">
        <f t="shared" si="332"/>
        <v>5/3</v>
      </c>
      <c r="AH517" s="20" t="str">
        <f t="shared" si="343"/>
        <v>수내동 푸른벽산</v>
      </c>
      <c r="AI517" s="87">
        <f t="shared" si="344"/>
        <v>51</v>
      </c>
      <c r="AJ517" s="79" t="str">
        <f t="shared" si="333"/>
        <v>A-</v>
      </c>
      <c r="AK517" s="79" t="s">
        <v>13</v>
      </c>
      <c r="AL517" s="79" t="s">
        <v>62</v>
      </c>
      <c r="AM517" s="79" t="s">
        <v>63</v>
      </c>
      <c r="AN517" s="79" t="str">
        <f t="shared" si="334"/>
        <v>C</v>
      </c>
      <c r="AO517" s="79" t="str">
        <f t="shared" si="335"/>
        <v>X</v>
      </c>
      <c r="AP517" s="79" t="str">
        <f t="shared" si="336"/>
        <v>X</v>
      </c>
      <c r="AQ517" s="79" t="str">
        <f t="shared" si="337"/>
        <v>X</v>
      </c>
      <c r="AR517" s="79" t="str">
        <f t="shared" si="338"/>
        <v>X</v>
      </c>
      <c r="AS517" s="79" t="s">
        <v>2</v>
      </c>
      <c r="AT517" s="79" t="str">
        <f t="shared" si="339"/>
        <v>X</v>
      </c>
      <c r="AU517" s="79" t="str">
        <f t="shared" si="340"/>
        <v>O</v>
      </c>
      <c r="AV517" s="79" t="str">
        <f t="shared" si="341"/>
        <v>X</v>
      </c>
    </row>
    <row r="518" spans="1:48" s="37" customFormat="1" ht="12" x14ac:dyDescent="0.3">
      <c r="A518" s="74" t="s">
        <v>2107</v>
      </c>
      <c r="B518" s="75" t="s">
        <v>1805</v>
      </c>
      <c r="C518" s="85">
        <v>804</v>
      </c>
      <c r="D518" s="86">
        <v>193</v>
      </c>
      <c r="E518" s="87">
        <v>58</v>
      </c>
      <c r="F518" s="86">
        <v>163.80000000000001</v>
      </c>
      <c r="G518" s="17">
        <v>50</v>
      </c>
      <c r="H518" s="88">
        <v>106</v>
      </c>
      <c r="I518" s="89">
        <v>185000</v>
      </c>
      <c r="J518" s="89" t="s">
        <v>103</v>
      </c>
      <c r="K518" s="89">
        <v>120000</v>
      </c>
      <c r="L518" s="89" t="s">
        <v>65</v>
      </c>
      <c r="M518" s="90">
        <f t="shared" si="326"/>
        <v>65000</v>
      </c>
      <c r="N518" s="4">
        <f t="shared" si="327"/>
        <v>0.64864864864864868</v>
      </c>
      <c r="O518" s="91">
        <f t="shared" si="328"/>
        <v>3189.655172413793</v>
      </c>
      <c r="P518" s="91">
        <f t="shared" si="329"/>
        <v>2068.9655172413795</v>
      </c>
      <c r="Q518" s="79">
        <v>5</v>
      </c>
      <c r="R518" s="79">
        <v>2</v>
      </c>
      <c r="S518" s="79" t="s">
        <v>72</v>
      </c>
      <c r="T518" s="5">
        <v>193</v>
      </c>
      <c r="U518" s="9"/>
      <c r="W518" s="86">
        <f t="shared" si="324"/>
        <v>193</v>
      </c>
      <c r="X518" s="87">
        <f t="shared" si="324"/>
        <v>58</v>
      </c>
      <c r="Y518" s="92">
        <f t="shared" si="325"/>
        <v>106</v>
      </c>
      <c r="Z518" s="90">
        <f t="shared" si="325"/>
        <v>185000</v>
      </c>
      <c r="AA518" s="90">
        <f t="shared" si="330"/>
        <v>120000</v>
      </c>
      <c r="AB518" s="90">
        <f t="shared" si="342"/>
        <v>65000</v>
      </c>
      <c r="AC518" s="4">
        <f t="shared" si="342"/>
        <v>0.64864864864864868</v>
      </c>
      <c r="AD518" s="91">
        <f t="shared" si="342"/>
        <v>3189.655172413793</v>
      </c>
      <c r="AE518" s="79" t="str">
        <f t="shared" si="331"/>
        <v>계</v>
      </c>
      <c r="AF518" s="79" t="str">
        <f t="shared" si="332"/>
        <v>5/2</v>
      </c>
      <c r="AH518" s="20" t="str">
        <f t="shared" si="343"/>
        <v>수내동 푸른벽산</v>
      </c>
      <c r="AI518" s="87">
        <f t="shared" si="344"/>
        <v>58</v>
      </c>
      <c r="AJ518" s="79" t="str">
        <f t="shared" si="333"/>
        <v>A-</v>
      </c>
      <c r="AK518" s="79" t="s">
        <v>13</v>
      </c>
      <c r="AL518" s="79" t="s">
        <v>62</v>
      </c>
      <c r="AM518" s="79" t="s">
        <v>63</v>
      </c>
      <c r="AN518" s="79" t="str">
        <f t="shared" si="334"/>
        <v>C</v>
      </c>
      <c r="AO518" s="79" t="str">
        <f t="shared" si="335"/>
        <v>X</v>
      </c>
      <c r="AP518" s="79" t="str">
        <f t="shared" si="336"/>
        <v>X</v>
      </c>
      <c r="AQ518" s="79" t="str">
        <f t="shared" si="337"/>
        <v>X</v>
      </c>
      <c r="AR518" s="79" t="str">
        <f t="shared" si="338"/>
        <v>X</v>
      </c>
      <c r="AS518" s="79" t="s">
        <v>2</v>
      </c>
      <c r="AT518" s="79" t="str">
        <f t="shared" si="339"/>
        <v>X</v>
      </c>
      <c r="AU518" s="79" t="str">
        <f t="shared" si="340"/>
        <v>O</v>
      </c>
      <c r="AV518" s="79" t="str">
        <f t="shared" si="341"/>
        <v>X</v>
      </c>
    </row>
    <row r="519" spans="1:48" s="37" customFormat="1" ht="12" x14ac:dyDescent="0.3">
      <c r="A519" s="74" t="s">
        <v>2107</v>
      </c>
      <c r="B519" s="75" t="s">
        <v>1805</v>
      </c>
      <c r="C519" s="85">
        <v>804</v>
      </c>
      <c r="D519" s="86">
        <v>208.3</v>
      </c>
      <c r="E519" s="87">
        <v>63</v>
      </c>
      <c r="F519" s="86">
        <v>176.8</v>
      </c>
      <c r="G519" s="17">
        <v>53</v>
      </c>
      <c r="H519" s="88">
        <v>11</v>
      </c>
      <c r="I519" s="89"/>
      <c r="J519" s="89"/>
      <c r="K519" s="89"/>
      <c r="L519" s="89"/>
      <c r="M519" s="90">
        <f t="shared" si="326"/>
        <v>0</v>
      </c>
      <c r="N519" s="4" t="str">
        <f t="shared" si="327"/>
        <v/>
      </c>
      <c r="O519" s="91">
        <f t="shared" si="328"/>
        <v>0</v>
      </c>
      <c r="P519" s="91">
        <f t="shared" si="329"/>
        <v>0</v>
      </c>
      <c r="Q519" s="79">
        <v>5</v>
      </c>
      <c r="R519" s="79">
        <v>3</v>
      </c>
      <c r="S519" s="79" t="s">
        <v>72</v>
      </c>
      <c r="T519" s="5">
        <v>208</v>
      </c>
      <c r="U519" s="9"/>
      <c r="W519" s="86">
        <f t="shared" si="324"/>
        <v>208.3</v>
      </c>
      <c r="X519" s="87">
        <f t="shared" si="324"/>
        <v>63</v>
      </c>
      <c r="Y519" s="92">
        <f t="shared" si="325"/>
        <v>11</v>
      </c>
      <c r="Z519" s="90">
        <f t="shared" si="325"/>
        <v>0</v>
      </c>
      <c r="AA519" s="90">
        <f t="shared" si="330"/>
        <v>0</v>
      </c>
      <c r="AB519" s="90">
        <f t="shared" si="342"/>
        <v>0</v>
      </c>
      <c r="AC519" s="4" t="str">
        <f t="shared" si="342"/>
        <v/>
      </c>
      <c r="AD519" s="91">
        <f t="shared" si="342"/>
        <v>0</v>
      </c>
      <c r="AE519" s="79" t="str">
        <f t="shared" si="331"/>
        <v>계</v>
      </c>
      <c r="AF519" s="79" t="str">
        <f t="shared" si="332"/>
        <v>5/3</v>
      </c>
      <c r="AH519" s="20" t="str">
        <f t="shared" si="343"/>
        <v>수내동 푸른벽산</v>
      </c>
      <c r="AI519" s="87">
        <f t="shared" si="344"/>
        <v>63</v>
      </c>
      <c r="AJ519" s="79" t="str">
        <f t="shared" si="333"/>
        <v>A-</v>
      </c>
      <c r="AK519" s="79" t="s">
        <v>13</v>
      </c>
      <c r="AL519" s="79" t="s">
        <v>62</v>
      </c>
      <c r="AM519" s="79" t="s">
        <v>63</v>
      </c>
      <c r="AN519" s="79" t="str">
        <f t="shared" si="334"/>
        <v>C</v>
      </c>
      <c r="AO519" s="79" t="str">
        <f t="shared" si="335"/>
        <v/>
      </c>
      <c r="AP519" s="79" t="str">
        <f t="shared" si="336"/>
        <v/>
      </c>
      <c r="AQ519" s="79" t="str">
        <f t="shared" si="337"/>
        <v>O</v>
      </c>
      <c r="AR519" s="79" t="str">
        <f t="shared" si="338"/>
        <v>O</v>
      </c>
      <c r="AS519" s="79" t="s">
        <v>2</v>
      </c>
      <c r="AT519" s="79" t="str">
        <f t="shared" si="339"/>
        <v>X</v>
      </c>
      <c r="AU519" s="79" t="str">
        <f t="shared" si="340"/>
        <v>O</v>
      </c>
      <c r="AV519" s="79" t="str">
        <f t="shared" si="341"/>
        <v/>
      </c>
    </row>
    <row r="520" spans="1:48" s="37" customFormat="1" ht="12" x14ac:dyDescent="0.3">
      <c r="A520" s="74" t="s">
        <v>2108</v>
      </c>
      <c r="B520" s="75" t="s">
        <v>1815</v>
      </c>
      <c r="C520" s="85">
        <v>1082</v>
      </c>
      <c r="D520" s="86">
        <v>78.400000000000006</v>
      </c>
      <c r="E520" s="87">
        <v>24</v>
      </c>
      <c r="F520" s="86">
        <v>59.6</v>
      </c>
      <c r="G520" s="17">
        <v>18</v>
      </c>
      <c r="H520" s="88">
        <v>188</v>
      </c>
      <c r="I520" s="89"/>
      <c r="J520" s="89"/>
      <c r="K520" s="89"/>
      <c r="L520" s="89"/>
      <c r="M520" s="90">
        <f>I520-K520</f>
        <v>0</v>
      </c>
      <c r="N520" s="4" t="str">
        <f>IF(ISERROR(K520/I520),"",K520/I520)</f>
        <v/>
      </c>
      <c r="O520" s="91">
        <f>I520/E520</f>
        <v>0</v>
      </c>
      <c r="P520" s="91">
        <f>K520/E520</f>
        <v>0</v>
      </c>
      <c r="Q520" s="79">
        <v>3</v>
      </c>
      <c r="R520" s="79">
        <v>1</v>
      </c>
      <c r="S520" s="79" t="s">
        <v>72</v>
      </c>
      <c r="T520" s="5">
        <v>78</v>
      </c>
      <c r="U520" s="9"/>
      <c r="W520" s="86">
        <f t="shared" si="324"/>
        <v>78.400000000000006</v>
      </c>
      <c r="X520" s="87">
        <f t="shared" si="324"/>
        <v>24</v>
      </c>
      <c r="Y520" s="92">
        <f t="shared" si="325"/>
        <v>188</v>
      </c>
      <c r="Z520" s="90">
        <f t="shared" si="325"/>
        <v>0</v>
      </c>
      <c r="AA520" s="90">
        <f>K520</f>
        <v>0</v>
      </c>
      <c r="AB520" s="90">
        <f t="shared" si="342"/>
        <v>0</v>
      </c>
      <c r="AC520" s="4" t="str">
        <f t="shared" si="342"/>
        <v/>
      </c>
      <c r="AD520" s="91">
        <f t="shared" si="342"/>
        <v>0</v>
      </c>
      <c r="AE520" s="79" t="str">
        <f>S520</f>
        <v>계</v>
      </c>
      <c r="AF520" s="79" t="str">
        <f>Q520&amp;"/"&amp;R520</f>
        <v>3/1</v>
      </c>
      <c r="AH520" s="20" t="str">
        <f t="shared" si="343"/>
        <v>야탑동 장미1단지코오롱</v>
      </c>
      <c r="AI520" s="87">
        <f t="shared" si="344"/>
        <v>24</v>
      </c>
      <c r="AJ520" s="79" t="str">
        <f>IF(AI520="","",$AJ$2)</f>
        <v>A-</v>
      </c>
      <c r="AK520" s="79" t="s">
        <v>13</v>
      </c>
      <c r="AL520" s="79" t="s">
        <v>62</v>
      </c>
      <c r="AM520" s="79" t="s">
        <v>63</v>
      </c>
      <c r="AN520" s="79" t="str">
        <f>IF(AI520="","",$AN$2)</f>
        <v>C</v>
      </c>
      <c r="AO520" s="79" t="str">
        <f>IF(N520="","",IF(N520&gt;=$AO$1/100,"O","X"))</f>
        <v/>
      </c>
      <c r="AP520" s="79" t="str">
        <f>IF(I520="","",IF(I520&lt;=$AP$1,"O","X"))</f>
        <v/>
      </c>
      <c r="AQ520" s="79" t="str">
        <f>IF(O520="","",IF(O520&lt;=$AQ$1,"O","X"))</f>
        <v>O</v>
      </c>
      <c r="AR520" s="79" t="str">
        <f>IF(M520="","",IF(M520&lt;=$AR$1,"O","X"))</f>
        <v>O</v>
      </c>
      <c r="AS520" s="79" t="s">
        <v>2</v>
      </c>
      <c r="AT520" s="79" t="str">
        <f>IF(OR(F520="",AI520=""),"",IF(AND((F520&lt;=85),(AI520&gt;=15)),"O","X"))</f>
        <v>O</v>
      </c>
      <c r="AU520" s="79" t="str">
        <f>IF(C520="","",IF(C520&gt;=$AU$1,"O","X"))</f>
        <v>O</v>
      </c>
      <c r="AV520" s="79" t="str">
        <f>IF(AO520="","",IF(AND(AO520="O",AP520="O",AR520="O",AT520="O",AU520="O"),"후보","X"))</f>
        <v/>
      </c>
    </row>
    <row r="521" spans="1:48" s="37" customFormat="1" ht="12" x14ac:dyDescent="0.3">
      <c r="A521" s="74" t="s">
        <v>2108</v>
      </c>
      <c r="B521" s="75" t="s">
        <v>1815</v>
      </c>
      <c r="C521" s="85">
        <v>1082</v>
      </c>
      <c r="D521" s="86">
        <v>91.2</v>
      </c>
      <c r="E521" s="87">
        <v>28</v>
      </c>
      <c r="F521" s="86">
        <v>74.099999999999994</v>
      </c>
      <c r="G521" s="17">
        <v>22</v>
      </c>
      <c r="H521" s="88">
        <v>264</v>
      </c>
      <c r="I521" s="89">
        <v>119000</v>
      </c>
      <c r="J521" s="89" t="s">
        <v>66</v>
      </c>
      <c r="K521" s="89">
        <v>63000</v>
      </c>
      <c r="L521" s="89" t="s">
        <v>79</v>
      </c>
      <c r="M521" s="90">
        <f>I521-K521</f>
        <v>56000</v>
      </c>
      <c r="N521" s="4">
        <f>IF(ISERROR(K521/I521),"",K521/I521)</f>
        <v>0.52941176470588236</v>
      </c>
      <c r="O521" s="91">
        <f>I521/E521</f>
        <v>4250</v>
      </c>
      <c r="P521" s="91">
        <f>K521/E521</f>
        <v>2250</v>
      </c>
      <c r="Q521" s="79">
        <v>3</v>
      </c>
      <c r="R521" s="79">
        <v>2</v>
      </c>
      <c r="S521" s="79" t="s">
        <v>72</v>
      </c>
      <c r="T521" s="5">
        <v>91</v>
      </c>
      <c r="U521" s="9"/>
      <c r="W521" s="86">
        <f t="shared" si="324"/>
        <v>91.2</v>
      </c>
      <c r="X521" s="87">
        <f t="shared" si="324"/>
        <v>28</v>
      </c>
      <c r="Y521" s="92">
        <f t="shared" si="325"/>
        <v>264</v>
      </c>
      <c r="Z521" s="90">
        <f t="shared" si="325"/>
        <v>119000</v>
      </c>
      <c r="AA521" s="90">
        <f>K521</f>
        <v>63000</v>
      </c>
      <c r="AB521" s="90">
        <f t="shared" si="342"/>
        <v>56000</v>
      </c>
      <c r="AC521" s="4">
        <f t="shared" si="342"/>
        <v>0.52941176470588236</v>
      </c>
      <c r="AD521" s="91">
        <f t="shared" si="342"/>
        <v>4250</v>
      </c>
      <c r="AE521" s="79" t="str">
        <f>S521</f>
        <v>계</v>
      </c>
      <c r="AF521" s="79" t="str">
        <f>Q521&amp;"/"&amp;R521</f>
        <v>3/2</v>
      </c>
      <c r="AH521" s="20" t="str">
        <f t="shared" si="343"/>
        <v>야탑동 장미1단지코오롱</v>
      </c>
      <c r="AI521" s="87">
        <f t="shared" si="344"/>
        <v>28</v>
      </c>
      <c r="AJ521" s="79" t="str">
        <f>IF(AI521="","",$AJ$2)</f>
        <v>A-</v>
      </c>
      <c r="AK521" s="79" t="s">
        <v>13</v>
      </c>
      <c r="AL521" s="79" t="s">
        <v>62</v>
      </c>
      <c r="AM521" s="79" t="s">
        <v>63</v>
      </c>
      <c r="AN521" s="79" t="str">
        <f>IF(AI521="","",$AN$2)</f>
        <v>C</v>
      </c>
      <c r="AO521" s="79" t="str">
        <f>IF(N521="","",IF(N521&gt;=$AO$1/100,"O","X"))</f>
        <v>X</v>
      </c>
      <c r="AP521" s="79" t="str">
        <f>IF(I521="","",IF(I521&lt;=$AP$1,"O","X"))</f>
        <v>X</v>
      </c>
      <c r="AQ521" s="79" t="str">
        <f>IF(O521="","",IF(O521&lt;=$AQ$1,"O","X"))</f>
        <v>X</v>
      </c>
      <c r="AR521" s="79" t="str">
        <f>IF(M521="","",IF(M521&lt;=$AR$1,"O","X"))</f>
        <v>X</v>
      </c>
      <c r="AS521" s="79" t="s">
        <v>2</v>
      </c>
      <c r="AT521" s="79" t="str">
        <f>IF(OR(F521="",AI521=""),"",IF(AND((F521&lt;=85),(AI521&gt;=15)),"O","X"))</f>
        <v>O</v>
      </c>
      <c r="AU521" s="79" t="str">
        <f>IF(C521="","",IF(C521&gt;=$AU$1,"O","X"))</f>
        <v>O</v>
      </c>
      <c r="AV521" s="79" t="str">
        <f>IF(AO521="","",IF(AND(AO521="O",AP521="O",AR521="O",AT521="O",AU521="O"),"후보","X"))</f>
        <v>X</v>
      </c>
    </row>
    <row r="522" spans="1:48" s="37" customFormat="1" ht="12" x14ac:dyDescent="0.3">
      <c r="A522" s="74" t="s">
        <v>2108</v>
      </c>
      <c r="B522" s="75" t="s">
        <v>1815</v>
      </c>
      <c r="C522" s="85">
        <v>1082</v>
      </c>
      <c r="D522" s="86">
        <v>106.4</v>
      </c>
      <c r="E522" s="87">
        <v>32</v>
      </c>
      <c r="F522" s="86">
        <v>84.6</v>
      </c>
      <c r="G522" s="17">
        <v>26</v>
      </c>
      <c r="H522" s="88">
        <v>504</v>
      </c>
      <c r="I522" s="89">
        <v>120000</v>
      </c>
      <c r="J522" s="89" t="s">
        <v>83</v>
      </c>
      <c r="K522" s="89">
        <v>60000</v>
      </c>
      <c r="L522" s="89" t="s">
        <v>65</v>
      </c>
      <c r="M522" s="90">
        <f>I522-K522</f>
        <v>60000</v>
      </c>
      <c r="N522" s="4">
        <f>IF(ISERROR(K522/I522),"",K522/I522)</f>
        <v>0.5</v>
      </c>
      <c r="O522" s="91">
        <f>I522/E522</f>
        <v>3750</v>
      </c>
      <c r="P522" s="91">
        <f>K522/E522</f>
        <v>1875</v>
      </c>
      <c r="Q522" s="79">
        <v>3</v>
      </c>
      <c r="R522" s="79">
        <v>2</v>
      </c>
      <c r="S522" s="79" t="s">
        <v>72</v>
      </c>
      <c r="T522" s="5">
        <v>106</v>
      </c>
      <c r="U522" s="9"/>
      <c r="W522" s="86">
        <f t="shared" si="324"/>
        <v>106.4</v>
      </c>
      <c r="X522" s="87">
        <f t="shared" si="324"/>
        <v>32</v>
      </c>
      <c r="Y522" s="92">
        <f t="shared" si="325"/>
        <v>504</v>
      </c>
      <c r="Z522" s="90">
        <f t="shared" si="325"/>
        <v>120000</v>
      </c>
      <c r="AA522" s="90">
        <f>K522</f>
        <v>60000</v>
      </c>
      <c r="AB522" s="90">
        <f t="shared" si="342"/>
        <v>60000</v>
      </c>
      <c r="AC522" s="4">
        <f t="shared" si="342"/>
        <v>0.5</v>
      </c>
      <c r="AD522" s="91">
        <f t="shared" si="342"/>
        <v>3750</v>
      </c>
      <c r="AE522" s="79" t="str">
        <f>S522</f>
        <v>계</v>
      </c>
      <c r="AF522" s="79" t="str">
        <f>Q522&amp;"/"&amp;R522</f>
        <v>3/2</v>
      </c>
      <c r="AH522" s="20" t="str">
        <f t="shared" si="343"/>
        <v>야탑동 장미1단지코오롱</v>
      </c>
      <c r="AI522" s="87">
        <f t="shared" si="344"/>
        <v>32</v>
      </c>
      <c r="AJ522" s="79" t="str">
        <f>IF(AI522="","",$AJ$2)</f>
        <v>A-</v>
      </c>
      <c r="AK522" s="79" t="s">
        <v>13</v>
      </c>
      <c r="AL522" s="79" t="s">
        <v>62</v>
      </c>
      <c r="AM522" s="79" t="s">
        <v>63</v>
      </c>
      <c r="AN522" s="79" t="str">
        <f>IF(AI522="","",$AN$2)</f>
        <v>C</v>
      </c>
      <c r="AO522" s="79" t="str">
        <f>IF(N522="","",IF(N522&gt;=$AO$1/100,"O","X"))</f>
        <v>X</v>
      </c>
      <c r="AP522" s="79" t="str">
        <f>IF(I522="","",IF(I522&lt;=$AP$1,"O","X"))</f>
        <v>X</v>
      </c>
      <c r="AQ522" s="79" t="str">
        <f>IF(O522="","",IF(O522&lt;=$AQ$1,"O","X"))</f>
        <v>X</v>
      </c>
      <c r="AR522" s="79" t="str">
        <f>IF(M522="","",IF(M522&lt;=$AR$1,"O","X"))</f>
        <v>X</v>
      </c>
      <c r="AS522" s="79" t="s">
        <v>2</v>
      </c>
      <c r="AT522" s="79" t="str">
        <f>IF(OR(F522="",AI522=""),"",IF(AND((F522&lt;=85),(AI522&gt;=15)),"O","X"))</f>
        <v>O</v>
      </c>
      <c r="AU522" s="79" t="str">
        <f>IF(C522="","",IF(C522&gt;=$AU$1,"O","X"))</f>
        <v>O</v>
      </c>
      <c r="AV522" s="79" t="str">
        <f>IF(AO522="","",IF(AND(AO522="O",AP522="O",AR522="O",AT522="O",AU522="O"),"후보","X"))</f>
        <v>X</v>
      </c>
    </row>
    <row r="523" spans="1:48" s="37" customFormat="1" ht="12" x14ac:dyDescent="0.3">
      <c r="A523" s="74" t="s">
        <v>2108</v>
      </c>
      <c r="B523" s="75" t="s">
        <v>1815</v>
      </c>
      <c r="C523" s="85">
        <v>1082</v>
      </c>
      <c r="D523" s="86">
        <v>123.4</v>
      </c>
      <c r="E523" s="87">
        <v>37</v>
      </c>
      <c r="F523" s="86">
        <v>101.9</v>
      </c>
      <c r="G523" s="17">
        <v>31</v>
      </c>
      <c r="H523" s="88">
        <v>30</v>
      </c>
      <c r="I523" s="89"/>
      <c r="J523" s="89"/>
      <c r="K523" s="89"/>
      <c r="L523" s="89"/>
      <c r="M523" s="90">
        <f>I523-K523</f>
        <v>0</v>
      </c>
      <c r="N523" s="4" t="str">
        <f>IF(ISERROR(K523/I523),"",K523/I523)</f>
        <v/>
      </c>
      <c r="O523" s="91">
        <f>I523/E523</f>
        <v>0</v>
      </c>
      <c r="P523" s="91">
        <f>K523/E523</f>
        <v>0</v>
      </c>
      <c r="Q523" s="79">
        <v>4</v>
      </c>
      <c r="R523" s="79">
        <v>2</v>
      </c>
      <c r="S523" s="79" t="s">
        <v>72</v>
      </c>
      <c r="T523" s="5">
        <v>123</v>
      </c>
      <c r="U523" s="9"/>
      <c r="W523" s="86">
        <f t="shared" ref="W523:X530" si="345">D523</f>
        <v>123.4</v>
      </c>
      <c r="X523" s="87">
        <f t="shared" si="345"/>
        <v>37</v>
      </c>
      <c r="Y523" s="92">
        <f t="shared" ref="Y523:Z530" si="346">H523</f>
        <v>30</v>
      </c>
      <c r="Z523" s="90">
        <f t="shared" si="346"/>
        <v>0</v>
      </c>
      <c r="AA523" s="90">
        <f>K523</f>
        <v>0</v>
      </c>
      <c r="AB523" s="90">
        <f t="shared" si="342"/>
        <v>0</v>
      </c>
      <c r="AC523" s="4" t="str">
        <f t="shared" si="342"/>
        <v/>
      </c>
      <c r="AD523" s="91">
        <f t="shared" si="342"/>
        <v>0</v>
      </c>
      <c r="AE523" s="79" t="str">
        <f>S523</f>
        <v>계</v>
      </c>
      <c r="AF523" s="79" t="str">
        <f>Q523&amp;"/"&amp;R523</f>
        <v>4/2</v>
      </c>
      <c r="AH523" s="20" t="str">
        <f t="shared" si="343"/>
        <v>야탑동 장미1단지코오롱</v>
      </c>
      <c r="AI523" s="87">
        <f t="shared" si="344"/>
        <v>37</v>
      </c>
      <c r="AJ523" s="79" t="str">
        <f>IF(AI523="","",$AJ$2)</f>
        <v>A-</v>
      </c>
      <c r="AK523" s="79" t="s">
        <v>13</v>
      </c>
      <c r="AL523" s="79" t="s">
        <v>62</v>
      </c>
      <c r="AM523" s="79" t="s">
        <v>63</v>
      </c>
      <c r="AN523" s="79" t="str">
        <f>IF(AI523="","",$AN$2)</f>
        <v>C</v>
      </c>
      <c r="AO523" s="79" t="str">
        <f>IF(N523="","",IF(N523&gt;=$AO$1/100,"O","X"))</f>
        <v/>
      </c>
      <c r="AP523" s="79" t="str">
        <f>IF(I523="","",IF(I523&lt;=$AP$1,"O","X"))</f>
        <v/>
      </c>
      <c r="AQ523" s="79" t="str">
        <f>IF(O523="","",IF(O523&lt;=$AQ$1,"O","X"))</f>
        <v>O</v>
      </c>
      <c r="AR523" s="79" t="str">
        <f>IF(M523="","",IF(M523&lt;=$AR$1,"O","X"))</f>
        <v>O</v>
      </c>
      <c r="AS523" s="79" t="s">
        <v>2</v>
      </c>
      <c r="AT523" s="79" t="str">
        <f>IF(OR(F523="",AI523=""),"",IF(AND((F523&lt;=85),(AI523&gt;=15)),"O","X"))</f>
        <v>X</v>
      </c>
      <c r="AU523" s="79" t="str">
        <f>IF(C523="","",IF(C523&gt;=$AU$1,"O","X"))</f>
        <v>O</v>
      </c>
      <c r="AV523" s="79" t="str">
        <f>IF(AO523="","",IF(AND(AO523="O",AP523="O",AR523="O",AT523="O",AU523="O"),"후보","X"))</f>
        <v/>
      </c>
    </row>
    <row r="524" spans="1:48" s="37" customFormat="1" ht="12" x14ac:dyDescent="0.3">
      <c r="A524" s="74" t="s">
        <v>2108</v>
      </c>
      <c r="B524" s="75" t="s">
        <v>1815</v>
      </c>
      <c r="C524" s="85">
        <v>1082</v>
      </c>
      <c r="D524" s="86">
        <v>164.1</v>
      </c>
      <c r="E524" s="87">
        <v>50</v>
      </c>
      <c r="F524" s="86">
        <v>134.19999999999999</v>
      </c>
      <c r="G524" s="17">
        <v>41</v>
      </c>
      <c r="H524" s="88">
        <v>96</v>
      </c>
      <c r="I524" s="89">
        <v>150000</v>
      </c>
      <c r="J524" s="89" t="s">
        <v>66</v>
      </c>
      <c r="K524" s="89"/>
      <c r="L524" s="89"/>
      <c r="M524" s="90">
        <f>I524-K524</f>
        <v>150000</v>
      </c>
      <c r="N524" s="4">
        <f>IF(ISERROR(K524/I524),"",K524/I524)</f>
        <v>0</v>
      </c>
      <c r="O524" s="91">
        <f>I524/E524</f>
        <v>3000</v>
      </c>
      <c r="P524" s="91">
        <f>K524/E524</f>
        <v>0</v>
      </c>
      <c r="Q524" s="79">
        <v>4</v>
      </c>
      <c r="R524" s="79">
        <v>2</v>
      </c>
      <c r="S524" s="79" t="s">
        <v>72</v>
      </c>
      <c r="T524" s="5">
        <v>164</v>
      </c>
      <c r="U524" s="9"/>
      <c r="W524" s="86">
        <f t="shared" si="345"/>
        <v>164.1</v>
      </c>
      <c r="X524" s="87">
        <f t="shared" si="345"/>
        <v>50</v>
      </c>
      <c r="Y524" s="92">
        <f t="shared" si="346"/>
        <v>96</v>
      </c>
      <c r="Z524" s="90">
        <f t="shared" si="346"/>
        <v>150000</v>
      </c>
      <c r="AA524" s="90">
        <f>K524</f>
        <v>0</v>
      </c>
      <c r="AB524" s="90">
        <f t="shared" si="342"/>
        <v>150000</v>
      </c>
      <c r="AC524" s="4">
        <f t="shared" si="342"/>
        <v>0</v>
      </c>
      <c r="AD524" s="91">
        <f t="shared" si="342"/>
        <v>3000</v>
      </c>
      <c r="AE524" s="79" t="str">
        <f>S524</f>
        <v>계</v>
      </c>
      <c r="AF524" s="79" t="str">
        <f>Q524&amp;"/"&amp;R524</f>
        <v>4/2</v>
      </c>
      <c r="AH524" s="20" t="str">
        <f t="shared" si="343"/>
        <v>야탑동 장미1단지코오롱</v>
      </c>
      <c r="AI524" s="87">
        <f t="shared" si="344"/>
        <v>50</v>
      </c>
      <c r="AJ524" s="79" t="str">
        <f>IF(AI524="","",$AJ$2)</f>
        <v>A-</v>
      </c>
      <c r="AK524" s="79" t="s">
        <v>13</v>
      </c>
      <c r="AL524" s="79" t="s">
        <v>62</v>
      </c>
      <c r="AM524" s="79" t="s">
        <v>63</v>
      </c>
      <c r="AN524" s="79" t="str">
        <f>IF(AI524="","",$AN$2)</f>
        <v>C</v>
      </c>
      <c r="AO524" s="79" t="str">
        <f>IF(N524="","",IF(N524&gt;=$AO$1/100,"O","X"))</f>
        <v>X</v>
      </c>
      <c r="AP524" s="79" t="str">
        <f>IF(I524="","",IF(I524&lt;=$AP$1,"O","X"))</f>
        <v>X</v>
      </c>
      <c r="AQ524" s="79" t="str">
        <f>IF(O524="","",IF(O524&lt;=$AQ$1,"O","X"))</f>
        <v>X</v>
      </c>
      <c r="AR524" s="79" t="str">
        <f>IF(M524="","",IF(M524&lt;=$AR$1,"O","X"))</f>
        <v>X</v>
      </c>
      <c r="AS524" s="79" t="s">
        <v>2</v>
      </c>
      <c r="AT524" s="79" t="str">
        <f>IF(OR(F524="",AI524=""),"",IF(AND((F524&lt;=85),(AI524&gt;=15)),"O","X"))</f>
        <v>X</v>
      </c>
      <c r="AU524" s="79" t="str">
        <f>IF(C524="","",IF(C524&gt;=$AU$1,"O","X"))</f>
        <v>O</v>
      </c>
      <c r="AV524" s="79" t="str">
        <f>IF(AO524="","",IF(AND(AO524="O",AP524="O",AR524="O",AT524="O",AU524="O"),"후보","X"))</f>
        <v>X</v>
      </c>
    </row>
    <row r="525" spans="1:48" s="37" customFormat="1" ht="12" x14ac:dyDescent="0.3">
      <c r="A525" s="74" t="s">
        <v>2109</v>
      </c>
      <c r="B525" s="75" t="s">
        <v>1816</v>
      </c>
      <c r="C525" s="85">
        <v>562</v>
      </c>
      <c r="D525" s="86">
        <v>67.5</v>
      </c>
      <c r="E525" s="87">
        <v>20</v>
      </c>
      <c r="F525" s="86">
        <v>49.7</v>
      </c>
      <c r="G525" s="17">
        <v>15</v>
      </c>
      <c r="H525" s="88">
        <v>76</v>
      </c>
      <c r="I525" s="89">
        <v>86000</v>
      </c>
      <c r="J525" s="89" t="s">
        <v>79</v>
      </c>
      <c r="K525" s="89"/>
      <c r="L525" s="89"/>
      <c r="M525" s="90">
        <f>I525-K525</f>
        <v>86000</v>
      </c>
      <c r="N525" s="4">
        <f>IF(ISERROR(K525/I525),"",K525/I525)</f>
        <v>0</v>
      </c>
      <c r="O525" s="91">
        <f>I525/E525</f>
        <v>4300</v>
      </c>
      <c r="P525" s="91">
        <f>K525/E525</f>
        <v>0</v>
      </c>
      <c r="Q525" s="79">
        <v>2</v>
      </c>
      <c r="R525" s="79">
        <v>1</v>
      </c>
      <c r="S525" s="79" t="s">
        <v>61</v>
      </c>
      <c r="T525" s="5">
        <v>67</v>
      </c>
      <c r="U525" s="9"/>
      <c r="W525" s="86">
        <f t="shared" si="345"/>
        <v>67.5</v>
      </c>
      <c r="X525" s="87">
        <f t="shared" si="345"/>
        <v>20</v>
      </c>
      <c r="Y525" s="92">
        <f t="shared" si="346"/>
        <v>76</v>
      </c>
      <c r="Z525" s="90">
        <f t="shared" si="346"/>
        <v>86000</v>
      </c>
      <c r="AA525" s="90">
        <f>K525</f>
        <v>0</v>
      </c>
      <c r="AB525" s="90">
        <f t="shared" si="342"/>
        <v>86000</v>
      </c>
      <c r="AC525" s="4">
        <f t="shared" si="342"/>
        <v>0</v>
      </c>
      <c r="AD525" s="91">
        <f t="shared" si="342"/>
        <v>4300</v>
      </c>
      <c r="AE525" s="79" t="str">
        <f>S525</f>
        <v>복</v>
      </c>
      <c r="AF525" s="79" t="str">
        <f>Q525&amp;"/"&amp;R525</f>
        <v>2/1</v>
      </c>
      <c r="AH525" s="20" t="str">
        <f t="shared" si="343"/>
        <v>야탑동 매화마을공무원1단지</v>
      </c>
      <c r="AI525" s="87">
        <f t="shared" si="344"/>
        <v>20</v>
      </c>
      <c r="AJ525" s="79" t="str">
        <f>IF(AI525="","",$AJ$2)</f>
        <v>A-</v>
      </c>
      <c r="AK525" s="79" t="s">
        <v>13</v>
      </c>
      <c r="AL525" s="79" t="s">
        <v>62</v>
      </c>
      <c r="AM525" s="79" t="s">
        <v>63</v>
      </c>
      <c r="AN525" s="79" t="str">
        <f>IF(AI525="","",$AN$2)</f>
        <v>C</v>
      </c>
      <c r="AO525" s="79" t="str">
        <f>IF(N525="","",IF(N525&gt;=$AO$1/100,"O","X"))</f>
        <v>X</v>
      </c>
      <c r="AP525" s="79" t="str">
        <f>IF(I525="","",IF(I525&lt;=$AP$1,"O","X"))</f>
        <v>X</v>
      </c>
      <c r="AQ525" s="79" t="str">
        <f>IF(O525="","",IF(O525&lt;=$AQ$1,"O","X"))</f>
        <v>X</v>
      </c>
      <c r="AR525" s="79" t="str">
        <f>IF(M525="","",IF(M525&lt;=$AR$1,"O","X"))</f>
        <v>X</v>
      </c>
      <c r="AS525" s="79" t="s">
        <v>2</v>
      </c>
      <c r="AT525" s="79" t="str">
        <f>IF(OR(F525="",AI525=""),"",IF(AND((F525&lt;=85),(AI525&gt;=15)),"O","X"))</f>
        <v>O</v>
      </c>
      <c r="AU525" s="79" t="str">
        <f>IF(C525="","",IF(C525&gt;=$AU$1,"O","X"))</f>
        <v>O</v>
      </c>
      <c r="AV525" s="79" t="str">
        <f>IF(AO525="","",IF(AND(AO525="O",AP525="O",AR525="O",AT525="O",AU525="O"),"후보","X"))</f>
        <v>X</v>
      </c>
    </row>
    <row r="526" spans="1:48" s="37" customFormat="1" ht="12" x14ac:dyDescent="0.3">
      <c r="A526" s="74" t="s">
        <v>2109</v>
      </c>
      <c r="B526" s="75" t="s">
        <v>1816</v>
      </c>
      <c r="C526" s="85">
        <v>562</v>
      </c>
      <c r="D526" s="86">
        <v>80.3</v>
      </c>
      <c r="E526" s="87">
        <v>24</v>
      </c>
      <c r="F526" s="86">
        <v>58.9</v>
      </c>
      <c r="G526" s="17">
        <v>18</v>
      </c>
      <c r="H526" s="88">
        <v>326</v>
      </c>
      <c r="I526" s="89">
        <v>85000</v>
      </c>
      <c r="J526" s="89" t="s">
        <v>71</v>
      </c>
      <c r="K526" s="89">
        <v>44000</v>
      </c>
      <c r="L526" s="89" t="s">
        <v>64</v>
      </c>
      <c r="M526" s="90">
        <f>I526-K526</f>
        <v>41000</v>
      </c>
      <c r="N526" s="4">
        <f>IF(ISERROR(K526/I526),"",K526/I526)</f>
        <v>0.51764705882352946</v>
      </c>
      <c r="O526" s="91">
        <f>I526/E526</f>
        <v>3541.6666666666665</v>
      </c>
      <c r="P526" s="91">
        <f>K526/E526</f>
        <v>1833.3333333333333</v>
      </c>
      <c r="Q526" s="79">
        <v>3</v>
      </c>
      <c r="R526" s="79">
        <v>1</v>
      </c>
      <c r="S526" s="79" t="s">
        <v>61</v>
      </c>
      <c r="T526" s="5">
        <v>80</v>
      </c>
      <c r="U526" s="9"/>
      <c r="W526" s="86">
        <f t="shared" si="345"/>
        <v>80.3</v>
      </c>
      <c r="X526" s="87">
        <f t="shared" si="345"/>
        <v>24</v>
      </c>
      <c r="Y526" s="92">
        <f t="shared" si="346"/>
        <v>326</v>
      </c>
      <c r="Z526" s="90">
        <f t="shared" si="346"/>
        <v>85000</v>
      </c>
      <c r="AA526" s="90">
        <f>K526</f>
        <v>44000</v>
      </c>
      <c r="AB526" s="90">
        <f t="shared" si="342"/>
        <v>41000</v>
      </c>
      <c r="AC526" s="4">
        <f t="shared" si="342"/>
        <v>0.51764705882352946</v>
      </c>
      <c r="AD526" s="91">
        <f t="shared" si="342"/>
        <v>3541.6666666666665</v>
      </c>
      <c r="AE526" s="79" t="str">
        <f>S526</f>
        <v>복</v>
      </c>
      <c r="AF526" s="79" t="str">
        <f>Q526&amp;"/"&amp;R526</f>
        <v>3/1</v>
      </c>
      <c r="AH526" s="20" t="str">
        <f t="shared" si="343"/>
        <v>야탑동 매화마을공무원1단지</v>
      </c>
      <c r="AI526" s="87">
        <f t="shared" si="344"/>
        <v>24</v>
      </c>
      <c r="AJ526" s="79" t="str">
        <f>IF(AI526="","",$AJ$2)</f>
        <v>A-</v>
      </c>
      <c r="AK526" s="79" t="s">
        <v>13</v>
      </c>
      <c r="AL526" s="79" t="s">
        <v>62</v>
      </c>
      <c r="AM526" s="79" t="s">
        <v>63</v>
      </c>
      <c r="AN526" s="79" t="str">
        <f>IF(AI526="","",$AN$2)</f>
        <v>C</v>
      </c>
      <c r="AO526" s="79" t="str">
        <f>IF(N526="","",IF(N526&gt;=$AO$1/100,"O","X"))</f>
        <v>X</v>
      </c>
      <c r="AP526" s="79" t="str">
        <f>IF(I526="","",IF(I526&lt;=$AP$1,"O","X"))</f>
        <v>X</v>
      </c>
      <c r="AQ526" s="79" t="str">
        <f>IF(O526="","",IF(O526&lt;=$AQ$1,"O","X"))</f>
        <v>X</v>
      </c>
      <c r="AR526" s="79" t="str">
        <f>IF(M526="","",IF(M526&lt;=$AR$1,"O","X"))</f>
        <v>X</v>
      </c>
      <c r="AS526" s="79" t="s">
        <v>2</v>
      </c>
      <c r="AT526" s="79" t="str">
        <f>IF(OR(F526="",AI526=""),"",IF(AND((F526&lt;=85),(AI526&gt;=15)),"O","X"))</f>
        <v>O</v>
      </c>
      <c r="AU526" s="79" t="str">
        <f>IF(C526="","",IF(C526&gt;=$AU$1,"O","X"))</f>
        <v>O</v>
      </c>
      <c r="AV526" s="79" t="str">
        <f>IF(AO526="","",IF(AND(AO526="O",AP526="O",AR526="O",AT526="O",AU526="O"),"후보","X"))</f>
        <v>X</v>
      </c>
    </row>
    <row r="527" spans="1:48" s="37" customFormat="1" ht="12" x14ac:dyDescent="0.3">
      <c r="A527" s="74" t="s">
        <v>2109</v>
      </c>
      <c r="B527" s="75" t="s">
        <v>1816</v>
      </c>
      <c r="C527" s="85">
        <v>562</v>
      </c>
      <c r="D527" s="86">
        <v>81.5</v>
      </c>
      <c r="E527" s="87">
        <v>25</v>
      </c>
      <c r="F527" s="86">
        <v>60</v>
      </c>
      <c r="G527" s="17">
        <v>18</v>
      </c>
      <c r="H527" s="88">
        <v>160</v>
      </c>
      <c r="I527" s="89">
        <v>90000</v>
      </c>
      <c r="J527" s="89" t="s">
        <v>60</v>
      </c>
      <c r="K527" s="89">
        <v>48000</v>
      </c>
      <c r="L527" s="89" t="s">
        <v>60</v>
      </c>
      <c r="M527" s="90">
        <f>I527-K527</f>
        <v>42000</v>
      </c>
      <c r="N527" s="4">
        <f>IF(ISERROR(K527/I527),"",K527/I527)</f>
        <v>0.53333333333333333</v>
      </c>
      <c r="O527" s="91">
        <f>I527/E527</f>
        <v>3600</v>
      </c>
      <c r="P527" s="91">
        <f>K527/E527</f>
        <v>1920</v>
      </c>
      <c r="Q527" s="79">
        <v>3</v>
      </c>
      <c r="R527" s="79">
        <v>1</v>
      </c>
      <c r="S527" s="79" t="s">
        <v>61</v>
      </c>
      <c r="T527" s="5">
        <v>81</v>
      </c>
      <c r="U527" s="9"/>
      <c r="W527" s="86">
        <f t="shared" si="345"/>
        <v>81.5</v>
      </c>
      <c r="X527" s="87">
        <f t="shared" si="345"/>
        <v>25</v>
      </c>
      <c r="Y527" s="92">
        <f t="shared" si="346"/>
        <v>160</v>
      </c>
      <c r="Z527" s="90">
        <f t="shared" si="346"/>
        <v>90000</v>
      </c>
      <c r="AA527" s="90">
        <f>K527</f>
        <v>48000</v>
      </c>
      <c r="AB527" s="90">
        <f t="shared" si="342"/>
        <v>42000</v>
      </c>
      <c r="AC527" s="4">
        <f t="shared" si="342"/>
        <v>0.53333333333333333</v>
      </c>
      <c r="AD527" s="91">
        <f t="shared" si="342"/>
        <v>3600</v>
      </c>
      <c r="AE527" s="79" t="str">
        <f>S527</f>
        <v>복</v>
      </c>
      <c r="AF527" s="79" t="str">
        <f>Q527&amp;"/"&amp;R527</f>
        <v>3/1</v>
      </c>
      <c r="AH527" s="20" t="str">
        <f t="shared" si="343"/>
        <v>야탑동 매화마을공무원1단지</v>
      </c>
      <c r="AI527" s="87">
        <f t="shared" si="344"/>
        <v>25</v>
      </c>
      <c r="AJ527" s="79" t="str">
        <f>IF(AI527="","",$AJ$2)</f>
        <v>A-</v>
      </c>
      <c r="AK527" s="79" t="s">
        <v>13</v>
      </c>
      <c r="AL527" s="79" t="s">
        <v>62</v>
      </c>
      <c r="AM527" s="79" t="s">
        <v>63</v>
      </c>
      <c r="AN527" s="79" t="str">
        <f>IF(AI527="","",$AN$2)</f>
        <v>C</v>
      </c>
      <c r="AO527" s="79" t="str">
        <f>IF(N527="","",IF(N527&gt;=$AO$1/100,"O","X"))</f>
        <v>X</v>
      </c>
      <c r="AP527" s="79" t="str">
        <f>IF(I527="","",IF(I527&lt;=$AP$1,"O","X"))</f>
        <v>X</v>
      </c>
      <c r="AQ527" s="79" t="str">
        <f>IF(O527="","",IF(O527&lt;=$AQ$1,"O","X"))</f>
        <v>X</v>
      </c>
      <c r="AR527" s="79" t="str">
        <f>IF(M527="","",IF(M527&lt;=$AR$1,"O","X"))</f>
        <v>X</v>
      </c>
      <c r="AS527" s="79" t="s">
        <v>2</v>
      </c>
      <c r="AT527" s="79" t="str">
        <f>IF(OR(F527="",AI527=""),"",IF(AND((F527&lt;=85),(AI527&gt;=15)),"O","X"))</f>
        <v>O</v>
      </c>
      <c r="AU527" s="79" t="str">
        <f>IF(C527="","",IF(C527&gt;=$AU$1,"O","X"))</f>
        <v>O</v>
      </c>
      <c r="AV527" s="79" t="str">
        <f>IF(AO527="","",IF(AND(AO527="O",AP527="O",AR527="O",AT527="O",AU527="O"),"후보","X"))</f>
        <v>X</v>
      </c>
    </row>
    <row r="528" spans="1:48" s="37" customFormat="1" ht="12" x14ac:dyDescent="0.3">
      <c r="A528" s="74" t="s">
        <v>2110</v>
      </c>
      <c r="B528" s="75" t="s">
        <v>1804</v>
      </c>
      <c r="C528" s="85">
        <v>643</v>
      </c>
      <c r="D528" s="86">
        <v>50.3</v>
      </c>
      <c r="E528" s="87">
        <v>15</v>
      </c>
      <c r="F528" s="86">
        <v>35.299999999999997</v>
      </c>
      <c r="G528" s="17">
        <v>11</v>
      </c>
      <c r="H528" s="88">
        <v>257</v>
      </c>
      <c r="I528" s="89">
        <v>55000</v>
      </c>
      <c r="J528" s="89" t="s">
        <v>66</v>
      </c>
      <c r="K528" s="89">
        <v>28000</v>
      </c>
      <c r="L528" s="89" t="s">
        <v>84</v>
      </c>
      <c r="M528" s="90">
        <f>I528-K528</f>
        <v>27000</v>
      </c>
      <c r="N528" s="4">
        <f>IF(ISERROR(K528/I528),"",K528/I528)</f>
        <v>0.50909090909090904</v>
      </c>
      <c r="O528" s="91">
        <f>I528/E528</f>
        <v>3666.6666666666665</v>
      </c>
      <c r="P528" s="91">
        <f>K528/E528</f>
        <v>1866.6666666666667</v>
      </c>
      <c r="Q528" s="79">
        <v>2</v>
      </c>
      <c r="R528" s="79">
        <v>1</v>
      </c>
      <c r="S528" s="79" t="s">
        <v>61</v>
      </c>
      <c r="T528" s="5" t="s">
        <v>264</v>
      </c>
      <c r="U528" s="9"/>
      <c r="W528" s="86">
        <f t="shared" si="345"/>
        <v>50.3</v>
      </c>
      <c r="X528" s="87">
        <f t="shared" si="345"/>
        <v>15</v>
      </c>
      <c r="Y528" s="92">
        <f t="shared" si="346"/>
        <v>257</v>
      </c>
      <c r="Z528" s="90">
        <f t="shared" si="346"/>
        <v>55000</v>
      </c>
      <c r="AA528" s="90">
        <f>K528</f>
        <v>28000</v>
      </c>
      <c r="AB528" s="90">
        <f t="shared" si="342"/>
        <v>27000</v>
      </c>
      <c r="AC528" s="4">
        <f t="shared" si="342"/>
        <v>0.50909090909090904</v>
      </c>
      <c r="AD528" s="91">
        <f t="shared" si="342"/>
        <v>3666.6666666666665</v>
      </c>
      <c r="AE528" s="79" t="str">
        <f>S528</f>
        <v>복</v>
      </c>
      <c r="AF528" s="79" t="str">
        <f>Q528&amp;"/"&amp;R528</f>
        <v>2/1</v>
      </c>
      <c r="AH528" s="20" t="str">
        <f t="shared" si="343"/>
        <v>야탑동 매화마을주공4단지</v>
      </c>
      <c r="AI528" s="87">
        <f t="shared" si="344"/>
        <v>15</v>
      </c>
      <c r="AJ528" s="79" t="str">
        <f>IF(AI528="","",$AJ$2)</f>
        <v>A-</v>
      </c>
      <c r="AK528" s="79" t="s">
        <v>13</v>
      </c>
      <c r="AL528" s="79" t="s">
        <v>62</v>
      </c>
      <c r="AM528" s="79" t="s">
        <v>63</v>
      </c>
      <c r="AN528" s="79" t="str">
        <f>IF(AI528="","",$AN$2)</f>
        <v>C</v>
      </c>
      <c r="AO528" s="79" t="str">
        <f>IF(N528="","",IF(N528&gt;=$AO$1/100,"O","X"))</f>
        <v>X</v>
      </c>
      <c r="AP528" s="79" t="str">
        <f>IF(I528="","",IF(I528&lt;=$AP$1,"O","X"))</f>
        <v>X</v>
      </c>
      <c r="AQ528" s="79" t="str">
        <f>IF(O528="","",IF(O528&lt;=$AQ$1,"O","X"))</f>
        <v>X</v>
      </c>
      <c r="AR528" s="79" t="str">
        <f>IF(M528="","",IF(M528&lt;=$AR$1,"O","X"))</f>
        <v>X</v>
      </c>
      <c r="AS528" s="79" t="s">
        <v>2</v>
      </c>
      <c r="AT528" s="79" t="str">
        <f>IF(OR(F528="",AI528=""),"",IF(AND((F528&lt;=85),(AI528&gt;=15)),"O","X"))</f>
        <v>O</v>
      </c>
      <c r="AU528" s="79" t="str">
        <f>IF(C528="","",IF(C528&gt;=$AU$1,"O","X"))</f>
        <v>O</v>
      </c>
      <c r="AV528" s="79" t="str">
        <f>IF(AO528="","",IF(AND(AO528="O",AP528="O",AR528="O",AT528="O",AU528="O"),"후보","X"))</f>
        <v>X</v>
      </c>
    </row>
    <row r="529" spans="1:48" s="37" customFormat="1" ht="12" x14ac:dyDescent="0.3">
      <c r="A529" s="74" t="s">
        <v>2110</v>
      </c>
      <c r="B529" s="75" t="s">
        <v>1804</v>
      </c>
      <c r="C529" s="85">
        <v>643</v>
      </c>
      <c r="D529" s="86">
        <v>51.1</v>
      </c>
      <c r="E529" s="87">
        <v>15</v>
      </c>
      <c r="F529" s="86">
        <v>36</v>
      </c>
      <c r="G529" s="17">
        <v>11</v>
      </c>
      <c r="H529" s="88">
        <v>30</v>
      </c>
      <c r="I529" s="89">
        <v>63000</v>
      </c>
      <c r="J529" s="89" t="s">
        <v>84</v>
      </c>
      <c r="K529" s="89"/>
      <c r="L529" s="89"/>
      <c r="M529" s="90">
        <f>I529-K529</f>
        <v>63000</v>
      </c>
      <c r="N529" s="4">
        <f>IF(ISERROR(K529/I529),"",K529/I529)</f>
        <v>0</v>
      </c>
      <c r="O529" s="91">
        <f>I529/E529</f>
        <v>4200</v>
      </c>
      <c r="P529" s="91">
        <f>K529/E529</f>
        <v>0</v>
      </c>
      <c r="Q529" s="79">
        <v>2</v>
      </c>
      <c r="R529" s="79">
        <v>1</v>
      </c>
      <c r="S529" s="79" t="s">
        <v>72</v>
      </c>
      <c r="T529" s="5" t="s">
        <v>265</v>
      </c>
      <c r="U529" s="9"/>
      <c r="W529" s="86">
        <f t="shared" si="345"/>
        <v>51.1</v>
      </c>
      <c r="X529" s="87">
        <f t="shared" si="345"/>
        <v>15</v>
      </c>
      <c r="Y529" s="92">
        <f t="shared" si="346"/>
        <v>30</v>
      </c>
      <c r="Z529" s="90">
        <f t="shared" si="346"/>
        <v>63000</v>
      </c>
      <c r="AA529" s="90">
        <f>K529</f>
        <v>0</v>
      </c>
      <c r="AB529" s="90">
        <f t="shared" si="342"/>
        <v>63000</v>
      </c>
      <c r="AC529" s="4">
        <f t="shared" si="342"/>
        <v>0</v>
      </c>
      <c r="AD529" s="91">
        <f t="shared" si="342"/>
        <v>4200</v>
      </c>
      <c r="AE529" s="79" t="str">
        <f>S529</f>
        <v>계</v>
      </c>
      <c r="AF529" s="79" t="str">
        <f>Q529&amp;"/"&amp;R529</f>
        <v>2/1</v>
      </c>
      <c r="AH529" s="20" t="str">
        <f t="shared" si="343"/>
        <v>야탑동 매화마을주공4단지</v>
      </c>
      <c r="AI529" s="87">
        <f t="shared" si="344"/>
        <v>15</v>
      </c>
      <c r="AJ529" s="79" t="str">
        <f>IF(AI529="","",$AJ$2)</f>
        <v>A-</v>
      </c>
      <c r="AK529" s="79" t="s">
        <v>13</v>
      </c>
      <c r="AL529" s="79" t="s">
        <v>62</v>
      </c>
      <c r="AM529" s="79" t="s">
        <v>63</v>
      </c>
      <c r="AN529" s="79" t="str">
        <f>IF(AI529="","",$AN$2)</f>
        <v>C</v>
      </c>
      <c r="AO529" s="79" t="str">
        <f>IF(N529="","",IF(N529&gt;=$AO$1/100,"O","X"))</f>
        <v>X</v>
      </c>
      <c r="AP529" s="79" t="str">
        <f>IF(I529="","",IF(I529&lt;=$AP$1,"O","X"))</f>
        <v>X</v>
      </c>
      <c r="AQ529" s="79" t="str">
        <f>IF(O529="","",IF(O529&lt;=$AQ$1,"O","X"))</f>
        <v>X</v>
      </c>
      <c r="AR529" s="79" t="str">
        <f>IF(M529="","",IF(M529&lt;=$AR$1,"O","X"))</f>
        <v>X</v>
      </c>
      <c r="AS529" s="79" t="s">
        <v>2</v>
      </c>
      <c r="AT529" s="79" t="str">
        <f>IF(OR(F529="",AI529=""),"",IF(AND((F529&lt;=85),(AI529&gt;=15)),"O","X"))</f>
        <v>O</v>
      </c>
      <c r="AU529" s="79" t="str">
        <f>IF(C529="","",IF(C529&gt;=$AU$1,"O","X"))</f>
        <v>O</v>
      </c>
      <c r="AV529" s="79" t="str">
        <f>IF(AO529="","",IF(AND(AO529="O",AP529="O",AR529="O",AT529="O",AU529="O"),"후보","X"))</f>
        <v>X</v>
      </c>
    </row>
    <row r="530" spans="1:48" s="37" customFormat="1" ht="12" x14ac:dyDescent="0.3">
      <c r="A530" s="74" t="s">
        <v>2110</v>
      </c>
      <c r="B530" s="75" t="s">
        <v>1804</v>
      </c>
      <c r="C530" s="85">
        <v>643</v>
      </c>
      <c r="D530" s="86">
        <v>57.5</v>
      </c>
      <c r="E530" s="87">
        <v>17</v>
      </c>
      <c r="F530" s="86">
        <v>41.9</v>
      </c>
      <c r="G530" s="17">
        <v>13</v>
      </c>
      <c r="H530" s="88">
        <v>356</v>
      </c>
      <c r="I530" s="89">
        <v>62000</v>
      </c>
      <c r="J530" s="89" t="s">
        <v>81</v>
      </c>
      <c r="K530" s="89">
        <v>30000</v>
      </c>
      <c r="L530" s="89" t="s">
        <v>74</v>
      </c>
      <c r="M530" s="90">
        <f>I530-K530</f>
        <v>32000</v>
      </c>
      <c r="N530" s="4">
        <f>IF(ISERROR(K530/I530),"",K530/I530)</f>
        <v>0.4838709677419355</v>
      </c>
      <c r="O530" s="91">
        <f>I530/E530</f>
        <v>3647.0588235294117</v>
      </c>
      <c r="P530" s="91">
        <f>K530/E530</f>
        <v>1764.7058823529412</v>
      </c>
      <c r="Q530" s="79">
        <v>2</v>
      </c>
      <c r="R530" s="79">
        <v>1</v>
      </c>
      <c r="S530" s="79" t="s">
        <v>61</v>
      </c>
      <c r="T530" s="5">
        <v>57</v>
      </c>
      <c r="U530" s="9"/>
      <c r="W530" s="86">
        <f t="shared" si="345"/>
        <v>57.5</v>
      </c>
      <c r="X530" s="87">
        <f t="shared" si="345"/>
        <v>17</v>
      </c>
      <c r="Y530" s="92">
        <f t="shared" si="346"/>
        <v>356</v>
      </c>
      <c r="Z530" s="90">
        <f t="shared" si="346"/>
        <v>62000</v>
      </c>
      <c r="AA530" s="90">
        <f>K530</f>
        <v>30000</v>
      </c>
      <c r="AB530" s="90">
        <f t="shared" si="342"/>
        <v>32000</v>
      </c>
      <c r="AC530" s="4">
        <f t="shared" si="342"/>
        <v>0.4838709677419355</v>
      </c>
      <c r="AD530" s="91">
        <f t="shared" si="342"/>
        <v>3647.0588235294117</v>
      </c>
      <c r="AE530" s="79" t="str">
        <f>S530</f>
        <v>복</v>
      </c>
      <c r="AF530" s="79" t="str">
        <f>Q530&amp;"/"&amp;R530</f>
        <v>2/1</v>
      </c>
      <c r="AH530" s="20" t="str">
        <f t="shared" si="343"/>
        <v>야탑동 매화마을주공4단지</v>
      </c>
      <c r="AI530" s="87">
        <f t="shared" si="344"/>
        <v>17</v>
      </c>
      <c r="AJ530" s="79" t="str">
        <f>IF(AI530="","",$AJ$2)</f>
        <v>A-</v>
      </c>
      <c r="AK530" s="79" t="s">
        <v>13</v>
      </c>
      <c r="AL530" s="79" t="s">
        <v>62</v>
      </c>
      <c r="AM530" s="79" t="s">
        <v>63</v>
      </c>
      <c r="AN530" s="79" t="str">
        <f>IF(AI530="","",$AN$2)</f>
        <v>C</v>
      </c>
      <c r="AO530" s="79" t="str">
        <f>IF(N530="","",IF(N530&gt;=$AO$1/100,"O","X"))</f>
        <v>X</v>
      </c>
      <c r="AP530" s="79" t="str">
        <f>IF(I530="","",IF(I530&lt;=$AP$1,"O","X"))</f>
        <v>X</v>
      </c>
      <c r="AQ530" s="79" t="str">
        <f>IF(O530="","",IF(O530&lt;=$AQ$1,"O","X"))</f>
        <v>X</v>
      </c>
      <c r="AR530" s="79" t="str">
        <f>IF(M530="","",IF(M530&lt;=$AR$1,"O","X"))</f>
        <v>X</v>
      </c>
      <c r="AS530" s="79" t="s">
        <v>2</v>
      </c>
      <c r="AT530" s="79" t="str">
        <f>IF(OR(F530="",AI530=""),"",IF(AND((F530&lt;=85),(AI530&gt;=15)),"O","X"))</f>
        <v>O</v>
      </c>
      <c r="AU530" s="79" t="str">
        <f>IF(C530="","",IF(C530&gt;=$AU$1,"O","X"))</f>
        <v>O</v>
      </c>
      <c r="AV530" s="79" t="str">
        <f>IF(AO530="","",IF(AND(AO530="O",AP530="O",AR530="O",AT530="O",AU530="O"),"후보","X"))</f>
        <v>X</v>
      </c>
    </row>
    <row r="531" spans="1:48" s="37" customFormat="1" ht="12" x14ac:dyDescent="0.3">
      <c r="A531" s="74" t="s">
        <v>2111</v>
      </c>
      <c r="B531" s="75" t="s">
        <v>1777</v>
      </c>
      <c r="C531" s="85">
        <v>264</v>
      </c>
      <c r="D531" s="86">
        <v>77.3</v>
      </c>
      <c r="E531" s="87">
        <v>23</v>
      </c>
      <c r="F531" s="86">
        <v>59.9</v>
      </c>
      <c r="G531" s="17">
        <v>18</v>
      </c>
      <c r="H531" s="88">
        <v>132</v>
      </c>
      <c r="I531" s="89"/>
      <c r="J531" s="89"/>
      <c r="K531" s="89"/>
      <c r="L531" s="89"/>
      <c r="M531" s="90">
        <f>I531-K531</f>
        <v>0</v>
      </c>
      <c r="N531" s="4" t="str">
        <f>IF(ISERROR(K531/I531),"",K531/I531)</f>
        <v/>
      </c>
      <c r="O531" s="91">
        <f>I531/E531</f>
        <v>0</v>
      </c>
      <c r="P531" s="91">
        <f>K531/E531</f>
        <v>0</v>
      </c>
      <c r="Q531" s="79">
        <v>3</v>
      </c>
      <c r="R531" s="79">
        <v>1</v>
      </c>
      <c r="S531" s="79" t="s">
        <v>72</v>
      </c>
      <c r="T531" s="5">
        <v>77</v>
      </c>
      <c r="U531" s="9"/>
      <c r="W531" s="86">
        <f>D531</f>
        <v>77.3</v>
      </c>
      <c r="X531" s="87">
        <f>E531</f>
        <v>23</v>
      </c>
      <c r="Y531" s="92">
        <f>H531</f>
        <v>132</v>
      </c>
      <c r="Z531" s="90">
        <f>I531</f>
        <v>0</v>
      </c>
      <c r="AA531" s="90">
        <f>K531</f>
        <v>0</v>
      </c>
      <c r="AB531" s="90">
        <f t="shared" si="342"/>
        <v>0</v>
      </c>
      <c r="AC531" s="4" t="str">
        <f t="shared" si="342"/>
        <v/>
      </c>
      <c r="AD531" s="91">
        <f t="shared" si="342"/>
        <v>0</v>
      </c>
      <c r="AE531" s="79" t="str">
        <f>S531</f>
        <v>계</v>
      </c>
      <c r="AF531" s="79" t="str">
        <f>Q531&amp;"/"&amp;R531</f>
        <v>3/1</v>
      </c>
      <c r="AH531" s="20" t="str">
        <f t="shared" si="343"/>
        <v>야탑동 목련마을한신</v>
      </c>
      <c r="AI531" s="87">
        <f t="shared" si="344"/>
        <v>23</v>
      </c>
      <c r="AJ531" s="79" t="str">
        <f>IF(AI531="","",$AJ$2)</f>
        <v>A-</v>
      </c>
      <c r="AK531" s="79" t="s">
        <v>13</v>
      </c>
      <c r="AL531" s="79" t="s">
        <v>62</v>
      </c>
      <c r="AM531" s="79" t="s">
        <v>63</v>
      </c>
      <c r="AN531" s="79" t="str">
        <f>IF(AI531="","",$AN$2)</f>
        <v>C</v>
      </c>
      <c r="AO531" s="79" t="str">
        <f>IF(N531="","",IF(N531&gt;=$AO$1/100,"O","X"))</f>
        <v/>
      </c>
      <c r="AP531" s="79" t="str">
        <f>IF(I531="","",IF(I531&lt;=$AP$1,"O","X"))</f>
        <v/>
      </c>
      <c r="AQ531" s="79" t="str">
        <f>IF(O531="","",IF(O531&lt;=$AQ$1,"O","X"))</f>
        <v>O</v>
      </c>
      <c r="AR531" s="79" t="str">
        <f>IF(M531="","",IF(M531&lt;=$AR$1,"O","X"))</f>
        <v>O</v>
      </c>
      <c r="AS531" s="79" t="s">
        <v>2</v>
      </c>
      <c r="AT531" s="79" t="str">
        <f>IF(OR(F531="",AI531=""),"",IF(AND((F531&lt;=85),(AI531&gt;=15)),"O","X"))</f>
        <v>O</v>
      </c>
      <c r="AU531" s="79" t="str">
        <f>IF(C531="","",IF(C531&gt;=$AU$1,"O","X"))</f>
        <v>X</v>
      </c>
      <c r="AV531" s="79" t="str">
        <f>IF(AO531="","",IF(AND(AO531="O",AP531="O",AR531="O",AT531="O",AU531="O"),"후보","X"))</f>
        <v/>
      </c>
    </row>
    <row r="532" spans="1:48" s="37" customFormat="1" ht="12" x14ac:dyDescent="0.3">
      <c r="A532" s="74" t="s">
        <v>2111</v>
      </c>
      <c r="B532" s="75" t="s">
        <v>1777</v>
      </c>
      <c r="C532" s="85">
        <v>264</v>
      </c>
      <c r="D532" s="86">
        <v>98.1</v>
      </c>
      <c r="E532" s="87">
        <v>30</v>
      </c>
      <c r="F532" s="86">
        <v>78.900000000000006</v>
      </c>
      <c r="G532" s="17">
        <v>24</v>
      </c>
      <c r="H532" s="88">
        <v>132</v>
      </c>
      <c r="I532" s="89"/>
      <c r="J532" s="89"/>
      <c r="K532" s="89"/>
      <c r="L532" s="89"/>
      <c r="M532" s="90">
        <f>I532-K532</f>
        <v>0</v>
      </c>
      <c r="N532" s="4" t="str">
        <f>IF(ISERROR(K532/I532),"",K532/I532)</f>
        <v/>
      </c>
      <c r="O532" s="91">
        <f>I532/E532</f>
        <v>0</v>
      </c>
      <c r="P532" s="91">
        <f>K532/E532</f>
        <v>0</v>
      </c>
      <c r="Q532" s="79">
        <v>3</v>
      </c>
      <c r="R532" s="79">
        <v>2</v>
      </c>
      <c r="S532" s="79" t="s">
        <v>72</v>
      </c>
      <c r="T532" s="5">
        <v>98</v>
      </c>
      <c r="U532" s="9"/>
      <c r="W532" s="86">
        <f>D532</f>
        <v>98.1</v>
      </c>
      <c r="X532" s="87">
        <f>E532</f>
        <v>30</v>
      </c>
      <c r="Y532" s="92">
        <f>H532</f>
        <v>132</v>
      </c>
      <c r="Z532" s="90">
        <f>I532</f>
        <v>0</v>
      </c>
      <c r="AA532" s="90">
        <f>K532</f>
        <v>0</v>
      </c>
      <c r="AB532" s="90">
        <f t="shared" ref="AB532:AD547" si="347">M532</f>
        <v>0</v>
      </c>
      <c r="AC532" s="4" t="str">
        <f t="shared" si="347"/>
        <v/>
      </c>
      <c r="AD532" s="91">
        <f t="shared" si="347"/>
        <v>0</v>
      </c>
      <c r="AE532" s="79" t="str">
        <f>S532</f>
        <v>계</v>
      </c>
      <c r="AF532" s="79" t="str">
        <f>Q532&amp;"/"&amp;R532</f>
        <v>3/2</v>
      </c>
      <c r="AH532" s="20" t="str">
        <f t="shared" si="343"/>
        <v>야탑동 목련마을한신</v>
      </c>
      <c r="AI532" s="87">
        <f t="shared" si="344"/>
        <v>30</v>
      </c>
      <c r="AJ532" s="79" t="str">
        <f>IF(AI532="","",$AJ$2)</f>
        <v>A-</v>
      </c>
      <c r="AK532" s="79" t="s">
        <v>13</v>
      </c>
      <c r="AL532" s="79" t="s">
        <v>62</v>
      </c>
      <c r="AM532" s="79" t="s">
        <v>63</v>
      </c>
      <c r="AN532" s="79" t="str">
        <f>IF(AI532="","",$AN$2)</f>
        <v>C</v>
      </c>
      <c r="AO532" s="79" t="str">
        <f>IF(N532="","",IF(N532&gt;=$AO$1/100,"O","X"))</f>
        <v/>
      </c>
      <c r="AP532" s="79" t="str">
        <f>IF(I532="","",IF(I532&lt;=$AP$1,"O","X"))</f>
        <v/>
      </c>
      <c r="AQ532" s="79" t="str">
        <f>IF(O532="","",IF(O532&lt;=$AQ$1,"O","X"))</f>
        <v>O</v>
      </c>
      <c r="AR532" s="79" t="str">
        <f>IF(M532="","",IF(M532&lt;=$AR$1,"O","X"))</f>
        <v>O</v>
      </c>
      <c r="AS532" s="79" t="s">
        <v>2</v>
      </c>
      <c r="AT532" s="79" t="str">
        <f>IF(OR(F532="",AI532=""),"",IF(AND((F532&lt;=85),(AI532&gt;=15)),"O","X"))</f>
        <v>O</v>
      </c>
      <c r="AU532" s="79" t="str">
        <f>IF(C532="","",IF(C532&gt;=$AU$1,"O","X"))</f>
        <v>X</v>
      </c>
      <c r="AV532" s="79" t="str">
        <f>IF(AO532="","",IF(AND(AO532="O",AP532="O",AR532="O",AT532="O",AU532="O"),"후보","X"))</f>
        <v/>
      </c>
    </row>
    <row r="533" spans="1:48" s="37" customFormat="1" ht="12" x14ac:dyDescent="0.3">
      <c r="A533" s="74" t="s">
        <v>2112</v>
      </c>
      <c r="B533" s="75" t="s">
        <v>1825</v>
      </c>
      <c r="C533" s="85">
        <v>584</v>
      </c>
      <c r="D533" s="86">
        <v>122.1</v>
      </c>
      <c r="E533" s="87">
        <v>37</v>
      </c>
      <c r="F533" s="86">
        <v>101.9</v>
      </c>
      <c r="G533" s="17">
        <v>31</v>
      </c>
      <c r="H533" s="88">
        <v>112</v>
      </c>
      <c r="I533" s="89">
        <v>140000</v>
      </c>
      <c r="J533" s="89" t="s">
        <v>66</v>
      </c>
      <c r="K533" s="89"/>
      <c r="L533" s="89"/>
      <c r="M533" s="90">
        <f>I533-K533</f>
        <v>140000</v>
      </c>
      <c r="N533" s="4">
        <f>IF(ISERROR(K533/I533),"",K533/I533)</f>
        <v>0</v>
      </c>
      <c r="O533" s="91">
        <f>I533/E533</f>
        <v>3783.7837837837837</v>
      </c>
      <c r="P533" s="91">
        <f>K533/E533</f>
        <v>0</v>
      </c>
      <c r="Q533" s="79">
        <v>4</v>
      </c>
      <c r="R533" s="79">
        <v>2</v>
      </c>
      <c r="S533" s="79" t="s">
        <v>72</v>
      </c>
      <c r="T533" s="5">
        <v>122</v>
      </c>
      <c r="U533" s="9"/>
      <c r="W533" s="86">
        <f t="shared" ref="W533:X541" si="348">D533</f>
        <v>122.1</v>
      </c>
      <c r="X533" s="87">
        <f t="shared" si="348"/>
        <v>37</v>
      </c>
      <c r="Y533" s="92">
        <f t="shared" ref="Y533:Z541" si="349">H533</f>
        <v>112</v>
      </c>
      <c r="Z533" s="90">
        <f t="shared" si="349"/>
        <v>140000</v>
      </c>
      <c r="AA533" s="90">
        <f>K533</f>
        <v>0</v>
      </c>
      <c r="AB533" s="90">
        <f t="shared" si="347"/>
        <v>140000</v>
      </c>
      <c r="AC533" s="4">
        <f t="shared" si="347"/>
        <v>0</v>
      </c>
      <c r="AD533" s="91">
        <f t="shared" si="347"/>
        <v>3783.7837837837837</v>
      </c>
      <c r="AE533" s="79" t="str">
        <f>S533</f>
        <v>계</v>
      </c>
      <c r="AF533" s="79" t="str">
        <f>Q533&amp;"/"&amp;R533</f>
        <v>4/2</v>
      </c>
      <c r="AH533" s="20" t="str">
        <f t="shared" si="343"/>
        <v>야탑동 탑5단지타워빌</v>
      </c>
      <c r="AI533" s="87">
        <f t="shared" si="344"/>
        <v>37</v>
      </c>
      <c r="AJ533" s="79" t="str">
        <f>IF(AI533="","",$AJ$2)</f>
        <v>A-</v>
      </c>
      <c r="AK533" s="79" t="s">
        <v>13</v>
      </c>
      <c r="AL533" s="79" t="s">
        <v>62</v>
      </c>
      <c r="AM533" s="79" t="s">
        <v>63</v>
      </c>
      <c r="AN533" s="79" t="str">
        <f>IF(AI533="","",$AN$2)</f>
        <v>C</v>
      </c>
      <c r="AO533" s="79" t="str">
        <f>IF(N533="","",IF(N533&gt;=$AO$1/100,"O","X"))</f>
        <v>X</v>
      </c>
      <c r="AP533" s="79" t="str">
        <f>IF(I533="","",IF(I533&lt;=$AP$1,"O","X"))</f>
        <v>X</v>
      </c>
      <c r="AQ533" s="79" t="str">
        <f>IF(O533="","",IF(O533&lt;=$AQ$1,"O","X"))</f>
        <v>X</v>
      </c>
      <c r="AR533" s="79" t="str">
        <f>IF(M533="","",IF(M533&lt;=$AR$1,"O","X"))</f>
        <v>X</v>
      </c>
      <c r="AS533" s="79" t="s">
        <v>2</v>
      </c>
      <c r="AT533" s="79" t="str">
        <f>IF(OR(F533="",AI533=""),"",IF(AND((F533&lt;=85),(AI533&gt;=15)),"O","X"))</f>
        <v>X</v>
      </c>
      <c r="AU533" s="79" t="str">
        <f>IF(C533="","",IF(C533&gt;=$AU$1,"O","X"))</f>
        <v>O</v>
      </c>
      <c r="AV533" s="79" t="str">
        <f>IF(AO533="","",IF(AND(AO533="O",AP533="O",AR533="O",AT533="O",AU533="O"),"후보","X"))</f>
        <v>X</v>
      </c>
    </row>
    <row r="534" spans="1:48" s="37" customFormat="1" ht="12" x14ac:dyDescent="0.3">
      <c r="A534" s="74" t="s">
        <v>2112</v>
      </c>
      <c r="B534" s="75" t="s">
        <v>1825</v>
      </c>
      <c r="C534" s="85">
        <v>584</v>
      </c>
      <c r="D534" s="86">
        <v>154</v>
      </c>
      <c r="E534" s="87">
        <v>47</v>
      </c>
      <c r="F534" s="86">
        <v>131.4</v>
      </c>
      <c r="G534" s="17">
        <v>40</v>
      </c>
      <c r="H534" s="88">
        <v>464</v>
      </c>
      <c r="I534" s="89">
        <v>160000</v>
      </c>
      <c r="J534" s="89" t="s">
        <v>64</v>
      </c>
      <c r="K534" s="89">
        <v>90000</v>
      </c>
      <c r="L534" s="89" t="s">
        <v>79</v>
      </c>
      <c r="M534" s="90">
        <f>I534-K534</f>
        <v>70000</v>
      </c>
      <c r="N534" s="4">
        <f>IF(ISERROR(K534/I534),"",K534/I534)</f>
        <v>0.5625</v>
      </c>
      <c r="O534" s="91">
        <f>I534/E534</f>
        <v>3404.255319148936</v>
      </c>
      <c r="P534" s="91">
        <f>K534/E534</f>
        <v>1914.8936170212767</v>
      </c>
      <c r="Q534" s="79">
        <v>4</v>
      </c>
      <c r="R534" s="79">
        <v>2</v>
      </c>
      <c r="S534" s="79" t="s">
        <v>72</v>
      </c>
      <c r="T534" s="5">
        <v>154</v>
      </c>
      <c r="U534" s="9"/>
      <c r="W534" s="86">
        <f t="shared" si="348"/>
        <v>154</v>
      </c>
      <c r="X534" s="87">
        <f t="shared" si="348"/>
        <v>47</v>
      </c>
      <c r="Y534" s="92">
        <f t="shared" si="349"/>
        <v>464</v>
      </c>
      <c r="Z534" s="90">
        <f t="shared" si="349"/>
        <v>160000</v>
      </c>
      <c r="AA534" s="90">
        <f>K534</f>
        <v>90000</v>
      </c>
      <c r="AB534" s="90">
        <f t="shared" si="347"/>
        <v>70000</v>
      </c>
      <c r="AC534" s="4">
        <f t="shared" si="347"/>
        <v>0.5625</v>
      </c>
      <c r="AD534" s="91">
        <f t="shared" si="347"/>
        <v>3404.255319148936</v>
      </c>
      <c r="AE534" s="79" t="str">
        <f>S534</f>
        <v>계</v>
      </c>
      <c r="AF534" s="79" t="str">
        <f>Q534&amp;"/"&amp;R534</f>
        <v>4/2</v>
      </c>
      <c r="AH534" s="20" t="str">
        <f t="shared" si="343"/>
        <v>야탑동 탑5단지타워빌</v>
      </c>
      <c r="AI534" s="87">
        <f t="shared" si="344"/>
        <v>47</v>
      </c>
      <c r="AJ534" s="79" t="str">
        <f>IF(AI534="","",$AJ$2)</f>
        <v>A-</v>
      </c>
      <c r="AK534" s="79" t="s">
        <v>13</v>
      </c>
      <c r="AL534" s="79" t="s">
        <v>62</v>
      </c>
      <c r="AM534" s="79" t="s">
        <v>63</v>
      </c>
      <c r="AN534" s="79" t="str">
        <f>IF(AI534="","",$AN$2)</f>
        <v>C</v>
      </c>
      <c r="AO534" s="79" t="str">
        <f>IF(N534="","",IF(N534&gt;=$AO$1/100,"O","X"))</f>
        <v>X</v>
      </c>
      <c r="AP534" s="79" t="str">
        <f>IF(I534="","",IF(I534&lt;=$AP$1,"O","X"))</f>
        <v>X</v>
      </c>
      <c r="AQ534" s="79" t="str">
        <f>IF(O534="","",IF(O534&lt;=$AQ$1,"O","X"))</f>
        <v>X</v>
      </c>
      <c r="AR534" s="79" t="str">
        <f>IF(M534="","",IF(M534&lt;=$AR$1,"O","X"))</f>
        <v>X</v>
      </c>
      <c r="AS534" s="79" t="s">
        <v>2</v>
      </c>
      <c r="AT534" s="79" t="str">
        <f>IF(OR(F534="",AI534=""),"",IF(AND((F534&lt;=85),(AI534&gt;=15)),"O","X"))</f>
        <v>X</v>
      </c>
      <c r="AU534" s="79" t="str">
        <f>IF(C534="","",IF(C534&gt;=$AU$1,"O","X"))</f>
        <v>O</v>
      </c>
      <c r="AV534" s="79" t="str">
        <f>IF(AO534="","",IF(AND(AO534="O",AP534="O",AR534="O",AT534="O",AU534="O"),"후보","X"))</f>
        <v>X</v>
      </c>
    </row>
    <row r="535" spans="1:48" s="37" customFormat="1" ht="12" x14ac:dyDescent="0.3">
      <c r="A535" s="74" t="s">
        <v>2112</v>
      </c>
      <c r="B535" s="75" t="s">
        <v>1825</v>
      </c>
      <c r="C535" s="85">
        <v>584</v>
      </c>
      <c r="D535" s="86">
        <v>158.1</v>
      </c>
      <c r="E535" s="87">
        <v>48</v>
      </c>
      <c r="F535" s="86">
        <v>131.9</v>
      </c>
      <c r="G535" s="17">
        <v>40</v>
      </c>
      <c r="H535" s="88">
        <v>8</v>
      </c>
      <c r="I535" s="89"/>
      <c r="J535" s="89"/>
      <c r="K535" s="89"/>
      <c r="L535" s="89"/>
      <c r="M535" s="90">
        <f>I535-K535</f>
        <v>0</v>
      </c>
      <c r="N535" s="4" t="str">
        <f>IF(ISERROR(K535/I535),"",K535/I535)</f>
        <v/>
      </c>
      <c r="O535" s="91">
        <f>I535/E535</f>
        <v>0</v>
      </c>
      <c r="P535" s="91">
        <f>K535/E535</f>
        <v>0</v>
      </c>
      <c r="Q535" s="79">
        <v>4</v>
      </c>
      <c r="R535" s="79">
        <v>2</v>
      </c>
      <c r="S535" s="79" t="s">
        <v>72</v>
      </c>
      <c r="T535" s="5">
        <v>158</v>
      </c>
      <c r="U535" s="9"/>
      <c r="W535" s="86">
        <f t="shared" si="348"/>
        <v>158.1</v>
      </c>
      <c r="X535" s="87">
        <f t="shared" si="348"/>
        <v>48</v>
      </c>
      <c r="Y535" s="92">
        <f t="shared" si="349"/>
        <v>8</v>
      </c>
      <c r="Z535" s="90">
        <f t="shared" si="349"/>
        <v>0</v>
      </c>
      <c r="AA535" s="90">
        <f>K535</f>
        <v>0</v>
      </c>
      <c r="AB535" s="90">
        <f t="shared" si="347"/>
        <v>0</v>
      </c>
      <c r="AC535" s="4" t="str">
        <f t="shared" si="347"/>
        <v/>
      </c>
      <c r="AD535" s="91">
        <f t="shared" si="347"/>
        <v>0</v>
      </c>
      <c r="AE535" s="79" t="str">
        <f>S535</f>
        <v>계</v>
      </c>
      <c r="AF535" s="79" t="str">
        <f>Q535&amp;"/"&amp;R535</f>
        <v>4/2</v>
      </c>
      <c r="AH535" s="20" t="str">
        <f t="shared" si="343"/>
        <v>야탑동 탑5단지타워빌</v>
      </c>
      <c r="AI535" s="87">
        <f t="shared" si="344"/>
        <v>48</v>
      </c>
      <c r="AJ535" s="79" t="str">
        <f>IF(AI535="","",$AJ$2)</f>
        <v>A-</v>
      </c>
      <c r="AK535" s="79" t="s">
        <v>13</v>
      </c>
      <c r="AL535" s="79" t="s">
        <v>62</v>
      </c>
      <c r="AM535" s="79" t="s">
        <v>63</v>
      </c>
      <c r="AN535" s="79" t="str">
        <f>IF(AI535="","",$AN$2)</f>
        <v>C</v>
      </c>
      <c r="AO535" s="79" t="str">
        <f>IF(N535="","",IF(N535&gt;=$AO$1/100,"O","X"))</f>
        <v/>
      </c>
      <c r="AP535" s="79" t="str">
        <f>IF(I535="","",IF(I535&lt;=$AP$1,"O","X"))</f>
        <v/>
      </c>
      <c r="AQ535" s="79" t="str">
        <f>IF(O535="","",IF(O535&lt;=$AQ$1,"O","X"))</f>
        <v>O</v>
      </c>
      <c r="AR535" s="79" t="str">
        <f>IF(M535="","",IF(M535&lt;=$AR$1,"O","X"))</f>
        <v>O</v>
      </c>
      <c r="AS535" s="79" t="s">
        <v>2</v>
      </c>
      <c r="AT535" s="79" t="str">
        <f>IF(OR(F535="",AI535=""),"",IF(AND((F535&lt;=85),(AI535&gt;=15)),"O","X"))</f>
        <v>X</v>
      </c>
      <c r="AU535" s="79" t="str">
        <f>IF(C535="","",IF(C535&gt;=$AU$1,"O","X"))</f>
        <v>O</v>
      </c>
      <c r="AV535" s="79" t="str">
        <f>IF(AO535="","",IF(AND(AO535="O",AP535="O",AR535="O",AT535="O",AU535="O"),"후보","X"))</f>
        <v/>
      </c>
    </row>
    <row r="536" spans="1:48" s="37" customFormat="1" ht="12" x14ac:dyDescent="0.3">
      <c r="A536" s="74" t="s">
        <v>2113</v>
      </c>
      <c r="B536" s="75" t="s">
        <v>1818</v>
      </c>
      <c r="C536" s="85">
        <v>884</v>
      </c>
      <c r="D536" s="86">
        <v>79</v>
      </c>
      <c r="E536" s="87">
        <v>24</v>
      </c>
      <c r="F536" s="86">
        <v>59.9</v>
      </c>
      <c r="G536" s="17">
        <v>18</v>
      </c>
      <c r="H536" s="88">
        <v>60</v>
      </c>
      <c r="I536" s="89">
        <v>95000</v>
      </c>
      <c r="J536" s="89" t="s">
        <v>71</v>
      </c>
      <c r="K536" s="89">
        <v>56000</v>
      </c>
      <c r="L536" s="89" t="s">
        <v>78</v>
      </c>
      <c r="M536" s="90">
        <f t="shared" ref="M536:M541" si="350">I536-K536</f>
        <v>39000</v>
      </c>
      <c r="N536" s="4">
        <f t="shared" ref="N536:N541" si="351">IF(ISERROR(K536/I536),"",K536/I536)</f>
        <v>0.58947368421052626</v>
      </c>
      <c r="O536" s="91">
        <f t="shared" ref="O536:O541" si="352">I536/E536</f>
        <v>3958.3333333333335</v>
      </c>
      <c r="P536" s="91">
        <f t="shared" ref="P536:P541" si="353">K536/E536</f>
        <v>2333.3333333333335</v>
      </c>
      <c r="Q536" s="79">
        <v>3</v>
      </c>
      <c r="R536" s="79">
        <v>1</v>
      </c>
      <c r="S536" s="79" t="s">
        <v>72</v>
      </c>
      <c r="T536" s="5">
        <v>79</v>
      </c>
      <c r="U536" s="9"/>
      <c r="W536" s="86">
        <f t="shared" si="348"/>
        <v>79</v>
      </c>
      <c r="X536" s="87">
        <f t="shared" si="348"/>
        <v>24</v>
      </c>
      <c r="Y536" s="92">
        <f t="shared" si="349"/>
        <v>60</v>
      </c>
      <c r="Z536" s="90">
        <f t="shared" si="349"/>
        <v>95000</v>
      </c>
      <c r="AA536" s="90">
        <f t="shared" ref="AA536:AA541" si="354">K536</f>
        <v>56000</v>
      </c>
      <c r="AB536" s="90">
        <f t="shared" si="347"/>
        <v>39000</v>
      </c>
      <c r="AC536" s="4">
        <f t="shared" si="347"/>
        <v>0.58947368421052626</v>
      </c>
      <c r="AD536" s="91">
        <f t="shared" si="347"/>
        <v>3958.3333333333335</v>
      </c>
      <c r="AE536" s="79" t="str">
        <f t="shared" ref="AE536:AE541" si="355">S536</f>
        <v>계</v>
      </c>
      <c r="AF536" s="79" t="str">
        <f t="shared" ref="AF536:AF541" si="356">Q536&amp;"/"&amp;R536</f>
        <v>3/1</v>
      </c>
      <c r="AH536" s="20" t="str">
        <f t="shared" si="343"/>
        <v>야탑동 탑경남</v>
      </c>
      <c r="AI536" s="87">
        <f t="shared" si="344"/>
        <v>24</v>
      </c>
      <c r="AJ536" s="79" t="str">
        <f t="shared" ref="AJ536:AJ541" si="357">IF(AI536="","",$AJ$2)</f>
        <v>A-</v>
      </c>
      <c r="AK536" s="79" t="s">
        <v>13</v>
      </c>
      <c r="AL536" s="79" t="s">
        <v>62</v>
      </c>
      <c r="AM536" s="79" t="s">
        <v>63</v>
      </c>
      <c r="AN536" s="79" t="str">
        <f t="shared" ref="AN536:AN541" si="358">IF(AI536="","",$AN$2)</f>
        <v>C</v>
      </c>
      <c r="AO536" s="79" t="str">
        <f t="shared" ref="AO536:AO541" si="359">IF(N536="","",IF(N536&gt;=$AO$1/100,"O","X"))</f>
        <v>X</v>
      </c>
      <c r="AP536" s="79" t="str">
        <f t="shared" ref="AP536:AP541" si="360">IF(I536="","",IF(I536&lt;=$AP$1,"O","X"))</f>
        <v>X</v>
      </c>
      <c r="AQ536" s="79" t="str">
        <f t="shared" ref="AQ536:AQ541" si="361">IF(O536="","",IF(O536&lt;=$AQ$1,"O","X"))</f>
        <v>X</v>
      </c>
      <c r="AR536" s="79" t="str">
        <f t="shared" ref="AR536:AR541" si="362">IF(M536="","",IF(M536&lt;=$AR$1,"O","X"))</f>
        <v>X</v>
      </c>
      <c r="AS536" s="79" t="s">
        <v>2</v>
      </c>
      <c r="AT536" s="79" t="str">
        <f t="shared" ref="AT536:AT541" si="363">IF(OR(F536="",AI536=""),"",IF(AND((F536&lt;=85),(AI536&gt;=15)),"O","X"))</f>
        <v>O</v>
      </c>
      <c r="AU536" s="79" t="str">
        <f t="shared" ref="AU536:AU541" si="364">IF(C536="","",IF(C536&gt;=$AU$1,"O","X"))</f>
        <v>O</v>
      </c>
      <c r="AV536" s="79" t="str">
        <f t="shared" ref="AV536:AV541" si="365">IF(AO536="","",IF(AND(AO536="O",AP536="O",AR536="O",AT536="O",AU536="O"),"후보","X"))</f>
        <v>X</v>
      </c>
    </row>
    <row r="537" spans="1:48" s="37" customFormat="1" ht="12" x14ac:dyDescent="0.3">
      <c r="A537" s="74" t="s">
        <v>2113</v>
      </c>
      <c r="B537" s="75" t="s">
        <v>1818</v>
      </c>
      <c r="C537" s="85">
        <v>884</v>
      </c>
      <c r="D537" s="86">
        <v>90.7</v>
      </c>
      <c r="E537" s="87">
        <v>27</v>
      </c>
      <c r="F537" s="86">
        <v>69.900000000000006</v>
      </c>
      <c r="G537" s="17">
        <v>21</v>
      </c>
      <c r="H537" s="88">
        <v>186</v>
      </c>
      <c r="I537" s="89">
        <v>115000</v>
      </c>
      <c r="J537" s="89" t="s">
        <v>80</v>
      </c>
      <c r="K537" s="89">
        <v>60000</v>
      </c>
      <c r="L537" s="89" t="s">
        <v>59</v>
      </c>
      <c r="M537" s="90">
        <f t="shared" si="350"/>
        <v>55000</v>
      </c>
      <c r="N537" s="4">
        <f t="shared" si="351"/>
        <v>0.52173913043478259</v>
      </c>
      <c r="O537" s="91">
        <f t="shared" si="352"/>
        <v>4259.2592592592591</v>
      </c>
      <c r="P537" s="91">
        <f t="shared" si="353"/>
        <v>2222.2222222222222</v>
      </c>
      <c r="Q537" s="79">
        <v>3</v>
      </c>
      <c r="R537" s="79">
        <v>1</v>
      </c>
      <c r="S537" s="79" t="s">
        <v>72</v>
      </c>
      <c r="T537" s="5">
        <v>90</v>
      </c>
      <c r="U537" s="9"/>
      <c r="W537" s="86">
        <f t="shared" si="348"/>
        <v>90.7</v>
      </c>
      <c r="X537" s="87">
        <f t="shared" si="348"/>
        <v>27</v>
      </c>
      <c r="Y537" s="92">
        <f t="shared" si="349"/>
        <v>186</v>
      </c>
      <c r="Z537" s="90">
        <f t="shared" si="349"/>
        <v>115000</v>
      </c>
      <c r="AA537" s="90">
        <f t="shared" si="354"/>
        <v>60000</v>
      </c>
      <c r="AB537" s="90">
        <f t="shared" si="347"/>
        <v>55000</v>
      </c>
      <c r="AC537" s="4">
        <f t="shared" si="347"/>
        <v>0.52173913043478259</v>
      </c>
      <c r="AD537" s="91">
        <f t="shared" si="347"/>
        <v>4259.2592592592591</v>
      </c>
      <c r="AE537" s="79" t="str">
        <f t="shared" si="355"/>
        <v>계</v>
      </c>
      <c r="AF537" s="79" t="str">
        <f t="shared" si="356"/>
        <v>3/1</v>
      </c>
      <c r="AH537" s="20" t="str">
        <f t="shared" si="343"/>
        <v>야탑동 탑경남</v>
      </c>
      <c r="AI537" s="87">
        <f t="shared" si="344"/>
        <v>27</v>
      </c>
      <c r="AJ537" s="79" t="str">
        <f t="shared" si="357"/>
        <v>A-</v>
      </c>
      <c r="AK537" s="79" t="s">
        <v>13</v>
      </c>
      <c r="AL537" s="79" t="s">
        <v>62</v>
      </c>
      <c r="AM537" s="79" t="s">
        <v>63</v>
      </c>
      <c r="AN537" s="79" t="str">
        <f t="shared" si="358"/>
        <v>C</v>
      </c>
      <c r="AO537" s="79" t="str">
        <f t="shared" si="359"/>
        <v>X</v>
      </c>
      <c r="AP537" s="79" t="str">
        <f t="shared" si="360"/>
        <v>X</v>
      </c>
      <c r="AQ537" s="79" t="str">
        <f t="shared" si="361"/>
        <v>X</v>
      </c>
      <c r="AR537" s="79" t="str">
        <f t="shared" si="362"/>
        <v>X</v>
      </c>
      <c r="AS537" s="79" t="s">
        <v>2</v>
      </c>
      <c r="AT537" s="79" t="str">
        <f t="shared" si="363"/>
        <v>O</v>
      </c>
      <c r="AU537" s="79" t="str">
        <f t="shared" si="364"/>
        <v>O</v>
      </c>
      <c r="AV537" s="79" t="str">
        <f t="shared" si="365"/>
        <v>X</v>
      </c>
    </row>
    <row r="538" spans="1:48" s="37" customFormat="1" ht="12" x14ac:dyDescent="0.3">
      <c r="A538" s="74" t="s">
        <v>2113</v>
      </c>
      <c r="B538" s="75" t="s">
        <v>1818</v>
      </c>
      <c r="C538" s="85">
        <v>884</v>
      </c>
      <c r="D538" s="86">
        <v>106.2</v>
      </c>
      <c r="E538" s="87">
        <v>32</v>
      </c>
      <c r="F538" s="86">
        <v>84.9</v>
      </c>
      <c r="G538" s="17">
        <v>26</v>
      </c>
      <c r="H538" s="88">
        <v>64</v>
      </c>
      <c r="I538" s="89">
        <v>115000</v>
      </c>
      <c r="J538" s="89" t="s">
        <v>64</v>
      </c>
      <c r="K538" s="89">
        <v>65000</v>
      </c>
      <c r="L538" s="89" t="s">
        <v>64</v>
      </c>
      <c r="M538" s="90">
        <f t="shared" si="350"/>
        <v>50000</v>
      </c>
      <c r="N538" s="4">
        <f t="shared" si="351"/>
        <v>0.56521739130434778</v>
      </c>
      <c r="O538" s="91">
        <f t="shared" si="352"/>
        <v>3593.75</v>
      </c>
      <c r="P538" s="91">
        <f t="shared" si="353"/>
        <v>2031.25</v>
      </c>
      <c r="Q538" s="79">
        <v>3</v>
      </c>
      <c r="R538" s="79">
        <v>2</v>
      </c>
      <c r="S538" s="79" t="s">
        <v>72</v>
      </c>
      <c r="T538" s="5">
        <v>106</v>
      </c>
      <c r="U538" s="9"/>
      <c r="W538" s="86">
        <f t="shared" si="348"/>
        <v>106.2</v>
      </c>
      <c r="X538" s="87">
        <f t="shared" si="348"/>
        <v>32</v>
      </c>
      <c r="Y538" s="92">
        <f t="shared" si="349"/>
        <v>64</v>
      </c>
      <c r="Z538" s="90">
        <f t="shared" si="349"/>
        <v>115000</v>
      </c>
      <c r="AA538" s="90">
        <f t="shared" si="354"/>
        <v>65000</v>
      </c>
      <c r="AB538" s="90">
        <f t="shared" si="347"/>
        <v>50000</v>
      </c>
      <c r="AC538" s="4">
        <f t="shared" si="347"/>
        <v>0.56521739130434778</v>
      </c>
      <c r="AD538" s="91">
        <f t="shared" si="347"/>
        <v>3593.75</v>
      </c>
      <c r="AE538" s="79" t="str">
        <f t="shared" si="355"/>
        <v>계</v>
      </c>
      <c r="AF538" s="79" t="str">
        <f t="shared" si="356"/>
        <v>3/2</v>
      </c>
      <c r="AH538" s="20" t="str">
        <f t="shared" si="343"/>
        <v>야탑동 탑경남</v>
      </c>
      <c r="AI538" s="87">
        <f t="shared" si="344"/>
        <v>32</v>
      </c>
      <c r="AJ538" s="79" t="str">
        <f t="shared" si="357"/>
        <v>A-</v>
      </c>
      <c r="AK538" s="79" t="s">
        <v>13</v>
      </c>
      <c r="AL538" s="79" t="s">
        <v>62</v>
      </c>
      <c r="AM538" s="79" t="s">
        <v>63</v>
      </c>
      <c r="AN538" s="79" t="str">
        <f t="shared" si="358"/>
        <v>C</v>
      </c>
      <c r="AO538" s="79" t="str">
        <f t="shared" si="359"/>
        <v>X</v>
      </c>
      <c r="AP538" s="79" t="str">
        <f t="shared" si="360"/>
        <v>X</v>
      </c>
      <c r="AQ538" s="79" t="str">
        <f t="shared" si="361"/>
        <v>X</v>
      </c>
      <c r="AR538" s="79" t="str">
        <f t="shared" si="362"/>
        <v>X</v>
      </c>
      <c r="AS538" s="79" t="s">
        <v>2</v>
      </c>
      <c r="AT538" s="79" t="str">
        <f t="shared" si="363"/>
        <v>O</v>
      </c>
      <c r="AU538" s="79" t="str">
        <f t="shared" si="364"/>
        <v>O</v>
      </c>
      <c r="AV538" s="79" t="str">
        <f t="shared" si="365"/>
        <v>X</v>
      </c>
    </row>
    <row r="539" spans="1:48" s="37" customFormat="1" ht="12" x14ac:dyDescent="0.3">
      <c r="A539" s="74" t="s">
        <v>2113</v>
      </c>
      <c r="B539" s="75" t="s">
        <v>1818</v>
      </c>
      <c r="C539" s="85">
        <v>884</v>
      </c>
      <c r="D539" s="86">
        <v>125.8</v>
      </c>
      <c r="E539" s="87">
        <v>38</v>
      </c>
      <c r="F539" s="86">
        <v>102</v>
      </c>
      <c r="G539" s="17">
        <v>31</v>
      </c>
      <c r="H539" s="88">
        <v>142</v>
      </c>
      <c r="I539" s="89">
        <v>135000</v>
      </c>
      <c r="J539" s="89" t="s">
        <v>65</v>
      </c>
      <c r="K539" s="89">
        <v>75000</v>
      </c>
      <c r="L539" s="89" t="s">
        <v>65</v>
      </c>
      <c r="M539" s="90">
        <f t="shared" si="350"/>
        <v>60000</v>
      </c>
      <c r="N539" s="4">
        <f t="shared" si="351"/>
        <v>0.55555555555555558</v>
      </c>
      <c r="O539" s="91">
        <f t="shared" si="352"/>
        <v>3552.6315789473683</v>
      </c>
      <c r="P539" s="91">
        <f t="shared" si="353"/>
        <v>1973.6842105263158</v>
      </c>
      <c r="Q539" s="79">
        <v>3</v>
      </c>
      <c r="R539" s="79">
        <v>2</v>
      </c>
      <c r="S539" s="79" t="s">
        <v>72</v>
      </c>
      <c r="T539" s="5">
        <v>125</v>
      </c>
      <c r="U539" s="9"/>
      <c r="W539" s="86">
        <f t="shared" si="348"/>
        <v>125.8</v>
      </c>
      <c r="X539" s="87">
        <f t="shared" si="348"/>
        <v>38</v>
      </c>
      <c r="Y539" s="92">
        <f t="shared" si="349"/>
        <v>142</v>
      </c>
      <c r="Z539" s="90">
        <f t="shared" si="349"/>
        <v>135000</v>
      </c>
      <c r="AA539" s="90">
        <f t="shared" si="354"/>
        <v>75000</v>
      </c>
      <c r="AB539" s="90">
        <f t="shared" si="347"/>
        <v>60000</v>
      </c>
      <c r="AC539" s="4">
        <f t="shared" si="347"/>
        <v>0.55555555555555558</v>
      </c>
      <c r="AD539" s="91">
        <f t="shared" si="347"/>
        <v>3552.6315789473683</v>
      </c>
      <c r="AE539" s="79" t="str">
        <f t="shared" si="355"/>
        <v>계</v>
      </c>
      <c r="AF539" s="79" t="str">
        <f t="shared" si="356"/>
        <v>3/2</v>
      </c>
      <c r="AH539" s="20" t="str">
        <f t="shared" si="343"/>
        <v>야탑동 탑경남</v>
      </c>
      <c r="AI539" s="87">
        <f t="shared" si="344"/>
        <v>38</v>
      </c>
      <c r="AJ539" s="79" t="str">
        <f t="shared" si="357"/>
        <v>A-</v>
      </c>
      <c r="AK539" s="79" t="s">
        <v>13</v>
      </c>
      <c r="AL539" s="79" t="s">
        <v>62</v>
      </c>
      <c r="AM539" s="79" t="s">
        <v>63</v>
      </c>
      <c r="AN539" s="79" t="str">
        <f t="shared" si="358"/>
        <v>C</v>
      </c>
      <c r="AO539" s="79" t="str">
        <f t="shared" si="359"/>
        <v>X</v>
      </c>
      <c r="AP539" s="79" t="str">
        <f t="shared" si="360"/>
        <v>X</v>
      </c>
      <c r="AQ539" s="79" t="str">
        <f t="shared" si="361"/>
        <v>X</v>
      </c>
      <c r="AR539" s="79" t="str">
        <f t="shared" si="362"/>
        <v>X</v>
      </c>
      <c r="AS539" s="79" t="s">
        <v>2</v>
      </c>
      <c r="AT539" s="79" t="str">
        <f t="shared" si="363"/>
        <v>X</v>
      </c>
      <c r="AU539" s="79" t="str">
        <f t="shared" si="364"/>
        <v>O</v>
      </c>
      <c r="AV539" s="79" t="str">
        <f t="shared" si="365"/>
        <v>X</v>
      </c>
    </row>
    <row r="540" spans="1:48" s="37" customFormat="1" ht="12" x14ac:dyDescent="0.3">
      <c r="A540" s="74" t="s">
        <v>2113</v>
      </c>
      <c r="B540" s="75" t="s">
        <v>1818</v>
      </c>
      <c r="C540" s="85">
        <v>884</v>
      </c>
      <c r="D540" s="86">
        <v>140.30000000000001</v>
      </c>
      <c r="E540" s="87">
        <v>42</v>
      </c>
      <c r="F540" s="86">
        <v>114.9</v>
      </c>
      <c r="G540" s="17">
        <v>35</v>
      </c>
      <c r="H540" s="88">
        <v>102</v>
      </c>
      <c r="I540" s="89">
        <v>140000</v>
      </c>
      <c r="J540" s="89" t="s">
        <v>65</v>
      </c>
      <c r="K540" s="89">
        <v>75000</v>
      </c>
      <c r="L540" s="89" t="s">
        <v>64</v>
      </c>
      <c r="M540" s="90">
        <f t="shared" si="350"/>
        <v>65000</v>
      </c>
      <c r="N540" s="4">
        <f t="shared" si="351"/>
        <v>0.5357142857142857</v>
      </c>
      <c r="O540" s="91">
        <f t="shared" si="352"/>
        <v>3333.3333333333335</v>
      </c>
      <c r="P540" s="91">
        <f t="shared" si="353"/>
        <v>1785.7142857142858</v>
      </c>
      <c r="Q540" s="79">
        <v>4</v>
      </c>
      <c r="R540" s="79">
        <v>2</v>
      </c>
      <c r="S540" s="79" t="s">
        <v>72</v>
      </c>
      <c r="T540" s="5">
        <v>140</v>
      </c>
      <c r="U540" s="9"/>
      <c r="W540" s="86">
        <f t="shared" si="348"/>
        <v>140.30000000000001</v>
      </c>
      <c r="X540" s="87">
        <f t="shared" si="348"/>
        <v>42</v>
      </c>
      <c r="Y540" s="92">
        <f t="shared" si="349"/>
        <v>102</v>
      </c>
      <c r="Z540" s="90">
        <f t="shared" si="349"/>
        <v>140000</v>
      </c>
      <c r="AA540" s="90">
        <f t="shared" si="354"/>
        <v>75000</v>
      </c>
      <c r="AB540" s="90">
        <f t="shared" si="347"/>
        <v>65000</v>
      </c>
      <c r="AC540" s="4">
        <f t="shared" si="347"/>
        <v>0.5357142857142857</v>
      </c>
      <c r="AD540" s="91">
        <f t="shared" si="347"/>
        <v>3333.3333333333335</v>
      </c>
      <c r="AE540" s="79" t="str">
        <f t="shared" si="355"/>
        <v>계</v>
      </c>
      <c r="AF540" s="79" t="str">
        <f t="shared" si="356"/>
        <v>4/2</v>
      </c>
      <c r="AH540" s="20" t="str">
        <f t="shared" si="343"/>
        <v>야탑동 탑경남</v>
      </c>
      <c r="AI540" s="87">
        <f t="shared" si="344"/>
        <v>42</v>
      </c>
      <c r="AJ540" s="79" t="str">
        <f t="shared" si="357"/>
        <v>A-</v>
      </c>
      <c r="AK540" s="79" t="s">
        <v>13</v>
      </c>
      <c r="AL540" s="79" t="s">
        <v>62</v>
      </c>
      <c r="AM540" s="79" t="s">
        <v>63</v>
      </c>
      <c r="AN540" s="79" t="str">
        <f t="shared" si="358"/>
        <v>C</v>
      </c>
      <c r="AO540" s="79" t="str">
        <f t="shared" si="359"/>
        <v>X</v>
      </c>
      <c r="AP540" s="79" t="str">
        <f t="shared" si="360"/>
        <v>X</v>
      </c>
      <c r="AQ540" s="79" t="str">
        <f t="shared" si="361"/>
        <v>X</v>
      </c>
      <c r="AR540" s="79" t="str">
        <f t="shared" si="362"/>
        <v>X</v>
      </c>
      <c r="AS540" s="79" t="s">
        <v>2</v>
      </c>
      <c r="AT540" s="79" t="str">
        <f t="shared" si="363"/>
        <v>X</v>
      </c>
      <c r="AU540" s="79" t="str">
        <f t="shared" si="364"/>
        <v>O</v>
      </c>
      <c r="AV540" s="79" t="str">
        <f t="shared" si="365"/>
        <v>X</v>
      </c>
    </row>
    <row r="541" spans="1:48" s="37" customFormat="1" ht="12" x14ac:dyDescent="0.3">
      <c r="A541" s="74" t="s">
        <v>2113</v>
      </c>
      <c r="B541" s="75" t="s">
        <v>1818</v>
      </c>
      <c r="C541" s="85">
        <v>884</v>
      </c>
      <c r="D541" s="86">
        <v>162.80000000000001</v>
      </c>
      <c r="E541" s="87">
        <v>49</v>
      </c>
      <c r="F541" s="86">
        <v>134.80000000000001</v>
      </c>
      <c r="G541" s="17">
        <v>41</v>
      </c>
      <c r="H541" s="88">
        <v>330</v>
      </c>
      <c r="I541" s="89">
        <v>128000</v>
      </c>
      <c r="J541" s="89" t="s">
        <v>78</v>
      </c>
      <c r="K541" s="89">
        <v>90000</v>
      </c>
      <c r="L541" s="89" t="s">
        <v>68</v>
      </c>
      <c r="M541" s="90">
        <f t="shared" si="350"/>
        <v>38000</v>
      </c>
      <c r="N541" s="4">
        <f t="shared" si="351"/>
        <v>0.703125</v>
      </c>
      <c r="O541" s="91">
        <f t="shared" si="352"/>
        <v>2612.2448979591836</v>
      </c>
      <c r="P541" s="91">
        <f t="shared" si="353"/>
        <v>1836.7346938775511</v>
      </c>
      <c r="Q541" s="79">
        <v>4</v>
      </c>
      <c r="R541" s="79">
        <v>2</v>
      </c>
      <c r="S541" s="79" t="s">
        <v>72</v>
      </c>
      <c r="T541" s="5">
        <v>162</v>
      </c>
      <c r="U541" s="9"/>
      <c r="W541" s="86">
        <f t="shared" si="348"/>
        <v>162.80000000000001</v>
      </c>
      <c r="X541" s="87">
        <f t="shared" si="348"/>
        <v>49</v>
      </c>
      <c r="Y541" s="92">
        <f t="shared" si="349"/>
        <v>330</v>
      </c>
      <c r="Z541" s="90">
        <f t="shared" si="349"/>
        <v>128000</v>
      </c>
      <c r="AA541" s="90">
        <f t="shared" si="354"/>
        <v>90000</v>
      </c>
      <c r="AB541" s="90">
        <f t="shared" si="347"/>
        <v>38000</v>
      </c>
      <c r="AC541" s="4">
        <f t="shared" si="347"/>
        <v>0.703125</v>
      </c>
      <c r="AD541" s="91">
        <f t="shared" si="347"/>
        <v>2612.2448979591836</v>
      </c>
      <c r="AE541" s="79" t="str">
        <f t="shared" si="355"/>
        <v>계</v>
      </c>
      <c r="AF541" s="79" t="str">
        <f t="shared" si="356"/>
        <v>4/2</v>
      </c>
      <c r="AH541" s="20" t="str">
        <f t="shared" si="343"/>
        <v>야탑동 탑경남</v>
      </c>
      <c r="AI541" s="87">
        <f t="shared" si="344"/>
        <v>49</v>
      </c>
      <c r="AJ541" s="79" t="str">
        <f t="shared" si="357"/>
        <v>A-</v>
      </c>
      <c r="AK541" s="79" t="s">
        <v>13</v>
      </c>
      <c r="AL541" s="79" t="s">
        <v>62</v>
      </c>
      <c r="AM541" s="79" t="s">
        <v>63</v>
      </c>
      <c r="AN541" s="79" t="str">
        <f t="shared" si="358"/>
        <v>C</v>
      </c>
      <c r="AO541" s="79" t="str">
        <f t="shared" si="359"/>
        <v>X</v>
      </c>
      <c r="AP541" s="79" t="str">
        <f t="shared" si="360"/>
        <v>X</v>
      </c>
      <c r="AQ541" s="79" t="str">
        <f t="shared" si="361"/>
        <v>X</v>
      </c>
      <c r="AR541" s="79" t="str">
        <f t="shared" si="362"/>
        <v>X</v>
      </c>
      <c r="AS541" s="79" t="s">
        <v>2</v>
      </c>
      <c r="AT541" s="79" t="str">
        <f t="shared" si="363"/>
        <v>X</v>
      </c>
      <c r="AU541" s="79" t="str">
        <f t="shared" si="364"/>
        <v>O</v>
      </c>
      <c r="AV541" s="79" t="str">
        <f t="shared" si="365"/>
        <v>X</v>
      </c>
    </row>
    <row r="542" spans="1:48" s="37" customFormat="1" ht="12" x14ac:dyDescent="0.3">
      <c r="A542" s="74" t="s">
        <v>2114</v>
      </c>
      <c r="B542" s="75" t="s">
        <v>1816</v>
      </c>
      <c r="C542" s="85">
        <v>278</v>
      </c>
      <c r="D542" s="86">
        <v>71.2</v>
      </c>
      <c r="E542" s="87">
        <v>22</v>
      </c>
      <c r="F542" s="86">
        <v>50.8</v>
      </c>
      <c r="G542" s="17">
        <v>15</v>
      </c>
      <c r="H542" s="88">
        <v>140</v>
      </c>
      <c r="I542" s="89"/>
      <c r="J542" s="89"/>
      <c r="K542" s="89"/>
      <c r="L542" s="89"/>
      <c r="M542" s="90">
        <f>I542-K542</f>
        <v>0</v>
      </c>
      <c r="N542" s="4" t="str">
        <f>IF(ISERROR(K542/I542),"",K542/I542)</f>
        <v/>
      </c>
      <c r="O542" s="91">
        <f>I542/E542</f>
        <v>0</v>
      </c>
      <c r="P542" s="91">
        <f>K542/E542</f>
        <v>0</v>
      </c>
      <c r="Q542" s="79">
        <v>2</v>
      </c>
      <c r="R542" s="79">
        <v>1</v>
      </c>
      <c r="S542" s="79" t="s">
        <v>61</v>
      </c>
      <c r="T542" s="5">
        <v>71</v>
      </c>
      <c r="U542" s="9"/>
      <c r="W542" s="86">
        <f>D542</f>
        <v>71.2</v>
      </c>
      <c r="X542" s="87">
        <f>E542</f>
        <v>22</v>
      </c>
      <c r="Y542" s="92">
        <f>H542</f>
        <v>140</v>
      </c>
      <c r="Z542" s="90">
        <f>I542</f>
        <v>0</v>
      </c>
      <c r="AA542" s="90">
        <f>K542</f>
        <v>0</v>
      </c>
      <c r="AB542" s="90">
        <f t="shared" si="347"/>
        <v>0</v>
      </c>
      <c r="AC542" s="4" t="str">
        <f t="shared" si="347"/>
        <v/>
      </c>
      <c r="AD542" s="91">
        <f t="shared" si="347"/>
        <v>0</v>
      </c>
      <c r="AE542" s="79" t="str">
        <f>S542</f>
        <v>복</v>
      </c>
      <c r="AF542" s="79" t="str">
        <f>Q542&amp;"/"&amp;R542</f>
        <v>2/1</v>
      </c>
      <c r="AH542" s="20" t="str">
        <f t="shared" si="343"/>
        <v>야탑동 목련마을한일</v>
      </c>
      <c r="AI542" s="87">
        <f t="shared" si="344"/>
        <v>22</v>
      </c>
      <c r="AJ542" s="79" t="str">
        <f>IF(AI542="","",$AJ$2)</f>
        <v>A-</v>
      </c>
      <c r="AK542" s="79" t="s">
        <v>13</v>
      </c>
      <c r="AL542" s="79" t="s">
        <v>62</v>
      </c>
      <c r="AM542" s="79" t="s">
        <v>63</v>
      </c>
      <c r="AN542" s="79" t="str">
        <f>IF(AI542="","",$AN$2)</f>
        <v>C</v>
      </c>
      <c r="AO542" s="79" t="str">
        <f>IF(N542="","",IF(N542&gt;=$AO$1/100,"O","X"))</f>
        <v/>
      </c>
      <c r="AP542" s="79" t="str">
        <f>IF(I542="","",IF(I542&lt;=$AP$1,"O","X"))</f>
        <v/>
      </c>
      <c r="AQ542" s="79" t="str">
        <f>IF(O542="","",IF(O542&lt;=$AQ$1,"O","X"))</f>
        <v>O</v>
      </c>
      <c r="AR542" s="79" t="str">
        <f>IF(M542="","",IF(M542&lt;=$AR$1,"O","X"))</f>
        <v>O</v>
      </c>
      <c r="AS542" s="79" t="s">
        <v>2</v>
      </c>
      <c r="AT542" s="79" t="str">
        <f>IF(OR(F542="",AI542=""),"",IF(AND((F542&lt;=85),(AI542&gt;=15)),"O","X"))</f>
        <v>O</v>
      </c>
      <c r="AU542" s="79" t="str">
        <f>IF(C542="","",IF(C542&gt;=$AU$1,"O","X"))</f>
        <v>X</v>
      </c>
      <c r="AV542" s="79" t="str">
        <f>IF(AO542="","",IF(AND(AO542="O",AP542="O",AR542="O",AT542="O",AU542="O"),"후보","X"))</f>
        <v/>
      </c>
    </row>
    <row r="543" spans="1:48" s="37" customFormat="1" ht="12" x14ac:dyDescent="0.3">
      <c r="A543" s="74" t="s">
        <v>2114</v>
      </c>
      <c r="B543" s="75" t="s">
        <v>1816</v>
      </c>
      <c r="C543" s="85">
        <v>278</v>
      </c>
      <c r="D543" s="86">
        <v>109.1</v>
      </c>
      <c r="E543" s="87">
        <v>33</v>
      </c>
      <c r="F543" s="86">
        <v>84.9</v>
      </c>
      <c r="G543" s="17">
        <v>26</v>
      </c>
      <c r="H543" s="88">
        <v>138</v>
      </c>
      <c r="I543" s="89"/>
      <c r="J543" s="89"/>
      <c r="K543" s="89"/>
      <c r="L543" s="89"/>
      <c r="M543" s="90">
        <f>I543-K543</f>
        <v>0</v>
      </c>
      <c r="N543" s="4" t="str">
        <f>IF(ISERROR(K543/I543),"",K543/I543)</f>
        <v/>
      </c>
      <c r="O543" s="91">
        <f>I543/E543</f>
        <v>0</v>
      </c>
      <c r="P543" s="91">
        <f>K543/E543</f>
        <v>0</v>
      </c>
      <c r="Q543" s="79">
        <v>3</v>
      </c>
      <c r="R543" s="79">
        <v>2</v>
      </c>
      <c r="S543" s="79" t="s">
        <v>72</v>
      </c>
      <c r="T543" s="5">
        <v>109</v>
      </c>
      <c r="U543" s="9"/>
      <c r="W543" s="86">
        <f>D543</f>
        <v>109.1</v>
      </c>
      <c r="X543" s="87">
        <f>E543</f>
        <v>33</v>
      </c>
      <c r="Y543" s="92">
        <f>H543</f>
        <v>138</v>
      </c>
      <c r="Z543" s="90">
        <f>I543</f>
        <v>0</v>
      </c>
      <c r="AA543" s="90">
        <f>K543</f>
        <v>0</v>
      </c>
      <c r="AB543" s="90">
        <f t="shared" si="347"/>
        <v>0</v>
      </c>
      <c r="AC543" s="4" t="str">
        <f t="shared" si="347"/>
        <v/>
      </c>
      <c r="AD543" s="91">
        <f t="shared" si="347"/>
        <v>0</v>
      </c>
      <c r="AE543" s="79" t="str">
        <f>S543</f>
        <v>계</v>
      </c>
      <c r="AF543" s="79" t="str">
        <f>Q543&amp;"/"&amp;R543</f>
        <v>3/2</v>
      </c>
      <c r="AH543" s="20" t="str">
        <f t="shared" si="343"/>
        <v>야탑동 목련마을한일</v>
      </c>
      <c r="AI543" s="87">
        <f t="shared" si="344"/>
        <v>33</v>
      </c>
      <c r="AJ543" s="79" t="str">
        <f>IF(AI543="","",$AJ$2)</f>
        <v>A-</v>
      </c>
      <c r="AK543" s="79" t="s">
        <v>13</v>
      </c>
      <c r="AL543" s="79" t="s">
        <v>62</v>
      </c>
      <c r="AM543" s="79" t="s">
        <v>63</v>
      </c>
      <c r="AN543" s="79" t="str">
        <f>IF(AI543="","",$AN$2)</f>
        <v>C</v>
      </c>
      <c r="AO543" s="79" t="str">
        <f>IF(N543="","",IF(N543&gt;=$AO$1/100,"O","X"))</f>
        <v/>
      </c>
      <c r="AP543" s="79" t="str">
        <f>IF(I543="","",IF(I543&lt;=$AP$1,"O","X"))</f>
        <v/>
      </c>
      <c r="AQ543" s="79" t="str">
        <f>IF(O543="","",IF(O543&lt;=$AQ$1,"O","X"))</f>
        <v>O</v>
      </c>
      <c r="AR543" s="79" t="str">
        <f>IF(M543="","",IF(M543&lt;=$AR$1,"O","X"))</f>
        <v>O</v>
      </c>
      <c r="AS543" s="79" t="s">
        <v>2</v>
      </c>
      <c r="AT543" s="79" t="str">
        <f>IF(OR(F543="",AI543=""),"",IF(AND((F543&lt;=85),(AI543&gt;=15)),"O","X"))</f>
        <v>O</v>
      </c>
      <c r="AU543" s="79" t="str">
        <f>IF(C543="","",IF(C543&gt;=$AU$1,"O","X"))</f>
        <v>X</v>
      </c>
      <c r="AV543" s="79" t="str">
        <f>IF(AO543="","",IF(AND(AO543="O",AP543="O",AR543="O",AT543="O",AU543="O"),"후보","X"))</f>
        <v/>
      </c>
    </row>
    <row r="544" spans="1:48" s="37" customFormat="1" ht="12" x14ac:dyDescent="0.3">
      <c r="A544" s="74" t="s">
        <v>2115</v>
      </c>
      <c r="B544" s="75" t="s">
        <v>1819</v>
      </c>
      <c r="C544" s="85">
        <v>270</v>
      </c>
      <c r="D544" s="86">
        <v>153.4</v>
      </c>
      <c r="E544" s="87">
        <v>46</v>
      </c>
      <c r="F544" s="86">
        <v>119.8</v>
      </c>
      <c r="G544" s="17">
        <v>36</v>
      </c>
      <c r="H544" s="88">
        <v>30</v>
      </c>
      <c r="I544" s="89"/>
      <c r="J544" s="89"/>
      <c r="K544" s="89"/>
      <c r="L544" s="89"/>
      <c r="M544" s="90">
        <f>I544-K544</f>
        <v>0</v>
      </c>
      <c r="N544" s="4" t="str">
        <f>IF(ISERROR(K544/I544),"",K544/I544)</f>
        <v/>
      </c>
      <c r="O544" s="91">
        <f>I544/E544</f>
        <v>0</v>
      </c>
      <c r="P544" s="91">
        <f>K544/E544</f>
        <v>0</v>
      </c>
      <c r="Q544" s="79">
        <v>4</v>
      </c>
      <c r="R544" s="79">
        <v>2</v>
      </c>
      <c r="S544" s="79" t="s">
        <v>72</v>
      </c>
      <c r="T544" s="5">
        <v>153</v>
      </c>
      <c r="U544" s="9"/>
      <c r="W544" s="86">
        <f t="shared" ref="W544:X546" si="366">D544</f>
        <v>153.4</v>
      </c>
      <c r="X544" s="87">
        <f t="shared" si="366"/>
        <v>46</v>
      </c>
      <c r="Y544" s="92">
        <f t="shared" ref="Y544:Z546" si="367">H544</f>
        <v>30</v>
      </c>
      <c r="Z544" s="90">
        <f t="shared" si="367"/>
        <v>0</v>
      </c>
      <c r="AA544" s="90">
        <f>K544</f>
        <v>0</v>
      </c>
      <c r="AB544" s="90">
        <f t="shared" si="347"/>
        <v>0</v>
      </c>
      <c r="AC544" s="4" t="str">
        <f t="shared" si="347"/>
        <v/>
      </c>
      <c r="AD544" s="91">
        <f t="shared" si="347"/>
        <v>0</v>
      </c>
      <c r="AE544" s="79" t="str">
        <f>S544</f>
        <v>계</v>
      </c>
      <c r="AF544" s="79" t="str">
        <f>Q544&amp;"/"&amp;R544</f>
        <v>4/2</v>
      </c>
      <c r="AH544" s="20" t="str">
        <f t="shared" si="343"/>
        <v>야탑동 아이파크</v>
      </c>
      <c r="AI544" s="87">
        <f t="shared" si="344"/>
        <v>46</v>
      </c>
      <c r="AJ544" s="79" t="str">
        <f>IF(AI544="","",$AJ$2)</f>
        <v>A-</v>
      </c>
      <c r="AK544" s="79" t="s">
        <v>13</v>
      </c>
      <c r="AL544" s="79" t="s">
        <v>62</v>
      </c>
      <c r="AM544" s="79" t="s">
        <v>63</v>
      </c>
      <c r="AN544" s="79" t="str">
        <f>IF(AI544="","",$AN$2)</f>
        <v>C</v>
      </c>
      <c r="AO544" s="79" t="str">
        <f>IF(N544="","",IF(N544&gt;=$AO$1/100,"O","X"))</f>
        <v/>
      </c>
      <c r="AP544" s="79" t="str">
        <f>IF(I544="","",IF(I544&lt;=$AP$1,"O","X"))</f>
        <v/>
      </c>
      <c r="AQ544" s="79" t="str">
        <f>IF(O544="","",IF(O544&lt;=$AQ$1,"O","X"))</f>
        <v>O</v>
      </c>
      <c r="AR544" s="79" t="str">
        <f>IF(M544="","",IF(M544&lt;=$AR$1,"O","X"))</f>
        <v>O</v>
      </c>
      <c r="AS544" s="79" t="s">
        <v>2</v>
      </c>
      <c r="AT544" s="79" t="str">
        <f>IF(OR(F544="",AI544=""),"",IF(AND((F544&lt;=85),(AI544&gt;=15)),"O","X"))</f>
        <v>X</v>
      </c>
      <c r="AU544" s="79" t="str">
        <f>IF(C544="","",IF(C544&gt;=$AU$1,"O","X"))</f>
        <v>X</v>
      </c>
      <c r="AV544" s="79" t="str">
        <f>IF(AO544="","",IF(AND(AO544="O",AP544="O",AR544="O",AT544="O",AU544="O"),"후보","X"))</f>
        <v/>
      </c>
    </row>
    <row r="545" spans="1:48" s="37" customFormat="1" ht="12" x14ac:dyDescent="0.3">
      <c r="A545" s="74" t="s">
        <v>2115</v>
      </c>
      <c r="B545" s="75" t="s">
        <v>1819</v>
      </c>
      <c r="C545" s="85">
        <v>270</v>
      </c>
      <c r="D545" s="86">
        <v>182</v>
      </c>
      <c r="E545" s="87">
        <v>55</v>
      </c>
      <c r="F545" s="86">
        <v>146.80000000000001</v>
      </c>
      <c r="G545" s="17">
        <v>44</v>
      </c>
      <c r="H545" s="88">
        <v>180</v>
      </c>
      <c r="I545" s="89"/>
      <c r="J545" s="89"/>
      <c r="K545" s="89"/>
      <c r="L545" s="89"/>
      <c r="M545" s="90">
        <f>I545-K545</f>
        <v>0</v>
      </c>
      <c r="N545" s="4" t="str">
        <f>IF(ISERROR(K545/I545),"",K545/I545)</f>
        <v/>
      </c>
      <c r="O545" s="91">
        <f>I545/E545</f>
        <v>0</v>
      </c>
      <c r="P545" s="91">
        <f>K545/E545</f>
        <v>0</v>
      </c>
      <c r="Q545" s="79">
        <v>4</v>
      </c>
      <c r="R545" s="79">
        <v>2</v>
      </c>
      <c r="S545" s="79" t="s">
        <v>72</v>
      </c>
      <c r="T545" s="5">
        <v>182</v>
      </c>
      <c r="U545" s="9"/>
      <c r="W545" s="86">
        <f t="shared" si="366"/>
        <v>182</v>
      </c>
      <c r="X545" s="87">
        <f t="shared" si="366"/>
        <v>55</v>
      </c>
      <c r="Y545" s="92">
        <f t="shared" si="367"/>
        <v>180</v>
      </c>
      <c r="Z545" s="90">
        <f t="shared" si="367"/>
        <v>0</v>
      </c>
      <c r="AA545" s="90">
        <f>K545</f>
        <v>0</v>
      </c>
      <c r="AB545" s="90">
        <f t="shared" si="347"/>
        <v>0</v>
      </c>
      <c r="AC545" s="4" t="str">
        <f t="shared" si="347"/>
        <v/>
      </c>
      <c r="AD545" s="91">
        <f t="shared" si="347"/>
        <v>0</v>
      </c>
      <c r="AE545" s="79" t="str">
        <f>S545</f>
        <v>계</v>
      </c>
      <c r="AF545" s="79" t="str">
        <f>Q545&amp;"/"&amp;R545</f>
        <v>4/2</v>
      </c>
      <c r="AH545" s="20" t="str">
        <f t="shared" si="343"/>
        <v>야탑동 아이파크</v>
      </c>
      <c r="AI545" s="87">
        <f t="shared" si="344"/>
        <v>55</v>
      </c>
      <c r="AJ545" s="79" t="str">
        <f>IF(AI545="","",$AJ$2)</f>
        <v>A-</v>
      </c>
      <c r="AK545" s="79" t="s">
        <v>13</v>
      </c>
      <c r="AL545" s="79" t="s">
        <v>62</v>
      </c>
      <c r="AM545" s="79" t="s">
        <v>63</v>
      </c>
      <c r="AN545" s="79" t="str">
        <f>IF(AI545="","",$AN$2)</f>
        <v>C</v>
      </c>
      <c r="AO545" s="79" t="str">
        <f>IF(N545="","",IF(N545&gt;=$AO$1/100,"O","X"))</f>
        <v/>
      </c>
      <c r="AP545" s="79" t="str">
        <f>IF(I545="","",IF(I545&lt;=$AP$1,"O","X"))</f>
        <v/>
      </c>
      <c r="AQ545" s="79" t="str">
        <f>IF(O545="","",IF(O545&lt;=$AQ$1,"O","X"))</f>
        <v>O</v>
      </c>
      <c r="AR545" s="79" t="str">
        <f>IF(M545="","",IF(M545&lt;=$AR$1,"O","X"))</f>
        <v>O</v>
      </c>
      <c r="AS545" s="79" t="s">
        <v>2</v>
      </c>
      <c r="AT545" s="79" t="str">
        <f>IF(OR(F545="",AI545=""),"",IF(AND((F545&lt;=85),(AI545&gt;=15)),"O","X"))</f>
        <v>X</v>
      </c>
      <c r="AU545" s="79" t="str">
        <f>IF(C545="","",IF(C545&gt;=$AU$1,"O","X"))</f>
        <v>X</v>
      </c>
      <c r="AV545" s="79" t="str">
        <f>IF(AO545="","",IF(AND(AO545="O",AP545="O",AR545="O",AT545="O",AU545="O"),"후보","X"))</f>
        <v/>
      </c>
    </row>
    <row r="546" spans="1:48" s="37" customFormat="1" ht="12" x14ac:dyDescent="0.3">
      <c r="A546" s="74" t="s">
        <v>2115</v>
      </c>
      <c r="B546" s="75" t="s">
        <v>1819</v>
      </c>
      <c r="C546" s="85">
        <v>270</v>
      </c>
      <c r="D546" s="86">
        <v>217.9</v>
      </c>
      <c r="E546" s="87">
        <v>66</v>
      </c>
      <c r="F546" s="86">
        <v>177.7</v>
      </c>
      <c r="G546" s="17">
        <v>54</v>
      </c>
      <c r="H546" s="88">
        <v>60</v>
      </c>
      <c r="I546" s="89"/>
      <c r="J546" s="89"/>
      <c r="K546" s="89"/>
      <c r="L546" s="89"/>
      <c r="M546" s="90">
        <f>I546-K546</f>
        <v>0</v>
      </c>
      <c r="N546" s="4" t="str">
        <f>IF(ISERROR(K546/I546),"",K546/I546)</f>
        <v/>
      </c>
      <c r="O546" s="91">
        <f>I546/E546</f>
        <v>0</v>
      </c>
      <c r="P546" s="91">
        <f>K546/E546</f>
        <v>0</v>
      </c>
      <c r="Q546" s="79">
        <v>5</v>
      </c>
      <c r="R546" s="79">
        <v>2</v>
      </c>
      <c r="S546" s="79" t="s">
        <v>72</v>
      </c>
      <c r="T546" s="5">
        <v>217</v>
      </c>
      <c r="U546" s="9"/>
      <c r="W546" s="86">
        <f t="shared" si="366"/>
        <v>217.9</v>
      </c>
      <c r="X546" s="87">
        <f t="shared" si="366"/>
        <v>66</v>
      </c>
      <c r="Y546" s="92">
        <f t="shared" si="367"/>
        <v>60</v>
      </c>
      <c r="Z546" s="90">
        <f t="shared" si="367"/>
        <v>0</v>
      </c>
      <c r="AA546" s="90">
        <f>K546</f>
        <v>0</v>
      </c>
      <c r="AB546" s="90">
        <f t="shared" si="347"/>
        <v>0</v>
      </c>
      <c r="AC546" s="4" t="str">
        <f t="shared" si="347"/>
        <v/>
      </c>
      <c r="AD546" s="91">
        <f t="shared" si="347"/>
        <v>0</v>
      </c>
      <c r="AE546" s="79" t="str">
        <f>S546</f>
        <v>계</v>
      </c>
      <c r="AF546" s="79" t="str">
        <f>Q546&amp;"/"&amp;R546</f>
        <v>5/2</v>
      </c>
      <c r="AH546" s="20" t="str">
        <f t="shared" si="343"/>
        <v>야탑동 아이파크</v>
      </c>
      <c r="AI546" s="87">
        <f t="shared" si="344"/>
        <v>66</v>
      </c>
      <c r="AJ546" s="79" t="str">
        <f>IF(AI546="","",$AJ$2)</f>
        <v>A-</v>
      </c>
      <c r="AK546" s="79" t="s">
        <v>13</v>
      </c>
      <c r="AL546" s="79" t="s">
        <v>62</v>
      </c>
      <c r="AM546" s="79" t="s">
        <v>63</v>
      </c>
      <c r="AN546" s="79" t="str">
        <f>IF(AI546="","",$AN$2)</f>
        <v>C</v>
      </c>
      <c r="AO546" s="79" t="str">
        <f>IF(N546="","",IF(N546&gt;=$AO$1/100,"O","X"))</f>
        <v/>
      </c>
      <c r="AP546" s="79" t="str">
        <f>IF(I546="","",IF(I546&lt;=$AP$1,"O","X"))</f>
        <v/>
      </c>
      <c r="AQ546" s="79" t="str">
        <f>IF(O546="","",IF(O546&lt;=$AQ$1,"O","X"))</f>
        <v>O</v>
      </c>
      <c r="AR546" s="79" t="str">
        <f>IF(M546="","",IF(M546&lt;=$AR$1,"O","X"))</f>
        <v>O</v>
      </c>
      <c r="AS546" s="79" t="s">
        <v>2</v>
      </c>
      <c r="AT546" s="79" t="str">
        <f>IF(OR(F546="",AI546=""),"",IF(AND((F546&lt;=85),(AI546&gt;=15)),"O","X"))</f>
        <v>X</v>
      </c>
      <c r="AU546" s="79" t="str">
        <f>IF(C546="","",IF(C546&gt;=$AU$1,"O","X"))</f>
        <v>X</v>
      </c>
      <c r="AV546" s="79" t="str">
        <f>IF(AO546="","",IF(AND(AO546="O",AP546="O",AR546="O",AT546="O",AU546="O"),"후보","X"))</f>
        <v/>
      </c>
    </row>
    <row r="547" spans="1:48" s="37" customFormat="1" ht="12" x14ac:dyDescent="0.3">
      <c r="A547" s="74" t="s">
        <v>2116</v>
      </c>
      <c r="B547" s="75" t="s">
        <v>1727</v>
      </c>
      <c r="C547" s="85">
        <v>294</v>
      </c>
      <c r="D547" s="86">
        <v>73.2</v>
      </c>
      <c r="E547" s="87">
        <v>22</v>
      </c>
      <c r="F547" s="86">
        <v>53.6</v>
      </c>
      <c r="G547" s="17">
        <v>16</v>
      </c>
      <c r="H547" s="88">
        <v>162</v>
      </c>
      <c r="I547" s="89"/>
      <c r="J547" s="89"/>
      <c r="K547" s="89"/>
      <c r="L547" s="89"/>
      <c r="M547" s="90">
        <f>I547-K547</f>
        <v>0</v>
      </c>
      <c r="N547" s="4" t="str">
        <f>IF(ISERROR(K547/I547),"",K547/I547)</f>
        <v/>
      </c>
      <c r="O547" s="91">
        <f>I547/E547</f>
        <v>0</v>
      </c>
      <c r="P547" s="91">
        <f>K547/E547</f>
        <v>0</v>
      </c>
      <c r="Q547" s="79">
        <v>2</v>
      </c>
      <c r="R547" s="79">
        <v>1</v>
      </c>
      <c r="S547" s="79" t="s">
        <v>72</v>
      </c>
      <c r="T547" s="5">
        <v>73</v>
      </c>
      <c r="U547" s="9"/>
      <c r="W547" s="86">
        <f>D547</f>
        <v>73.2</v>
      </c>
      <c r="X547" s="87">
        <f>E547</f>
        <v>22</v>
      </c>
      <c r="Y547" s="92">
        <f>H547</f>
        <v>162</v>
      </c>
      <c r="Z547" s="90">
        <f>I547</f>
        <v>0</v>
      </c>
      <c r="AA547" s="90">
        <f>K547</f>
        <v>0</v>
      </c>
      <c r="AB547" s="90">
        <f t="shared" si="347"/>
        <v>0</v>
      </c>
      <c r="AC547" s="4" t="str">
        <f t="shared" si="347"/>
        <v/>
      </c>
      <c r="AD547" s="91">
        <f t="shared" si="347"/>
        <v>0</v>
      </c>
      <c r="AE547" s="79" t="str">
        <f>S547</f>
        <v>계</v>
      </c>
      <c r="AF547" s="79" t="str">
        <f>Q547&amp;"/"&amp;R547</f>
        <v>2/1</v>
      </c>
      <c r="AH547" s="20" t="str">
        <f t="shared" si="343"/>
        <v>야탑동 목련마을영남</v>
      </c>
      <c r="AI547" s="87">
        <f t="shared" si="344"/>
        <v>22</v>
      </c>
      <c r="AJ547" s="79" t="str">
        <f>IF(AI547="","",$AJ$2)</f>
        <v>A-</v>
      </c>
      <c r="AK547" s="79" t="s">
        <v>13</v>
      </c>
      <c r="AL547" s="79" t="s">
        <v>62</v>
      </c>
      <c r="AM547" s="79" t="s">
        <v>63</v>
      </c>
      <c r="AN547" s="79" t="str">
        <f>IF(AI547="","",$AN$2)</f>
        <v>C</v>
      </c>
      <c r="AO547" s="79" t="str">
        <f>IF(N547="","",IF(N547&gt;=$AO$1/100,"O","X"))</f>
        <v/>
      </c>
      <c r="AP547" s="79" t="str">
        <f>IF(I547="","",IF(I547&lt;=$AP$1,"O","X"))</f>
        <v/>
      </c>
      <c r="AQ547" s="79" t="str">
        <f>IF(O547="","",IF(O547&lt;=$AQ$1,"O","X"))</f>
        <v>O</v>
      </c>
      <c r="AR547" s="79" t="str">
        <f>IF(M547="","",IF(M547&lt;=$AR$1,"O","X"))</f>
        <v>O</v>
      </c>
      <c r="AS547" s="79" t="s">
        <v>2</v>
      </c>
      <c r="AT547" s="79" t="str">
        <f>IF(OR(F547="",AI547=""),"",IF(AND((F547&lt;=85),(AI547&gt;=15)),"O","X"))</f>
        <v>O</v>
      </c>
      <c r="AU547" s="79" t="str">
        <f>IF(C547="","",IF(C547&gt;=$AU$1,"O","X"))</f>
        <v>X</v>
      </c>
      <c r="AV547" s="79" t="str">
        <f>IF(AO547="","",IF(AND(AO547="O",AP547="O",AR547="O",AT547="O",AU547="O"),"후보","X"))</f>
        <v/>
      </c>
    </row>
    <row r="548" spans="1:48" s="37" customFormat="1" ht="12" x14ac:dyDescent="0.3">
      <c r="A548" s="74" t="s">
        <v>2116</v>
      </c>
      <c r="B548" s="75" t="s">
        <v>1727</v>
      </c>
      <c r="C548" s="85">
        <v>294</v>
      </c>
      <c r="D548" s="86">
        <v>107.5</v>
      </c>
      <c r="E548" s="87">
        <v>33</v>
      </c>
      <c r="F548" s="86">
        <v>84.9</v>
      </c>
      <c r="G548" s="17">
        <v>26</v>
      </c>
      <c r="H548" s="88">
        <v>132</v>
      </c>
      <c r="I548" s="89"/>
      <c r="J548" s="89"/>
      <c r="K548" s="89"/>
      <c r="L548" s="89"/>
      <c r="M548" s="90">
        <f>I548-K548</f>
        <v>0</v>
      </c>
      <c r="N548" s="4" t="str">
        <f>IF(ISERROR(K548/I548),"",K548/I548)</f>
        <v/>
      </c>
      <c r="O548" s="91">
        <f>I548/E548</f>
        <v>0</v>
      </c>
      <c r="P548" s="91">
        <f>K548/E548</f>
        <v>0</v>
      </c>
      <c r="Q548" s="79">
        <v>3</v>
      </c>
      <c r="R548" s="79">
        <v>2</v>
      </c>
      <c r="S548" s="79" t="s">
        <v>72</v>
      </c>
      <c r="T548" s="5">
        <v>107</v>
      </c>
      <c r="U548" s="9"/>
      <c r="W548" s="86">
        <f>D548</f>
        <v>107.5</v>
      </c>
      <c r="X548" s="87">
        <f>E548</f>
        <v>33</v>
      </c>
      <c r="Y548" s="92">
        <f>H548</f>
        <v>132</v>
      </c>
      <c r="Z548" s="90">
        <f>I548</f>
        <v>0</v>
      </c>
      <c r="AA548" s="90">
        <f>K548</f>
        <v>0</v>
      </c>
      <c r="AB548" s="90">
        <f t="shared" ref="AB548:AD563" si="368">M548</f>
        <v>0</v>
      </c>
      <c r="AC548" s="4" t="str">
        <f t="shared" si="368"/>
        <v/>
      </c>
      <c r="AD548" s="91">
        <f t="shared" si="368"/>
        <v>0</v>
      </c>
      <c r="AE548" s="79" t="str">
        <f>S548</f>
        <v>계</v>
      </c>
      <c r="AF548" s="79" t="str">
        <f>Q548&amp;"/"&amp;R548</f>
        <v>3/2</v>
      </c>
      <c r="AH548" s="20" t="str">
        <f t="shared" si="343"/>
        <v>야탑동 목련마을영남</v>
      </c>
      <c r="AI548" s="87">
        <f t="shared" si="344"/>
        <v>33</v>
      </c>
      <c r="AJ548" s="79" t="str">
        <f>IF(AI548="","",$AJ$2)</f>
        <v>A-</v>
      </c>
      <c r="AK548" s="79" t="s">
        <v>13</v>
      </c>
      <c r="AL548" s="79" t="s">
        <v>62</v>
      </c>
      <c r="AM548" s="79" t="s">
        <v>63</v>
      </c>
      <c r="AN548" s="79" t="str">
        <f>IF(AI548="","",$AN$2)</f>
        <v>C</v>
      </c>
      <c r="AO548" s="79" t="str">
        <f>IF(N548="","",IF(N548&gt;=$AO$1/100,"O","X"))</f>
        <v/>
      </c>
      <c r="AP548" s="79" t="str">
        <f>IF(I548="","",IF(I548&lt;=$AP$1,"O","X"))</f>
        <v/>
      </c>
      <c r="AQ548" s="79" t="str">
        <f>IF(O548="","",IF(O548&lt;=$AQ$1,"O","X"))</f>
        <v>O</v>
      </c>
      <c r="AR548" s="79" t="str">
        <f>IF(M548="","",IF(M548&lt;=$AR$1,"O","X"))</f>
        <v>O</v>
      </c>
      <c r="AS548" s="79" t="s">
        <v>2</v>
      </c>
      <c r="AT548" s="79" t="str">
        <f>IF(OR(F548="",AI548=""),"",IF(AND((F548&lt;=85),(AI548&gt;=15)),"O","X"))</f>
        <v>O</v>
      </c>
      <c r="AU548" s="79" t="str">
        <f>IF(C548="","",IF(C548&gt;=$AU$1,"O","X"))</f>
        <v>X</v>
      </c>
      <c r="AV548" s="79" t="str">
        <f>IF(AO548="","",IF(AND(AO548="O",AP548="O",AR548="O",AT548="O",AU548="O"),"후보","X"))</f>
        <v/>
      </c>
    </row>
    <row r="549" spans="1:48" s="37" customFormat="1" ht="12" x14ac:dyDescent="0.3">
      <c r="A549" s="74" t="s">
        <v>2117</v>
      </c>
      <c r="B549" s="75" t="s">
        <v>1820</v>
      </c>
      <c r="C549" s="85">
        <v>248</v>
      </c>
      <c r="D549" s="86">
        <v>73.3</v>
      </c>
      <c r="E549" s="87">
        <v>22</v>
      </c>
      <c r="F549" s="86">
        <v>59.9</v>
      </c>
      <c r="G549" s="17">
        <v>18</v>
      </c>
      <c r="H549" s="88">
        <v>128</v>
      </c>
      <c r="I549" s="89"/>
      <c r="J549" s="89"/>
      <c r="K549" s="89"/>
      <c r="L549" s="89"/>
      <c r="M549" s="90">
        <f>I549-K549</f>
        <v>0</v>
      </c>
      <c r="N549" s="4" t="str">
        <f>IF(ISERROR(K549/I549),"",K549/I549)</f>
        <v/>
      </c>
      <c r="O549" s="91">
        <f>I549/E549</f>
        <v>0</v>
      </c>
      <c r="P549" s="91">
        <f>K549/E549</f>
        <v>0</v>
      </c>
      <c r="Q549" s="79">
        <v>3</v>
      </c>
      <c r="R549" s="79">
        <v>1</v>
      </c>
      <c r="S549" s="79" t="s">
        <v>72</v>
      </c>
      <c r="T549" s="5" t="s">
        <v>266</v>
      </c>
      <c r="U549" s="9"/>
      <c r="W549" s="86">
        <f t="shared" ref="W549:X564" si="369">D549</f>
        <v>73.3</v>
      </c>
      <c r="X549" s="87">
        <f t="shared" si="369"/>
        <v>22</v>
      </c>
      <c r="Y549" s="92">
        <f t="shared" ref="Y549:Z564" si="370">H549</f>
        <v>128</v>
      </c>
      <c r="Z549" s="90">
        <f t="shared" si="370"/>
        <v>0</v>
      </c>
      <c r="AA549" s="90">
        <f>K549</f>
        <v>0</v>
      </c>
      <c r="AB549" s="90">
        <f t="shared" si="368"/>
        <v>0</v>
      </c>
      <c r="AC549" s="4" t="str">
        <f t="shared" si="368"/>
        <v/>
      </c>
      <c r="AD549" s="91">
        <f t="shared" si="368"/>
        <v>0</v>
      </c>
      <c r="AE549" s="79" t="str">
        <f>S549</f>
        <v>계</v>
      </c>
      <c r="AF549" s="79" t="str">
        <f>Q549&amp;"/"&amp;R549</f>
        <v>3/1</v>
      </c>
      <c r="AH549" s="20" t="str">
        <f t="shared" si="343"/>
        <v>야탑동 매화마을건영1차</v>
      </c>
      <c r="AI549" s="87">
        <f t="shared" si="344"/>
        <v>22</v>
      </c>
      <c r="AJ549" s="79" t="str">
        <f>IF(AI549="","",$AJ$2)</f>
        <v>A-</v>
      </c>
      <c r="AK549" s="79" t="s">
        <v>13</v>
      </c>
      <c r="AL549" s="79" t="s">
        <v>62</v>
      </c>
      <c r="AM549" s="79" t="s">
        <v>63</v>
      </c>
      <c r="AN549" s="79" t="str">
        <f>IF(AI549="","",$AN$2)</f>
        <v>C</v>
      </c>
      <c r="AO549" s="79" t="str">
        <f>IF(N549="","",IF(N549&gt;=$AO$1/100,"O","X"))</f>
        <v/>
      </c>
      <c r="AP549" s="79" t="str">
        <f>IF(I549="","",IF(I549&lt;=$AP$1,"O","X"))</f>
        <v/>
      </c>
      <c r="AQ549" s="79" t="str">
        <f>IF(O549="","",IF(O549&lt;=$AQ$1,"O","X"))</f>
        <v>O</v>
      </c>
      <c r="AR549" s="79" t="str">
        <f>IF(M549="","",IF(M549&lt;=$AR$1,"O","X"))</f>
        <v>O</v>
      </c>
      <c r="AS549" s="79" t="s">
        <v>2</v>
      </c>
      <c r="AT549" s="79" t="str">
        <f>IF(OR(F549="",AI549=""),"",IF(AND((F549&lt;=85),(AI549&gt;=15)),"O","X"))</f>
        <v>O</v>
      </c>
      <c r="AU549" s="79" t="str">
        <f>IF(C549="","",IF(C549&gt;=$AU$1,"O","X"))</f>
        <v>X</v>
      </c>
      <c r="AV549" s="79" t="str">
        <f>IF(AO549="","",IF(AND(AO549="O",AP549="O",AR549="O",AT549="O",AU549="O"),"후보","X"))</f>
        <v/>
      </c>
    </row>
    <row r="550" spans="1:48" s="37" customFormat="1" ht="12" x14ac:dyDescent="0.3">
      <c r="A550" s="74" t="s">
        <v>2117</v>
      </c>
      <c r="B550" s="75" t="s">
        <v>1820</v>
      </c>
      <c r="C550" s="85">
        <v>248</v>
      </c>
      <c r="D550" s="86">
        <v>73.400000000000006</v>
      </c>
      <c r="E550" s="87">
        <v>22</v>
      </c>
      <c r="F550" s="86">
        <v>59.9</v>
      </c>
      <c r="G550" s="17">
        <v>18</v>
      </c>
      <c r="H550" s="88">
        <v>64</v>
      </c>
      <c r="I550" s="89"/>
      <c r="J550" s="89"/>
      <c r="K550" s="89"/>
      <c r="L550" s="89"/>
      <c r="M550" s="90">
        <f>I550-K550</f>
        <v>0</v>
      </c>
      <c r="N550" s="4" t="str">
        <f>IF(ISERROR(K550/I550),"",K550/I550)</f>
        <v/>
      </c>
      <c r="O550" s="91">
        <f>I550/E550</f>
        <v>0</v>
      </c>
      <c r="P550" s="91">
        <f>K550/E550</f>
        <v>0</v>
      </c>
      <c r="Q550" s="79">
        <v>3</v>
      </c>
      <c r="R550" s="79">
        <v>1</v>
      </c>
      <c r="S550" s="79" t="s">
        <v>72</v>
      </c>
      <c r="T550" s="5" t="s">
        <v>76</v>
      </c>
      <c r="U550" s="9"/>
      <c r="W550" s="86">
        <f t="shared" si="369"/>
        <v>73.400000000000006</v>
      </c>
      <c r="X550" s="87">
        <f t="shared" si="369"/>
        <v>22</v>
      </c>
      <c r="Y550" s="92">
        <f t="shared" si="370"/>
        <v>64</v>
      </c>
      <c r="Z550" s="90">
        <f t="shared" si="370"/>
        <v>0</v>
      </c>
      <c r="AA550" s="90">
        <f>K550</f>
        <v>0</v>
      </c>
      <c r="AB550" s="90">
        <f t="shared" si="368"/>
        <v>0</v>
      </c>
      <c r="AC550" s="4" t="str">
        <f t="shared" si="368"/>
        <v/>
      </c>
      <c r="AD550" s="91">
        <f t="shared" si="368"/>
        <v>0</v>
      </c>
      <c r="AE550" s="79" t="str">
        <f>S550</f>
        <v>계</v>
      </c>
      <c r="AF550" s="79" t="str">
        <f>Q550&amp;"/"&amp;R550</f>
        <v>3/1</v>
      </c>
      <c r="AH550" s="20" t="str">
        <f t="shared" si="343"/>
        <v>야탑동 매화마을건영1차</v>
      </c>
      <c r="AI550" s="87">
        <f t="shared" si="344"/>
        <v>22</v>
      </c>
      <c r="AJ550" s="79" t="str">
        <f>IF(AI550="","",$AJ$2)</f>
        <v>A-</v>
      </c>
      <c r="AK550" s="79" t="s">
        <v>13</v>
      </c>
      <c r="AL550" s="79" t="s">
        <v>62</v>
      </c>
      <c r="AM550" s="79" t="s">
        <v>63</v>
      </c>
      <c r="AN550" s="79" t="str">
        <f>IF(AI550="","",$AN$2)</f>
        <v>C</v>
      </c>
      <c r="AO550" s="79" t="str">
        <f>IF(N550="","",IF(N550&gt;=$AO$1/100,"O","X"))</f>
        <v/>
      </c>
      <c r="AP550" s="79" t="str">
        <f>IF(I550="","",IF(I550&lt;=$AP$1,"O","X"))</f>
        <v/>
      </c>
      <c r="AQ550" s="79" t="str">
        <f>IF(O550="","",IF(O550&lt;=$AQ$1,"O","X"))</f>
        <v>O</v>
      </c>
      <c r="AR550" s="79" t="str">
        <f>IF(M550="","",IF(M550&lt;=$AR$1,"O","X"))</f>
        <v>O</v>
      </c>
      <c r="AS550" s="79" t="s">
        <v>2</v>
      </c>
      <c r="AT550" s="79" t="str">
        <f>IF(OR(F550="",AI550=""),"",IF(AND((F550&lt;=85),(AI550&gt;=15)),"O","X"))</f>
        <v>O</v>
      </c>
      <c r="AU550" s="79" t="str">
        <f>IF(C550="","",IF(C550&gt;=$AU$1,"O","X"))</f>
        <v>X</v>
      </c>
      <c r="AV550" s="79" t="str">
        <f>IF(AO550="","",IF(AND(AO550="O",AP550="O",AR550="O",AT550="O",AU550="O"),"후보","X"))</f>
        <v/>
      </c>
    </row>
    <row r="551" spans="1:48" s="37" customFormat="1" ht="12" x14ac:dyDescent="0.3">
      <c r="A551" s="74" t="s">
        <v>2117</v>
      </c>
      <c r="B551" s="75" t="s">
        <v>1820</v>
      </c>
      <c r="C551" s="85">
        <v>248</v>
      </c>
      <c r="D551" s="86">
        <v>73.400000000000006</v>
      </c>
      <c r="E551" s="87">
        <v>22</v>
      </c>
      <c r="F551" s="86">
        <v>60</v>
      </c>
      <c r="G551" s="17">
        <v>18</v>
      </c>
      <c r="H551" s="88">
        <v>40</v>
      </c>
      <c r="I551" s="89"/>
      <c r="J551" s="89"/>
      <c r="K551" s="89"/>
      <c r="L551" s="89"/>
      <c r="M551" s="90">
        <f>I551-K551</f>
        <v>0</v>
      </c>
      <c r="N551" s="4" t="str">
        <f>IF(ISERROR(K551/I551),"",K551/I551)</f>
        <v/>
      </c>
      <c r="O551" s="91">
        <f>I551/E551</f>
        <v>0</v>
      </c>
      <c r="P551" s="91">
        <f>K551/E551</f>
        <v>0</v>
      </c>
      <c r="Q551" s="79">
        <v>3</v>
      </c>
      <c r="R551" s="79">
        <v>1</v>
      </c>
      <c r="S551" s="79" t="s">
        <v>72</v>
      </c>
      <c r="T551" s="5" t="s">
        <v>75</v>
      </c>
      <c r="U551" s="9"/>
      <c r="W551" s="86">
        <f t="shared" si="369"/>
        <v>73.400000000000006</v>
      </c>
      <c r="X551" s="87">
        <f t="shared" si="369"/>
        <v>22</v>
      </c>
      <c r="Y551" s="92">
        <f t="shared" si="370"/>
        <v>40</v>
      </c>
      <c r="Z551" s="90">
        <f t="shared" si="370"/>
        <v>0</v>
      </c>
      <c r="AA551" s="90">
        <f>K551</f>
        <v>0</v>
      </c>
      <c r="AB551" s="90">
        <f t="shared" si="368"/>
        <v>0</v>
      </c>
      <c r="AC551" s="4" t="str">
        <f t="shared" si="368"/>
        <v/>
      </c>
      <c r="AD551" s="91">
        <f t="shared" si="368"/>
        <v>0</v>
      </c>
      <c r="AE551" s="79" t="str">
        <f>S551</f>
        <v>계</v>
      </c>
      <c r="AF551" s="79" t="str">
        <f>Q551&amp;"/"&amp;R551</f>
        <v>3/1</v>
      </c>
      <c r="AH551" s="20" t="str">
        <f t="shared" si="343"/>
        <v>야탑동 매화마을건영1차</v>
      </c>
      <c r="AI551" s="87">
        <f t="shared" si="344"/>
        <v>22</v>
      </c>
      <c r="AJ551" s="79" t="str">
        <f>IF(AI551="","",$AJ$2)</f>
        <v>A-</v>
      </c>
      <c r="AK551" s="79" t="s">
        <v>13</v>
      </c>
      <c r="AL551" s="79" t="s">
        <v>62</v>
      </c>
      <c r="AM551" s="79" t="s">
        <v>63</v>
      </c>
      <c r="AN551" s="79" t="str">
        <f>IF(AI551="","",$AN$2)</f>
        <v>C</v>
      </c>
      <c r="AO551" s="79" t="str">
        <f>IF(N551="","",IF(N551&gt;=$AO$1/100,"O","X"))</f>
        <v/>
      </c>
      <c r="AP551" s="79" t="str">
        <f>IF(I551="","",IF(I551&lt;=$AP$1,"O","X"))</f>
        <v/>
      </c>
      <c r="AQ551" s="79" t="str">
        <f>IF(O551="","",IF(O551&lt;=$AQ$1,"O","X"))</f>
        <v>O</v>
      </c>
      <c r="AR551" s="79" t="str">
        <f>IF(M551="","",IF(M551&lt;=$AR$1,"O","X"))</f>
        <v>O</v>
      </c>
      <c r="AS551" s="79" t="s">
        <v>2</v>
      </c>
      <c r="AT551" s="79" t="str">
        <f>IF(OR(F551="",AI551=""),"",IF(AND((F551&lt;=85),(AI551&gt;=15)),"O","X"))</f>
        <v>O</v>
      </c>
      <c r="AU551" s="79" t="str">
        <f>IF(C551="","",IF(C551&gt;=$AU$1,"O","X"))</f>
        <v>X</v>
      </c>
      <c r="AV551" s="79" t="str">
        <f>IF(AO551="","",IF(AND(AO551="O",AP551="O",AR551="O",AT551="O",AU551="O"),"후보","X"))</f>
        <v/>
      </c>
    </row>
    <row r="552" spans="1:48" s="37" customFormat="1" ht="12" x14ac:dyDescent="0.3">
      <c r="A552" s="74" t="s">
        <v>2117</v>
      </c>
      <c r="B552" s="75" t="s">
        <v>1820</v>
      </c>
      <c r="C552" s="85">
        <v>248</v>
      </c>
      <c r="D552" s="86">
        <v>73.5</v>
      </c>
      <c r="E552" s="87">
        <v>22</v>
      </c>
      <c r="F552" s="86">
        <v>60</v>
      </c>
      <c r="G552" s="17">
        <v>18</v>
      </c>
      <c r="H552" s="88">
        <v>16</v>
      </c>
      <c r="I552" s="89"/>
      <c r="J552" s="89"/>
      <c r="K552" s="89"/>
      <c r="L552" s="89"/>
      <c r="M552" s="90">
        <f>I552-K552</f>
        <v>0</v>
      </c>
      <c r="N552" s="4" t="str">
        <f>IF(ISERROR(K552/I552),"",K552/I552)</f>
        <v/>
      </c>
      <c r="O552" s="91">
        <f>I552/E552</f>
        <v>0</v>
      </c>
      <c r="P552" s="91">
        <f>K552/E552</f>
        <v>0</v>
      </c>
      <c r="Q552" s="79">
        <v>3</v>
      </c>
      <c r="R552" s="79">
        <v>1</v>
      </c>
      <c r="S552" s="79" t="s">
        <v>72</v>
      </c>
      <c r="T552" s="5" t="s">
        <v>77</v>
      </c>
      <c r="U552" s="9"/>
      <c r="W552" s="86">
        <f t="shared" si="369"/>
        <v>73.5</v>
      </c>
      <c r="X552" s="87">
        <f t="shared" si="369"/>
        <v>22</v>
      </c>
      <c r="Y552" s="92">
        <f t="shared" si="370"/>
        <v>16</v>
      </c>
      <c r="Z552" s="90">
        <f t="shared" si="370"/>
        <v>0</v>
      </c>
      <c r="AA552" s="90">
        <f>K552</f>
        <v>0</v>
      </c>
      <c r="AB552" s="90">
        <f t="shared" si="368"/>
        <v>0</v>
      </c>
      <c r="AC552" s="4" t="str">
        <f t="shared" si="368"/>
        <v/>
      </c>
      <c r="AD552" s="91">
        <f t="shared" si="368"/>
        <v>0</v>
      </c>
      <c r="AE552" s="79" t="str">
        <f>S552</f>
        <v>계</v>
      </c>
      <c r="AF552" s="79" t="str">
        <f>Q552&amp;"/"&amp;R552</f>
        <v>3/1</v>
      </c>
      <c r="AH552" s="20" t="str">
        <f t="shared" si="343"/>
        <v>야탑동 매화마을건영1차</v>
      </c>
      <c r="AI552" s="87">
        <f t="shared" si="344"/>
        <v>22</v>
      </c>
      <c r="AJ552" s="79" t="str">
        <f>IF(AI552="","",$AJ$2)</f>
        <v>A-</v>
      </c>
      <c r="AK552" s="79" t="s">
        <v>13</v>
      </c>
      <c r="AL552" s="79" t="s">
        <v>62</v>
      </c>
      <c r="AM552" s="79" t="s">
        <v>63</v>
      </c>
      <c r="AN552" s="79" t="str">
        <f>IF(AI552="","",$AN$2)</f>
        <v>C</v>
      </c>
      <c r="AO552" s="79" t="str">
        <f>IF(N552="","",IF(N552&gt;=$AO$1/100,"O","X"))</f>
        <v/>
      </c>
      <c r="AP552" s="79" t="str">
        <f>IF(I552="","",IF(I552&lt;=$AP$1,"O","X"))</f>
        <v/>
      </c>
      <c r="AQ552" s="79" t="str">
        <f>IF(O552="","",IF(O552&lt;=$AQ$1,"O","X"))</f>
        <v>O</v>
      </c>
      <c r="AR552" s="79" t="str">
        <f>IF(M552="","",IF(M552&lt;=$AR$1,"O","X"))</f>
        <v>O</v>
      </c>
      <c r="AS552" s="79" t="s">
        <v>2</v>
      </c>
      <c r="AT552" s="79" t="str">
        <f>IF(OR(F552="",AI552=""),"",IF(AND((F552&lt;=85),(AI552&gt;=15)),"O","X"))</f>
        <v>O</v>
      </c>
      <c r="AU552" s="79" t="str">
        <f>IF(C552="","",IF(C552&gt;=$AU$1,"O","X"))</f>
        <v>X</v>
      </c>
      <c r="AV552" s="79" t="str">
        <f>IF(AO552="","",IF(AND(AO552="O",AP552="O",AR552="O",AT552="O",AU552="O"),"후보","X"))</f>
        <v/>
      </c>
    </row>
    <row r="553" spans="1:48" s="37" customFormat="1" ht="12" x14ac:dyDescent="0.3">
      <c r="A553" s="74" t="s">
        <v>2118</v>
      </c>
      <c r="B553" s="75" t="s">
        <v>1815</v>
      </c>
      <c r="C553" s="85">
        <v>1134</v>
      </c>
      <c r="D553" s="86">
        <v>78.2</v>
      </c>
      <c r="E553" s="87">
        <v>24</v>
      </c>
      <c r="F553" s="86">
        <v>59.8</v>
      </c>
      <c r="G553" s="17">
        <v>18</v>
      </c>
      <c r="H553" s="88">
        <v>364</v>
      </c>
      <c r="I553" s="89">
        <v>96000</v>
      </c>
      <c r="J553" s="89" t="s">
        <v>69</v>
      </c>
      <c r="K553" s="89">
        <v>53000</v>
      </c>
      <c r="L553" s="89" t="s">
        <v>69</v>
      </c>
      <c r="M553" s="90">
        <f>I553-K553</f>
        <v>43000</v>
      </c>
      <c r="N553" s="4">
        <f>IF(ISERROR(K553/I553),"",K553/I553)</f>
        <v>0.55208333333333337</v>
      </c>
      <c r="O553" s="91">
        <f>I553/E553</f>
        <v>4000</v>
      </c>
      <c r="P553" s="91">
        <f>K553/E553</f>
        <v>2208.3333333333335</v>
      </c>
      <c r="Q553" s="79">
        <v>3</v>
      </c>
      <c r="R553" s="79">
        <v>1</v>
      </c>
      <c r="S553" s="79" t="s">
        <v>72</v>
      </c>
      <c r="T553" s="5">
        <v>78</v>
      </c>
      <c r="U553" s="9"/>
      <c r="W553" s="86">
        <f t="shared" si="369"/>
        <v>78.2</v>
      </c>
      <c r="X553" s="87">
        <f t="shared" si="369"/>
        <v>24</v>
      </c>
      <c r="Y553" s="92">
        <f t="shared" si="370"/>
        <v>364</v>
      </c>
      <c r="Z553" s="90">
        <f t="shared" si="370"/>
        <v>96000</v>
      </c>
      <c r="AA553" s="90">
        <f>K553</f>
        <v>53000</v>
      </c>
      <c r="AB553" s="90">
        <f t="shared" si="368"/>
        <v>43000</v>
      </c>
      <c r="AC553" s="4">
        <f t="shared" si="368"/>
        <v>0.55208333333333337</v>
      </c>
      <c r="AD553" s="91">
        <f t="shared" si="368"/>
        <v>4000</v>
      </c>
      <c r="AE553" s="79" t="str">
        <f>S553</f>
        <v>계</v>
      </c>
      <c r="AF553" s="79" t="str">
        <f>Q553&amp;"/"&amp;R553</f>
        <v>3/1</v>
      </c>
      <c r="AH553" s="20" t="str">
        <f t="shared" si="343"/>
        <v>야탑동 장미1단지동부</v>
      </c>
      <c r="AI553" s="87">
        <f t="shared" si="344"/>
        <v>24</v>
      </c>
      <c r="AJ553" s="79" t="str">
        <f>IF(AI553="","",$AJ$2)</f>
        <v>A-</v>
      </c>
      <c r="AK553" s="79" t="s">
        <v>13</v>
      </c>
      <c r="AL553" s="79" t="s">
        <v>62</v>
      </c>
      <c r="AM553" s="79" t="s">
        <v>63</v>
      </c>
      <c r="AN553" s="79" t="str">
        <f>IF(AI553="","",$AN$2)</f>
        <v>C</v>
      </c>
      <c r="AO553" s="79" t="str">
        <f>IF(N553="","",IF(N553&gt;=$AO$1/100,"O","X"))</f>
        <v>X</v>
      </c>
      <c r="AP553" s="79" t="str">
        <f>IF(I553="","",IF(I553&lt;=$AP$1,"O","X"))</f>
        <v>X</v>
      </c>
      <c r="AQ553" s="79" t="str">
        <f>IF(O553="","",IF(O553&lt;=$AQ$1,"O","X"))</f>
        <v>X</v>
      </c>
      <c r="AR553" s="79" t="str">
        <f>IF(M553="","",IF(M553&lt;=$AR$1,"O","X"))</f>
        <v>X</v>
      </c>
      <c r="AS553" s="79" t="s">
        <v>2</v>
      </c>
      <c r="AT553" s="79" t="str">
        <f>IF(OR(F553="",AI553=""),"",IF(AND((F553&lt;=85),(AI553&gt;=15)),"O","X"))</f>
        <v>O</v>
      </c>
      <c r="AU553" s="79" t="str">
        <f>IF(C553="","",IF(C553&gt;=$AU$1,"O","X"))</f>
        <v>O</v>
      </c>
      <c r="AV553" s="79" t="str">
        <f>IF(AO553="","",IF(AND(AO553="O",AP553="O",AR553="O",AT553="O",AU553="O"),"후보","X"))</f>
        <v>X</v>
      </c>
    </row>
    <row r="554" spans="1:48" s="37" customFormat="1" ht="12" x14ac:dyDescent="0.3">
      <c r="A554" s="74" t="s">
        <v>2118</v>
      </c>
      <c r="B554" s="75" t="s">
        <v>1815</v>
      </c>
      <c r="C554" s="85">
        <v>1134</v>
      </c>
      <c r="D554" s="86">
        <v>88.8</v>
      </c>
      <c r="E554" s="87">
        <v>27</v>
      </c>
      <c r="F554" s="86">
        <v>70.599999999999994</v>
      </c>
      <c r="G554" s="17">
        <v>21</v>
      </c>
      <c r="H554" s="88">
        <v>246</v>
      </c>
      <c r="I554" s="89">
        <v>105000</v>
      </c>
      <c r="J554" s="89" t="s">
        <v>65</v>
      </c>
      <c r="K554" s="89">
        <v>55000</v>
      </c>
      <c r="L554" s="89" t="s">
        <v>59</v>
      </c>
      <c r="M554" s="90">
        <f>I554-K554</f>
        <v>50000</v>
      </c>
      <c r="N554" s="4">
        <f>IF(ISERROR(K554/I554),"",K554/I554)</f>
        <v>0.52380952380952384</v>
      </c>
      <c r="O554" s="91">
        <f>I554/E554</f>
        <v>3888.8888888888887</v>
      </c>
      <c r="P554" s="91">
        <f>K554/E554</f>
        <v>2037.037037037037</v>
      </c>
      <c r="Q554" s="79">
        <v>3</v>
      </c>
      <c r="R554" s="79">
        <v>1</v>
      </c>
      <c r="S554" s="79" t="s">
        <v>72</v>
      </c>
      <c r="T554" s="5">
        <v>88</v>
      </c>
      <c r="U554" s="9"/>
      <c r="W554" s="86">
        <f t="shared" si="369"/>
        <v>88.8</v>
      </c>
      <c r="X554" s="87">
        <f t="shared" si="369"/>
        <v>27</v>
      </c>
      <c r="Y554" s="92">
        <f t="shared" si="370"/>
        <v>246</v>
      </c>
      <c r="Z554" s="90">
        <f t="shared" si="370"/>
        <v>105000</v>
      </c>
      <c r="AA554" s="90">
        <f>K554</f>
        <v>55000</v>
      </c>
      <c r="AB554" s="90">
        <f t="shared" si="368"/>
        <v>50000</v>
      </c>
      <c r="AC554" s="4">
        <f t="shared" si="368"/>
        <v>0.52380952380952384</v>
      </c>
      <c r="AD554" s="91">
        <f t="shared" si="368"/>
        <v>3888.8888888888887</v>
      </c>
      <c r="AE554" s="79" t="str">
        <f>S554</f>
        <v>계</v>
      </c>
      <c r="AF554" s="79" t="str">
        <f>Q554&amp;"/"&amp;R554</f>
        <v>3/1</v>
      </c>
      <c r="AH554" s="20" t="str">
        <f t="shared" si="343"/>
        <v>야탑동 장미1단지동부</v>
      </c>
      <c r="AI554" s="87">
        <f t="shared" si="344"/>
        <v>27</v>
      </c>
      <c r="AJ554" s="79" t="str">
        <f>IF(AI554="","",$AJ$2)</f>
        <v>A-</v>
      </c>
      <c r="AK554" s="79" t="s">
        <v>13</v>
      </c>
      <c r="AL554" s="79" t="s">
        <v>62</v>
      </c>
      <c r="AM554" s="79" t="s">
        <v>63</v>
      </c>
      <c r="AN554" s="79" t="str">
        <f>IF(AI554="","",$AN$2)</f>
        <v>C</v>
      </c>
      <c r="AO554" s="79" t="str">
        <f>IF(N554="","",IF(N554&gt;=$AO$1/100,"O","X"))</f>
        <v>X</v>
      </c>
      <c r="AP554" s="79" t="str">
        <f>IF(I554="","",IF(I554&lt;=$AP$1,"O","X"))</f>
        <v>X</v>
      </c>
      <c r="AQ554" s="79" t="str">
        <f>IF(O554="","",IF(O554&lt;=$AQ$1,"O","X"))</f>
        <v>X</v>
      </c>
      <c r="AR554" s="79" t="str">
        <f>IF(M554="","",IF(M554&lt;=$AR$1,"O","X"))</f>
        <v>X</v>
      </c>
      <c r="AS554" s="79" t="s">
        <v>2</v>
      </c>
      <c r="AT554" s="79" t="str">
        <f>IF(OR(F554="",AI554=""),"",IF(AND((F554&lt;=85),(AI554&gt;=15)),"O","X"))</f>
        <v>O</v>
      </c>
      <c r="AU554" s="79" t="str">
        <f>IF(C554="","",IF(C554&gt;=$AU$1,"O","X"))</f>
        <v>O</v>
      </c>
      <c r="AV554" s="79" t="str">
        <f>IF(AO554="","",IF(AND(AO554="O",AP554="O",AR554="O",AT554="O",AU554="O"),"후보","X"))</f>
        <v>X</v>
      </c>
    </row>
    <row r="555" spans="1:48" s="37" customFormat="1" ht="12" x14ac:dyDescent="0.3">
      <c r="A555" s="74" t="s">
        <v>2118</v>
      </c>
      <c r="B555" s="75" t="s">
        <v>1815</v>
      </c>
      <c r="C555" s="85">
        <v>1134</v>
      </c>
      <c r="D555" s="86">
        <v>106.3</v>
      </c>
      <c r="E555" s="87">
        <v>32</v>
      </c>
      <c r="F555" s="86">
        <v>85</v>
      </c>
      <c r="G555" s="17">
        <v>26</v>
      </c>
      <c r="H555" s="88">
        <v>336</v>
      </c>
      <c r="I555" s="89">
        <v>115000</v>
      </c>
      <c r="J555" s="89" t="s">
        <v>69</v>
      </c>
      <c r="K555" s="89">
        <v>70000</v>
      </c>
      <c r="L555" s="89" t="s">
        <v>80</v>
      </c>
      <c r="M555" s="90">
        <f>I555-K555</f>
        <v>45000</v>
      </c>
      <c r="N555" s="4">
        <f>IF(ISERROR(K555/I555),"",K555/I555)</f>
        <v>0.60869565217391308</v>
      </c>
      <c r="O555" s="91">
        <f>I555/E555</f>
        <v>3593.75</v>
      </c>
      <c r="P555" s="91">
        <f>K555/E555</f>
        <v>2187.5</v>
      </c>
      <c r="Q555" s="79">
        <v>3</v>
      </c>
      <c r="R555" s="79">
        <v>2</v>
      </c>
      <c r="S555" s="79" t="s">
        <v>72</v>
      </c>
      <c r="T555" s="5">
        <v>106</v>
      </c>
      <c r="U555" s="9"/>
      <c r="W555" s="86">
        <f t="shared" si="369"/>
        <v>106.3</v>
      </c>
      <c r="X555" s="87">
        <f t="shared" si="369"/>
        <v>32</v>
      </c>
      <c r="Y555" s="92">
        <f t="shared" si="370"/>
        <v>336</v>
      </c>
      <c r="Z555" s="90">
        <f t="shared" si="370"/>
        <v>115000</v>
      </c>
      <c r="AA555" s="90">
        <f>K555</f>
        <v>70000</v>
      </c>
      <c r="AB555" s="90">
        <f t="shared" si="368"/>
        <v>45000</v>
      </c>
      <c r="AC555" s="4">
        <f t="shared" si="368"/>
        <v>0.60869565217391308</v>
      </c>
      <c r="AD555" s="91">
        <f t="shared" si="368"/>
        <v>3593.75</v>
      </c>
      <c r="AE555" s="79" t="str">
        <f>S555</f>
        <v>계</v>
      </c>
      <c r="AF555" s="79" t="str">
        <f>Q555&amp;"/"&amp;R555</f>
        <v>3/2</v>
      </c>
      <c r="AH555" s="20" t="str">
        <f t="shared" si="343"/>
        <v>야탑동 장미1단지동부</v>
      </c>
      <c r="AI555" s="87">
        <f t="shared" si="344"/>
        <v>32</v>
      </c>
      <c r="AJ555" s="79" t="str">
        <f>IF(AI555="","",$AJ$2)</f>
        <v>A-</v>
      </c>
      <c r="AK555" s="79" t="s">
        <v>13</v>
      </c>
      <c r="AL555" s="79" t="s">
        <v>62</v>
      </c>
      <c r="AM555" s="79" t="s">
        <v>63</v>
      </c>
      <c r="AN555" s="79" t="str">
        <f>IF(AI555="","",$AN$2)</f>
        <v>C</v>
      </c>
      <c r="AO555" s="79" t="str">
        <f>IF(N555="","",IF(N555&gt;=$AO$1/100,"O","X"))</f>
        <v>X</v>
      </c>
      <c r="AP555" s="79" t="str">
        <f>IF(I555="","",IF(I555&lt;=$AP$1,"O","X"))</f>
        <v>X</v>
      </c>
      <c r="AQ555" s="79" t="str">
        <f>IF(O555="","",IF(O555&lt;=$AQ$1,"O","X"))</f>
        <v>X</v>
      </c>
      <c r="AR555" s="79" t="str">
        <f>IF(M555="","",IF(M555&lt;=$AR$1,"O","X"))</f>
        <v>X</v>
      </c>
      <c r="AS555" s="79" t="s">
        <v>2</v>
      </c>
      <c r="AT555" s="79" t="str">
        <f>IF(OR(F555="",AI555=""),"",IF(AND((F555&lt;=85),(AI555&gt;=15)),"O","X"))</f>
        <v>O</v>
      </c>
      <c r="AU555" s="79" t="str">
        <f>IF(C555="","",IF(C555&gt;=$AU$1,"O","X"))</f>
        <v>O</v>
      </c>
      <c r="AV555" s="79" t="str">
        <f>IF(AO555="","",IF(AND(AO555="O",AP555="O",AR555="O",AT555="O",AU555="O"),"후보","X"))</f>
        <v>X</v>
      </c>
    </row>
    <row r="556" spans="1:48" s="37" customFormat="1" ht="12" x14ac:dyDescent="0.3">
      <c r="A556" s="74" t="s">
        <v>2119</v>
      </c>
      <c r="B556" s="75" t="s">
        <v>1815</v>
      </c>
      <c r="C556" s="85">
        <v>1134</v>
      </c>
      <c r="D556" s="86">
        <v>128.9</v>
      </c>
      <c r="E556" s="87">
        <v>39</v>
      </c>
      <c r="F556" s="86">
        <v>101.4</v>
      </c>
      <c r="G556" s="17">
        <v>31</v>
      </c>
      <c r="H556" s="88">
        <v>34</v>
      </c>
      <c r="I556" s="89"/>
      <c r="J556" s="89"/>
      <c r="K556" s="89"/>
      <c r="L556" s="89"/>
      <c r="M556" s="90">
        <f>I556-K556</f>
        <v>0</v>
      </c>
      <c r="N556" s="4" t="str">
        <f>IF(ISERROR(K556/I556),"",K556/I556)</f>
        <v/>
      </c>
      <c r="O556" s="91">
        <f>I556/E556</f>
        <v>0</v>
      </c>
      <c r="P556" s="91">
        <f>K556/E556</f>
        <v>0</v>
      </c>
      <c r="Q556" s="79">
        <v>4</v>
      </c>
      <c r="R556" s="79">
        <v>2</v>
      </c>
      <c r="S556" s="79" t="s">
        <v>72</v>
      </c>
      <c r="T556" s="5">
        <v>128</v>
      </c>
      <c r="U556" s="9"/>
      <c r="W556" s="86">
        <f t="shared" si="369"/>
        <v>128.9</v>
      </c>
      <c r="X556" s="87">
        <f t="shared" si="369"/>
        <v>39</v>
      </c>
      <c r="Y556" s="92">
        <f t="shared" si="370"/>
        <v>34</v>
      </c>
      <c r="Z556" s="90">
        <f t="shared" si="370"/>
        <v>0</v>
      </c>
      <c r="AA556" s="90">
        <f>K556</f>
        <v>0</v>
      </c>
      <c r="AB556" s="90">
        <f t="shared" si="368"/>
        <v>0</v>
      </c>
      <c r="AC556" s="4" t="str">
        <f t="shared" si="368"/>
        <v/>
      </c>
      <c r="AD556" s="91">
        <f t="shared" si="368"/>
        <v>0</v>
      </c>
      <c r="AE556" s="79" t="str">
        <f>S556</f>
        <v>계</v>
      </c>
      <c r="AF556" s="79" t="str">
        <f>Q556&amp;"/"&amp;R556</f>
        <v>4/2</v>
      </c>
      <c r="AH556" s="20" t="str">
        <f t="shared" si="343"/>
        <v>야탑동 장미1단지동부</v>
      </c>
      <c r="AI556" s="87">
        <f t="shared" si="344"/>
        <v>39</v>
      </c>
      <c r="AJ556" s="79" t="str">
        <f>IF(AI556="","",$AJ$2)</f>
        <v>A-</v>
      </c>
      <c r="AK556" s="79" t="s">
        <v>13</v>
      </c>
      <c r="AL556" s="79" t="s">
        <v>62</v>
      </c>
      <c r="AM556" s="79" t="s">
        <v>63</v>
      </c>
      <c r="AN556" s="79" t="str">
        <f>IF(AI556="","",$AN$2)</f>
        <v>C</v>
      </c>
      <c r="AO556" s="79" t="str">
        <f>IF(N556="","",IF(N556&gt;=$AO$1/100,"O","X"))</f>
        <v/>
      </c>
      <c r="AP556" s="79" t="str">
        <f>IF(I556="","",IF(I556&lt;=$AP$1,"O","X"))</f>
        <v/>
      </c>
      <c r="AQ556" s="79" t="str">
        <f>IF(O556="","",IF(O556&lt;=$AQ$1,"O","X"))</f>
        <v>O</v>
      </c>
      <c r="AR556" s="79" t="str">
        <f>IF(M556="","",IF(M556&lt;=$AR$1,"O","X"))</f>
        <v>O</v>
      </c>
      <c r="AS556" s="79" t="s">
        <v>2</v>
      </c>
      <c r="AT556" s="79" t="str">
        <f>IF(OR(F556="",AI556=""),"",IF(AND((F556&lt;=85),(AI556&gt;=15)),"O","X"))</f>
        <v>X</v>
      </c>
      <c r="AU556" s="79" t="str">
        <f>IF(C556="","",IF(C556&gt;=$AU$1,"O","X"))</f>
        <v>O</v>
      </c>
      <c r="AV556" s="79" t="str">
        <f>IF(AO556="","",IF(AND(AO556="O",AP556="O",AR556="O",AT556="O",AU556="O"),"후보","X"))</f>
        <v/>
      </c>
    </row>
    <row r="557" spans="1:48" s="37" customFormat="1" ht="12" x14ac:dyDescent="0.3">
      <c r="A557" s="74" t="s">
        <v>2118</v>
      </c>
      <c r="B557" s="75" t="s">
        <v>1815</v>
      </c>
      <c r="C557" s="85">
        <v>1134</v>
      </c>
      <c r="D557" s="86">
        <v>157.69999999999999</v>
      </c>
      <c r="E557" s="87">
        <v>48</v>
      </c>
      <c r="F557" s="86">
        <v>131.69999999999999</v>
      </c>
      <c r="G557" s="17">
        <v>40</v>
      </c>
      <c r="H557" s="88">
        <v>154</v>
      </c>
      <c r="I557" s="89">
        <v>155000</v>
      </c>
      <c r="J557" s="89" t="s">
        <v>78</v>
      </c>
      <c r="K557" s="89">
        <v>90000</v>
      </c>
      <c r="L557" s="89" t="s">
        <v>66</v>
      </c>
      <c r="M557" s="90">
        <f>I557-K557</f>
        <v>65000</v>
      </c>
      <c r="N557" s="4">
        <f>IF(ISERROR(K557/I557),"",K557/I557)</f>
        <v>0.58064516129032262</v>
      </c>
      <c r="O557" s="91">
        <f>I557/E557</f>
        <v>3229.1666666666665</v>
      </c>
      <c r="P557" s="91">
        <f>K557/E557</f>
        <v>1875</v>
      </c>
      <c r="Q557" s="79">
        <v>4</v>
      </c>
      <c r="R557" s="79">
        <v>2</v>
      </c>
      <c r="S557" s="79" t="s">
        <v>72</v>
      </c>
      <c r="T557" s="5">
        <v>157</v>
      </c>
      <c r="U557" s="9"/>
      <c r="W557" s="86">
        <f t="shared" si="369"/>
        <v>157.69999999999999</v>
      </c>
      <c r="X557" s="87">
        <f t="shared" si="369"/>
        <v>48</v>
      </c>
      <c r="Y557" s="92">
        <f t="shared" si="370"/>
        <v>154</v>
      </c>
      <c r="Z557" s="90">
        <f t="shared" si="370"/>
        <v>155000</v>
      </c>
      <c r="AA557" s="90">
        <f>K557</f>
        <v>90000</v>
      </c>
      <c r="AB557" s="90">
        <f t="shared" si="368"/>
        <v>65000</v>
      </c>
      <c r="AC557" s="4">
        <f t="shared" si="368"/>
        <v>0.58064516129032262</v>
      </c>
      <c r="AD557" s="91">
        <f t="shared" si="368"/>
        <v>3229.1666666666665</v>
      </c>
      <c r="AE557" s="79" t="str">
        <f>S557</f>
        <v>계</v>
      </c>
      <c r="AF557" s="79" t="str">
        <f>Q557&amp;"/"&amp;R557</f>
        <v>4/2</v>
      </c>
      <c r="AH557" s="20" t="str">
        <f t="shared" si="343"/>
        <v>야탑동 장미1단지동부</v>
      </c>
      <c r="AI557" s="87">
        <f t="shared" si="344"/>
        <v>48</v>
      </c>
      <c r="AJ557" s="79" t="str">
        <f>IF(AI557="","",$AJ$2)</f>
        <v>A-</v>
      </c>
      <c r="AK557" s="79" t="s">
        <v>13</v>
      </c>
      <c r="AL557" s="79" t="s">
        <v>62</v>
      </c>
      <c r="AM557" s="79" t="s">
        <v>63</v>
      </c>
      <c r="AN557" s="79" t="str">
        <f>IF(AI557="","",$AN$2)</f>
        <v>C</v>
      </c>
      <c r="AO557" s="79" t="str">
        <f>IF(N557="","",IF(N557&gt;=$AO$1/100,"O","X"))</f>
        <v>X</v>
      </c>
      <c r="AP557" s="79" t="str">
        <f>IF(I557="","",IF(I557&lt;=$AP$1,"O","X"))</f>
        <v>X</v>
      </c>
      <c r="AQ557" s="79" t="str">
        <f>IF(O557="","",IF(O557&lt;=$AQ$1,"O","X"))</f>
        <v>X</v>
      </c>
      <c r="AR557" s="79" t="str">
        <f>IF(M557="","",IF(M557&lt;=$AR$1,"O","X"))</f>
        <v>X</v>
      </c>
      <c r="AS557" s="79" t="s">
        <v>2</v>
      </c>
      <c r="AT557" s="79" t="str">
        <f>IF(OR(F557="",AI557=""),"",IF(AND((F557&lt;=85),(AI557&gt;=15)),"O","X"))</f>
        <v>X</v>
      </c>
      <c r="AU557" s="79" t="str">
        <f>IF(C557="","",IF(C557&gt;=$AU$1,"O","X"))</f>
        <v>O</v>
      </c>
      <c r="AV557" s="79" t="str">
        <f>IF(AO557="","",IF(AND(AO557="O",AP557="O",AR557="O",AT557="O",AU557="O"),"후보","X"))</f>
        <v>X</v>
      </c>
    </row>
    <row r="558" spans="1:48" s="37" customFormat="1" ht="12" x14ac:dyDescent="0.3">
      <c r="A558" s="74" t="s">
        <v>2120</v>
      </c>
      <c r="B558" s="75" t="s">
        <v>1821</v>
      </c>
      <c r="C558" s="85">
        <v>240</v>
      </c>
      <c r="D558" s="86">
        <v>72.3</v>
      </c>
      <c r="E558" s="87">
        <v>22</v>
      </c>
      <c r="F558" s="86">
        <v>59.1</v>
      </c>
      <c r="G558" s="17">
        <v>18</v>
      </c>
      <c r="H558" s="88">
        <v>16</v>
      </c>
      <c r="I558" s="89"/>
      <c r="J558" s="89"/>
      <c r="K558" s="89"/>
      <c r="L558" s="89"/>
      <c r="M558" s="90">
        <f t="shared" ref="M558:M569" si="371">I558-K558</f>
        <v>0</v>
      </c>
      <c r="N558" s="4" t="str">
        <f t="shared" ref="N558:N569" si="372">IF(ISERROR(K558/I558),"",K558/I558)</f>
        <v/>
      </c>
      <c r="O558" s="91">
        <f t="shared" ref="O558:O569" si="373">I558/E558</f>
        <v>0</v>
      </c>
      <c r="P558" s="91">
        <f t="shared" ref="P558:P569" si="374">K558/E558</f>
        <v>0</v>
      </c>
      <c r="Q558" s="79">
        <v>3</v>
      </c>
      <c r="R558" s="79">
        <v>1</v>
      </c>
      <c r="S558" s="79" t="s">
        <v>72</v>
      </c>
      <c r="T558" s="5" t="s">
        <v>73</v>
      </c>
      <c r="U558" s="9"/>
      <c r="W558" s="86">
        <f t="shared" si="369"/>
        <v>72.3</v>
      </c>
      <c r="X558" s="87">
        <f t="shared" si="369"/>
        <v>22</v>
      </c>
      <c r="Y558" s="92">
        <f t="shared" si="370"/>
        <v>16</v>
      </c>
      <c r="Z558" s="90">
        <f t="shared" si="370"/>
        <v>0</v>
      </c>
      <c r="AA558" s="90">
        <f t="shared" ref="AA558:AA569" si="375">K558</f>
        <v>0</v>
      </c>
      <c r="AB558" s="90">
        <f t="shared" si="368"/>
        <v>0</v>
      </c>
      <c r="AC558" s="4" t="str">
        <f t="shared" si="368"/>
        <v/>
      </c>
      <c r="AD558" s="91">
        <f t="shared" si="368"/>
        <v>0</v>
      </c>
      <c r="AE558" s="79" t="str">
        <f t="shared" ref="AE558:AE569" si="376">S558</f>
        <v>계</v>
      </c>
      <c r="AF558" s="79" t="str">
        <f t="shared" ref="AF558:AF569" si="377">Q558&amp;"/"&amp;R558</f>
        <v>3/1</v>
      </c>
      <c r="AH558" s="20" t="str">
        <f t="shared" si="343"/>
        <v>야탑동 매화마을동신건영2차</v>
      </c>
      <c r="AI558" s="87">
        <f t="shared" si="344"/>
        <v>22</v>
      </c>
      <c r="AJ558" s="79" t="str">
        <f t="shared" ref="AJ558:AJ569" si="378">IF(AI558="","",$AJ$2)</f>
        <v>A-</v>
      </c>
      <c r="AK558" s="79" t="s">
        <v>13</v>
      </c>
      <c r="AL558" s="79" t="s">
        <v>62</v>
      </c>
      <c r="AM558" s="79" t="s">
        <v>63</v>
      </c>
      <c r="AN558" s="79" t="str">
        <f t="shared" ref="AN558:AN569" si="379">IF(AI558="","",$AN$2)</f>
        <v>C</v>
      </c>
      <c r="AO558" s="79" t="str">
        <f t="shared" ref="AO558:AO569" si="380">IF(N558="","",IF(N558&gt;=$AO$1/100,"O","X"))</f>
        <v/>
      </c>
      <c r="AP558" s="79" t="str">
        <f t="shared" ref="AP558:AP569" si="381">IF(I558="","",IF(I558&lt;=$AP$1,"O","X"))</f>
        <v/>
      </c>
      <c r="AQ558" s="79" t="str">
        <f t="shared" ref="AQ558:AQ569" si="382">IF(O558="","",IF(O558&lt;=$AQ$1,"O","X"))</f>
        <v>O</v>
      </c>
      <c r="AR558" s="79" t="str">
        <f t="shared" ref="AR558:AR569" si="383">IF(M558="","",IF(M558&lt;=$AR$1,"O","X"))</f>
        <v>O</v>
      </c>
      <c r="AS558" s="79" t="s">
        <v>2</v>
      </c>
      <c r="AT558" s="79" t="str">
        <f t="shared" ref="AT558:AT569" si="384">IF(OR(F558="",AI558=""),"",IF(AND((F558&lt;=85),(AI558&gt;=15)),"O","X"))</f>
        <v>O</v>
      </c>
      <c r="AU558" s="79" t="str">
        <f t="shared" ref="AU558:AU569" si="385">IF(C558="","",IF(C558&gt;=$AU$1,"O","X"))</f>
        <v>X</v>
      </c>
      <c r="AV558" s="79" t="str">
        <f t="shared" ref="AV558:AV569" si="386">IF(AO558="","",IF(AND(AO558="O",AP558="O",AR558="O",AT558="O",AU558="O"),"후보","X"))</f>
        <v/>
      </c>
    </row>
    <row r="559" spans="1:48" s="37" customFormat="1" ht="12" x14ac:dyDescent="0.3">
      <c r="A559" s="74" t="s">
        <v>2120</v>
      </c>
      <c r="B559" s="75" t="s">
        <v>1821</v>
      </c>
      <c r="C559" s="85">
        <v>240</v>
      </c>
      <c r="D559" s="86">
        <v>73.400000000000006</v>
      </c>
      <c r="E559" s="87">
        <v>22</v>
      </c>
      <c r="F559" s="86">
        <v>59.9</v>
      </c>
      <c r="G559" s="17">
        <v>18</v>
      </c>
      <c r="H559" s="88">
        <v>72</v>
      </c>
      <c r="I559" s="89"/>
      <c r="J559" s="89"/>
      <c r="K559" s="89"/>
      <c r="L559" s="89"/>
      <c r="M559" s="90">
        <f t="shared" si="371"/>
        <v>0</v>
      </c>
      <c r="N559" s="4" t="str">
        <f t="shared" si="372"/>
        <v/>
      </c>
      <c r="O559" s="91">
        <f t="shared" si="373"/>
        <v>0</v>
      </c>
      <c r="P559" s="91">
        <f t="shared" si="374"/>
        <v>0</v>
      </c>
      <c r="Q559" s="79">
        <v>3</v>
      </c>
      <c r="R559" s="79">
        <v>1</v>
      </c>
      <c r="S559" s="79" t="s">
        <v>72</v>
      </c>
      <c r="T559" s="5" t="s">
        <v>75</v>
      </c>
      <c r="U559" s="9"/>
      <c r="W559" s="86">
        <f t="shared" si="369"/>
        <v>73.400000000000006</v>
      </c>
      <c r="X559" s="87">
        <f t="shared" si="369"/>
        <v>22</v>
      </c>
      <c r="Y559" s="92">
        <f t="shared" si="370"/>
        <v>72</v>
      </c>
      <c r="Z559" s="90">
        <f t="shared" si="370"/>
        <v>0</v>
      </c>
      <c r="AA559" s="90">
        <f t="shared" si="375"/>
        <v>0</v>
      </c>
      <c r="AB559" s="90">
        <f t="shared" si="368"/>
        <v>0</v>
      </c>
      <c r="AC559" s="4" t="str">
        <f t="shared" si="368"/>
        <v/>
      </c>
      <c r="AD559" s="91">
        <f t="shared" si="368"/>
        <v>0</v>
      </c>
      <c r="AE559" s="79" t="str">
        <f t="shared" si="376"/>
        <v>계</v>
      </c>
      <c r="AF559" s="79" t="str">
        <f t="shared" si="377"/>
        <v>3/1</v>
      </c>
      <c r="AH559" s="20" t="str">
        <f t="shared" si="343"/>
        <v>야탑동 매화마을동신건영2차</v>
      </c>
      <c r="AI559" s="87">
        <f t="shared" si="344"/>
        <v>22</v>
      </c>
      <c r="AJ559" s="79" t="str">
        <f t="shared" si="378"/>
        <v>A-</v>
      </c>
      <c r="AK559" s="79" t="s">
        <v>13</v>
      </c>
      <c r="AL559" s="79" t="s">
        <v>62</v>
      </c>
      <c r="AM559" s="79" t="s">
        <v>63</v>
      </c>
      <c r="AN559" s="79" t="str">
        <f t="shared" si="379"/>
        <v>C</v>
      </c>
      <c r="AO559" s="79" t="str">
        <f t="shared" si="380"/>
        <v/>
      </c>
      <c r="AP559" s="79" t="str">
        <f t="shared" si="381"/>
        <v/>
      </c>
      <c r="AQ559" s="79" t="str">
        <f t="shared" si="382"/>
        <v>O</v>
      </c>
      <c r="AR559" s="79" t="str">
        <f t="shared" si="383"/>
        <v>O</v>
      </c>
      <c r="AS559" s="79" t="s">
        <v>2</v>
      </c>
      <c r="AT559" s="79" t="str">
        <f t="shared" si="384"/>
        <v>O</v>
      </c>
      <c r="AU559" s="79" t="str">
        <f t="shared" si="385"/>
        <v>X</v>
      </c>
      <c r="AV559" s="79" t="str">
        <f t="shared" si="386"/>
        <v/>
      </c>
    </row>
    <row r="560" spans="1:48" s="37" customFormat="1" ht="12" x14ac:dyDescent="0.3">
      <c r="A560" s="74" t="s">
        <v>2120</v>
      </c>
      <c r="B560" s="75" t="s">
        <v>1821</v>
      </c>
      <c r="C560" s="85">
        <v>240</v>
      </c>
      <c r="D560" s="86">
        <v>73.2</v>
      </c>
      <c r="E560" s="87">
        <v>22</v>
      </c>
      <c r="F560" s="86">
        <v>59.9</v>
      </c>
      <c r="G560" s="17">
        <v>18</v>
      </c>
      <c r="H560" s="88">
        <v>64</v>
      </c>
      <c r="I560" s="89"/>
      <c r="J560" s="89"/>
      <c r="K560" s="89"/>
      <c r="L560" s="89"/>
      <c r="M560" s="90">
        <f t="shared" si="371"/>
        <v>0</v>
      </c>
      <c r="N560" s="4" t="str">
        <f t="shared" si="372"/>
        <v/>
      </c>
      <c r="O560" s="91">
        <f t="shared" si="373"/>
        <v>0</v>
      </c>
      <c r="P560" s="91">
        <f t="shared" si="374"/>
        <v>0</v>
      </c>
      <c r="Q560" s="79">
        <v>3</v>
      </c>
      <c r="R560" s="79">
        <v>1</v>
      </c>
      <c r="S560" s="79" t="s">
        <v>72</v>
      </c>
      <c r="T560" s="5" t="s">
        <v>76</v>
      </c>
      <c r="U560" s="9"/>
      <c r="W560" s="86">
        <f t="shared" si="369"/>
        <v>73.2</v>
      </c>
      <c r="X560" s="87">
        <f t="shared" si="369"/>
        <v>22</v>
      </c>
      <c r="Y560" s="92">
        <f t="shared" si="370"/>
        <v>64</v>
      </c>
      <c r="Z560" s="90">
        <f t="shared" si="370"/>
        <v>0</v>
      </c>
      <c r="AA560" s="90">
        <f t="shared" si="375"/>
        <v>0</v>
      </c>
      <c r="AB560" s="90">
        <f t="shared" si="368"/>
        <v>0</v>
      </c>
      <c r="AC560" s="4" t="str">
        <f t="shared" si="368"/>
        <v/>
      </c>
      <c r="AD560" s="91">
        <f t="shared" si="368"/>
        <v>0</v>
      </c>
      <c r="AE560" s="79" t="str">
        <f t="shared" si="376"/>
        <v>계</v>
      </c>
      <c r="AF560" s="79" t="str">
        <f t="shared" si="377"/>
        <v>3/1</v>
      </c>
      <c r="AH560" s="20" t="str">
        <f t="shared" si="343"/>
        <v>야탑동 매화마을동신건영2차</v>
      </c>
      <c r="AI560" s="87">
        <f t="shared" si="344"/>
        <v>22</v>
      </c>
      <c r="AJ560" s="79" t="str">
        <f t="shared" si="378"/>
        <v>A-</v>
      </c>
      <c r="AK560" s="79" t="s">
        <v>13</v>
      </c>
      <c r="AL560" s="79" t="s">
        <v>62</v>
      </c>
      <c r="AM560" s="79" t="s">
        <v>63</v>
      </c>
      <c r="AN560" s="79" t="str">
        <f t="shared" si="379"/>
        <v>C</v>
      </c>
      <c r="AO560" s="79" t="str">
        <f t="shared" si="380"/>
        <v/>
      </c>
      <c r="AP560" s="79" t="str">
        <f t="shared" si="381"/>
        <v/>
      </c>
      <c r="AQ560" s="79" t="str">
        <f t="shared" si="382"/>
        <v>O</v>
      </c>
      <c r="AR560" s="79" t="str">
        <f t="shared" si="383"/>
        <v>O</v>
      </c>
      <c r="AS560" s="79" t="s">
        <v>2</v>
      </c>
      <c r="AT560" s="79" t="str">
        <f t="shared" si="384"/>
        <v>O</v>
      </c>
      <c r="AU560" s="79" t="str">
        <f t="shared" si="385"/>
        <v>X</v>
      </c>
      <c r="AV560" s="79" t="str">
        <f t="shared" si="386"/>
        <v/>
      </c>
    </row>
    <row r="561" spans="1:48" s="37" customFormat="1" ht="12" x14ac:dyDescent="0.3">
      <c r="A561" s="74" t="s">
        <v>2120</v>
      </c>
      <c r="B561" s="75" t="s">
        <v>1821</v>
      </c>
      <c r="C561" s="85">
        <v>240</v>
      </c>
      <c r="D561" s="86">
        <v>73.5</v>
      </c>
      <c r="E561" s="87">
        <v>22</v>
      </c>
      <c r="F561" s="86">
        <v>60</v>
      </c>
      <c r="G561" s="17">
        <v>18</v>
      </c>
      <c r="H561" s="88">
        <v>48</v>
      </c>
      <c r="I561" s="89"/>
      <c r="J561" s="89"/>
      <c r="K561" s="89"/>
      <c r="L561" s="89"/>
      <c r="M561" s="90">
        <f t="shared" si="371"/>
        <v>0</v>
      </c>
      <c r="N561" s="4" t="str">
        <f t="shared" si="372"/>
        <v/>
      </c>
      <c r="O561" s="91">
        <f t="shared" si="373"/>
        <v>0</v>
      </c>
      <c r="P561" s="91">
        <f t="shared" si="374"/>
        <v>0</v>
      </c>
      <c r="Q561" s="79">
        <v>3</v>
      </c>
      <c r="R561" s="79">
        <v>1</v>
      </c>
      <c r="S561" s="79" t="s">
        <v>72</v>
      </c>
      <c r="T561" s="5" t="s">
        <v>267</v>
      </c>
      <c r="U561" s="9"/>
      <c r="W561" s="86">
        <f t="shared" si="369"/>
        <v>73.5</v>
      </c>
      <c r="X561" s="87">
        <f t="shared" si="369"/>
        <v>22</v>
      </c>
      <c r="Y561" s="92">
        <f t="shared" si="370"/>
        <v>48</v>
      </c>
      <c r="Z561" s="90">
        <f t="shared" si="370"/>
        <v>0</v>
      </c>
      <c r="AA561" s="90">
        <f t="shared" si="375"/>
        <v>0</v>
      </c>
      <c r="AB561" s="90">
        <f t="shared" si="368"/>
        <v>0</v>
      </c>
      <c r="AC561" s="4" t="str">
        <f t="shared" si="368"/>
        <v/>
      </c>
      <c r="AD561" s="91">
        <f t="shared" si="368"/>
        <v>0</v>
      </c>
      <c r="AE561" s="79" t="str">
        <f t="shared" si="376"/>
        <v>계</v>
      </c>
      <c r="AF561" s="79" t="str">
        <f t="shared" si="377"/>
        <v>3/1</v>
      </c>
      <c r="AH561" s="20" t="str">
        <f t="shared" si="343"/>
        <v>야탑동 매화마을동신건영2차</v>
      </c>
      <c r="AI561" s="87">
        <f t="shared" si="344"/>
        <v>22</v>
      </c>
      <c r="AJ561" s="79" t="str">
        <f t="shared" si="378"/>
        <v>A-</v>
      </c>
      <c r="AK561" s="79" t="s">
        <v>13</v>
      </c>
      <c r="AL561" s="79" t="s">
        <v>62</v>
      </c>
      <c r="AM561" s="79" t="s">
        <v>63</v>
      </c>
      <c r="AN561" s="79" t="str">
        <f t="shared" si="379"/>
        <v>C</v>
      </c>
      <c r="AO561" s="79" t="str">
        <f t="shared" si="380"/>
        <v/>
      </c>
      <c r="AP561" s="79" t="str">
        <f t="shared" si="381"/>
        <v/>
      </c>
      <c r="AQ561" s="79" t="str">
        <f t="shared" si="382"/>
        <v>O</v>
      </c>
      <c r="AR561" s="79" t="str">
        <f t="shared" si="383"/>
        <v>O</v>
      </c>
      <c r="AS561" s="79" t="s">
        <v>2</v>
      </c>
      <c r="AT561" s="79" t="str">
        <f t="shared" si="384"/>
        <v>O</v>
      </c>
      <c r="AU561" s="79" t="str">
        <f t="shared" si="385"/>
        <v>X</v>
      </c>
      <c r="AV561" s="79" t="str">
        <f t="shared" si="386"/>
        <v/>
      </c>
    </row>
    <row r="562" spans="1:48" s="37" customFormat="1" ht="12" x14ac:dyDescent="0.3">
      <c r="A562" s="74" t="s">
        <v>2120</v>
      </c>
      <c r="B562" s="75" t="s">
        <v>1821</v>
      </c>
      <c r="C562" s="85">
        <v>240</v>
      </c>
      <c r="D562" s="86">
        <v>73.3</v>
      </c>
      <c r="E562" s="87">
        <v>22</v>
      </c>
      <c r="F562" s="86">
        <v>59.9</v>
      </c>
      <c r="G562" s="17">
        <v>18</v>
      </c>
      <c r="H562" s="88">
        <v>32</v>
      </c>
      <c r="I562" s="89"/>
      <c r="J562" s="89"/>
      <c r="K562" s="89"/>
      <c r="L562" s="89"/>
      <c r="M562" s="90">
        <f t="shared" si="371"/>
        <v>0</v>
      </c>
      <c r="N562" s="4" t="str">
        <f t="shared" si="372"/>
        <v/>
      </c>
      <c r="O562" s="91">
        <f t="shared" si="373"/>
        <v>0</v>
      </c>
      <c r="P562" s="91">
        <f t="shared" si="374"/>
        <v>0</v>
      </c>
      <c r="Q562" s="79">
        <v>3</v>
      </c>
      <c r="R562" s="79">
        <v>1</v>
      </c>
      <c r="S562" s="79" t="s">
        <v>72</v>
      </c>
      <c r="T562" s="5" t="s">
        <v>77</v>
      </c>
      <c r="U562" s="9"/>
      <c r="W562" s="86">
        <f t="shared" si="369"/>
        <v>73.3</v>
      </c>
      <c r="X562" s="87">
        <f t="shared" si="369"/>
        <v>22</v>
      </c>
      <c r="Y562" s="92">
        <f t="shared" si="370"/>
        <v>32</v>
      </c>
      <c r="Z562" s="90">
        <f t="shared" si="370"/>
        <v>0</v>
      </c>
      <c r="AA562" s="90">
        <f t="shared" si="375"/>
        <v>0</v>
      </c>
      <c r="AB562" s="90">
        <f t="shared" si="368"/>
        <v>0</v>
      </c>
      <c r="AC562" s="4" t="str">
        <f t="shared" si="368"/>
        <v/>
      </c>
      <c r="AD562" s="91">
        <f t="shared" si="368"/>
        <v>0</v>
      </c>
      <c r="AE562" s="79" t="str">
        <f t="shared" si="376"/>
        <v>계</v>
      </c>
      <c r="AF562" s="79" t="str">
        <f t="shared" si="377"/>
        <v>3/1</v>
      </c>
      <c r="AH562" s="20" t="str">
        <f t="shared" si="343"/>
        <v>야탑동 매화마을동신건영2차</v>
      </c>
      <c r="AI562" s="87">
        <f t="shared" si="344"/>
        <v>22</v>
      </c>
      <c r="AJ562" s="79" t="str">
        <f t="shared" si="378"/>
        <v>A-</v>
      </c>
      <c r="AK562" s="79" t="s">
        <v>13</v>
      </c>
      <c r="AL562" s="79" t="s">
        <v>62</v>
      </c>
      <c r="AM562" s="79" t="s">
        <v>63</v>
      </c>
      <c r="AN562" s="79" t="str">
        <f t="shared" si="379"/>
        <v>C</v>
      </c>
      <c r="AO562" s="79" t="str">
        <f t="shared" si="380"/>
        <v/>
      </c>
      <c r="AP562" s="79" t="str">
        <f t="shared" si="381"/>
        <v/>
      </c>
      <c r="AQ562" s="79" t="str">
        <f t="shared" si="382"/>
        <v>O</v>
      </c>
      <c r="AR562" s="79" t="str">
        <f t="shared" si="383"/>
        <v>O</v>
      </c>
      <c r="AS562" s="79" t="s">
        <v>2</v>
      </c>
      <c r="AT562" s="79" t="str">
        <f t="shared" si="384"/>
        <v>O</v>
      </c>
      <c r="AU562" s="79" t="str">
        <f t="shared" si="385"/>
        <v>X</v>
      </c>
      <c r="AV562" s="79" t="str">
        <f t="shared" si="386"/>
        <v/>
      </c>
    </row>
    <row r="563" spans="1:48" s="37" customFormat="1" ht="12" x14ac:dyDescent="0.3">
      <c r="A563" s="74" t="s">
        <v>2120</v>
      </c>
      <c r="B563" s="75" t="s">
        <v>1821</v>
      </c>
      <c r="C563" s="85">
        <v>240</v>
      </c>
      <c r="D563" s="86">
        <v>73.400000000000006</v>
      </c>
      <c r="E563" s="87">
        <v>22</v>
      </c>
      <c r="F563" s="86">
        <v>60</v>
      </c>
      <c r="G563" s="17">
        <v>18</v>
      </c>
      <c r="H563" s="88">
        <v>8</v>
      </c>
      <c r="I563" s="89"/>
      <c r="J563" s="89"/>
      <c r="K563" s="89"/>
      <c r="L563" s="89"/>
      <c r="M563" s="90">
        <f t="shared" si="371"/>
        <v>0</v>
      </c>
      <c r="N563" s="4" t="str">
        <f t="shared" si="372"/>
        <v/>
      </c>
      <c r="O563" s="91">
        <f t="shared" si="373"/>
        <v>0</v>
      </c>
      <c r="P563" s="91">
        <f t="shared" si="374"/>
        <v>0</v>
      </c>
      <c r="Q563" s="79">
        <v>3</v>
      </c>
      <c r="R563" s="79">
        <v>1</v>
      </c>
      <c r="S563" s="79" t="s">
        <v>72</v>
      </c>
      <c r="T563" s="5" t="s">
        <v>268</v>
      </c>
      <c r="U563" s="9"/>
      <c r="W563" s="86">
        <f t="shared" si="369"/>
        <v>73.400000000000006</v>
      </c>
      <c r="X563" s="87">
        <f t="shared" si="369"/>
        <v>22</v>
      </c>
      <c r="Y563" s="92">
        <f t="shared" si="370"/>
        <v>8</v>
      </c>
      <c r="Z563" s="90">
        <f t="shared" si="370"/>
        <v>0</v>
      </c>
      <c r="AA563" s="90">
        <f t="shared" si="375"/>
        <v>0</v>
      </c>
      <c r="AB563" s="90">
        <f t="shared" si="368"/>
        <v>0</v>
      </c>
      <c r="AC563" s="4" t="str">
        <f t="shared" si="368"/>
        <v/>
      </c>
      <c r="AD563" s="91">
        <f t="shared" si="368"/>
        <v>0</v>
      </c>
      <c r="AE563" s="79" t="str">
        <f t="shared" si="376"/>
        <v>계</v>
      </c>
      <c r="AF563" s="79" t="str">
        <f t="shared" si="377"/>
        <v>3/1</v>
      </c>
      <c r="AH563" s="20" t="str">
        <f t="shared" si="343"/>
        <v>야탑동 매화마을동신건영2차</v>
      </c>
      <c r="AI563" s="87">
        <f t="shared" si="344"/>
        <v>22</v>
      </c>
      <c r="AJ563" s="79" t="str">
        <f t="shared" si="378"/>
        <v>A-</v>
      </c>
      <c r="AK563" s="79" t="s">
        <v>13</v>
      </c>
      <c r="AL563" s="79" t="s">
        <v>62</v>
      </c>
      <c r="AM563" s="79" t="s">
        <v>63</v>
      </c>
      <c r="AN563" s="79" t="str">
        <f t="shared" si="379"/>
        <v>C</v>
      </c>
      <c r="AO563" s="79" t="str">
        <f t="shared" si="380"/>
        <v/>
      </c>
      <c r="AP563" s="79" t="str">
        <f t="shared" si="381"/>
        <v/>
      </c>
      <c r="AQ563" s="79" t="str">
        <f t="shared" si="382"/>
        <v>O</v>
      </c>
      <c r="AR563" s="79" t="str">
        <f t="shared" si="383"/>
        <v>O</v>
      </c>
      <c r="AS563" s="79" t="s">
        <v>2</v>
      </c>
      <c r="AT563" s="79" t="str">
        <f t="shared" si="384"/>
        <v>O</v>
      </c>
      <c r="AU563" s="79" t="str">
        <f t="shared" si="385"/>
        <v>X</v>
      </c>
      <c r="AV563" s="79" t="str">
        <f t="shared" si="386"/>
        <v/>
      </c>
    </row>
    <row r="564" spans="1:48" s="37" customFormat="1" ht="12" x14ac:dyDescent="0.3">
      <c r="A564" s="74" t="s">
        <v>2121</v>
      </c>
      <c r="B564" s="75" t="s">
        <v>1708</v>
      </c>
      <c r="C564" s="85">
        <v>1185</v>
      </c>
      <c r="D564" s="86">
        <v>80.099999999999994</v>
      </c>
      <c r="E564" s="87">
        <v>24</v>
      </c>
      <c r="F564" s="86">
        <v>58.2</v>
      </c>
      <c r="G564" s="17">
        <v>18</v>
      </c>
      <c r="H564" s="88">
        <v>118</v>
      </c>
      <c r="I564" s="89">
        <v>78000</v>
      </c>
      <c r="J564" s="89" t="s">
        <v>79</v>
      </c>
      <c r="K564" s="89">
        <v>40000</v>
      </c>
      <c r="L564" s="89" t="s">
        <v>82</v>
      </c>
      <c r="M564" s="90">
        <f t="shared" si="371"/>
        <v>38000</v>
      </c>
      <c r="N564" s="4">
        <f t="shared" si="372"/>
        <v>0.51282051282051277</v>
      </c>
      <c r="O564" s="91">
        <f t="shared" si="373"/>
        <v>3250</v>
      </c>
      <c r="P564" s="91">
        <f t="shared" si="374"/>
        <v>1666.6666666666667</v>
      </c>
      <c r="Q564" s="79">
        <v>2</v>
      </c>
      <c r="R564" s="79">
        <v>1</v>
      </c>
      <c r="S564" s="79" t="s">
        <v>72</v>
      </c>
      <c r="T564" s="5">
        <v>80</v>
      </c>
      <c r="U564" s="9"/>
      <c r="W564" s="86">
        <f t="shared" si="369"/>
        <v>80.099999999999994</v>
      </c>
      <c r="X564" s="87">
        <f t="shared" si="369"/>
        <v>24</v>
      </c>
      <c r="Y564" s="92">
        <f t="shared" si="370"/>
        <v>118</v>
      </c>
      <c r="Z564" s="90">
        <f t="shared" si="370"/>
        <v>78000</v>
      </c>
      <c r="AA564" s="90">
        <f t="shared" si="375"/>
        <v>40000</v>
      </c>
      <c r="AB564" s="90">
        <f t="shared" ref="AB564:AD569" si="387">M564</f>
        <v>38000</v>
      </c>
      <c r="AC564" s="4">
        <f t="shared" si="387"/>
        <v>0.51282051282051277</v>
      </c>
      <c r="AD564" s="91">
        <f t="shared" si="387"/>
        <v>3250</v>
      </c>
      <c r="AE564" s="79" t="str">
        <f t="shared" si="376"/>
        <v>계</v>
      </c>
      <c r="AF564" s="79" t="str">
        <f t="shared" si="377"/>
        <v>2/1</v>
      </c>
      <c r="AH564" s="20" t="str">
        <f t="shared" si="343"/>
        <v>야탑동 매화마을공무원2단지</v>
      </c>
      <c r="AI564" s="87">
        <f t="shared" si="344"/>
        <v>24</v>
      </c>
      <c r="AJ564" s="79" t="str">
        <f t="shared" si="378"/>
        <v>A-</v>
      </c>
      <c r="AK564" s="79" t="s">
        <v>13</v>
      </c>
      <c r="AL564" s="79" t="s">
        <v>62</v>
      </c>
      <c r="AM564" s="79" t="s">
        <v>63</v>
      </c>
      <c r="AN564" s="79" t="str">
        <f t="shared" si="379"/>
        <v>C</v>
      </c>
      <c r="AO564" s="79" t="str">
        <f t="shared" si="380"/>
        <v>X</v>
      </c>
      <c r="AP564" s="79" t="str">
        <f t="shared" si="381"/>
        <v>X</v>
      </c>
      <c r="AQ564" s="79" t="str">
        <f t="shared" si="382"/>
        <v>X</v>
      </c>
      <c r="AR564" s="79" t="str">
        <f t="shared" si="383"/>
        <v>X</v>
      </c>
      <c r="AS564" s="79" t="s">
        <v>2</v>
      </c>
      <c r="AT564" s="79" t="str">
        <f t="shared" si="384"/>
        <v>O</v>
      </c>
      <c r="AU564" s="79" t="str">
        <f t="shared" si="385"/>
        <v>O</v>
      </c>
      <c r="AV564" s="79" t="str">
        <f t="shared" si="386"/>
        <v>X</v>
      </c>
    </row>
    <row r="565" spans="1:48" s="37" customFormat="1" ht="12" x14ac:dyDescent="0.3">
      <c r="A565" s="74" t="s">
        <v>2121</v>
      </c>
      <c r="B565" s="75" t="s">
        <v>1708</v>
      </c>
      <c r="C565" s="85">
        <v>1185</v>
      </c>
      <c r="D565" s="86">
        <v>84.6</v>
      </c>
      <c r="E565" s="87">
        <v>26</v>
      </c>
      <c r="F565" s="86">
        <v>58.7</v>
      </c>
      <c r="G565" s="17">
        <v>18</v>
      </c>
      <c r="H565" s="88">
        <v>812</v>
      </c>
      <c r="I565" s="89"/>
      <c r="J565" s="89"/>
      <c r="K565" s="89"/>
      <c r="L565" s="89"/>
      <c r="M565" s="90">
        <f t="shared" si="371"/>
        <v>0</v>
      </c>
      <c r="N565" s="4" t="str">
        <f t="shared" si="372"/>
        <v/>
      </c>
      <c r="O565" s="91">
        <f t="shared" si="373"/>
        <v>0</v>
      </c>
      <c r="P565" s="91">
        <f t="shared" si="374"/>
        <v>0</v>
      </c>
      <c r="Q565" s="79">
        <v>2</v>
      </c>
      <c r="R565" s="79">
        <v>1</v>
      </c>
      <c r="S565" s="79" t="s">
        <v>72</v>
      </c>
      <c r="T565" s="5">
        <v>84</v>
      </c>
      <c r="U565" s="9"/>
      <c r="W565" s="86">
        <f t="shared" ref="W565:X569" si="388">D565</f>
        <v>84.6</v>
      </c>
      <c r="X565" s="87">
        <f t="shared" si="388"/>
        <v>26</v>
      </c>
      <c r="Y565" s="92">
        <f t="shared" ref="Y565:Z569" si="389">H565</f>
        <v>812</v>
      </c>
      <c r="Z565" s="90">
        <f t="shared" si="389"/>
        <v>0</v>
      </c>
      <c r="AA565" s="90">
        <f t="shared" si="375"/>
        <v>0</v>
      </c>
      <c r="AB565" s="90">
        <f t="shared" si="387"/>
        <v>0</v>
      </c>
      <c r="AC565" s="4" t="str">
        <f t="shared" si="387"/>
        <v/>
      </c>
      <c r="AD565" s="91">
        <f t="shared" si="387"/>
        <v>0</v>
      </c>
      <c r="AE565" s="79" t="str">
        <f t="shared" si="376"/>
        <v>계</v>
      </c>
      <c r="AF565" s="79" t="str">
        <f t="shared" si="377"/>
        <v>2/1</v>
      </c>
      <c r="AH565" s="20" t="str">
        <f t="shared" si="343"/>
        <v>야탑동 매화마을공무원2단지</v>
      </c>
      <c r="AI565" s="87">
        <f t="shared" si="344"/>
        <v>26</v>
      </c>
      <c r="AJ565" s="79" t="str">
        <f t="shared" si="378"/>
        <v>A-</v>
      </c>
      <c r="AK565" s="79" t="s">
        <v>13</v>
      </c>
      <c r="AL565" s="79" t="s">
        <v>62</v>
      </c>
      <c r="AM565" s="79" t="s">
        <v>63</v>
      </c>
      <c r="AN565" s="79" t="str">
        <f t="shared" si="379"/>
        <v>C</v>
      </c>
      <c r="AO565" s="79" t="str">
        <f t="shared" si="380"/>
        <v/>
      </c>
      <c r="AP565" s="79" t="str">
        <f t="shared" si="381"/>
        <v/>
      </c>
      <c r="AQ565" s="79" t="str">
        <f t="shared" si="382"/>
        <v>O</v>
      </c>
      <c r="AR565" s="79" t="str">
        <f t="shared" si="383"/>
        <v>O</v>
      </c>
      <c r="AS565" s="79" t="s">
        <v>2</v>
      </c>
      <c r="AT565" s="79" t="str">
        <f t="shared" si="384"/>
        <v>O</v>
      </c>
      <c r="AU565" s="79" t="str">
        <f t="shared" si="385"/>
        <v>O</v>
      </c>
      <c r="AV565" s="79" t="str">
        <f t="shared" si="386"/>
        <v/>
      </c>
    </row>
    <row r="566" spans="1:48" s="37" customFormat="1" ht="12" x14ac:dyDescent="0.3">
      <c r="A566" s="74" t="s">
        <v>2121</v>
      </c>
      <c r="B566" s="75" t="s">
        <v>1708</v>
      </c>
      <c r="C566" s="85">
        <v>1185</v>
      </c>
      <c r="D566" s="86">
        <v>90.9</v>
      </c>
      <c r="E566" s="87">
        <v>28</v>
      </c>
      <c r="F566" s="86">
        <v>66.599999999999994</v>
      </c>
      <c r="G566" s="17">
        <v>20</v>
      </c>
      <c r="H566" s="88">
        <v>87</v>
      </c>
      <c r="I566" s="89">
        <v>90000</v>
      </c>
      <c r="J566" s="89" t="s">
        <v>80</v>
      </c>
      <c r="K566" s="89">
        <v>50000</v>
      </c>
      <c r="L566" s="89" t="s">
        <v>82</v>
      </c>
      <c r="M566" s="90">
        <f t="shared" si="371"/>
        <v>40000</v>
      </c>
      <c r="N566" s="4">
        <f t="shared" si="372"/>
        <v>0.55555555555555558</v>
      </c>
      <c r="O566" s="91">
        <f t="shared" si="373"/>
        <v>3214.2857142857142</v>
      </c>
      <c r="P566" s="91">
        <f t="shared" si="374"/>
        <v>1785.7142857142858</v>
      </c>
      <c r="Q566" s="79">
        <v>3</v>
      </c>
      <c r="R566" s="79">
        <v>1</v>
      </c>
      <c r="S566" s="79" t="s">
        <v>72</v>
      </c>
      <c r="T566" s="5" t="s">
        <v>269</v>
      </c>
      <c r="U566" s="9"/>
      <c r="W566" s="86">
        <f t="shared" si="388"/>
        <v>90.9</v>
      </c>
      <c r="X566" s="87">
        <f t="shared" si="388"/>
        <v>28</v>
      </c>
      <c r="Y566" s="92">
        <f t="shared" si="389"/>
        <v>87</v>
      </c>
      <c r="Z566" s="90">
        <f t="shared" si="389"/>
        <v>90000</v>
      </c>
      <c r="AA566" s="90">
        <f t="shared" si="375"/>
        <v>50000</v>
      </c>
      <c r="AB566" s="90">
        <f t="shared" si="387"/>
        <v>40000</v>
      </c>
      <c r="AC566" s="4">
        <f t="shared" si="387"/>
        <v>0.55555555555555558</v>
      </c>
      <c r="AD566" s="91">
        <f t="shared" si="387"/>
        <v>3214.2857142857142</v>
      </c>
      <c r="AE566" s="79" t="str">
        <f t="shared" si="376"/>
        <v>계</v>
      </c>
      <c r="AF566" s="79" t="str">
        <f t="shared" si="377"/>
        <v>3/1</v>
      </c>
      <c r="AH566" s="20" t="str">
        <f t="shared" si="343"/>
        <v>야탑동 매화마을공무원2단지</v>
      </c>
      <c r="AI566" s="87">
        <f t="shared" si="344"/>
        <v>28</v>
      </c>
      <c r="AJ566" s="79" t="str">
        <f t="shared" si="378"/>
        <v>A-</v>
      </c>
      <c r="AK566" s="79" t="s">
        <v>13</v>
      </c>
      <c r="AL566" s="79" t="s">
        <v>62</v>
      </c>
      <c r="AM566" s="79" t="s">
        <v>63</v>
      </c>
      <c r="AN566" s="79" t="str">
        <f t="shared" si="379"/>
        <v>C</v>
      </c>
      <c r="AO566" s="79" t="str">
        <f t="shared" si="380"/>
        <v>X</v>
      </c>
      <c r="AP566" s="79" t="str">
        <f t="shared" si="381"/>
        <v>X</v>
      </c>
      <c r="AQ566" s="79" t="str">
        <f t="shared" si="382"/>
        <v>X</v>
      </c>
      <c r="AR566" s="79" t="str">
        <f t="shared" si="383"/>
        <v>X</v>
      </c>
      <c r="AS566" s="79" t="s">
        <v>2</v>
      </c>
      <c r="AT566" s="79" t="str">
        <f t="shared" si="384"/>
        <v>O</v>
      </c>
      <c r="AU566" s="79" t="str">
        <f t="shared" si="385"/>
        <v>O</v>
      </c>
      <c r="AV566" s="79" t="str">
        <f t="shared" si="386"/>
        <v>X</v>
      </c>
    </row>
    <row r="567" spans="1:48" s="37" customFormat="1" ht="12" x14ac:dyDescent="0.3">
      <c r="A567" s="74" t="s">
        <v>2121</v>
      </c>
      <c r="B567" s="75" t="s">
        <v>1708</v>
      </c>
      <c r="C567" s="85">
        <v>1185</v>
      </c>
      <c r="D567" s="86">
        <v>92.1</v>
      </c>
      <c r="E567" s="87">
        <v>28</v>
      </c>
      <c r="F567" s="86">
        <v>67.400000000000006</v>
      </c>
      <c r="G567" s="17">
        <v>20</v>
      </c>
      <c r="H567" s="88">
        <v>90</v>
      </c>
      <c r="I567" s="89">
        <v>97000</v>
      </c>
      <c r="J567" s="89" t="s">
        <v>81</v>
      </c>
      <c r="K567" s="89">
        <v>45000</v>
      </c>
      <c r="L567" s="89" t="s">
        <v>64</v>
      </c>
      <c r="M567" s="90">
        <f t="shared" si="371"/>
        <v>52000</v>
      </c>
      <c r="N567" s="4">
        <f t="shared" si="372"/>
        <v>0.46391752577319589</v>
      </c>
      <c r="O567" s="91">
        <f t="shared" si="373"/>
        <v>3464.2857142857142</v>
      </c>
      <c r="P567" s="91">
        <f t="shared" si="374"/>
        <v>1607.1428571428571</v>
      </c>
      <c r="Q567" s="79">
        <v>3</v>
      </c>
      <c r="R567" s="79">
        <v>1</v>
      </c>
      <c r="S567" s="79" t="s">
        <v>72</v>
      </c>
      <c r="T567" s="5" t="s">
        <v>270</v>
      </c>
      <c r="U567" s="9"/>
      <c r="W567" s="86">
        <f t="shared" si="388"/>
        <v>92.1</v>
      </c>
      <c r="X567" s="87">
        <f t="shared" si="388"/>
        <v>28</v>
      </c>
      <c r="Y567" s="92">
        <f t="shared" si="389"/>
        <v>90</v>
      </c>
      <c r="Z567" s="90">
        <f t="shared" si="389"/>
        <v>97000</v>
      </c>
      <c r="AA567" s="90">
        <f t="shared" si="375"/>
        <v>45000</v>
      </c>
      <c r="AB567" s="90">
        <f t="shared" si="387"/>
        <v>52000</v>
      </c>
      <c r="AC567" s="4">
        <f t="shared" si="387"/>
        <v>0.46391752577319589</v>
      </c>
      <c r="AD567" s="91">
        <f t="shared" si="387"/>
        <v>3464.2857142857142</v>
      </c>
      <c r="AE567" s="79" t="str">
        <f t="shared" si="376"/>
        <v>계</v>
      </c>
      <c r="AF567" s="79" t="str">
        <f t="shared" si="377"/>
        <v>3/1</v>
      </c>
      <c r="AH567" s="20" t="str">
        <f t="shared" si="343"/>
        <v>야탑동 매화마을공무원2단지</v>
      </c>
      <c r="AI567" s="87">
        <f t="shared" si="344"/>
        <v>28</v>
      </c>
      <c r="AJ567" s="79" t="str">
        <f t="shared" si="378"/>
        <v>A-</v>
      </c>
      <c r="AK567" s="79" t="s">
        <v>13</v>
      </c>
      <c r="AL567" s="79" t="s">
        <v>62</v>
      </c>
      <c r="AM567" s="79" t="s">
        <v>63</v>
      </c>
      <c r="AN567" s="79" t="str">
        <f t="shared" si="379"/>
        <v>C</v>
      </c>
      <c r="AO567" s="79" t="str">
        <f t="shared" si="380"/>
        <v>X</v>
      </c>
      <c r="AP567" s="79" t="str">
        <f t="shared" si="381"/>
        <v>X</v>
      </c>
      <c r="AQ567" s="79" t="str">
        <f t="shared" si="382"/>
        <v>X</v>
      </c>
      <c r="AR567" s="79" t="str">
        <f t="shared" si="383"/>
        <v>X</v>
      </c>
      <c r="AS567" s="79" t="s">
        <v>2</v>
      </c>
      <c r="AT567" s="79" t="str">
        <f t="shared" si="384"/>
        <v>O</v>
      </c>
      <c r="AU567" s="79" t="str">
        <f t="shared" si="385"/>
        <v>O</v>
      </c>
      <c r="AV567" s="79" t="str">
        <f t="shared" si="386"/>
        <v>X</v>
      </c>
    </row>
    <row r="568" spans="1:48" s="37" customFormat="1" ht="12" x14ac:dyDescent="0.3">
      <c r="A568" s="74" t="s">
        <v>2121</v>
      </c>
      <c r="B568" s="75" t="s">
        <v>1708</v>
      </c>
      <c r="C568" s="85">
        <v>1185</v>
      </c>
      <c r="D568" s="86">
        <v>94.6</v>
      </c>
      <c r="E568" s="87">
        <v>29</v>
      </c>
      <c r="F568" s="86">
        <v>66.599999999999994</v>
      </c>
      <c r="G568" s="17">
        <v>20</v>
      </c>
      <c r="H568" s="88">
        <v>38</v>
      </c>
      <c r="I568" s="89">
        <v>90000</v>
      </c>
      <c r="J568" s="89" t="s">
        <v>78</v>
      </c>
      <c r="K568" s="89">
        <v>46000</v>
      </c>
      <c r="L568" s="89" t="s">
        <v>74</v>
      </c>
      <c r="M568" s="90">
        <f t="shared" si="371"/>
        <v>44000</v>
      </c>
      <c r="N568" s="4">
        <f t="shared" si="372"/>
        <v>0.51111111111111107</v>
      </c>
      <c r="O568" s="91">
        <f t="shared" si="373"/>
        <v>3103.4482758620688</v>
      </c>
      <c r="P568" s="91">
        <f t="shared" si="374"/>
        <v>1586.2068965517242</v>
      </c>
      <c r="Q568" s="79">
        <v>3</v>
      </c>
      <c r="R568" s="79">
        <v>1</v>
      </c>
      <c r="S568" s="79" t="s">
        <v>72</v>
      </c>
      <c r="T568" s="5" t="s">
        <v>271</v>
      </c>
      <c r="U568" s="9"/>
      <c r="W568" s="86">
        <f t="shared" si="388"/>
        <v>94.6</v>
      </c>
      <c r="X568" s="87">
        <f t="shared" si="388"/>
        <v>29</v>
      </c>
      <c r="Y568" s="92">
        <f t="shared" si="389"/>
        <v>38</v>
      </c>
      <c r="Z568" s="90">
        <f t="shared" si="389"/>
        <v>90000</v>
      </c>
      <c r="AA568" s="90">
        <f t="shared" si="375"/>
        <v>46000</v>
      </c>
      <c r="AB568" s="90">
        <f t="shared" si="387"/>
        <v>44000</v>
      </c>
      <c r="AC568" s="4">
        <f t="shared" si="387"/>
        <v>0.51111111111111107</v>
      </c>
      <c r="AD568" s="91">
        <f t="shared" si="387"/>
        <v>3103.4482758620688</v>
      </c>
      <c r="AE568" s="79" t="str">
        <f t="shared" si="376"/>
        <v>계</v>
      </c>
      <c r="AF568" s="79" t="str">
        <f t="shared" si="377"/>
        <v>3/1</v>
      </c>
      <c r="AH568" s="20" t="str">
        <f t="shared" si="343"/>
        <v>야탑동 매화마을공무원2단지</v>
      </c>
      <c r="AI568" s="87">
        <f t="shared" si="344"/>
        <v>29</v>
      </c>
      <c r="AJ568" s="79" t="str">
        <f t="shared" si="378"/>
        <v>A-</v>
      </c>
      <c r="AK568" s="79" t="s">
        <v>13</v>
      </c>
      <c r="AL568" s="79" t="s">
        <v>62</v>
      </c>
      <c r="AM568" s="79" t="s">
        <v>63</v>
      </c>
      <c r="AN568" s="79" t="str">
        <f t="shared" si="379"/>
        <v>C</v>
      </c>
      <c r="AO568" s="79" t="str">
        <f t="shared" si="380"/>
        <v>X</v>
      </c>
      <c r="AP568" s="79" t="str">
        <f t="shared" si="381"/>
        <v>X</v>
      </c>
      <c r="AQ568" s="79" t="str">
        <f t="shared" si="382"/>
        <v>X</v>
      </c>
      <c r="AR568" s="79" t="str">
        <f t="shared" si="383"/>
        <v>X</v>
      </c>
      <c r="AS568" s="79" t="s">
        <v>2</v>
      </c>
      <c r="AT568" s="79" t="str">
        <f t="shared" si="384"/>
        <v>O</v>
      </c>
      <c r="AU568" s="79" t="str">
        <f t="shared" si="385"/>
        <v>O</v>
      </c>
      <c r="AV568" s="79" t="str">
        <f t="shared" si="386"/>
        <v>X</v>
      </c>
    </row>
    <row r="569" spans="1:48" s="37" customFormat="1" ht="12" x14ac:dyDescent="0.3">
      <c r="A569" s="74" t="s">
        <v>2121</v>
      </c>
      <c r="B569" s="75" t="s">
        <v>1708</v>
      </c>
      <c r="C569" s="85">
        <v>1185</v>
      </c>
      <c r="D569" s="86">
        <v>95.8</v>
      </c>
      <c r="E569" s="87">
        <v>29</v>
      </c>
      <c r="F569" s="86">
        <v>67.400000000000006</v>
      </c>
      <c r="G569" s="17">
        <v>20</v>
      </c>
      <c r="H569" s="88">
        <v>40</v>
      </c>
      <c r="I569" s="89">
        <v>90000</v>
      </c>
      <c r="J569" s="89" t="s">
        <v>66</v>
      </c>
      <c r="K569" s="89"/>
      <c r="L569" s="89"/>
      <c r="M569" s="90">
        <f t="shared" si="371"/>
        <v>90000</v>
      </c>
      <c r="N569" s="4">
        <f t="shared" si="372"/>
        <v>0</v>
      </c>
      <c r="O569" s="91">
        <f t="shared" si="373"/>
        <v>3103.4482758620688</v>
      </c>
      <c r="P569" s="91">
        <f t="shared" si="374"/>
        <v>0</v>
      </c>
      <c r="Q569" s="79">
        <v>3</v>
      </c>
      <c r="R569" s="79">
        <v>1</v>
      </c>
      <c r="S569" s="79" t="s">
        <v>72</v>
      </c>
      <c r="T569" s="5" t="s">
        <v>272</v>
      </c>
      <c r="U569" s="9"/>
      <c r="W569" s="86">
        <f t="shared" si="388"/>
        <v>95.8</v>
      </c>
      <c r="X569" s="87">
        <f t="shared" si="388"/>
        <v>29</v>
      </c>
      <c r="Y569" s="92">
        <f t="shared" si="389"/>
        <v>40</v>
      </c>
      <c r="Z569" s="90">
        <f t="shared" si="389"/>
        <v>90000</v>
      </c>
      <c r="AA569" s="90">
        <f t="shared" si="375"/>
        <v>0</v>
      </c>
      <c r="AB569" s="90">
        <f t="shared" si="387"/>
        <v>90000</v>
      </c>
      <c r="AC569" s="4">
        <f t="shared" si="387"/>
        <v>0</v>
      </c>
      <c r="AD569" s="91">
        <f t="shared" si="387"/>
        <v>3103.4482758620688</v>
      </c>
      <c r="AE569" s="79" t="str">
        <f t="shared" si="376"/>
        <v>계</v>
      </c>
      <c r="AF569" s="79" t="str">
        <f t="shared" si="377"/>
        <v>3/1</v>
      </c>
      <c r="AH569" s="20" t="str">
        <f t="shared" si="343"/>
        <v>야탑동 매화마을공무원2단지</v>
      </c>
      <c r="AI569" s="87">
        <f t="shared" si="344"/>
        <v>29</v>
      </c>
      <c r="AJ569" s="79" t="str">
        <f t="shared" si="378"/>
        <v>A-</v>
      </c>
      <c r="AK569" s="79" t="s">
        <v>13</v>
      </c>
      <c r="AL569" s="79" t="s">
        <v>62</v>
      </c>
      <c r="AM569" s="79" t="s">
        <v>63</v>
      </c>
      <c r="AN569" s="79" t="str">
        <f t="shared" si="379"/>
        <v>C</v>
      </c>
      <c r="AO569" s="79" t="str">
        <f t="shared" si="380"/>
        <v>X</v>
      </c>
      <c r="AP569" s="79" t="str">
        <f t="shared" si="381"/>
        <v>X</v>
      </c>
      <c r="AQ569" s="79" t="str">
        <f t="shared" si="382"/>
        <v>X</v>
      </c>
      <c r="AR569" s="79" t="str">
        <f t="shared" si="383"/>
        <v>X</v>
      </c>
      <c r="AS569" s="79" t="s">
        <v>2</v>
      </c>
      <c r="AT569" s="79" t="str">
        <f t="shared" si="384"/>
        <v>O</v>
      </c>
      <c r="AU569" s="79" t="str">
        <f t="shared" si="385"/>
        <v>O</v>
      </c>
      <c r="AV569" s="79" t="str">
        <f t="shared" si="386"/>
        <v>X</v>
      </c>
    </row>
    <row r="570" spans="1:48" s="37" customFormat="1" ht="12" x14ac:dyDescent="0.3">
      <c r="A570" s="74" t="s">
        <v>2122</v>
      </c>
      <c r="B570" s="75" t="s">
        <v>1822</v>
      </c>
      <c r="C570" s="85">
        <v>272</v>
      </c>
      <c r="D570" s="86">
        <v>78.400000000000006</v>
      </c>
      <c r="E570" s="87">
        <v>24</v>
      </c>
      <c r="F570" s="86">
        <v>59.9</v>
      </c>
      <c r="G570" s="17">
        <v>18</v>
      </c>
      <c r="H570" s="88">
        <v>272</v>
      </c>
      <c r="I570" s="89"/>
      <c r="J570" s="89"/>
      <c r="K570" s="89"/>
      <c r="L570" s="89"/>
      <c r="M570" s="90">
        <f>I570-K570</f>
        <v>0</v>
      </c>
      <c r="N570" s="4" t="str">
        <f>IF(ISERROR(K570/I570),"",K570/I570)</f>
        <v/>
      </c>
      <c r="O570" s="91">
        <f>I570/E570</f>
        <v>0</v>
      </c>
      <c r="P570" s="91">
        <f>K570/E570</f>
        <v>0</v>
      </c>
      <c r="Q570" s="79">
        <v>3</v>
      </c>
      <c r="R570" s="79">
        <v>1</v>
      </c>
      <c r="S570" s="79" t="s">
        <v>72</v>
      </c>
      <c r="T570" s="5">
        <v>78</v>
      </c>
      <c r="U570" s="9"/>
      <c r="W570" s="86">
        <f>D570</f>
        <v>78.400000000000006</v>
      </c>
      <c r="X570" s="87">
        <f>E570</f>
        <v>24</v>
      </c>
      <c r="Y570" s="92">
        <f>H570</f>
        <v>272</v>
      </c>
      <c r="Z570" s="90">
        <f>I570</f>
        <v>0</v>
      </c>
      <c r="AA570" s="90">
        <f>K570</f>
        <v>0</v>
      </c>
      <c r="AB570" s="90">
        <f>M570</f>
        <v>0</v>
      </c>
      <c r="AC570" s="4" t="str">
        <f>N570</f>
        <v/>
      </c>
      <c r="AD570" s="91">
        <f>O570</f>
        <v>0</v>
      </c>
      <c r="AE570" s="79" t="str">
        <f>S570</f>
        <v>계</v>
      </c>
      <c r="AF570" s="79" t="str">
        <f>Q570&amp;"/"&amp;R570</f>
        <v>3/1</v>
      </c>
      <c r="AH570" s="20" t="str">
        <f t="shared" si="343"/>
        <v>야탑동 목련마을SK</v>
      </c>
      <c r="AI570" s="87">
        <f t="shared" si="344"/>
        <v>24</v>
      </c>
      <c r="AJ570" s="79" t="str">
        <f>IF(AI570="","",$AJ$2)</f>
        <v>A-</v>
      </c>
      <c r="AK570" s="79" t="s">
        <v>13</v>
      </c>
      <c r="AL570" s="79" t="s">
        <v>62</v>
      </c>
      <c r="AM570" s="79" t="s">
        <v>63</v>
      </c>
      <c r="AN570" s="79" t="str">
        <f>IF(AI570="","",$AN$2)</f>
        <v>C</v>
      </c>
      <c r="AO570" s="79" t="str">
        <f>IF(N570="","",IF(N570&gt;=$AO$1/100,"O","X"))</f>
        <v/>
      </c>
      <c r="AP570" s="79" t="str">
        <f>IF(I570="","",IF(I570&lt;=$AP$1,"O","X"))</f>
        <v/>
      </c>
      <c r="AQ570" s="79" t="str">
        <f>IF(O570="","",IF(O570&lt;=$AQ$1,"O","X"))</f>
        <v>O</v>
      </c>
      <c r="AR570" s="79" t="str">
        <f>IF(M570="","",IF(M570&lt;=$AR$1,"O","X"))</f>
        <v>O</v>
      </c>
      <c r="AS570" s="79" t="s">
        <v>2</v>
      </c>
      <c r="AT570" s="79" t="str">
        <f>IF(OR(F570="",AI570=""),"",IF(AND((F570&lt;=85),(AI570&gt;=15)),"O","X"))</f>
        <v>O</v>
      </c>
      <c r="AU570" s="79" t="str">
        <f>IF(C570="","",IF(C570&gt;=$AU$1,"O","X"))</f>
        <v>X</v>
      </c>
      <c r="AV570" s="79" t="str">
        <f>IF(AO570="","",IF(AND(AO570="O",AP570="O",AR570="O",AT570="O",AU570="O"),"후보","X"))</f>
        <v/>
      </c>
    </row>
    <row r="571" spans="1:48" s="37" customFormat="1" ht="12" x14ac:dyDescent="0.3">
      <c r="A571" s="74" t="s">
        <v>2123</v>
      </c>
      <c r="B571" s="75" t="s">
        <v>1804</v>
      </c>
      <c r="C571" s="85">
        <v>851</v>
      </c>
      <c r="D571" s="86">
        <v>38.299999999999997</v>
      </c>
      <c r="E571" s="87">
        <v>12</v>
      </c>
      <c r="F571" s="86">
        <v>30.2</v>
      </c>
      <c r="G571" s="17">
        <v>9</v>
      </c>
      <c r="H571" s="88">
        <v>17</v>
      </c>
      <c r="I571" s="89"/>
      <c r="J571" s="89"/>
      <c r="K571" s="89"/>
      <c r="L571" s="89"/>
      <c r="M571" s="90">
        <f>I571-K571</f>
        <v>0</v>
      </c>
      <c r="N571" s="4" t="str">
        <f>IF(ISERROR(K571/I571),"",K571/I571)</f>
        <v/>
      </c>
      <c r="O571" s="91">
        <f>I571/E571</f>
        <v>0</v>
      </c>
      <c r="P571" s="91">
        <f>K571/E571</f>
        <v>0</v>
      </c>
      <c r="Q571" s="79">
        <v>1</v>
      </c>
      <c r="R571" s="79">
        <v>1</v>
      </c>
      <c r="S571" s="79" t="s">
        <v>61</v>
      </c>
      <c r="T571" s="5">
        <v>38</v>
      </c>
      <c r="U571" s="9"/>
      <c r="W571" s="86">
        <f t="shared" ref="W571:X578" si="390">D571</f>
        <v>38.299999999999997</v>
      </c>
      <c r="X571" s="87">
        <f t="shared" si="390"/>
        <v>12</v>
      </c>
      <c r="Y571" s="92">
        <f t="shared" ref="Y571:Z578" si="391">H571</f>
        <v>17</v>
      </c>
      <c r="Z571" s="90">
        <f t="shared" si="391"/>
        <v>0</v>
      </c>
      <c r="AA571" s="90">
        <f>K571</f>
        <v>0</v>
      </c>
      <c r="AB571" s="90">
        <f t="shared" ref="AB571:AD586" si="392">M571</f>
        <v>0</v>
      </c>
      <c r="AC571" s="4" t="str">
        <f t="shared" si="392"/>
        <v/>
      </c>
      <c r="AD571" s="91">
        <f t="shared" si="392"/>
        <v>0</v>
      </c>
      <c r="AE571" s="79" t="str">
        <f>S571</f>
        <v>복</v>
      </c>
      <c r="AF571" s="79" t="str">
        <f>Q571&amp;"/"&amp;R571</f>
        <v>1/1</v>
      </c>
      <c r="AH571" s="20" t="str">
        <f t="shared" si="343"/>
        <v>야탑동 매화마을주공3단지</v>
      </c>
      <c r="AI571" s="87">
        <f t="shared" si="344"/>
        <v>12</v>
      </c>
      <c r="AJ571" s="79" t="str">
        <f>IF(AI571="","",$AJ$2)</f>
        <v>A-</v>
      </c>
      <c r="AK571" s="79" t="s">
        <v>13</v>
      </c>
      <c r="AL571" s="79" t="s">
        <v>62</v>
      </c>
      <c r="AM571" s="79" t="s">
        <v>63</v>
      </c>
      <c r="AN571" s="79" t="str">
        <f>IF(AI571="","",$AN$2)</f>
        <v>C</v>
      </c>
      <c r="AO571" s="79" t="str">
        <f>IF(N571="","",IF(N571&gt;=$AO$1/100,"O","X"))</f>
        <v/>
      </c>
      <c r="AP571" s="79" t="str">
        <f>IF(I571="","",IF(I571&lt;=$AP$1,"O","X"))</f>
        <v/>
      </c>
      <c r="AQ571" s="79" t="str">
        <f>IF(O571="","",IF(O571&lt;=$AQ$1,"O","X"))</f>
        <v>O</v>
      </c>
      <c r="AR571" s="79" t="str">
        <f>IF(M571="","",IF(M571&lt;=$AR$1,"O","X"))</f>
        <v>O</v>
      </c>
      <c r="AS571" s="79" t="s">
        <v>2</v>
      </c>
      <c r="AT571" s="79" t="str">
        <f>IF(OR(F571="",AI571=""),"",IF(AND((F571&lt;=85),(AI571&gt;=15)),"O","X"))</f>
        <v>X</v>
      </c>
      <c r="AU571" s="79" t="str">
        <f>IF(C571="","",IF(C571&gt;=$AU$1,"O","X"))</f>
        <v>O</v>
      </c>
      <c r="AV571" s="79" t="str">
        <f>IF(AO571="","",IF(AND(AO571="O",AP571="O",AR571="O",AT571="O",AU571="O"),"후보","X"))</f>
        <v/>
      </c>
    </row>
    <row r="572" spans="1:48" s="37" customFormat="1" ht="12" x14ac:dyDescent="0.3">
      <c r="A572" s="74" t="s">
        <v>2123</v>
      </c>
      <c r="B572" s="75" t="s">
        <v>1804</v>
      </c>
      <c r="C572" s="85">
        <v>851</v>
      </c>
      <c r="D572" s="86">
        <v>48.6</v>
      </c>
      <c r="E572" s="87">
        <v>15</v>
      </c>
      <c r="F572" s="86">
        <v>38.299999999999997</v>
      </c>
      <c r="G572" s="17">
        <v>12</v>
      </c>
      <c r="H572" s="88">
        <v>98</v>
      </c>
      <c r="I572" s="89">
        <v>65000</v>
      </c>
      <c r="J572" s="89" t="s">
        <v>66</v>
      </c>
      <c r="K572" s="89">
        <v>29000</v>
      </c>
      <c r="L572" s="89" t="s">
        <v>74</v>
      </c>
      <c r="M572" s="90">
        <f>I572-K572</f>
        <v>36000</v>
      </c>
      <c r="N572" s="4">
        <f>IF(ISERROR(K572/I572),"",K572/I572)</f>
        <v>0.44615384615384618</v>
      </c>
      <c r="O572" s="91">
        <f>I572/E572</f>
        <v>4333.333333333333</v>
      </c>
      <c r="P572" s="91">
        <f>K572/E572</f>
        <v>1933.3333333333333</v>
      </c>
      <c r="Q572" s="79">
        <v>2</v>
      </c>
      <c r="R572" s="79">
        <v>1</v>
      </c>
      <c r="S572" s="79" t="s">
        <v>72</v>
      </c>
      <c r="T572" s="5">
        <v>48</v>
      </c>
      <c r="U572" s="9"/>
      <c r="W572" s="86">
        <f t="shared" si="390"/>
        <v>48.6</v>
      </c>
      <c r="X572" s="87">
        <f t="shared" si="390"/>
        <v>15</v>
      </c>
      <c r="Y572" s="92">
        <f t="shared" si="391"/>
        <v>98</v>
      </c>
      <c r="Z572" s="90">
        <f t="shared" si="391"/>
        <v>65000</v>
      </c>
      <c r="AA572" s="90">
        <f>K572</f>
        <v>29000</v>
      </c>
      <c r="AB572" s="90">
        <f t="shared" si="392"/>
        <v>36000</v>
      </c>
      <c r="AC572" s="4">
        <f t="shared" si="392"/>
        <v>0.44615384615384618</v>
      </c>
      <c r="AD572" s="91">
        <f t="shared" si="392"/>
        <v>4333.333333333333</v>
      </c>
      <c r="AE572" s="79" t="str">
        <f>S572</f>
        <v>계</v>
      </c>
      <c r="AF572" s="79" t="str">
        <f>Q572&amp;"/"&amp;R572</f>
        <v>2/1</v>
      </c>
      <c r="AH572" s="20" t="str">
        <f t="shared" si="343"/>
        <v>야탑동 매화마을주공3단지</v>
      </c>
      <c r="AI572" s="87">
        <f t="shared" si="344"/>
        <v>15</v>
      </c>
      <c r="AJ572" s="79" t="str">
        <f>IF(AI572="","",$AJ$2)</f>
        <v>A-</v>
      </c>
      <c r="AK572" s="79" t="s">
        <v>13</v>
      </c>
      <c r="AL572" s="79" t="s">
        <v>62</v>
      </c>
      <c r="AM572" s="79" t="s">
        <v>63</v>
      </c>
      <c r="AN572" s="79" t="str">
        <f>IF(AI572="","",$AN$2)</f>
        <v>C</v>
      </c>
      <c r="AO572" s="79" t="str">
        <f>IF(N572="","",IF(N572&gt;=$AO$1/100,"O","X"))</f>
        <v>X</v>
      </c>
      <c r="AP572" s="79" t="str">
        <f>IF(I572="","",IF(I572&lt;=$AP$1,"O","X"))</f>
        <v>X</v>
      </c>
      <c r="AQ572" s="79" t="str">
        <f>IF(O572="","",IF(O572&lt;=$AQ$1,"O","X"))</f>
        <v>X</v>
      </c>
      <c r="AR572" s="79" t="str">
        <f>IF(M572="","",IF(M572&lt;=$AR$1,"O","X"))</f>
        <v>X</v>
      </c>
      <c r="AS572" s="79" t="s">
        <v>2</v>
      </c>
      <c r="AT572" s="79" t="str">
        <f>IF(OR(F572="",AI572=""),"",IF(AND((F572&lt;=85),(AI572&gt;=15)),"O","X"))</f>
        <v>O</v>
      </c>
      <c r="AU572" s="79" t="str">
        <f>IF(C572="","",IF(C572&gt;=$AU$1,"O","X"))</f>
        <v>O</v>
      </c>
      <c r="AV572" s="79" t="str">
        <f>IF(AO572="","",IF(AND(AO572="O",AP572="O",AR572="O",AT572="O",AU572="O"),"후보","X"))</f>
        <v>X</v>
      </c>
    </row>
    <row r="573" spans="1:48" s="37" customFormat="1" ht="12" x14ac:dyDescent="0.3">
      <c r="A573" s="74" t="s">
        <v>2123</v>
      </c>
      <c r="B573" s="75" t="s">
        <v>1804</v>
      </c>
      <c r="C573" s="85">
        <v>851</v>
      </c>
      <c r="D573" s="86">
        <v>58.5</v>
      </c>
      <c r="E573" s="87">
        <v>18</v>
      </c>
      <c r="F573" s="86">
        <v>46.2</v>
      </c>
      <c r="G573" s="17">
        <v>14</v>
      </c>
      <c r="H573" s="88">
        <v>115</v>
      </c>
      <c r="I573" s="89">
        <v>80000</v>
      </c>
      <c r="J573" s="89" t="s">
        <v>66</v>
      </c>
      <c r="K573" s="89"/>
      <c r="L573" s="89"/>
      <c r="M573" s="90">
        <f>I573-K573</f>
        <v>80000</v>
      </c>
      <c r="N573" s="4">
        <f>IF(ISERROR(K573/I573),"",K573/I573)</f>
        <v>0</v>
      </c>
      <c r="O573" s="91">
        <f>I573/E573</f>
        <v>4444.4444444444443</v>
      </c>
      <c r="P573" s="91">
        <f>K573/E573</f>
        <v>0</v>
      </c>
      <c r="Q573" s="79">
        <v>2</v>
      </c>
      <c r="R573" s="79">
        <v>1</v>
      </c>
      <c r="S573" s="79" t="s">
        <v>61</v>
      </c>
      <c r="T573" s="5">
        <v>58</v>
      </c>
      <c r="U573" s="9"/>
      <c r="W573" s="86">
        <f t="shared" si="390"/>
        <v>58.5</v>
      </c>
      <c r="X573" s="87">
        <f t="shared" si="390"/>
        <v>18</v>
      </c>
      <c r="Y573" s="92">
        <f t="shared" si="391"/>
        <v>115</v>
      </c>
      <c r="Z573" s="90">
        <f t="shared" si="391"/>
        <v>80000</v>
      </c>
      <c r="AA573" s="90">
        <f>K573</f>
        <v>0</v>
      </c>
      <c r="AB573" s="90">
        <f t="shared" si="392"/>
        <v>80000</v>
      </c>
      <c r="AC573" s="4">
        <f t="shared" si="392"/>
        <v>0</v>
      </c>
      <c r="AD573" s="91">
        <f t="shared" si="392"/>
        <v>4444.4444444444443</v>
      </c>
      <c r="AE573" s="79" t="str">
        <f>S573</f>
        <v>복</v>
      </c>
      <c r="AF573" s="79" t="str">
        <f>Q573&amp;"/"&amp;R573</f>
        <v>2/1</v>
      </c>
      <c r="AH573" s="20" t="str">
        <f t="shared" si="343"/>
        <v>야탑동 매화마을주공3단지</v>
      </c>
      <c r="AI573" s="87">
        <f t="shared" si="344"/>
        <v>18</v>
      </c>
      <c r="AJ573" s="79" t="str">
        <f>IF(AI573="","",$AJ$2)</f>
        <v>A-</v>
      </c>
      <c r="AK573" s="79" t="s">
        <v>13</v>
      </c>
      <c r="AL573" s="79" t="s">
        <v>62</v>
      </c>
      <c r="AM573" s="79" t="s">
        <v>63</v>
      </c>
      <c r="AN573" s="79" t="str">
        <f>IF(AI573="","",$AN$2)</f>
        <v>C</v>
      </c>
      <c r="AO573" s="79" t="str">
        <f>IF(N573="","",IF(N573&gt;=$AO$1/100,"O","X"))</f>
        <v>X</v>
      </c>
      <c r="AP573" s="79" t="str">
        <f>IF(I573="","",IF(I573&lt;=$AP$1,"O","X"))</f>
        <v>X</v>
      </c>
      <c r="AQ573" s="79" t="str">
        <f>IF(O573="","",IF(O573&lt;=$AQ$1,"O","X"))</f>
        <v>X</v>
      </c>
      <c r="AR573" s="79" t="str">
        <f>IF(M573="","",IF(M573&lt;=$AR$1,"O","X"))</f>
        <v>X</v>
      </c>
      <c r="AS573" s="79" t="s">
        <v>2</v>
      </c>
      <c r="AT573" s="79" t="str">
        <f>IF(OR(F573="",AI573=""),"",IF(AND((F573&lt;=85),(AI573&gt;=15)),"O","X"))</f>
        <v>O</v>
      </c>
      <c r="AU573" s="79" t="str">
        <f>IF(C573="","",IF(C573&gt;=$AU$1,"O","X"))</f>
        <v>O</v>
      </c>
      <c r="AV573" s="79" t="str">
        <f>IF(AO573="","",IF(AND(AO573="O",AP573="O",AR573="O",AT573="O",AU573="O"),"후보","X"))</f>
        <v>X</v>
      </c>
    </row>
    <row r="574" spans="1:48" s="37" customFormat="1" ht="12" x14ac:dyDescent="0.3">
      <c r="A574" s="74" t="s">
        <v>2123</v>
      </c>
      <c r="B574" s="75" t="s">
        <v>1804</v>
      </c>
      <c r="C574" s="85">
        <v>851</v>
      </c>
      <c r="D574" s="86">
        <v>59.6</v>
      </c>
      <c r="E574" s="87">
        <v>18</v>
      </c>
      <c r="F574" s="86">
        <v>41.9</v>
      </c>
      <c r="G574" s="17">
        <v>13</v>
      </c>
      <c r="H574" s="88">
        <v>411</v>
      </c>
      <c r="I574" s="89">
        <v>72000</v>
      </c>
      <c r="J574" s="89" t="s">
        <v>79</v>
      </c>
      <c r="K574" s="89">
        <v>29000</v>
      </c>
      <c r="L574" s="89" t="s">
        <v>83</v>
      </c>
      <c r="M574" s="90">
        <f>I574-K574</f>
        <v>43000</v>
      </c>
      <c r="N574" s="4">
        <f>IF(ISERROR(K574/I574),"",K574/I574)</f>
        <v>0.40277777777777779</v>
      </c>
      <c r="O574" s="91">
        <f>I574/E574</f>
        <v>4000</v>
      </c>
      <c r="P574" s="91">
        <f>K574/E574</f>
        <v>1611.1111111111111</v>
      </c>
      <c r="Q574" s="79">
        <v>2</v>
      </c>
      <c r="R574" s="79">
        <v>1</v>
      </c>
      <c r="S574" s="79" t="s">
        <v>61</v>
      </c>
      <c r="T574" s="5">
        <v>59</v>
      </c>
      <c r="U574" s="9"/>
      <c r="W574" s="86">
        <f t="shared" si="390"/>
        <v>59.6</v>
      </c>
      <c r="X574" s="87">
        <f t="shared" si="390"/>
        <v>18</v>
      </c>
      <c r="Y574" s="92">
        <f t="shared" si="391"/>
        <v>411</v>
      </c>
      <c r="Z574" s="90">
        <f t="shared" si="391"/>
        <v>72000</v>
      </c>
      <c r="AA574" s="90">
        <f>K574</f>
        <v>29000</v>
      </c>
      <c r="AB574" s="90">
        <f t="shared" si="392"/>
        <v>43000</v>
      </c>
      <c r="AC574" s="4">
        <f t="shared" si="392"/>
        <v>0.40277777777777779</v>
      </c>
      <c r="AD574" s="91">
        <f t="shared" si="392"/>
        <v>4000</v>
      </c>
      <c r="AE574" s="79" t="str">
        <f>S574</f>
        <v>복</v>
      </c>
      <c r="AF574" s="79" t="str">
        <f>Q574&amp;"/"&amp;R574</f>
        <v>2/1</v>
      </c>
      <c r="AH574" s="20" t="str">
        <f t="shared" si="343"/>
        <v>야탑동 매화마을주공3단지</v>
      </c>
      <c r="AI574" s="87">
        <f t="shared" si="344"/>
        <v>18</v>
      </c>
      <c r="AJ574" s="79" t="str">
        <f>IF(AI574="","",$AJ$2)</f>
        <v>A-</v>
      </c>
      <c r="AK574" s="79" t="s">
        <v>13</v>
      </c>
      <c r="AL574" s="79" t="s">
        <v>62</v>
      </c>
      <c r="AM574" s="79" t="s">
        <v>63</v>
      </c>
      <c r="AN574" s="79" t="str">
        <f>IF(AI574="","",$AN$2)</f>
        <v>C</v>
      </c>
      <c r="AO574" s="79" t="str">
        <f>IF(N574="","",IF(N574&gt;=$AO$1/100,"O","X"))</f>
        <v>X</v>
      </c>
      <c r="AP574" s="79" t="str">
        <f>IF(I574="","",IF(I574&lt;=$AP$1,"O","X"))</f>
        <v>X</v>
      </c>
      <c r="AQ574" s="79" t="str">
        <f>IF(O574="","",IF(O574&lt;=$AQ$1,"O","X"))</f>
        <v>X</v>
      </c>
      <c r="AR574" s="79" t="str">
        <f>IF(M574="","",IF(M574&lt;=$AR$1,"O","X"))</f>
        <v>X</v>
      </c>
      <c r="AS574" s="79" t="s">
        <v>2</v>
      </c>
      <c r="AT574" s="79" t="str">
        <f>IF(OR(F574="",AI574=""),"",IF(AND((F574&lt;=85),(AI574&gt;=15)),"O","X"))</f>
        <v>O</v>
      </c>
      <c r="AU574" s="79" t="str">
        <f>IF(C574="","",IF(C574&gt;=$AU$1,"O","X"))</f>
        <v>O</v>
      </c>
      <c r="AV574" s="79" t="str">
        <f>IF(AO574="","",IF(AND(AO574="O",AP574="O",AR574="O",AT574="O",AU574="O"),"후보","X"))</f>
        <v>X</v>
      </c>
    </row>
    <row r="575" spans="1:48" s="37" customFormat="1" ht="12" x14ac:dyDescent="0.3">
      <c r="A575" s="74" t="s">
        <v>2123</v>
      </c>
      <c r="B575" s="75" t="s">
        <v>1804</v>
      </c>
      <c r="C575" s="85">
        <v>851</v>
      </c>
      <c r="D575" s="86">
        <v>70.900000000000006</v>
      </c>
      <c r="E575" s="87">
        <v>21</v>
      </c>
      <c r="F575" s="86">
        <v>49.8</v>
      </c>
      <c r="G575" s="17">
        <v>15</v>
      </c>
      <c r="H575" s="88">
        <v>210</v>
      </c>
      <c r="I575" s="89">
        <v>85000</v>
      </c>
      <c r="J575" s="89" t="s">
        <v>59</v>
      </c>
      <c r="K575" s="89">
        <v>42000</v>
      </c>
      <c r="L575" s="89" t="s">
        <v>64</v>
      </c>
      <c r="M575" s="90">
        <f>I575-K575</f>
        <v>43000</v>
      </c>
      <c r="N575" s="4">
        <f>IF(ISERROR(K575/I575),"",K575/I575)</f>
        <v>0.49411764705882355</v>
      </c>
      <c r="O575" s="91">
        <f>I575/E575</f>
        <v>4047.6190476190477</v>
      </c>
      <c r="P575" s="91">
        <f>K575/E575</f>
        <v>2000</v>
      </c>
      <c r="Q575" s="79">
        <v>2</v>
      </c>
      <c r="R575" s="79">
        <v>1</v>
      </c>
      <c r="S575" s="79" t="s">
        <v>61</v>
      </c>
      <c r="T575" s="5">
        <v>70</v>
      </c>
      <c r="U575" s="9"/>
      <c r="W575" s="86">
        <f t="shared" si="390"/>
        <v>70.900000000000006</v>
      </c>
      <c r="X575" s="87">
        <f t="shared" si="390"/>
        <v>21</v>
      </c>
      <c r="Y575" s="92">
        <f t="shared" si="391"/>
        <v>210</v>
      </c>
      <c r="Z575" s="90">
        <f t="shared" si="391"/>
        <v>85000</v>
      </c>
      <c r="AA575" s="90">
        <f>K575</f>
        <v>42000</v>
      </c>
      <c r="AB575" s="90">
        <f t="shared" si="392"/>
        <v>43000</v>
      </c>
      <c r="AC575" s="4">
        <f t="shared" si="392"/>
        <v>0.49411764705882355</v>
      </c>
      <c r="AD575" s="91">
        <f t="shared" si="392"/>
        <v>4047.6190476190477</v>
      </c>
      <c r="AE575" s="79" t="str">
        <f>S575</f>
        <v>복</v>
      </c>
      <c r="AF575" s="79" t="str">
        <f>Q575&amp;"/"&amp;R575</f>
        <v>2/1</v>
      </c>
      <c r="AH575" s="20" t="str">
        <f t="shared" si="343"/>
        <v>야탑동 매화마을주공3단지</v>
      </c>
      <c r="AI575" s="87">
        <f t="shared" si="344"/>
        <v>21</v>
      </c>
      <c r="AJ575" s="79" t="str">
        <f>IF(AI575="","",$AJ$2)</f>
        <v>A-</v>
      </c>
      <c r="AK575" s="79" t="s">
        <v>13</v>
      </c>
      <c r="AL575" s="79" t="s">
        <v>62</v>
      </c>
      <c r="AM575" s="79" t="s">
        <v>63</v>
      </c>
      <c r="AN575" s="79" t="str">
        <f>IF(AI575="","",$AN$2)</f>
        <v>C</v>
      </c>
      <c r="AO575" s="79" t="str">
        <f>IF(N575="","",IF(N575&gt;=$AO$1/100,"O","X"))</f>
        <v>X</v>
      </c>
      <c r="AP575" s="79" t="str">
        <f>IF(I575="","",IF(I575&lt;=$AP$1,"O","X"))</f>
        <v>X</v>
      </c>
      <c r="AQ575" s="79" t="str">
        <f>IF(O575="","",IF(O575&lt;=$AQ$1,"O","X"))</f>
        <v>X</v>
      </c>
      <c r="AR575" s="79" t="str">
        <f>IF(M575="","",IF(M575&lt;=$AR$1,"O","X"))</f>
        <v>X</v>
      </c>
      <c r="AS575" s="79" t="s">
        <v>2</v>
      </c>
      <c r="AT575" s="79" t="str">
        <f>IF(OR(F575="",AI575=""),"",IF(AND((F575&lt;=85),(AI575&gt;=15)),"O","X"))</f>
        <v>O</v>
      </c>
      <c r="AU575" s="79" t="str">
        <f>IF(C575="","",IF(C575&gt;=$AU$1,"O","X"))</f>
        <v>O</v>
      </c>
      <c r="AV575" s="79" t="str">
        <f>IF(AO575="","",IF(AND(AO575="O",AP575="O",AR575="O",AT575="O",AU575="O"),"후보","X"))</f>
        <v>X</v>
      </c>
    </row>
    <row r="576" spans="1:48" s="37" customFormat="1" ht="12" x14ac:dyDescent="0.3">
      <c r="A576" s="74" t="s">
        <v>2124</v>
      </c>
      <c r="B576" s="75" t="s">
        <v>1804</v>
      </c>
      <c r="C576" s="85">
        <v>701</v>
      </c>
      <c r="D576" s="86">
        <v>50.3</v>
      </c>
      <c r="E576" s="87">
        <v>15</v>
      </c>
      <c r="F576" s="86">
        <v>35.299999999999997</v>
      </c>
      <c r="G576" s="17">
        <v>11</v>
      </c>
      <c r="H576" s="88">
        <v>354</v>
      </c>
      <c r="I576" s="89">
        <v>63000</v>
      </c>
      <c r="J576" s="89" t="s">
        <v>65</v>
      </c>
      <c r="K576" s="89">
        <v>29000</v>
      </c>
      <c r="L576" s="89" t="s">
        <v>65</v>
      </c>
      <c r="M576" s="90">
        <f>I576-K576</f>
        <v>34000</v>
      </c>
      <c r="N576" s="4">
        <f>IF(ISERROR(K576/I576),"",K576/I576)</f>
        <v>0.46031746031746029</v>
      </c>
      <c r="O576" s="91">
        <f>I576/E576</f>
        <v>4200</v>
      </c>
      <c r="P576" s="91">
        <f>K576/E576</f>
        <v>1933.3333333333333</v>
      </c>
      <c r="Q576" s="79">
        <v>2</v>
      </c>
      <c r="R576" s="79">
        <v>1</v>
      </c>
      <c r="S576" s="79" t="s">
        <v>61</v>
      </c>
      <c r="T576" s="5" t="s">
        <v>264</v>
      </c>
      <c r="U576" s="9"/>
      <c r="W576" s="86">
        <f t="shared" si="390"/>
        <v>50.3</v>
      </c>
      <c r="X576" s="87">
        <f t="shared" si="390"/>
        <v>15</v>
      </c>
      <c r="Y576" s="92">
        <f t="shared" si="391"/>
        <v>354</v>
      </c>
      <c r="Z576" s="90">
        <f t="shared" si="391"/>
        <v>63000</v>
      </c>
      <c r="AA576" s="90">
        <f>K576</f>
        <v>29000</v>
      </c>
      <c r="AB576" s="90">
        <f t="shared" si="392"/>
        <v>34000</v>
      </c>
      <c r="AC576" s="4">
        <f t="shared" si="392"/>
        <v>0.46031746031746029</v>
      </c>
      <c r="AD576" s="91">
        <f t="shared" si="392"/>
        <v>4200</v>
      </c>
      <c r="AE576" s="79" t="str">
        <f>S576</f>
        <v>복</v>
      </c>
      <c r="AF576" s="79" t="str">
        <f>Q576&amp;"/"&amp;R576</f>
        <v>2/1</v>
      </c>
      <c r="AH576" s="20" t="str">
        <f t="shared" si="343"/>
        <v>야탑동 탑주공</v>
      </c>
      <c r="AI576" s="87">
        <f t="shared" si="344"/>
        <v>15</v>
      </c>
      <c r="AJ576" s="79" t="str">
        <f>IF(AI576="","",$AJ$2)</f>
        <v>A-</v>
      </c>
      <c r="AK576" s="79" t="s">
        <v>13</v>
      </c>
      <c r="AL576" s="79" t="s">
        <v>62</v>
      </c>
      <c r="AM576" s="79" t="s">
        <v>63</v>
      </c>
      <c r="AN576" s="79" t="str">
        <f>IF(AI576="","",$AN$2)</f>
        <v>C</v>
      </c>
      <c r="AO576" s="79" t="str">
        <f>IF(N576="","",IF(N576&gt;=$AO$1/100,"O","X"))</f>
        <v>X</v>
      </c>
      <c r="AP576" s="79" t="str">
        <f>IF(I576="","",IF(I576&lt;=$AP$1,"O","X"))</f>
        <v>X</v>
      </c>
      <c r="AQ576" s="79" t="str">
        <f>IF(O576="","",IF(O576&lt;=$AQ$1,"O","X"))</f>
        <v>X</v>
      </c>
      <c r="AR576" s="79" t="str">
        <f>IF(M576="","",IF(M576&lt;=$AR$1,"O","X"))</f>
        <v>X</v>
      </c>
      <c r="AS576" s="79" t="s">
        <v>2</v>
      </c>
      <c r="AT576" s="79" t="str">
        <f>IF(OR(F576="",AI576=""),"",IF(AND((F576&lt;=85),(AI576&gt;=15)),"O","X"))</f>
        <v>O</v>
      </c>
      <c r="AU576" s="79" t="str">
        <f>IF(C576="","",IF(C576&gt;=$AU$1,"O","X"))</f>
        <v>O</v>
      </c>
      <c r="AV576" s="79" t="str">
        <f>IF(AO576="","",IF(AND(AO576="O",AP576="O",AR576="O",AT576="O",AU576="O"),"후보","X"))</f>
        <v>X</v>
      </c>
    </row>
    <row r="577" spans="1:48" s="37" customFormat="1" ht="12" x14ac:dyDescent="0.3">
      <c r="A577" s="74" t="s">
        <v>2124</v>
      </c>
      <c r="B577" s="75" t="s">
        <v>1804</v>
      </c>
      <c r="C577" s="85">
        <v>701</v>
      </c>
      <c r="D577" s="86">
        <v>52.3</v>
      </c>
      <c r="E577" s="87">
        <v>16</v>
      </c>
      <c r="F577" s="86">
        <v>36</v>
      </c>
      <c r="G577" s="17">
        <v>11</v>
      </c>
      <c r="H577" s="88">
        <v>80</v>
      </c>
      <c r="I577" s="89"/>
      <c r="J577" s="89"/>
      <c r="K577" s="89">
        <v>30000</v>
      </c>
      <c r="L577" s="89" t="s">
        <v>78</v>
      </c>
      <c r="M577" s="90">
        <f>I577-K577</f>
        <v>-30000</v>
      </c>
      <c r="N577" s="4" t="str">
        <f>IF(ISERROR(K577/I577),"",K577/I577)</f>
        <v/>
      </c>
      <c r="O577" s="91">
        <f>I577/E577</f>
        <v>0</v>
      </c>
      <c r="P577" s="91">
        <f>K577/E577</f>
        <v>1875</v>
      </c>
      <c r="Q577" s="79">
        <v>2</v>
      </c>
      <c r="R577" s="79">
        <v>1</v>
      </c>
      <c r="S577" s="79" t="s">
        <v>61</v>
      </c>
      <c r="T577" s="5" t="s">
        <v>273</v>
      </c>
      <c r="U577" s="9"/>
      <c r="W577" s="86">
        <f t="shared" si="390"/>
        <v>52.3</v>
      </c>
      <c r="X577" s="87">
        <f t="shared" si="390"/>
        <v>16</v>
      </c>
      <c r="Y577" s="92">
        <f t="shared" si="391"/>
        <v>80</v>
      </c>
      <c r="Z577" s="90">
        <f t="shared" si="391"/>
        <v>0</v>
      </c>
      <c r="AA577" s="90">
        <f>K577</f>
        <v>30000</v>
      </c>
      <c r="AB577" s="90">
        <f t="shared" si="392"/>
        <v>-30000</v>
      </c>
      <c r="AC577" s="4" t="str">
        <f t="shared" si="392"/>
        <v/>
      </c>
      <c r="AD577" s="91">
        <f t="shared" si="392"/>
        <v>0</v>
      </c>
      <c r="AE577" s="79" t="str">
        <f>S577</f>
        <v>복</v>
      </c>
      <c r="AF577" s="79" t="str">
        <f>Q577&amp;"/"&amp;R577</f>
        <v>2/1</v>
      </c>
      <c r="AH577" s="20" t="str">
        <f t="shared" si="343"/>
        <v>야탑동 탑주공</v>
      </c>
      <c r="AI577" s="87">
        <f t="shared" si="344"/>
        <v>16</v>
      </c>
      <c r="AJ577" s="79" t="str">
        <f>IF(AI577="","",$AJ$2)</f>
        <v>A-</v>
      </c>
      <c r="AK577" s="79" t="s">
        <v>13</v>
      </c>
      <c r="AL577" s="79" t="s">
        <v>62</v>
      </c>
      <c r="AM577" s="79" t="s">
        <v>63</v>
      </c>
      <c r="AN577" s="79" t="str">
        <f>IF(AI577="","",$AN$2)</f>
        <v>C</v>
      </c>
      <c r="AO577" s="79" t="str">
        <f>IF(N577="","",IF(N577&gt;=$AO$1/100,"O","X"))</f>
        <v/>
      </c>
      <c r="AP577" s="79" t="str">
        <f>IF(I577="","",IF(I577&lt;=$AP$1,"O","X"))</f>
        <v/>
      </c>
      <c r="AQ577" s="79" t="str">
        <f>IF(O577="","",IF(O577&lt;=$AQ$1,"O","X"))</f>
        <v>O</v>
      </c>
      <c r="AR577" s="79" t="str">
        <f>IF(M577="","",IF(M577&lt;=$AR$1,"O","X"))</f>
        <v>O</v>
      </c>
      <c r="AS577" s="79" t="s">
        <v>2</v>
      </c>
      <c r="AT577" s="79" t="str">
        <f>IF(OR(F577="",AI577=""),"",IF(AND((F577&lt;=85),(AI577&gt;=15)),"O","X"))</f>
        <v>O</v>
      </c>
      <c r="AU577" s="79" t="str">
        <f>IF(C577="","",IF(C577&gt;=$AU$1,"O","X"))</f>
        <v>O</v>
      </c>
      <c r="AV577" s="79" t="str">
        <f>IF(AO577="","",IF(AND(AO577="O",AP577="O",AR577="O",AT577="O",AU577="O"),"후보","X"))</f>
        <v/>
      </c>
    </row>
    <row r="578" spans="1:48" s="37" customFormat="1" ht="12" x14ac:dyDescent="0.3">
      <c r="A578" s="74" t="s">
        <v>2124</v>
      </c>
      <c r="B578" s="75" t="s">
        <v>1804</v>
      </c>
      <c r="C578" s="85">
        <v>701</v>
      </c>
      <c r="D578" s="86">
        <v>57.5</v>
      </c>
      <c r="E578" s="87">
        <v>17</v>
      </c>
      <c r="F578" s="86">
        <v>41.9</v>
      </c>
      <c r="G578" s="17">
        <v>13</v>
      </c>
      <c r="H578" s="88">
        <v>267</v>
      </c>
      <c r="I578" s="89">
        <v>71000</v>
      </c>
      <c r="J578" s="89" t="s">
        <v>79</v>
      </c>
      <c r="K578" s="89">
        <v>33000</v>
      </c>
      <c r="L578" s="89" t="s">
        <v>79</v>
      </c>
      <c r="M578" s="90">
        <f>I578-K578</f>
        <v>38000</v>
      </c>
      <c r="N578" s="4">
        <f>IF(ISERROR(K578/I578),"",K578/I578)</f>
        <v>0.46478873239436619</v>
      </c>
      <c r="O578" s="91">
        <f>I578/E578</f>
        <v>4176.4705882352937</v>
      </c>
      <c r="P578" s="91">
        <f>K578/E578</f>
        <v>1941.1764705882354</v>
      </c>
      <c r="Q578" s="79">
        <v>2</v>
      </c>
      <c r="R578" s="79">
        <v>1</v>
      </c>
      <c r="S578" s="79" t="s">
        <v>61</v>
      </c>
      <c r="T578" s="5">
        <v>57</v>
      </c>
      <c r="U578" s="9"/>
      <c r="W578" s="86">
        <f t="shared" si="390"/>
        <v>57.5</v>
      </c>
      <c r="X578" s="87">
        <f t="shared" si="390"/>
        <v>17</v>
      </c>
      <c r="Y578" s="92">
        <f t="shared" si="391"/>
        <v>267</v>
      </c>
      <c r="Z578" s="90">
        <f t="shared" si="391"/>
        <v>71000</v>
      </c>
      <c r="AA578" s="90">
        <f>K578</f>
        <v>33000</v>
      </c>
      <c r="AB578" s="90">
        <f t="shared" si="392"/>
        <v>38000</v>
      </c>
      <c r="AC578" s="4">
        <f t="shared" si="392"/>
        <v>0.46478873239436619</v>
      </c>
      <c r="AD578" s="91">
        <f t="shared" si="392"/>
        <v>4176.4705882352937</v>
      </c>
      <c r="AE578" s="79" t="str">
        <f>S578</f>
        <v>복</v>
      </c>
      <c r="AF578" s="79" t="str">
        <f>Q578&amp;"/"&amp;R578</f>
        <v>2/1</v>
      </c>
      <c r="AH578" s="20" t="str">
        <f t="shared" si="343"/>
        <v>야탑동 탑주공</v>
      </c>
      <c r="AI578" s="87">
        <f t="shared" si="344"/>
        <v>17</v>
      </c>
      <c r="AJ578" s="79" t="str">
        <f>IF(AI578="","",$AJ$2)</f>
        <v>A-</v>
      </c>
      <c r="AK578" s="79" t="s">
        <v>13</v>
      </c>
      <c r="AL578" s="79" t="s">
        <v>62</v>
      </c>
      <c r="AM578" s="79" t="s">
        <v>63</v>
      </c>
      <c r="AN578" s="79" t="str">
        <f>IF(AI578="","",$AN$2)</f>
        <v>C</v>
      </c>
      <c r="AO578" s="79" t="str">
        <f>IF(N578="","",IF(N578&gt;=$AO$1/100,"O","X"))</f>
        <v>X</v>
      </c>
      <c r="AP578" s="79" t="str">
        <f>IF(I578="","",IF(I578&lt;=$AP$1,"O","X"))</f>
        <v>X</v>
      </c>
      <c r="AQ578" s="79" t="str">
        <f>IF(O578="","",IF(O578&lt;=$AQ$1,"O","X"))</f>
        <v>X</v>
      </c>
      <c r="AR578" s="79" t="str">
        <f>IF(M578="","",IF(M578&lt;=$AR$1,"O","X"))</f>
        <v>X</v>
      </c>
      <c r="AS578" s="79" t="s">
        <v>2</v>
      </c>
      <c r="AT578" s="79" t="str">
        <f>IF(OR(F578="",AI578=""),"",IF(AND((F578&lt;=85),(AI578&gt;=15)),"O","X"))</f>
        <v>O</v>
      </c>
      <c r="AU578" s="79" t="str">
        <f>IF(C578="","",IF(C578&gt;=$AU$1,"O","X"))</f>
        <v>O</v>
      </c>
      <c r="AV578" s="79" t="str">
        <f>IF(AO578="","",IF(AND(AO578="O",AP578="O",AR578="O",AT578="O",AU578="O"),"후보","X"))</f>
        <v>X</v>
      </c>
    </row>
    <row r="579" spans="1:48" s="37" customFormat="1" ht="12" x14ac:dyDescent="0.3">
      <c r="A579" s="74" t="s">
        <v>2125</v>
      </c>
      <c r="B579" s="75" t="s">
        <v>1753</v>
      </c>
      <c r="C579" s="85">
        <v>252</v>
      </c>
      <c r="D579" s="86">
        <v>57.8</v>
      </c>
      <c r="E579" s="87">
        <v>17</v>
      </c>
      <c r="F579" s="86">
        <v>51.2</v>
      </c>
      <c r="G579" s="17">
        <v>15</v>
      </c>
      <c r="H579" s="88">
        <v>112</v>
      </c>
      <c r="I579" s="89"/>
      <c r="J579" s="89"/>
      <c r="K579" s="89"/>
      <c r="L579" s="89"/>
      <c r="M579" s="90">
        <f>I579-K579</f>
        <v>0</v>
      </c>
      <c r="N579" s="4" t="str">
        <f>IF(ISERROR(K579/I579),"",K579/I579)</f>
        <v/>
      </c>
      <c r="O579" s="91">
        <f>I579/E579</f>
        <v>0</v>
      </c>
      <c r="P579" s="91">
        <f>K579/E579</f>
        <v>0</v>
      </c>
      <c r="Q579" s="79">
        <v>2</v>
      </c>
      <c r="R579" s="79">
        <v>1</v>
      </c>
      <c r="S579" s="79" t="s">
        <v>72</v>
      </c>
      <c r="T579" s="5">
        <v>57</v>
      </c>
      <c r="U579" s="9"/>
      <c r="W579" s="86">
        <f>D579</f>
        <v>57.8</v>
      </c>
      <c r="X579" s="87">
        <f>E579</f>
        <v>17</v>
      </c>
      <c r="Y579" s="92">
        <f>H579</f>
        <v>112</v>
      </c>
      <c r="Z579" s="90">
        <f>I579</f>
        <v>0</v>
      </c>
      <c r="AA579" s="90">
        <f>K579</f>
        <v>0</v>
      </c>
      <c r="AB579" s="90">
        <f t="shared" si="392"/>
        <v>0</v>
      </c>
      <c r="AC579" s="4" t="str">
        <f t="shared" si="392"/>
        <v/>
      </c>
      <c r="AD579" s="91">
        <f t="shared" si="392"/>
        <v>0</v>
      </c>
      <c r="AE579" s="79" t="str">
        <f>S579</f>
        <v>계</v>
      </c>
      <c r="AF579" s="79" t="str">
        <f>Q579&amp;"/"&amp;R579</f>
        <v>2/1</v>
      </c>
      <c r="AH579" s="20" t="str">
        <f t="shared" si="343"/>
        <v>야탑동 매화마을현대벽산</v>
      </c>
      <c r="AI579" s="87">
        <f t="shared" si="344"/>
        <v>17</v>
      </c>
      <c r="AJ579" s="79" t="str">
        <f>IF(AI579="","",$AJ$2)</f>
        <v>A-</v>
      </c>
      <c r="AK579" s="79" t="s">
        <v>13</v>
      </c>
      <c r="AL579" s="79" t="s">
        <v>62</v>
      </c>
      <c r="AM579" s="79" t="s">
        <v>63</v>
      </c>
      <c r="AN579" s="79" t="str">
        <f>IF(AI579="","",$AN$2)</f>
        <v>C</v>
      </c>
      <c r="AO579" s="79" t="str">
        <f>IF(N579="","",IF(N579&gt;=$AO$1/100,"O","X"))</f>
        <v/>
      </c>
      <c r="AP579" s="79" t="str">
        <f>IF(I579="","",IF(I579&lt;=$AP$1,"O","X"))</f>
        <v/>
      </c>
      <c r="AQ579" s="79" t="str">
        <f>IF(O579="","",IF(O579&lt;=$AQ$1,"O","X"))</f>
        <v>O</v>
      </c>
      <c r="AR579" s="79" t="str">
        <f>IF(M579="","",IF(M579&lt;=$AR$1,"O","X"))</f>
        <v>O</v>
      </c>
      <c r="AS579" s="79" t="s">
        <v>2</v>
      </c>
      <c r="AT579" s="79" t="str">
        <f>IF(OR(F579="",AI579=""),"",IF(AND((F579&lt;=85),(AI579&gt;=15)),"O","X"))</f>
        <v>O</v>
      </c>
      <c r="AU579" s="79" t="str">
        <f>IF(C579="","",IF(C579&gt;=$AU$1,"O","X"))</f>
        <v>X</v>
      </c>
      <c r="AV579" s="79" t="str">
        <f>IF(AO579="","",IF(AND(AO579="O",AP579="O",AR579="O",AT579="O",AU579="O"),"후보","X"))</f>
        <v/>
      </c>
    </row>
    <row r="580" spans="1:48" s="37" customFormat="1" ht="12" x14ac:dyDescent="0.3">
      <c r="A580" s="74" t="s">
        <v>2125</v>
      </c>
      <c r="B580" s="75" t="s">
        <v>1753</v>
      </c>
      <c r="C580" s="85">
        <v>252</v>
      </c>
      <c r="D580" s="86">
        <v>67.8</v>
      </c>
      <c r="E580" s="87">
        <v>21</v>
      </c>
      <c r="F580" s="86">
        <v>59.9</v>
      </c>
      <c r="G580" s="17">
        <v>18</v>
      </c>
      <c r="H580" s="88">
        <v>140</v>
      </c>
      <c r="I580" s="89"/>
      <c r="J580" s="89"/>
      <c r="K580" s="89"/>
      <c r="L580" s="89"/>
      <c r="M580" s="90">
        <f>I580-K580</f>
        <v>0</v>
      </c>
      <c r="N580" s="4" t="str">
        <f>IF(ISERROR(K580/I580),"",K580/I580)</f>
        <v/>
      </c>
      <c r="O580" s="91">
        <f>I580/E580</f>
        <v>0</v>
      </c>
      <c r="P580" s="91">
        <f>K580/E580</f>
        <v>0</v>
      </c>
      <c r="Q580" s="79">
        <v>3</v>
      </c>
      <c r="R580" s="79">
        <v>1</v>
      </c>
      <c r="S580" s="79" t="s">
        <v>72</v>
      </c>
      <c r="T580" s="5">
        <v>67</v>
      </c>
      <c r="U580" s="9"/>
      <c r="W580" s="86">
        <f>D580</f>
        <v>67.8</v>
      </c>
      <c r="X580" s="87">
        <f>E580</f>
        <v>21</v>
      </c>
      <c r="Y580" s="92">
        <f>H580</f>
        <v>140</v>
      </c>
      <c r="Z580" s="90">
        <f>I580</f>
        <v>0</v>
      </c>
      <c r="AA580" s="90">
        <f>K580</f>
        <v>0</v>
      </c>
      <c r="AB580" s="90">
        <f t="shared" si="392"/>
        <v>0</v>
      </c>
      <c r="AC580" s="4" t="str">
        <f t="shared" si="392"/>
        <v/>
      </c>
      <c r="AD580" s="91">
        <f t="shared" si="392"/>
        <v>0</v>
      </c>
      <c r="AE580" s="79" t="str">
        <f>S580</f>
        <v>계</v>
      </c>
      <c r="AF580" s="79" t="str">
        <f>Q580&amp;"/"&amp;R580</f>
        <v>3/1</v>
      </c>
      <c r="AH580" s="20" t="str">
        <f t="shared" ref="AH580:AH643" si="393">IF(A580="","",A580)</f>
        <v>야탑동 매화마을현대벽산</v>
      </c>
      <c r="AI580" s="87">
        <f t="shared" ref="AI580:AI643" si="394">IF(E580="","",E580)</f>
        <v>21</v>
      </c>
      <c r="AJ580" s="79" t="str">
        <f>IF(AI580="","",$AJ$2)</f>
        <v>A-</v>
      </c>
      <c r="AK580" s="79" t="s">
        <v>13</v>
      </c>
      <c r="AL580" s="79" t="s">
        <v>62</v>
      </c>
      <c r="AM580" s="79" t="s">
        <v>63</v>
      </c>
      <c r="AN580" s="79" t="str">
        <f>IF(AI580="","",$AN$2)</f>
        <v>C</v>
      </c>
      <c r="AO580" s="79" t="str">
        <f>IF(N580="","",IF(N580&gt;=$AO$1/100,"O","X"))</f>
        <v/>
      </c>
      <c r="AP580" s="79" t="str">
        <f>IF(I580="","",IF(I580&lt;=$AP$1,"O","X"))</f>
        <v/>
      </c>
      <c r="AQ580" s="79" t="str">
        <f>IF(O580="","",IF(O580&lt;=$AQ$1,"O","X"))</f>
        <v>O</v>
      </c>
      <c r="AR580" s="79" t="str">
        <f>IF(M580="","",IF(M580&lt;=$AR$1,"O","X"))</f>
        <v>O</v>
      </c>
      <c r="AS580" s="79" t="s">
        <v>2</v>
      </c>
      <c r="AT580" s="79" t="str">
        <f>IF(OR(F580="",AI580=""),"",IF(AND((F580&lt;=85),(AI580&gt;=15)),"O","X"))</f>
        <v>O</v>
      </c>
      <c r="AU580" s="79" t="str">
        <f>IF(C580="","",IF(C580&gt;=$AU$1,"O","X"))</f>
        <v>X</v>
      </c>
      <c r="AV580" s="79" t="str">
        <f>IF(AO580="","",IF(AND(AO580="O",AP580="O",AR580="O",AT580="O",AU580="O"),"후보","X"))</f>
        <v/>
      </c>
    </row>
    <row r="581" spans="1:48" s="37" customFormat="1" ht="12" x14ac:dyDescent="0.3">
      <c r="A581" s="74" t="s">
        <v>2126</v>
      </c>
      <c r="B581" s="75" t="s">
        <v>1823</v>
      </c>
      <c r="C581" s="85">
        <v>976</v>
      </c>
      <c r="D581" s="86">
        <v>67.8</v>
      </c>
      <c r="E581" s="87">
        <v>21</v>
      </c>
      <c r="F581" s="86">
        <v>51.8</v>
      </c>
      <c r="G581" s="17">
        <v>16</v>
      </c>
      <c r="H581" s="88">
        <v>196</v>
      </c>
      <c r="I581" s="89">
        <v>96000</v>
      </c>
      <c r="J581" s="89" t="s">
        <v>82</v>
      </c>
      <c r="K581" s="89">
        <v>48000</v>
      </c>
      <c r="L581" s="89" t="s">
        <v>66</v>
      </c>
      <c r="M581" s="90">
        <f>I581-K581</f>
        <v>48000</v>
      </c>
      <c r="N581" s="4">
        <f>IF(ISERROR(K581/I581),"",K581/I581)</f>
        <v>0.5</v>
      </c>
      <c r="O581" s="91">
        <f>I581/E581</f>
        <v>4571.4285714285716</v>
      </c>
      <c r="P581" s="91">
        <f>K581/E581</f>
        <v>2285.7142857142858</v>
      </c>
      <c r="Q581" s="79">
        <v>2</v>
      </c>
      <c r="R581" s="79">
        <v>1</v>
      </c>
      <c r="S581" s="79" t="s">
        <v>72</v>
      </c>
      <c r="T581" s="5">
        <v>67</v>
      </c>
      <c r="U581" s="9"/>
      <c r="W581" s="86">
        <f t="shared" ref="W581:X596" si="395">D581</f>
        <v>67.8</v>
      </c>
      <c r="X581" s="87">
        <f t="shared" si="395"/>
        <v>21</v>
      </c>
      <c r="Y581" s="92">
        <f t="shared" ref="Y581:Z596" si="396">H581</f>
        <v>196</v>
      </c>
      <c r="Z581" s="90">
        <f t="shared" si="396"/>
        <v>96000</v>
      </c>
      <c r="AA581" s="90">
        <f>K581</f>
        <v>48000</v>
      </c>
      <c r="AB581" s="90">
        <f t="shared" si="392"/>
        <v>48000</v>
      </c>
      <c r="AC581" s="4">
        <f t="shared" si="392"/>
        <v>0.5</v>
      </c>
      <c r="AD581" s="91">
        <f t="shared" si="392"/>
        <v>4571.4285714285716</v>
      </c>
      <c r="AE581" s="79" t="str">
        <f>S581</f>
        <v>계</v>
      </c>
      <c r="AF581" s="79" t="str">
        <f>Q581&amp;"/"&amp;R581</f>
        <v>2/1</v>
      </c>
      <c r="AH581" s="20" t="str">
        <f t="shared" si="393"/>
        <v>야탑동 탑선경</v>
      </c>
      <c r="AI581" s="87">
        <f t="shared" si="394"/>
        <v>21</v>
      </c>
      <c r="AJ581" s="79" t="str">
        <f>IF(AI581="","",$AJ$2)</f>
        <v>A-</v>
      </c>
      <c r="AK581" s="79" t="s">
        <v>13</v>
      </c>
      <c r="AL581" s="79" t="s">
        <v>62</v>
      </c>
      <c r="AM581" s="79" t="s">
        <v>63</v>
      </c>
      <c r="AN581" s="79" t="str">
        <f>IF(AI581="","",$AN$2)</f>
        <v>C</v>
      </c>
      <c r="AO581" s="79" t="str">
        <f>IF(N581="","",IF(N581&gt;=$AO$1/100,"O","X"))</f>
        <v>X</v>
      </c>
      <c r="AP581" s="79" t="str">
        <f>IF(I581="","",IF(I581&lt;=$AP$1,"O","X"))</f>
        <v>X</v>
      </c>
      <c r="AQ581" s="79" t="str">
        <f>IF(O581="","",IF(O581&lt;=$AQ$1,"O","X"))</f>
        <v>X</v>
      </c>
      <c r="AR581" s="79" t="str">
        <f>IF(M581="","",IF(M581&lt;=$AR$1,"O","X"))</f>
        <v>X</v>
      </c>
      <c r="AS581" s="79" t="s">
        <v>2</v>
      </c>
      <c r="AT581" s="79" t="str">
        <f>IF(OR(F581="",AI581=""),"",IF(AND((F581&lt;=85),(AI581&gt;=15)),"O","X"))</f>
        <v>O</v>
      </c>
      <c r="AU581" s="79" t="str">
        <f>IF(C581="","",IF(C581&gt;=$AU$1,"O","X"))</f>
        <v>O</v>
      </c>
      <c r="AV581" s="79" t="str">
        <f>IF(AO581="","",IF(AND(AO581="O",AP581="O",AR581="O",AT581="O",AU581="O"),"후보","X"))</f>
        <v>X</v>
      </c>
    </row>
    <row r="582" spans="1:48" s="37" customFormat="1" ht="12" x14ac:dyDescent="0.3">
      <c r="A582" s="74" t="s">
        <v>2126</v>
      </c>
      <c r="B582" s="75" t="s">
        <v>1823</v>
      </c>
      <c r="C582" s="85">
        <v>976</v>
      </c>
      <c r="D582" s="86">
        <v>105.5</v>
      </c>
      <c r="E582" s="87">
        <v>32</v>
      </c>
      <c r="F582" s="86">
        <v>83.7</v>
      </c>
      <c r="G582" s="17">
        <v>25</v>
      </c>
      <c r="H582" s="88">
        <v>448</v>
      </c>
      <c r="I582" s="89">
        <v>123000</v>
      </c>
      <c r="J582" s="89" t="s">
        <v>69</v>
      </c>
      <c r="K582" s="89">
        <v>60000</v>
      </c>
      <c r="L582" s="89" t="s">
        <v>81</v>
      </c>
      <c r="M582" s="90">
        <f>I582-K582</f>
        <v>63000</v>
      </c>
      <c r="N582" s="4">
        <f>IF(ISERROR(K582/I582),"",K582/I582)</f>
        <v>0.48780487804878048</v>
      </c>
      <c r="O582" s="91">
        <f>I582/E582</f>
        <v>3843.75</v>
      </c>
      <c r="P582" s="91">
        <f>K582/E582</f>
        <v>1875</v>
      </c>
      <c r="Q582" s="79">
        <v>3</v>
      </c>
      <c r="R582" s="79">
        <v>2</v>
      </c>
      <c r="S582" s="79" t="s">
        <v>72</v>
      </c>
      <c r="T582" s="5">
        <v>105</v>
      </c>
      <c r="U582" s="9"/>
      <c r="W582" s="86">
        <f t="shared" si="395"/>
        <v>105.5</v>
      </c>
      <c r="X582" s="87">
        <f t="shared" si="395"/>
        <v>32</v>
      </c>
      <c r="Y582" s="92">
        <f t="shared" si="396"/>
        <v>448</v>
      </c>
      <c r="Z582" s="90">
        <f t="shared" si="396"/>
        <v>123000</v>
      </c>
      <c r="AA582" s="90">
        <f>K582</f>
        <v>60000</v>
      </c>
      <c r="AB582" s="90">
        <f t="shared" si="392"/>
        <v>63000</v>
      </c>
      <c r="AC582" s="4">
        <f t="shared" si="392"/>
        <v>0.48780487804878048</v>
      </c>
      <c r="AD582" s="91">
        <f t="shared" si="392"/>
        <v>3843.75</v>
      </c>
      <c r="AE582" s="79" t="str">
        <f>S582</f>
        <v>계</v>
      </c>
      <c r="AF582" s="79" t="str">
        <f>Q582&amp;"/"&amp;R582</f>
        <v>3/2</v>
      </c>
      <c r="AH582" s="20" t="str">
        <f t="shared" si="393"/>
        <v>야탑동 탑선경</v>
      </c>
      <c r="AI582" s="87">
        <f t="shared" si="394"/>
        <v>32</v>
      </c>
      <c r="AJ582" s="79" t="str">
        <f>IF(AI582="","",$AJ$2)</f>
        <v>A-</v>
      </c>
      <c r="AK582" s="79" t="s">
        <v>13</v>
      </c>
      <c r="AL582" s="79" t="s">
        <v>62</v>
      </c>
      <c r="AM582" s="79" t="s">
        <v>63</v>
      </c>
      <c r="AN582" s="79" t="str">
        <f>IF(AI582="","",$AN$2)</f>
        <v>C</v>
      </c>
      <c r="AO582" s="79" t="str">
        <f>IF(N582="","",IF(N582&gt;=$AO$1/100,"O","X"))</f>
        <v>X</v>
      </c>
      <c r="AP582" s="79" t="str">
        <f>IF(I582="","",IF(I582&lt;=$AP$1,"O","X"))</f>
        <v>X</v>
      </c>
      <c r="AQ582" s="79" t="str">
        <f>IF(O582="","",IF(O582&lt;=$AQ$1,"O","X"))</f>
        <v>X</v>
      </c>
      <c r="AR582" s="79" t="str">
        <f>IF(M582="","",IF(M582&lt;=$AR$1,"O","X"))</f>
        <v>X</v>
      </c>
      <c r="AS582" s="79" t="s">
        <v>2</v>
      </c>
      <c r="AT582" s="79" t="str">
        <f>IF(OR(F582="",AI582=""),"",IF(AND((F582&lt;=85),(AI582&gt;=15)),"O","X"))</f>
        <v>O</v>
      </c>
      <c r="AU582" s="79" t="str">
        <f>IF(C582="","",IF(C582&gt;=$AU$1,"O","X"))</f>
        <v>O</v>
      </c>
      <c r="AV582" s="79" t="str">
        <f>IF(AO582="","",IF(AND(AO582="O",AP582="O",AR582="O",AT582="O",AU582="O"),"후보","X"))</f>
        <v>X</v>
      </c>
    </row>
    <row r="583" spans="1:48" s="37" customFormat="1" ht="12" x14ac:dyDescent="0.3">
      <c r="A583" s="74" t="s">
        <v>2126</v>
      </c>
      <c r="B583" s="75" t="s">
        <v>1823</v>
      </c>
      <c r="C583" s="85">
        <v>976</v>
      </c>
      <c r="D583" s="86">
        <v>123.3</v>
      </c>
      <c r="E583" s="87">
        <v>37</v>
      </c>
      <c r="F583" s="86">
        <v>101.8</v>
      </c>
      <c r="G583" s="17">
        <v>31</v>
      </c>
      <c r="H583" s="88">
        <v>116</v>
      </c>
      <c r="I583" s="89">
        <v>140000</v>
      </c>
      <c r="J583" s="89" t="s">
        <v>71</v>
      </c>
      <c r="K583" s="89">
        <v>75000</v>
      </c>
      <c r="L583" s="89" t="s">
        <v>71</v>
      </c>
      <c r="M583" s="90">
        <f>I583-K583</f>
        <v>65000</v>
      </c>
      <c r="N583" s="4">
        <f>IF(ISERROR(K583/I583),"",K583/I583)</f>
        <v>0.5357142857142857</v>
      </c>
      <c r="O583" s="91">
        <f>I583/E583</f>
        <v>3783.7837837837837</v>
      </c>
      <c r="P583" s="91">
        <f>K583/E583</f>
        <v>2027.0270270270271</v>
      </c>
      <c r="Q583" s="79">
        <v>3</v>
      </c>
      <c r="R583" s="79">
        <v>2</v>
      </c>
      <c r="S583" s="79" t="s">
        <v>72</v>
      </c>
      <c r="T583" s="5">
        <v>123</v>
      </c>
      <c r="U583" s="9"/>
      <c r="W583" s="86">
        <f t="shared" si="395"/>
        <v>123.3</v>
      </c>
      <c r="X583" s="87">
        <f t="shared" si="395"/>
        <v>37</v>
      </c>
      <c r="Y583" s="92">
        <f t="shared" si="396"/>
        <v>116</v>
      </c>
      <c r="Z583" s="90">
        <f t="shared" si="396"/>
        <v>140000</v>
      </c>
      <c r="AA583" s="90">
        <f>K583</f>
        <v>75000</v>
      </c>
      <c r="AB583" s="90">
        <f t="shared" si="392"/>
        <v>65000</v>
      </c>
      <c r="AC583" s="4">
        <f t="shared" si="392"/>
        <v>0.5357142857142857</v>
      </c>
      <c r="AD583" s="91">
        <f t="shared" si="392"/>
        <v>3783.7837837837837</v>
      </c>
      <c r="AE583" s="79" t="str">
        <f>S583</f>
        <v>계</v>
      </c>
      <c r="AF583" s="79" t="str">
        <f>Q583&amp;"/"&amp;R583</f>
        <v>3/2</v>
      </c>
      <c r="AH583" s="20" t="str">
        <f t="shared" si="393"/>
        <v>야탑동 탑선경</v>
      </c>
      <c r="AI583" s="87">
        <f t="shared" si="394"/>
        <v>37</v>
      </c>
      <c r="AJ583" s="79" t="str">
        <f>IF(AI583="","",$AJ$2)</f>
        <v>A-</v>
      </c>
      <c r="AK583" s="79" t="s">
        <v>13</v>
      </c>
      <c r="AL583" s="79" t="s">
        <v>62</v>
      </c>
      <c r="AM583" s="79" t="s">
        <v>63</v>
      </c>
      <c r="AN583" s="79" t="str">
        <f>IF(AI583="","",$AN$2)</f>
        <v>C</v>
      </c>
      <c r="AO583" s="79" t="str">
        <f>IF(N583="","",IF(N583&gt;=$AO$1/100,"O","X"))</f>
        <v>X</v>
      </c>
      <c r="AP583" s="79" t="str">
        <f>IF(I583="","",IF(I583&lt;=$AP$1,"O","X"))</f>
        <v>X</v>
      </c>
      <c r="AQ583" s="79" t="str">
        <f>IF(O583="","",IF(O583&lt;=$AQ$1,"O","X"))</f>
        <v>X</v>
      </c>
      <c r="AR583" s="79" t="str">
        <f>IF(M583="","",IF(M583&lt;=$AR$1,"O","X"))</f>
        <v>X</v>
      </c>
      <c r="AS583" s="79" t="s">
        <v>2</v>
      </c>
      <c r="AT583" s="79" t="str">
        <f>IF(OR(F583="",AI583=""),"",IF(AND((F583&lt;=85),(AI583&gt;=15)),"O","X"))</f>
        <v>X</v>
      </c>
      <c r="AU583" s="79" t="str">
        <f>IF(C583="","",IF(C583&gt;=$AU$1,"O","X"))</f>
        <v>O</v>
      </c>
      <c r="AV583" s="79" t="str">
        <f>IF(AO583="","",IF(AND(AO583="O",AP583="O",AR583="O",AT583="O",AU583="O"),"후보","X"))</f>
        <v>X</v>
      </c>
    </row>
    <row r="584" spans="1:48" s="37" customFormat="1" ht="12" x14ac:dyDescent="0.3">
      <c r="A584" s="74" t="s">
        <v>2127</v>
      </c>
      <c r="B584" s="75" t="s">
        <v>1823</v>
      </c>
      <c r="C584" s="85">
        <v>976</v>
      </c>
      <c r="D584" s="86">
        <v>157</v>
      </c>
      <c r="E584" s="87">
        <v>47</v>
      </c>
      <c r="F584" s="86">
        <v>131.4</v>
      </c>
      <c r="G584" s="17">
        <v>40</v>
      </c>
      <c r="H584" s="88">
        <v>216</v>
      </c>
      <c r="I584" s="89">
        <v>150000</v>
      </c>
      <c r="J584" s="89" t="s">
        <v>81</v>
      </c>
      <c r="K584" s="89">
        <v>62000</v>
      </c>
      <c r="L584" s="89" t="s">
        <v>71</v>
      </c>
      <c r="M584" s="90">
        <f>I584-K584</f>
        <v>88000</v>
      </c>
      <c r="N584" s="4">
        <f>IF(ISERROR(K584/I584),"",K584/I584)</f>
        <v>0.41333333333333333</v>
      </c>
      <c r="O584" s="91">
        <f>I584/E584</f>
        <v>3191.4893617021276</v>
      </c>
      <c r="P584" s="91">
        <f>K584/E584</f>
        <v>1319.1489361702127</v>
      </c>
      <c r="Q584" s="79">
        <v>4</v>
      </c>
      <c r="R584" s="79">
        <v>2</v>
      </c>
      <c r="S584" s="79" t="s">
        <v>72</v>
      </c>
      <c r="T584" s="5">
        <v>156</v>
      </c>
      <c r="U584" s="9"/>
      <c r="W584" s="86">
        <f t="shared" si="395"/>
        <v>157</v>
      </c>
      <c r="X584" s="87">
        <f t="shared" si="395"/>
        <v>47</v>
      </c>
      <c r="Y584" s="92">
        <f t="shared" si="396"/>
        <v>216</v>
      </c>
      <c r="Z584" s="90">
        <f t="shared" si="396"/>
        <v>150000</v>
      </c>
      <c r="AA584" s="90">
        <f>K584</f>
        <v>62000</v>
      </c>
      <c r="AB584" s="90">
        <f t="shared" si="392"/>
        <v>88000</v>
      </c>
      <c r="AC584" s="4">
        <f t="shared" si="392"/>
        <v>0.41333333333333333</v>
      </c>
      <c r="AD584" s="91">
        <f t="shared" si="392"/>
        <v>3191.4893617021276</v>
      </c>
      <c r="AE584" s="79" t="str">
        <f>S584</f>
        <v>계</v>
      </c>
      <c r="AF584" s="79" t="str">
        <f>Q584&amp;"/"&amp;R584</f>
        <v>4/2</v>
      </c>
      <c r="AH584" s="20" t="str">
        <f t="shared" si="393"/>
        <v>야탑동 탑선경</v>
      </c>
      <c r="AI584" s="87">
        <f t="shared" si="394"/>
        <v>47</v>
      </c>
      <c r="AJ584" s="79" t="str">
        <f>IF(AI584="","",$AJ$2)</f>
        <v>A-</v>
      </c>
      <c r="AK584" s="79" t="s">
        <v>13</v>
      </c>
      <c r="AL584" s="79" t="s">
        <v>62</v>
      </c>
      <c r="AM584" s="79" t="s">
        <v>63</v>
      </c>
      <c r="AN584" s="79" t="str">
        <f>IF(AI584="","",$AN$2)</f>
        <v>C</v>
      </c>
      <c r="AO584" s="79" t="str">
        <f>IF(N584="","",IF(N584&gt;=$AO$1/100,"O","X"))</f>
        <v>X</v>
      </c>
      <c r="AP584" s="79" t="str">
        <f>IF(I584="","",IF(I584&lt;=$AP$1,"O","X"))</f>
        <v>X</v>
      </c>
      <c r="AQ584" s="79" t="str">
        <f>IF(O584="","",IF(O584&lt;=$AQ$1,"O","X"))</f>
        <v>X</v>
      </c>
      <c r="AR584" s="79" t="str">
        <f>IF(M584="","",IF(M584&lt;=$AR$1,"O","X"))</f>
        <v>X</v>
      </c>
      <c r="AS584" s="79" t="s">
        <v>2</v>
      </c>
      <c r="AT584" s="79" t="str">
        <f>IF(OR(F584="",AI584=""),"",IF(AND((F584&lt;=85),(AI584&gt;=15)),"O","X"))</f>
        <v>X</v>
      </c>
      <c r="AU584" s="79" t="str">
        <f>IF(C584="","",IF(C584&gt;=$AU$1,"O","X"))</f>
        <v>O</v>
      </c>
      <c r="AV584" s="79" t="str">
        <f>IF(AO584="","",IF(AND(AO584="O",AP584="O",AR584="O",AT584="O",AU584="O"),"후보","X"))</f>
        <v>X</v>
      </c>
    </row>
    <row r="585" spans="1:48" s="37" customFormat="1" ht="12" x14ac:dyDescent="0.3">
      <c r="A585" s="74" t="s">
        <v>2128</v>
      </c>
      <c r="B585" s="75" t="s">
        <v>2129</v>
      </c>
      <c r="C585" s="85">
        <v>654</v>
      </c>
      <c r="D585" s="86">
        <v>123.8</v>
      </c>
      <c r="E585" s="87">
        <v>37</v>
      </c>
      <c r="F585" s="86">
        <v>101.8</v>
      </c>
      <c r="G585" s="17">
        <v>31</v>
      </c>
      <c r="H585" s="88">
        <v>158</v>
      </c>
      <c r="I585" s="89">
        <v>133000</v>
      </c>
      <c r="J585" s="89" t="s">
        <v>78</v>
      </c>
      <c r="K585" s="89">
        <v>75000</v>
      </c>
      <c r="L585" s="89" t="s">
        <v>79</v>
      </c>
      <c r="M585" s="90">
        <f>I585-K585</f>
        <v>58000</v>
      </c>
      <c r="N585" s="4">
        <f>IF(ISERROR(K585/I585),"",K585/I585)</f>
        <v>0.56390977443609025</v>
      </c>
      <c r="O585" s="91">
        <f>I585/E585</f>
        <v>3594.5945945945946</v>
      </c>
      <c r="P585" s="91">
        <f>K585/E585</f>
        <v>2027.0270270270271</v>
      </c>
      <c r="Q585" s="79">
        <v>4</v>
      </c>
      <c r="R585" s="79">
        <v>2</v>
      </c>
      <c r="S585" s="79" t="s">
        <v>72</v>
      </c>
      <c r="T585" s="5">
        <v>123</v>
      </c>
      <c r="U585" s="9"/>
      <c r="W585" s="86">
        <f t="shared" si="395"/>
        <v>123.8</v>
      </c>
      <c r="X585" s="87">
        <f t="shared" si="395"/>
        <v>37</v>
      </c>
      <c r="Y585" s="92">
        <f t="shared" si="396"/>
        <v>158</v>
      </c>
      <c r="Z585" s="90">
        <f t="shared" si="396"/>
        <v>133000</v>
      </c>
      <c r="AA585" s="90">
        <f>K585</f>
        <v>75000</v>
      </c>
      <c r="AB585" s="90">
        <f t="shared" si="392"/>
        <v>58000</v>
      </c>
      <c r="AC585" s="4">
        <f t="shared" si="392"/>
        <v>0.56390977443609025</v>
      </c>
      <c r="AD585" s="91">
        <f t="shared" si="392"/>
        <v>3594.5945945945946</v>
      </c>
      <c r="AE585" s="79" t="str">
        <f>S585</f>
        <v>계</v>
      </c>
      <c r="AF585" s="79" t="str">
        <f>Q585&amp;"/"&amp;R585</f>
        <v>4/2</v>
      </c>
      <c r="AH585" s="20" t="str">
        <f t="shared" si="393"/>
        <v>야탑동 탑대우</v>
      </c>
      <c r="AI585" s="87">
        <f t="shared" si="394"/>
        <v>37</v>
      </c>
      <c r="AJ585" s="79" t="str">
        <f>IF(AI585="","",$AJ$2)</f>
        <v>A-</v>
      </c>
      <c r="AK585" s="79" t="s">
        <v>13</v>
      </c>
      <c r="AL585" s="79" t="s">
        <v>62</v>
      </c>
      <c r="AM585" s="79" t="s">
        <v>63</v>
      </c>
      <c r="AN585" s="79" t="str">
        <f>IF(AI585="","",$AN$2)</f>
        <v>C</v>
      </c>
      <c r="AO585" s="79" t="str">
        <f>IF(N585="","",IF(N585&gt;=$AO$1/100,"O","X"))</f>
        <v>X</v>
      </c>
      <c r="AP585" s="79" t="str">
        <f>IF(I585="","",IF(I585&lt;=$AP$1,"O","X"))</f>
        <v>X</v>
      </c>
      <c r="AQ585" s="79" t="str">
        <f>IF(O585="","",IF(O585&lt;=$AQ$1,"O","X"))</f>
        <v>X</v>
      </c>
      <c r="AR585" s="79" t="str">
        <f>IF(M585="","",IF(M585&lt;=$AR$1,"O","X"))</f>
        <v>X</v>
      </c>
      <c r="AS585" s="79" t="s">
        <v>2</v>
      </c>
      <c r="AT585" s="79" t="str">
        <f>IF(OR(F585="",AI585=""),"",IF(AND((F585&lt;=85),(AI585&gt;=15)),"O","X"))</f>
        <v>X</v>
      </c>
      <c r="AU585" s="79" t="str">
        <f>IF(C585="","",IF(C585&gt;=$AU$1,"O","X"))</f>
        <v>O</v>
      </c>
      <c r="AV585" s="79" t="str">
        <f>IF(AO585="","",IF(AND(AO585="O",AP585="O",AR585="O",AT585="O",AU585="O"),"후보","X"))</f>
        <v>X</v>
      </c>
    </row>
    <row r="586" spans="1:48" s="37" customFormat="1" ht="12" x14ac:dyDescent="0.3">
      <c r="A586" s="74" t="s">
        <v>2130</v>
      </c>
      <c r="B586" s="75" t="s">
        <v>2129</v>
      </c>
      <c r="C586" s="85">
        <v>654</v>
      </c>
      <c r="D586" s="86">
        <v>158.4</v>
      </c>
      <c r="E586" s="87">
        <v>48</v>
      </c>
      <c r="F586" s="86">
        <v>134.30000000000001</v>
      </c>
      <c r="G586" s="17">
        <v>41</v>
      </c>
      <c r="H586" s="88">
        <v>394</v>
      </c>
      <c r="I586" s="89">
        <v>145000</v>
      </c>
      <c r="J586" s="89" t="s">
        <v>71</v>
      </c>
      <c r="K586" s="89">
        <v>85000</v>
      </c>
      <c r="L586" s="89" t="s">
        <v>65</v>
      </c>
      <c r="M586" s="90">
        <f>I586-K586</f>
        <v>60000</v>
      </c>
      <c r="N586" s="4">
        <f>IF(ISERROR(K586/I586),"",K586/I586)</f>
        <v>0.58620689655172409</v>
      </c>
      <c r="O586" s="91">
        <f>I586/E586</f>
        <v>3020.8333333333335</v>
      </c>
      <c r="P586" s="91">
        <f>K586/E586</f>
        <v>1770.8333333333333</v>
      </c>
      <c r="Q586" s="79">
        <v>4</v>
      </c>
      <c r="R586" s="79">
        <v>2</v>
      </c>
      <c r="S586" s="79" t="s">
        <v>72</v>
      </c>
      <c r="T586" s="5">
        <v>158</v>
      </c>
      <c r="U586" s="9"/>
      <c r="W586" s="86">
        <f t="shared" si="395"/>
        <v>158.4</v>
      </c>
      <c r="X586" s="87">
        <f t="shared" si="395"/>
        <v>48</v>
      </c>
      <c r="Y586" s="92">
        <f t="shared" si="396"/>
        <v>394</v>
      </c>
      <c r="Z586" s="90">
        <f t="shared" si="396"/>
        <v>145000</v>
      </c>
      <c r="AA586" s="90">
        <f>K586</f>
        <v>85000</v>
      </c>
      <c r="AB586" s="90">
        <f t="shared" si="392"/>
        <v>60000</v>
      </c>
      <c r="AC586" s="4">
        <f t="shared" si="392"/>
        <v>0.58620689655172409</v>
      </c>
      <c r="AD586" s="91">
        <f t="shared" si="392"/>
        <v>3020.8333333333335</v>
      </c>
      <c r="AE586" s="79" t="str">
        <f>S586</f>
        <v>계</v>
      </c>
      <c r="AF586" s="79" t="str">
        <f>Q586&amp;"/"&amp;R586</f>
        <v>4/2</v>
      </c>
      <c r="AH586" s="20" t="str">
        <f t="shared" si="393"/>
        <v>야탑동 탑대우</v>
      </c>
      <c r="AI586" s="87">
        <f t="shared" si="394"/>
        <v>48</v>
      </c>
      <c r="AJ586" s="79" t="str">
        <f>IF(AI586="","",$AJ$2)</f>
        <v>A-</v>
      </c>
      <c r="AK586" s="79" t="s">
        <v>13</v>
      </c>
      <c r="AL586" s="79" t="s">
        <v>62</v>
      </c>
      <c r="AM586" s="79" t="s">
        <v>63</v>
      </c>
      <c r="AN586" s="79" t="str">
        <f>IF(AI586="","",$AN$2)</f>
        <v>C</v>
      </c>
      <c r="AO586" s="79" t="str">
        <f>IF(N586="","",IF(N586&gt;=$AO$1/100,"O","X"))</f>
        <v>X</v>
      </c>
      <c r="AP586" s="79" t="str">
        <f>IF(I586="","",IF(I586&lt;=$AP$1,"O","X"))</f>
        <v>X</v>
      </c>
      <c r="AQ586" s="79" t="str">
        <f>IF(O586="","",IF(O586&lt;=$AQ$1,"O","X"))</f>
        <v>X</v>
      </c>
      <c r="AR586" s="79" t="str">
        <f>IF(M586="","",IF(M586&lt;=$AR$1,"O","X"))</f>
        <v>X</v>
      </c>
      <c r="AS586" s="79" t="s">
        <v>2</v>
      </c>
      <c r="AT586" s="79" t="str">
        <f>IF(OR(F586="",AI586=""),"",IF(AND((F586&lt;=85),(AI586&gt;=15)),"O","X"))</f>
        <v>X</v>
      </c>
      <c r="AU586" s="79" t="str">
        <f>IF(C586="","",IF(C586&gt;=$AU$1,"O","X"))</f>
        <v>O</v>
      </c>
      <c r="AV586" s="79" t="str">
        <f>IF(AO586="","",IF(AND(AO586="O",AP586="O",AR586="O",AT586="O",AU586="O"),"후보","X"))</f>
        <v>X</v>
      </c>
    </row>
    <row r="587" spans="1:48" s="37" customFormat="1" ht="12" x14ac:dyDescent="0.3">
      <c r="A587" s="74" t="s">
        <v>2131</v>
      </c>
      <c r="B587" s="75" t="s">
        <v>2132</v>
      </c>
      <c r="C587" s="85">
        <v>654</v>
      </c>
      <c r="D587" s="86">
        <v>190.4</v>
      </c>
      <c r="E587" s="87">
        <v>58</v>
      </c>
      <c r="F587" s="86">
        <v>163.9</v>
      </c>
      <c r="G587" s="17">
        <v>50</v>
      </c>
      <c r="H587" s="88">
        <v>68</v>
      </c>
      <c r="I587" s="89">
        <v>165000</v>
      </c>
      <c r="J587" s="89" t="s">
        <v>81</v>
      </c>
      <c r="K587" s="89">
        <v>110000</v>
      </c>
      <c r="L587" s="89" t="s">
        <v>80</v>
      </c>
      <c r="M587" s="90">
        <f>I587-K587</f>
        <v>55000</v>
      </c>
      <c r="N587" s="4">
        <f>IF(ISERROR(K587/I587),"",K587/I587)</f>
        <v>0.66666666666666663</v>
      </c>
      <c r="O587" s="91">
        <f>I587/E587</f>
        <v>2844.8275862068967</v>
      </c>
      <c r="P587" s="91">
        <f>K587/E587</f>
        <v>1896.5517241379309</v>
      </c>
      <c r="Q587" s="79">
        <v>5</v>
      </c>
      <c r="R587" s="79">
        <v>2</v>
      </c>
      <c r="S587" s="79" t="s">
        <v>72</v>
      </c>
      <c r="T587" s="5">
        <v>190</v>
      </c>
      <c r="U587" s="9"/>
      <c r="W587" s="86">
        <f t="shared" si="395"/>
        <v>190.4</v>
      </c>
      <c r="X587" s="87">
        <f t="shared" si="395"/>
        <v>58</v>
      </c>
      <c r="Y587" s="92">
        <f t="shared" si="396"/>
        <v>68</v>
      </c>
      <c r="Z587" s="90">
        <f t="shared" si="396"/>
        <v>165000</v>
      </c>
      <c r="AA587" s="90">
        <f>K587</f>
        <v>110000</v>
      </c>
      <c r="AB587" s="90">
        <f t="shared" ref="AB587:AD602" si="397">M587</f>
        <v>55000</v>
      </c>
      <c r="AC587" s="4">
        <f t="shared" si="397"/>
        <v>0.66666666666666663</v>
      </c>
      <c r="AD587" s="91">
        <f t="shared" si="397"/>
        <v>2844.8275862068967</v>
      </c>
      <c r="AE587" s="79" t="str">
        <f>S587</f>
        <v>계</v>
      </c>
      <c r="AF587" s="79" t="str">
        <f>Q587&amp;"/"&amp;R587</f>
        <v>5/2</v>
      </c>
      <c r="AH587" s="20" t="str">
        <f t="shared" si="393"/>
        <v>야탑동 탑대우</v>
      </c>
      <c r="AI587" s="87">
        <f t="shared" si="394"/>
        <v>58</v>
      </c>
      <c r="AJ587" s="79" t="str">
        <f>IF(AI587="","",$AJ$2)</f>
        <v>A-</v>
      </c>
      <c r="AK587" s="79" t="s">
        <v>13</v>
      </c>
      <c r="AL587" s="79" t="s">
        <v>62</v>
      </c>
      <c r="AM587" s="79" t="s">
        <v>63</v>
      </c>
      <c r="AN587" s="79" t="str">
        <f>IF(AI587="","",$AN$2)</f>
        <v>C</v>
      </c>
      <c r="AO587" s="79" t="str">
        <f>IF(N587="","",IF(N587&gt;=$AO$1/100,"O","X"))</f>
        <v>X</v>
      </c>
      <c r="AP587" s="79" t="str">
        <f>IF(I587="","",IF(I587&lt;=$AP$1,"O","X"))</f>
        <v>X</v>
      </c>
      <c r="AQ587" s="79" t="str">
        <f>IF(O587="","",IF(O587&lt;=$AQ$1,"O","X"))</f>
        <v>X</v>
      </c>
      <c r="AR587" s="79" t="str">
        <f>IF(M587="","",IF(M587&lt;=$AR$1,"O","X"))</f>
        <v>X</v>
      </c>
      <c r="AS587" s="79" t="s">
        <v>2</v>
      </c>
      <c r="AT587" s="79" t="str">
        <f>IF(OR(F587="",AI587=""),"",IF(AND((F587&lt;=85),(AI587&gt;=15)),"O","X"))</f>
        <v>X</v>
      </c>
      <c r="AU587" s="79" t="str">
        <f>IF(C587="","",IF(C587&gt;=$AU$1,"O","X"))</f>
        <v>O</v>
      </c>
      <c r="AV587" s="79" t="str">
        <f>IF(AO587="","",IF(AND(AO587="O",AP587="O",AR587="O",AT587="O",AU587="O"),"후보","X"))</f>
        <v>X</v>
      </c>
    </row>
    <row r="588" spans="1:48" s="37" customFormat="1" ht="12" x14ac:dyDescent="0.3">
      <c r="A588" s="74" t="s">
        <v>2133</v>
      </c>
      <c r="B588" s="75" t="s">
        <v>2134</v>
      </c>
      <c r="C588" s="85">
        <v>654</v>
      </c>
      <c r="D588" s="86">
        <v>221.1</v>
      </c>
      <c r="E588" s="87">
        <v>67</v>
      </c>
      <c r="F588" s="86">
        <v>190.4</v>
      </c>
      <c r="G588" s="17">
        <v>58</v>
      </c>
      <c r="H588" s="88">
        <v>34</v>
      </c>
      <c r="I588" s="89"/>
      <c r="J588" s="89"/>
      <c r="K588" s="89"/>
      <c r="L588" s="89"/>
      <c r="M588" s="90">
        <f>I588-K588</f>
        <v>0</v>
      </c>
      <c r="N588" s="4" t="str">
        <f>IF(ISERROR(K588/I588),"",K588/I588)</f>
        <v/>
      </c>
      <c r="O588" s="91">
        <f>I588/E588</f>
        <v>0</v>
      </c>
      <c r="P588" s="91">
        <f>K588/E588</f>
        <v>0</v>
      </c>
      <c r="Q588" s="79">
        <v>5</v>
      </c>
      <c r="R588" s="79">
        <v>2</v>
      </c>
      <c r="S588" s="79" t="s">
        <v>72</v>
      </c>
      <c r="T588" s="5">
        <v>221</v>
      </c>
      <c r="U588" s="9"/>
      <c r="W588" s="86">
        <f t="shared" si="395"/>
        <v>221.1</v>
      </c>
      <c r="X588" s="87">
        <f t="shared" si="395"/>
        <v>67</v>
      </c>
      <c r="Y588" s="92">
        <f t="shared" si="396"/>
        <v>34</v>
      </c>
      <c r="Z588" s="90">
        <f t="shared" si="396"/>
        <v>0</v>
      </c>
      <c r="AA588" s="90">
        <f>K588</f>
        <v>0</v>
      </c>
      <c r="AB588" s="90">
        <f t="shared" si="397"/>
        <v>0</v>
      </c>
      <c r="AC588" s="4" t="str">
        <f t="shared" si="397"/>
        <v/>
      </c>
      <c r="AD588" s="91">
        <f t="shared" si="397"/>
        <v>0</v>
      </c>
      <c r="AE588" s="79" t="str">
        <f>S588</f>
        <v>계</v>
      </c>
      <c r="AF588" s="79" t="str">
        <f>Q588&amp;"/"&amp;R588</f>
        <v>5/2</v>
      </c>
      <c r="AH588" s="20" t="str">
        <f t="shared" si="393"/>
        <v>야탑동 탑대우</v>
      </c>
      <c r="AI588" s="87">
        <f t="shared" si="394"/>
        <v>67</v>
      </c>
      <c r="AJ588" s="79" t="str">
        <f>IF(AI588="","",$AJ$2)</f>
        <v>A-</v>
      </c>
      <c r="AK588" s="79" t="s">
        <v>13</v>
      </c>
      <c r="AL588" s="79" t="s">
        <v>62</v>
      </c>
      <c r="AM588" s="79" t="s">
        <v>63</v>
      </c>
      <c r="AN588" s="79" t="str">
        <f>IF(AI588="","",$AN$2)</f>
        <v>C</v>
      </c>
      <c r="AO588" s="79" t="str">
        <f>IF(N588="","",IF(N588&gt;=$AO$1/100,"O","X"))</f>
        <v/>
      </c>
      <c r="AP588" s="79" t="str">
        <f>IF(I588="","",IF(I588&lt;=$AP$1,"O","X"))</f>
        <v/>
      </c>
      <c r="AQ588" s="79" t="str">
        <f>IF(O588="","",IF(O588&lt;=$AQ$1,"O","X"))</f>
        <v>O</v>
      </c>
      <c r="AR588" s="79" t="str">
        <f>IF(M588="","",IF(M588&lt;=$AR$1,"O","X"))</f>
        <v>O</v>
      </c>
      <c r="AS588" s="79" t="s">
        <v>2</v>
      </c>
      <c r="AT588" s="79" t="str">
        <f>IF(OR(F588="",AI588=""),"",IF(AND((F588&lt;=85),(AI588&gt;=15)),"O","X"))</f>
        <v>X</v>
      </c>
      <c r="AU588" s="79" t="str">
        <f>IF(C588="","",IF(C588&gt;=$AU$1,"O","X"))</f>
        <v>O</v>
      </c>
      <c r="AV588" s="79" t="str">
        <f>IF(AO588="","",IF(AND(AO588="O",AP588="O",AR588="O",AT588="O",AU588="O"),"후보","X"))</f>
        <v/>
      </c>
    </row>
    <row r="589" spans="1:48" s="37" customFormat="1" ht="12" x14ac:dyDescent="0.3">
      <c r="A589" s="74" t="s">
        <v>2135</v>
      </c>
      <c r="B589" s="75" t="s">
        <v>1817</v>
      </c>
      <c r="C589" s="85">
        <v>582</v>
      </c>
      <c r="D589" s="86">
        <v>122.1</v>
      </c>
      <c r="E589" s="87">
        <v>37</v>
      </c>
      <c r="F589" s="86">
        <v>101.9</v>
      </c>
      <c r="G589" s="17">
        <v>31</v>
      </c>
      <c r="H589" s="88">
        <v>168</v>
      </c>
      <c r="I589" s="89">
        <v>155000</v>
      </c>
      <c r="J589" s="89" t="s">
        <v>74</v>
      </c>
      <c r="K589" s="89"/>
      <c r="L589" s="89"/>
      <c r="M589" s="90">
        <f>I589-K589</f>
        <v>155000</v>
      </c>
      <c r="N589" s="4">
        <f>IF(ISERROR(K589/I589),"",K589/I589)</f>
        <v>0</v>
      </c>
      <c r="O589" s="91">
        <f>I589/E589</f>
        <v>4189.1891891891892</v>
      </c>
      <c r="P589" s="91">
        <f>K589/E589</f>
        <v>0</v>
      </c>
      <c r="Q589" s="79">
        <v>4</v>
      </c>
      <c r="R589" s="79">
        <v>2</v>
      </c>
      <c r="S589" s="79" t="s">
        <v>72</v>
      </c>
      <c r="T589" s="5">
        <v>122</v>
      </c>
      <c r="U589" s="9"/>
      <c r="W589" s="86">
        <f t="shared" si="395"/>
        <v>122.1</v>
      </c>
      <c r="X589" s="87">
        <f t="shared" si="395"/>
        <v>37</v>
      </c>
      <c r="Y589" s="92">
        <f t="shared" si="396"/>
        <v>168</v>
      </c>
      <c r="Z589" s="90">
        <f t="shared" si="396"/>
        <v>155000</v>
      </c>
      <c r="AA589" s="90">
        <f>K589</f>
        <v>0</v>
      </c>
      <c r="AB589" s="90">
        <f t="shared" si="397"/>
        <v>155000</v>
      </c>
      <c r="AC589" s="4">
        <f t="shared" si="397"/>
        <v>0</v>
      </c>
      <c r="AD589" s="91">
        <f t="shared" si="397"/>
        <v>4189.1891891891892</v>
      </c>
      <c r="AE589" s="79" t="str">
        <f>S589</f>
        <v>계</v>
      </c>
      <c r="AF589" s="79" t="str">
        <f>Q589&amp;"/"&amp;R589</f>
        <v>4/2</v>
      </c>
      <c r="AH589" s="20" t="str">
        <f t="shared" si="393"/>
        <v>야탑동 탑3단지타워빌</v>
      </c>
      <c r="AI589" s="87">
        <f t="shared" si="394"/>
        <v>37</v>
      </c>
      <c r="AJ589" s="79" t="str">
        <f>IF(AI589="","",$AJ$2)</f>
        <v>A-</v>
      </c>
      <c r="AK589" s="79" t="s">
        <v>13</v>
      </c>
      <c r="AL589" s="79" t="s">
        <v>62</v>
      </c>
      <c r="AM589" s="79" t="s">
        <v>63</v>
      </c>
      <c r="AN589" s="79" t="str">
        <f>IF(AI589="","",$AN$2)</f>
        <v>C</v>
      </c>
      <c r="AO589" s="79" t="str">
        <f>IF(N589="","",IF(N589&gt;=$AO$1/100,"O","X"))</f>
        <v>X</v>
      </c>
      <c r="AP589" s="79" t="str">
        <f>IF(I589="","",IF(I589&lt;=$AP$1,"O","X"))</f>
        <v>X</v>
      </c>
      <c r="AQ589" s="79" t="str">
        <f>IF(O589="","",IF(O589&lt;=$AQ$1,"O","X"))</f>
        <v>X</v>
      </c>
      <c r="AR589" s="79" t="str">
        <f>IF(M589="","",IF(M589&lt;=$AR$1,"O","X"))</f>
        <v>X</v>
      </c>
      <c r="AS589" s="79" t="s">
        <v>2</v>
      </c>
      <c r="AT589" s="79" t="str">
        <f>IF(OR(F589="",AI589=""),"",IF(AND((F589&lt;=85),(AI589&gt;=15)),"O","X"))</f>
        <v>X</v>
      </c>
      <c r="AU589" s="79" t="str">
        <f>IF(C589="","",IF(C589&gt;=$AU$1,"O","X"))</f>
        <v>O</v>
      </c>
      <c r="AV589" s="79" t="str">
        <f>IF(AO589="","",IF(AND(AO589="O",AP589="O",AR589="O",AT589="O",AU589="O"),"후보","X"))</f>
        <v>X</v>
      </c>
    </row>
    <row r="590" spans="1:48" s="37" customFormat="1" ht="12" x14ac:dyDescent="0.3">
      <c r="A590" s="74" t="s">
        <v>1824</v>
      </c>
      <c r="B590" s="75" t="s">
        <v>1817</v>
      </c>
      <c r="C590" s="85">
        <v>582</v>
      </c>
      <c r="D590" s="86">
        <v>154</v>
      </c>
      <c r="E590" s="87">
        <v>47</v>
      </c>
      <c r="F590" s="86">
        <v>131.4</v>
      </c>
      <c r="G590" s="17">
        <v>40</v>
      </c>
      <c r="H590" s="88">
        <v>402</v>
      </c>
      <c r="I590" s="89">
        <v>150000</v>
      </c>
      <c r="J590" s="89" t="s">
        <v>83</v>
      </c>
      <c r="K590" s="89">
        <v>100000</v>
      </c>
      <c r="L590" s="89" t="s">
        <v>69</v>
      </c>
      <c r="M590" s="90">
        <f>I590-K590</f>
        <v>50000</v>
      </c>
      <c r="N590" s="4">
        <f>IF(ISERROR(K590/I590),"",K590/I590)</f>
        <v>0.66666666666666663</v>
      </c>
      <c r="O590" s="91">
        <f>I590/E590</f>
        <v>3191.4893617021276</v>
      </c>
      <c r="P590" s="91">
        <f>K590/E590</f>
        <v>2127.6595744680849</v>
      </c>
      <c r="Q590" s="79">
        <v>4</v>
      </c>
      <c r="R590" s="79">
        <v>3</v>
      </c>
      <c r="S590" s="79" t="s">
        <v>72</v>
      </c>
      <c r="T590" s="5">
        <v>154</v>
      </c>
      <c r="U590" s="9"/>
      <c r="W590" s="86">
        <f t="shared" si="395"/>
        <v>154</v>
      </c>
      <c r="X590" s="87">
        <f t="shared" si="395"/>
        <v>47</v>
      </c>
      <c r="Y590" s="92">
        <f t="shared" si="396"/>
        <v>402</v>
      </c>
      <c r="Z590" s="90">
        <f t="shared" si="396"/>
        <v>150000</v>
      </c>
      <c r="AA590" s="90">
        <f>K590</f>
        <v>100000</v>
      </c>
      <c r="AB590" s="90">
        <f t="shared" si="397"/>
        <v>50000</v>
      </c>
      <c r="AC590" s="4">
        <f t="shared" si="397"/>
        <v>0.66666666666666663</v>
      </c>
      <c r="AD590" s="91">
        <f t="shared" si="397"/>
        <v>3191.4893617021276</v>
      </c>
      <c r="AE590" s="79" t="str">
        <f>S590</f>
        <v>계</v>
      </c>
      <c r="AF590" s="79" t="str">
        <f>Q590&amp;"/"&amp;R590</f>
        <v>4/3</v>
      </c>
      <c r="AH590" s="20" t="str">
        <f t="shared" si="393"/>
        <v>야탑동 탑3단지타워빌</v>
      </c>
      <c r="AI590" s="87">
        <f t="shared" si="394"/>
        <v>47</v>
      </c>
      <c r="AJ590" s="79" t="str">
        <f>IF(AI590="","",$AJ$2)</f>
        <v>A-</v>
      </c>
      <c r="AK590" s="79" t="s">
        <v>13</v>
      </c>
      <c r="AL590" s="79" t="s">
        <v>62</v>
      </c>
      <c r="AM590" s="79" t="s">
        <v>63</v>
      </c>
      <c r="AN590" s="79" t="str">
        <f>IF(AI590="","",$AN$2)</f>
        <v>C</v>
      </c>
      <c r="AO590" s="79" t="str">
        <f>IF(N590="","",IF(N590&gt;=$AO$1/100,"O","X"))</f>
        <v>X</v>
      </c>
      <c r="AP590" s="79" t="str">
        <f>IF(I590="","",IF(I590&lt;=$AP$1,"O","X"))</f>
        <v>X</v>
      </c>
      <c r="AQ590" s="79" t="str">
        <f>IF(O590="","",IF(O590&lt;=$AQ$1,"O","X"))</f>
        <v>X</v>
      </c>
      <c r="AR590" s="79" t="str">
        <f>IF(M590="","",IF(M590&lt;=$AR$1,"O","X"))</f>
        <v>X</v>
      </c>
      <c r="AS590" s="79" t="s">
        <v>2</v>
      </c>
      <c r="AT590" s="79" t="str">
        <f>IF(OR(F590="",AI590=""),"",IF(AND((F590&lt;=85),(AI590&gt;=15)),"O","X"))</f>
        <v>X</v>
      </c>
      <c r="AU590" s="79" t="str">
        <f>IF(C590="","",IF(C590&gt;=$AU$1,"O","X"))</f>
        <v>O</v>
      </c>
      <c r="AV590" s="79" t="str">
        <f>IF(AO590="","",IF(AND(AO590="O",AP590="O",AR590="O",AT590="O",AU590="O"),"후보","X"))</f>
        <v>X</v>
      </c>
    </row>
    <row r="591" spans="1:48" s="37" customFormat="1" ht="12" x14ac:dyDescent="0.3">
      <c r="A591" s="74" t="s">
        <v>2136</v>
      </c>
      <c r="B591" s="75" t="s">
        <v>2137</v>
      </c>
      <c r="C591" s="85">
        <v>582</v>
      </c>
      <c r="D591" s="86">
        <v>158.1</v>
      </c>
      <c r="E591" s="87">
        <v>48</v>
      </c>
      <c r="F591" s="86">
        <v>131.9</v>
      </c>
      <c r="G591" s="17">
        <v>40</v>
      </c>
      <c r="H591" s="88">
        <v>12</v>
      </c>
      <c r="I591" s="89"/>
      <c r="J591" s="89"/>
      <c r="K591" s="89"/>
      <c r="L591" s="89"/>
      <c r="M591" s="90">
        <f>I591-K591</f>
        <v>0</v>
      </c>
      <c r="N591" s="4" t="str">
        <f>IF(ISERROR(K591/I591),"",K591/I591)</f>
        <v/>
      </c>
      <c r="O591" s="91">
        <f>I591/E591</f>
        <v>0</v>
      </c>
      <c r="P591" s="91">
        <f>K591/E591</f>
        <v>0</v>
      </c>
      <c r="Q591" s="79">
        <v>4</v>
      </c>
      <c r="R591" s="79">
        <v>3</v>
      </c>
      <c r="S591" s="79" t="s">
        <v>72</v>
      </c>
      <c r="T591" s="5">
        <v>158</v>
      </c>
      <c r="U591" s="9"/>
      <c r="W591" s="86">
        <f t="shared" si="395"/>
        <v>158.1</v>
      </c>
      <c r="X591" s="87">
        <f t="shared" si="395"/>
        <v>48</v>
      </c>
      <c r="Y591" s="92">
        <f t="shared" si="396"/>
        <v>12</v>
      </c>
      <c r="Z591" s="90">
        <f t="shared" si="396"/>
        <v>0</v>
      </c>
      <c r="AA591" s="90">
        <f>K591</f>
        <v>0</v>
      </c>
      <c r="AB591" s="90">
        <f t="shared" si="397"/>
        <v>0</v>
      </c>
      <c r="AC591" s="4" t="str">
        <f t="shared" si="397"/>
        <v/>
      </c>
      <c r="AD591" s="91">
        <f t="shared" si="397"/>
        <v>0</v>
      </c>
      <c r="AE591" s="79" t="str">
        <f>S591</f>
        <v>계</v>
      </c>
      <c r="AF591" s="79" t="str">
        <f>Q591&amp;"/"&amp;R591</f>
        <v>4/3</v>
      </c>
      <c r="AH591" s="20" t="str">
        <f t="shared" si="393"/>
        <v>야탑동 탑3단지타워빌</v>
      </c>
      <c r="AI591" s="87">
        <f t="shared" si="394"/>
        <v>48</v>
      </c>
      <c r="AJ591" s="79" t="str">
        <f>IF(AI591="","",$AJ$2)</f>
        <v>A-</v>
      </c>
      <c r="AK591" s="79" t="s">
        <v>13</v>
      </c>
      <c r="AL591" s="79" t="s">
        <v>62</v>
      </c>
      <c r="AM591" s="79" t="s">
        <v>63</v>
      </c>
      <c r="AN591" s="79" t="str">
        <f>IF(AI591="","",$AN$2)</f>
        <v>C</v>
      </c>
      <c r="AO591" s="79" t="str">
        <f>IF(N591="","",IF(N591&gt;=$AO$1/100,"O","X"))</f>
        <v/>
      </c>
      <c r="AP591" s="79" t="str">
        <f>IF(I591="","",IF(I591&lt;=$AP$1,"O","X"))</f>
        <v/>
      </c>
      <c r="AQ591" s="79" t="str">
        <f>IF(O591="","",IF(O591&lt;=$AQ$1,"O","X"))</f>
        <v>O</v>
      </c>
      <c r="AR591" s="79" t="str">
        <f>IF(M591="","",IF(M591&lt;=$AR$1,"O","X"))</f>
        <v>O</v>
      </c>
      <c r="AS591" s="79" t="s">
        <v>2</v>
      </c>
      <c r="AT591" s="79" t="str">
        <f>IF(OR(F591="",AI591=""),"",IF(AND((F591&lt;=85),(AI591&gt;=15)),"O","X"))</f>
        <v>X</v>
      </c>
      <c r="AU591" s="79" t="str">
        <f>IF(C591="","",IF(C591&gt;=$AU$1,"O","X"))</f>
        <v>O</v>
      </c>
      <c r="AV591" s="79" t="str">
        <f>IF(AO591="","",IF(AND(AO591="O",AP591="O",AR591="O",AT591="O",AU591="O"),"후보","X"))</f>
        <v/>
      </c>
    </row>
    <row r="592" spans="1:48" s="37" customFormat="1" ht="12" x14ac:dyDescent="0.3">
      <c r="A592" s="74" t="s">
        <v>2138</v>
      </c>
      <c r="B592" s="75" t="s">
        <v>2139</v>
      </c>
      <c r="C592" s="85">
        <v>2136</v>
      </c>
      <c r="D592" s="86">
        <v>54.4</v>
      </c>
      <c r="E592" s="87">
        <v>16</v>
      </c>
      <c r="F592" s="86">
        <v>41.8</v>
      </c>
      <c r="G592" s="17">
        <v>13</v>
      </c>
      <c r="H592" s="88">
        <v>274</v>
      </c>
      <c r="I592" s="89">
        <v>70000</v>
      </c>
      <c r="J592" s="89" t="s">
        <v>64</v>
      </c>
      <c r="K592" s="89">
        <v>35500</v>
      </c>
      <c r="L592" s="89" t="s">
        <v>66</v>
      </c>
      <c r="M592" s="90">
        <f t="shared" ref="M592:M600" si="398">I592-K592</f>
        <v>34500</v>
      </c>
      <c r="N592" s="4">
        <f t="shared" ref="N592:N600" si="399">IF(ISERROR(K592/I592),"",K592/I592)</f>
        <v>0.50714285714285712</v>
      </c>
      <c r="O592" s="91">
        <f t="shared" ref="O592:O600" si="400">I592/E592</f>
        <v>4375</v>
      </c>
      <c r="P592" s="91">
        <f t="shared" ref="P592:P600" si="401">K592/E592</f>
        <v>2218.75</v>
      </c>
      <c r="Q592" s="79">
        <v>2</v>
      </c>
      <c r="R592" s="79">
        <v>1</v>
      </c>
      <c r="S592" s="79" t="s">
        <v>61</v>
      </c>
      <c r="T592" s="5">
        <v>54</v>
      </c>
      <c r="U592" s="9"/>
      <c r="W592" s="86">
        <f t="shared" si="395"/>
        <v>54.4</v>
      </c>
      <c r="X592" s="87">
        <f t="shared" si="395"/>
        <v>16</v>
      </c>
      <c r="Y592" s="92">
        <f t="shared" si="396"/>
        <v>274</v>
      </c>
      <c r="Z592" s="90">
        <f t="shared" si="396"/>
        <v>70000</v>
      </c>
      <c r="AA592" s="90">
        <f t="shared" ref="AA592:AA600" si="402">K592</f>
        <v>35500</v>
      </c>
      <c r="AB592" s="90">
        <f t="shared" si="397"/>
        <v>34500</v>
      </c>
      <c r="AC592" s="4">
        <f t="shared" si="397"/>
        <v>0.50714285714285712</v>
      </c>
      <c r="AD592" s="91">
        <f t="shared" si="397"/>
        <v>4375</v>
      </c>
      <c r="AE592" s="79" t="str">
        <f t="shared" ref="AE592:AE600" si="403">S592</f>
        <v>복</v>
      </c>
      <c r="AF592" s="79" t="str">
        <f t="shared" ref="AF592:AF600" si="404">Q592&amp;"/"&amp;R592</f>
        <v>2/1</v>
      </c>
      <c r="AH592" s="20" t="str">
        <f t="shared" si="393"/>
        <v>야탑동 장미8단지현대</v>
      </c>
      <c r="AI592" s="87">
        <f t="shared" si="394"/>
        <v>16</v>
      </c>
      <c r="AJ592" s="79" t="str">
        <f t="shared" ref="AJ592:AJ600" si="405">IF(AI592="","",$AJ$2)</f>
        <v>A-</v>
      </c>
      <c r="AK592" s="79" t="s">
        <v>13</v>
      </c>
      <c r="AL592" s="79" t="s">
        <v>62</v>
      </c>
      <c r="AM592" s="79" t="s">
        <v>63</v>
      </c>
      <c r="AN592" s="79" t="str">
        <f t="shared" ref="AN592:AN600" si="406">IF(AI592="","",$AN$2)</f>
        <v>C</v>
      </c>
      <c r="AO592" s="79" t="str">
        <f t="shared" ref="AO592:AO600" si="407">IF(N592="","",IF(N592&gt;=$AO$1/100,"O","X"))</f>
        <v>X</v>
      </c>
      <c r="AP592" s="79" t="str">
        <f t="shared" ref="AP592:AP600" si="408">IF(I592="","",IF(I592&lt;=$AP$1,"O","X"))</f>
        <v>X</v>
      </c>
      <c r="AQ592" s="79" t="str">
        <f t="shared" ref="AQ592:AQ600" si="409">IF(O592="","",IF(O592&lt;=$AQ$1,"O","X"))</f>
        <v>X</v>
      </c>
      <c r="AR592" s="79" t="str">
        <f t="shared" ref="AR592:AR600" si="410">IF(M592="","",IF(M592&lt;=$AR$1,"O","X"))</f>
        <v>X</v>
      </c>
      <c r="AS592" s="79" t="s">
        <v>2</v>
      </c>
      <c r="AT592" s="79" t="str">
        <f t="shared" ref="AT592:AT600" si="411">IF(OR(F592="",AI592=""),"",IF(AND((F592&lt;=85),(AI592&gt;=15)),"O","X"))</f>
        <v>O</v>
      </c>
      <c r="AU592" s="79" t="str">
        <f t="shared" ref="AU592:AU600" si="412">IF(C592="","",IF(C592&gt;=$AU$1,"O","X"))</f>
        <v>O</v>
      </c>
      <c r="AV592" s="79" t="str">
        <f t="shared" ref="AV592:AV600" si="413">IF(AO592="","",IF(AND(AO592="O",AP592="O",AR592="O",AT592="O",AU592="O"),"후보","X"))</f>
        <v>X</v>
      </c>
    </row>
    <row r="593" spans="1:48" s="37" customFormat="1" ht="12" x14ac:dyDescent="0.3">
      <c r="A593" s="74" t="s">
        <v>2140</v>
      </c>
      <c r="B593" s="75" t="s">
        <v>2141</v>
      </c>
      <c r="C593" s="85">
        <v>2136</v>
      </c>
      <c r="D593" s="86">
        <v>75.8</v>
      </c>
      <c r="E593" s="87">
        <v>23</v>
      </c>
      <c r="F593" s="86">
        <v>59.4</v>
      </c>
      <c r="G593" s="17">
        <v>18</v>
      </c>
      <c r="H593" s="88">
        <v>150</v>
      </c>
      <c r="I593" s="89">
        <v>94000</v>
      </c>
      <c r="J593" s="89" t="s">
        <v>64</v>
      </c>
      <c r="K593" s="89">
        <v>45000</v>
      </c>
      <c r="L593" s="89" t="s">
        <v>65</v>
      </c>
      <c r="M593" s="90">
        <f t="shared" si="398"/>
        <v>49000</v>
      </c>
      <c r="N593" s="4">
        <f t="shared" si="399"/>
        <v>0.47872340425531917</v>
      </c>
      <c r="O593" s="91">
        <f t="shared" si="400"/>
        <v>4086.9565217391305</v>
      </c>
      <c r="P593" s="91">
        <f t="shared" si="401"/>
        <v>1956.5217391304348</v>
      </c>
      <c r="Q593" s="79">
        <v>3</v>
      </c>
      <c r="R593" s="79">
        <v>1</v>
      </c>
      <c r="S593" s="79" t="s">
        <v>61</v>
      </c>
      <c r="T593" s="5">
        <v>75</v>
      </c>
      <c r="U593" s="9"/>
      <c r="W593" s="86">
        <f t="shared" si="395"/>
        <v>75.8</v>
      </c>
      <c r="X593" s="87">
        <f t="shared" si="395"/>
        <v>23</v>
      </c>
      <c r="Y593" s="92">
        <f t="shared" si="396"/>
        <v>150</v>
      </c>
      <c r="Z593" s="90">
        <f t="shared" si="396"/>
        <v>94000</v>
      </c>
      <c r="AA593" s="90">
        <f t="shared" si="402"/>
        <v>45000</v>
      </c>
      <c r="AB593" s="90">
        <f t="shared" si="397"/>
        <v>49000</v>
      </c>
      <c r="AC593" s="4">
        <f t="shared" si="397"/>
        <v>0.47872340425531917</v>
      </c>
      <c r="AD593" s="91">
        <f t="shared" si="397"/>
        <v>4086.9565217391305</v>
      </c>
      <c r="AE593" s="79" t="str">
        <f t="shared" si="403"/>
        <v>복</v>
      </c>
      <c r="AF593" s="79" t="str">
        <f t="shared" si="404"/>
        <v>3/1</v>
      </c>
      <c r="AH593" s="20" t="str">
        <f t="shared" si="393"/>
        <v>야탑동 장미8단지현대</v>
      </c>
      <c r="AI593" s="87">
        <f t="shared" si="394"/>
        <v>23</v>
      </c>
      <c r="AJ593" s="79" t="str">
        <f t="shared" si="405"/>
        <v>A-</v>
      </c>
      <c r="AK593" s="79" t="s">
        <v>13</v>
      </c>
      <c r="AL593" s="79" t="s">
        <v>62</v>
      </c>
      <c r="AM593" s="79" t="s">
        <v>63</v>
      </c>
      <c r="AN593" s="79" t="str">
        <f t="shared" si="406"/>
        <v>C</v>
      </c>
      <c r="AO593" s="79" t="str">
        <f t="shared" si="407"/>
        <v>X</v>
      </c>
      <c r="AP593" s="79" t="str">
        <f t="shared" si="408"/>
        <v>X</v>
      </c>
      <c r="AQ593" s="79" t="str">
        <f t="shared" si="409"/>
        <v>X</v>
      </c>
      <c r="AR593" s="79" t="str">
        <f t="shared" si="410"/>
        <v>X</v>
      </c>
      <c r="AS593" s="79" t="s">
        <v>2</v>
      </c>
      <c r="AT593" s="79" t="str">
        <f t="shared" si="411"/>
        <v>O</v>
      </c>
      <c r="AU593" s="79" t="str">
        <f t="shared" si="412"/>
        <v>O</v>
      </c>
      <c r="AV593" s="79" t="str">
        <f t="shared" si="413"/>
        <v>X</v>
      </c>
    </row>
    <row r="594" spans="1:48" s="37" customFormat="1" ht="12" x14ac:dyDescent="0.3">
      <c r="A594" s="74" t="s">
        <v>2142</v>
      </c>
      <c r="B594" s="75" t="s">
        <v>2143</v>
      </c>
      <c r="C594" s="85">
        <v>2136</v>
      </c>
      <c r="D594" s="86">
        <v>90.3</v>
      </c>
      <c r="E594" s="87">
        <v>27</v>
      </c>
      <c r="F594" s="86">
        <v>74.599999999999994</v>
      </c>
      <c r="G594" s="17">
        <v>23</v>
      </c>
      <c r="H594" s="88">
        <v>240</v>
      </c>
      <c r="I594" s="89">
        <v>105000</v>
      </c>
      <c r="J594" s="89" t="s">
        <v>71</v>
      </c>
      <c r="K594" s="89">
        <v>61000</v>
      </c>
      <c r="L594" s="89" t="s">
        <v>65</v>
      </c>
      <c r="M594" s="90">
        <f t="shared" si="398"/>
        <v>44000</v>
      </c>
      <c r="N594" s="4">
        <f t="shared" si="399"/>
        <v>0.580952380952381</v>
      </c>
      <c r="O594" s="91">
        <f t="shared" si="400"/>
        <v>3888.8888888888887</v>
      </c>
      <c r="P594" s="91">
        <f t="shared" si="401"/>
        <v>2259.2592592592591</v>
      </c>
      <c r="Q594" s="79">
        <v>3</v>
      </c>
      <c r="R594" s="79">
        <v>1</v>
      </c>
      <c r="S594" s="79" t="s">
        <v>72</v>
      </c>
      <c r="T594" s="5">
        <v>90</v>
      </c>
      <c r="U594" s="9"/>
      <c r="W594" s="86">
        <f t="shared" si="395"/>
        <v>90.3</v>
      </c>
      <c r="X594" s="87">
        <f t="shared" si="395"/>
        <v>27</v>
      </c>
      <c r="Y594" s="92">
        <f t="shared" si="396"/>
        <v>240</v>
      </c>
      <c r="Z594" s="90">
        <f t="shared" si="396"/>
        <v>105000</v>
      </c>
      <c r="AA594" s="90">
        <f t="shared" si="402"/>
        <v>61000</v>
      </c>
      <c r="AB594" s="90">
        <f t="shared" si="397"/>
        <v>44000</v>
      </c>
      <c r="AC594" s="4">
        <f t="shared" si="397"/>
        <v>0.580952380952381</v>
      </c>
      <c r="AD594" s="91">
        <f t="shared" si="397"/>
        <v>3888.8888888888887</v>
      </c>
      <c r="AE594" s="79" t="str">
        <f t="shared" si="403"/>
        <v>계</v>
      </c>
      <c r="AF594" s="79" t="str">
        <f t="shared" si="404"/>
        <v>3/1</v>
      </c>
      <c r="AH594" s="20" t="str">
        <f t="shared" si="393"/>
        <v>야탑동 장미8단지현대</v>
      </c>
      <c r="AI594" s="87">
        <f t="shared" si="394"/>
        <v>27</v>
      </c>
      <c r="AJ594" s="79" t="str">
        <f t="shared" si="405"/>
        <v>A-</v>
      </c>
      <c r="AK594" s="79" t="s">
        <v>13</v>
      </c>
      <c r="AL594" s="79" t="s">
        <v>62</v>
      </c>
      <c r="AM594" s="79" t="s">
        <v>63</v>
      </c>
      <c r="AN594" s="79" t="str">
        <f t="shared" si="406"/>
        <v>C</v>
      </c>
      <c r="AO594" s="79" t="str">
        <f t="shared" si="407"/>
        <v>X</v>
      </c>
      <c r="AP594" s="79" t="str">
        <f t="shared" si="408"/>
        <v>X</v>
      </c>
      <c r="AQ594" s="79" t="str">
        <f t="shared" si="409"/>
        <v>X</v>
      </c>
      <c r="AR594" s="79" t="str">
        <f t="shared" si="410"/>
        <v>X</v>
      </c>
      <c r="AS594" s="79" t="s">
        <v>2</v>
      </c>
      <c r="AT594" s="79" t="str">
        <f t="shared" si="411"/>
        <v>O</v>
      </c>
      <c r="AU594" s="79" t="str">
        <f t="shared" si="412"/>
        <v>O</v>
      </c>
      <c r="AV594" s="79" t="str">
        <f t="shared" si="413"/>
        <v>X</v>
      </c>
    </row>
    <row r="595" spans="1:48" s="37" customFormat="1" ht="12" x14ac:dyDescent="0.3">
      <c r="A595" s="74" t="s">
        <v>2140</v>
      </c>
      <c r="B595" s="75" t="s">
        <v>1826</v>
      </c>
      <c r="C595" s="85">
        <v>2136</v>
      </c>
      <c r="D595" s="86">
        <v>91</v>
      </c>
      <c r="E595" s="87">
        <v>28</v>
      </c>
      <c r="F595" s="86">
        <v>75.2</v>
      </c>
      <c r="G595" s="17">
        <v>23</v>
      </c>
      <c r="H595" s="88">
        <v>270</v>
      </c>
      <c r="I595" s="89">
        <v>113000</v>
      </c>
      <c r="J595" s="89" t="s">
        <v>78</v>
      </c>
      <c r="K595" s="89">
        <v>65000</v>
      </c>
      <c r="L595" s="89" t="s">
        <v>64</v>
      </c>
      <c r="M595" s="90">
        <f t="shared" si="398"/>
        <v>48000</v>
      </c>
      <c r="N595" s="4">
        <f t="shared" si="399"/>
        <v>0.5752212389380531</v>
      </c>
      <c r="O595" s="91">
        <f t="shared" si="400"/>
        <v>4035.7142857142858</v>
      </c>
      <c r="P595" s="91">
        <f t="shared" si="401"/>
        <v>2321.4285714285716</v>
      </c>
      <c r="Q595" s="79">
        <v>3</v>
      </c>
      <c r="R595" s="79">
        <v>1</v>
      </c>
      <c r="S595" s="79" t="s">
        <v>72</v>
      </c>
      <c r="T595" s="5">
        <v>91</v>
      </c>
      <c r="U595" s="9"/>
      <c r="W595" s="86">
        <f t="shared" si="395"/>
        <v>91</v>
      </c>
      <c r="X595" s="87">
        <f t="shared" si="395"/>
        <v>28</v>
      </c>
      <c r="Y595" s="92">
        <f t="shared" si="396"/>
        <v>270</v>
      </c>
      <c r="Z595" s="90">
        <f t="shared" si="396"/>
        <v>113000</v>
      </c>
      <c r="AA595" s="90">
        <f t="shared" si="402"/>
        <v>65000</v>
      </c>
      <c r="AB595" s="90">
        <f t="shared" si="397"/>
        <v>48000</v>
      </c>
      <c r="AC595" s="4">
        <f t="shared" si="397"/>
        <v>0.5752212389380531</v>
      </c>
      <c r="AD595" s="91">
        <f t="shared" si="397"/>
        <v>4035.7142857142858</v>
      </c>
      <c r="AE595" s="79" t="str">
        <f t="shared" si="403"/>
        <v>계</v>
      </c>
      <c r="AF595" s="79" t="str">
        <f t="shared" si="404"/>
        <v>3/1</v>
      </c>
      <c r="AH595" s="20" t="str">
        <f t="shared" si="393"/>
        <v>야탑동 장미8단지현대</v>
      </c>
      <c r="AI595" s="87">
        <f t="shared" si="394"/>
        <v>28</v>
      </c>
      <c r="AJ595" s="79" t="str">
        <f t="shared" si="405"/>
        <v>A-</v>
      </c>
      <c r="AK595" s="79" t="s">
        <v>13</v>
      </c>
      <c r="AL595" s="79" t="s">
        <v>62</v>
      </c>
      <c r="AM595" s="79" t="s">
        <v>63</v>
      </c>
      <c r="AN595" s="79" t="str">
        <f t="shared" si="406"/>
        <v>C</v>
      </c>
      <c r="AO595" s="79" t="str">
        <f t="shared" si="407"/>
        <v>X</v>
      </c>
      <c r="AP595" s="79" t="str">
        <f t="shared" si="408"/>
        <v>X</v>
      </c>
      <c r="AQ595" s="79" t="str">
        <f t="shared" si="409"/>
        <v>X</v>
      </c>
      <c r="AR595" s="79" t="str">
        <f t="shared" si="410"/>
        <v>X</v>
      </c>
      <c r="AS595" s="79" t="s">
        <v>2</v>
      </c>
      <c r="AT595" s="79" t="str">
        <f t="shared" si="411"/>
        <v>O</v>
      </c>
      <c r="AU595" s="79" t="str">
        <f t="shared" si="412"/>
        <v>O</v>
      </c>
      <c r="AV595" s="79" t="str">
        <f t="shared" si="413"/>
        <v>X</v>
      </c>
    </row>
    <row r="596" spans="1:48" s="37" customFormat="1" ht="12" x14ac:dyDescent="0.3">
      <c r="A596" s="74" t="s">
        <v>2144</v>
      </c>
      <c r="B596" s="75" t="s">
        <v>2145</v>
      </c>
      <c r="C596" s="85">
        <v>2136</v>
      </c>
      <c r="D596" s="86">
        <v>102.2</v>
      </c>
      <c r="E596" s="87">
        <v>31</v>
      </c>
      <c r="F596" s="86">
        <v>85</v>
      </c>
      <c r="G596" s="17">
        <v>26</v>
      </c>
      <c r="H596" s="88">
        <v>450</v>
      </c>
      <c r="I596" s="89">
        <v>114000</v>
      </c>
      <c r="J596" s="89" t="s">
        <v>81</v>
      </c>
      <c r="K596" s="89">
        <v>60000</v>
      </c>
      <c r="L596" s="89" t="s">
        <v>79</v>
      </c>
      <c r="M596" s="90">
        <f t="shared" si="398"/>
        <v>54000</v>
      </c>
      <c r="N596" s="4">
        <f t="shared" si="399"/>
        <v>0.52631578947368418</v>
      </c>
      <c r="O596" s="91">
        <f t="shared" si="400"/>
        <v>3677.4193548387098</v>
      </c>
      <c r="P596" s="91">
        <f t="shared" si="401"/>
        <v>1935.483870967742</v>
      </c>
      <c r="Q596" s="79">
        <v>3</v>
      </c>
      <c r="R596" s="79">
        <v>2</v>
      </c>
      <c r="S596" s="79" t="s">
        <v>72</v>
      </c>
      <c r="T596" s="5" t="s">
        <v>274</v>
      </c>
      <c r="U596" s="9"/>
      <c r="W596" s="86">
        <f t="shared" si="395"/>
        <v>102.2</v>
      </c>
      <c r="X596" s="87">
        <f t="shared" si="395"/>
        <v>31</v>
      </c>
      <c r="Y596" s="92">
        <f t="shared" si="396"/>
        <v>450</v>
      </c>
      <c r="Z596" s="90">
        <f t="shared" si="396"/>
        <v>114000</v>
      </c>
      <c r="AA596" s="90">
        <f t="shared" si="402"/>
        <v>60000</v>
      </c>
      <c r="AB596" s="90">
        <f t="shared" si="397"/>
        <v>54000</v>
      </c>
      <c r="AC596" s="4">
        <f t="shared" si="397"/>
        <v>0.52631578947368418</v>
      </c>
      <c r="AD596" s="91">
        <f t="shared" si="397"/>
        <v>3677.4193548387098</v>
      </c>
      <c r="AE596" s="79" t="str">
        <f t="shared" si="403"/>
        <v>계</v>
      </c>
      <c r="AF596" s="79" t="str">
        <f t="shared" si="404"/>
        <v>3/2</v>
      </c>
      <c r="AH596" s="20" t="str">
        <f t="shared" si="393"/>
        <v>야탑동 장미8단지현대</v>
      </c>
      <c r="AI596" s="87">
        <f t="shared" si="394"/>
        <v>31</v>
      </c>
      <c r="AJ596" s="79" t="str">
        <f t="shared" si="405"/>
        <v>A-</v>
      </c>
      <c r="AK596" s="79" t="s">
        <v>13</v>
      </c>
      <c r="AL596" s="79" t="s">
        <v>62</v>
      </c>
      <c r="AM596" s="79" t="s">
        <v>63</v>
      </c>
      <c r="AN596" s="79" t="str">
        <f t="shared" si="406"/>
        <v>C</v>
      </c>
      <c r="AO596" s="79" t="str">
        <f t="shared" si="407"/>
        <v>X</v>
      </c>
      <c r="AP596" s="79" t="str">
        <f t="shared" si="408"/>
        <v>X</v>
      </c>
      <c r="AQ596" s="79" t="str">
        <f t="shared" si="409"/>
        <v>X</v>
      </c>
      <c r="AR596" s="79" t="str">
        <f t="shared" si="410"/>
        <v>X</v>
      </c>
      <c r="AS596" s="79" t="s">
        <v>2</v>
      </c>
      <c r="AT596" s="79" t="str">
        <f t="shared" si="411"/>
        <v>O</v>
      </c>
      <c r="AU596" s="79" t="str">
        <f t="shared" si="412"/>
        <v>O</v>
      </c>
      <c r="AV596" s="79" t="str">
        <f t="shared" si="413"/>
        <v>X</v>
      </c>
    </row>
    <row r="597" spans="1:48" s="37" customFormat="1" ht="12" x14ac:dyDescent="0.3">
      <c r="A597" s="74" t="s">
        <v>2144</v>
      </c>
      <c r="B597" s="75" t="s">
        <v>2145</v>
      </c>
      <c r="C597" s="85">
        <v>2136</v>
      </c>
      <c r="D597" s="86">
        <v>102</v>
      </c>
      <c r="E597" s="87">
        <v>31</v>
      </c>
      <c r="F597" s="86">
        <v>84.8</v>
      </c>
      <c r="G597" s="17">
        <v>26</v>
      </c>
      <c r="H597" s="88">
        <v>300</v>
      </c>
      <c r="I597" s="89">
        <v>111000</v>
      </c>
      <c r="J597" s="89" t="s">
        <v>66</v>
      </c>
      <c r="K597" s="89">
        <v>55000</v>
      </c>
      <c r="L597" s="89" t="s">
        <v>66</v>
      </c>
      <c r="M597" s="90">
        <f t="shared" si="398"/>
        <v>56000</v>
      </c>
      <c r="N597" s="4">
        <f t="shared" si="399"/>
        <v>0.49549549549549549</v>
      </c>
      <c r="O597" s="91">
        <f t="shared" si="400"/>
        <v>3580.6451612903224</v>
      </c>
      <c r="P597" s="91">
        <f t="shared" si="401"/>
        <v>1774.1935483870968</v>
      </c>
      <c r="Q597" s="79">
        <v>3</v>
      </c>
      <c r="R597" s="79">
        <v>2</v>
      </c>
      <c r="S597" s="79" t="s">
        <v>72</v>
      </c>
      <c r="T597" s="5" t="s">
        <v>275</v>
      </c>
      <c r="U597" s="9"/>
      <c r="W597" s="86">
        <f t="shared" ref="W597:X600" si="414">D597</f>
        <v>102</v>
      </c>
      <c r="X597" s="87">
        <f t="shared" si="414"/>
        <v>31</v>
      </c>
      <c r="Y597" s="92">
        <f t="shared" ref="Y597:Z600" si="415">H597</f>
        <v>300</v>
      </c>
      <c r="Z597" s="90">
        <f t="shared" si="415"/>
        <v>111000</v>
      </c>
      <c r="AA597" s="90">
        <f t="shared" si="402"/>
        <v>55000</v>
      </c>
      <c r="AB597" s="90">
        <f t="shared" si="397"/>
        <v>56000</v>
      </c>
      <c r="AC597" s="4">
        <f t="shared" si="397"/>
        <v>0.49549549549549549</v>
      </c>
      <c r="AD597" s="91">
        <f t="shared" si="397"/>
        <v>3580.6451612903224</v>
      </c>
      <c r="AE597" s="79" t="str">
        <f t="shared" si="403"/>
        <v>계</v>
      </c>
      <c r="AF597" s="79" t="str">
        <f t="shared" si="404"/>
        <v>3/2</v>
      </c>
      <c r="AH597" s="20" t="str">
        <f t="shared" si="393"/>
        <v>야탑동 장미8단지현대</v>
      </c>
      <c r="AI597" s="87">
        <f t="shared" si="394"/>
        <v>31</v>
      </c>
      <c r="AJ597" s="79" t="str">
        <f t="shared" si="405"/>
        <v>A-</v>
      </c>
      <c r="AK597" s="79" t="s">
        <v>13</v>
      </c>
      <c r="AL597" s="79" t="s">
        <v>62</v>
      </c>
      <c r="AM597" s="79" t="s">
        <v>63</v>
      </c>
      <c r="AN597" s="79" t="str">
        <f t="shared" si="406"/>
        <v>C</v>
      </c>
      <c r="AO597" s="79" t="str">
        <f t="shared" si="407"/>
        <v>X</v>
      </c>
      <c r="AP597" s="79" t="str">
        <f t="shared" si="408"/>
        <v>X</v>
      </c>
      <c r="AQ597" s="79" t="str">
        <f t="shared" si="409"/>
        <v>X</v>
      </c>
      <c r="AR597" s="79" t="str">
        <f t="shared" si="410"/>
        <v>X</v>
      </c>
      <c r="AS597" s="79" t="s">
        <v>2</v>
      </c>
      <c r="AT597" s="79" t="str">
        <f t="shared" si="411"/>
        <v>O</v>
      </c>
      <c r="AU597" s="79" t="str">
        <f t="shared" si="412"/>
        <v>O</v>
      </c>
      <c r="AV597" s="79" t="str">
        <f t="shared" si="413"/>
        <v>X</v>
      </c>
    </row>
    <row r="598" spans="1:48" s="37" customFormat="1" ht="12" x14ac:dyDescent="0.3">
      <c r="A598" s="74" t="s">
        <v>2144</v>
      </c>
      <c r="B598" s="75" t="s">
        <v>2145</v>
      </c>
      <c r="C598" s="85">
        <v>2136</v>
      </c>
      <c r="D598" s="86">
        <v>121.2</v>
      </c>
      <c r="E598" s="87">
        <v>37</v>
      </c>
      <c r="F598" s="86">
        <v>102</v>
      </c>
      <c r="G598" s="17">
        <v>31</v>
      </c>
      <c r="H598" s="88">
        <v>60</v>
      </c>
      <c r="I598" s="89">
        <v>130000</v>
      </c>
      <c r="J598" s="89" t="s">
        <v>81</v>
      </c>
      <c r="K598" s="89">
        <v>79000</v>
      </c>
      <c r="L598" s="89" t="s">
        <v>81</v>
      </c>
      <c r="M598" s="90">
        <f t="shared" si="398"/>
        <v>51000</v>
      </c>
      <c r="N598" s="4">
        <f t="shared" si="399"/>
        <v>0.60769230769230764</v>
      </c>
      <c r="O598" s="91">
        <f t="shared" si="400"/>
        <v>3513.5135135135133</v>
      </c>
      <c r="P598" s="91">
        <f t="shared" si="401"/>
        <v>2135.135135135135</v>
      </c>
      <c r="Q598" s="79">
        <v>4</v>
      </c>
      <c r="R598" s="79">
        <v>2</v>
      </c>
      <c r="S598" s="79" t="s">
        <v>72</v>
      </c>
      <c r="T598" s="5">
        <v>121</v>
      </c>
      <c r="U598" s="9"/>
      <c r="W598" s="86">
        <f t="shared" si="414"/>
        <v>121.2</v>
      </c>
      <c r="X598" s="87">
        <f t="shared" si="414"/>
        <v>37</v>
      </c>
      <c r="Y598" s="92">
        <f t="shared" si="415"/>
        <v>60</v>
      </c>
      <c r="Z598" s="90">
        <f t="shared" si="415"/>
        <v>130000</v>
      </c>
      <c r="AA598" s="90">
        <f t="shared" si="402"/>
        <v>79000</v>
      </c>
      <c r="AB598" s="90">
        <f t="shared" si="397"/>
        <v>51000</v>
      </c>
      <c r="AC598" s="4">
        <f t="shared" si="397"/>
        <v>0.60769230769230764</v>
      </c>
      <c r="AD598" s="91">
        <f t="shared" si="397"/>
        <v>3513.5135135135133</v>
      </c>
      <c r="AE598" s="79" t="str">
        <f t="shared" si="403"/>
        <v>계</v>
      </c>
      <c r="AF598" s="79" t="str">
        <f t="shared" si="404"/>
        <v>4/2</v>
      </c>
      <c r="AH598" s="20" t="str">
        <f t="shared" si="393"/>
        <v>야탑동 장미8단지현대</v>
      </c>
      <c r="AI598" s="87">
        <f t="shared" si="394"/>
        <v>37</v>
      </c>
      <c r="AJ598" s="79" t="str">
        <f t="shared" si="405"/>
        <v>A-</v>
      </c>
      <c r="AK598" s="79" t="s">
        <v>13</v>
      </c>
      <c r="AL598" s="79" t="s">
        <v>62</v>
      </c>
      <c r="AM598" s="79" t="s">
        <v>63</v>
      </c>
      <c r="AN598" s="79" t="str">
        <f t="shared" si="406"/>
        <v>C</v>
      </c>
      <c r="AO598" s="79" t="str">
        <f t="shared" si="407"/>
        <v>X</v>
      </c>
      <c r="AP598" s="79" t="str">
        <f t="shared" si="408"/>
        <v>X</v>
      </c>
      <c r="AQ598" s="79" t="str">
        <f t="shared" si="409"/>
        <v>X</v>
      </c>
      <c r="AR598" s="79" t="str">
        <f t="shared" si="410"/>
        <v>X</v>
      </c>
      <c r="AS598" s="79" t="s">
        <v>2</v>
      </c>
      <c r="AT598" s="79" t="str">
        <f t="shared" si="411"/>
        <v>X</v>
      </c>
      <c r="AU598" s="79" t="str">
        <f t="shared" si="412"/>
        <v>O</v>
      </c>
      <c r="AV598" s="79" t="str">
        <f t="shared" si="413"/>
        <v>X</v>
      </c>
    </row>
    <row r="599" spans="1:48" s="37" customFormat="1" ht="12" x14ac:dyDescent="0.3">
      <c r="A599" s="74" t="s">
        <v>1827</v>
      </c>
      <c r="B599" s="75" t="s">
        <v>1826</v>
      </c>
      <c r="C599" s="85">
        <v>2136</v>
      </c>
      <c r="D599" s="86">
        <v>124.3</v>
      </c>
      <c r="E599" s="87">
        <v>38</v>
      </c>
      <c r="F599" s="86">
        <v>102</v>
      </c>
      <c r="G599" s="17">
        <v>31</v>
      </c>
      <c r="H599" s="88">
        <v>72</v>
      </c>
      <c r="I599" s="89"/>
      <c r="J599" s="89"/>
      <c r="K599" s="89"/>
      <c r="L599" s="89"/>
      <c r="M599" s="90">
        <f t="shared" si="398"/>
        <v>0</v>
      </c>
      <c r="N599" s="4" t="str">
        <f t="shared" si="399"/>
        <v/>
      </c>
      <c r="O599" s="91">
        <f t="shared" si="400"/>
        <v>0</v>
      </c>
      <c r="P599" s="91">
        <f t="shared" si="401"/>
        <v>0</v>
      </c>
      <c r="Q599" s="79">
        <v>4</v>
      </c>
      <c r="R599" s="79">
        <v>2</v>
      </c>
      <c r="S599" s="79" t="s">
        <v>72</v>
      </c>
      <c r="T599" s="5">
        <v>124</v>
      </c>
      <c r="U599" s="9"/>
      <c r="W599" s="86">
        <f t="shared" si="414"/>
        <v>124.3</v>
      </c>
      <c r="X599" s="87">
        <f t="shared" si="414"/>
        <v>38</v>
      </c>
      <c r="Y599" s="92">
        <f t="shared" si="415"/>
        <v>72</v>
      </c>
      <c r="Z599" s="90">
        <f t="shared" si="415"/>
        <v>0</v>
      </c>
      <c r="AA599" s="90">
        <f t="shared" si="402"/>
        <v>0</v>
      </c>
      <c r="AB599" s="90">
        <f t="shared" si="397"/>
        <v>0</v>
      </c>
      <c r="AC599" s="4" t="str">
        <f t="shared" si="397"/>
        <v/>
      </c>
      <c r="AD599" s="91">
        <f t="shared" si="397"/>
        <v>0</v>
      </c>
      <c r="AE599" s="79" t="str">
        <f t="shared" si="403"/>
        <v>계</v>
      </c>
      <c r="AF599" s="79" t="str">
        <f t="shared" si="404"/>
        <v>4/2</v>
      </c>
      <c r="AH599" s="20" t="str">
        <f t="shared" si="393"/>
        <v>야탑동 장미8단지현대</v>
      </c>
      <c r="AI599" s="87">
        <f t="shared" si="394"/>
        <v>38</v>
      </c>
      <c r="AJ599" s="79" t="str">
        <f t="shared" si="405"/>
        <v>A-</v>
      </c>
      <c r="AK599" s="79" t="s">
        <v>13</v>
      </c>
      <c r="AL599" s="79" t="s">
        <v>62</v>
      </c>
      <c r="AM599" s="79" t="s">
        <v>63</v>
      </c>
      <c r="AN599" s="79" t="str">
        <f t="shared" si="406"/>
        <v>C</v>
      </c>
      <c r="AO599" s="79" t="str">
        <f t="shared" si="407"/>
        <v/>
      </c>
      <c r="AP599" s="79" t="str">
        <f t="shared" si="408"/>
        <v/>
      </c>
      <c r="AQ599" s="79" t="str">
        <f t="shared" si="409"/>
        <v>O</v>
      </c>
      <c r="AR599" s="79" t="str">
        <f t="shared" si="410"/>
        <v>O</v>
      </c>
      <c r="AS599" s="79" t="s">
        <v>2</v>
      </c>
      <c r="AT599" s="79" t="str">
        <f t="shared" si="411"/>
        <v>X</v>
      </c>
      <c r="AU599" s="79" t="str">
        <f t="shared" si="412"/>
        <v>O</v>
      </c>
      <c r="AV599" s="79" t="str">
        <f t="shared" si="413"/>
        <v/>
      </c>
    </row>
    <row r="600" spans="1:48" s="37" customFormat="1" ht="12" x14ac:dyDescent="0.3">
      <c r="A600" s="74" t="s">
        <v>2146</v>
      </c>
      <c r="B600" s="75" t="s">
        <v>1826</v>
      </c>
      <c r="C600" s="85">
        <v>2136</v>
      </c>
      <c r="D600" s="86">
        <v>158.6</v>
      </c>
      <c r="E600" s="87">
        <v>48</v>
      </c>
      <c r="F600" s="86">
        <v>133.4</v>
      </c>
      <c r="G600" s="17">
        <v>40</v>
      </c>
      <c r="H600" s="88">
        <v>320</v>
      </c>
      <c r="I600" s="89">
        <v>145000</v>
      </c>
      <c r="J600" s="89" t="s">
        <v>80</v>
      </c>
      <c r="K600" s="89">
        <v>82000</v>
      </c>
      <c r="L600" s="89" t="s">
        <v>82</v>
      </c>
      <c r="M600" s="90">
        <f t="shared" si="398"/>
        <v>63000</v>
      </c>
      <c r="N600" s="4">
        <f t="shared" si="399"/>
        <v>0.56551724137931036</v>
      </c>
      <c r="O600" s="91">
        <f t="shared" si="400"/>
        <v>3020.8333333333335</v>
      </c>
      <c r="P600" s="91">
        <f t="shared" si="401"/>
        <v>1708.3333333333333</v>
      </c>
      <c r="Q600" s="79">
        <v>4</v>
      </c>
      <c r="R600" s="79">
        <v>2</v>
      </c>
      <c r="S600" s="79" t="s">
        <v>72</v>
      </c>
      <c r="T600" s="5">
        <v>158</v>
      </c>
      <c r="U600" s="9"/>
      <c r="W600" s="86">
        <f t="shared" si="414"/>
        <v>158.6</v>
      </c>
      <c r="X600" s="87">
        <f t="shared" si="414"/>
        <v>48</v>
      </c>
      <c r="Y600" s="92">
        <f t="shared" si="415"/>
        <v>320</v>
      </c>
      <c r="Z600" s="90">
        <f t="shared" si="415"/>
        <v>145000</v>
      </c>
      <c r="AA600" s="90">
        <f t="shared" si="402"/>
        <v>82000</v>
      </c>
      <c r="AB600" s="90">
        <f t="shared" si="397"/>
        <v>63000</v>
      </c>
      <c r="AC600" s="4">
        <f t="shared" si="397"/>
        <v>0.56551724137931036</v>
      </c>
      <c r="AD600" s="91">
        <f t="shared" si="397"/>
        <v>3020.8333333333335</v>
      </c>
      <c r="AE600" s="79" t="str">
        <f t="shared" si="403"/>
        <v>계</v>
      </c>
      <c r="AF600" s="79" t="str">
        <f t="shared" si="404"/>
        <v>4/2</v>
      </c>
      <c r="AH600" s="20" t="str">
        <f t="shared" si="393"/>
        <v>야탑동 장미8단지현대</v>
      </c>
      <c r="AI600" s="87">
        <f t="shared" si="394"/>
        <v>48</v>
      </c>
      <c r="AJ600" s="79" t="str">
        <f t="shared" si="405"/>
        <v>A-</v>
      </c>
      <c r="AK600" s="79" t="s">
        <v>13</v>
      </c>
      <c r="AL600" s="79" t="s">
        <v>62</v>
      </c>
      <c r="AM600" s="79" t="s">
        <v>63</v>
      </c>
      <c r="AN600" s="79" t="str">
        <f t="shared" si="406"/>
        <v>C</v>
      </c>
      <c r="AO600" s="79" t="str">
        <f t="shared" si="407"/>
        <v>X</v>
      </c>
      <c r="AP600" s="79" t="str">
        <f t="shared" si="408"/>
        <v>X</v>
      </c>
      <c r="AQ600" s="79" t="str">
        <f t="shared" si="409"/>
        <v>X</v>
      </c>
      <c r="AR600" s="79" t="str">
        <f t="shared" si="410"/>
        <v>X</v>
      </c>
      <c r="AS600" s="79" t="s">
        <v>2</v>
      </c>
      <c r="AT600" s="79" t="str">
        <f t="shared" si="411"/>
        <v>X</v>
      </c>
      <c r="AU600" s="79" t="str">
        <f t="shared" si="412"/>
        <v>O</v>
      </c>
      <c r="AV600" s="79" t="str">
        <f t="shared" si="413"/>
        <v>X</v>
      </c>
    </row>
    <row r="601" spans="1:48" s="37" customFormat="1" ht="12" x14ac:dyDescent="0.3">
      <c r="A601" s="74" t="s">
        <v>2147</v>
      </c>
      <c r="B601" s="75" t="s">
        <v>2148</v>
      </c>
      <c r="C601" s="85">
        <v>224</v>
      </c>
      <c r="D601" s="86">
        <v>86.1</v>
      </c>
      <c r="E601" s="87">
        <v>26</v>
      </c>
      <c r="F601" s="86">
        <v>71.8</v>
      </c>
      <c r="G601" s="17">
        <v>22</v>
      </c>
      <c r="H601" s="88">
        <v>128</v>
      </c>
      <c r="I601" s="89"/>
      <c r="J601" s="89"/>
      <c r="K601" s="89"/>
      <c r="L601" s="89"/>
      <c r="M601" s="90">
        <f>I601-K601</f>
        <v>0</v>
      </c>
      <c r="N601" s="4" t="str">
        <f>IF(ISERROR(K601/I601),"",K601/I601)</f>
        <v/>
      </c>
      <c r="O601" s="91">
        <f>I601/E601</f>
        <v>0</v>
      </c>
      <c r="P601" s="91">
        <f>K601/E601</f>
        <v>0</v>
      </c>
      <c r="Q601" s="79">
        <v>3</v>
      </c>
      <c r="R601" s="79">
        <v>1</v>
      </c>
      <c r="S601" s="79" t="s">
        <v>72</v>
      </c>
      <c r="T601" s="5">
        <v>86</v>
      </c>
      <c r="U601" s="9"/>
      <c r="W601" s="86">
        <f>D601</f>
        <v>86.1</v>
      </c>
      <c r="X601" s="87">
        <f>E601</f>
        <v>26</v>
      </c>
      <c r="Y601" s="92">
        <f>H601</f>
        <v>128</v>
      </c>
      <c r="Z601" s="90">
        <f>I601</f>
        <v>0</v>
      </c>
      <c r="AA601" s="90">
        <f>K601</f>
        <v>0</v>
      </c>
      <c r="AB601" s="90">
        <f t="shared" si="397"/>
        <v>0</v>
      </c>
      <c r="AC601" s="4" t="str">
        <f t="shared" si="397"/>
        <v/>
      </c>
      <c r="AD601" s="91">
        <f t="shared" si="397"/>
        <v>0</v>
      </c>
      <c r="AE601" s="79" t="str">
        <f>S601</f>
        <v>계</v>
      </c>
      <c r="AF601" s="79" t="str">
        <f>Q601&amp;"/"&amp;R601</f>
        <v>3/1</v>
      </c>
      <c r="AH601" s="20" t="str">
        <f t="shared" si="393"/>
        <v>야탑동 목련마을화성빌리지</v>
      </c>
      <c r="AI601" s="87">
        <f t="shared" si="394"/>
        <v>26</v>
      </c>
      <c r="AJ601" s="79" t="str">
        <f>IF(AI601="","",$AJ$2)</f>
        <v>A-</v>
      </c>
      <c r="AK601" s="79" t="s">
        <v>13</v>
      </c>
      <c r="AL601" s="79" t="s">
        <v>62</v>
      </c>
      <c r="AM601" s="79" t="s">
        <v>63</v>
      </c>
      <c r="AN601" s="79" t="str">
        <f>IF(AI601="","",$AN$2)</f>
        <v>C</v>
      </c>
      <c r="AO601" s="79" t="str">
        <f>IF(N601="","",IF(N601&gt;=$AO$1/100,"O","X"))</f>
        <v/>
      </c>
      <c r="AP601" s="79" t="str">
        <f>IF(I601="","",IF(I601&lt;=$AP$1,"O","X"))</f>
        <v/>
      </c>
      <c r="AQ601" s="79" t="str">
        <f>IF(O601="","",IF(O601&lt;=$AQ$1,"O","X"))</f>
        <v>O</v>
      </c>
      <c r="AR601" s="79" t="str">
        <f>IF(M601="","",IF(M601&lt;=$AR$1,"O","X"))</f>
        <v>O</v>
      </c>
      <c r="AS601" s="79" t="s">
        <v>2</v>
      </c>
      <c r="AT601" s="79" t="str">
        <f>IF(OR(F601="",AI601=""),"",IF(AND((F601&lt;=85),(AI601&gt;=15)),"O","X"))</f>
        <v>O</v>
      </c>
      <c r="AU601" s="79" t="str">
        <f>IF(C601="","",IF(C601&gt;=$AU$1,"O","X"))</f>
        <v>X</v>
      </c>
      <c r="AV601" s="79" t="str">
        <f>IF(AO601="","",IF(AND(AO601="O",AP601="O",AR601="O",AT601="O",AU601="O"),"후보","X"))</f>
        <v/>
      </c>
    </row>
    <row r="602" spans="1:48" s="37" customFormat="1" ht="12" x14ac:dyDescent="0.3">
      <c r="A602" s="74" t="s">
        <v>2149</v>
      </c>
      <c r="B602" s="75" t="s">
        <v>1777</v>
      </c>
      <c r="C602" s="85">
        <v>224</v>
      </c>
      <c r="D602" s="86">
        <v>103</v>
      </c>
      <c r="E602" s="87">
        <v>31</v>
      </c>
      <c r="F602" s="86">
        <v>84.9</v>
      </c>
      <c r="G602" s="17">
        <v>26</v>
      </c>
      <c r="H602" s="88">
        <v>96</v>
      </c>
      <c r="I602" s="89"/>
      <c r="J602" s="89"/>
      <c r="K602" s="89"/>
      <c r="L602" s="89"/>
      <c r="M602" s="90">
        <f>I602-K602</f>
        <v>0</v>
      </c>
      <c r="N602" s="4" t="str">
        <f>IF(ISERROR(K602/I602),"",K602/I602)</f>
        <v/>
      </c>
      <c r="O602" s="91">
        <f>I602/E602</f>
        <v>0</v>
      </c>
      <c r="P602" s="91">
        <f>K602/E602</f>
        <v>0</v>
      </c>
      <c r="Q602" s="79">
        <v>3</v>
      </c>
      <c r="R602" s="79">
        <v>2</v>
      </c>
      <c r="S602" s="79" t="s">
        <v>72</v>
      </c>
      <c r="T602" s="5">
        <v>103</v>
      </c>
      <c r="U602" s="9"/>
      <c r="W602" s="86">
        <f>D602</f>
        <v>103</v>
      </c>
      <c r="X602" s="87">
        <f>E602</f>
        <v>31</v>
      </c>
      <c r="Y602" s="92">
        <f>H602</f>
        <v>96</v>
      </c>
      <c r="Z602" s="90">
        <f>I602</f>
        <v>0</v>
      </c>
      <c r="AA602" s="90">
        <f>K602</f>
        <v>0</v>
      </c>
      <c r="AB602" s="90">
        <f t="shared" si="397"/>
        <v>0</v>
      </c>
      <c r="AC602" s="4" t="str">
        <f t="shared" si="397"/>
        <v/>
      </c>
      <c r="AD602" s="91">
        <f t="shared" si="397"/>
        <v>0</v>
      </c>
      <c r="AE602" s="79" t="str">
        <f>S602</f>
        <v>계</v>
      </c>
      <c r="AF602" s="79" t="str">
        <f>Q602&amp;"/"&amp;R602</f>
        <v>3/2</v>
      </c>
      <c r="AH602" s="20" t="str">
        <f t="shared" si="393"/>
        <v>야탑동 목련마을화성빌리지</v>
      </c>
      <c r="AI602" s="87">
        <f t="shared" si="394"/>
        <v>31</v>
      </c>
      <c r="AJ602" s="79" t="str">
        <f>IF(AI602="","",$AJ$2)</f>
        <v>A-</v>
      </c>
      <c r="AK602" s="79" t="s">
        <v>13</v>
      </c>
      <c r="AL602" s="79" t="s">
        <v>62</v>
      </c>
      <c r="AM602" s="79" t="s">
        <v>63</v>
      </c>
      <c r="AN602" s="79" t="str">
        <f>IF(AI602="","",$AN$2)</f>
        <v>C</v>
      </c>
      <c r="AO602" s="79" t="str">
        <f>IF(N602="","",IF(N602&gt;=$AO$1/100,"O","X"))</f>
        <v/>
      </c>
      <c r="AP602" s="79" t="str">
        <f>IF(I602="","",IF(I602&lt;=$AP$1,"O","X"))</f>
        <v/>
      </c>
      <c r="AQ602" s="79" t="str">
        <f>IF(O602="","",IF(O602&lt;=$AQ$1,"O","X"))</f>
        <v>O</v>
      </c>
      <c r="AR602" s="79" t="str">
        <f>IF(M602="","",IF(M602&lt;=$AR$1,"O","X"))</f>
        <v>O</v>
      </c>
      <c r="AS602" s="79" t="s">
        <v>2</v>
      </c>
      <c r="AT602" s="79" t="str">
        <f>IF(OR(F602="",AI602=""),"",IF(AND((F602&lt;=85),(AI602&gt;=15)),"O","X"))</f>
        <v>O</v>
      </c>
      <c r="AU602" s="79" t="str">
        <f>IF(C602="","",IF(C602&gt;=$AU$1,"O","X"))</f>
        <v>X</v>
      </c>
      <c r="AV602" s="79" t="str">
        <f>IF(AO602="","",IF(AND(AO602="O",AP602="O",AR602="O",AT602="O",AU602="O"),"후보","X"))</f>
        <v/>
      </c>
    </row>
    <row r="603" spans="1:48" s="37" customFormat="1" ht="12" x14ac:dyDescent="0.3">
      <c r="A603" s="74" t="s">
        <v>2150</v>
      </c>
      <c r="B603" s="75" t="s">
        <v>2151</v>
      </c>
      <c r="C603" s="85">
        <v>646</v>
      </c>
      <c r="D603" s="86">
        <v>79</v>
      </c>
      <c r="E603" s="87">
        <v>24</v>
      </c>
      <c r="F603" s="86">
        <v>59.9</v>
      </c>
      <c r="G603" s="17">
        <v>18</v>
      </c>
      <c r="H603" s="88">
        <v>64</v>
      </c>
      <c r="I603" s="89">
        <v>95000</v>
      </c>
      <c r="J603" s="89" t="s">
        <v>80</v>
      </c>
      <c r="K603" s="89"/>
      <c r="L603" s="89"/>
      <c r="M603" s="90">
        <f t="shared" ref="M603:M608" si="416">I603-K603</f>
        <v>95000</v>
      </c>
      <c r="N603" s="4">
        <f t="shared" ref="N603:N608" si="417">IF(ISERROR(K603/I603),"",K603/I603)</f>
        <v>0</v>
      </c>
      <c r="O603" s="91">
        <f t="shared" ref="O603:O608" si="418">I603/E603</f>
        <v>3958.3333333333335</v>
      </c>
      <c r="P603" s="91">
        <f t="shared" ref="P603:P608" si="419">K603/E603</f>
        <v>0</v>
      </c>
      <c r="Q603" s="79">
        <v>3</v>
      </c>
      <c r="R603" s="79">
        <v>1</v>
      </c>
      <c r="S603" s="79" t="s">
        <v>72</v>
      </c>
      <c r="T603" s="5">
        <v>79</v>
      </c>
      <c r="U603" s="9"/>
      <c r="W603" s="86">
        <f t="shared" ref="W603:X608" si="420">D603</f>
        <v>79</v>
      </c>
      <c r="X603" s="87">
        <f t="shared" si="420"/>
        <v>24</v>
      </c>
      <c r="Y603" s="92">
        <f t="shared" ref="Y603:Z608" si="421">H603</f>
        <v>64</v>
      </c>
      <c r="Z603" s="90">
        <f t="shared" si="421"/>
        <v>95000</v>
      </c>
      <c r="AA603" s="90">
        <f t="shared" ref="AA603:AA608" si="422">K603</f>
        <v>0</v>
      </c>
      <c r="AB603" s="90">
        <f t="shared" ref="AB603:AD608" si="423">M603</f>
        <v>95000</v>
      </c>
      <c r="AC603" s="4">
        <f t="shared" si="423"/>
        <v>0</v>
      </c>
      <c r="AD603" s="91">
        <f t="shared" si="423"/>
        <v>3958.3333333333335</v>
      </c>
      <c r="AE603" s="79" t="str">
        <f t="shared" ref="AE603:AE608" si="424">S603</f>
        <v>계</v>
      </c>
      <c r="AF603" s="79" t="str">
        <f t="shared" ref="AF603:AF608" si="425">Q603&amp;"/"&amp;R603</f>
        <v>3/1</v>
      </c>
      <c r="AH603" s="20" t="str">
        <f t="shared" si="393"/>
        <v>야탑동 탑벽산</v>
      </c>
      <c r="AI603" s="87">
        <f t="shared" si="394"/>
        <v>24</v>
      </c>
      <c r="AJ603" s="79" t="str">
        <f t="shared" ref="AJ603:AJ608" si="426">IF(AI603="","",$AJ$2)</f>
        <v>A-</v>
      </c>
      <c r="AK603" s="79" t="s">
        <v>13</v>
      </c>
      <c r="AL603" s="79" t="s">
        <v>62</v>
      </c>
      <c r="AM603" s="79" t="s">
        <v>63</v>
      </c>
      <c r="AN603" s="79" t="str">
        <f t="shared" ref="AN603:AN608" si="427">IF(AI603="","",$AN$2)</f>
        <v>C</v>
      </c>
      <c r="AO603" s="79" t="str">
        <f t="shared" ref="AO603:AO608" si="428">IF(N603="","",IF(N603&gt;=$AO$1/100,"O","X"))</f>
        <v>X</v>
      </c>
      <c r="AP603" s="79" t="str">
        <f t="shared" ref="AP603:AP608" si="429">IF(I603="","",IF(I603&lt;=$AP$1,"O","X"))</f>
        <v>X</v>
      </c>
      <c r="AQ603" s="79" t="str">
        <f t="shared" ref="AQ603:AQ608" si="430">IF(O603="","",IF(O603&lt;=$AQ$1,"O","X"))</f>
        <v>X</v>
      </c>
      <c r="AR603" s="79" t="str">
        <f t="shared" ref="AR603:AR608" si="431">IF(M603="","",IF(M603&lt;=$AR$1,"O","X"))</f>
        <v>X</v>
      </c>
      <c r="AS603" s="79" t="s">
        <v>2</v>
      </c>
      <c r="AT603" s="79" t="str">
        <f t="shared" ref="AT603:AT608" si="432">IF(OR(F603="",AI603=""),"",IF(AND((F603&lt;=85),(AI603&gt;=15)),"O","X"))</f>
        <v>O</v>
      </c>
      <c r="AU603" s="79" t="str">
        <f t="shared" ref="AU603:AU608" si="433">IF(C603="","",IF(C603&gt;=$AU$1,"O","X"))</f>
        <v>O</v>
      </c>
      <c r="AV603" s="79" t="str">
        <f t="shared" ref="AV603:AV608" si="434">IF(AO603="","",IF(AND(AO603="O",AP603="O",AR603="O",AT603="O",AU603="O"),"후보","X"))</f>
        <v>X</v>
      </c>
    </row>
    <row r="604" spans="1:48" s="37" customFormat="1" ht="12" x14ac:dyDescent="0.3">
      <c r="A604" s="74" t="s">
        <v>2150</v>
      </c>
      <c r="B604" s="75" t="s">
        <v>2151</v>
      </c>
      <c r="C604" s="85">
        <v>646</v>
      </c>
      <c r="D604" s="86">
        <v>90.7</v>
      </c>
      <c r="E604" s="87">
        <v>27</v>
      </c>
      <c r="F604" s="86">
        <v>69.900000000000006</v>
      </c>
      <c r="G604" s="17">
        <v>21</v>
      </c>
      <c r="H604" s="88">
        <v>164</v>
      </c>
      <c r="I604" s="89">
        <v>103000</v>
      </c>
      <c r="J604" s="89" t="s">
        <v>74</v>
      </c>
      <c r="K604" s="89">
        <v>60000</v>
      </c>
      <c r="L604" s="89" t="s">
        <v>68</v>
      </c>
      <c r="M604" s="90">
        <f t="shared" si="416"/>
        <v>43000</v>
      </c>
      <c r="N604" s="4">
        <f t="shared" si="417"/>
        <v>0.58252427184466016</v>
      </c>
      <c r="O604" s="91">
        <f t="shared" si="418"/>
        <v>3814.8148148148148</v>
      </c>
      <c r="P604" s="91">
        <f t="shared" si="419"/>
        <v>2222.2222222222222</v>
      </c>
      <c r="Q604" s="79">
        <v>3</v>
      </c>
      <c r="R604" s="79">
        <v>1</v>
      </c>
      <c r="S604" s="79" t="s">
        <v>72</v>
      </c>
      <c r="T604" s="5">
        <v>90</v>
      </c>
      <c r="U604" s="9"/>
      <c r="W604" s="86">
        <f t="shared" si="420"/>
        <v>90.7</v>
      </c>
      <c r="X604" s="87">
        <f t="shared" si="420"/>
        <v>27</v>
      </c>
      <c r="Y604" s="92">
        <f t="shared" si="421"/>
        <v>164</v>
      </c>
      <c r="Z604" s="90">
        <f t="shared" si="421"/>
        <v>103000</v>
      </c>
      <c r="AA604" s="90">
        <f t="shared" si="422"/>
        <v>60000</v>
      </c>
      <c r="AB604" s="90">
        <f t="shared" si="423"/>
        <v>43000</v>
      </c>
      <c r="AC604" s="4">
        <f t="shared" si="423"/>
        <v>0.58252427184466016</v>
      </c>
      <c r="AD604" s="91">
        <f t="shared" si="423"/>
        <v>3814.8148148148148</v>
      </c>
      <c r="AE604" s="79" t="str">
        <f t="shared" si="424"/>
        <v>계</v>
      </c>
      <c r="AF604" s="79" t="str">
        <f t="shared" si="425"/>
        <v>3/1</v>
      </c>
      <c r="AH604" s="20" t="str">
        <f t="shared" si="393"/>
        <v>야탑동 탑벽산</v>
      </c>
      <c r="AI604" s="87">
        <f t="shared" si="394"/>
        <v>27</v>
      </c>
      <c r="AJ604" s="79" t="str">
        <f t="shared" si="426"/>
        <v>A-</v>
      </c>
      <c r="AK604" s="79" t="s">
        <v>13</v>
      </c>
      <c r="AL604" s="79" t="s">
        <v>62</v>
      </c>
      <c r="AM604" s="79" t="s">
        <v>63</v>
      </c>
      <c r="AN604" s="79" t="str">
        <f t="shared" si="427"/>
        <v>C</v>
      </c>
      <c r="AO604" s="79" t="str">
        <f t="shared" si="428"/>
        <v>X</v>
      </c>
      <c r="AP604" s="79" t="str">
        <f t="shared" si="429"/>
        <v>X</v>
      </c>
      <c r="AQ604" s="79" t="str">
        <f t="shared" si="430"/>
        <v>X</v>
      </c>
      <c r="AR604" s="79" t="str">
        <f t="shared" si="431"/>
        <v>X</v>
      </c>
      <c r="AS604" s="79" t="s">
        <v>2</v>
      </c>
      <c r="AT604" s="79" t="str">
        <f t="shared" si="432"/>
        <v>O</v>
      </c>
      <c r="AU604" s="79" t="str">
        <f t="shared" si="433"/>
        <v>O</v>
      </c>
      <c r="AV604" s="79" t="str">
        <f t="shared" si="434"/>
        <v>X</v>
      </c>
    </row>
    <row r="605" spans="1:48" s="37" customFormat="1" ht="12" x14ac:dyDescent="0.3">
      <c r="A605" s="74" t="s">
        <v>2150</v>
      </c>
      <c r="B605" s="75" t="s">
        <v>2151</v>
      </c>
      <c r="C605" s="85">
        <v>646</v>
      </c>
      <c r="D605" s="86">
        <v>106.2</v>
      </c>
      <c r="E605" s="87">
        <v>32</v>
      </c>
      <c r="F605" s="86">
        <v>84.9</v>
      </c>
      <c r="G605" s="17">
        <v>26</v>
      </c>
      <c r="H605" s="88">
        <v>80</v>
      </c>
      <c r="I605" s="89">
        <v>125000</v>
      </c>
      <c r="J605" s="89" t="s">
        <v>69</v>
      </c>
      <c r="K605" s="89">
        <v>60000</v>
      </c>
      <c r="L605" s="89" t="s">
        <v>80</v>
      </c>
      <c r="M605" s="90">
        <f t="shared" si="416"/>
        <v>65000</v>
      </c>
      <c r="N605" s="4">
        <f t="shared" si="417"/>
        <v>0.48</v>
      </c>
      <c r="O605" s="91">
        <f t="shared" si="418"/>
        <v>3906.25</v>
      </c>
      <c r="P605" s="91">
        <f t="shared" si="419"/>
        <v>1875</v>
      </c>
      <c r="Q605" s="79">
        <v>3</v>
      </c>
      <c r="R605" s="79">
        <v>2</v>
      </c>
      <c r="S605" s="79" t="s">
        <v>72</v>
      </c>
      <c r="T605" s="5">
        <v>106</v>
      </c>
      <c r="U605" s="9"/>
      <c r="W605" s="86">
        <f t="shared" si="420"/>
        <v>106.2</v>
      </c>
      <c r="X605" s="87">
        <f t="shared" si="420"/>
        <v>32</v>
      </c>
      <c r="Y605" s="92">
        <f t="shared" si="421"/>
        <v>80</v>
      </c>
      <c r="Z605" s="90">
        <f t="shared" si="421"/>
        <v>125000</v>
      </c>
      <c r="AA605" s="90">
        <f t="shared" si="422"/>
        <v>60000</v>
      </c>
      <c r="AB605" s="90">
        <f t="shared" si="423"/>
        <v>65000</v>
      </c>
      <c r="AC605" s="4">
        <f t="shared" si="423"/>
        <v>0.48</v>
      </c>
      <c r="AD605" s="91">
        <f t="shared" si="423"/>
        <v>3906.25</v>
      </c>
      <c r="AE605" s="79" t="str">
        <f t="shared" si="424"/>
        <v>계</v>
      </c>
      <c r="AF605" s="79" t="str">
        <f t="shared" si="425"/>
        <v>3/2</v>
      </c>
      <c r="AH605" s="20" t="str">
        <f t="shared" si="393"/>
        <v>야탑동 탑벽산</v>
      </c>
      <c r="AI605" s="87">
        <f t="shared" si="394"/>
        <v>32</v>
      </c>
      <c r="AJ605" s="79" t="str">
        <f t="shared" si="426"/>
        <v>A-</v>
      </c>
      <c r="AK605" s="79" t="s">
        <v>13</v>
      </c>
      <c r="AL605" s="79" t="s">
        <v>62</v>
      </c>
      <c r="AM605" s="79" t="s">
        <v>63</v>
      </c>
      <c r="AN605" s="79" t="str">
        <f t="shared" si="427"/>
        <v>C</v>
      </c>
      <c r="AO605" s="79" t="str">
        <f t="shared" si="428"/>
        <v>X</v>
      </c>
      <c r="AP605" s="79" t="str">
        <f t="shared" si="429"/>
        <v>X</v>
      </c>
      <c r="AQ605" s="79" t="str">
        <f t="shared" si="430"/>
        <v>X</v>
      </c>
      <c r="AR605" s="79" t="str">
        <f t="shared" si="431"/>
        <v>X</v>
      </c>
      <c r="AS605" s="79" t="s">
        <v>2</v>
      </c>
      <c r="AT605" s="79" t="str">
        <f t="shared" si="432"/>
        <v>O</v>
      </c>
      <c r="AU605" s="79" t="str">
        <f t="shared" si="433"/>
        <v>O</v>
      </c>
      <c r="AV605" s="79" t="str">
        <f t="shared" si="434"/>
        <v>X</v>
      </c>
    </row>
    <row r="606" spans="1:48" s="37" customFormat="1" ht="12" x14ac:dyDescent="0.3">
      <c r="A606" s="74" t="s">
        <v>2152</v>
      </c>
      <c r="B606" s="75" t="s">
        <v>2153</v>
      </c>
      <c r="C606" s="85">
        <v>646</v>
      </c>
      <c r="D606" s="86">
        <v>125.8</v>
      </c>
      <c r="E606" s="87">
        <v>38</v>
      </c>
      <c r="F606" s="86">
        <v>102</v>
      </c>
      <c r="G606" s="17">
        <v>31</v>
      </c>
      <c r="H606" s="88">
        <v>84</v>
      </c>
      <c r="I606" s="89">
        <v>138000</v>
      </c>
      <c r="J606" s="89" t="s">
        <v>83</v>
      </c>
      <c r="K606" s="89">
        <v>80000</v>
      </c>
      <c r="L606" s="89" t="s">
        <v>83</v>
      </c>
      <c r="M606" s="90">
        <f t="shared" si="416"/>
        <v>58000</v>
      </c>
      <c r="N606" s="4">
        <f t="shared" si="417"/>
        <v>0.57971014492753625</v>
      </c>
      <c r="O606" s="91">
        <f t="shared" si="418"/>
        <v>3631.5789473684213</v>
      </c>
      <c r="P606" s="91">
        <f t="shared" si="419"/>
        <v>2105.2631578947367</v>
      </c>
      <c r="Q606" s="79">
        <v>3</v>
      </c>
      <c r="R606" s="79">
        <v>2</v>
      </c>
      <c r="S606" s="79" t="s">
        <v>72</v>
      </c>
      <c r="T606" s="5">
        <v>125</v>
      </c>
      <c r="U606" s="9"/>
      <c r="W606" s="86">
        <f t="shared" si="420"/>
        <v>125.8</v>
      </c>
      <c r="X606" s="87">
        <f t="shared" si="420"/>
        <v>38</v>
      </c>
      <c r="Y606" s="92">
        <f t="shared" si="421"/>
        <v>84</v>
      </c>
      <c r="Z606" s="90">
        <f t="shared" si="421"/>
        <v>138000</v>
      </c>
      <c r="AA606" s="90">
        <f t="shared" si="422"/>
        <v>80000</v>
      </c>
      <c r="AB606" s="90">
        <f t="shared" si="423"/>
        <v>58000</v>
      </c>
      <c r="AC606" s="4">
        <f t="shared" si="423"/>
        <v>0.57971014492753625</v>
      </c>
      <c r="AD606" s="91">
        <f t="shared" si="423"/>
        <v>3631.5789473684213</v>
      </c>
      <c r="AE606" s="79" t="str">
        <f t="shared" si="424"/>
        <v>계</v>
      </c>
      <c r="AF606" s="79" t="str">
        <f t="shared" si="425"/>
        <v>3/2</v>
      </c>
      <c r="AH606" s="20" t="str">
        <f t="shared" si="393"/>
        <v>야탑동 탑벽산</v>
      </c>
      <c r="AI606" s="87">
        <f t="shared" si="394"/>
        <v>38</v>
      </c>
      <c r="AJ606" s="79" t="str">
        <f t="shared" si="426"/>
        <v>A-</v>
      </c>
      <c r="AK606" s="79" t="s">
        <v>13</v>
      </c>
      <c r="AL606" s="79" t="s">
        <v>62</v>
      </c>
      <c r="AM606" s="79" t="s">
        <v>63</v>
      </c>
      <c r="AN606" s="79" t="str">
        <f t="shared" si="427"/>
        <v>C</v>
      </c>
      <c r="AO606" s="79" t="str">
        <f t="shared" si="428"/>
        <v>X</v>
      </c>
      <c r="AP606" s="79" t="str">
        <f t="shared" si="429"/>
        <v>X</v>
      </c>
      <c r="AQ606" s="79" t="str">
        <f t="shared" si="430"/>
        <v>X</v>
      </c>
      <c r="AR606" s="79" t="str">
        <f t="shared" si="431"/>
        <v>X</v>
      </c>
      <c r="AS606" s="79" t="s">
        <v>2</v>
      </c>
      <c r="AT606" s="79" t="str">
        <f t="shared" si="432"/>
        <v>X</v>
      </c>
      <c r="AU606" s="79" t="str">
        <f t="shared" si="433"/>
        <v>O</v>
      </c>
      <c r="AV606" s="79" t="str">
        <f t="shared" si="434"/>
        <v>X</v>
      </c>
    </row>
    <row r="607" spans="1:48" s="37" customFormat="1" ht="12" x14ac:dyDescent="0.3">
      <c r="A607" s="74" t="s">
        <v>2154</v>
      </c>
      <c r="B607" s="75" t="s">
        <v>2153</v>
      </c>
      <c r="C607" s="85">
        <v>646</v>
      </c>
      <c r="D607" s="86">
        <v>140.30000000000001</v>
      </c>
      <c r="E607" s="87">
        <v>42</v>
      </c>
      <c r="F607" s="86">
        <v>114.9</v>
      </c>
      <c r="G607" s="17">
        <v>35</v>
      </c>
      <c r="H607" s="88">
        <v>70</v>
      </c>
      <c r="I607" s="89">
        <v>133000</v>
      </c>
      <c r="J607" s="89" t="s">
        <v>65</v>
      </c>
      <c r="K607" s="89"/>
      <c r="L607" s="89"/>
      <c r="M607" s="90">
        <f t="shared" si="416"/>
        <v>133000</v>
      </c>
      <c r="N607" s="4">
        <f t="shared" si="417"/>
        <v>0</v>
      </c>
      <c r="O607" s="91">
        <f t="shared" si="418"/>
        <v>3166.6666666666665</v>
      </c>
      <c r="P607" s="91">
        <f t="shared" si="419"/>
        <v>0</v>
      </c>
      <c r="Q607" s="79">
        <v>4</v>
      </c>
      <c r="R607" s="79">
        <v>2</v>
      </c>
      <c r="S607" s="79" t="s">
        <v>72</v>
      </c>
      <c r="T607" s="5">
        <v>140</v>
      </c>
      <c r="U607" s="9"/>
      <c r="W607" s="86">
        <f t="shared" si="420"/>
        <v>140.30000000000001</v>
      </c>
      <c r="X607" s="87">
        <f t="shared" si="420"/>
        <v>42</v>
      </c>
      <c r="Y607" s="92">
        <f t="shared" si="421"/>
        <v>70</v>
      </c>
      <c r="Z607" s="90">
        <f t="shared" si="421"/>
        <v>133000</v>
      </c>
      <c r="AA607" s="90">
        <f t="shared" si="422"/>
        <v>0</v>
      </c>
      <c r="AB607" s="90">
        <f t="shared" si="423"/>
        <v>133000</v>
      </c>
      <c r="AC607" s="4">
        <f t="shared" si="423"/>
        <v>0</v>
      </c>
      <c r="AD607" s="91">
        <f t="shared" si="423"/>
        <v>3166.6666666666665</v>
      </c>
      <c r="AE607" s="79" t="str">
        <f t="shared" si="424"/>
        <v>계</v>
      </c>
      <c r="AF607" s="79" t="str">
        <f t="shared" si="425"/>
        <v>4/2</v>
      </c>
      <c r="AH607" s="20" t="str">
        <f t="shared" si="393"/>
        <v>야탑동 탑벽산</v>
      </c>
      <c r="AI607" s="87">
        <f t="shared" si="394"/>
        <v>42</v>
      </c>
      <c r="AJ607" s="79" t="str">
        <f t="shared" si="426"/>
        <v>A-</v>
      </c>
      <c r="AK607" s="79" t="s">
        <v>13</v>
      </c>
      <c r="AL607" s="79" t="s">
        <v>62</v>
      </c>
      <c r="AM607" s="79" t="s">
        <v>63</v>
      </c>
      <c r="AN607" s="79" t="str">
        <f t="shared" si="427"/>
        <v>C</v>
      </c>
      <c r="AO607" s="79" t="str">
        <f t="shared" si="428"/>
        <v>X</v>
      </c>
      <c r="AP607" s="79" t="str">
        <f t="shared" si="429"/>
        <v>X</v>
      </c>
      <c r="AQ607" s="79" t="str">
        <f t="shared" si="430"/>
        <v>X</v>
      </c>
      <c r="AR607" s="79" t="str">
        <f t="shared" si="431"/>
        <v>X</v>
      </c>
      <c r="AS607" s="79" t="s">
        <v>2</v>
      </c>
      <c r="AT607" s="79" t="str">
        <f t="shared" si="432"/>
        <v>X</v>
      </c>
      <c r="AU607" s="79" t="str">
        <f t="shared" si="433"/>
        <v>O</v>
      </c>
      <c r="AV607" s="79" t="str">
        <f t="shared" si="434"/>
        <v>X</v>
      </c>
    </row>
    <row r="608" spans="1:48" s="37" customFormat="1" ht="12" x14ac:dyDescent="0.3">
      <c r="A608" s="74" t="s">
        <v>2155</v>
      </c>
      <c r="B608" s="75" t="s">
        <v>2156</v>
      </c>
      <c r="C608" s="85">
        <v>646</v>
      </c>
      <c r="D608" s="86">
        <v>162.80000000000001</v>
      </c>
      <c r="E608" s="87">
        <v>49</v>
      </c>
      <c r="F608" s="86">
        <v>134.80000000000001</v>
      </c>
      <c r="G608" s="17">
        <v>41</v>
      </c>
      <c r="H608" s="88">
        <v>184</v>
      </c>
      <c r="I608" s="89">
        <v>145000</v>
      </c>
      <c r="J608" s="89" t="s">
        <v>82</v>
      </c>
      <c r="K608" s="89">
        <v>90000</v>
      </c>
      <c r="L608" s="89" t="s">
        <v>59</v>
      </c>
      <c r="M608" s="90">
        <f t="shared" si="416"/>
        <v>55000</v>
      </c>
      <c r="N608" s="4">
        <f t="shared" si="417"/>
        <v>0.62068965517241381</v>
      </c>
      <c r="O608" s="91">
        <f t="shared" si="418"/>
        <v>2959.1836734693879</v>
      </c>
      <c r="P608" s="91">
        <f t="shared" si="419"/>
        <v>1836.7346938775511</v>
      </c>
      <c r="Q608" s="79">
        <v>4</v>
      </c>
      <c r="R608" s="79">
        <v>2</v>
      </c>
      <c r="S608" s="79" t="s">
        <v>72</v>
      </c>
      <c r="T608" s="5">
        <v>162</v>
      </c>
      <c r="U608" s="9"/>
      <c r="W608" s="86">
        <f t="shared" si="420"/>
        <v>162.80000000000001</v>
      </c>
      <c r="X608" s="87">
        <f t="shared" si="420"/>
        <v>49</v>
      </c>
      <c r="Y608" s="92">
        <f t="shared" si="421"/>
        <v>184</v>
      </c>
      <c r="Z608" s="90">
        <f t="shared" si="421"/>
        <v>145000</v>
      </c>
      <c r="AA608" s="90">
        <f t="shared" si="422"/>
        <v>90000</v>
      </c>
      <c r="AB608" s="90">
        <f t="shared" si="423"/>
        <v>55000</v>
      </c>
      <c r="AC608" s="4">
        <f t="shared" si="423"/>
        <v>0.62068965517241381</v>
      </c>
      <c r="AD608" s="91">
        <f t="shared" si="423"/>
        <v>2959.1836734693879</v>
      </c>
      <c r="AE608" s="79" t="str">
        <f t="shared" si="424"/>
        <v>계</v>
      </c>
      <c r="AF608" s="79" t="str">
        <f t="shared" si="425"/>
        <v>4/2</v>
      </c>
      <c r="AH608" s="20" t="str">
        <f t="shared" si="393"/>
        <v>야탑동 탑벽산</v>
      </c>
      <c r="AI608" s="87">
        <f t="shared" si="394"/>
        <v>49</v>
      </c>
      <c r="AJ608" s="79" t="str">
        <f t="shared" si="426"/>
        <v>A-</v>
      </c>
      <c r="AK608" s="79" t="s">
        <v>13</v>
      </c>
      <c r="AL608" s="79" t="s">
        <v>62</v>
      </c>
      <c r="AM608" s="79" t="s">
        <v>63</v>
      </c>
      <c r="AN608" s="79" t="str">
        <f t="shared" si="427"/>
        <v>C</v>
      </c>
      <c r="AO608" s="79" t="str">
        <f t="shared" si="428"/>
        <v>X</v>
      </c>
      <c r="AP608" s="79" t="str">
        <f t="shared" si="429"/>
        <v>X</v>
      </c>
      <c r="AQ608" s="79" t="str">
        <f t="shared" si="430"/>
        <v>X</v>
      </c>
      <c r="AR608" s="79" t="str">
        <f t="shared" si="431"/>
        <v>X</v>
      </c>
      <c r="AS608" s="79" t="s">
        <v>2</v>
      </c>
      <c r="AT608" s="79" t="str">
        <f t="shared" si="432"/>
        <v>X</v>
      </c>
      <c r="AU608" s="79" t="str">
        <f t="shared" si="433"/>
        <v>O</v>
      </c>
      <c r="AV608" s="79" t="str">
        <f t="shared" si="434"/>
        <v>X</v>
      </c>
    </row>
    <row r="609" spans="1:48" s="37" customFormat="1" ht="12" x14ac:dyDescent="0.3">
      <c r="A609" s="74" t="s">
        <v>2157</v>
      </c>
      <c r="B609" s="75" t="s">
        <v>2158</v>
      </c>
      <c r="C609" s="85">
        <v>216</v>
      </c>
      <c r="D609" s="86">
        <v>70.400000000000006</v>
      </c>
      <c r="E609" s="87">
        <v>21</v>
      </c>
      <c r="F609" s="86">
        <v>58</v>
      </c>
      <c r="G609" s="17">
        <v>18</v>
      </c>
      <c r="H609" s="88">
        <v>216</v>
      </c>
      <c r="I609" s="89"/>
      <c r="J609" s="89"/>
      <c r="K609" s="89"/>
      <c r="L609" s="89"/>
      <c r="M609" s="90">
        <f>I609-K609</f>
        <v>0</v>
      </c>
      <c r="N609" s="4" t="str">
        <f>IF(ISERROR(K609/I609),"",K609/I609)</f>
        <v/>
      </c>
      <c r="O609" s="91">
        <f>I609/E609</f>
        <v>0</v>
      </c>
      <c r="P609" s="91">
        <f>K609/E609</f>
        <v>0</v>
      </c>
      <c r="Q609" s="79">
        <v>2</v>
      </c>
      <c r="R609" s="79">
        <v>1</v>
      </c>
      <c r="S609" s="79" t="s">
        <v>72</v>
      </c>
      <c r="T609" s="5">
        <v>70</v>
      </c>
      <c r="U609" s="9"/>
      <c r="W609" s="86">
        <f>D609</f>
        <v>70.400000000000006</v>
      </c>
      <c r="X609" s="87">
        <f>E609</f>
        <v>21</v>
      </c>
      <c r="Y609" s="92">
        <f>H609</f>
        <v>216</v>
      </c>
      <c r="Z609" s="90">
        <f>I609</f>
        <v>0</v>
      </c>
      <c r="AA609" s="90">
        <f>K609</f>
        <v>0</v>
      </c>
      <c r="AB609" s="90">
        <f>M609</f>
        <v>0</v>
      </c>
      <c r="AC609" s="4" t="str">
        <f>N609</f>
        <v/>
      </c>
      <c r="AD609" s="91">
        <f>O609</f>
        <v>0</v>
      </c>
      <c r="AE609" s="79" t="str">
        <f>S609</f>
        <v>계</v>
      </c>
      <c r="AF609" s="79" t="str">
        <f>Q609&amp;"/"&amp;R609</f>
        <v>2/1</v>
      </c>
      <c r="AH609" s="20" t="str">
        <f t="shared" si="393"/>
        <v>야탑동 목련마을자영</v>
      </c>
      <c r="AI609" s="87">
        <f t="shared" si="394"/>
        <v>21</v>
      </c>
      <c r="AJ609" s="79" t="str">
        <f>IF(AI609="","",$AJ$2)</f>
        <v>A-</v>
      </c>
      <c r="AK609" s="79" t="s">
        <v>13</v>
      </c>
      <c r="AL609" s="79" t="s">
        <v>62</v>
      </c>
      <c r="AM609" s="79" t="s">
        <v>63</v>
      </c>
      <c r="AN609" s="79" t="str">
        <f>IF(AI609="","",$AN$2)</f>
        <v>C</v>
      </c>
      <c r="AO609" s="79" t="str">
        <f>IF(N609="","",IF(N609&gt;=$AO$1/100,"O","X"))</f>
        <v/>
      </c>
      <c r="AP609" s="79" t="str">
        <f>IF(I609="","",IF(I609&lt;=$AP$1,"O","X"))</f>
        <v/>
      </c>
      <c r="AQ609" s="79" t="str">
        <f>IF(O609="","",IF(O609&lt;=$AQ$1,"O","X"))</f>
        <v>O</v>
      </c>
      <c r="AR609" s="79" t="str">
        <f>IF(M609="","",IF(M609&lt;=$AR$1,"O","X"))</f>
        <v>O</v>
      </c>
      <c r="AS609" s="79" t="s">
        <v>2</v>
      </c>
      <c r="AT609" s="79" t="str">
        <f>IF(OR(F609="",AI609=""),"",IF(AND((F609&lt;=85),(AI609&gt;=15)),"O","X"))</f>
        <v>O</v>
      </c>
      <c r="AU609" s="79" t="str">
        <f>IF(C609="","",IF(C609&gt;=$AU$1,"O","X"))</f>
        <v>X</v>
      </c>
      <c r="AV609" s="79" t="str">
        <f>IF(AO609="","",IF(AND(AO609="O",AP609="O",AR609="O",AT609="O",AU609="O"),"후보","X"))</f>
        <v/>
      </c>
    </row>
    <row r="610" spans="1:48" s="37" customFormat="1" ht="12" x14ac:dyDescent="0.3">
      <c r="A610" s="74" t="s">
        <v>2159</v>
      </c>
      <c r="B610" s="75" t="s">
        <v>1788</v>
      </c>
      <c r="C610" s="85">
        <v>510</v>
      </c>
      <c r="D610" s="86">
        <v>77.900000000000006</v>
      </c>
      <c r="E610" s="87">
        <v>24</v>
      </c>
      <c r="F610" s="86">
        <v>55.4</v>
      </c>
      <c r="G610" s="17">
        <v>17</v>
      </c>
      <c r="H610" s="88">
        <v>55</v>
      </c>
      <c r="I610" s="89">
        <v>110000</v>
      </c>
      <c r="J610" s="89" t="s">
        <v>83</v>
      </c>
      <c r="K610" s="89"/>
      <c r="L610" s="89"/>
      <c r="M610" s="90">
        <f t="shared" ref="M610:M630" si="435">I610-K610</f>
        <v>110000</v>
      </c>
      <c r="N610" s="4">
        <f t="shared" ref="N610:N630" si="436">IF(ISERROR(K610/I610),"",K610/I610)</f>
        <v>0</v>
      </c>
      <c r="O610" s="91">
        <f t="shared" ref="O610:O630" si="437">I610/E610</f>
        <v>4583.333333333333</v>
      </c>
      <c r="P610" s="91">
        <f t="shared" ref="P610:P630" si="438">K610/E610</f>
        <v>0</v>
      </c>
      <c r="Q610" s="79">
        <v>2</v>
      </c>
      <c r="R610" s="79">
        <v>1</v>
      </c>
      <c r="S610" s="79" t="s">
        <v>61</v>
      </c>
      <c r="T610" s="5" t="s">
        <v>276</v>
      </c>
      <c r="U610" s="9"/>
      <c r="W610" s="86">
        <f t="shared" ref="W610:X625" si="439">D610</f>
        <v>77.900000000000006</v>
      </c>
      <c r="X610" s="87">
        <f t="shared" si="439"/>
        <v>24</v>
      </c>
      <c r="Y610" s="92">
        <f t="shared" ref="Y610:Z625" si="440">H610</f>
        <v>55</v>
      </c>
      <c r="Z610" s="90">
        <f t="shared" si="440"/>
        <v>110000</v>
      </c>
      <c r="AA610" s="90">
        <f t="shared" ref="AA610:AA630" si="441">K610</f>
        <v>0</v>
      </c>
      <c r="AB610" s="90">
        <f t="shared" ref="AB610:AD625" si="442">M610</f>
        <v>110000</v>
      </c>
      <c r="AC610" s="4">
        <f t="shared" si="442"/>
        <v>0</v>
      </c>
      <c r="AD610" s="91">
        <f t="shared" si="442"/>
        <v>4583.333333333333</v>
      </c>
      <c r="AE610" s="79" t="str">
        <f t="shared" ref="AE610:AE630" si="443">S610</f>
        <v>복</v>
      </c>
      <c r="AF610" s="79" t="str">
        <f t="shared" ref="AF610:AF630" si="444">Q610&amp;"/"&amp;R610</f>
        <v>2/1</v>
      </c>
      <c r="AH610" s="20" t="str">
        <f t="shared" si="393"/>
        <v>운중동 산운12단지휴먼시아</v>
      </c>
      <c r="AI610" s="87">
        <f t="shared" si="394"/>
        <v>24</v>
      </c>
      <c r="AJ610" s="79" t="str">
        <f t="shared" ref="AJ610:AJ630" si="445">IF(AI610="","",$AJ$2)</f>
        <v>A-</v>
      </c>
      <c r="AK610" s="79" t="s">
        <v>13</v>
      </c>
      <c r="AL610" s="79" t="s">
        <v>62</v>
      </c>
      <c r="AM610" s="79" t="s">
        <v>63</v>
      </c>
      <c r="AN610" s="79" t="str">
        <f t="shared" ref="AN610:AN630" si="446">IF(AI610="","",$AN$2)</f>
        <v>C</v>
      </c>
      <c r="AO610" s="79" t="str">
        <f t="shared" ref="AO610:AO630" si="447">IF(N610="","",IF(N610&gt;=$AO$1/100,"O","X"))</f>
        <v>X</v>
      </c>
      <c r="AP610" s="79" t="str">
        <f t="shared" ref="AP610:AP630" si="448">IF(I610="","",IF(I610&lt;=$AP$1,"O","X"))</f>
        <v>X</v>
      </c>
      <c r="AQ610" s="79" t="str">
        <f t="shared" ref="AQ610:AQ630" si="449">IF(O610="","",IF(O610&lt;=$AQ$1,"O","X"))</f>
        <v>X</v>
      </c>
      <c r="AR610" s="79" t="str">
        <f t="shared" ref="AR610:AR630" si="450">IF(M610="","",IF(M610&lt;=$AR$1,"O","X"))</f>
        <v>X</v>
      </c>
      <c r="AS610" s="79" t="s">
        <v>2</v>
      </c>
      <c r="AT610" s="79" t="str">
        <f t="shared" ref="AT610:AT630" si="451">IF(OR(F610="",AI610=""),"",IF(AND((F610&lt;=85),(AI610&gt;=15)),"O","X"))</f>
        <v>O</v>
      </c>
      <c r="AU610" s="79" t="str">
        <f t="shared" ref="AU610:AU630" si="452">IF(C610="","",IF(C610&gt;=$AU$1,"O","X"))</f>
        <v>O</v>
      </c>
      <c r="AV610" s="79" t="str">
        <f t="shared" ref="AV610:AV630" si="453">IF(AO610="","",IF(AND(AO610="O",AP610="O",AR610="O",AT610="O",AU610="O"),"후보","X"))</f>
        <v>X</v>
      </c>
    </row>
    <row r="611" spans="1:48" s="37" customFormat="1" ht="12" x14ac:dyDescent="0.3">
      <c r="A611" s="74" t="s">
        <v>2160</v>
      </c>
      <c r="B611" s="75" t="s">
        <v>1790</v>
      </c>
      <c r="C611" s="85">
        <v>510</v>
      </c>
      <c r="D611" s="86">
        <v>78</v>
      </c>
      <c r="E611" s="87">
        <v>24</v>
      </c>
      <c r="F611" s="86">
        <v>55.4</v>
      </c>
      <c r="G611" s="17">
        <v>17</v>
      </c>
      <c r="H611" s="88">
        <v>74</v>
      </c>
      <c r="I611" s="89">
        <v>122000</v>
      </c>
      <c r="J611" s="89" t="s">
        <v>84</v>
      </c>
      <c r="K611" s="89"/>
      <c r="L611" s="89"/>
      <c r="M611" s="90">
        <f t="shared" si="435"/>
        <v>122000</v>
      </c>
      <c r="N611" s="4">
        <f t="shared" si="436"/>
        <v>0</v>
      </c>
      <c r="O611" s="91">
        <f t="shared" si="437"/>
        <v>5083.333333333333</v>
      </c>
      <c r="P611" s="91">
        <f t="shared" si="438"/>
        <v>0</v>
      </c>
      <c r="Q611" s="79">
        <v>3</v>
      </c>
      <c r="R611" s="79">
        <v>1</v>
      </c>
      <c r="S611" s="79" t="s">
        <v>72</v>
      </c>
      <c r="T611" s="5" t="s">
        <v>89</v>
      </c>
      <c r="U611" s="9"/>
      <c r="W611" s="86">
        <f t="shared" si="439"/>
        <v>78</v>
      </c>
      <c r="X611" s="87">
        <f t="shared" si="439"/>
        <v>24</v>
      </c>
      <c r="Y611" s="92">
        <f t="shared" si="440"/>
        <v>74</v>
      </c>
      <c r="Z611" s="90">
        <f t="shared" si="440"/>
        <v>122000</v>
      </c>
      <c r="AA611" s="90">
        <f t="shared" si="441"/>
        <v>0</v>
      </c>
      <c r="AB611" s="90">
        <f t="shared" si="442"/>
        <v>122000</v>
      </c>
      <c r="AC611" s="4">
        <f t="shared" si="442"/>
        <v>0</v>
      </c>
      <c r="AD611" s="91">
        <f t="shared" si="442"/>
        <v>5083.333333333333</v>
      </c>
      <c r="AE611" s="79" t="str">
        <f t="shared" si="443"/>
        <v>계</v>
      </c>
      <c r="AF611" s="79" t="str">
        <f t="shared" si="444"/>
        <v>3/1</v>
      </c>
      <c r="AH611" s="20" t="str">
        <f t="shared" si="393"/>
        <v>운중동 산운12단지휴먼시아</v>
      </c>
      <c r="AI611" s="87">
        <f t="shared" si="394"/>
        <v>24</v>
      </c>
      <c r="AJ611" s="79" t="str">
        <f t="shared" si="445"/>
        <v>A-</v>
      </c>
      <c r="AK611" s="79" t="s">
        <v>13</v>
      </c>
      <c r="AL611" s="79" t="s">
        <v>62</v>
      </c>
      <c r="AM611" s="79" t="s">
        <v>63</v>
      </c>
      <c r="AN611" s="79" t="str">
        <f t="shared" si="446"/>
        <v>C</v>
      </c>
      <c r="AO611" s="79" t="str">
        <f t="shared" si="447"/>
        <v>X</v>
      </c>
      <c r="AP611" s="79" t="str">
        <f t="shared" si="448"/>
        <v>X</v>
      </c>
      <c r="AQ611" s="79" t="str">
        <f t="shared" si="449"/>
        <v>X</v>
      </c>
      <c r="AR611" s="79" t="str">
        <f t="shared" si="450"/>
        <v>X</v>
      </c>
      <c r="AS611" s="79" t="s">
        <v>2</v>
      </c>
      <c r="AT611" s="79" t="str">
        <f t="shared" si="451"/>
        <v>O</v>
      </c>
      <c r="AU611" s="79" t="str">
        <f t="shared" si="452"/>
        <v>O</v>
      </c>
      <c r="AV611" s="79" t="str">
        <f t="shared" si="453"/>
        <v>X</v>
      </c>
    </row>
    <row r="612" spans="1:48" s="37" customFormat="1" ht="12" x14ac:dyDescent="0.3">
      <c r="A612" s="74" t="s">
        <v>2160</v>
      </c>
      <c r="B612" s="75" t="s">
        <v>2161</v>
      </c>
      <c r="C612" s="85">
        <v>510</v>
      </c>
      <c r="D612" s="86">
        <v>78</v>
      </c>
      <c r="E612" s="87">
        <v>24</v>
      </c>
      <c r="F612" s="86">
        <v>55.4</v>
      </c>
      <c r="G612" s="17">
        <v>17</v>
      </c>
      <c r="H612" s="88">
        <v>55</v>
      </c>
      <c r="I612" s="89">
        <v>122000</v>
      </c>
      <c r="J612" s="89" t="s">
        <v>84</v>
      </c>
      <c r="K612" s="89"/>
      <c r="L612" s="89"/>
      <c r="M612" s="90">
        <f t="shared" si="435"/>
        <v>122000</v>
      </c>
      <c r="N612" s="4">
        <f t="shared" si="436"/>
        <v>0</v>
      </c>
      <c r="O612" s="91">
        <f t="shared" si="437"/>
        <v>5083.333333333333</v>
      </c>
      <c r="P612" s="91">
        <f t="shared" si="438"/>
        <v>0</v>
      </c>
      <c r="Q612" s="79">
        <v>3</v>
      </c>
      <c r="R612" s="79">
        <v>1</v>
      </c>
      <c r="S612" s="79" t="s">
        <v>61</v>
      </c>
      <c r="T612" s="5" t="s">
        <v>277</v>
      </c>
      <c r="U612" s="9"/>
      <c r="W612" s="86">
        <f t="shared" si="439"/>
        <v>78</v>
      </c>
      <c r="X612" s="87">
        <f t="shared" si="439"/>
        <v>24</v>
      </c>
      <c r="Y612" s="92">
        <f t="shared" si="440"/>
        <v>55</v>
      </c>
      <c r="Z612" s="90">
        <f t="shared" si="440"/>
        <v>122000</v>
      </c>
      <c r="AA612" s="90">
        <f t="shared" si="441"/>
        <v>0</v>
      </c>
      <c r="AB612" s="90">
        <f t="shared" si="442"/>
        <v>122000</v>
      </c>
      <c r="AC612" s="4">
        <f t="shared" si="442"/>
        <v>0</v>
      </c>
      <c r="AD612" s="91">
        <f t="shared" si="442"/>
        <v>5083.333333333333</v>
      </c>
      <c r="AE612" s="79" t="str">
        <f t="shared" si="443"/>
        <v>복</v>
      </c>
      <c r="AF612" s="79" t="str">
        <f t="shared" si="444"/>
        <v>3/1</v>
      </c>
      <c r="AH612" s="20" t="str">
        <f t="shared" si="393"/>
        <v>운중동 산운12단지휴먼시아</v>
      </c>
      <c r="AI612" s="87">
        <f t="shared" si="394"/>
        <v>24</v>
      </c>
      <c r="AJ612" s="79" t="str">
        <f t="shared" si="445"/>
        <v>A-</v>
      </c>
      <c r="AK612" s="79" t="s">
        <v>13</v>
      </c>
      <c r="AL612" s="79" t="s">
        <v>62</v>
      </c>
      <c r="AM612" s="79" t="s">
        <v>63</v>
      </c>
      <c r="AN612" s="79" t="str">
        <f t="shared" si="446"/>
        <v>C</v>
      </c>
      <c r="AO612" s="79" t="str">
        <f t="shared" si="447"/>
        <v>X</v>
      </c>
      <c r="AP612" s="79" t="str">
        <f t="shared" si="448"/>
        <v>X</v>
      </c>
      <c r="AQ612" s="79" t="str">
        <f t="shared" si="449"/>
        <v>X</v>
      </c>
      <c r="AR612" s="79" t="str">
        <f t="shared" si="450"/>
        <v>X</v>
      </c>
      <c r="AS612" s="79" t="s">
        <v>2</v>
      </c>
      <c r="AT612" s="79" t="str">
        <f t="shared" si="451"/>
        <v>O</v>
      </c>
      <c r="AU612" s="79" t="str">
        <f t="shared" si="452"/>
        <v>O</v>
      </c>
      <c r="AV612" s="79" t="str">
        <f t="shared" si="453"/>
        <v>X</v>
      </c>
    </row>
    <row r="613" spans="1:48" s="37" customFormat="1" ht="12" x14ac:dyDescent="0.3">
      <c r="A613" s="74" t="s">
        <v>2162</v>
      </c>
      <c r="B613" s="75" t="s">
        <v>2163</v>
      </c>
      <c r="C613" s="85">
        <v>510</v>
      </c>
      <c r="D613" s="86">
        <v>78</v>
      </c>
      <c r="E613" s="87">
        <v>24</v>
      </c>
      <c r="F613" s="86">
        <v>55.4</v>
      </c>
      <c r="G613" s="17">
        <v>17</v>
      </c>
      <c r="H613" s="88">
        <v>44</v>
      </c>
      <c r="I613" s="89">
        <v>122000</v>
      </c>
      <c r="J613" s="89" t="s">
        <v>84</v>
      </c>
      <c r="K613" s="89"/>
      <c r="L613" s="89"/>
      <c r="M613" s="90">
        <f t="shared" si="435"/>
        <v>122000</v>
      </c>
      <c r="N613" s="4">
        <f t="shared" si="436"/>
        <v>0</v>
      </c>
      <c r="O613" s="91">
        <f t="shared" si="437"/>
        <v>5083.333333333333</v>
      </c>
      <c r="P613" s="91">
        <f t="shared" si="438"/>
        <v>0</v>
      </c>
      <c r="Q613" s="79">
        <v>3</v>
      </c>
      <c r="R613" s="79">
        <v>1</v>
      </c>
      <c r="S613" s="79" t="s">
        <v>61</v>
      </c>
      <c r="T613" s="5" t="s">
        <v>278</v>
      </c>
      <c r="U613" s="9"/>
      <c r="W613" s="86">
        <f t="shared" si="439"/>
        <v>78</v>
      </c>
      <c r="X613" s="87">
        <f t="shared" si="439"/>
        <v>24</v>
      </c>
      <c r="Y613" s="92">
        <f t="shared" si="440"/>
        <v>44</v>
      </c>
      <c r="Z613" s="90">
        <f t="shared" si="440"/>
        <v>122000</v>
      </c>
      <c r="AA613" s="90">
        <f t="shared" si="441"/>
        <v>0</v>
      </c>
      <c r="AB613" s="90">
        <f t="shared" si="442"/>
        <v>122000</v>
      </c>
      <c r="AC613" s="4">
        <f t="shared" si="442"/>
        <v>0</v>
      </c>
      <c r="AD613" s="91">
        <f t="shared" si="442"/>
        <v>5083.333333333333</v>
      </c>
      <c r="AE613" s="79" t="str">
        <f t="shared" si="443"/>
        <v>복</v>
      </c>
      <c r="AF613" s="79" t="str">
        <f t="shared" si="444"/>
        <v>3/1</v>
      </c>
      <c r="AH613" s="20" t="str">
        <f t="shared" si="393"/>
        <v>운중동 산운12단지휴먼시아</v>
      </c>
      <c r="AI613" s="87">
        <f t="shared" si="394"/>
        <v>24</v>
      </c>
      <c r="AJ613" s="79" t="str">
        <f t="shared" si="445"/>
        <v>A-</v>
      </c>
      <c r="AK613" s="79" t="s">
        <v>13</v>
      </c>
      <c r="AL613" s="79" t="s">
        <v>62</v>
      </c>
      <c r="AM613" s="79" t="s">
        <v>63</v>
      </c>
      <c r="AN613" s="79" t="str">
        <f t="shared" si="446"/>
        <v>C</v>
      </c>
      <c r="AO613" s="79" t="str">
        <f t="shared" si="447"/>
        <v>X</v>
      </c>
      <c r="AP613" s="79" t="str">
        <f t="shared" si="448"/>
        <v>X</v>
      </c>
      <c r="AQ613" s="79" t="str">
        <f t="shared" si="449"/>
        <v>X</v>
      </c>
      <c r="AR613" s="79" t="str">
        <f t="shared" si="450"/>
        <v>X</v>
      </c>
      <c r="AS613" s="79" t="s">
        <v>2</v>
      </c>
      <c r="AT613" s="79" t="str">
        <f t="shared" si="451"/>
        <v>O</v>
      </c>
      <c r="AU613" s="79" t="str">
        <f t="shared" si="452"/>
        <v>O</v>
      </c>
      <c r="AV613" s="79" t="str">
        <f t="shared" si="453"/>
        <v>X</v>
      </c>
    </row>
    <row r="614" spans="1:48" s="37" customFormat="1" ht="12" x14ac:dyDescent="0.3">
      <c r="A614" s="74" t="s">
        <v>2160</v>
      </c>
      <c r="B614" s="75" t="s">
        <v>2163</v>
      </c>
      <c r="C614" s="85">
        <v>510</v>
      </c>
      <c r="D614" s="86">
        <v>84.3</v>
      </c>
      <c r="E614" s="87">
        <v>26</v>
      </c>
      <c r="F614" s="86">
        <v>59.9</v>
      </c>
      <c r="G614" s="17">
        <v>18</v>
      </c>
      <c r="H614" s="88">
        <v>142</v>
      </c>
      <c r="I614" s="89">
        <v>130000</v>
      </c>
      <c r="J614" s="89" t="s">
        <v>74</v>
      </c>
      <c r="K614" s="89">
        <v>60000</v>
      </c>
      <c r="L614" s="89" t="s">
        <v>84</v>
      </c>
      <c r="M614" s="90">
        <f t="shared" si="435"/>
        <v>70000</v>
      </c>
      <c r="N614" s="4">
        <f t="shared" si="436"/>
        <v>0.46153846153846156</v>
      </c>
      <c r="O614" s="91">
        <f t="shared" si="437"/>
        <v>5000</v>
      </c>
      <c r="P614" s="91">
        <f t="shared" si="438"/>
        <v>2307.6923076923076</v>
      </c>
      <c r="Q614" s="79">
        <v>3</v>
      </c>
      <c r="R614" s="79">
        <v>2</v>
      </c>
      <c r="S614" s="79" t="s">
        <v>72</v>
      </c>
      <c r="T614" s="5" t="s">
        <v>279</v>
      </c>
      <c r="U614" s="9"/>
      <c r="W614" s="86">
        <f t="shared" si="439"/>
        <v>84.3</v>
      </c>
      <c r="X614" s="87">
        <f t="shared" si="439"/>
        <v>26</v>
      </c>
      <c r="Y614" s="92">
        <f t="shared" si="440"/>
        <v>142</v>
      </c>
      <c r="Z614" s="90">
        <f t="shared" si="440"/>
        <v>130000</v>
      </c>
      <c r="AA614" s="90">
        <f t="shared" si="441"/>
        <v>60000</v>
      </c>
      <c r="AB614" s="90">
        <f t="shared" si="442"/>
        <v>70000</v>
      </c>
      <c r="AC614" s="4">
        <f t="shared" si="442"/>
        <v>0.46153846153846156</v>
      </c>
      <c r="AD614" s="91">
        <f t="shared" si="442"/>
        <v>5000</v>
      </c>
      <c r="AE614" s="79" t="str">
        <f t="shared" si="443"/>
        <v>계</v>
      </c>
      <c r="AF614" s="79" t="str">
        <f t="shared" si="444"/>
        <v>3/2</v>
      </c>
      <c r="AH614" s="20" t="str">
        <f t="shared" si="393"/>
        <v>운중동 산운12단지휴먼시아</v>
      </c>
      <c r="AI614" s="87">
        <f t="shared" si="394"/>
        <v>26</v>
      </c>
      <c r="AJ614" s="79" t="str">
        <f t="shared" si="445"/>
        <v>A-</v>
      </c>
      <c r="AK614" s="79" t="s">
        <v>13</v>
      </c>
      <c r="AL614" s="79" t="s">
        <v>62</v>
      </c>
      <c r="AM614" s="79" t="s">
        <v>63</v>
      </c>
      <c r="AN614" s="79" t="str">
        <f t="shared" si="446"/>
        <v>C</v>
      </c>
      <c r="AO614" s="79" t="str">
        <f t="shared" si="447"/>
        <v>X</v>
      </c>
      <c r="AP614" s="79" t="str">
        <f t="shared" si="448"/>
        <v>X</v>
      </c>
      <c r="AQ614" s="79" t="str">
        <f t="shared" si="449"/>
        <v>X</v>
      </c>
      <c r="AR614" s="79" t="str">
        <f t="shared" si="450"/>
        <v>X</v>
      </c>
      <c r="AS614" s="79" t="s">
        <v>2</v>
      </c>
      <c r="AT614" s="79" t="str">
        <f t="shared" si="451"/>
        <v>O</v>
      </c>
      <c r="AU614" s="79" t="str">
        <f t="shared" si="452"/>
        <v>O</v>
      </c>
      <c r="AV614" s="79" t="str">
        <f t="shared" si="453"/>
        <v>X</v>
      </c>
    </row>
    <row r="615" spans="1:48" s="37" customFormat="1" ht="12" x14ac:dyDescent="0.3">
      <c r="A615" s="74" t="s">
        <v>2162</v>
      </c>
      <c r="B615" s="75" t="s">
        <v>2163</v>
      </c>
      <c r="C615" s="85">
        <v>510</v>
      </c>
      <c r="D615" s="86">
        <v>84.4</v>
      </c>
      <c r="E615" s="87">
        <v>26</v>
      </c>
      <c r="F615" s="86">
        <v>59.8</v>
      </c>
      <c r="G615" s="17">
        <v>18</v>
      </c>
      <c r="H615" s="88">
        <v>140</v>
      </c>
      <c r="I615" s="89"/>
      <c r="J615" s="89"/>
      <c r="K615" s="89"/>
      <c r="L615" s="89"/>
      <c r="M615" s="90">
        <f t="shared" si="435"/>
        <v>0</v>
      </c>
      <c r="N615" s="4" t="str">
        <f t="shared" si="436"/>
        <v/>
      </c>
      <c r="O615" s="91">
        <f t="shared" si="437"/>
        <v>0</v>
      </c>
      <c r="P615" s="91">
        <f t="shared" si="438"/>
        <v>0</v>
      </c>
      <c r="Q615" s="79">
        <v>3</v>
      </c>
      <c r="R615" s="79">
        <v>2</v>
      </c>
      <c r="S615" s="79" t="s">
        <v>72</v>
      </c>
      <c r="T615" s="5" t="s">
        <v>192</v>
      </c>
      <c r="U615" s="9"/>
      <c r="W615" s="86">
        <f t="shared" si="439"/>
        <v>84.4</v>
      </c>
      <c r="X615" s="87">
        <f t="shared" si="439"/>
        <v>26</v>
      </c>
      <c r="Y615" s="92">
        <f t="shared" si="440"/>
        <v>140</v>
      </c>
      <c r="Z615" s="90">
        <f t="shared" si="440"/>
        <v>0</v>
      </c>
      <c r="AA615" s="90">
        <f t="shared" si="441"/>
        <v>0</v>
      </c>
      <c r="AB615" s="90">
        <f t="shared" si="442"/>
        <v>0</v>
      </c>
      <c r="AC615" s="4" t="str">
        <f t="shared" si="442"/>
        <v/>
      </c>
      <c r="AD615" s="91">
        <f t="shared" si="442"/>
        <v>0</v>
      </c>
      <c r="AE615" s="79" t="str">
        <f t="shared" si="443"/>
        <v>계</v>
      </c>
      <c r="AF615" s="79" t="str">
        <f t="shared" si="444"/>
        <v>3/2</v>
      </c>
      <c r="AH615" s="20" t="str">
        <f t="shared" si="393"/>
        <v>운중동 산운12단지휴먼시아</v>
      </c>
      <c r="AI615" s="87">
        <f t="shared" si="394"/>
        <v>26</v>
      </c>
      <c r="AJ615" s="79" t="str">
        <f t="shared" si="445"/>
        <v>A-</v>
      </c>
      <c r="AK615" s="79" t="s">
        <v>13</v>
      </c>
      <c r="AL615" s="79" t="s">
        <v>62</v>
      </c>
      <c r="AM615" s="79" t="s">
        <v>63</v>
      </c>
      <c r="AN615" s="79" t="str">
        <f t="shared" si="446"/>
        <v>C</v>
      </c>
      <c r="AO615" s="79" t="str">
        <f t="shared" si="447"/>
        <v/>
      </c>
      <c r="AP615" s="79" t="str">
        <f t="shared" si="448"/>
        <v/>
      </c>
      <c r="AQ615" s="79" t="str">
        <f t="shared" si="449"/>
        <v>O</v>
      </c>
      <c r="AR615" s="79" t="str">
        <f t="shared" si="450"/>
        <v>O</v>
      </c>
      <c r="AS615" s="79" t="s">
        <v>2</v>
      </c>
      <c r="AT615" s="79" t="str">
        <f t="shared" si="451"/>
        <v>O</v>
      </c>
      <c r="AU615" s="79" t="str">
        <f t="shared" si="452"/>
        <v>O</v>
      </c>
      <c r="AV615" s="79" t="str">
        <f t="shared" si="453"/>
        <v/>
      </c>
    </row>
    <row r="616" spans="1:48" s="37" customFormat="1" ht="12" x14ac:dyDescent="0.3">
      <c r="A616" s="74" t="s">
        <v>2164</v>
      </c>
      <c r="B616" s="75" t="s">
        <v>1828</v>
      </c>
      <c r="C616" s="85">
        <v>1396</v>
      </c>
      <c r="D616" s="86">
        <v>107</v>
      </c>
      <c r="E616" s="87">
        <v>32</v>
      </c>
      <c r="F616" s="86">
        <v>84.6</v>
      </c>
      <c r="G616" s="17">
        <v>26</v>
      </c>
      <c r="H616" s="88">
        <v>35</v>
      </c>
      <c r="I616" s="89">
        <v>155000</v>
      </c>
      <c r="J616" s="89" t="s">
        <v>156</v>
      </c>
      <c r="K616" s="89"/>
      <c r="L616" s="89"/>
      <c r="M616" s="90">
        <f t="shared" si="435"/>
        <v>155000</v>
      </c>
      <c r="N616" s="4">
        <f t="shared" si="436"/>
        <v>0</v>
      </c>
      <c r="O616" s="91">
        <f t="shared" si="437"/>
        <v>4843.75</v>
      </c>
      <c r="P616" s="91">
        <f t="shared" si="438"/>
        <v>0</v>
      </c>
      <c r="Q616" s="79">
        <v>3</v>
      </c>
      <c r="R616" s="79">
        <v>2</v>
      </c>
      <c r="S616" s="79" t="s">
        <v>61</v>
      </c>
      <c r="T616" s="5" t="s">
        <v>280</v>
      </c>
      <c r="U616" s="9"/>
      <c r="W616" s="86">
        <f t="shared" si="439"/>
        <v>107</v>
      </c>
      <c r="X616" s="87">
        <f t="shared" si="439"/>
        <v>32</v>
      </c>
      <c r="Y616" s="92">
        <f t="shared" si="440"/>
        <v>35</v>
      </c>
      <c r="Z616" s="90">
        <f t="shared" si="440"/>
        <v>155000</v>
      </c>
      <c r="AA616" s="90">
        <f t="shared" si="441"/>
        <v>0</v>
      </c>
      <c r="AB616" s="90">
        <f t="shared" si="442"/>
        <v>155000</v>
      </c>
      <c r="AC616" s="4">
        <f t="shared" si="442"/>
        <v>0</v>
      </c>
      <c r="AD616" s="91">
        <f t="shared" si="442"/>
        <v>4843.75</v>
      </c>
      <c r="AE616" s="79" t="str">
        <f t="shared" si="443"/>
        <v>복</v>
      </c>
      <c r="AF616" s="79" t="str">
        <f t="shared" si="444"/>
        <v>3/2</v>
      </c>
      <c r="AH616" s="20" t="str">
        <f t="shared" si="393"/>
        <v>운중동 산운13단지휴먼시아데시앙</v>
      </c>
      <c r="AI616" s="87">
        <f t="shared" si="394"/>
        <v>32</v>
      </c>
      <c r="AJ616" s="79" t="str">
        <f t="shared" si="445"/>
        <v>A-</v>
      </c>
      <c r="AK616" s="79" t="s">
        <v>13</v>
      </c>
      <c r="AL616" s="79" t="s">
        <v>62</v>
      </c>
      <c r="AM616" s="79" t="s">
        <v>63</v>
      </c>
      <c r="AN616" s="79" t="str">
        <f t="shared" si="446"/>
        <v>C</v>
      </c>
      <c r="AO616" s="79" t="str">
        <f t="shared" si="447"/>
        <v>X</v>
      </c>
      <c r="AP616" s="79" t="str">
        <f t="shared" si="448"/>
        <v>X</v>
      </c>
      <c r="AQ616" s="79" t="str">
        <f t="shared" si="449"/>
        <v>X</v>
      </c>
      <c r="AR616" s="79" t="str">
        <f t="shared" si="450"/>
        <v>X</v>
      </c>
      <c r="AS616" s="79" t="s">
        <v>2</v>
      </c>
      <c r="AT616" s="79" t="str">
        <f t="shared" si="451"/>
        <v>O</v>
      </c>
      <c r="AU616" s="79" t="str">
        <f t="shared" si="452"/>
        <v>O</v>
      </c>
      <c r="AV616" s="79" t="str">
        <f t="shared" si="453"/>
        <v>X</v>
      </c>
    </row>
    <row r="617" spans="1:48" s="37" customFormat="1" ht="12" x14ac:dyDescent="0.3">
      <c r="A617" s="74" t="s">
        <v>2164</v>
      </c>
      <c r="B617" s="75" t="s">
        <v>2165</v>
      </c>
      <c r="C617" s="85">
        <v>1396</v>
      </c>
      <c r="D617" s="86">
        <v>107.4</v>
      </c>
      <c r="E617" s="87">
        <v>32</v>
      </c>
      <c r="F617" s="86">
        <v>84.9</v>
      </c>
      <c r="G617" s="17">
        <v>26</v>
      </c>
      <c r="H617" s="88">
        <v>206</v>
      </c>
      <c r="I617" s="89"/>
      <c r="J617" s="89"/>
      <c r="K617" s="89"/>
      <c r="L617" s="89"/>
      <c r="M617" s="90">
        <f t="shared" si="435"/>
        <v>0</v>
      </c>
      <c r="N617" s="4" t="str">
        <f t="shared" si="436"/>
        <v/>
      </c>
      <c r="O617" s="91">
        <f t="shared" si="437"/>
        <v>0</v>
      </c>
      <c r="P617" s="91">
        <f t="shared" si="438"/>
        <v>0</v>
      </c>
      <c r="Q617" s="79">
        <v>3</v>
      </c>
      <c r="R617" s="79">
        <v>2</v>
      </c>
      <c r="S617" s="79" t="s">
        <v>61</v>
      </c>
      <c r="T617" s="5" t="s">
        <v>118</v>
      </c>
      <c r="U617" s="9"/>
      <c r="W617" s="86">
        <f t="shared" si="439"/>
        <v>107.4</v>
      </c>
      <c r="X617" s="87">
        <f t="shared" si="439"/>
        <v>32</v>
      </c>
      <c r="Y617" s="92">
        <f t="shared" si="440"/>
        <v>206</v>
      </c>
      <c r="Z617" s="90">
        <f t="shared" si="440"/>
        <v>0</v>
      </c>
      <c r="AA617" s="90">
        <f t="shared" si="441"/>
        <v>0</v>
      </c>
      <c r="AB617" s="90">
        <f t="shared" si="442"/>
        <v>0</v>
      </c>
      <c r="AC617" s="4" t="str">
        <f t="shared" si="442"/>
        <v/>
      </c>
      <c r="AD617" s="91">
        <f t="shared" si="442"/>
        <v>0</v>
      </c>
      <c r="AE617" s="79" t="str">
        <f t="shared" si="443"/>
        <v>복</v>
      </c>
      <c r="AF617" s="79" t="str">
        <f t="shared" si="444"/>
        <v>3/2</v>
      </c>
      <c r="AH617" s="20" t="str">
        <f t="shared" si="393"/>
        <v>운중동 산운13단지휴먼시아데시앙</v>
      </c>
      <c r="AI617" s="87">
        <f t="shared" si="394"/>
        <v>32</v>
      </c>
      <c r="AJ617" s="79" t="str">
        <f t="shared" si="445"/>
        <v>A-</v>
      </c>
      <c r="AK617" s="79" t="s">
        <v>13</v>
      </c>
      <c r="AL617" s="79" t="s">
        <v>62</v>
      </c>
      <c r="AM617" s="79" t="s">
        <v>63</v>
      </c>
      <c r="AN617" s="79" t="str">
        <f t="shared" si="446"/>
        <v>C</v>
      </c>
      <c r="AO617" s="79" t="str">
        <f t="shared" si="447"/>
        <v/>
      </c>
      <c r="AP617" s="79" t="str">
        <f t="shared" si="448"/>
        <v/>
      </c>
      <c r="AQ617" s="79" t="str">
        <f t="shared" si="449"/>
        <v>O</v>
      </c>
      <c r="AR617" s="79" t="str">
        <f t="shared" si="450"/>
        <v>O</v>
      </c>
      <c r="AS617" s="79" t="s">
        <v>2</v>
      </c>
      <c r="AT617" s="79" t="str">
        <f t="shared" si="451"/>
        <v>O</v>
      </c>
      <c r="AU617" s="79" t="str">
        <f t="shared" si="452"/>
        <v>O</v>
      </c>
      <c r="AV617" s="79" t="str">
        <f t="shared" si="453"/>
        <v/>
      </c>
    </row>
    <row r="618" spans="1:48" s="37" customFormat="1" ht="12" x14ac:dyDescent="0.3">
      <c r="A618" s="74" t="s">
        <v>2164</v>
      </c>
      <c r="B618" s="75" t="s">
        <v>2165</v>
      </c>
      <c r="C618" s="85">
        <v>1396</v>
      </c>
      <c r="D618" s="86">
        <v>107.1</v>
      </c>
      <c r="E618" s="87">
        <v>32</v>
      </c>
      <c r="F618" s="86">
        <v>84.7</v>
      </c>
      <c r="G618" s="17">
        <v>26</v>
      </c>
      <c r="H618" s="88">
        <v>175</v>
      </c>
      <c r="I618" s="89">
        <v>143000</v>
      </c>
      <c r="J618" s="89" t="s">
        <v>84</v>
      </c>
      <c r="K618" s="89"/>
      <c r="L618" s="89"/>
      <c r="M618" s="90">
        <f t="shared" si="435"/>
        <v>143000</v>
      </c>
      <c r="N618" s="4">
        <f t="shared" si="436"/>
        <v>0</v>
      </c>
      <c r="O618" s="91">
        <f t="shared" si="437"/>
        <v>4468.75</v>
      </c>
      <c r="P618" s="91">
        <f t="shared" si="438"/>
        <v>0</v>
      </c>
      <c r="Q618" s="79">
        <v>3</v>
      </c>
      <c r="R618" s="79">
        <v>2</v>
      </c>
      <c r="S618" s="79" t="s">
        <v>61</v>
      </c>
      <c r="T618" s="5" t="s">
        <v>101</v>
      </c>
      <c r="U618" s="9"/>
      <c r="W618" s="86">
        <f t="shared" si="439"/>
        <v>107.1</v>
      </c>
      <c r="X618" s="87">
        <f t="shared" si="439"/>
        <v>32</v>
      </c>
      <c r="Y618" s="92">
        <f t="shared" si="440"/>
        <v>175</v>
      </c>
      <c r="Z618" s="90">
        <f t="shared" si="440"/>
        <v>143000</v>
      </c>
      <c r="AA618" s="90">
        <f t="shared" si="441"/>
        <v>0</v>
      </c>
      <c r="AB618" s="90">
        <f t="shared" si="442"/>
        <v>143000</v>
      </c>
      <c r="AC618" s="4">
        <f t="shared" si="442"/>
        <v>0</v>
      </c>
      <c r="AD618" s="91">
        <f t="shared" si="442"/>
        <v>4468.75</v>
      </c>
      <c r="AE618" s="79" t="str">
        <f t="shared" si="443"/>
        <v>복</v>
      </c>
      <c r="AF618" s="79" t="str">
        <f t="shared" si="444"/>
        <v>3/2</v>
      </c>
      <c r="AH618" s="20" t="str">
        <f t="shared" si="393"/>
        <v>운중동 산운13단지휴먼시아데시앙</v>
      </c>
      <c r="AI618" s="87">
        <f t="shared" si="394"/>
        <v>32</v>
      </c>
      <c r="AJ618" s="79" t="str">
        <f t="shared" si="445"/>
        <v>A-</v>
      </c>
      <c r="AK618" s="79" t="s">
        <v>13</v>
      </c>
      <c r="AL618" s="79" t="s">
        <v>62</v>
      </c>
      <c r="AM618" s="79" t="s">
        <v>63</v>
      </c>
      <c r="AN618" s="79" t="str">
        <f t="shared" si="446"/>
        <v>C</v>
      </c>
      <c r="AO618" s="79" t="str">
        <f t="shared" si="447"/>
        <v>X</v>
      </c>
      <c r="AP618" s="79" t="str">
        <f t="shared" si="448"/>
        <v>X</v>
      </c>
      <c r="AQ618" s="79" t="str">
        <f t="shared" si="449"/>
        <v>X</v>
      </c>
      <c r="AR618" s="79" t="str">
        <f t="shared" si="450"/>
        <v>X</v>
      </c>
      <c r="AS618" s="79" t="s">
        <v>2</v>
      </c>
      <c r="AT618" s="79" t="str">
        <f t="shared" si="451"/>
        <v>O</v>
      </c>
      <c r="AU618" s="79" t="str">
        <f t="shared" si="452"/>
        <v>O</v>
      </c>
      <c r="AV618" s="79" t="str">
        <f t="shared" si="453"/>
        <v>X</v>
      </c>
    </row>
    <row r="619" spans="1:48" s="37" customFormat="1" ht="12" x14ac:dyDescent="0.3">
      <c r="A619" s="74" t="s">
        <v>2164</v>
      </c>
      <c r="B619" s="75" t="s">
        <v>2165</v>
      </c>
      <c r="C619" s="85">
        <v>1396</v>
      </c>
      <c r="D619" s="86">
        <v>107.2</v>
      </c>
      <c r="E619" s="87">
        <v>32</v>
      </c>
      <c r="F619" s="86">
        <v>84.8</v>
      </c>
      <c r="G619" s="17">
        <v>26</v>
      </c>
      <c r="H619" s="88">
        <v>171</v>
      </c>
      <c r="I619" s="89">
        <v>137000</v>
      </c>
      <c r="J619" s="89" t="s">
        <v>71</v>
      </c>
      <c r="K619" s="89">
        <v>75000</v>
      </c>
      <c r="L619" s="89" t="s">
        <v>74</v>
      </c>
      <c r="M619" s="90">
        <f t="shared" si="435"/>
        <v>62000</v>
      </c>
      <c r="N619" s="4">
        <f t="shared" si="436"/>
        <v>0.54744525547445255</v>
      </c>
      <c r="O619" s="91">
        <f t="shared" si="437"/>
        <v>4281.25</v>
      </c>
      <c r="P619" s="91">
        <f t="shared" si="438"/>
        <v>2343.75</v>
      </c>
      <c r="Q619" s="79">
        <v>3</v>
      </c>
      <c r="R619" s="79">
        <v>2</v>
      </c>
      <c r="S619" s="79" t="s">
        <v>61</v>
      </c>
      <c r="T619" s="5" t="s">
        <v>281</v>
      </c>
      <c r="U619" s="9"/>
      <c r="W619" s="86">
        <f t="shared" si="439"/>
        <v>107.2</v>
      </c>
      <c r="X619" s="87">
        <f t="shared" si="439"/>
        <v>32</v>
      </c>
      <c r="Y619" s="92">
        <f t="shared" si="440"/>
        <v>171</v>
      </c>
      <c r="Z619" s="90">
        <f t="shared" si="440"/>
        <v>137000</v>
      </c>
      <c r="AA619" s="90">
        <f t="shared" si="441"/>
        <v>75000</v>
      </c>
      <c r="AB619" s="90">
        <f t="shared" si="442"/>
        <v>62000</v>
      </c>
      <c r="AC619" s="4">
        <f t="shared" si="442"/>
        <v>0.54744525547445255</v>
      </c>
      <c r="AD619" s="91">
        <f t="shared" si="442"/>
        <v>4281.25</v>
      </c>
      <c r="AE619" s="79" t="str">
        <f t="shared" si="443"/>
        <v>복</v>
      </c>
      <c r="AF619" s="79" t="str">
        <f t="shared" si="444"/>
        <v>3/2</v>
      </c>
      <c r="AH619" s="20" t="str">
        <f t="shared" si="393"/>
        <v>운중동 산운13단지휴먼시아데시앙</v>
      </c>
      <c r="AI619" s="87">
        <f t="shared" si="394"/>
        <v>32</v>
      </c>
      <c r="AJ619" s="79" t="str">
        <f t="shared" si="445"/>
        <v>A-</v>
      </c>
      <c r="AK619" s="79" t="s">
        <v>13</v>
      </c>
      <c r="AL619" s="79" t="s">
        <v>62</v>
      </c>
      <c r="AM619" s="79" t="s">
        <v>63</v>
      </c>
      <c r="AN619" s="79" t="str">
        <f t="shared" si="446"/>
        <v>C</v>
      </c>
      <c r="AO619" s="79" t="str">
        <f t="shared" si="447"/>
        <v>X</v>
      </c>
      <c r="AP619" s="79" t="str">
        <f t="shared" si="448"/>
        <v>X</v>
      </c>
      <c r="AQ619" s="79" t="str">
        <f t="shared" si="449"/>
        <v>X</v>
      </c>
      <c r="AR619" s="79" t="str">
        <f t="shared" si="450"/>
        <v>X</v>
      </c>
      <c r="AS619" s="79" t="s">
        <v>2</v>
      </c>
      <c r="AT619" s="79" t="str">
        <f t="shared" si="451"/>
        <v>O</v>
      </c>
      <c r="AU619" s="79" t="str">
        <f t="shared" si="452"/>
        <v>O</v>
      </c>
      <c r="AV619" s="79" t="str">
        <f t="shared" si="453"/>
        <v>X</v>
      </c>
    </row>
    <row r="620" spans="1:48" s="37" customFormat="1" ht="12" x14ac:dyDescent="0.3">
      <c r="A620" s="74" t="s">
        <v>2164</v>
      </c>
      <c r="B620" s="75" t="s">
        <v>1828</v>
      </c>
      <c r="C620" s="85">
        <v>1396</v>
      </c>
      <c r="D620" s="86">
        <v>128.5</v>
      </c>
      <c r="E620" s="87">
        <v>39</v>
      </c>
      <c r="F620" s="86">
        <v>101.7</v>
      </c>
      <c r="G620" s="17">
        <v>31</v>
      </c>
      <c r="H620" s="88">
        <v>256</v>
      </c>
      <c r="I620" s="89">
        <v>159000</v>
      </c>
      <c r="J620" s="89" t="s">
        <v>74</v>
      </c>
      <c r="K620" s="89">
        <v>78000</v>
      </c>
      <c r="L620" s="89" t="s">
        <v>84</v>
      </c>
      <c r="M620" s="90">
        <f t="shared" si="435"/>
        <v>81000</v>
      </c>
      <c r="N620" s="4">
        <f t="shared" si="436"/>
        <v>0.49056603773584906</v>
      </c>
      <c r="O620" s="91">
        <f t="shared" si="437"/>
        <v>4076.9230769230771</v>
      </c>
      <c r="P620" s="91">
        <f t="shared" si="438"/>
        <v>2000</v>
      </c>
      <c r="Q620" s="79">
        <v>3</v>
      </c>
      <c r="R620" s="79">
        <v>2</v>
      </c>
      <c r="S620" s="79" t="s">
        <v>61</v>
      </c>
      <c r="T620" s="5" t="s">
        <v>282</v>
      </c>
      <c r="U620" s="9"/>
      <c r="W620" s="86">
        <f t="shared" si="439"/>
        <v>128.5</v>
      </c>
      <c r="X620" s="87">
        <f t="shared" si="439"/>
        <v>39</v>
      </c>
      <c r="Y620" s="92">
        <f t="shared" si="440"/>
        <v>256</v>
      </c>
      <c r="Z620" s="90">
        <f t="shared" si="440"/>
        <v>159000</v>
      </c>
      <c r="AA620" s="90">
        <f t="shared" si="441"/>
        <v>78000</v>
      </c>
      <c r="AB620" s="90">
        <f t="shared" si="442"/>
        <v>81000</v>
      </c>
      <c r="AC620" s="4">
        <f t="shared" si="442"/>
        <v>0.49056603773584906</v>
      </c>
      <c r="AD620" s="91">
        <f t="shared" si="442"/>
        <v>4076.9230769230771</v>
      </c>
      <c r="AE620" s="79" t="str">
        <f t="shared" si="443"/>
        <v>복</v>
      </c>
      <c r="AF620" s="79" t="str">
        <f t="shared" si="444"/>
        <v>3/2</v>
      </c>
      <c r="AH620" s="20" t="str">
        <f t="shared" si="393"/>
        <v>운중동 산운13단지휴먼시아데시앙</v>
      </c>
      <c r="AI620" s="87">
        <f t="shared" si="394"/>
        <v>39</v>
      </c>
      <c r="AJ620" s="79" t="str">
        <f t="shared" si="445"/>
        <v>A-</v>
      </c>
      <c r="AK620" s="79" t="s">
        <v>13</v>
      </c>
      <c r="AL620" s="79" t="s">
        <v>62</v>
      </c>
      <c r="AM620" s="79" t="s">
        <v>63</v>
      </c>
      <c r="AN620" s="79" t="str">
        <f t="shared" si="446"/>
        <v>C</v>
      </c>
      <c r="AO620" s="79" t="str">
        <f t="shared" si="447"/>
        <v>X</v>
      </c>
      <c r="AP620" s="79" t="str">
        <f t="shared" si="448"/>
        <v>X</v>
      </c>
      <c r="AQ620" s="79" t="str">
        <f t="shared" si="449"/>
        <v>X</v>
      </c>
      <c r="AR620" s="79" t="str">
        <f t="shared" si="450"/>
        <v>X</v>
      </c>
      <c r="AS620" s="79" t="s">
        <v>2</v>
      </c>
      <c r="AT620" s="79" t="str">
        <f t="shared" si="451"/>
        <v>X</v>
      </c>
      <c r="AU620" s="79" t="str">
        <f t="shared" si="452"/>
        <v>O</v>
      </c>
      <c r="AV620" s="79" t="str">
        <f t="shared" si="453"/>
        <v>X</v>
      </c>
    </row>
    <row r="621" spans="1:48" s="37" customFormat="1" ht="12" x14ac:dyDescent="0.3">
      <c r="A621" s="74" t="s">
        <v>2164</v>
      </c>
      <c r="B621" s="75" t="s">
        <v>2165</v>
      </c>
      <c r="C621" s="85">
        <v>1396</v>
      </c>
      <c r="D621" s="86">
        <v>128.5</v>
      </c>
      <c r="E621" s="87">
        <v>39</v>
      </c>
      <c r="F621" s="86">
        <v>101.7</v>
      </c>
      <c r="G621" s="17">
        <v>31</v>
      </c>
      <c r="H621" s="88">
        <v>93</v>
      </c>
      <c r="I621" s="89">
        <v>159000</v>
      </c>
      <c r="J621" s="89" t="s">
        <v>74</v>
      </c>
      <c r="K621" s="89">
        <v>78000</v>
      </c>
      <c r="L621" s="89" t="s">
        <v>84</v>
      </c>
      <c r="M621" s="90">
        <f t="shared" si="435"/>
        <v>81000</v>
      </c>
      <c r="N621" s="4">
        <f t="shared" si="436"/>
        <v>0.49056603773584906</v>
      </c>
      <c r="O621" s="91">
        <f t="shared" si="437"/>
        <v>4076.9230769230771</v>
      </c>
      <c r="P621" s="91">
        <f t="shared" si="438"/>
        <v>2000</v>
      </c>
      <c r="Q621" s="79">
        <v>3</v>
      </c>
      <c r="R621" s="79">
        <v>2</v>
      </c>
      <c r="S621" s="79" t="s">
        <v>61</v>
      </c>
      <c r="T621" s="5" t="s">
        <v>187</v>
      </c>
      <c r="U621" s="9"/>
      <c r="W621" s="86">
        <f t="shared" si="439"/>
        <v>128.5</v>
      </c>
      <c r="X621" s="87">
        <f t="shared" si="439"/>
        <v>39</v>
      </c>
      <c r="Y621" s="92">
        <f t="shared" si="440"/>
        <v>93</v>
      </c>
      <c r="Z621" s="90">
        <f t="shared" si="440"/>
        <v>159000</v>
      </c>
      <c r="AA621" s="90">
        <f t="shared" si="441"/>
        <v>78000</v>
      </c>
      <c r="AB621" s="90">
        <f t="shared" si="442"/>
        <v>81000</v>
      </c>
      <c r="AC621" s="4">
        <f t="shared" si="442"/>
        <v>0.49056603773584906</v>
      </c>
      <c r="AD621" s="91">
        <f t="shared" si="442"/>
        <v>4076.9230769230771</v>
      </c>
      <c r="AE621" s="79" t="str">
        <f t="shared" si="443"/>
        <v>복</v>
      </c>
      <c r="AF621" s="79" t="str">
        <f t="shared" si="444"/>
        <v>3/2</v>
      </c>
      <c r="AH621" s="20" t="str">
        <f t="shared" si="393"/>
        <v>운중동 산운13단지휴먼시아데시앙</v>
      </c>
      <c r="AI621" s="87">
        <f t="shared" si="394"/>
        <v>39</v>
      </c>
      <c r="AJ621" s="79" t="str">
        <f t="shared" si="445"/>
        <v>A-</v>
      </c>
      <c r="AK621" s="79" t="s">
        <v>13</v>
      </c>
      <c r="AL621" s="79" t="s">
        <v>62</v>
      </c>
      <c r="AM621" s="79" t="s">
        <v>63</v>
      </c>
      <c r="AN621" s="79" t="str">
        <f t="shared" si="446"/>
        <v>C</v>
      </c>
      <c r="AO621" s="79" t="str">
        <f t="shared" si="447"/>
        <v>X</v>
      </c>
      <c r="AP621" s="79" t="str">
        <f t="shared" si="448"/>
        <v>X</v>
      </c>
      <c r="AQ621" s="79" t="str">
        <f t="shared" si="449"/>
        <v>X</v>
      </c>
      <c r="AR621" s="79" t="str">
        <f t="shared" si="450"/>
        <v>X</v>
      </c>
      <c r="AS621" s="79" t="s">
        <v>2</v>
      </c>
      <c r="AT621" s="79" t="str">
        <f t="shared" si="451"/>
        <v>X</v>
      </c>
      <c r="AU621" s="79" t="str">
        <f t="shared" si="452"/>
        <v>O</v>
      </c>
      <c r="AV621" s="79" t="str">
        <f t="shared" si="453"/>
        <v>X</v>
      </c>
    </row>
    <row r="622" spans="1:48" s="37" customFormat="1" ht="12" x14ac:dyDescent="0.3">
      <c r="A622" s="74" t="s">
        <v>1829</v>
      </c>
      <c r="B622" s="75" t="s">
        <v>1828</v>
      </c>
      <c r="C622" s="85">
        <v>1396</v>
      </c>
      <c r="D622" s="86">
        <v>145.5</v>
      </c>
      <c r="E622" s="87">
        <v>44</v>
      </c>
      <c r="F622" s="86">
        <v>115.1</v>
      </c>
      <c r="G622" s="17">
        <v>35</v>
      </c>
      <c r="H622" s="88">
        <v>193</v>
      </c>
      <c r="I622" s="89">
        <v>190000</v>
      </c>
      <c r="J622" s="89" t="s">
        <v>74</v>
      </c>
      <c r="K622" s="89">
        <v>95000</v>
      </c>
      <c r="L622" s="89" t="s">
        <v>74</v>
      </c>
      <c r="M622" s="90">
        <f t="shared" si="435"/>
        <v>95000</v>
      </c>
      <c r="N622" s="4">
        <f t="shared" si="436"/>
        <v>0.5</v>
      </c>
      <c r="O622" s="91">
        <f t="shared" si="437"/>
        <v>4318.181818181818</v>
      </c>
      <c r="P622" s="91">
        <f t="shared" si="438"/>
        <v>2159.090909090909</v>
      </c>
      <c r="Q622" s="79">
        <v>4</v>
      </c>
      <c r="R622" s="79">
        <v>2</v>
      </c>
      <c r="S622" s="79" t="s">
        <v>61</v>
      </c>
      <c r="T622" s="5" t="s">
        <v>177</v>
      </c>
      <c r="U622" s="9"/>
      <c r="W622" s="86">
        <f t="shared" si="439"/>
        <v>145.5</v>
      </c>
      <c r="X622" s="87">
        <f t="shared" si="439"/>
        <v>44</v>
      </c>
      <c r="Y622" s="92">
        <f t="shared" si="440"/>
        <v>193</v>
      </c>
      <c r="Z622" s="90">
        <f t="shared" si="440"/>
        <v>190000</v>
      </c>
      <c r="AA622" s="90">
        <f t="shared" si="441"/>
        <v>95000</v>
      </c>
      <c r="AB622" s="90">
        <f t="shared" si="442"/>
        <v>95000</v>
      </c>
      <c r="AC622" s="4">
        <f t="shared" si="442"/>
        <v>0.5</v>
      </c>
      <c r="AD622" s="91">
        <f t="shared" si="442"/>
        <v>4318.181818181818</v>
      </c>
      <c r="AE622" s="79" t="str">
        <f t="shared" si="443"/>
        <v>복</v>
      </c>
      <c r="AF622" s="79" t="str">
        <f t="shared" si="444"/>
        <v>4/2</v>
      </c>
      <c r="AH622" s="20" t="str">
        <f t="shared" si="393"/>
        <v>운중동 산운13단지휴먼시아데시앙</v>
      </c>
      <c r="AI622" s="87">
        <f t="shared" si="394"/>
        <v>44</v>
      </c>
      <c r="AJ622" s="79" t="str">
        <f t="shared" si="445"/>
        <v>A-</v>
      </c>
      <c r="AK622" s="79" t="s">
        <v>13</v>
      </c>
      <c r="AL622" s="79" t="s">
        <v>62</v>
      </c>
      <c r="AM622" s="79" t="s">
        <v>63</v>
      </c>
      <c r="AN622" s="79" t="str">
        <f t="shared" si="446"/>
        <v>C</v>
      </c>
      <c r="AO622" s="79" t="str">
        <f t="shared" si="447"/>
        <v>X</v>
      </c>
      <c r="AP622" s="79" t="str">
        <f t="shared" si="448"/>
        <v>X</v>
      </c>
      <c r="AQ622" s="79" t="str">
        <f t="shared" si="449"/>
        <v>X</v>
      </c>
      <c r="AR622" s="79" t="str">
        <f t="shared" si="450"/>
        <v>X</v>
      </c>
      <c r="AS622" s="79" t="s">
        <v>2</v>
      </c>
      <c r="AT622" s="79" t="str">
        <f t="shared" si="451"/>
        <v>X</v>
      </c>
      <c r="AU622" s="79" t="str">
        <f t="shared" si="452"/>
        <v>O</v>
      </c>
      <c r="AV622" s="79" t="str">
        <f t="shared" si="453"/>
        <v>X</v>
      </c>
    </row>
    <row r="623" spans="1:48" s="37" customFormat="1" ht="12" x14ac:dyDescent="0.3">
      <c r="A623" s="74" t="s">
        <v>1829</v>
      </c>
      <c r="B623" s="75" t="s">
        <v>2165</v>
      </c>
      <c r="C623" s="85">
        <v>1396</v>
      </c>
      <c r="D623" s="86">
        <v>145.9</v>
      </c>
      <c r="E623" s="87">
        <v>44</v>
      </c>
      <c r="F623" s="86">
        <v>115.5</v>
      </c>
      <c r="G623" s="17">
        <v>35</v>
      </c>
      <c r="H623" s="88">
        <v>62</v>
      </c>
      <c r="I623" s="89">
        <v>175000</v>
      </c>
      <c r="J623" s="89" t="s">
        <v>74</v>
      </c>
      <c r="K623" s="89">
        <v>95000</v>
      </c>
      <c r="L623" s="89" t="s">
        <v>74</v>
      </c>
      <c r="M623" s="90">
        <f t="shared" si="435"/>
        <v>80000</v>
      </c>
      <c r="N623" s="4">
        <f t="shared" si="436"/>
        <v>0.54285714285714282</v>
      </c>
      <c r="O623" s="91">
        <f t="shared" si="437"/>
        <v>3977.2727272727275</v>
      </c>
      <c r="P623" s="91">
        <f t="shared" si="438"/>
        <v>2159.090909090909</v>
      </c>
      <c r="Q623" s="79">
        <v>4</v>
      </c>
      <c r="R623" s="79">
        <v>2</v>
      </c>
      <c r="S623" s="79" t="s">
        <v>61</v>
      </c>
      <c r="T623" s="5" t="s">
        <v>283</v>
      </c>
      <c r="U623" s="9"/>
      <c r="W623" s="86">
        <f t="shared" si="439"/>
        <v>145.9</v>
      </c>
      <c r="X623" s="87">
        <f t="shared" si="439"/>
        <v>44</v>
      </c>
      <c r="Y623" s="92">
        <f t="shared" si="440"/>
        <v>62</v>
      </c>
      <c r="Z623" s="90">
        <f t="shared" si="440"/>
        <v>175000</v>
      </c>
      <c r="AA623" s="90">
        <f t="shared" si="441"/>
        <v>95000</v>
      </c>
      <c r="AB623" s="90">
        <f t="shared" si="442"/>
        <v>80000</v>
      </c>
      <c r="AC623" s="4">
        <f t="shared" si="442"/>
        <v>0.54285714285714282</v>
      </c>
      <c r="AD623" s="91">
        <f t="shared" si="442"/>
        <v>3977.2727272727275</v>
      </c>
      <c r="AE623" s="79" t="str">
        <f t="shared" si="443"/>
        <v>복</v>
      </c>
      <c r="AF623" s="79" t="str">
        <f t="shared" si="444"/>
        <v>4/2</v>
      </c>
      <c r="AH623" s="20" t="str">
        <f t="shared" si="393"/>
        <v>운중동 산운13단지휴먼시아데시앙</v>
      </c>
      <c r="AI623" s="87">
        <f t="shared" si="394"/>
        <v>44</v>
      </c>
      <c r="AJ623" s="79" t="str">
        <f t="shared" si="445"/>
        <v>A-</v>
      </c>
      <c r="AK623" s="79" t="s">
        <v>13</v>
      </c>
      <c r="AL623" s="79" t="s">
        <v>62</v>
      </c>
      <c r="AM623" s="79" t="s">
        <v>63</v>
      </c>
      <c r="AN623" s="79" t="str">
        <f t="shared" si="446"/>
        <v>C</v>
      </c>
      <c r="AO623" s="79" t="str">
        <f t="shared" si="447"/>
        <v>X</v>
      </c>
      <c r="AP623" s="79" t="str">
        <f t="shared" si="448"/>
        <v>X</v>
      </c>
      <c r="AQ623" s="79" t="str">
        <f t="shared" si="449"/>
        <v>X</v>
      </c>
      <c r="AR623" s="79" t="str">
        <f t="shared" si="450"/>
        <v>X</v>
      </c>
      <c r="AS623" s="79" t="s">
        <v>2</v>
      </c>
      <c r="AT623" s="79" t="str">
        <f t="shared" si="451"/>
        <v>X</v>
      </c>
      <c r="AU623" s="79" t="str">
        <f t="shared" si="452"/>
        <v>O</v>
      </c>
      <c r="AV623" s="79" t="str">
        <f t="shared" si="453"/>
        <v>X</v>
      </c>
    </row>
    <row r="624" spans="1:48" s="37" customFormat="1" ht="12" x14ac:dyDescent="0.3">
      <c r="A624" s="74" t="s">
        <v>2164</v>
      </c>
      <c r="B624" s="75" t="s">
        <v>2165</v>
      </c>
      <c r="C624" s="85">
        <v>1396</v>
      </c>
      <c r="D624" s="86">
        <v>146</v>
      </c>
      <c r="E624" s="87">
        <v>44</v>
      </c>
      <c r="F624" s="86">
        <v>115.5</v>
      </c>
      <c r="G624" s="17">
        <v>35</v>
      </c>
      <c r="H624" s="88">
        <v>184</v>
      </c>
      <c r="I624" s="89">
        <v>190000</v>
      </c>
      <c r="J624" s="89" t="s">
        <v>74</v>
      </c>
      <c r="K624" s="89">
        <v>90000</v>
      </c>
      <c r="L624" s="89" t="s">
        <v>84</v>
      </c>
      <c r="M624" s="90">
        <f t="shared" si="435"/>
        <v>100000</v>
      </c>
      <c r="N624" s="4">
        <f t="shared" si="436"/>
        <v>0.47368421052631576</v>
      </c>
      <c r="O624" s="91">
        <f t="shared" si="437"/>
        <v>4318.181818181818</v>
      </c>
      <c r="P624" s="91">
        <f t="shared" si="438"/>
        <v>2045.4545454545455</v>
      </c>
      <c r="Q624" s="79">
        <v>4</v>
      </c>
      <c r="R624" s="79">
        <v>2</v>
      </c>
      <c r="S624" s="79" t="s">
        <v>61</v>
      </c>
      <c r="T624" s="5" t="s">
        <v>179</v>
      </c>
      <c r="U624" s="9"/>
      <c r="W624" s="86">
        <f t="shared" si="439"/>
        <v>146</v>
      </c>
      <c r="X624" s="87">
        <f t="shared" si="439"/>
        <v>44</v>
      </c>
      <c r="Y624" s="92">
        <f t="shared" si="440"/>
        <v>184</v>
      </c>
      <c r="Z624" s="90">
        <f t="shared" si="440"/>
        <v>190000</v>
      </c>
      <c r="AA624" s="90">
        <f t="shared" si="441"/>
        <v>90000</v>
      </c>
      <c r="AB624" s="90">
        <f t="shared" si="442"/>
        <v>100000</v>
      </c>
      <c r="AC624" s="4">
        <f t="shared" si="442"/>
        <v>0.47368421052631576</v>
      </c>
      <c r="AD624" s="91">
        <f t="shared" si="442"/>
        <v>4318.181818181818</v>
      </c>
      <c r="AE624" s="79" t="str">
        <f t="shared" si="443"/>
        <v>복</v>
      </c>
      <c r="AF624" s="79" t="str">
        <f t="shared" si="444"/>
        <v>4/2</v>
      </c>
      <c r="AH624" s="20" t="str">
        <f t="shared" si="393"/>
        <v>운중동 산운13단지휴먼시아데시앙</v>
      </c>
      <c r="AI624" s="87">
        <f t="shared" si="394"/>
        <v>44</v>
      </c>
      <c r="AJ624" s="79" t="str">
        <f t="shared" si="445"/>
        <v>A-</v>
      </c>
      <c r="AK624" s="79" t="s">
        <v>13</v>
      </c>
      <c r="AL624" s="79" t="s">
        <v>62</v>
      </c>
      <c r="AM624" s="79" t="s">
        <v>63</v>
      </c>
      <c r="AN624" s="79" t="str">
        <f t="shared" si="446"/>
        <v>C</v>
      </c>
      <c r="AO624" s="79" t="str">
        <f t="shared" si="447"/>
        <v>X</v>
      </c>
      <c r="AP624" s="79" t="str">
        <f t="shared" si="448"/>
        <v>X</v>
      </c>
      <c r="AQ624" s="79" t="str">
        <f t="shared" si="449"/>
        <v>X</v>
      </c>
      <c r="AR624" s="79" t="str">
        <f t="shared" si="450"/>
        <v>X</v>
      </c>
      <c r="AS624" s="79" t="s">
        <v>2</v>
      </c>
      <c r="AT624" s="79" t="str">
        <f t="shared" si="451"/>
        <v>X</v>
      </c>
      <c r="AU624" s="79" t="str">
        <f t="shared" si="452"/>
        <v>O</v>
      </c>
      <c r="AV624" s="79" t="str">
        <f t="shared" si="453"/>
        <v>X</v>
      </c>
    </row>
    <row r="625" spans="1:48" s="37" customFormat="1" ht="12" x14ac:dyDescent="0.3">
      <c r="A625" s="74" t="s">
        <v>2164</v>
      </c>
      <c r="B625" s="75" t="s">
        <v>2165</v>
      </c>
      <c r="C625" s="85">
        <v>1396</v>
      </c>
      <c r="D625" s="86">
        <v>190.7</v>
      </c>
      <c r="E625" s="87">
        <v>58</v>
      </c>
      <c r="F625" s="86">
        <v>150.9</v>
      </c>
      <c r="G625" s="17">
        <v>46</v>
      </c>
      <c r="H625" s="88">
        <v>6</v>
      </c>
      <c r="I625" s="89"/>
      <c r="J625" s="89"/>
      <c r="K625" s="89"/>
      <c r="L625" s="89"/>
      <c r="M625" s="90">
        <f t="shared" si="435"/>
        <v>0</v>
      </c>
      <c r="N625" s="4" t="str">
        <f t="shared" si="436"/>
        <v/>
      </c>
      <c r="O625" s="91">
        <f t="shared" si="437"/>
        <v>0</v>
      </c>
      <c r="P625" s="91">
        <f t="shared" si="438"/>
        <v>0</v>
      </c>
      <c r="Q625" s="79">
        <v>4</v>
      </c>
      <c r="R625" s="79">
        <v>3</v>
      </c>
      <c r="S625" s="79" t="s">
        <v>61</v>
      </c>
      <c r="T625" s="5" t="s">
        <v>284</v>
      </c>
      <c r="U625" s="9"/>
      <c r="W625" s="86">
        <f t="shared" si="439"/>
        <v>190.7</v>
      </c>
      <c r="X625" s="87">
        <f t="shared" si="439"/>
        <v>58</v>
      </c>
      <c r="Y625" s="92">
        <f t="shared" si="440"/>
        <v>6</v>
      </c>
      <c r="Z625" s="90">
        <f t="shared" si="440"/>
        <v>0</v>
      </c>
      <c r="AA625" s="90">
        <f t="shared" si="441"/>
        <v>0</v>
      </c>
      <c r="AB625" s="90">
        <f t="shared" si="442"/>
        <v>0</v>
      </c>
      <c r="AC625" s="4" t="str">
        <f t="shared" si="442"/>
        <v/>
      </c>
      <c r="AD625" s="91">
        <f t="shared" si="442"/>
        <v>0</v>
      </c>
      <c r="AE625" s="79" t="str">
        <f t="shared" si="443"/>
        <v>복</v>
      </c>
      <c r="AF625" s="79" t="str">
        <f t="shared" si="444"/>
        <v>4/3</v>
      </c>
      <c r="AH625" s="20" t="str">
        <f t="shared" si="393"/>
        <v>운중동 산운13단지휴먼시아데시앙</v>
      </c>
      <c r="AI625" s="87">
        <f t="shared" si="394"/>
        <v>58</v>
      </c>
      <c r="AJ625" s="79" t="str">
        <f t="shared" si="445"/>
        <v>A-</v>
      </c>
      <c r="AK625" s="79" t="s">
        <v>13</v>
      </c>
      <c r="AL625" s="79" t="s">
        <v>62</v>
      </c>
      <c r="AM625" s="79" t="s">
        <v>63</v>
      </c>
      <c r="AN625" s="79" t="str">
        <f t="shared" si="446"/>
        <v>C</v>
      </c>
      <c r="AO625" s="79" t="str">
        <f t="shared" si="447"/>
        <v/>
      </c>
      <c r="AP625" s="79" t="str">
        <f t="shared" si="448"/>
        <v/>
      </c>
      <c r="AQ625" s="79" t="str">
        <f t="shared" si="449"/>
        <v>O</v>
      </c>
      <c r="AR625" s="79" t="str">
        <f t="shared" si="450"/>
        <v>O</v>
      </c>
      <c r="AS625" s="79" t="s">
        <v>2</v>
      </c>
      <c r="AT625" s="79" t="str">
        <f t="shared" si="451"/>
        <v>X</v>
      </c>
      <c r="AU625" s="79" t="str">
        <f t="shared" si="452"/>
        <v>O</v>
      </c>
      <c r="AV625" s="79" t="str">
        <f t="shared" si="453"/>
        <v/>
      </c>
    </row>
    <row r="626" spans="1:48" s="37" customFormat="1" ht="12" x14ac:dyDescent="0.3">
      <c r="A626" s="74" t="s">
        <v>2164</v>
      </c>
      <c r="B626" s="75" t="s">
        <v>2165</v>
      </c>
      <c r="C626" s="85">
        <v>1396</v>
      </c>
      <c r="D626" s="86">
        <v>190.6</v>
      </c>
      <c r="E626" s="87">
        <v>58</v>
      </c>
      <c r="F626" s="86">
        <v>150.80000000000001</v>
      </c>
      <c r="G626" s="17">
        <v>46</v>
      </c>
      <c r="H626" s="88">
        <v>3</v>
      </c>
      <c r="I626" s="89"/>
      <c r="J626" s="89"/>
      <c r="K626" s="89"/>
      <c r="L626" s="89"/>
      <c r="M626" s="90">
        <f t="shared" si="435"/>
        <v>0</v>
      </c>
      <c r="N626" s="4" t="str">
        <f t="shared" si="436"/>
        <v/>
      </c>
      <c r="O626" s="91">
        <f t="shared" si="437"/>
        <v>0</v>
      </c>
      <c r="P626" s="91">
        <f t="shared" si="438"/>
        <v>0</v>
      </c>
      <c r="Q626" s="79">
        <v>4</v>
      </c>
      <c r="R626" s="79">
        <v>3</v>
      </c>
      <c r="S626" s="79" t="s">
        <v>61</v>
      </c>
      <c r="T626" s="5" t="s">
        <v>285</v>
      </c>
      <c r="U626" s="9"/>
      <c r="W626" s="86">
        <f t="shared" ref="W626:X641" si="454">D626</f>
        <v>190.6</v>
      </c>
      <c r="X626" s="87">
        <f t="shared" si="454"/>
        <v>58</v>
      </c>
      <c r="Y626" s="92">
        <f t="shared" ref="Y626:Z641" si="455">H626</f>
        <v>3</v>
      </c>
      <c r="Z626" s="90">
        <f t="shared" si="455"/>
        <v>0</v>
      </c>
      <c r="AA626" s="90">
        <f t="shared" si="441"/>
        <v>0</v>
      </c>
      <c r="AB626" s="90">
        <f t="shared" ref="AB626:AD641" si="456">M626</f>
        <v>0</v>
      </c>
      <c r="AC626" s="4" t="str">
        <f t="shared" si="456"/>
        <v/>
      </c>
      <c r="AD626" s="91">
        <f t="shared" si="456"/>
        <v>0</v>
      </c>
      <c r="AE626" s="79" t="str">
        <f t="shared" si="443"/>
        <v>복</v>
      </c>
      <c r="AF626" s="79" t="str">
        <f t="shared" si="444"/>
        <v>4/3</v>
      </c>
      <c r="AH626" s="20" t="str">
        <f t="shared" si="393"/>
        <v>운중동 산운13단지휴먼시아데시앙</v>
      </c>
      <c r="AI626" s="87">
        <f t="shared" si="394"/>
        <v>58</v>
      </c>
      <c r="AJ626" s="79" t="str">
        <f t="shared" si="445"/>
        <v>A-</v>
      </c>
      <c r="AK626" s="79" t="s">
        <v>13</v>
      </c>
      <c r="AL626" s="79" t="s">
        <v>62</v>
      </c>
      <c r="AM626" s="79" t="s">
        <v>63</v>
      </c>
      <c r="AN626" s="79" t="str">
        <f t="shared" si="446"/>
        <v>C</v>
      </c>
      <c r="AO626" s="79" t="str">
        <f t="shared" si="447"/>
        <v/>
      </c>
      <c r="AP626" s="79" t="str">
        <f t="shared" si="448"/>
        <v/>
      </c>
      <c r="AQ626" s="79" t="str">
        <f t="shared" si="449"/>
        <v>O</v>
      </c>
      <c r="AR626" s="79" t="str">
        <f t="shared" si="450"/>
        <v>O</v>
      </c>
      <c r="AS626" s="79" t="s">
        <v>2</v>
      </c>
      <c r="AT626" s="79" t="str">
        <f t="shared" si="451"/>
        <v>X</v>
      </c>
      <c r="AU626" s="79" t="str">
        <f t="shared" si="452"/>
        <v>O</v>
      </c>
      <c r="AV626" s="79" t="str">
        <f t="shared" si="453"/>
        <v/>
      </c>
    </row>
    <row r="627" spans="1:48" s="37" customFormat="1" ht="12" x14ac:dyDescent="0.3">
      <c r="A627" s="74" t="s">
        <v>1829</v>
      </c>
      <c r="B627" s="75" t="s">
        <v>1828</v>
      </c>
      <c r="C627" s="85">
        <v>1396</v>
      </c>
      <c r="D627" s="86">
        <v>190.8</v>
      </c>
      <c r="E627" s="87">
        <v>58</v>
      </c>
      <c r="F627" s="86">
        <v>150.9</v>
      </c>
      <c r="G627" s="17">
        <v>46</v>
      </c>
      <c r="H627" s="88">
        <v>2</v>
      </c>
      <c r="I627" s="89"/>
      <c r="J627" s="89"/>
      <c r="K627" s="89"/>
      <c r="L627" s="89"/>
      <c r="M627" s="90">
        <f t="shared" si="435"/>
        <v>0</v>
      </c>
      <c r="N627" s="4" t="str">
        <f t="shared" si="436"/>
        <v/>
      </c>
      <c r="O627" s="91">
        <f t="shared" si="437"/>
        <v>0</v>
      </c>
      <c r="P627" s="91">
        <f t="shared" si="438"/>
        <v>0</v>
      </c>
      <c r="Q627" s="79">
        <v>4</v>
      </c>
      <c r="R627" s="79">
        <v>3</v>
      </c>
      <c r="S627" s="79" t="s">
        <v>61</v>
      </c>
      <c r="T627" s="5" t="s">
        <v>286</v>
      </c>
      <c r="U627" s="9"/>
      <c r="W627" s="86">
        <f t="shared" si="454"/>
        <v>190.8</v>
      </c>
      <c r="X627" s="87">
        <f t="shared" si="454"/>
        <v>58</v>
      </c>
      <c r="Y627" s="92">
        <f t="shared" si="455"/>
        <v>2</v>
      </c>
      <c r="Z627" s="90">
        <f t="shared" si="455"/>
        <v>0</v>
      </c>
      <c r="AA627" s="90">
        <f t="shared" si="441"/>
        <v>0</v>
      </c>
      <c r="AB627" s="90">
        <f t="shared" si="456"/>
        <v>0</v>
      </c>
      <c r="AC627" s="4" t="str">
        <f t="shared" si="456"/>
        <v/>
      </c>
      <c r="AD627" s="91">
        <f t="shared" si="456"/>
        <v>0</v>
      </c>
      <c r="AE627" s="79" t="str">
        <f t="shared" si="443"/>
        <v>복</v>
      </c>
      <c r="AF627" s="79" t="str">
        <f t="shared" si="444"/>
        <v>4/3</v>
      </c>
      <c r="AH627" s="20" t="str">
        <f t="shared" si="393"/>
        <v>운중동 산운13단지휴먼시아데시앙</v>
      </c>
      <c r="AI627" s="87">
        <f t="shared" si="394"/>
        <v>58</v>
      </c>
      <c r="AJ627" s="79" t="str">
        <f t="shared" si="445"/>
        <v>A-</v>
      </c>
      <c r="AK627" s="79" t="s">
        <v>13</v>
      </c>
      <c r="AL627" s="79" t="s">
        <v>62</v>
      </c>
      <c r="AM627" s="79" t="s">
        <v>63</v>
      </c>
      <c r="AN627" s="79" t="str">
        <f t="shared" si="446"/>
        <v>C</v>
      </c>
      <c r="AO627" s="79" t="str">
        <f t="shared" si="447"/>
        <v/>
      </c>
      <c r="AP627" s="79" t="str">
        <f t="shared" si="448"/>
        <v/>
      </c>
      <c r="AQ627" s="79" t="str">
        <f t="shared" si="449"/>
        <v>O</v>
      </c>
      <c r="AR627" s="79" t="str">
        <f t="shared" si="450"/>
        <v>O</v>
      </c>
      <c r="AS627" s="79" t="s">
        <v>2</v>
      </c>
      <c r="AT627" s="79" t="str">
        <f t="shared" si="451"/>
        <v>X</v>
      </c>
      <c r="AU627" s="79" t="str">
        <f t="shared" si="452"/>
        <v>O</v>
      </c>
      <c r="AV627" s="79" t="str">
        <f t="shared" si="453"/>
        <v/>
      </c>
    </row>
    <row r="628" spans="1:48" s="37" customFormat="1" ht="12" x14ac:dyDescent="0.3">
      <c r="A628" s="74" t="s">
        <v>2164</v>
      </c>
      <c r="B628" s="75" t="s">
        <v>2165</v>
      </c>
      <c r="C628" s="85">
        <v>1396</v>
      </c>
      <c r="D628" s="86">
        <v>190.7</v>
      </c>
      <c r="E628" s="87">
        <v>58</v>
      </c>
      <c r="F628" s="86">
        <v>150.80000000000001</v>
      </c>
      <c r="G628" s="17">
        <v>46</v>
      </c>
      <c r="H628" s="88">
        <v>2</v>
      </c>
      <c r="I628" s="89"/>
      <c r="J628" s="89"/>
      <c r="K628" s="89"/>
      <c r="L628" s="89"/>
      <c r="M628" s="90">
        <f t="shared" si="435"/>
        <v>0</v>
      </c>
      <c r="N628" s="4" t="str">
        <f t="shared" si="436"/>
        <v/>
      </c>
      <c r="O628" s="91">
        <f t="shared" si="437"/>
        <v>0</v>
      </c>
      <c r="P628" s="91">
        <f t="shared" si="438"/>
        <v>0</v>
      </c>
      <c r="Q628" s="79">
        <v>4</v>
      </c>
      <c r="R628" s="79">
        <v>3</v>
      </c>
      <c r="S628" s="79" t="s">
        <v>61</v>
      </c>
      <c r="T628" s="5" t="s">
        <v>287</v>
      </c>
      <c r="U628" s="9"/>
      <c r="W628" s="86">
        <f t="shared" si="454"/>
        <v>190.7</v>
      </c>
      <c r="X628" s="87">
        <f t="shared" si="454"/>
        <v>58</v>
      </c>
      <c r="Y628" s="92">
        <f t="shared" si="455"/>
        <v>2</v>
      </c>
      <c r="Z628" s="90">
        <f t="shared" si="455"/>
        <v>0</v>
      </c>
      <c r="AA628" s="90">
        <f t="shared" si="441"/>
        <v>0</v>
      </c>
      <c r="AB628" s="90">
        <f t="shared" si="456"/>
        <v>0</v>
      </c>
      <c r="AC628" s="4" t="str">
        <f t="shared" si="456"/>
        <v/>
      </c>
      <c r="AD628" s="91">
        <f t="shared" si="456"/>
        <v>0</v>
      </c>
      <c r="AE628" s="79" t="str">
        <f t="shared" si="443"/>
        <v>복</v>
      </c>
      <c r="AF628" s="79" t="str">
        <f t="shared" si="444"/>
        <v>4/3</v>
      </c>
      <c r="AH628" s="20" t="str">
        <f t="shared" si="393"/>
        <v>운중동 산운13단지휴먼시아데시앙</v>
      </c>
      <c r="AI628" s="87">
        <f t="shared" si="394"/>
        <v>58</v>
      </c>
      <c r="AJ628" s="79" t="str">
        <f t="shared" si="445"/>
        <v>A-</v>
      </c>
      <c r="AK628" s="79" t="s">
        <v>13</v>
      </c>
      <c r="AL628" s="79" t="s">
        <v>62</v>
      </c>
      <c r="AM628" s="79" t="s">
        <v>63</v>
      </c>
      <c r="AN628" s="79" t="str">
        <f t="shared" si="446"/>
        <v>C</v>
      </c>
      <c r="AO628" s="79" t="str">
        <f t="shared" si="447"/>
        <v/>
      </c>
      <c r="AP628" s="79" t="str">
        <f t="shared" si="448"/>
        <v/>
      </c>
      <c r="AQ628" s="79" t="str">
        <f t="shared" si="449"/>
        <v>O</v>
      </c>
      <c r="AR628" s="79" t="str">
        <f t="shared" si="450"/>
        <v>O</v>
      </c>
      <c r="AS628" s="79" t="s">
        <v>2</v>
      </c>
      <c r="AT628" s="79" t="str">
        <f t="shared" si="451"/>
        <v>X</v>
      </c>
      <c r="AU628" s="79" t="str">
        <f t="shared" si="452"/>
        <v>O</v>
      </c>
      <c r="AV628" s="79" t="str">
        <f t="shared" si="453"/>
        <v/>
      </c>
    </row>
    <row r="629" spans="1:48" s="37" customFormat="1" ht="12" x14ac:dyDescent="0.3">
      <c r="A629" s="74" t="s">
        <v>2164</v>
      </c>
      <c r="B629" s="75" t="s">
        <v>2165</v>
      </c>
      <c r="C629" s="85">
        <v>1396</v>
      </c>
      <c r="D629" s="86">
        <v>227.6</v>
      </c>
      <c r="E629" s="87">
        <v>69</v>
      </c>
      <c r="F629" s="86">
        <v>180.1</v>
      </c>
      <c r="G629" s="17">
        <v>54</v>
      </c>
      <c r="H629" s="88">
        <v>4</v>
      </c>
      <c r="I629" s="89">
        <v>300000</v>
      </c>
      <c r="J629" s="89" t="s">
        <v>74</v>
      </c>
      <c r="K629" s="89"/>
      <c r="L629" s="89"/>
      <c r="M629" s="90">
        <f t="shared" si="435"/>
        <v>300000</v>
      </c>
      <c r="N629" s="4">
        <f t="shared" si="436"/>
        <v>0</v>
      </c>
      <c r="O629" s="91">
        <f t="shared" si="437"/>
        <v>4347.826086956522</v>
      </c>
      <c r="P629" s="91">
        <f t="shared" si="438"/>
        <v>0</v>
      </c>
      <c r="Q629" s="79">
        <v>4</v>
      </c>
      <c r="R629" s="79">
        <v>3</v>
      </c>
      <c r="S629" s="79" t="s">
        <v>61</v>
      </c>
      <c r="T629" s="5" t="s">
        <v>288</v>
      </c>
      <c r="U629" s="9"/>
      <c r="W629" s="86">
        <f t="shared" si="454"/>
        <v>227.6</v>
      </c>
      <c r="X629" s="87">
        <f t="shared" si="454"/>
        <v>69</v>
      </c>
      <c r="Y629" s="92">
        <f t="shared" si="455"/>
        <v>4</v>
      </c>
      <c r="Z629" s="90">
        <f t="shared" si="455"/>
        <v>300000</v>
      </c>
      <c r="AA629" s="90">
        <f t="shared" si="441"/>
        <v>0</v>
      </c>
      <c r="AB629" s="90">
        <f t="shared" si="456"/>
        <v>300000</v>
      </c>
      <c r="AC629" s="4">
        <f t="shared" si="456"/>
        <v>0</v>
      </c>
      <c r="AD629" s="91">
        <f t="shared" si="456"/>
        <v>4347.826086956522</v>
      </c>
      <c r="AE629" s="79" t="str">
        <f t="shared" si="443"/>
        <v>복</v>
      </c>
      <c r="AF629" s="79" t="str">
        <f t="shared" si="444"/>
        <v>4/3</v>
      </c>
      <c r="AH629" s="20" t="str">
        <f t="shared" si="393"/>
        <v>운중동 산운13단지휴먼시아데시앙</v>
      </c>
      <c r="AI629" s="87">
        <f t="shared" si="394"/>
        <v>69</v>
      </c>
      <c r="AJ629" s="79" t="str">
        <f t="shared" si="445"/>
        <v>A-</v>
      </c>
      <c r="AK629" s="79" t="s">
        <v>13</v>
      </c>
      <c r="AL629" s="79" t="s">
        <v>62</v>
      </c>
      <c r="AM629" s="79" t="s">
        <v>63</v>
      </c>
      <c r="AN629" s="79" t="str">
        <f t="shared" si="446"/>
        <v>C</v>
      </c>
      <c r="AO629" s="79" t="str">
        <f t="shared" si="447"/>
        <v>X</v>
      </c>
      <c r="AP629" s="79" t="str">
        <f t="shared" si="448"/>
        <v>X</v>
      </c>
      <c r="AQ629" s="79" t="str">
        <f t="shared" si="449"/>
        <v>X</v>
      </c>
      <c r="AR629" s="79" t="str">
        <f t="shared" si="450"/>
        <v>X</v>
      </c>
      <c r="AS629" s="79" t="s">
        <v>2</v>
      </c>
      <c r="AT629" s="79" t="str">
        <f t="shared" si="451"/>
        <v>X</v>
      </c>
      <c r="AU629" s="79" t="str">
        <f t="shared" si="452"/>
        <v>O</v>
      </c>
      <c r="AV629" s="79" t="str">
        <f t="shared" si="453"/>
        <v>X</v>
      </c>
    </row>
    <row r="630" spans="1:48" s="37" customFormat="1" ht="12" x14ac:dyDescent="0.3">
      <c r="A630" s="74" t="s">
        <v>2164</v>
      </c>
      <c r="B630" s="75" t="s">
        <v>2165</v>
      </c>
      <c r="C630" s="85">
        <v>1396</v>
      </c>
      <c r="D630" s="86">
        <v>228.2</v>
      </c>
      <c r="E630" s="87">
        <v>69</v>
      </c>
      <c r="F630" s="86">
        <v>180.6</v>
      </c>
      <c r="G630" s="17">
        <v>55</v>
      </c>
      <c r="H630" s="88">
        <v>4</v>
      </c>
      <c r="I630" s="89"/>
      <c r="J630" s="89"/>
      <c r="K630" s="89"/>
      <c r="L630" s="89"/>
      <c r="M630" s="90">
        <f t="shared" si="435"/>
        <v>0</v>
      </c>
      <c r="N630" s="4" t="str">
        <f t="shared" si="436"/>
        <v/>
      </c>
      <c r="O630" s="91">
        <f t="shared" si="437"/>
        <v>0</v>
      </c>
      <c r="P630" s="91">
        <f t="shared" si="438"/>
        <v>0</v>
      </c>
      <c r="Q630" s="79">
        <v>4</v>
      </c>
      <c r="R630" s="79">
        <v>3</v>
      </c>
      <c r="S630" s="79" t="s">
        <v>61</v>
      </c>
      <c r="T630" s="5" t="s">
        <v>289</v>
      </c>
      <c r="U630" s="9"/>
      <c r="W630" s="86">
        <f t="shared" si="454"/>
        <v>228.2</v>
      </c>
      <c r="X630" s="87">
        <f t="shared" si="454"/>
        <v>69</v>
      </c>
      <c r="Y630" s="92">
        <f t="shared" si="455"/>
        <v>4</v>
      </c>
      <c r="Z630" s="90">
        <f t="shared" si="455"/>
        <v>0</v>
      </c>
      <c r="AA630" s="90">
        <f t="shared" si="441"/>
        <v>0</v>
      </c>
      <c r="AB630" s="90">
        <f t="shared" si="456"/>
        <v>0</v>
      </c>
      <c r="AC630" s="4" t="str">
        <f t="shared" si="456"/>
        <v/>
      </c>
      <c r="AD630" s="91">
        <f t="shared" si="456"/>
        <v>0</v>
      </c>
      <c r="AE630" s="79" t="str">
        <f t="shared" si="443"/>
        <v>복</v>
      </c>
      <c r="AF630" s="79" t="str">
        <f t="shared" si="444"/>
        <v>4/3</v>
      </c>
      <c r="AH630" s="20" t="str">
        <f t="shared" si="393"/>
        <v>운중동 산운13단지휴먼시아데시앙</v>
      </c>
      <c r="AI630" s="87">
        <f t="shared" si="394"/>
        <v>69</v>
      </c>
      <c r="AJ630" s="79" t="str">
        <f t="shared" si="445"/>
        <v>A-</v>
      </c>
      <c r="AK630" s="79" t="s">
        <v>13</v>
      </c>
      <c r="AL630" s="79" t="s">
        <v>62</v>
      </c>
      <c r="AM630" s="79" t="s">
        <v>63</v>
      </c>
      <c r="AN630" s="79" t="str">
        <f t="shared" si="446"/>
        <v>C</v>
      </c>
      <c r="AO630" s="79" t="str">
        <f t="shared" si="447"/>
        <v/>
      </c>
      <c r="AP630" s="79" t="str">
        <f t="shared" si="448"/>
        <v/>
      </c>
      <c r="AQ630" s="79" t="str">
        <f t="shared" si="449"/>
        <v>O</v>
      </c>
      <c r="AR630" s="79" t="str">
        <f t="shared" si="450"/>
        <v>O</v>
      </c>
      <c r="AS630" s="79" t="s">
        <v>2</v>
      </c>
      <c r="AT630" s="79" t="str">
        <f t="shared" si="451"/>
        <v>X</v>
      </c>
      <c r="AU630" s="79" t="str">
        <f t="shared" si="452"/>
        <v>O</v>
      </c>
      <c r="AV630" s="79" t="str">
        <f t="shared" si="453"/>
        <v/>
      </c>
    </row>
    <row r="631" spans="1:48" s="37" customFormat="1" ht="12" x14ac:dyDescent="0.3">
      <c r="A631" s="74" t="s">
        <v>2166</v>
      </c>
      <c r="B631" s="75" t="s">
        <v>1830</v>
      </c>
      <c r="C631" s="85">
        <v>257</v>
      </c>
      <c r="D631" s="86">
        <v>79.2</v>
      </c>
      <c r="E631" s="87">
        <v>24</v>
      </c>
      <c r="F631" s="86">
        <v>59.9</v>
      </c>
      <c r="G631" s="17">
        <v>18</v>
      </c>
      <c r="H631" s="88">
        <v>72</v>
      </c>
      <c r="I631" s="89"/>
      <c r="J631" s="89"/>
      <c r="K631" s="89"/>
      <c r="L631" s="89"/>
      <c r="M631" s="90">
        <f>I631-K631</f>
        <v>0</v>
      </c>
      <c r="N631" s="4" t="str">
        <f>IF(ISERROR(K631/I631),"",K631/I631)</f>
        <v/>
      </c>
      <c r="O631" s="91">
        <f>I631/E631</f>
        <v>0</v>
      </c>
      <c r="P631" s="91">
        <f>K631/E631</f>
        <v>0</v>
      </c>
      <c r="Q631" s="79">
        <v>3</v>
      </c>
      <c r="R631" s="79">
        <v>2</v>
      </c>
      <c r="S631" s="79" t="s">
        <v>72</v>
      </c>
      <c r="T631" s="5" t="s">
        <v>290</v>
      </c>
      <c r="U631" s="9"/>
      <c r="W631" s="86">
        <f t="shared" si="454"/>
        <v>79.2</v>
      </c>
      <c r="X631" s="87">
        <f t="shared" si="454"/>
        <v>24</v>
      </c>
      <c r="Y631" s="92">
        <f t="shared" si="455"/>
        <v>72</v>
      </c>
      <c r="Z631" s="90">
        <f t="shared" si="455"/>
        <v>0</v>
      </c>
      <c r="AA631" s="90">
        <f>K631</f>
        <v>0</v>
      </c>
      <c r="AB631" s="90">
        <f t="shared" si="456"/>
        <v>0</v>
      </c>
      <c r="AC631" s="4" t="str">
        <f t="shared" si="456"/>
        <v/>
      </c>
      <c r="AD631" s="91">
        <f t="shared" si="456"/>
        <v>0</v>
      </c>
      <c r="AE631" s="79" t="str">
        <f>S631</f>
        <v>계</v>
      </c>
      <c r="AF631" s="79" t="str">
        <f>Q631&amp;"/"&amp;R631</f>
        <v>3/2</v>
      </c>
      <c r="AH631" s="20" t="str">
        <f t="shared" si="393"/>
        <v>운중동 산운10단지로제비앙</v>
      </c>
      <c r="AI631" s="87">
        <f t="shared" si="394"/>
        <v>24</v>
      </c>
      <c r="AJ631" s="79" t="str">
        <f>IF(AI631="","",$AJ$2)</f>
        <v>A-</v>
      </c>
      <c r="AK631" s="79" t="s">
        <v>13</v>
      </c>
      <c r="AL631" s="79" t="s">
        <v>62</v>
      </c>
      <c r="AM631" s="79" t="s">
        <v>63</v>
      </c>
      <c r="AN631" s="79" t="str">
        <f>IF(AI631="","",$AN$2)</f>
        <v>C</v>
      </c>
      <c r="AO631" s="79" t="str">
        <f>IF(N631="","",IF(N631&gt;=$AO$1/100,"O","X"))</f>
        <v/>
      </c>
      <c r="AP631" s="79" t="str">
        <f>IF(I631="","",IF(I631&lt;=$AP$1,"O","X"))</f>
        <v/>
      </c>
      <c r="AQ631" s="79" t="str">
        <f>IF(O631="","",IF(O631&lt;=$AQ$1,"O","X"))</f>
        <v>O</v>
      </c>
      <c r="AR631" s="79" t="str">
        <f>IF(M631="","",IF(M631&lt;=$AR$1,"O","X"))</f>
        <v>O</v>
      </c>
      <c r="AS631" s="79" t="s">
        <v>2</v>
      </c>
      <c r="AT631" s="79" t="str">
        <f>IF(OR(F631="",AI631=""),"",IF(AND((F631&lt;=85),(AI631&gt;=15)),"O","X"))</f>
        <v>O</v>
      </c>
      <c r="AU631" s="79" t="str">
        <f>IF(C631="","",IF(C631&gt;=$AU$1,"O","X"))</f>
        <v>X</v>
      </c>
      <c r="AV631" s="79" t="str">
        <f>IF(AO631="","",IF(AND(AO631="O",AP631="O",AR631="O",AT631="O",AU631="O"),"후보","X"))</f>
        <v/>
      </c>
    </row>
    <row r="632" spans="1:48" s="37" customFormat="1" ht="12" x14ac:dyDescent="0.3">
      <c r="A632" s="74" t="s">
        <v>2166</v>
      </c>
      <c r="B632" s="75" t="s">
        <v>2167</v>
      </c>
      <c r="C632" s="85">
        <v>257</v>
      </c>
      <c r="D632" s="86">
        <v>79.2</v>
      </c>
      <c r="E632" s="87">
        <v>24</v>
      </c>
      <c r="F632" s="86">
        <v>60</v>
      </c>
      <c r="G632" s="17">
        <v>18</v>
      </c>
      <c r="H632" s="88">
        <v>71</v>
      </c>
      <c r="I632" s="89"/>
      <c r="J632" s="89"/>
      <c r="K632" s="89"/>
      <c r="L632" s="89"/>
      <c r="M632" s="90">
        <f>I632-K632</f>
        <v>0</v>
      </c>
      <c r="N632" s="4" t="str">
        <f>IF(ISERROR(K632/I632),"",K632/I632)</f>
        <v/>
      </c>
      <c r="O632" s="91">
        <f>I632/E632</f>
        <v>0</v>
      </c>
      <c r="P632" s="91">
        <f>K632/E632</f>
        <v>0</v>
      </c>
      <c r="Q632" s="79">
        <v>3</v>
      </c>
      <c r="R632" s="79">
        <v>2</v>
      </c>
      <c r="S632" s="79" t="s">
        <v>72</v>
      </c>
      <c r="T632" s="5" t="s">
        <v>236</v>
      </c>
      <c r="U632" s="9"/>
      <c r="W632" s="86">
        <f t="shared" si="454"/>
        <v>79.2</v>
      </c>
      <c r="X632" s="87">
        <f t="shared" si="454"/>
        <v>24</v>
      </c>
      <c r="Y632" s="92">
        <f t="shared" si="455"/>
        <v>71</v>
      </c>
      <c r="Z632" s="90">
        <f t="shared" si="455"/>
        <v>0</v>
      </c>
      <c r="AA632" s="90">
        <f>K632</f>
        <v>0</v>
      </c>
      <c r="AB632" s="90">
        <f t="shared" si="456"/>
        <v>0</v>
      </c>
      <c r="AC632" s="4" t="str">
        <f t="shared" si="456"/>
        <v/>
      </c>
      <c r="AD632" s="91">
        <f t="shared" si="456"/>
        <v>0</v>
      </c>
      <c r="AE632" s="79" t="str">
        <f>S632</f>
        <v>계</v>
      </c>
      <c r="AF632" s="79" t="str">
        <f>Q632&amp;"/"&amp;R632</f>
        <v>3/2</v>
      </c>
      <c r="AH632" s="20" t="str">
        <f t="shared" si="393"/>
        <v>운중동 산운10단지로제비앙</v>
      </c>
      <c r="AI632" s="87">
        <f t="shared" si="394"/>
        <v>24</v>
      </c>
      <c r="AJ632" s="79" t="str">
        <f>IF(AI632="","",$AJ$2)</f>
        <v>A-</v>
      </c>
      <c r="AK632" s="79" t="s">
        <v>13</v>
      </c>
      <c r="AL632" s="79" t="s">
        <v>62</v>
      </c>
      <c r="AM632" s="79" t="s">
        <v>63</v>
      </c>
      <c r="AN632" s="79" t="str">
        <f>IF(AI632="","",$AN$2)</f>
        <v>C</v>
      </c>
      <c r="AO632" s="79" t="str">
        <f>IF(N632="","",IF(N632&gt;=$AO$1/100,"O","X"))</f>
        <v/>
      </c>
      <c r="AP632" s="79" t="str">
        <f>IF(I632="","",IF(I632&lt;=$AP$1,"O","X"))</f>
        <v/>
      </c>
      <c r="AQ632" s="79" t="str">
        <f>IF(O632="","",IF(O632&lt;=$AQ$1,"O","X"))</f>
        <v>O</v>
      </c>
      <c r="AR632" s="79" t="str">
        <f>IF(M632="","",IF(M632&lt;=$AR$1,"O","X"))</f>
        <v>O</v>
      </c>
      <c r="AS632" s="79" t="s">
        <v>2</v>
      </c>
      <c r="AT632" s="79" t="str">
        <f>IF(OR(F632="",AI632=""),"",IF(AND((F632&lt;=85),(AI632&gt;=15)),"O","X"))</f>
        <v>O</v>
      </c>
      <c r="AU632" s="79" t="str">
        <f>IF(C632="","",IF(C632&gt;=$AU$1,"O","X"))</f>
        <v>X</v>
      </c>
      <c r="AV632" s="79" t="str">
        <f>IF(AO632="","",IF(AND(AO632="O",AP632="O",AR632="O",AT632="O",AU632="O"),"후보","X"))</f>
        <v/>
      </c>
    </row>
    <row r="633" spans="1:48" s="37" customFormat="1" ht="12" x14ac:dyDescent="0.3">
      <c r="A633" s="74" t="s">
        <v>2166</v>
      </c>
      <c r="B633" s="75" t="s">
        <v>2167</v>
      </c>
      <c r="C633" s="85">
        <v>257</v>
      </c>
      <c r="D633" s="86">
        <v>108.3</v>
      </c>
      <c r="E633" s="87">
        <v>33</v>
      </c>
      <c r="F633" s="86">
        <v>83.5</v>
      </c>
      <c r="G633" s="17">
        <v>25</v>
      </c>
      <c r="H633" s="88">
        <v>114</v>
      </c>
      <c r="I633" s="89"/>
      <c r="J633" s="89"/>
      <c r="K633" s="89"/>
      <c r="L633" s="89"/>
      <c r="M633" s="90">
        <f>I633-K633</f>
        <v>0</v>
      </c>
      <c r="N633" s="4" t="str">
        <f>IF(ISERROR(K633/I633),"",K633/I633)</f>
        <v/>
      </c>
      <c r="O633" s="91">
        <f>I633/E633</f>
        <v>0</v>
      </c>
      <c r="P633" s="91">
        <f>K633/E633</f>
        <v>0</v>
      </c>
      <c r="Q633" s="79">
        <v>3</v>
      </c>
      <c r="R633" s="79">
        <v>2</v>
      </c>
      <c r="S633" s="79" t="s">
        <v>72</v>
      </c>
      <c r="T633" s="5">
        <v>108</v>
      </c>
      <c r="U633" s="9"/>
      <c r="W633" s="86">
        <f t="shared" si="454"/>
        <v>108.3</v>
      </c>
      <c r="X633" s="87">
        <f t="shared" si="454"/>
        <v>33</v>
      </c>
      <c r="Y633" s="92">
        <f t="shared" si="455"/>
        <v>114</v>
      </c>
      <c r="Z633" s="90">
        <f t="shared" si="455"/>
        <v>0</v>
      </c>
      <c r="AA633" s="90">
        <f>K633</f>
        <v>0</v>
      </c>
      <c r="AB633" s="90">
        <f t="shared" si="456"/>
        <v>0</v>
      </c>
      <c r="AC633" s="4" t="str">
        <f t="shared" si="456"/>
        <v/>
      </c>
      <c r="AD633" s="91">
        <f t="shared" si="456"/>
        <v>0</v>
      </c>
      <c r="AE633" s="79" t="str">
        <f>S633</f>
        <v>계</v>
      </c>
      <c r="AF633" s="79" t="str">
        <f>Q633&amp;"/"&amp;R633</f>
        <v>3/2</v>
      </c>
      <c r="AH633" s="20" t="str">
        <f t="shared" si="393"/>
        <v>운중동 산운10단지로제비앙</v>
      </c>
      <c r="AI633" s="87">
        <f t="shared" si="394"/>
        <v>33</v>
      </c>
      <c r="AJ633" s="79" t="str">
        <f>IF(AI633="","",$AJ$2)</f>
        <v>A-</v>
      </c>
      <c r="AK633" s="79" t="s">
        <v>13</v>
      </c>
      <c r="AL633" s="79" t="s">
        <v>62</v>
      </c>
      <c r="AM633" s="79" t="s">
        <v>63</v>
      </c>
      <c r="AN633" s="79" t="str">
        <f>IF(AI633="","",$AN$2)</f>
        <v>C</v>
      </c>
      <c r="AO633" s="79" t="str">
        <f>IF(N633="","",IF(N633&gt;=$AO$1/100,"O","X"))</f>
        <v/>
      </c>
      <c r="AP633" s="79" t="str">
        <f>IF(I633="","",IF(I633&lt;=$AP$1,"O","X"))</f>
        <v/>
      </c>
      <c r="AQ633" s="79" t="str">
        <f>IF(O633="","",IF(O633&lt;=$AQ$1,"O","X"))</f>
        <v>O</v>
      </c>
      <c r="AR633" s="79" t="str">
        <f>IF(M633="","",IF(M633&lt;=$AR$1,"O","X"))</f>
        <v>O</v>
      </c>
      <c r="AS633" s="79" t="s">
        <v>2</v>
      </c>
      <c r="AT633" s="79" t="str">
        <f>IF(OR(F633="",AI633=""),"",IF(AND((F633&lt;=85),(AI633&gt;=15)),"O","X"))</f>
        <v>O</v>
      </c>
      <c r="AU633" s="79" t="str">
        <f>IF(C633="","",IF(C633&gt;=$AU$1,"O","X"))</f>
        <v>X</v>
      </c>
      <c r="AV633" s="79" t="str">
        <f>IF(AO633="","",IF(AND(AO633="O",AP633="O",AR633="O",AT633="O",AU633="O"),"후보","X"))</f>
        <v/>
      </c>
    </row>
    <row r="634" spans="1:48" s="37" customFormat="1" ht="24" x14ac:dyDescent="0.3">
      <c r="A634" s="74" t="s">
        <v>2168</v>
      </c>
      <c r="B634" s="75" t="s">
        <v>1744</v>
      </c>
      <c r="C634" s="85">
        <v>256</v>
      </c>
      <c r="D634" s="86">
        <v>127.8</v>
      </c>
      <c r="E634" s="87">
        <v>39</v>
      </c>
      <c r="F634" s="86">
        <v>101.2</v>
      </c>
      <c r="G634" s="17">
        <v>31</v>
      </c>
      <c r="H634" s="88">
        <v>78</v>
      </c>
      <c r="I634" s="89"/>
      <c r="J634" s="89"/>
      <c r="K634" s="89"/>
      <c r="L634" s="89"/>
      <c r="M634" s="90">
        <f t="shared" ref="M634:M639" si="457">I634-K634</f>
        <v>0</v>
      </c>
      <c r="N634" s="4" t="str">
        <f t="shared" ref="N634:N639" si="458">IF(ISERROR(K634/I634),"",K634/I634)</f>
        <v/>
      </c>
      <c r="O634" s="91">
        <f t="shared" ref="O634:O639" si="459">I634/E634</f>
        <v>0</v>
      </c>
      <c r="P634" s="91">
        <f t="shared" ref="P634:P639" si="460">K634/E634</f>
        <v>0</v>
      </c>
      <c r="Q634" s="79">
        <v>3</v>
      </c>
      <c r="R634" s="79">
        <v>2</v>
      </c>
      <c r="S634" s="79" t="s">
        <v>72</v>
      </c>
      <c r="T634" s="5" t="s">
        <v>221</v>
      </c>
      <c r="U634" s="9"/>
      <c r="W634" s="86">
        <f t="shared" si="454"/>
        <v>127.8</v>
      </c>
      <c r="X634" s="87">
        <f t="shared" si="454"/>
        <v>39</v>
      </c>
      <c r="Y634" s="92">
        <f t="shared" si="455"/>
        <v>78</v>
      </c>
      <c r="Z634" s="90">
        <f t="shared" si="455"/>
        <v>0</v>
      </c>
      <c r="AA634" s="90">
        <f t="shared" ref="AA634:AA639" si="461">K634</f>
        <v>0</v>
      </c>
      <c r="AB634" s="90">
        <f t="shared" si="456"/>
        <v>0</v>
      </c>
      <c r="AC634" s="4" t="str">
        <f t="shared" si="456"/>
        <v/>
      </c>
      <c r="AD634" s="91">
        <f t="shared" si="456"/>
        <v>0</v>
      </c>
      <c r="AE634" s="79" t="str">
        <f t="shared" ref="AE634:AE639" si="462">S634</f>
        <v>계</v>
      </c>
      <c r="AF634" s="79" t="str">
        <f t="shared" ref="AF634:AF639" si="463">Q634&amp;"/"&amp;R634</f>
        <v>3/2</v>
      </c>
      <c r="AH634" s="20" t="str">
        <f t="shared" si="393"/>
        <v>운중동 산운6단지휴먼시아신동아파밀리에</v>
      </c>
      <c r="AI634" s="87">
        <f t="shared" si="394"/>
        <v>39</v>
      </c>
      <c r="AJ634" s="79" t="str">
        <f t="shared" ref="AJ634:AJ639" si="464">IF(AI634="","",$AJ$2)</f>
        <v>A-</v>
      </c>
      <c r="AK634" s="79" t="s">
        <v>13</v>
      </c>
      <c r="AL634" s="79" t="s">
        <v>62</v>
      </c>
      <c r="AM634" s="79" t="s">
        <v>63</v>
      </c>
      <c r="AN634" s="79" t="str">
        <f t="shared" ref="AN634:AN639" si="465">IF(AI634="","",$AN$2)</f>
        <v>C</v>
      </c>
      <c r="AO634" s="79" t="str">
        <f t="shared" ref="AO634:AO639" si="466">IF(N634="","",IF(N634&gt;=$AO$1/100,"O","X"))</f>
        <v/>
      </c>
      <c r="AP634" s="79" t="str">
        <f t="shared" ref="AP634:AP639" si="467">IF(I634="","",IF(I634&lt;=$AP$1,"O","X"))</f>
        <v/>
      </c>
      <c r="AQ634" s="79" t="str">
        <f t="shared" ref="AQ634:AQ639" si="468">IF(O634="","",IF(O634&lt;=$AQ$1,"O","X"))</f>
        <v>O</v>
      </c>
      <c r="AR634" s="79" t="str">
        <f t="shared" ref="AR634:AR639" si="469">IF(M634="","",IF(M634&lt;=$AR$1,"O","X"))</f>
        <v>O</v>
      </c>
      <c r="AS634" s="79" t="s">
        <v>2</v>
      </c>
      <c r="AT634" s="79" t="str">
        <f t="shared" ref="AT634:AT639" si="470">IF(OR(F634="",AI634=""),"",IF(AND((F634&lt;=85),(AI634&gt;=15)),"O","X"))</f>
        <v>X</v>
      </c>
      <c r="AU634" s="79" t="str">
        <f t="shared" ref="AU634:AU639" si="471">IF(C634="","",IF(C634&gt;=$AU$1,"O","X"))</f>
        <v>X</v>
      </c>
      <c r="AV634" s="79" t="str">
        <f t="shared" ref="AV634:AV639" si="472">IF(AO634="","",IF(AND(AO634="O",AP634="O",AR634="O",AT634="O",AU634="O"),"후보","X"))</f>
        <v/>
      </c>
    </row>
    <row r="635" spans="1:48" s="37" customFormat="1" ht="24" x14ac:dyDescent="0.3">
      <c r="A635" s="74" t="s">
        <v>2168</v>
      </c>
      <c r="B635" s="75" t="s">
        <v>1744</v>
      </c>
      <c r="C635" s="85">
        <v>256</v>
      </c>
      <c r="D635" s="86">
        <v>127.7</v>
      </c>
      <c r="E635" s="87">
        <v>39</v>
      </c>
      <c r="F635" s="86">
        <v>101.1</v>
      </c>
      <c r="G635" s="17">
        <v>31</v>
      </c>
      <c r="H635" s="88">
        <v>40</v>
      </c>
      <c r="I635" s="89"/>
      <c r="J635" s="89"/>
      <c r="K635" s="89"/>
      <c r="L635" s="89"/>
      <c r="M635" s="90">
        <f t="shared" si="457"/>
        <v>0</v>
      </c>
      <c r="N635" s="4" t="str">
        <f t="shared" si="458"/>
        <v/>
      </c>
      <c r="O635" s="91">
        <f t="shared" si="459"/>
        <v>0</v>
      </c>
      <c r="P635" s="91">
        <f t="shared" si="460"/>
        <v>0</v>
      </c>
      <c r="Q635" s="79">
        <v>3</v>
      </c>
      <c r="R635" s="79">
        <v>2</v>
      </c>
      <c r="S635" s="79" t="s">
        <v>72</v>
      </c>
      <c r="T635" s="5" t="s">
        <v>220</v>
      </c>
      <c r="U635" s="9"/>
      <c r="W635" s="86">
        <f t="shared" si="454"/>
        <v>127.7</v>
      </c>
      <c r="X635" s="87">
        <f t="shared" si="454"/>
        <v>39</v>
      </c>
      <c r="Y635" s="92">
        <f t="shared" si="455"/>
        <v>40</v>
      </c>
      <c r="Z635" s="90">
        <f t="shared" si="455"/>
        <v>0</v>
      </c>
      <c r="AA635" s="90">
        <f t="shared" si="461"/>
        <v>0</v>
      </c>
      <c r="AB635" s="90">
        <f t="shared" si="456"/>
        <v>0</v>
      </c>
      <c r="AC635" s="4" t="str">
        <f t="shared" si="456"/>
        <v/>
      </c>
      <c r="AD635" s="91">
        <f t="shared" si="456"/>
        <v>0</v>
      </c>
      <c r="AE635" s="79" t="str">
        <f t="shared" si="462"/>
        <v>계</v>
      </c>
      <c r="AF635" s="79" t="str">
        <f t="shared" si="463"/>
        <v>3/2</v>
      </c>
      <c r="AH635" s="20" t="str">
        <f t="shared" si="393"/>
        <v>운중동 산운6단지휴먼시아신동아파밀리에</v>
      </c>
      <c r="AI635" s="87">
        <f t="shared" si="394"/>
        <v>39</v>
      </c>
      <c r="AJ635" s="79" t="str">
        <f t="shared" si="464"/>
        <v>A-</v>
      </c>
      <c r="AK635" s="79" t="s">
        <v>13</v>
      </c>
      <c r="AL635" s="79" t="s">
        <v>62</v>
      </c>
      <c r="AM635" s="79" t="s">
        <v>63</v>
      </c>
      <c r="AN635" s="79" t="str">
        <f t="shared" si="465"/>
        <v>C</v>
      </c>
      <c r="AO635" s="79" t="str">
        <f t="shared" si="466"/>
        <v/>
      </c>
      <c r="AP635" s="79" t="str">
        <f t="shared" si="467"/>
        <v/>
      </c>
      <c r="AQ635" s="79" t="str">
        <f t="shared" si="468"/>
        <v>O</v>
      </c>
      <c r="AR635" s="79" t="str">
        <f t="shared" si="469"/>
        <v>O</v>
      </c>
      <c r="AS635" s="79" t="s">
        <v>2</v>
      </c>
      <c r="AT635" s="79" t="str">
        <f t="shared" si="470"/>
        <v>X</v>
      </c>
      <c r="AU635" s="79" t="str">
        <f t="shared" si="471"/>
        <v>X</v>
      </c>
      <c r="AV635" s="79" t="str">
        <f t="shared" si="472"/>
        <v/>
      </c>
    </row>
    <row r="636" spans="1:48" s="37" customFormat="1" ht="24" x14ac:dyDescent="0.3">
      <c r="A636" s="74" t="s">
        <v>2169</v>
      </c>
      <c r="B636" s="75" t="s">
        <v>1744</v>
      </c>
      <c r="C636" s="85">
        <v>256</v>
      </c>
      <c r="D636" s="86">
        <v>127.6</v>
      </c>
      <c r="E636" s="87">
        <v>39</v>
      </c>
      <c r="F636" s="86">
        <v>101.1</v>
      </c>
      <c r="G636" s="17">
        <v>31</v>
      </c>
      <c r="H636" s="88">
        <v>40</v>
      </c>
      <c r="I636" s="89"/>
      <c r="J636" s="89"/>
      <c r="K636" s="89"/>
      <c r="L636" s="89"/>
      <c r="M636" s="90">
        <f t="shared" si="457"/>
        <v>0</v>
      </c>
      <c r="N636" s="4" t="str">
        <f t="shared" si="458"/>
        <v/>
      </c>
      <c r="O636" s="91">
        <f t="shared" si="459"/>
        <v>0</v>
      </c>
      <c r="P636" s="91">
        <f t="shared" si="460"/>
        <v>0</v>
      </c>
      <c r="Q636" s="79">
        <v>3</v>
      </c>
      <c r="R636" s="79">
        <v>2</v>
      </c>
      <c r="S636" s="79" t="s">
        <v>72</v>
      </c>
      <c r="T636" s="5" t="s">
        <v>219</v>
      </c>
      <c r="U636" s="9"/>
      <c r="W636" s="86">
        <f t="shared" si="454"/>
        <v>127.6</v>
      </c>
      <c r="X636" s="87">
        <f t="shared" si="454"/>
        <v>39</v>
      </c>
      <c r="Y636" s="92">
        <f t="shared" si="455"/>
        <v>40</v>
      </c>
      <c r="Z636" s="90">
        <f t="shared" si="455"/>
        <v>0</v>
      </c>
      <c r="AA636" s="90">
        <f t="shared" si="461"/>
        <v>0</v>
      </c>
      <c r="AB636" s="90">
        <f t="shared" si="456"/>
        <v>0</v>
      </c>
      <c r="AC636" s="4" t="str">
        <f t="shared" si="456"/>
        <v/>
      </c>
      <c r="AD636" s="91">
        <f t="shared" si="456"/>
        <v>0</v>
      </c>
      <c r="AE636" s="79" t="str">
        <f t="shared" si="462"/>
        <v>계</v>
      </c>
      <c r="AF636" s="79" t="str">
        <f t="shared" si="463"/>
        <v>3/2</v>
      </c>
      <c r="AH636" s="20" t="str">
        <f t="shared" si="393"/>
        <v>운중동 산운6단지휴먼시아신동아파밀리에</v>
      </c>
      <c r="AI636" s="87">
        <f t="shared" si="394"/>
        <v>39</v>
      </c>
      <c r="AJ636" s="79" t="str">
        <f t="shared" si="464"/>
        <v>A-</v>
      </c>
      <c r="AK636" s="79" t="s">
        <v>13</v>
      </c>
      <c r="AL636" s="79" t="s">
        <v>62</v>
      </c>
      <c r="AM636" s="79" t="s">
        <v>63</v>
      </c>
      <c r="AN636" s="79" t="str">
        <f t="shared" si="465"/>
        <v>C</v>
      </c>
      <c r="AO636" s="79" t="str">
        <f t="shared" si="466"/>
        <v/>
      </c>
      <c r="AP636" s="79" t="str">
        <f t="shared" si="467"/>
        <v/>
      </c>
      <c r="AQ636" s="79" t="str">
        <f t="shared" si="468"/>
        <v>O</v>
      </c>
      <c r="AR636" s="79" t="str">
        <f t="shared" si="469"/>
        <v>O</v>
      </c>
      <c r="AS636" s="79" t="s">
        <v>2</v>
      </c>
      <c r="AT636" s="79" t="str">
        <f t="shared" si="470"/>
        <v>X</v>
      </c>
      <c r="AU636" s="79" t="str">
        <f t="shared" si="471"/>
        <v>X</v>
      </c>
      <c r="AV636" s="79" t="str">
        <f t="shared" si="472"/>
        <v/>
      </c>
    </row>
    <row r="637" spans="1:48" s="37" customFormat="1" ht="24" x14ac:dyDescent="0.3">
      <c r="A637" s="74" t="s">
        <v>2170</v>
      </c>
      <c r="B637" s="75" t="s">
        <v>1744</v>
      </c>
      <c r="C637" s="85">
        <v>256</v>
      </c>
      <c r="D637" s="86">
        <v>149.80000000000001</v>
      </c>
      <c r="E637" s="87">
        <v>45</v>
      </c>
      <c r="F637" s="86">
        <v>118.6</v>
      </c>
      <c r="G637" s="17">
        <v>36</v>
      </c>
      <c r="H637" s="88">
        <v>92</v>
      </c>
      <c r="I637" s="89"/>
      <c r="J637" s="89"/>
      <c r="K637" s="89"/>
      <c r="L637" s="89"/>
      <c r="M637" s="90">
        <f t="shared" si="457"/>
        <v>0</v>
      </c>
      <c r="N637" s="4" t="str">
        <f t="shared" si="458"/>
        <v/>
      </c>
      <c r="O637" s="91">
        <f t="shared" si="459"/>
        <v>0</v>
      </c>
      <c r="P637" s="91">
        <f t="shared" si="460"/>
        <v>0</v>
      </c>
      <c r="Q637" s="79">
        <v>4</v>
      </c>
      <c r="R637" s="79">
        <v>2</v>
      </c>
      <c r="S637" s="79" t="s">
        <v>72</v>
      </c>
      <c r="T637" s="5" t="s">
        <v>157</v>
      </c>
      <c r="U637" s="9"/>
      <c r="W637" s="86">
        <f t="shared" si="454"/>
        <v>149.80000000000001</v>
      </c>
      <c r="X637" s="87">
        <f t="shared" si="454"/>
        <v>45</v>
      </c>
      <c r="Y637" s="92">
        <f t="shared" si="455"/>
        <v>92</v>
      </c>
      <c r="Z637" s="90">
        <f t="shared" si="455"/>
        <v>0</v>
      </c>
      <c r="AA637" s="90">
        <f t="shared" si="461"/>
        <v>0</v>
      </c>
      <c r="AB637" s="90">
        <f t="shared" si="456"/>
        <v>0</v>
      </c>
      <c r="AC637" s="4" t="str">
        <f t="shared" si="456"/>
        <v/>
      </c>
      <c r="AD637" s="91">
        <f t="shared" si="456"/>
        <v>0</v>
      </c>
      <c r="AE637" s="79" t="str">
        <f t="shared" si="462"/>
        <v>계</v>
      </c>
      <c r="AF637" s="79" t="str">
        <f t="shared" si="463"/>
        <v>4/2</v>
      </c>
      <c r="AH637" s="20" t="str">
        <f t="shared" si="393"/>
        <v>운중동 산운6단지휴먼시아신동아파밀리에</v>
      </c>
      <c r="AI637" s="87">
        <f t="shared" si="394"/>
        <v>45</v>
      </c>
      <c r="AJ637" s="79" t="str">
        <f t="shared" si="464"/>
        <v>A-</v>
      </c>
      <c r="AK637" s="79" t="s">
        <v>13</v>
      </c>
      <c r="AL637" s="79" t="s">
        <v>62</v>
      </c>
      <c r="AM637" s="79" t="s">
        <v>63</v>
      </c>
      <c r="AN637" s="79" t="str">
        <f t="shared" si="465"/>
        <v>C</v>
      </c>
      <c r="AO637" s="79" t="str">
        <f t="shared" si="466"/>
        <v/>
      </c>
      <c r="AP637" s="79" t="str">
        <f t="shared" si="467"/>
        <v/>
      </c>
      <c r="AQ637" s="79" t="str">
        <f t="shared" si="468"/>
        <v>O</v>
      </c>
      <c r="AR637" s="79" t="str">
        <f t="shared" si="469"/>
        <v>O</v>
      </c>
      <c r="AS637" s="79" t="s">
        <v>2</v>
      </c>
      <c r="AT637" s="79" t="str">
        <f t="shared" si="470"/>
        <v>X</v>
      </c>
      <c r="AU637" s="79" t="str">
        <f t="shared" si="471"/>
        <v>X</v>
      </c>
      <c r="AV637" s="79" t="str">
        <f t="shared" si="472"/>
        <v/>
      </c>
    </row>
    <row r="638" spans="1:48" s="37" customFormat="1" ht="24" x14ac:dyDescent="0.3">
      <c r="A638" s="74" t="s">
        <v>2168</v>
      </c>
      <c r="B638" s="75" t="s">
        <v>1744</v>
      </c>
      <c r="C638" s="85">
        <v>256</v>
      </c>
      <c r="D638" s="86">
        <v>191.8</v>
      </c>
      <c r="E638" s="87">
        <v>58</v>
      </c>
      <c r="F638" s="86">
        <v>151.9</v>
      </c>
      <c r="G638" s="17">
        <v>46</v>
      </c>
      <c r="H638" s="88">
        <v>3</v>
      </c>
      <c r="I638" s="89"/>
      <c r="J638" s="89"/>
      <c r="K638" s="89"/>
      <c r="L638" s="89"/>
      <c r="M638" s="90">
        <f t="shared" si="457"/>
        <v>0</v>
      </c>
      <c r="N638" s="4" t="str">
        <f t="shared" si="458"/>
        <v/>
      </c>
      <c r="O638" s="91">
        <f t="shared" si="459"/>
        <v>0</v>
      </c>
      <c r="P638" s="91">
        <f t="shared" si="460"/>
        <v>0</v>
      </c>
      <c r="Q638" s="79">
        <v>4</v>
      </c>
      <c r="R638" s="79">
        <v>2</v>
      </c>
      <c r="S638" s="79" t="s">
        <v>72</v>
      </c>
      <c r="T638" s="5">
        <v>191</v>
      </c>
      <c r="U638" s="9"/>
      <c r="W638" s="86">
        <f t="shared" si="454"/>
        <v>191.8</v>
      </c>
      <c r="X638" s="87">
        <f t="shared" si="454"/>
        <v>58</v>
      </c>
      <c r="Y638" s="92">
        <f t="shared" si="455"/>
        <v>3</v>
      </c>
      <c r="Z638" s="90">
        <f t="shared" si="455"/>
        <v>0</v>
      </c>
      <c r="AA638" s="90">
        <f t="shared" si="461"/>
        <v>0</v>
      </c>
      <c r="AB638" s="90">
        <f t="shared" si="456"/>
        <v>0</v>
      </c>
      <c r="AC638" s="4" t="str">
        <f t="shared" si="456"/>
        <v/>
      </c>
      <c r="AD638" s="91">
        <f t="shared" si="456"/>
        <v>0</v>
      </c>
      <c r="AE638" s="79" t="str">
        <f t="shared" si="462"/>
        <v>계</v>
      </c>
      <c r="AF638" s="79" t="str">
        <f t="shared" si="463"/>
        <v>4/2</v>
      </c>
      <c r="AH638" s="20" t="str">
        <f t="shared" si="393"/>
        <v>운중동 산운6단지휴먼시아신동아파밀리에</v>
      </c>
      <c r="AI638" s="87">
        <f t="shared" si="394"/>
        <v>58</v>
      </c>
      <c r="AJ638" s="79" t="str">
        <f t="shared" si="464"/>
        <v>A-</v>
      </c>
      <c r="AK638" s="79" t="s">
        <v>13</v>
      </c>
      <c r="AL638" s="79" t="s">
        <v>62</v>
      </c>
      <c r="AM638" s="79" t="s">
        <v>63</v>
      </c>
      <c r="AN638" s="79" t="str">
        <f t="shared" si="465"/>
        <v>C</v>
      </c>
      <c r="AO638" s="79" t="str">
        <f t="shared" si="466"/>
        <v/>
      </c>
      <c r="AP638" s="79" t="str">
        <f t="shared" si="467"/>
        <v/>
      </c>
      <c r="AQ638" s="79" t="str">
        <f t="shared" si="468"/>
        <v>O</v>
      </c>
      <c r="AR638" s="79" t="str">
        <f t="shared" si="469"/>
        <v>O</v>
      </c>
      <c r="AS638" s="79" t="s">
        <v>2</v>
      </c>
      <c r="AT638" s="79" t="str">
        <f t="shared" si="470"/>
        <v>X</v>
      </c>
      <c r="AU638" s="79" t="str">
        <f t="shared" si="471"/>
        <v>X</v>
      </c>
      <c r="AV638" s="79" t="str">
        <f t="shared" si="472"/>
        <v/>
      </c>
    </row>
    <row r="639" spans="1:48" s="37" customFormat="1" ht="24" x14ac:dyDescent="0.3">
      <c r="A639" s="74" t="s">
        <v>2168</v>
      </c>
      <c r="B639" s="75" t="s">
        <v>1937</v>
      </c>
      <c r="C639" s="85">
        <v>256</v>
      </c>
      <c r="D639" s="86">
        <v>204.7</v>
      </c>
      <c r="E639" s="87">
        <v>62</v>
      </c>
      <c r="F639" s="86">
        <v>162.1</v>
      </c>
      <c r="G639" s="17">
        <v>49</v>
      </c>
      <c r="H639" s="88">
        <v>3</v>
      </c>
      <c r="I639" s="89"/>
      <c r="J639" s="89"/>
      <c r="K639" s="89"/>
      <c r="L639" s="89"/>
      <c r="M639" s="90">
        <f t="shared" si="457"/>
        <v>0</v>
      </c>
      <c r="N639" s="4" t="str">
        <f t="shared" si="458"/>
        <v/>
      </c>
      <c r="O639" s="91">
        <f t="shared" si="459"/>
        <v>0</v>
      </c>
      <c r="P639" s="91">
        <f t="shared" si="460"/>
        <v>0</v>
      </c>
      <c r="Q639" s="79">
        <v>4</v>
      </c>
      <c r="R639" s="79">
        <v>3</v>
      </c>
      <c r="S639" s="79" t="s">
        <v>72</v>
      </c>
      <c r="T639" s="5">
        <v>204</v>
      </c>
      <c r="U639" s="9"/>
      <c r="W639" s="86">
        <f t="shared" si="454"/>
        <v>204.7</v>
      </c>
      <c r="X639" s="87">
        <f t="shared" si="454"/>
        <v>62</v>
      </c>
      <c r="Y639" s="92">
        <f t="shared" si="455"/>
        <v>3</v>
      </c>
      <c r="Z639" s="90">
        <f t="shared" si="455"/>
        <v>0</v>
      </c>
      <c r="AA639" s="90">
        <f t="shared" si="461"/>
        <v>0</v>
      </c>
      <c r="AB639" s="90">
        <f t="shared" si="456"/>
        <v>0</v>
      </c>
      <c r="AC639" s="4" t="str">
        <f t="shared" si="456"/>
        <v/>
      </c>
      <c r="AD639" s="91">
        <f t="shared" si="456"/>
        <v>0</v>
      </c>
      <c r="AE639" s="79" t="str">
        <f t="shared" si="462"/>
        <v>계</v>
      </c>
      <c r="AF639" s="79" t="str">
        <f t="shared" si="463"/>
        <v>4/3</v>
      </c>
      <c r="AH639" s="20" t="str">
        <f t="shared" si="393"/>
        <v>운중동 산운6단지휴먼시아신동아파밀리에</v>
      </c>
      <c r="AI639" s="87">
        <f t="shared" si="394"/>
        <v>62</v>
      </c>
      <c r="AJ639" s="79" t="str">
        <f t="shared" si="464"/>
        <v>A-</v>
      </c>
      <c r="AK639" s="79" t="s">
        <v>13</v>
      </c>
      <c r="AL639" s="79" t="s">
        <v>62</v>
      </c>
      <c r="AM639" s="79" t="s">
        <v>63</v>
      </c>
      <c r="AN639" s="79" t="str">
        <f t="shared" si="465"/>
        <v>C</v>
      </c>
      <c r="AO639" s="79" t="str">
        <f t="shared" si="466"/>
        <v/>
      </c>
      <c r="AP639" s="79" t="str">
        <f t="shared" si="467"/>
        <v/>
      </c>
      <c r="AQ639" s="79" t="str">
        <f t="shared" si="468"/>
        <v>O</v>
      </c>
      <c r="AR639" s="79" t="str">
        <f t="shared" si="469"/>
        <v>O</v>
      </c>
      <c r="AS639" s="79" t="s">
        <v>2</v>
      </c>
      <c r="AT639" s="79" t="str">
        <f t="shared" si="470"/>
        <v>X</v>
      </c>
      <c r="AU639" s="79" t="str">
        <f t="shared" si="471"/>
        <v>X</v>
      </c>
      <c r="AV639" s="79" t="str">
        <f t="shared" si="472"/>
        <v/>
      </c>
    </row>
    <row r="640" spans="1:48" s="37" customFormat="1" ht="12" x14ac:dyDescent="0.3">
      <c r="A640" s="74" t="s">
        <v>2171</v>
      </c>
      <c r="B640" s="75" t="s">
        <v>1828</v>
      </c>
      <c r="C640" s="85">
        <v>206</v>
      </c>
      <c r="D640" s="86">
        <v>160.4</v>
      </c>
      <c r="E640" s="87">
        <v>49</v>
      </c>
      <c r="F640" s="86">
        <v>131.19999999999999</v>
      </c>
      <c r="G640" s="17">
        <v>40</v>
      </c>
      <c r="H640" s="88">
        <v>42</v>
      </c>
      <c r="I640" s="89"/>
      <c r="J640" s="89"/>
      <c r="K640" s="89"/>
      <c r="L640" s="89"/>
      <c r="M640" s="90">
        <f>I640-K640</f>
        <v>0</v>
      </c>
      <c r="N640" s="4" t="str">
        <f>IF(ISERROR(K640/I640),"",K640/I640)</f>
        <v/>
      </c>
      <c r="O640" s="91">
        <f>I640/E640</f>
        <v>0</v>
      </c>
      <c r="P640" s="91">
        <f>K640/E640</f>
        <v>0</v>
      </c>
      <c r="Q640" s="79">
        <v>4</v>
      </c>
      <c r="R640" s="79">
        <v>2</v>
      </c>
      <c r="S640" s="79" t="s">
        <v>72</v>
      </c>
      <c r="T640" s="5" t="s">
        <v>94</v>
      </c>
      <c r="U640" s="9"/>
      <c r="W640" s="86">
        <f t="shared" si="454"/>
        <v>160.4</v>
      </c>
      <c r="X640" s="87">
        <f t="shared" si="454"/>
        <v>49</v>
      </c>
      <c r="Y640" s="92">
        <f t="shared" si="455"/>
        <v>42</v>
      </c>
      <c r="Z640" s="90">
        <f t="shared" si="455"/>
        <v>0</v>
      </c>
      <c r="AA640" s="90">
        <f>K640</f>
        <v>0</v>
      </c>
      <c r="AB640" s="90">
        <f t="shared" si="456"/>
        <v>0</v>
      </c>
      <c r="AC640" s="4" t="str">
        <f t="shared" si="456"/>
        <v/>
      </c>
      <c r="AD640" s="91">
        <f t="shared" si="456"/>
        <v>0</v>
      </c>
      <c r="AE640" s="79" t="str">
        <f>S640</f>
        <v>계</v>
      </c>
      <c r="AF640" s="79" t="str">
        <f>Q640&amp;"/"&amp;R640</f>
        <v>4/2</v>
      </c>
      <c r="AH640" s="20" t="str">
        <f t="shared" si="393"/>
        <v>운중동 산운7단지휴먼시아</v>
      </c>
      <c r="AI640" s="87">
        <f t="shared" si="394"/>
        <v>49</v>
      </c>
      <c r="AJ640" s="79" t="str">
        <f>IF(AI640="","",$AJ$2)</f>
        <v>A-</v>
      </c>
      <c r="AK640" s="79" t="s">
        <v>13</v>
      </c>
      <c r="AL640" s="79" t="s">
        <v>62</v>
      </c>
      <c r="AM640" s="79" t="s">
        <v>63</v>
      </c>
      <c r="AN640" s="79" t="str">
        <f>IF(AI640="","",$AN$2)</f>
        <v>C</v>
      </c>
      <c r="AO640" s="79" t="str">
        <f>IF(N640="","",IF(N640&gt;=$AO$1/100,"O","X"))</f>
        <v/>
      </c>
      <c r="AP640" s="79" t="str">
        <f>IF(I640="","",IF(I640&lt;=$AP$1,"O","X"))</f>
        <v/>
      </c>
      <c r="AQ640" s="79" t="str">
        <f>IF(O640="","",IF(O640&lt;=$AQ$1,"O","X"))</f>
        <v>O</v>
      </c>
      <c r="AR640" s="79" t="str">
        <f>IF(M640="","",IF(M640&lt;=$AR$1,"O","X"))</f>
        <v>O</v>
      </c>
      <c r="AS640" s="79" t="s">
        <v>2</v>
      </c>
      <c r="AT640" s="79" t="str">
        <f>IF(OR(F640="",AI640=""),"",IF(AND((F640&lt;=85),(AI640&gt;=15)),"O","X"))</f>
        <v>X</v>
      </c>
      <c r="AU640" s="79" t="str">
        <f>IF(C640="","",IF(C640&gt;=$AU$1,"O","X"))</f>
        <v>X</v>
      </c>
      <c r="AV640" s="79" t="str">
        <f>IF(AO640="","",IF(AND(AO640="O",AP640="O",AR640="O",AT640="O",AU640="O"),"후보","X"))</f>
        <v/>
      </c>
    </row>
    <row r="641" spans="1:48" s="37" customFormat="1" ht="12" x14ac:dyDescent="0.3">
      <c r="A641" s="74" t="s">
        <v>2172</v>
      </c>
      <c r="B641" s="75" t="s">
        <v>2173</v>
      </c>
      <c r="C641" s="85">
        <v>206</v>
      </c>
      <c r="D641" s="86">
        <v>160.30000000000001</v>
      </c>
      <c r="E641" s="87">
        <v>49</v>
      </c>
      <c r="F641" s="86">
        <v>131.19999999999999</v>
      </c>
      <c r="G641" s="17">
        <v>40</v>
      </c>
      <c r="H641" s="88">
        <v>42</v>
      </c>
      <c r="I641" s="89"/>
      <c r="J641" s="89"/>
      <c r="K641" s="89"/>
      <c r="L641" s="89"/>
      <c r="M641" s="90">
        <f>I641-K641</f>
        <v>0</v>
      </c>
      <c r="N641" s="4" t="str">
        <f>IF(ISERROR(K641/I641),"",K641/I641)</f>
        <v/>
      </c>
      <c r="O641" s="91">
        <f>I641/E641</f>
        <v>0</v>
      </c>
      <c r="P641" s="91">
        <f>K641/E641</f>
        <v>0</v>
      </c>
      <c r="Q641" s="79">
        <v>4</v>
      </c>
      <c r="R641" s="79">
        <v>2</v>
      </c>
      <c r="S641" s="79" t="s">
        <v>72</v>
      </c>
      <c r="T641" s="5" t="s">
        <v>291</v>
      </c>
      <c r="U641" s="9"/>
      <c r="W641" s="86">
        <f t="shared" si="454"/>
        <v>160.30000000000001</v>
      </c>
      <c r="X641" s="87">
        <f t="shared" si="454"/>
        <v>49</v>
      </c>
      <c r="Y641" s="92">
        <f t="shared" si="455"/>
        <v>42</v>
      </c>
      <c r="Z641" s="90">
        <f t="shared" si="455"/>
        <v>0</v>
      </c>
      <c r="AA641" s="90">
        <f>K641</f>
        <v>0</v>
      </c>
      <c r="AB641" s="90">
        <f t="shared" si="456"/>
        <v>0</v>
      </c>
      <c r="AC641" s="4" t="str">
        <f t="shared" si="456"/>
        <v/>
      </c>
      <c r="AD641" s="91">
        <f t="shared" si="456"/>
        <v>0</v>
      </c>
      <c r="AE641" s="79" t="str">
        <f>S641</f>
        <v>계</v>
      </c>
      <c r="AF641" s="79" t="str">
        <f>Q641&amp;"/"&amp;R641</f>
        <v>4/2</v>
      </c>
      <c r="AH641" s="20" t="str">
        <f t="shared" si="393"/>
        <v>운중동 산운7단지휴먼시아</v>
      </c>
      <c r="AI641" s="87">
        <f t="shared" si="394"/>
        <v>49</v>
      </c>
      <c r="AJ641" s="79" t="str">
        <f>IF(AI641="","",$AJ$2)</f>
        <v>A-</v>
      </c>
      <c r="AK641" s="79" t="s">
        <v>13</v>
      </c>
      <c r="AL641" s="79" t="s">
        <v>62</v>
      </c>
      <c r="AM641" s="79" t="s">
        <v>63</v>
      </c>
      <c r="AN641" s="79" t="str">
        <f>IF(AI641="","",$AN$2)</f>
        <v>C</v>
      </c>
      <c r="AO641" s="79" t="str">
        <f>IF(N641="","",IF(N641&gt;=$AO$1/100,"O","X"))</f>
        <v/>
      </c>
      <c r="AP641" s="79" t="str">
        <f>IF(I641="","",IF(I641&lt;=$AP$1,"O","X"))</f>
        <v/>
      </c>
      <c r="AQ641" s="79" t="str">
        <f>IF(O641="","",IF(O641&lt;=$AQ$1,"O","X"))</f>
        <v>O</v>
      </c>
      <c r="AR641" s="79" t="str">
        <f>IF(M641="","",IF(M641&lt;=$AR$1,"O","X"))</f>
        <v>O</v>
      </c>
      <c r="AS641" s="79" t="s">
        <v>2</v>
      </c>
      <c r="AT641" s="79" t="str">
        <f>IF(OR(F641="",AI641=""),"",IF(AND((F641&lt;=85),(AI641&gt;=15)),"O","X"))</f>
        <v>X</v>
      </c>
      <c r="AU641" s="79" t="str">
        <f>IF(C641="","",IF(C641&gt;=$AU$1,"O","X"))</f>
        <v>X</v>
      </c>
      <c r="AV641" s="79" t="str">
        <f>IF(AO641="","",IF(AND(AO641="O",AP641="O",AR641="O",AT641="O",AU641="O"),"후보","X"))</f>
        <v/>
      </c>
    </row>
    <row r="642" spans="1:48" s="37" customFormat="1" ht="12" x14ac:dyDescent="0.3">
      <c r="A642" s="74" t="s">
        <v>2174</v>
      </c>
      <c r="B642" s="75" t="s">
        <v>1828</v>
      </c>
      <c r="C642" s="85">
        <v>206</v>
      </c>
      <c r="D642" s="86">
        <v>179.8</v>
      </c>
      <c r="E642" s="87">
        <v>54</v>
      </c>
      <c r="F642" s="86">
        <v>147.1</v>
      </c>
      <c r="G642" s="17">
        <v>44</v>
      </c>
      <c r="H642" s="88">
        <v>18</v>
      </c>
      <c r="I642" s="89"/>
      <c r="J642" s="89"/>
      <c r="K642" s="89"/>
      <c r="L642" s="89"/>
      <c r="M642" s="90">
        <f>I642-K642</f>
        <v>0</v>
      </c>
      <c r="N642" s="4" t="str">
        <f>IF(ISERROR(K642/I642),"",K642/I642)</f>
        <v/>
      </c>
      <c r="O642" s="91">
        <f>I642/E642</f>
        <v>0</v>
      </c>
      <c r="P642" s="91">
        <f>K642/E642</f>
        <v>0</v>
      </c>
      <c r="Q642" s="79">
        <v>4</v>
      </c>
      <c r="R642" s="79">
        <v>2</v>
      </c>
      <c r="S642" s="79" t="s">
        <v>72</v>
      </c>
      <c r="T642" s="5" t="s">
        <v>292</v>
      </c>
      <c r="U642" s="9"/>
      <c r="W642" s="86">
        <f t="shared" ref="W642:X657" si="473">D642</f>
        <v>179.8</v>
      </c>
      <c r="X642" s="87">
        <f t="shared" si="473"/>
        <v>54</v>
      </c>
      <c r="Y642" s="92">
        <f t="shared" ref="Y642:Z657" si="474">H642</f>
        <v>18</v>
      </c>
      <c r="Z642" s="90">
        <f t="shared" si="474"/>
        <v>0</v>
      </c>
      <c r="AA642" s="90">
        <f>K642</f>
        <v>0</v>
      </c>
      <c r="AB642" s="90">
        <f t="shared" ref="AB642:AD657" si="475">M642</f>
        <v>0</v>
      </c>
      <c r="AC642" s="4" t="str">
        <f t="shared" si="475"/>
        <v/>
      </c>
      <c r="AD642" s="91">
        <f t="shared" si="475"/>
        <v>0</v>
      </c>
      <c r="AE642" s="79" t="str">
        <f>S642</f>
        <v>계</v>
      </c>
      <c r="AF642" s="79" t="str">
        <f>Q642&amp;"/"&amp;R642</f>
        <v>4/2</v>
      </c>
      <c r="AH642" s="20" t="str">
        <f t="shared" si="393"/>
        <v>운중동 산운7단지휴먼시아</v>
      </c>
      <c r="AI642" s="87">
        <f t="shared" si="394"/>
        <v>54</v>
      </c>
      <c r="AJ642" s="79" t="str">
        <f>IF(AI642="","",$AJ$2)</f>
        <v>A-</v>
      </c>
      <c r="AK642" s="79" t="s">
        <v>13</v>
      </c>
      <c r="AL642" s="79" t="s">
        <v>62</v>
      </c>
      <c r="AM642" s="79" t="s">
        <v>63</v>
      </c>
      <c r="AN642" s="79" t="str">
        <f>IF(AI642="","",$AN$2)</f>
        <v>C</v>
      </c>
      <c r="AO642" s="79" t="str">
        <f>IF(N642="","",IF(N642&gt;=$AO$1/100,"O","X"))</f>
        <v/>
      </c>
      <c r="AP642" s="79" t="str">
        <f>IF(I642="","",IF(I642&lt;=$AP$1,"O","X"))</f>
        <v/>
      </c>
      <c r="AQ642" s="79" t="str">
        <f>IF(O642="","",IF(O642&lt;=$AQ$1,"O","X"))</f>
        <v>O</v>
      </c>
      <c r="AR642" s="79" t="str">
        <f>IF(M642="","",IF(M642&lt;=$AR$1,"O","X"))</f>
        <v>O</v>
      </c>
      <c r="AS642" s="79" t="s">
        <v>2</v>
      </c>
      <c r="AT642" s="79" t="str">
        <f>IF(OR(F642="",AI642=""),"",IF(AND((F642&lt;=85),(AI642&gt;=15)),"O","X"))</f>
        <v>X</v>
      </c>
      <c r="AU642" s="79" t="str">
        <f>IF(C642="","",IF(C642&gt;=$AU$1,"O","X"))</f>
        <v>X</v>
      </c>
      <c r="AV642" s="79" t="str">
        <f>IF(AO642="","",IF(AND(AO642="O",AP642="O",AR642="O",AT642="O",AU642="O"),"후보","X"))</f>
        <v/>
      </c>
    </row>
    <row r="643" spans="1:48" s="37" customFormat="1" ht="12" x14ac:dyDescent="0.3">
      <c r="A643" s="74" t="s">
        <v>2171</v>
      </c>
      <c r="B643" s="75" t="s">
        <v>2165</v>
      </c>
      <c r="C643" s="85">
        <v>206</v>
      </c>
      <c r="D643" s="86">
        <v>184.9</v>
      </c>
      <c r="E643" s="87">
        <v>56</v>
      </c>
      <c r="F643" s="86">
        <v>151.30000000000001</v>
      </c>
      <c r="G643" s="17">
        <v>46</v>
      </c>
      <c r="H643" s="88">
        <v>66</v>
      </c>
      <c r="I643" s="89"/>
      <c r="J643" s="89"/>
      <c r="K643" s="89"/>
      <c r="L643" s="89"/>
      <c r="M643" s="90">
        <f>I643-K643</f>
        <v>0</v>
      </c>
      <c r="N643" s="4" t="str">
        <f>IF(ISERROR(K643/I643),"",K643/I643)</f>
        <v/>
      </c>
      <c r="O643" s="91">
        <f>I643/E643</f>
        <v>0</v>
      </c>
      <c r="P643" s="91">
        <f>K643/E643</f>
        <v>0</v>
      </c>
      <c r="Q643" s="79">
        <v>4</v>
      </c>
      <c r="R643" s="79">
        <v>2</v>
      </c>
      <c r="S643" s="79" t="s">
        <v>72</v>
      </c>
      <c r="T643" s="5" t="s">
        <v>293</v>
      </c>
      <c r="U643" s="9"/>
      <c r="W643" s="86">
        <f t="shared" si="473"/>
        <v>184.9</v>
      </c>
      <c r="X643" s="87">
        <f t="shared" si="473"/>
        <v>56</v>
      </c>
      <c r="Y643" s="92">
        <f t="shared" si="474"/>
        <v>66</v>
      </c>
      <c r="Z643" s="90">
        <f t="shared" si="474"/>
        <v>0</v>
      </c>
      <c r="AA643" s="90">
        <f>K643</f>
        <v>0</v>
      </c>
      <c r="AB643" s="90">
        <f t="shared" si="475"/>
        <v>0</v>
      </c>
      <c r="AC643" s="4" t="str">
        <f t="shared" si="475"/>
        <v/>
      </c>
      <c r="AD643" s="91">
        <f t="shared" si="475"/>
        <v>0</v>
      </c>
      <c r="AE643" s="79" t="str">
        <f>S643</f>
        <v>계</v>
      </c>
      <c r="AF643" s="79" t="str">
        <f>Q643&amp;"/"&amp;R643</f>
        <v>4/2</v>
      </c>
      <c r="AH643" s="20" t="str">
        <f t="shared" si="393"/>
        <v>운중동 산운7단지휴먼시아</v>
      </c>
      <c r="AI643" s="87">
        <f t="shared" si="394"/>
        <v>56</v>
      </c>
      <c r="AJ643" s="79" t="str">
        <f>IF(AI643="","",$AJ$2)</f>
        <v>A-</v>
      </c>
      <c r="AK643" s="79" t="s">
        <v>13</v>
      </c>
      <c r="AL643" s="79" t="s">
        <v>62</v>
      </c>
      <c r="AM643" s="79" t="s">
        <v>63</v>
      </c>
      <c r="AN643" s="79" t="str">
        <f>IF(AI643="","",$AN$2)</f>
        <v>C</v>
      </c>
      <c r="AO643" s="79" t="str">
        <f>IF(N643="","",IF(N643&gt;=$AO$1/100,"O","X"))</f>
        <v/>
      </c>
      <c r="AP643" s="79" t="str">
        <f>IF(I643="","",IF(I643&lt;=$AP$1,"O","X"))</f>
        <v/>
      </c>
      <c r="AQ643" s="79" t="str">
        <f>IF(O643="","",IF(O643&lt;=$AQ$1,"O","X"))</f>
        <v>O</v>
      </c>
      <c r="AR643" s="79" t="str">
        <f>IF(M643="","",IF(M643&lt;=$AR$1,"O","X"))</f>
        <v>O</v>
      </c>
      <c r="AS643" s="79" t="s">
        <v>2</v>
      </c>
      <c r="AT643" s="79" t="str">
        <f>IF(OR(F643="",AI643=""),"",IF(AND((F643&lt;=85),(AI643&gt;=15)),"O","X"))</f>
        <v>X</v>
      </c>
      <c r="AU643" s="79" t="str">
        <f>IF(C643="","",IF(C643&gt;=$AU$1,"O","X"))</f>
        <v>X</v>
      </c>
      <c r="AV643" s="79" t="str">
        <f>IF(AO643="","",IF(AND(AO643="O",AP643="O",AR643="O",AT643="O",AU643="O"),"후보","X"))</f>
        <v/>
      </c>
    </row>
    <row r="644" spans="1:48" s="37" customFormat="1" ht="12" x14ac:dyDescent="0.3">
      <c r="A644" s="74" t="s">
        <v>2174</v>
      </c>
      <c r="B644" s="75" t="s">
        <v>1828</v>
      </c>
      <c r="C644" s="85">
        <v>206</v>
      </c>
      <c r="D644" s="86">
        <v>254.2</v>
      </c>
      <c r="E644" s="87">
        <v>77</v>
      </c>
      <c r="F644" s="86">
        <v>208</v>
      </c>
      <c r="G644" s="17">
        <v>63</v>
      </c>
      <c r="H644" s="88">
        <v>38</v>
      </c>
      <c r="I644" s="89"/>
      <c r="J644" s="89"/>
      <c r="K644" s="89"/>
      <c r="L644" s="89"/>
      <c r="M644" s="90">
        <f>I644-K644</f>
        <v>0</v>
      </c>
      <c r="N644" s="4" t="str">
        <f>IF(ISERROR(K644/I644),"",K644/I644)</f>
        <v/>
      </c>
      <c r="O644" s="91">
        <f>I644/E644</f>
        <v>0</v>
      </c>
      <c r="P644" s="91">
        <f>K644/E644</f>
        <v>0</v>
      </c>
      <c r="Q644" s="79">
        <v>6</v>
      </c>
      <c r="R644" s="79">
        <v>3</v>
      </c>
      <c r="S644" s="79" t="s">
        <v>72</v>
      </c>
      <c r="T644" s="5">
        <v>254</v>
      </c>
      <c r="U644" s="9"/>
      <c r="W644" s="86">
        <f t="shared" si="473"/>
        <v>254.2</v>
      </c>
      <c r="X644" s="87">
        <f t="shared" si="473"/>
        <v>77</v>
      </c>
      <c r="Y644" s="92">
        <f t="shared" si="474"/>
        <v>38</v>
      </c>
      <c r="Z644" s="90">
        <f t="shared" si="474"/>
        <v>0</v>
      </c>
      <c r="AA644" s="90">
        <f>K644</f>
        <v>0</v>
      </c>
      <c r="AB644" s="90">
        <f t="shared" si="475"/>
        <v>0</v>
      </c>
      <c r="AC644" s="4" t="str">
        <f t="shared" si="475"/>
        <v/>
      </c>
      <c r="AD644" s="91">
        <f t="shared" si="475"/>
        <v>0</v>
      </c>
      <c r="AE644" s="79" t="str">
        <f>S644</f>
        <v>계</v>
      </c>
      <c r="AF644" s="79" t="str">
        <f>Q644&amp;"/"&amp;R644</f>
        <v>6/3</v>
      </c>
      <c r="AH644" s="20" t="str">
        <f t="shared" ref="AH644:AH707" si="476">IF(A644="","",A644)</f>
        <v>운중동 산운7단지휴먼시아</v>
      </c>
      <c r="AI644" s="87">
        <f t="shared" ref="AI644:AI707" si="477">IF(E644="","",E644)</f>
        <v>77</v>
      </c>
      <c r="AJ644" s="79" t="str">
        <f>IF(AI644="","",$AJ$2)</f>
        <v>A-</v>
      </c>
      <c r="AK644" s="79" t="s">
        <v>13</v>
      </c>
      <c r="AL644" s="79" t="s">
        <v>62</v>
      </c>
      <c r="AM644" s="79" t="s">
        <v>63</v>
      </c>
      <c r="AN644" s="79" t="str">
        <f>IF(AI644="","",$AN$2)</f>
        <v>C</v>
      </c>
      <c r="AO644" s="79" t="str">
        <f>IF(N644="","",IF(N644&gt;=$AO$1/100,"O","X"))</f>
        <v/>
      </c>
      <c r="AP644" s="79" t="str">
        <f>IF(I644="","",IF(I644&lt;=$AP$1,"O","X"))</f>
        <v/>
      </c>
      <c r="AQ644" s="79" t="str">
        <f>IF(O644="","",IF(O644&lt;=$AQ$1,"O","X"))</f>
        <v>O</v>
      </c>
      <c r="AR644" s="79" t="str">
        <f>IF(M644="","",IF(M644&lt;=$AR$1,"O","X"))</f>
        <v>O</v>
      </c>
      <c r="AS644" s="79" t="s">
        <v>2</v>
      </c>
      <c r="AT644" s="79" t="str">
        <f>IF(OR(F644="",AI644=""),"",IF(AND((F644&lt;=85),(AI644&gt;=15)),"O","X"))</f>
        <v>X</v>
      </c>
      <c r="AU644" s="79" t="str">
        <f>IF(C644="","",IF(C644&gt;=$AU$1,"O","X"))</f>
        <v>X</v>
      </c>
      <c r="AV644" s="79" t="str">
        <f>IF(AO644="","",IF(AND(AO644="O",AP644="O",AR644="O",AT644="O",AU644="O"),"후보","X"))</f>
        <v/>
      </c>
    </row>
    <row r="645" spans="1:48" s="37" customFormat="1" ht="12" x14ac:dyDescent="0.3">
      <c r="A645" s="74" t="s">
        <v>2175</v>
      </c>
      <c r="B645" s="75" t="s">
        <v>1832</v>
      </c>
      <c r="C645" s="85">
        <v>371</v>
      </c>
      <c r="D645" s="86">
        <v>78.8</v>
      </c>
      <c r="E645" s="87">
        <v>24</v>
      </c>
      <c r="F645" s="86">
        <v>59.7</v>
      </c>
      <c r="G645" s="17">
        <v>18</v>
      </c>
      <c r="H645" s="88">
        <v>53</v>
      </c>
      <c r="I645" s="89">
        <v>119000</v>
      </c>
      <c r="J645" s="89" t="s">
        <v>66</v>
      </c>
      <c r="K645" s="89">
        <v>65000</v>
      </c>
      <c r="L645" s="89" t="s">
        <v>80</v>
      </c>
      <c r="M645" s="90">
        <f>I645-K645</f>
        <v>54000</v>
      </c>
      <c r="N645" s="4">
        <f>IF(ISERROR(K645/I645),"",K645/I645)</f>
        <v>0.54621848739495793</v>
      </c>
      <c r="O645" s="91">
        <f>I645/E645</f>
        <v>4958.333333333333</v>
      </c>
      <c r="P645" s="91">
        <f>K645/E645</f>
        <v>2708.3333333333335</v>
      </c>
      <c r="Q645" s="79">
        <v>3</v>
      </c>
      <c r="R645" s="79">
        <v>2</v>
      </c>
      <c r="S645" s="79" t="s">
        <v>61</v>
      </c>
      <c r="T645" s="5" t="s">
        <v>278</v>
      </c>
      <c r="U645" s="9"/>
      <c r="W645" s="86">
        <f t="shared" si="473"/>
        <v>78.8</v>
      </c>
      <c r="X645" s="87">
        <f t="shared" si="473"/>
        <v>24</v>
      </c>
      <c r="Y645" s="92">
        <f t="shared" si="474"/>
        <v>53</v>
      </c>
      <c r="Z645" s="90">
        <f t="shared" si="474"/>
        <v>119000</v>
      </c>
      <c r="AA645" s="90">
        <f>K645</f>
        <v>65000</v>
      </c>
      <c r="AB645" s="90">
        <f t="shared" si="475"/>
        <v>54000</v>
      </c>
      <c r="AC645" s="4">
        <f t="shared" si="475"/>
        <v>0.54621848739495793</v>
      </c>
      <c r="AD645" s="91">
        <f t="shared" si="475"/>
        <v>4958.333333333333</v>
      </c>
      <c r="AE645" s="79" t="str">
        <f>S645</f>
        <v>복</v>
      </c>
      <c r="AF645" s="79" t="str">
        <f>Q645&amp;"/"&amp;R645</f>
        <v>3/2</v>
      </c>
      <c r="AH645" s="20" t="str">
        <f t="shared" si="476"/>
        <v>운중동 산운8단지사랑으로</v>
      </c>
      <c r="AI645" s="87">
        <f t="shared" si="477"/>
        <v>24</v>
      </c>
      <c r="AJ645" s="79" t="str">
        <f>IF(AI645="","",$AJ$2)</f>
        <v>A-</v>
      </c>
      <c r="AK645" s="79" t="s">
        <v>13</v>
      </c>
      <c r="AL645" s="79" t="s">
        <v>62</v>
      </c>
      <c r="AM645" s="79" t="s">
        <v>63</v>
      </c>
      <c r="AN645" s="79" t="str">
        <f>IF(AI645="","",$AN$2)</f>
        <v>C</v>
      </c>
      <c r="AO645" s="79" t="str">
        <f>IF(N645="","",IF(N645&gt;=$AO$1/100,"O","X"))</f>
        <v>X</v>
      </c>
      <c r="AP645" s="79" t="str">
        <f>IF(I645="","",IF(I645&lt;=$AP$1,"O","X"))</f>
        <v>X</v>
      </c>
      <c r="AQ645" s="79" t="str">
        <f>IF(O645="","",IF(O645&lt;=$AQ$1,"O","X"))</f>
        <v>X</v>
      </c>
      <c r="AR645" s="79" t="str">
        <f>IF(M645="","",IF(M645&lt;=$AR$1,"O","X"))</f>
        <v>X</v>
      </c>
      <c r="AS645" s="79" t="s">
        <v>2</v>
      </c>
      <c r="AT645" s="79" t="str">
        <f>IF(OR(F645="",AI645=""),"",IF(AND((F645&lt;=85),(AI645&gt;=15)),"O","X"))</f>
        <v>O</v>
      </c>
      <c r="AU645" s="79" t="str">
        <f>IF(C645="","",IF(C645&gt;=$AU$1,"O","X"))</f>
        <v>O</v>
      </c>
      <c r="AV645" s="79" t="str">
        <f>IF(AO645="","",IF(AND(AO645="O",AP645="O",AR645="O",AT645="O",AU645="O"),"후보","X"))</f>
        <v>X</v>
      </c>
    </row>
    <row r="646" spans="1:48" s="37" customFormat="1" ht="12" x14ac:dyDescent="0.3">
      <c r="A646" s="74" t="s">
        <v>2175</v>
      </c>
      <c r="B646" s="75" t="s">
        <v>2176</v>
      </c>
      <c r="C646" s="85">
        <v>371</v>
      </c>
      <c r="D646" s="86">
        <v>78.8</v>
      </c>
      <c r="E646" s="87">
        <v>24</v>
      </c>
      <c r="F646" s="86">
        <v>59.6</v>
      </c>
      <c r="G646" s="17">
        <v>18</v>
      </c>
      <c r="H646" s="88">
        <v>51</v>
      </c>
      <c r="I646" s="89">
        <v>117000</v>
      </c>
      <c r="J646" s="89" t="s">
        <v>65</v>
      </c>
      <c r="K646" s="89">
        <v>65000</v>
      </c>
      <c r="L646" s="89" t="s">
        <v>65</v>
      </c>
      <c r="M646" s="90">
        <f>I646-K646</f>
        <v>52000</v>
      </c>
      <c r="N646" s="4">
        <f>IF(ISERROR(K646/I646),"",K646/I646)</f>
        <v>0.55555555555555558</v>
      </c>
      <c r="O646" s="91">
        <f>I646/E646</f>
        <v>4875</v>
      </c>
      <c r="P646" s="91">
        <f>K646/E646</f>
        <v>2708.3333333333335</v>
      </c>
      <c r="Q646" s="79">
        <v>3</v>
      </c>
      <c r="R646" s="79">
        <v>2</v>
      </c>
      <c r="S646" s="79" t="s">
        <v>61</v>
      </c>
      <c r="T646" s="5" t="s">
        <v>89</v>
      </c>
      <c r="U646" s="9"/>
      <c r="W646" s="86">
        <f t="shared" si="473"/>
        <v>78.8</v>
      </c>
      <c r="X646" s="87">
        <f t="shared" si="473"/>
        <v>24</v>
      </c>
      <c r="Y646" s="92">
        <f t="shared" si="474"/>
        <v>51</v>
      </c>
      <c r="Z646" s="90">
        <f t="shared" si="474"/>
        <v>117000</v>
      </c>
      <c r="AA646" s="90">
        <f>K646</f>
        <v>65000</v>
      </c>
      <c r="AB646" s="90">
        <f t="shared" si="475"/>
        <v>52000</v>
      </c>
      <c r="AC646" s="4">
        <f t="shared" si="475"/>
        <v>0.55555555555555558</v>
      </c>
      <c r="AD646" s="91">
        <f t="shared" si="475"/>
        <v>4875</v>
      </c>
      <c r="AE646" s="79" t="str">
        <f>S646</f>
        <v>복</v>
      </c>
      <c r="AF646" s="79" t="str">
        <f>Q646&amp;"/"&amp;R646</f>
        <v>3/2</v>
      </c>
      <c r="AH646" s="20" t="str">
        <f t="shared" si="476"/>
        <v>운중동 산운8단지사랑으로</v>
      </c>
      <c r="AI646" s="87">
        <f t="shared" si="477"/>
        <v>24</v>
      </c>
      <c r="AJ646" s="79" t="str">
        <f>IF(AI646="","",$AJ$2)</f>
        <v>A-</v>
      </c>
      <c r="AK646" s="79" t="s">
        <v>13</v>
      </c>
      <c r="AL646" s="79" t="s">
        <v>62</v>
      </c>
      <c r="AM646" s="79" t="s">
        <v>63</v>
      </c>
      <c r="AN646" s="79" t="str">
        <f>IF(AI646="","",$AN$2)</f>
        <v>C</v>
      </c>
      <c r="AO646" s="79" t="str">
        <f>IF(N646="","",IF(N646&gt;=$AO$1/100,"O","X"))</f>
        <v>X</v>
      </c>
      <c r="AP646" s="79" t="str">
        <f>IF(I646="","",IF(I646&lt;=$AP$1,"O","X"))</f>
        <v>X</v>
      </c>
      <c r="AQ646" s="79" t="str">
        <f>IF(O646="","",IF(O646&lt;=$AQ$1,"O","X"))</f>
        <v>X</v>
      </c>
      <c r="AR646" s="79" t="str">
        <f>IF(M646="","",IF(M646&lt;=$AR$1,"O","X"))</f>
        <v>X</v>
      </c>
      <c r="AS646" s="79" t="s">
        <v>2</v>
      </c>
      <c r="AT646" s="79" t="str">
        <f>IF(OR(F646="",AI646=""),"",IF(AND((F646&lt;=85),(AI646&gt;=15)),"O","X"))</f>
        <v>O</v>
      </c>
      <c r="AU646" s="79" t="str">
        <f>IF(C646="","",IF(C646&gt;=$AU$1,"O","X"))</f>
        <v>O</v>
      </c>
      <c r="AV646" s="79" t="str">
        <f>IF(AO646="","",IF(AND(AO646="O",AP646="O",AR646="O",AT646="O",AU646="O"),"후보","X"))</f>
        <v>X</v>
      </c>
    </row>
    <row r="647" spans="1:48" s="37" customFormat="1" ht="12" x14ac:dyDescent="0.3">
      <c r="A647" s="74" t="s">
        <v>2177</v>
      </c>
      <c r="B647" s="75" t="s">
        <v>2176</v>
      </c>
      <c r="C647" s="85">
        <v>371</v>
      </c>
      <c r="D647" s="86">
        <v>79.099999999999994</v>
      </c>
      <c r="E647" s="87">
        <v>24</v>
      </c>
      <c r="F647" s="86">
        <v>59.5</v>
      </c>
      <c r="G647" s="17">
        <v>18</v>
      </c>
      <c r="H647" s="88">
        <v>53</v>
      </c>
      <c r="I647" s="89">
        <v>116000</v>
      </c>
      <c r="J647" s="89" t="s">
        <v>74</v>
      </c>
      <c r="K647" s="89">
        <v>60000</v>
      </c>
      <c r="L647" s="89" t="s">
        <v>74</v>
      </c>
      <c r="M647" s="90">
        <f>I647-K647</f>
        <v>56000</v>
      </c>
      <c r="N647" s="4">
        <f>IF(ISERROR(K647/I647),"",K647/I647)</f>
        <v>0.51724137931034486</v>
      </c>
      <c r="O647" s="91">
        <f>I647/E647</f>
        <v>4833.333333333333</v>
      </c>
      <c r="P647" s="91">
        <f>K647/E647</f>
        <v>2500</v>
      </c>
      <c r="Q647" s="79">
        <v>3</v>
      </c>
      <c r="R647" s="79">
        <v>2</v>
      </c>
      <c r="S647" s="79" t="s">
        <v>61</v>
      </c>
      <c r="T647" s="5" t="s">
        <v>294</v>
      </c>
      <c r="U647" s="9"/>
      <c r="W647" s="86">
        <f t="shared" si="473"/>
        <v>79.099999999999994</v>
      </c>
      <c r="X647" s="87">
        <f t="shared" si="473"/>
        <v>24</v>
      </c>
      <c r="Y647" s="92">
        <f t="shared" si="474"/>
        <v>53</v>
      </c>
      <c r="Z647" s="90">
        <f t="shared" si="474"/>
        <v>116000</v>
      </c>
      <c r="AA647" s="90">
        <f>K647</f>
        <v>60000</v>
      </c>
      <c r="AB647" s="90">
        <f t="shared" si="475"/>
        <v>56000</v>
      </c>
      <c r="AC647" s="4">
        <f t="shared" si="475"/>
        <v>0.51724137931034486</v>
      </c>
      <c r="AD647" s="91">
        <f t="shared" si="475"/>
        <v>4833.333333333333</v>
      </c>
      <c r="AE647" s="79" t="str">
        <f>S647</f>
        <v>복</v>
      </c>
      <c r="AF647" s="79" t="str">
        <f>Q647&amp;"/"&amp;R647</f>
        <v>3/2</v>
      </c>
      <c r="AH647" s="20" t="str">
        <f t="shared" si="476"/>
        <v>운중동 산운8단지사랑으로</v>
      </c>
      <c r="AI647" s="87">
        <f t="shared" si="477"/>
        <v>24</v>
      </c>
      <c r="AJ647" s="79" t="str">
        <f>IF(AI647="","",$AJ$2)</f>
        <v>A-</v>
      </c>
      <c r="AK647" s="79" t="s">
        <v>13</v>
      </c>
      <c r="AL647" s="79" t="s">
        <v>62</v>
      </c>
      <c r="AM647" s="79" t="s">
        <v>63</v>
      </c>
      <c r="AN647" s="79" t="str">
        <f>IF(AI647="","",$AN$2)</f>
        <v>C</v>
      </c>
      <c r="AO647" s="79" t="str">
        <f>IF(N647="","",IF(N647&gt;=$AO$1/100,"O","X"))</f>
        <v>X</v>
      </c>
      <c r="AP647" s="79" t="str">
        <f>IF(I647="","",IF(I647&lt;=$AP$1,"O","X"))</f>
        <v>X</v>
      </c>
      <c r="AQ647" s="79" t="str">
        <f>IF(O647="","",IF(O647&lt;=$AQ$1,"O","X"))</f>
        <v>X</v>
      </c>
      <c r="AR647" s="79" t="str">
        <f>IF(M647="","",IF(M647&lt;=$AR$1,"O","X"))</f>
        <v>X</v>
      </c>
      <c r="AS647" s="79" t="s">
        <v>2</v>
      </c>
      <c r="AT647" s="79" t="str">
        <f>IF(OR(F647="",AI647=""),"",IF(AND((F647&lt;=85),(AI647&gt;=15)),"O","X"))</f>
        <v>O</v>
      </c>
      <c r="AU647" s="79" t="str">
        <f>IF(C647="","",IF(C647&gt;=$AU$1,"O","X"))</f>
        <v>O</v>
      </c>
      <c r="AV647" s="79" t="str">
        <f>IF(AO647="","",IF(AND(AO647="O",AP647="O",AR647="O",AT647="O",AU647="O"),"후보","X"))</f>
        <v>X</v>
      </c>
    </row>
    <row r="648" spans="1:48" s="37" customFormat="1" ht="12" x14ac:dyDescent="0.3">
      <c r="A648" s="74" t="s">
        <v>2178</v>
      </c>
      <c r="B648" s="75" t="s">
        <v>1832</v>
      </c>
      <c r="C648" s="85">
        <v>371</v>
      </c>
      <c r="D648" s="86">
        <v>106.5</v>
      </c>
      <c r="E648" s="87">
        <v>32</v>
      </c>
      <c r="F648" s="86">
        <v>81</v>
      </c>
      <c r="G648" s="17">
        <v>25</v>
      </c>
      <c r="H648" s="88">
        <v>214</v>
      </c>
      <c r="I648" s="89">
        <v>135000</v>
      </c>
      <c r="J648" s="89" t="s">
        <v>84</v>
      </c>
      <c r="K648" s="89">
        <v>75000</v>
      </c>
      <c r="L648" s="89" t="s">
        <v>84</v>
      </c>
      <c r="M648" s="90">
        <f>I648-K648</f>
        <v>60000</v>
      </c>
      <c r="N648" s="4">
        <f>IF(ISERROR(K648/I648),"",K648/I648)</f>
        <v>0.55555555555555558</v>
      </c>
      <c r="O648" s="91">
        <f>I648/E648</f>
        <v>4218.75</v>
      </c>
      <c r="P648" s="91">
        <f>K648/E648</f>
        <v>2343.75</v>
      </c>
      <c r="Q648" s="79">
        <v>3</v>
      </c>
      <c r="R648" s="79">
        <v>2</v>
      </c>
      <c r="S648" s="79" t="s">
        <v>72</v>
      </c>
      <c r="T648" s="5">
        <v>106</v>
      </c>
      <c r="U648" s="9"/>
      <c r="W648" s="86">
        <f t="shared" si="473"/>
        <v>106.5</v>
      </c>
      <c r="X648" s="87">
        <f t="shared" si="473"/>
        <v>32</v>
      </c>
      <c r="Y648" s="92">
        <f t="shared" si="474"/>
        <v>214</v>
      </c>
      <c r="Z648" s="90">
        <f t="shared" si="474"/>
        <v>135000</v>
      </c>
      <c r="AA648" s="90">
        <f>K648</f>
        <v>75000</v>
      </c>
      <c r="AB648" s="90">
        <f t="shared" si="475"/>
        <v>60000</v>
      </c>
      <c r="AC648" s="4">
        <f t="shared" si="475"/>
        <v>0.55555555555555558</v>
      </c>
      <c r="AD648" s="91">
        <f t="shared" si="475"/>
        <v>4218.75</v>
      </c>
      <c r="AE648" s="79" t="str">
        <f>S648</f>
        <v>계</v>
      </c>
      <c r="AF648" s="79" t="str">
        <f>Q648&amp;"/"&amp;R648</f>
        <v>3/2</v>
      </c>
      <c r="AH648" s="20" t="str">
        <f t="shared" si="476"/>
        <v>운중동 산운8단지사랑으로</v>
      </c>
      <c r="AI648" s="87">
        <f t="shared" si="477"/>
        <v>32</v>
      </c>
      <c r="AJ648" s="79" t="str">
        <f>IF(AI648="","",$AJ$2)</f>
        <v>A-</v>
      </c>
      <c r="AK648" s="79" t="s">
        <v>13</v>
      </c>
      <c r="AL648" s="79" t="s">
        <v>62</v>
      </c>
      <c r="AM648" s="79" t="s">
        <v>63</v>
      </c>
      <c r="AN648" s="79" t="str">
        <f>IF(AI648="","",$AN$2)</f>
        <v>C</v>
      </c>
      <c r="AO648" s="79" t="str">
        <f>IF(N648="","",IF(N648&gt;=$AO$1/100,"O","X"))</f>
        <v>X</v>
      </c>
      <c r="AP648" s="79" t="str">
        <f>IF(I648="","",IF(I648&lt;=$AP$1,"O","X"))</f>
        <v>X</v>
      </c>
      <c r="AQ648" s="79" t="str">
        <f>IF(O648="","",IF(O648&lt;=$AQ$1,"O","X"))</f>
        <v>X</v>
      </c>
      <c r="AR648" s="79" t="str">
        <f>IF(M648="","",IF(M648&lt;=$AR$1,"O","X"))</f>
        <v>X</v>
      </c>
      <c r="AS648" s="79" t="s">
        <v>2</v>
      </c>
      <c r="AT648" s="79" t="str">
        <f>IF(OR(F648="",AI648=""),"",IF(AND((F648&lt;=85),(AI648&gt;=15)),"O","X"))</f>
        <v>O</v>
      </c>
      <c r="AU648" s="79" t="str">
        <f>IF(C648="","",IF(C648&gt;=$AU$1,"O","X"))</f>
        <v>O</v>
      </c>
      <c r="AV648" s="79" t="str">
        <f>IF(AO648="","",IF(AND(AO648="O",AP648="O",AR648="O",AT648="O",AU648="O"),"후보","X"))</f>
        <v>X</v>
      </c>
    </row>
    <row r="649" spans="1:48" s="37" customFormat="1" ht="12" x14ac:dyDescent="0.3">
      <c r="A649" s="74" t="s">
        <v>2179</v>
      </c>
      <c r="B649" s="75" t="s">
        <v>1834</v>
      </c>
      <c r="C649" s="85">
        <v>492</v>
      </c>
      <c r="D649" s="86">
        <v>128.5</v>
      </c>
      <c r="E649" s="87">
        <v>39</v>
      </c>
      <c r="F649" s="86">
        <v>101.3</v>
      </c>
      <c r="G649" s="17">
        <v>31</v>
      </c>
      <c r="H649" s="88">
        <v>115</v>
      </c>
      <c r="I649" s="89"/>
      <c r="J649" s="89"/>
      <c r="K649" s="89"/>
      <c r="L649" s="89"/>
      <c r="M649" s="90">
        <f t="shared" ref="M649:M668" si="478">I649-K649</f>
        <v>0</v>
      </c>
      <c r="N649" s="4" t="str">
        <f t="shared" ref="N649:N668" si="479">IF(ISERROR(K649/I649),"",K649/I649)</f>
        <v/>
      </c>
      <c r="O649" s="91">
        <f t="shared" ref="O649:O668" si="480">I649/E649</f>
        <v>0</v>
      </c>
      <c r="P649" s="91">
        <f t="shared" ref="P649:P668" si="481">K649/E649</f>
        <v>0</v>
      </c>
      <c r="Q649" s="79">
        <v>3</v>
      </c>
      <c r="R649" s="79">
        <v>2</v>
      </c>
      <c r="S649" s="79" t="s">
        <v>61</v>
      </c>
      <c r="T649" s="5" t="s">
        <v>282</v>
      </c>
      <c r="U649" s="9"/>
      <c r="W649" s="86">
        <f t="shared" si="473"/>
        <v>128.5</v>
      </c>
      <c r="X649" s="87">
        <f t="shared" si="473"/>
        <v>39</v>
      </c>
      <c r="Y649" s="92">
        <f t="shared" si="474"/>
        <v>115</v>
      </c>
      <c r="Z649" s="90">
        <f t="shared" si="474"/>
        <v>0</v>
      </c>
      <c r="AA649" s="90">
        <f t="shared" ref="AA649:AA668" si="482">K649</f>
        <v>0</v>
      </c>
      <c r="AB649" s="90">
        <f t="shared" si="475"/>
        <v>0</v>
      </c>
      <c r="AC649" s="4" t="str">
        <f t="shared" si="475"/>
        <v/>
      </c>
      <c r="AD649" s="91">
        <f t="shared" si="475"/>
        <v>0</v>
      </c>
      <c r="AE649" s="79" t="str">
        <f t="shared" ref="AE649:AE668" si="483">S649</f>
        <v>복</v>
      </c>
      <c r="AF649" s="79" t="str">
        <f t="shared" ref="AF649:AF668" si="484">Q649&amp;"/"&amp;R649</f>
        <v>3/2</v>
      </c>
      <c r="AH649" s="20" t="str">
        <f t="shared" si="476"/>
        <v>운중동 산운14단지경남아너스빌</v>
      </c>
      <c r="AI649" s="87">
        <f t="shared" si="477"/>
        <v>39</v>
      </c>
      <c r="AJ649" s="79" t="str">
        <f t="shared" ref="AJ649:AJ668" si="485">IF(AI649="","",$AJ$2)</f>
        <v>A-</v>
      </c>
      <c r="AK649" s="79" t="s">
        <v>13</v>
      </c>
      <c r="AL649" s="79" t="s">
        <v>62</v>
      </c>
      <c r="AM649" s="79" t="s">
        <v>63</v>
      </c>
      <c r="AN649" s="79" t="str">
        <f t="shared" ref="AN649:AN668" si="486">IF(AI649="","",$AN$2)</f>
        <v>C</v>
      </c>
      <c r="AO649" s="79" t="str">
        <f t="shared" ref="AO649:AO668" si="487">IF(N649="","",IF(N649&gt;=$AO$1/100,"O","X"))</f>
        <v/>
      </c>
      <c r="AP649" s="79" t="str">
        <f t="shared" ref="AP649:AP668" si="488">IF(I649="","",IF(I649&lt;=$AP$1,"O","X"))</f>
        <v/>
      </c>
      <c r="AQ649" s="79" t="str">
        <f t="shared" ref="AQ649:AQ668" si="489">IF(O649="","",IF(O649&lt;=$AQ$1,"O","X"))</f>
        <v>O</v>
      </c>
      <c r="AR649" s="79" t="str">
        <f t="shared" ref="AR649:AR668" si="490">IF(M649="","",IF(M649&lt;=$AR$1,"O","X"))</f>
        <v>O</v>
      </c>
      <c r="AS649" s="79" t="s">
        <v>2</v>
      </c>
      <c r="AT649" s="79" t="str">
        <f t="shared" ref="AT649:AT668" si="491">IF(OR(F649="",AI649=""),"",IF(AND((F649&lt;=85),(AI649&gt;=15)),"O","X"))</f>
        <v>X</v>
      </c>
      <c r="AU649" s="79" t="str">
        <f t="shared" ref="AU649:AU668" si="492">IF(C649="","",IF(C649&gt;=$AU$1,"O","X"))</f>
        <v>O</v>
      </c>
      <c r="AV649" s="79" t="str">
        <f t="shared" ref="AV649:AV668" si="493">IF(AO649="","",IF(AND(AO649="O",AP649="O",AR649="O",AT649="O",AU649="O"),"후보","X"))</f>
        <v/>
      </c>
    </row>
    <row r="650" spans="1:48" s="37" customFormat="1" ht="12" x14ac:dyDescent="0.3">
      <c r="A650" s="74" t="s">
        <v>2180</v>
      </c>
      <c r="B650" s="75" t="s">
        <v>2181</v>
      </c>
      <c r="C650" s="85">
        <v>492</v>
      </c>
      <c r="D650" s="86">
        <v>128.5</v>
      </c>
      <c r="E650" s="87">
        <v>39</v>
      </c>
      <c r="F650" s="86">
        <v>101.3</v>
      </c>
      <c r="G650" s="17">
        <v>31</v>
      </c>
      <c r="H650" s="88">
        <v>34</v>
      </c>
      <c r="I650" s="89"/>
      <c r="J650" s="89"/>
      <c r="K650" s="89"/>
      <c r="L650" s="89"/>
      <c r="M650" s="90">
        <f t="shared" si="478"/>
        <v>0</v>
      </c>
      <c r="N650" s="4" t="str">
        <f t="shared" si="479"/>
        <v/>
      </c>
      <c r="O650" s="91">
        <f t="shared" si="480"/>
        <v>0</v>
      </c>
      <c r="P650" s="91">
        <f t="shared" si="481"/>
        <v>0</v>
      </c>
      <c r="Q650" s="79">
        <v>3</v>
      </c>
      <c r="R650" s="79">
        <v>2</v>
      </c>
      <c r="S650" s="79" t="s">
        <v>72</v>
      </c>
      <c r="T650" s="5" t="s">
        <v>187</v>
      </c>
      <c r="U650" s="9"/>
      <c r="W650" s="86">
        <f t="shared" si="473"/>
        <v>128.5</v>
      </c>
      <c r="X650" s="87">
        <f t="shared" si="473"/>
        <v>39</v>
      </c>
      <c r="Y650" s="92">
        <f t="shared" si="474"/>
        <v>34</v>
      </c>
      <c r="Z650" s="90">
        <f t="shared" si="474"/>
        <v>0</v>
      </c>
      <c r="AA650" s="90">
        <f t="shared" si="482"/>
        <v>0</v>
      </c>
      <c r="AB650" s="90">
        <f t="shared" si="475"/>
        <v>0</v>
      </c>
      <c r="AC650" s="4" t="str">
        <f t="shared" si="475"/>
        <v/>
      </c>
      <c r="AD650" s="91">
        <f t="shared" si="475"/>
        <v>0</v>
      </c>
      <c r="AE650" s="79" t="str">
        <f t="shared" si="483"/>
        <v>계</v>
      </c>
      <c r="AF650" s="79" t="str">
        <f t="shared" si="484"/>
        <v>3/2</v>
      </c>
      <c r="AH650" s="20" t="str">
        <f t="shared" si="476"/>
        <v>운중동 산운14단지경남아너스빌</v>
      </c>
      <c r="AI650" s="87">
        <f t="shared" si="477"/>
        <v>39</v>
      </c>
      <c r="AJ650" s="79" t="str">
        <f t="shared" si="485"/>
        <v>A-</v>
      </c>
      <c r="AK650" s="79" t="s">
        <v>13</v>
      </c>
      <c r="AL650" s="79" t="s">
        <v>62</v>
      </c>
      <c r="AM650" s="79" t="s">
        <v>63</v>
      </c>
      <c r="AN650" s="79" t="str">
        <f t="shared" si="486"/>
        <v>C</v>
      </c>
      <c r="AO650" s="79" t="str">
        <f t="shared" si="487"/>
        <v/>
      </c>
      <c r="AP650" s="79" t="str">
        <f t="shared" si="488"/>
        <v/>
      </c>
      <c r="AQ650" s="79" t="str">
        <f t="shared" si="489"/>
        <v>O</v>
      </c>
      <c r="AR650" s="79" t="str">
        <f t="shared" si="490"/>
        <v>O</v>
      </c>
      <c r="AS650" s="79" t="s">
        <v>2</v>
      </c>
      <c r="AT650" s="79" t="str">
        <f t="shared" si="491"/>
        <v>X</v>
      </c>
      <c r="AU650" s="79" t="str">
        <f t="shared" si="492"/>
        <v>O</v>
      </c>
      <c r="AV650" s="79" t="str">
        <f t="shared" si="493"/>
        <v/>
      </c>
    </row>
    <row r="651" spans="1:48" s="37" customFormat="1" ht="12" x14ac:dyDescent="0.3">
      <c r="A651" s="74" t="s">
        <v>2182</v>
      </c>
      <c r="B651" s="75" t="s">
        <v>2183</v>
      </c>
      <c r="C651" s="85">
        <v>492</v>
      </c>
      <c r="D651" s="86">
        <v>128.30000000000001</v>
      </c>
      <c r="E651" s="87">
        <v>39</v>
      </c>
      <c r="F651" s="86">
        <v>101.1</v>
      </c>
      <c r="G651" s="17">
        <v>31</v>
      </c>
      <c r="H651" s="88">
        <v>30</v>
      </c>
      <c r="I651" s="89">
        <v>160000</v>
      </c>
      <c r="J651" s="89" t="s">
        <v>84</v>
      </c>
      <c r="K651" s="89">
        <v>80000</v>
      </c>
      <c r="L651" s="89" t="s">
        <v>84</v>
      </c>
      <c r="M651" s="90">
        <f t="shared" si="478"/>
        <v>80000</v>
      </c>
      <c r="N651" s="4">
        <f t="shared" si="479"/>
        <v>0.5</v>
      </c>
      <c r="O651" s="91">
        <f t="shared" si="480"/>
        <v>4102.5641025641025</v>
      </c>
      <c r="P651" s="91">
        <f t="shared" si="481"/>
        <v>2051.2820512820513</v>
      </c>
      <c r="Q651" s="79">
        <v>4</v>
      </c>
      <c r="R651" s="79">
        <v>2</v>
      </c>
      <c r="S651" s="79" t="s">
        <v>72</v>
      </c>
      <c r="T651" s="5" t="s">
        <v>295</v>
      </c>
      <c r="U651" s="9"/>
      <c r="W651" s="86">
        <f t="shared" si="473"/>
        <v>128.30000000000001</v>
      </c>
      <c r="X651" s="87">
        <f t="shared" si="473"/>
        <v>39</v>
      </c>
      <c r="Y651" s="92">
        <f t="shared" si="474"/>
        <v>30</v>
      </c>
      <c r="Z651" s="90">
        <f t="shared" si="474"/>
        <v>160000</v>
      </c>
      <c r="AA651" s="90">
        <f t="shared" si="482"/>
        <v>80000</v>
      </c>
      <c r="AB651" s="90">
        <f t="shared" si="475"/>
        <v>80000</v>
      </c>
      <c r="AC651" s="4">
        <f t="shared" si="475"/>
        <v>0.5</v>
      </c>
      <c r="AD651" s="91">
        <f t="shared" si="475"/>
        <v>4102.5641025641025</v>
      </c>
      <c r="AE651" s="79" t="str">
        <f t="shared" si="483"/>
        <v>계</v>
      </c>
      <c r="AF651" s="79" t="str">
        <f t="shared" si="484"/>
        <v>4/2</v>
      </c>
      <c r="AH651" s="20" t="str">
        <f t="shared" si="476"/>
        <v>운중동 산운14단지경남아너스빌</v>
      </c>
      <c r="AI651" s="87">
        <f t="shared" si="477"/>
        <v>39</v>
      </c>
      <c r="AJ651" s="79" t="str">
        <f t="shared" si="485"/>
        <v>A-</v>
      </c>
      <c r="AK651" s="79" t="s">
        <v>13</v>
      </c>
      <c r="AL651" s="79" t="s">
        <v>62</v>
      </c>
      <c r="AM651" s="79" t="s">
        <v>63</v>
      </c>
      <c r="AN651" s="79" t="str">
        <f t="shared" si="486"/>
        <v>C</v>
      </c>
      <c r="AO651" s="79" t="str">
        <f t="shared" si="487"/>
        <v>X</v>
      </c>
      <c r="AP651" s="79" t="str">
        <f t="shared" si="488"/>
        <v>X</v>
      </c>
      <c r="AQ651" s="79" t="str">
        <f t="shared" si="489"/>
        <v>X</v>
      </c>
      <c r="AR651" s="79" t="str">
        <f t="shared" si="490"/>
        <v>X</v>
      </c>
      <c r="AS651" s="79" t="s">
        <v>2</v>
      </c>
      <c r="AT651" s="79" t="str">
        <f t="shared" si="491"/>
        <v>X</v>
      </c>
      <c r="AU651" s="79" t="str">
        <f t="shared" si="492"/>
        <v>O</v>
      </c>
      <c r="AV651" s="79" t="str">
        <f t="shared" si="493"/>
        <v>X</v>
      </c>
    </row>
    <row r="652" spans="1:48" s="37" customFormat="1" ht="12" x14ac:dyDescent="0.3">
      <c r="A652" s="74" t="s">
        <v>2184</v>
      </c>
      <c r="B652" s="75" t="s">
        <v>2181</v>
      </c>
      <c r="C652" s="85">
        <v>492</v>
      </c>
      <c r="D652" s="86">
        <v>128.30000000000001</v>
      </c>
      <c r="E652" s="87">
        <v>39</v>
      </c>
      <c r="F652" s="86">
        <v>101.1</v>
      </c>
      <c r="G652" s="17">
        <v>31</v>
      </c>
      <c r="H652" s="88">
        <v>30</v>
      </c>
      <c r="I652" s="89">
        <v>160000</v>
      </c>
      <c r="J652" s="89" t="s">
        <v>84</v>
      </c>
      <c r="K652" s="89">
        <v>80000</v>
      </c>
      <c r="L652" s="89" t="s">
        <v>84</v>
      </c>
      <c r="M652" s="90">
        <f t="shared" si="478"/>
        <v>80000</v>
      </c>
      <c r="N652" s="4">
        <f t="shared" si="479"/>
        <v>0.5</v>
      </c>
      <c r="O652" s="91">
        <f t="shared" si="480"/>
        <v>4102.5641025641025</v>
      </c>
      <c r="P652" s="91">
        <f t="shared" si="481"/>
        <v>2051.2820512820513</v>
      </c>
      <c r="Q652" s="79">
        <v>4</v>
      </c>
      <c r="R652" s="79">
        <v>2</v>
      </c>
      <c r="S652" s="79" t="s">
        <v>72</v>
      </c>
      <c r="T652" s="5" t="s">
        <v>296</v>
      </c>
      <c r="U652" s="9"/>
      <c r="W652" s="86">
        <f t="shared" si="473"/>
        <v>128.30000000000001</v>
      </c>
      <c r="X652" s="87">
        <f t="shared" si="473"/>
        <v>39</v>
      </c>
      <c r="Y652" s="92">
        <f t="shared" si="474"/>
        <v>30</v>
      </c>
      <c r="Z652" s="90">
        <f t="shared" si="474"/>
        <v>160000</v>
      </c>
      <c r="AA652" s="90">
        <f t="shared" si="482"/>
        <v>80000</v>
      </c>
      <c r="AB652" s="90">
        <f t="shared" si="475"/>
        <v>80000</v>
      </c>
      <c r="AC652" s="4">
        <f t="shared" si="475"/>
        <v>0.5</v>
      </c>
      <c r="AD652" s="91">
        <f t="shared" si="475"/>
        <v>4102.5641025641025</v>
      </c>
      <c r="AE652" s="79" t="str">
        <f t="shared" si="483"/>
        <v>계</v>
      </c>
      <c r="AF652" s="79" t="str">
        <f t="shared" si="484"/>
        <v>4/2</v>
      </c>
      <c r="AH652" s="20" t="str">
        <f t="shared" si="476"/>
        <v>운중동 산운14단지경남아너스빌</v>
      </c>
      <c r="AI652" s="87">
        <f t="shared" si="477"/>
        <v>39</v>
      </c>
      <c r="AJ652" s="79" t="str">
        <f t="shared" si="485"/>
        <v>A-</v>
      </c>
      <c r="AK652" s="79" t="s">
        <v>13</v>
      </c>
      <c r="AL652" s="79" t="s">
        <v>62</v>
      </c>
      <c r="AM652" s="79" t="s">
        <v>63</v>
      </c>
      <c r="AN652" s="79" t="str">
        <f t="shared" si="486"/>
        <v>C</v>
      </c>
      <c r="AO652" s="79" t="str">
        <f t="shared" si="487"/>
        <v>X</v>
      </c>
      <c r="AP652" s="79" t="str">
        <f t="shared" si="488"/>
        <v>X</v>
      </c>
      <c r="AQ652" s="79" t="str">
        <f t="shared" si="489"/>
        <v>X</v>
      </c>
      <c r="AR652" s="79" t="str">
        <f t="shared" si="490"/>
        <v>X</v>
      </c>
      <c r="AS652" s="79" t="s">
        <v>2</v>
      </c>
      <c r="AT652" s="79" t="str">
        <f t="shared" si="491"/>
        <v>X</v>
      </c>
      <c r="AU652" s="79" t="str">
        <f t="shared" si="492"/>
        <v>O</v>
      </c>
      <c r="AV652" s="79" t="str">
        <f t="shared" si="493"/>
        <v>X</v>
      </c>
    </row>
    <row r="653" spans="1:48" s="37" customFormat="1" ht="12" x14ac:dyDescent="0.3">
      <c r="A653" s="74" t="s">
        <v>2184</v>
      </c>
      <c r="B653" s="75" t="s">
        <v>2185</v>
      </c>
      <c r="C653" s="85">
        <v>492</v>
      </c>
      <c r="D653" s="86">
        <v>128.30000000000001</v>
      </c>
      <c r="E653" s="87">
        <v>39</v>
      </c>
      <c r="F653" s="86">
        <v>101.1</v>
      </c>
      <c r="G653" s="17">
        <v>31</v>
      </c>
      <c r="H653" s="88">
        <v>19</v>
      </c>
      <c r="I653" s="89">
        <v>160000</v>
      </c>
      <c r="J653" s="89" t="s">
        <v>84</v>
      </c>
      <c r="K653" s="89">
        <v>80000</v>
      </c>
      <c r="L653" s="89" t="s">
        <v>84</v>
      </c>
      <c r="M653" s="90">
        <f t="shared" si="478"/>
        <v>80000</v>
      </c>
      <c r="N653" s="4">
        <f t="shared" si="479"/>
        <v>0.5</v>
      </c>
      <c r="O653" s="91">
        <f t="shared" si="480"/>
        <v>4102.5641025641025</v>
      </c>
      <c r="P653" s="91">
        <f t="shared" si="481"/>
        <v>2051.2820512820513</v>
      </c>
      <c r="Q653" s="79">
        <v>4</v>
      </c>
      <c r="R653" s="79">
        <v>2</v>
      </c>
      <c r="S653" s="79" t="s">
        <v>72</v>
      </c>
      <c r="T653" s="5" t="s">
        <v>297</v>
      </c>
      <c r="U653" s="9"/>
      <c r="W653" s="86">
        <f t="shared" si="473"/>
        <v>128.30000000000001</v>
      </c>
      <c r="X653" s="87">
        <f t="shared" si="473"/>
        <v>39</v>
      </c>
      <c r="Y653" s="92">
        <f t="shared" si="474"/>
        <v>19</v>
      </c>
      <c r="Z653" s="90">
        <f t="shared" si="474"/>
        <v>160000</v>
      </c>
      <c r="AA653" s="90">
        <f t="shared" si="482"/>
        <v>80000</v>
      </c>
      <c r="AB653" s="90">
        <f t="shared" si="475"/>
        <v>80000</v>
      </c>
      <c r="AC653" s="4">
        <f t="shared" si="475"/>
        <v>0.5</v>
      </c>
      <c r="AD653" s="91">
        <f t="shared" si="475"/>
        <v>4102.5641025641025</v>
      </c>
      <c r="AE653" s="79" t="str">
        <f t="shared" si="483"/>
        <v>계</v>
      </c>
      <c r="AF653" s="79" t="str">
        <f t="shared" si="484"/>
        <v>4/2</v>
      </c>
      <c r="AH653" s="20" t="str">
        <f t="shared" si="476"/>
        <v>운중동 산운14단지경남아너스빌</v>
      </c>
      <c r="AI653" s="87">
        <f t="shared" si="477"/>
        <v>39</v>
      </c>
      <c r="AJ653" s="79" t="str">
        <f t="shared" si="485"/>
        <v>A-</v>
      </c>
      <c r="AK653" s="79" t="s">
        <v>13</v>
      </c>
      <c r="AL653" s="79" t="s">
        <v>62</v>
      </c>
      <c r="AM653" s="79" t="s">
        <v>63</v>
      </c>
      <c r="AN653" s="79" t="str">
        <f t="shared" si="486"/>
        <v>C</v>
      </c>
      <c r="AO653" s="79" t="str">
        <f t="shared" si="487"/>
        <v>X</v>
      </c>
      <c r="AP653" s="79" t="str">
        <f t="shared" si="488"/>
        <v>X</v>
      </c>
      <c r="AQ653" s="79" t="str">
        <f t="shared" si="489"/>
        <v>X</v>
      </c>
      <c r="AR653" s="79" t="str">
        <f t="shared" si="490"/>
        <v>X</v>
      </c>
      <c r="AS653" s="79" t="s">
        <v>2</v>
      </c>
      <c r="AT653" s="79" t="str">
        <f t="shared" si="491"/>
        <v>X</v>
      </c>
      <c r="AU653" s="79" t="str">
        <f t="shared" si="492"/>
        <v>O</v>
      </c>
      <c r="AV653" s="79" t="str">
        <f t="shared" si="493"/>
        <v>X</v>
      </c>
    </row>
    <row r="654" spans="1:48" s="37" customFormat="1" ht="12" x14ac:dyDescent="0.3">
      <c r="A654" s="74" t="s">
        <v>2184</v>
      </c>
      <c r="B654" s="75" t="s">
        <v>2181</v>
      </c>
      <c r="C654" s="85">
        <v>492</v>
      </c>
      <c r="D654" s="86">
        <v>128.30000000000001</v>
      </c>
      <c r="E654" s="87">
        <v>39</v>
      </c>
      <c r="F654" s="86">
        <v>101.1</v>
      </c>
      <c r="G654" s="17">
        <v>31</v>
      </c>
      <c r="H654" s="88">
        <v>12</v>
      </c>
      <c r="I654" s="89">
        <v>160000</v>
      </c>
      <c r="J654" s="89" t="s">
        <v>84</v>
      </c>
      <c r="K654" s="89">
        <v>80000</v>
      </c>
      <c r="L654" s="89" t="s">
        <v>84</v>
      </c>
      <c r="M654" s="90">
        <f t="shared" si="478"/>
        <v>80000</v>
      </c>
      <c r="N654" s="4">
        <f t="shared" si="479"/>
        <v>0.5</v>
      </c>
      <c r="O654" s="91">
        <f t="shared" si="480"/>
        <v>4102.5641025641025</v>
      </c>
      <c r="P654" s="91">
        <f t="shared" si="481"/>
        <v>2051.2820512820513</v>
      </c>
      <c r="Q654" s="79">
        <v>3</v>
      </c>
      <c r="R654" s="79">
        <v>2</v>
      </c>
      <c r="S654" s="79" t="s">
        <v>61</v>
      </c>
      <c r="T654" s="5" t="s">
        <v>298</v>
      </c>
      <c r="U654" s="9"/>
      <c r="W654" s="86">
        <f t="shared" si="473"/>
        <v>128.30000000000001</v>
      </c>
      <c r="X654" s="87">
        <f t="shared" si="473"/>
        <v>39</v>
      </c>
      <c r="Y654" s="92">
        <f t="shared" si="474"/>
        <v>12</v>
      </c>
      <c r="Z654" s="90">
        <f t="shared" si="474"/>
        <v>160000</v>
      </c>
      <c r="AA654" s="90">
        <f t="shared" si="482"/>
        <v>80000</v>
      </c>
      <c r="AB654" s="90">
        <f t="shared" si="475"/>
        <v>80000</v>
      </c>
      <c r="AC654" s="4">
        <f t="shared" si="475"/>
        <v>0.5</v>
      </c>
      <c r="AD654" s="91">
        <f t="shared" si="475"/>
        <v>4102.5641025641025</v>
      </c>
      <c r="AE654" s="79" t="str">
        <f t="shared" si="483"/>
        <v>복</v>
      </c>
      <c r="AF654" s="79" t="str">
        <f t="shared" si="484"/>
        <v>3/2</v>
      </c>
      <c r="AH654" s="20" t="str">
        <f t="shared" si="476"/>
        <v>운중동 산운14단지경남아너스빌</v>
      </c>
      <c r="AI654" s="87">
        <f t="shared" si="477"/>
        <v>39</v>
      </c>
      <c r="AJ654" s="79" t="str">
        <f t="shared" si="485"/>
        <v>A-</v>
      </c>
      <c r="AK654" s="79" t="s">
        <v>13</v>
      </c>
      <c r="AL654" s="79" t="s">
        <v>62</v>
      </c>
      <c r="AM654" s="79" t="s">
        <v>63</v>
      </c>
      <c r="AN654" s="79" t="str">
        <f t="shared" si="486"/>
        <v>C</v>
      </c>
      <c r="AO654" s="79" t="str">
        <f t="shared" si="487"/>
        <v>X</v>
      </c>
      <c r="AP654" s="79" t="str">
        <f t="shared" si="488"/>
        <v>X</v>
      </c>
      <c r="AQ654" s="79" t="str">
        <f t="shared" si="489"/>
        <v>X</v>
      </c>
      <c r="AR654" s="79" t="str">
        <f t="shared" si="490"/>
        <v>X</v>
      </c>
      <c r="AS654" s="79" t="s">
        <v>2</v>
      </c>
      <c r="AT654" s="79" t="str">
        <f t="shared" si="491"/>
        <v>X</v>
      </c>
      <c r="AU654" s="79" t="str">
        <f t="shared" si="492"/>
        <v>O</v>
      </c>
      <c r="AV654" s="79" t="str">
        <f t="shared" si="493"/>
        <v>X</v>
      </c>
    </row>
    <row r="655" spans="1:48" s="37" customFormat="1" ht="12" x14ac:dyDescent="0.3">
      <c r="A655" s="74" t="s">
        <v>1833</v>
      </c>
      <c r="B655" s="75" t="s">
        <v>2186</v>
      </c>
      <c r="C655" s="85">
        <v>492</v>
      </c>
      <c r="D655" s="86">
        <v>129.30000000000001</v>
      </c>
      <c r="E655" s="87">
        <v>39</v>
      </c>
      <c r="F655" s="86">
        <v>101.9</v>
      </c>
      <c r="G655" s="17">
        <v>31</v>
      </c>
      <c r="H655" s="88">
        <v>2</v>
      </c>
      <c r="I655" s="89"/>
      <c r="J655" s="89"/>
      <c r="K655" s="89"/>
      <c r="L655" s="89"/>
      <c r="M655" s="90">
        <f t="shared" si="478"/>
        <v>0</v>
      </c>
      <c r="N655" s="4" t="str">
        <f t="shared" si="479"/>
        <v/>
      </c>
      <c r="O655" s="91">
        <f t="shared" si="480"/>
        <v>0</v>
      </c>
      <c r="P655" s="91">
        <f t="shared" si="481"/>
        <v>0</v>
      </c>
      <c r="Q655" s="79">
        <v>3</v>
      </c>
      <c r="R655" s="79">
        <v>2</v>
      </c>
      <c r="S655" s="79" t="s">
        <v>72</v>
      </c>
      <c r="T655" s="5" t="s">
        <v>299</v>
      </c>
      <c r="U655" s="9"/>
      <c r="W655" s="86">
        <f t="shared" si="473"/>
        <v>129.30000000000001</v>
      </c>
      <c r="X655" s="87">
        <f t="shared" si="473"/>
        <v>39</v>
      </c>
      <c r="Y655" s="92">
        <f t="shared" si="474"/>
        <v>2</v>
      </c>
      <c r="Z655" s="90">
        <f t="shared" si="474"/>
        <v>0</v>
      </c>
      <c r="AA655" s="90">
        <f t="shared" si="482"/>
        <v>0</v>
      </c>
      <c r="AB655" s="90">
        <f t="shared" si="475"/>
        <v>0</v>
      </c>
      <c r="AC655" s="4" t="str">
        <f t="shared" si="475"/>
        <v/>
      </c>
      <c r="AD655" s="91">
        <f t="shared" si="475"/>
        <v>0</v>
      </c>
      <c r="AE655" s="79" t="str">
        <f t="shared" si="483"/>
        <v>계</v>
      </c>
      <c r="AF655" s="79" t="str">
        <f t="shared" si="484"/>
        <v>3/2</v>
      </c>
      <c r="AH655" s="20" t="str">
        <f t="shared" si="476"/>
        <v>운중동 산운14단지경남아너스빌</v>
      </c>
      <c r="AI655" s="87">
        <f t="shared" si="477"/>
        <v>39</v>
      </c>
      <c r="AJ655" s="79" t="str">
        <f t="shared" si="485"/>
        <v>A-</v>
      </c>
      <c r="AK655" s="79" t="s">
        <v>13</v>
      </c>
      <c r="AL655" s="79" t="s">
        <v>62</v>
      </c>
      <c r="AM655" s="79" t="s">
        <v>63</v>
      </c>
      <c r="AN655" s="79" t="str">
        <f t="shared" si="486"/>
        <v>C</v>
      </c>
      <c r="AO655" s="79" t="str">
        <f t="shared" si="487"/>
        <v/>
      </c>
      <c r="AP655" s="79" t="str">
        <f t="shared" si="488"/>
        <v/>
      </c>
      <c r="AQ655" s="79" t="str">
        <f t="shared" si="489"/>
        <v>O</v>
      </c>
      <c r="AR655" s="79" t="str">
        <f t="shared" si="490"/>
        <v>O</v>
      </c>
      <c r="AS655" s="79" t="s">
        <v>2</v>
      </c>
      <c r="AT655" s="79" t="str">
        <f t="shared" si="491"/>
        <v>X</v>
      </c>
      <c r="AU655" s="79" t="str">
        <f t="shared" si="492"/>
        <v>O</v>
      </c>
      <c r="AV655" s="79" t="str">
        <f t="shared" si="493"/>
        <v/>
      </c>
    </row>
    <row r="656" spans="1:48" s="37" customFormat="1" ht="12" x14ac:dyDescent="0.3">
      <c r="A656" s="74" t="s">
        <v>2187</v>
      </c>
      <c r="B656" s="75" t="s">
        <v>2188</v>
      </c>
      <c r="C656" s="85">
        <v>492</v>
      </c>
      <c r="D656" s="86">
        <v>129.30000000000001</v>
      </c>
      <c r="E656" s="87">
        <v>39</v>
      </c>
      <c r="F656" s="86">
        <v>101.9</v>
      </c>
      <c r="G656" s="17">
        <v>31</v>
      </c>
      <c r="H656" s="88">
        <v>2</v>
      </c>
      <c r="I656" s="89"/>
      <c r="J656" s="89"/>
      <c r="K656" s="89"/>
      <c r="L656" s="89"/>
      <c r="M656" s="90">
        <f t="shared" si="478"/>
        <v>0</v>
      </c>
      <c r="N656" s="4" t="str">
        <f t="shared" si="479"/>
        <v/>
      </c>
      <c r="O656" s="91">
        <f t="shared" si="480"/>
        <v>0</v>
      </c>
      <c r="P656" s="91">
        <f t="shared" si="481"/>
        <v>0</v>
      </c>
      <c r="Q656" s="79">
        <v>3</v>
      </c>
      <c r="R656" s="79">
        <v>2</v>
      </c>
      <c r="S656" s="79" t="s">
        <v>72</v>
      </c>
      <c r="T656" s="5" t="s">
        <v>300</v>
      </c>
      <c r="U656" s="9"/>
      <c r="W656" s="86">
        <f t="shared" si="473"/>
        <v>129.30000000000001</v>
      </c>
      <c r="X656" s="87">
        <f t="shared" si="473"/>
        <v>39</v>
      </c>
      <c r="Y656" s="92">
        <f t="shared" si="474"/>
        <v>2</v>
      </c>
      <c r="Z656" s="90">
        <f t="shared" si="474"/>
        <v>0</v>
      </c>
      <c r="AA656" s="90">
        <f t="shared" si="482"/>
        <v>0</v>
      </c>
      <c r="AB656" s="90">
        <f t="shared" si="475"/>
        <v>0</v>
      </c>
      <c r="AC656" s="4" t="str">
        <f t="shared" si="475"/>
        <v/>
      </c>
      <c r="AD656" s="91">
        <f t="shared" si="475"/>
        <v>0</v>
      </c>
      <c r="AE656" s="79" t="str">
        <f t="shared" si="483"/>
        <v>계</v>
      </c>
      <c r="AF656" s="79" t="str">
        <f t="shared" si="484"/>
        <v>3/2</v>
      </c>
      <c r="AH656" s="20" t="str">
        <f t="shared" si="476"/>
        <v>운중동 산운14단지경남아너스빌</v>
      </c>
      <c r="AI656" s="87">
        <f t="shared" si="477"/>
        <v>39</v>
      </c>
      <c r="AJ656" s="79" t="str">
        <f t="shared" si="485"/>
        <v>A-</v>
      </c>
      <c r="AK656" s="79" t="s">
        <v>13</v>
      </c>
      <c r="AL656" s="79" t="s">
        <v>62</v>
      </c>
      <c r="AM656" s="79" t="s">
        <v>63</v>
      </c>
      <c r="AN656" s="79" t="str">
        <f t="shared" si="486"/>
        <v>C</v>
      </c>
      <c r="AO656" s="79" t="str">
        <f t="shared" si="487"/>
        <v/>
      </c>
      <c r="AP656" s="79" t="str">
        <f t="shared" si="488"/>
        <v/>
      </c>
      <c r="AQ656" s="79" t="str">
        <f t="shared" si="489"/>
        <v>O</v>
      </c>
      <c r="AR656" s="79" t="str">
        <f t="shared" si="490"/>
        <v>O</v>
      </c>
      <c r="AS656" s="79" t="s">
        <v>2</v>
      </c>
      <c r="AT656" s="79" t="str">
        <f t="shared" si="491"/>
        <v>X</v>
      </c>
      <c r="AU656" s="79" t="str">
        <f t="shared" si="492"/>
        <v>O</v>
      </c>
      <c r="AV656" s="79" t="str">
        <f t="shared" si="493"/>
        <v/>
      </c>
    </row>
    <row r="657" spans="1:48" s="37" customFormat="1" ht="12" x14ac:dyDescent="0.3">
      <c r="A657" s="74" t="s">
        <v>2189</v>
      </c>
      <c r="B657" s="75" t="s">
        <v>1834</v>
      </c>
      <c r="C657" s="85">
        <v>492</v>
      </c>
      <c r="D657" s="86">
        <v>146.5</v>
      </c>
      <c r="E657" s="87">
        <v>44</v>
      </c>
      <c r="F657" s="86">
        <v>115.4</v>
      </c>
      <c r="G657" s="17">
        <v>35</v>
      </c>
      <c r="H657" s="88">
        <v>67</v>
      </c>
      <c r="I657" s="89">
        <v>170000</v>
      </c>
      <c r="J657" s="89" t="s">
        <v>74</v>
      </c>
      <c r="K657" s="89">
        <v>91000</v>
      </c>
      <c r="L657" s="89" t="s">
        <v>74</v>
      </c>
      <c r="M657" s="90">
        <f t="shared" si="478"/>
        <v>79000</v>
      </c>
      <c r="N657" s="4">
        <f t="shared" si="479"/>
        <v>0.53529411764705881</v>
      </c>
      <c r="O657" s="91">
        <f t="shared" si="480"/>
        <v>3863.6363636363635</v>
      </c>
      <c r="P657" s="91">
        <f t="shared" si="481"/>
        <v>2068.181818181818</v>
      </c>
      <c r="Q657" s="79">
        <v>4</v>
      </c>
      <c r="R657" s="79">
        <v>2</v>
      </c>
      <c r="S657" s="79" t="s">
        <v>61</v>
      </c>
      <c r="T657" s="5" t="s">
        <v>179</v>
      </c>
      <c r="U657" s="9"/>
      <c r="W657" s="86">
        <f t="shared" si="473"/>
        <v>146.5</v>
      </c>
      <c r="X657" s="87">
        <f t="shared" si="473"/>
        <v>44</v>
      </c>
      <c r="Y657" s="92">
        <f t="shared" si="474"/>
        <v>67</v>
      </c>
      <c r="Z657" s="90">
        <f t="shared" si="474"/>
        <v>170000</v>
      </c>
      <c r="AA657" s="90">
        <f t="shared" si="482"/>
        <v>91000</v>
      </c>
      <c r="AB657" s="90">
        <f t="shared" si="475"/>
        <v>79000</v>
      </c>
      <c r="AC657" s="4">
        <f t="shared" si="475"/>
        <v>0.53529411764705881</v>
      </c>
      <c r="AD657" s="91">
        <f t="shared" si="475"/>
        <v>3863.6363636363635</v>
      </c>
      <c r="AE657" s="79" t="str">
        <f t="shared" si="483"/>
        <v>복</v>
      </c>
      <c r="AF657" s="79" t="str">
        <f t="shared" si="484"/>
        <v>4/2</v>
      </c>
      <c r="AH657" s="20" t="str">
        <f t="shared" si="476"/>
        <v>운중동 산운14단지경남아너스빌</v>
      </c>
      <c r="AI657" s="87">
        <f t="shared" si="477"/>
        <v>44</v>
      </c>
      <c r="AJ657" s="79" t="str">
        <f t="shared" si="485"/>
        <v>A-</v>
      </c>
      <c r="AK657" s="79" t="s">
        <v>13</v>
      </c>
      <c r="AL657" s="79" t="s">
        <v>62</v>
      </c>
      <c r="AM657" s="79" t="s">
        <v>63</v>
      </c>
      <c r="AN657" s="79" t="str">
        <f t="shared" si="486"/>
        <v>C</v>
      </c>
      <c r="AO657" s="79" t="str">
        <f t="shared" si="487"/>
        <v>X</v>
      </c>
      <c r="AP657" s="79" t="str">
        <f t="shared" si="488"/>
        <v>X</v>
      </c>
      <c r="AQ657" s="79" t="str">
        <f t="shared" si="489"/>
        <v>X</v>
      </c>
      <c r="AR657" s="79" t="str">
        <f t="shared" si="490"/>
        <v>X</v>
      </c>
      <c r="AS657" s="79" t="s">
        <v>2</v>
      </c>
      <c r="AT657" s="79" t="str">
        <f t="shared" si="491"/>
        <v>X</v>
      </c>
      <c r="AU657" s="79" t="str">
        <f t="shared" si="492"/>
        <v>O</v>
      </c>
      <c r="AV657" s="79" t="str">
        <f t="shared" si="493"/>
        <v>X</v>
      </c>
    </row>
    <row r="658" spans="1:48" s="37" customFormat="1" ht="12" x14ac:dyDescent="0.3">
      <c r="A658" s="74" t="s">
        <v>2190</v>
      </c>
      <c r="B658" s="75" t="s">
        <v>2191</v>
      </c>
      <c r="C658" s="85">
        <v>492</v>
      </c>
      <c r="D658" s="86">
        <v>146.4</v>
      </c>
      <c r="E658" s="87">
        <v>44</v>
      </c>
      <c r="F658" s="86">
        <v>115.4</v>
      </c>
      <c r="G658" s="17">
        <v>35</v>
      </c>
      <c r="H658" s="88">
        <v>48</v>
      </c>
      <c r="I658" s="89">
        <v>168000</v>
      </c>
      <c r="J658" s="89" t="s">
        <v>84</v>
      </c>
      <c r="K658" s="89">
        <v>88000</v>
      </c>
      <c r="L658" s="89" t="s">
        <v>71</v>
      </c>
      <c r="M658" s="90">
        <f t="shared" si="478"/>
        <v>80000</v>
      </c>
      <c r="N658" s="4">
        <f t="shared" si="479"/>
        <v>0.52380952380952384</v>
      </c>
      <c r="O658" s="91">
        <f t="shared" si="480"/>
        <v>3818.181818181818</v>
      </c>
      <c r="P658" s="91">
        <f t="shared" si="481"/>
        <v>2000</v>
      </c>
      <c r="Q658" s="79">
        <v>4</v>
      </c>
      <c r="R658" s="79">
        <v>2</v>
      </c>
      <c r="S658" s="79" t="s">
        <v>61</v>
      </c>
      <c r="T658" s="5" t="s">
        <v>301</v>
      </c>
      <c r="U658" s="9"/>
      <c r="W658" s="86">
        <f t="shared" ref="W658:X673" si="494">D658</f>
        <v>146.4</v>
      </c>
      <c r="X658" s="87">
        <f t="shared" si="494"/>
        <v>44</v>
      </c>
      <c r="Y658" s="92">
        <f t="shared" ref="Y658:Z673" si="495">H658</f>
        <v>48</v>
      </c>
      <c r="Z658" s="90">
        <f t="shared" si="495"/>
        <v>168000</v>
      </c>
      <c r="AA658" s="90">
        <f t="shared" si="482"/>
        <v>88000</v>
      </c>
      <c r="AB658" s="90">
        <f t="shared" ref="AB658:AD673" si="496">M658</f>
        <v>80000</v>
      </c>
      <c r="AC658" s="4">
        <f t="shared" si="496"/>
        <v>0.52380952380952384</v>
      </c>
      <c r="AD658" s="91">
        <f t="shared" si="496"/>
        <v>3818.181818181818</v>
      </c>
      <c r="AE658" s="79" t="str">
        <f t="shared" si="483"/>
        <v>복</v>
      </c>
      <c r="AF658" s="79" t="str">
        <f t="shared" si="484"/>
        <v>4/2</v>
      </c>
      <c r="AH658" s="20" t="str">
        <f t="shared" si="476"/>
        <v>운중동 산운14단지경남아너스빌</v>
      </c>
      <c r="AI658" s="87">
        <f t="shared" si="477"/>
        <v>44</v>
      </c>
      <c r="AJ658" s="79" t="str">
        <f t="shared" si="485"/>
        <v>A-</v>
      </c>
      <c r="AK658" s="79" t="s">
        <v>13</v>
      </c>
      <c r="AL658" s="79" t="s">
        <v>62</v>
      </c>
      <c r="AM658" s="79" t="s">
        <v>63</v>
      </c>
      <c r="AN658" s="79" t="str">
        <f t="shared" si="486"/>
        <v>C</v>
      </c>
      <c r="AO658" s="79" t="str">
        <f t="shared" si="487"/>
        <v>X</v>
      </c>
      <c r="AP658" s="79" t="str">
        <f t="shared" si="488"/>
        <v>X</v>
      </c>
      <c r="AQ658" s="79" t="str">
        <f t="shared" si="489"/>
        <v>X</v>
      </c>
      <c r="AR658" s="79" t="str">
        <f t="shared" si="490"/>
        <v>X</v>
      </c>
      <c r="AS658" s="79" t="s">
        <v>2</v>
      </c>
      <c r="AT658" s="79" t="str">
        <f t="shared" si="491"/>
        <v>X</v>
      </c>
      <c r="AU658" s="79" t="str">
        <f t="shared" si="492"/>
        <v>O</v>
      </c>
      <c r="AV658" s="79" t="str">
        <f t="shared" si="493"/>
        <v>X</v>
      </c>
    </row>
    <row r="659" spans="1:48" s="37" customFormat="1" ht="12" x14ac:dyDescent="0.3">
      <c r="A659" s="74" t="s">
        <v>2187</v>
      </c>
      <c r="B659" s="75" t="s">
        <v>1834</v>
      </c>
      <c r="C659" s="85">
        <v>492</v>
      </c>
      <c r="D659" s="86">
        <v>146.6</v>
      </c>
      <c r="E659" s="87">
        <v>44</v>
      </c>
      <c r="F659" s="86">
        <v>115.5</v>
      </c>
      <c r="G659" s="17">
        <v>35</v>
      </c>
      <c r="H659" s="88">
        <v>44</v>
      </c>
      <c r="I659" s="89">
        <v>167000</v>
      </c>
      <c r="J659" s="89" t="s">
        <v>84</v>
      </c>
      <c r="K659" s="89">
        <v>95000</v>
      </c>
      <c r="L659" s="89" t="s">
        <v>84</v>
      </c>
      <c r="M659" s="90">
        <f t="shared" si="478"/>
        <v>72000</v>
      </c>
      <c r="N659" s="4">
        <f t="shared" si="479"/>
        <v>0.56886227544910184</v>
      </c>
      <c r="O659" s="91">
        <f t="shared" si="480"/>
        <v>3795.4545454545455</v>
      </c>
      <c r="P659" s="91">
        <f t="shared" si="481"/>
        <v>2159.090909090909</v>
      </c>
      <c r="Q659" s="79">
        <v>4</v>
      </c>
      <c r="R659" s="79">
        <v>2</v>
      </c>
      <c r="S659" s="79" t="s">
        <v>61</v>
      </c>
      <c r="T659" s="5" t="s">
        <v>302</v>
      </c>
      <c r="U659" s="9"/>
      <c r="W659" s="86">
        <f t="shared" si="494"/>
        <v>146.6</v>
      </c>
      <c r="X659" s="87">
        <f t="shared" si="494"/>
        <v>44</v>
      </c>
      <c r="Y659" s="92">
        <f t="shared" si="495"/>
        <v>44</v>
      </c>
      <c r="Z659" s="90">
        <f t="shared" si="495"/>
        <v>167000</v>
      </c>
      <c r="AA659" s="90">
        <f t="shared" si="482"/>
        <v>95000</v>
      </c>
      <c r="AB659" s="90">
        <f t="shared" si="496"/>
        <v>72000</v>
      </c>
      <c r="AC659" s="4">
        <f t="shared" si="496"/>
        <v>0.56886227544910184</v>
      </c>
      <c r="AD659" s="91">
        <f t="shared" si="496"/>
        <v>3795.4545454545455</v>
      </c>
      <c r="AE659" s="79" t="str">
        <f t="shared" si="483"/>
        <v>복</v>
      </c>
      <c r="AF659" s="79" t="str">
        <f t="shared" si="484"/>
        <v>4/2</v>
      </c>
      <c r="AH659" s="20" t="str">
        <f t="shared" si="476"/>
        <v>운중동 산운14단지경남아너스빌</v>
      </c>
      <c r="AI659" s="87">
        <f t="shared" si="477"/>
        <v>44</v>
      </c>
      <c r="AJ659" s="79" t="str">
        <f t="shared" si="485"/>
        <v>A-</v>
      </c>
      <c r="AK659" s="79" t="s">
        <v>13</v>
      </c>
      <c r="AL659" s="79" t="s">
        <v>62</v>
      </c>
      <c r="AM659" s="79" t="s">
        <v>63</v>
      </c>
      <c r="AN659" s="79" t="str">
        <f t="shared" si="486"/>
        <v>C</v>
      </c>
      <c r="AO659" s="79" t="str">
        <f t="shared" si="487"/>
        <v>X</v>
      </c>
      <c r="AP659" s="79" t="str">
        <f t="shared" si="488"/>
        <v>X</v>
      </c>
      <c r="AQ659" s="79" t="str">
        <f t="shared" si="489"/>
        <v>X</v>
      </c>
      <c r="AR659" s="79" t="str">
        <f t="shared" si="490"/>
        <v>X</v>
      </c>
      <c r="AS659" s="79" t="s">
        <v>2</v>
      </c>
      <c r="AT659" s="79" t="str">
        <f t="shared" si="491"/>
        <v>X</v>
      </c>
      <c r="AU659" s="79" t="str">
        <f t="shared" si="492"/>
        <v>O</v>
      </c>
      <c r="AV659" s="79" t="str">
        <f t="shared" si="493"/>
        <v>X</v>
      </c>
    </row>
    <row r="660" spans="1:48" s="37" customFormat="1" ht="12" x14ac:dyDescent="0.3">
      <c r="A660" s="74" t="s">
        <v>2192</v>
      </c>
      <c r="B660" s="75" t="s">
        <v>2193</v>
      </c>
      <c r="C660" s="85">
        <v>492</v>
      </c>
      <c r="D660" s="86">
        <v>146.4</v>
      </c>
      <c r="E660" s="87">
        <v>44</v>
      </c>
      <c r="F660" s="86">
        <v>115.3</v>
      </c>
      <c r="G660" s="17">
        <v>35</v>
      </c>
      <c r="H660" s="88">
        <v>30</v>
      </c>
      <c r="I660" s="89"/>
      <c r="J660" s="89"/>
      <c r="K660" s="89"/>
      <c r="L660" s="89"/>
      <c r="M660" s="90">
        <f t="shared" si="478"/>
        <v>0</v>
      </c>
      <c r="N660" s="4" t="str">
        <f t="shared" si="479"/>
        <v/>
      </c>
      <c r="O660" s="91">
        <f t="shared" si="480"/>
        <v>0</v>
      </c>
      <c r="P660" s="91">
        <f t="shared" si="481"/>
        <v>0</v>
      </c>
      <c r="Q660" s="79">
        <v>4</v>
      </c>
      <c r="R660" s="79">
        <v>2</v>
      </c>
      <c r="S660" s="79" t="s">
        <v>72</v>
      </c>
      <c r="T660" s="5" t="s">
        <v>181</v>
      </c>
      <c r="U660" s="9"/>
      <c r="W660" s="86">
        <f t="shared" si="494"/>
        <v>146.4</v>
      </c>
      <c r="X660" s="87">
        <f t="shared" si="494"/>
        <v>44</v>
      </c>
      <c r="Y660" s="92">
        <f t="shared" si="495"/>
        <v>30</v>
      </c>
      <c r="Z660" s="90">
        <f t="shared" si="495"/>
        <v>0</v>
      </c>
      <c r="AA660" s="90">
        <f t="shared" si="482"/>
        <v>0</v>
      </c>
      <c r="AB660" s="90">
        <f t="shared" si="496"/>
        <v>0</v>
      </c>
      <c r="AC660" s="4" t="str">
        <f t="shared" si="496"/>
        <v/>
      </c>
      <c r="AD660" s="91">
        <f t="shared" si="496"/>
        <v>0</v>
      </c>
      <c r="AE660" s="79" t="str">
        <f t="shared" si="483"/>
        <v>계</v>
      </c>
      <c r="AF660" s="79" t="str">
        <f t="shared" si="484"/>
        <v>4/2</v>
      </c>
      <c r="AH660" s="20" t="str">
        <f t="shared" si="476"/>
        <v>운중동 산운14단지경남아너스빌</v>
      </c>
      <c r="AI660" s="87">
        <f t="shared" si="477"/>
        <v>44</v>
      </c>
      <c r="AJ660" s="79" t="str">
        <f t="shared" si="485"/>
        <v>A-</v>
      </c>
      <c r="AK660" s="79" t="s">
        <v>13</v>
      </c>
      <c r="AL660" s="79" t="s">
        <v>62</v>
      </c>
      <c r="AM660" s="79" t="s">
        <v>63</v>
      </c>
      <c r="AN660" s="79" t="str">
        <f t="shared" si="486"/>
        <v>C</v>
      </c>
      <c r="AO660" s="79" t="str">
        <f t="shared" si="487"/>
        <v/>
      </c>
      <c r="AP660" s="79" t="str">
        <f t="shared" si="488"/>
        <v/>
      </c>
      <c r="AQ660" s="79" t="str">
        <f t="shared" si="489"/>
        <v>O</v>
      </c>
      <c r="AR660" s="79" t="str">
        <f t="shared" si="490"/>
        <v>O</v>
      </c>
      <c r="AS660" s="79" t="s">
        <v>2</v>
      </c>
      <c r="AT660" s="79" t="str">
        <f t="shared" si="491"/>
        <v>X</v>
      </c>
      <c r="AU660" s="79" t="str">
        <f t="shared" si="492"/>
        <v>O</v>
      </c>
      <c r="AV660" s="79" t="str">
        <f t="shared" si="493"/>
        <v/>
      </c>
    </row>
    <row r="661" spans="1:48" s="37" customFormat="1" ht="12" x14ac:dyDescent="0.3">
      <c r="A661" s="74" t="s">
        <v>1833</v>
      </c>
      <c r="B661" s="75" t="s">
        <v>1834</v>
      </c>
      <c r="C661" s="85">
        <v>492</v>
      </c>
      <c r="D661" s="86">
        <v>146.5</v>
      </c>
      <c r="E661" s="87">
        <v>44</v>
      </c>
      <c r="F661" s="86">
        <v>115.4</v>
      </c>
      <c r="G661" s="17">
        <v>35</v>
      </c>
      <c r="H661" s="88">
        <v>29</v>
      </c>
      <c r="I661" s="89">
        <v>170000</v>
      </c>
      <c r="J661" s="89" t="s">
        <v>74</v>
      </c>
      <c r="K661" s="89">
        <v>91000</v>
      </c>
      <c r="L661" s="89" t="s">
        <v>74</v>
      </c>
      <c r="M661" s="90">
        <f t="shared" si="478"/>
        <v>79000</v>
      </c>
      <c r="N661" s="4">
        <f t="shared" si="479"/>
        <v>0.53529411764705881</v>
      </c>
      <c r="O661" s="91">
        <f t="shared" si="480"/>
        <v>3863.6363636363635</v>
      </c>
      <c r="P661" s="91">
        <f t="shared" si="481"/>
        <v>2068.181818181818</v>
      </c>
      <c r="Q661" s="79">
        <v>4</v>
      </c>
      <c r="R661" s="79">
        <v>2</v>
      </c>
      <c r="S661" s="79" t="s">
        <v>61</v>
      </c>
      <c r="T661" s="5" t="s">
        <v>178</v>
      </c>
      <c r="U661" s="9"/>
      <c r="W661" s="86">
        <f t="shared" si="494"/>
        <v>146.5</v>
      </c>
      <c r="X661" s="87">
        <f t="shared" si="494"/>
        <v>44</v>
      </c>
      <c r="Y661" s="92">
        <f t="shared" si="495"/>
        <v>29</v>
      </c>
      <c r="Z661" s="90">
        <f t="shared" si="495"/>
        <v>170000</v>
      </c>
      <c r="AA661" s="90">
        <f t="shared" si="482"/>
        <v>91000</v>
      </c>
      <c r="AB661" s="90">
        <f t="shared" si="496"/>
        <v>79000</v>
      </c>
      <c r="AC661" s="4">
        <f t="shared" si="496"/>
        <v>0.53529411764705881</v>
      </c>
      <c r="AD661" s="91">
        <f t="shared" si="496"/>
        <v>3863.6363636363635</v>
      </c>
      <c r="AE661" s="79" t="str">
        <f t="shared" si="483"/>
        <v>복</v>
      </c>
      <c r="AF661" s="79" t="str">
        <f t="shared" si="484"/>
        <v>4/2</v>
      </c>
      <c r="AH661" s="20" t="str">
        <f t="shared" si="476"/>
        <v>운중동 산운14단지경남아너스빌</v>
      </c>
      <c r="AI661" s="87">
        <f t="shared" si="477"/>
        <v>44</v>
      </c>
      <c r="AJ661" s="79" t="str">
        <f t="shared" si="485"/>
        <v>A-</v>
      </c>
      <c r="AK661" s="79" t="s">
        <v>13</v>
      </c>
      <c r="AL661" s="79" t="s">
        <v>62</v>
      </c>
      <c r="AM661" s="79" t="s">
        <v>63</v>
      </c>
      <c r="AN661" s="79" t="str">
        <f t="shared" si="486"/>
        <v>C</v>
      </c>
      <c r="AO661" s="79" t="str">
        <f t="shared" si="487"/>
        <v>X</v>
      </c>
      <c r="AP661" s="79" t="str">
        <f t="shared" si="488"/>
        <v>X</v>
      </c>
      <c r="AQ661" s="79" t="str">
        <f t="shared" si="489"/>
        <v>X</v>
      </c>
      <c r="AR661" s="79" t="str">
        <f t="shared" si="490"/>
        <v>X</v>
      </c>
      <c r="AS661" s="79" t="s">
        <v>2</v>
      </c>
      <c r="AT661" s="79" t="str">
        <f t="shared" si="491"/>
        <v>X</v>
      </c>
      <c r="AU661" s="79" t="str">
        <f t="shared" si="492"/>
        <v>O</v>
      </c>
      <c r="AV661" s="79" t="str">
        <f t="shared" si="493"/>
        <v>X</v>
      </c>
    </row>
    <row r="662" spans="1:48" s="37" customFormat="1" ht="12" x14ac:dyDescent="0.3">
      <c r="A662" s="74" t="s">
        <v>2194</v>
      </c>
      <c r="B662" s="75" t="s">
        <v>2195</v>
      </c>
      <c r="C662" s="85">
        <v>492</v>
      </c>
      <c r="D662" s="86">
        <v>146.6</v>
      </c>
      <c r="E662" s="87">
        <v>44</v>
      </c>
      <c r="F662" s="86">
        <v>115.5</v>
      </c>
      <c r="G662" s="17">
        <v>35</v>
      </c>
      <c r="H662" s="88">
        <v>14</v>
      </c>
      <c r="I662" s="89">
        <v>167000</v>
      </c>
      <c r="J662" s="89" t="s">
        <v>84</v>
      </c>
      <c r="K662" s="89">
        <v>95000</v>
      </c>
      <c r="L662" s="89" t="s">
        <v>84</v>
      </c>
      <c r="M662" s="90">
        <f t="shared" si="478"/>
        <v>72000</v>
      </c>
      <c r="N662" s="4">
        <f t="shared" si="479"/>
        <v>0.56886227544910184</v>
      </c>
      <c r="O662" s="91">
        <f t="shared" si="480"/>
        <v>3795.4545454545455</v>
      </c>
      <c r="P662" s="91">
        <f t="shared" si="481"/>
        <v>2159.090909090909</v>
      </c>
      <c r="Q662" s="79">
        <v>4</v>
      </c>
      <c r="R662" s="79">
        <v>2</v>
      </c>
      <c r="S662" s="79" t="s">
        <v>61</v>
      </c>
      <c r="T662" s="5" t="s">
        <v>303</v>
      </c>
      <c r="U662" s="9"/>
      <c r="W662" s="86">
        <f t="shared" si="494"/>
        <v>146.6</v>
      </c>
      <c r="X662" s="87">
        <f t="shared" si="494"/>
        <v>44</v>
      </c>
      <c r="Y662" s="92">
        <f t="shared" si="495"/>
        <v>14</v>
      </c>
      <c r="Z662" s="90">
        <f t="shared" si="495"/>
        <v>167000</v>
      </c>
      <c r="AA662" s="90">
        <f t="shared" si="482"/>
        <v>95000</v>
      </c>
      <c r="AB662" s="90">
        <f t="shared" si="496"/>
        <v>72000</v>
      </c>
      <c r="AC662" s="4">
        <f t="shared" si="496"/>
        <v>0.56886227544910184</v>
      </c>
      <c r="AD662" s="91">
        <f t="shared" si="496"/>
        <v>3795.4545454545455</v>
      </c>
      <c r="AE662" s="79" t="str">
        <f t="shared" si="483"/>
        <v>복</v>
      </c>
      <c r="AF662" s="79" t="str">
        <f t="shared" si="484"/>
        <v>4/2</v>
      </c>
      <c r="AH662" s="20" t="str">
        <f t="shared" si="476"/>
        <v>운중동 산운14단지경남아너스빌</v>
      </c>
      <c r="AI662" s="87">
        <f t="shared" si="477"/>
        <v>44</v>
      </c>
      <c r="AJ662" s="79" t="str">
        <f t="shared" si="485"/>
        <v>A-</v>
      </c>
      <c r="AK662" s="79" t="s">
        <v>13</v>
      </c>
      <c r="AL662" s="79" t="s">
        <v>62</v>
      </c>
      <c r="AM662" s="79" t="s">
        <v>63</v>
      </c>
      <c r="AN662" s="79" t="str">
        <f t="shared" si="486"/>
        <v>C</v>
      </c>
      <c r="AO662" s="79" t="str">
        <f t="shared" si="487"/>
        <v>X</v>
      </c>
      <c r="AP662" s="79" t="str">
        <f t="shared" si="488"/>
        <v>X</v>
      </c>
      <c r="AQ662" s="79" t="str">
        <f t="shared" si="489"/>
        <v>X</v>
      </c>
      <c r="AR662" s="79" t="str">
        <f t="shared" si="490"/>
        <v>X</v>
      </c>
      <c r="AS662" s="79" t="s">
        <v>2</v>
      </c>
      <c r="AT662" s="79" t="str">
        <f t="shared" si="491"/>
        <v>X</v>
      </c>
      <c r="AU662" s="79" t="str">
        <f t="shared" si="492"/>
        <v>O</v>
      </c>
      <c r="AV662" s="79" t="str">
        <f t="shared" si="493"/>
        <v>X</v>
      </c>
    </row>
    <row r="663" spans="1:48" s="37" customFormat="1" ht="12" x14ac:dyDescent="0.3">
      <c r="A663" s="74" t="s">
        <v>2196</v>
      </c>
      <c r="B663" s="75" t="s">
        <v>2197</v>
      </c>
      <c r="C663" s="85">
        <v>492</v>
      </c>
      <c r="D663" s="86">
        <v>155.6</v>
      </c>
      <c r="E663" s="87">
        <v>47</v>
      </c>
      <c r="F663" s="86">
        <v>122.6</v>
      </c>
      <c r="G663" s="17">
        <v>37</v>
      </c>
      <c r="H663" s="88">
        <v>4</v>
      </c>
      <c r="I663" s="89"/>
      <c r="J663" s="89"/>
      <c r="K663" s="89"/>
      <c r="L663" s="89"/>
      <c r="M663" s="90">
        <f t="shared" si="478"/>
        <v>0</v>
      </c>
      <c r="N663" s="4" t="str">
        <f t="shared" si="479"/>
        <v/>
      </c>
      <c r="O663" s="91">
        <f t="shared" si="480"/>
        <v>0</v>
      </c>
      <c r="P663" s="91">
        <f t="shared" si="481"/>
        <v>0</v>
      </c>
      <c r="Q663" s="79">
        <v>4</v>
      </c>
      <c r="R663" s="79">
        <v>2</v>
      </c>
      <c r="S663" s="79" t="s">
        <v>61</v>
      </c>
      <c r="T663" s="5">
        <v>155</v>
      </c>
      <c r="U663" s="9"/>
      <c r="W663" s="86">
        <f t="shared" si="494"/>
        <v>155.6</v>
      </c>
      <c r="X663" s="87">
        <f t="shared" si="494"/>
        <v>47</v>
      </c>
      <c r="Y663" s="92">
        <f t="shared" si="495"/>
        <v>4</v>
      </c>
      <c r="Z663" s="90">
        <f t="shared" si="495"/>
        <v>0</v>
      </c>
      <c r="AA663" s="90">
        <f t="shared" si="482"/>
        <v>0</v>
      </c>
      <c r="AB663" s="90">
        <f t="shared" si="496"/>
        <v>0</v>
      </c>
      <c r="AC663" s="4" t="str">
        <f t="shared" si="496"/>
        <v/>
      </c>
      <c r="AD663" s="91">
        <f t="shared" si="496"/>
        <v>0</v>
      </c>
      <c r="AE663" s="79" t="str">
        <f t="shared" si="483"/>
        <v>복</v>
      </c>
      <c r="AF663" s="79" t="str">
        <f t="shared" si="484"/>
        <v>4/2</v>
      </c>
      <c r="AH663" s="20" t="str">
        <f t="shared" si="476"/>
        <v>운중동 산운14단지경남아너스빌</v>
      </c>
      <c r="AI663" s="87">
        <f t="shared" si="477"/>
        <v>47</v>
      </c>
      <c r="AJ663" s="79" t="str">
        <f t="shared" si="485"/>
        <v>A-</v>
      </c>
      <c r="AK663" s="79" t="s">
        <v>13</v>
      </c>
      <c r="AL663" s="79" t="s">
        <v>62</v>
      </c>
      <c r="AM663" s="79" t="s">
        <v>63</v>
      </c>
      <c r="AN663" s="79" t="str">
        <f t="shared" si="486"/>
        <v>C</v>
      </c>
      <c r="AO663" s="79" t="str">
        <f t="shared" si="487"/>
        <v/>
      </c>
      <c r="AP663" s="79" t="str">
        <f t="shared" si="488"/>
        <v/>
      </c>
      <c r="AQ663" s="79" t="str">
        <f t="shared" si="489"/>
        <v>O</v>
      </c>
      <c r="AR663" s="79" t="str">
        <f t="shared" si="490"/>
        <v>O</v>
      </c>
      <c r="AS663" s="79" t="s">
        <v>2</v>
      </c>
      <c r="AT663" s="79" t="str">
        <f t="shared" si="491"/>
        <v>X</v>
      </c>
      <c r="AU663" s="79" t="str">
        <f t="shared" si="492"/>
        <v>O</v>
      </c>
      <c r="AV663" s="79" t="str">
        <f t="shared" si="493"/>
        <v/>
      </c>
    </row>
    <row r="664" spans="1:48" s="37" customFormat="1" ht="12" x14ac:dyDescent="0.3">
      <c r="A664" s="74" t="s">
        <v>2196</v>
      </c>
      <c r="B664" s="75" t="s">
        <v>2197</v>
      </c>
      <c r="C664" s="85">
        <v>492</v>
      </c>
      <c r="D664" s="86">
        <v>190.6</v>
      </c>
      <c r="E664" s="87">
        <v>58</v>
      </c>
      <c r="F664" s="86">
        <v>150.19999999999999</v>
      </c>
      <c r="G664" s="17">
        <v>45</v>
      </c>
      <c r="H664" s="88">
        <v>4</v>
      </c>
      <c r="I664" s="89">
        <v>230000</v>
      </c>
      <c r="J664" s="89" t="s">
        <v>81</v>
      </c>
      <c r="K664" s="89"/>
      <c r="L664" s="89"/>
      <c r="M664" s="90">
        <f t="shared" si="478"/>
        <v>230000</v>
      </c>
      <c r="N664" s="4">
        <f t="shared" si="479"/>
        <v>0</v>
      </c>
      <c r="O664" s="91">
        <f t="shared" si="480"/>
        <v>3965.5172413793102</v>
      </c>
      <c r="P664" s="91">
        <f t="shared" si="481"/>
        <v>0</v>
      </c>
      <c r="Q664" s="79">
        <v>4</v>
      </c>
      <c r="R664" s="79">
        <v>3</v>
      </c>
      <c r="S664" s="79" t="s">
        <v>72</v>
      </c>
      <c r="T664" s="5" t="s">
        <v>285</v>
      </c>
      <c r="U664" s="9"/>
      <c r="W664" s="86">
        <f t="shared" si="494"/>
        <v>190.6</v>
      </c>
      <c r="X664" s="87">
        <f t="shared" si="494"/>
        <v>58</v>
      </c>
      <c r="Y664" s="92">
        <f t="shared" si="495"/>
        <v>4</v>
      </c>
      <c r="Z664" s="90">
        <f t="shared" si="495"/>
        <v>230000</v>
      </c>
      <c r="AA664" s="90">
        <f t="shared" si="482"/>
        <v>0</v>
      </c>
      <c r="AB664" s="90">
        <f t="shared" si="496"/>
        <v>230000</v>
      </c>
      <c r="AC664" s="4">
        <f t="shared" si="496"/>
        <v>0</v>
      </c>
      <c r="AD664" s="91">
        <f t="shared" si="496"/>
        <v>3965.5172413793102</v>
      </c>
      <c r="AE664" s="79" t="str">
        <f t="shared" si="483"/>
        <v>계</v>
      </c>
      <c r="AF664" s="79" t="str">
        <f t="shared" si="484"/>
        <v>4/3</v>
      </c>
      <c r="AH664" s="20" t="str">
        <f t="shared" si="476"/>
        <v>운중동 산운14단지경남아너스빌</v>
      </c>
      <c r="AI664" s="87">
        <f t="shared" si="477"/>
        <v>58</v>
      </c>
      <c r="AJ664" s="79" t="str">
        <f t="shared" si="485"/>
        <v>A-</v>
      </c>
      <c r="AK664" s="79" t="s">
        <v>13</v>
      </c>
      <c r="AL664" s="79" t="s">
        <v>62</v>
      </c>
      <c r="AM664" s="79" t="s">
        <v>63</v>
      </c>
      <c r="AN664" s="79" t="str">
        <f t="shared" si="486"/>
        <v>C</v>
      </c>
      <c r="AO664" s="79" t="str">
        <f t="shared" si="487"/>
        <v>X</v>
      </c>
      <c r="AP664" s="79" t="str">
        <f t="shared" si="488"/>
        <v>X</v>
      </c>
      <c r="AQ664" s="79" t="str">
        <f t="shared" si="489"/>
        <v>X</v>
      </c>
      <c r="AR664" s="79" t="str">
        <f t="shared" si="490"/>
        <v>X</v>
      </c>
      <c r="AS664" s="79" t="s">
        <v>2</v>
      </c>
      <c r="AT664" s="79" t="str">
        <f t="shared" si="491"/>
        <v>X</v>
      </c>
      <c r="AU664" s="79" t="str">
        <f t="shared" si="492"/>
        <v>O</v>
      </c>
      <c r="AV664" s="79" t="str">
        <f t="shared" si="493"/>
        <v>X</v>
      </c>
    </row>
    <row r="665" spans="1:48" s="37" customFormat="1" ht="12" x14ac:dyDescent="0.3">
      <c r="A665" s="74" t="s">
        <v>2198</v>
      </c>
      <c r="B665" s="75" t="s">
        <v>2199</v>
      </c>
      <c r="C665" s="85">
        <v>492</v>
      </c>
      <c r="D665" s="86">
        <v>190.9</v>
      </c>
      <c r="E665" s="87">
        <v>58</v>
      </c>
      <c r="F665" s="86">
        <v>150.5</v>
      </c>
      <c r="G665" s="17">
        <v>46</v>
      </c>
      <c r="H665" s="88">
        <v>1</v>
      </c>
      <c r="I665" s="89"/>
      <c r="J665" s="89"/>
      <c r="K665" s="89"/>
      <c r="L665" s="89"/>
      <c r="M665" s="90">
        <f t="shared" si="478"/>
        <v>0</v>
      </c>
      <c r="N665" s="4" t="str">
        <f t="shared" si="479"/>
        <v/>
      </c>
      <c r="O665" s="91">
        <f t="shared" si="480"/>
        <v>0</v>
      </c>
      <c r="P665" s="91">
        <f t="shared" si="481"/>
        <v>0</v>
      </c>
      <c r="Q665" s="79">
        <v>4</v>
      </c>
      <c r="R665" s="79">
        <v>2</v>
      </c>
      <c r="S665" s="79" t="s">
        <v>61</v>
      </c>
      <c r="T665" s="5" t="s">
        <v>287</v>
      </c>
      <c r="U665" s="9"/>
      <c r="W665" s="86">
        <f t="shared" si="494"/>
        <v>190.9</v>
      </c>
      <c r="X665" s="87">
        <f t="shared" si="494"/>
        <v>58</v>
      </c>
      <c r="Y665" s="92">
        <f t="shared" si="495"/>
        <v>1</v>
      </c>
      <c r="Z665" s="90">
        <f t="shared" si="495"/>
        <v>0</v>
      </c>
      <c r="AA665" s="90">
        <f t="shared" si="482"/>
        <v>0</v>
      </c>
      <c r="AB665" s="90">
        <f t="shared" si="496"/>
        <v>0</v>
      </c>
      <c r="AC665" s="4" t="str">
        <f t="shared" si="496"/>
        <v/>
      </c>
      <c r="AD665" s="91">
        <f t="shared" si="496"/>
        <v>0</v>
      </c>
      <c r="AE665" s="79" t="str">
        <f t="shared" si="483"/>
        <v>복</v>
      </c>
      <c r="AF665" s="79" t="str">
        <f t="shared" si="484"/>
        <v>4/2</v>
      </c>
      <c r="AH665" s="20" t="str">
        <f t="shared" si="476"/>
        <v>운중동 산운14단지경남아너스빌</v>
      </c>
      <c r="AI665" s="87">
        <f t="shared" si="477"/>
        <v>58</v>
      </c>
      <c r="AJ665" s="79" t="str">
        <f t="shared" si="485"/>
        <v>A-</v>
      </c>
      <c r="AK665" s="79" t="s">
        <v>13</v>
      </c>
      <c r="AL665" s="79" t="s">
        <v>62</v>
      </c>
      <c r="AM665" s="79" t="s">
        <v>63</v>
      </c>
      <c r="AN665" s="79" t="str">
        <f t="shared" si="486"/>
        <v>C</v>
      </c>
      <c r="AO665" s="79" t="str">
        <f t="shared" si="487"/>
        <v/>
      </c>
      <c r="AP665" s="79" t="str">
        <f t="shared" si="488"/>
        <v/>
      </c>
      <c r="AQ665" s="79" t="str">
        <f t="shared" si="489"/>
        <v>O</v>
      </c>
      <c r="AR665" s="79" t="str">
        <f t="shared" si="490"/>
        <v>O</v>
      </c>
      <c r="AS665" s="79" t="s">
        <v>2</v>
      </c>
      <c r="AT665" s="79" t="str">
        <f t="shared" si="491"/>
        <v>X</v>
      </c>
      <c r="AU665" s="79" t="str">
        <f t="shared" si="492"/>
        <v>O</v>
      </c>
      <c r="AV665" s="79" t="str">
        <f t="shared" si="493"/>
        <v/>
      </c>
    </row>
    <row r="666" spans="1:48" s="37" customFormat="1" ht="12" x14ac:dyDescent="0.3">
      <c r="A666" s="74" t="s">
        <v>1833</v>
      </c>
      <c r="B666" s="75" t="s">
        <v>1834</v>
      </c>
      <c r="C666" s="85">
        <v>492</v>
      </c>
      <c r="D666" s="86">
        <v>194.2</v>
      </c>
      <c r="E666" s="87">
        <v>59</v>
      </c>
      <c r="F666" s="86">
        <v>153.1</v>
      </c>
      <c r="G666" s="17">
        <v>46</v>
      </c>
      <c r="H666" s="88">
        <v>3</v>
      </c>
      <c r="I666" s="89">
        <v>245000</v>
      </c>
      <c r="J666" s="89" t="s">
        <v>68</v>
      </c>
      <c r="K666" s="89"/>
      <c r="L666" s="89"/>
      <c r="M666" s="90">
        <f t="shared" si="478"/>
        <v>245000</v>
      </c>
      <c r="N666" s="4">
        <f t="shared" si="479"/>
        <v>0</v>
      </c>
      <c r="O666" s="91">
        <f t="shared" si="480"/>
        <v>4152.5423728813557</v>
      </c>
      <c r="P666" s="91">
        <f t="shared" si="481"/>
        <v>0</v>
      </c>
      <c r="Q666" s="79">
        <v>4</v>
      </c>
      <c r="R666" s="79">
        <v>3</v>
      </c>
      <c r="S666" s="79" t="s">
        <v>61</v>
      </c>
      <c r="T666" s="5" t="s">
        <v>304</v>
      </c>
      <c r="U666" s="9"/>
      <c r="W666" s="86">
        <f t="shared" si="494"/>
        <v>194.2</v>
      </c>
      <c r="X666" s="87">
        <f t="shared" si="494"/>
        <v>59</v>
      </c>
      <c r="Y666" s="92">
        <f t="shared" si="495"/>
        <v>3</v>
      </c>
      <c r="Z666" s="90">
        <f t="shared" si="495"/>
        <v>245000</v>
      </c>
      <c r="AA666" s="90">
        <f t="shared" si="482"/>
        <v>0</v>
      </c>
      <c r="AB666" s="90">
        <f t="shared" si="496"/>
        <v>245000</v>
      </c>
      <c r="AC666" s="4">
        <f t="shared" si="496"/>
        <v>0</v>
      </c>
      <c r="AD666" s="91">
        <f t="shared" si="496"/>
        <v>4152.5423728813557</v>
      </c>
      <c r="AE666" s="79" t="str">
        <f t="shared" si="483"/>
        <v>복</v>
      </c>
      <c r="AF666" s="79" t="str">
        <f t="shared" si="484"/>
        <v>4/3</v>
      </c>
      <c r="AH666" s="20" t="str">
        <f t="shared" si="476"/>
        <v>운중동 산운14단지경남아너스빌</v>
      </c>
      <c r="AI666" s="87">
        <f t="shared" si="477"/>
        <v>59</v>
      </c>
      <c r="AJ666" s="79" t="str">
        <f t="shared" si="485"/>
        <v>A-</v>
      </c>
      <c r="AK666" s="79" t="s">
        <v>13</v>
      </c>
      <c r="AL666" s="79" t="s">
        <v>62</v>
      </c>
      <c r="AM666" s="79" t="s">
        <v>63</v>
      </c>
      <c r="AN666" s="79" t="str">
        <f t="shared" si="486"/>
        <v>C</v>
      </c>
      <c r="AO666" s="79" t="str">
        <f t="shared" si="487"/>
        <v>X</v>
      </c>
      <c r="AP666" s="79" t="str">
        <f t="shared" si="488"/>
        <v>X</v>
      </c>
      <c r="AQ666" s="79" t="str">
        <f t="shared" si="489"/>
        <v>X</v>
      </c>
      <c r="AR666" s="79" t="str">
        <f t="shared" si="490"/>
        <v>X</v>
      </c>
      <c r="AS666" s="79" t="s">
        <v>2</v>
      </c>
      <c r="AT666" s="79" t="str">
        <f t="shared" si="491"/>
        <v>X</v>
      </c>
      <c r="AU666" s="79" t="str">
        <f t="shared" si="492"/>
        <v>O</v>
      </c>
      <c r="AV666" s="79" t="str">
        <f t="shared" si="493"/>
        <v>X</v>
      </c>
    </row>
    <row r="667" spans="1:48" s="37" customFormat="1" ht="12" x14ac:dyDescent="0.3">
      <c r="A667" s="74" t="s">
        <v>2200</v>
      </c>
      <c r="B667" s="75" t="s">
        <v>2201</v>
      </c>
      <c r="C667" s="85">
        <v>492</v>
      </c>
      <c r="D667" s="86">
        <v>234.3</v>
      </c>
      <c r="E667" s="87">
        <v>71</v>
      </c>
      <c r="F667" s="86">
        <v>184.6</v>
      </c>
      <c r="G667" s="17">
        <v>56</v>
      </c>
      <c r="H667" s="88">
        <v>3</v>
      </c>
      <c r="I667" s="89"/>
      <c r="J667" s="89"/>
      <c r="K667" s="89"/>
      <c r="L667" s="89"/>
      <c r="M667" s="90">
        <f t="shared" si="478"/>
        <v>0</v>
      </c>
      <c r="N667" s="4" t="str">
        <f t="shared" si="479"/>
        <v/>
      </c>
      <c r="O667" s="91">
        <f t="shared" si="480"/>
        <v>0</v>
      </c>
      <c r="P667" s="91">
        <f t="shared" si="481"/>
        <v>0</v>
      </c>
      <c r="Q667" s="79">
        <v>4</v>
      </c>
      <c r="R667" s="79">
        <v>2</v>
      </c>
      <c r="S667" s="79" t="s">
        <v>61</v>
      </c>
      <c r="T667" s="5" t="s">
        <v>305</v>
      </c>
      <c r="U667" s="9"/>
      <c r="W667" s="86">
        <f t="shared" si="494"/>
        <v>234.3</v>
      </c>
      <c r="X667" s="87">
        <f t="shared" si="494"/>
        <v>71</v>
      </c>
      <c r="Y667" s="92">
        <f t="shared" si="495"/>
        <v>3</v>
      </c>
      <c r="Z667" s="90">
        <f t="shared" si="495"/>
        <v>0</v>
      </c>
      <c r="AA667" s="90">
        <f t="shared" si="482"/>
        <v>0</v>
      </c>
      <c r="AB667" s="90">
        <f t="shared" si="496"/>
        <v>0</v>
      </c>
      <c r="AC667" s="4" t="str">
        <f t="shared" si="496"/>
        <v/>
      </c>
      <c r="AD667" s="91">
        <f t="shared" si="496"/>
        <v>0</v>
      </c>
      <c r="AE667" s="79" t="str">
        <f t="shared" si="483"/>
        <v>복</v>
      </c>
      <c r="AF667" s="79" t="str">
        <f t="shared" si="484"/>
        <v>4/2</v>
      </c>
      <c r="AH667" s="20" t="str">
        <f t="shared" si="476"/>
        <v>운중동 산운14단지경남아너스빌</v>
      </c>
      <c r="AI667" s="87">
        <f t="shared" si="477"/>
        <v>71</v>
      </c>
      <c r="AJ667" s="79" t="str">
        <f t="shared" si="485"/>
        <v>A-</v>
      </c>
      <c r="AK667" s="79" t="s">
        <v>13</v>
      </c>
      <c r="AL667" s="79" t="s">
        <v>62</v>
      </c>
      <c r="AM667" s="79" t="s">
        <v>63</v>
      </c>
      <c r="AN667" s="79" t="str">
        <f t="shared" si="486"/>
        <v>C</v>
      </c>
      <c r="AO667" s="79" t="str">
        <f t="shared" si="487"/>
        <v/>
      </c>
      <c r="AP667" s="79" t="str">
        <f t="shared" si="488"/>
        <v/>
      </c>
      <c r="AQ667" s="79" t="str">
        <f t="shared" si="489"/>
        <v>O</v>
      </c>
      <c r="AR667" s="79" t="str">
        <f t="shared" si="490"/>
        <v>O</v>
      </c>
      <c r="AS667" s="79" t="s">
        <v>2</v>
      </c>
      <c r="AT667" s="79" t="str">
        <f t="shared" si="491"/>
        <v>X</v>
      </c>
      <c r="AU667" s="79" t="str">
        <f t="shared" si="492"/>
        <v>O</v>
      </c>
      <c r="AV667" s="79" t="str">
        <f t="shared" si="493"/>
        <v/>
      </c>
    </row>
    <row r="668" spans="1:48" s="37" customFormat="1" ht="12" x14ac:dyDescent="0.3">
      <c r="A668" s="74" t="s">
        <v>2200</v>
      </c>
      <c r="B668" s="75" t="s">
        <v>1834</v>
      </c>
      <c r="C668" s="85">
        <v>492</v>
      </c>
      <c r="D668" s="86">
        <v>234.5</v>
      </c>
      <c r="E668" s="87">
        <v>71</v>
      </c>
      <c r="F668" s="86">
        <v>184.8</v>
      </c>
      <c r="G668" s="17">
        <v>56</v>
      </c>
      <c r="H668" s="88">
        <v>1</v>
      </c>
      <c r="I668" s="89"/>
      <c r="J668" s="89"/>
      <c r="K668" s="89"/>
      <c r="L668" s="89"/>
      <c r="M668" s="90">
        <f t="shared" si="478"/>
        <v>0</v>
      </c>
      <c r="N668" s="4" t="str">
        <f t="shared" si="479"/>
        <v/>
      </c>
      <c r="O668" s="91">
        <f t="shared" si="480"/>
        <v>0</v>
      </c>
      <c r="P668" s="91">
        <f t="shared" si="481"/>
        <v>0</v>
      </c>
      <c r="Q668" s="79">
        <v>4</v>
      </c>
      <c r="R668" s="79">
        <v>2</v>
      </c>
      <c r="S668" s="79" t="s">
        <v>61</v>
      </c>
      <c r="T668" s="5" t="s">
        <v>306</v>
      </c>
      <c r="U668" s="9"/>
      <c r="W668" s="86">
        <f t="shared" si="494"/>
        <v>234.5</v>
      </c>
      <c r="X668" s="87">
        <f t="shared" si="494"/>
        <v>71</v>
      </c>
      <c r="Y668" s="92">
        <f t="shared" si="495"/>
        <v>1</v>
      </c>
      <c r="Z668" s="90">
        <f t="shared" si="495"/>
        <v>0</v>
      </c>
      <c r="AA668" s="90">
        <f t="shared" si="482"/>
        <v>0</v>
      </c>
      <c r="AB668" s="90">
        <f t="shared" si="496"/>
        <v>0</v>
      </c>
      <c r="AC668" s="4" t="str">
        <f t="shared" si="496"/>
        <v/>
      </c>
      <c r="AD668" s="91">
        <f t="shared" si="496"/>
        <v>0</v>
      </c>
      <c r="AE668" s="79" t="str">
        <f t="shared" si="483"/>
        <v>복</v>
      </c>
      <c r="AF668" s="79" t="str">
        <f t="shared" si="484"/>
        <v>4/2</v>
      </c>
      <c r="AH668" s="20" t="str">
        <f t="shared" si="476"/>
        <v>운중동 산운14단지경남아너스빌</v>
      </c>
      <c r="AI668" s="87">
        <f t="shared" si="477"/>
        <v>71</v>
      </c>
      <c r="AJ668" s="79" t="str">
        <f t="shared" si="485"/>
        <v>A-</v>
      </c>
      <c r="AK668" s="79" t="s">
        <v>13</v>
      </c>
      <c r="AL668" s="79" t="s">
        <v>62</v>
      </c>
      <c r="AM668" s="79" t="s">
        <v>63</v>
      </c>
      <c r="AN668" s="79" t="str">
        <f t="shared" si="486"/>
        <v>C</v>
      </c>
      <c r="AO668" s="79" t="str">
        <f t="shared" si="487"/>
        <v/>
      </c>
      <c r="AP668" s="79" t="str">
        <f t="shared" si="488"/>
        <v/>
      </c>
      <c r="AQ668" s="79" t="str">
        <f t="shared" si="489"/>
        <v>O</v>
      </c>
      <c r="AR668" s="79" t="str">
        <f t="shared" si="490"/>
        <v>O</v>
      </c>
      <c r="AS668" s="79" t="s">
        <v>2</v>
      </c>
      <c r="AT668" s="79" t="str">
        <f t="shared" si="491"/>
        <v>X</v>
      </c>
      <c r="AU668" s="79" t="str">
        <f t="shared" si="492"/>
        <v>O</v>
      </c>
      <c r="AV668" s="79" t="str">
        <f t="shared" si="493"/>
        <v/>
      </c>
    </row>
    <row r="669" spans="1:48" s="37" customFormat="1" ht="12" x14ac:dyDescent="0.3">
      <c r="A669" s="74" t="s">
        <v>2202</v>
      </c>
      <c r="B669" s="75" t="s">
        <v>2203</v>
      </c>
      <c r="C669" s="85">
        <v>266</v>
      </c>
      <c r="D669" s="86">
        <v>80.900000000000006</v>
      </c>
      <c r="E669" s="87">
        <v>24</v>
      </c>
      <c r="F669" s="86">
        <v>59.9</v>
      </c>
      <c r="G669" s="17">
        <v>18</v>
      </c>
      <c r="H669" s="88">
        <v>124</v>
      </c>
      <c r="I669" s="89"/>
      <c r="J669" s="89"/>
      <c r="K669" s="89"/>
      <c r="L669" s="89"/>
      <c r="M669" s="90">
        <f>I669-K669</f>
        <v>0</v>
      </c>
      <c r="N669" s="4" t="str">
        <f>IF(ISERROR(K669/I669),"",K669/I669)</f>
        <v/>
      </c>
      <c r="O669" s="91">
        <f>I669/E669</f>
        <v>0</v>
      </c>
      <c r="P669" s="91">
        <f>K669/E669</f>
        <v>0</v>
      </c>
      <c r="Q669" s="79">
        <v>3</v>
      </c>
      <c r="R669" s="79">
        <v>2</v>
      </c>
      <c r="S669" s="79" t="s">
        <v>72</v>
      </c>
      <c r="T669" s="5">
        <v>80</v>
      </c>
      <c r="U669" s="9"/>
      <c r="W669" s="86">
        <f t="shared" si="494"/>
        <v>80.900000000000006</v>
      </c>
      <c r="X669" s="87">
        <f t="shared" si="494"/>
        <v>24</v>
      </c>
      <c r="Y669" s="92">
        <f t="shared" si="495"/>
        <v>124</v>
      </c>
      <c r="Z669" s="90">
        <f t="shared" si="495"/>
        <v>0</v>
      </c>
      <c r="AA669" s="90">
        <f>K669</f>
        <v>0</v>
      </c>
      <c r="AB669" s="90">
        <f t="shared" si="496"/>
        <v>0</v>
      </c>
      <c r="AC669" s="4" t="str">
        <f t="shared" si="496"/>
        <v/>
      </c>
      <c r="AD669" s="91">
        <f t="shared" si="496"/>
        <v>0</v>
      </c>
      <c r="AE669" s="79" t="str">
        <f>S669</f>
        <v>계</v>
      </c>
      <c r="AF669" s="79" t="str">
        <f>Q669&amp;"/"&amp;R669</f>
        <v>3/2</v>
      </c>
      <c r="AH669" s="20" t="str">
        <f t="shared" si="476"/>
        <v>운중동 산운9단지노블랜드</v>
      </c>
      <c r="AI669" s="87">
        <f t="shared" si="477"/>
        <v>24</v>
      </c>
      <c r="AJ669" s="79" t="str">
        <f>IF(AI669="","",$AJ$2)</f>
        <v>A-</v>
      </c>
      <c r="AK669" s="79" t="s">
        <v>13</v>
      </c>
      <c r="AL669" s="79" t="s">
        <v>62</v>
      </c>
      <c r="AM669" s="79" t="s">
        <v>63</v>
      </c>
      <c r="AN669" s="79" t="str">
        <f>IF(AI669="","",$AN$2)</f>
        <v>C</v>
      </c>
      <c r="AO669" s="79" t="str">
        <f>IF(N669="","",IF(N669&gt;=$AO$1/100,"O","X"))</f>
        <v/>
      </c>
      <c r="AP669" s="79" t="str">
        <f>IF(I669="","",IF(I669&lt;=$AP$1,"O","X"))</f>
        <v/>
      </c>
      <c r="AQ669" s="79" t="str">
        <f>IF(O669="","",IF(O669&lt;=$AQ$1,"O","X"))</f>
        <v>O</v>
      </c>
      <c r="AR669" s="79" t="str">
        <f>IF(M669="","",IF(M669&lt;=$AR$1,"O","X"))</f>
        <v>O</v>
      </c>
      <c r="AS669" s="79" t="s">
        <v>2</v>
      </c>
      <c r="AT669" s="79" t="str">
        <f>IF(OR(F669="",AI669=""),"",IF(AND((F669&lt;=85),(AI669&gt;=15)),"O","X"))</f>
        <v>O</v>
      </c>
      <c r="AU669" s="79" t="str">
        <f>IF(C669="","",IF(C669&gt;=$AU$1,"O","X"))</f>
        <v>X</v>
      </c>
      <c r="AV669" s="79" t="str">
        <f>IF(AO669="","",IF(AND(AO669="O",AP669="O",AR669="O",AT669="O",AU669="O"),"후보","X"))</f>
        <v/>
      </c>
    </row>
    <row r="670" spans="1:48" s="37" customFormat="1" ht="12" x14ac:dyDescent="0.3">
      <c r="A670" s="74" t="s">
        <v>2204</v>
      </c>
      <c r="B670" s="75" t="s">
        <v>1832</v>
      </c>
      <c r="C670" s="85">
        <v>266</v>
      </c>
      <c r="D670" s="86">
        <v>108.9</v>
      </c>
      <c r="E670" s="87">
        <v>33</v>
      </c>
      <c r="F670" s="86">
        <v>85</v>
      </c>
      <c r="G670" s="17">
        <v>26</v>
      </c>
      <c r="H670" s="88">
        <v>107</v>
      </c>
      <c r="I670" s="89"/>
      <c r="J670" s="89"/>
      <c r="K670" s="89"/>
      <c r="L670" s="89"/>
      <c r="M670" s="90">
        <f>I670-K670</f>
        <v>0</v>
      </c>
      <c r="N670" s="4" t="str">
        <f>IF(ISERROR(K670/I670),"",K670/I670)</f>
        <v/>
      </c>
      <c r="O670" s="91">
        <f>I670/E670</f>
        <v>0</v>
      </c>
      <c r="P670" s="91">
        <f>K670/E670</f>
        <v>0</v>
      </c>
      <c r="Q670" s="79">
        <v>3</v>
      </c>
      <c r="R670" s="79">
        <v>2</v>
      </c>
      <c r="S670" s="79" t="s">
        <v>72</v>
      </c>
      <c r="T670" s="5" t="s">
        <v>161</v>
      </c>
      <c r="U670" s="9"/>
      <c r="W670" s="86">
        <f t="shared" si="494"/>
        <v>108.9</v>
      </c>
      <c r="X670" s="87">
        <f t="shared" si="494"/>
        <v>33</v>
      </c>
      <c r="Y670" s="92">
        <f t="shared" si="495"/>
        <v>107</v>
      </c>
      <c r="Z670" s="90">
        <f t="shared" si="495"/>
        <v>0</v>
      </c>
      <c r="AA670" s="90">
        <f>K670</f>
        <v>0</v>
      </c>
      <c r="AB670" s="90">
        <f t="shared" si="496"/>
        <v>0</v>
      </c>
      <c r="AC670" s="4" t="str">
        <f t="shared" si="496"/>
        <v/>
      </c>
      <c r="AD670" s="91">
        <f t="shared" si="496"/>
        <v>0</v>
      </c>
      <c r="AE670" s="79" t="str">
        <f>S670</f>
        <v>계</v>
      </c>
      <c r="AF670" s="79" t="str">
        <f>Q670&amp;"/"&amp;R670</f>
        <v>3/2</v>
      </c>
      <c r="AH670" s="20" t="str">
        <f t="shared" si="476"/>
        <v>운중동 산운9단지노블랜드</v>
      </c>
      <c r="AI670" s="87">
        <f t="shared" si="477"/>
        <v>33</v>
      </c>
      <c r="AJ670" s="79" t="str">
        <f>IF(AI670="","",$AJ$2)</f>
        <v>A-</v>
      </c>
      <c r="AK670" s="79" t="s">
        <v>13</v>
      </c>
      <c r="AL670" s="79" t="s">
        <v>62</v>
      </c>
      <c r="AM670" s="79" t="s">
        <v>63</v>
      </c>
      <c r="AN670" s="79" t="str">
        <f>IF(AI670="","",$AN$2)</f>
        <v>C</v>
      </c>
      <c r="AO670" s="79" t="str">
        <f>IF(N670="","",IF(N670&gt;=$AO$1/100,"O","X"))</f>
        <v/>
      </c>
      <c r="AP670" s="79" t="str">
        <f>IF(I670="","",IF(I670&lt;=$AP$1,"O","X"))</f>
        <v/>
      </c>
      <c r="AQ670" s="79" t="str">
        <f>IF(O670="","",IF(O670&lt;=$AQ$1,"O","X"))</f>
        <v>O</v>
      </c>
      <c r="AR670" s="79" t="str">
        <f>IF(M670="","",IF(M670&lt;=$AR$1,"O","X"))</f>
        <v>O</v>
      </c>
      <c r="AS670" s="79" t="s">
        <v>2</v>
      </c>
      <c r="AT670" s="79" t="str">
        <f>IF(OR(F670="",AI670=""),"",IF(AND((F670&lt;=85),(AI670&gt;=15)),"O","X"))</f>
        <v>O</v>
      </c>
      <c r="AU670" s="79" t="str">
        <f>IF(C670="","",IF(C670&gt;=$AU$1,"O","X"))</f>
        <v>X</v>
      </c>
      <c r="AV670" s="79" t="str">
        <f>IF(AO670="","",IF(AND(AO670="O",AP670="O",AR670="O",AT670="O",AU670="O"),"후보","X"))</f>
        <v/>
      </c>
    </row>
    <row r="671" spans="1:48" s="37" customFormat="1" ht="12" x14ac:dyDescent="0.3">
      <c r="A671" s="74" t="s">
        <v>2202</v>
      </c>
      <c r="B671" s="75" t="s">
        <v>2203</v>
      </c>
      <c r="C671" s="85">
        <v>266</v>
      </c>
      <c r="D671" s="86">
        <v>109</v>
      </c>
      <c r="E671" s="87">
        <v>33</v>
      </c>
      <c r="F671" s="86">
        <v>85</v>
      </c>
      <c r="G671" s="17">
        <v>26</v>
      </c>
      <c r="H671" s="88">
        <v>35</v>
      </c>
      <c r="I671" s="89"/>
      <c r="J671" s="89"/>
      <c r="K671" s="89"/>
      <c r="L671" s="89"/>
      <c r="M671" s="90">
        <f>I671-K671</f>
        <v>0</v>
      </c>
      <c r="N671" s="4" t="str">
        <f>IF(ISERROR(K671/I671),"",K671/I671)</f>
        <v/>
      </c>
      <c r="O671" s="91">
        <f>I671/E671</f>
        <v>0</v>
      </c>
      <c r="P671" s="91">
        <f>K671/E671</f>
        <v>0</v>
      </c>
      <c r="Q671" s="79">
        <v>3</v>
      </c>
      <c r="R671" s="79">
        <v>2</v>
      </c>
      <c r="S671" s="79" t="s">
        <v>72</v>
      </c>
      <c r="T671" s="5" t="s">
        <v>162</v>
      </c>
      <c r="U671" s="9"/>
      <c r="W671" s="86">
        <f t="shared" si="494"/>
        <v>109</v>
      </c>
      <c r="X671" s="87">
        <f t="shared" si="494"/>
        <v>33</v>
      </c>
      <c r="Y671" s="92">
        <f t="shared" si="495"/>
        <v>35</v>
      </c>
      <c r="Z671" s="90">
        <f t="shared" si="495"/>
        <v>0</v>
      </c>
      <c r="AA671" s="90">
        <f>K671</f>
        <v>0</v>
      </c>
      <c r="AB671" s="90">
        <f t="shared" si="496"/>
        <v>0</v>
      </c>
      <c r="AC671" s="4" t="str">
        <f t="shared" si="496"/>
        <v/>
      </c>
      <c r="AD671" s="91">
        <f t="shared" si="496"/>
        <v>0</v>
      </c>
      <c r="AE671" s="79" t="str">
        <f>S671</f>
        <v>계</v>
      </c>
      <c r="AF671" s="79" t="str">
        <f>Q671&amp;"/"&amp;R671</f>
        <v>3/2</v>
      </c>
      <c r="AH671" s="20" t="str">
        <f t="shared" si="476"/>
        <v>운중동 산운9단지노블랜드</v>
      </c>
      <c r="AI671" s="87">
        <f t="shared" si="477"/>
        <v>33</v>
      </c>
      <c r="AJ671" s="79" t="str">
        <f>IF(AI671="","",$AJ$2)</f>
        <v>A-</v>
      </c>
      <c r="AK671" s="79" t="s">
        <v>13</v>
      </c>
      <c r="AL671" s="79" t="s">
        <v>62</v>
      </c>
      <c r="AM671" s="79" t="s">
        <v>63</v>
      </c>
      <c r="AN671" s="79" t="str">
        <f>IF(AI671="","",$AN$2)</f>
        <v>C</v>
      </c>
      <c r="AO671" s="79" t="str">
        <f>IF(N671="","",IF(N671&gt;=$AO$1/100,"O","X"))</f>
        <v/>
      </c>
      <c r="AP671" s="79" t="str">
        <f>IF(I671="","",IF(I671&lt;=$AP$1,"O","X"))</f>
        <v/>
      </c>
      <c r="AQ671" s="79" t="str">
        <f>IF(O671="","",IF(O671&lt;=$AQ$1,"O","X"))</f>
        <v>O</v>
      </c>
      <c r="AR671" s="79" t="str">
        <f>IF(M671="","",IF(M671&lt;=$AR$1,"O","X"))</f>
        <v>O</v>
      </c>
      <c r="AS671" s="79" t="s">
        <v>2</v>
      </c>
      <c r="AT671" s="79" t="str">
        <f>IF(OR(F671="",AI671=""),"",IF(AND((F671&lt;=85),(AI671&gt;=15)),"O","X"))</f>
        <v>O</v>
      </c>
      <c r="AU671" s="79" t="str">
        <f>IF(C671="","",IF(C671&gt;=$AU$1,"O","X"))</f>
        <v>X</v>
      </c>
      <c r="AV671" s="79" t="str">
        <f>IF(AO671="","",IF(AND(AO671="O",AP671="O",AR671="O",AT671="O",AU671="O"),"후보","X"))</f>
        <v/>
      </c>
    </row>
    <row r="672" spans="1:48" s="37" customFormat="1" ht="12" x14ac:dyDescent="0.3">
      <c r="A672" s="74" t="s">
        <v>2205</v>
      </c>
      <c r="B672" s="75" t="s">
        <v>2206</v>
      </c>
      <c r="C672" s="85">
        <v>504</v>
      </c>
      <c r="D672" s="86">
        <v>72.2</v>
      </c>
      <c r="E672" s="87">
        <v>22</v>
      </c>
      <c r="F672" s="86">
        <v>51.2</v>
      </c>
      <c r="G672" s="17">
        <v>15</v>
      </c>
      <c r="H672" s="88">
        <v>52</v>
      </c>
      <c r="I672" s="89"/>
      <c r="J672" s="89"/>
      <c r="K672" s="89"/>
      <c r="L672" s="89"/>
      <c r="M672" s="90">
        <f t="shared" ref="M672:M677" si="497">I672-K672</f>
        <v>0</v>
      </c>
      <c r="N672" s="4" t="str">
        <f t="shared" ref="N672:N677" si="498">IF(ISERROR(K672/I672),"",K672/I672)</f>
        <v/>
      </c>
      <c r="O672" s="91">
        <f t="shared" ref="O672:O677" si="499">I672/E672</f>
        <v>0</v>
      </c>
      <c r="P672" s="91">
        <f t="shared" ref="P672:P677" si="500">K672/E672</f>
        <v>0</v>
      </c>
      <c r="Q672" s="79">
        <v>2</v>
      </c>
      <c r="R672" s="79">
        <v>1</v>
      </c>
      <c r="S672" s="79" t="s">
        <v>61</v>
      </c>
      <c r="T672" s="5" t="s">
        <v>307</v>
      </c>
      <c r="U672" s="9"/>
      <c r="W672" s="86">
        <f t="shared" si="494"/>
        <v>72.2</v>
      </c>
      <c r="X672" s="87">
        <f t="shared" si="494"/>
        <v>22</v>
      </c>
      <c r="Y672" s="92">
        <f t="shared" si="495"/>
        <v>52</v>
      </c>
      <c r="Z672" s="90">
        <f t="shared" si="495"/>
        <v>0</v>
      </c>
      <c r="AA672" s="90">
        <f t="shared" ref="AA672:AA677" si="501">K672</f>
        <v>0</v>
      </c>
      <c r="AB672" s="90">
        <f t="shared" si="496"/>
        <v>0</v>
      </c>
      <c r="AC672" s="4" t="str">
        <f t="shared" si="496"/>
        <v/>
      </c>
      <c r="AD672" s="91">
        <f t="shared" si="496"/>
        <v>0</v>
      </c>
      <c r="AE672" s="79" t="str">
        <f t="shared" ref="AE672:AE677" si="502">S672</f>
        <v>복</v>
      </c>
      <c r="AF672" s="79" t="str">
        <f t="shared" ref="AF672:AF677" si="503">Q672&amp;"/"&amp;R672</f>
        <v>2/1</v>
      </c>
      <c r="AH672" s="20" t="str">
        <f t="shared" si="476"/>
        <v>운중동 산운11단지휴먼시아</v>
      </c>
      <c r="AI672" s="87">
        <f t="shared" si="477"/>
        <v>22</v>
      </c>
      <c r="AJ672" s="79" t="str">
        <f t="shared" ref="AJ672:AJ677" si="504">IF(AI672="","",$AJ$2)</f>
        <v>A-</v>
      </c>
      <c r="AK672" s="79" t="s">
        <v>13</v>
      </c>
      <c r="AL672" s="79" t="s">
        <v>62</v>
      </c>
      <c r="AM672" s="79" t="s">
        <v>63</v>
      </c>
      <c r="AN672" s="79" t="str">
        <f t="shared" ref="AN672:AN677" si="505">IF(AI672="","",$AN$2)</f>
        <v>C</v>
      </c>
      <c r="AO672" s="79" t="str">
        <f t="shared" ref="AO672:AO677" si="506">IF(N672="","",IF(N672&gt;=$AO$1/100,"O","X"))</f>
        <v/>
      </c>
      <c r="AP672" s="79" t="str">
        <f t="shared" ref="AP672:AP677" si="507">IF(I672="","",IF(I672&lt;=$AP$1,"O","X"))</f>
        <v/>
      </c>
      <c r="AQ672" s="79" t="str">
        <f t="shared" ref="AQ672:AQ677" si="508">IF(O672="","",IF(O672&lt;=$AQ$1,"O","X"))</f>
        <v>O</v>
      </c>
      <c r="AR672" s="79" t="str">
        <f t="shared" ref="AR672:AR677" si="509">IF(M672="","",IF(M672&lt;=$AR$1,"O","X"))</f>
        <v>O</v>
      </c>
      <c r="AS672" s="79" t="s">
        <v>2</v>
      </c>
      <c r="AT672" s="79" t="str">
        <f t="shared" ref="AT672:AT677" si="510">IF(OR(F672="",AI672=""),"",IF(AND((F672&lt;=85),(AI672&gt;=15)),"O","X"))</f>
        <v>O</v>
      </c>
      <c r="AU672" s="79" t="str">
        <f t="shared" ref="AU672:AU677" si="511">IF(C672="","",IF(C672&gt;=$AU$1,"O","X"))</f>
        <v>O</v>
      </c>
      <c r="AV672" s="79" t="str">
        <f t="shared" ref="AV672:AV677" si="512">IF(AO672="","",IF(AND(AO672="O",AP672="O",AR672="O",AT672="O",AU672="O"),"후보","X"))</f>
        <v/>
      </c>
    </row>
    <row r="673" spans="1:48" s="37" customFormat="1" ht="12" x14ac:dyDescent="0.3">
      <c r="A673" s="74" t="s">
        <v>2205</v>
      </c>
      <c r="B673" s="75" t="s">
        <v>2206</v>
      </c>
      <c r="C673" s="85">
        <v>504</v>
      </c>
      <c r="D673" s="86">
        <v>72.2</v>
      </c>
      <c r="E673" s="87">
        <v>22</v>
      </c>
      <c r="F673" s="86">
        <v>51.1</v>
      </c>
      <c r="G673" s="17">
        <v>15</v>
      </c>
      <c r="H673" s="88">
        <v>52</v>
      </c>
      <c r="I673" s="89"/>
      <c r="J673" s="89"/>
      <c r="K673" s="89"/>
      <c r="L673" s="89"/>
      <c r="M673" s="90">
        <f t="shared" si="497"/>
        <v>0</v>
      </c>
      <c r="N673" s="4" t="str">
        <f t="shared" si="498"/>
        <v/>
      </c>
      <c r="O673" s="91">
        <f t="shared" si="499"/>
        <v>0</v>
      </c>
      <c r="P673" s="91">
        <f t="shared" si="500"/>
        <v>0</v>
      </c>
      <c r="Q673" s="79">
        <v>2</v>
      </c>
      <c r="R673" s="79">
        <v>1</v>
      </c>
      <c r="S673" s="79" t="s">
        <v>61</v>
      </c>
      <c r="T673" s="5" t="s">
        <v>239</v>
      </c>
      <c r="U673" s="9"/>
      <c r="W673" s="86">
        <f t="shared" si="494"/>
        <v>72.2</v>
      </c>
      <c r="X673" s="87">
        <f t="shared" si="494"/>
        <v>22</v>
      </c>
      <c r="Y673" s="92">
        <f t="shared" si="495"/>
        <v>52</v>
      </c>
      <c r="Z673" s="90">
        <f t="shared" si="495"/>
        <v>0</v>
      </c>
      <c r="AA673" s="90">
        <f t="shared" si="501"/>
        <v>0</v>
      </c>
      <c r="AB673" s="90">
        <f t="shared" si="496"/>
        <v>0</v>
      </c>
      <c r="AC673" s="4" t="str">
        <f t="shared" si="496"/>
        <v/>
      </c>
      <c r="AD673" s="91">
        <f t="shared" si="496"/>
        <v>0</v>
      </c>
      <c r="AE673" s="79" t="str">
        <f t="shared" si="502"/>
        <v>복</v>
      </c>
      <c r="AF673" s="79" t="str">
        <f t="shared" si="503"/>
        <v>2/1</v>
      </c>
      <c r="AH673" s="20" t="str">
        <f t="shared" si="476"/>
        <v>운중동 산운11단지휴먼시아</v>
      </c>
      <c r="AI673" s="87">
        <f t="shared" si="477"/>
        <v>22</v>
      </c>
      <c r="AJ673" s="79" t="str">
        <f t="shared" si="504"/>
        <v>A-</v>
      </c>
      <c r="AK673" s="79" t="s">
        <v>13</v>
      </c>
      <c r="AL673" s="79" t="s">
        <v>62</v>
      </c>
      <c r="AM673" s="79" t="s">
        <v>63</v>
      </c>
      <c r="AN673" s="79" t="str">
        <f t="shared" si="505"/>
        <v>C</v>
      </c>
      <c r="AO673" s="79" t="str">
        <f t="shared" si="506"/>
        <v/>
      </c>
      <c r="AP673" s="79" t="str">
        <f t="shared" si="507"/>
        <v/>
      </c>
      <c r="AQ673" s="79" t="str">
        <f t="shared" si="508"/>
        <v>O</v>
      </c>
      <c r="AR673" s="79" t="str">
        <f t="shared" si="509"/>
        <v>O</v>
      </c>
      <c r="AS673" s="79" t="s">
        <v>2</v>
      </c>
      <c r="AT673" s="79" t="str">
        <f t="shared" si="510"/>
        <v>O</v>
      </c>
      <c r="AU673" s="79" t="str">
        <f t="shared" si="511"/>
        <v>O</v>
      </c>
      <c r="AV673" s="79" t="str">
        <f t="shared" si="512"/>
        <v/>
      </c>
    </row>
    <row r="674" spans="1:48" s="37" customFormat="1" ht="12" x14ac:dyDescent="0.3">
      <c r="A674" s="74" t="s">
        <v>1835</v>
      </c>
      <c r="B674" s="75" t="s">
        <v>2206</v>
      </c>
      <c r="C674" s="85">
        <v>504</v>
      </c>
      <c r="D674" s="86">
        <v>72.2</v>
      </c>
      <c r="E674" s="87">
        <v>22</v>
      </c>
      <c r="F674" s="86">
        <v>51.2</v>
      </c>
      <c r="G674" s="17">
        <v>15</v>
      </c>
      <c r="H674" s="88">
        <v>44</v>
      </c>
      <c r="I674" s="89"/>
      <c r="J674" s="89"/>
      <c r="K674" s="89"/>
      <c r="L674" s="89"/>
      <c r="M674" s="90">
        <f t="shared" si="497"/>
        <v>0</v>
      </c>
      <c r="N674" s="4" t="str">
        <f t="shared" si="498"/>
        <v/>
      </c>
      <c r="O674" s="91">
        <f t="shared" si="499"/>
        <v>0</v>
      </c>
      <c r="P674" s="91">
        <f t="shared" si="500"/>
        <v>0</v>
      </c>
      <c r="Q674" s="79">
        <v>2</v>
      </c>
      <c r="R674" s="79">
        <v>1</v>
      </c>
      <c r="S674" s="79" t="s">
        <v>61</v>
      </c>
      <c r="T674" s="5" t="s">
        <v>73</v>
      </c>
      <c r="U674" s="9"/>
      <c r="W674" s="86">
        <f t="shared" ref="W674:X681" si="513">D674</f>
        <v>72.2</v>
      </c>
      <c r="X674" s="87">
        <f t="shared" si="513"/>
        <v>22</v>
      </c>
      <c r="Y674" s="92">
        <f t="shared" ref="Y674:Z681" si="514">H674</f>
        <v>44</v>
      </c>
      <c r="Z674" s="90">
        <f t="shared" si="514"/>
        <v>0</v>
      </c>
      <c r="AA674" s="90">
        <f t="shared" si="501"/>
        <v>0</v>
      </c>
      <c r="AB674" s="90">
        <f t="shared" ref="AB674:AD689" si="515">M674</f>
        <v>0</v>
      </c>
      <c r="AC674" s="4" t="str">
        <f t="shared" si="515"/>
        <v/>
      </c>
      <c r="AD674" s="91">
        <f t="shared" si="515"/>
        <v>0</v>
      </c>
      <c r="AE674" s="79" t="str">
        <f t="shared" si="502"/>
        <v>복</v>
      </c>
      <c r="AF674" s="79" t="str">
        <f t="shared" si="503"/>
        <v>2/1</v>
      </c>
      <c r="AH674" s="20" t="str">
        <f t="shared" si="476"/>
        <v>운중동 산운11단지휴먼시아</v>
      </c>
      <c r="AI674" s="87">
        <f t="shared" si="477"/>
        <v>22</v>
      </c>
      <c r="AJ674" s="79" t="str">
        <f t="shared" si="504"/>
        <v>A-</v>
      </c>
      <c r="AK674" s="79" t="s">
        <v>13</v>
      </c>
      <c r="AL674" s="79" t="s">
        <v>62</v>
      </c>
      <c r="AM674" s="79" t="s">
        <v>63</v>
      </c>
      <c r="AN674" s="79" t="str">
        <f t="shared" si="505"/>
        <v>C</v>
      </c>
      <c r="AO674" s="79" t="str">
        <f t="shared" si="506"/>
        <v/>
      </c>
      <c r="AP674" s="79" t="str">
        <f t="shared" si="507"/>
        <v/>
      </c>
      <c r="AQ674" s="79" t="str">
        <f t="shared" si="508"/>
        <v>O</v>
      </c>
      <c r="AR674" s="79" t="str">
        <f t="shared" si="509"/>
        <v>O</v>
      </c>
      <c r="AS674" s="79" t="s">
        <v>2</v>
      </c>
      <c r="AT674" s="79" t="str">
        <f t="shared" si="510"/>
        <v>O</v>
      </c>
      <c r="AU674" s="79" t="str">
        <f t="shared" si="511"/>
        <v>O</v>
      </c>
      <c r="AV674" s="79" t="str">
        <f t="shared" si="512"/>
        <v/>
      </c>
    </row>
    <row r="675" spans="1:48" s="37" customFormat="1" ht="12" x14ac:dyDescent="0.3">
      <c r="A675" s="74" t="s">
        <v>2205</v>
      </c>
      <c r="B675" s="75" t="s">
        <v>2206</v>
      </c>
      <c r="C675" s="85">
        <v>504</v>
      </c>
      <c r="D675" s="86">
        <v>84.6</v>
      </c>
      <c r="E675" s="87">
        <v>26</v>
      </c>
      <c r="F675" s="86">
        <v>59.8</v>
      </c>
      <c r="G675" s="17">
        <v>18</v>
      </c>
      <c r="H675" s="88">
        <v>199</v>
      </c>
      <c r="I675" s="89"/>
      <c r="J675" s="89"/>
      <c r="K675" s="89"/>
      <c r="L675" s="89"/>
      <c r="M675" s="90">
        <f t="shared" si="497"/>
        <v>0</v>
      </c>
      <c r="N675" s="4" t="str">
        <f t="shared" si="498"/>
        <v/>
      </c>
      <c r="O675" s="91">
        <f t="shared" si="499"/>
        <v>0</v>
      </c>
      <c r="P675" s="91">
        <f t="shared" si="500"/>
        <v>0</v>
      </c>
      <c r="Q675" s="79">
        <v>3</v>
      </c>
      <c r="R675" s="79">
        <v>2</v>
      </c>
      <c r="S675" s="79" t="s">
        <v>72</v>
      </c>
      <c r="T675" s="5" t="s">
        <v>192</v>
      </c>
      <c r="U675" s="9"/>
      <c r="W675" s="86">
        <f t="shared" si="513"/>
        <v>84.6</v>
      </c>
      <c r="X675" s="87">
        <f t="shared" si="513"/>
        <v>26</v>
      </c>
      <c r="Y675" s="92">
        <f t="shared" si="514"/>
        <v>199</v>
      </c>
      <c r="Z675" s="90">
        <f t="shared" si="514"/>
        <v>0</v>
      </c>
      <c r="AA675" s="90">
        <f t="shared" si="501"/>
        <v>0</v>
      </c>
      <c r="AB675" s="90">
        <f t="shared" si="515"/>
        <v>0</v>
      </c>
      <c r="AC675" s="4" t="str">
        <f t="shared" si="515"/>
        <v/>
      </c>
      <c r="AD675" s="91">
        <f t="shared" si="515"/>
        <v>0</v>
      </c>
      <c r="AE675" s="79" t="str">
        <f t="shared" si="502"/>
        <v>계</v>
      </c>
      <c r="AF675" s="79" t="str">
        <f t="shared" si="503"/>
        <v>3/2</v>
      </c>
      <c r="AH675" s="20" t="str">
        <f t="shared" si="476"/>
        <v>운중동 산운11단지휴먼시아</v>
      </c>
      <c r="AI675" s="87">
        <f t="shared" si="477"/>
        <v>26</v>
      </c>
      <c r="AJ675" s="79" t="str">
        <f t="shared" si="504"/>
        <v>A-</v>
      </c>
      <c r="AK675" s="79" t="s">
        <v>13</v>
      </c>
      <c r="AL675" s="79" t="s">
        <v>62</v>
      </c>
      <c r="AM675" s="79" t="s">
        <v>63</v>
      </c>
      <c r="AN675" s="79" t="str">
        <f t="shared" si="505"/>
        <v>C</v>
      </c>
      <c r="AO675" s="79" t="str">
        <f t="shared" si="506"/>
        <v/>
      </c>
      <c r="AP675" s="79" t="str">
        <f t="shared" si="507"/>
        <v/>
      </c>
      <c r="AQ675" s="79" t="str">
        <f t="shared" si="508"/>
        <v>O</v>
      </c>
      <c r="AR675" s="79" t="str">
        <f t="shared" si="509"/>
        <v>O</v>
      </c>
      <c r="AS675" s="79" t="s">
        <v>2</v>
      </c>
      <c r="AT675" s="79" t="str">
        <f t="shared" si="510"/>
        <v>O</v>
      </c>
      <c r="AU675" s="79" t="str">
        <f t="shared" si="511"/>
        <v>O</v>
      </c>
      <c r="AV675" s="79" t="str">
        <f t="shared" si="512"/>
        <v/>
      </c>
    </row>
    <row r="676" spans="1:48" s="37" customFormat="1" ht="12" x14ac:dyDescent="0.3">
      <c r="A676" s="74" t="s">
        <v>2207</v>
      </c>
      <c r="B676" s="75" t="s">
        <v>2208</v>
      </c>
      <c r="C676" s="85">
        <v>504</v>
      </c>
      <c r="D676" s="86">
        <v>84.5</v>
      </c>
      <c r="E676" s="87">
        <v>26</v>
      </c>
      <c r="F676" s="86">
        <v>59.9</v>
      </c>
      <c r="G676" s="17">
        <v>18</v>
      </c>
      <c r="H676" s="88">
        <v>141</v>
      </c>
      <c r="I676" s="89"/>
      <c r="J676" s="89"/>
      <c r="K676" s="89"/>
      <c r="L676" s="89"/>
      <c r="M676" s="90">
        <f t="shared" si="497"/>
        <v>0</v>
      </c>
      <c r="N676" s="4" t="str">
        <f t="shared" si="498"/>
        <v/>
      </c>
      <c r="O676" s="91">
        <f t="shared" si="499"/>
        <v>0</v>
      </c>
      <c r="P676" s="91">
        <f t="shared" si="500"/>
        <v>0</v>
      </c>
      <c r="Q676" s="79">
        <v>3</v>
      </c>
      <c r="R676" s="79">
        <v>2</v>
      </c>
      <c r="S676" s="79" t="s">
        <v>72</v>
      </c>
      <c r="T676" s="5" t="s">
        <v>279</v>
      </c>
      <c r="U676" s="9"/>
      <c r="W676" s="86">
        <f t="shared" si="513"/>
        <v>84.5</v>
      </c>
      <c r="X676" s="87">
        <f t="shared" si="513"/>
        <v>26</v>
      </c>
      <c r="Y676" s="92">
        <f t="shared" si="514"/>
        <v>141</v>
      </c>
      <c r="Z676" s="90">
        <f t="shared" si="514"/>
        <v>0</v>
      </c>
      <c r="AA676" s="90">
        <f t="shared" si="501"/>
        <v>0</v>
      </c>
      <c r="AB676" s="90">
        <f t="shared" si="515"/>
        <v>0</v>
      </c>
      <c r="AC676" s="4" t="str">
        <f t="shared" si="515"/>
        <v/>
      </c>
      <c r="AD676" s="91">
        <f t="shared" si="515"/>
        <v>0</v>
      </c>
      <c r="AE676" s="79" t="str">
        <f t="shared" si="502"/>
        <v>계</v>
      </c>
      <c r="AF676" s="79" t="str">
        <f t="shared" si="503"/>
        <v>3/2</v>
      </c>
      <c r="AH676" s="20" t="str">
        <f t="shared" si="476"/>
        <v>운중동 산운11단지휴먼시아</v>
      </c>
      <c r="AI676" s="87">
        <f t="shared" si="477"/>
        <v>26</v>
      </c>
      <c r="AJ676" s="79" t="str">
        <f t="shared" si="504"/>
        <v>A-</v>
      </c>
      <c r="AK676" s="79" t="s">
        <v>13</v>
      </c>
      <c r="AL676" s="79" t="s">
        <v>62</v>
      </c>
      <c r="AM676" s="79" t="s">
        <v>63</v>
      </c>
      <c r="AN676" s="79" t="str">
        <f t="shared" si="505"/>
        <v>C</v>
      </c>
      <c r="AO676" s="79" t="str">
        <f t="shared" si="506"/>
        <v/>
      </c>
      <c r="AP676" s="79" t="str">
        <f t="shared" si="507"/>
        <v/>
      </c>
      <c r="AQ676" s="79" t="str">
        <f t="shared" si="508"/>
        <v>O</v>
      </c>
      <c r="AR676" s="79" t="str">
        <f t="shared" si="509"/>
        <v>O</v>
      </c>
      <c r="AS676" s="79" t="s">
        <v>2</v>
      </c>
      <c r="AT676" s="79" t="str">
        <f t="shared" si="510"/>
        <v>O</v>
      </c>
      <c r="AU676" s="79" t="str">
        <f t="shared" si="511"/>
        <v>O</v>
      </c>
      <c r="AV676" s="79" t="str">
        <f t="shared" si="512"/>
        <v/>
      </c>
    </row>
    <row r="677" spans="1:48" s="37" customFormat="1" ht="12" x14ac:dyDescent="0.3">
      <c r="A677" s="74" t="s">
        <v>2209</v>
      </c>
      <c r="B677" s="75" t="s">
        <v>2210</v>
      </c>
      <c r="C677" s="85">
        <v>504</v>
      </c>
      <c r="D677" s="86">
        <v>84.6</v>
      </c>
      <c r="E677" s="87">
        <v>26</v>
      </c>
      <c r="F677" s="86">
        <v>59.8</v>
      </c>
      <c r="G677" s="17">
        <v>18</v>
      </c>
      <c r="H677" s="88">
        <v>16</v>
      </c>
      <c r="I677" s="89"/>
      <c r="J677" s="89"/>
      <c r="K677" s="89"/>
      <c r="L677" s="89"/>
      <c r="M677" s="90">
        <f t="shared" si="497"/>
        <v>0</v>
      </c>
      <c r="N677" s="4" t="str">
        <f t="shared" si="498"/>
        <v/>
      </c>
      <c r="O677" s="91">
        <f t="shared" si="499"/>
        <v>0</v>
      </c>
      <c r="P677" s="91">
        <f t="shared" si="500"/>
        <v>0</v>
      </c>
      <c r="Q677" s="79">
        <v>3</v>
      </c>
      <c r="R677" s="79">
        <v>2</v>
      </c>
      <c r="S677" s="79" t="s">
        <v>72</v>
      </c>
      <c r="T677" s="5" t="s">
        <v>308</v>
      </c>
      <c r="U677" s="9"/>
      <c r="W677" s="86">
        <f t="shared" si="513"/>
        <v>84.6</v>
      </c>
      <c r="X677" s="87">
        <f t="shared" si="513"/>
        <v>26</v>
      </c>
      <c r="Y677" s="92">
        <f t="shared" si="514"/>
        <v>16</v>
      </c>
      <c r="Z677" s="90">
        <f t="shared" si="514"/>
        <v>0</v>
      </c>
      <c r="AA677" s="90">
        <f t="shared" si="501"/>
        <v>0</v>
      </c>
      <c r="AB677" s="90">
        <f t="shared" si="515"/>
        <v>0</v>
      </c>
      <c r="AC677" s="4" t="str">
        <f t="shared" si="515"/>
        <v/>
      </c>
      <c r="AD677" s="91">
        <f t="shared" si="515"/>
        <v>0</v>
      </c>
      <c r="AE677" s="79" t="str">
        <f t="shared" si="502"/>
        <v>계</v>
      </c>
      <c r="AF677" s="79" t="str">
        <f t="shared" si="503"/>
        <v>3/2</v>
      </c>
      <c r="AH677" s="20" t="str">
        <f t="shared" si="476"/>
        <v>운중동 산운11단지휴먼시아</v>
      </c>
      <c r="AI677" s="87">
        <f t="shared" si="477"/>
        <v>26</v>
      </c>
      <c r="AJ677" s="79" t="str">
        <f t="shared" si="504"/>
        <v>A-</v>
      </c>
      <c r="AK677" s="79" t="s">
        <v>13</v>
      </c>
      <c r="AL677" s="79" t="s">
        <v>62</v>
      </c>
      <c r="AM677" s="79" t="s">
        <v>63</v>
      </c>
      <c r="AN677" s="79" t="str">
        <f t="shared" si="505"/>
        <v>C</v>
      </c>
      <c r="AO677" s="79" t="str">
        <f t="shared" si="506"/>
        <v/>
      </c>
      <c r="AP677" s="79" t="str">
        <f t="shared" si="507"/>
        <v/>
      </c>
      <c r="AQ677" s="79" t="str">
        <f t="shared" si="508"/>
        <v>O</v>
      </c>
      <c r="AR677" s="79" t="str">
        <f t="shared" si="509"/>
        <v>O</v>
      </c>
      <c r="AS677" s="79" t="s">
        <v>2</v>
      </c>
      <c r="AT677" s="79" t="str">
        <f t="shared" si="510"/>
        <v>O</v>
      </c>
      <c r="AU677" s="79" t="str">
        <f t="shared" si="511"/>
        <v>O</v>
      </c>
      <c r="AV677" s="79" t="str">
        <f t="shared" si="512"/>
        <v/>
      </c>
    </row>
    <row r="678" spans="1:48" s="37" customFormat="1" ht="12" x14ac:dyDescent="0.3">
      <c r="A678" s="74" t="s">
        <v>2211</v>
      </c>
      <c r="B678" s="75" t="s">
        <v>2212</v>
      </c>
      <c r="C678" s="85">
        <v>268</v>
      </c>
      <c r="D678" s="86">
        <v>108</v>
      </c>
      <c r="E678" s="87">
        <v>33</v>
      </c>
      <c r="F678" s="86">
        <v>84.9</v>
      </c>
      <c r="G678" s="17">
        <v>26</v>
      </c>
      <c r="H678" s="88">
        <v>53</v>
      </c>
      <c r="I678" s="89"/>
      <c r="J678" s="89"/>
      <c r="K678" s="89"/>
      <c r="L678" s="89"/>
      <c r="M678" s="90">
        <f>I678-K678</f>
        <v>0</v>
      </c>
      <c r="N678" s="4" t="str">
        <f>IF(ISERROR(K678/I678),"",K678/I678)</f>
        <v/>
      </c>
      <c r="O678" s="91">
        <f>I678/E678</f>
        <v>0</v>
      </c>
      <c r="P678" s="91">
        <f>K678/E678</f>
        <v>0</v>
      </c>
      <c r="Q678" s="79">
        <v>3</v>
      </c>
      <c r="R678" s="79">
        <v>2</v>
      </c>
      <c r="S678" s="79" t="s">
        <v>72</v>
      </c>
      <c r="T678" s="5" t="s">
        <v>281</v>
      </c>
      <c r="U678" s="9"/>
      <c r="W678" s="86">
        <f t="shared" si="513"/>
        <v>108</v>
      </c>
      <c r="X678" s="87">
        <f t="shared" si="513"/>
        <v>33</v>
      </c>
      <c r="Y678" s="92">
        <f t="shared" si="514"/>
        <v>53</v>
      </c>
      <c r="Z678" s="90">
        <f t="shared" si="514"/>
        <v>0</v>
      </c>
      <c r="AA678" s="90">
        <f>K678</f>
        <v>0</v>
      </c>
      <c r="AB678" s="90">
        <f t="shared" si="515"/>
        <v>0</v>
      </c>
      <c r="AC678" s="4" t="str">
        <f t="shared" si="515"/>
        <v/>
      </c>
      <c r="AD678" s="91">
        <f t="shared" si="515"/>
        <v>0</v>
      </c>
      <c r="AE678" s="79" t="str">
        <f>S678</f>
        <v>계</v>
      </c>
      <c r="AF678" s="79" t="str">
        <f>Q678&amp;"/"&amp;R678</f>
        <v>3/2</v>
      </c>
      <c r="AH678" s="20" t="str">
        <f t="shared" si="476"/>
        <v>운중동 산운5단지필하우스</v>
      </c>
      <c r="AI678" s="87">
        <f t="shared" si="477"/>
        <v>33</v>
      </c>
      <c r="AJ678" s="79" t="str">
        <f>IF(AI678="","",$AJ$2)</f>
        <v>A-</v>
      </c>
      <c r="AK678" s="79" t="s">
        <v>13</v>
      </c>
      <c r="AL678" s="79" t="s">
        <v>62</v>
      </c>
      <c r="AM678" s="79" t="s">
        <v>63</v>
      </c>
      <c r="AN678" s="79" t="str">
        <f>IF(AI678="","",$AN$2)</f>
        <v>C</v>
      </c>
      <c r="AO678" s="79" t="str">
        <f>IF(N678="","",IF(N678&gt;=$AO$1/100,"O","X"))</f>
        <v/>
      </c>
      <c r="AP678" s="79" t="str">
        <f>IF(I678="","",IF(I678&lt;=$AP$1,"O","X"))</f>
        <v/>
      </c>
      <c r="AQ678" s="79" t="str">
        <f>IF(O678="","",IF(O678&lt;=$AQ$1,"O","X"))</f>
        <v>O</v>
      </c>
      <c r="AR678" s="79" t="str">
        <f>IF(M678="","",IF(M678&lt;=$AR$1,"O","X"))</f>
        <v>O</v>
      </c>
      <c r="AS678" s="79" t="s">
        <v>2</v>
      </c>
      <c r="AT678" s="79" t="str">
        <f>IF(OR(F678="",AI678=""),"",IF(AND((F678&lt;=85),(AI678&gt;=15)),"O","X"))</f>
        <v>O</v>
      </c>
      <c r="AU678" s="79" t="str">
        <f>IF(C678="","",IF(C678&gt;=$AU$1,"O","X"))</f>
        <v>X</v>
      </c>
      <c r="AV678" s="79" t="str">
        <f>IF(AO678="","",IF(AND(AO678="O",AP678="O",AR678="O",AT678="O",AU678="O"),"후보","X"))</f>
        <v/>
      </c>
    </row>
    <row r="679" spans="1:48" s="37" customFormat="1" ht="12" x14ac:dyDescent="0.3">
      <c r="A679" s="74" t="s">
        <v>2213</v>
      </c>
      <c r="B679" s="75" t="s">
        <v>2212</v>
      </c>
      <c r="C679" s="85">
        <v>268</v>
      </c>
      <c r="D679" s="86">
        <v>108.1</v>
      </c>
      <c r="E679" s="87">
        <v>33</v>
      </c>
      <c r="F679" s="86">
        <v>84.8</v>
      </c>
      <c r="G679" s="17">
        <v>26</v>
      </c>
      <c r="H679" s="88">
        <v>53</v>
      </c>
      <c r="I679" s="89"/>
      <c r="J679" s="89"/>
      <c r="K679" s="89"/>
      <c r="L679" s="89"/>
      <c r="M679" s="90">
        <f>I679-K679</f>
        <v>0</v>
      </c>
      <c r="N679" s="4" t="str">
        <f>IF(ISERROR(K679/I679),"",K679/I679)</f>
        <v/>
      </c>
      <c r="O679" s="91">
        <f>I679/E679</f>
        <v>0</v>
      </c>
      <c r="P679" s="91">
        <f>K679/E679</f>
        <v>0</v>
      </c>
      <c r="Q679" s="79">
        <v>3</v>
      </c>
      <c r="R679" s="79">
        <v>2</v>
      </c>
      <c r="S679" s="79" t="s">
        <v>72</v>
      </c>
      <c r="T679" s="5" t="s">
        <v>162</v>
      </c>
      <c r="U679" s="9"/>
      <c r="W679" s="86">
        <f t="shared" si="513"/>
        <v>108.1</v>
      </c>
      <c r="X679" s="87">
        <f t="shared" si="513"/>
        <v>33</v>
      </c>
      <c r="Y679" s="92">
        <f t="shared" si="514"/>
        <v>53</v>
      </c>
      <c r="Z679" s="90">
        <f t="shared" si="514"/>
        <v>0</v>
      </c>
      <c r="AA679" s="90">
        <f>K679</f>
        <v>0</v>
      </c>
      <c r="AB679" s="90">
        <f t="shared" si="515"/>
        <v>0</v>
      </c>
      <c r="AC679" s="4" t="str">
        <f t="shared" si="515"/>
        <v/>
      </c>
      <c r="AD679" s="91">
        <f t="shared" si="515"/>
        <v>0</v>
      </c>
      <c r="AE679" s="79" t="str">
        <f>S679</f>
        <v>계</v>
      </c>
      <c r="AF679" s="79" t="str">
        <f>Q679&amp;"/"&amp;R679</f>
        <v>3/2</v>
      </c>
      <c r="AH679" s="20" t="str">
        <f t="shared" si="476"/>
        <v>운중동 산운5단지필하우스</v>
      </c>
      <c r="AI679" s="87">
        <f t="shared" si="477"/>
        <v>33</v>
      </c>
      <c r="AJ679" s="79" t="str">
        <f>IF(AI679="","",$AJ$2)</f>
        <v>A-</v>
      </c>
      <c r="AK679" s="79" t="s">
        <v>13</v>
      </c>
      <c r="AL679" s="79" t="s">
        <v>62</v>
      </c>
      <c r="AM679" s="79" t="s">
        <v>63</v>
      </c>
      <c r="AN679" s="79" t="str">
        <f>IF(AI679="","",$AN$2)</f>
        <v>C</v>
      </c>
      <c r="AO679" s="79" t="str">
        <f>IF(N679="","",IF(N679&gt;=$AO$1/100,"O","X"))</f>
        <v/>
      </c>
      <c r="AP679" s="79" t="str">
        <f>IF(I679="","",IF(I679&lt;=$AP$1,"O","X"))</f>
        <v/>
      </c>
      <c r="AQ679" s="79" t="str">
        <f>IF(O679="","",IF(O679&lt;=$AQ$1,"O","X"))</f>
        <v>O</v>
      </c>
      <c r="AR679" s="79" t="str">
        <f>IF(M679="","",IF(M679&lt;=$AR$1,"O","X"))</f>
        <v>O</v>
      </c>
      <c r="AS679" s="79" t="s">
        <v>2</v>
      </c>
      <c r="AT679" s="79" t="str">
        <f>IF(OR(F679="",AI679=""),"",IF(AND((F679&lt;=85),(AI679&gt;=15)),"O","X"))</f>
        <v>O</v>
      </c>
      <c r="AU679" s="79" t="str">
        <f>IF(C679="","",IF(C679&gt;=$AU$1,"O","X"))</f>
        <v>X</v>
      </c>
      <c r="AV679" s="79" t="str">
        <f>IF(AO679="","",IF(AND(AO679="O",AP679="O",AR679="O",AT679="O",AU679="O"),"후보","X"))</f>
        <v/>
      </c>
    </row>
    <row r="680" spans="1:48" s="37" customFormat="1" ht="12" x14ac:dyDescent="0.3">
      <c r="A680" s="74" t="s">
        <v>2211</v>
      </c>
      <c r="B680" s="75" t="s">
        <v>1831</v>
      </c>
      <c r="C680" s="85">
        <v>268</v>
      </c>
      <c r="D680" s="86">
        <v>108.2</v>
      </c>
      <c r="E680" s="87">
        <v>33</v>
      </c>
      <c r="F680" s="86">
        <v>84.8</v>
      </c>
      <c r="G680" s="17">
        <v>26</v>
      </c>
      <c r="H680" s="88">
        <v>50</v>
      </c>
      <c r="I680" s="89"/>
      <c r="J680" s="89"/>
      <c r="K680" s="89"/>
      <c r="L680" s="89"/>
      <c r="M680" s="90">
        <f>I680-K680</f>
        <v>0</v>
      </c>
      <c r="N680" s="4" t="str">
        <f>IF(ISERROR(K680/I680),"",K680/I680)</f>
        <v/>
      </c>
      <c r="O680" s="91">
        <f>I680/E680</f>
        <v>0</v>
      </c>
      <c r="P680" s="91">
        <f>K680/E680</f>
        <v>0</v>
      </c>
      <c r="Q680" s="79">
        <v>3</v>
      </c>
      <c r="R680" s="79">
        <v>2</v>
      </c>
      <c r="S680" s="79" t="s">
        <v>72</v>
      </c>
      <c r="T680" s="5" t="s">
        <v>309</v>
      </c>
      <c r="U680" s="9"/>
      <c r="W680" s="86">
        <f t="shared" si="513"/>
        <v>108.2</v>
      </c>
      <c r="X680" s="87">
        <f t="shared" si="513"/>
        <v>33</v>
      </c>
      <c r="Y680" s="92">
        <f t="shared" si="514"/>
        <v>50</v>
      </c>
      <c r="Z680" s="90">
        <f t="shared" si="514"/>
        <v>0</v>
      </c>
      <c r="AA680" s="90">
        <f>K680</f>
        <v>0</v>
      </c>
      <c r="AB680" s="90">
        <f t="shared" si="515"/>
        <v>0</v>
      </c>
      <c r="AC680" s="4" t="str">
        <f t="shared" si="515"/>
        <v/>
      </c>
      <c r="AD680" s="91">
        <f t="shared" si="515"/>
        <v>0</v>
      </c>
      <c r="AE680" s="79" t="str">
        <f>S680</f>
        <v>계</v>
      </c>
      <c r="AF680" s="79" t="str">
        <f>Q680&amp;"/"&amp;R680</f>
        <v>3/2</v>
      </c>
      <c r="AH680" s="20" t="str">
        <f t="shared" si="476"/>
        <v>운중동 산운5단지필하우스</v>
      </c>
      <c r="AI680" s="87">
        <f t="shared" si="477"/>
        <v>33</v>
      </c>
      <c r="AJ680" s="79" t="str">
        <f>IF(AI680="","",$AJ$2)</f>
        <v>A-</v>
      </c>
      <c r="AK680" s="79" t="s">
        <v>13</v>
      </c>
      <c r="AL680" s="79" t="s">
        <v>62</v>
      </c>
      <c r="AM680" s="79" t="s">
        <v>63</v>
      </c>
      <c r="AN680" s="79" t="str">
        <f>IF(AI680="","",$AN$2)</f>
        <v>C</v>
      </c>
      <c r="AO680" s="79" t="str">
        <f>IF(N680="","",IF(N680&gt;=$AO$1/100,"O","X"))</f>
        <v/>
      </c>
      <c r="AP680" s="79" t="str">
        <f>IF(I680="","",IF(I680&lt;=$AP$1,"O","X"))</f>
        <v/>
      </c>
      <c r="AQ680" s="79" t="str">
        <f>IF(O680="","",IF(O680&lt;=$AQ$1,"O","X"))</f>
        <v>O</v>
      </c>
      <c r="AR680" s="79" t="str">
        <f>IF(M680="","",IF(M680&lt;=$AR$1,"O","X"))</f>
        <v>O</v>
      </c>
      <c r="AS680" s="79" t="s">
        <v>2</v>
      </c>
      <c r="AT680" s="79" t="str">
        <f>IF(OR(F680="",AI680=""),"",IF(AND((F680&lt;=85),(AI680&gt;=15)),"O","X"))</f>
        <v>O</v>
      </c>
      <c r="AU680" s="79" t="str">
        <f>IF(C680="","",IF(C680&gt;=$AU$1,"O","X"))</f>
        <v>X</v>
      </c>
      <c r="AV680" s="79" t="str">
        <f>IF(AO680="","",IF(AND(AO680="O",AP680="O",AR680="O",AT680="O",AU680="O"),"후보","X"))</f>
        <v/>
      </c>
    </row>
    <row r="681" spans="1:48" s="37" customFormat="1" ht="12" x14ac:dyDescent="0.3">
      <c r="A681" s="74" t="s">
        <v>2214</v>
      </c>
      <c r="B681" s="75" t="s">
        <v>1831</v>
      </c>
      <c r="C681" s="85">
        <v>268</v>
      </c>
      <c r="D681" s="86">
        <v>109.1</v>
      </c>
      <c r="E681" s="87">
        <v>33</v>
      </c>
      <c r="F681" s="86">
        <v>84.6</v>
      </c>
      <c r="G681" s="17">
        <v>26</v>
      </c>
      <c r="H681" s="88">
        <v>112</v>
      </c>
      <c r="I681" s="89"/>
      <c r="J681" s="89"/>
      <c r="K681" s="89"/>
      <c r="L681" s="89"/>
      <c r="M681" s="90">
        <f>I681-K681</f>
        <v>0</v>
      </c>
      <c r="N681" s="4" t="str">
        <f>IF(ISERROR(K681/I681),"",K681/I681)</f>
        <v/>
      </c>
      <c r="O681" s="91">
        <f>I681/E681</f>
        <v>0</v>
      </c>
      <c r="P681" s="91">
        <f>K681/E681</f>
        <v>0</v>
      </c>
      <c r="Q681" s="79">
        <v>3</v>
      </c>
      <c r="R681" s="79">
        <v>2</v>
      </c>
      <c r="S681" s="79" t="s">
        <v>72</v>
      </c>
      <c r="T681" s="5" t="s">
        <v>209</v>
      </c>
      <c r="U681" s="9"/>
      <c r="W681" s="86">
        <f t="shared" si="513"/>
        <v>109.1</v>
      </c>
      <c r="X681" s="87">
        <f t="shared" si="513"/>
        <v>33</v>
      </c>
      <c r="Y681" s="92">
        <f t="shared" si="514"/>
        <v>112</v>
      </c>
      <c r="Z681" s="90">
        <f t="shared" si="514"/>
        <v>0</v>
      </c>
      <c r="AA681" s="90">
        <f>K681</f>
        <v>0</v>
      </c>
      <c r="AB681" s="90">
        <f t="shared" si="515"/>
        <v>0</v>
      </c>
      <c r="AC681" s="4" t="str">
        <f t="shared" si="515"/>
        <v/>
      </c>
      <c r="AD681" s="91">
        <f t="shared" si="515"/>
        <v>0</v>
      </c>
      <c r="AE681" s="79" t="str">
        <f>S681</f>
        <v>계</v>
      </c>
      <c r="AF681" s="79" t="str">
        <f>Q681&amp;"/"&amp;R681</f>
        <v>3/2</v>
      </c>
      <c r="AH681" s="20" t="str">
        <f t="shared" si="476"/>
        <v>운중동 산운5단지필하우스</v>
      </c>
      <c r="AI681" s="87">
        <f t="shared" si="477"/>
        <v>33</v>
      </c>
      <c r="AJ681" s="79" t="str">
        <f>IF(AI681="","",$AJ$2)</f>
        <v>A-</v>
      </c>
      <c r="AK681" s="79" t="s">
        <v>13</v>
      </c>
      <c r="AL681" s="79" t="s">
        <v>62</v>
      </c>
      <c r="AM681" s="79" t="s">
        <v>63</v>
      </c>
      <c r="AN681" s="79" t="str">
        <f>IF(AI681="","",$AN$2)</f>
        <v>C</v>
      </c>
      <c r="AO681" s="79" t="str">
        <f>IF(N681="","",IF(N681&gt;=$AO$1/100,"O","X"))</f>
        <v/>
      </c>
      <c r="AP681" s="79" t="str">
        <f>IF(I681="","",IF(I681&lt;=$AP$1,"O","X"))</f>
        <v/>
      </c>
      <c r="AQ681" s="79" t="str">
        <f>IF(O681="","",IF(O681&lt;=$AQ$1,"O","X"))</f>
        <v>O</v>
      </c>
      <c r="AR681" s="79" t="str">
        <f>IF(M681="","",IF(M681&lt;=$AR$1,"O","X"))</f>
        <v>O</v>
      </c>
      <c r="AS681" s="79" t="s">
        <v>2</v>
      </c>
      <c r="AT681" s="79" t="str">
        <f>IF(OR(F681="",AI681=""),"",IF(AND((F681&lt;=85),(AI681&gt;=15)),"O","X"))</f>
        <v>O</v>
      </c>
      <c r="AU681" s="79" t="str">
        <f>IF(C681="","",IF(C681&gt;=$AU$1,"O","X"))</f>
        <v>X</v>
      </c>
      <c r="AV681" s="79" t="str">
        <f>IF(AO681="","",IF(AND(AO681="O",AP681="O",AR681="O",AT681="O",AU681="O"),"후보","X"))</f>
        <v/>
      </c>
    </row>
    <row r="682" spans="1:48" s="37" customFormat="1" ht="12" x14ac:dyDescent="0.3">
      <c r="A682" s="74" t="s">
        <v>2215</v>
      </c>
      <c r="B682" s="75" t="s">
        <v>1789</v>
      </c>
      <c r="C682" s="85">
        <v>222</v>
      </c>
      <c r="D682" s="86">
        <v>108.8</v>
      </c>
      <c r="E682" s="87">
        <v>33</v>
      </c>
      <c r="F682" s="86">
        <v>84.9</v>
      </c>
      <c r="G682" s="17">
        <v>26</v>
      </c>
      <c r="H682" s="88">
        <v>148</v>
      </c>
      <c r="I682" s="89"/>
      <c r="J682" s="89"/>
      <c r="K682" s="89"/>
      <c r="L682" s="89"/>
      <c r="M682" s="90">
        <f>I682-K682</f>
        <v>0</v>
      </c>
      <c r="N682" s="4" t="str">
        <f>IF(ISERROR(K682/I682),"",K682/I682)</f>
        <v/>
      </c>
      <c r="O682" s="91">
        <f>I682/E682</f>
        <v>0</v>
      </c>
      <c r="P682" s="91">
        <f>K682/E682</f>
        <v>0</v>
      </c>
      <c r="Q682" s="79">
        <v>3</v>
      </c>
      <c r="R682" s="79">
        <v>2</v>
      </c>
      <c r="S682" s="79" t="s">
        <v>72</v>
      </c>
      <c r="T682" s="5" t="s">
        <v>161</v>
      </c>
      <c r="U682" s="9"/>
      <c r="W682" s="86">
        <f>D682</f>
        <v>108.8</v>
      </c>
      <c r="X682" s="87">
        <f>E682</f>
        <v>33</v>
      </c>
      <c r="Y682" s="92">
        <f>H682</f>
        <v>148</v>
      </c>
      <c r="Z682" s="90">
        <f>I682</f>
        <v>0</v>
      </c>
      <c r="AA682" s="90">
        <f>K682</f>
        <v>0</v>
      </c>
      <c r="AB682" s="90">
        <f t="shared" si="515"/>
        <v>0</v>
      </c>
      <c r="AC682" s="4" t="str">
        <f t="shared" si="515"/>
        <v/>
      </c>
      <c r="AD682" s="91">
        <f t="shared" si="515"/>
        <v>0</v>
      </c>
      <c r="AE682" s="79" t="str">
        <f>S682</f>
        <v>계</v>
      </c>
      <c r="AF682" s="79" t="str">
        <f>Q682&amp;"/"&amp;R682</f>
        <v>3/2</v>
      </c>
      <c r="AH682" s="20" t="str">
        <f t="shared" si="476"/>
        <v>운중동 산운4단지리가</v>
      </c>
      <c r="AI682" s="87">
        <f t="shared" si="477"/>
        <v>33</v>
      </c>
      <c r="AJ682" s="79" t="str">
        <f>IF(AI682="","",$AJ$2)</f>
        <v>A-</v>
      </c>
      <c r="AK682" s="79" t="s">
        <v>13</v>
      </c>
      <c r="AL682" s="79" t="s">
        <v>62</v>
      </c>
      <c r="AM682" s="79" t="s">
        <v>63</v>
      </c>
      <c r="AN682" s="79" t="str">
        <f>IF(AI682="","",$AN$2)</f>
        <v>C</v>
      </c>
      <c r="AO682" s="79" t="str">
        <f>IF(N682="","",IF(N682&gt;=$AO$1/100,"O","X"))</f>
        <v/>
      </c>
      <c r="AP682" s="79" t="str">
        <f>IF(I682="","",IF(I682&lt;=$AP$1,"O","X"))</f>
        <v/>
      </c>
      <c r="AQ682" s="79" t="str">
        <f>IF(O682="","",IF(O682&lt;=$AQ$1,"O","X"))</f>
        <v>O</v>
      </c>
      <c r="AR682" s="79" t="str">
        <f>IF(M682="","",IF(M682&lt;=$AR$1,"O","X"))</f>
        <v>O</v>
      </c>
      <c r="AS682" s="79" t="s">
        <v>2</v>
      </c>
      <c r="AT682" s="79" t="str">
        <f>IF(OR(F682="",AI682=""),"",IF(AND((F682&lt;=85),(AI682&gt;=15)),"O","X"))</f>
        <v>O</v>
      </c>
      <c r="AU682" s="79" t="str">
        <f>IF(C682="","",IF(C682&gt;=$AU$1,"O","X"))</f>
        <v>X</v>
      </c>
      <c r="AV682" s="79" t="str">
        <f>IF(AO682="","",IF(AND(AO682="O",AP682="O",AR682="O",AT682="O",AU682="O"),"후보","X"))</f>
        <v/>
      </c>
    </row>
    <row r="683" spans="1:48" s="37" customFormat="1" ht="12" x14ac:dyDescent="0.3">
      <c r="A683" s="74" t="s">
        <v>2216</v>
      </c>
      <c r="B683" s="75" t="s">
        <v>2217</v>
      </c>
      <c r="C683" s="85">
        <v>222</v>
      </c>
      <c r="D683" s="86">
        <v>109.9</v>
      </c>
      <c r="E683" s="87">
        <v>33</v>
      </c>
      <c r="F683" s="86">
        <v>84.9</v>
      </c>
      <c r="G683" s="17">
        <v>26</v>
      </c>
      <c r="H683" s="88">
        <v>74</v>
      </c>
      <c r="I683" s="89"/>
      <c r="J683" s="89"/>
      <c r="K683" s="89"/>
      <c r="L683" s="89"/>
      <c r="M683" s="90">
        <f>I683-K683</f>
        <v>0</v>
      </c>
      <c r="N683" s="4" t="str">
        <f>IF(ISERROR(K683/I683),"",K683/I683)</f>
        <v/>
      </c>
      <c r="O683" s="91">
        <f>I683/E683</f>
        <v>0</v>
      </c>
      <c r="P683" s="91">
        <f>K683/E683</f>
        <v>0</v>
      </c>
      <c r="Q683" s="79">
        <v>3</v>
      </c>
      <c r="R683" s="79">
        <v>2</v>
      </c>
      <c r="S683" s="79" t="s">
        <v>72</v>
      </c>
      <c r="T683" s="5" t="s">
        <v>102</v>
      </c>
      <c r="U683" s="9"/>
      <c r="W683" s="86">
        <f>D683</f>
        <v>109.9</v>
      </c>
      <c r="X683" s="87">
        <f>E683</f>
        <v>33</v>
      </c>
      <c r="Y683" s="92">
        <f>H683</f>
        <v>74</v>
      </c>
      <c r="Z683" s="90">
        <f>I683</f>
        <v>0</v>
      </c>
      <c r="AA683" s="90">
        <f>K683</f>
        <v>0</v>
      </c>
      <c r="AB683" s="90">
        <f t="shared" si="515"/>
        <v>0</v>
      </c>
      <c r="AC683" s="4" t="str">
        <f t="shared" si="515"/>
        <v/>
      </c>
      <c r="AD683" s="91">
        <f t="shared" si="515"/>
        <v>0</v>
      </c>
      <c r="AE683" s="79" t="str">
        <f>S683</f>
        <v>계</v>
      </c>
      <c r="AF683" s="79" t="str">
        <f>Q683&amp;"/"&amp;R683</f>
        <v>3/2</v>
      </c>
      <c r="AH683" s="20" t="str">
        <f t="shared" si="476"/>
        <v>운중동 산운4단지리가</v>
      </c>
      <c r="AI683" s="87">
        <f t="shared" si="477"/>
        <v>33</v>
      </c>
      <c r="AJ683" s="79" t="str">
        <f>IF(AI683="","",$AJ$2)</f>
        <v>A-</v>
      </c>
      <c r="AK683" s="79" t="s">
        <v>13</v>
      </c>
      <c r="AL683" s="79" t="s">
        <v>62</v>
      </c>
      <c r="AM683" s="79" t="s">
        <v>63</v>
      </c>
      <c r="AN683" s="79" t="str">
        <f>IF(AI683="","",$AN$2)</f>
        <v>C</v>
      </c>
      <c r="AO683" s="79" t="str">
        <f>IF(N683="","",IF(N683&gt;=$AO$1/100,"O","X"))</f>
        <v/>
      </c>
      <c r="AP683" s="79" t="str">
        <f>IF(I683="","",IF(I683&lt;=$AP$1,"O","X"))</f>
        <v/>
      </c>
      <c r="AQ683" s="79" t="str">
        <f>IF(O683="","",IF(O683&lt;=$AQ$1,"O","X"))</f>
        <v>O</v>
      </c>
      <c r="AR683" s="79" t="str">
        <f>IF(M683="","",IF(M683&lt;=$AR$1,"O","X"))</f>
        <v>O</v>
      </c>
      <c r="AS683" s="79" t="s">
        <v>2</v>
      </c>
      <c r="AT683" s="79" t="str">
        <f>IF(OR(F683="",AI683=""),"",IF(AND((F683&lt;=85),(AI683&gt;=15)),"O","X"))</f>
        <v>O</v>
      </c>
      <c r="AU683" s="79" t="str">
        <f>IF(C683="","",IF(C683&gt;=$AU$1,"O","X"))</f>
        <v>X</v>
      </c>
      <c r="AV683" s="79" t="str">
        <f>IF(AO683="","",IF(AND(AO683="O",AP683="O",AR683="O",AT683="O",AU683="O"),"후보","X"))</f>
        <v/>
      </c>
    </row>
    <row r="684" spans="1:48" s="37" customFormat="1" ht="12" x14ac:dyDescent="0.3">
      <c r="A684" s="74" t="s">
        <v>2218</v>
      </c>
      <c r="B684" s="75" t="s">
        <v>2219</v>
      </c>
      <c r="C684" s="85">
        <v>240</v>
      </c>
      <c r="D684" s="86">
        <v>69</v>
      </c>
      <c r="E684" s="87">
        <v>21</v>
      </c>
      <c r="F684" s="86">
        <v>59.3</v>
      </c>
      <c r="G684" s="17">
        <v>18</v>
      </c>
      <c r="H684" s="88">
        <v>20</v>
      </c>
      <c r="I684" s="89"/>
      <c r="J684" s="89"/>
      <c r="K684" s="89"/>
      <c r="L684" s="89"/>
      <c r="M684" s="90">
        <f>I684-K684</f>
        <v>0</v>
      </c>
      <c r="N684" s="4" t="str">
        <f>IF(ISERROR(K684/I684),"",K684/I684)</f>
        <v/>
      </c>
      <c r="O684" s="91">
        <f>I684/E684</f>
        <v>0</v>
      </c>
      <c r="P684" s="91">
        <f>K684/E684</f>
        <v>0</v>
      </c>
      <c r="Q684" s="79">
        <v>2</v>
      </c>
      <c r="R684" s="79">
        <v>1</v>
      </c>
      <c r="S684" s="79" t="s">
        <v>72</v>
      </c>
      <c r="T684" s="5" t="s">
        <v>310</v>
      </c>
      <c r="U684" s="9"/>
      <c r="W684" s="86">
        <f t="shared" ref="W684:X699" si="516">D684</f>
        <v>69</v>
      </c>
      <c r="X684" s="87">
        <f t="shared" si="516"/>
        <v>21</v>
      </c>
      <c r="Y684" s="92">
        <f t="shared" ref="Y684:Z699" si="517">H684</f>
        <v>20</v>
      </c>
      <c r="Z684" s="90">
        <f t="shared" si="517"/>
        <v>0</v>
      </c>
      <c r="AA684" s="90">
        <f>K684</f>
        <v>0</v>
      </c>
      <c r="AB684" s="90">
        <f t="shared" si="515"/>
        <v>0</v>
      </c>
      <c r="AC684" s="4" t="str">
        <f t="shared" si="515"/>
        <v/>
      </c>
      <c r="AD684" s="91">
        <f t="shared" si="515"/>
        <v>0</v>
      </c>
      <c r="AE684" s="79" t="str">
        <f>S684</f>
        <v>계</v>
      </c>
      <c r="AF684" s="79" t="str">
        <f>Q684&amp;"/"&amp;R684</f>
        <v>2/1</v>
      </c>
      <c r="AH684" s="20" t="str">
        <f t="shared" si="476"/>
        <v>이매동 아름2단지한성</v>
      </c>
      <c r="AI684" s="87">
        <f t="shared" si="477"/>
        <v>21</v>
      </c>
      <c r="AJ684" s="79" t="str">
        <f>IF(AI684="","",$AJ$2)</f>
        <v>A-</v>
      </c>
      <c r="AK684" s="79" t="s">
        <v>13</v>
      </c>
      <c r="AL684" s="79" t="s">
        <v>62</v>
      </c>
      <c r="AM684" s="79" t="s">
        <v>63</v>
      </c>
      <c r="AN684" s="79" t="str">
        <f>IF(AI684="","",$AN$2)</f>
        <v>C</v>
      </c>
      <c r="AO684" s="79" t="str">
        <f>IF(N684="","",IF(N684&gt;=$AO$1/100,"O","X"))</f>
        <v/>
      </c>
      <c r="AP684" s="79" t="str">
        <f>IF(I684="","",IF(I684&lt;=$AP$1,"O","X"))</f>
        <v/>
      </c>
      <c r="AQ684" s="79" t="str">
        <f>IF(O684="","",IF(O684&lt;=$AQ$1,"O","X"))</f>
        <v>O</v>
      </c>
      <c r="AR684" s="79" t="str">
        <f>IF(M684="","",IF(M684&lt;=$AR$1,"O","X"))</f>
        <v>O</v>
      </c>
      <c r="AS684" s="79" t="s">
        <v>2</v>
      </c>
      <c r="AT684" s="79" t="str">
        <f>IF(OR(F684="",AI684=""),"",IF(AND((F684&lt;=85),(AI684&gt;=15)),"O","X"))</f>
        <v>O</v>
      </c>
      <c r="AU684" s="79" t="str">
        <f>IF(C684="","",IF(C684&gt;=$AU$1,"O","X"))</f>
        <v>X</v>
      </c>
      <c r="AV684" s="79" t="str">
        <f>IF(AO684="","",IF(AND(AO684="O",AP684="O",AR684="O",AT684="O",AU684="O"),"후보","X"))</f>
        <v/>
      </c>
    </row>
    <row r="685" spans="1:48" s="37" customFormat="1" ht="12" x14ac:dyDescent="0.3">
      <c r="A685" s="74" t="s">
        <v>2220</v>
      </c>
      <c r="B685" s="75" t="s">
        <v>2221</v>
      </c>
      <c r="C685" s="85">
        <v>240</v>
      </c>
      <c r="D685" s="86">
        <v>69.2</v>
      </c>
      <c r="E685" s="87">
        <v>21</v>
      </c>
      <c r="F685" s="86">
        <v>59.5</v>
      </c>
      <c r="G685" s="17">
        <v>18</v>
      </c>
      <c r="H685" s="88">
        <v>30</v>
      </c>
      <c r="I685" s="89"/>
      <c r="J685" s="89"/>
      <c r="K685" s="89"/>
      <c r="L685" s="89"/>
      <c r="M685" s="90">
        <f>I685-K685</f>
        <v>0</v>
      </c>
      <c r="N685" s="4" t="str">
        <f>IF(ISERROR(K685/I685),"",K685/I685)</f>
        <v/>
      </c>
      <c r="O685" s="91">
        <f>I685/E685</f>
        <v>0</v>
      </c>
      <c r="P685" s="91">
        <f>K685/E685</f>
        <v>0</v>
      </c>
      <c r="Q685" s="79">
        <v>3</v>
      </c>
      <c r="R685" s="79">
        <v>1</v>
      </c>
      <c r="S685" s="79" t="s">
        <v>72</v>
      </c>
      <c r="T685" s="5" t="s">
        <v>98</v>
      </c>
      <c r="U685" s="9"/>
      <c r="W685" s="86">
        <f t="shared" si="516"/>
        <v>69.2</v>
      </c>
      <c r="X685" s="87">
        <f t="shared" si="516"/>
        <v>21</v>
      </c>
      <c r="Y685" s="92">
        <f t="shared" si="517"/>
        <v>30</v>
      </c>
      <c r="Z685" s="90">
        <f t="shared" si="517"/>
        <v>0</v>
      </c>
      <c r="AA685" s="90">
        <f>K685</f>
        <v>0</v>
      </c>
      <c r="AB685" s="90">
        <f t="shared" si="515"/>
        <v>0</v>
      </c>
      <c r="AC685" s="4" t="str">
        <f t="shared" si="515"/>
        <v/>
      </c>
      <c r="AD685" s="91">
        <f t="shared" si="515"/>
        <v>0</v>
      </c>
      <c r="AE685" s="79" t="str">
        <f>S685</f>
        <v>계</v>
      </c>
      <c r="AF685" s="79" t="str">
        <f>Q685&amp;"/"&amp;R685</f>
        <v>3/1</v>
      </c>
      <c r="AH685" s="20" t="str">
        <f t="shared" si="476"/>
        <v>이매동 아름2단지한성</v>
      </c>
      <c r="AI685" s="87">
        <f t="shared" si="477"/>
        <v>21</v>
      </c>
      <c r="AJ685" s="79" t="str">
        <f>IF(AI685="","",$AJ$2)</f>
        <v>A-</v>
      </c>
      <c r="AK685" s="79" t="s">
        <v>13</v>
      </c>
      <c r="AL685" s="79" t="s">
        <v>62</v>
      </c>
      <c r="AM685" s="79" t="s">
        <v>63</v>
      </c>
      <c r="AN685" s="79" t="str">
        <f>IF(AI685="","",$AN$2)</f>
        <v>C</v>
      </c>
      <c r="AO685" s="79" t="str">
        <f>IF(N685="","",IF(N685&gt;=$AO$1/100,"O","X"))</f>
        <v/>
      </c>
      <c r="AP685" s="79" t="str">
        <f>IF(I685="","",IF(I685&lt;=$AP$1,"O","X"))</f>
        <v/>
      </c>
      <c r="AQ685" s="79" t="str">
        <f>IF(O685="","",IF(O685&lt;=$AQ$1,"O","X"))</f>
        <v>O</v>
      </c>
      <c r="AR685" s="79" t="str">
        <f>IF(M685="","",IF(M685&lt;=$AR$1,"O","X"))</f>
        <v>O</v>
      </c>
      <c r="AS685" s="79" t="s">
        <v>2</v>
      </c>
      <c r="AT685" s="79" t="str">
        <f>IF(OR(F685="",AI685=""),"",IF(AND((F685&lt;=85),(AI685&gt;=15)),"O","X"))</f>
        <v>O</v>
      </c>
      <c r="AU685" s="79" t="str">
        <f>IF(C685="","",IF(C685&gt;=$AU$1,"O","X"))</f>
        <v>X</v>
      </c>
      <c r="AV685" s="79" t="str">
        <f>IF(AO685="","",IF(AND(AO685="O",AP685="O",AR685="O",AT685="O",AU685="O"),"후보","X"))</f>
        <v/>
      </c>
    </row>
    <row r="686" spans="1:48" s="37" customFormat="1" ht="12" x14ac:dyDescent="0.3">
      <c r="A686" s="74" t="s">
        <v>2222</v>
      </c>
      <c r="B686" s="75" t="s">
        <v>2221</v>
      </c>
      <c r="C686" s="85">
        <v>240</v>
      </c>
      <c r="D686" s="86">
        <v>97.3</v>
      </c>
      <c r="E686" s="87">
        <v>29</v>
      </c>
      <c r="F686" s="86">
        <v>83.6</v>
      </c>
      <c r="G686" s="17">
        <v>25</v>
      </c>
      <c r="H686" s="88">
        <v>130</v>
      </c>
      <c r="I686" s="89"/>
      <c r="J686" s="89"/>
      <c r="K686" s="89"/>
      <c r="L686" s="89"/>
      <c r="M686" s="90">
        <f>I686-K686</f>
        <v>0</v>
      </c>
      <c r="N686" s="4" t="str">
        <f>IF(ISERROR(K686/I686),"",K686/I686)</f>
        <v/>
      </c>
      <c r="O686" s="91">
        <f>I686/E686</f>
        <v>0</v>
      </c>
      <c r="P686" s="91">
        <f>K686/E686</f>
        <v>0</v>
      </c>
      <c r="Q686" s="79">
        <v>3</v>
      </c>
      <c r="R686" s="79">
        <v>2</v>
      </c>
      <c r="S686" s="79" t="s">
        <v>72</v>
      </c>
      <c r="T686" s="5">
        <v>97</v>
      </c>
      <c r="U686" s="9"/>
      <c r="W686" s="86">
        <f t="shared" si="516"/>
        <v>97.3</v>
      </c>
      <c r="X686" s="87">
        <f t="shared" si="516"/>
        <v>29</v>
      </c>
      <c r="Y686" s="92">
        <f t="shared" si="517"/>
        <v>130</v>
      </c>
      <c r="Z686" s="90">
        <f t="shared" si="517"/>
        <v>0</v>
      </c>
      <c r="AA686" s="90">
        <f>K686</f>
        <v>0</v>
      </c>
      <c r="AB686" s="90">
        <f t="shared" si="515"/>
        <v>0</v>
      </c>
      <c r="AC686" s="4" t="str">
        <f t="shared" si="515"/>
        <v/>
      </c>
      <c r="AD686" s="91">
        <f t="shared" si="515"/>
        <v>0</v>
      </c>
      <c r="AE686" s="79" t="str">
        <f>S686</f>
        <v>계</v>
      </c>
      <c r="AF686" s="79" t="str">
        <f>Q686&amp;"/"&amp;R686</f>
        <v>3/2</v>
      </c>
      <c r="AH686" s="20" t="str">
        <f t="shared" si="476"/>
        <v>이매동 아름2단지한성</v>
      </c>
      <c r="AI686" s="87">
        <f t="shared" si="477"/>
        <v>29</v>
      </c>
      <c r="AJ686" s="79" t="str">
        <f>IF(AI686="","",$AJ$2)</f>
        <v>A-</v>
      </c>
      <c r="AK686" s="79" t="s">
        <v>13</v>
      </c>
      <c r="AL686" s="79" t="s">
        <v>62</v>
      </c>
      <c r="AM686" s="79" t="s">
        <v>63</v>
      </c>
      <c r="AN686" s="79" t="str">
        <f>IF(AI686="","",$AN$2)</f>
        <v>C</v>
      </c>
      <c r="AO686" s="79" t="str">
        <f>IF(N686="","",IF(N686&gt;=$AO$1/100,"O","X"))</f>
        <v/>
      </c>
      <c r="AP686" s="79" t="str">
        <f>IF(I686="","",IF(I686&lt;=$AP$1,"O","X"))</f>
        <v/>
      </c>
      <c r="AQ686" s="79" t="str">
        <f>IF(O686="","",IF(O686&lt;=$AQ$1,"O","X"))</f>
        <v>O</v>
      </c>
      <c r="AR686" s="79" t="str">
        <f>IF(M686="","",IF(M686&lt;=$AR$1,"O","X"))</f>
        <v>O</v>
      </c>
      <c r="AS686" s="79" t="s">
        <v>2</v>
      </c>
      <c r="AT686" s="79" t="str">
        <f>IF(OR(F686="",AI686=""),"",IF(AND((F686&lt;=85),(AI686&gt;=15)),"O","X"))</f>
        <v>O</v>
      </c>
      <c r="AU686" s="79" t="str">
        <f>IF(C686="","",IF(C686&gt;=$AU$1,"O","X"))</f>
        <v>X</v>
      </c>
      <c r="AV686" s="79" t="str">
        <f>IF(AO686="","",IF(AND(AO686="O",AP686="O",AR686="O",AT686="O",AU686="O"),"후보","X"))</f>
        <v/>
      </c>
    </row>
    <row r="687" spans="1:48" s="37" customFormat="1" ht="12" x14ac:dyDescent="0.3">
      <c r="A687" s="74" t="s">
        <v>2223</v>
      </c>
      <c r="B687" s="75" t="s">
        <v>2224</v>
      </c>
      <c r="C687" s="85">
        <v>240</v>
      </c>
      <c r="D687" s="86">
        <v>98.8</v>
      </c>
      <c r="E687" s="87">
        <v>30</v>
      </c>
      <c r="F687" s="86">
        <v>84.9</v>
      </c>
      <c r="G687" s="17">
        <v>26</v>
      </c>
      <c r="H687" s="88">
        <v>60</v>
      </c>
      <c r="I687" s="89"/>
      <c r="J687" s="89"/>
      <c r="K687" s="89"/>
      <c r="L687" s="89"/>
      <c r="M687" s="90">
        <f>I687-K687</f>
        <v>0</v>
      </c>
      <c r="N687" s="4" t="str">
        <f>IF(ISERROR(K687/I687),"",K687/I687)</f>
        <v/>
      </c>
      <c r="O687" s="91">
        <f>I687/E687</f>
        <v>0</v>
      </c>
      <c r="P687" s="91">
        <f>K687/E687</f>
        <v>0</v>
      </c>
      <c r="Q687" s="79">
        <v>3</v>
      </c>
      <c r="R687" s="79">
        <v>2</v>
      </c>
      <c r="S687" s="79" t="s">
        <v>72</v>
      </c>
      <c r="T687" s="5">
        <v>98</v>
      </c>
      <c r="U687" s="9"/>
      <c r="W687" s="86">
        <f t="shared" si="516"/>
        <v>98.8</v>
      </c>
      <c r="X687" s="87">
        <f t="shared" si="516"/>
        <v>30</v>
      </c>
      <c r="Y687" s="92">
        <f t="shared" si="517"/>
        <v>60</v>
      </c>
      <c r="Z687" s="90">
        <f t="shared" si="517"/>
        <v>0</v>
      </c>
      <c r="AA687" s="90">
        <f>K687</f>
        <v>0</v>
      </c>
      <c r="AB687" s="90">
        <f t="shared" si="515"/>
        <v>0</v>
      </c>
      <c r="AC687" s="4" t="str">
        <f t="shared" si="515"/>
        <v/>
      </c>
      <c r="AD687" s="91">
        <f t="shared" si="515"/>
        <v>0</v>
      </c>
      <c r="AE687" s="79" t="str">
        <f>S687</f>
        <v>계</v>
      </c>
      <c r="AF687" s="79" t="str">
        <f>Q687&amp;"/"&amp;R687</f>
        <v>3/2</v>
      </c>
      <c r="AH687" s="20" t="str">
        <f t="shared" si="476"/>
        <v>이매동 아름2단지한성</v>
      </c>
      <c r="AI687" s="87">
        <f t="shared" si="477"/>
        <v>30</v>
      </c>
      <c r="AJ687" s="79" t="str">
        <f>IF(AI687="","",$AJ$2)</f>
        <v>A-</v>
      </c>
      <c r="AK687" s="79" t="s">
        <v>13</v>
      </c>
      <c r="AL687" s="79" t="s">
        <v>62</v>
      </c>
      <c r="AM687" s="79" t="s">
        <v>63</v>
      </c>
      <c r="AN687" s="79" t="str">
        <f>IF(AI687="","",$AN$2)</f>
        <v>C</v>
      </c>
      <c r="AO687" s="79" t="str">
        <f>IF(N687="","",IF(N687&gt;=$AO$1/100,"O","X"))</f>
        <v/>
      </c>
      <c r="AP687" s="79" t="str">
        <f>IF(I687="","",IF(I687&lt;=$AP$1,"O","X"))</f>
        <v/>
      </c>
      <c r="AQ687" s="79" t="str">
        <f>IF(O687="","",IF(O687&lt;=$AQ$1,"O","X"))</f>
        <v>O</v>
      </c>
      <c r="AR687" s="79" t="str">
        <f>IF(M687="","",IF(M687&lt;=$AR$1,"O","X"))</f>
        <v>O</v>
      </c>
      <c r="AS687" s="79" t="s">
        <v>2</v>
      </c>
      <c r="AT687" s="79" t="str">
        <f>IF(OR(F687="",AI687=""),"",IF(AND((F687&lt;=85),(AI687&gt;=15)),"O","X"))</f>
        <v>O</v>
      </c>
      <c r="AU687" s="79" t="str">
        <f>IF(C687="","",IF(C687&gt;=$AU$1,"O","X"))</f>
        <v>X</v>
      </c>
      <c r="AV687" s="79" t="str">
        <f>IF(AO687="","",IF(AND(AO687="O",AP687="O",AR687="O",AT687="O",AU687="O"),"후보","X"))</f>
        <v/>
      </c>
    </row>
    <row r="688" spans="1:48" s="37" customFormat="1" ht="12" x14ac:dyDescent="0.3">
      <c r="A688" s="74" t="s">
        <v>2225</v>
      </c>
      <c r="B688" s="75" t="s">
        <v>2226</v>
      </c>
      <c r="C688" s="85">
        <v>460</v>
      </c>
      <c r="D688" s="86">
        <v>75.7</v>
      </c>
      <c r="E688" s="87">
        <v>23</v>
      </c>
      <c r="F688" s="86">
        <v>59.5</v>
      </c>
      <c r="G688" s="17">
        <v>18</v>
      </c>
      <c r="H688" s="88">
        <v>40</v>
      </c>
      <c r="I688" s="89">
        <v>130000</v>
      </c>
      <c r="J688" s="89" t="s">
        <v>83</v>
      </c>
      <c r="K688" s="89">
        <v>65500</v>
      </c>
      <c r="L688" s="89" t="s">
        <v>83</v>
      </c>
      <c r="M688" s="90">
        <f>I688-K688</f>
        <v>64500</v>
      </c>
      <c r="N688" s="4">
        <f>IF(ISERROR(K688/I688),"",K688/I688)</f>
        <v>0.50384615384615383</v>
      </c>
      <c r="O688" s="91">
        <f>I688/E688</f>
        <v>5652.173913043478</v>
      </c>
      <c r="P688" s="91">
        <f>K688/E688</f>
        <v>2847.8260869565215</v>
      </c>
      <c r="Q688" s="79">
        <v>3</v>
      </c>
      <c r="R688" s="79">
        <v>1</v>
      </c>
      <c r="S688" s="79" t="s">
        <v>72</v>
      </c>
      <c r="T688" s="5">
        <v>75</v>
      </c>
      <c r="U688" s="9"/>
      <c r="W688" s="86">
        <f t="shared" si="516"/>
        <v>75.7</v>
      </c>
      <c r="X688" s="87">
        <f t="shared" si="516"/>
        <v>23</v>
      </c>
      <c r="Y688" s="92">
        <f t="shared" si="517"/>
        <v>40</v>
      </c>
      <c r="Z688" s="90">
        <f t="shared" si="517"/>
        <v>130000</v>
      </c>
      <c r="AA688" s="90">
        <f>K688</f>
        <v>65500</v>
      </c>
      <c r="AB688" s="90">
        <f t="shared" si="515"/>
        <v>64500</v>
      </c>
      <c r="AC688" s="4">
        <f t="shared" si="515"/>
        <v>0.50384615384615383</v>
      </c>
      <c r="AD688" s="91">
        <f t="shared" si="515"/>
        <v>5652.173913043478</v>
      </c>
      <c r="AE688" s="79" t="str">
        <f>S688</f>
        <v>계</v>
      </c>
      <c r="AF688" s="79" t="str">
        <f>Q688&amp;"/"&amp;R688</f>
        <v>3/1</v>
      </c>
      <c r="AH688" s="20" t="str">
        <f t="shared" si="476"/>
        <v>이매동 이매동신3단지</v>
      </c>
      <c r="AI688" s="87">
        <f t="shared" si="477"/>
        <v>23</v>
      </c>
      <c r="AJ688" s="79" t="str">
        <f>IF(AI688="","",$AJ$2)</f>
        <v>A-</v>
      </c>
      <c r="AK688" s="79" t="s">
        <v>13</v>
      </c>
      <c r="AL688" s="79" t="s">
        <v>62</v>
      </c>
      <c r="AM688" s="79" t="s">
        <v>63</v>
      </c>
      <c r="AN688" s="79" t="str">
        <f>IF(AI688="","",$AN$2)</f>
        <v>C</v>
      </c>
      <c r="AO688" s="79" t="str">
        <f>IF(N688="","",IF(N688&gt;=$AO$1/100,"O","X"))</f>
        <v>X</v>
      </c>
      <c r="AP688" s="79" t="str">
        <f>IF(I688="","",IF(I688&lt;=$AP$1,"O","X"))</f>
        <v>X</v>
      </c>
      <c r="AQ688" s="79" t="str">
        <f>IF(O688="","",IF(O688&lt;=$AQ$1,"O","X"))</f>
        <v>X</v>
      </c>
      <c r="AR688" s="79" t="str">
        <f>IF(M688="","",IF(M688&lt;=$AR$1,"O","X"))</f>
        <v>X</v>
      </c>
      <c r="AS688" s="79" t="s">
        <v>2</v>
      </c>
      <c r="AT688" s="79" t="str">
        <f>IF(OR(F688="",AI688=""),"",IF(AND((F688&lt;=85),(AI688&gt;=15)),"O","X"))</f>
        <v>O</v>
      </c>
      <c r="AU688" s="79" t="str">
        <f>IF(C688="","",IF(C688&gt;=$AU$1,"O","X"))</f>
        <v>O</v>
      </c>
      <c r="AV688" s="79" t="str">
        <f>IF(AO688="","",IF(AND(AO688="O",AP688="O",AR688="O",AT688="O",AU688="O"),"후보","X"))</f>
        <v>X</v>
      </c>
    </row>
    <row r="689" spans="1:48" s="37" customFormat="1" ht="12" x14ac:dyDescent="0.3">
      <c r="A689" s="74" t="s">
        <v>2225</v>
      </c>
      <c r="B689" s="75" t="s">
        <v>2226</v>
      </c>
      <c r="C689" s="85">
        <v>460</v>
      </c>
      <c r="D689" s="86">
        <v>106.1</v>
      </c>
      <c r="E689" s="87">
        <v>32</v>
      </c>
      <c r="F689" s="86">
        <v>84.6</v>
      </c>
      <c r="G689" s="17">
        <v>26</v>
      </c>
      <c r="H689" s="88">
        <v>120</v>
      </c>
      <c r="I689" s="89">
        <v>155000</v>
      </c>
      <c r="J689" s="89" t="s">
        <v>83</v>
      </c>
      <c r="K689" s="89">
        <v>56000</v>
      </c>
      <c r="L689" s="89" t="s">
        <v>82</v>
      </c>
      <c r="M689" s="90">
        <f>I689-K689</f>
        <v>99000</v>
      </c>
      <c r="N689" s="4">
        <f>IF(ISERROR(K689/I689),"",K689/I689)</f>
        <v>0.36129032258064514</v>
      </c>
      <c r="O689" s="91">
        <f>I689/E689</f>
        <v>4843.75</v>
      </c>
      <c r="P689" s="91">
        <f>K689/E689</f>
        <v>1750</v>
      </c>
      <c r="Q689" s="79">
        <v>3</v>
      </c>
      <c r="R689" s="79">
        <v>2</v>
      </c>
      <c r="S689" s="79" t="s">
        <v>72</v>
      </c>
      <c r="T689" s="5">
        <v>106</v>
      </c>
      <c r="U689" s="9"/>
      <c r="W689" s="86">
        <f t="shared" si="516"/>
        <v>106.1</v>
      </c>
      <c r="X689" s="87">
        <f t="shared" si="516"/>
        <v>32</v>
      </c>
      <c r="Y689" s="92">
        <f t="shared" si="517"/>
        <v>120</v>
      </c>
      <c r="Z689" s="90">
        <f t="shared" si="517"/>
        <v>155000</v>
      </c>
      <c r="AA689" s="90">
        <f>K689</f>
        <v>56000</v>
      </c>
      <c r="AB689" s="90">
        <f t="shared" si="515"/>
        <v>99000</v>
      </c>
      <c r="AC689" s="4">
        <f t="shared" si="515"/>
        <v>0.36129032258064514</v>
      </c>
      <c r="AD689" s="91">
        <f t="shared" si="515"/>
        <v>4843.75</v>
      </c>
      <c r="AE689" s="79" t="str">
        <f>S689</f>
        <v>계</v>
      </c>
      <c r="AF689" s="79" t="str">
        <f>Q689&amp;"/"&amp;R689</f>
        <v>3/2</v>
      </c>
      <c r="AH689" s="20" t="str">
        <f t="shared" si="476"/>
        <v>이매동 이매동신3단지</v>
      </c>
      <c r="AI689" s="87">
        <f t="shared" si="477"/>
        <v>32</v>
      </c>
      <c r="AJ689" s="79" t="str">
        <f>IF(AI689="","",$AJ$2)</f>
        <v>A-</v>
      </c>
      <c r="AK689" s="79" t="s">
        <v>13</v>
      </c>
      <c r="AL689" s="79" t="s">
        <v>62</v>
      </c>
      <c r="AM689" s="79" t="s">
        <v>63</v>
      </c>
      <c r="AN689" s="79" t="str">
        <f>IF(AI689="","",$AN$2)</f>
        <v>C</v>
      </c>
      <c r="AO689" s="79" t="str">
        <f>IF(N689="","",IF(N689&gt;=$AO$1/100,"O","X"))</f>
        <v>X</v>
      </c>
      <c r="AP689" s="79" t="str">
        <f>IF(I689="","",IF(I689&lt;=$AP$1,"O","X"))</f>
        <v>X</v>
      </c>
      <c r="AQ689" s="79" t="str">
        <f>IF(O689="","",IF(O689&lt;=$AQ$1,"O","X"))</f>
        <v>X</v>
      </c>
      <c r="AR689" s="79" t="str">
        <f>IF(M689="","",IF(M689&lt;=$AR$1,"O","X"))</f>
        <v>X</v>
      </c>
      <c r="AS689" s="79" t="s">
        <v>2</v>
      </c>
      <c r="AT689" s="79" t="str">
        <f>IF(OR(F689="",AI689=""),"",IF(AND((F689&lt;=85),(AI689&gt;=15)),"O","X"))</f>
        <v>O</v>
      </c>
      <c r="AU689" s="79" t="str">
        <f>IF(C689="","",IF(C689&gt;=$AU$1,"O","X"))</f>
        <v>O</v>
      </c>
      <c r="AV689" s="79" t="str">
        <f>IF(AO689="","",IF(AND(AO689="O",AP689="O",AR689="O",AT689="O",AU689="O"),"후보","X"))</f>
        <v>X</v>
      </c>
    </row>
    <row r="690" spans="1:48" s="37" customFormat="1" ht="12" x14ac:dyDescent="0.3">
      <c r="A690" s="74" t="s">
        <v>2227</v>
      </c>
      <c r="B690" s="75" t="s">
        <v>2228</v>
      </c>
      <c r="C690" s="85">
        <v>460</v>
      </c>
      <c r="D690" s="86">
        <v>124.1</v>
      </c>
      <c r="E690" s="87">
        <v>38</v>
      </c>
      <c r="F690" s="86">
        <v>101.8</v>
      </c>
      <c r="G690" s="17">
        <v>31</v>
      </c>
      <c r="H690" s="88">
        <v>96</v>
      </c>
      <c r="I690" s="89">
        <v>170000</v>
      </c>
      <c r="J690" s="89" t="s">
        <v>65</v>
      </c>
      <c r="K690" s="89">
        <v>80000</v>
      </c>
      <c r="L690" s="89" t="s">
        <v>79</v>
      </c>
      <c r="M690" s="90">
        <f>I690-K690</f>
        <v>90000</v>
      </c>
      <c r="N690" s="4">
        <f>IF(ISERROR(K690/I690),"",K690/I690)</f>
        <v>0.47058823529411764</v>
      </c>
      <c r="O690" s="91">
        <f>I690/E690</f>
        <v>4473.6842105263158</v>
      </c>
      <c r="P690" s="91">
        <f>K690/E690</f>
        <v>2105.2631578947367</v>
      </c>
      <c r="Q690" s="79">
        <v>4</v>
      </c>
      <c r="R690" s="79">
        <v>2</v>
      </c>
      <c r="S690" s="79" t="s">
        <v>72</v>
      </c>
      <c r="T690" s="5">
        <v>124</v>
      </c>
      <c r="U690" s="9"/>
      <c r="W690" s="86">
        <f t="shared" si="516"/>
        <v>124.1</v>
      </c>
      <c r="X690" s="87">
        <f t="shared" si="516"/>
        <v>38</v>
      </c>
      <c r="Y690" s="92">
        <f t="shared" si="517"/>
        <v>96</v>
      </c>
      <c r="Z690" s="90">
        <f t="shared" si="517"/>
        <v>170000</v>
      </c>
      <c r="AA690" s="90">
        <f>K690</f>
        <v>80000</v>
      </c>
      <c r="AB690" s="90">
        <f t="shared" ref="AB690:AD705" si="518">M690</f>
        <v>90000</v>
      </c>
      <c r="AC690" s="4">
        <f t="shared" si="518"/>
        <v>0.47058823529411764</v>
      </c>
      <c r="AD690" s="91">
        <f t="shared" si="518"/>
        <v>4473.6842105263158</v>
      </c>
      <c r="AE690" s="79" t="str">
        <f>S690</f>
        <v>계</v>
      </c>
      <c r="AF690" s="79" t="str">
        <f>Q690&amp;"/"&amp;R690</f>
        <v>4/2</v>
      </c>
      <c r="AH690" s="20" t="str">
        <f t="shared" si="476"/>
        <v>이매동 이매동신3단지</v>
      </c>
      <c r="AI690" s="87">
        <f t="shared" si="477"/>
        <v>38</v>
      </c>
      <c r="AJ690" s="79" t="str">
        <f>IF(AI690="","",$AJ$2)</f>
        <v>A-</v>
      </c>
      <c r="AK690" s="79" t="s">
        <v>13</v>
      </c>
      <c r="AL690" s="79" t="s">
        <v>62</v>
      </c>
      <c r="AM690" s="79" t="s">
        <v>63</v>
      </c>
      <c r="AN690" s="79" t="str">
        <f>IF(AI690="","",$AN$2)</f>
        <v>C</v>
      </c>
      <c r="AO690" s="79" t="str">
        <f>IF(N690="","",IF(N690&gt;=$AO$1/100,"O","X"))</f>
        <v>X</v>
      </c>
      <c r="AP690" s="79" t="str">
        <f>IF(I690="","",IF(I690&lt;=$AP$1,"O","X"))</f>
        <v>X</v>
      </c>
      <c r="AQ690" s="79" t="str">
        <f>IF(O690="","",IF(O690&lt;=$AQ$1,"O","X"))</f>
        <v>X</v>
      </c>
      <c r="AR690" s="79" t="str">
        <f>IF(M690="","",IF(M690&lt;=$AR$1,"O","X"))</f>
        <v>X</v>
      </c>
      <c r="AS690" s="79" t="s">
        <v>2</v>
      </c>
      <c r="AT690" s="79" t="str">
        <f>IF(OR(F690="",AI690=""),"",IF(AND((F690&lt;=85),(AI690&gt;=15)),"O","X"))</f>
        <v>X</v>
      </c>
      <c r="AU690" s="79" t="str">
        <f>IF(C690="","",IF(C690&gt;=$AU$1,"O","X"))</f>
        <v>O</v>
      </c>
      <c r="AV690" s="79" t="str">
        <f>IF(AO690="","",IF(AND(AO690="O",AP690="O",AR690="O",AT690="O",AU690="O"),"후보","X"))</f>
        <v>X</v>
      </c>
    </row>
    <row r="691" spans="1:48" s="37" customFormat="1" ht="12" x14ac:dyDescent="0.3">
      <c r="A691" s="74" t="s">
        <v>2227</v>
      </c>
      <c r="B691" s="75" t="s">
        <v>2226</v>
      </c>
      <c r="C691" s="85">
        <v>460</v>
      </c>
      <c r="D691" s="86">
        <v>140.30000000000001</v>
      </c>
      <c r="E691" s="87">
        <v>42</v>
      </c>
      <c r="F691" s="86">
        <v>117.1</v>
      </c>
      <c r="G691" s="17">
        <v>35</v>
      </c>
      <c r="H691" s="88">
        <v>144</v>
      </c>
      <c r="I691" s="89">
        <v>182000</v>
      </c>
      <c r="J691" s="89" t="s">
        <v>65</v>
      </c>
      <c r="K691" s="89"/>
      <c r="L691" s="89"/>
      <c r="M691" s="90">
        <f>I691-K691</f>
        <v>182000</v>
      </c>
      <c r="N691" s="4">
        <f>IF(ISERROR(K691/I691),"",K691/I691)</f>
        <v>0</v>
      </c>
      <c r="O691" s="91">
        <f>I691/E691</f>
        <v>4333.333333333333</v>
      </c>
      <c r="P691" s="91">
        <f>K691/E691</f>
        <v>0</v>
      </c>
      <c r="Q691" s="79">
        <v>4</v>
      </c>
      <c r="R691" s="79">
        <v>2</v>
      </c>
      <c r="S691" s="79" t="s">
        <v>72</v>
      </c>
      <c r="T691" s="5">
        <v>140</v>
      </c>
      <c r="U691" s="9"/>
      <c r="W691" s="86">
        <f t="shared" si="516"/>
        <v>140.30000000000001</v>
      </c>
      <c r="X691" s="87">
        <f t="shared" si="516"/>
        <v>42</v>
      </c>
      <c r="Y691" s="92">
        <f t="shared" si="517"/>
        <v>144</v>
      </c>
      <c r="Z691" s="90">
        <f t="shared" si="517"/>
        <v>182000</v>
      </c>
      <c r="AA691" s="90">
        <f>K691</f>
        <v>0</v>
      </c>
      <c r="AB691" s="90">
        <f t="shared" si="518"/>
        <v>182000</v>
      </c>
      <c r="AC691" s="4">
        <f t="shared" si="518"/>
        <v>0</v>
      </c>
      <c r="AD691" s="91">
        <f t="shared" si="518"/>
        <v>4333.333333333333</v>
      </c>
      <c r="AE691" s="79" t="str">
        <f>S691</f>
        <v>계</v>
      </c>
      <c r="AF691" s="79" t="str">
        <f>Q691&amp;"/"&amp;R691</f>
        <v>4/2</v>
      </c>
      <c r="AH691" s="20" t="str">
        <f t="shared" si="476"/>
        <v>이매동 이매동신3단지</v>
      </c>
      <c r="AI691" s="87">
        <f t="shared" si="477"/>
        <v>42</v>
      </c>
      <c r="AJ691" s="79" t="str">
        <f>IF(AI691="","",$AJ$2)</f>
        <v>A-</v>
      </c>
      <c r="AK691" s="79" t="s">
        <v>13</v>
      </c>
      <c r="AL691" s="79" t="s">
        <v>62</v>
      </c>
      <c r="AM691" s="79" t="s">
        <v>63</v>
      </c>
      <c r="AN691" s="79" t="str">
        <f>IF(AI691="","",$AN$2)</f>
        <v>C</v>
      </c>
      <c r="AO691" s="79" t="str">
        <f>IF(N691="","",IF(N691&gt;=$AO$1/100,"O","X"))</f>
        <v>X</v>
      </c>
      <c r="AP691" s="79" t="str">
        <f>IF(I691="","",IF(I691&lt;=$AP$1,"O","X"))</f>
        <v>X</v>
      </c>
      <c r="AQ691" s="79" t="str">
        <f>IF(O691="","",IF(O691&lt;=$AQ$1,"O","X"))</f>
        <v>X</v>
      </c>
      <c r="AR691" s="79" t="str">
        <f>IF(M691="","",IF(M691&lt;=$AR$1,"O","X"))</f>
        <v>X</v>
      </c>
      <c r="AS691" s="79" t="s">
        <v>2</v>
      </c>
      <c r="AT691" s="79" t="str">
        <f>IF(OR(F691="",AI691=""),"",IF(AND((F691&lt;=85),(AI691&gt;=15)),"O","X"))</f>
        <v>X</v>
      </c>
      <c r="AU691" s="79" t="str">
        <f>IF(C691="","",IF(C691&gt;=$AU$1,"O","X"))</f>
        <v>O</v>
      </c>
      <c r="AV691" s="79" t="str">
        <f>IF(AO691="","",IF(AND(AO691="O",AP691="O",AR691="O",AT691="O",AU691="O"),"후보","X"))</f>
        <v>X</v>
      </c>
    </row>
    <row r="692" spans="1:48" s="37" customFormat="1" ht="12" x14ac:dyDescent="0.3">
      <c r="A692" s="74" t="s">
        <v>2227</v>
      </c>
      <c r="B692" s="75" t="s">
        <v>2228</v>
      </c>
      <c r="C692" s="85">
        <v>460</v>
      </c>
      <c r="D692" s="86">
        <v>195.4</v>
      </c>
      <c r="E692" s="87">
        <v>59</v>
      </c>
      <c r="F692" s="86">
        <v>167.9</v>
      </c>
      <c r="G692" s="17">
        <v>51</v>
      </c>
      <c r="H692" s="88">
        <v>60</v>
      </c>
      <c r="I692" s="89">
        <v>210000</v>
      </c>
      <c r="J692" s="89" t="s">
        <v>71</v>
      </c>
      <c r="K692" s="89"/>
      <c r="L692" s="89"/>
      <c r="M692" s="90">
        <f>I692-K692</f>
        <v>210000</v>
      </c>
      <c r="N692" s="4">
        <f>IF(ISERROR(K692/I692),"",K692/I692)</f>
        <v>0</v>
      </c>
      <c r="O692" s="91">
        <f>I692/E692</f>
        <v>3559.3220338983051</v>
      </c>
      <c r="P692" s="91">
        <f>K692/E692</f>
        <v>0</v>
      </c>
      <c r="Q692" s="79">
        <v>5</v>
      </c>
      <c r="R692" s="79">
        <v>2</v>
      </c>
      <c r="S692" s="79" t="s">
        <v>72</v>
      </c>
      <c r="T692" s="5">
        <v>195</v>
      </c>
      <c r="U692" s="9"/>
      <c r="W692" s="86">
        <f t="shared" si="516"/>
        <v>195.4</v>
      </c>
      <c r="X692" s="87">
        <f t="shared" si="516"/>
        <v>59</v>
      </c>
      <c r="Y692" s="92">
        <f t="shared" si="517"/>
        <v>60</v>
      </c>
      <c r="Z692" s="90">
        <f t="shared" si="517"/>
        <v>210000</v>
      </c>
      <c r="AA692" s="90">
        <f>K692</f>
        <v>0</v>
      </c>
      <c r="AB692" s="90">
        <f t="shared" si="518"/>
        <v>210000</v>
      </c>
      <c r="AC692" s="4">
        <f t="shared" si="518"/>
        <v>0</v>
      </c>
      <c r="AD692" s="91">
        <f t="shared" si="518"/>
        <v>3559.3220338983051</v>
      </c>
      <c r="AE692" s="79" t="str">
        <f>S692</f>
        <v>계</v>
      </c>
      <c r="AF692" s="79" t="str">
        <f>Q692&amp;"/"&amp;R692</f>
        <v>5/2</v>
      </c>
      <c r="AH692" s="20" t="str">
        <f t="shared" si="476"/>
        <v>이매동 이매동신3단지</v>
      </c>
      <c r="AI692" s="87">
        <f t="shared" si="477"/>
        <v>59</v>
      </c>
      <c r="AJ692" s="79" t="str">
        <f>IF(AI692="","",$AJ$2)</f>
        <v>A-</v>
      </c>
      <c r="AK692" s="79" t="s">
        <v>13</v>
      </c>
      <c r="AL692" s="79" t="s">
        <v>62</v>
      </c>
      <c r="AM692" s="79" t="s">
        <v>63</v>
      </c>
      <c r="AN692" s="79" t="str">
        <f>IF(AI692="","",$AN$2)</f>
        <v>C</v>
      </c>
      <c r="AO692" s="79" t="str">
        <f>IF(N692="","",IF(N692&gt;=$AO$1/100,"O","X"))</f>
        <v>X</v>
      </c>
      <c r="AP692" s="79" t="str">
        <f>IF(I692="","",IF(I692&lt;=$AP$1,"O","X"))</f>
        <v>X</v>
      </c>
      <c r="AQ692" s="79" t="str">
        <f>IF(O692="","",IF(O692&lt;=$AQ$1,"O","X"))</f>
        <v>X</v>
      </c>
      <c r="AR692" s="79" t="str">
        <f>IF(M692="","",IF(M692&lt;=$AR$1,"O","X"))</f>
        <v>X</v>
      </c>
      <c r="AS692" s="79" t="s">
        <v>2</v>
      </c>
      <c r="AT692" s="79" t="str">
        <f>IF(OR(F692="",AI692=""),"",IF(AND((F692&lt;=85),(AI692&gt;=15)),"O","X"))</f>
        <v>X</v>
      </c>
      <c r="AU692" s="79" t="str">
        <f>IF(C692="","",IF(C692&gt;=$AU$1,"O","X"))</f>
        <v>O</v>
      </c>
      <c r="AV692" s="79" t="str">
        <f>IF(AO692="","",IF(AND(AO692="O",AP692="O",AR692="O",AT692="O",AU692="O"),"후보","X"))</f>
        <v>X</v>
      </c>
    </row>
    <row r="693" spans="1:48" s="37" customFormat="1" ht="12" x14ac:dyDescent="0.3">
      <c r="A693" s="74" t="s">
        <v>2229</v>
      </c>
      <c r="B693" s="75" t="s">
        <v>2230</v>
      </c>
      <c r="C693" s="85">
        <v>706</v>
      </c>
      <c r="D693" s="86">
        <v>124.5</v>
      </c>
      <c r="E693" s="87">
        <v>38</v>
      </c>
      <c r="F693" s="86">
        <v>101.9</v>
      </c>
      <c r="G693" s="17">
        <v>31</v>
      </c>
      <c r="H693" s="88">
        <v>184</v>
      </c>
      <c r="I693" s="89"/>
      <c r="J693" s="89"/>
      <c r="K693" s="89"/>
      <c r="L693" s="89"/>
      <c r="M693" s="90">
        <f>I693-K693</f>
        <v>0</v>
      </c>
      <c r="N693" s="4" t="str">
        <f>IF(ISERROR(K693/I693),"",K693/I693)</f>
        <v/>
      </c>
      <c r="O693" s="91">
        <f>I693/E693</f>
        <v>0</v>
      </c>
      <c r="P693" s="91">
        <f>K693/E693</f>
        <v>0</v>
      </c>
      <c r="Q693" s="79">
        <v>4</v>
      </c>
      <c r="R693" s="79">
        <v>2</v>
      </c>
      <c r="S693" s="79" t="s">
        <v>72</v>
      </c>
      <c r="T693" s="5">
        <v>124</v>
      </c>
      <c r="U693" s="9"/>
      <c r="W693" s="86">
        <f t="shared" si="516"/>
        <v>124.5</v>
      </c>
      <c r="X693" s="87">
        <f t="shared" si="516"/>
        <v>38</v>
      </c>
      <c r="Y693" s="92">
        <f t="shared" si="517"/>
        <v>184</v>
      </c>
      <c r="Z693" s="90">
        <f t="shared" si="517"/>
        <v>0</v>
      </c>
      <c r="AA693" s="90">
        <f>K693</f>
        <v>0</v>
      </c>
      <c r="AB693" s="90">
        <f t="shared" si="518"/>
        <v>0</v>
      </c>
      <c r="AC693" s="4" t="str">
        <f t="shared" si="518"/>
        <v/>
      </c>
      <c r="AD693" s="91">
        <f t="shared" si="518"/>
        <v>0</v>
      </c>
      <c r="AE693" s="79" t="str">
        <f>S693</f>
        <v>계</v>
      </c>
      <c r="AF693" s="79" t="str">
        <f>Q693&amp;"/"&amp;R693</f>
        <v>4/2</v>
      </c>
      <c r="AH693" s="20" t="str">
        <f t="shared" si="476"/>
        <v>이매동 아름1단지건영</v>
      </c>
      <c r="AI693" s="87">
        <f t="shared" si="477"/>
        <v>38</v>
      </c>
      <c r="AJ693" s="79" t="str">
        <f>IF(AI693="","",$AJ$2)</f>
        <v>A-</v>
      </c>
      <c r="AK693" s="79" t="s">
        <v>13</v>
      </c>
      <c r="AL693" s="79" t="s">
        <v>62</v>
      </c>
      <c r="AM693" s="79" t="s">
        <v>63</v>
      </c>
      <c r="AN693" s="79" t="str">
        <f>IF(AI693="","",$AN$2)</f>
        <v>C</v>
      </c>
      <c r="AO693" s="79" t="str">
        <f>IF(N693="","",IF(N693&gt;=$AO$1/100,"O","X"))</f>
        <v/>
      </c>
      <c r="AP693" s="79" t="str">
        <f>IF(I693="","",IF(I693&lt;=$AP$1,"O","X"))</f>
        <v/>
      </c>
      <c r="AQ693" s="79" t="str">
        <f>IF(O693="","",IF(O693&lt;=$AQ$1,"O","X"))</f>
        <v>O</v>
      </c>
      <c r="AR693" s="79" t="str">
        <f>IF(M693="","",IF(M693&lt;=$AR$1,"O","X"))</f>
        <v>O</v>
      </c>
      <c r="AS693" s="79" t="s">
        <v>2</v>
      </c>
      <c r="AT693" s="79" t="str">
        <f>IF(OR(F693="",AI693=""),"",IF(AND((F693&lt;=85),(AI693&gt;=15)),"O","X"))</f>
        <v>X</v>
      </c>
      <c r="AU693" s="79" t="str">
        <f>IF(C693="","",IF(C693&gt;=$AU$1,"O","X"))</f>
        <v>O</v>
      </c>
      <c r="AV693" s="79" t="str">
        <f>IF(AO693="","",IF(AND(AO693="O",AP693="O",AR693="O",AT693="O",AU693="O"),"후보","X"))</f>
        <v/>
      </c>
    </row>
    <row r="694" spans="1:48" s="37" customFormat="1" ht="12" x14ac:dyDescent="0.3">
      <c r="A694" s="74" t="s">
        <v>2231</v>
      </c>
      <c r="B694" s="75" t="s">
        <v>2230</v>
      </c>
      <c r="C694" s="85">
        <v>706</v>
      </c>
      <c r="D694" s="86">
        <v>161.6</v>
      </c>
      <c r="E694" s="87">
        <v>49</v>
      </c>
      <c r="F694" s="86">
        <v>133.9</v>
      </c>
      <c r="G694" s="17">
        <v>41</v>
      </c>
      <c r="H694" s="88">
        <v>420</v>
      </c>
      <c r="I694" s="89">
        <v>164000</v>
      </c>
      <c r="J694" s="89" t="s">
        <v>64</v>
      </c>
      <c r="K694" s="89">
        <v>83000</v>
      </c>
      <c r="L694" s="89" t="s">
        <v>69</v>
      </c>
      <c r="M694" s="90">
        <f>I694-K694</f>
        <v>81000</v>
      </c>
      <c r="N694" s="4">
        <f>IF(ISERROR(K694/I694),"",K694/I694)</f>
        <v>0.50609756097560976</v>
      </c>
      <c r="O694" s="91">
        <f>I694/E694</f>
        <v>3346.9387755102039</v>
      </c>
      <c r="P694" s="91">
        <f>K694/E694</f>
        <v>1693.8775510204082</v>
      </c>
      <c r="Q694" s="79">
        <v>4</v>
      </c>
      <c r="R694" s="79">
        <v>2</v>
      </c>
      <c r="S694" s="79" t="s">
        <v>72</v>
      </c>
      <c r="T694" s="5">
        <v>161</v>
      </c>
      <c r="U694" s="9"/>
      <c r="W694" s="86">
        <f t="shared" si="516"/>
        <v>161.6</v>
      </c>
      <c r="X694" s="87">
        <f t="shared" si="516"/>
        <v>49</v>
      </c>
      <c r="Y694" s="92">
        <f t="shared" si="517"/>
        <v>420</v>
      </c>
      <c r="Z694" s="90">
        <f t="shared" si="517"/>
        <v>164000</v>
      </c>
      <c r="AA694" s="90">
        <f>K694</f>
        <v>83000</v>
      </c>
      <c r="AB694" s="90">
        <f t="shared" si="518"/>
        <v>81000</v>
      </c>
      <c r="AC694" s="4">
        <f t="shared" si="518"/>
        <v>0.50609756097560976</v>
      </c>
      <c r="AD694" s="91">
        <f t="shared" si="518"/>
        <v>3346.9387755102039</v>
      </c>
      <c r="AE694" s="79" t="str">
        <f>S694</f>
        <v>계</v>
      </c>
      <c r="AF694" s="79" t="str">
        <f>Q694&amp;"/"&amp;R694</f>
        <v>4/2</v>
      </c>
      <c r="AH694" s="20" t="str">
        <f t="shared" si="476"/>
        <v>이매동 아름1단지건영</v>
      </c>
      <c r="AI694" s="87">
        <f t="shared" si="477"/>
        <v>49</v>
      </c>
      <c r="AJ694" s="79" t="str">
        <f>IF(AI694="","",$AJ$2)</f>
        <v>A-</v>
      </c>
      <c r="AK694" s="79" t="s">
        <v>13</v>
      </c>
      <c r="AL694" s="79" t="s">
        <v>62</v>
      </c>
      <c r="AM694" s="79" t="s">
        <v>63</v>
      </c>
      <c r="AN694" s="79" t="str">
        <f>IF(AI694="","",$AN$2)</f>
        <v>C</v>
      </c>
      <c r="AO694" s="79" t="str">
        <f>IF(N694="","",IF(N694&gt;=$AO$1/100,"O","X"))</f>
        <v>X</v>
      </c>
      <c r="AP694" s="79" t="str">
        <f>IF(I694="","",IF(I694&lt;=$AP$1,"O","X"))</f>
        <v>X</v>
      </c>
      <c r="AQ694" s="79" t="str">
        <f>IF(O694="","",IF(O694&lt;=$AQ$1,"O","X"))</f>
        <v>X</v>
      </c>
      <c r="AR694" s="79" t="str">
        <f>IF(M694="","",IF(M694&lt;=$AR$1,"O","X"))</f>
        <v>X</v>
      </c>
      <c r="AS694" s="79" t="s">
        <v>2</v>
      </c>
      <c r="AT694" s="79" t="str">
        <f>IF(OR(F694="",AI694=""),"",IF(AND((F694&lt;=85),(AI694&gt;=15)),"O","X"))</f>
        <v>X</v>
      </c>
      <c r="AU694" s="79" t="str">
        <f>IF(C694="","",IF(C694&gt;=$AU$1,"O","X"))</f>
        <v>O</v>
      </c>
      <c r="AV694" s="79" t="str">
        <f>IF(AO694="","",IF(AND(AO694="O",AP694="O",AR694="O",AT694="O",AU694="O"),"후보","X"))</f>
        <v>X</v>
      </c>
    </row>
    <row r="695" spans="1:48" s="37" customFormat="1" ht="12" x14ac:dyDescent="0.3">
      <c r="A695" s="74" t="s">
        <v>2231</v>
      </c>
      <c r="B695" s="75" t="s">
        <v>2230</v>
      </c>
      <c r="C695" s="85">
        <v>706</v>
      </c>
      <c r="D695" s="86">
        <v>193.4</v>
      </c>
      <c r="E695" s="87">
        <v>59</v>
      </c>
      <c r="F695" s="86">
        <v>163.4</v>
      </c>
      <c r="G695" s="17">
        <v>49</v>
      </c>
      <c r="H695" s="88">
        <v>68</v>
      </c>
      <c r="I695" s="89">
        <v>185000</v>
      </c>
      <c r="J695" s="89" t="s">
        <v>64</v>
      </c>
      <c r="K695" s="89">
        <v>90000</v>
      </c>
      <c r="L695" s="89" t="s">
        <v>82</v>
      </c>
      <c r="M695" s="90">
        <f>I695-K695</f>
        <v>95000</v>
      </c>
      <c r="N695" s="4">
        <f>IF(ISERROR(K695/I695),"",K695/I695)</f>
        <v>0.48648648648648651</v>
      </c>
      <c r="O695" s="91">
        <f>I695/E695</f>
        <v>3135.593220338983</v>
      </c>
      <c r="P695" s="91">
        <f>K695/E695</f>
        <v>1525.4237288135594</v>
      </c>
      <c r="Q695" s="79">
        <v>5</v>
      </c>
      <c r="R695" s="79">
        <v>2</v>
      </c>
      <c r="S695" s="79" t="s">
        <v>72</v>
      </c>
      <c r="T695" s="5">
        <v>193</v>
      </c>
      <c r="U695" s="9"/>
      <c r="W695" s="86">
        <f t="shared" si="516"/>
        <v>193.4</v>
      </c>
      <c r="X695" s="87">
        <f t="shared" si="516"/>
        <v>59</v>
      </c>
      <c r="Y695" s="92">
        <f t="shared" si="517"/>
        <v>68</v>
      </c>
      <c r="Z695" s="90">
        <f t="shared" si="517"/>
        <v>185000</v>
      </c>
      <c r="AA695" s="90">
        <f>K695</f>
        <v>90000</v>
      </c>
      <c r="AB695" s="90">
        <f t="shared" si="518"/>
        <v>95000</v>
      </c>
      <c r="AC695" s="4">
        <f t="shared" si="518"/>
        <v>0.48648648648648651</v>
      </c>
      <c r="AD695" s="91">
        <f t="shared" si="518"/>
        <v>3135.593220338983</v>
      </c>
      <c r="AE695" s="79" t="str">
        <f>S695</f>
        <v>계</v>
      </c>
      <c r="AF695" s="79" t="str">
        <f>Q695&amp;"/"&amp;R695</f>
        <v>5/2</v>
      </c>
      <c r="AH695" s="20" t="str">
        <f t="shared" si="476"/>
        <v>이매동 아름1단지건영</v>
      </c>
      <c r="AI695" s="87">
        <f t="shared" si="477"/>
        <v>59</v>
      </c>
      <c r="AJ695" s="79" t="str">
        <f>IF(AI695="","",$AJ$2)</f>
        <v>A-</v>
      </c>
      <c r="AK695" s="79" t="s">
        <v>13</v>
      </c>
      <c r="AL695" s="79" t="s">
        <v>62</v>
      </c>
      <c r="AM695" s="79" t="s">
        <v>63</v>
      </c>
      <c r="AN695" s="79" t="str">
        <f>IF(AI695="","",$AN$2)</f>
        <v>C</v>
      </c>
      <c r="AO695" s="79" t="str">
        <f>IF(N695="","",IF(N695&gt;=$AO$1/100,"O","X"))</f>
        <v>X</v>
      </c>
      <c r="AP695" s="79" t="str">
        <f>IF(I695="","",IF(I695&lt;=$AP$1,"O","X"))</f>
        <v>X</v>
      </c>
      <c r="AQ695" s="79" t="str">
        <f>IF(O695="","",IF(O695&lt;=$AQ$1,"O","X"))</f>
        <v>X</v>
      </c>
      <c r="AR695" s="79" t="str">
        <f>IF(M695="","",IF(M695&lt;=$AR$1,"O","X"))</f>
        <v>X</v>
      </c>
      <c r="AS695" s="79" t="s">
        <v>2</v>
      </c>
      <c r="AT695" s="79" t="str">
        <f>IF(OR(F695="",AI695=""),"",IF(AND((F695&lt;=85),(AI695&gt;=15)),"O","X"))</f>
        <v>X</v>
      </c>
      <c r="AU695" s="79" t="str">
        <f>IF(C695="","",IF(C695&gt;=$AU$1,"O","X"))</f>
        <v>O</v>
      </c>
      <c r="AV695" s="79" t="str">
        <f>IF(AO695="","",IF(AND(AO695="O",AP695="O",AR695="O",AT695="O",AU695="O"),"후보","X"))</f>
        <v>X</v>
      </c>
    </row>
    <row r="696" spans="1:48" s="37" customFormat="1" ht="12" x14ac:dyDescent="0.3">
      <c r="A696" s="74" t="s">
        <v>1840</v>
      </c>
      <c r="B696" s="75" t="s">
        <v>2230</v>
      </c>
      <c r="C696" s="85">
        <v>706</v>
      </c>
      <c r="D696" s="86">
        <v>227.9</v>
      </c>
      <c r="E696" s="87">
        <v>69</v>
      </c>
      <c r="F696" s="86">
        <v>195.1</v>
      </c>
      <c r="G696" s="17">
        <v>59</v>
      </c>
      <c r="H696" s="88">
        <v>34</v>
      </c>
      <c r="I696" s="89">
        <v>190000</v>
      </c>
      <c r="J696" s="89" t="s">
        <v>78</v>
      </c>
      <c r="K696" s="89"/>
      <c r="L696" s="89"/>
      <c r="M696" s="90">
        <f>I696-K696</f>
        <v>190000</v>
      </c>
      <c r="N696" s="4">
        <f>IF(ISERROR(K696/I696),"",K696/I696)</f>
        <v>0</v>
      </c>
      <c r="O696" s="91">
        <f>I696/E696</f>
        <v>2753.623188405797</v>
      </c>
      <c r="P696" s="91">
        <f>K696/E696</f>
        <v>0</v>
      </c>
      <c r="Q696" s="79">
        <v>5</v>
      </c>
      <c r="R696" s="79">
        <v>2</v>
      </c>
      <c r="S696" s="79" t="s">
        <v>72</v>
      </c>
      <c r="T696" s="5">
        <v>227</v>
      </c>
      <c r="U696" s="9"/>
      <c r="W696" s="86">
        <f t="shared" si="516"/>
        <v>227.9</v>
      </c>
      <c r="X696" s="87">
        <f t="shared" si="516"/>
        <v>69</v>
      </c>
      <c r="Y696" s="92">
        <f t="shared" si="517"/>
        <v>34</v>
      </c>
      <c r="Z696" s="90">
        <f t="shared" si="517"/>
        <v>190000</v>
      </c>
      <c r="AA696" s="90">
        <f>K696</f>
        <v>0</v>
      </c>
      <c r="AB696" s="90">
        <f t="shared" si="518"/>
        <v>190000</v>
      </c>
      <c r="AC696" s="4">
        <f t="shared" si="518"/>
        <v>0</v>
      </c>
      <c r="AD696" s="91">
        <f t="shared" si="518"/>
        <v>2753.623188405797</v>
      </c>
      <c r="AE696" s="79" t="str">
        <f>S696</f>
        <v>계</v>
      </c>
      <c r="AF696" s="79" t="str">
        <f>Q696&amp;"/"&amp;R696</f>
        <v>5/2</v>
      </c>
      <c r="AH696" s="20" t="str">
        <f t="shared" si="476"/>
        <v>이매동 아름1단지건영</v>
      </c>
      <c r="AI696" s="87">
        <f t="shared" si="477"/>
        <v>69</v>
      </c>
      <c r="AJ696" s="79" t="str">
        <f>IF(AI696="","",$AJ$2)</f>
        <v>A-</v>
      </c>
      <c r="AK696" s="79" t="s">
        <v>13</v>
      </c>
      <c r="AL696" s="79" t="s">
        <v>62</v>
      </c>
      <c r="AM696" s="79" t="s">
        <v>63</v>
      </c>
      <c r="AN696" s="79" t="str">
        <f>IF(AI696="","",$AN$2)</f>
        <v>C</v>
      </c>
      <c r="AO696" s="79" t="str">
        <f>IF(N696="","",IF(N696&gt;=$AO$1/100,"O","X"))</f>
        <v>X</v>
      </c>
      <c r="AP696" s="79" t="str">
        <f>IF(I696="","",IF(I696&lt;=$AP$1,"O","X"))</f>
        <v>X</v>
      </c>
      <c r="AQ696" s="79" t="str">
        <f>IF(O696="","",IF(O696&lt;=$AQ$1,"O","X"))</f>
        <v>X</v>
      </c>
      <c r="AR696" s="79" t="str">
        <f>IF(M696="","",IF(M696&lt;=$AR$1,"O","X"))</f>
        <v>X</v>
      </c>
      <c r="AS696" s="79" t="s">
        <v>2</v>
      </c>
      <c r="AT696" s="79" t="str">
        <f>IF(OR(F696="",AI696=""),"",IF(AND((F696&lt;=85),(AI696&gt;=15)),"O","X"))</f>
        <v>X</v>
      </c>
      <c r="AU696" s="79" t="str">
        <f>IF(C696="","",IF(C696&gt;=$AU$1,"O","X"))</f>
        <v>O</v>
      </c>
      <c r="AV696" s="79" t="str">
        <f>IF(AO696="","",IF(AND(AO696="O",AP696="O",AR696="O",AT696="O",AU696="O"),"후보","X"))</f>
        <v>X</v>
      </c>
    </row>
    <row r="697" spans="1:48" s="37" customFormat="1" ht="12" x14ac:dyDescent="0.3">
      <c r="A697" s="74" t="s">
        <v>2232</v>
      </c>
      <c r="B697" s="75" t="s">
        <v>2233</v>
      </c>
      <c r="C697" s="85">
        <v>458</v>
      </c>
      <c r="D697" s="86">
        <v>77</v>
      </c>
      <c r="E697" s="87">
        <v>23</v>
      </c>
      <c r="F697" s="86">
        <v>59.5</v>
      </c>
      <c r="G697" s="17">
        <v>18</v>
      </c>
      <c r="H697" s="88">
        <v>40</v>
      </c>
      <c r="I697" s="89">
        <v>135000</v>
      </c>
      <c r="J697" s="89" t="s">
        <v>78</v>
      </c>
      <c r="K697" s="89"/>
      <c r="L697" s="89"/>
      <c r="M697" s="90">
        <f>I697-K697</f>
        <v>135000</v>
      </c>
      <c r="N697" s="4">
        <f>IF(ISERROR(K697/I697),"",K697/I697)</f>
        <v>0</v>
      </c>
      <c r="O697" s="91">
        <f>I697/E697</f>
        <v>5869.565217391304</v>
      </c>
      <c r="P697" s="91">
        <f>K697/E697</f>
        <v>0</v>
      </c>
      <c r="Q697" s="79">
        <v>3</v>
      </c>
      <c r="R697" s="79">
        <v>1</v>
      </c>
      <c r="S697" s="79" t="s">
        <v>72</v>
      </c>
      <c r="T697" s="5">
        <v>77</v>
      </c>
      <c r="U697" s="9"/>
      <c r="W697" s="86">
        <f t="shared" si="516"/>
        <v>77</v>
      </c>
      <c r="X697" s="87">
        <f t="shared" si="516"/>
        <v>23</v>
      </c>
      <c r="Y697" s="92">
        <f t="shared" si="517"/>
        <v>40</v>
      </c>
      <c r="Z697" s="90">
        <f t="shared" si="517"/>
        <v>135000</v>
      </c>
      <c r="AA697" s="90">
        <f>K697</f>
        <v>0</v>
      </c>
      <c r="AB697" s="90">
        <f t="shared" si="518"/>
        <v>135000</v>
      </c>
      <c r="AC697" s="4">
        <f t="shared" si="518"/>
        <v>0</v>
      </c>
      <c r="AD697" s="91">
        <f t="shared" si="518"/>
        <v>5869.565217391304</v>
      </c>
      <c r="AE697" s="79" t="str">
        <f>S697</f>
        <v>계</v>
      </c>
      <c r="AF697" s="79" t="str">
        <f>Q697&amp;"/"&amp;R697</f>
        <v>3/1</v>
      </c>
      <c r="AH697" s="20" t="str">
        <f t="shared" si="476"/>
        <v>이매동 이매동신9단지</v>
      </c>
      <c r="AI697" s="87">
        <f t="shared" si="477"/>
        <v>23</v>
      </c>
      <c r="AJ697" s="79" t="str">
        <f>IF(AI697="","",$AJ$2)</f>
        <v>A-</v>
      </c>
      <c r="AK697" s="79" t="s">
        <v>13</v>
      </c>
      <c r="AL697" s="79" t="s">
        <v>62</v>
      </c>
      <c r="AM697" s="79" t="s">
        <v>63</v>
      </c>
      <c r="AN697" s="79" t="str">
        <f>IF(AI697="","",$AN$2)</f>
        <v>C</v>
      </c>
      <c r="AO697" s="79" t="str">
        <f>IF(N697="","",IF(N697&gt;=$AO$1/100,"O","X"))</f>
        <v>X</v>
      </c>
      <c r="AP697" s="79" t="str">
        <f>IF(I697="","",IF(I697&lt;=$AP$1,"O","X"))</f>
        <v>X</v>
      </c>
      <c r="AQ697" s="79" t="str">
        <f>IF(O697="","",IF(O697&lt;=$AQ$1,"O","X"))</f>
        <v>X</v>
      </c>
      <c r="AR697" s="79" t="str">
        <f>IF(M697="","",IF(M697&lt;=$AR$1,"O","X"))</f>
        <v>X</v>
      </c>
      <c r="AS697" s="79" t="s">
        <v>2</v>
      </c>
      <c r="AT697" s="79" t="str">
        <f>IF(OR(F697="",AI697=""),"",IF(AND((F697&lt;=85),(AI697&gt;=15)),"O","X"))</f>
        <v>O</v>
      </c>
      <c r="AU697" s="79" t="str">
        <f>IF(C697="","",IF(C697&gt;=$AU$1,"O","X"))</f>
        <v>O</v>
      </c>
      <c r="AV697" s="79" t="str">
        <f>IF(AO697="","",IF(AND(AO697="O",AP697="O",AR697="O",AT697="O",AU697="O"),"후보","X"))</f>
        <v>X</v>
      </c>
    </row>
    <row r="698" spans="1:48" s="37" customFormat="1" ht="12" x14ac:dyDescent="0.3">
      <c r="A698" s="74" t="s">
        <v>2232</v>
      </c>
      <c r="B698" s="75" t="s">
        <v>1801</v>
      </c>
      <c r="C698" s="85">
        <v>458</v>
      </c>
      <c r="D698" s="86">
        <v>103.8</v>
      </c>
      <c r="E698" s="87">
        <v>31</v>
      </c>
      <c r="F698" s="86">
        <v>84.6</v>
      </c>
      <c r="G698" s="17">
        <v>26</v>
      </c>
      <c r="H698" s="88">
        <v>116</v>
      </c>
      <c r="I698" s="89">
        <v>165000</v>
      </c>
      <c r="J698" s="89" t="s">
        <v>64</v>
      </c>
      <c r="K698" s="89"/>
      <c r="L698" s="89"/>
      <c r="M698" s="90">
        <f>I698-K698</f>
        <v>165000</v>
      </c>
      <c r="N698" s="4">
        <f>IF(ISERROR(K698/I698),"",K698/I698)</f>
        <v>0</v>
      </c>
      <c r="O698" s="91">
        <f>I698/E698</f>
        <v>5322.5806451612907</v>
      </c>
      <c r="P698" s="91">
        <f>K698/E698</f>
        <v>0</v>
      </c>
      <c r="Q698" s="79">
        <v>3</v>
      </c>
      <c r="R698" s="79">
        <v>2</v>
      </c>
      <c r="S698" s="79" t="s">
        <v>72</v>
      </c>
      <c r="T698" s="5">
        <v>103</v>
      </c>
      <c r="U698" s="9"/>
      <c r="W698" s="86">
        <f t="shared" si="516"/>
        <v>103.8</v>
      </c>
      <c r="X698" s="87">
        <f t="shared" si="516"/>
        <v>31</v>
      </c>
      <c r="Y698" s="92">
        <f t="shared" si="517"/>
        <v>116</v>
      </c>
      <c r="Z698" s="90">
        <f t="shared" si="517"/>
        <v>165000</v>
      </c>
      <c r="AA698" s="90">
        <f>K698</f>
        <v>0</v>
      </c>
      <c r="AB698" s="90">
        <f t="shared" si="518"/>
        <v>165000</v>
      </c>
      <c r="AC698" s="4">
        <f t="shared" si="518"/>
        <v>0</v>
      </c>
      <c r="AD698" s="91">
        <f t="shared" si="518"/>
        <v>5322.5806451612907</v>
      </c>
      <c r="AE698" s="79" t="str">
        <f>S698</f>
        <v>계</v>
      </c>
      <c r="AF698" s="79" t="str">
        <f>Q698&amp;"/"&amp;R698</f>
        <v>3/2</v>
      </c>
      <c r="AH698" s="20" t="str">
        <f t="shared" si="476"/>
        <v>이매동 이매동신9단지</v>
      </c>
      <c r="AI698" s="87">
        <f t="shared" si="477"/>
        <v>31</v>
      </c>
      <c r="AJ698" s="79" t="str">
        <f>IF(AI698="","",$AJ$2)</f>
        <v>A-</v>
      </c>
      <c r="AK698" s="79" t="s">
        <v>13</v>
      </c>
      <c r="AL698" s="79" t="s">
        <v>62</v>
      </c>
      <c r="AM698" s="79" t="s">
        <v>63</v>
      </c>
      <c r="AN698" s="79" t="str">
        <f>IF(AI698="","",$AN$2)</f>
        <v>C</v>
      </c>
      <c r="AO698" s="79" t="str">
        <f>IF(N698="","",IF(N698&gt;=$AO$1/100,"O","X"))</f>
        <v>X</v>
      </c>
      <c r="AP698" s="79" t="str">
        <f>IF(I698="","",IF(I698&lt;=$AP$1,"O","X"))</f>
        <v>X</v>
      </c>
      <c r="AQ698" s="79" t="str">
        <f>IF(O698="","",IF(O698&lt;=$AQ$1,"O","X"))</f>
        <v>X</v>
      </c>
      <c r="AR698" s="79" t="str">
        <f>IF(M698="","",IF(M698&lt;=$AR$1,"O","X"))</f>
        <v>X</v>
      </c>
      <c r="AS698" s="79" t="s">
        <v>2</v>
      </c>
      <c r="AT698" s="79" t="str">
        <f>IF(OR(F698="",AI698=""),"",IF(AND((F698&lt;=85),(AI698&gt;=15)),"O","X"))</f>
        <v>O</v>
      </c>
      <c r="AU698" s="79" t="str">
        <f>IF(C698="","",IF(C698&gt;=$AU$1,"O","X"))</f>
        <v>O</v>
      </c>
      <c r="AV698" s="79" t="str">
        <f>IF(AO698="","",IF(AND(AO698="O",AP698="O",AR698="O",AT698="O",AU698="O"),"후보","X"))</f>
        <v>X</v>
      </c>
    </row>
    <row r="699" spans="1:48" s="37" customFormat="1" ht="12" x14ac:dyDescent="0.3">
      <c r="A699" s="74" t="s">
        <v>2232</v>
      </c>
      <c r="B699" s="75" t="s">
        <v>1801</v>
      </c>
      <c r="C699" s="85">
        <v>458</v>
      </c>
      <c r="D699" s="86">
        <v>124.2</v>
      </c>
      <c r="E699" s="87">
        <v>38</v>
      </c>
      <c r="F699" s="86">
        <v>101.8</v>
      </c>
      <c r="G699" s="17">
        <v>31</v>
      </c>
      <c r="H699" s="88">
        <v>72</v>
      </c>
      <c r="I699" s="89">
        <v>180000</v>
      </c>
      <c r="J699" s="89" t="s">
        <v>66</v>
      </c>
      <c r="K699" s="89"/>
      <c r="L699" s="89"/>
      <c r="M699" s="90">
        <f>I699-K699</f>
        <v>180000</v>
      </c>
      <c r="N699" s="4">
        <f>IF(ISERROR(K699/I699),"",K699/I699)</f>
        <v>0</v>
      </c>
      <c r="O699" s="91">
        <f>I699/E699</f>
        <v>4736.8421052631575</v>
      </c>
      <c r="P699" s="91">
        <f>K699/E699</f>
        <v>0</v>
      </c>
      <c r="Q699" s="79">
        <v>4</v>
      </c>
      <c r="R699" s="79">
        <v>2</v>
      </c>
      <c r="S699" s="79" t="s">
        <v>72</v>
      </c>
      <c r="T699" s="5">
        <v>124</v>
      </c>
      <c r="U699" s="9"/>
      <c r="W699" s="86">
        <f t="shared" si="516"/>
        <v>124.2</v>
      </c>
      <c r="X699" s="87">
        <f t="shared" si="516"/>
        <v>38</v>
      </c>
      <c r="Y699" s="92">
        <f t="shared" si="517"/>
        <v>72</v>
      </c>
      <c r="Z699" s="90">
        <f t="shared" si="517"/>
        <v>180000</v>
      </c>
      <c r="AA699" s="90">
        <f>K699</f>
        <v>0</v>
      </c>
      <c r="AB699" s="90">
        <f t="shared" si="518"/>
        <v>180000</v>
      </c>
      <c r="AC699" s="4">
        <f t="shared" si="518"/>
        <v>0</v>
      </c>
      <c r="AD699" s="91">
        <f t="shared" si="518"/>
        <v>4736.8421052631575</v>
      </c>
      <c r="AE699" s="79" t="str">
        <f>S699</f>
        <v>계</v>
      </c>
      <c r="AF699" s="79" t="str">
        <f>Q699&amp;"/"&amp;R699</f>
        <v>4/2</v>
      </c>
      <c r="AH699" s="20" t="str">
        <f t="shared" si="476"/>
        <v>이매동 이매동신9단지</v>
      </c>
      <c r="AI699" s="87">
        <f t="shared" si="477"/>
        <v>38</v>
      </c>
      <c r="AJ699" s="79" t="str">
        <f>IF(AI699="","",$AJ$2)</f>
        <v>A-</v>
      </c>
      <c r="AK699" s="79" t="s">
        <v>13</v>
      </c>
      <c r="AL699" s="79" t="s">
        <v>62</v>
      </c>
      <c r="AM699" s="79" t="s">
        <v>63</v>
      </c>
      <c r="AN699" s="79" t="str">
        <f>IF(AI699="","",$AN$2)</f>
        <v>C</v>
      </c>
      <c r="AO699" s="79" t="str">
        <f>IF(N699="","",IF(N699&gt;=$AO$1/100,"O","X"))</f>
        <v>X</v>
      </c>
      <c r="AP699" s="79" t="str">
        <f>IF(I699="","",IF(I699&lt;=$AP$1,"O","X"))</f>
        <v>X</v>
      </c>
      <c r="AQ699" s="79" t="str">
        <f>IF(O699="","",IF(O699&lt;=$AQ$1,"O","X"))</f>
        <v>X</v>
      </c>
      <c r="AR699" s="79" t="str">
        <f>IF(M699="","",IF(M699&lt;=$AR$1,"O","X"))</f>
        <v>X</v>
      </c>
      <c r="AS699" s="79" t="s">
        <v>2</v>
      </c>
      <c r="AT699" s="79" t="str">
        <f>IF(OR(F699="",AI699=""),"",IF(AND((F699&lt;=85),(AI699&gt;=15)),"O","X"))</f>
        <v>X</v>
      </c>
      <c r="AU699" s="79" t="str">
        <f>IF(C699="","",IF(C699&gt;=$AU$1,"O","X"))</f>
        <v>O</v>
      </c>
      <c r="AV699" s="79" t="str">
        <f>IF(AO699="","",IF(AND(AO699="O",AP699="O",AR699="O",AT699="O",AU699="O"),"후보","X"))</f>
        <v>X</v>
      </c>
    </row>
    <row r="700" spans="1:48" s="37" customFormat="1" ht="12" x14ac:dyDescent="0.3">
      <c r="A700" s="74" t="s">
        <v>2234</v>
      </c>
      <c r="B700" s="75" t="s">
        <v>2235</v>
      </c>
      <c r="C700" s="85">
        <v>458</v>
      </c>
      <c r="D700" s="86">
        <v>140.80000000000001</v>
      </c>
      <c r="E700" s="87">
        <v>43</v>
      </c>
      <c r="F700" s="86">
        <v>117.1</v>
      </c>
      <c r="G700" s="17">
        <v>35</v>
      </c>
      <c r="H700" s="88">
        <v>62</v>
      </c>
      <c r="I700" s="89"/>
      <c r="J700" s="89"/>
      <c r="K700" s="89">
        <v>95000</v>
      </c>
      <c r="L700" s="89" t="s">
        <v>66</v>
      </c>
      <c r="M700" s="90">
        <f>I700-K700</f>
        <v>-95000</v>
      </c>
      <c r="N700" s="4" t="str">
        <f>IF(ISERROR(K700/I700),"",K700/I700)</f>
        <v/>
      </c>
      <c r="O700" s="91">
        <f>I700/E700</f>
        <v>0</v>
      </c>
      <c r="P700" s="91">
        <f>K700/E700</f>
        <v>2209.3023255813955</v>
      </c>
      <c r="Q700" s="79">
        <v>4</v>
      </c>
      <c r="R700" s="79">
        <v>2</v>
      </c>
      <c r="S700" s="79" t="s">
        <v>72</v>
      </c>
      <c r="T700" s="5">
        <v>140</v>
      </c>
      <c r="U700" s="9"/>
      <c r="W700" s="86">
        <f t="shared" ref="W700:X712" si="519">D700</f>
        <v>140.80000000000001</v>
      </c>
      <c r="X700" s="87">
        <f t="shared" si="519"/>
        <v>43</v>
      </c>
      <c r="Y700" s="92">
        <f t="shared" ref="Y700:Z712" si="520">H700</f>
        <v>62</v>
      </c>
      <c r="Z700" s="90">
        <f t="shared" si="520"/>
        <v>0</v>
      </c>
      <c r="AA700" s="90">
        <f>K700</f>
        <v>95000</v>
      </c>
      <c r="AB700" s="90">
        <f t="shared" si="518"/>
        <v>-95000</v>
      </c>
      <c r="AC700" s="4" t="str">
        <f t="shared" si="518"/>
        <v/>
      </c>
      <c r="AD700" s="91">
        <f t="shared" si="518"/>
        <v>0</v>
      </c>
      <c r="AE700" s="79" t="str">
        <f>S700</f>
        <v>계</v>
      </c>
      <c r="AF700" s="79" t="str">
        <f>Q700&amp;"/"&amp;R700</f>
        <v>4/2</v>
      </c>
      <c r="AH700" s="20" t="str">
        <f t="shared" si="476"/>
        <v>이매동 이매동신9단지</v>
      </c>
      <c r="AI700" s="87">
        <f t="shared" si="477"/>
        <v>43</v>
      </c>
      <c r="AJ700" s="79" t="str">
        <f>IF(AI700="","",$AJ$2)</f>
        <v>A-</v>
      </c>
      <c r="AK700" s="79" t="s">
        <v>13</v>
      </c>
      <c r="AL700" s="79" t="s">
        <v>62</v>
      </c>
      <c r="AM700" s="79" t="s">
        <v>63</v>
      </c>
      <c r="AN700" s="79" t="str">
        <f>IF(AI700="","",$AN$2)</f>
        <v>C</v>
      </c>
      <c r="AO700" s="79" t="str">
        <f>IF(N700="","",IF(N700&gt;=$AO$1/100,"O","X"))</f>
        <v/>
      </c>
      <c r="AP700" s="79" t="str">
        <f>IF(I700="","",IF(I700&lt;=$AP$1,"O","X"))</f>
        <v/>
      </c>
      <c r="AQ700" s="79" t="str">
        <f>IF(O700="","",IF(O700&lt;=$AQ$1,"O","X"))</f>
        <v>O</v>
      </c>
      <c r="AR700" s="79" t="str">
        <f>IF(M700="","",IF(M700&lt;=$AR$1,"O","X"))</f>
        <v>O</v>
      </c>
      <c r="AS700" s="79" t="s">
        <v>2</v>
      </c>
      <c r="AT700" s="79" t="str">
        <f>IF(OR(F700="",AI700=""),"",IF(AND((F700&lt;=85),(AI700&gt;=15)),"O","X"))</f>
        <v>X</v>
      </c>
      <c r="AU700" s="79" t="str">
        <f>IF(C700="","",IF(C700&gt;=$AU$1,"O","X"))</f>
        <v>O</v>
      </c>
      <c r="AV700" s="79" t="str">
        <f>IF(AO700="","",IF(AND(AO700="O",AP700="O",AR700="O",AT700="O",AU700="O"),"후보","X"))</f>
        <v/>
      </c>
    </row>
    <row r="701" spans="1:48" s="37" customFormat="1" ht="12" x14ac:dyDescent="0.3">
      <c r="A701" s="74" t="s">
        <v>2236</v>
      </c>
      <c r="B701" s="75" t="s">
        <v>2235</v>
      </c>
      <c r="C701" s="85">
        <v>458</v>
      </c>
      <c r="D701" s="86">
        <v>160.19999999999999</v>
      </c>
      <c r="E701" s="87">
        <v>48</v>
      </c>
      <c r="F701" s="86">
        <v>134.9</v>
      </c>
      <c r="G701" s="17">
        <v>41</v>
      </c>
      <c r="H701" s="88">
        <v>168</v>
      </c>
      <c r="I701" s="89">
        <v>200000</v>
      </c>
      <c r="J701" s="89" t="s">
        <v>79</v>
      </c>
      <c r="K701" s="89">
        <v>100000</v>
      </c>
      <c r="L701" s="89" t="s">
        <v>78</v>
      </c>
      <c r="M701" s="90">
        <f>I701-K701</f>
        <v>100000</v>
      </c>
      <c r="N701" s="4">
        <f>IF(ISERROR(K701/I701),"",K701/I701)</f>
        <v>0.5</v>
      </c>
      <c r="O701" s="91">
        <f>I701/E701</f>
        <v>4166.666666666667</v>
      </c>
      <c r="P701" s="91">
        <f>K701/E701</f>
        <v>2083.3333333333335</v>
      </c>
      <c r="Q701" s="79">
        <v>4</v>
      </c>
      <c r="R701" s="79">
        <v>2</v>
      </c>
      <c r="S701" s="79" t="s">
        <v>72</v>
      </c>
      <c r="T701" s="5">
        <v>160</v>
      </c>
      <c r="U701" s="9"/>
      <c r="W701" s="86">
        <f t="shared" si="519"/>
        <v>160.19999999999999</v>
      </c>
      <c r="X701" s="87">
        <f t="shared" si="519"/>
        <v>48</v>
      </c>
      <c r="Y701" s="92">
        <f t="shared" si="520"/>
        <v>168</v>
      </c>
      <c r="Z701" s="90">
        <f t="shared" si="520"/>
        <v>200000</v>
      </c>
      <c r="AA701" s="90">
        <f>K701</f>
        <v>100000</v>
      </c>
      <c r="AB701" s="90">
        <f t="shared" si="518"/>
        <v>100000</v>
      </c>
      <c r="AC701" s="4">
        <f t="shared" si="518"/>
        <v>0.5</v>
      </c>
      <c r="AD701" s="91">
        <f t="shared" si="518"/>
        <v>4166.666666666667</v>
      </c>
      <c r="AE701" s="79" t="str">
        <f>S701</f>
        <v>계</v>
      </c>
      <c r="AF701" s="79" t="str">
        <f>Q701&amp;"/"&amp;R701</f>
        <v>4/2</v>
      </c>
      <c r="AH701" s="20" t="str">
        <f t="shared" si="476"/>
        <v>이매동 이매동신9단지</v>
      </c>
      <c r="AI701" s="87">
        <f t="shared" si="477"/>
        <v>48</v>
      </c>
      <c r="AJ701" s="79" t="str">
        <f>IF(AI701="","",$AJ$2)</f>
        <v>A-</v>
      </c>
      <c r="AK701" s="79" t="s">
        <v>13</v>
      </c>
      <c r="AL701" s="79" t="s">
        <v>62</v>
      </c>
      <c r="AM701" s="79" t="s">
        <v>63</v>
      </c>
      <c r="AN701" s="79" t="str">
        <f>IF(AI701="","",$AN$2)</f>
        <v>C</v>
      </c>
      <c r="AO701" s="79" t="str">
        <f>IF(N701="","",IF(N701&gt;=$AO$1/100,"O","X"))</f>
        <v>X</v>
      </c>
      <c r="AP701" s="79" t="str">
        <f>IF(I701="","",IF(I701&lt;=$AP$1,"O","X"))</f>
        <v>X</v>
      </c>
      <c r="AQ701" s="79" t="str">
        <f>IF(O701="","",IF(O701&lt;=$AQ$1,"O","X"))</f>
        <v>X</v>
      </c>
      <c r="AR701" s="79" t="str">
        <f>IF(M701="","",IF(M701&lt;=$AR$1,"O","X"))</f>
        <v>X</v>
      </c>
      <c r="AS701" s="79" t="s">
        <v>2</v>
      </c>
      <c r="AT701" s="79" t="str">
        <f>IF(OR(F701="",AI701=""),"",IF(AND((F701&lt;=85),(AI701&gt;=15)),"O","X"))</f>
        <v>X</v>
      </c>
      <c r="AU701" s="79" t="str">
        <f>IF(C701="","",IF(C701&gt;=$AU$1,"O","X"))</f>
        <v>O</v>
      </c>
      <c r="AV701" s="79" t="str">
        <f>IF(AO701="","",IF(AND(AO701="O",AP701="O",AR701="O",AT701="O",AU701="O"),"후보","X"))</f>
        <v>X</v>
      </c>
    </row>
    <row r="702" spans="1:48" s="37" customFormat="1" ht="12" x14ac:dyDescent="0.3">
      <c r="A702" s="74" t="s">
        <v>2237</v>
      </c>
      <c r="B702" s="75" t="s">
        <v>1844</v>
      </c>
      <c r="C702" s="85">
        <v>572</v>
      </c>
      <c r="D702" s="86">
        <v>76.599999999999994</v>
      </c>
      <c r="E702" s="87">
        <v>23</v>
      </c>
      <c r="F702" s="86">
        <v>59.9</v>
      </c>
      <c r="G702" s="17">
        <v>18</v>
      </c>
      <c r="H702" s="88">
        <v>40</v>
      </c>
      <c r="I702" s="89"/>
      <c r="J702" s="89"/>
      <c r="K702" s="89">
        <v>55000</v>
      </c>
      <c r="L702" s="89" t="s">
        <v>78</v>
      </c>
      <c r="M702" s="90">
        <f>I702-K702</f>
        <v>-55000</v>
      </c>
      <c r="N702" s="4" t="str">
        <f>IF(ISERROR(K702/I702),"",K702/I702)</f>
        <v/>
      </c>
      <c r="O702" s="91">
        <f>I702/E702</f>
        <v>0</v>
      </c>
      <c r="P702" s="91">
        <f>K702/E702</f>
        <v>2391.304347826087</v>
      </c>
      <c r="Q702" s="79">
        <v>3</v>
      </c>
      <c r="R702" s="79">
        <v>1</v>
      </c>
      <c r="S702" s="79" t="s">
        <v>72</v>
      </c>
      <c r="T702" s="5">
        <v>76</v>
      </c>
      <c r="U702" s="9"/>
      <c r="W702" s="86">
        <f t="shared" si="519"/>
        <v>76.599999999999994</v>
      </c>
      <c r="X702" s="87">
        <f t="shared" si="519"/>
        <v>23</v>
      </c>
      <c r="Y702" s="92">
        <f t="shared" si="520"/>
        <v>40</v>
      </c>
      <c r="Z702" s="90">
        <f t="shared" si="520"/>
        <v>0</v>
      </c>
      <c r="AA702" s="90">
        <f>K702</f>
        <v>55000</v>
      </c>
      <c r="AB702" s="90">
        <f t="shared" si="518"/>
        <v>-55000</v>
      </c>
      <c r="AC702" s="4" t="str">
        <f t="shared" si="518"/>
        <v/>
      </c>
      <c r="AD702" s="91">
        <f t="shared" si="518"/>
        <v>0</v>
      </c>
      <c r="AE702" s="79" t="str">
        <f>S702</f>
        <v>계</v>
      </c>
      <c r="AF702" s="79" t="str">
        <f>Q702&amp;"/"&amp;R702</f>
        <v>3/1</v>
      </c>
      <c r="AH702" s="20" t="str">
        <f t="shared" si="476"/>
        <v>이매동 이매삼환</v>
      </c>
      <c r="AI702" s="87">
        <f t="shared" si="477"/>
        <v>23</v>
      </c>
      <c r="AJ702" s="79" t="str">
        <f>IF(AI702="","",$AJ$2)</f>
        <v>A-</v>
      </c>
      <c r="AK702" s="79" t="s">
        <v>13</v>
      </c>
      <c r="AL702" s="79" t="s">
        <v>62</v>
      </c>
      <c r="AM702" s="79" t="s">
        <v>63</v>
      </c>
      <c r="AN702" s="79" t="str">
        <f>IF(AI702="","",$AN$2)</f>
        <v>C</v>
      </c>
      <c r="AO702" s="79" t="str">
        <f>IF(N702="","",IF(N702&gt;=$AO$1/100,"O","X"))</f>
        <v/>
      </c>
      <c r="AP702" s="79" t="str">
        <f>IF(I702="","",IF(I702&lt;=$AP$1,"O","X"))</f>
        <v/>
      </c>
      <c r="AQ702" s="79" t="str">
        <f>IF(O702="","",IF(O702&lt;=$AQ$1,"O","X"))</f>
        <v>O</v>
      </c>
      <c r="AR702" s="79" t="str">
        <f>IF(M702="","",IF(M702&lt;=$AR$1,"O","X"))</f>
        <v>O</v>
      </c>
      <c r="AS702" s="79" t="s">
        <v>2</v>
      </c>
      <c r="AT702" s="79" t="str">
        <f>IF(OR(F702="",AI702=""),"",IF(AND((F702&lt;=85),(AI702&gt;=15)),"O","X"))</f>
        <v>O</v>
      </c>
      <c r="AU702" s="79" t="str">
        <f>IF(C702="","",IF(C702&gt;=$AU$1,"O","X"))</f>
        <v>O</v>
      </c>
      <c r="AV702" s="79" t="str">
        <f>IF(AO702="","",IF(AND(AO702="O",AP702="O",AR702="O",AT702="O",AU702="O"),"후보","X"))</f>
        <v/>
      </c>
    </row>
    <row r="703" spans="1:48" s="37" customFormat="1" ht="12" x14ac:dyDescent="0.3">
      <c r="A703" s="74" t="s">
        <v>2237</v>
      </c>
      <c r="B703" s="75" t="s">
        <v>2238</v>
      </c>
      <c r="C703" s="85">
        <v>572</v>
      </c>
      <c r="D703" s="86">
        <v>103.9</v>
      </c>
      <c r="E703" s="87">
        <v>31</v>
      </c>
      <c r="F703" s="86">
        <v>84.9</v>
      </c>
      <c r="G703" s="17">
        <v>26</v>
      </c>
      <c r="H703" s="88">
        <v>168</v>
      </c>
      <c r="I703" s="89">
        <v>140000</v>
      </c>
      <c r="J703" s="89" t="s">
        <v>83</v>
      </c>
      <c r="K703" s="89">
        <v>70000</v>
      </c>
      <c r="L703" s="89" t="s">
        <v>82</v>
      </c>
      <c r="M703" s="90">
        <f>I703-K703</f>
        <v>70000</v>
      </c>
      <c r="N703" s="4">
        <f>IF(ISERROR(K703/I703),"",K703/I703)</f>
        <v>0.5</v>
      </c>
      <c r="O703" s="91">
        <f>I703/E703</f>
        <v>4516.1290322580644</v>
      </c>
      <c r="P703" s="91">
        <f>K703/E703</f>
        <v>2258.0645161290322</v>
      </c>
      <c r="Q703" s="79">
        <v>3</v>
      </c>
      <c r="R703" s="79">
        <v>2</v>
      </c>
      <c r="S703" s="79" t="s">
        <v>72</v>
      </c>
      <c r="T703" s="5">
        <v>103</v>
      </c>
      <c r="U703" s="9"/>
      <c r="W703" s="86">
        <f t="shared" si="519"/>
        <v>103.9</v>
      </c>
      <c r="X703" s="87">
        <f t="shared" si="519"/>
        <v>31</v>
      </c>
      <c r="Y703" s="92">
        <f t="shared" si="520"/>
        <v>168</v>
      </c>
      <c r="Z703" s="90">
        <f t="shared" si="520"/>
        <v>140000</v>
      </c>
      <c r="AA703" s="90">
        <f>K703</f>
        <v>70000</v>
      </c>
      <c r="AB703" s="90">
        <f t="shared" si="518"/>
        <v>70000</v>
      </c>
      <c r="AC703" s="4">
        <f t="shared" si="518"/>
        <v>0.5</v>
      </c>
      <c r="AD703" s="91">
        <f t="shared" si="518"/>
        <v>4516.1290322580644</v>
      </c>
      <c r="AE703" s="79" t="str">
        <f>S703</f>
        <v>계</v>
      </c>
      <c r="AF703" s="79" t="str">
        <f>Q703&amp;"/"&amp;R703</f>
        <v>3/2</v>
      </c>
      <c r="AH703" s="20" t="str">
        <f t="shared" si="476"/>
        <v>이매동 이매삼환</v>
      </c>
      <c r="AI703" s="87">
        <f t="shared" si="477"/>
        <v>31</v>
      </c>
      <c r="AJ703" s="79" t="str">
        <f>IF(AI703="","",$AJ$2)</f>
        <v>A-</v>
      </c>
      <c r="AK703" s="79" t="s">
        <v>13</v>
      </c>
      <c r="AL703" s="79" t="s">
        <v>62</v>
      </c>
      <c r="AM703" s="79" t="s">
        <v>63</v>
      </c>
      <c r="AN703" s="79" t="str">
        <f>IF(AI703="","",$AN$2)</f>
        <v>C</v>
      </c>
      <c r="AO703" s="79" t="str">
        <f>IF(N703="","",IF(N703&gt;=$AO$1/100,"O","X"))</f>
        <v>X</v>
      </c>
      <c r="AP703" s="79" t="str">
        <f>IF(I703="","",IF(I703&lt;=$AP$1,"O","X"))</f>
        <v>X</v>
      </c>
      <c r="AQ703" s="79" t="str">
        <f>IF(O703="","",IF(O703&lt;=$AQ$1,"O","X"))</f>
        <v>X</v>
      </c>
      <c r="AR703" s="79" t="str">
        <f>IF(M703="","",IF(M703&lt;=$AR$1,"O","X"))</f>
        <v>X</v>
      </c>
      <c r="AS703" s="79" t="s">
        <v>2</v>
      </c>
      <c r="AT703" s="79" t="str">
        <f>IF(OR(F703="",AI703=""),"",IF(AND((F703&lt;=85),(AI703&gt;=15)),"O","X"))</f>
        <v>O</v>
      </c>
      <c r="AU703" s="79" t="str">
        <f>IF(C703="","",IF(C703&gt;=$AU$1,"O","X"))</f>
        <v>O</v>
      </c>
      <c r="AV703" s="79" t="str">
        <f>IF(AO703="","",IF(AND(AO703="O",AP703="O",AR703="O",AT703="O",AU703="O"),"후보","X"))</f>
        <v>X</v>
      </c>
    </row>
    <row r="704" spans="1:48" s="37" customFormat="1" ht="12" x14ac:dyDescent="0.3">
      <c r="A704" s="74" t="s">
        <v>1843</v>
      </c>
      <c r="B704" s="75" t="s">
        <v>1844</v>
      </c>
      <c r="C704" s="85">
        <v>572</v>
      </c>
      <c r="D704" s="86">
        <v>121.7</v>
      </c>
      <c r="E704" s="87">
        <v>37</v>
      </c>
      <c r="F704" s="86">
        <v>101.9</v>
      </c>
      <c r="G704" s="17">
        <v>31</v>
      </c>
      <c r="H704" s="88">
        <v>96</v>
      </c>
      <c r="I704" s="89">
        <v>155000</v>
      </c>
      <c r="J704" s="89" t="s">
        <v>69</v>
      </c>
      <c r="K704" s="89"/>
      <c r="L704" s="89"/>
      <c r="M704" s="90">
        <f>I704-K704</f>
        <v>155000</v>
      </c>
      <c r="N704" s="4">
        <f>IF(ISERROR(K704/I704),"",K704/I704)</f>
        <v>0</v>
      </c>
      <c r="O704" s="91">
        <f>I704/E704</f>
        <v>4189.1891891891892</v>
      </c>
      <c r="P704" s="91">
        <f>K704/E704</f>
        <v>0</v>
      </c>
      <c r="Q704" s="79">
        <v>4</v>
      </c>
      <c r="R704" s="79">
        <v>2</v>
      </c>
      <c r="S704" s="79" t="s">
        <v>72</v>
      </c>
      <c r="T704" s="5">
        <v>121</v>
      </c>
      <c r="U704" s="9"/>
      <c r="W704" s="86">
        <f t="shared" si="519"/>
        <v>121.7</v>
      </c>
      <c r="X704" s="87">
        <f t="shared" si="519"/>
        <v>37</v>
      </c>
      <c r="Y704" s="92">
        <f t="shared" si="520"/>
        <v>96</v>
      </c>
      <c r="Z704" s="90">
        <f t="shared" si="520"/>
        <v>155000</v>
      </c>
      <c r="AA704" s="90">
        <f>K704</f>
        <v>0</v>
      </c>
      <c r="AB704" s="90">
        <f t="shared" si="518"/>
        <v>155000</v>
      </c>
      <c r="AC704" s="4">
        <f t="shared" si="518"/>
        <v>0</v>
      </c>
      <c r="AD704" s="91">
        <f t="shared" si="518"/>
        <v>4189.1891891891892</v>
      </c>
      <c r="AE704" s="79" t="str">
        <f>S704</f>
        <v>계</v>
      </c>
      <c r="AF704" s="79" t="str">
        <f>Q704&amp;"/"&amp;R704</f>
        <v>4/2</v>
      </c>
      <c r="AH704" s="20" t="str">
        <f t="shared" si="476"/>
        <v>이매동 이매삼환</v>
      </c>
      <c r="AI704" s="87">
        <f t="shared" si="477"/>
        <v>37</v>
      </c>
      <c r="AJ704" s="79" t="str">
        <f>IF(AI704="","",$AJ$2)</f>
        <v>A-</v>
      </c>
      <c r="AK704" s="79" t="s">
        <v>13</v>
      </c>
      <c r="AL704" s="79" t="s">
        <v>62</v>
      </c>
      <c r="AM704" s="79" t="s">
        <v>63</v>
      </c>
      <c r="AN704" s="79" t="str">
        <f>IF(AI704="","",$AN$2)</f>
        <v>C</v>
      </c>
      <c r="AO704" s="79" t="str">
        <f>IF(N704="","",IF(N704&gt;=$AO$1/100,"O","X"))</f>
        <v>X</v>
      </c>
      <c r="AP704" s="79" t="str">
        <f>IF(I704="","",IF(I704&lt;=$AP$1,"O","X"))</f>
        <v>X</v>
      </c>
      <c r="AQ704" s="79" t="str">
        <f>IF(O704="","",IF(O704&lt;=$AQ$1,"O","X"))</f>
        <v>X</v>
      </c>
      <c r="AR704" s="79" t="str">
        <f>IF(M704="","",IF(M704&lt;=$AR$1,"O","X"))</f>
        <v>X</v>
      </c>
      <c r="AS704" s="79" t="s">
        <v>2</v>
      </c>
      <c r="AT704" s="79" t="str">
        <f>IF(OR(F704="",AI704=""),"",IF(AND((F704&lt;=85),(AI704&gt;=15)),"O","X"))</f>
        <v>X</v>
      </c>
      <c r="AU704" s="79" t="str">
        <f>IF(C704="","",IF(C704&gt;=$AU$1,"O","X"))</f>
        <v>O</v>
      </c>
      <c r="AV704" s="79" t="str">
        <f>IF(AO704="","",IF(AND(AO704="O",AP704="O",AR704="O",AT704="O",AU704="O"),"후보","X"))</f>
        <v>X</v>
      </c>
    </row>
    <row r="705" spans="1:48" s="37" customFormat="1" ht="12" x14ac:dyDescent="0.3">
      <c r="A705" s="74" t="s">
        <v>2239</v>
      </c>
      <c r="B705" s="75" t="s">
        <v>2238</v>
      </c>
      <c r="C705" s="85">
        <v>572</v>
      </c>
      <c r="D705" s="86">
        <v>138.69999999999999</v>
      </c>
      <c r="E705" s="87">
        <v>42</v>
      </c>
      <c r="F705" s="86">
        <v>116.8</v>
      </c>
      <c r="G705" s="17">
        <v>35</v>
      </c>
      <c r="H705" s="88">
        <v>74</v>
      </c>
      <c r="I705" s="89">
        <v>140000</v>
      </c>
      <c r="J705" s="89" t="s">
        <v>65</v>
      </c>
      <c r="K705" s="89"/>
      <c r="L705" s="89"/>
      <c r="M705" s="90">
        <f>I705-K705</f>
        <v>140000</v>
      </c>
      <c r="N705" s="4">
        <f>IF(ISERROR(K705/I705),"",K705/I705)</f>
        <v>0</v>
      </c>
      <c r="O705" s="91">
        <f>I705/E705</f>
        <v>3333.3333333333335</v>
      </c>
      <c r="P705" s="91">
        <f>K705/E705</f>
        <v>0</v>
      </c>
      <c r="Q705" s="79">
        <v>4</v>
      </c>
      <c r="R705" s="79">
        <v>2</v>
      </c>
      <c r="S705" s="79" t="s">
        <v>72</v>
      </c>
      <c r="T705" s="5">
        <v>138</v>
      </c>
      <c r="U705" s="9"/>
      <c r="W705" s="86">
        <f t="shared" si="519"/>
        <v>138.69999999999999</v>
      </c>
      <c r="X705" s="87">
        <f t="shared" si="519"/>
        <v>42</v>
      </c>
      <c r="Y705" s="92">
        <f t="shared" si="520"/>
        <v>74</v>
      </c>
      <c r="Z705" s="90">
        <f t="shared" si="520"/>
        <v>140000</v>
      </c>
      <c r="AA705" s="90">
        <f>K705</f>
        <v>0</v>
      </c>
      <c r="AB705" s="90">
        <f t="shared" si="518"/>
        <v>140000</v>
      </c>
      <c r="AC705" s="4">
        <f t="shared" si="518"/>
        <v>0</v>
      </c>
      <c r="AD705" s="91">
        <f t="shared" si="518"/>
        <v>3333.3333333333335</v>
      </c>
      <c r="AE705" s="79" t="str">
        <f>S705</f>
        <v>계</v>
      </c>
      <c r="AF705" s="79" t="str">
        <f>Q705&amp;"/"&amp;R705</f>
        <v>4/2</v>
      </c>
      <c r="AH705" s="20" t="str">
        <f t="shared" si="476"/>
        <v>이매동 이매삼환</v>
      </c>
      <c r="AI705" s="87">
        <f t="shared" si="477"/>
        <v>42</v>
      </c>
      <c r="AJ705" s="79" t="str">
        <f>IF(AI705="","",$AJ$2)</f>
        <v>A-</v>
      </c>
      <c r="AK705" s="79" t="s">
        <v>13</v>
      </c>
      <c r="AL705" s="79" t="s">
        <v>62</v>
      </c>
      <c r="AM705" s="79" t="s">
        <v>63</v>
      </c>
      <c r="AN705" s="79" t="str">
        <f>IF(AI705="","",$AN$2)</f>
        <v>C</v>
      </c>
      <c r="AO705" s="79" t="str">
        <f>IF(N705="","",IF(N705&gt;=$AO$1/100,"O","X"))</f>
        <v>X</v>
      </c>
      <c r="AP705" s="79" t="str">
        <f>IF(I705="","",IF(I705&lt;=$AP$1,"O","X"))</f>
        <v>X</v>
      </c>
      <c r="AQ705" s="79" t="str">
        <f>IF(O705="","",IF(O705&lt;=$AQ$1,"O","X"))</f>
        <v>X</v>
      </c>
      <c r="AR705" s="79" t="str">
        <f>IF(M705="","",IF(M705&lt;=$AR$1,"O","X"))</f>
        <v>X</v>
      </c>
      <c r="AS705" s="79" t="s">
        <v>2</v>
      </c>
      <c r="AT705" s="79" t="str">
        <f>IF(OR(F705="",AI705=""),"",IF(AND((F705&lt;=85),(AI705&gt;=15)),"O","X"))</f>
        <v>X</v>
      </c>
      <c r="AU705" s="79" t="str">
        <f>IF(C705="","",IF(C705&gt;=$AU$1,"O","X"))</f>
        <v>O</v>
      </c>
      <c r="AV705" s="79" t="str">
        <f>IF(AO705="","",IF(AND(AO705="O",AP705="O",AR705="O",AT705="O",AU705="O"),"후보","X"))</f>
        <v>X</v>
      </c>
    </row>
    <row r="706" spans="1:48" s="37" customFormat="1" ht="12" x14ac:dyDescent="0.3">
      <c r="A706" s="74" t="s">
        <v>2239</v>
      </c>
      <c r="B706" s="75" t="s">
        <v>2240</v>
      </c>
      <c r="C706" s="85">
        <v>572</v>
      </c>
      <c r="D706" s="86">
        <v>154.4</v>
      </c>
      <c r="E706" s="87">
        <v>47</v>
      </c>
      <c r="F706" s="86">
        <v>132.4</v>
      </c>
      <c r="G706" s="17">
        <v>40</v>
      </c>
      <c r="H706" s="88">
        <v>194</v>
      </c>
      <c r="I706" s="89">
        <v>155000</v>
      </c>
      <c r="J706" s="89" t="s">
        <v>66</v>
      </c>
      <c r="K706" s="89">
        <v>90000</v>
      </c>
      <c r="L706" s="89" t="s">
        <v>71</v>
      </c>
      <c r="M706" s="90">
        <f>I706-K706</f>
        <v>65000</v>
      </c>
      <c r="N706" s="4">
        <f>IF(ISERROR(K706/I706),"",K706/I706)</f>
        <v>0.58064516129032262</v>
      </c>
      <c r="O706" s="91">
        <f>I706/E706</f>
        <v>3297.872340425532</v>
      </c>
      <c r="P706" s="91">
        <f>K706/E706</f>
        <v>1914.8936170212767</v>
      </c>
      <c r="Q706" s="79">
        <v>4</v>
      </c>
      <c r="R706" s="79">
        <v>2</v>
      </c>
      <c r="S706" s="79" t="s">
        <v>72</v>
      </c>
      <c r="T706" s="5">
        <v>154</v>
      </c>
      <c r="U706" s="9"/>
      <c r="W706" s="86">
        <f t="shared" si="519"/>
        <v>154.4</v>
      </c>
      <c r="X706" s="87">
        <f t="shared" si="519"/>
        <v>47</v>
      </c>
      <c r="Y706" s="92">
        <f t="shared" si="520"/>
        <v>194</v>
      </c>
      <c r="Z706" s="90">
        <f t="shared" si="520"/>
        <v>155000</v>
      </c>
      <c r="AA706" s="90">
        <f>K706</f>
        <v>90000</v>
      </c>
      <c r="AB706" s="90">
        <f t="shared" ref="AB706:AD721" si="521">M706</f>
        <v>65000</v>
      </c>
      <c r="AC706" s="4">
        <f t="shared" si="521"/>
        <v>0.58064516129032262</v>
      </c>
      <c r="AD706" s="91">
        <f t="shared" si="521"/>
        <v>3297.872340425532</v>
      </c>
      <c r="AE706" s="79" t="str">
        <f>S706</f>
        <v>계</v>
      </c>
      <c r="AF706" s="79" t="str">
        <f>Q706&amp;"/"&amp;R706</f>
        <v>4/2</v>
      </c>
      <c r="AH706" s="20" t="str">
        <f t="shared" si="476"/>
        <v>이매동 이매삼환</v>
      </c>
      <c r="AI706" s="87">
        <f t="shared" si="477"/>
        <v>47</v>
      </c>
      <c r="AJ706" s="79" t="str">
        <f>IF(AI706="","",$AJ$2)</f>
        <v>A-</v>
      </c>
      <c r="AK706" s="79" t="s">
        <v>13</v>
      </c>
      <c r="AL706" s="79" t="s">
        <v>62</v>
      </c>
      <c r="AM706" s="79" t="s">
        <v>63</v>
      </c>
      <c r="AN706" s="79" t="str">
        <f>IF(AI706="","",$AN$2)</f>
        <v>C</v>
      </c>
      <c r="AO706" s="79" t="str">
        <f>IF(N706="","",IF(N706&gt;=$AO$1/100,"O","X"))</f>
        <v>X</v>
      </c>
      <c r="AP706" s="79" t="str">
        <f>IF(I706="","",IF(I706&lt;=$AP$1,"O","X"))</f>
        <v>X</v>
      </c>
      <c r="AQ706" s="79" t="str">
        <f>IF(O706="","",IF(O706&lt;=$AQ$1,"O","X"))</f>
        <v>X</v>
      </c>
      <c r="AR706" s="79" t="str">
        <f>IF(M706="","",IF(M706&lt;=$AR$1,"O","X"))</f>
        <v>X</v>
      </c>
      <c r="AS706" s="79" t="s">
        <v>2</v>
      </c>
      <c r="AT706" s="79" t="str">
        <f>IF(OR(F706="",AI706=""),"",IF(AND((F706&lt;=85),(AI706&gt;=15)),"O","X"))</f>
        <v>X</v>
      </c>
      <c r="AU706" s="79" t="str">
        <f>IF(C706="","",IF(C706&gt;=$AU$1,"O","X"))</f>
        <v>O</v>
      </c>
      <c r="AV706" s="79" t="str">
        <f>IF(AO706="","",IF(AND(AO706="O",AP706="O",AR706="O",AT706="O",AU706="O"),"후보","X"))</f>
        <v>X</v>
      </c>
    </row>
    <row r="707" spans="1:48" s="37" customFormat="1" ht="12" x14ac:dyDescent="0.3">
      <c r="A707" s="74" t="s">
        <v>1845</v>
      </c>
      <c r="B707" s="75" t="s">
        <v>1825</v>
      </c>
      <c r="C707" s="85">
        <v>264</v>
      </c>
      <c r="D707" s="86">
        <v>123.5</v>
      </c>
      <c r="E707" s="87">
        <v>37</v>
      </c>
      <c r="F707" s="86">
        <v>101.4</v>
      </c>
      <c r="G707" s="17">
        <v>31</v>
      </c>
      <c r="H707" s="88">
        <v>60</v>
      </c>
      <c r="I707" s="89"/>
      <c r="J707" s="89"/>
      <c r="K707" s="89"/>
      <c r="L707" s="89"/>
      <c r="M707" s="90">
        <f t="shared" ref="M707:M712" si="522">I707-K707</f>
        <v>0</v>
      </c>
      <c r="N707" s="4" t="str">
        <f t="shared" ref="N707:N712" si="523">IF(ISERROR(K707/I707),"",K707/I707)</f>
        <v/>
      </c>
      <c r="O707" s="91">
        <f t="shared" ref="O707:O712" si="524">I707/E707</f>
        <v>0</v>
      </c>
      <c r="P707" s="91">
        <f t="shared" ref="P707:P712" si="525">K707/E707</f>
        <v>0</v>
      </c>
      <c r="Q707" s="79">
        <v>4</v>
      </c>
      <c r="R707" s="79">
        <v>2</v>
      </c>
      <c r="S707" s="79" t="s">
        <v>72</v>
      </c>
      <c r="T707" s="5" t="s">
        <v>311</v>
      </c>
      <c r="U707" s="9"/>
      <c r="W707" s="86">
        <f t="shared" si="519"/>
        <v>123.5</v>
      </c>
      <c r="X707" s="87">
        <f t="shared" si="519"/>
        <v>37</v>
      </c>
      <c r="Y707" s="92">
        <f t="shared" si="520"/>
        <v>60</v>
      </c>
      <c r="Z707" s="90">
        <f t="shared" si="520"/>
        <v>0</v>
      </c>
      <c r="AA707" s="90">
        <f t="shared" ref="AA707:AA712" si="526">K707</f>
        <v>0</v>
      </c>
      <c r="AB707" s="90">
        <f t="shared" si="521"/>
        <v>0</v>
      </c>
      <c r="AC707" s="4" t="str">
        <f t="shared" si="521"/>
        <v/>
      </c>
      <c r="AD707" s="91">
        <f t="shared" si="521"/>
        <v>0</v>
      </c>
      <c r="AE707" s="79" t="str">
        <f t="shared" ref="AE707:AE712" si="527">S707</f>
        <v>계</v>
      </c>
      <c r="AF707" s="79" t="str">
        <f t="shared" ref="AF707:AF712" si="528">Q707&amp;"/"&amp;R707</f>
        <v>4/2</v>
      </c>
      <c r="AH707" s="20" t="str">
        <f t="shared" si="476"/>
        <v>이매동 이매동부코오롱</v>
      </c>
      <c r="AI707" s="87">
        <f t="shared" si="477"/>
        <v>37</v>
      </c>
      <c r="AJ707" s="79" t="str">
        <f t="shared" ref="AJ707:AJ712" si="529">IF(AI707="","",$AJ$2)</f>
        <v>A-</v>
      </c>
      <c r="AK707" s="79" t="s">
        <v>13</v>
      </c>
      <c r="AL707" s="79" t="s">
        <v>62</v>
      </c>
      <c r="AM707" s="79" t="s">
        <v>63</v>
      </c>
      <c r="AN707" s="79" t="str">
        <f t="shared" ref="AN707:AN712" si="530">IF(AI707="","",$AN$2)</f>
        <v>C</v>
      </c>
      <c r="AO707" s="79" t="str">
        <f t="shared" ref="AO707:AO712" si="531">IF(N707="","",IF(N707&gt;=$AO$1/100,"O","X"))</f>
        <v/>
      </c>
      <c r="AP707" s="79" t="str">
        <f t="shared" ref="AP707:AP712" si="532">IF(I707="","",IF(I707&lt;=$AP$1,"O","X"))</f>
        <v/>
      </c>
      <c r="AQ707" s="79" t="str">
        <f t="shared" ref="AQ707:AQ712" si="533">IF(O707="","",IF(O707&lt;=$AQ$1,"O","X"))</f>
        <v>O</v>
      </c>
      <c r="AR707" s="79" t="str">
        <f t="shared" ref="AR707:AR712" si="534">IF(M707="","",IF(M707&lt;=$AR$1,"O","X"))</f>
        <v>O</v>
      </c>
      <c r="AS707" s="79" t="s">
        <v>2</v>
      </c>
      <c r="AT707" s="79" t="str">
        <f t="shared" ref="AT707:AT712" si="535">IF(OR(F707="",AI707=""),"",IF(AND((F707&lt;=85),(AI707&gt;=15)),"O","X"))</f>
        <v>X</v>
      </c>
      <c r="AU707" s="79" t="str">
        <f t="shared" ref="AU707:AU712" si="536">IF(C707="","",IF(C707&gt;=$AU$1,"O","X"))</f>
        <v>X</v>
      </c>
      <c r="AV707" s="79" t="str">
        <f t="shared" ref="AV707:AV712" si="537">IF(AO707="","",IF(AND(AO707="O",AP707="O",AR707="O",AT707="O",AU707="O"),"후보","X"))</f>
        <v/>
      </c>
    </row>
    <row r="708" spans="1:48" s="37" customFormat="1" ht="12" x14ac:dyDescent="0.3">
      <c r="A708" s="74" t="s">
        <v>2241</v>
      </c>
      <c r="B708" s="75" t="s">
        <v>2242</v>
      </c>
      <c r="C708" s="85">
        <v>264</v>
      </c>
      <c r="D708" s="86">
        <v>152.5</v>
      </c>
      <c r="E708" s="87">
        <v>46</v>
      </c>
      <c r="F708" s="86">
        <v>126.2</v>
      </c>
      <c r="G708" s="17">
        <v>38</v>
      </c>
      <c r="H708" s="88">
        <v>96</v>
      </c>
      <c r="I708" s="89"/>
      <c r="J708" s="89"/>
      <c r="K708" s="89"/>
      <c r="L708" s="89"/>
      <c r="M708" s="90">
        <f t="shared" si="522"/>
        <v>0</v>
      </c>
      <c r="N708" s="4" t="str">
        <f t="shared" si="523"/>
        <v/>
      </c>
      <c r="O708" s="91">
        <f t="shared" si="524"/>
        <v>0</v>
      </c>
      <c r="P708" s="91">
        <f t="shared" si="525"/>
        <v>0</v>
      </c>
      <c r="Q708" s="79">
        <v>4</v>
      </c>
      <c r="R708" s="79">
        <v>2</v>
      </c>
      <c r="S708" s="79" t="s">
        <v>72</v>
      </c>
      <c r="T708" s="5" t="s">
        <v>312</v>
      </c>
      <c r="U708" s="9"/>
      <c r="W708" s="86">
        <f t="shared" si="519"/>
        <v>152.5</v>
      </c>
      <c r="X708" s="87">
        <f t="shared" si="519"/>
        <v>46</v>
      </c>
      <c r="Y708" s="92">
        <f t="shared" si="520"/>
        <v>96</v>
      </c>
      <c r="Z708" s="90">
        <f t="shared" si="520"/>
        <v>0</v>
      </c>
      <c r="AA708" s="90">
        <f t="shared" si="526"/>
        <v>0</v>
      </c>
      <c r="AB708" s="90">
        <f t="shared" si="521"/>
        <v>0</v>
      </c>
      <c r="AC708" s="4" t="str">
        <f t="shared" si="521"/>
        <v/>
      </c>
      <c r="AD708" s="91">
        <f t="shared" si="521"/>
        <v>0</v>
      </c>
      <c r="AE708" s="79" t="str">
        <f t="shared" si="527"/>
        <v>계</v>
      </c>
      <c r="AF708" s="79" t="str">
        <f t="shared" si="528"/>
        <v>4/2</v>
      </c>
      <c r="AH708" s="20" t="str">
        <f t="shared" ref="AH708:AH771" si="538">IF(A708="","",A708)</f>
        <v>이매동 이매동부코오롱</v>
      </c>
      <c r="AI708" s="87">
        <f t="shared" ref="AI708:AI771" si="539">IF(E708="","",E708)</f>
        <v>46</v>
      </c>
      <c r="AJ708" s="79" t="str">
        <f t="shared" si="529"/>
        <v>A-</v>
      </c>
      <c r="AK708" s="79" t="s">
        <v>13</v>
      </c>
      <c r="AL708" s="79" t="s">
        <v>62</v>
      </c>
      <c r="AM708" s="79" t="s">
        <v>63</v>
      </c>
      <c r="AN708" s="79" t="str">
        <f t="shared" si="530"/>
        <v>C</v>
      </c>
      <c r="AO708" s="79" t="str">
        <f t="shared" si="531"/>
        <v/>
      </c>
      <c r="AP708" s="79" t="str">
        <f t="shared" si="532"/>
        <v/>
      </c>
      <c r="AQ708" s="79" t="str">
        <f t="shared" si="533"/>
        <v>O</v>
      </c>
      <c r="AR708" s="79" t="str">
        <f t="shared" si="534"/>
        <v>O</v>
      </c>
      <c r="AS708" s="79" t="s">
        <v>2</v>
      </c>
      <c r="AT708" s="79" t="str">
        <f t="shared" si="535"/>
        <v>X</v>
      </c>
      <c r="AU708" s="79" t="str">
        <f t="shared" si="536"/>
        <v>X</v>
      </c>
      <c r="AV708" s="79" t="str">
        <f t="shared" si="537"/>
        <v/>
      </c>
    </row>
    <row r="709" spans="1:48" s="37" customFormat="1" ht="12" x14ac:dyDescent="0.3">
      <c r="A709" s="74" t="s">
        <v>2243</v>
      </c>
      <c r="B709" s="75" t="s">
        <v>2242</v>
      </c>
      <c r="C709" s="85">
        <v>264</v>
      </c>
      <c r="D709" s="86">
        <v>152.30000000000001</v>
      </c>
      <c r="E709" s="87">
        <v>46</v>
      </c>
      <c r="F709" s="86">
        <v>123.5</v>
      </c>
      <c r="G709" s="17">
        <v>37</v>
      </c>
      <c r="H709" s="88">
        <v>40</v>
      </c>
      <c r="I709" s="89"/>
      <c r="J709" s="89"/>
      <c r="K709" s="89"/>
      <c r="L709" s="89"/>
      <c r="M709" s="90">
        <f t="shared" si="522"/>
        <v>0</v>
      </c>
      <c r="N709" s="4" t="str">
        <f t="shared" si="523"/>
        <v/>
      </c>
      <c r="O709" s="91">
        <f t="shared" si="524"/>
        <v>0</v>
      </c>
      <c r="P709" s="91">
        <f t="shared" si="525"/>
        <v>0</v>
      </c>
      <c r="Q709" s="79">
        <v>4</v>
      </c>
      <c r="R709" s="79">
        <v>2</v>
      </c>
      <c r="S709" s="79" t="s">
        <v>72</v>
      </c>
      <c r="T709" s="5" t="s">
        <v>313</v>
      </c>
      <c r="U709" s="9"/>
      <c r="W709" s="86">
        <f t="shared" si="519"/>
        <v>152.30000000000001</v>
      </c>
      <c r="X709" s="87">
        <f t="shared" si="519"/>
        <v>46</v>
      </c>
      <c r="Y709" s="92">
        <f t="shared" si="520"/>
        <v>40</v>
      </c>
      <c r="Z709" s="90">
        <f t="shared" si="520"/>
        <v>0</v>
      </c>
      <c r="AA709" s="90">
        <f t="shared" si="526"/>
        <v>0</v>
      </c>
      <c r="AB709" s="90">
        <f t="shared" si="521"/>
        <v>0</v>
      </c>
      <c r="AC709" s="4" t="str">
        <f t="shared" si="521"/>
        <v/>
      </c>
      <c r="AD709" s="91">
        <f t="shared" si="521"/>
        <v>0</v>
      </c>
      <c r="AE709" s="79" t="str">
        <f t="shared" si="527"/>
        <v>계</v>
      </c>
      <c r="AF709" s="79" t="str">
        <f t="shared" si="528"/>
        <v>4/2</v>
      </c>
      <c r="AH709" s="20" t="str">
        <f t="shared" si="538"/>
        <v>이매동 이매동부코오롱</v>
      </c>
      <c r="AI709" s="87">
        <f t="shared" si="539"/>
        <v>46</v>
      </c>
      <c r="AJ709" s="79" t="str">
        <f t="shared" si="529"/>
        <v>A-</v>
      </c>
      <c r="AK709" s="79" t="s">
        <v>13</v>
      </c>
      <c r="AL709" s="79" t="s">
        <v>62</v>
      </c>
      <c r="AM709" s="79" t="s">
        <v>63</v>
      </c>
      <c r="AN709" s="79" t="str">
        <f t="shared" si="530"/>
        <v>C</v>
      </c>
      <c r="AO709" s="79" t="str">
        <f t="shared" si="531"/>
        <v/>
      </c>
      <c r="AP709" s="79" t="str">
        <f t="shared" si="532"/>
        <v/>
      </c>
      <c r="AQ709" s="79" t="str">
        <f t="shared" si="533"/>
        <v>O</v>
      </c>
      <c r="AR709" s="79" t="str">
        <f t="shared" si="534"/>
        <v>O</v>
      </c>
      <c r="AS709" s="79" t="s">
        <v>2</v>
      </c>
      <c r="AT709" s="79" t="str">
        <f t="shared" si="535"/>
        <v>X</v>
      </c>
      <c r="AU709" s="79" t="str">
        <f t="shared" si="536"/>
        <v>X</v>
      </c>
      <c r="AV709" s="79" t="str">
        <f t="shared" si="537"/>
        <v/>
      </c>
    </row>
    <row r="710" spans="1:48" s="37" customFormat="1" ht="12" x14ac:dyDescent="0.3">
      <c r="A710" s="74" t="s">
        <v>2243</v>
      </c>
      <c r="B710" s="75" t="s">
        <v>2244</v>
      </c>
      <c r="C710" s="85">
        <v>264</v>
      </c>
      <c r="D710" s="86">
        <v>196.3</v>
      </c>
      <c r="E710" s="87">
        <v>59</v>
      </c>
      <c r="F710" s="86">
        <v>163.80000000000001</v>
      </c>
      <c r="G710" s="17">
        <v>50</v>
      </c>
      <c r="H710" s="88">
        <v>32</v>
      </c>
      <c r="I710" s="89"/>
      <c r="J710" s="89"/>
      <c r="K710" s="89"/>
      <c r="L710" s="89"/>
      <c r="M710" s="90">
        <f t="shared" si="522"/>
        <v>0</v>
      </c>
      <c r="N710" s="4" t="str">
        <f t="shared" si="523"/>
        <v/>
      </c>
      <c r="O710" s="91">
        <f t="shared" si="524"/>
        <v>0</v>
      </c>
      <c r="P710" s="91">
        <f t="shared" si="525"/>
        <v>0</v>
      </c>
      <c r="Q710" s="79">
        <v>5</v>
      </c>
      <c r="R710" s="79">
        <v>2</v>
      </c>
      <c r="S710" s="79" t="s">
        <v>72</v>
      </c>
      <c r="T710" s="5" t="s">
        <v>314</v>
      </c>
      <c r="U710" s="9"/>
      <c r="W710" s="86">
        <f t="shared" si="519"/>
        <v>196.3</v>
      </c>
      <c r="X710" s="87">
        <f t="shared" si="519"/>
        <v>59</v>
      </c>
      <c r="Y710" s="92">
        <f t="shared" si="520"/>
        <v>32</v>
      </c>
      <c r="Z710" s="90">
        <f t="shared" si="520"/>
        <v>0</v>
      </c>
      <c r="AA710" s="90">
        <f t="shared" si="526"/>
        <v>0</v>
      </c>
      <c r="AB710" s="90">
        <f t="shared" si="521"/>
        <v>0</v>
      </c>
      <c r="AC710" s="4" t="str">
        <f t="shared" si="521"/>
        <v/>
      </c>
      <c r="AD710" s="91">
        <f t="shared" si="521"/>
        <v>0</v>
      </c>
      <c r="AE710" s="79" t="str">
        <f t="shared" si="527"/>
        <v>계</v>
      </c>
      <c r="AF710" s="79" t="str">
        <f t="shared" si="528"/>
        <v>5/2</v>
      </c>
      <c r="AH710" s="20" t="str">
        <f t="shared" si="538"/>
        <v>이매동 이매동부코오롱</v>
      </c>
      <c r="AI710" s="87">
        <f t="shared" si="539"/>
        <v>59</v>
      </c>
      <c r="AJ710" s="79" t="str">
        <f t="shared" si="529"/>
        <v>A-</v>
      </c>
      <c r="AK710" s="79" t="s">
        <v>13</v>
      </c>
      <c r="AL710" s="79" t="s">
        <v>62</v>
      </c>
      <c r="AM710" s="79" t="s">
        <v>63</v>
      </c>
      <c r="AN710" s="79" t="str">
        <f t="shared" si="530"/>
        <v>C</v>
      </c>
      <c r="AO710" s="79" t="str">
        <f t="shared" si="531"/>
        <v/>
      </c>
      <c r="AP710" s="79" t="str">
        <f t="shared" si="532"/>
        <v/>
      </c>
      <c r="AQ710" s="79" t="str">
        <f t="shared" si="533"/>
        <v>O</v>
      </c>
      <c r="AR710" s="79" t="str">
        <f t="shared" si="534"/>
        <v>O</v>
      </c>
      <c r="AS710" s="79" t="s">
        <v>2</v>
      </c>
      <c r="AT710" s="79" t="str">
        <f t="shared" si="535"/>
        <v>X</v>
      </c>
      <c r="AU710" s="79" t="str">
        <f t="shared" si="536"/>
        <v>X</v>
      </c>
      <c r="AV710" s="79" t="str">
        <f t="shared" si="537"/>
        <v/>
      </c>
    </row>
    <row r="711" spans="1:48" s="37" customFormat="1" ht="12" x14ac:dyDescent="0.3">
      <c r="A711" s="74" t="s">
        <v>2245</v>
      </c>
      <c r="B711" s="75" t="s">
        <v>2246</v>
      </c>
      <c r="C711" s="85">
        <v>264</v>
      </c>
      <c r="D711" s="86">
        <v>197.7</v>
      </c>
      <c r="E711" s="87">
        <v>60</v>
      </c>
      <c r="F711" s="86">
        <v>164</v>
      </c>
      <c r="G711" s="17">
        <v>50</v>
      </c>
      <c r="H711" s="88">
        <v>32</v>
      </c>
      <c r="I711" s="89"/>
      <c r="J711" s="89"/>
      <c r="K711" s="89"/>
      <c r="L711" s="89"/>
      <c r="M711" s="90">
        <f t="shared" si="522"/>
        <v>0</v>
      </c>
      <c r="N711" s="4" t="str">
        <f t="shared" si="523"/>
        <v/>
      </c>
      <c r="O711" s="91">
        <f t="shared" si="524"/>
        <v>0</v>
      </c>
      <c r="P711" s="91">
        <f t="shared" si="525"/>
        <v>0</v>
      </c>
      <c r="Q711" s="79">
        <v>5</v>
      </c>
      <c r="R711" s="79">
        <v>2</v>
      </c>
      <c r="S711" s="79" t="s">
        <v>72</v>
      </c>
      <c r="T711" s="5" t="s">
        <v>315</v>
      </c>
      <c r="U711" s="9"/>
      <c r="W711" s="86">
        <f t="shared" si="519"/>
        <v>197.7</v>
      </c>
      <c r="X711" s="87">
        <f t="shared" si="519"/>
        <v>60</v>
      </c>
      <c r="Y711" s="92">
        <f t="shared" si="520"/>
        <v>32</v>
      </c>
      <c r="Z711" s="90">
        <f t="shared" si="520"/>
        <v>0</v>
      </c>
      <c r="AA711" s="90">
        <f t="shared" si="526"/>
        <v>0</v>
      </c>
      <c r="AB711" s="90">
        <f t="shared" si="521"/>
        <v>0</v>
      </c>
      <c r="AC711" s="4" t="str">
        <f t="shared" si="521"/>
        <v/>
      </c>
      <c r="AD711" s="91">
        <f t="shared" si="521"/>
        <v>0</v>
      </c>
      <c r="AE711" s="79" t="str">
        <f t="shared" si="527"/>
        <v>계</v>
      </c>
      <c r="AF711" s="79" t="str">
        <f t="shared" si="528"/>
        <v>5/2</v>
      </c>
      <c r="AH711" s="20" t="str">
        <f t="shared" si="538"/>
        <v>이매동 이매동부코오롱</v>
      </c>
      <c r="AI711" s="87">
        <f t="shared" si="539"/>
        <v>60</v>
      </c>
      <c r="AJ711" s="79" t="str">
        <f t="shared" si="529"/>
        <v>A-</v>
      </c>
      <c r="AK711" s="79" t="s">
        <v>13</v>
      </c>
      <c r="AL711" s="79" t="s">
        <v>62</v>
      </c>
      <c r="AM711" s="79" t="s">
        <v>63</v>
      </c>
      <c r="AN711" s="79" t="str">
        <f t="shared" si="530"/>
        <v>C</v>
      </c>
      <c r="AO711" s="79" t="str">
        <f t="shared" si="531"/>
        <v/>
      </c>
      <c r="AP711" s="79" t="str">
        <f t="shared" si="532"/>
        <v/>
      </c>
      <c r="AQ711" s="79" t="str">
        <f t="shared" si="533"/>
        <v>O</v>
      </c>
      <c r="AR711" s="79" t="str">
        <f t="shared" si="534"/>
        <v>O</v>
      </c>
      <c r="AS711" s="79" t="s">
        <v>2</v>
      </c>
      <c r="AT711" s="79" t="str">
        <f t="shared" si="535"/>
        <v>X</v>
      </c>
      <c r="AU711" s="79" t="str">
        <f t="shared" si="536"/>
        <v>X</v>
      </c>
      <c r="AV711" s="79" t="str">
        <f t="shared" si="537"/>
        <v/>
      </c>
    </row>
    <row r="712" spans="1:48" s="37" customFormat="1" ht="12" x14ac:dyDescent="0.3">
      <c r="A712" s="74" t="s">
        <v>2245</v>
      </c>
      <c r="B712" s="75" t="s">
        <v>2246</v>
      </c>
      <c r="C712" s="85">
        <v>264</v>
      </c>
      <c r="D712" s="86">
        <v>198.6</v>
      </c>
      <c r="E712" s="87">
        <v>60</v>
      </c>
      <c r="F712" s="86">
        <v>164.3</v>
      </c>
      <c r="G712" s="17">
        <v>50</v>
      </c>
      <c r="H712" s="88">
        <v>4</v>
      </c>
      <c r="I712" s="89"/>
      <c r="J712" s="89"/>
      <c r="K712" s="89"/>
      <c r="L712" s="89"/>
      <c r="M712" s="90">
        <f t="shared" si="522"/>
        <v>0</v>
      </c>
      <c r="N712" s="4" t="str">
        <f t="shared" si="523"/>
        <v/>
      </c>
      <c r="O712" s="91">
        <f t="shared" si="524"/>
        <v>0</v>
      </c>
      <c r="P712" s="91">
        <f t="shared" si="525"/>
        <v>0</v>
      </c>
      <c r="Q712" s="79">
        <v>5</v>
      </c>
      <c r="R712" s="79">
        <v>2</v>
      </c>
      <c r="S712" s="79" t="s">
        <v>72</v>
      </c>
      <c r="T712" s="5" t="s">
        <v>316</v>
      </c>
      <c r="U712" s="9"/>
      <c r="W712" s="86">
        <f t="shared" si="519"/>
        <v>198.6</v>
      </c>
      <c r="X712" s="87">
        <f t="shared" si="519"/>
        <v>60</v>
      </c>
      <c r="Y712" s="92">
        <f t="shared" si="520"/>
        <v>4</v>
      </c>
      <c r="Z712" s="90">
        <f t="shared" si="520"/>
        <v>0</v>
      </c>
      <c r="AA712" s="90">
        <f t="shared" si="526"/>
        <v>0</v>
      </c>
      <c r="AB712" s="90">
        <f t="shared" si="521"/>
        <v>0</v>
      </c>
      <c r="AC712" s="4" t="str">
        <f t="shared" si="521"/>
        <v/>
      </c>
      <c r="AD712" s="91">
        <f t="shared" si="521"/>
        <v>0</v>
      </c>
      <c r="AE712" s="79" t="str">
        <f t="shared" si="527"/>
        <v>계</v>
      </c>
      <c r="AF712" s="79" t="str">
        <f t="shared" si="528"/>
        <v>5/2</v>
      </c>
      <c r="AH712" s="20" t="str">
        <f t="shared" si="538"/>
        <v>이매동 이매동부코오롱</v>
      </c>
      <c r="AI712" s="87">
        <f t="shared" si="539"/>
        <v>60</v>
      </c>
      <c r="AJ712" s="79" t="str">
        <f t="shared" si="529"/>
        <v>A-</v>
      </c>
      <c r="AK712" s="79" t="s">
        <v>13</v>
      </c>
      <c r="AL712" s="79" t="s">
        <v>62</v>
      </c>
      <c r="AM712" s="79" t="s">
        <v>63</v>
      </c>
      <c r="AN712" s="79" t="str">
        <f t="shared" si="530"/>
        <v>C</v>
      </c>
      <c r="AO712" s="79" t="str">
        <f t="shared" si="531"/>
        <v/>
      </c>
      <c r="AP712" s="79" t="str">
        <f t="shared" si="532"/>
        <v/>
      </c>
      <c r="AQ712" s="79" t="str">
        <f t="shared" si="533"/>
        <v>O</v>
      </c>
      <c r="AR712" s="79" t="str">
        <f t="shared" si="534"/>
        <v>O</v>
      </c>
      <c r="AS712" s="79" t="s">
        <v>2</v>
      </c>
      <c r="AT712" s="79" t="str">
        <f t="shared" si="535"/>
        <v>X</v>
      </c>
      <c r="AU712" s="79" t="str">
        <f t="shared" si="536"/>
        <v>X</v>
      </c>
      <c r="AV712" s="79" t="str">
        <f t="shared" si="537"/>
        <v/>
      </c>
    </row>
    <row r="713" spans="1:48" s="37" customFormat="1" ht="12" x14ac:dyDescent="0.3">
      <c r="A713" s="74" t="s">
        <v>1846</v>
      </c>
      <c r="B713" s="75" t="s">
        <v>2247</v>
      </c>
      <c r="C713" s="85">
        <v>304</v>
      </c>
      <c r="D713" s="86">
        <v>103</v>
      </c>
      <c r="E713" s="87">
        <v>31</v>
      </c>
      <c r="F713" s="86">
        <v>84.9</v>
      </c>
      <c r="G713" s="17">
        <v>26</v>
      </c>
      <c r="H713" s="88">
        <v>168</v>
      </c>
      <c r="I713" s="89">
        <v>165000</v>
      </c>
      <c r="J713" s="89" t="s">
        <v>71</v>
      </c>
      <c r="K713" s="89">
        <v>79000</v>
      </c>
      <c r="L713" s="89" t="s">
        <v>65</v>
      </c>
      <c r="M713" s="90">
        <f>I713-K713</f>
        <v>86000</v>
      </c>
      <c r="N713" s="4">
        <f>IF(ISERROR(K713/I713),"",K713/I713)</f>
        <v>0.47878787878787876</v>
      </c>
      <c r="O713" s="91">
        <f>I713/E713</f>
        <v>5322.5806451612907</v>
      </c>
      <c r="P713" s="91">
        <f>K713/E713</f>
        <v>2548.3870967741937</v>
      </c>
      <c r="Q713" s="79">
        <v>3</v>
      </c>
      <c r="R713" s="79">
        <v>2</v>
      </c>
      <c r="S713" s="79" t="s">
        <v>72</v>
      </c>
      <c r="T713" s="5">
        <v>102</v>
      </c>
      <c r="U713" s="9"/>
      <c r="W713" s="86">
        <f>D713</f>
        <v>103</v>
      </c>
      <c r="X713" s="87">
        <f>E713</f>
        <v>31</v>
      </c>
      <c r="Y713" s="92">
        <f>H713</f>
        <v>168</v>
      </c>
      <c r="Z713" s="90">
        <f>I713</f>
        <v>165000</v>
      </c>
      <c r="AA713" s="90">
        <f>K713</f>
        <v>79000</v>
      </c>
      <c r="AB713" s="90">
        <f t="shared" si="521"/>
        <v>86000</v>
      </c>
      <c r="AC713" s="4">
        <f t="shared" si="521"/>
        <v>0.47878787878787876</v>
      </c>
      <c r="AD713" s="91">
        <f t="shared" si="521"/>
        <v>5322.5806451612907</v>
      </c>
      <c r="AE713" s="79" t="str">
        <f>S713</f>
        <v>계</v>
      </c>
      <c r="AF713" s="79" t="str">
        <f>Q713&amp;"/"&amp;R713</f>
        <v>3/2</v>
      </c>
      <c r="AH713" s="20" t="str">
        <f t="shared" si="538"/>
        <v>이매동 이매성지</v>
      </c>
      <c r="AI713" s="87">
        <f t="shared" si="539"/>
        <v>31</v>
      </c>
      <c r="AJ713" s="79" t="str">
        <f>IF(AI713="","",$AJ$2)</f>
        <v>A-</v>
      </c>
      <c r="AK713" s="79" t="s">
        <v>13</v>
      </c>
      <c r="AL713" s="79" t="s">
        <v>62</v>
      </c>
      <c r="AM713" s="79" t="s">
        <v>63</v>
      </c>
      <c r="AN713" s="79" t="str">
        <f>IF(AI713="","",$AN$2)</f>
        <v>C</v>
      </c>
      <c r="AO713" s="79" t="str">
        <f>IF(N713="","",IF(N713&gt;=$AO$1/100,"O","X"))</f>
        <v>X</v>
      </c>
      <c r="AP713" s="79" t="str">
        <f>IF(I713="","",IF(I713&lt;=$AP$1,"O","X"))</f>
        <v>X</v>
      </c>
      <c r="AQ713" s="79" t="str">
        <f>IF(O713="","",IF(O713&lt;=$AQ$1,"O","X"))</f>
        <v>X</v>
      </c>
      <c r="AR713" s="79" t="str">
        <f>IF(M713="","",IF(M713&lt;=$AR$1,"O","X"))</f>
        <v>X</v>
      </c>
      <c r="AS713" s="79" t="s">
        <v>2</v>
      </c>
      <c r="AT713" s="79" t="str">
        <f>IF(OR(F713="",AI713=""),"",IF(AND((F713&lt;=85),(AI713&gt;=15)),"O","X"))</f>
        <v>O</v>
      </c>
      <c r="AU713" s="79" t="str">
        <f>IF(C713="","",IF(C713&gt;=$AU$1,"O","X"))</f>
        <v>O</v>
      </c>
      <c r="AV713" s="79" t="str">
        <f>IF(AO713="","",IF(AND(AO713="O",AP713="O",AR713="O",AT713="O",AU713="O"),"후보","X"))</f>
        <v>X</v>
      </c>
    </row>
    <row r="714" spans="1:48" s="37" customFormat="1" ht="12" x14ac:dyDescent="0.3">
      <c r="A714" s="74" t="s">
        <v>2248</v>
      </c>
      <c r="B714" s="75" t="s">
        <v>2249</v>
      </c>
      <c r="C714" s="85">
        <v>304</v>
      </c>
      <c r="D714" s="86">
        <v>124.3</v>
      </c>
      <c r="E714" s="87">
        <v>38</v>
      </c>
      <c r="F714" s="86">
        <v>101.9</v>
      </c>
      <c r="G714" s="17">
        <v>31</v>
      </c>
      <c r="H714" s="88">
        <v>136</v>
      </c>
      <c r="I714" s="89">
        <v>185000</v>
      </c>
      <c r="J714" s="89" t="s">
        <v>78</v>
      </c>
      <c r="K714" s="89">
        <v>90000</v>
      </c>
      <c r="L714" s="89" t="s">
        <v>103</v>
      </c>
      <c r="M714" s="90">
        <f>I714-K714</f>
        <v>95000</v>
      </c>
      <c r="N714" s="4">
        <f>IF(ISERROR(K714/I714),"",K714/I714)</f>
        <v>0.48648648648648651</v>
      </c>
      <c r="O714" s="91">
        <f>I714/E714</f>
        <v>4868.4210526315792</v>
      </c>
      <c r="P714" s="91">
        <f>K714/E714</f>
        <v>2368.4210526315787</v>
      </c>
      <c r="Q714" s="79">
        <v>4</v>
      </c>
      <c r="R714" s="79">
        <v>2</v>
      </c>
      <c r="S714" s="79" t="s">
        <v>72</v>
      </c>
      <c r="T714" s="5">
        <v>124</v>
      </c>
      <c r="U714" s="9"/>
      <c r="W714" s="86">
        <f>D714</f>
        <v>124.3</v>
      </c>
      <c r="X714" s="87">
        <f>E714</f>
        <v>38</v>
      </c>
      <c r="Y714" s="92">
        <f>H714</f>
        <v>136</v>
      </c>
      <c r="Z714" s="90">
        <f>I714</f>
        <v>185000</v>
      </c>
      <c r="AA714" s="90">
        <f>K714</f>
        <v>90000</v>
      </c>
      <c r="AB714" s="90">
        <f t="shared" si="521"/>
        <v>95000</v>
      </c>
      <c r="AC714" s="4">
        <f t="shared" si="521"/>
        <v>0.48648648648648651</v>
      </c>
      <c r="AD714" s="91">
        <f t="shared" si="521"/>
        <v>4868.4210526315792</v>
      </c>
      <c r="AE714" s="79" t="str">
        <f>S714</f>
        <v>계</v>
      </c>
      <c r="AF714" s="79" t="str">
        <f>Q714&amp;"/"&amp;R714</f>
        <v>4/2</v>
      </c>
      <c r="AH714" s="20" t="str">
        <f t="shared" si="538"/>
        <v>이매동 이매성지</v>
      </c>
      <c r="AI714" s="87">
        <f t="shared" si="539"/>
        <v>38</v>
      </c>
      <c r="AJ714" s="79" t="str">
        <f>IF(AI714="","",$AJ$2)</f>
        <v>A-</v>
      </c>
      <c r="AK714" s="79" t="s">
        <v>13</v>
      </c>
      <c r="AL714" s="79" t="s">
        <v>62</v>
      </c>
      <c r="AM714" s="79" t="s">
        <v>63</v>
      </c>
      <c r="AN714" s="79" t="str">
        <f>IF(AI714="","",$AN$2)</f>
        <v>C</v>
      </c>
      <c r="AO714" s="79" t="str">
        <f>IF(N714="","",IF(N714&gt;=$AO$1/100,"O","X"))</f>
        <v>X</v>
      </c>
      <c r="AP714" s="79" t="str">
        <f>IF(I714="","",IF(I714&lt;=$AP$1,"O","X"))</f>
        <v>X</v>
      </c>
      <c r="AQ714" s="79" t="str">
        <f>IF(O714="","",IF(O714&lt;=$AQ$1,"O","X"))</f>
        <v>X</v>
      </c>
      <c r="AR714" s="79" t="str">
        <f>IF(M714="","",IF(M714&lt;=$AR$1,"O","X"))</f>
        <v>X</v>
      </c>
      <c r="AS714" s="79" t="s">
        <v>2</v>
      </c>
      <c r="AT714" s="79" t="str">
        <f>IF(OR(F714="",AI714=""),"",IF(AND((F714&lt;=85),(AI714&gt;=15)),"O","X"))</f>
        <v>X</v>
      </c>
      <c r="AU714" s="79" t="str">
        <f>IF(C714="","",IF(C714&gt;=$AU$1,"O","X"))</f>
        <v>O</v>
      </c>
      <c r="AV714" s="79" t="str">
        <f>IF(AO714="","",IF(AND(AO714="O",AP714="O",AR714="O",AT714="O",AU714="O"),"후보","X"))</f>
        <v>X</v>
      </c>
    </row>
    <row r="715" spans="1:48" s="37" customFormat="1" ht="12" x14ac:dyDescent="0.3">
      <c r="A715" s="74" t="s">
        <v>1848</v>
      </c>
      <c r="B715" s="75" t="s">
        <v>2250</v>
      </c>
      <c r="C715" s="85">
        <v>388</v>
      </c>
      <c r="D715" s="86">
        <v>122.3</v>
      </c>
      <c r="E715" s="87">
        <v>37</v>
      </c>
      <c r="F715" s="86">
        <v>101.8</v>
      </c>
      <c r="G715" s="17">
        <v>31</v>
      </c>
      <c r="H715" s="88">
        <v>76</v>
      </c>
      <c r="I715" s="89">
        <v>190000</v>
      </c>
      <c r="J715" s="89" t="s">
        <v>66</v>
      </c>
      <c r="K715" s="89">
        <v>90000</v>
      </c>
      <c r="L715" s="89" t="s">
        <v>78</v>
      </c>
      <c r="M715" s="90">
        <f>I715-K715</f>
        <v>100000</v>
      </c>
      <c r="N715" s="4">
        <f>IF(ISERROR(K715/I715),"",K715/I715)</f>
        <v>0.47368421052631576</v>
      </c>
      <c r="O715" s="91">
        <f>I715/E715</f>
        <v>5135.135135135135</v>
      </c>
      <c r="P715" s="91">
        <f>K715/E715</f>
        <v>2432.4324324324325</v>
      </c>
      <c r="Q715" s="79">
        <v>4</v>
      </c>
      <c r="R715" s="79">
        <v>2</v>
      </c>
      <c r="S715" s="79" t="s">
        <v>72</v>
      </c>
      <c r="T715" s="5">
        <v>122</v>
      </c>
      <c r="U715" s="9"/>
      <c r="W715" s="86">
        <f t="shared" ref="W715:X730" si="540">D715</f>
        <v>122.3</v>
      </c>
      <c r="X715" s="87">
        <f t="shared" si="540"/>
        <v>37</v>
      </c>
      <c r="Y715" s="92">
        <f t="shared" ref="Y715:Z730" si="541">H715</f>
        <v>76</v>
      </c>
      <c r="Z715" s="90">
        <f t="shared" si="541"/>
        <v>190000</v>
      </c>
      <c r="AA715" s="90">
        <f>K715</f>
        <v>90000</v>
      </c>
      <c r="AB715" s="90">
        <f t="shared" si="521"/>
        <v>100000</v>
      </c>
      <c r="AC715" s="4">
        <f t="shared" si="521"/>
        <v>0.47368421052631576</v>
      </c>
      <c r="AD715" s="91">
        <f t="shared" si="521"/>
        <v>5135.135135135135</v>
      </c>
      <c r="AE715" s="79" t="str">
        <f>S715</f>
        <v>계</v>
      </c>
      <c r="AF715" s="79" t="str">
        <f>Q715&amp;"/"&amp;R715</f>
        <v>4/2</v>
      </c>
      <c r="AH715" s="20" t="str">
        <f t="shared" si="538"/>
        <v>이매동 아름7단지효성</v>
      </c>
      <c r="AI715" s="87">
        <f t="shared" si="539"/>
        <v>37</v>
      </c>
      <c r="AJ715" s="79" t="str">
        <f>IF(AI715="","",$AJ$2)</f>
        <v>A-</v>
      </c>
      <c r="AK715" s="79" t="s">
        <v>13</v>
      </c>
      <c r="AL715" s="79" t="s">
        <v>62</v>
      </c>
      <c r="AM715" s="79" t="s">
        <v>63</v>
      </c>
      <c r="AN715" s="79" t="str">
        <f>IF(AI715="","",$AN$2)</f>
        <v>C</v>
      </c>
      <c r="AO715" s="79" t="str">
        <f>IF(N715="","",IF(N715&gt;=$AO$1/100,"O","X"))</f>
        <v>X</v>
      </c>
      <c r="AP715" s="79" t="str">
        <f>IF(I715="","",IF(I715&lt;=$AP$1,"O","X"))</f>
        <v>X</v>
      </c>
      <c r="AQ715" s="79" t="str">
        <f>IF(O715="","",IF(O715&lt;=$AQ$1,"O","X"))</f>
        <v>X</v>
      </c>
      <c r="AR715" s="79" t="str">
        <f>IF(M715="","",IF(M715&lt;=$AR$1,"O","X"))</f>
        <v>X</v>
      </c>
      <c r="AS715" s="79" t="s">
        <v>2</v>
      </c>
      <c r="AT715" s="79" t="str">
        <f>IF(OR(F715="",AI715=""),"",IF(AND((F715&lt;=85),(AI715&gt;=15)),"O","X"))</f>
        <v>X</v>
      </c>
      <c r="AU715" s="79" t="str">
        <f>IF(C715="","",IF(C715&gt;=$AU$1,"O","X"))</f>
        <v>O</v>
      </c>
      <c r="AV715" s="79" t="str">
        <f>IF(AO715="","",IF(AND(AO715="O",AP715="O",AR715="O",AT715="O",AU715="O"),"후보","X"))</f>
        <v>X</v>
      </c>
    </row>
    <row r="716" spans="1:48" s="37" customFormat="1" ht="12" x14ac:dyDescent="0.3">
      <c r="A716" s="74" t="s">
        <v>2251</v>
      </c>
      <c r="B716" s="75" t="s">
        <v>2250</v>
      </c>
      <c r="C716" s="85">
        <v>388</v>
      </c>
      <c r="D716" s="86">
        <v>154.4</v>
      </c>
      <c r="E716" s="87">
        <v>47</v>
      </c>
      <c r="F716" s="86">
        <v>130.4</v>
      </c>
      <c r="G716" s="17">
        <v>39</v>
      </c>
      <c r="H716" s="88">
        <v>222</v>
      </c>
      <c r="I716" s="89"/>
      <c r="J716" s="89"/>
      <c r="K716" s="89"/>
      <c r="L716" s="89"/>
      <c r="M716" s="90">
        <f>I716-K716</f>
        <v>0</v>
      </c>
      <c r="N716" s="4" t="str">
        <f>IF(ISERROR(K716/I716),"",K716/I716)</f>
        <v/>
      </c>
      <c r="O716" s="91">
        <f>I716/E716</f>
        <v>0</v>
      </c>
      <c r="P716" s="91">
        <f>K716/E716</f>
        <v>0</v>
      </c>
      <c r="Q716" s="79">
        <v>4</v>
      </c>
      <c r="R716" s="79">
        <v>2</v>
      </c>
      <c r="S716" s="79" t="s">
        <v>72</v>
      </c>
      <c r="T716" s="5">
        <v>154</v>
      </c>
      <c r="U716" s="9"/>
      <c r="W716" s="86">
        <f t="shared" si="540"/>
        <v>154.4</v>
      </c>
      <c r="X716" s="87">
        <f t="shared" si="540"/>
        <v>47</v>
      </c>
      <c r="Y716" s="92">
        <f t="shared" si="541"/>
        <v>222</v>
      </c>
      <c r="Z716" s="90">
        <f t="shared" si="541"/>
        <v>0</v>
      </c>
      <c r="AA716" s="90">
        <f>K716</f>
        <v>0</v>
      </c>
      <c r="AB716" s="90">
        <f t="shared" si="521"/>
        <v>0</v>
      </c>
      <c r="AC716" s="4" t="str">
        <f t="shared" si="521"/>
        <v/>
      </c>
      <c r="AD716" s="91">
        <f t="shared" si="521"/>
        <v>0</v>
      </c>
      <c r="AE716" s="79" t="str">
        <f>S716</f>
        <v>계</v>
      </c>
      <c r="AF716" s="79" t="str">
        <f>Q716&amp;"/"&amp;R716</f>
        <v>4/2</v>
      </c>
      <c r="AH716" s="20" t="str">
        <f t="shared" si="538"/>
        <v>이매동 아름7단지효성</v>
      </c>
      <c r="AI716" s="87">
        <f t="shared" si="539"/>
        <v>47</v>
      </c>
      <c r="AJ716" s="79" t="str">
        <f>IF(AI716="","",$AJ$2)</f>
        <v>A-</v>
      </c>
      <c r="AK716" s="79" t="s">
        <v>13</v>
      </c>
      <c r="AL716" s="79" t="s">
        <v>62</v>
      </c>
      <c r="AM716" s="79" t="s">
        <v>63</v>
      </c>
      <c r="AN716" s="79" t="str">
        <f>IF(AI716="","",$AN$2)</f>
        <v>C</v>
      </c>
      <c r="AO716" s="79" t="str">
        <f>IF(N716="","",IF(N716&gt;=$AO$1/100,"O","X"))</f>
        <v/>
      </c>
      <c r="AP716" s="79" t="str">
        <f>IF(I716="","",IF(I716&lt;=$AP$1,"O","X"))</f>
        <v/>
      </c>
      <c r="AQ716" s="79" t="str">
        <f>IF(O716="","",IF(O716&lt;=$AQ$1,"O","X"))</f>
        <v>O</v>
      </c>
      <c r="AR716" s="79" t="str">
        <f>IF(M716="","",IF(M716&lt;=$AR$1,"O","X"))</f>
        <v>O</v>
      </c>
      <c r="AS716" s="79" t="s">
        <v>2</v>
      </c>
      <c r="AT716" s="79" t="str">
        <f>IF(OR(F716="",AI716=""),"",IF(AND((F716&lt;=85),(AI716&gt;=15)),"O","X"))</f>
        <v>X</v>
      </c>
      <c r="AU716" s="79" t="str">
        <f>IF(C716="","",IF(C716&gt;=$AU$1,"O","X"))</f>
        <v>O</v>
      </c>
      <c r="AV716" s="79" t="str">
        <f>IF(AO716="","",IF(AND(AO716="O",AP716="O",AR716="O",AT716="O",AU716="O"),"후보","X"))</f>
        <v/>
      </c>
    </row>
    <row r="717" spans="1:48" s="37" customFormat="1" ht="12" x14ac:dyDescent="0.3">
      <c r="A717" s="74" t="s">
        <v>2252</v>
      </c>
      <c r="B717" s="75" t="s">
        <v>2253</v>
      </c>
      <c r="C717" s="85">
        <v>388</v>
      </c>
      <c r="D717" s="86">
        <v>190.5</v>
      </c>
      <c r="E717" s="87">
        <v>58</v>
      </c>
      <c r="F717" s="86">
        <v>164</v>
      </c>
      <c r="G717" s="17">
        <v>50</v>
      </c>
      <c r="H717" s="88">
        <v>90</v>
      </c>
      <c r="I717" s="89"/>
      <c r="J717" s="89"/>
      <c r="K717" s="89"/>
      <c r="L717" s="89"/>
      <c r="M717" s="90">
        <f>I717-K717</f>
        <v>0</v>
      </c>
      <c r="N717" s="4" t="str">
        <f>IF(ISERROR(K717/I717),"",K717/I717)</f>
        <v/>
      </c>
      <c r="O717" s="91">
        <f>I717/E717</f>
        <v>0</v>
      </c>
      <c r="P717" s="91">
        <f>K717/E717</f>
        <v>0</v>
      </c>
      <c r="Q717" s="79">
        <v>5</v>
      </c>
      <c r="R717" s="79">
        <v>2</v>
      </c>
      <c r="S717" s="79" t="s">
        <v>72</v>
      </c>
      <c r="T717" s="5">
        <v>190</v>
      </c>
      <c r="U717" s="9"/>
      <c r="W717" s="86">
        <f t="shared" si="540"/>
        <v>190.5</v>
      </c>
      <c r="X717" s="87">
        <f t="shared" si="540"/>
        <v>58</v>
      </c>
      <c r="Y717" s="92">
        <f t="shared" si="541"/>
        <v>90</v>
      </c>
      <c r="Z717" s="90">
        <f t="shared" si="541"/>
        <v>0</v>
      </c>
      <c r="AA717" s="90">
        <f>K717</f>
        <v>0</v>
      </c>
      <c r="AB717" s="90">
        <f t="shared" si="521"/>
        <v>0</v>
      </c>
      <c r="AC717" s="4" t="str">
        <f t="shared" si="521"/>
        <v/>
      </c>
      <c r="AD717" s="91">
        <f t="shared" si="521"/>
        <v>0</v>
      </c>
      <c r="AE717" s="79" t="str">
        <f>S717</f>
        <v>계</v>
      </c>
      <c r="AF717" s="79" t="str">
        <f>Q717&amp;"/"&amp;R717</f>
        <v>5/2</v>
      </c>
      <c r="AH717" s="20" t="str">
        <f t="shared" si="538"/>
        <v>이매동 아름7단지효성</v>
      </c>
      <c r="AI717" s="87">
        <f t="shared" si="539"/>
        <v>58</v>
      </c>
      <c r="AJ717" s="79" t="str">
        <f>IF(AI717="","",$AJ$2)</f>
        <v>A-</v>
      </c>
      <c r="AK717" s="79" t="s">
        <v>13</v>
      </c>
      <c r="AL717" s="79" t="s">
        <v>62</v>
      </c>
      <c r="AM717" s="79" t="s">
        <v>63</v>
      </c>
      <c r="AN717" s="79" t="str">
        <f>IF(AI717="","",$AN$2)</f>
        <v>C</v>
      </c>
      <c r="AO717" s="79" t="str">
        <f>IF(N717="","",IF(N717&gt;=$AO$1/100,"O","X"))</f>
        <v/>
      </c>
      <c r="AP717" s="79" t="str">
        <f>IF(I717="","",IF(I717&lt;=$AP$1,"O","X"))</f>
        <v/>
      </c>
      <c r="AQ717" s="79" t="str">
        <f>IF(O717="","",IF(O717&lt;=$AQ$1,"O","X"))</f>
        <v>O</v>
      </c>
      <c r="AR717" s="79" t="str">
        <f>IF(M717="","",IF(M717&lt;=$AR$1,"O","X"))</f>
        <v>O</v>
      </c>
      <c r="AS717" s="79" t="s">
        <v>2</v>
      </c>
      <c r="AT717" s="79" t="str">
        <f>IF(OR(F717="",AI717=""),"",IF(AND((F717&lt;=85),(AI717&gt;=15)),"O","X"))</f>
        <v>X</v>
      </c>
      <c r="AU717" s="79" t="str">
        <f>IF(C717="","",IF(C717&gt;=$AU$1,"O","X"))</f>
        <v>O</v>
      </c>
      <c r="AV717" s="79" t="str">
        <f>IF(AO717="","",IF(AND(AO717="O",AP717="O",AR717="O",AT717="O",AU717="O"),"후보","X"))</f>
        <v/>
      </c>
    </row>
    <row r="718" spans="1:48" s="37" customFormat="1" ht="12" x14ac:dyDescent="0.3">
      <c r="A718" s="74" t="s">
        <v>1849</v>
      </c>
      <c r="B718" s="75" t="s">
        <v>1823</v>
      </c>
      <c r="C718" s="85">
        <v>710</v>
      </c>
      <c r="D718" s="86">
        <v>80.099999999999994</v>
      </c>
      <c r="E718" s="87">
        <v>24</v>
      </c>
      <c r="F718" s="86">
        <v>59.9</v>
      </c>
      <c r="G718" s="17">
        <v>18</v>
      </c>
      <c r="H718" s="88">
        <v>130</v>
      </c>
      <c r="I718" s="89">
        <v>119500</v>
      </c>
      <c r="J718" s="89" t="s">
        <v>80</v>
      </c>
      <c r="K718" s="89">
        <v>58000</v>
      </c>
      <c r="L718" s="89" t="s">
        <v>78</v>
      </c>
      <c r="M718" s="90">
        <f t="shared" ref="M718:M731" si="542">I718-K718</f>
        <v>61500</v>
      </c>
      <c r="N718" s="4">
        <f t="shared" ref="N718:N731" si="543">IF(ISERROR(K718/I718),"",K718/I718)</f>
        <v>0.48535564853556484</v>
      </c>
      <c r="O718" s="91">
        <f t="shared" ref="O718:O731" si="544">I718/E718</f>
        <v>4979.166666666667</v>
      </c>
      <c r="P718" s="91">
        <f t="shared" ref="P718:P731" si="545">K718/E718</f>
        <v>2416.6666666666665</v>
      </c>
      <c r="Q718" s="79">
        <v>3</v>
      </c>
      <c r="R718" s="79">
        <v>1</v>
      </c>
      <c r="S718" s="79" t="s">
        <v>61</v>
      </c>
      <c r="T718" s="5">
        <v>80</v>
      </c>
      <c r="U718" s="9"/>
      <c r="W718" s="86">
        <f t="shared" si="540"/>
        <v>80.099999999999994</v>
      </c>
      <c r="X718" s="87">
        <f t="shared" si="540"/>
        <v>24</v>
      </c>
      <c r="Y718" s="92">
        <f t="shared" si="541"/>
        <v>130</v>
      </c>
      <c r="Z718" s="90">
        <f t="shared" si="541"/>
        <v>119500</v>
      </c>
      <c r="AA718" s="90">
        <f t="shared" ref="AA718:AA731" si="546">K718</f>
        <v>58000</v>
      </c>
      <c r="AB718" s="90">
        <f t="shared" si="521"/>
        <v>61500</v>
      </c>
      <c r="AC718" s="4">
        <f t="shared" si="521"/>
        <v>0.48535564853556484</v>
      </c>
      <c r="AD718" s="91">
        <f t="shared" si="521"/>
        <v>4979.166666666667</v>
      </c>
      <c r="AE718" s="79" t="str">
        <f t="shared" ref="AE718:AE731" si="547">S718</f>
        <v>복</v>
      </c>
      <c r="AF718" s="79" t="str">
        <f t="shared" ref="AF718:AF731" si="548">Q718&amp;"/"&amp;R718</f>
        <v>3/1</v>
      </c>
      <c r="AH718" s="20" t="str">
        <f t="shared" si="538"/>
        <v>이매동 이매청구</v>
      </c>
      <c r="AI718" s="87">
        <f t="shared" si="539"/>
        <v>24</v>
      </c>
      <c r="AJ718" s="79" t="str">
        <f t="shared" ref="AJ718:AJ731" si="549">IF(AI718="","",$AJ$2)</f>
        <v>A-</v>
      </c>
      <c r="AK718" s="79" t="s">
        <v>13</v>
      </c>
      <c r="AL718" s="79" t="s">
        <v>62</v>
      </c>
      <c r="AM718" s="79" t="s">
        <v>63</v>
      </c>
      <c r="AN718" s="79" t="str">
        <f t="shared" ref="AN718:AN731" si="550">IF(AI718="","",$AN$2)</f>
        <v>C</v>
      </c>
      <c r="AO718" s="79" t="str">
        <f t="shared" ref="AO718:AO731" si="551">IF(N718="","",IF(N718&gt;=$AO$1/100,"O","X"))</f>
        <v>X</v>
      </c>
      <c r="AP718" s="79" t="str">
        <f t="shared" ref="AP718:AP731" si="552">IF(I718="","",IF(I718&lt;=$AP$1,"O","X"))</f>
        <v>X</v>
      </c>
      <c r="AQ718" s="79" t="str">
        <f t="shared" ref="AQ718:AQ731" si="553">IF(O718="","",IF(O718&lt;=$AQ$1,"O","X"))</f>
        <v>X</v>
      </c>
      <c r="AR718" s="79" t="str">
        <f t="shared" ref="AR718:AR731" si="554">IF(M718="","",IF(M718&lt;=$AR$1,"O","X"))</f>
        <v>X</v>
      </c>
      <c r="AS718" s="79" t="s">
        <v>2</v>
      </c>
      <c r="AT718" s="79" t="str">
        <f t="shared" ref="AT718:AT731" si="555">IF(OR(F718="",AI718=""),"",IF(AND((F718&lt;=85),(AI718&gt;=15)),"O","X"))</f>
        <v>O</v>
      </c>
      <c r="AU718" s="79" t="str">
        <f t="shared" ref="AU718:AU731" si="556">IF(C718="","",IF(C718&gt;=$AU$1,"O","X"))</f>
        <v>O</v>
      </c>
      <c r="AV718" s="79" t="str">
        <f t="shared" ref="AV718:AV731" si="557">IF(AO718="","",IF(AND(AO718="O",AP718="O",AR718="O",AT718="O",AU718="O"),"후보","X"))</f>
        <v>X</v>
      </c>
    </row>
    <row r="719" spans="1:48" s="37" customFormat="1" ht="12" x14ac:dyDescent="0.3">
      <c r="A719" s="74" t="s">
        <v>2254</v>
      </c>
      <c r="B719" s="75" t="s">
        <v>2255</v>
      </c>
      <c r="C719" s="85">
        <v>710</v>
      </c>
      <c r="D719" s="86">
        <v>106.8</v>
      </c>
      <c r="E719" s="87">
        <v>32</v>
      </c>
      <c r="F719" s="86">
        <v>85</v>
      </c>
      <c r="G719" s="17">
        <v>26</v>
      </c>
      <c r="H719" s="88">
        <v>232</v>
      </c>
      <c r="I719" s="89">
        <v>165000</v>
      </c>
      <c r="J719" s="89" t="s">
        <v>82</v>
      </c>
      <c r="K719" s="89">
        <v>70000</v>
      </c>
      <c r="L719" s="89" t="s">
        <v>79</v>
      </c>
      <c r="M719" s="90">
        <f t="shared" si="542"/>
        <v>95000</v>
      </c>
      <c r="N719" s="4">
        <f t="shared" si="543"/>
        <v>0.42424242424242425</v>
      </c>
      <c r="O719" s="91">
        <f t="shared" si="544"/>
        <v>5156.25</v>
      </c>
      <c r="P719" s="91">
        <f t="shared" si="545"/>
        <v>2187.5</v>
      </c>
      <c r="Q719" s="79">
        <v>3</v>
      </c>
      <c r="R719" s="79">
        <v>2</v>
      </c>
      <c r="S719" s="79" t="s">
        <v>72</v>
      </c>
      <c r="T719" s="5">
        <v>106</v>
      </c>
      <c r="U719" s="9"/>
      <c r="W719" s="86">
        <f t="shared" si="540"/>
        <v>106.8</v>
      </c>
      <c r="X719" s="87">
        <f t="shared" si="540"/>
        <v>32</v>
      </c>
      <c r="Y719" s="92">
        <f t="shared" si="541"/>
        <v>232</v>
      </c>
      <c r="Z719" s="90">
        <f t="shared" si="541"/>
        <v>165000</v>
      </c>
      <c r="AA719" s="90">
        <f t="shared" si="546"/>
        <v>70000</v>
      </c>
      <c r="AB719" s="90">
        <f t="shared" si="521"/>
        <v>95000</v>
      </c>
      <c r="AC719" s="4">
        <f t="shared" si="521"/>
        <v>0.42424242424242425</v>
      </c>
      <c r="AD719" s="91">
        <f t="shared" si="521"/>
        <v>5156.25</v>
      </c>
      <c r="AE719" s="79" t="str">
        <f t="shared" si="547"/>
        <v>계</v>
      </c>
      <c r="AF719" s="79" t="str">
        <f t="shared" si="548"/>
        <v>3/2</v>
      </c>
      <c r="AH719" s="20" t="str">
        <f t="shared" si="538"/>
        <v>이매동 이매청구</v>
      </c>
      <c r="AI719" s="87">
        <f t="shared" si="539"/>
        <v>32</v>
      </c>
      <c r="AJ719" s="79" t="str">
        <f t="shared" si="549"/>
        <v>A-</v>
      </c>
      <c r="AK719" s="79" t="s">
        <v>13</v>
      </c>
      <c r="AL719" s="79" t="s">
        <v>62</v>
      </c>
      <c r="AM719" s="79" t="s">
        <v>63</v>
      </c>
      <c r="AN719" s="79" t="str">
        <f t="shared" si="550"/>
        <v>C</v>
      </c>
      <c r="AO719" s="79" t="str">
        <f t="shared" si="551"/>
        <v>X</v>
      </c>
      <c r="AP719" s="79" t="str">
        <f t="shared" si="552"/>
        <v>X</v>
      </c>
      <c r="AQ719" s="79" t="str">
        <f t="shared" si="553"/>
        <v>X</v>
      </c>
      <c r="AR719" s="79" t="str">
        <f t="shared" si="554"/>
        <v>X</v>
      </c>
      <c r="AS719" s="79" t="s">
        <v>2</v>
      </c>
      <c r="AT719" s="79" t="str">
        <f t="shared" si="555"/>
        <v>O</v>
      </c>
      <c r="AU719" s="79" t="str">
        <f t="shared" si="556"/>
        <v>O</v>
      </c>
      <c r="AV719" s="79" t="str">
        <f t="shared" si="557"/>
        <v>X</v>
      </c>
    </row>
    <row r="720" spans="1:48" s="37" customFormat="1" ht="12" x14ac:dyDescent="0.3">
      <c r="A720" s="74" t="s">
        <v>1849</v>
      </c>
      <c r="B720" s="75" t="s">
        <v>1823</v>
      </c>
      <c r="C720" s="85">
        <v>710</v>
      </c>
      <c r="D720" s="86">
        <v>110.5</v>
      </c>
      <c r="E720" s="87">
        <v>33</v>
      </c>
      <c r="F720" s="86">
        <v>92.5</v>
      </c>
      <c r="G720" s="17">
        <v>28</v>
      </c>
      <c r="H720" s="88">
        <v>2</v>
      </c>
      <c r="I720" s="89"/>
      <c r="J720" s="89"/>
      <c r="K720" s="89"/>
      <c r="L720" s="89"/>
      <c r="M720" s="90">
        <f t="shared" si="542"/>
        <v>0</v>
      </c>
      <c r="N720" s="4" t="str">
        <f t="shared" si="543"/>
        <v/>
      </c>
      <c r="O720" s="91">
        <f t="shared" si="544"/>
        <v>0</v>
      </c>
      <c r="P720" s="91">
        <f t="shared" si="545"/>
        <v>0</v>
      </c>
      <c r="Q720" s="79">
        <v>3</v>
      </c>
      <c r="R720" s="79">
        <v>2</v>
      </c>
      <c r="S720" s="79" t="s">
        <v>72</v>
      </c>
      <c r="T720" s="5">
        <v>110</v>
      </c>
      <c r="U720" s="9"/>
      <c r="W720" s="86">
        <f t="shared" si="540"/>
        <v>110.5</v>
      </c>
      <c r="X720" s="87">
        <f t="shared" si="540"/>
        <v>33</v>
      </c>
      <c r="Y720" s="92">
        <f t="shared" si="541"/>
        <v>2</v>
      </c>
      <c r="Z720" s="90">
        <f t="shared" si="541"/>
        <v>0</v>
      </c>
      <c r="AA720" s="90">
        <f t="shared" si="546"/>
        <v>0</v>
      </c>
      <c r="AB720" s="90">
        <f t="shared" si="521"/>
        <v>0</v>
      </c>
      <c r="AC720" s="4" t="str">
        <f t="shared" si="521"/>
        <v/>
      </c>
      <c r="AD720" s="91">
        <f t="shared" si="521"/>
        <v>0</v>
      </c>
      <c r="AE720" s="79" t="str">
        <f t="shared" si="547"/>
        <v>계</v>
      </c>
      <c r="AF720" s="79" t="str">
        <f t="shared" si="548"/>
        <v>3/2</v>
      </c>
      <c r="AH720" s="20" t="str">
        <f t="shared" si="538"/>
        <v>이매동 이매청구</v>
      </c>
      <c r="AI720" s="87">
        <f t="shared" si="539"/>
        <v>33</v>
      </c>
      <c r="AJ720" s="79" t="str">
        <f t="shared" si="549"/>
        <v>A-</v>
      </c>
      <c r="AK720" s="79" t="s">
        <v>13</v>
      </c>
      <c r="AL720" s="79" t="s">
        <v>62</v>
      </c>
      <c r="AM720" s="79" t="s">
        <v>63</v>
      </c>
      <c r="AN720" s="79" t="str">
        <f t="shared" si="550"/>
        <v>C</v>
      </c>
      <c r="AO720" s="79" t="str">
        <f t="shared" si="551"/>
        <v/>
      </c>
      <c r="AP720" s="79" t="str">
        <f t="shared" si="552"/>
        <v/>
      </c>
      <c r="AQ720" s="79" t="str">
        <f t="shared" si="553"/>
        <v>O</v>
      </c>
      <c r="AR720" s="79" t="str">
        <f t="shared" si="554"/>
        <v>O</v>
      </c>
      <c r="AS720" s="79" t="s">
        <v>2</v>
      </c>
      <c r="AT720" s="79" t="str">
        <f t="shared" si="555"/>
        <v>X</v>
      </c>
      <c r="AU720" s="79" t="str">
        <f t="shared" si="556"/>
        <v>O</v>
      </c>
      <c r="AV720" s="79" t="str">
        <f t="shared" si="557"/>
        <v/>
      </c>
    </row>
    <row r="721" spans="1:48" s="37" customFormat="1" ht="12" x14ac:dyDescent="0.3">
      <c r="A721" s="74" t="s">
        <v>1849</v>
      </c>
      <c r="B721" s="75" t="s">
        <v>1823</v>
      </c>
      <c r="C721" s="85">
        <v>710</v>
      </c>
      <c r="D721" s="86">
        <v>121.7</v>
      </c>
      <c r="E721" s="87">
        <v>37</v>
      </c>
      <c r="F721" s="86">
        <v>101.9</v>
      </c>
      <c r="G721" s="17">
        <v>31</v>
      </c>
      <c r="H721" s="88">
        <v>62</v>
      </c>
      <c r="I721" s="89">
        <v>160000</v>
      </c>
      <c r="J721" s="89" t="s">
        <v>69</v>
      </c>
      <c r="K721" s="89"/>
      <c r="L721" s="89"/>
      <c r="M721" s="90">
        <f t="shared" si="542"/>
        <v>160000</v>
      </c>
      <c r="N721" s="4">
        <f t="shared" si="543"/>
        <v>0</v>
      </c>
      <c r="O721" s="91">
        <f t="shared" si="544"/>
        <v>4324.3243243243242</v>
      </c>
      <c r="P721" s="91">
        <f t="shared" si="545"/>
        <v>0</v>
      </c>
      <c r="Q721" s="79">
        <v>4</v>
      </c>
      <c r="R721" s="79">
        <v>2</v>
      </c>
      <c r="S721" s="79" t="s">
        <v>72</v>
      </c>
      <c r="T721" s="5">
        <v>121</v>
      </c>
      <c r="U721" s="9"/>
      <c r="W721" s="86">
        <f t="shared" si="540"/>
        <v>121.7</v>
      </c>
      <c r="X721" s="87">
        <f t="shared" si="540"/>
        <v>37</v>
      </c>
      <c r="Y721" s="92">
        <f t="shared" si="541"/>
        <v>62</v>
      </c>
      <c r="Z721" s="90">
        <f t="shared" si="541"/>
        <v>160000</v>
      </c>
      <c r="AA721" s="90">
        <f t="shared" si="546"/>
        <v>0</v>
      </c>
      <c r="AB721" s="90">
        <f t="shared" si="521"/>
        <v>160000</v>
      </c>
      <c r="AC721" s="4">
        <f t="shared" si="521"/>
        <v>0</v>
      </c>
      <c r="AD721" s="91">
        <f t="shared" si="521"/>
        <v>4324.3243243243242</v>
      </c>
      <c r="AE721" s="79" t="str">
        <f t="shared" si="547"/>
        <v>계</v>
      </c>
      <c r="AF721" s="79" t="str">
        <f t="shared" si="548"/>
        <v>4/2</v>
      </c>
      <c r="AH721" s="20" t="str">
        <f t="shared" si="538"/>
        <v>이매동 이매청구</v>
      </c>
      <c r="AI721" s="87">
        <f t="shared" si="539"/>
        <v>37</v>
      </c>
      <c r="AJ721" s="79" t="str">
        <f t="shared" si="549"/>
        <v>A-</v>
      </c>
      <c r="AK721" s="79" t="s">
        <v>13</v>
      </c>
      <c r="AL721" s="79" t="s">
        <v>62</v>
      </c>
      <c r="AM721" s="79" t="s">
        <v>63</v>
      </c>
      <c r="AN721" s="79" t="str">
        <f t="shared" si="550"/>
        <v>C</v>
      </c>
      <c r="AO721" s="79" t="str">
        <f t="shared" si="551"/>
        <v>X</v>
      </c>
      <c r="AP721" s="79" t="str">
        <f t="shared" si="552"/>
        <v>X</v>
      </c>
      <c r="AQ721" s="79" t="str">
        <f t="shared" si="553"/>
        <v>X</v>
      </c>
      <c r="AR721" s="79" t="str">
        <f t="shared" si="554"/>
        <v>X</v>
      </c>
      <c r="AS721" s="79" t="s">
        <v>2</v>
      </c>
      <c r="AT721" s="79" t="str">
        <f t="shared" si="555"/>
        <v>X</v>
      </c>
      <c r="AU721" s="79" t="str">
        <f t="shared" si="556"/>
        <v>O</v>
      </c>
      <c r="AV721" s="79" t="str">
        <f t="shared" si="557"/>
        <v>X</v>
      </c>
    </row>
    <row r="722" spans="1:48" s="37" customFormat="1" ht="12" x14ac:dyDescent="0.3">
      <c r="A722" s="74" t="s">
        <v>1849</v>
      </c>
      <c r="B722" s="75" t="s">
        <v>1823</v>
      </c>
      <c r="C722" s="85">
        <v>710</v>
      </c>
      <c r="D722" s="86">
        <v>142.69999999999999</v>
      </c>
      <c r="E722" s="87">
        <v>43</v>
      </c>
      <c r="F722" s="86">
        <v>122.3</v>
      </c>
      <c r="G722" s="17">
        <v>37</v>
      </c>
      <c r="H722" s="88">
        <v>6</v>
      </c>
      <c r="I722" s="89"/>
      <c r="J722" s="89"/>
      <c r="K722" s="89"/>
      <c r="L722" s="89"/>
      <c r="M722" s="90">
        <f t="shared" si="542"/>
        <v>0</v>
      </c>
      <c r="N722" s="4" t="str">
        <f t="shared" si="543"/>
        <v/>
      </c>
      <c r="O722" s="91">
        <f t="shared" si="544"/>
        <v>0</v>
      </c>
      <c r="P722" s="91">
        <f t="shared" si="545"/>
        <v>0</v>
      </c>
      <c r="Q722" s="79">
        <v>4</v>
      </c>
      <c r="R722" s="79">
        <v>2</v>
      </c>
      <c r="S722" s="79" t="s">
        <v>72</v>
      </c>
      <c r="T722" s="5">
        <v>142</v>
      </c>
      <c r="U722" s="9"/>
      <c r="W722" s="86">
        <f t="shared" si="540"/>
        <v>142.69999999999999</v>
      </c>
      <c r="X722" s="87">
        <f t="shared" si="540"/>
        <v>43</v>
      </c>
      <c r="Y722" s="92">
        <f t="shared" si="541"/>
        <v>6</v>
      </c>
      <c r="Z722" s="90">
        <f t="shared" si="541"/>
        <v>0</v>
      </c>
      <c r="AA722" s="90">
        <f t="shared" si="546"/>
        <v>0</v>
      </c>
      <c r="AB722" s="90">
        <f t="shared" ref="AB722:AD737" si="558">M722</f>
        <v>0</v>
      </c>
      <c r="AC722" s="4" t="str">
        <f t="shared" si="558"/>
        <v/>
      </c>
      <c r="AD722" s="91">
        <f t="shared" si="558"/>
        <v>0</v>
      </c>
      <c r="AE722" s="79" t="str">
        <f t="shared" si="547"/>
        <v>계</v>
      </c>
      <c r="AF722" s="79" t="str">
        <f t="shared" si="548"/>
        <v>4/2</v>
      </c>
      <c r="AH722" s="20" t="str">
        <f t="shared" si="538"/>
        <v>이매동 이매청구</v>
      </c>
      <c r="AI722" s="87">
        <f t="shared" si="539"/>
        <v>43</v>
      </c>
      <c r="AJ722" s="79" t="str">
        <f t="shared" si="549"/>
        <v>A-</v>
      </c>
      <c r="AK722" s="79" t="s">
        <v>13</v>
      </c>
      <c r="AL722" s="79" t="s">
        <v>62</v>
      </c>
      <c r="AM722" s="79" t="s">
        <v>63</v>
      </c>
      <c r="AN722" s="79" t="str">
        <f t="shared" si="550"/>
        <v>C</v>
      </c>
      <c r="AO722" s="79" t="str">
        <f t="shared" si="551"/>
        <v/>
      </c>
      <c r="AP722" s="79" t="str">
        <f t="shared" si="552"/>
        <v/>
      </c>
      <c r="AQ722" s="79" t="str">
        <f t="shared" si="553"/>
        <v>O</v>
      </c>
      <c r="AR722" s="79" t="str">
        <f t="shared" si="554"/>
        <v>O</v>
      </c>
      <c r="AS722" s="79" t="s">
        <v>2</v>
      </c>
      <c r="AT722" s="79" t="str">
        <f t="shared" si="555"/>
        <v>X</v>
      </c>
      <c r="AU722" s="79" t="str">
        <f t="shared" si="556"/>
        <v>O</v>
      </c>
      <c r="AV722" s="79" t="str">
        <f t="shared" si="557"/>
        <v/>
      </c>
    </row>
    <row r="723" spans="1:48" s="37" customFormat="1" ht="12" x14ac:dyDescent="0.3">
      <c r="A723" s="74" t="s">
        <v>1849</v>
      </c>
      <c r="B723" s="75" t="s">
        <v>1823</v>
      </c>
      <c r="C723" s="85">
        <v>710</v>
      </c>
      <c r="D723" s="86">
        <v>155.4</v>
      </c>
      <c r="E723" s="87">
        <v>47</v>
      </c>
      <c r="F723" s="86">
        <v>133.19999999999999</v>
      </c>
      <c r="G723" s="17">
        <v>40</v>
      </c>
      <c r="H723" s="88">
        <v>212</v>
      </c>
      <c r="I723" s="89">
        <v>220000</v>
      </c>
      <c r="J723" s="89" t="s">
        <v>83</v>
      </c>
      <c r="K723" s="89">
        <v>95000</v>
      </c>
      <c r="L723" s="89" t="s">
        <v>64</v>
      </c>
      <c r="M723" s="90">
        <f t="shared" si="542"/>
        <v>125000</v>
      </c>
      <c r="N723" s="4">
        <f t="shared" si="543"/>
        <v>0.43181818181818182</v>
      </c>
      <c r="O723" s="91">
        <f t="shared" si="544"/>
        <v>4680.8510638297876</v>
      </c>
      <c r="P723" s="91">
        <f t="shared" si="545"/>
        <v>2021.2765957446809</v>
      </c>
      <c r="Q723" s="79">
        <v>4</v>
      </c>
      <c r="R723" s="79">
        <v>2</v>
      </c>
      <c r="S723" s="79" t="s">
        <v>72</v>
      </c>
      <c r="T723" s="5">
        <v>155</v>
      </c>
      <c r="U723" s="9"/>
      <c r="W723" s="86">
        <f t="shared" si="540"/>
        <v>155.4</v>
      </c>
      <c r="X723" s="87">
        <f t="shared" si="540"/>
        <v>47</v>
      </c>
      <c r="Y723" s="92">
        <f t="shared" si="541"/>
        <v>212</v>
      </c>
      <c r="Z723" s="90">
        <f t="shared" si="541"/>
        <v>220000</v>
      </c>
      <c r="AA723" s="90">
        <f t="shared" si="546"/>
        <v>95000</v>
      </c>
      <c r="AB723" s="90">
        <f t="shared" si="558"/>
        <v>125000</v>
      </c>
      <c r="AC723" s="4">
        <f t="shared" si="558"/>
        <v>0.43181818181818182</v>
      </c>
      <c r="AD723" s="91">
        <f t="shared" si="558"/>
        <v>4680.8510638297876</v>
      </c>
      <c r="AE723" s="79" t="str">
        <f t="shared" si="547"/>
        <v>계</v>
      </c>
      <c r="AF723" s="79" t="str">
        <f t="shared" si="548"/>
        <v>4/2</v>
      </c>
      <c r="AH723" s="20" t="str">
        <f t="shared" si="538"/>
        <v>이매동 이매청구</v>
      </c>
      <c r="AI723" s="87">
        <f t="shared" si="539"/>
        <v>47</v>
      </c>
      <c r="AJ723" s="79" t="str">
        <f t="shared" si="549"/>
        <v>A-</v>
      </c>
      <c r="AK723" s="79" t="s">
        <v>13</v>
      </c>
      <c r="AL723" s="79" t="s">
        <v>62</v>
      </c>
      <c r="AM723" s="79" t="s">
        <v>63</v>
      </c>
      <c r="AN723" s="79" t="str">
        <f t="shared" si="550"/>
        <v>C</v>
      </c>
      <c r="AO723" s="79" t="str">
        <f t="shared" si="551"/>
        <v>X</v>
      </c>
      <c r="AP723" s="79" t="str">
        <f t="shared" si="552"/>
        <v>X</v>
      </c>
      <c r="AQ723" s="79" t="str">
        <f t="shared" si="553"/>
        <v>X</v>
      </c>
      <c r="AR723" s="79" t="str">
        <f t="shared" si="554"/>
        <v>X</v>
      </c>
      <c r="AS723" s="79" t="s">
        <v>2</v>
      </c>
      <c r="AT723" s="79" t="str">
        <f t="shared" si="555"/>
        <v>X</v>
      </c>
      <c r="AU723" s="79" t="str">
        <f t="shared" si="556"/>
        <v>O</v>
      </c>
      <c r="AV723" s="79" t="str">
        <f t="shared" si="557"/>
        <v>X</v>
      </c>
    </row>
    <row r="724" spans="1:48" s="37" customFormat="1" ht="12" x14ac:dyDescent="0.3">
      <c r="A724" s="74" t="s">
        <v>1849</v>
      </c>
      <c r="B724" s="75" t="s">
        <v>1823</v>
      </c>
      <c r="C724" s="85">
        <v>710</v>
      </c>
      <c r="D724" s="86">
        <v>216.6</v>
      </c>
      <c r="E724" s="87">
        <v>66</v>
      </c>
      <c r="F724" s="86">
        <v>190.5</v>
      </c>
      <c r="G724" s="17">
        <v>58</v>
      </c>
      <c r="H724" s="88">
        <v>2</v>
      </c>
      <c r="I724" s="89"/>
      <c r="J724" s="89"/>
      <c r="K724" s="89"/>
      <c r="L724" s="89"/>
      <c r="M724" s="90">
        <f t="shared" si="542"/>
        <v>0</v>
      </c>
      <c r="N724" s="4" t="str">
        <f t="shared" si="543"/>
        <v/>
      </c>
      <c r="O724" s="91">
        <f t="shared" si="544"/>
        <v>0</v>
      </c>
      <c r="P724" s="91">
        <f t="shared" si="545"/>
        <v>0</v>
      </c>
      <c r="Q724" s="79">
        <v>5</v>
      </c>
      <c r="R724" s="79">
        <v>2</v>
      </c>
      <c r="S724" s="79" t="s">
        <v>72</v>
      </c>
      <c r="T724" s="5">
        <v>216</v>
      </c>
      <c r="U724" s="9"/>
      <c r="W724" s="86">
        <f t="shared" si="540"/>
        <v>216.6</v>
      </c>
      <c r="X724" s="87">
        <f t="shared" si="540"/>
        <v>66</v>
      </c>
      <c r="Y724" s="92">
        <f t="shared" si="541"/>
        <v>2</v>
      </c>
      <c r="Z724" s="90">
        <f t="shared" si="541"/>
        <v>0</v>
      </c>
      <c r="AA724" s="90">
        <f t="shared" si="546"/>
        <v>0</v>
      </c>
      <c r="AB724" s="90">
        <f t="shared" si="558"/>
        <v>0</v>
      </c>
      <c r="AC724" s="4" t="str">
        <f t="shared" si="558"/>
        <v/>
      </c>
      <c r="AD724" s="91">
        <f t="shared" si="558"/>
        <v>0</v>
      </c>
      <c r="AE724" s="79" t="str">
        <f t="shared" si="547"/>
        <v>계</v>
      </c>
      <c r="AF724" s="79" t="str">
        <f t="shared" si="548"/>
        <v>5/2</v>
      </c>
      <c r="AH724" s="20" t="str">
        <f t="shared" si="538"/>
        <v>이매동 이매청구</v>
      </c>
      <c r="AI724" s="87">
        <f t="shared" si="539"/>
        <v>66</v>
      </c>
      <c r="AJ724" s="79" t="str">
        <f t="shared" si="549"/>
        <v>A-</v>
      </c>
      <c r="AK724" s="79" t="s">
        <v>13</v>
      </c>
      <c r="AL724" s="79" t="s">
        <v>62</v>
      </c>
      <c r="AM724" s="79" t="s">
        <v>63</v>
      </c>
      <c r="AN724" s="79" t="str">
        <f t="shared" si="550"/>
        <v>C</v>
      </c>
      <c r="AO724" s="79" t="str">
        <f t="shared" si="551"/>
        <v/>
      </c>
      <c r="AP724" s="79" t="str">
        <f t="shared" si="552"/>
        <v/>
      </c>
      <c r="AQ724" s="79" t="str">
        <f t="shared" si="553"/>
        <v>O</v>
      </c>
      <c r="AR724" s="79" t="str">
        <f t="shared" si="554"/>
        <v>O</v>
      </c>
      <c r="AS724" s="79" t="s">
        <v>2</v>
      </c>
      <c r="AT724" s="79" t="str">
        <f t="shared" si="555"/>
        <v>X</v>
      </c>
      <c r="AU724" s="79" t="str">
        <f t="shared" si="556"/>
        <v>O</v>
      </c>
      <c r="AV724" s="79" t="str">
        <f t="shared" si="557"/>
        <v/>
      </c>
    </row>
    <row r="725" spans="1:48" s="37" customFormat="1" ht="12" x14ac:dyDescent="0.3">
      <c r="A725" s="74" t="s">
        <v>1849</v>
      </c>
      <c r="B725" s="75" t="s">
        <v>1823</v>
      </c>
      <c r="C725" s="85">
        <v>710</v>
      </c>
      <c r="D725" s="86">
        <v>221.8</v>
      </c>
      <c r="E725" s="87">
        <v>67</v>
      </c>
      <c r="F725" s="86">
        <v>195</v>
      </c>
      <c r="G725" s="17">
        <v>59</v>
      </c>
      <c r="H725" s="88">
        <v>64</v>
      </c>
      <c r="I725" s="89">
        <v>250000</v>
      </c>
      <c r="J725" s="89" t="s">
        <v>68</v>
      </c>
      <c r="K725" s="89">
        <v>120000</v>
      </c>
      <c r="L725" s="89" t="s">
        <v>66</v>
      </c>
      <c r="M725" s="90">
        <f t="shared" si="542"/>
        <v>130000</v>
      </c>
      <c r="N725" s="4">
        <f t="shared" si="543"/>
        <v>0.48</v>
      </c>
      <c r="O725" s="91">
        <f t="shared" si="544"/>
        <v>3731.3432835820895</v>
      </c>
      <c r="P725" s="91">
        <f t="shared" si="545"/>
        <v>1791.044776119403</v>
      </c>
      <c r="Q725" s="79">
        <v>5</v>
      </c>
      <c r="R725" s="79">
        <v>2</v>
      </c>
      <c r="S725" s="79" t="s">
        <v>72</v>
      </c>
      <c r="T725" s="5">
        <v>221</v>
      </c>
      <c r="U725" s="9"/>
      <c r="W725" s="86">
        <f t="shared" si="540"/>
        <v>221.8</v>
      </c>
      <c r="X725" s="87">
        <f t="shared" si="540"/>
        <v>67</v>
      </c>
      <c r="Y725" s="92">
        <f t="shared" si="541"/>
        <v>64</v>
      </c>
      <c r="Z725" s="90">
        <f t="shared" si="541"/>
        <v>250000</v>
      </c>
      <c r="AA725" s="90">
        <f t="shared" si="546"/>
        <v>120000</v>
      </c>
      <c r="AB725" s="90">
        <f t="shared" si="558"/>
        <v>130000</v>
      </c>
      <c r="AC725" s="4">
        <f t="shared" si="558"/>
        <v>0.48</v>
      </c>
      <c r="AD725" s="91">
        <f t="shared" si="558"/>
        <v>3731.3432835820895</v>
      </c>
      <c r="AE725" s="79" t="str">
        <f t="shared" si="547"/>
        <v>계</v>
      </c>
      <c r="AF725" s="79" t="str">
        <f t="shared" si="548"/>
        <v>5/2</v>
      </c>
      <c r="AH725" s="20" t="str">
        <f t="shared" si="538"/>
        <v>이매동 이매청구</v>
      </c>
      <c r="AI725" s="87">
        <f t="shared" si="539"/>
        <v>67</v>
      </c>
      <c r="AJ725" s="79" t="str">
        <f t="shared" si="549"/>
        <v>A-</v>
      </c>
      <c r="AK725" s="79" t="s">
        <v>13</v>
      </c>
      <c r="AL725" s="79" t="s">
        <v>62</v>
      </c>
      <c r="AM725" s="79" t="s">
        <v>63</v>
      </c>
      <c r="AN725" s="79" t="str">
        <f t="shared" si="550"/>
        <v>C</v>
      </c>
      <c r="AO725" s="79" t="str">
        <f t="shared" si="551"/>
        <v>X</v>
      </c>
      <c r="AP725" s="79" t="str">
        <f t="shared" si="552"/>
        <v>X</v>
      </c>
      <c r="AQ725" s="79" t="str">
        <f t="shared" si="553"/>
        <v>X</v>
      </c>
      <c r="AR725" s="79" t="str">
        <f t="shared" si="554"/>
        <v>X</v>
      </c>
      <c r="AS725" s="79" t="s">
        <v>2</v>
      </c>
      <c r="AT725" s="79" t="str">
        <f t="shared" si="555"/>
        <v>X</v>
      </c>
      <c r="AU725" s="79" t="str">
        <f t="shared" si="556"/>
        <v>O</v>
      </c>
      <c r="AV725" s="79" t="str">
        <f t="shared" si="557"/>
        <v>X</v>
      </c>
    </row>
    <row r="726" spans="1:48" s="37" customFormat="1" ht="12" x14ac:dyDescent="0.3">
      <c r="A726" s="74" t="s">
        <v>1850</v>
      </c>
      <c r="B726" s="75" t="s">
        <v>1851</v>
      </c>
      <c r="C726" s="85">
        <v>1162</v>
      </c>
      <c r="D726" s="86">
        <v>74.3</v>
      </c>
      <c r="E726" s="87">
        <v>22</v>
      </c>
      <c r="F726" s="86">
        <v>59.5</v>
      </c>
      <c r="G726" s="17">
        <v>18</v>
      </c>
      <c r="H726" s="88">
        <v>96</v>
      </c>
      <c r="I726" s="89">
        <v>100000</v>
      </c>
      <c r="J726" s="89" t="s">
        <v>66</v>
      </c>
      <c r="K726" s="89"/>
      <c r="L726" s="89"/>
      <c r="M726" s="90">
        <f t="shared" si="542"/>
        <v>100000</v>
      </c>
      <c r="N726" s="4">
        <f t="shared" si="543"/>
        <v>0</v>
      </c>
      <c r="O726" s="91">
        <f t="shared" si="544"/>
        <v>4545.454545454545</v>
      </c>
      <c r="P726" s="91">
        <f t="shared" si="545"/>
        <v>0</v>
      </c>
      <c r="Q726" s="79">
        <v>3</v>
      </c>
      <c r="R726" s="79">
        <v>1</v>
      </c>
      <c r="S726" s="79" t="s">
        <v>72</v>
      </c>
      <c r="T726" s="5">
        <v>74</v>
      </c>
      <c r="U726" s="9"/>
      <c r="W726" s="86">
        <f t="shared" si="540"/>
        <v>74.3</v>
      </c>
      <c r="X726" s="87">
        <f t="shared" si="540"/>
        <v>22</v>
      </c>
      <c r="Y726" s="92">
        <f t="shared" si="541"/>
        <v>96</v>
      </c>
      <c r="Z726" s="90">
        <f t="shared" si="541"/>
        <v>100000</v>
      </c>
      <c r="AA726" s="90">
        <f t="shared" si="546"/>
        <v>0</v>
      </c>
      <c r="AB726" s="90">
        <f t="shared" si="558"/>
        <v>100000</v>
      </c>
      <c r="AC726" s="4">
        <f t="shared" si="558"/>
        <v>0</v>
      </c>
      <c r="AD726" s="91">
        <f t="shared" si="558"/>
        <v>4545.454545454545</v>
      </c>
      <c r="AE726" s="79" t="str">
        <f t="shared" si="547"/>
        <v>계</v>
      </c>
      <c r="AF726" s="79" t="str">
        <f t="shared" si="548"/>
        <v>3/1</v>
      </c>
      <c r="AH726" s="20" t="str">
        <f t="shared" si="538"/>
        <v>이매동 이매삼성</v>
      </c>
      <c r="AI726" s="87">
        <f t="shared" si="539"/>
        <v>22</v>
      </c>
      <c r="AJ726" s="79" t="str">
        <f t="shared" si="549"/>
        <v>A-</v>
      </c>
      <c r="AK726" s="79" t="s">
        <v>13</v>
      </c>
      <c r="AL726" s="79" t="s">
        <v>62</v>
      </c>
      <c r="AM726" s="79" t="s">
        <v>63</v>
      </c>
      <c r="AN726" s="79" t="str">
        <f t="shared" si="550"/>
        <v>C</v>
      </c>
      <c r="AO726" s="79" t="str">
        <f t="shared" si="551"/>
        <v>X</v>
      </c>
      <c r="AP726" s="79" t="str">
        <f t="shared" si="552"/>
        <v>X</v>
      </c>
      <c r="AQ726" s="79" t="str">
        <f t="shared" si="553"/>
        <v>X</v>
      </c>
      <c r="AR726" s="79" t="str">
        <f t="shared" si="554"/>
        <v>X</v>
      </c>
      <c r="AS726" s="79" t="s">
        <v>2</v>
      </c>
      <c r="AT726" s="79" t="str">
        <f t="shared" si="555"/>
        <v>O</v>
      </c>
      <c r="AU726" s="79" t="str">
        <f t="shared" si="556"/>
        <v>O</v>
      </c>
      <c r="AV726" s="79" t="str">
        <f t="shared" si="557"/>
        <v>X</v>
      </c>
    </row>
    <row r="727" spans="1:48" s="37" customFormat="1" ht="12" x14ac:dyDescent="0.3">
      <c r="A727" s="74" t="s">
        <v>1850</v>
      </c>
      <c r="B727" s="75" t="s">
        <v>1851</v>
      </c>
      <c r="C727" s="85">
        <v>1162</v>
      </c>
      <c r="D727" s="86">
        <v>91.2</v>
      </c>
      <c r="E727" s="87">
        <v>28</v>
      </c>
      <c r="F727" s="86">
        <v>73.3</v>
      </c>
      <c r="G727" s="17">
        <v>22</v>
      </c>
      <c r="H727" s="88">
        <v>160</v>
      </c>
      <c r="I727" s="89"/>
      <c r="J727" s="89"/>
      <c r="K727" s="89"/>
      <c r="L727" s="89"/>
      <c r="M727" s="90">
        <f t="shared" si="542"/>
        <v>0</v>
      </c>
      <c r="N727" s="4" t="str">
        <f t="shared" si="543"/>
        <v/>
      </c>
      <c r="O727" s="91">
        <f t="shared" si="544"/>
        <v>0</v>
      </c>
      <c r="P727" s="91">
        <f t="shared" si="545"/>
        <v>0</v>
      </c>
      <c r="Q727" s="79">
        <v>3</v>
      </c>
      <c r="R727" s="79">
        <v>1</v>
      </c>
      <c r="S727" s="79" t="s">
        <v>72</v>
      </c>
      <c r="T727" s="5">
        <v>91</v>
      </c>
      <c r="U727" s="9"/>
      <c r="W727" s="86">
        <f t="shared" si="540"/>
        <v>91.2</v>
      </c>
      <c r="X727" s="87">
        <f t="shared" si="540"/>
        <v>28</v>
      </c>
      <c r="Y727" s="92">
        <f t="shared" si="541"/>
        <v>160</v>
      </c>
      <c r="Z727" s="90">
        <f t="shared" si="541"/>
        <v>0</v>
      </c>
      <c r="AA727" s="90">
        <f t="shared" si="546"/>
        <v>0</v>
      </c>
      <c r="AB727" s="90">
        <f t="shared" si="558"/>
        <v>0</v>
      </c>
      <c r="AC727" s="4" t="str">
        <f t="shared" si="558"/>
        <v/>
      </c>
      <c r="AD727" s="91">
        <f t="shared" si="558"/>
        <v>0</v>
      </c>
      <c r="AE727" s="79" t="str">
        <f t="shared" si="547"/>
        <v>계</v>
      </c>
      <c r="AF727" s="79" t="str">
        <f t="shared" si="548"/>
        <v>3/1</v>
      </c>
      <c r="AH727" s="20" t="str">
        <f t="shared" si="538"/>
        <v>이매동 이매삼성</v>
      </c>
      <c r="AI727" s="87">
        <f t="shared" si="539"/>
        <v>28</v>
      </c>
      <c r="AJ727" s="79" t="str">
        <f t="shared" si="549"/>
        <v>A-</v>
      </c>
      <c r="AK727" s="79" t="s">
        <v>13</v>
      </c>
      <c r="AL727" s="79" t="s">
        <v>62</v>
      </c>
      <c r="AM727" s="79" t="s">
        <v>63</v>
      </c>
      <c r="AN727" s="79" t="str">
        <f t="shared" si="550"/>
        <v>C</v>
      </c>
      <c r="AO727" s="79" t="str">
        <f t="shared" si="551"/>
        <v/>
      </c>
      <c r="AP727" s="79" t="str">
        <f t="shared" si="552"/>
        <v/>
      </c>
      <c r="AQ727" s="79" t="str">
        <f t="shared" si="553"/>
        <v>O</v>
      </c>
      <c r="AR727" s="79" t="str">
        <f t="shared" si="554"/>
        <v>O</v>
      </c>
      <c r="AS727" s="79" t="s">
        <v>2</v>
      </c>
      <c r="AT727" s="79" t="str">
        <f t="shared" si="555"/>
        <v>O</v>
      </c>
      <c r="AU727" s="79" t="str">
        <f t="shared" si="556"/>
        <v>O</v>
      </c>
      <c r="AV727" s="79" t="str">
        <f t="shared" si="557"/>
        <v/>
      </c>
    </row>
    <row r="728" spans="1:48" s="37" customFormat="1" ht="12" x14ac:dyDescent="0.3">
      <c r="A728" s="74" t="s">
        <v>1850</v>
      </c>
      <c r="B728" s="75" t="s">
        <v>1851</v>
      </c>
      <c r="C728" s="85">
        <v>1162</v>
      </c>
      <c r="D728" s="86">
        <v>106.1</v>
      </c>
      <c r="E728" s="87">
        <v>32</v>
      </c>
      <c r="F728" s="86">
        <v>84.9</v>
      </c>
      <c r="G728" s="17">
        <v>26</v>
      </c>
      <c r="H728" s="88">
        <v>220</v>
      </c>
      <c r="I728" s="89"/>
      <c r="J728" s="89"/>
      <c r="K728" s="89"/>
      <c r="L728" s="89"/>
      <c r="M728" s="90">
        <f t="shared" si="542"/>
        <v>0</v>
      </c>
      <c r="N728" s="4" t="str">
        <f t="shared" si="543"/>
        <v/>
      </c>
      <c r="O728" s="91">
        <f t="shared" si="544"/>
        <v>0</v>
      </c>
      <c r="P728" s="91">
        <f t="shared" si="545"/>
        <v>0</v>
      </c>
      <c r="Q728" s="79">
        <v>3</v>
      </c>
      <c r="R728" s="79">
        <v>2</v>
      </c>
      <c r="S728" s="79" t="s">
        <v>72</v>
      </c>
      <c r="T728" s="5">
        <v>106</v>
      </c>
      <c r="U728" s="9"/>
      <c r="W728" s="86">
        <f t="shared" si="540"/>
        <v>106.1</v>
      </c>
      <c r="X728" s="87">
        <f t="shared" si="540"/>
        <v>32</v>
      </c>
      <c r="Y728" s="92">
        <f t="shared" si="541"/>
        <v>220</v>
      </c>
      <c r="Z728" s="90">
        <f t="shared" si="541"/>
        <v>0</v>
      </c>
      <c r="AA728" s="90">
        <f t="shared" si="546"/>
        <v>0</v>
      </c>
      <c r="AB728" s="90">
        <f t="shared" si="558"/>
        <v>0</v>
      </c>
      <c r="AC728" s="4" t="str">
        <f t="shared" si="558"/>
        <v/>
      </c>
      <c r="AD728" s="91">
        <f t="shared" si="558"/>
        <v>0</v>
      </c>
      <c r="AE728" s="79" t="str">
        <f t="shared" si="547"/>
        <v>계</v>
      </c>
      <c r="AF728" s="79" t="str">
        <f t="shared" si="548"/>
        <v>3/2</v>
      </c>
      <c r="AH728" s="20" t="str">
        <f t="shared" si="538"/>
        <v>이매동 이매삼성</v>
      </c>
      <c r="AI728" s="87">
        <f t="shared" si="539"/>
        <v>32</v>
      </c>
      <c r="AJ728" s="79" t="str">
        <f t="shared" si="549"/>
        <v>A-</v>
      </c>
      <c r="AK728" s="79" t="s">
        <v>13</v>
      </c>
      <c r="AL728" s="79" t="s">
        <v>62</v>
      </c>
      <c r="AM728" s="79" t="s">
        <v>63</v>
      </c>
      <c r="AN728" s="79" t="str">
        <f t="shared" si="550"/>
        <v>C</v>
      </c>
      <c r="AO728" s="79" t="str">
        <f t="shared" si="551"/>
        <v/>
      </c>
      <c r="AP728" s="79" t="str">
        <f t="shared" si="552"/>
        <v/>
      </c>
      <c r="AQ728" s="79" t="str">
        <f t="shared" si="553"/>
        <v>O</v>
      </c>
      <c r="AR728" s="79" t="str">
        <f t="shared" si="554"/>
        <v>O</v>
      </c>
      <c r="AS728" s="79" t="s">
        <v>2</v>
      </c>
      <c r="AT728" s="79" t="str">
        <f t="shared" si="555"/>
        <v>O</v>
      </c>
      <c r="AU728" s="79" t="str">
        <f t="shared" si="556"/>
        <v>O</v>
      </c>
      <c r="AV728" s="79" t="str">
        <f t="shared" si="557"/>
        <v/>
      </c>
    </row>
    <row r="729" spans="1:48" s="37" customFormat="1" ht="12" x14ac:dyDescent="0.3">
      <c r="A729" s="74" t="s">
        <v>1850</v>
      </c>
      <c r="B729" s="75" t="s">
        <v>1851</v>
      </c>
      <c r="C729" s="85">
        <v>1162</v>
      </c>
      <c r="D729" s="86">
        <v>124.5</v>
      </c>
      <c r="E729" s="87">
        <v>38</v>
      </c>
      <c r="F729" s="86">
        <v>101.9</v>
      </c>
      <c r="G729" s="17">
        <v>31</v>
      </c>
      <c r="H729" s="88">
        <v>166</v>
      </c>
      <c r="I729" s="89">
        <v>160000</v>
      </c>
      <c r="J729" s="89" t="s">
        <v>82</v>
      </c>
      <c r="K729" s="89">
        <v>90000</v>
      </c>
      <c r="L729" s="89" t="s">
        <v>66</v>
      </c>
      <c r="M729" s="90">
        <f t="shared" si="542"/>
        <v>70000</v>
      </c>
      <c r="N729" s="4">
        <f t="shared" si="543"/>
        <v>0.5625</v>
      </c>
      <c r="O729" s="91">
        <f t="shared" si="544"/>
        <v>4210.5263157894733</v>
      </c>
      <c r="P729" s="91">
        <f t="shared" si="545"/>
        <v>2368.4210526315787</v>
      </c>
      <c r="Q729" s="79">
        <v>4</v>
      </c>
      <c r="R729" s="79">
        <v>2</v>
      </c>
      <c r="S729" s="79" t="s">
        <v>72</v>
      </c>
      <c r="T729" s="5">
        <v>124</v>
      </c>
      <c r="U729" s="9"/>
      <c r="W729" s="86">
        <f t="shared" si="540"/>
        <v>124.5</v>
      </c>
      <c r="X729" s="87">
        <f t="shared" si="540"/>
        <v>38</v>
      </c>
      <c r="Y729" s="92">
        <f t="shared" si="541"/>
        <v>166</v>
      </c>
      <c r="Z729" s="90">
        <f t="shared" si="541"/>
        <v>160000</v>
      </c>
      <c r="AA729" s="90">
        <f t="shared" si="546"/>
        <v>90000</v>
      </c>
      <c r="AB729" s="90">
        <f t="shared" si="558"/>
        <v>70000</v>
      </c>
      <c r="AC729" s="4">
        <f t="shared" si="558"/>
        <v>0.5625</v>
      </c>
      <c r="AD729" s="91">
        <f t="shared" si="558"/>
        <v>4210.5263157894733</v>
      </c>
      <c r="AE729" s="79" t="str">
        <f t="shared" si="547"/>
        <v>계</v>
      </c>
      <c r="AF729" s="79" t="str">
        <f t="shared" si="548"/>
        <v>4/2</v>
      </c>
      <c r="AH729" s="20" t="str">
        <f t="shared" si="538"/>
        <v>이매동 이매삼성</v>
      </c>
      <c r="AI729" s="87">
        <f t="shared" si="539"/>
        <v>38</v>
      </c>
      <c r="AJ729" s="79" t="str">
        <f t="shared" si="549"/>
        <v>A-</v>
      </c>
      <c r="AK729" s="79" t="s">
        <v>13</v>
      </c>
      <c r="AL729" s="79" t="s">
        <v>62</v>
      </c>
      <c r="AM729" s="79" t="s">
        <v>63</v>
      </c>
      <c r="AN729" s="79" t="str">
        <f t="shared" si="550"/>
        <v>C</v>
      </c>
      <c r="AO729" s="79" t="str">
        <f t="shared" si="551"/>
        <v>X</v>
      </c>
      <c r="AP729" s="79" t="str">
        <f t="shared" si="552"/>
        <v>X</v>
      </c>
      <c r="AQ729" s="79" t="str">
        <f t="shared" si="553"/>
        <v>X</v>
      </c>
      <c r="AR729" s="79" t="str">
        <f t="shared" si="554"/>
        <v>X</v>
      </c>
      <c r="AS729" s="79" t="s">
        <v>2</v>
      </c>
      <c r="AT729" s="79" t="str">
        <f t="shared" si="555"/>
        <v>X</v>
      </c>
      <c r="AU729" s="79" t="str">
        <f t="shared" si="556"/>
        <v>O</v>
      </c>
      <c r="AV729" s="79" t="str">
        <f t="shared" si="557"/>
        <v>X</v>
      </c>
    </row>
    <row r="730" spans="1:48" s="37" customFormat="1" ht="12" x14ac:dyDescent="0.3">
      <c r="A730" s="74" t="s">
        <v>1850</v>
      </c>
      <c r="B730" s="75" t="s">
        <v>1851</v>
      </c>
      <c r="C730" s="85">
        <v>1162</v>
      </c>
      <c r="D730" s="86">
        <v>153.19999999999999</v>
      </c>
      <c r="E730" s="87">
        <v>46</v>
      </c>
      <c r="F730" s="86">
        <v>127.8</v>
      </c>
      <c r="G730" s="17">
        <v>39</v>
      </c>
      <c r="H730" s="88">
        <v>400</v>
      </c>
      <c r="I730" s="89">
        <v>170000</v>
      </c>
      <c r="J730" s="89" t="s">
        <v>81</v>
      </c>
      <c r="K730" s="89">
        <v>83000</v>
      </c>
      <c r="L730" s="89" t="s">
        <v>69</v>
      </c>
      <c r="M730" s="90">
        <f t="shared" si="542"/>
        <v>87000</v>
      </c>
      <c r="N730" s="4">
        <f t="shared" si="543"/>
        <v>0.48823529411764705</v>
      </c>
      <c r="O730" s="91">
        <f t="shared" si="544"/>
        <v>3695.6521739130435</v>
      </c>
      <c r="P730" s="91">
        <f t="shared" si="545"/>
        <v>1804.3478260869565</v>
      </c>
      <c r="Q730" s="79">
        <v>4</v>
      </c>
      <c r="R730" s="79">
        <v>2</v>
      </c>
      <c r="S730" s="79" t="s">
        <v>72</v>
      </c>
      <c r="T730" s="5">
        <v>153</v>
      </c>
      <c r="U730" s="9"/>
      <c r="W730" s="86">
        <f t="shared" si="540"/>
        <v>153.19999999999999</v>
      </c>
      <c r="X730" s="87">
        <f t="shared" si="540"/>
        <v>46</v>
      </c>
      <c r="Y730" s="92">
        <f t="shared" si="541"/>
        <v>400</v>
      </c>
      <c r="Z730" s="90">
        <f t="shared" si="541"/>
        <v>170000</v>
      </c>
      <c r="AA730" s="90">
        <f t="shared" si="546"/>
        <v>83000</v>
      </c>
      <c r="AB730" s="90">
        <f t="shared" si="558"/>
        <v>87000</v>
      </c>
      <c r="AC730" s="4">
        <f t="shared" si="558"/>
        <v>0.48823529411764705</v>
      </c>
      <c r="AD730" s="91">
        <f t="shared" si="558"/>
        <v>3695.6521739130435</v>
      </c>
      <c r="AE730" s="79" t="str">
        <f t="shared" si="547"/>
        <v>계</v>
      </c>
      <c r="AF730" s="79" t="str">
        <f t="shared" si="548"/>
        <v>4/2</v>
      </c>
      <c r="AH730" s="20" t="str">
        <f t="shared" si="538"/>
        <v>이매동 이매삼성</v>
      </c>
      <c r="AI730" s="87">
        <f t="shared" si="539"/>
        <v>46</v>
      </c>
      <c r="AJ730" s="79" t="str">
        <f t="shared" si="549"/>
        <v>A-</v>
      </c>
      <c r="AK730" s="79" t="s">
        <v>13</v>
      </c>
      <c r="AL730" s="79" t="s">
        <v>62</v>
      </c>
      <c r="AM730" s="79" t="s">
        <v>63</v>
      </c>
      <c r="AN730" s="79" t="str">
        <f t="shared" si="550"/>
        <v>C</v>
      </c>
      <c r="AO730" s="79" t="str">
        <f t="shared" si="551"/>
        <v>X</v>
      </c>
      <c r="AP730" s="79" t="str">
        <f t="shared" si="552"/>
        <v>X</v>
      </c>
      <c r="AQ730" s="79" t="str">
        <f t="shared" si="553"/>
        <v>X</v>
      </c>
      <c r="AR730" s="79" t="str">
        <f t="shared" si="554"/>
        <v>X</v>
      </c>
      <c r="AS730" s="79" t="s">
        <v>2</v>
      </c>
      <c r="AT730" s="79" t="str">
        <f t="shared" si="555"/>
        <v>X</v>
      </c>
      <c r="AU730" s="79" t="str">
        <f t="shared" si="556"/>
        <v>O</v>
      </c>
      <c r="AV730" s="79" t="str">
        <f t="shared" si="557"/>
        <v>X</v>
      </c>
    </row>
    <row r="731" spans="1:48" s="37" customFormat="1" ht="12" x14ac:dyDescent="0.3">
      <c r="A731" s="74" t="s">
        <v>1850</v>
      </c>
      <c r="B731" s="75" t="s">
        <v>1851</v>
      </c>
      <c r="C731" s="85">
        <v>1162</v>
      </c>
      <c r="D731" s="86">
        <v>201.9</v>
      </c>
      <c r="E731" s="87">
        <v>61</v>
      </c>
      <c r="F731" s="86">
        <v>174.7</v>
      </c>
      <c r="G731" s="17">
        <v>53</v>
      </c>
      <c r="H731" s="88">
        <v>120</v>
      </c>
      <c r="I731" s="89">
        <v>165000</v>
      </c>
      <c r="J731" s="89" t="s">
        <v>83</v>
      </c>
      <c r="K731" s="89">
        <v>100000</v>
      </c>
      <c r="L731" s="89" t="s">
        <v>78</v>
      </c>
      <c r="M731" s="90">
        <f t="shared" si="542"/>
        <v>65000</v>
      </c>
      <c r="N731" s="4">
        <f t="shared" si="543"/>
        <v>0.60606060606060608</v>
      </c>
      <c r="O731" s="91">
        <f t="shared" si="544"/>
        <v>2704.9180327868853</v>
      </c>
      <c r="P731" s="91">
        <f t="shared" si="545"/>
        <v>1639.344262295082</v>
      </c>
      <c r="Q731" s="79">
        <v>5</v>
      </c>
      <c r="R731" s="79">
        <v>2</v>
      </c>
      <c r="S731" s="79" t="s">
        <v>72</v>
      </c>
      <c r="T731" s="5">
        <v>201</v>
      </c>
      <c r="U731" s="9"/>
      <c r="W731" s="86">
        <f t="shared" ref="W731:X746" si="559">D731</f>
        <v>201.9</v>
      </c>
      <c r="X731" s="87">
        <f t="shared" si="559"/>
        <v>61</v>
      </c>
      <c r="Y731" s="92">
        <f t="shared" ref="Y731:Z746" si="560">H731</f>
        <v>120</v>
      </c>
      <c r="Z731" s="90">
        <f t="shared" si="560"/>
        <v>165000</v>
      </c>
      <c r="AA731" s="90">
        <f t="shared" si="546"/>
        <v>100000</v>
      </c>
      <c r="AB731" s="90">
        <f t="shared" si="558"/>
        <v>65000</v>
      </c>
      <c r="AC731" s="4">
        <f t="shared" si="558"/>
        <v>0.60606060606060608</v>
      </c>
      <c r="AD731" s="91">
        <f t="shared" si="558"/>
        <v>2704.9180327868853</v>
      </c>
      <c r="AE731" s="79" t="str">
        <f t="shared" si="547"/>
        <v>계</v>
      </c>
      <c r="AF731" s="79" t="str">
        <f t="shared" si="548"/>
        <v>5/2</v>
      </c>
      <c r="AH731" s="20" t="str">
        <f t="shared" si="538"/>
        <v>이매동 이매삼성</v>
      </c>
      <c r="AI731" s="87">
        <f t="shared" si="539"/>
        <v>61</v>
      </c>
      <c r="AJ731" s="79" t="str">
        <f t="shared" si="549"/>
        <v>A-</v>
      </c>
      <c r="AK731" s="79" t="s">
        <v>13</v>
      </c>
      <c r="AL731" s="79" t="s">
        <v>62</v>
      </c>
      <c r="AM731" s="79" t="s">
        <v>63</v>
      </c>
      <c r="AN731" s="79" t="str">
        <f t="shared" si="550"/>
        <v>C</v>
      </c>
      <c r="AO731" s="79" t="str">
        <f t="shared" si="551"/>
        <v>X</v>
      </c>
      <c r="AP731" s="79" t="str">
        <f t="shared" si="552"/>
        <v>X</v>
      </c>
      <c r="AQ731" s="79" t="str">
        <f t="shared" si="553"/>
        <v>X</v>
      </c>
      <c r="AR731" s="79" t="str">
        <f t="shared" si="554"/>
        <v>X</v>
      </c>
      <c r="AS731" s="79" t="s">
        <v>2</v>
      </c>
      <c r="AT731" s="79" t="str">
        <f t="shared" si="555"/>
        <v>X</v>
      </c>
      <c r="AU731" s="79" t="str">
        <f t="shared" si="556"/>
        <v>O</v>
      </c>
      <c r="AV731" s="79" t="str">
        <f t="shared" si="557"/>
        <v>X</v>
      </c>
    </row>
    <row r="732" spans="1:48" s="37" customFormat="1" ht="12" x14ac:dyDescent="0.3">
      <c r="A732" s="74" t="s">
        <v>1852</v>
      </c>
      <c r="B732" s="75" t="s">
        <v>1826</v>
      </c>
      <c r="C732" s="85">
        <v>832</v>
      </c>
      <c r="D732" s="86">
        <v>75.2</v>
      </c>
      <c r="E732" s="87">
        <v>23</v>
      </c>
      <c r="F732" s="86">
        <v>59.6</v>
      </c>
      <c r="G732" s="17">
        <v>18</v>
      </c>
      <c r="H732" s="88">
        <v>172</v>
      </c>
      <c r="I732" s="89">
        <v>120000</v>
      </c>
      <c r="J732" s="89" t="s">
        <v>81</v>
      </c>
      <c r="K732" s="89">
        <v>59000</v>
      </c>
      <c r="L732" s="89" t="s">
        <v>78</v>
      </c>
      <c r="M732" s="90">
        <f>I732-K732</f>
        <v>61000</v>
      </c>
      <c r="N732" s="4">
        <f>IF(ISERROR(K732/I732),"",K732/I732)</f>
        <v>0.49166666666666664</v>
      </c>
      <c r="O732" s="91">
        <f>I732/E732</f>
        <v>5217.391304347826</v>
      </c>
      <c r="P732" s="91">
        <f>K732/E732</f>
        <v>2565.217391304348</v>
      </c>
      <c r="Q732" s="79">
        <v>3</v>
      </c>
      <c r="R732" s="79">
        <v>1</v>
      </c>
      <c r="S732" s="79" t="s">
        <v>72</v>
      </c>
      <c r="T732" s="5">
        <v>75</v>
      </c>
      <c r="U732" s="9"/>
      <c r="W732" s="86">
        <f t="shared" si="559"/>
        <v>75.2</v>
      </c>
      <c r="X732" s="87">
        <f t="shared" si="559"/>
        <v>23</v>
      </c>
      <c r="Y732" s="92">
        <f t="shared" si="560"/>
        <v>172</v>
      </c>
      <c r="Z732" s="90">
        <f t="shared" si="560"/>
        <v>120000</v>
      </c>
      <c r="AA732" s="90">
        <f>K732</f>
        <v>59000</v>
      </c>
      <c r="AB732" s="90">
        <f t="shared" si="558"/>
        <v>61000</v>
      </c>
      <c r="AC732" s="4">
        <f t="shared" si="558"/>
        <v>0.49166666666666664</v>
      </c>
      <c r="AD732" s="91">
        <f t="shared" si="558"/>
        <v>5217.391304347826</v>
      </c>
      <c r="AE732" s="79" t="str">
        <f>S732</f>
        <v>계</v>
      </c>
      <c r="AF732" s="79" t="str">
        <f>Q732&amp;"/"&amp;R732</f>
        <v>3/1</v>
      </c>
      <c r="AH732" s="20" t="str">
        <f t="shared" si="538"/>
        <v>이매동 이매진흥</v>
      </c>
      <c r="AI732" s="87">
        <f t="shared" si="539"/>
        <v>23</v>
      </c>
      <c r="AJ732" s="79" t="str">
        <f>IF(AI732="","",$AJ$2)</f>
        <v>A-</v>
      </c>
      <c r="AK732" s="79" t="s">
        <v>13</v>
      </c>
      <c r="AL732" s="79" t="s">
        <v>62</v>
      </c>
      <c r="AM732" s="79" t="s">
        <v>63</v>
      </c>
      <c r="AN732" s="79" t="str">
        <f>IF(AI732="","",$AN$2)</f>
        <v>C</v>
      </c>
      <c r="AO732" s="79" t="str">
        <f>IF(N732="","",IF(N732&gt;=$AO$1/100,"O","X"))</f>
        <v>X</v>
      </c>
      <c r="AP732" s="79" t="str">
        <f>IF(I732="","",IF(I732&lt;=$AP$1,"O","X"))</f>
        <v>X</v>
      </c>
      <c r="AQ732" s="79" t="str">
        <f>IF(O732="","",IF(O732&lt;=$AQ$1,"O","X"))</f>
        <v>X</v>
      </c>
      <c r="AR732" s="79" t="str">
        <f>IF(M732="","",IF(M732&lt;=$AR$1,"O","X"))</f>
        <v>X</v>
      </c>
      <c r="AS732" s="79" t="s">
        <v>2</v>
      </c>
      <c r="AT732" s="79" t="str">
        <f>IF(OR(F732="",AI732=""),"",IF(AND((F732&lt;=85),(AI732&gt;=15)),"O","X"))</f>
        <v>O</v>
      </c>
      <c r="AU732" s="79" t="str">
        <f>IF(C732="","",IF(C732&gt;=$AU$1,"O","X"))</f>
        <v>O</v>
      </c>
      <c r="AV732" s="79" t="str">
        <f>IF(AO732="","",IF(AND(AO732="O",AP732="O",AR732="O",AT732="O",AU732="O"),"후보","X"))</f>
        <v>X</v>
      </c>
    </row>
    <row r="733" spans="1:48" s="37" customFormat="1" ht="12" x14ac:dyDescent="0.3">
      <c r="A733" s="74" t="s">
        <v>1852</v>
      </c>
      <c r="B733" s="75" t="s">
        <v>1826</v>
      </c>
      <c r="C733" s="85">
        <v>832</v>
      </c>
      <c r="D733" s="86">
        <v>102.3</v>
      </c>
      <c r="E733" s="87">
        <v>31</v>
      </c>
      <c r="F733" s="86">
        <v>84.6</v>
      </c>
      <c r="G733" s="17">
        <v>26</v>
      </c>
      <c r="H733" s="88">
        <v>402</v>
      </c>
      <c r="I733" s="89">
        <v>155000</v>
      </c>
      <c r="J733" s="89" t="s">
        <v>59</v>
      </c>
      <c r="K733" s="89">
        <v>67000</v>
      </c>
      <c r="L733" s="89" t="s">
        <v>71</v>
      </c>
      <c r="M733" s="90">
        <f>I733-K733</f>
        <v>88000</v>
      </c>
      <c r="N733" s="4">
        <f>IF(ISERROR(K733/I733),"",K733/I733)</f>
        <v>0.43225806451612903</v>
      </c>
      <c r="O733" s="91">
        <f>I733/E733</f>
        <v>5000</v>
      </c>
      <c r="P733" s="91">
        <f>K733/E733</f>
        <v>2161.2903225806454</v>
      </c>
      <c r="Q733" s="79">
        <v>3</v>
      </c>
      <c r="R733" s="79">
        <v>2</v>
      </c>
      <c r="S733" s="79" t="s">
        <v>72</v>
      </c>
      <c r="T733" s="5">
        <v>102</v>
      </c>
      <c r="U733" s="9"/>
      <c r="W733" s="86">
        <f t="shared" si="559"/>
        <v>102.3</v>
      </c>
      <c r="X733" s="87">
        <f t="shared" si="559"/>
        <v>31</v>
      </c>
      <c r="Y733" s="92">
        <f t="shared" si="560"/>
        <v>402</v>
      </c>
      <c r="Z733" s="90">
        <f t="shared" si="560"/>
        <v>155000</v>
      </c>
      <c r="AA733" s="90">
        <f>K733</f>
        <v>67000</v>
      </c>
      <c r="AB733" s="90">
        <f t="shared" si="558"/>
        <v>88000</v>
      </c>
      <c r="AC733" s="4">
        <f t="shared" si="558"/>
        <v>0.43225806451612903</v>
      </c>
      <c r="AD733" s="91">
        <f t="shared" si="558"/>
        <v>5000</v>
      </c>
      <c r="AE733" s="79" t="str">
        <f>S733</f>
        <v>계</v>
      </c>
      <c r="AF733" s="79" t="str">
        <f>Q733&amp;"/"&amp;R733</f>
        <v>3/2</v>
      </c>
      <c r="AH733" s="20" t="str">
        <f t="shared" si="538"/>
        <v>이매동 이매진흥</v>
      </c>
      <c r="AI733" s="87">
        <f t="shared" si="539"/>
        <v>31</v>
      </c>
      <c r="AJ733" s="79" t="str">
        <f>IF(AI733="","",$AJ$2)</f>
        <v>A-</v>
      </c>
      <c r="AK733" s="79" t="s">
        <v>13</v>
      </c>
      <c r="AL733" s="79" t="s">
        <v>62</v>
      </c>
      <c r="AM733" s="79" t="s">
        <v>63</v>
      </c>
      <c r="AN733" s="79" t="str">
        <f>IF(AI733="","",$AN$2)</f>
        <v>C</v>
      </c>
      <c r="AO733" s="79" t="str">
        <f>IF(N733="","",IF(N733&gt;=$AO$1/100,"O","X"))</f>
        <v>X</v>
      </c>
      <c r="AP733" s="79" t="str">
        <f>IF(I733="","",IF(I733&lt;=$AP$1,"O","X"))</f>
        <v>X</v>
      </c>
      <c r="AQ733" s="79" t="str">
        <f>IF(O733="","",IF(O733&lt;=$AQ$1,"O","X"))</f>
        <v>X</v>
      </c>
      <c r="AR733" s="79" t="str">
        <f>IF(M733="","",IF(M733&lt;=$AR$1,"O","X"))</f>
        <v>X</v>
      </c>
      <c r="AS733" s="79" t="s">
        <v>2</v>
      </c>
      <c r="AT733" s="79" t="str">
        <f>IF(OR(F733="",AI733=""),"",IF(AND((F733&lt;=85),(AI733&gt;=15)),"O","X"))</f>
        <v>O</v>
      </c>
      <c r="AU733" s="79" t="str">
        <f>IF(C733="","",IF(C733&gt;=$AU$1,"O","X"))</f>
        <v>O</v>
      </c>
      <c r="AV733" s="79" t="str">
        <f>IF(AO733="","",IF(AND(AO733="O",AP733="O",AR733="O",AT733="O",AU733="O"),"후보","X"))</f>
        <v>X</v>
      </c>
    </row>
    <row r="734" spans="1:48" s="37" customFormat="1" ht="12" x14ac:dyDescent="0.3">
      <c r="A734" s="74" t="s">
        <v>1852</v>
      </c>
      <c r="B734" s="75" t="s">
        <v>1826</v>
      </c>
      <c r="C734" s="85">
        <v>832</v>
      </c>
      <c r="D734" s="86">
        <v>122.5</v>
      </c>
      <c r="E734" s="87">
        <v>37</v>
      </c>
      <c r="F734" s="86">
        <v>101.9</v>
      </c>
      <c r="G734" s="17">
        <v>31</v>
      </c>
      <c r="H734" s="88">
        <v>114</v>
      </c>
      <c r="I734" s="89">
        <v>170000</v>
      </c>
      <c r="J734" s="89" t="s">
        <v>79</v>
      </c>
      <c r="K734" s="89">
        <v>78000</v>
      </c>
      <c r="L734" s="89" t="s">
        <v>188</v>
      </c>
      <c r="M734" s="90">
        <f>I734-K734</f>
        <v>92000</v>
      </c>
      <c r="N734" s="4">
        <f>IF(ISERROR(K734/I734),"",K734/I734)</f>
        <v>0.45882352941176469</v>
      </c>
      <c r="O734" s="91">
        <f>I734/E734</f>
        <v>4594.594594594595</v>
      </c>
      <c r="P734" s="91">
        <f>K734/E734</f>
        <v>2108.1081081081079</v>
      </c>
      <c r="Q734" s="79">
        <v>4</v>
      </c>
      <c r="R734" s="79">
        <v>2</v>
      </c>
      <c r="S734" s="79" t="s">
        <v>72</v>
      </c>
      <c r="T734" s="5">
        <v>122</v>
      </c>
      <c r="U734" s="9"/>
      <c r="W734" s="86">
        <f t="shared" si="559"/>
        <v>122.5</v>
      </c>
      <c r="X734" s="87">
        <f t="shared" si="559"/>
        <v>37</v>
      </c>
      <c r="Y734" s="92">
        <f t="shared" si="560"/>
        <v>114</v>
      </c>
      <c r="Z734" s="90">
        <f t="shared" si="560"/>
        <v>170000</v>
      </c>
      <c r="AA734" s="90">
        <f>K734</f>
        <v>78000</v>
      </c>
      <c r="AB734" s="90">
        <f t="shared" si="558"/>
        <v>92000</v>
      </c>
      <c r="AC734" s="4">
        <f t="shared" si="558"/>
        <v>0.45882352941176469</v>
      </c>
      <c r="AD734" s="91">
        <f t="shared" si="558"/>
        <v>4594.594594594595</v>
      </c>
      <c r="AE734" s="79" t="str">
        <f>S734</f>
        <v>계</v>
      </c>
      <c r="AF734" s="79" t="str">
        <f>Q734&amp;"/"&amp;R734</f>
        <v>4/2</v>
      </c>
      <c r="AH734" s="20" t="str">
        <f t="shared" si="538"/>
        <v>이매동 이매진흥</v>
      </c>
      <c r="AI734" s="87">
        <f t="shared" si="539"/>
        <v>37</v>
      </c>
      <c r="AJ734" s="79" t="str">
        <f>IF(AI734="","",$AJ$2)</f>
        <v>A-</v>
      </c>
      <c r="AK734" s="79" t="s">
        <v>13</v>
      </c>
      <c r="AL734" s="79" t="s">
        <v>62</v>
      </c>
      <c r="AM734" s="79" t="s">
        <v>63</v>
      </c>
      <c r="AN734" s="79" t="str">
        <f>IF(AI734="","",$AN$2)</f>
        <v>C</v>
      </c>
      <c r="AO734" s="79" t="str">
        <f>IF(N734="","",IF(N734&gt;=$AO$1/100,"O","X"))</f>
        <v>X</v>
      </c>
      <c r="AP734" s="79" t="str">
        <f>IF(I734="","",IF(I734&lt;=$AP$1,"O","X"))</f>
        <v>X</v>
      </c>
      <c r="AQ734" s="79" t="str">
        <f>IF(O734="","",IF(O734&lt;=$AQ$1,"O","X"))</f>
        <v>X</v>
      </c>
      <c r="AR734" s="79" t="str">
        <f>IF(M734="","",IF(M734&lt;=$AR$1,"O","X"))</f>
        <v>X</v>
      </c>
      <c r="AS734" s="79" t="s">
        <v>2</v>
      </c>
      <c r="AT734" s="79" t="str">
        <f>IF(OR(F734="",AI734=""),"",IF(AND((F734&lt;=85),(AI734&gt;=15)),"O","X"))</f>
        <v>X</v>
      </c>
      <c r="AU734" s="79" t="str">
        <f>IF(C734="","",IF(C734&gt;=$AU$1,"O","X"))</f>
        <v>O</v>
      </c>
      <c r="AV734" s="79" t="str">
        <f>IF(AO734="","",IF(AND(AO734="O",AP734="O",AR734="O",AT734="O",AU734="O"),"후보","X"))</f>
        <v>X</v>
      </c>
    </row>
    <row r="735" spans="1:48" s="37" customFormat="1" ht="12" x14ac:dyDescent="0.3">
      <c r="A735" s="74" t="s">
        <v>1852</v>
      </c>
      <c r="B735" s="75" t="s">
        <v>1826</v>
      </c>
      <c r="C735" s="85">
        <v>832</v>
      </c>
      <c r="D735" s="86">
        <v>156.1</v>
      </c>
      <c r="E735" s="87">
        <v>47</v>
      </c>
      <c r="F735" s="86">
        <v>134.9</v>
      </c>
      <c r="G735" s="17">
        <v>41</v>
      </c>
      <c r="H735" s="88">
        <v>144</v>
      </c>
      <c r="I735" s="89">
        <v>195000</v>
      </c>
      <c r="J735" s="89" t="s">
        <v>64</v>
      </c>
      <c r="K735" s="89">
        <v>95000</v>
      </c>
      <c r="L735" s="89" t="s">
        <v>81</v>
      </c>
      <c r="M735" s="90">
        <f>I735-K735</f>
        <v>100000</v>
      </c>
      <c r="N735" s="4">
        <f>IF(ISERROR(K735/I735),"",K735/I735)</f>
        <v>0.48717948717948717</v>
      </c>
      <c r="O735" s="91">
        <f>I735/E735</f>
        <v>4148.9361702127662</v>
      </c>
      <c r="P735" s="91">
        <f>K735/E735</f>
        <v>2021.2765957446809</v>
      </c>
      <c r="Q735" s="79">
        <v>4</v>
      </c>
      <c r="R735" s="79">
        <v>2</v>
      </c>
      <c r="S735" s="79" t="s">
        <v>72</v>
      </c>
      <c r="T735" s="5">
        <v>156</v>
      </c>
      <c r="U735" s="9"/>
      <c r="W735" s="86">
        <f t="shared" si="559"/>
        <v>156.1</v>
      </c>
      <c r="X735" s="87">
        <f t="shared" si="559"/>
        <v>47</v>
      </c>
      <c r="Y735" s="92">
        <f t="shared" si="560"/>
        <v>144</v>
      </c>
      <c r="Z735" s="90">
        <f t="shared" si="560"/>
        <v>195000</v>
      </c>
      <c r="AA735" s="90">
        <f>K735</f>
        <v>95000</v>
      </c>
      <c r="AB735" s="90">
        <f t="shared" si="558"/>
        <v>100000</v>
      </c>
      <c r="AC735" s="4">
        <f t="shared" si="558"/>
        <v>0.48717948717948717</v>
      </c>
      <c r="AD735" s="91">
        <f t="shared" si="558"/>
        <v>4148.9361702127662</v>
      </c>
      <c r="AE735" s="79" t="str">
        <f>S735</f>
        <v>계</v>
      </c>
      <c r="AF735" s="79" t="str">
        <f>Q735&amp;"/"&amp;R735</f>
        <v>4/2</v>
      </c>
      <c r="AH735" s="20" t="str">
        <f t="shared" si="538"/>
        <v>이매동 이매진흥</v>
      </c>
      <c r="AI735" s="87">
        <f t="shared" si="539"/>
        <v>47</v>
      </c>
      <c r="AJ735" s="79" t="str">
        <f>IF(AI735="","",$AJ$2)</f>
        <v>A-</v>
      </c>
      <c r="AK735" s="79" t="s">
        <v>13</v>
      </c>
      <c r="AL735" s="79" t="s">
        <v>62</v>
      </c>
      <c r="AM735" s="79" t="s">
        <v>63</v>
      </c>
      <c r="AN735" s="79" t="str">
        <f>IF(AI735="","",$AN$2)</f>
        <v>C</v>
      </c>
      <c r="AO735" s="79" t="str">
        <f>IF(N735="","",IF(N735&gt;=$AO$1/100,"O","X"))</f>
        <v>X</v>
      </c>
      <c r="AP735" s="79" t="str">
        <f>IF(I735="","",IF(I735&lt;=$AP$1,"O","X"))</f>
        <v>X</v>
      </c>
      <c r="AQ735" s="79" t="str">
        <f>IF(O735="","",IF(O735&lt;=$AQ$1,"O","X"))</f>
        <v>X</v>
      </c>
      <c r="AR735" s="79" t="str">
        <f>IF(M735="","",IF(M735&lt;=$AR$1,"O","X"))</f>
        <v>X</v>
      </c>
      <c r="AS735" s="79" t="s">
        <v>2</v>
      </c>
      <c r="AT735" s="79" t="str">
        <f>IF(OR(F735="",AI735=""),"",IF(AND((F735&lt;=85),(AI735&gt;=15)),"O","X"))</f>
        <v>X</v>
      </c>
      <c r="AU735" s="79" t="str">
        <f>IF(C735="","",IF(C735&gt;=$AU$1,"O","X"))</f>
        <v>O</v>
      </c>
      <c r="AV735" s="79" t="str">
        <f>IF(AO735="","",IF(AND(AO735="O",AP735="O",AR735="O",AT735="O",AU735="O"),"후보","X"))</f>
        <v>X</v>
      </c>
    </row>
    <row r="736" spans="1:48" s="37" customFormat="1" ht="12" x14ac:dyDescent="0.3">
      <c r="A736" s="74" t="s">
        <v>1853</v>
      </c>
      <c r="B736" s="75" t="s">
        <v>1854</v>
      </c>
      <c r="C736" s="85">
        <v>1184</v>
      </c>
      <c r="D736" s="86">
        <v>67.400000000000006</v>
      </c>
      <c r="E736" s="87">
        <v>20</v>
      </c>
      <c r="F736" s="86">
        <v>50.1</v>
      </c>
      <c r="G736" s="17">
        <v>15</v>
      </c>
      <c r="H736" s="88">
        <v>460</v>
      </c>
      <c r="I736" s="89">
        <v>90000</v>
      </c>
      <c r="J736" s="89" t="s">
        <v>64</v>
      </c>
      <c r="K736" s="89">
        <v>45000</v>
      </c>
      <c r="L736" s="89" t="s">
        <v>64</v>
      </c>
      <c r="M736" s="90">
        <f>I736-K736</f>
        <v>45000</v>
      </c>
      <c r="N736" s="4">
        <f>IF(ISERROR(K736/I736),"",K736/I736)</f>
        <v>0.5</v>
      </c>
      <c r="O736" s="91">
        <f>I736/E736</f>
        <v>4500</v>
      </c>
      <c r="P736" s="91">
        <f>K736/E736</f>
        <v>2250</v>
      </c>
      <c r="Q736" s="79">
        <v>2</v>
      </c>
      <c r="R736" s="79">
        <v>1</v>
      </c>
      <c r="S736" s="79" t="s">
        <v>61</v>
      </c>
      <c r="T736" s="5">
        <v>67</v>
      </c>
      <c r="U736" s="9"/>
      <c r="W736" s="86">
        <f t="shared" si="559"/>
        <v>67.400000000000006</v>
      </c>
      <c r="X736" s="87">
        <f t="shared" si="559"/>
        <v>20</v>
      </c>
      <c r="Y736" s="92">
        <f t="shared" si="560"/>
        <v>460</v>
      </c>
      <c r="Z736" s="90">
        <f t="shared" si="560"/>
        <v>90000</v>
      </c>
      <c r="AA736" s="90">
        <f>K736</f>
        <v>45000</v>
      </c>
      <c r="AB736" s="90">
        <f t="shared" si="558"/>
        <v>45000</v>
      </c>
      <c r="AC736" s="4">
        <f t="shared" si="558"/>
        <v>0.5</v>
      </c>
      <c r="AD736" s="91">
        <f t="shared" si="558"/>
        <v>4500</v>
      </c>
      <c r="AE736" s="79" t="str">
        <f>S736</f>
        <v>복</v>
      </c>
      <c r="AF736" s="79" t="str">
        <f>Q736&amp;"/"&amp;R736</f>
        <v>2/1</v>
      </c>
      <c r="AH736" s="20" t="str">
        <f t="shared" si="538"/>
        <v>이매동 이매한신</v>
      </c>
      <c r="AI736" s="87">
        <f t="shared" si="539"/>
        <v>20</v>
      </c>
      <c r="AJ736" s="79" t="str">
        <f>IF(AI736="","",$AJ$2)</f>
        <v>A-</v>
      </c>
      <c r="AK736" s="79" t="s">
        <v>13</v>
      </c>
      <c r="AL736" s="79" t="s">
        <v>62</v>
      </c>
      <c r="AM736" s="79" t="s">
        <v>63</v>
      </c>
      <c r="AN736" s="79" t="str">
        <f>IF(AI736="","",$AN$2)</f>
        <v>C</v>
      </c>
      <c r="AO736" s="79" t="str">
        <f>IF(N736="","",IF(N736&gt;=$AO$1/100,"O","X"))</f>
        <v>X</v>
      </c>
      <c r="AP736" s="79" t="str">
        <f>IF(I736="","",IF(I736&lt;=$AP$1,"O","X"))</f>
        <v>X</v>
      </c>
      <c r="AQ736" s="79" t="str">
        <f>IF(O736="","",IF(O736&lt;=$AQ$1,"O","X"))</f>
        <v>X</v>
      </c>
      <c r="AR736" s="79" t="str">
        <f>IF(M736="","",IF(M736&lt;=$AR$1,"O","X"))</f>
        <v>X</v>
      </c>
      <c r="AS736" s="79" t="s">
        <v>2</v>
      </c>
      <c r="AT736" s="79" t="str">
        <f>IF(OR(F736="",AI736=""),"",IF(AND((F736&lt;=85),(AI736&gt;=15)),"O","X"))</f>
        <v>O</v>
      </c>
      <c r="AU736" s="79" t="str">
        <f>IF(C736="","",IF(C736&gt;=$AU$1,"O","X"))</f>
        <v>O</v>
      </c>
      <c r="AV736" s="79" t="str">
        <f>IF(AO736="","",IF(AND(AO736="O",AP736="O",AR736="O",AT736="O",AU736="O"),"후보","X"))</f>
        <v>X</v>
      </c>
    </row>
    <row r="737" spans="1:48" s="37" customFormat="1" ht="12" x14ac:dyDescent="0.3">
      <c r="A737" s="74" t="s">
        <v>1853</v>
      </c>
      <c r="B737" s="75" t="s">
        <v>1854</v>
      </c>
      <c r="C737" s="85">
        <v>1184</v>
      </c>
      <c r="D737" s="86">
        <v>84.8</v>
      </c>
      <c r="E737" s="87">
        <v>26</v>
      </c>
      <c r="F737" s="86">
        <v>66.3</v>
      </c>
      <c r="G737" s="17">
        <v>20</v>
      </c>
      <c r="H737" s="88">
        <v>368</v>
      </c>
      <c r="I737" s="89">
        <v>120000</v>
      </c>
      <c r="J737" s="89" t="s">
        <v>65</v>
      </c>
      <c r="K737" s="89">
        <v>63000</v>
      </c>
      <c r="L737" s="89" t="s">
        <v>59</v>
      </c>
      <c r="M737" s="90">
        <f>I737-K737</f>
        <v>57000</v>
      </c>
      <c r="N737" s="4">
        <f>IF(ISERROR(K737/I737),"",K737/I737)</f>
        <v>0.52500000000000002</v>
      </c>
      <c r="O737" s="91">
        <f>I737/E737</f>
        <v>4615.3846153846152</v>
      </c>
      <c r="P737" s="91">
        <f>K737/E737</f>
        <v>2423.0769230769229</v>
      </c>
      <c r="Q737" s="79">
        <v>3</v>
      </c>
      <c r="R737" s="79">
        <v>1</v>
      </c>
      <c r="S737" s="79" t="s">
        <v>72</v>
      </c>
      <c r="T737" s="5">
        <v>84</v>
      </c>
      <c r="U737" s="9"/>
      <c r="W737" s="86">
        <f t="shared" si="559"/>
        <v>84.8</v>
      </c>
      <c r="X737" s="87">
        <f t="shared" si="559"/>
        <v>26</v>
      </c>
      <c r="Y737" s="92">
        <f t="shared" si="560"/>
        <v>368</v>
      </c>
      <c r="Z737" s="90">
        <f t="shared" si="560"/>
        <v>120000</v>
      </c>
      <c r="AA737" s="90">
        <f>K737</f>
        <v>63000</v>
      </c>
      <c r="AB737" s="90">
        <f t="shared" si="558"/>
        <v>57000</v>
      </c>
      <c r="AC737" s="4">
        <f t="shared" si="558"/>
        <v>0.52500000000000002</v>
      </c>
      <c r="AD737" s="91">
        <f t="shared" si="558"/>
        <v>4615.3846153846152</v>
      </c>
      <c r="AE737" s="79" t="str">
        <f>S737</f>
        <v>계</v>
      </c>
      <c r="AF737" s="79" t="str">
        <f>Q737&amp;"/"&amp;R737</f>
        <v>3/1</v>
      </c>
      <c r="AH737" s="20" t="str">
        <f t="shared" si="538"/>
        <v>이매동 이매한신</v>
      </c>
      <c r="AI737" s="87">
        <f t="shared" si="539"/>
        <v>26</v>
      </c>
      <c r="AJ737" s="79" t="str">
        <f>IF(AI737="","",$AJ$2)</f>
        <v>A-</v>
      </c>
      <c r="AK737" s="79" t="s">
        <v>13</v>
      </c>
      <c r="AL737" s="79" t="s">
        <v>62</v>
      </c>
      <c r="AM737" s="79" t="s">
        <v>63</v>
      </c>
      <c r="AN737" s="79" t="str">
        <f>IF(AI737="","",$AN$2)</f>
        <v>C</v>
      </c>
      <c r="AO737" s="79" t="str">
        <f>IF(N737="","",IF(N737&gt;=$AO$1/100,"O","X"))</f>
        <v>X</v>
      </c>
      <c r="AP737" s="79" t="str">
        <f>IF(I737="","",IF(I737&lt;=$AP$1,"O","X"))</f>
        <v>X</v>
      </c>
      <c r="AQ737" s="79" t="str">
        <f>IF(O737="","",IF(O737&lt;=$AQ$1,"O","X"))</f>
        <v>X</v>
      </c>
      <c r="AR737" s="79" t="str">
        <f>IF(M737="","",IF(M737&lt;=$AR$1,"O","X"))</f>
        <v>X</v>
      </c>
      <c r="AS737" s="79" t="s">
        <v>2</v>
      </c>
      <c r="AT737" s="79" t="str">
        <f>IF(OR(F737="",AI737=""),"",IF(AND((F737&lt;=85),(AI737&gt;=15)),"O","X"))</f>
        <v>O</v>
      </c>
      <c r="AU737" s="79" t="str">
        <f>IF(C737="","",IF(C737&gt;=$AU$1,"O","X"))</f>
        <v>O</v>
      </c>
      <c r="AV737" s="79" t="str">
        <f>IF(AO737="","",IF(AND(AO737="O",AP737="O",AR737="O",AT737="O",AU737="O"),"후보","X"))</f>
        <v>X</v>
      </c>
    </row>
    <row r="738" spans="1:48" s="37" customFormat="1" ht="12" x14ac:dyDescent="0.3">
      <c r="A738" s="74" t="s">
        <v>1853</v>
      </c>
      <c r="B738" s="75" t="s">
        <v>1854</v>
      </c>
      <c r="C738" s="85">
        <v>1184</v>
      </c>
      <c r="D738" s="86">
        <v>104.8</v>
      </c>
      <c r="E738" s="87">
        <v>32</v>
      </c>
      <c r="F738" s="86">
        <v>84.9</v>
      </c>
      <c r="G738" s="17">
        <v>26</v>
      </c>
      <c r="H738" s="88">
        <v>356</v>
      </c>
      <c r="I738" s="89">
        <v>146000</v>
      </c>
      <c r="J738" s="89" t="s">
        <v>68</v>
      </c>
      <c r="K738" s="89">
        <v>76000</v>
      </c>
      <c r="L738" s="89" t="s">
        <v>255</v>
      </c>
      <c r="M738" s="90">
        <f>I738-K738</f>
        <v>70000</v>
      </c>
      <c r="N738" s="4">
        <f>IF(ISERROR(K738/I738),"",K738/I738)</f>
        <v>0.52054794520547942</v>
      </c>
      <c r="O738" s="91">
        <f>I738/E738</f>
        <v>4562.5</v>
      </c>
      <c r="P738" s="91">
        <f>K738/E738</f>
        <v>2375</v>
      </c>
      <c r="Q738" s="79">
        <v>3</v>
      </c>
      <c r="R738" s="79">
        <v>2</v>
      </c>
      <c r="S738" s="79" t="s">
        <v>72</v>
      </c>
      <c r="T738" s="5">
        <v>104</v>
      </c>
      <c r="U738" s="9"/>
      <c r="W738" s="86">
        <f t="shared" si="559"/>
        <v>104.8</v>
      </c>
      <c r="X738" s="87">
        <f t="shared" si="559"/>
        <v>32</v>
      </c>
      <c r="Y738" s="92">
        <f t="shared" si="560"/>
        <v>356</v>
      </c>
      <c r="Z738" s="90">
        <f t="shared" si="560"/>
        <v>146000</v>
      </c>
      <c r="AA738" s="90">
        <f>K738</f>
        <v>76000</v>
      </c>
      <c r="AB738" s="90">
        <f t="shared" ref="AB738:AD753" si="561">M738</f>
        <v>70000</v>
      </c>
      <c r="AC738" s="4">
        <f t="shared" si="561"/>
        <v>0.52054794520547942</v>
      </c>
      <c r="AD738" s="91">
        <f t="shared" si="561"/>
        <v>4562.5</v>
      </c>
      <c r="AE738" s="79" t="str">
        <f>S738</f>
        <v>계</v>
      </c>
      <c r="AF738" s="79" t="str">
        <f>Q738&amp;"/"&amp;R738</f>
        <v>3/2</v>
      </c>
      <c r="AH738" s="20" t="str">
        <f t="shared" si="538"/>
        <v>이매동 이매한신</v>
      </c>
      <c r="AI738" s="87">
        <f t="shared" si="539"/>
        <v>32</v>
      </c>
      <c r="AJ738" s="79" t="str">
        <f>IF(AI738="","",$AJ$2)</f>
        <v>A-</v>
      </c>
      <c r="AK738" s="79" t="s">
        <v>13</v>
      </c>
      <c r="AL738" s="79" t="s">
        <v>62</v>
      </c>
      <c r="AM738" s="79" t="s">
        <v>63</v>
      </c>
      <c r="AN738" s="79" t="str">
        <f>IF(AI738="","",$AN$2)</f>
        <v>C</v>
      </c>
      <c r="AO738" s="79" t="str">
        <f>IF(N738="","",IF(N738&gt;=$AO$1/100,"O","X"))</f>
        <v>X</v>
      </c>
      <c r="AP738" s="79" t="str">
        <f>IF(I738="","",IF(I738&lt;=$AP$1,"O","X"))</f>
        <v>X</v>
      </c>
      <c r="AQ738" s="79" t="str">
        <f>IF(O738="","",IF(O738&lt;=$AQ$1,"O","X"))</f>
        <v>X</v>
      </c>
      <c r="AR738" s="79" t="str">
        <f>IF(M738="","",IF(M738&lt;=$AR$1,"O","X"))</f>
        <v>X</v>
      </c>
      <c r="AS738" s="79" t="s">
        <v>2</v>
      </c>
      <c r="AT738" s="79" t="str">
        <f>IF(OR(F738="",AI738=""),"",IF(AND((F738&lt;=85),(AI738&gt;=15)),"O","X"))</f>
        <v>O</v>
      </c>
      <c r="AU738" s="79" t="str">
        <f>IF(C738="","",IF(C738&gt;=$AU$1,"O","X"))</f>
        <v>O</v>
      </c>
      <c r="AV738" s="79" t="str">
        <f>IF(AO738="","",IF(AND(AO738="O",AP738="O",AR738="O",AT738="O",AU738="O"),"후보","X"))</f>
        <v>X</v>
      </c>
    </row>
    <row r="739" spans="1:48" s="37" customFormat="1" ht="12" x14ac:dyDescent="0.3">
      <c r="A739" s="74" t="s">
        <v>1855</v>
      </c>
      <c r="B739" s="75" t="s">
        <v>1782</v>
      </c>
      <c r="C739" s="85">
        <v>588</v>
      </c>
      <c r="D739" s="86">
        <v>70.5</v>
      </c>
      <c r="E739" s="87">
        <v>21</v>
      </c>
      <c r="F739" s="86">
        <v>50.8</v>
      </c>
      <c r="G739" s="17">
        <v>15</v>
      </c>
      <c r="H739" s="88">
        <v>120</v>
      </c>
      <c r="I739" s="89">
        <v>95000</v>
      </c>
      <c r="J739" s="89" t="s">
        <v>83</v>
      </c>
      <c r="K739" s="89">
        <v>45000</v>
      </c>
      <c r="L739" s="89" t="s">
        <v>66</v>
      </c>
      <c r="M739" s="90">
        <f>I739-K739</f>
        <v>50000</v>
      </c>
      <c r="N739" s="4">
        <f>IF(ISERROR(K739/I739),"",K739/I739)</f>
        <v>0.47368421052631576</v>
      </c>
      <c r="O739" s="91">
        <f>I739/E739</f>
        <v>4523.8095238095239</v>
      </c>
      <c r="P739" s="91">
        <f>K739/E739</f>
        <v>2142.8571428571427</v>
      </c>
      <c r="Q739" s="79">
        <v>2</v>
      </c>
      <c r="R739" s="79">
        <v>1</v>
      </c>
      <c r="S739" s="79" t="s">
        <v>61</v>
      </c>
      <c r="T739" s="5">
        <v>70</v>
      </c>
      <c r="U739" s="9"/>
      <c r="W739" s="86">
        <f t="shared" si="559"/>
        <v>70.5</v>
      </c>
      <c r="X739" s="87">
        <f t="shared" si="559"/>
        <v>21</v>
      </c>
      <c r="Y739" s="92">
        <f t="shared" si="560"/>
        <v>120</v>
      </c>
      <c r="Z739" s="90">
        <f t="shared" si="560"/>
        <v>95000</v>
      </c>
      <c r="AA739" s="90">
        <f>K739</f>
        <v>45000</v>
      </c>
      <c r="AB739" s="90">
        <f t="shared" si="561"/>
        <v>50000</v>
      </c>
      <c r="AC739" s="4">
        <f t="shared" si="561"/>
        <v>0.47368421052631576</v>
      </c>
      <c r="AD739" s="91">
        <f t="shared" si="561"/>
        <v>4523.8095238095239</v>
      </c>
      <c r="AE739" s="79" t="str">
        <f>S739</f>
        <v>복</v>
      </c>
      <c r="AF739" s="79" t="str">
        <f>Q739&amp;"/"&amp;R739</f>
        <v>2/1</v>
      </c>
      <c r="AH739" s="20" t="str">
        <f t="shared" si="538"/>
        <v>이매동 이매금강</v>
      </c>
      <c r="AI739" s="87">
        <f t="shared" si="539"/>
        <v>21</v>
      </c>
      <c r="AJ739" s="79" t="str">
        <f>IF(AI739="","",$AJ$2)</f>
        <v>A-</v>
      </c>
      <c r="AK739" s="79" t="s">
        <v>13</v>
      </c>
      <c r="AL739" s="79" t="s">
        <v>62</v>
      </c>
      <c r="AM739" s="79" t="s">
        <v>63</v>
      </c>
      <c r="AN739" s="79" t="str">
        <f>IF(AI739="","",$AN$2)</f>
        <v>C</v>
      </c>
      <c r="AO739" s="79" t="str">
        <f>IF(N739="","",IF(N739&gt;=$AO$1/100,"O","X"))</f>
        <v>X</v>
      </c>
      <c r="AP739" s="79" t="str">
        <f>IF(I739="","",IF(I739&lt;=$AP$1,"O","X"))</f>
        <v>X</v>
      </c>
      <c r="AQ739" s="79" t="str">
        <f>IF(O739="","",IF(O739&lt;=$AQ$1,"O","X"))</f>
        <v>X</v>
      </c>
      <c r="AR739" s="79" t="str">
        <f>IF(M739="","",IF(M739&lt;=$AR$1,"O","X"))</f>
        <v>X</v>
      </c>
      <c r="AS739" s="79" t="s">
        <v>2</v>
      </c>
      <c r="AT739" s="79" t="str">
        <f>IF(OR(F739="",AI739=""),"",IF(AND((F739&lt;=85),(AI739&gt;=15)),"O","X"))</f>
        <v>O</v>
      </c>
      <c r="AU739" s="79" t="str">
        <f>IF(C739="","",IF(C739&gt;=$AU$1,"O","X"))</f>
        <v>O</v>
      </c>
      <c r="AV739" s="79" t="str">
        <f>IF(AO739="","",IF(AND(AO739="O",AP739="O",AR739="O",AT739="O",AU739="O"),"후보","X"))</f>
        <v>X</v>
      </c>
    </row>
    <row r="740" spans="1:48" s="37" customFormat="1" ht="12" x14ac:dyDescent="0.3">
      <c r="A740" s="74" t="s">
        <v>1855</v>
      </c>
      <c r="B740" s="75" t="s">
        <v>1782</v>
      </c>
      <c r="C740" s="85">
        <v>588</v>
      </c>
      <c r="D740" s="86">
        <v>102</v>
      </c>
      <c r="E740" s="87">
        <v>31</v>
      </c>
      <c r="F740" s="86">
        <v>84.4</v>
      </c>
      <c r="G740" s="17">
        <v>26</v>
      </c>
      <c r="H740" s="88">
        <v>378</v>
      </c>
      <c r="I740" s="89">
        <v>140000</v>
      </c>
      <c r="J740" s="89" t="s">
        <v>103</v>
      </c>
      <c r="K740" s="89">
        <v>70000</v>
      </c>
      <c r="L740" s="89" t="s">
        <v>59</v>
      </c>
      <c r="M740" s="90">
        <f>I740-K740</f>
        <v>70000</v>
      </c>
      <c r="N740" s="4">
        <f>IF(ISERROR(K740/I740),"",K740/I740)</f>
        <v>0.5</v>
      </c>
      <c r="O740" s="91">
        <f>I740/E740</f>
        <v>4516.1290322580644</v>
      </c>
      <c r="P740" s="91">
        <f>K740/E740</f>
        <v>2258.0645161290322</v>
      </c>
      <c r="Q740" s="79">
        <v>3</v>
      </c>
      <c r="R740" s="79">
        <v>2</v>
      </c>
      <c r="S740" s="79" t="s">
        <v>72</v>
      </c>
      <c r="T740" s="5">
        <v>101</v>
      </c>
      <c r="U740" s="9"/>
      <c r="W740" s="86">
        <f t="shared" si="559"/>
        <v>102</v>
      </c>
      <c r="X740" s="87">
        <f t="shared" si="559"/>
        <v>31</v>
      </c>
      <c r="Y740" s="92">
        <f t="shared" si="560"/>
        <v>378</v>
      </c>
      <c r="Z740" s="90">
        <f t="shared" si="560"/>
        <v>140000</v>
      </c>
      <c r="AA740" s="90">
        <f>K740</f>
        <v>70000</v>
      </c>
      <c r="AB740" s="90">
        <f t="shared" si="561"/>
        <v>70000</v>
      </c>
      <c r="AC740" s="4">
        <f t="shared" si="561"/>
        <v>0.5</v>
      </c>
      <c r="AD740" s="91">
        <f t="shared" si="561"/>
        <v>4516.1290322580644</v>
      </c>
      <c r="AE740" s="79" t="str">
        <f>S740</f>
        <v>계</v>
      </c>
      <c r="AF740" s="79" t="str">
        <f>Q740&amp;"/"&amp;R740</f>
        <v>3/2</v>
      </c>
      <c r="AH740" s="20" t="str">
        <f t="shared" si="538"/>
        <v>이매동 이매금강</v>
      </c>
      <c r="AI740" s="87">
        <f t="shared" si="539"/>
        <v>31</v>
      </c>
      <c r="AJ740" s="79" t="str">
        <f>IF(AI740="","",$AJ$2)</f>
        <v>A-</v>
      </c>
      <c r="AK740" s="79" t="s">
        <v>13</v>
      </c>
      <c r="AL740" s="79" t="s">
        <v>62</v>
      </c>
      <c r="AM740" s="79" t="s">
        <v>63</v>
      </c>
      <c r="AN740" s="79" t="str">
        <f>IF(AI740="","",$AN$2)</f>
        <v>C</v>
      </c>
      <c r="AO740" s="79" t="str">
        <f>IF(N740="","",IF(N740&gt;=$AO$1/100,"O","X"))</f>
        <v>X</v>
      </c>
      <c r="AP740" s="79" t="str">
        <f>IF(I740="","",IF(I740&lt;=$AP$1,"O","X"))</f>
        <v>X</v>
      </c>
      <c r="AQ740" s="79" t="str">
        <f>IF(O740="","",IF(O740&lt;=$AQ$1,"O","X"))</f>
        <v>X</v>
      </c>
      <c r="AR740" s="79" t="str">
        <f>IF(M740="","",IF(M740&lt;=$AR$1,"O","X"))</f>
        <v>X</v>
      </c>
      <c r="AS740" s="79" t="s">
        <v>2</v>
      </c>
      <c r="AT740" s="79" t="str">
        <f>IF(OR(F740="",AI740=""),"",IF(AND((F740&lt;=85),(AI740&gt;=15)),"O","X"))</f>
        <v>O</v>
      </c>
      <c r="AU740" s="79" t="str">
        <f>IF(C740="","",IF(C740&gt;=$AU$1,"O","X"))</f>
        <v>O</v>
      </c>
      <c r="AV740" s="79" t="str">
        <f>IF(AO740="","",IF(AND(AO740="O",AP740="O",AR740="O",AT740="O",AU740="O"),"후보","X"))</f>
        <v>X</v>
      </c>
    </row>
    <row r="741" spans="1:48" s="37" customFormat="1" ht="12" x14ac:dyDescent="0.3">
      <c r="A741" s="74" t="s">
        <v>1855</v>
      </c>
      <c r="B741" s="75" t="s">
        <v>1782</v>
      </c>
      <c r="C741" s="85">
        <v>588</v>
      </c>
      <c r="D741" s="86">
        <v>119.8</v>
      </c>
      <c r="E741" s="87">
        <v>36</v>
      </c>
      <c r="F741" s="86">
        <v>99.2</v>
      </c>
      <c r="G741" s="17">
        <v>30</v>
      </c>
      <c r="H741" s="88">
        <v>90</v>
      </c>
      <c r="I741" s="89">
        <v>160000</v>
      </c>
      <c r="J741" s="89" t="s">
        <v>66</v>
      </c>
      <c r="K741" s="89">
        <v>85000</v>
      </c>
      <c r="L741" s="89" t="s">
        <v>82</v>
      </c>
      <c r="M741" s="90">
        <f>I741-K741</f>
        <v>75000</v>
      </c>
      <c r="N741" s="4">
        <f>IF(ISERROR(K741/I741),"",K741/I741)</f>
        <v>0.53125</v>
      </c>
      <c r="O741" s="91">
        <f>I741/E741</f>
        <v>4444.4444444444443</v>
      </c>
      <c r="P741" s="91">
        <f>K741/E741</f>
        <v>2361.1111111111113</v>
      </c>
      <c r="Q741" s="79">
        <v>4</v>
      </c>
      <c r="R741" s="79">
        <v>2</v>
      </c>
      <c r="S741" s="79" t="s">
        <v>72</v>
      </c>
      <c r="T741" s="5">
        <v>119</v>
      </c>
      <c r="U741" s="9"/>
      <c r="W741" s="86">
        <f t="shared" si="559"/>
        <v>119.8</v>
      </c>
      <c r="X741" s="87">
        <f t="shared" si="559"/>
        <v>36</v>
      </c>
      <c r="Y741" s="92">
        <f t="shared" si="560"/>
        <v>90</v>
      </c>
      <c r="Z741" s="90">
        <f t="shared" si="560"/>
        <v>160000</v>
      </c>
      <c r="AA741" s="90">
        <f>K741</f>
        <v>85000</v>
      </c>
      <c r="AB741" s="90">
        <f t="shared" si="561"/>
        <v>75000</v>
      </c>
      <c r="AC741" s="4">
        <f t="shared" si="561"/>
        <v>0.53125</v>
      </c>
      <c r="AD741" s="91">
        <f t="shared" si="561"/>
        <v>4444.4444444444443</v>
      </c>
      <c r="AE741" s="79" t="str">
        <f>S741</f>
        <v>계</v>
      </c>
      <c r="AF741" s="79" t="str">
        <f>Q741&amp;"/"&amp;R741</f>
        <v>4/2</v>
      </c>
      <c r="AH741" s="20" t="str">
        <f t="shared" si="538"/>
        <v>이매동 이매금강</v>
      </c>
      <c r="AI741" s="87">
        <f t="shared" si="539"/>
        <v>36</v>
      </c>
      <c r="AJ741" s="79" t="str">
        <f>IF(AI741="","",$AJ$2)</f>
        <v>A-</v>
      </c>
      <c r="AK741" s="79" t="s">
        <v>13</v>
      </c>
      <c r="AL741" s="79" t="s">
        <v>62</v>
      </c>
      <c r="AM741" s="79" t="s">
        <v>63</v>
      </c>
      <c r="AN741" s="79" t="str">
        <f>IF(AI741="","",$AN$2)</f>
        <v>C</v>
      </c>
      <c r="AO741" s="79" t="str">
        <f>IF(N741="","",IF(N741&gt;=$AO$1/100,"O","X"))</f>
        <v>X</v>
      </c>
      <c r="AP741" s="79" t="str">
        <f>IF(I741="","",IF(I741&lt;=$AP$1,"O","X"))</f>
        <v>X</v>
      </c>
      <c r="AQ741" s="79" t="str">
        <f>IF(O741="","",IF(O741&lt;=$AQ$1,"O","X"))</f>
        <v>X</v>
      </c>
      <c r="AR741" s="79" t="str">
        <f>IF(M741="","",IF(M741&lt;=$AR$1,"O","X"))</f>
        <v>X</v>
      </c>
      <c r="AS741" s="79" t="s">
        <v>2</v>
      </c>
      <c r="AT741" s="79" t="str">
        <f>IF(OR(F741="",AI741=""),"",IF(AND((F741&lt;=85),(AI741&gt;=15)),"O","X"))</f>
        <v>X</v>
      </c>
      <c r="AU741" s="79" t="str">
        <f>IF(C741="","",IF(C741&gt;=$AU$1,"O","X"))</f>
        <v>O</v>
      </c>
      <c r="AV741" s="79" t="str">
        <f>IF(AO741="","",IF(AND(AO741="O",AP741="O",AR741="O",AT741="O",AU741="O"),"후보","X"))</f>
        <v>X</v>
      </c>
    </row>
    <row r="742" spans="1:48" s="37" customFormat="1" ht="12" x14ac:dyDescent="0.3">
      <c r="A742" s="74" t="s">
        <v>1856</v>
      </c>
      <c r="B742" s="75" t="s">
        <v>1847</v>
      </c>
      <c r="C742" s="85">
        <v>1132</v>
      </c>
      <c r="D742" s="86">
        <v>71.3</v>
      </c>
      <c r="E742" s="87">
        <v>22</v>
      </c>
      <c r="F742" s="86">
        <v>59.8</v>
      </c>
      <c r="G742" s="17">
        <v>18</v>
      </c>
      <c r="H742" s="88">
        <v>80</v>
      </c>
      <c r="I742" s="89"/>
      <c r="J742" s="89"/>
      <c r="K742" s="89"/>
      <c r="L742" s="89"/>
      <c r="M742" s="90">
        <f t="shared" ref="M742:M747" si="562">I742-K742</f>
        <v>0</v>
      </c>
      <c r="N742" s="4" t="str">
        <f t="shared" ref="N742:N747" si="563">IF(ISERROR(K742/I742),"",K742/I742)</f>
        <v/>
      </c>
      <c r="O742" s="91">
        <f t="shared" ref="O742:O747" si="564">I742/E742</f>
        <v>0</v>
      </c>
      <c r="P742" s="91">
        <f t="shared" ref="P742:P747" si="565">K742/E742</f>
        <v>0</v>
      </c>
      <c r="Q742" s="79">
        <v>3</v>
      </c>
      <c r="R742" s="79">
        <v>1</v>
      </c>
      <c r="S742" s="79" t="s">
        <v>72</v>
      </c>
      <c r="T742" s="5">
        <v>71</v>
      </c>
      <c r="U742" s="9"/>
      <c r="W742" s="86">
        <f t="shared" si="559"/>
        <v>71.3</v>
      </c>
      <c r="X742" s="87">
        <f t="shared" si="559"/>
        <v>22</v>
      </c>
      <c r="Y742" s="92">
        <f t="shared" si="560"/>
        <v>80</v>
      </c>
      <c r="Z742" s="90">
        <f t="shared" si="560"/>
        <v>0</v>
      </c>
      <c r="AA742" s="90">
        <f t="shared" ref="AA742:AA747" si="566">K742</f>
        <v>0</v>
      </c>
      <c r="AB742" s="90">
        <f t="shared" si="561"/>
        <v>0</v>
      </c>
      <c r="AC742" s="4" t="str">
        <f t="shared" si="561"/>
        <v/>
      </c>
      <c r="AD742" s="91">
        <f t="shared" si="561"/>
        <v>0</v>
      </c>
      <c r="AE742" s="79" t="str">
        <f t="shared" ref="AE742:AE747" si="567">S742</f>
        <v>계</v>
      </c>
      <c r="AF742" s="79" t="str">
        <f t="shared" ref="AF742:AF747" si="568">Q742&amp;"/"&amp;R742</f>
        <v>3/1</v>
      </c>
      <c r="AH742" s="20" t="str">
        <f t="shared" si="538"/>
        <v>이매동 아름4단지두산삼호</v>
      </c>
      <c r="AI742" s="87">
        <f t="shared" si="539"/>
        <v>22</v>
      </c>
      <c r="AJ742" s="79" t="str">
        <f t="shared" ref="AJ742:AJ747" si="569">IF(AI742="","",$AJ$2)</f>
        <v>A-</v>
      </c>
      <c r="AK742" s="79" t="s">
        <v>13</v>
      </c>
      <c r="AL742" s="79" t="s">
        <v>62</v>
      </c>
      <c r="AM742" s="79" t="s">
        <v>63</v>
      </c>
      <c r="AN742" s="79" t="str">
        <f t="shared" ref="AN742:AN747" si="570">IF(AI742="","",$AN$2)</f>
        <v>C</v>
      </c>
      <c r="AO742" s="79" t="str">
        <f t="shared" ref="AO742:AO747" si="571">IF(N742="","",IF(N742&gt;=$AO$1/100,"O","X"))</f>
        <v/>
      </c>
      <c r="AP742" s="79" t="str">
        <f t="shared" ref="AP742:AP747" si="572">IF(I742="","",IF(I742&lt;=$AP$1,"O","X"))</f>
        <v/>
      </c>
      <c r="AQ742" s="79" t="str">
        <f t="shared" ref="AQ742:AQ747" si="573">IF(O742="","",IF(O742&lt;=$AQ$1,"O","X"))</f>
        <v>O</v>
      </c>
      <c r="AR742" s="79" t="str">
        <f t="shared" ref="AR742:AR747" si="574">IF(M742="","",IF(M742&lt;=$AR$1,"O","X"))</f>
        <v>O</v>
      </c>
      <c r="AS742" s="79" t="s">
        <v>2</v>
      </c>
      <c r="AT742" s="79" t="str">
        <f t="shared" ref="AT742:AT747" si="575">IF(OR(F742="",AI742=""),"",IF(AND((F742&lt;=85),(AI742&gt;=15)),"O","X"))</f>
        <v>O</v>
      </c>
      <c r="AU742" s="79" t="str">
        <f t="shared" ref="AU742:AU747" si="576">IF(C742="","",IF(C742&gt;=$AU$1,"O","X"))</f>
        <v>O</v>
      </c>
      <c r="AV742" s="79" t="str">
        <f t="shared" ref="AV742:AV747" si="577">IF(AO742="","",IF(AND(AO742="O",AP742="O",AR742="O",AT742="O",AU742="O"),"후보","X"))</f>
        <v/>
      </c>
    </row>
    <row r="743" spans="1:48" s="37" customFormat="1" ht="12" x14ac:dyDescent="0.3">
      <c r="A743" s="74" t="s">
        <v>1856</v>
      </c>
      <c r="B743" s="75" t="s">
        <v>1847</v>
      </c>
      <c r="C743" s="85">
        <v>1132</v>
      </c>
      <c r="D743" s="86">
        <v>102.9</v>
      </c>
      <c r="E743" s="87">
        <v>31</v>
      </c>
      <c r="F743" s="86">
        <v>84.8</v>
      </c>
      <c r="G743" s="17">
        <v>26</v>
      </c>
      <c r="H743" s="88">
        <v>240</v>
      </c>
      <c r="I743" s="89">
        <v>145000</v>
      </c>
      <c r="J743" s="89" t="s">
        <v>66</v>
      </c>
      <c r="K743" s="89">
        <v>75000</v>
      </c>
      <c r="L743" s="89" t="s">
        <v>64</v>
      </c>
      <c r="M743" s="90">
        <f t="shared" si="562"/>
        <v>70000</v>
      </c>
      <c r="N743" s="4">
        <f t="shared" si="563"/>
        <v>0.51724137931034486</v>
      </c>
      <c r="O743" s="91">
        <f t="shared" si="564"/>
        <v>4677.4193548387093</v>
      </c>
      <c r="P743" s="91">
        <f t="shared" si="565"/>
        <v>2419.3548387096776</v>
      </c>
      <c r="Q743" s="79">
        <v>3</v>
      </c>
      <c r="R743" s="79">
        <v>2</v>
      </c>
      <c r="S743" s="79" t="s">
        <v>72</v>
      </c>
      <c r="T743" s="5">
        <v>102</v>
      </c>
      <c r="U743" s="9"/>
      <c r="W743" s="86">
        <f t="shared" si="559"/>
        <v>102.9</v>
      </c>
      <c r="X743" s="87">
        <f t="shared" si="559"/>
        <v>31</v>
      </c>
      <c r="Y743" s="92">
        <f t="shared" si="560"/>
        <v>240</v>
      </c>
      <c r="Z743" s="90">
        <f t="shared" si="560"/>
        <v>145000</v>
      </c>
      <c r="AA743" s="90">
        <f t="shared" si="566"/>
        <v>75000</v>
      </c>
      <c r="AB743" s="90">
        <f t="shared" si="561"/>
        <v>70000</v>
      </c>
      <c r="AC743" s="4">
        <f t="shared" si="561"/>
        <v>0.51724137931034486</v>
      </c>
      <c r="AD743" s="91">
        <f t="shared" si="561"/>
        <v>4677.4193548387093</v>
      </c>
      <c r="AE743" s="79" t="str">
        <f t="shared" si="567"/>
        <v>계</v>
      </c>
      <c r="AF743" s="79" t="str">
        <f t="shared" si="568"/>
        <v>3/2</v>
      </c>
      <c r="AH743" s="20" t="str">
        <f t="shared" si="538"/>
        <v>이매동 아름4단지두산삼호</v>
      </c>
      <c r="AI743" s="87">
        <f t="shared" si="539"/>
        <v>31</v>
      </c>
      <c r="AJ743" s="79" t="str">
        <f t="shared" si="569"/>
        <v>A-</v>
      </c>
      <c r="AK743" s="79" t="s">
        <v>13</v>
      </c>
      <c r="AL743" s="79" t="s">
        <v>62</v>
      </c>
      <c r="AM743" s="79" t="s">
        <v>63</v>
      </c>
      <c r="AN743" s="79" t="str">
        <f t="shared" si="570"/>
        <v>C</v>
      </c>
      <c r="AO743" s="79" t="str">
        <f t="shared" si="571"/>
        <v>X</v>
      </c>
      <c r="AP743" s="79" t="str">
        <f t="shared" si="572"/>
        <v>X</v>
      </c>
      <c r="AQ743" s="79" t="str">
        <f t="shared" si="573"/>
        <v>X</v>
      </c>
      <c r="AR743" s="79" t="str">
        <f t="shared" si="574"/>
        <v>X</v>
      </c>
      <c r="AS743" s="79" t="s">
        <v>2</v>
      </c>
      <c r="AT743" s="79" t="str">
        <f t="shared" si="575"/>
        <v>O</v>
      </c>
      <c r="AU743" s="79" t="str">
        <f t="shared" si="576"/>
        <v>O</v>
      </c>
      <c r="AV743" s="79" t="str">
        <f t="shared" si="577"/>
        <v>X</v>
      </c>
    </row>
    <row r="744" spans="1:48" s="37" customFormat="1" ht="12" x14ac:dyDescent="0.3">
      <c r="A744" s="74" t="s">
        <v>1856</v>
      </c>
      <c r="B744" s="75" t="s">
        <v>2256</v>
      </c>
      <c r="C744" s="85">
        <v>1132</v>
      </c>
      <c r="D744" s="86">
        <v>123.4</v>
      </c>
      <c r="E744" s="87">
        <v>37</v>
      </c>
      <c r="F744" s="86">
        <v>101.8</v>
      </c>
      <c r="G744" s="17">
        <v>31</v>
      </c>
      <c r="H744" s="88">
        <v>144</v>
      </c>
      <c r="I744" s="89">
        <v>170000</v>
      </c>
      <c r="J744" s="89" t="s">
        <v>83</v>
      </c>
      <c r="K744" s="89">
        <v>70000</v>
      </c>
      <c r="L744" s="89" t="s">
        <v>82</v>
      </c>
      <c r="M744" s="90">
        <f t="shared" si="562"/>
        <v>100000</v>
      </c>
      <c r="N744" s="4">
        <f t="shared" si="563"/>
        <v>0.41176470588235292</v>
      </c>
      <c r="O744" s="91">
        <f t="shared" si="564"/>
        <v>4594.594594594595</v>
      </c>
      <c r="P744" s="91">
        <f t="shared" si="565"/>
        <v>1891.8918918918919</v>
      </c>
      <c r="Q744" s="79">
        <v>4</v>
      </c>
      <c r="R744" s="79">
        <v>2</v>
      </c>
      <c r="S744" s="79" t="s">
        <v>72</v>
      </c>
      <c r="T744" s="5">
        <v>123</v>
      </c>
      <c r="U744" s="9"/>
      <c r="W744" s="86">
        <f t="shared" si="559"/>
        <v>123.4</v>
      </c>
      <c r="X744" s="87">
        <f t="shared" si="559"/>
        <v>37</v>
      </c>
      <c r="Y744" s="92">
        <f t="shared" si="560"/>
        <v>144</v>
      </c>
      <c r="Z744" s="90">
        <f t="shared" si="560"/>
        <v>170000</v>
      </c>
      <c r="AA744" s="90">
        <f t="shared" si="566"/>
        <v>70000</v>
      </c>
      <c r="AB744" s="90">
        <f t="shared" si="561"/>
        <v>100000</v>
      </c>
      <c r="AC744" s="4">
        <f t="shared" si="561"/>
        <v>0.41176470588235292</v>
      </c>
      <c r="AD744" s="91">
        <f t="shared" si="561"/>
        <v>4594.594594594595</v>
      </c>
      <c r="AE744" s="79" t="str">
        <f t="shared" si="567"/>
        <v>계</v>
      </c>
      <c r="AF744" s="79" t="str">
        <f t="shared" si="568"/>
        <v>4/2</v>
      </c>
      <c r="AH744" s="20" t="str">
        <f t="shared" si="538"/>
        <v>이매동 아름4단지두산삼호</v>
      </c>
      <c r="AI744" s="87">
        <f t="shared" si="539"/>
        <v>37</v>
      </c>
      <c r="AJ744" s="79" t="str">
        <f t="shared" si="569"/>
        <v>A-</v>
      </c>
      <c r="AK744" s="79" t="s">
        <v>13</v>
      </c>
      <c r="AL744" s="79" t="s">
        <v>62</v>
      </c>
      <c r="AM744" s="79" t="s">
        <v>63</v>
      </c>
      <c r="AN744" s="79" t="str">
        <f t="shared" si="570"/>
        <v>C</v>
      </c>
      <c r="AO744" s="79" t="str">
        <f t="shared" si="571"/>
        <v>X</v>
      </c>
      <c r="AP744" s="79" t="str">
        <f t="shared" si="572"/>
        <v>X</v>
      </c>
      <c r="AQ744" s="79" t="str">
        <f t="shared" si="573"/>
        <v>X</v>
      </c>
      <c r="AR744" s="79" t="str">
        <f t="shared" si="574"/>
        <v>X</v>
      </c>
      <c r="AS744" s="79" t="s">
        <v>2</v>
      </c>
      <c r="AT744" s="79" t="str">
        <f t="shared" si="575"/>
        <v>X</v>
      </c>
      <c r="AU744" s="79" t="str">
        <f t="shared" si="576"/>
        <v>O</v>
      </c>
      <c r="AV744" s="79" t="str">
        <f t="shared" si="577"/>
        <v>X</v>
      </c>
    </row>
    <row r="745" spans="1:48" s="37" customFormat="1" ht="12" x14ac:dyDescent="0.3">
      <c r="A745" s="74" t="s">
        <v>1856</v>
      </c>
      <c r="B745" s="75" t="s">
        <v>1847</v>
      </c>
      <c r="C745" s="85">
        <v>1132</v>
      </c>
      <c r="D745" s="86">
        <v>156.30000000000001</v>
      </c>
      <c r="E745" s="87">
        <v>47</v>
      </c>
      <c r="F745" s="86">
        <v>132.69999999999999</v>
      </c>
      <c r="G745" s="17">
        <v>40</v>
      </c>
      <c r="H745" s="88">
        <v>485</v>
      </c>
      <c r="I745" s="89">
        <v>180000</v>
      </c>
      <c r="J745" s="89" t="s">
        <v>68</v>
      </c>
      <c r="K745" s="89">
        <v>85000</v>
      </c>
      <c r="L745" s="89" t="s">
        <v>82</v>
      </c>
      <c r="M745" s="90">
        <f t="shared" si="562"/>
        <v>95000</v>
      </c>
      <c r="N745" s="4">
        <f t="shared" si="563"/>
        <v>0.47222222222222221</v>
      </c>
      <c r="O745" s="91">
        <f t="shared" si="564"/>
        <v>3829.7872340425533</v>
      </c>
      <c r="P745" s="91">
        <f t="shared" si="565"/>
        <v>1808.5106382978724</v>
      </c>
      <c r="Q745" s="79">
        <v>4</v>
      </c>
      <c r="R745" s="79">
        <v>2</v>
      </c>
      <c r="S745" s="79" t="s">
        <v>72</v>
      </c>
      <c r="T745" s="5">
        <v>156</v>
      </c>
      <c r="U745" s="9"/>
      <c r="W745" s="86">
        <f t="shared" si="559"/>
        <v>156.30000000000001</v>
      </c>
      <c r="X745" s="87">
        <f t="shared" si="559"/>
        <v>47</v>
      </c>
      <c r="Y745" s="92">
        <f t="shared" si="560"/>
        <v>485</v>
      </c>
      <c r="Z745" s="90">
        <f t="shared" si="560"/>
        <v>180000</v>
      </c>
      <c r="AA745" s="90">
        <f t="shared" si="566"/>
        <v>85000</v>
      </c>
      <c r="AB745" s="90">
        <f t="shared" si="561"/>
        <v>95000</v>
      </c>
      <c r="AC745" s="4">
        <f t="shared" si="561"/>
        <v>0.47222222222222221</v>
      </c>
      <c r="AD745" s="91">
        <f t="shared" si="561"/>
        <v>3829.7872340425533</v>
      </c>
      <c r="AE745" s="79" t="str">
        <f t="shared" si="567"/>
        <v>계</v>
      </c>
      <c r="AF745" s="79" t="str">
        <f t="shared" si="568"/>
        <v>4/2</v>
      </c>
      <c r="AH745" s="20" t="str">
        <f t="shared" si="538"/>
        <v>이매동 아름4단지두산삼호</v>
      </c>
      <c r="AI745" s="87">
        <f t="shared" si="539"/>
        <v>47</v>
      </c>
      <c r="AJ745" s="79" t="str">
        <f t="shared" si="569"/>
        <v>A-</v>
      </c>
      <c r="AK745" s="79" t="s">
        <v>13</v>
      </c>
      <c r="AL745" s="79" t="s">
        <v>62</v>
      </c>
      <c r="AM745" s="79" t="s">
        <v>63</v>
      </c>
      <c r="AN745" s="79" t="str">
        <f t="shared" si="570"/>
        <v>C</v>
      </c>
      <c r="AO745" s="79" t="str">
        <f t="shared" si="571"/>
        <v>X</v>
      </c>
      <c r="AP745" s="79" t="str">
        <f t="shared" si="572"/>
        <v>X</v>
      </c>
      <c r="AQ745" s="79" t="str">
        <f t="shared" si="573"/>
        <v>X</v>
      </c>
      <c r="AR745" s="79" t="str">
        <f t="shared" si="574"/>
        <v>X</v>
      </c>
      <c r="AS745" s="79" t="s">
        <v>2</v>
      </c>
      <c r="AT745" s="79" t="str">
        <f t="shared" si="575"/>
        <v>X</v>
      </c>
      <c r="AU745" s="79" t="str">
        <f t="shared" si="576"/>
        <v>O</v>
      </c>
      <c r="AV745" s="79" t="str">
        <f t="shared" si="577"/>
        <v>X</v>
      </c>
    </row>
    <row r="746" spans="1:48" s="37" customFormat="1" ht="12" x14ac:dyDescent="0.3">
      <c r="A746" s="74" t="s">
        <v>1856</v>
      </c>
      <c r="B746" s="75" t="s">
        <v>1847</v>
      </c>
      <c r="C746" s="85">
        <v>1132</v>
      </c>
      <c r="D746" s="86">
        <v>188.3</v>
      </c>
      <c r="E746" s="87">
        <v>57</v>
      </c>
      <c r="F746" s="86">
        <v>158.4</v>
      </c>
      <c r="G746" s="17">
        <v>48</v>
      </c>
      <c r="H746" s="88">
        <v>175</v>
      </c>
      <c r="I746" s="89">
        <v>185000</v>
      </c>
      <c r="J746" s="89" t="s">
        <v>60</v>
      </c>
      <c r="K746" s="89">
        <v>85000</v>
      </c>
      <c r="L746" s="89" t="s">
        <v>82</v>
      </c>
      <c r="M746" s="90">
        <f t="shared" si="562"/>
        <v>100000</v>
      </c>
      <c r="N746" s="4">
        <f t="shared" si="563"/>
        <v>0.45945945945945948</v>
      </c>
      <c r="O746" s="91">
        <f t="shared" si="564"/>
        <v>3245.6140350877195</v>
      </c>
      <c r="P746" s="91">
        <f t="shared" si="565"/>
        <v>1491.2280701754387</v>
      </c>
      <c r="Q746" s="79">
        <v>5</v>
      </c>
      <c r="R746" s="79">
        <v>2</v>
      </c>
      <c r="S746" s="79" t="s">
        <v>72</v>
      </c>
      <c r="T746" s="5">
        <v>188</v>
      </c>
      <c r="U746" s="9"/>
      <c r="W746" s="86">
        <f t="shared" si="559"/>
        <v>188.3</v>
      </c>
      <c r="X746" s="87">
        <f t="shared" si="559"/>
        <v>57</v>
      </c>
      <c r="Y746" s="92">
        <f t="shared" si="560"/>
        <v>175</v>
      </c>
      <c r="Z746" s="90">
        <f t="shared" si="560"/>
        <v>185000</v>
      </c>
      <c r="AA746" s="90">
        <f t="shared" si="566"/>
        <v>85000</v>
      </c>
      <c r="AB746" s="90">
        <f t="shared" si="561"/>
        <v>100000</v>
      </c>
      <c r="AC746" s="4">
        <f t="shared" si="561"/>
        <v>0.45945945945945948</v>
      </c>
      <c r="AD746" s="91">
        <f t="shared" si="561"/>
        <v>3245.6140350877195</v>
      </c>
      <c r="AE746" s="79" t="str">
        <f t="shared" si="567"/>
        <v>계</v>
      </c>
      <c r="AF746" s="79" t="str">
        <f t="shared" si="568"/>
        <v>5/2</v>
      </c>
      <c r="AH746" s="20" t="str">
        <f t="shared" si="538"/>
        <v>이매동 아름4단지두산삼호</v>
      </c>
      <c r="AI746" s="87">
        <f t="shared" si="539"/>
        <v>57</v>
      </c>
      <c r="AJ746" s="79" t="str">
        <f t="shared" si="569"/>
        <v>A-</v>
      </c>
      <c r="AK746" s="79" t="s">
        <v>13</v>
      </c>
      <c r="AL746" s="79" t="s">
        <v>62</v>
      </c>
      <c r="AM746" s="79" t="s">
        <v>63</v>
      </c>
      <c r="AN746" s="79" t="str">
        <f t="shared" si="570"/>
        <v>C</v>
      </c>
      <c r="AO746" s="79" t="str">
        <f t="shared" si="571"/>
        <v>X</v>
      </c>
      <c r="AP746" s="79" t="str">
        <f t="shared" si="572"/>
        <v>X</v>
      </c>
      <c r="AQ746" s="79" t="str">
        <f t="shared" si="573"/>
        <v>X</v>
      </c>
      <c r="AR746" s="79" t="str">
        <f t="shared" si="574"/>
        <v>X</v>
      </c>
      <c r="AS746" s="79" t="s">
        <v>2</v>
      </c>
      <c r="AT746" s="79" t="str">
        <f t="shared" si="575"/>
        <v>X</v>
      </c>
      <c r="AU746" s="79" t="str">
        <f t="shared" si="576"/>
        <v>O</v>
      </c>
      <c r="AV746" s="79" t="str">
        <f t="shared" si="577"/>
        <v>X</v>
      </c>
    </row>
    <row r="747" spans="1:48" s="37" customFormat="1" ht="12" x14ac:dyDescent="0.3">
      <c r="A747" s="74" t="s">
        <v>1856</v>
      </c>
      <c r="B747" s="75" t="s">
        <v>1847</v>
      </c>
      <c r="C747" s="85">
        <v>1132</v>
      </c>
      <c r="D747" s="86">
        <v>209.9</v>
      </c>
      <c r="E747" s="87">
        <v>63</v>
      </c>
      <c r="F747" s="86">
        <v>178.2</v>
      </c>
      <c r="G747" s="17">
        <v>54</v>
      </c>
      <c r="H747" s="88">
        <v>8</v>
      </c>
      <c r="I747" s="89">
        <v>215000</v>
      </c>
      <c r="J747" s="89" t="s">
        <v>81</v>
      </c>
      <c r="K747" s="89"/>
      <c r="L747" s="89"/>
      <c r="M747" s="90">
        <f t="shared" si="562"/>
        <v>215000</v>
      </c>
      <c r="N747" s="4">
        <f t="shared" si="563"/>
        <v>0</v>
      </c>
      <c r="O747" s="91">
        <f t="shared" si="564"/>
        <v>3412.6984126984125</v>
      </c>
      <c r="P747" s="91">
        <f t="shared" si="565"/>
        <v>0</v>
      </c>
      <c r="Q747" s="79">
        <v>5</v>
      </c>
      <c r="R747" s="79">
        <v>3</v>
      </c>
      <c r="S747" s="79" t="s">
        <v>72</v>
      </c>
      <c r="T747" s="5">
        <v>209</v>
      </c>
      <c r="U747" s="9"/>
      <c r="W747" s="86">
        <f t="shared" ref="W747:X747" si="578">D747</f>
        <v>209.9</v>
      </c>
      <c r="X747" s="87">
        <f t="shared" si="578"/>
        <v>63</v>
      </c>
      <c r="Y747" s="92">
        <f t="shared" ref="Y747:Z747" si="579">H747</f>
        <v>8</v>
      </c>
      <c r="Z747" s="90">
        <f t="shared" si="579"/>
        <v>215000</v>
      </c>
      <c r="AA747" s="90">
        <f t="shared" si="566"/>
        <v>0</v>
      </c>
      <c r="AB747" s="90">
        <f t="shared" si="561"/>
        <v>215000</v>
      </c>
      <c r="AC747" s="4">
        <f t="shared" si="561"/>
        <v>0</v>
      </c>
      <c r="AD747" s="91">
        <f t="shared" si="561"/>
        <v>3412.6984126984125</v>
      </c>
      <c r="AE747" s="79" t="str">
        <f t="shared" si="567"/>
        <v>계</v>
      </c>
      <c r="AF747" s="79" t="str">
        <f t="shared" si="568"/>
        <v>5/3</v>
      </c>
      <c r="AH747" s="20" t="str">
        <f t="shared" si="538"/>
        <v>이매동 아름4단지두산삼호</v>
      </c>
      <c r="AI747" s="87">
        <f t="shared" si="539"/>
        <v>63</v>
      </c>
      <c r="AJ747" s="79" t="str">
        <f t="shared" si="569"/>
        <v>A-</v>
      </c>
      <c r="AK747" s="79" t="s">
        <v>13</v>
      </c>
      <c r="AL747" s="79" t="s">
        <v>62</v>
      </c>
      <c r="AM747" s="79" t="s">
        <v>63</v>
      </c>
      <c r="AN747" s="79" t="str">
        <f t="shared" si="570"/>
        <v>C</v>
      </c>
      <c r="AO747" s="79" t="str">
        <f t="shared" si="571"/>
        <v>X</v>
      </c>
      <c r="AP747" s="79" t="str">
        <f t="shared" si="572"/>
        <v>X</v>
      </c>
      <c r="AQ747" s="79" t="str">
        <f t="shared" si="573"/>
        <v>X</v>
      </c>
      <c r="AR747" s="79" t="str">
        <f t="shared" si="574"/>
        <v>X</v>
      </c>
      <c r="AS747" s="79" t="s">
        <v>2</v>
      </c>
      <c r="AT747" s="79" t="str">
        <f t="shared" si="575"/>
        <v>X</v>
      </c>
      <c r="AU747" s="79" t="str">
        <f t="shared" si="576"/>
        <v>O</v>
      </c>
      <c r="AV747" s="79" t="str">
        <f t="shared" si="577"/>
        <v>X</v>
      </c>
    </row>
    <row r="748" spans="1:48" s="37" customFormat="1" ht="12" x14ac:dyDescent="0.3">
      <c r="A748" s="74" t="s">
        <v>2257</v>
      </c>
      <c r="B748" s="75" t="s">
        <v>1869</v>
      </c>
      <c r="C748" s="85">
        <v>370</v>
      </c>
      <c r="D748" s="86">
        <v>55.9</v>
      </c>
      <c r="E748" s="87">
        <v>17</v>
      </c>
      <c r="F748" s="86">
        <v>41.8</v>
      </c>
      <c r="G748" s="17">
        <v>13</v>
      </c>
      <c r="H748" s="88">
        <v>108</v>
      </c>
      <c r="I748" s="89">
        <v>93000</v>
      </c>
      <c r="J748" s="89" t="s">
        <v>78</v>
      </c>
      <c r="K748" s="89">
        <v>35000</v>
      </c>
      <c r="L748" s="89" t="s">
        <v>64</v>
      </c>
      <c r="M748" s="90">
        <f>I748-K748</f>
        <v>58000</v>
      </c>
      <c r="N748" s="4">
        <f>IF(ISERROR(K748/I748),"",K748/I748)</f>
        <v>0.37634408602150538</v>
      </c>
      <c r="O748" s="91">
        <f>I748/E748</f>
        <v>5470.588235294118</v>
      </c>
      <c r="P748" s="91">
        <f>K748/E748</f>
        <v>2058.8235294117649</v>
      </c>
      <c r="Q748" s="79">
        <v>2</v>
      </c>
      <c r="R748" s="79">
        <v>1</v>
      </c>
      <c r="S748" s="79" t="s">
        <v>61</v>
      </c>
      <c r="T748" s="5">
        <v>55</v>
      </c>
      <c r="U748" s="9"/>
      <c r="W748" s="86">
        <f>D748</f>
        <v>55.9</v>
      </c>
      <c r="X748" s="87">
        <f>E748</f>
        <v>17</v>
      </c>
      <c r="Y748" s="92">
        <f>H748</f>
        <v>108</v>
      </c>
      <c r="Z748" s="90">
        <f>I748</f>
        <v>93000</v>
      </c>
      <c r="AA748" s="90">
        <f>K748</f>
        <v>35000</v>
      </c>
      <c r="AB748" s="90">
        <f t="shared" si="561"/>
        <v>58000</v>
      </c>
      <c r="AC748" s="4">
        <f t="shared" si="561"/>
        <v>0.37634408602150538</v>
      </c>
      <c r="AD748" s="91">
        <f t="shared" si="561"/>
        <v>5470.588235294118</v>
      </c>
      <c r="AE748" s="79" t="str">
        <f>S748</f>
        <v>복</v>
      </c>
      <c r="AF748" s="79" t="str">
        <f>Q748&amp;"/"&amp;R748</f>
        <v>2/1</v>
      </c>
      <c r="AH748" s="20" t="str">
        <f t="shared" si="538"/>
        <v>이매동 아름6단지선경</v>
      </c>
      <c r="AI748" s="87">
        <f t="shared" si="539"/>
        <v>17</v>
      </c>
      <c r="AJ748" s="79" t="str">
        <f>IF(AI748="","",$AJ$2)</f>
        <v>A-</v>
      </c>
      <c r="AK748" s="79" t="s">
        <v>13</v>
      </c>
      <c r="AL748" s="79" t="s">
        <v>62</v>
      </c>
      <c r="AM748" s="79" t="s">
        <v>63</v>
      </c>
      <c r="AN748" s="79" t="str">
        <f>IF(AI748="","",$AN$2)</f>
        <v>C</v>
      </c>
      <c r="AO748" s="79" t="str">
        <f>IF(N748="","",IF(N748&gt;=$AO$1/100,"O","X"))</f>
        <v>X</v>
      </c>
      <c r="AP748" s="79" t="str">
        <f>IF(I748="","",IF(I748&lt;=$AP$1,"O","X"))</f>
        <v>X</v>
      </c>
      <c r="AQ748" s="79" t="str">
        <f>IF(O748="","",IF(O748&lt;=$AQ$1,"O","X"))</f>
        <v>X</v>
      </c>
      <c r="AR748" s="79" t="str">
        <f>IF(M748="","",IF(M748&lt;=$AR$1,"O","X"))</f>
        <v>X</v>
      </c>
      <c r="AS748" s="79" t="s">
        <v>2</v>
      </c>
      <c r="AT748" s="79" t="str">
        <f>IF(OR(F748="",AI748=""),"",IF(AND((F748&lt;=85),(AI748&gt;=15)),"O","X"))</f>
        <v>O</v>
      </c>
      <c r="AU748" s="79" t="str">
        <f>IF(C748="","",IF(C748&gt;=$AU$1,"O","X"))</f>
        <v>O</v>
      </c>
      <c r="AV748" s="79" t="str">
        <f>IF(AO748="","",IF(AND(AO748="O",AP748="O",AR748="O",AT748="O",AU748="O"),"후보","X"))</f>
        <v>X</v>
      </c>
    </row>
    <row r="749" spans="1:48" s="37" customFormat="1" ht="12" x14ac:dyDescent="0.3">
      <c r="A749" s="74" t="s">
        <v>2257</v>
      </c>
      <c r="B749" s="75" t="s">
        <v>1869</v>
      </c>
      <c r="C749" s="85">
        <v>370</v>
      </c>
      <c r="D749" s="86">
        <v>104.4</v>
      </c>
      <c r="E749" s="87">
        <v>32</v>
      </c>
      <c r="F749" s="86">
        <v>83.6</v>
      </c>
      <c r="G749" s="17">
        <v>25</v>
      </c>
      <c r="H749" s="88">
        <v>262</v>
      </c>
      <c r="I749" s="89">
        <v>160000</v>
      </c>
      <c r="J749" s="89" t="s">
        <v>64</v>
      </c>
      <c r="K749" s="89">
        <v>62000</v>
      </c>
      <c r="L749" s="89" t="s">
        <v>84</v>
      </c>
      <c r="M749" s="90">
        <f>I749-K749</f>
        <v>98000</v>
      </c>
      <c r="N749" s="4">
        <f>IF(ISERROR(K749/I749),"",K749/I749)</f>
        <v>0.38750000000000001</v>
      </c>
      <c r="O749" s="91">
        <f>I749/E749</f>
        <v>5000</v>
      </c>
      <c r="P749" s="91">
        <f>K749/E749</f>
        <v>1937.5</v>
      </c>
      <c r="Q749" s="79">
        <v>3</v>
      </c>
      <c r="R749" s="79">
        <v>2</v>
      </c>
      <c r="S749" s="79" t="s">
        <v>72</v>
      </c>
      <c r="T749" s="5">
        <v>104</v>
      </c>
      <c r="U749" s="9"/>
      <c r="W749" s="86">
        <f>D749</f>
        <v>104.4</v>
      </c>
      <c r="X749" s="87">
        <f>E749</f>
        <v>32</v>
      </c>
      <c r="Y749" s="92">
        <f>H749</f>
        <v>262</v>
      </c>
      <c r="Z749" s="90">
        <f>I749</f>
        <v>160000</v>
      </c>
      <c r="AA749" s="90">
        <f>K749</f>
        <v>62000</v>
      </c>
      <c r="AB749" s="90">
        <f t="shared" si="561"/>
        <v>98000</v>
      </c>
      <c r="AC749" s="4">
        <f t="shared" si="561"/>
        <v>0.38750000000000001</v>
      </c>
      <c r="AD749" s="91">
        <f t="shared" si="561"/>
        <v>5000</v>
      </c>
      <c r="AE749" s="79" t="str">
        <f>S749</f>
        <v>계</v>
      </c>
      <c r="AF749" s="79" t="str">
        <f>Q749&amp;"/"&amp;R749</f>
        <v>3/2</v>
      </c>
      <c r="AH749" s="20" t="str">
        <f t="shared" si="538"/>
        <v>이매동 아름6단지선경</v>
      </c>
      <c r="AI749" s="87">
        <f t="shared" si="539"/>
        <v>32</v>
      </c>
      <c r="AJ749" s="79" t="str">
        <f>IF(AI749="","",$AJ$2)</f>
        <v>A-</v>
      </c>
      <c r="AK749" s="79" t="s">
        <v>13</v>
      </c>
      <c r="AL749" s="79" t="s">
        <v>62</v>
      </c>
      <c r="AM749" s="79" t="s">
        <v>63</v>
      </c>
      <c r="AN749" s="79" t="str">
        <f>IF(AI749="","",$AN$2)</f>
        <v>C</v>
      </c>
      <c r="AO749" s="79" t="str">
        <f>IF(N749="","",IF(N749&gt;=$AO$1/100,"O","X"))</f>
        <v>X</v>
      </c>
      <c r="AP749" s="79" t="str">
        <f>IF(I749="","",IF(I749&lt;=$AP$1,"O","X"))</f>
        <v>X</v>
      </c>
      <c r="AQ749" s="79" t="str">
        <f>IF(O749="","",IF(O749&lt;=$AQ$1,"O","X"))</f>
        <v>X</v>
      </c>
      <c r="AR749" s="79" t="str">
        <f>IF(M749="","",IF(M749&lt;=$AR$1,"O","X"))</f>
        <v>X</v>
      </c>
      <c r="AS749" s="79" t="s">
        <v>2</v>
      </c>
      <c r="AT749" s="79" t="str">
        <f>IF(OR(F749="",AI749=""),"",IF(AND((F749&lt;=85),(AI749&gt;=15)),"O","X"))</f>
        <v>O</v>
      </c>
      <c r="AU749" s="79" t="str">
        <f>IF(C749="","",IF(C749&gt;=$AU$1,"O","X"))</f>
        <v>O</v>
      </c>
      <c r="AV749" s="79" t="str">
        <f>IF(AO749="","",IF(AND(AO749="O",AP749="O",AR749="O",AT749="O",AU749="O"),"후보","X"))</f>
        <v>X</v>
      </c>
    </row>
    <row r="750" spans="1:48" s="37" customFormat="1" ht="12" x14ac:dyDescent="0.3">
      <c r="A750" s="74" t="s">
        <v>1857</v>
      </c>
      <c r="B750" s="75" t="s">
        <v>1799</v>
      </c>
      <c r="C750" s="85">
        <v>414</v>
      </c>
      <c r="D750" s="86">
        <v>125</v>
      </c>
      <c r="E750" s="87">
        <v>38</v>
      </c>
      <c r="F750" s="86">
        <v>101.9</v>
      </c>
      <c r="G750" s="17">
        <v>31</v>
      </c>
      <c r="H750" s="88">
        <v>120</v>
      </c>
      <c r="I750" s="89"/>
      <c r="J750" s="89"/>
      <c r="K750" s="89"/>
      <c r="L750" s="89"/>
      <c r="M750" s="90">
        <f>I750-K750</f>
        <v>0</v>
      </c>
      <c r="N750" s="4" t="str">
        <f>IF(ISERROR(K750/I750),"",K750/I750)</f>
        <v/>
      </c>
      <c r="O750" s="91">
        <f>I750/E750</f>
        <v>0</v>
      </c>
      <c r="P750" s="91">
        <f>K750/E750</f>
        <v>0</v>
      </c>
      <c r="Q750" s="79">
        <v>4</v>
      </c>
      <c r="R750" s="79">
        <v>2</v>
      </c>
      <c r="S750" s="79" t="s">
        <v>72</v>
      </c>
      <c r="T750" s="5">
        <v>125</v>
      </c>
      <c r="U750" s="9"/>
      <c r="W750" s="86">
        <f t="shared" ref="W750:X765" si="580">D750</f>
        <v>125</v>
      </c>
      <c r="X750" s="87">
        <f t="shared" si="580"/>
        <v>38</v>
      </c>
      <c r="Y750" s="92">
        <f t="shared" ref="Y750:Z765" si="581">H750</f>
        <v>120</v>
      </c>
      <c r="Z750" s="90">
        <f t="shared" si="581"/>
        <v>0</v>
      </c>
      <c r="AA750" s="90">
        <f>K750</f>
        <v>0</v>
      </c>
      <c r="AB750" s="90">
        <f t="shared" si="561"/>
        <v>0</v>
      </c>
      <c r="AC750" s="4" t="str">
        <f t="shared" si="561"/>
        <v/>
      </c>
      <c r="AD750" s="91">
        <f t="shared" si="561"/>
        <v>0</v>
      </c>
      <c r="AE750" s="79" t="str">
        <f>S750</f>
        <v>계</v>
      </c>
      <c r="AF750" s="79" t="str">
        <f>Q750&amp;"/"&amp;R750</f>
        <v>4/2</v>
      </c>
      <c r="AH750" s="20" t="str">
        <f t="shared" si="538"/>
        <v>이매동 아름3단지태영</v>
      </c>
      <c r="AI750" s="87">
        <f t="shared" si="539"/>
        <v>38</v>
      </c>
      <c r="AJ750" s="79" t="str">
        <f>IF(AI750="","",$AJ$2)</f>
        <v>A-</v>
      </c>
      <c r="AK750" s="79" t="s">
        <v>13</v>
      </c>
      <c r="AL750" s="79" t="s">
        <v>62</v>
      </c>
      <c r="AM750" s="79" t="s">
        <v>63</v>
      </c>
      <c r="AN750" s="79" t="str">
        <f>IF(AI750="","",$AN$2)</f>
        <v>C</v>
      </c>
      <c r="AO750" s="79" t="str">
        <f>IF(N750="","",IF(N750&gt;=$AO$1/100,"O","X"))</f>
        <v/>
      </c>
      <c r="AP750" s="79" t="str">
        <f>IF(I750="","",IF(I750&lt;=$AP$1,"O","X"))</f>
        <v/>
      </c>
      <c r="AQ750" s="79" t="str">
        <f>IF(O750="","",IF(O750&lt;=$AQ$1,"O","X"))</f>
        <v>O</v>
      </c>
      <c r="AR750" s="79" t="str">
        <f>IF(M750="","",IF(M750&lt;=$AR$1,"O","X"))</f>
        <v>O</v>
      </c>
      <c r="AS750" s="79" t="s">
        <v>2</v>
      </c>
      <c r="AT750" s="79" t="str">
        <f>IF(OR(F750="",AI750=""),"",IF(AND((F750&lt;=85),(AI750&gt;=15)),"O","X"))</f>
        <v>X</v>
      </c>
      <c r="AU750" s="79" t="str">
        <f>IF(C750="","",IF(C750&gt;=$AU$1,"O","X"))</f>
        <v>O</v>
      </c>
      <c r="AV750" s="79" t="str">
        <f>IF(AO750="","",IF(AND(AO750="O",AP750="O",AR750="O",AT750="O",AU750="O"),"후보","X"))</f>
        <v/>
      </c>
    </row>
    <row r="751" spans="1:48" s="37" customFormat="1" ht="12" x14ac:dyDescent="0.3">
      <c r="A751" s="74" t="s">
        <v>1857</v>
      </c>
      <c r="B751" s="75" t="s">
        <v>1799</v>
      </c>
      <c r="C751" s="85">
        <v>414</v>
      </c>
      <c r="D751" s="86">
        <v>161.5</v>
      </c>
      <c r="E751" s="87">
        <v>49</v>
      </c>
      <c r="F751" s="86">
        <v>134.80000000000001</v>
      </c>
      <c r="G751" s="17">
        <v>41</v>
      </c>
      <c r="H751" s="88">
        <v>226</v>
      </c>
      <c r="I751" s="89">
        <v>164000</v>
      </c>
      <c r="J751" s="89" t="s">
        <v>79</v>
      </c>
      <c r="K751" s="89"/>
      <c r="L751" s="89"/>
      <c r="M751" s="90">
        <f>I751-K751</f>
        <v>164000</v>
      </c>
      <c r="N751" s="4">
        <f>IF(ISERROR(K751/I751),"",K751/I751)</f>
        <v>0</v>
      </c>
      <c r="O751" s="91">
        <f>I751/E751</f>
        <v>3346.9387755102039</v>
      </c>
      <c r="P751" s="91">
        <f>K751/E751</f>
        <v>0</v>
      </c>
      <c r="Q751" s="79">
        <v>4</v>
      </c>
      <c r="R751" s="79">
        <v>2</v>
      </c>
      <c r="S751" s="79" t="s">
        <v>72</v>
      </c>
      <c r="T751" s="5">
        <v>161</v>
      </c>
      <c r="U751" s="9"/>
      <c r="W751" s="86">
        <f t="shared" si="580"/>
        <v>161.5</v>
      </c>
      <c r="X751" s="87">
        <f t="shared" si="580"/>
        <v>49</v>
      </c>
      <c r="Y751" s="92">
        <f t="shared" si="581"/>
        <v>226</v>
      </c>
      <c r="Z751" s="90">
        <f t="shared" si="581"/>
        <v>164000</v>
      </c>
      <c r="AA751" s="90">
        <f>K751</f>
        <v>0</v>
      </c>
      <c r="AB751" s="90">
        <f t="shared" si="561"/>
        <v>164000</v>
      </c>
      <c r="AC751" s="4">
        <f t="shared" si="561"/>
        <v>0</v>
      </c>
      <c r="AD751" s="91">
        <f t="shared" si="561"/>
        <v>3346.9387755102039</v>
      </c>
      <c r="AE751" s="79" t="str">
        <f>S751</f>
        <v>계</v>
      </c>
      <c r="AF751" s="79" t="str">
        <f>Q751&amp;"/"&amp;R751</f>
        <v>4/2</v>
      </c>
      <c r="AH751" s="20" t="str">
        <f t="shared" si="538"/>
        <v>이매동 아름3단지태영</v>
      </c>
      <c r="AI751" s="87">
        <f t="shared" si="539"/>
        <v>49</v>
      </c>
      <c r="AJ751" s="79" t="str">
        <f>IF(AI751="","",$AJ$2)</f>
        <v>A-</v>
      </c>
      <c r="AK751" s="79" t="s">
        <v>13</v>
      </c>
      <c r="AL751" s="79" t="s">
        <v>62</v>
      </c>
      <c r="AM751" s="79" t="s">
        <v>63</v>
      </c>
      <c r="AN751" s="79" t="str">
        <f>IF(AI751="","",$AN$2)</f>
        <v>C</v>
      </c>
      <c r="AO751" s="79" t="str">
        <f>IF(N751="","",IF(N751&gt;=$AO$1/100,"O","X"))</f>
        <v>X</v>
      </c>
      <c r="AP751" s="79" t="str">
        <f>IF(I751="","",IF(I751&lt;=$AP$1,"O","X"))</f>
        <v>X</v>
      </c>
      <c r="AQ751" s="79" t="str">
        <f>IF(O751="","",IF(O751&lt;=$AQ$1,"O","X"))</f>
        <v>X</v>
      </c>
      <c r="AR751" s="79" t="str">
        <f>IF(M751="","",IF(M751&lt;=$AR$1,"O","X"))</f>
        <v>X</v>
      </c>
      <c r="AS751" s="79" t="s">
        <v>2</v>
      </c>
      <c r="AT751" s="79" t="str">
        <f>IF(OR(F751="",AI751=""),"",IF(AND((F751&lt;=85),(AI751&gt;=15)),"O","X"))</f>
        <v>X</v>
      </c>
      <c r="AU751" s="79" t="str">
        <f>IF(C751="","",IF(C751&gt;=$AU$1,"O","X"))</f>
        <v>O</v>
      </c>
      <c r="AV751" s="79" t="str">
        <f>IF(AO751="","",IF(AND(AO751="O",AP751="O",AR751="O",AT751="O",AU751="O"),"후보","X"))</f>
        <v>X</v>
      </c>
    </row>
    <row r="752" spans="1:48" s="37" customFormat="1" ht="12" x14ac:dyDescent="0.3">
      <c r="A752" s="74" t="s">
        <v>1857</v>
      </c>
      <c r="B752" s="75" t="s">
        <v>1799</v>
      </c>
      <c r="C752" s="85">
        <v>414</v>
      </c>
      <c r="D752" s="86">
        <v>195.5</v>
      </c>
      <c r="E752" s="87">
        <v>59</v>
      </c>
      <c r="F752" s="86">
        <v>164.7</v>
      </c>
      <c r="G752" s="17">
        <v>50</v>
      </c>
      <c r="H752" s="88">
        <v>68</v>
      </c>
      <c r="I752" s="89">
        <v>170000</v>
      </c>
      <c r="J752" s="89" t="s">
        <v>59</v>
      </c>
      <c r="K752" s="89"/>
      <c r="L752" s="89"/>
      <c r="M752" s="90">
        <f>I752-K752</f>
        <v>170000</v>
      </c>
      <c r="N752" s="4">
        <f>IF(ISERROR(K752/I752),"",K752/I752)</f>
        <v>0</v>
      </c>
      <c r="O752" s="91">
        <f>I752/E752</f>
        <v>2881.3559322033898</v>
      </c>
      <c r="P752" s="91">
        <f>K752/E752</f>
        <v>0</v>
      </c>
      <c r="Q752" s="79">
        <v>5</v>
      </c>
      <c r="R752" s="79">
        <v>2</v>
      </c>
      <c r="S752" s="79" t="s">
        <v>72</v>
      </c>
      <c r="T752" s="5">
        <v>195</v>
      </c>
      <c r="U752" s="9"/>
      <c r="W752" s="86">
        <f t="shared" si="580"/>
        <v>195.5</v>
      </c>
      <c r="X752" s="87">
        <f t="shared" si="580"/>
        <v>59</v>
      </c>
      <c r="Y752" s="92">
        <f t="shared" si="581"/>
        <v>68</v>
      </c>
      <c r="Z752" s="90">
        <f t="shared" si="581"/>
        <v>170000</v>
      </c>
      <c r="AA752" s="90">
        <f>K752</f>
        <v>0</v>
      </c>
      <c r="AB752" s="90">
        <f t="shared" si="561"/>
        <v>170000</v>
      </c>
      <c r="AC752" s="4">
        <f t="shared" si="561"/>
        <v>0</v>
      </c>
      <c r="AD752" s="91">
        <f t="shared" si="561"/>
        <v>2881.3559322033898</v>
      </c>
      <c r="AE752" s="79" t="str">
        <f>S752</f>
        <v>계</v>
      </c>
      <c r="AF752" s="79" t="str">
        <f>Q752&amp;"/"&amp;R752</f>
        <v>5/2</v>
      </c>
      <c r="AH752" s="20" t="str">
        <f t="shared" si="538"/>
        <v>이매동 아름3단지태영</v>
      </c>
      <c r="AI752" s="87">
        <f t="shared" si="539"/>
        <v>59</v>
      </c>
      <c r="AJ752" s="79" t="str">
        <f>IF(AI752="","",$AJ$2)</f>
        <v>A-</v>
      </c>
      <c r="AK752" s="79" t="s">
        <v>13</v>
      </c>
      <c r="AL752" s="79" t="s">
        <v>62</v>
      </c>
      <c r="AM752" s="79" t="s">
        <v>63</v>
      </c>
      <c r="AN752" s="79" t="str">
        <f>IF(AI752="","",$AN$2)</f>
        <v>C</v>
      </c>
      <c r="AO752" s="79" t="str">
        <f>IF(N752="","",IF(N752&gt;=$AO$1/100,"O","X"))</f>
        <v>X</v>
      </c>
      <c r="AP752" s="79" t="str">
        <f>IF(I752="","",IF(I752&lt;=$AP$1,"O","X"))</f>
        <v>X</v>
      </c>
      <c r="AQ752" s="79" t="str">
        <f>IF(O752="","",IF(O752&lt;=$AQ$1,"O","X"))</f>
        <v>X</v>
      </c>
      <c r="AR752" s="79" t="str">
        <f>IF(M752="","",IF(M752&lt;=$AR$1,"O","X"))</f>
        <v>X</v>
      </c>
      <c r="AS752" s="79" t="s">
        <v>2</v>
      </c>
      <c r="AT752" s="79" t="str">
        <f>IF(OR(F752="",AI752=""),"",IF(AND((F752&lt;=85),(AI752&gt;=15)),"O","X"))</f>
        <v>X</v>
      </c>
      <c r="AU752" s="79" t="str">
        <f>IF(C752="","",IF(C752&gt;=$AU$1,"O","X"))</f>
        <v>O</v>
      </c>
      <c r="AV752" s="79" t="str">
        <f>IF(AO752="","",IF(AND(AO752="O",AP752="O",AR752="O",AT752="O",AU752="O"),"후보","X"))</f>
        <v>X</v>
      </c>
    </row>
    <row r="753" spans="1:48" s="37" customFormat="1" ht="12" x14ac:dyDescent="0.3">
      <c r="A753" s="74" t="s">
        <v>2258</v>
      </c>
      <c r="B753" s="75" t="s">
        <v>2259</v>
      </c>
      <c r="C753" s="85">
        <v>876</v>
      </c>
      <c r="D753" s="86">
        <v>76.599999999999994</v>
      </c>
      <c r="E753" s="87">
        <v>23</v>
      </c>
      <c r="F753" s="86">
        <v>59.6</v>
      </c>
      <c r="G753" s="17">
        <v>18</v>
      </c>
      <c r="H753" s="88">
        <v>80</v>
      </c>
      <c r="I753" s="89"/>
      <c r="J753" s="89"/>
      <c r="K753" s="89"/>
      <c r="L753" s="89"/>
      <c r="M753" s="90">
        <f>I753-K753</f>
        <v>0</v>
      </c>
      <c r="N753" s="4" t="str">
        <f>IF(ISERROR(K753/I753),"",K753/I753)</f>
        <v/>
      </c>
      <c r="O753" s="91">
        <f>I753/E753</f>
        <v>0</v>
      </c>
      <c r="P753" s="91">
        <f>K753/E753</f>
        <v>0</v>
      </c>
      <c r="Q753" s="79">
        <v>3</v>
      </c>
      <c r="R753" s="79">
        <v>1</v>
      </c>
      <c r="S753" s="79" t="s">
        <v>72</v>
      </c>
      <c r="T753" s="5">
        <v>76</v>
      </c>
      <c r="U753" s="9"/>
      <c r="W753" s="86">
        <f t="shared" si="580"/>
        <v>76.599999999999994</v>
      </c>
      <c r="X753" s="87">
        <f t="shared" si="580"/>
        <v>23</v>
      </c>
      <c r="Y753" s="92">
        <f t="shared" si="581"/>
        <v>80</v>
      </c>
      <c r="Z753" s="90">
        <f t="shared" si="581"/>
        <v>0</v>
      </c>
      <c r="AA753" s="90">
        <f>K753</f>
        <v>0</v>
      </c>
      <c r="AB753" s="90">
        <f t="shared" si="561"/>
        <v>0</v>
      </c>
      <c r="AC753" s="4" t="str">
        <f t="shared" si="561"/>
        <v/>
      </c>
      <c r="AD753" s="91">
        <f t="shared" si="561"/>
        <v>0</v>
      </c>
      <c r="AE753" s="79" t="str">
        <f>S753</f>
        <v>계</v>
      </c>
      <c r="AF753" s="79" t="str">
        <f>Q753&amp;"/"&amp;R753</f>
        <v>3/1</v>
      </c>
      <c r="AH753" s="20" t="str">
        <f t="shared" si="538"/>
        <v>이매동 아름5단지풍림</v>
      </c>
      <c r="AI753" s="87">
        <f t="shared" si="539"/>
        <v>23</v>
      </c>
      <c r="AJ753" s="79" t="str">
        <f>IF(AI753="","",$AJ$2)</f>
        <v>A-</v>
      </c>
      <c r="AK753" s="79" t="s">
        <v>13</v>
      </c>
      <c r="AL753" s="79" t="s">
        <v>62</v>
      </c>
      <c r="AM753" s="79" t="s">
        <v>63</v>
      </c>
      <c r="AN753" s="79" t="str">
        <f>IF(AI753="","",$AN$2)</f>
        <v>C</v>
      </c>
      <c r="AO753" s="79" t="str">
        <f>IF(N753="","",IF(N753&gt;=$AO$1/100,"O","X"))</f>
        <v/>
      </c>
      <c r="AP753" s="79" t="str">
        <f>IF(I753="","",IF(I753&lt;=$AP$1,"O","X"))</f>
        <v/>
      </c>
      <c r="AQ753" s="79" t="str">
        <f>IF(O753="","",IF(O753&lt;=$AQ$1,"O","X"))</f>
        <v>O</v>
      </c>
      <c r="AR753" s="79" t="str">
        <f>IF(M753="","",IF(M753&lt;=$AR$1,"O","X"))</f>
        <v>O</v>
      </c>
      <c r="AS753" s="79" t="s">
        <v>2</v>
      </c>
      <c r="AT753" s="79" t="str">
        <f>IF(OR(F753="",AI753=""),"",IF(AND((F753&lt;=85),(AI753&gt;=15)),"O","X"))</f>
        <v>O</v>
      </c>
      <c r="AU753" s="79" t="str">
        <f>IF(C753="","",IF(C753&gt;=$AU$1,"O","X"))</f>
        <v>O</v>
      </c>
      <c r="AV753" s="79" t="str">
        <f>IF(AO753="","",IF(AND(AO753="O",AP753="O",AR753="O",AT753="O",AU753="O"),"후보","X"))</f>
        <v/>
      </c>
    </row>
    <row r="754" spans="1:48" s="37" customFormat="1" ht="12" x14ac:dyDescent="0.3">
      <c r="A754" s="74" t="s">
        <v>2258</v>
      </c>
      <c r="B754" s="75" t="s">
        <v>2259</v>
      </c>
      <c r="C754" s="85">
        <v>876</v>
      </c>
      <c r="D754" s="86">
        <v>95.8</v>
      </c>
      <c r="E754" s="87">
        <v>29</v>
      </c>
      <c r="F754" s="86">
        <v>75.2</v>
      </c>
      <c r="G754" s="17">
        <v>23</v>
      </c>
      <c r="H754" s="88">
        <v>176</v>
      </c>
      <c r="I754" s="89">
        <v>160000</v>
      </c>
      <c r="J754" s="89" t="s">
        <v>188</v>
      </c>
      <c r="K754" s="89">
        <v>67000</v>
      </c>
      <c r="L754" s="89" t="s">
        <v>64</v>
      </c>
      <c r="M754" s="90">
        <f>I754-K754</f>
        <v>93000</v>
      </c>
      <c r="N754" s="4">
        <f>IF(ISERROR(K754/I754),"",K754/I754)</f>
        <v>0.41875000000000001</v>
      </c>
      <c r="O754" s="91">
        <f>I754/E754</f>
        <v>5517.2413793103451</v>
      </c>
      <c r="P754" s="91">
        <f>K754/E754</f>
        <v>2310.344827586207</v>
      </c>
      <c r="Q754" s="79">
        <v>3</v>
      </c>
      <c r="R754" s="79">
        <v>1</v>
      </c>
      <c r="S754" s="79" t="s">
        <v>72</v>
      </c>
      <c r="T754" s="5">
        <v>95</v>
      </c>
      <c r="U754" s="9"/>
      <c r="W754" s="86">
        <f t="shared" si="580"/>
        <v>95.8</v>
      </c>
      <c r="X754" s="87">
        <f t="shared" si="580"/>
        <v>29</v>
      </c>
      <c r="Y754" s="92">
        <f t="shared" si="581"/>
        <v>176</v>
      </c>
      <c r="Z754" s="90">
        <f t="shared" si="581"/>
        <v>160000</v>
      </c>
      <c r="AA754" s="90">
        <f>K754</f>
        <v>67000</v>
      </c>
      <c r="AB754" s="90">
        <f t="shared" ref="AB754:AD769" si="582">M754</f>
        <v>93000</v>
      </c>
      <c r="AC754" s="4">
        <f t="shared" si="582"/>
        <v>0.41875000000000001</v>
      </c>
      <c r="AD754" s="91">
        <f t="shared" si="582"/>
        <v>5517.2413793103451</v>
      </c>
      <c r="AE754" s="79" t="str">
        <f>S754</f>
        <v>계</v>
      </c>
      <c r="AF754" s="79" t="str">
        <f>Q754&amp;"/"&amp;R754</f>
        <v>3/1</v>
      </c>
      <c r="AH754" s="20" t="str">
        <f t="shared" si="538"/>
        <v>이매동 아름5단지풍림</v>
      </c>
      <c r="AI754" s="87">
        <f t="shared" si="539"/>
        <v>29</v>
      </c>
      <c r="AJ754" s="79" t="str">
        <f>IF(AI754="","",$AJ$2)</f>
        <v>A-</v>
      </c>
      <c r="AK754" s="79" t="s">
        <v>13</v>
      </c>
      <c r="AL754" s="79" t="s">
        <v>62</v>
      </c>
      <c r="AM754" s="79" t="s">
        <v>63</v>
      </c>
      <c r="AN754" s="79" t="str">
        <f>IF(AI754="","",$AN$2)</f>
        <v>C</v>
      </c>
      <c r="AO754" s="79" t="str">
        <f>IF(N754="","",IF(N754&gt;=$AO$1/100,"O","X"))</f>
        <v>X</v>
      </c>
      <c r="AP754" s="79" t="str">
        <f>IF(I754="","",IF(I754&lt;=$AP$1,"O","X"))</f>
        <v>X</v>
      </c>
      <c r="AQ754" s="79" t="str">
        <f>IF(O754="","",IF(O754&lt;=$AQ$1,"O","X"))</f>
        <v>X</v>
      </c>
      <c r="AR754" s="79" t="str">
        <f>IF(M754="","",IF(M754&lt;=$AR$1,"O","X"))</f>
        <v>X</v>
      </c>
      <c r="AS754" s="79" t="s">
        <v>2</v>
      </c>
      <c r="AT754" s="79" t="str">
        <f>IF(OR(F754="",AI754=""),"",IF(AND((F754&lt;=85),(AI754&gt;=15)),"O","X"))</f>
        <v>O</v>
      </c>
      <c r="AU754" s="79" t="str">
        <f>IF(C754="","",IF(C754&gt;=$AU$1,"O","X"))</f>
        <v>O</v>
      </c>
      <c r="AV754" s="79" t="str">
        <f>IF(AO754="","",IF(AND(AO754="O",AP754="O",AR754="O",AT754="O",AU754="O"),"후보","X"))</f>
        <v>X</v>
      </c>
    </row>
    <row r="755" spans="1:48" s="37" customFormat="1" ht="12" x14ac:dyDescent="0.3">
      <c r="A755" s="74" t="s">
        <v>2258</v>
      </c>
      <c r="B755" s="75" t="s">
        <v>2259</v>
      </c>
      <c r="C755" s="85">
        <v>876</v>
      </c>
      <c r="D755" s="86">
        <v>123</v>
      </c>
      <c r="E755" s="87">
        <v>37</v>
      </c>
      <c r="F755" s="86">
        <v>102</v>
      </c>
      <c r="G755" s="17">
        <v>31</v>
      </c>
      <c r="H755" s="88">
        <v>142</v>
      </c>
      <c r="I755" s="89">
        <v>189000</v>
      </c>
      <c r="J755" s="89" t="s">
        <v>83</v>
      </c>
      <c r="K755" s="89">
        <v>85000</v>
      </c>
      <c r="L755" s="89" t="s">
        <v>82</v>
      </c>
      <c r="M755" s="90">
        <f>I755-K755</f>
        <v>104000</v>
      </c>
      <c r="N755" s="4">
        <f>IF(ISERROR(K755/I755),"",K755/I755)</f>
        <v>0.44973544973544971</v>
      </c>
      <c r="O755" s="91">
        <f>I755/E755</f>
        <v>5108.1081081081084</v>
      </c>
      <c r="P755" s="91">
        <f>K755/E755</f>
        <v>2297.2972972972975</v>
      </c>
      <c r="Q755" s="79">
        <v>4</v>
      </c>
      <c r="R755" s="79">
        <v>2</v>
      </c>
      <c r="S755" s="79" t="s">
        <v>72</v>
      </c>
      <c r="T755" s="5">
        <v>123</v>
      </c>
      <c r="U755" s="9"/>
      <c r="W755" s="86">
        <f t="shared" si="580"/>
        <v>123</v>
      </c>
      <c r="X755" s="87">
        <f t="shared" si="580"/>
        <v>37</v>
      </c>
      <c r="Y755" s="92">
        <f t="shared" si="581"/>
        <v>142</v>
      </c>
      <c r="Z755" s="90">
        <f t="shared" si="581"/>
        <v>189000</v>
      </c>
      <c r="AA755" s="90">
        <f>K755</f>
        <v>85000</v>
      </c>
      <c r="AB755" s="90">
        <f t="shared" si="582"/>
        <v>104000</v>
      </c>
      <c r="AC755" s="4">
        <f t="shared" si="582"/>
        <v>0.44973544973544971</v>
      </c>
      <c r="AD755" s="91">
        <f t="shared" si="582"/>
        <v>5108.1081081081084</v>
      </c>
      <c r="AE755" s="79" t="str">
        <f>S755</f>
        <v>계</v>
      </c>
      <c r="AF755" s="79" t="str">
        <f>Q755&amp;"/"&amp;R755</f>
        <v>4/2</v>
      </c>
      <c r="AH755" s="20" t="str">
        <f t="shared" si="538"/>
        <v>이매동 아름5단지풍림</v>
      </c>
      <c r="AI755" s="87">
        <f t="shared" si="539"/>
        <v>37</v>
      </c>
      <c r="AJ755" s="79" t="str">
        <f>IF(AI755="","",$AJ$2)</f>
        <v>A-</v>
      </c>
      <c r="AK755" s="79" t="s">
        <v>13</v>
      </c>
      <c r="AL755" s="79" t="s">
        <v>62</v>
      </c>
      <c r="AM755" s="79" t="s">
        <v>63</v>
      </c>
      <c r="AN755" s="79" t="str">
        <f>IF(AI755="","",$AN$2)</f>
        <v>C</v>
      </c>
      <c r="AO755" s="79" t="str">
        <f>IF(N755="","",IF(N755&gt;=$AO$1/100,"O","X"))</f>
        <v>X</v>
      </c>
      <c r="AP755" s="79" t="str">
        <f>IF(I755="","",IF(I755&lt;=$AP$1,"O","X"))</f>
        <v>X</v>
      </c>
      <c r="AQ755" s="79" t="str">
        <f>IF(O755="","",IF(O755&lt;=$AQ$1,"O","X"))</f>
        <v>X</v>
      </c>
      <c r="AR755" s="79" t="str">
        <f>IF(M755="","",IF(M755&lt;=$AR$1,"O","X"))</f>
        <v>X</v>
      </c>
      <c r="AS755" s="79" t="s">
        <v>2</v>
      </c>
      <c r="AT755" s="79" t="str">
        <f>IF(OR(F755="",AI755=""),"",IF(AND((F755&lt;=85),(AI755&gt;=15)),"O","X"))</f>
        <v>X</v>
      </c>
      <c r="AU755" s="79" t="str">
        <f>IF(C755="","",IF(C755&gt;=$AU$1,"O","X"))</f>
        <v>O</v>
      </c>
      <c r="AV755" s="79" t="str">
        <f>IF(AO755="","",IF(AND(AO755="O",AP755="O",AR755="O",AT755="O",AU755="O"),"후보","X"))</f>
        <v>X</v>
      </c>
    </row>
    <row r="756" spans="1:48" s="37" customFormat="1" ht="12" x14ac:dyDescent="0.3">
      <c r="A756" s="74" t="s">
        <v>2258</v>
      </c>
      <c r="B756" s="75" t="s">
        <v>2259</v>
      </c>
      <c r="C756" s="85">
        <v>876</v>
      </c>
      <c r="D756" s="86">
        <v>158</v>
      </c>
      <c r="E756" s="87">
        <v>48</v>
      </c>
      <c r="F756" s="86">
        <v>134.19999999999999</v>
      </c>
      <c r="G756" s="17">
        <v>41</v>
      </c>
      <c r="H756" s="88">
        <v>400</v>
      </c>
      <c r="I756" s="89">
        <v>198000</v>
      </c>
      <c r="J756" s="89" t="s">
        <v>79</v>
      </c>
      <c r="K756" s="89">
        <v>85000</v>
      </c>
      <c r="L756" s="89" t="s">
        <v>64</v>
      </c>
      <c r="M756" s="90">
        <f>I756-K756</f>
        <v>113000</v>
      </c>
      <c r="N756" s="4">
        <f>IF(ISERROR(K756/I756),"",K756/I756)</f>
        <v>0.42929292929292928</v>
      </c>
      <c r="O756" s="91">
        <f>I756/E756</f>
        <v>4125</v>
      </c>
      <c r="P756" s="91">
        <f>K756/E756</f>
        <v>1770.8333333333333</v>
      </c>
      <c r="Q756" s="79">
        <v>4</v>
      </c>
      <c r="R756" s="79">
        <v>2</v>
      </c>
      <c r="S756" s="79" t="s">
        <v>72</v>
      </c>
      <c r="T756" s="5">
        <v>158</v>
      </c>
      <c r="U756" s="9"/>
      <c r="W756" s="86">
        <f t="shared" si="580"/>
        <v>158</v>
      </c>
      <c r="X756" s="87">
        <f t="shared" si="580"/>
        <v>48</v>
      </c>
      <c r="Y756" s="92">
        <f t="shared" si="581"/>
        <v>400</v>
      </c>
      <c r="Z756" s="90">
        <f t="shared" si="581"/>
        <v>198000</v>
      </c>
      <c r="AA756" s="90">
        <f>K756</f>
        <v>85000</v>
      </c>
      <c r="AB756" s="90">
        <f t="shared" si="582"/>
        <v>113000</v>
      </c>
      <c r="AC756" s="4">
        <f t="shared" si="582"/>
        <v>0.42929292929292928</v>
      </c>
      <c r="AD756" s="91">
        <f t="shared" si="582"/>
        <v>4125</v>
      </c>
      <c r="AE756" s="79" t="str">
        <f>S756</f>
        <v>계</v>
      </c>
      <c r="AF756" s="79" t="str">
        <f>Q756&amp;"/"&amp;R756</f>
        <v>4/2</v>
      </c>
      <c r="AH756" s="20" t="str">
        <f t="shared" si="538"/>
        <v>이매동 아름5단지풍림</v>
      </c>
      <c r="AI756" s="87">
        <f t="shared" si="539"/>
        <v>48</v>
      </c>
      <c r="AJ756" s="79" t="str">
        <f>IF(AI756="","",$AJ$2)</f>
        <v>A-</v>
      </c>
      <c r="AK756" s="79" t="s">
        <v>13</v>
      </c>
      <c r="AL756" s="79" t="s">
        <v>62</v>
      </c>
      <c r="AM756" s="79" t="s">
        <v>63</v>
      </c>
      <c r="AN756" s="79" t="str">
        <f>IF(AI756="","",$AN$2)</f>
        <v>C</v>
      </c>
      <c r="AO756" s="79" t="str">
        <f>IF(N756="","",IF(N756&gt;=$AO$1/100,"O","X"))</f>
        <v>X</v>
      </c>
      <c r="AP756" s="79" t="str">
        <f>IF(I756="","",IF(I756&lt;=$AP$1,"O","X"))</f>
        <v>X</v>
      </c>
      <c r="AQ756" s="79" t="str">
        <f>IF(O756="","",IF(O756&lt;=$AQ$1,"O","X"))</f>
        <v>X</v>
      </c>
      <c r="AR756" s="79" t="str">
        <f>IF(M756="","",IF(M756&lt;=$AR$1,"O","X"))</f>
        <v>X</v>
      </c>
      <c r="AS756" s="79" t="s">
        <v>2</v>
      </c>
      <c r="AT756" s="79" t="str">
        <f>IF(OR(F756="",AI756=""),"",IF(AND((F756&lt;=85),(AI756&gt;=15)),"O","X"))</f>
        <v>X</v>
      </c>
      <c r="AU756" s="79" t="str">
        <f>IF(C756="","",IF(C756&gt;=$AU$1,"O","X"))</f>
        <v>O</v>
      </c>
      <c r="AV756" s="79" t="str">
        <f>IF(AO756="","",IF(AND(AO756="O",AP756="O",AR756="O",AT756="O",AU756="O"),"후보","X"))</f>
        <v>X</v>
      </c>
    </row>
    <row r="757" spans="1:48" s="37" customFormat="1" ht="12" x14ac:dyDescent="0.3">
      <c r="A757" s="74" t="s">
        <v>2258</v>
      </c>
      <c r="B757" s="75" t="s">
        <v>2259</v>
      </c>
      <c r="C757" s="85">
        <v>876</v>
      </c>
      <c r="D757" s="86">
        <v>192.2</v>
      </c>
      <c r="E757" s="87">
        <v>58</v>
      </c>
      <c r="F757" s="86">
        <v>163.6</v>
      </c>
      <c r="G757" s="17">
        <v>49</v>
      </c>
      <c r="H757" s="88">
        <v>78</v>
      </c>
      <c r="I757" s="89"/>
      <c r="J757" s="89"/>
      <c r="K757" s="89">
        <v>95000</v>
      </c>
      <c r="L757" s="89" t="s">
        <v>71</v>
      </c>
      <c r="M757" s="90">
        <f>I757-K757</f>
        <v>-95000</v>
      </c>
      <c r="N757" s="4" t="str">
        <f>IF(ISERROR(K757/I757),"",K757/I757)</f>
        <v/>
      </c>
      <c r="O757" s="91">
        <f>I757/E757</f>
        <v>0</v>
      </c>
      <c r="P757" s="91">
        <f>K757/E757</f>
        <v>1637.9310344827586</v>
      </c>
      <c r="Q757" s="79">
        <v>5</v>
      </c>
      <c r="R757" s="79">
        <v>2</v>
      </c>
      <c r="S757" s="79" t="s">
        <v>72</v>
      </c>
      <c r="T757" s="5">
        <v>192</v>
      </c>
      <c r="U757" s="9"/>
      <c r="W757" s="86">
        <f t="shared" si="580"/>
        <v>192.2</v>
      </c>
      <c r="X757" s="87">
        <f t="shared" si="580"/>
        <v>58</v>
      </c>
      <c r="Y757" s="92">
        <f t="shared" si="581"/>
        <v>78</v>
      </c>
      <c r="Z757" s="90">
        <f t="shared" si="581"/>
        <v>0</v>
      </c>
      <c r="AA757" s="90">
        <f>K757</f>
        <v>95000</v>
      </c>
      <c r="AB757" s="90">
        <f t="shared" si="582"/>
        <v>-95000</v>
      </c>
      <c r="AC757" s="4" t="str">
        <f t="shared" si="582"/>
        <v/>
      </c>
      <c r="AD757" s="91">
        <f t="shared" si="582"/>
        <v>0</v>
      </c>
      <c r="AE757" s="79" t="str">
        <f>S757</f>
        <v>계</v>
      </c>
      <c r="AF757" s="79" t="str">
        <f>Q757&amp;"/"&amp;R757</f>
        <v>5/2</v>
      </c>
      <c r="AH757" s="20" t="str">
        <f t="shared" si="538"/>
        <v>이매동 아름5단지풍림</v>
      </c>
      <c r="AI757" s="87">
        <f t="shared" si="539"/>
        <v>58</v>
      </c>
      <c r="AJ757" s="79" t="str">
        <f>IF(AI757="","",$AJ$2)</f>
        <v>A-</v>
      </c>
      <c r="AK757" s="79" t="s">
        <v>13</v>
      </c>
      <c r="AL757" s="79" t="s">
        <v>62</v>
      </c>
      <c r="AM757" s="79" t="s">
        <v>63</v>
      </c>
      <c r="AN757" s="79" t="str">
        <f>IF(AI757="","",$AN$2)</f>
        <v>C</v>
      </c>
      <c r="AO757" s="79" t="str">
        <f>IF(N757="","",IF(N757&gt;=$AO$1/100,"O","X"))</f>
        <v/>
      </c>
      <c r="AP757" s="79" t="str">
        <f>IF(I757="","",IF(I757&lt;=$AP$1,"O","X"))</f>
        <v/>
      </c>
      <c r="AQ757" s="79" t="str">
        <f>IF(O757="","",IF(O757&lt;=$AQ$1,"O","X"))</f>
        <v>O</v>
      </c>
      <c r="AR757" s="79" t="str">
        <f>IF(M757="","",IF(M757&lt;=$AR$1,"O","X"))</f>
        <v>O</v>
      </c>
      <c r="AS757" s="79" t="s">
        <v>2</v>
      </c>
      <c r="AT757" s="79" t="str">
        <f>IF(OR(F757="",AI757=""),"",IF(AND((F757&lt;=85),(AI757&gt;=15)),"O","X"))</f>
        <v>X</v>
      </c>
      <c r="AU757" s="79" t="str">
        <f>IF(C757="","",IF(C757&gt;=$AU$1,"O","X"))</f>
        <v>O</v>
      </c>
      <c r="AV757" s="79" t="str">
        <f>IF(AO757="","",IF(AND(AO757="O",AP757="O",AR757="O",AT757="O",AU757="O"),"후보","X"))</f>
        <v/>
      </c>
    </row>
    <row r="758" spans="1:48" s="37" customFormat="1" ht="12" x14ac:dyDescent="0.3">
      <c r="A758" s="74" t="s">
        <v>2260</v>
      </c>
      <c r="B758" s="75" t="s">
        <v>1727</v>
      </c>
      <c r="C758" s="85">
        <v>200</v>
      </c>
      <c r="D758" s="86">
        <v>158.9</v>
      </c>
      <c r="E758" s="87">
        <v>48</v>
      </c>
      <c r="F758" s="86">
        <v>135</v>
      </c>
      <c r="G758" s="17">
        <v>41</v>
      </c>
      <c r="H758" s="88">
        <v>52</v>
      </c>
      <c r="I758" s="89"/>
      <c r="J758" s="89"/>
      <c r="K758" s="89"/>
      <c r="L758" s="89"/>
      <c r="M758" s="90">
        <f>I758-K758</f>
        <v>0</v>
      </c>
      <c r="N758" s="4" t="str">
        <f>IF(ISERROR(K758/I758),"",K758/I758)</f>
        <v/>
      </c>
      <c r="O758" s="91">
        <f>I758/E758</f>
        <v>0</v>
      </c>
      <c r="P758" s="91">
        <f>K758/E758</f>
        <v>0</v>
      </c>
      <c r="Q758" s="79">
        <v>4</v>
      </c>
      <c r="R758" s="79">
        <v>2</v>
      </c>
      <c r="S758" s="79" t="s">
        <v>72</v>
      </c>
      <c r="T758" s="5" t="s">
        <v>90</v>
      </c>
      <c r="U758" s="9"/>
      <c r="W758" s="86">
        <f t="shared" si="580"/>
        <v>158.9</v>
      </c>
      <c r="X758" s="87">
        <f t="shared" si="580"/>
        <v>48</v>
      </c>
      <c r="Y758" s="92">
        <f t="shared" si="581"/>
        <v>52</v>
      </c>
      <c r="Z758" s="90">
        <f t="shared" si="581"/>
        <v>0</v>
      </c>
      <c r="AA758" s="90">
        <f>K758</f>
        <v>0</v>
      </c>
      <c r="AB758" s="90">
        <f t="shared" si="582"/>
        <v>0</v>
      </c>
      <c r="AC758" s="4" t="str">
        <f t="shared" si="582"/>
        <v/>
      </c>
      <c r="AD758" s="91">
        <f t="shared" si="582"/>
        <v>0</v>
      </c>
      <c r="AE758" s="79" t="str">
        <f>S758</f>
        <v>계</v>
      </c>
      <c r="AF758" s="79" t="str">
        <f>Q758&amp;"/"&amp;R758</f>
        <v>4/2</v>
      </c>
      <c r="AH758" s="20" t="str">
        <f t="shared" si="538"/>
        <v>정자동 느티마을경남,선경</v>
      </c>
      <c r="AI758" s="87">
        <f t="shared" si="539"/>
        <v>48</v>
      </c>
      <c r="AJ758" s="79" t="str">
        <f>IF(AI758="","",$AJ$2)</f>
        <v>A-</v>
      </c>
      <c r="AK758" s="79" t="s">
        <v>13</v>
      </c>
      <c r="AL758" s="79" t="s">
        <v>62</v>
      </c>
      <c r="AM758" s="79" t="s">
        <v>63</v>
      </c>
      <c r="AN758" s="79" t="str">
        <f>IF(AI758="","",$AN$2)</f>
        <v>C</v>
      </c>
      <c r="AO758" s="79" t="str">
        <f>IF(N758="","",IF(N758&gt;=$AO$1/100,"O","X"))</f>
        <v/>
      </c>
      <c r="AP758" s="79" t="str">
        <f>IF(I758="","",IF(I758&lt;=$AP$1,"O","X"))</f>
        <v/>
      </c>
      <c r="AQ758" s="79" t="str">
        <f>IF(O758="","",IF(O758&lt;=$AQ$1,"O","X"))</f>
        <v>O</v>
      </c>
      <c r="AR758" s="79" t="str">
        <f>IF(M758="","",IF(M758&lt;=$AR$1,"O","X"))</f>
        <v>O</v>
      </c>
      <c r="AS758" s="79" t="s">
        <v>2</v>
      </c>
      <c r="AT758" s="79" t="str">
        <f>IF(OR(F758="",AI758=""),"",IF(AND((F758&lt;=85),(AI758&gt;=15)),"O","X"))</f>
        <v>X</v>
      </c>
      <c r="AU758" s="79" t="str">
        <f>IF(C758="","",IF(C758&gt;=$AU$1,"O","X"))</f>
        <v>X</v>
      </c>
      <c r="AV758" s="79" t="str">
        <f>IF(AO758="","",IF(AND(AO758="O",AP758="O",AR758="O",AT758="O",AU758="O"),"후보","X"))</f>
        <v/>
      </c>
    </row>
    <row r="759" spans="1:48" s="37" customFormat="1" ht="12" x14ac:dyDescent="0.3">
      <c r="A759" s="74" t="s">
        <v>2260</v>
      </c>
      <c r="B759" s="75" t="s">
        <v>1727</v>
      </c>
      <c r="C759" s="85">
        <v>200</v>
      </c>
      <c r="D759" s="86">
        <v>159.4</v>
      </c>
      <c r="E759" s="87">
        <v>48</v>
      </c>
      <c r="F759" s="86">
        <v>135</v>
      </c>
      <c r="G759" s="17">
        <v>41</v>
      </c>
      <c r="H759" s="88">
        <v>52</v>
      </c>
      <c r="I759" s="89"/>
      <c r="J759" s="89"/>
      <c r="K759" s="89"/>
      <c r="L759" s="89"/>
      <c r="M759" s="90">
        <f>I759-K759</f>
        <v>0</v>
      </c>
      <c r="N759" s="4" t="str">
        <f>IF(ISERROR(K759/I759),"",K759/I759)</f>
        <v/>
      </c>
      <c r="O759" s="91">
        <f>I759/E759</f>
        <v>0</v>
      </c>
      <c r="P759" s="91">
        <f>K759/E759</f>
        <v>0</v>
      </c>
      <c r="Q759" s="79">
        <v>4</v>
      </c>
      <c r="R759" s="79">
        <v>2</v>
      </c>
      <c r="S759" s="79" t="s">
        <v>72</v>
      </c>
      <c r="T759" s="5" t="s">
        <v>91</v>
      </c>
      <c r="U759" s="9"/>
      <c r="W759" s="86">
        <f t="shared" si="580"/>
        <v>159.4</v>
      </c>
      <c r="X759" s="87">
        <f t="shared" si="580"/>
        <v>48</v>
      </c>
      <c r="Y759" s="92">
        <f t="shared" si="581"/>
        <v>52</v>
      </c>
      <c r="Z759" s="90">
        <f t="shared" si="581"/>
        <v>0</v>
      </c>
      <c r="AA759" s="90">
        <f>K759</f>
        <v>0</v>
      </c>
      <c r="AB759" s="90">
        <f t="shared" si="582"/>
        <v>0</v>
      </c>
      <c r="AC759" s="4" t="str">
        <f t="shared" si="582"/>
        <v/>
      </c>
      <c r="AD759" s="91">
        <f t="shared" si="582"/>
        <v>0</v>
      </c>
      <c r="AE759" s="79" t="str">
        <f>S759</f>
        <v>계</v>
      </c>
      <c r="AF759" s="79" t="str">
        <f>Q759&amp;"/"&amp;R759</f>
        <v>4/2</v>
      </c>
      <c r="AH759" s="20" t="str">
        <f t="shared" si="538"/>
        <v>정자동 느티마을경남,선경</v>
      </c>
      <c r="AI759" s="87">
        <f t="shared" si="539"/>
        <v>48</v>
      </c>
      <c r="AJ759" s="79" t="str">
        <f>IF(AI759="","",$AJ$2)</f>
        <v>A-</v>
      </c>
      <c r="AK759" s="79" t="s">
        <v>13</v>
      </c>
      <c r="AL759" s="79" t="s">
        <v>62</v>
      </c>
      <c r="AM759" s="79" t="s">
        <v>63</v>
      </c>
      <c r="AN759" s="79" t="str">
        <f>IF(AI759="","",$AN$2)</f>
        <v>C</v>
      </c>
      <c r="AO759" s="79" t="str">
        <f>IF(N759="","",IF(N759&gt;=$AO$1/100,"O","X"))</f>
        <v/>
      </c>
      <c r="AP759" s="79" t="str">
        <f>IF(I759="","",IF(I759&lt;=$AP$1,"O","X"))</f>
        <v/>
      </c>
      <c r="AQ759" s="79" t="str">
        <f>IF(O759="","",IF(O759&lt;=$AQ$1,"O","X"))</f>
        <v>O</v>
      </c>
      <c r="AR759" s="79" t="str">
        <f>IF(M759="","",IF(M759&lt;=$AR$1,"O","X"))</f>
        <v>O</v>
      </c>
      <c r="AS759" s="79" t="s">
        <v>2</v>
      </c>
      <c r="AT759" s="79" t="str">
        <f>IF(OR(F759="",AI759=""),"",IF(AND((F759&lt;=85),(AI759&gt;=15)),"O","X"))</f>
        <v>X</v>
      </c>
      <c r="AU759" s="79" t="str">
        <f>IF(C759="","",IF(C759&gt;=$AU$1,"O","X"))</f>
        <v>X</v>
      </c>
      <c r="AV759" s="79" t="str">
        <f>IF(AO759="","",IF(AND(AO759="O",AP759="O",AR759="O",AT759="O",AU759="O"),"후보","X"))</f>
        <v/>
      </c>
    </row>
    <row r="760" spans="1:48" s="37" customFormat="1" ht="12" x14ac:dyDescent="0.3">
      <c r="A760" s="74" t="s">
        <v>2260</v>
      </c>
      <c r="B760" s="75" t="s">
        <v>1727</v>
      </c>
      <c r="C760" s="85">
        <v>200</v>
      </c>
      <c r="D760" s="86">
        <v>195.6</v>
      </c>
      <c r="E760" s="87">
        <v>59</v>
      </c>
      <c r="F760" s="86">
        <v>164.8</v>
      </c>
      <c r="G760" s="17">
        <v>50</v>
      </c>
      <c r="H760" s="88">
        <v>48</v>
      </c>
      <c r="I760" s="89"/>
      <c r="J760" s="89"/>
      <c r="K760" s="89"/>
      <c r="L760" s="89"/>
      <c r="M760" s="90">
        <f>I760-K760</f>
        <v>0</v>
      </c>
      <c r="N760" s="4" t="str">
        <f>IF(ISERROR(K760/I760),"",K760/I760)</f>
        <v/>
      </c>
      <c r="O760" s="91">
        <f>I760/E760</f>
        <v>0</v>
      </c>
      <c r="P760" s="91">
        <f>K760/E760</f>
        <v>0</v>
      </c>
      <c r="Q760" s="79">
        <v>5</v>
      </c>
      <c r="R760" s="79">
        <v>2</v>
      </c>
      <c r="S760" s="79" t="s">
        <v>72</v>
      </c>
      <c r="T760" s="5">
        <v>195</v>
      </c>
      <c r="U760" s="9"/>
      <c r="W760" s="86">
        <f t="shared" si="580"/>
        <v>195.6</v>
      </c>
      <c r="X760" s="87">
        <f t="shared" si="580"/>
        <v>59</v>
      </c>
      <c r="Y760" s="92">
        <f t="shared" si="581"/>
        <v>48</v>
      </c>
      <c r="Z760" s="90">
        <f t="shared" si="581"/>
        <v>0</v>
      </c>
      <c r="AA760" s="90">
        <f>K760</f>
        <v>0</v>
      </c>
      <c r="AB760" s="90">
        <f t="shared" si="582"/>
        <v>0</v>
      </c>
      <c r="AC760" s="4" t="str">
        <f t="shared" si="582"/>
        <v/>
      </c>
      <c r="AD760" s="91">
        <f t="shared" si="582"/>
        <v>0</v>
      </c>
      <c r="AE760" s="79" t="str">
        <f>S760</f>
        <v>계</v>
      </c>
      <c r="AF760" s="79" t="str">
        <f>Q760&amp;"/"&amp;R760</f>
        <v>5/2</v>
      </c>
      <c r="AH760" s="20" t="str">
        <f t="shared" si="538"/>
        <v>정자동 느티마을경남,선경</v>
      </c>
      <c r="AI760" s="87">
        <f t="shared" si="539"/>
        <v>59</v>
      </c>
      <c r="AJ760" s="79" t="str">
        <f>IF(AI760="","",$AJ$2)</f>
        <v>A-</v>
      </c>
      <c r="AK760" s="79" t="s">
        <v>13</v>
      </c>
      <c r="AL760" s="79" t="s">
        <v>62</v>
      </c>
      <c r="AM760" s="79" t="s">
        <v>63</v>
      </c>
      <c r="AN760" s="79" t="str">
        <f>IF(AI760="","",$AN$2)</f>
        <v>C</v>
      </c>
      <c r="AO760" s="79" t="str">
        <f>IF(N760="","",IF(N760&gt;=$AO$1/100,"O","X"))</f>
        <v/>
      </c>
      <c r="AP760" s="79" t="str">
        <f>IF(I760="","",IF(I760&lt;=$AP$1,"O","X"))</f>
        <v/>
      </c>
      <c r="AQ760" s="79" t="str">
        <f>IF(O760="","",IF(O760&lt;=$AQ$1,"O","X"))</f>
        <v>O</v>
      </c>
      <c r="AR760" s="79" t="str">
        <f>IF(M760="","",IF(M760&lt;=$AR$1,"O","X"))</f>
        <v>O</v>
      </c>
      <c r="AS760" s="79" t="s">
        <v>2</v>
      </c>
      <c r="AT760" s="79" t="str">
        <f>IF(OR(F760="",AI760=""),"",IF(AND((F760&lt;=85),(AI760&gt;=15)),"O","X"))</f>
        <v>X</v>
      </c>
      <c r="AU760" s="79" t="str">
        <f>IF(C760="","",IF(C760&gt;=$AU$1,"O","X"))</f>
        <v>X</v>
      </c>
      <c r="AV760" s="79" t="str">
        <f>IF(AO760="","",IF(AND(AO760="O",AP760="O",AR760="O",AT760="O",AU760="O"),"후보","X"))</f>
        <v/>
      </c>
    </row>
    <row r="761" spans="1:48" s="37" customFormat="1" ht="12" x14ac:dyDescent="0.3">
      <c r="A761" s="74" t="s">
        <v>2260</v>
      </c>
      <c r="B761" s="75" t="s">
        <v>1727</v>
      </c>
      <c r="C761" s="85">
        <v>200</v>
      </c>
      <c r="D761" s="86">
        <v>199.1</v>
      </c>
      <c r="E761" s="87">
        <v>60</v>
      </c>
      <c r="F761" s="86">
        <v>164.8</v>
      </c>
      <c r="G761" s="17">
        <v>50</v>
      </c>
      <c r="H761" s="88">
        <v>48</v>
      </c>
      <c r="I761" s="89"/>
      <c r="J761" s="89"/>
      <c r="K761" s="89"/>
      <c r="L761" s="89"/>
      <c r="M761" s="90">
        <f>I761-K761</f>
        <v>0</v>
      </c>
      <c r="N761" s="4" t="str">
        <f>IF(ISERROR(K761/I761),"",K761/I761)</f>
        <v/>
      </c>
      <c r="O761" s="91">
        <f>I761/E761</f>
        <v>0</v>
      </c>
      <c r="P761" s="91">
        <f>K761/E761</f>
        <v>0</v>
      </c>
      <c r="Q761" s="79">
        <v>5</v>
      </c>
      <c r="R761" s="79">
        <v>2</v>
      </c>
      <c r="S761" s="79" t="s">
        <v>72</v>
      </c>
      <c r="T761" s="5">
        <v>199</v>
      </c>
      <c r="U761" s="9"/>
      <c r="W761" s="86">
        <f t="shared" si="580"/>
        <v>199.1</v>
      </c>
      <c r="X761" s="87">
        <f t="shared" si="580"/>
        <v>60</v>
      </c>
      <c r="Y761" s="92">
        <f t="shared" si="581"/>
        <v>48</v>
      </c>
      <c r="Z761" s="90">
        <f t="shared" si="581"/>
        <v>0</v>
      </c>
      <c r="AA761" s="90">
        <f>K761</f>
        <v>0</v>
      </c>
      <c r="AB761" s="90">
        <f t="shared" si="582"/>
        <v>0</v>
      </c>
      <c r="AC761" s="4" t="str">
        <f t="shared" si="582"/>
        <v/>
      </c>
      <c r="AD761" s="91">
        <f t="shared" si="582"/>
        <v>0</v>
      </c>
      <c r="AE761" s="79" t="str">
        <f>S761</f>
        <v>계</v>
      </c>
      <c r="AF761" s="79" t="str">
        <f>Q761&amp;"/"&amp;R761</f>
        <v>5/2</v>
      </c>
      <c r="AH761" s="20" t="str">
        <f t="shared" si="538"/>
        <v>정자동 느티마을경남,선경</v>
      </c>
      <c r="AI761" s="87">
        <f t="shared" si="539"/>
        <v>60</v>
      </c>
      <c r="AJ761" s="79" t="str">
        <f>IF(AI761="","",$AJ$2)</f>
        <v>A-</v>
      </c>
      <c r="AK761" s="79" t="s">
        <v>13</v>
      </c>
      <c r="AL761" s="79" t="s">
        <v>62</v>
      </c>
      <c r="AM761" s="79" t="s">
        <v>63</v>
      </c>
      <c r="AN761" s="79" t="str">
        <f>IF(AI761="","",$AN$2)</f>
        <v>C</v>
      </c>
      <c r="AO761" s="79" t="str">
        <f>IF(N761="","",IF(N761&gt;=$AO$1/100,"O","X"))</f>
        <v/>
      </c>
      <c r="AP761" s="79" t="str">
        <f>IF(I761="","",IF(I761&lt;=$AP$1,"O","X"))</f>
        <v/>
      </c>
      <c r="AQ761" s="79" t="str">
        <f>IF(O761="","",IF(O761&lt;=$AQ$1,"O","X"))</f>
        <v>O</v>
      </c>
      <c r="AR761" s="79" t="str">
        <f>IF(M761="","",IF(M761&lt;=$AR$1,"O","X"))</f>
        <v>O</v>
      </c>
      <c r="AS761" s="79" t="s">
        <v>2</v>
      </c>
      <c r="AT761" s="79" t="str">
        <f>IF(OR(F761="",AI761=""),"",IF(AND((F761&lt;=85),(AI761&gt;=15)),"O","X"))</f>
        <v>X</v>
      </c>
      <c r="AU761" s="79" t="str">
        <f>IF(C761="","",IF(C761&gt;=$AU$1,"O","X"))</f>
        <v>X</v>
      </c>
      <c r="AV761" s="79" t="str">
        <f>IF(AO761="","",IF(AND(AO761="O",AP761="O",AR761="O",AT761="O",AU761="O"),"후보","X"))</f>
        <v/>
      </c>
    </row>
    <row r="762" spans="1:48" s="37" customFormat="1" ht="12" x14ac:dyDescent="0.3">
      <c r="A762" s="74" t="s">
        <v>1858</v>
      </c>
      <c r="B762" s="75" t="s">
        <v>1820</v>
      </c>
      <c r="C762" s="85">
        <v>270</v>
      </c>
      <c r="D762" s="86">
        <v>123.1</v>
      </c>
      <c r="E762" s="87">
        <v>37</v>
      </c>
      <c r="F762" s="86">
        <v>102</v>
      </c>
      <c r="G762" s="17">
        <v>31</v>
      </c>
      <c r="H762" s="88">
        <v>56</v>
      </c>
      <c r="I762" s="89"/>
      <c r="J762" s="89"/>
      <c r="K762" s="89"/>
      <c r="L762" s="89"/>
      <c r="M762" s="90">
        <f>I762-K762</f>
        <v>0</v>
      </c>
      <c r="N762" s="4" t="str">
        <f>IF(ISERROR(K762/I762),"",K762/I762)</f>
        <v/>
      </c>
      <c r="O762" s="91">
        <f>I762/E762</f>
        <v>0</v>
      </c>
      <c r="P762" s="91">
        <f>K762/E762</f>
        <v>0</v>
      </c>
      <c r="Q762" s="79">
        <v>4</v>
      </c>
      <c r="R762" s="79">
        <v>2</v>
      </c>
      <c r="S762" s="79" t="s">
        <v>61</v>
      </c>
      <c r="T762" s="5">
        <v>123</v>
      </c>
      <c r="U762" s="9"/>
      <c r="W762" s="86">
        <f t="shared" si="580"/>
        <v>123.1</v>
      </c>
      <c r="X762" s="87">
        <f t="shared" si="580"/>
        <v>37</v>
      </c>
      <c r="Y762" s="92">
        <f t="shared" si="581"/>
        <v>56</v>
      </c>
      <c r="Z762" s="90">
        <f t="shared" si="581"/>
        <v>0</v>
      </c>
      <c r="AA762" s="90">
        <f>K762</f>
        <v>0</v>
      </c>
      <c r="AB762" s="90">
        <f t="shared" si="582"/>
        <v>0</v>
      </c>
      <c r="AC762" s="4" t="str">
        <f t="shared" si="582"/>
        <v/>
      </c>
      <c r="AD762" s="91">
        <f t="shared" si="582"/>
        <v>0</v>
      </c>
      <c r="AE762" s="79" t="str">
        <f>S762</f>
        <v>복</v>
      </c>
      <c r="AF762" s="79" t="str">
        <f>Q762&amp;"/"&amp;R762</f>
        <v>4/2</v>
      </c>
      <c r="AH762" s="20" t="str">
        <f t="shared" si="538"/>
        <v>정자동 정든우성4단지</v>
      </c>
      <c r="AI762" s="87">
        <f t="shared" si="539"/>
        <v>37</v>
      </c>
      <c r="AJ762" s="79" t="str">
        <f>IF(AI762="","",$AJ$2)</f>
        <v>A-</v>
      </c>
      <c r="AK762" s="79" t="s">
        <v>13</v>
      </c>
      <c r="AL762" s="79" t="s">
        <v>62</v>
      </c>
      <c r="AM762" s="79" t="s">
        <v>63</v>
      </c>
      <c r="AN762" s="79" t="str">
        <f>IF(AI762="","",$AN$2)</f>
        <v>C</v>
      </c>
      <c r="AO762" s="79" t="str">
        <f>IF(N762="","",IF(N762&gt;=$AO$1/100,"O","X"))</f>
        <v/>
      </c>
      <c r="AP762" s="79" t="str">
        <f>IF(I762="","",IF(I762&lt;=$AP$1,"O","X"))</f>
        <v/>
      </c>
      <c r="AQ762" s="79" t="str">
        <f>IF(O762="","",IF(O762&lt;=$AQ$1,"O","X"))</f>
        <v>O</v>
      </c>
      <c r="AR762" s="79" t="str">
        <f>IF(M762="","",IF(M762&lt;=$AR$1,"O","X"))</f>
        <v>O</v>
      </c>
      <c r="AS762" s="79" t="s">
        <v>2</v>
      </c>
      <c r="AT762" s="79" t="str">
        <f>IF(OR(F762="",AI762=""),"",IF(AND((F762&lt;=85),(AI762&gt;=15)),"O","X"))</f>
        <v>X</v>
      </c>
      <c r="AU762" s="79" t="str">
        <f>IF(C762="","",IF(C762&gt;=$AU$1,"O","X"))</f>
        <v>X</v>
      </c>
      <c r="AV762" s="79" t="str">
        <f>IF(AO762="","",IF(AND(AO762="O",AP762="O",AR762="O",AT762="O",AU762="O"),"후보","X"))</f>
        <v/>
      </c>
    </row>
    <row r="763" spans="1:48" s="37" customFormat="1" ht="12" x14ac:dyDescent="0.3">
      <c r="A763" s="74" t="s">
        <v>1858</v>
      </c>
      <c r="B763" s="75" t="s">
        <v>1820</v>
      </c>
      <c r="C763" s="85">
        <v>270</v>
      </c>
      <c r="D763" s="86">
        <v>156.69999999999999</v>
      </c>
      <c r="E763" s="87">
        <v>47</v>
      </c>
      <c r="F763" s="86">
        <v>129.69999999999999</v>
      </c>
      <c r="G763" s="17">
        <v>39</v>
      </c>
      <c r="H763" s="88">
        <v>164</v>
      </c>
      <c r="I763" s="89"/>
      <c r="J763" s="89"/>
      <c r="K763" s="89"/>
      <c r="L763" s="89"/>
      <c r="M763" s="90">
        <f>I763-K763</f>
        <v>0</v>
      </c>
      <c r="N763" s="4" t="str">
        <f>IF(ISERROR(K763/I763),"",K763/I763)</f>
        <v/>
      </c>
      <c r="O763" s="91">
        <f>I763/E763</f>
        <v>0</v>
      </c>
      <c r="P763" s="91">
        <f>K763/E763</f>
        <v>0</v>
      </c>
      <c r="Q763" s="79">
        <v>4</v>
      </c>
      <c r="R763" s="79">
        <v>2</v>
      </c>
      <c r="S763" s="79" t="s">
        <v>61</v>
      </c>
      <c r="T763" s="5">
        <v>156</v>
      </c>
      <c r="U763" s="9"/>
      <c r="W763" s="86">
        <f t="shared" si="580"/>
        <v>156.69999999999999</v>
      </c>
      <c r="X763" s="87">
        <f t="shared" si="580"/>
        <v>47</v>
      </c>
      <c r="Y763" s="92">
        <f t="shared" si="581"/>
        <v>164</v>
      </c>
      <c r="Z763" s="90">
        <f t="shared" si="581"/>
        <v>0</v>
      </c>
      <c r="AA763" s="90">
        <f>K763</f>
        <v>0</v>
      </c>
      <c r="AB763" s="90">
        <f t="shared" si="582"/>
        <v>0</v>
      </c>
      <c r="AC763" s="4" t="str">
        <f t="shared" si="582"/>
        <v/>
      </c>
      <c r="AD763" s="91">
        <f t="shared" si="582"/>
        <v>0</v>
      </c>
      <c r="AE763" s="79" t="str">
        <f>S763</f>
        <v>복</v>
      </c>
      <c r="AF763" s="79" t="str">
        <f>Q763&amp;"/"&amp;R763</f>
        <v>4/2</v>
      </c>
      <c r="AH763" s="20" t="str">
        <f t="shared" si="538"/>
        <v>정자동 정든우성4단지</v>
      </c>
      <c r="AI763" s="87">
        <f t="shared" si="539"/>
        <v>47</v>
      </c>
      <c r="AJ763" s="79" t="str">
        <f>IF(AI763="","",$AJ$2)</f>
        <v>A-</v>
      </c>
      <c r="AK763" s="79" t="s">
        <v>13</v>
      </c>
      <c r="AL763" s="79" t="s">
        <v>62</v>
      </c>
      <c r="AM763" s="79" t="s">
        <v>63</v>
      </c>
      <c r="AN763" s="79" t="str">
        <f>IF(AI763="","",$AN$2)</f>
        <v>C</v>
      </c>
      <c r="AO763" s="79" t="str">
        <f>IF(N763="","",IF(N763&gt;=$AO$1/100,"O","X"))</f>
        <v/>
      </c>
      <c r="AP763" s="79" t="str">
        <f>IF(I763="","",IF(I763&lt;=$AP$1,"O","X"))</f>
        <v/>
      </c>
      <c r="AQ763" s="79" t="str">
        <f>IF(O763="","",IF(O763&lt;=$AQ$1,"O","X"))</f>
        <v>O</v>
      </c>
      <c r="AR763" s="79" t="str">
        <f>IF(M763="","",IF(M763&lt;=$AR$1,"O","X"))</f>
        <v>O</v>
      </c>
      <c r="AS763" s="79" t="s">
        <v>2</v>
      </c>
      <c r="AT763" s="79" t="str">
        <f>IF(OR(F763="",AI763=""),"",IF(AND((F763&lt;=85),(AI763&gt;=15)),"O","X"))</f>
        <v>X</v>
      </c>
      <c r="AU763" s="79" t="str">
        <f>IF(C763="","",IF(C763&gt;=$AU$1,"O","X"))</f>
        <v>X</v>
      </c>
      <c r="AV763" s="79" t="str">
        <f>IF(AO763="","",IF(AND(AO763="O",AP763="O",AR763="O",AT763="O",AU763="O"),"후보","X"))</f>
        <v/>
      </c>
    </row>
    <row r="764" spans="1:48" s="37" customFormat="1" ht="12" x14ac:dyDescent="0.3">
      <c r="A764" s="74" t="s">
        <v>1858</v>
      </c>
      <c r="B764" s="75" t="s">
        <v>1820</v>
      </c>
      <c r="C764" s="85">
        <v>270</v>
      </c>
      <c r="D764" s="86">
        <v>191.6</v>
      </c>
      <c r="E764" s="87">
        <v>58</v>
      </c>
      <c r="F764" s="86">
        <v>162.6</v>
      </c>
      <c r="G764" s="17">
        <v>49</v>
      </c>
      <c r="H764" s="88">
        <v>50</v>
      </c>
      <c r="I764" s="89"/>
      <c r="J764" s="89"/>
      <c r="K764" s="89"/>
      <c r="L764" s="89"/>
      <c r="M764" s="90">
        <f>I764-K764</f>
        <v>0</v>
      </c>
      <c r="N764" s="4" t="str">
        <f>IF(ISERROR(K764/I764),"",K764/I764)</f>
        <v/>
      </c>
      <c r="O764" s="91">
        <f>I764/E764</f>
        <v>0</v>
      </c>
      <c r="P764" s="91">
        <f>K764/E764</f>
        <v>0</v>
      </c>
      <c r="Q764" s="79">
        <v>5</v>
      </c>
      <c r="R764" s="79">
        <v>2</v>
      </c>
      <c r="S764" s="79" t="s">
        <v>61</v>
      </c>
      <c r="T764" s="5">
        <v>191</v>
      </c>
      <c r="U764" s="9"/>
      <c r="W764" s="86">
        <f t="shared" si="580"/>
        <v>191.6</v>
      </c>
      <c r="X764" s="87">
        <f t="shared" si="580"/>
        <v>58</v>
      </c>
      <c r="Y764" s="92">
        <f t="shared" si="581"/>
        <v>50</v>
      </c>
      <c r="Z764" s="90">
        <f t="shared" si="581"/>
        <v>0</v>
      </c>
      <c r="AA764" s="90">
        <f>K764</f>
        <v>0</v>
      </c>
      <c r="AB764" s="90">
        <f t="shared" si="582"/>
        <v>0</v>
      </c>
      <c r="AC764" s="4" t="str">
        <f t="shared" si="582"/>
        <v/>
      </c>
      <c r="AD764" s="91">
        <f t="shared" si="582"/>
        <v>0</v>
      </c>
      <c r="AE764" s="79" t="str">
        <f>S764</f>
        <v>복</v>
      </c>
      <c r="AF764" s="79" t="str">
        <f>Q764&amp;"/"&amp;R764</f>
        <v>5/2</v>
      </c>
      <c r="AH764" s="20" t="str">
        <f t="shared" si="538"/>
        <v>정자동 정든우성4단지</v>
      </c>
      <c r="AI764" s="87">
        <f t="shared" si="539"/>
        <v>58</v>
      </c>
      <c r="AJ764" s="79" t="str">
        <f>IF(AI764="","",$AJ$2)</f>
        <v>A-</v>
      </c>
      <c r="AK764" s="79" t="s">
        <v>13</v>
      </c>
      <c r="AL764" s="79" t="s">
        <v>62</v>
      </c>
      <c r="AM764" s="79" t="s">
        <v>63</v>
      </c>
      <c r="AN764" s="79" t="str">
        <f>IF(AI764="","",$AN$2)</f>
        <v>C</v>
      </c>
      <c r="AO764" s="79" t="str">
        <f>IF(N764="","",IF(N764&gt;=$AO$1/100,"O","X"))</f>
        <v/>
      </c>
      <c r="AP764" s="79" t="str">
        <f>IF(I764="","",IF(I764&lt;=$AP$1,"O","X"))</f>
        <v/>
      </c>
      <c r="AQ764" s="79" t="str">
        <f>IF(O764="","",IF(O764&lt;=$AQ$1,"O","X"))</f>
        <v>O</v>
      </c>
      <c r="AR764" s="79" t="str">
        <f>IF(M764="","",IF(M764&lt;=$AR$1,"O","X"))</f>
        <v>O</v>
      </c>
      <c r="AS764" s="79" t="s">
        <v>2</v>
      </c>
      <c r="AT764" s="79" t="str">
        <f>IF(OR(F764="",AI764=""),"",IF(AND((F764&lt;=85),(AI764&gt;=15)),"O","X"))</f>
        <v>X</v>
      </c>
      <c r="AU764" s="79" t="str">
        <f>IF(C764="","",IF(C764&gt;=$AU$1,"O","X"))</f>
        <v>X</v>
      </c>
      <c r="AV764" s="79" t="str">
        <f>IF(AO764="","",IF(AND(AO764="O",AP764="O",AR764="O",AT764="O",AU764="O"),"후보","X"))</f>
        <v/>
      </c>
    </row>
    <row r="765" spans="1:48" s="37" customFormat="1" ht="12" x14ac:dyDescent="0.3">
      <c r="A765" s="74" t="s">
        <v>2261</v>
      </c>
      <c r="B765" s="75" t="s">
        <v>1872</v>
      </c>
      <c r="C765" s="85">
        <v>224</v>
      </c>
      <c r="D765" s="86">
        <v>106.6</v>
      </c>
      <c r="E765" s="87">
        <v>32</v>
      </c>
      <c r="F765" s="86">
        <v>85</v>
      </c>
      <c r="G765" s="17">
        <v>26</v>
      </c>
      <c r="H765" s="88">
        <v>24</v>
      </c>
      <c r="I765" s="89"/>
      <c r="J765" s="89"/>
      <c r="K765" s="89"/>
      <c r="L765" s="89"/>
      <c r="M765" s="90">
        <f>I765-K765</f>
        <v>0</v>
      </c>
      <c r="N765" s="4" t="str">
        <f>IF(ISERROR(K765/I765),"",K765/I765)</f>
        <v/>
      </c>
      <c r="O765" s="91">
        <f>I765/E765</f>
        <v>0</v>
      </c>
      <c r="P765" s="91">
        <f>K765/E765</f>
        <v>0</v>
      </c>
      <c r="Q765" s="79">
        <v>3</v>
      </c>
      <c r="R765" s="79">
        <v>2</v>
      </c>
      <c r="S765" s="79" t="s">
        <v>72</v>
      </c>
      <c r="T765" s="5">
        <v>106</v>
      </c>
      <c r="U765" s="9"/>
      <c r="W765" s="86">
        <f t="shared" si="580"/>
        <v>106.6</v>
      </c>
      <c r="X765" s="87">
        <f t="shared" si="580"/>
        <v>32</v>
      </c>
      <c r="Y765" s="92">
        <f t="shared" si="581"/>
        <v>24</v>
      </c>
      <c r="Z765" s="90">
        <f t="shared" si="581"/>
        <v>0</v>
      </c>
      <c r="AA765" s="90">
        <f>K765</f>
        <v>0</v>
      </c>
      <c r="AB765" s="90">
        <f t="shared" si="582"/>
        <v>0</v>
      </c>
      <c r="AC765" s="4" t="str">
        <f t="shared" si="582"/>
        <v/>
      </c>
      <c r="AD765" s="91">
        <f t="shared" si="582"/>
        <v>0</v>
      </c>
      <c r="AE765" s="79" t="str">
        <f>S765</f>
        <v>계</v>
      </c>
      <c r="AF765" s="79" t="str">
        <f>Q765&amp;"/"&amp;R765</f>
        <v>3/2</v>
      </c>
      <c r="AH765" s="20" t="str">
        <f t="shared" si="538"/>
        <v>정자동 아이파크분당2</v>
      </c>
      <c r="AI765" s="87">
        <f t="shared" si="539"/>
        <v>32</v>
      </c>
      <c r="AJ765" s="79" t="str">
        <f>IF(AI765="","",$AJ$2)</f>
        <v>A-</v>
      </c>
      <c r="AK765" s="79" t="s">
        <v>13</v>
      </c>
      <c r="AL765" s="79" t="s">
        <v>62</v>
      </c>
      <c r="AM765" s="79" t="s">
        <v>63</v>
      </c>
      <c r="AN765" s="79" t="str">
        <f>IF(AI765="","",$AN$2)</f>
        <v>C</v>
      </c>
      <c r="AO765" s="79" t="str">
        <f>IF(N765="","",IF(N765&gt;=$AO$1/100,"O","X"))</f>
        <v/>
      </c>
      <c r="AP765" s="79" t="str">
        <f>IF(I765="","",IF(I765&lt;=$AP$1,"O","X"))</f>
        <v/>
      </c>
      <c r="AQ765" s="79" t="str">
        <f>IF(O765="","",IF(O765&lt;=$AQ$1,"O","X"))</f>
        <v>O</v>
      </c>
      <c r="AR765" s="79" t="str">
        <f>IF(M765="","",IF(M765&lt;=$AR$1,"O","X"))</f>
        <v>O</v>
      </c>
      <c r="AS765" s="79" t="s">
        <v>2</v>
      </c>
      <c r="AT765" s="79" t="str">
        <f>IF(OR(F765="",AI765=""),"",IF(AND((F765&lt;=85),(AI765&gt;=15)),"O","X"))</f>
        <v>O</v>
      </c>
      <c r="AU765" s="79" t="str">
        <f>IF(C765="","",IF(C765&gt;=$AU$1,"O","X"))</f>
        <v>X</v>
      </c>
      <c r="AV765" s="79" t="str">
        <f>IF(AO765="","",IF(AND(AO765="O",AP765="O",AR765="O",AT765="O",AU765="O"),"후보","X"))</f>
        <v/>
      </c>
    </row>
    <row r="766" spans="1:48" s="37" customFormat="1" ht="12" x14ac:dyDescent="0.3">
      <c r="A766" s="74" t="s">
        <v>2261</v>
      </c>
      <c r="B766" s="75" t="s">
        <v>1872</v>
      </c>
      <c r="C766" s="85">
        <v>224</v>
      </c>
      <c r="D766" s="86">
        <v>182.9</v>
      </c>
      <c r="E766" s="87">
        <v>55</v>
      </c>
      <c r="F766" s="86">
        <v>145.5</v>
      </c>
      <c r="G766" s="17">
        <v>44</v>
      </c>
      <c r="H766" s="88">
        <v>112</v>
      </c>
      <c r="I766" s="89"/>
      <c r="J766" s="89"/>
      <c r="K766" s="89"/>
      <c r="L766" s="89"/>
      <c r="M766" s="90">
        <f>I766-K766</f>
        <v>0</v>
      </c>
      <c r="N766" s="4" t="str">
        <f>IF(ISERROR(K766/I766),"",K766/I766)</f>
        <v/>
      </c>
      <c r="O766" s="91">
        <f>I766/E766</f>
        <v>0</v>
      </c>
      <c r="P766" s="91">
        <f>K766/E766</f>
        <v>0</v>
      </c>
      <c r="Q766" s="79">
        <v>4</v>
      </c>
      <c r="R766" s="79">
        <v>2</v>
      </c>
      <c r="S766" s="79" t="s">
        <v>72</v>
      </c>
      <c r="T766" s="5">
        <v>182</v>
      </c>
      <c r="U766" s="9"/>
      <c r="W766" s="86">
        <f t="shared" ref="W766:X781" si="583">D766</f>
        <v>182.9</v>
      </c>
      <c r="X766" s="87">
        <f t="shared" si="583"/>
        <v>55</v>
      </c>
      <c r="Y766" s="92">
        <f t="shared" ref="Y766:Z781" si="584">H766</f>
        <v>112</v>
      </c>
      <c r="Z766" s="90">
        <f t="shared" si="584"/>
        <v>0</v>
      </c>
      <c r="AA766" s="90">
        <f>K766</f>
        <v>0</v>
      </c>
      <c r="AB766" s="90">
        <f t="shared" si="582"/>
        <v>0</v>
      </c>
      <c r="AC766" s="4" t="str">
        <f t="shared" si="582"/>
        <v/>
      </c>
      <c r="AD766" s="91">
        <f t="shared" si="582"/>
        <v>0</v>
      </c>
      <c r="AE766" s="79" t="str">
        <f>S766</f>
        <v>계</v>
      </c>
      <c r="AF766" s="79" t="str">
        <f>Q766&amp;"/"&amp;R766</f>
        <v>4/2</v>
      </c>
      <c r="AH766" s="20" t="str">
        <f t="shared" si="538"/>
        <v>정자동 아이파크분당2</v>
      </c>
      <c r="AI766" s="87">
        <f t="shared" si="539"/>
        <v>55</v>
      </c>
      <c r="AJ766" s="79" t="str">
        <f>IF(AI766="","",$AJ$2)</f>
        <v>A-</v>
      </c>
      <c r="AK766" s="79" t="s">
        <v>13</v>
      </c>
      <c r="AL766" s="79" t="s">
        <v>62</v>
      </c>
      <c r="AM766" s="79" t="s">
        <v>63</v>
      </c>
      <c r="AN766" s="79" t="str">
        <f>IF(AI766="","",$AN$2)</f>
        <v>C</v>
      </c>
      <c r="AO766" s="79" t="str">
        <f>IF(N766="","",IF(N766&gt;=$AO$1/100,"O","X"))</f>
        <v/>
      </c>
      <c r="AP766" s="79" t="str">
        <f>IF(I766="","",IF(I766&lt;=$AP$1,"O","X"))</f>
        <v/>
      </c>
      <c r="AQ766" s="79" t="str">
        <f>IF(O766="","",IF(O766&lt;=$AQ$1,"O","X"))</f>
        <v>O</v>
      </c>
      <c r="AR766" s="79" t="str">
        <f>IF(M766="","",IF(M766&lt;=$AR$1,"O","X"))</f>
        <v>O</v>
      </c>
      <c r="AS766" s="79" t="s">
        <v>2</v>
      </c>
      <c r="AT766" s="79" t="str">
        <f>IF(OR(F766="",AI766=""),"",IF(AND((F766&lt;=85),(AI766&gt;=15)),"O","X"))</f>
        <v>X</v>
      </c>
      <c r="AU766" s="79" t="str">
        <f>IF(C766="","",IF(C766&gt;=$AU$1,"O","X"))</f>
        <v>X</v>
      </c>
      <c r="AV766" s="79" t="str">
        <f>IF(AO766="","",IF(AND(AO766="O",AP766="O",AR766="O",AT766="O",AU766="O"),"후보","X"))</f>
        <v/>
      </c>
    </row>
    <row r="767" spans="1:48" s="37" customFormat="1" ht="12" x14ac:dyDescent="0.3">
      <c r="A767" s="74" t="s">
        <v>2261</v>
      </c>
      <c r="B767" s="75" t="s">
        <v>1872</v>
      </c>
      <c r="C767" s="85">
        <v>224</v>
      </c>
      <c r="D767" s="86">
        <v>203.1</v>
      </c>
      <c r="E767" s="87">
        <v>61</v>
      </c>
      <c r="F767" s="86">
        <v>162</v>
      </c>
      <c r="G767" s="17">
        <v>49</v>
      </c>
      <c r="H767" s="88">
        <v>88</v>
      </c>
      <c r="I767" s="89"/>
      <c r="J767" s="89"/>
      <c r="K767" s="89"/>
      <c r="L767" s="89"/>
      <c r="M767" s="90">
        <f>I767-K767</f>
        <v>0</v>
      </c>
      <c r="N767" s="4" t="str">
        <f>IF(ISERROR(K767/I767),"",K767/I767)</f>
        <v/>
      </c>
      <c r="O767" s="91">
        <f>I767/E767</f>
        <v>0</v>
      </c>
      <c r="P767" s="91">
        <f>K767/E767</f>
        <v>0</v>
      </c>
      <c r="Q767" s="79">
        <v>4</v>
      </c>
      <c r="R767" s="79">
        <v>2</v>
      </c>
      <c r="S767" s="79" t="s">
        <v>72</v>
      </c>
      <c r="T767" s="5">
        <v>203</v>
      </c>
      <c r="U767" s="9"/>
      <c r="W767" s="86">
        <f t="shared" si="583"/>
        <v>203.1</v>
      </c>
      <c r="X767" s="87">
        <f t="shared" si="583"/>
        <v>61</v>
      </c>
      <c r="Y767" s="92">
        <f t="shared" si="584"/>
        <v>88</v>
      </c>
      <c r="Z767" s="90">
        <f t="shared" si="584"/>
        <v>0</v>
      </c>
      <c r="AA767" s="90">
        <f>K767</f>
        <v>0</v>
      </c>
      <c r="AB767" s="90">
        <f t="shared" si="582"/>
        <v>0</v>
      </c>
      <c r="AC767" s="4" t="str">
        <f t="shared" si="582"/>
        <v/>
      </c>
      <c r="AD767" s="91">
        <f t="shared" si="582"/>
        <v>0</v>
      </c>
      <c r="AE767" s="79" t="str">
        <f>S767</f>
        <v>계</v>
      </c>
      <c r="AF767" s="79" t="str">
        <f>Q767&amp;"/"&amp;R767</f>
        <v>4/2</v>
      </c>
      <c r="AH767" s="20" t="str">
        <f t="shared" si="538"/>
        <v>정자동 아이파크분당2</v>
      </c>
      <c r="AI767" s="87">
        <f t="shared" si="539"/>
        <v>61</v>
      </c>
      <c r="AJ767" s="79" t="str">
        <f>IF(AI767="","",$AJ$2)</f>
        <v>A-</v>
      </c>
      <c r="AK767" s="79" t="s">
        <v>13</v>
      </c>
      <c r="AL767" s="79" t="s">
        <v>62</v>
      </c>
      <c r="AM767" s="79" t="s">
        <v>63</v>
      </c>
      <c r="AN767" s="79" t="str">
        <f>IF(AI767="","",$AN$2)</f>
        <v>C</v>
      </c>
      <c r="AO767" s="79" t="str">
        <f>IF(N767="","",IF(N767&gt;=$AO$1/100,"O","X"))</f>
        <v/>
      </c>
      <c r="AP767" s="79" t="str">
        <f>IF(I767="","",IF(I767&lt;=$AP$1,"O","X"))</f>
        <v/>
      </c>
      <c r="AQ767" s="79" t="str">
        <f>IF(O767="","",IF(O767&lt;=$AQ$1,"O","X"))</f>
        <v>O</v>
      </c>
      <c r="AR767" s="79" t="str">
        <f>IF(M767="","",IF(M767&lt;=$AR$1,"O","X"))</f>
        <v>O</v>
      </c>
      <c r="AS767" s="79" t="s">
        <v>2</v>
      </c>
      <c r="AT767" s="79" t="str">
        <f>IF(OR(F767="",AI767=""),"",IF(AND((F767&lt;=85),(AI767&gt;=15)),"O","X"))</f>
        <v>X</v>
      </c>
      <c r="AU767" s="79" t="str">
        <f>IF(C767="","",IF(C767&gt;=$AU$1,"O","X"))</f>
        <v>X</v>
      </c>
      <c r="AV767" s="79" t="str">
        <f>IF(AO767="","",IF(AND(AO767="O",AP767="O",AR767="O",AT767="O",AU767="O"),"후보","X"))</f>
        <v/>
      </c>
    </row>
    <row r="768" spans="1:48" s="37" customFormat="1" ht="12" x14ac:dyDescent="0.3">
      <c r="A768" s="74" t="s">
        <v>1859</v>
      </c>
      <c r="B768" s="75" t="s">
        <v>1887</v>
      </c>
      <c r="C768" s="85">
        <v>706</v>
      </c>
      <c r="D768" s="86">
        <v>64.7</v>
      </c>
      <c r="E768" s="87">
        <v>20</v>
      </c>
      <c r="F768" s="86">
        <v>48.8</v>
      </c>
      <c r="G768" s="17">
        <v>15</v>
      </c>
      <c r="H768" s="88">
        <v>354</v>
      </c>
      <c r="I768" s="89">
        <v>80000</v>
      </c>
      <c r="J768" s="89" t="s">
        <v>64</v>
      </c>
      <c r="K768" s="89">
        <v>40000</v>
      </c>
      <c r="L768" s="89" t="s">
        <v>78</v>
      </c>
      <c r="M768" s="90">
        <f>I768-K768</f>
        <v>40000</v>
      </c>
      <c r="N768" s="4">
        <f>IF(ISERROR(K768/I768),"",K768/I768)</f>
        <v>0.5</v>
      </c>
      <c r="O768" s="91">
        <f>I768/E768</f>
        <v>4000</v>
      </c>
      <c r="P768" s="91">
        <f>K768/E768</f>
        <v>2000</v>
      </c>
      <c r="Q768" s="79">
        <v>2</v>
      </c>
      <c r="R768" s="79">
        <v>1</v>
      </c>
      <c r="S768" s="79" t="s">
        <v>61</v>
      </c>
      <c r="T768" s="5">
        <v>64</v>
      </c>
      <c r="U768" s="9"/>
      <c r="W768" s="86">
        <f t="shared" si="583"/>
        <v>64.7</v>
      </c>
      <c r="X768" s="87">
        <f t="shared" si="583"/>
        <v>20</v>
      </c>
      <c r="Y768" s="92">
        <f t="shared" si="584"/>
        <v>354</v>
      </c>
      <c r="Z768" s="90">
        <f t="shared" si="584"/>
        <v>80000</v>
      </c>
      <c r="AA768" s="90">
        <f>K768</f>
        <v>40000</v>
      </c>
      <c r="AB768" s="90">
        <f t="shared" si="582"/>
        <v>40000</v>
      </c>
      <c r="AC768" s="4">
        <f t="shared" si="582"/>
        <v>0.5</v>
      </c>
      <c r="AD768" s="91">
        <f t="shared" si="582"/>
        <v>4000</v>
      </c>
      <c r="AE768" s="79" t="str">
        <f>S768</f>
        <v>복</v>
      </c>
      <c r="AF768" s="79" t="str">
        <f>Q768&amp;"/"&amp;R768</f>
        <v>2/1</v>
      </c>
      <c r="AH768" s="20" t="str">
        <f t="shared" si="538"/>
        <v>정자동 정든우성6단지</v>
      </c>
      <c r="AI768" s="87">
        <f t="shared" si="539"/>
        <v>20</v>
      </c>
      <c r="AJ768" s="79" t="str">
        <f>IF(AI768="","",$AJ$2)</f>
        <v>A-</v>
      </c>
      <c r="AK768" s="79" t="s">
        <v>13</v>
      </c>
      <c r="AL768" s="79" t="s">
        <v>62</v>
      </c>
      <c r="AM768" s="79" t="s">
        <v>63</v>
      </c>
      <c r="AN768" s="79" t="str">
        <f>IF(AI768="","",$AN$2)</f>
        <v>C</v>
      </c>
      <c r="AO768" s="79" t="str">
        <f>IF(N768="","",IF(N768&gt;=$AO$1/100,"O","X"))</f>
        <v>X</v>
      </c>
      <c r="AP768" s="79" t="str">
        <f>IF(I768="","",IF(I768&lt;=$AP$1,"O","X"))</f>
        <v>X</v>
      </c>
      <c r="AQ768" s="79" t="str">
        <f>IF(O768="","",IF(O768&lt;=$AQ$1,"O","X"))</f>
        <v>X</v>
      </c>
      <c r="AR768" s="79" t="str">
        <f>IF(M768="","",IF(M768&lt;=$AR$1,"O","X"))</f>
        <v>X</v>
      </c>
      <c r="AS768" s="79" t="s">
        <v>2</v>
      </c>
      <c r="AT768" s="79" t="str">
        <f>IF(OR(F768="",AI768=""),"",IF(AND((F768&lt;=85),(AI768&gt;=15)),"O","X"))</f>
        <v>O</v>
      </c>
      <c r="AU768" s="79" t="str">
        <f>IF(C768="","",IF(C768&gt;=$AU$1,"O","X"))</f>
        <v>O</v>
      </c>
      <c r="AV768" s="79" t="str">
        <f>IF(AO768="","",IF(AND(AO768="O",AP768="O",AR768="O",AT768="O",AU768="O"),"후보","X"))</f>
        <v>X</v>
      </c>
    </row>
    <row r="769" spans="1:48" s="37" customFormat="1" ht="12" x14ac:dyDescent="0.3">
      <c r="A769" s="74" t="s">
        <v>1859</v>
      </c>
      <c r="B769" s="75" t="s">
        <v>1887</v>
      </c>
      <c r="C769" s="85">
        <v>706</v>
      </c>
      <c r="D769" s="86">
        <v>88.3</v>
      </c>
      <c r="E769" s="87">
        <v>27</v>
      </c>
      <c r="F769" s="86">
        <v>69.099999999999994</v>
      </c>
      <c r="G769" s="17">
        <v>21</v>
      </c>
      <c r="H769" s="88">
        <v>104</v>
      </c>
      <c r="I769" s="89"/>
      <c r="J769" s="89"/>
      <c r="K769" s="89"/>
      <c r="L769" s="89"/>
      <c r="M769" s="90">
        <f>I769-K769</f>
        <v>0</v>
      </c>
      <c r="N769" s="4" t="str">
        <f>IF(ISERROR(K769/I769),"",K769/I769)</f>
        <v/>
      </c>
      <c r="O769" s="91">
        <f>I769/E769</f>
        <v>0</v>
      </c>
      <c r="P769" s="91">
        <f>K769/E769</f>
        <v>0</v>
      </c>
      <c r="Q769" s="79">
        <v>3</v>
      </c>
      <c r="R769" s="79">
        <v>1</v>
      </c>
      <c r="S769" s="79" t="s">
        <v>72</v>
      </c>
      <c r="T769" s="5">
        <v>88</v>
      </c>
      <c r="U769" s="9"/>
      <c r="W769" s="86">
        <f t="shared" si="583"/>
        <v>88.3</v>
      </c>
      <c r="X769" s="87">
        <f t="shared" si="583"/>
        <v>27</v>
      </c>
      <c r="Y769" s="92">
        <f t="shared" si="584"/>
        <v>104</v>
      </c>
      <c r="Z769" s="90">
        <f t="shared" si="584"/>
        <v>0</v>
      </c>
      <c r="AA769" s="90">
        <f>K769</f>
        <v>0</v>
      </c>
      <c r="AB769" s="90">
        <f t="shared" si="582"/>
        <v>0</v>
      </c>
      <c r="AC769" s="4" t="str">
        <f t="shared" si="582"/>
        <v/>
      </c>
      <c r="AD769" s="91">
        <f t="shared" si="582"/>
        <v>0</v>
      </c>
      <c r="AE769" s="79" t="str">
        <f>S769</f>
        <v>계</v>
      </c>
      <c r="AF769" s="79" t="str">
        <f>Q769&amp;"/"&amp;R769</f>
        <v>3/1</v>
      </c>
      <c r="AH769" s="20" t="str">
        <f t="shared" si="538"/>
        <v>정자동 정든우성6단지</v>
      </c>
      <c r="AI769" s="87">
        <f t="shared" si="539"/>
        <v>27</v>
      </c>
      <c r="AJ769" s="79" t="str">
        <f>IF(AI769="","",$AJ$2)</f>
        <v>A-</v>
      </c>
      <c r="AK769" s="79" t="s">
        <v>13</v>
      </c>
      <c r="AL769" s="79" t="s">
        <v>62</v>
      </c>
      <c r="AM769" s="79" t="s">
        <v>63</v>
      </c>
      <c r="AN769" s="79" t="str">
        <f>IF(AI769="","",$AN$2)</f>
        <v>C</v>
      </c>
      <c r="AO769" s="79" t="str">
        <f>IF(N769="","",IF(N769&gt;=$AO$1/100,"O","X"))</f>
        <v/>
      </c>
      <c r="AP769" s="79" t="str">
        <f>IF(I769="","",IF(I769&lt;=$AP$1,"O","X"))</f>
        <v/>
      </c>
      <c r="AQ769" s="79" t="str">
        <f>IF(O769="","",IF(O769&lt;=$AQ$1,"O","X"))</f>
        <v>O</v>
      </c>
      <c r="AR769" s="79" t="str">
        <f>IF(M769="","",IF(M769&lt;=$AR$1,"O","X"))</f>
        <v>O</v>
      </c>
      <c r="AS769" s="79" t="s">
        <v>2</v>
      </c>
      <c r="AT769" s="79" t="str">
        <f>IF(OR(F769="",AI769=""),"",IF(AND((F769&lt;=85),(AI769&gt;=15)),"O","X"))</f>
        <v>O</v>
      </c>
      <c r="AU769" s="79" t="str">
        <f>IF(C769="","",IF(C769&gt;=$AU$1,"O","X"))</f>
        <v>O</v>
      </c>
      <c r="AV769" s="79" t="str">
        <f>IF(AO769="","",IF(AND(AO769="O",AP769="O",AR769="O",AT769="O",AU769="O"),"후보","X"))</f>
        <v/>
      </c>
    </row>
    <row r="770" spans="1:48" s="37" customFormat="1" ht="12" x14ac:dyDescent="0.3">
      <c r="A770" s="74" t="s">
        <v>1859</v>
      </c>
      <c r="B770" s="75" t="s">
        <v>1887</v>
      </c>
      <c r="C770" s="85">
        <v>706</v>
      </c>
      <c r="D770" s="86">
        <v>104.2</v>
      </c>
      <c r="E770" s="87">
        <v>32</v>
      </c>
      <c r="F770" s="86">
        <v>85</v>
      </c>
      <c r="G770" s="17">
        <v>26</v>
      </c>
      <c r="H770" s="88">
        <v>248</v>
      </c>
      <c r="I770" s="89">
        <v>128000</v>
      </c>
      <c r="J770" s="89" t="s">
        <v>74</v>
      </c>
      <c r="K770" s="89">
        <v>70000</v>
      </c>
      <c r="L770" s="89" t="s">
        <v>71</v>
      </c>
      <c r="M770" s="90">
        <f>I770-K770</f>
        <v>58000</v>
      </c>
      <c r="N770" s="4">
        <f>IF(ISERROR(K770/I770),"",K770/I770)</f>
        <v>0.546875</v>
      </c>
      <c r="O770" s="91">
        <f>I770/E770</f>
        <v>4000</v>
      </c>
      <c r="P770" s="91">
        <f>K770/E770</f>
        <v>2187.5</v>
      </c>
      <c r="Q770" s="79">
        <v>3</v>
      </c>
      <c r="R770" s="79">
        <v>2</v>
      </c>
      <c r="S770" s="79" t="s">
        <v>72</v>
      </c>
      <c r="T770" s="5">
        <v>104</v>
      </c>
      <c r="U770" s="9"/>
      <c r="W770" s="86">
        <f t="shared" si="583"/>
        <v>104.2</v>
      </c>
      <c r="X770" s="87">
        <f t="shared" si="583"/>
        <v>32</v>
      </c>
      <c r="Y770" s="92">
        <f t="shared" si="584"/>
        <v>248</v>
      </c>
      <c r="Z770" s="90">
        <f t="shared" si="584"/>
        <v>128000</v>
      </c>
      <c r="AA770" s="90">
        <f>K770</f>
        <v>70000</v>
      </c>
      <c r="AB770" s="90">
        <f t="shared" ref="AB770:AD785" si="585">M770</f>
        <v>58000</v>
      </c>
      <c r="AC770" s="4">
        <f t="shared" si="585"/>
        <v>0.546875</v>
      </c>
      <c r="AD770" s="91">
        <f t="shared" si="585"/>
        <v>4000</v>
      </c>
      <c r="AE770" s="79" t="str">
        <f>S770</f>
        <v>계</v>
      </c>
      <c r="AF770" s="79" t="str">
        <f>Q770&amp;"/"&amp;R770</f>
        <v>3/2</v>
      </c>
      <c r="AH770" s="20" t="str">
        <f t="shared" si="538"/>
        <v>정자동 정든우성6단지</v>
      </c>
      <c r="AI770" s="87">
        <f t="shared" si="539"/>
        <v>32</v>
      </c>
      <c r="AJ770" s="79" t="str">
        <f>IF(AI770="","",$AJ$2)</f>
        <v>A-</v>
      </c>
      <c r="AK770" s="79" t="s">
        <v>13</v>
      </c>
      <c r="AL770" s="79" t="s">
        <v>62</v>
      </c>
      <c r="AM770" s="79" t="s">
        <v>63</v>
      </c>
      <c r="AN770" s="79" t="str">
        <f>IF(AI770="","",$AN$2)</f>
        <v>C</v>
      </c>
      <c r="AO770" s="79" t="str">
        <f>IF(N770="","",IF(N770&gt;=$AO$1/100,"O","X"))</f>
        <v>X</v>
      </c>
      <c r="AP770" s="79" t="str">
        <f>IF(I770="","",IF(I770&lt;=$AP$1,"O","X"))</f>
        <v>X</v>
      </c>
      <c r="AQ770" s="79" t="str">
        <f>IF(O770="","",IF(O770&lt;=$AQ$1,"O","X"))</f>
        <v>X</v>
      </c>
      <c r="AR770" s="79" t="str">
        <f>IF(M770="","",IF(M770&lt;=$AR$1,"O","X"))</f>
        <v>X</v>
      </c>
      <c r="AS770" s="79" t="s">
        <v>2</v>
      </c>
      <c r="AT770" s="79" t="str">
        <f>IF(OR(F770="",AI770=""),"",IF(AND((F770&lt;=85),(AI770&gt;=15)),"O","X"))</f>
        <v>O</v>
      </c>
      <c r="AU770" s="79" t="str">
        <f>IF(C770="","",IF(C770&gt;=$AU$1,"O","X"))</f>
        <v>O</v>
      </c>
      <c r="AV770" s="79" t="str">
        <f>IF(AO770="","",IF(AND(AO770="O",AP770="O",AR770="O",AT770="O",AU770="O"),"후보","X"))</f>
        <v>X</v>
      </c>
    </row>
    <row r="771" spans="1:48" s="37" customFormat="1" ht="12" x14ac:dyDescent="0.3">
      <c r="A771" s="74" t="s">
        <v>2262</v>
      </c>
      <c r="B771" s="75" t="s">
        <v>1777</v>
      </c>
      <c r="C771" s="85">
        <v>382</v>
      </c>
      <c r="D771" s="86">
        <v>66.900000000000006</v>
      </c>
      <c r="E771" s="87">
        <v>20</v>
      </c>
      <c r="F771" s="86">
        <v>49.5</v>
      </c>
      <c r="G771" s="17">
        <v>15</v>
      </c>
      <c r="H771" s="88">
        <v>94</v>
      </c>
      <c r="I771" s="89">
        <v>102000</v>
      </c>
      <c r="J771" s="89" t="s">
        <v>78</v>
      </c>
      <c r="K771" s="89">
        <v>33000</v>
      </c>
      <c r="L771" s="89" t="s">
        <v>65</v>
      </c>
      <c r="M771" s="90">
        <f>I771-K771</f>
        <v>69000</v>
      </c>
      <c r="N771" s="4">
        <f>IF(ISERROR(K771/I771),"",K771/I771)</f>
        <v>0.3235294117647059</v>
      </c>
      <c r="O771" s="91">
        <f>I771/E771</f>
        <v>5100</v>
      </c>
      <c r="P771" s="91">
        <f>K771/E771</f>
        <v>1650</v>
      </c>
      <c r="Q771" s="79">
        <v>2</v>
      </c>
      <c r="R771" s="79">
        <v>1</v>
      </c>
      <c r="S771" s="79" t="s">
        <v>72</v>
      </c>
      <c r="T771" s="5">
        <v>66</v>
      </c>
      <c r="U771" s="9"/>
      <c r="W771" s="86">
        <f t="shared" si="583"/>
        <v>66.900000000000006</v>
      </c>
      <c r="X771" s="87">
        <f t="shared" si="583"/>
        <v>20</v>
      </c>
      <c r="Y771" s="92">
        <f t="shared" si="584"/>
        <v>94</v>
      </c>
      <c r="Z771" s="90">
        <f t="shared" si="584"/>
        <v>102000</v>
      </c>
      <c r="AA771" s="90">
        <f>K771</f>
        <v>33000</v>
      </c>
      <c r="AB771" s="90">
        <f t="shared" si="585"/>
        <v>69000</v>
      </c>
      <c r="AC771" s="4">
        <f t="shared" si="585"/>
        <v>0.3235294117647059</v>
      </c>
      <c r="AD771" s="91">
        <f t="shared" si="585"/>
        <v>5100</v>
      </c>
      <c r="AE771" s="79" t="str">
        <f>S771</f>
        <v>계</v>
      </c>
      <c r="AF771" s="79" t="str">
        <f>Q771&amp;"/"&amp;R771</f>
        <v>2/1</v>
      </c>
      <c r="AH771" s="20" t="str">
        <f t="shared" si="538"/>
        <v>정자동 정든한진7차</v>
      </c>
      <c r="AI771" s="87">
        <f t="shared" si="539"/>
        <v>20</v>
      </c>
      <c r="AJ771" s="79" t="str">
        <f>IF(AI771="","",$AJ$2)</f>
        <v>A-</v>
      </c>
      <c r="AK771" s="79" t="s">
        <v>13</v>
      </c>
      <c r="AL771" s="79" t="s">
        <v>62</v>
      </c>
      <c r="AM771" s="79" t="s">
        <v>63</v>
      </c>
      <c r="AN771" s="79" t="str">
        <f>IF(AI771="","",$AN$2)</f>
        <v>C</v>
      </c>
      <c r="AO771" s="79" t="str">
        <f>IF(N771="","",IF(N771&gt;=$AO$1/100,"O","X"))</f>
        <v>X</v>
      </c>
      <c r="AP771" s="79" t="str">
        <f>IF(I771="","",IF(I771&lt;=$AP$1,"O","X"))</f>
        <v>X</v>
      </c>
      <c r="AQ771" s="79" t="str">
        <f>IF(O771="","",IF(O771&lt;=$AQ$1,"O","X"))</f>
        <v>X</v>
      </c>
      <c r="AR771" s="79" t="str">
        <f>IF(M771="","",IF(M771&lt;=$AR$1,"O","X"))</f>
        <v>X</v>
      </c>
      <c r="AS771" s="79" t="s">
        <v>2</v>
      </c>
      <c r="AT771" s="79" t="str">
        <f>IF(OR(F771="",AI771=""),"",IF(AND((F771&lt;=85),(AI771&gt;=15)),"O","X"))</f>
        <v>O</v>
      </c>
      <c r="AU771" s="79" t="str">
        <f>IF(C771="","",IF(C771&gt;=$AU$1,"O","X"))</f>
        <v>O</v>
      </c>
      <c r="AV771" s="79" t="str">
        <f>IF(AO771="","",IF(AND(AO771="O",AP771="O",AR771="O",AT771="O",AU771="O"),"후보","X"))</f>
        <v>X</v>
      </c>
    </row>
    <row r="772" spans="1:48" s="37" customFormat="1" ht="12" x14ac:dyDescent="0.3">
      <c r="A772" s="74" t="s">
        <v>2263</v>
      </c>
      <c r="B772" s="75" t="s">
        <v>1777</v>
      </c>
      <c r="C772" s="85">
        <v>382</v>
      </c>
      <c r="D772" s="86">
        <v>88.2</v>
      </c>
      <c r="E772" s="87">
        <v>27</v>
      </c>
      <c r="F772" s="86">
        <v>68</v>
      </c>
      <c r="G772" s="17">
        <v>21</v>
      </c>
      <c r="H772" s="88">
        <v>208</v>
      </c>
      <c r="I772" s="89">
        <v>110000</v>
      </c>
      <c r="J772" s="89" t="s">
        <v>71</v>
      </c>
      <c r="K772" s="89">
        <v>65000</v>
      </c>
      <c r="L772" s="89" t="s">
        <v>65</v>
      </c>
      <c r="M772" s="90">
        <f>I772-K772</f>
        <v>45000</v>
      </c>
      <c r="N772" s="4">
        <f>IF(ISERROR(K772/I772),"",K772/I772)</f>
        <v>0.59090909090909094</v>
      </c>
      <c r="O772" s="91">
        <f>I772/E772</f>
        <v>4074.0740740740739</v>
      </c>
      <c r="P772" s="91">
        <f>K772/E772</f>
        <v>2407.4074074074074</v>
      </c>
      <c r="Q772" s="79">
        <v>3</v>
      </c>
      <c r="R772" s="79">
        <v>1</v>
      </c>
      <c r="S772" s="79" t="s">
        <v>72</v>
      </c>
      <c r="T772" s="5">
        <v>88</v>
      </c>
      <c r="U772" s="9"/>
      <c r="W772" s="86">
        <f t="shared" si="583"/>
        <v>88.2</v>
      </c>
      <c r="X772" s="87">
        <f t="shared" si="583"/>
        <v>27</v>
      </c>
      <c r="Y772" s="92">
        <f t="shared" si="584"/>
        <v>208</v>
      </c>
      <c r="Z772" s="90">
        <f t="shared" si="584"/>
        <v>110000</v>
      </c>
      <c r="AA772" s="90">
        <f>K772</f>
        <v>65000</v>
      </c>
      <c r="AB772" s="90">
        <f t="shared" si="585"/>
        <v>45000</v>
      </c>
      <c r="AC772" s="4">
        <f t="shared" si="585"/>
        <v>0.59090909090909094</v>
      </c>
      <c r="AD772" s="91">
        <f t="shared" si="585"/>
        <v>4074.0740740740739</v>
      </c>
      <c r="AE772" s="79" t="str">
        <f>S772</f>
        <v>계</v>
      </c>
      <c r="AF772" s="79" t="str">
        <f>Q772&amp;"/"&amp;R772</f>
        <v>3/1</v>
      </c>
      <c r="AH772" s="20" t="str">
        <f t="shared" ref="AH772:AH835" si="586">IF(A772="","",A772)</f>
        <v>정자동 정든한진7차</v>
      </c>
      <c r="AI772" s="87">
        <f t="shared" ref="AI772:AI835" si="587">IF(E772="","",E772)</f>
        <v>27</v>
      </c>
      <c r="AJ772" s="79" t="str">
        <f>IF(AI772="","",$AJ$2)</f>
        <v>A-</v>
      </c>
      <c r="AK772" s="79" t="s">
        <v>13</v>
      </c>
      <c r="AL772" s="79" t="s">
        <v>62</v>
      </c>
      <c r="AM772" s="79" t="s">
        <v>63</v>
      </c>
      <c r="AN772" s="79" t="str">
        <f>IF(AI772="","",$AN$2)</f>
        <v>C</v>
      </c>
      <c r="AO772" s="79" t="str">
        <f>IF(N772="","",IF(N772&gt;=$AO$1/100,"O","X"))</f>
        <v>X</v>
      </c>
      <c r="AP772" s="79" t="str">
        <f>IF(I772="","",IF(I772&lt;=$AP$1,"O","X"))</f>
        <v>X</v>
      </c>
      <c r="AQ772" s="79" t="str">
        <f>IF(O772="","",IF(O772&lt;=$AQ$1,"O","X"))</f>
        <v>X</v>
      </c>
      <c r="AR772" s="79" t="str">
        <f>IF(M772="","",IF(M772&lt;=$AR$1,"O","X"))</f>
        <v>X</v>
      </c>
      <c r="AS772" s="79" t="s">
        <v>2</v>
      </c>
      <c r="AT772" s="79" t="str">
        <f>IF(OR(F772="",AI772=""),"",IF(AND((F772&lt;=85),(AI772&gt;=15)),"O","X"))</f>
        <v>O</v>
      </c>
      <c r="AU772" s="79" t="str">
        <f>IF(C772="","",IF(C772&gt;=$AU$1,"O","X"))</f>
        <v>O</v>
      </c>
      <c r="AV772" s="79" t="str">
        <f>IF(AO772="","",IF(AND(AO772="O",AP772="O",AR772="O",AT772="O",AU772="O"),"후보","X"))</f>
        <v>X</v>
      </c>
    </row>
    <row r="773" spans="1:48" s="37" customFormat="1" ht="12" x14ac:dyDescent="0.3">
      <c r="A773" s="74" t="s">
        <v>2263</v>
      </c>
      <c r="B773" s="75" t="s">
        <v>1777</v>
      </c>
      <c r="C773" s="85">
        <v>382</v>
      </c>
      <c r="D773" s="86">
        <v>106.7</v>
      </c>
      <c r="E773" s="87">
        <v>32</v>
      </c>
      <c r="F773" s="86">
        <v>84.7</v>
      </c>
      <c r="G773" s="17">
        <v>26</v>
      </c>
      <c r="H773" s="88">
        <v>80</v>
      </c>
      <c r="I773" s="89">
        <v>140000</v>
      </c>
      <c r="J773" s="89" t="s">
        <v>82</v>
      </c>
      <c r="K773" s="89">
        <v>70000</v>
      </c>
      <c r="L773" s="89" t="s">
        <v>60</v>
      </c>
      <c r="M773" s="90">
        <f>I773-K773</f>
        <v>70000</v>
      </c>
      <c r="N773" s="4">
        <f>IF(ISERROR(K773/I773),"",K773/I773)</f>
        <v>0.5</v>
      </c>
      <c r="O773" s="91">
        <f>I773/E773</f>
        <v>4375</v>
      </c>
      <c r="P773" s="91">
        <f>K773/E773</f>
        <v>2187.5</v>
      </c>
      <c r="Q773" s="79">
        <v>3</v>
      </c>
      <c r="R773" s="79">
        <v>2</v>
      </c>
      <c r="S773" s="79" t="s">
        <v>72</v>
      </c>
      <c r="T773" s="5">
        <v>106</v>
      </c>
      <c r="U773" s="9"/>
      <c r="W773" s="86">
        <f t="shared" si="583"/>
        <v>106.7</v>
      </c>
      <c r="X773" s="87">
        <f t="shared" si="583"/>
        <v>32</v>
      </c>
      <c r="Y773" s="92">
        <f t="shared" si="584"/>
        <v>80</v>
      </c>
      <c r="Z773" s="90">
        <f t="shared" si="584"/>
        <v>140000</v>
      </c>
      <c r="AA773" s="90">
        <f>K773</f>
        <v>70000</v>
      </c>
      <c r="AB773" s="90">
        <f t="shared" si="585"/>
        <v>70000</v>
      </c>
      <c r="AC773" s="4">
        <f t="shared" si="585"/>
        <v>0.5</v>
      </c>
      <c r="AD773" s="91">
        <f t="shared" si="585"/>
        <v>4375</v>
      </c>
      <c r="AE773" s="79" t="str">
        <f>S773</f>
        <v>계</v>
      </c>
      <c r="AF773" s="79" t="str">
        <f>Q773&amp;"/"&amp;R773</f>
        <v>3/2</v>
      </c>
      <c r="AH773" s="20" t="str">
        <f t="shared" si="586"/>
        <v>정자동 정든한진7차</v>
      </c>
      <c r="AI773" s="87">
        <f t="shared" si="587"/>
        <v>32</v>
      </c>
      <c r="AJ773" s="79" t="str">
        <f>IF(AI773="","",$AJ$2)</f>
        <v>A-</v>
      </c>
      <c r="AK773" s="79" t="s">
        <v>13</v>
      </c>
      <c r="AL773" s="79" t="s">
        <v>62</v>
      </c>
      <c r="AM773" s="79" t="s">
        <v>63</v>
      </c>
      <c r="AN773" s="79" t="str">
        <f>IF(AI773="","",$AN$2)</f>
        <v>C</v>
      </c>
      <c r="AO773" s="79" t="str">
        <f>IF(N773="","",IF(N773&gt;=$AO$1/100,"O","X"))</f>
        <v>X</v>
      </c>
      <c r="AP773" s="79" t="str">
        <f>IF(I773="","",IF(I773&lt;=$AP$1,"O","X"))</f>
        <v>X</v>
      </c>
      <c r="AQ773" s="79" t="str">
        <f>IF(O773="","",IF(O773&lt;=$AQ$1,"O","X"))</f>
        <v>X</v>
      </c>
      <c r="AR773" s="79" t="str">
        <f>IF(M773="","",IF(M773&lt;=$AR$1,"O","X"))</f>
        <v>X</v>
      </c>
      <c r="AS773" s="79" t="s">
        <v>2</v>
      </c>
      <c r="AT773" s="79" t="str">
        <f>IF(OR(F773="",AI773=""),"",IF(AND((F773&lt;=85),(AI773&gt;=15)),"O","X"))</f>
        <v>O</v>
      </c>
      <c r="AU773" s="79" t="str">
        <f>IF(C773="","",IF(C773&gt;=$AU$1,"O","X"))</f>
        <v>O</v>
      </c>
      <c r="AV773" s="79" t="str">
        <f>IF(AO773="","",IF(AND(AO773="O",AP773="O",AR773="O",AT773="O",AU773="O"),"후보","X"))</f>
        <v>X</v>
      </c>
    </row>
    <row r="774" spans="1:48" s="37" customFormat="1" ht="12" x14ac:dyDescent="0.3">
      <c r="A774" s="74" t="s">
        <v>2264</v>
      </c>
      <c r="B774" s="75" t="s">
        <v>2265</v>
      </c>
      <c r="C774" s="85">
        <v>858</v>
      </c>
      <c r="D774" s="86">
        <v>64.2</v>
      </c>
      <c r="E774" s="87">
        <v>19</v>
      </c>
      <c r="F774" s="86">
        <v>49.4</v>
      </c>
      <c r="G774" s="17">
        <v>15</v>
      </c>
      <c r="H774" s="88">
        <v>232</v>
      </c>
      <c r="I774" s="89">
        <v>83500</v>
      </c>
      <c r="J774" s="89" t="s">
        <v>71</v>
      </c>
      <c r="K774" s="89">
        <v>45000</v>
      </c>
      <c r="L774" s="89" t="s">
        <v>83</v>
      </c>
      <c r="M774" s="90">
        <f>I774-K774</f>
        <v>38500</v>
      </c>
      <c r="N774" s="4">
        <f>IF(ISERROR(K774/I774),"",K774/I774)</f>
        <v>0.53892215568862278</v>
      </c>
      <c r="O774" s="91">
        <f>I774/E774</f>
        <v>4394.7368421052633</v>
      </c>
      <c r="P774" s="91">
        <f>K774/E774</f>
        <v>2368.4210526315787</v>
      </c>
      <c r="Q774" s="79">
        <v>2</v>
      </c>
      <c r="R774" s="79">
        <v>1</v>
      </c>
      <c r="S774" s="79" t="s">
        <v>61</v>
      </c>
      <c r="T774" s="5">
        <v>64</v>
      </c>
      <c r="U774" s="9"/>
      <c r="W774" s="86">
        <f t="shared" si="583"/>
        <v>64.2</v>
      </c>
      <c r="X774" s="87">
        <f t="shared" si="583"/>
        <v>19</v>
      </c>
      <c r="Y774" s="92">
        <f t="shared" si="584"/>
        <v>232</v>
      </c>
      <c r="Z774" s="90">
        <f t="shared" si="584"/>
        <v>83500</v>
      </c>
      <c r="AA774" s="90">
        <f>K774</f>
        <v>45000</v>
      </c>
      <c r="AB774" s="90">
        <f t="shared" si="585"/>
        <v>38500</v>
      </c>
      <c r="AC774" s="4">
        <f t="shared" si="585"/>
        <v>0.53892215568862278</v>
      </c>
      <c r="AD774" s="91">
        <f t="shared" si="585"/>
        <v>4394.7368421052633</v>
      </c>
      <c r="AE774" s="79" t="str">
        <f>S774</f>
        <v>복</v>
      </c>
      <c r="AF774" s="79" t="str">
        <f>Q774&amp;"/"&amp;R774</f>
        <v>2/1</v>
      </c>
      <c r="AH774" s="20" t="str">
        <f t="shared" si="586"/>
        <v>정자동 한솔1단지청구</v>
      </c>
      <c r="AI774" s="87">
        <f t="shared" si="587"/>
        <v>19</v>
      </c>
      <c r="AJ774" s="79" t="str">
        <f>IF(AI774="","",$AJ$2)</f>
        <v>A-</v>
      </c>
      <c r="AK774" s="79" t="s">
        <v>13</v>
      </c>
      <c r="AL774" s="79" t="s">
        <v>62</v>
      </c>
      <c r="AM774" s="79" t="s">
        <v>63</v>
      </c>
      <c r="AN774" s="79" t="str">
        <f>IF(AI774="","",$AN$2)</f>
        <v>C</v>
      </c>
      <c r="AO774" s="79" t="str">
        <f>IF(N774="","",IF(N774&gt;=$AO$1/100,"O","X"))</f>
        <v>X</v>
      </c>
      <c r="AP774" s="79" t="str">
        <f>IF(I774="","",IF(I774&lt;=$AP$1,"O","X"))</f>
        <v>X</v>
      </c>
      <c r="AQ774" s="79" t="str">
        <f>IF(O774="","",IF(O774&lt;=$AQ$1,"O","X"))</f>
        <v>X</v>
      </c>
      <c r="AR774" s="79" t="str">
        <f>IF(M774="","",IF(M774&lt;=$AR$1,"O","X"))</f>
        <v>X</v>
      </c>
      <c r="AS774" s="79" t="s">
        <v>2</v>
      </c>
      <c r="AT774" s="79" t="str">
        <f>IF(OR(F774="",AI774=""),"",IF(AND((F774&lt;=85),(AI774&gt;=15)),"O","X"))</f>
        <v>O</v>
      </c>
      <c r="AU774" s="79" t="str">
        <f>IF(C774="","",IF(C774&gt;=$AU$1,"O","X"))</f>
        <v>O</v>
      </c>
      <c r="AV774" s="79" t="str">
        <f>IF(AO774="","",IF(AND(AO774="O",AP774="O",AR774="O",AT774="O",AU774="O"),"후보","X"))</f>
        <v>X</v>
      </c>
    </row>
    <row r="775" spans="1:48" s="37" customFormat="1" ht="12" x14ac:dyDescent="0.3">
      <c r="A775" s="74" t="s">
        <v>2266</v>
      </c>
      <c r="B775" s="75" t="s">
        <v>2267</v>
      </c>
      <c r="C775" s="85">
        <v>858</v>
      </c>
      <c r="D775" s="86">
        <v>106.1</v>
      </c>
      <c r="E775" s="87">
        <v>32</v>
      </c>
      <c r="F775" s="86">
        <v>85</v>
      </c>
      <c r="G775" s="17">
        <v>26</v>
      </c>
      <c r="H775" s="88">
        <v>392</v>
      </c>
      <c r="I775" s="89">
        <v>126000</v>
      </c>
      <c r="J775" s="89" t="s">
        <v>69</v>
      </c>
      <c r="K775" s="89">
        <v>70000</v>
      </c>
      <c r="L775" s="89" t="s">
        <v>64</v>
      </c>
      <c r="M775" s="90">
        <f>I775-K775</f>
        <v>56000</v>
      </c>
      <c r="N775" s="4">
        <f>IF(ISERROR(K775/I775),"",K775/I775)</f>
        <v>0.55555555555555558</v>
      </c>
      <c r="O775" s="91">
        <f>I775/E775</f>
        <v>3937.5</v>
      </c>
      <c r="P775" s="91">
        <f>K775/E775</f>
        <v>2187.5</v>
      </c>
      <c r="Q775" s="79">
        <v>3</v>
      </c>
      <c r="R775" s="79">
        <v>2</v>
      </c>
      <c r="S775" s="79" t="s">
        <v>72</v>
      </c>
      <c r="T775" s="5">
        <v>106</v>
      </c>
      <c r="U775" s="9"/>
      <c r="W775" s="86">
        <f t="shared" si="583"/>
        <v>106.1</v>
      </c>
      <c r="X775" s="87">
        <f t="shared" si="583"/>
        <v>32</v>
      </c>
      <c r="Y775" s="92">
        <f t="shared" si="584"/>
        <v>392</v>
      </c>
      <c r="Z775" s="90">
        <f t="shared" si="584"/>
        <v>126000</v>
      </c>
      <c r="AA775" s="90">
        <f>K775</f>
        <v>70000</v>
      </c>
      <c r="AB775" s="90">
        <f t="shared" si="585"/>
        <v>56000</v>
      </c>
      <c r="AC775" s="4">
        <f t="shared" si="585"/>
        <v>0.55555555555555558</v>
      </c>
      <c r="AD775" s="91">
        <f t="shared" si="585"/>
        <v>3937.5</v>
      </c>
      <c r="AE775" s="79" t="str">
        <f>S775</f>
        <v>계</v>
      </c>
      <c r="AF775" s="79" t="str">
        <f>Q775&amp;"/"&amp;R775</f>
        <v>3/2</v>
      </c>
      <c r="AH775" s="20" t="str">
        <f t="shared" si="586"/>
        <v>정자동 한솔1단지청구</v>
      </c>
      <c r="AI775" s="87">
        <f t="shared" si="587"/>
        <v>32</v>
      </c>
      <c r="AJ775" s="79" t="str">
        <f>IF(AI775="","",$AJ$2)</f>
        <v>A-</v>
      </c>
      <c r="AK775" s="79" t="s">
        <v>13</v>
      </c>
      <c r="AL775" s="79" t="s">
        <v>62</v>
      </c>
      <c r="AM775" s="79" t="s">
        <v>63</v>
      </c>
      <c r="AN775" s="79" t="str">
        <f>IF(AI775="","",$AN$2)</f>
        <v>C</v>
      </c>
      <c r="AO775" s="79" t="str">
        <f>IF(N775="","",IF(N775&gt;=$AO$1/100,"O","X"))</f>
        <v>X</v>
      </c>
      <c r="AP775" s="79" t="str">
        <f>IF(I775="","",IF(I775&lt;=$AP$1,"O","X"))</f>
        <v>X</v>
      </c>
      <c r="AQ775" s="79" t="str">
        <f>IF(O775="","",IF(O775&lt;=$AQ$1,"O","X"))</f>
        <v>X</v>
      </c>
      <c r="AR775" s="79" t="str">
        <f>IF(M775="","",IF(M775&lt;=$AR$1,"O","X"))</f>
        <v>X</v>
      </c>
      <c r="AS775" s="79" t="s">
        <v>2</v>
      </c>
      <c r="AT775" s="79" t="str">
        <f>IF(OR(F775="",AI775=""),"",IF(AND((F775&lt;=85),(AI775&gt;=15)),"O","X"))</f>
        <v>O</v>
      </c>
      <c r="AU775" s="79" t="str">
        <f>IF(C775="","",IF(C775&gt;=$AU$1,"O","X"))</f>
        <v>O</v>
      </c>
      <c r="AV775" s="79" t="str">
        <f>IF(AO775="","",IF(AND(AO775="O",AP775="O",AR775="O",AT775="O",AU775="O"),"후보","X"))</f>
        <v>X</v>
      </c>
    </row>
    <row r="776" spans="1:48" s="37" customFormat="1" ht="12" x14ac:dyDescent="0.3">
      <c r="A776" s="74" t="s">
        <v>1860</v>
      </c>
      <c r="B776" s="75" t="s">
        <v>1851</v>
      </c>
      <c r="C776" s="85">
        <v>858</v>
      </c>
      <c r="D776" s="86">
        <v>122.7</v>
      </c>
      <c r="E776" s="87">
        <v>37</v>
      </c>
      <c r="F776" s="86">
        <v>102</v>
      </c>
      <c r="G776" s="17">
        <v>31</v>
      </c>
      <c r="H776" s="88">
        <v>156</v>
      </c>
      <c r="I776" s="89">
        <v>143000</v>
      </c>
      <c r="J776" s="89" t="s">
        <v>69</v>
      </c>
      <c r="K776" s="89">
        <v>80000</v>
      </c>
      <c r="L776" s="89" t="s">
        <v>84</v>
      </c>
      <c r="M776" s="90">
        <f>I776-K776</f>
        <v>63000</v>
      </c>
      <c r="N776" s="4">
        <f>IF(ISERROR(K776/I776),"",K776/I776)</f>
        <v>0.55944055944055948</v>
      </c>
      <c r="O776" s="91">
        <f>I776/E776</f>
        <v>3864.864864864865</v>
      </c>
      <c r="P776" s="91">
        <f>K776/E776</f>
        <v>2162.1621621621621</v>
      </c>
      <c r="Q776" s="79">
        <v>3</v>
      </c>
      <c r="R776" s="79">
        <v>2</v>
      </c>
      <c r="S776" s="79" t="s">
        <v>72</v>
      </c>
      <c r="T776" s="5">
        <v>122</v>
      </c>
      <c r="U776" s="9"/>
      <c r="W776" s="86">
        <f t="shared" si="583"/>
        <v>122.7</v>
      </c>
      <c r="X776" s="87">
        <f t="shared" si="583"/>
        <v>37</v>
      </c>
      <c r="Y776" s="92">
        <f t="shared" si="584"/>
        <v>156</v>
      </c>
      <c r="Z776" s="90">
        <f t="shared" si="584"/>
        <v>143000</v>
      </c>
      <c r="AA776" s="90">
        <f>K776</f>
        <v>80000</v>
      </c>
      <c r="AB776" s="90">
        <f t="shared" si="585"/>
        <v>63000</v>
      </c>
      <c r="AC776" s="4">
        <f t="shared" si="585"/>
        <v>0.55944055944055948</v>
      </c>
      <c r="AD776" s="91">
        <f t="shared" si="585"/>
        <v>3864.864864864865</v>
      </c>
      <c r="AE776" s="79" t="str">
        <f>S776</f>
        <v>계</v>
      </c>
      <c r="AF776" s="79" t="str">
        <f>Q776&amp;"/"&amp;R776</f>
        <v>3/2</v>
      </c>
      <c r="AH776" s="20" t="str">
        <f t="shared" si="586"/>
        <v>정자동 한솔1단지청구</v>
      </c>
      <c r="AI776" s="87">
        <f t="shared" si="587"/>
        <v>37</v>
      </c>
      <c r="AJ776" s="79" t="str">
        <f>IF(AI776="","",$AJ$2)</f>
        <v>A-</v>
      </c>
      <c r="AK776" s="79" t="s">
        <v>13</v>
      </c>
      <c r="AL776" s="79" t="s">
        <v>62</v>
      </c>
      <c r="AM776" s="79" t="s">
        <v>63</v>
      </c>
      <c r="AN776" s="79" t="str">
        <f>IF(AI776="","",$AN$2)</f>
        <v>C</v>
      </c>
      <c r="AO776" s="79" t="str">
        <f>IF(N776="","",IF(N776&gt;=$AO$1/100,"O","X"))</f>
        <v>X</v>
      </c>
      <c r="AP776" s="79" t="str">
        <f>IF(I776="","",IF(I776&lt;=$AP$1,"O","X"))</f>
        <v>X</v>
      </c>
      <c r="AQ776" s="79" t="str">
        <f>IF(O776="","",IF(O776&lt;=$AQ$1,"O","X"))</f>
        <v>X</v>
      </c>
      <c r="AR776" s="79" t="str">
        <f>IF(M776="","",IF(M776&lt;=$AR$1,"O","X"))</f>
        <v>X</v>
      </c>
      <c r="AS776" s="79" t="s">
        <v>2</v>
      </c>
      <c r="AT776" s="79" t="str">
        <f>IF(OR(F776="",AI776=""),"",IF(AND((F776&lt;=85),(AI776&gt;=15)),"O","X"))</f>
        <v>X</v>
      </c>
      <c r="AU776" s="79" t="str">
        <f>IF(C776="","",IF(C776&gt;=$AU$1,"O","X"))</f>
        <v>O</v>
      </c>
      <c r="AV776" s="79" t="str">
        <f>IF(AO776="","",IF(AND(AO776="O",AP776="O",AR776="O",AT776="O",AU776="O"),"후보","X"))</f>
        <v>X</v>
      </c>
    </row>
    <row r="777" spans="1:48" s="37" customFormat="1" ht="12" x14ac:dyDescent="0.3">
      <c r="A777" s="74" t="s">
        <v>2268</v>
      </c>
      <c r="B777" s="75" t="s">
        <v>1851</v>
      </c>
      <c r="C777" s="85">
        <v>858</v>
      </c>
      <c r="D777" s="86">
        <v>160</v>
      </c>
      <c r="E777" s="87">
        <v>48</v>
      </c>
      <c r="F777" s="86">
        <v>135</v>
      </c>
      <c r="G777" s="17">
        <v>41</v>
      </c>
      <c r="H777" s="88">
        <v>78</v>
      </c>
      <c r="I777" s="89"/>
      <c r="J777" s="89"/>
      <c r="K777" s="89"/>
      <c r="L777" s="89"/>
      <c r="M777" s="90">
        <f>I777-K777</f>
        <v>0</v>
      </c>
      <c r="N777" s="4" t="str">
        <f>IF(ISERROR(K777/I777),"",K777/I777)</f>
        <v/>
      </c>
      <c r="O777" s="91">
        <f>I777/E777</f>
        <v>0</v>
      </c>
      <c r="P777" s="91">
        <f>K777/E777</f>
        <v>0</v>
      </c>
      <c r="Q777" s="79">
        <v>5</v>
      </c>
      <c r="R777" s="79">
        <v>2</v>
      </c>
      <c r="S777" s="79" t="s">
        <v>72</v>
      </c>
      <c r="T777" s="5">
        <v>159</v>
      </c>
      <c r="U777" s="9"/>
      <c r="W777" s="86">
        <f t="shared" si="583"/>
        <v>160</v>
      </c>
      <c r="X777" s="87">
        <f t="shared" si="583"/>
        <v>48</v>
      </c>
      <c r="Y777" s="92">
        <f t="shared" si="584"/>
        <v>78</v>
      </c>
      <c r="Z777" s="90">
        <f t="shared" si="584"/>
        <v>0</v>
      </c>
      <c r="AA777" s="90">
        <f>K777</f>
        <v>0</v>
      </c>
      <c r="AB777" s="90">
        <f t="shared" si="585"/>
        <v>0</v>
      </c>
      <c r="AC777" s="4" t="str">
        <f t="shared" si="585"/>
        <v/>
      </c>
      <c r="AD777" s="91">
        <f t="shared" si="585"/>
        <v>0</v>
      </c>
      <c r="AE777" s="79" t="str">
        <f>S777</f>
        <v>계</v>
      </c>
      <c r="AF777" s="79" t="str">
        <f>Q777&amp;"/"&amp;R777</f>
        <v>5/2</v>
      </c>
      <c r="AH777" s="20" t="str">
        <f t="shared" si="586"/>
        <v>정자동 한솔1단지청구</v>
      </c>
      <c r="AI777" s="87">
        <f t="shared" si="587"/>
        <v>48</v>
      </c>
      <c r="AJ777" s="79" t="str">
        <f>IF(AI777="","",$AJ$2)</f>
        <v>A-</v>
      </c>
      <c r="AK777" s="79" t="s">
        <v>13</v>
      </c>
      <c r="AL777" s="79" t="s">
        <v>62</v>
      </c>
      <c r="AM777" s="79" t="s">
        <v>63</v>
      </c>
      <c r="AN777" s="79" t="str">
        <f>IF(AI777="","",$AN$2)</f>
        <v>C</v>
      </c>
      <c r="AO777" s="79" t="str">
        <f>IF(N777="","",IF(N777&gt;=$AO$1/100,"O","X"))</f>
        <v/>
      </c>
      <c r="AP777" s="79" t="str">
        <f>IF(I777="","",IF(I777&lt;=$AP$1,"O","X"))</f>
        <v/>
      </c>
      <c r="AQ777" s="79" t="str">
        <f>IF(O777="","",IF(O777&lt;=$AQ$1,"O","X"))</f>
        <v>O</v>
      </c>
      <c r="AR777" s="79" t="str">
        <f>IF(M777="","",IF(M777&lt;=$AR$1,"O","X"))</f>
        <v>O</v>
      </c>
      <c r="AS777" s="79" t="s">
        <v>2</v>
      </c>
      <c r="AT777" s="79" t="str">
        <f>IF(OR(F777="",AI777=""),"",IF(AND((F777&lt;=85),(AI777&gt;=15)),"O","X"))</f>
        <v>X</v>
      </c>
      <c r="AU777" s="79" t="str">
        <f>IF(C777="","",IF(C777&gt;=$AU$1,"O","X"))</f>
        <v>O</v>
      </c>
      <c r="AV777" s="79" t="str">
        <f>IF(AO777="","",IF(AND(AO777="O",AP777="O",AR777="O",AT777="O",AU777="O"),"후보","X"))</f>
        <v/>
      </c>
    </row>
    <row r="778" spans="1:48" s="37" customFormat="1" ht="12" x14ac:dyDescent="0.3">
      <c r="A778" s="74" t="s">
        <v>2269</v>
      </c>
      <c r="B778" s="75" t="s">
        <v>2270</v>
      </c>
      <c r="C778" s="85">
        <v>344</v>
      </c>
      <c r="D778" s="86">
        <v>103.4</v>
      </c>
      <c r="E778" s="87">
        <v>31</v>
      </c>
      <c r="F778" s="86">
        <v>80.099999999999994</v>
      </c>
      <c r="G778" s="17">
        <v>24</v>
      </c>
      <c r="H778" s="88">
        <v>24</v>
      </c>
      <c r="I778" s="89"/>
      <c r="J778" s="89"/>
      <c r="K778" s="89"/>
      <c r="L778" s="89"/>
      <c r="M778" s="90">
        <f t="shared" ref="M778:M783" si="588">I778-K778</f>
        <v>0</v>
      </c>
      <c r="N778" s="4" t="str">
        <f t="shared" ref="N778:N783" si="589">IF(ISERROR(K778/I778),"",K778/I778)</f>
        <v/>
      </c>
      <c r="O778" s="91">
        <f t="shared" ref="O778:O783" si="590">I778/E778</f>
        <v>0</v>
      </c>
      <c r="P778" s="91">
        <f t="shared" ref="P778:P783" si="591">K778/E778</f>
        <v>0</v>
      </c>
      <c r="Q778" s="79">
        <v>3</v>
      </c>
      <c r="R778" s="79">
        <v>2</v>
      </c>
      <c r="S778" s="79" t="s">
        <v>72</v>
      </c>
      <c r="T778" s="5">
        <v>103</v>
      </c>
      <c r="U778" s="9"/>
      <c r="W778" s="86">
        <f t="shared" si="583"/>
        <v>103.4</v>
      </c>
      <c r="X778" s="87">
        <f t="shared" si="583"/>
        <v>31</v>
      </c>
      <c r="Y778" s="92">
        <f t="shared" si="584"/>
        <v>24</v>
      </c>
      <c r="Z778" s="90">
        <f t="shared" si="584"/>
        <v>0</v>
      </c>
      <c r="AA778" s="90">
        <f t="shared" ref="AA778:AA783" si="592">K778</f>
        <v>0</v>
      </c>
      <c r="AB778" s="90">
        <f t="shared" si="585"/>
        <v>0</v>
      </c>
      <c r="AC778" s="4" t="str">
        <f t="shared" si="585"/>
        <v/>
      </c>
      <c r="AD778" s="91">
        <f t="shared" si="585"/>
        <v>0</v>
      </c>
      <c r="AE778" s="79" t="str">
        <f t="shared" ref="AE778:AE783" si="593">S778</f>
        <v>계</v>
      </c>
      <c r="AF778" s="79" t="str">
        <f t="shared" ref="AF778:AF783" si="594">Q778&amp;"/"&amp;R778</f>
        <v>3/2</v>
      </c>
      <c r="AH778" s="20" t="str">
        <f t="shared" si="586"/>
        <v>정자동 동양파라곤</v>
      </c>
      <c r="AI778" s="87">
        <f t="shared" si="587"/>
        <v>31</v>
      </c>
      <c r="AJ778" s="79" t="str">
        <f t="shared" ref="AJ778:AJ783" si="595">IF(AI778="","",$AJ$2)</f>
        <v>A-</v>
      </c>
      <c r="AK778" s="79" t="s">
        <v>13</v>
      </c>
      <c r="AL778" s="79" t="s">
        <v>62</v>
      </c>
      <c r="AM778" s="79" t="s">
        <v>63</v>
      </c>
      <c r="AN778" s="79" t="str">
        <f t="shared" ref="AN778:AN783" si="596">IF(AI778="","",$AN$2)</f>
        <v>C</v>
      </c>
      <c r="AO778" s="79" t="str">
        <f t="shared" ref="AO778:AO783" si="597">IF(N778="","",IF(N778&gt;=$AO$1/100,"O","X"))</f>
        <v/>
      </c>
      <c r="AP778" s="79" t="str">
        <f t="shared" ref="AP778:AP783" si="598">IF(I778="","",IF(I778&lt;=$AP$1,"O","X"))</f>
        <v/>
      </c>
      <c r="AQ778" s="79" t="str">
        <f t="shared" ref="AQ778:AQ783" si="599">IF(O778="","",IF(O778&lt;=$AQ$1,"O","X"))</f>
        <v>O</v>
      </c>
      <c r="AR778" s="79" t="str">
        <f t="shared" ref="AR778:AR783" si="600">IF(M778="","",IF(M778&lt;=$AR$1,"O","X"))</f>
        <v>O</v>
      </c>
      <c r="AS778" s="79" t="s">
        <v>2</v>
      </c>
      <c r="AT778" s="79" t="str">
        <f t="shared" ref="AT778:AT783" si="601">IF(OR(F778="",AI778=""),"",IF(AND((F778&lt;=85),(AI778&gt;=15)),"O","X"))</f>
        <v>O</v>
      </c>
      <c r="AU778" s="79" t="str">
        <f t="shared" ref="AU778:AU783" si="602">IF(C778="","",IF(C778&gt;=$AU$1,"O","X"))</f>
        <v>O</v>
      </c>
      <c r="AV778" s="79" t="str">
        <f t="shared" ref="AV778:AV783" si="603">IF(AO778="","",IF(AND(AO778="O",AP778="O",AR778="O",AT778="O",AU778="O"),"후보","X"))</f>
        <v/>
      </c>
    </row>
    <row r="779" spans="1:48" s="37" customFormat="1" ht="12" x14ac:dyDescent="0.3">
      <c r="A779" s="74" t="s">
        <v>1861</v>
      </c>
      <c r="B779" s="75" t="s">
        <v>2270</v>
      </c>
      <c r="C779" s="85">
        <v>344</v>
      </c>
      <c r="D779" s="86">
        <v>109.8</v>
      </c>
      <c r="E779" s="87">
        <v>33</v>
      </c>
      <c r="F779" s="86">
        <v>85</v>
      </c>
      <c r="G779" s="17">
        <v>26</v>
      </c>
      <c r="H779" s="88">
        <v>24</v>
      </c>
      <c r="I779" s="89"/>
      <c r="J779" s="89"/>
      <c r="K779" s="89"/>
      <c r="L779" s="89"/>
      <c r="M779" s="90">
        <f t="shared" si="588"/>
        <v>0</v>
      </c>
      <c r="N779" s="4" t="str">
        <f t="shared" si="589"/>
        <v/>
      </c>
      <c r="O779" s="91">
        <f t="shared" si="590"/>
        <v>0</v>
      </c>
      <c r="P779" s="91">
        <f t="shared" si="591"/>
        <v>0</v>
      </c>
      <c r="Q779" s="79">
        <v>3</v>
      </c>
      <c r="R779" s="79">
        <v>2</v>
      </c>
      <c r="S779" s="79" t="s">
        <v>72</v>
      </c>
      <c r="T779" s="5">
        <v>109</v>
      </c>
      <c r="U779" s="9"/>
      <c r="W779" s="86">
        <f t="shared" si="583"/>
        <v>109.8</v>
      </c>
      <c r="X779" s="87">
        <f t="shared" si="583"/>
        <v>33</v>
      </c>
      <c r="Y779" s="92">
        <f t="shared" si="584"/>
        <v>24</v>
      </c>
      <c r="Z779" s="90">
        <f t="shared" si="584"/>
        <v>0</v>
      </c>
      <c r="AA779" s="90">
        <f t="shared" si="592"/>
        <v>0</v>
      </c>
      <c r="AB779" s="90">
        <f t="shared" si="585"/>
        <v>0</v>
      </c>
      <c r="AC779" s="4" t="str">
        <f t="shared" si="585"/>
        <v/>
      </c>
      <c r="AD779" s="91">
        <f t="shared" si="585"/>
        <v>0</v>
      </c>
      <c r="AE779" s="79" t="str">
        <f t="shared" si="593"/>
        <v>계</v>
      </c>
      <c r="AF779" s="79" t="str">
        <f t="shared" si="594"/>
        <v>3/2</v>
      </c>
      <c r="AH779" s="20" t="str">
        <f t="shared" si="586"/>
        <v>정자동 동양파라곤</v>
      </c>
      <c r="AI779" s="87">
        <f t="shared" si="587"/>
        <v>33</v>
      </c>
      <c r="AJ779" s="79" t="str">
        <f t="shared" si="595"/>
        <v>A-</v>
      </c>
      <c r="AK779" s="79" t="s">
        <v>13</v>
      </c>
      <c r="AL779" s="79" t="s">
        <v>62</v>
      </c>
      <c r="AM779" s="79" t="s">
        <v>63</v>
      </c>
      <c r="AN779" s="79" t="str">
        <f t="shared" si="596"/>
        <v>C</v>
      </c>
      <c r="AO779" s="79" t="str">
        <f t="shared" si="597"/>
        <v/>
      </c>
      <c r="AP779" s="79" t="str">
        <f t="shared" si="598"/>
        <v/>
      </c>
      <c r="AQ779" s="79" t="str">
        <f t="shared" si="599"/>
        <v>O</v>
      </c>
      <c r="AR779" s="79" t="str">
        <f t="shared" si="600"/>
        <v>O</v>
      </c>
      <c r="AS779" s="79" t="s">
        <v>2</v>
      </c>
      <c r="AT779" s="79" t="str">
        <f t="shared" si="601"/>
        <v>O</v>
      </c>
      <c r="AU779" s="79" t="str">
        <f t="shared" si="602"/>
        <v>O</v>
      </c>
      <c r="AV779" s="79" t="str">
        <f t="shared" si="603"/>
        <v/>
      </c>
    </row>
    <row r="780" spans="1:48" s="37" customFormat="1" ht="12" x14ac:dyDescent="0.3">
      <c r="A780" s="74" t="s">
        <v>2271</v>
      </c>
      <c r="B780" s="75" t="s">
        <v>2272</v>
      </c>
      <c r="C780" s="85">
        <v>344</v>
      </c>
      <c r="D780" s="86">
        <v>158.30000000000001</v>
      </c>
      <c r="E780" s="87">
        <v>48</v>
      </c>
      <c r="F780" s="86">
        <v>140.19999999999999</v>
      </c>
      <c r="G780" s="17">
        <v>42</v>
      </c>
      <c r="H780" s="88">
        <v>12</v>
      </c>
      <c r="I780" s="89"/>
      <c r="J780" s="89"/>
      <c r="K780" s="89"/>
      <c r="L780" s="89"/>
      <c r="M780" s="90">
        <f t="shared" si="588"/>
        <v>0</v>
      </c>
      <c r="N780" s="4" t="str">
        <f t="shared" si="589"/>
        <v/>
      </c>
      <c r="O780" s="91">
        <f t="shared" si="590"/>
        <v>0</v>
      </c>
      <c r="P780" s="91">
        <f t="shared" si="591"/>
        <v>0</v>
      </c>
      <c r="Q780" s="79">
        <v>4</v>
      </c>
      <c r="R780" s="79">
        <v>2</v>
      </c>
      <c r="S780" s="79" t="s">
        <v>72</v>
      </c>
      <c r="T780" s="5">
        <v>158</v>
      </c>
      <c r="U780" s="9"/>
      <c r="W780" s="86">
        <f t="shared" si="583"/>
        <v>158.30000000000001</v>
      </c>
      <c r="X780" s="87">
        <f t="shared" si="583"/>
        <v>48</v>
      </c>
      <c r="Y780" s="92">
        <f t="shared" si="584"/>
        <v>12</v>
      </c>
      <c r="Z780" s="90">
        <f t="shared" si="584"/>
        <v>0</v>
      </c>
      <c r="AA780" s="90">
        <f t="shared" si="592"/>
        <v>0</v>
      </c>
      <c r="AB780" s="90">
        <f t="shared" si="585"/>
        <v>0</v>
      </c>
      <c r="AC780" s="4" t="str">
        <f t="shared" si="585"/>
        <v/>
      </c>
      <c r="AD780" s="91">
        <f t="shared" si="585"/>
        <v>0</v>
      </c>
      <c r="AE780" s="79" t="str">
        <f t="shared" si="593"/>
        <v>계</v>
      </c>
      <c r="AF780" s="79" t="str">
        <f t="shared" si="594"/>
        <v>4/2</v>
      </c>
      <c r="AH780" s="20" t="str">
        <f t="shared" si="586"/>
        <v>정자동 동양파라곤</v>
      </c>
      <c r="AI780" s="87">
        <f t="shared" si="587"/>
        <v>48</v>
      </c>
      <c r="AJ780" s="79" t="str">
        <f t="shared" si="595"/>
        <v>A-</v>
      </c>
      <c r="AK780" s="79" t="s">
        <v>13</v>
      </c>
      <c r="AL780" s="79" t="s">
        <v>62</v>
      </c>
      <c r="AM780" s="79" t="s">
        <v>63</v>
      </c>
      <c r="AN780" s="79" t="str">
        <f t="shared" si="596"/>
        <v>C</v>
      </c>
      <c r="AO780" s="79" t="str">
        <f t="shared" si="597"/>
        <v/>
      </c>
      <c r="AP780" s="79" t="str">
        <f t="shared" si="598"/>
        <v/>
      </c>
      <c r="AQ780" s="79" t="str">
        <f t="shared" si="599"/>
        <v>O</v>
      </c>
      <c r="AR780" s="79" t="str">
        <f t="shared" si="600"/>
        <v>O</v>
      </c>
      <c r="AS780" s="79" t="s">
        <v>2</v>
      </c>
      <c r="AT780" s="79" t="str">
        <f t="shared" si="601"/>
        <v>X</v>
      </c>
      <c r="AU780" s="79" t="str">
        <f t="shared" si="602"/>
        <v>O</v>
      </c>
      <c r="AV780" s="79" t="str">
        <f t="shared" si="603"/>
        <v/>
      </c>
    </row>
    <row r="781" spans="1:48" s="37" customFormat="1" ht="12" x14ac:dyDescent="0.3">
      <c r="A781" s="74" t="s">
        <v>1861</v>
      </c>
      <c r="B781" s="75" t="s">
        <v>2272</v>
      </c>
      <c r="C781" s="85">
        <v>344</v>
      </c>
      <c r="D781" s="86">
        <v>165</v>
      </c>
      <c r="E781" s="87">
        <v>50</v>
      </c>
      <c r="F781" s="86">
        <v>146.4</v>
      </c>
      <c r="G781" s="17">
        <v>44</v>
      </c>
      <c r="H781" s="88">
        <v>160</v>
      </c>
      <c r="I781" s="89"/>
      <c r="J781" s="89"/>
      <c r="K781" s="89"/>
      <c r="L781" s="89"/>
      <c r="M781" s="90">
        <f t="shared" si="588"/>
        <v>0</v>
      </c>
      <c r="N781" s="4" t="str">
        <f t="shared" si="589"/>
        <v/>
      </c>
      <c r="O781" s="91">
        <f t="shared" si="590"/>
        <v>0</v>
      </c>
      <c r="P781" s="91">
        <f t="shared" si="591"/>
        <v>0</v>
      </c>
      <c r="Q781" s="79">
        <v>4</v>
      </c>
      <c r="R781" s="79">
        <v>2</v>
      </c>
      <c r="S781" s="79" t="s">
        <v>72</v>
      </c>
      <c r="T781" s="5">
        <v>164</v>
      </c>
      <c r="U781" s="9"/>
      <c r="W781" s="86">
        <f t="shared" si="583"/>
        <v>165</v>
      </c>
      <c r="X781" s="87">
        <f t="shared" si="583"/>
        <v>50</v>
      </c>
      <c r="Y781" s="92">
        <f t="shared" si="584"/>
        <v>160</v>
      </c>
      <c r="Z781" s="90">
        <f t="shared" si="584"/>
        <v>0</v>
      </c>
      <c r="AA781" s="90">
        <f t="shared" si="592"/>
        <v>0</v>
      </c>
      <c r="AB781" s="90">
        <f t="shared" si="585"/>
        <v>0</v>
      </c>
      <c r="AC781" s="4" t="str">
        <f t="shared" si="585"/>
        <v/>
      </c>
      <c r="AD781" s="91">
        <f t="shared" si="585"/>
        <v>0</v>
      </c>
      <c r="AE781" s="79" t="str">
        <f t="shared" si="593"/>
        <v>계</v>
      </c>
      <c r="AF781" s="79" t="str">
        <f t="shared" si="594"/>
        <v>4/2</v>
      </c>
      <c r="AH781" s="20" t="str">
        <f t="shared" si="586"/>
        <v>정자동 동양파라곤</v>
      </c>
      <c r="AI781" s="87">
        <f t="shared" si="587"/>
        <v>50</v>
      </c>
      <c r="AJ781" s="79" t="str">
        <f t="shared" si="595"/>
        <v>A-</v>
      </c>
      <c r="AK781" s="79" t="s">
        <v>13</v>
      </c>
      <c r="AL781" s="79" t="s">
        <v>62</v>
      </c>
      <c r="AM781" s="79" t="s">
        <v>63</v>
      </c>
      <c r="AN781" s="79" t="str">
        <f t="shared" si="596"/>
        <v>C</v>
      </c>
      <c r="AO781" s="79" t="str">
        <f t="shared" si="597"/>
        <v/>
      </c>
      <c r="AP781" s="79" t="str">
        <f t="shared" si="598"/>
        <v/>
      </c>
      <c r="AQ781" s="79" t="str">
        <f t="shared" si="599"/>
        <v>O</v>
      </c>
      <c r="AR781" s="79" t="str">
        <f t="shared" si="600"/>
        <v>O</v>
      </c>
      <c r="AS781" s="79" t="s">
        <v>2</v>
      </c>
      <c r="AT781" s="79" t="str">
        <f t="shared" si="601"/>
        <v>X</v>
      </c>
      <c r="AU781" s="79" t="str">
        <f t="shared" si="602"/>
        <v>O</v>
      </c>
      <c r="AV781" s="79" t="str">
        <f t="shared" si="603"/>
        <v/>
      </c>
    </row>
    <row r="782" spans="1:48" s="37" customFormat="1" ht="12" x14ac:dyDescent="0.3">
      <c r="A782" s="74" t="s">
        <v>2271</v>
      </c>
      <c r="B782" s="75" t="s">
        <v>2272</v>
      </c>
      <c r="C782" s="85">
        <v>344</v>
      </c>
      <c r="D782" s="86">
        <v>187.5</v>
      </c>
      <c r="E782" s="87">
        <v>57</v>
      </c>
      <c r="F782" s="86">
        <v>166.4</v>
      </c>
      <c r="G782" s="17">
        <v>50</v>
      </c>
      <c r="H782" s="88">
        <v>112</v>
      </c>
      <c r="I782" s="89"/>
      <c r="J782" s="89"/>
      <c r="K782" s="89"/>
      <c r="L782" s="89"/>
      <c r="M782" s="90">
        <f t="shared" si="588"/>
        <v>0</v>
      </c>
      <c r="N782" s="4" t="str">
        <f t="shared" si="589"/>
        <v/>
      </c>
      <c r="O782" s="91">
        <f t="shared" si="590"/>
        <v>0</v>
      </c>
      <c r="P782" s="91">
        <f t="shared" si="591"/>
        <v>0</v>
      </c>
      <c r="Q782" s="79">
        <v>4</v>
      </c>
      <c r="R782" s="79">
        <v>2</v>
      </c>
      <c r="S782" s="79" t="s">
        <v>72</v>
      </c>
      <c r="T782" s="5">
        <v>187</v>
      </c>
      <c r="U782" s="9"/>
      <c r="W782" s="86">
        <f t="shared" ref="W782:X797" si="604">D782</f>
        <v>187.5</v>
      </c>
      <c r="X782" s="87">
        <f t="shared" si="604"/>
        <v>57</v>
      </c>
      <c r="Y782" s="92">
        <f t="shared" ref="Y782:Z797" si="605">H782</f>
        <v>112</v>
      </c>
      <c r="Z782" s="90">
        <f t="shared" si="605"/>
        <v>0</v>
      </c>
      <c r="AA782" s="90">
        <f t="shared" si="592"/>
        <v>0</v>
      </c>
      <c r="AB782" s="90">
        <f t="shared" si="585"/>
        <v>0</v>
      </c>
      <c r="AC782" s="4" t="str">
        <f t="shared" si="585"/>
        <v/>
      </c>
      <c r="AD782" s="91">
        <f t="shared" si="585"/>
        <v>0</v>
      </c>
      <c r="AE782" s="79" t="str">
        <f t="shared" si="593"/>
        <v>계</v>
      </c>
      <c r="AF782" s="79" t="str">
        <f t="shared" si="594"/>
        <v>4/2</v>
      </c>
      <c r="AH782" s="20" t="str">
        <f t="shared" si="586"/>
        <v>정자동 동양파라곤</v>
      </c>
      <c r="AI782" s="87">
        <f t="shared" si="587"/>
        <v>57</v>
      </c>
      <c r="AJ782" s="79" t="str">
        <f t="shared" si="595"/>
        <v>A-</v>
      </c>
      <c r="AK782" s="79" t="s">
        <v>13</v>
      </c>
      <c r="AL782" s="79" t="s">
        <v>62</v>
      </c>
      <c r="AM782" s="79" t="s">
        <v>63</v>
      </c>
      <c r="AN782" s="79" t="str">
        <f t="shared" si="596"/>
        <v>C</v>
      </c>
      <c r="AO782" s="79" t="str">
        <f t="shared" si="597"/>
        <v/>
      </c>
      <c r="AP782" s="79" t="str">
        <f t="shared" si="598"/>
        <v/>
      </c>
      <c r="AQ782" s="79" t="str">
        <f t="shared" si="599"/>
        <v>O</v>
      </c>
      <c r="AR782" s="79" t="str">
        <f t="shared" si="600"/>
        <v>O</v>
      </c>
      <c r="AS782" s="79" t="s">
        <v>2</v>
      </c>
      <c r="AT782" s="79" t="str">
        <f t="shared" si="601"/>
        <v>X</v>
      </c>
      <c r="AU782" s="79" t="str">
        <f t="shared" si="602"/>
        <v>O</v>
      </c>
      <c r="AV782" s="79" t="str">
        <f t="shared" si="603"/>
        <v/>
      </c>
    </row>
    <row r="783" spans="1:48" s="37" customFormat="1" ht="12" x14ac:dyDescent="0.3">
      <c r="A783" s="74" t="s">
        <v>2271</v>
      </c>
      <c r="B783" s="75" t="s">
        <v>1742</v>
      </c>
      <c r="C783" s="85">
        <v>344</v>
      </c>
      <c r="D783" s="86">
        <v>218.7</v>
      </c>
      <c r="E783" s="87">
        <v>66</v>
      </c>
      <c r="F783" s="86">
        <v>193.8</v>
      </c>
      <c r="G783" s="17">
        <v>59</v>
      </c>
      <c r="H783" s="88">
        <v>12</v>
      </c>
      <c r="I783" s="89"/>
      <c r="J783" s="89"/>
      <c r="K783" s="89"/>
      <c r="L783" s="89"/>
      <c r="M783" s="90">
        <f t="shared" si="588"/>
        <v>0</v>
      </c>
      <c r="N783" s="4" t="str">
        <f t="shared" si="589"/>
        <v/>
      </c>
      <c r="O783" s="91">
        <f t="shared" si="590"/>
        <v>0</v>
      </c>
      <c r="P783" s="91">
        <f t="shared" si="591"/>
        <v>0</v>
      </c>
      <c r="Q783" s="79">
        <v>4</v>
      </c>
      <c r="R783" s="79">
        <v>3</v>
      </c>
      <c r="S783" s="79" t="s">
        <v>72</v>
      </c>
      <c r="T783" s="5">
        <v>218</v>
      </c>
      <c r="U783" s="9"/>
      <c r="W783" s="86">
        <f t="shared" si="604"/>
        <v>218.7</v>
      </c>
      <c r="X783" s="87">
        <f t="shared" si="604"/>
        <v>66</v>
      </c>
      <c r="Y783" s="92">
        <f t="shared" si="605"/>
        <v>12</v>
      </c>
      <c r="Z783" s="90">
        <f t="shared" si="605"/>
        <v>0</v>
      </c>
      <c r="AA783" s="90">
        <f t="shared" si="592"/>
        <v>0</v>
      </c>
      <c r="AB783" s="90">
        <f t="shared" si="585"/>
        <v>0</v>
      </c>
      <c r="AC783" s="4" t="str">
        <f t="shared" si="585"/>
        <v/>
      </c>
      <c r="AD783" s="91">
        <f t="shared" si="585"/>
        <v>0</v>
      </c>
      <c r="AE783" s="79" t="str">
        <f t="shared" si="593"/>
        <v>계</v>
      </c>
      <c r="AF783" s="79" t="str">
        <f t="shared" si="594"/>
        <v>4/3</v>
      </c>
      <c r="AH783" s="20" t="str">
        <f t="shared" si="586"/>
        <v>정자동 동양파라곤</v>
      </c>
      <c r="AI783" s="87">
        <f t="shared" si="587"/>
        <v>66</v>
      </c>
      <c r="AJ783" s="79" t="str">
        <f t="shared" si="595"/>
        <v>A-</v>
      </c>
      <c r="AK783" s="79" t="s">
        <v>13</v>
      </c>
      <c r="AL783" s="79" t="s">
        <v>62</v>
      </c>
      <c r="AM783" s="79" t="s">
        <v>63</v>
      </c>
      <c r="AN783" s="79" t="str">
        <f t="shared" si="596"/>
        <v>C</v>
      </c>
      <c r="AO783" s="79" t="str">
        <f t="shared" si="597"/>
        <v/>
      </c>
      <c r="AP783" s="79" t="str">
        <f t="shared" si="598"/>
        <v/>
      </c>
      <c r="AQ783" s="79" t="str">
        <f t="shared" si="599"/>
        <v>O</v>
      </c>
      <c r="AR783" s="79" t="str">
        <f t="shared" si="600"/>
        <v>O</v>
      </c>
      <c r="AS783" s="79" t="s">
        <v>2</v>
      </c>
      <c r="AT783" s="79" t="str">
        <f t="shared" si="601"/>
        <v>X</v>
      </c>
      <c r="AU783" s="79" t="str">
        <f t="shared" si="602"/>
        <v>O</v>
      </c>
      <c r="AV783" s="79" t="str">
        <f t="shared" si="603"/>
        <v/>
      </c>
    </row>
    <row r="784" spans="1:48" s="37" customFormat="1" ht="12" x14ac:dyDescent="0.3">
      <c r="A784" s="74" t="s">
        <v>2273</v>
      </c>
      <c r="B784" s="75" t="s">
        <v>2274</v>
      </c>
      <c r="C784" s="85">
        <v>770</v>
      </c>
      <c r="D784" s="86">
        <v>84.6</v>
      </c>
      <c r="E784" s="87">
        <v>26</v>
      </c>
      <c r="F784" s="86">
        <v>58.7</v>
      </c>
      <c r="G784" s="17">
        <v>18</v>
      </c>
      <c r="H784" s="88">
        <v>358</v>
      </c>
      <c r="I784" s="89"/>
      <c r="J784" s="89"/>
      <c r="K784" s="89"/>
      <c r="L784" s="89"/>
      <c r="M784" s="90">
        <f>I784-K784</f>
        <v>0</v>
      </c>
      <c r="N784" s="4" t="str">
        <f>IF(ISERROR(K784/I784),"",K784/I784)</f>
        <v/>
      </c>
      <c r="O784" s="91">
        <f>I784/E784</f>
        <v>0</v>
      </c>
      <c r="P784" s="91">
        <f>K784/E784</f>
        <v>0</v>
      </c>
      <c r="Q784" s="79">
        <v>2</v>
      </c>
      <c r="R784" s="79">
        <v>1</v>
      </c>
      <c r="S784" s="79" t="s">
        <v>61</v>
      </c>
      <c r="T784" s="5">
        <v>84</v>
      </c>
      <c r="U784" s="9"/>
      <c r="W784" s="86">
        <f t="shared" si="604"/>
        <v>84.6</v>
      </c>
      <c r="X784" s="87">
        <f t="shared" si="604"/>
        <v>26</v>
      </c>
      <c r="Y784" s="92">
        <f t="shared" si="605"/>
        <v>358</v>
      </c>
      <c r="Z784" s="90">
        <f t="shared" si="605"/>
        <v>0</v>
      </c>
      <c r="AA784" s="90">
        <f>K784</f>
        <v>0</v>
      </c>
      <c r="AB784" s="90">
        <f t="shared" si="585"/>
        <v>0</v>
      </c>
      <c r="AC784" s="4" t="str">
        <f t="shared" si="585"/>
        <v/>
      </c>
      <c r="AD784" s="91">
        <f t="shared" si="585"/>
        <v>0</v>
      </c>
      <c r="AE784" s="79" t="str">
        <f>S784</f>
        <v>복</v>
      </c>
      <c r="AF784" s="79" t="str">
        <f>Q784&amp;"/"&amp;R784</f>
        <v>2/1</v>
      </c>
      <c r="AH784" s="20" t="str">
        <f t="shared" si="586"/>
        <v>정자동 느티마을공무원3단지</v>
      </c>
      <c r="AI784" s="87">
        <f t="shared" si="587"/>
        <v>26</v>
      </c>
      <c r="AJ784" s="79" t="str">
        <f>IF(AI784="","",$AJ$2)</f>
        <v>A-</v>
      </c>
      <c r="AK784" s="79" t="s">
        <v>13</v>
      </c>
      <c r="AL784" s="79" t="s">
        <v>62</v>
      </c>
      <c r="AM784" s="79" t="s">
        <v>63</v>
      </c>
      <c r="AN784" s="79" t="str">
        <f>IF(AI784="","",$AN$2)</f>
        <v>C</v>
      </c>
      <c r="AO784" s="79" t="str">
        <f>IF(N784="","",IF(N784&gt;=$AO$1/100,"O","X"))</f>
        <v/>
      </c>
      <c r="AP784" s="79" t="str">
        <f>IF(I784="","",IF(I784&lt;=$AP$1,"O","X"))</f>
        <v/>
      </c>
      <c r="AQ784" s="79" t="str">
        <f>IF(O784="","",IF(O784&lt;=$AQ$1,"O","X"))</f>
        <v>O</v>
      </c>
      <c r="AR784" s="79" t="str">
        <f>IF(M784="","",IF(M784&lt;=$AR$1,"O","X"))</f>
        <v>O</v>
      </c>
      <c r="AS784" s="79" t="s">
        <v>2</v>
      </c>
      <c r="AT784" s="79" t="str">
        <f>IF(OR(F784="",AI784=""),"",IF(AND((F784&lt;=85),(AI784&gt;=15)),"O","X"))</f>
        <v>O</v>
      </c>
      <c r="AU784" s="79" t="str">
        <f>IF(C784="","",IF(C784&gt;=$AU$1,"O","X"))</f>
        <v>O</v>
      </c>
      <c r="AV784" s="79" t="str">
        <f>IF(AO784="","",IF(AND(AO784="O",AP784="O",AR784="O",AT784="O",AU784="O"),"후보","X"))</f>
        <v/>
      </c>
    </row>
    <row r="785" spans="1:48" s="37" customFormat="1" ht="12" x14ac:dyDescent="0.3">
      <c r="A785" s="74" t="s">
        <v>2275</v>
      </c>
      <c r="B785" s="75" t="s">
        <v>2274</v>
      </c>
      <c r="C785" s="85">
        <v>770</v>
      </c>
      <c r="D785" s="86">
        <v>90.9</v>
      </c>
      <c r="E785" s="87">
        <v>28</v>
      </c>
      <c r="F785" s="86">
        <v>66.599999999999994</v>
      </c>
      <c r="G785" s="17">
        <v>20</v>
      </c>
      <c r="H785" s="88">
        <v>145</v>
      </c>
      <c r="I785" s="89">
        <v>150000</v>
      </c>
      <c r="J785" s="89" t="s">
        <v>79</v>
      </c>
      <c r="K785" s="89">
        <v>35000</v>
      </c>
      <c r="L785" s="89" t="s">
        <v>78</v>
      </c>
      <c r="M785" s="90">
        <f>I785-K785</f>
        <v>115000</v>
      </c>
      <c r="N785" s="4">
        <f>IF(ISERROR(K785/I785),"",K785/I785)</f>
        <v>0.23333333333333334</v>
      </c>
      <c r="O785" s="91">
        <f>I785/E785</f>
        <v>5357.1428571428569</v>
      </c>
      <c r="P785" s="91">
        <f>K785/E785</f>
        <v>1250</v>
      </c>
      <c r="Q785" s="79">
        <v>3</v>
      </c>
      <c r="R785" s="79">
        <v>1</v>
      </c>
      <c r="S785" s="79" t="s">
        <v>61</v>
      </c>
      <c r="T785" s="5" t="s">
        <v>269</v>
      </c>
      <c r="U785" s="9"/>
      <c r="W785" s="86">
        <f t="shared" si="604"/>
        <v>90.9</v>
      </c>
      <c r="X785" s="87">
        <f t="shared" si="604"/>
        <v>28</v>
      </c>
      <c r="Y785" s="92">
        <f t="shared" si="605"/>
        <v>145</v>
      </c>
      <c r="Z785" s="90">
        <f t="shared" si="605"/>
        <v>150000</v>
      </c>
      <c r="AA785" s="90">
        <f>K785</f>
        <v>35000</v>
      </c>
      <c r="AB785" s="90">
        <f t="shared" si="585"/>
        <v>115000</v>
      </c>
      <c r="AC785" s="4">
        <f t="shared" si="585"/>
        <v>0.23333333333333334</v>
      </c>
      <c r="AD785" s="91">
        <f t="shared" si="585"/>
        <v>5357.1428571428569</v>
      </c>
      <c r="AE785" s="79" t="str">
        <f>S785</f>
        <v>복</v>
      </c>
      <c r="AF785" s="79" t="str">
        <f>Q785&amp;"/"&amp;R785</f>
        <v>3/1</v>
      </c>
      <c r="AH785" s="20" t="str">
        <f t="shared" si="586"/>
        <v>정자동 느티마을공무원3단지</v>
      </c>
      <c r="AI785" s="87">
        <f t="shared" si="587"/>
        <v>28</v>
      </c>
      <c r="AJ785" s="79" t="str">
        <f>IF(AI785="","",$AJ$2)</f>
        <v>A-</v>
      </c>
      <c r="AK785" s="79" t="s">
        <v>13</v>
      </c>
      <c r="AL785" s="79" t="s">
        <v>62</v>
      </c>
      <c r="AM785" s="79" t="s">
        <v>63</v>
      </c>
      <c r="AN785" s="79" t="str">
        <f>IF(AI785="","",$AN$2)</f>
        <v>C</v>
      </c>
      <c r="AO785" s="79" t="str">
        <f>IF(N785="","",IF(N785&gt;=$AO$1/100,"O","X"))</f>
        <v>X</v>
      </c>
      <c r="AP785" s="79" t="str">
        <f>IF(I785="","",IF(I785&lt;=$AP$1,"O","X"))</f>
        <v>X</v>
      </c>
      <c r="AQ785" s="79" t="str">
        <f>IF(O785="","",IF(O785&lt;=$AQ$1,"O","X"))</f>
        <v>X</v>
      </c>
      <c r="AR785" s="79" t="str">
        <f>IF(M785="","",IF(M785&lt;=$AR$1,"O","X"))</f>
        <v>X</v>
      </c>
      <c r="AS785" s="79" t="s">
        <v>2</v>
      </c>
      <c r="AT785" s="79" t="str">
        <f>IF(OR(F785="",AI785=""),"",IF(AND((F785&lt;=85),(AI785&gt;=15)),"O","X"))</f>
        <v>O</v>
      </c>
      <c r="AU785" s="79" t="str">
        <f>IF(C785="","",IF(C785&gt;=$AU$1,"O","X"))</f>
        <v>O</v>
      </c>
      <c r="AV785" s="79" t="str">
        <f>IF(AO785="","",IF(AND(AO785="O",AP785="O",AR785="O",AT785="O",AU785="O"),"후보","X"))</f>
        <v>X</v>
      </c>
    </row>
    <row r="786" spans="1:48" s="37" customFormat="1" ht="12" x14ac:dyDescent="0.3">
      <c r="A786" s="74" t="s">
        <v>2273</v>
      </c>
      <c r="B786" s="75" t="s">
        <v>2274</v>
      </c>
      <c r="C786" s="85">
        <v>770</v>
      </c>
      <c r="D786" s="86">
        <v>92.1</v>
      </c>
      <c r="E786" s="87">
        <v>28</v>
      </c>
      <c r="F786" s="86">
        <v>67.400000000000006</v>
      </c>
      <c r="G786" s="17">
        <v>20</v>
      </c>
      <c r="H786" s="88">
        <v>150</v>
      </c>
      <c r="I786" s="89">
        <v>150000</v>
      </c>
      <c r="J786" s="89" t="s">
        <v>81</v>
      </c>
      <c r="K786" s="89">
        <v>37000</v>
      </c>
      <c r="L786" s="89" t="s">
        <v>82</v>
      </c>
      <c r="M786" s="90">
        <f>I786-K786</f>
        <v>113000</v>
      </c>
      <c r="N786" s="4">
        <f>IF(ISERROR(K786/I786),"",K786/I786)</f>
        <v>0.24666666666666667</v>
      </c>
      <c r="O786" s="91">
        <f>I786/E786</f>
        <v>5357.1428571428569</v>
      </c>
      <c r="P786" s="91">
        <f>K786/E786</f>
        <v>1321.4285714285713</v>
      </c>
      <c r="Q786" s="79">
        <v>3</v>
      </c>
      <c r="R786" s="79">
        <v>1</v>
      </c>
      <c r="S786" s="79" t="s">
        <v>61</v>
      </c>
      <c r="T786" s="5" t="s">
        <v>270</v>
      </c>
      <c r="U786" s="9"/>
      <c r="W786" s="86">
        <f t="shared" si="604"/>
        <v>92.1</v>
      </c>
      <c r="X786" s="87">
        <f t="shared" si="604"/>
        <v>28</v>
      </c>
      <c r="Y786" s="92">
        <f t="shared" si="605"/>
        <v>150</v>
      </c>
      <c r="Z786" s="90">
        <f t="shared" si="605"/>
        <v>150000</v>
      </c>
      <c r="AA786" s="90">
        <f>K786</f>
        <v>37000</v>
      </c>
      <c r="AB786" s="90">
        <f t="shared" ref="AB786:AD801" si="606">M786</f>
        <v>113000</v>
      </c>
      <c r="AC786" s="4">
        <f t="shared" si="606"/>
        <v>0.24666666666666667</v>
      </c>
      <c r="AD786" s="91">
        <f t="shared" si="606"/>
        <v>5357.1428571428569</v>
      </c>
      <c r="AE786" s="79" t="str">
        <f>S786</f>
        <v>복</v>
      </c>
      <c r="AF786" s="79" t="str">
        <f>Q786&amp;"/"&amp;R786</f>
        <v>3/1</v>
      </c>
      <c r="AH786" s="20" t="str">
        <f t="shared" si="586"/>
        <v>정자동 느티마을공무원3단지</v>
      </c>
      <c r="AI786" s="87">
        <f t="shared" si="587"/>
        <v>28</v>
      </c>
      <c r="AJ786" s="79" t="str">
        <f>IF(AI786="","",$AJ$2)</f>
        <v>A-</v>
      </c>
      <c r="AK786" s="79" t="s">
        <v>13</v>
      </c>
      <c r="AL786" s="79" t="s">
        <v>62</v>
      </c>
      <c r="AM786" s="79" t="s">
        <v>63</v>
      </c>
      <c r="AN786" s="79" t="str">
        <f>IF(AI786="","",$AN$2)</f>
        <v>C</v>
      </c>
      <c r="AO786" s="79" t="str">
        <f>IF(N786="","",IF(N786&gt;=$AO$1/100,"O","X"))</f>
        <v>X</v>
      </c>
      <c r="AP786" s="79" t="str">
        <f>IF(I786="","",IF(I786&lt;=$AP$1,"O","X"))</f>
        <v>X</v>
      </c>
      <c r="AQ786" s="79" t="str">
        <f>IF(O786="","",IF(O786&lt;=$AQ$1,"O","X"))</f>
        <v>X</v>
      </c>
      <c r="AR786" s="79" t="str">
        <f>IF(M786="","",IF(M786&lt;=$AR$1,"O","X"))</f>
        <v>X</v>
      </c>
      <c r="AS786" s="79" t="s">
        <v>2</v>
      </c>
      <c r="AT786" s="79" t="str">
        <f>IF(OR(F786="",AI786=""),"",IF(AND((F786&lt;=85),(AI786&gt;=15)),"O","X"))</f>
        <v>O</v>
      </c>
      <c r="AU786" s="79" t="str">
        <f>IF(C786="","",IF(C786&gt;=$AU$1,"O","X"))</f>
        <v>O</v>
      </c>
      <c r="AV786" s="79" t="str">
        <f>IF(AO786="","",IF(AND(AO786="O",AP786="O",AR786="O",AT786="O",AU786="O"),"후보","X"))</f>
        <v>X</v>
      </c>
    </row>
    <row r="787" spans="1:48" s="37" customFormat="1" ht="12" x14ac:dyDescent="0.3">
      <c r="A787" s="74" t="s">
        <v>2275</v>
      </c>
      <c r="B787" s="75" t="s">
        <v>2276</v>
      </c>
      <c r="C787" s="85">
        <v>770</v>
      </c>
      <c r="D787" s="86">
        <v>94.6</v>
      </c>
      <c r="E787" s="87">
        <v>29</v>
      </c>
      <c r="F787" s="86">
        <v>66.599999999999994</v>
      </c>
      <c r="G787" s="17">
        <v>20</v>
      </c>
      <c r="H787" s="88">
        <v>57</v>
      </c>
      <c r="I787" s="89"/>
      <c r="J787" s="89"/>
      <c r="K787" s="89">
        <v>45000</v>
      </c>
      <c r="L787" s="89" t="s">
        <v>74</v>
      </c>
      <c r="M787" s="90">
        <f>I787-K787</f>
        <v>-45000</v>
      </c>
      <c r="N787" s="4" t="str">
        <f>IF(ISERROR(K787/I787),"",K787/I787)</f>
        <v/>
      </c>
      <c r="O787" s="91">
        <f>I787/E787</f>
        <v>0</v>
      </c>
      <c r="P787" s="91">
        <f>K787/E787</f>
        <v>1551.7241379310344</v>
      </c>
      <c r="Q787" s="79">
        <v>3</v>
      </c>
      <c r="R787" s="79">
        <v>1</v>
      </c>
      <c r="S787" s="79" t="s">
        <v>61</v>
      </c>
      <c r="T787" s="5" t="s">
        <v>119</v>
      </c>
      <c r="U787" s="9"/>
      <c r="W787" s="86">
        <f t="shared" si="604"/>
        <v>94.6</v>
      </c>
      <c r="X787" s="87">
        <f t="shared" si="604"/>
        <v>29</v>
      </c>
      <c r="Y787" s="92">
        <f t="shared" si="605"/>
        <v>57</v>
      </c>
      <c r="Z787" s="90">
        <f t="shared" si="605"/>
        <v>0</v>
      </c>
      <c r="AA787" s="90">
        <f>K787</f>
        <v>45000</v>
      </c>
      <c r="AB787" s="90">
        <f t="shared" si="606"/>
        <v>-45000</v>
      </c>
      <c r="AC787" s="4" t="str">
        <f t="shared" si="606"/>
        <v/>
      </c>
      <c r="AD787" s="91">
        <f t="shared" si="606"/>
        <v>0</v>
      </c>
      <c r="AE787" s="79" t="str">
        <f>S787</f>
        <v>복</v>
      </c>
      <c r="AF787" s="79" t="str">
        <f>Q787&amp;"/"&amp;R787</f>
        <v>3/1</v>
      </c>
      <c r="AH787" s="20" t="str">
        <f t="shared" si="586"/>
        <v>정자동 느티마을공무원3단지</v>
      </c>
      <c r="AI787" s="87">
        <f t="shared" si="587"/>
        <v>29</v>
      </c>
      <c r="AJ787" s="79" t="str">
        <f>IF(AI787="","",$AJ$2)</f>
        <v>A-</v>
      </c>
      <c r="AK787" s="79" t="s">
        <v>13</v>
      </c>
      <c r="AL787" s="79" t="s">
        <v>62</v>
      </c>
      <c r="AM787" s="79" t="s">
        <v>63</v>
      </c>
      <c r="AN787" s="79" t="str">
        <f>IF(AI787="","",$AN$2)</f>
        <v>C</v>
      </c>
      <c r="AO787" s="79" t="str">
        <f>IF(N787="","",IF(N787&gt;=$AO$1/100,"O","X"))</f>
        <v/>
      </c>
      <c r="AP787" s="79" t="str">
        <f>IF(I787="","",IF(I787&lt;=$AP$1,"O","X"))</f>
        <v/>
      </c>
      <c r="AQ787" s="79" t="str">
        <f>IF(O787="","",IF(O787&lt;=$AQ$1,"O","X"))</f>
        <v>O</v>
      </c>
      <c r="AR787" s="79" t="str">
        <f>IF(M787="","",IF(M787&lt;=$AR$1,"O","X"))</f>
        <v>O</v>
      </c>
      <c r="AS787" s="79" t="s">
        <v>2</v>
      </c>
      <c r="AT787" s="79" t="str">
        <f>IF(OR(F787="",AI787=""),"",IF(AND((F787&lt;=85),(AI787&gt;=15)),"O","X"))</f>
        <v>O</v>
      </c>
      <c r="AU787" s="79" t="str">
        <f>IF(C787="","",IF(C787&gt;=$AU$1,"O","X"))</f>
        <v>O</v>
      </c>
      <c r="AV787" s="79" t="str">
        <f>IF(AO787="","",IF(AND(AO787="O",AP787="O",AR787="O",AT787="O",AU787="O"),"후보","X"))</f>
        <v/>
      </c>
    </row>
    <row r="788" spans="1:48" s="37" customFormat="1" ht="12" x14ac:dyDescent="0.3">
      <c r="A788" s="74" t="s">
        <v>1862</v>
      </c>
      <c r="B788" s="75" t="s">
        <v>1753</v>
      </c>
      <c r="C788" s="85">
        <v>770</v>
      </c>
      <c r="D788" s="86">
        <v>95.8</v>
      </c>
      <c r="E788" s="87">
        <v>29</v>
      </c>
      <c r="F788" s="86">
        <v>67.400000000000006</v>
      </c>
      <c r="G788" s="17">
        <v>20</v>
      </c>
      <c r="H788" s="88">
        <v>60</v>
      </c>
      <c r="I788" s="89">
        <v>155000</v>
      </c>
      <c r="J788" s="89" t="s">
        <v>66</v>
      </c>
      <c r="K788" s="89"/>
      <c r="L788" s="89"/>
      <c r="M788" s="90">
        <f>I788-K788</f>
        <v>155000</v>
      </c>
      <c r="N788" s="4">
        <f>IF(ISERROR(K788/I788),"",K788/I788)</f>
        <v>0</v>
      </c>
      <c r="O788" s="91">
        <f>I788/E788</f>
        <v>5344.8275862068967</v>
      </c>
      <c r="P788" s="91">
        <f>K788/E788</f>
        <v>0</v>
      </c>
      <c r="Q788" s="79">
        <v>3</v>
      </c>
      <c r="R788" s="79">
        <v>1</v>
      </c>
      <c r="S788" s="79" t="s">
        <v>61</v>
      </c>
      <c r="T788" s="5" t="s">
        <v>120</v>
      </c>
      <c r="U788" s="9"/>
      <c r="W788" s="86">
        <f t="shared" si="604"/>
        <v>95.8</v>
      </c>
      <c r="X788" s="87">
        <f t="shared" si="604"/>
        <v>29</v>
      </c>
      <c r="Y788" s="92">
        <f t="shared" si="605"/>
        <v>60</v>
      </c>
      <c r="Z788" s="90">
        <f t="shared" si="605"/>
        <v>155000</v>
      </c>
      <c r="AA788" s="90">
        <f>K788</f>
        <v>0</v>
      </c>
      <c r="AB788" s="90">
        <f t="shared" si="606"/>
        <v>155000</v>
      </c>
      <c r="AC788" s="4">
        <f t="shared" si="606"/>
        <v>0</v>
      </c>
      <c r="AD788" s="91">
        <f t="shared" si="606"/>
        <v>5344.8275862068967</v>
      </c>
      <c r="AE788" s="79" t="str">
        <f>S788</f>
        <v>복</v>
      </c>
      <c r="AF788" s="79" t="str">
        <f>Q788&amp;"/"&amp;R788</f>
        <v>3/1</v>
      </c>
      <c r="AH788" s="20" t="str">
        <f t="shared" si="586"/>
        <v>정자동 느티마을공무원3단지</v>
      </c>
      <c r="AI788" s="87">
        <f t="shared" si="587"/>
        <v>29</v>
      </c>
      <c r="AJ788" s="79" t="str">
        <f>IF(AI788="","",$AJ$2)</f>
        <v>A-</v>
      </c>
      <c r="AK788" s="79" t="s">
        <v>13</v>
      </c>
      <c r="AL788" s="79" t="s">
        <v>62</v>
      </c>
      <c r="AM788" s="79" t="s">
        <v>63</v>
      </c>
      <c r="AN788" s="79" t="str">
        <f>IF(AI788="","",$AN$2)</f>
        <v>C</v>
      </c>
      <c r="AO788" s="79" t="str">
        <f>IF(N788="","",IF(N788&gt;=$AO$1/100,"O","X"))</f>
        <v>X</v>
      </c>
      <c r="AP788" s="79" t="str">
        <f>IF(I788="","",IF(I788&lt;=$AP$1,"O","X"))</f>
        <v>X</v>
      </c>
      <c r="AQ788" s="79" t="str">
        <f>IF(O788="","",IF(O788&lt;=$AQ$1,"O","X"))</f>
        <v>X</v>
      </c>
      <c r="AR788" s="79" t="str">
        <f>IF(M788="","",IF(M788&lt;=$AR$1,"O","X"))</f>
        <v>X</v>
      </c>
      <c r="AS788" s="79" t="s">
        <v>2</v>
      </c>
      <c r="AT788" s="79" t="str">
        <f>IF(OR(F788="",AI788=""),"",IF(AND((F788&lt;=85),(AI788&gt;=15)),"O","X"))</f>
        <v>O</v>
      </c>
      <c r="AU788" s="79" t="str">
        <f>IF(C788="","",IF(C788&gt;=$AU$1,"O","X"))</f>
        <v>O</v>
      </c>
      <c r="AV788" s="79" t="str">
        <f>IF(AO788="","",IF(AND(AO788="O",AP788="O",AR788="O",AT788="O",AU788="O"),"후보","X"))</f>
        <v>X</v>
      </c>
    </row>
    <row r="789" spans="1:48" s="37" customFormat="1" ht="12" x14ac:dyDescent="0.3">
      <c r="A789" s="74" t="s">
        <v>2277</v>
      </c>
      <c r="B789" s="75" t="s">
        <v>1748</v>
      </c>
      <c r="C789" s="85">
        <v>1651</v>
      </c>
      <c r="D789" s="86">
        <v>50</v>
      </c>
      <c r="E789" s="87">
        <v>15</v>
      </c>
      <c r="F789" s="86">
        <v>35.299999999999997</v>
      </c>
      <c r="G789" s="17">
        <v>11</v>
      </c>
      <c r="H789" s="88">
        <v>611</v>
      </c>
      <c r="I789" s="89">
        <v>65000</v>
      </c>
      <c r="J789" s="89" t="s">
        <v>78</v>
      </c>
      <c r="K789" s="89">
        <v>29000</v>
      </c>
      <c r="L789" s="89" t="s">
        <v>78</v>
      </c>
      <c r="M789" s="90">
        <f>I789-K789</f>
        <v>36000</v>
      </c>
      <c r="N789" s="4">
        <f>IF(ISERROR(K789/I789),"",K789/I789)</f>
        <v>0.44615384615384618</v>
      </c>
      <c r="O789" s="91">
        <f>I789/E789</f>
        <v>4333.333333333333</v>
      </c>
      <c r="P789" s="91">
        <f>K789/E789</f>
        <v>1933.3333333333333</v>
      </c>
      <c r="Q789" s="79">
        <v>2</v>
      </c>
      <c r="R789" s="79">
        <v>1</v>
      </c>
      <c r="S789" s="79" t="s">
        <v>61</v>
      </c>
      <c r="T789" s="5" t="s">
        <v>264</v>
      </c>
      <c r="U789" s="9"/>
      <c r="W789" s="86">
        <f t="shared" si="604"/>
        <v>50</v>
      </c>
      <c r="X789" s="87">
        <f t="shared" si="604"/>
        <v>15</v>
      </c>
      <c r="Y789" s="92">
        <f t="shared" si="605"/>
        <v>611</v>
      </c>
      <c r="Z789" s="90">
        <f t="shared" si="605"/>
        <v>65000</v>
      </c>
      <c r="AA789" s="90">
        <f>K789</f>
        <v>29000</v>
      </c>
      <c r="AB789" s="90">
        <f t="shared" si="606"/>
        <v>36000</v>
      </c>
      <c r="AC789" s="4">
        <f t="shared" si="606"/>
        <v>0.44615384615384618</v>
      </c>
      <c r="AD789" s="91">
        <f t="shared" si="606"/>
        <v>4333.333333333333</v>
      </c>
      <c r="AE789" s="79" t="str">
        <f>S789</f>
        <v>복</v>
      </c>
      <c r="AF789" s="79" t="str">
        <f>Q789&amp;"/"&amp;R789</f>
        <v>2/1</v>
      </c>
      <c r="AH789" s="20" t="str">
        <f t="shared" si="586"/>
        <v>정자동 한솔4단지주공</v>
      </c>
      <c r="AI789" s="87">
        <f t="shared" si="587"/>
        <v>15</v>
      </c>
      <c r="AJ789" s="79" t="str">
        <f>IF(AI789="","",$AJ$2)</f>
        <v>A-</v>
      </c>
      <c r="AK789" s="79" t="s">
        <v>13</v>
      </c>
      <c r="AL789" s="79" t="s">
        <v>62</v>
      </c>
      <c r="AM789" s="79" t="s">
        <v>63</v>
      </c>
      <c r="AN789" s="79" t="str">
        <f>IF(AI789="","",$AN$2)</f>
        <v>C</v>
      </c>
      <c r="AO789" s="79" t="str">
        <f>IF(N789="","",IF(N789&gt;=$AO$1/100,"O","X"))</f>
        <v>X</v>
      </c>
      <c r="AP789" s="79" t="str">
        <f>IF(I789="","",IF(I789&lt;=$AP$1,"O","X"))</f>
        <v>X</v>
      </c>
      <c r="AQ789" s="79" t="str">
        <f>IF(O789="","",IF(O789&lt;=$AQ$1,"O","X"))</f>
        <v>X</v>
      </c>
      <c r="AR789" s="79" t="str">
        <f>IF(M789="","",IF(M789&lt;=$AR$1,"O","X"))</f>
        <v>X</v>
      </c>
      <c r="AS789" s="79" t="s">
        <v>2</v>
      </c>
      <c r="AT789" s="79" t="str">
        <f>IF(OR(F789="",AI789=""),"",IF(AND((F789&lt;=85),(AI789&gt;=15)),"O","X"))</f>
        <v>O</v>
      </c>
      <c r="AU789" s="79" t="str">
        <f>IF(C789="","",IF(C789&gt;=$AU$1,"O","X"))</f>
        <v>O</v>
      </c>
      <c r="AV789" s="79" t="str">
        <f>IF(AO789="","",IF(AND(AO789="O",AP789="O",AR789="O",AT789="O",AU789="O"),"후보","X"))</f>
        <v>X</v>
      </c>
    </row>
    <row r="790" spans="1:48" s="37" customFormat="1" ht="12" x14ac:dyDescent="0.3">
      <c r="A790" s="74" t="s">
        <v>2277</v>
      </c>
      <c r="B790" s="75" t="s">
        <v>1748</v>
      </c>
      <c r="C790" s="85">
        <v>1651</v>
      </c>
      <c r="D790" s="86">
        <v>51.1</v>
      </c>
      <c r="E790" s="87">
        <v>15</v>
      </c>
      <c r="F790" s="86">
        <v>36</v>
      </c>
      <c r="G790" s="17">
        <v>11</v>
      </c>
      <c r="H790" s="88">
        <v>210</v>
      </c>
      <c r="I790" s="89">
        <v>66000</v>
      </c>
      <c r="J790" s="89" t="s">
        <v>83</v>
      </c>
      <c r="K790" s="89">
        <v>27000</v>
      </c>
      <c r="L790" s="89" t="s">
        <v>80</v>
      </c>
      <c r="M790" s="90">
        <f>I790-K790</f>
        <v>39000</v>
      </c>
      <c r="N790" s="4">
        <f>IF(ISERROR(K790/I790),"",K790/I790)</f>
        <v>0.40909090909090912</v>
      </c>
      <c r="O790" s="91">
        <f>I790/E790</f>
        <v>4400</v>
      </c>
      <c r="P790" s="91">
        <f>K790/E790</f>
        <v>1800</v>
      </c>
      <c r="Q790" s="79">
        <v>2</v>
      </c>
      <c r="R790" s="79">
        <v>1</v>
      </c>
      <c r="S790" s="79" t="s">
        <v>61</v>
      </c>
      <c r="T790" s="5" t="s">
        <v>265</v>
      </c>
      <c r="U790" s="9"/>
      <c r="W790" s="86">
        <f t="shared" si="604"/>
        <v>51.1</v>
      </c>
      <c r="X790" s="87">
        <f t="shared" si="604"/>
        <v>15</v>
      </c>
      <c r="Y790" s="92">
        <f t="shared" si="605"/>
        <v>210</v>
      </c>
      <c r="Z790" s="90">
        <f t="shared" si="605"/>
        <v>66000</v>
      </c>
      <c r="AA790" s="90">
        <f>K790</f>
        <v>27000</v>
      </c>
      <c r="AB790" s="90">
        <f t="shared" si="606"/>
        <v>39000</v>
      </c>
      <c r="AC790" s="4">
        <f t="shared" si="606"/>
        <v>0.40909090909090912</v>
      </c>
      <c r="AD790" s="91">
        <f t="shared" si="606"/>
        <v>4400</v>
      </c>
      <c r="AE790" s="79" t="str">
        <f>S790</f>
        <v>복</v>
      </c>
      <c r="AF790" s="79" t="str">
        <f>Q790&amp;"/"&amp;R790</f>
        <v>2/1</v>
      </c>
      <c r="AH790" s="20" t="str">
        <f t="shared" si="586"/>
        <v>정자동 한솔4단지주공</v>
      </c>
      <c r="AI790" s="87">
        <f t="shared" si="587"/>
        <v>15</v>
      </c>
      <c r="AJ790" s="79" t="str">
        <f>IF(AI790="","",$AJ$2)</f>
        <v>A-</v>
      </c>
      <c r="AK790" s="79" t="s">
        <v>13</v>
      </c>
      <c r="AL790" s="79" t="s">
        <v>62</v>
      </c>
      <c r="AM790" s="79" t="s">
        <v>63</v>
      </c>
      <c r="AN790" s="79" t="str">
        <f>IF(AI790="","",$AN$2)</f>
        <v>C</v>
      </c>
      <c r="AO790" s="79" t="str">
        <f>IF(N790="","",IF(N790&gt;=$AO$1/100,"O","X"))</f>
        <v>X</v>
      </c>
      <c r="AP790" s="79" t="str">
        <f>IF(I790="","",IF(I790&lt;=$AP$1,"O","X"))</f>
        <v>X</v>
      </c>
      <c r="AQ790" s="79" t="str">
        <f>IF(O790="","",IF(O790&lt;=$AQ$1,"O","X"))</f>
        <v>X</v>
      </c>
      <c r="AR790" s="79" t="str">
        <f>IF(M790="","",IF(M790&lt;=$AR$1,"O","X"))</f>
        <v>X</v>
      </c>
      <c r="AS790" s="79" t="s">
        <v>2</v>
      </c>
      <c r="AT790" s="79" t="str">
        <f>IF(OR(F790="",AI790=""),"",IF(AND((F790&lt;=85),(AI790&gt;=15)),"O","X"))</f>
        <v>O</v>
      </c>
      <c r="AU790" s="79" t="str">
        <f>IF(C790="","",IF(C790&gt;=$AU$1,"O","X"))</f>
        <v>O</v>
      </c>
      <c r="AV790" s="79" t="str">
        <f>IF(AO790="","",IF(AND(AO790="O",AP790="O",AR790="O",AT790="O",AU790="O"),"후보","X"))</f>
        <v>X</v>
      </c>
    </row>
    <row r="791" spans="1:48" s="37" customFormat="1" ht="12" x14ac:dyDescent="0.3">
      <c r="A791" s="74" t="s">
        <v>2278</v>
      </c>
      <c r="B791" s="75" t="s">
        <v>2279</v>
      </c>
      <c r="C791" s="85">
        <v>1651</v>
      </c>
      <c r="D791" s="86">
        <v>57.5</v>
      </c>
      <c r="E791" s="87">
        <v>17</v>
      </c>
      <c r="F791" s="86">
        <v>41.9</v>
      </c>
      <c r="G791" s="17">
        <v>13</v>
      </c>
      <c r="H791" s="88">
        <v>534</v>
      </c>
      <c r="I791" s="89">
        <v>76000</v>
      </c>
      <c r="J791" s="89" t="s">
        <v>65</v>
      </c>
      <c r="K791" s="89">
        <v>30000</v>
      </c>
      <c r="L791" s="89" t="s">
        <v>64</v>
      </c>
      <c r="M791" s="90">
        <f>I791-K791</f>
        <v>46000</v>
      </c>
      <c r="N791" s="4">
        <f>IF(ISERROR(K791/I791),"",K791/I791)</f>
        <v>0.39473684210526316</v>
      </c>
      <c r="O791" s="91">
        <f>I791/E791</f>
        <v>4470.588235294118</v>
      </c>
      <c r="P791" s="91">
        <f>K791/E791</f>
        <v>1764.7058823529412</v>
      </c>
      <c r="Q791" s="79">
        <v>2</v>
      </c>
      <c r="R791" s="79">
        <v>1</v>
      </c>
      <c r="S791" s="79" t="s">
        <v>61</v>
      </c>
      <c r="T791" s="5">
        <v>57</v>
      </c>
      <c r="U791" s="9"/>
      <c r="W791" s="86">
        <f t="shared" si="604"/>
        <v>57.5</v>
      </c>
      <c r="X791" s="87">
        <f t="shared" si="604"/>
        <v>17</v>
      </c>
      <c r="Y791" s="92">
        <f t="shared" si="605"/>
        <v>534</v>
      </c>
      <c r="Z791" s="90">
        <f t="shared" si="605"/>
        <v>76000</v>
      </c>
      <c r="AA791" s="90">
        <f>K791</f>
        <v>30000</v>
      </c>
      <c r="AB791" s="90">
        <f t="shared" si="606"/>
        <v>46000</v>
      </c>
      <c r="AC791" s="4">
        <f t="shared" si="606"/>
        <v>0.39473684210526316</v>
      </c>
      <c r="AD791" s="91">
        <f t="shared" si="606"/>
        <v>4470.588235294118</v>
      </c>
      <c r="AE791" s="79" t="str">
        <f>S791</f>
        <v>복</v>
      </c>
      <c r="AF791" s="79" t="str">
        <f>Q791&amp;"/"&amp;R791</f>
        <v>2/1</v>
      </c>
      <c r="AH791" s="20" t="str">
        <f t="shared" si="586"/>
        <v>정자동 한솔4단지주공</v>
      </c>
      <c r="AI791" s="87">
        <f t="shared" si="587"/>
        <v>17</v>
      </c>
      <c r="AJ791" s="79" t="str">
        <f>IF(AI791="","",$AJ$2)</f>
        <v>A-</v>
      </c>
      <c r="AK791" s="79" t="s">
        <v>13</v>
      </c>
      <c r="AL791" s="79" t="s">
        <v>62</v>
      </c>
      <c r="AM791" s="79" t="s">
        <v>63</v>
      </c>
      <c r="AN791" s="79" t="str">
        <f>IF(AI791="","",$AN$2)</f>
        <v>C</v>
      </c>
      <c r="AO791" s="79" t="str">
        <f>IF(N791="","",IF(N791&gt;=$AO$1/100,"O","X"))</f>
        <v>X</v>
      </c>
      <c r="AP791" s="79" t="str">
        <f>IF(I791="","",IF(I791&lt;=$AP$1,"O","X"))</f>
        <v>X</v>
      </c>
      <c r="AQ791" s="79" t="str">
        <f>IF(O791="","",IF(O791&lt;=$AQ$1,"O","X"))</f>
        <v>X</v>
      </c>
      <c r="AR791" s="79" t="str">
        <f>IF(M791="","",IF(M791&lt;=$AR$1,"O","X"))</f>
        <v>X</v>
      </c>
      <c r="AS791" s="79" t="s">
        <v>2</v>
      </c>
      <c r="AT791" s="79" t="str">
        <f>IF(OR(F791="",AI791=""),"",IF(AND((F791&lt;=85),(AI791&gt;=15)),"O","X"))</f>
        <v>O</v>
      </c>
      <c r="AU791" s="79" t="str">
        <f>IF(C791="","",IF(C791&gt;=$AU$1,"O","X"))</f>
        <v>O</v>
      </c>
      <c r="AV791" s="79" t="str">
        <f>IF(AO791="","",IF(AND(AO791="O",AP791="O",AR791="O",AT791="O",AU791="O"),"후보","X"))</f>
        <v>X</v>
      </c>
    </row>
    <row r="792" spans="1:48" s="37" customFormat="1" ht="12" x14ac:dyDescent="0.3">
      <c r="A792" s="74" t="s">
        <v>2278</v>
      </c>
      <c r="B792" s="75" t="s">
        <v>2280</v>
      </c>
      <c r="C792" s="85">
        <v>1651</v>
      </c>
      <c r="D792" s="86">
        <v>61.8</v>
      </c>
      <c r="E792" s="87">
        <v>19</v>
      </c>
      <c r="F792" s="86">
        <v>42.8</v>
      </c>
      <c r="G792" s="17">
        <v>13</v>
      </c>
      <c r="H792" s="88">
        <v>296</v>
      </c>
      <c r="I792" s="89">
        <v>70000</v>
      </c>
      <c r="J792" s="89" t="s">
        <v>80</v>
      </c>
      <c r="K792" s="89">
        <v>29000</v>
      </c>
      <c r="L792" s="89" t="s">
        <v>96</v>
      </c>
      <c r="M792" s="90">
        <f>I792-K792</f>
        <v>41000</v>
      </c>
      <c r="N792" s="4">
        <f>IF(ISERROR(K792/I792),"",K792/I792)</f>
        <v>0.41428571428571431</v>
      </c>
      <c r="O792" s="91">
        <f>I792/E792</f>
        <v>3684.2105263157896</v>
      </c>
      <c r="P792" s="91">
        <f>K792/E792</f>
        <v>1526.3157894736842</v>
      </c>
      <c r="Q792" s="79">
        <v>2</v>
      </c>
      <c r="R792" s="79">
        <v>1</v>
      </c>
      <c r="S792" s="79" t="s">
        <v>61</v>
      </c>
      <c r="T792" s="5">
        <v>61</v>
      </c>
      <c r="U792" s="9"/>
      <c r="W792" s="86">
        <f t="shared" si="604"/>
        <v>61.8</v>
      </c>
      <c r="X792" s="87">
        <f t="shared" si="604"/>
        <v>19</v>
      </c>
      <c r="Y792" s="92">
        <f t="shared" si="605"/>
        <v>296</v>
      </c>
      <c r="Z792" s="90">
        <f t="shared" si="605"/>
        <v>70000</v>
      </c>
      <c r="AA792" s="90">
        <f>K792</f>
        <v>29000</v>
      </c>
      <c r="AB792" s="90">
        <f t="shared" si="606"/>
        <v>41000</v>
      </c>
      <c r="AC792" s="4">
        <f t="shared" si="606"/>
        <v>0.41428571428571431</v>
      </c>
      <c r="AD792" s="91">
        <f t="shared" si="606"/>
        <v>3684.2105263157896</v>
      </c>
      <c r="AE792" s="79" t="str">
        <f>S792</f>
        <v>복</v>
      </c>
      <c r="AF792" s="79" t="str">
        <f>Q792&amp;"/"&amp;R792</f>
        <v>2/1</v>
      </c>
      <c r="AH792" s="20" t="str">
        <f t="shared" si="586"/>
        <v>정자동 한솔4단지주공</v>
      </c>
      <c r="AI792" s="87">
        <f t="shared" si="587"/>
        <v>19</v>
      </c>
      <c r="AJ792" s="79" t="str">
        <f>IF(AI792="","",$AJ$2)</f>
        <v>A-</v>
      </c>
      <c r="AK792" s="79" t="s">
        <v>13</v>
      </c>
      <c r="AL792" s="79" t="s">
        <v>62</v>
      </c>
      <c r="AM792" s="79" t="s">
        <v>63</v>
      </c>
      <c r="AN792" s="79" t="str">
        <f>IF(AI792="","",$AN$2)</f>
        <v>C</v>
      </c>
      <c r="AO792" s="79" t="str">
        <f>IF(N792="","",IF(N792&gt;=$AO$1/100,"O","X"))</f>
        <v>X</v>
      </c>
      <c r="AP792" s="79" t="str">
        <f>IF(I792="","",IF(I792&lt;=$AP$1,"O","X"))</f>
        <v>X</v>
      </c>
      <c r="AQ792" s="79" t="str">
        <f>IF(O792="","",IF(O792&lt;=$AQ$1,"O","X"))</f>
        <v>X</v>
      </c>
      <c r="AR792" s="79" t="str">
        <f>IF(M792="","",IF(M792&lt;=$AR$1,"O","X"))</f>
        <v>X</v>
      </c>
      <c r="AS792" s="79" t="s">
        <v>2</v>
      </c>
      <c r="AT792" s="79" t="str">
        <f>IF(OR(F792="",AI792=""),"",IF(AND((F792&lt;=85),(AI792&gt;=15)),"O","X"))</f>
        <v>O</v>
      </c>
      <c r="AU792" s="79" t="str">
        <f>IF(C792="","",IF(C792&gt;=$AU$1,"O","X"))</f>
        <v>O</v>
      </c>
      <c r="AV792" s="79" t="str">
        <f>IF(AO792="","",IF(AND(AO792="O",AP792="O",AR792="O",AT792="O",AU792="O"),"후보","X"))</f>
        <v>X</v>
      </c>
    </row>
    <row r="793" spans="1:48" s="37" customFormat="1" ht="12" x14ac:dyDescent="0.3">
      <c r="A793" s="74" t="s">
        <v>2281</v>
      </c>
      <c r="B793" s="75" t="s">
        <v>2282</v>
      </c>
      <c r="C793" s="85">
        <v>1829</v>
      </c>
      <c r="D793" s="86">
        <v>108.2</v>
      </c>
      <c r="E793" s="87">
        <v>33</v>
      </c>
      <c r="F793" s="86">
        <v>85</v>
      </c>
      <c r="G793" s="17">
        <v>26</v>
      </c>
      <c r="H793" s="88">
        <v>360</v>
      </c>
      <c r="I793" s="89"/>
      <c r="J793" s="89"/>
      <c r="K793" s="89"/>
      <c r="L793" s="89"/>
      <c r="M793" s="90">
        <f t="shared" ref="M793:M847" si="607">I793-K793</f>
        <v>0</v>
      </c>
      <c r="N793" s="4" t="str">
        <f t="shared" ref="N793:N847" si="608">IF(ISERROR(K793/I793),"",K793/I793)</f>
        <v/>
      </c>
      <c r="O793" s="91">
        <f t="shared" ref="O793:O847" si="609">I793/E793</f>
        <v>0</v>
      </c>
      <c r="P793" s="91">
        <f t="shared" ref="P793:P847" si="610">K793/E793</f>
        <v>0</v>
      </c>
      <c r="Q793" s="79">
        <v>3</v>
      </c>
      <c r="R793" s="79">
        <v>2</v>
      </c>
      <c r="S793" s="79" t="s">
        <v>72</v>
      </c>
      <c r="T793" s="5">
        <v>108</v>
      </c>
      <c r="U793" s="9"/>
      <c r="W793" s="86">
        <f t="shared" si="604"/>
        <v>108.2</v>
      </c>
      <c r="X793" s="87">
        <f t="shared" si="604"/>
        <v>33</v>
      </c>
      <c r="Y793" s="92">
        <f t="shared" si="605"/>
        <v>360</v>
      </c>
      <c r="Z793" s="90">
        <f t="shared" si="605"/>
        <v>0</v>
      </c>
      <c r="AA793" s="90">
        <f t="shared" ref="AA793:AA847" si="611">K793</f>
        <v>0</v>
      </c>
      <c r="AB793" s="90">
        <f t="shared" si="606"/>
        <v>0</v>
      </c>
      <c r="AC793" s="4" t="str">
        <f t="shared" si="606"/>
        <v/>
      </c>
      <c r="AD793" s="91">
        <f t="shared" si="606"/>
        <v>0</v>
      </c>
      <c r="AE793" s="79" t="str">
        <f t="shared" ref="AE793:AE847" si="612">S793</f>
        <v>계</v>
      </c>
      <c r="AF793" s="79" t="str">
        <f t="shared" ref="AF793:AF847" si="613">Q793&amp;"/"&amp;R793</f>
        <v>3/2</v>
      </c>
      <c r="AH793" s="20" t="str">
        <f t="shared" si="586"/>
        <v>정자동 파크뷰</v>
      </c>
      <c r="AI793" s="87">
        <f t="shared" si="587"/>
        <v>33</v>
      </c>
      <c r="AJ793" s="79" t="str">
        <f t="shared" ref="AJ793:AJ847" si="614">IF(AI793="","",$AJ$2)</f>
        <v>A-</v>
      </c>
      <c r="AK793" s="79" t="s">
        <v>13</v>
      </c>
      <c r="AL793" s="79" t="s">
        <v>62</v>
      </c>
      <c r="AM793" s="79" t="s">
        <v>63</v>
      </c>
      <c r="AN793" s="79" t="str">
        <f t="shared" ref="AN793:AN847" si="615">IF(AI793="","",$AN$2)</f>
        <v>C</v>
      </c>
      <c r="AO793" s="79" t="str">
        <f t="shared" ref="AO793:AO847" si="616">IF(N793="","",IF(N793&gt;=$AO$1/100,"O","X"))</f>
        <v/>
      </c>
      <c r="AP793" s="79" t="str">
        <f t="shared" ref="AP793:AP847" si="617">IF(I793="","",IF(I793&lt;=$AP$1,"O","X"))</f>
        <v/>
      </c>
      <c r="AQ793" s="79" t="str">
        <f t="shared" ref="AQ793:AQ847" si="618">IF(O793="","",IF(O793&lt;=$AQ$1,"O","X"))</f>
        <v>O</v>
      </c>
      <c r="AR793" s="79" t="str">
        <f t="shared" ref="AR793:AR847" si="619">IF(M793="","",IF(M793&lt;=$AR$1,"O","X"))</f>
        <v>O</v>
      </c>
      <c r="AS793" s="79" t="s">
        <v>2</v>
      </c>
      <c r="AT793" s="79" t="str">
        <f t="shared" ref="AT793:AT847" si="620">IF(OR(F793="",AI793=""),"",IF(AND((F793&lt;=85),(AI793&gt;=15)),"O","X"))</f>
        <v>O</v>
      </c>
      <c r="AU793" s="79" t="str">
        <f t="shared" ref="AU793:AU847" si="621">IF(C793="","",IF(C793&gt;=$AU$1,"O","X"))</f>
        <v>O</v>
      </c>
      <c r="AV793" s="79" t="str">
        <f t="shared" ref="AV793:AV847" si="622">IF(AO793="","",IF(AND(AO793="O",AP793="O",AR793="O",AT793="O",AU793="O"),"후보","X"))</f>
        <v/>
      </c>
    </row>
    <row r="794" spans="1:48" s="37" customFormat="1" ht="12" x14ac:dyDescent="0.3">
      <c r="A794" s="74" t="s">
        <v>2283</v>
      </c>
      <c r="B794" s="75" t="s">
        <v>2282</v>
      </c>
      <c r="C794" s="85">
        <v>1829</v>
      </c>
      <c r="D794" s="86">
        <v>158.5</v>
      </c>
      <c r="E794" s="87">
        <v>48</v>
      </c>
      <c r="F794" s="86">
        <v>124.5</v>
      </c>
      <c r="G794" s="17">
        <v>38</v>
      </c>
      <c r="H794" s="88">
        <v>366</v>
      </c>
      <c r="I794" s="89"/>
      <c r="J794" s="89"/>
      <c r="K794" s="89"/>
      <c r="L794" s="89"/>
      <c r="M794" s="90">
        <f t="shared" si="607"/>
        <v>0</v>
      </c>
      <c r="N794" s="4" t="str">
        <f t="shared" si="608"/>
        <v/>
      </c>
      <c r="O794" s="91">
        <f t="shared" si="609"/>
        <v>0</v>
      </c>
      <c r="P794" s="91">
        <f t="shared" si="610"/>
        <v>0</v>
      </c>
      <c r="Q794" s="79">
        <v>4</v>
      </c>
      <c r="R794" s="79">
        <v>2</v>
      </c>
      <c r="S794" s="79" t="s">
        <v>72</v>
      </c>
      <c r="T794" s="5">
        <v>158</v>
      </c>
      <c r="U794" s="9"/>
      <c r="W794" s="86">
        <f t="shared" si="604"/>
        <v>158.5</v>
      </c>
      <c r="X794" s="87">
        <f t="shared" si="604"/>
        <v>48</v>
      </c>
      <c r="Y794" s="92">
        <f t="shared" si="605"/>
        <v>366</v>
      </c>
      <c r="Z794" s="90">
        <f t="shared" si="605"/>
        <v>0</v>
      </c>
      <c r="AA794" s="90">
        <f t="shared" si="611"/>
        <v>0</v>
      </c>
      <c r="AB794" s="90">
        <f t="shared" si="606"/>
        <v>0</v>
      </c>
      <c r="AC794" s="4" t="str">
        <f t="shared" si="606"/>
        <v/>
      </c>
      <c r="AD794" s="91">
        <f t="shared" si="606"/>
        <v>0</v>
      </c>
      <c r="AE794" s="79" t="str">
        <f t="shared" si="612"/>
        <v>계</v>
      </c>
      <c r="AF794" s="79" t="str">
        <f t="shared" si="613"/>
        <v>4/2</v>
      </c>
      <c r="AH794" s="20" t="str">
        <f t="shared" si="586"/>
        <v>정자동 파크뷰</v>
      </c>
      <c r="AI794" s="87">
        <f t="shared" si="587"/>
        <v>48</v>
      </c>
      <c r="AJ794" s="79" t="str">
        <f t="shared" si="614"/>
        <v>A-</v>
      </c>
      <c r="AK794" s="79" t="s">
        <v>13</v>
      </c>
      <c r="AL794" s="79" t="s">
        <v>62</v>
      </c>
      <c r="AM794" s="79" t="s">
        <v>63</v>
      </c>
      <c r="AN794" s="79" t="str">
        <f t="shared" si="615"/>
        <v>C</v>
      </c>
      <c r="AO794" s="79" t="str">
        <f t="shared" si="616"/>
        <v/>
      </c>
      <c r="AP794" s="79" t="str">
        <f t="shared" si="617"/>
        <v/>
      </c>
      <c r="AQ794" s="79" t="str">
        <f t="shared" si="618"/>
        <v>O</v>
      </c>
      <c r="AR794" s="79" t="str">
        <f t="shared" si="619"/>
        <v>O</v>
      </c>
      <c r="AS794" s="79" t="s">
        <v>2</v>
      </c>
      <c r="AT794" s="79" t="str">
        <f t="shared" si="620"/>
        <v>X</v>
      </c>
      <c r="AU794" s="79" t="str">
        <f t="shared" si="621"/>
        <v>O</v>
      </c>
      <c r="AV794" s="79" t="str">
        <f t="shared" si="622"/>
        <v/>
      </c>
    </row>
    <row r="795" spans="1:48" s="37" customFormat="1" ht="12" x14ac:dyDescent="0.3">
      <c r="A795" s="74" t="s">
        <v>1863</v>
      </c>
      <c r="B795" s="75" t="s">
        <v>2282</v>
      </c>
      <c r="C795" s="85">
        <v>1829</v>
      </c>
      <c r="D795" s="86">
        <v>177.8</v>
      </c>
      <c r="E795" s="87">
        <v>54</v>
      </c>
      <c r="F795" s="86">
        <v>139.69999999999999</v>
      </c>
      <c r="G795" s="17">
        <v>42</v>
      </c>
      <c r="H795" s="88">
        <v>372</v>
      </c>
      <c r="I795" s="89"/>
      <c r="J795" s="89"/>
      <c r="K795" s="89"/>
      <c r="L795" s="89"/>
      <c r="M795" s="90">
        <f t="shared" si="607"/>
        <v>0</v>
      </c>
      <c r="N795" s="4" t="str">
        <f t="shared" si="608"/>
        <v/>
      </c>
      <c r="O795" s="91">
        <f t="shared" si="609"/>
        <v>0</v>
      </c>
      <c r="P795" s="91">
        <f t="shared" si="610"/>
        <v>0</v>
      </c>
      <c r="Q795" s="79">
        <v>4</v>
      </c>
      <c r="R795" s="79">
        <v>2</v>
      </c>
      <c r="S795" s="79" t="s">
        <v>72</v>
      </c>
      <c r="T795" s="5" t="s">
        <v>317</v>
      </c>
      <c r="U795" s="9"/>
      <c r="W795" s="86">
        <f t="shared" si="604"/>
        <v>177.8</v>
      </c>
      <c r="X795" s="87">
        <f t="shared" si="604"/>
        <v>54</v>
      </c>
      <c r="Y795" s="92">
        <f t="shared" si="605"/>
        <v>372</v>
      </c>
      <c r="Z795" s="90">
        <f t="shared" si="605"/>
        <v>0</v>
      </c>
      <c r="AA795" s="90">
        <f t="shared" si="611"/>
        <v>0</v>
      </c>
      <c r="AB795" s="90">
        <f t="shared" si="606"/>
        <v>0</v>
      </c>
      <c r="AC795" s="4" t="str">
        <f t="shared" si="606"/>
        <v/>
      </c>
      <c r="AD795" s="91">
        <f t="shared" si="606"/>
        <v>0</v>
      </c>
      <c r="AE795" s="79" t="str">
        <f t="shared" si="612"/>
        <v>계</v>
      </c>
      <c r="AF795" s="79" t="str">
        <f t="shared" si="613"/>
        <v>4/2</v>
      </c>
      <c r="AH795" s="20" t="str">
        <f t="shared" si="586"/>
        <v>정자동 파크뷰</v>
      </c>
      <c r="AI795" s="87">
        <f t="shared" si="587"/>
        <v>54</v>
      </c>
      <c r="AJ795" s="79" t="str">
        <f t="shared" si="614"/>
        <v>A-</v>
      </c>
      <c r="AK795" s="79" t="s">
        <v>13</v>
      </c>
      <c r="AL795" s="79" t="s">
        <v>62</v>
      </c>
      <c r="AM795" s="79" t="s">
        <v>63</v>
      </c>
      <c r="AN795" s="79" t="str">
        <f t="shared" si="615"/>
        <v>C</v>
      </c>
      <c r="AO795" s="79" t="str">
        <f t="shared" si="616"/>
        <v/>
      </c>
      <c r="AP795" s="79" t="str">
        <f t="shared" si="617"/>
        <v/>
      </c>
      <c r="AQ795" s="79" t="str">
        <f t="shared" si="618"/>
        <v>O</v>
      </c>
      <c r="AR795" s="79" t="str">
        <f t="shared" si="619"/>
        <v>O</v>
      </c>
      <c r="AS795" s="79" t="s">
        <v>2</v>
      </c>
      <c r="AT795" s="79" t="str">
        <f t="shared" si="620"/>
        <v>X</v>
      </c>
      <c r="AU795" s="79" t="str">
        <f t="shared" si="621"/>
        <v>O</v>
      </c>
      <c r="AV795" s="79" t="str">
        <f t="shared" si="622"/>
        <v/>
      </c>
    </row>
    <row r="796" spans="1:48" s="37" customFormat="1" ht="12" x14ac:dyDescent="0.3">
      <c r="A796" s="74" t="s">
        <v>2284</v>
      </c>
      <c r="B796" s="75" t="s">
        <v>2285</v>
      </c>
      <c r="C796" s="85">
        <v>1829</v>
      </c>
      <c r="D796" s="86">
        <v>177.8</v>
      </c>
      <c r="E796" s="87">
        <v>54</v>
      </c>
      <c r="F796" s="86">
        <v>139.69999999999999</v>
      </c>
      <c r="G796" s="17">
        <v>42</v>
      </c>
      <c r="H796" s="88">
        <v>182</v>
      </c>
      <c r="I796" s="89"/>
      <c r="J796" s="89"/>
      <c r="K796" s="89"/>
      <c r="L796" s="89"/>
      <c r="M796" s="90">
        <f t="shared" si="607"/>
        <v>0</v>
      </c>
      <c r="N796" s="4" t="str">
        <f t="shared" si="608"/>
        <v/>
      </c>
      <c r="O796" s="91">
        <f t="shared" si="609"/>
        <v>0</v>
      </c>
      <c r="P796" s="91">
        <f t="shared" si="610"/>
        <v>0</v>
      </c>
      <c r="Q796" s="79">
        <v>4</v>
      </c>
      <c r="R796" s="79">
        <v>2</v>
      </c>
      <c r="S796" s="79" t="s">
        <v>72</v>
      </c>
      <c r="T796" s="5" t="s">
        <v>318</v>
      </c>
      <c r="U796" s="9"/>
      <c r="W796" s="86">
        <f t="shared" si="604"/>
        <v>177.8</v>
      </c>
      <c r="X796" s="87">
        <f t="shared" si="604"/>
        <v>54</v>
      </c>
      <c r="Y796" s="92">
        <f t="shared" si="605"/>
        <v>182</v>
      </c>
      <c r="Z796" s="90">
        <f t="shared" si="605"/>
        <v>0</v>
      </c>
      <c r="AA796" s="90">
        <f t="shared" si="611"/>
        <v>0</v>
      </c>
      <c r="AB796" s="90">
        <f t="shared" si="606"/>
        <v>0</v>
      </c>
      <c r="AC796" s="4" t="str">
        <f t="shared" si="606"/>
        <v/>
      </c>
      <c r="AD796" s="91">
        <f t="shared" si="606"/>
        <v>0</v>
      </c>
      <c r="AE796" s="79" t="str">
        <f t="shared" si="612"/>
        <v>계</v>
      </c>
      <c r="AF796" s="79" t="str">
        <f t="shared" si="613"/>
        <v>4/2</v>
      </c>
      <c r="AH796" s="20" t="str">
        <f t="shared" si="586"/>
        <v>정자동 파크뷰</v>
      </c>
      <c r="AI796" s="87">
        <f t="shared" si="587"/>
        <v>54</v>
      </c>
      <c r="AJ796" s="79" t="str">
        <f t="shared" si="614"/>
        <v>A-</v>
      </c>
      <c r="AK796" s="79" t="s">
        <v>13</v>
      </c>
      <c r="AL796" s="79" t="s">
        <v>62</v>
      </c>
      <c r="AM796" s="79" t="s">
        <v>63</v>
      </c>
      <c r="AN796" s="79" t="str">
        <f t="shared" si="615"/>
        <v>C</v>
      </c>
      <c r="AO796" s="79" t="str">
        <f t="shared" si="616"/>
        <v/>
      </c>
      <c r="AP796" s="79" t="str">
        <f t="shared" si="617"/>
        <v/>
      </c>
      <c r="AQ796" s="79" t="str">
        <f t="shared" si="618"/>
        <v>O</v>
      </c>
      <c r="AR796" s="79" t="str">
        <f t="shared" si="619"/>
        <v>O</v>
      </c>
      <c r="AS796" s="79" t="s">
        <v>2</v>
      </c>
      <c r="AT796" s="79" t="str">
        <f t="shared" si="620"/>
        <v>X</v>
      </c>
      <c r="AU796" s="79" t="str">
        <f t="shared" si="621"/>
        <v>O</v>
      </c>
      <c r="AV796" s="79" t="str">
        <f t="shared" si="622"/>
        <v/>
      </c>
    </row>
    <row r="797" spans="1:48" s="37" customFormat="1" ht="12" x14ac:dyDescent="0.3">
      <c r="A797" s="74" t="s">
        <v>2284</v>
      </c>
      <c r="B797" s="75" t="s">
        <v>2285</v>
      </c>
      <c r="C797" s="85">
        <v>1829</v>
      </c>
      <c r="D797" s="86">
        <v>207.3</v>
      </c>
      <c r="E797" s="87">
        <v>63</v>
      </c>
      <c r="F797" s="86">
        <v>162.9</v>
      </c>
      <c r="G797" s="17">
        <v>49</v>
      </c>
      <c r="H797" s="88">
        <v>294</v>
      </c>
      <c r="I797" s="89"/>
      <c r="J797" s="89"/>
      <c r="K797" s="89"/>
      <c r="L797" s="89"/>
      <c r="M797" s="90">
        <f t="shared" si="607"/>
        <v>0</v>
      </c>
      <c r="N797" s="4" t="str">
        <f t="shared" si="608"/>
        <v/>
      </c>
      <c r="O797" s="91">
        <f t="shared" si="609"/>
        <v>0</v>
      </c>
      <c r="P797" s="91">
        <f t="shared" si="610"/>
        <v>0</v>
      </c>
      <c r="Q797" s="79">
        <v>4</v>
      </c>
      <c r="R797" s="79">
        <v>2</v>
      </c>
      <c r="S797" s="79" t="s">
        <v>72</v>
      </c>
      <c r="T797" s="5">
        <v>207</v>
      </c>
      <c r="U797" s="9"/>
      <c r="W797" s="86">
        <f t="shared" si="604"/>
        <v>207.3</v>
      </c>
      <c r="X797" s="87">
        <f t="shared" si="604"/>
        <v>63</v>
      </c>
      <c r="Y797" s="92">
        <f t="shared" si="605"/>
        <v>294</v>
      </c>
      <c r="Z797" s="90">
        <f t="shared" si="605"/>
        <v>0</v>
      </c>
      <c r="AA797" s="90">
        <f t="shared" si="611"/>
        <v>0</v>
      </c>
      <c r="AB797" s="90">
        <f t="shared" si="606"/>
        <v>0</v>
      </c>
      <c r="AC797" s="4" t="str">
        <f t="shared" si="606"/>
        <v/>
      </c>
      <c r="AD797" s="91">
        <f t="shared" si="606"/>
        <v>0</v>
      </c>
      <c r="AE797" s="79" t="str">
        <f t="shared" si="612"/>
        <v>계</v>
      </c>
      <c r="AF797" s="79" t="str">
        <f t="shared" si="613"/>
        <v>4/2</v>
      </c>
      <c r="AH797" s="20" t="str">
        <f t="shared" si="586"/>
        <v>정자동 파크뷰</v>
      </c>
      <c r="AI797" s="87">
        <f t="shared" si="587"/>
        <v>63</v>
      </c>
      <c r="AJ797" s="79" t="str">
        <f t="shared" si="614"/>
        <v>A-</v>
      </c>
      <c r="AK797" s="79" t="s">
        <v>13</v>
      </c>
      <c r="AL797" s="79" t="s">
        <v>62</v>
      </c>
      <c r="AM797" s="79" t="s">
        <v>63</v>
      </c>
      <c r="AN797" s="79" t="str">
        <f t="shared" si="615"/>
        <v>C</v>
      </c>
      <c r="AO797" s="79" t="str">
        <f t="shared" si="616"/>
        <v/>
      </c>
      <c r="AP797" s="79" t="str">
        <f t="shared" si="617"/>
        <v/>
      </c>
      <c r="AQ797" s="79" t="str">
        <f t="shared" si="618"/>
        <v>O</v>
      </c>
      <c r="AR797" s="79" t="str">
        <f t="shared" si="619"/>
        <v>O</v>
      </c>
      <c r="AS797" s="79" t="s">
        <v>2</v>
      </c>
      <c r="AT797" s="79" t="str">
        <f t="shared" si="620"/>
        <v>X</v>
      </c>
      <c r="AU797" s="79" t="str">
        <f t="shared" si="621"/>
        <v>O</v>
      </c>
      <c r="AV797" s="79" t="str">
        <f t="shared" si="622"/>
        <v/>
      </c>
    </row>
    <row r="798" spans="1:48" s="37" customFormat="1" ht="12" x14ac:dyDescent="0.3">
      <c r="A798" s="74" t="s">
        <v>2286</v>
      </c>
      <c r="B798" s="75" t="s">
        <v>2287</v>
      </c>
      <c r="C798" s="85">
        <v>1829</v>
      </c>
      <c r="D798" s="86">
        <v>231.9</v>
      </c>
      <c r="E798" s="87">
        <v>70</v>
      </c>
      <c r="F798" s="86">
        <v>182.2</v>
      </c>
      <c r="G798" s="17">
        <v>55</v>
      </c>
      <c r="H798" s="88">
        <v>176</v>
      </c>
      <c r="I798" s="89"/>
      <c r="J798" s="89"/>
      <c r="K798" s="89"/>
      <c r="L798" s="89"/>
      <c r="M798" s="90">
        <f t="shared" si="607"/>
        <v>0</v>
      </c>
      <c r="N798" s="4" t="str">
        <f t="shared" si="608"/>
        <v/>
      </c>
      <c r="O798" s="91">
        <f t="shared" si="609"/>
        <v>0</v>
      </c>
      <c r="P798" s="91">
        <f t="shared" si="610"/>
        <v>0</v>
      </c>
      <c r="Q798" s="79">
        <v>4</v>
      </c>
      <c r="R798" s="79">
        <v>2</v>
      </c>
      <c r="S798" s="79" t="s">
        <v>72</v>
      </c>
      <c r="T798" s="5" t="s">
        <v>319</v>
      </c>
      <c r="U798" s="9"/>
      <c r="W798" s="86">
        <f t="shared" ref="W798:X813" si="623">D798</f>
        <v>231.9</v>
      </c>
      <c r="X798" s="87">
        <f t="shared" si="623"/>
        <v>70</v>
      </c>
      <c r="Y798" s="92">
        <f t="shared" ref="Y798:Z813" si="624">H798</f>
        <v>176</v>
      </c>
      <c r="Z798" s="90">
        <f t="shared" si="624"/>
        <v>0</v>
      </c>
      <c r="AA798" s="90">
        <f t="shared" si="611"/>
        <v>0</v>
      </c>
      <c r="AB798" s="90">
        <f t="shared" si="606"/>
        <v>0</v>
      </c>
      <c r="AC798" s="4" t="str">
        <f t="shared" si="606"/>
        <v/>
      </c>
      <c r="AD798" s="91">
        <f t="shared" si="606"/>
        <v>0</v>
      </c>
      <c r="AE798" s="79" t="str">
        <f t="shared" si="612"/>
        <v>계</v>
      </c>
      <c r="AF798" s="79" t="str">
        <f t="shared" si="613"/>
        <v>4/2</v>
      </c>
      <c r="AH798" s="20" t="str">
        <f t="shared" si="586"/>
        <v>정자동 파크뷰</v>
      </c>
      <c r="AI798" s="87">
        <f t="shared" si="587"/>
        <v>70</v>
      </c>
      <c r="AJ798" s="79" t="str">
        <f t="shared" si="614"/>
        <v>A-</v>
      </c>
      <c r="AK798" s="79" t="s">
        <v>13</v>
      </c>
      <c r="AL798" s="79" t="s">
        <v>62</v>
      </c>
      <c r="AM798" s="79" t="s">
        <v>63</v>
      </c>
      <c r="AN798" s="79" t="str">
        <f t="shared" si="615"/>
        <v>C</v>
      </c>
      <c r="AO798" s="79" t="str">
        <f t="shared" si="616"/>
        <v/>
      </c>
      <c r="AP798" s="79" t="str">
        <f t="shared" si="617"/>
        <v/>
      </c>
      <c r="AQ798" s="79" t="str">
        <f t="shared" si="618"/>
        <v>O</v>
      </c>
      <c r="AR798" s="79" t="str">
        <f t="shared" si="619"/>
        <v>O</v>
      </c>
      <c r="AS798" s="79" t="s">
        <v>2</v>
      </c>
      <c r="AT798" s="79" t="str">
        <f t="shared" si="620"/>
        <v>X</v>
      </c>
      <c r="AU798" s="79" t="str">
        <f t="shared" si="621"/>
        <v>O</v>
      </c>
      <c r="AV798" s="79" t="str">
        <f t="shared" si="622"/>
        <v/>
      </c>
    </row>
    <row r="799" spans="1:48" s="37" customFormat="1" ht="12" x14ac:dyDescent="0.3">
      <c r="A799" s="74" t="s">
        <v>2284</v>
      </c>
      <c r="B799" s="75" t="s">
        <v>2285</v>
      </c>
      <c r="C799" s="85">
        <v>1829</v>
      </c>
      <c r="D799" s="86">
        <v>231.2</v>
      </c>
      <c r="E799" s="87">
        <v>70</v>
      </c>
      <c r="F799" s="86">
        <v>181.7</v>
      </c>
      <c r="G799" s="17">
        <v>55</v>
      </c>
      <c r="H799" s="88">
        <v>1</v>
      </c>
      <c r="I799" s="89"/>
      <c r="J799" s="89"/>
      <c r="K799" s="89"/>
      <c r="L799" s="89"/>
      <c r="M799" s="90">
        <f t="shared" si="607"/>
        <v>0</v>
      </c>
      <c r="N799" s="4" t="str">
        <f t="shared" si="608"/>
        <v/>
      </c>
      <c r="O799" s="91">
        <f t="shared" si="609"/>
        <v>0</v>
      </c>
      <c r="P799" s="91">
        <f t="shared" si="610"/>
        <v>0</v>
      </c>
      <c r="Q799" s="79">
        <v>4</v>
      </c>
      <c r="R799" s="79">
        <v>2</v>
      </c>
      <c r="S799" s="79" t="s">
        <v>72</v>
      </c>
      <c r="T799" s="5" t="s">
        <v>320</v>
      </c>
      <c r="U799" s="9"/>
      <c r="W799" s="86">
        <f t="shared" si="623"/>
        <v>231.2</v>
      </c>
      <c r="X799" s="87">
        <f t="shared" si="623"/>
        <v>70</v>
      </c>
      <c r="Y799" s="92">
        <f t="shared" si="624"/>
        <v>1</v>
      </c>
      <c r="Z799" s="90">
        <f t="shared" si="624"/>
        <v>0</v>
      </c>
      <c r="AA799" s="90">
        <f t="shared" si="611"/>
        <v>0</v>
      </c>
      <c r="AB799" s="90">
        <f t="shared" si="606"/>
        <v>0</v>
      </c>
      <c r="AC799" s="4" t="str">
        <f t="shared" si="606"/>
        <v/>
      </c>
      <c r="AD799" s="91">
        <f t="shared" si="606"/>
        <v>0</v>
      </c>
      <c r="AE799" s="79" t="str">
        <f t="shared" si="612"/>
        <v>계</v>
      </c>
      <c r="AF799" s="79" t="str">
        <f t="shared" si="613"/>
        <v>4/2</v>
      </c>
      <c r="AH799" s="20" t="str">
        <f t="shared" si="586"/>
        <v>정자동 파크뷰</v>
      </c>
      <c r="AI799" s="87">
        <f t="shared" si="587"/>
        <v>70</v>
      </c>
      <c r="AJ799" s="79" t="str">
        <f t="shared" si="614"/>
        <v>A-</v>
      </c>
      <c r="AK799" s="79" t="s">
        <v>13</v>
      </c>
      <c r="AL799" s="79" t="s">
        <v>62</v>
      </c>
      <c r="AM799" s="79" t="s">
        <v>63</v>
      </c>
      <c r="AN799" s="79" t="str">
        <f t="shared" si="615"/>
        <v>C</v>
      </c>
      <c r="AO799" s="79" t="str">
        <f t="shared" si="616"/>
        <v/>
      </c>
      <c r="AP799" s="79" t="str">
        <f t="shared" si="617"/>
        <v/>
      </c>
      <c r="AQ799" s="79" t="str">
        <f t="shared" si="618"/>
        <v>O</v>
      </c>
      <c r="AR799" s="79" t="str">
        <f t="shared" si="619"/>
        <v>O</v>
      </c>
      <c r="AS799" s="79" t="s">
        <v>2</v>
      </c>
      <c r="AT799" s="79" t="str">
        <f t="shared" si="620"/>
        <v>X</v>
      </c>
      <c r="AU799" s="79" t="str">
        <f t="shared" si="621"/>
        <v>O</v>
      </c>
      <c r="AV799" s="79" t="str">
        <f t="shared" si="622"/>
        <v/>
      </c>
    </row>
    <row r="800" spans="1:48" s="37" customFormat="1" ht="12" x14ac:dyDescent="0.3">
      <c r="A800" s="74" t="s">
        <v>2284</v>
      </c>
      <c r="B800" s="75" t="s">
        <v>2288</v>
      </c>
      <c r="C800" s="85">
        <v>1829</v>
      </c>
      <c r="D800" s="86">
        <v>254.2</v>
      </c>
      <c r="E800" s="87">
        <v>77</v>
      </c>
      <c r="F800" s="86">
        <v>199.8</v>
      </c>
      <c r="G800" s="17">
        <v>60</v>
      </c>
      <c r="H800" s="88">
        <v>60</v>
      </c>
      <c r="I800" s="89"/>
      <c r="J800" s="89"/>
      <c r="K800" s="89"/>
      <c r="L800" s="89"/>
      <c r="M800" s="90">
        <f t="shared" si="607"/>
        <v>0</v>
      </c>
      <c r="N800" s="4" t="str">
        <f t="shared" si="608"/>
        <v/>
      </c>
      <c r="O800" s="91">
        <f t="shared" si="609"/>
        <v>0</v>
      </c>
      <c r="P800" s="91">
        <f t="shared" si="610"/>
        <v>0</v>
      </c>
      <c r="Q800" s="79">
        <v>5</v>
      </c>
      <c r="R800" s="79">
        <v>3</v>
      </c>
      <c r="S800" s="79" t="s">
        <v>72</v>
      </c>
      <c r="T800" s="5" t="s">
        <v>321</v>
      </c>
      <c r="U800" s="9"/>
      <c r="W800" s="86">
        <f t="shared" si="623"/>
        <v>254.2</v>
      </c>
      <c r="X800" s="87">
        <f t="shared" si="623"/>
        <v>77</v>
      </c>
      <c r="Y800" s="92">
        <f t="shared" si="624"/>
        <v>60</v>
      </c>
      <c r="Z800" s="90">
        <f t="shared" si="624"/>
        <v>0</v>
      </c>
      <c r="AA800" s="90">
        <f t="shared" si="611"/>
        <v>0</v>
      </c>
      <c r="AB800" s="90">
        <f t="shared" si="606"/>
        <v>0</v>
      </c>
      <c r="AC800" s="4" t="str">
        <f t="shared" si="606"/>
        <v/>
      </c>
      <c r="AD800" s="91">
        <f t="shared" si="606"/>
        <v>0</v>
      </c>
      <c r="AE800" s="79" t="str">
        <f t="shared" si="612"/>
        <v>계</v>
      </c>
      <c r="AF800" s="79" t="str">
        <f t="shared" si="613"/>
        <v>5/3</v>
      </c>
      <c r="AH800" s="20" t="str">
        <f t="shared" si="586"/>
        <v>정자동 파크뷰</v>
      </c>
      <c r="AI800" s="87">
        <f t="shared" si="587"/>
        <v>77</v>
      </c>
      <c r="AJ800" s="79" t="str">
        <f t="shared" si="614"/>
        <v>A-</v>
      </c>
      <c r="AK800" s="79" t="s">
        <v>13</v>
      </c>
      <c r="AL800" s="79" t="s">
        <v>62</v>
      </c>
      <c r="AM800" s="79" t="s">
        <v>63</v>
      </c>
      <c r="AN800" s="79" t="str">
        <f t="shared" si="615"/>
        <v>C</v>
      </c>
      <c r="AO800" s="79" t="str">
        <f t="shared" si="616"/>
        <v/>
      </c>
      <c r="AP800" s="79" t="str">
        <f t="shared" si="617"/>
        <v/>
      </c>
      <c r="AQ800" s="79" t="str">
        <f t="shared" si="618"/>
        <v>O</v>
      </c>
      <c r="AR800" s="79" t="str">
        <f t="shared" si="619"/>
        <v>O</v>
      </c>
      <c r="AS800" s="79" t="s">
        <v>2</v>
      </c>
      <c r="AT800" s="79" t="str">
        <f t="shared" si="620"/>
        <v>X</v>
      </c>
      <c r="AU800" s="79" t="str">
        <f t="shared" si="621"/>
        <v>O</v>
      </c>
      <c r="AV800" s="79" t="str">
        <f t="shared" si="622"/>
        <v/>
      </c>
    </row>
    <row r="801" spans="1:48" s="37" customFormat="1" ht="12" x14ac:dyDescent="0.3">
      <c r="A801" s="74" t="s">
        <v>1863</v>
      </c>
      <c r="B801" s="75" t="s">
        <v>1864</v>
      </c>
      <c r="C801" s="85">
        <v>1829</v>
      </c>
      <c r="D801" s="86">
        <v>254.4</v>
      </c>
      <c r="E801" s="87">
        <v>77</v>
      </c>
      <c r="F801" s="86">
        <v>199.9</v>
      </c>
      <c r="G801" s="17">
        <v>60</v>
      </c>
      <c r="H801" s="88">
        <v>3</v>
      </c>
      <c r="I801" s="89"/>
      <c r="J801" s="89"/>
      <c r="K801" s="89"/>
      <c r="L801" s="89"/>
      <c r="M801" s="90">
        <f t="shared" si="607"/>
        <v>0</v>
      </c>
      <c r="N801" s="4" t="str">
        <f t="shared" si="608"/>
        <v/>
      </c>
      <c r="O801" s="91">
        <f t="shared" si="609"/>
        <v>0</v>
      </c>
      <c r="P801" s="91">
        <f t="shared" si="610"/>
        <v>0</v>
      </c>
      <c r="Q801" s="79">
        <v>5</v>
      </c>
      <c r="R801" s="79">
        <v>3</v>
      </c>
      <c r="S801" s="79" t="s">
        <v>72</v>
      </c>
      <c r="T801" s="5" t="s">
        <v>322</v>
      </c>
      <c r="U801" s="9"/>
      <c r="W801" s="86">
        <f t="shared" si="623"/>
        <v>254.4</v>
      </c>
      <c r="X801" s="87">
        <f t="shared" si="623"/>
        <v>77</v>
      </c>
      <c r="Y801" s="92">
        <f t="shared" si="624"/>
        <v>3</v>
      </c>
      <c r="Z801" s="90">
        <f t="shared" si="624"/>
        <v>0</v>
      </c>
      <c r="AA801" s="90">
        <f t="shared" si="611"/>
        <v>0</v>
      </c>
      <c r="AB801" s="90">
        <f t="shared" si="606"/>
        <v>0</v>
      </c>
      <c r="AC801" s="4" t="str">
        <f t="shared" si="606"/>
        <v/>
      </c>
      <c r="AD801" s="91">
        <f t="shared" si="606"/>
        <v>0</v>
      </c>
      <c r="AE801" s="79" t="str">
        <f t="shared" si="612"/>
        <v>계</v>
      </c>
      <c r="AF801" s="79" t="str">
        <f t="shared" si="613"/>
        <v>5/3</v>
      </c>
      <c r="AH801" s="20" t="str">
        <f t="shared" si="586"/>
        <v>정자동 파크뷰</v>
      </c>
      <c r="AI801" s="87">
        <f t="shared" si="587"/>
        <v>77</v>
      </c>
      <c r="AJ801" s="79" t="str">
        <f t="shared" si="614"/>
        <v>A-</v>
      </c>
      <c r="AK801" s="79" t="s">
        <v>13</v>
      </c>
      <c r="AL801" s="79" t="s">
        <v>62</v>
      </c>
      <c r="AM801" s="79" t="s">
        <v>63</v>
      </c>
      <c r="AN801" s="79" t="str">
        <f t="shared" si="615"/>
        <v>C</v>
      </c>
      <c r="AO801" s="79" t="str">
        <f t="shared" si="616"/>
        <v/>
      </c>
      <c r="AP801" s="79" t="str">
        <f t="shared" si="617"/>
        <v/>
      </c>
      <c r="AQ801" s="79" t="str">
        <f t="shared" si="618"/>
        <v>O</v>
      </c>
      <c r="AR801" s="79" t="str">
        <f t="shared" si="619"/>
        <v>O</v>
      </c>
      <c r="AS801" s="79" t="s">
        <v>2</v>
      </c>
      <c r="AT801" s="79" t="str">
        <f t="shared" si="620"/>
        <v>X</v>
      </c>
      <c r="AU801" s="79" t="str">
        <f t="shared" si="621"/>
        <v>O</v>
      </c>
      <c r="AV801" s="79" t="str">
        <f t="shared" si="622"/>
        <v/>
      </c>
    </row>
    <row r="802" spans="1:48" s="37" customFormat="1" ht="12" x14ac:dyDescent="0.3">
      <c r="A802" s="74" t="s">
        <v>1863</v>
      </c>
      <c r="B802" s="75" t="s">
        <v>1864</v>
      </c>
      <c r="C802" s="85">
        <v>1829</v>
      </c>
      <c r="D802" s="86">
        <v>310.89999999999998</v>
      </c>
      <c r="E802" s="87">
        <v>94</v>
      </c>
      <c r="F802" s="86">
        <v>244.6</v>
      </c>
      <c r="G802" s="17">
        <v>74</v>
      </c>
      <c r="H802" s="88">
        <v>1</v>
      </c>
      <c r="I802" s="89"/>
      <c r="J802" s="89"/>
      <c r="K802" s="89"/>
      <c r="L802" s="89"/>
      <c r="M802" s="90">
        <f t="shared" si="607"/>
        <v>0</v>
      </c>
      <c r="N802" s="4" t="str">
        <f t="shared" si="608"/>
        <v/>
      </c>
      <c r="O802" s="91">
        <f t="shared" si="609"/>
        <v>0</v>
      </c>
      <c r="P802" s="91">
        <f t="shared" si="610"/>
        <v>0</v>
      </c>
      <c r="Q802" s="79">
        <v>5</v>
      </c>
      <c r="R802" s="79">
        <v>3</v>
      </c>
      <c r="S802" s="79" t="s">
        <v>72</v>
      </c>
      <c r="T802" s="5" t="s">
        <v>323</v>
      </c>
      <c r="U802" s="9"/>
      <c r="W802" s="86">
        <f t="shared" si="623"/>
        <v>310.89999999999998</v>
      </c>
      <c r="X802" s="87">
        <f t="shared" si="623"/>
        <v>94</v>
      </c>
      <c r="Y802" s="92">
        <f t="shared" si="624"/>
        <v>1</v>
      </c>
      <c r="Z802" s="90">
        <f t="shared" si="624"/>
        <v>0</v>
      </c>
      <c r="AA802" s="90">
        <f t="shared" si="611"/>
        <v>0</v>
      </c>
      <c r="AB802" s="90">
        <f t="shared" ref="AB802:AD817" si="625">M802</f>
        <v>0</v>
      </c>
      <c r="AC802" s="4" t="str">
        <f t="shared" si="625"/>
        <v/>
      </c>
      <c r="AD802" s="91">
        <f t="shared" si="625"/>
        <v>0</v>
      </c>
      <c r="AE802" s="79" t="str">
        <f t="shared" si="612"/>
        <v>계</v>
      </c>
      <c r="AF802" s="79" t="str">
        <f t="shared" si="613"/>
        <v>5/3</v>
      </c>
      <c r="AH802" s="20" t="str">
        <f t="shared" si="586"/>
        <v>정자동 파크뷰</v>
      </c>
      <c r="AI802" s="87">
        <f t="shared" si="587"/>
        <v>94</v>
      </c>
      <c r="AJ802" s="79" t="str">
        <f t="shared" si="614"/>
        <v>A-</v>
      </c>
      <c r="AK802" s="79" t="s">
        <v>13</v>
      </c>
      <c r="AL802" s="79" t="s">
        <v>62</v>
      </c>
      <c r="AM802" s="79" t="s">
        <v>63</v>
      </c>
      <c r="AN802" s="79" t="str">
        <f t="shared" si="615"/>
        <v>C</v>
      </c>
      <c r="AO802" s="79" t="str">
        <f t="shared" si="616"/>
        <v/>
      </c>
      <c r="AP802" s="79" t="str">
        <f t="shared" si="617"/>
        <v/>
      </c>
      <c r="AQ802" s="79" t="str">
        <f t="shared" si="618"/>
        <v>O</v>
      </c>
      <c r="AR802" s="79" t="str">
        <f t="shared" si="619"/>
        <v>O</v>
      </c>
      <c r="AS802" s="79" t="s">
        <v>2</v>
      </c>
      <c r="AT802" s="79" t="str">
        <f t="shared" si="620"/>
        <v>X</v>
      </c>
      <c r="AU802" s="79" t="str">
        <f t="shared" si="621"/>
        <v>O</v>
      </c>
      <c r="AV802" s="79" t="str">
        <f t="shared" si="622"/>
        <v/>
      </c>
    </row>
    <row r="803" spans="1:48" s="37" customFormat="1" ht="12" x14ac:dyDescent="0.3">
      <c r="A803" s="74" t="s">
        <v>2289</v>
      </c>
      <c r="B803" s="75" t="s">
        <v>2290</v>
      </c>
      <c r="C803" s="85">
        <v>1829</v>
      </c>
      <c r="D803" s="86">
        <v>311.2</v>
      </c>
      <c r="E803" s="87">
        <v>94</v>
      </c>
      <c r="F803" s="86">
        <v>244.5</v>
      </c>
      <c r="G803" s="17">
        <v>74</v>
      </c>
      <c r="H803" s="88">
        <v>4</v>
      </c>
      <c r="I803" s="89"/>
      <c r="J803" s="89"/>
      <c r="K803" s="89"/>
      <c r="L803" s="89"/>
      <c r="M803" s="90">
        <f t="shared" si="607"/>
        <v>0</v>
      </c>
      <c r="N803" s="4" t="str">
        <f t="shared" si="608"/>
        <v/>
      </c>
      <c r="O803" s="91">
        <f t="shared" si="609"/>
        <v>0</v>
      </c>
      <c r="P803" s="91">
        <f t="shared" si="610"/>
        <v>0</v>
      </c>
      <c r="Q803" s="79">
        <v>5</v>
      </c>
      <c r="R803" s="79">
        <v>3</v>
      </c>
      <c r="S803" s="79" t="s">
        <v>72</v>
      </c>
      <c r="T803" s="5" t="s">
        <v>324</v>
      </c>
      <c r="U803" s="9"/>
      <c r="W803" s="86">
        <f t="shared" si="623"/>
        <v>311.2</v>
      </c>
      <c r="X803" s="87">
        <f t="shared" si="623"/>
        <v>94</v>
      </c>
      <c r="Y803" s="92">
        <f t="shared" si="624"/>
        <v>4</v>
      </c>
      <c r="Z803" s="90">
        <f t="shared" si="624"/>
        <v>0</v>
      </c>
      <c r="AA803" s="90">
        <f t="shared" si="611"/>
        <v>0</v>
      </c>
      <c r="AB803" s="90">
        <f t="shared" si="625"/>
        <v>0</v>
      </c>
      <c r="AC803" s="4" t="str">
        <f t="shared" si="625"/>
        <v/>
      </c>
      <c r="AD803" s="91">
        <f t="shared" si="625"/>
        <v>0</v>
      </c>
      <c r="AE803" s="79" t="str">
        <f t="shared" si="612"/>
        <v>계</v>
      </c>
      <c r="AF803" s="79" t="str">
        <f t="shared" si="613"/>
        <v>5/3</v>
      </c>
      <c r="AH803" s="20" t="str">
        <f t="shared" si="586"/>
        <v>정자동 파크뷰</v>
      </c>
      <c r="AI803" s="87">
        <f t="shared" si="587"/>
        <v>94</v>
      </c>
      <c r="AJ803" s="79" t="str">
        <f t="shared" si="614"/>
        <v>A-</v>
      </c>
      <c r="AK803" s="79" t="s">
        <v>13</v>
      </c>
      <c r="AL803" s="79" t="s">
        <v>62</v>
      </c>
      <c r="AM803" s="79" t="s">
        <v>63</v>
      </c>
      <c r="AN803" s="79" t="str">
        <f t="shared" si="615"/>
        <v>C</v>
      </c>
      <c r="AO803" s="79" t="str">
        <f t="shared" si="616"/>
        <v/>
      </c>
      <c r="AP803" s="79" t="str">
        <f t="shared" si="617"/>
        <v/>
      </c>
      <c r="AQ803" s="79" t="str">
        <f t="shared" si="618"/>
        <v>O</v>
      </c>
      <c r="AR803" s="79" t="str">
        <f t="shared" si="619"/>
        <v>O</v>
      </c>
      <c r="AS803" s="79" t="s">
        <v>2</v>
      </c>
      <c r="AT803" s="79" t="str">
        <f t="shared" si="620"/>
        <v>X</v>
      </c>
      <c r="AU803" s="79" t="str">
        <f t="shared" si="621"/>
        <v>O</v>
      </c>
      <c r="AV803" s="79" t="str">
        <f t="shared" si="622"/>
        <v/>
      </c>
    </row>
    <row r="804" spans="1:48" s="37" customFormat="1" ht="12" x14ac:dyDescent="0.3">
      <c r="A804" s="74" t="s">
        <v>2289</v>
      </c>
      <c r="B804" s="75" t="s">
        <v>2290</v>
      </c>
      <c r="C804" s="85">
        <v>1829</v>
      </c>
      <c r="D804" s="86">
        <v>311.2</v>
      </c>
      <c r="E804" s="87">
        <v>94</v>
      </c>
      <c r="F804" s="86">
        <v>244.6</v>
      </c>
      <c r="G804" s="17">
        <v>74</v>
      </c>
      <c r="H804" s="88">
        <v>2</v>
      </c>
      <c r="I804" s="89"/>
      <c r="J804" s="89"/>
      <c r="K804" s="89"/>
      <c r="L804" s="89"/>
      <c r="M804" s="90">
        <f t="shared" si="607"/>
        <v>0</v>
      </c>
      <c r="N804" s="4" t="str">
        <f t="shared" si="608"/>
        <v/>
      </c>
      <c r="O804" s="91">
        <f t="shared" si="609"/>
        <v>0</v>
      </c>
      <c r="P804" s="91">
        <f t="shared" si="610"/>
        <v>0</v>
      </c>
      <c r="Q804" s="79">
        <v>5</v>
      </c>
      <c r="R804" s="79">
        <v>3</v>
      </c>
      <c r="S804" s="79" t="s">
        <v>72</v>
      </c>
      <c r="T804" s="5" t="s">
        <v>325</v>
      </c>
      <c r="U804" s="9"/>
      <c r="W804" s="86">
        <f t="shared" si="623"/>
        <v>311.2</v>
      </c>
      <c r="X804" s="87">
        <f t="shared" si="623"/>
        <v>94</v>
      </c>
      <c r="Y804" s="92">
        <f t="shared" si="624"/>
        <v>2</v>
      </c>
      <c r="Z804" s="90">
        <f t="shared" si="624"/>
        <v>0</v>
      </c>
      <c r="AA804" s="90">
        <f t="shared" si="611"/>
        <v>0</v>
      </c>
      <c r="AB804" s="90">
        <f t="shared" si="625"/>
        <v>0</v>
      </c>
      <c r="AC804" s="4" t="str">
        <f t="shared" si="625"/>
        <v/>
      </c>
      <c r="AD804" s="91">
        <f t="shared" si="625"/>
        <v>0</v>
      </c>
      <c r="AE804" s="79" t="str">
        <f t="shared" si="612"/>
        <v>계</v>
      </c>
      <c r="AF804" s="79" t="str">
        <f t="shared" si="613"/>
        <v>5/3</v>
      </c>
      <c r="AH804" s="20" t="str">
        <f t="shared" si="586"/>
        <v>정자동 파크뷰</v>
      </c>
      <c r="AI804" s="87">
        <f t="shared" si="587"/>
        <v>94</v>
      </c>
      <c r="AJ804" s="79" t="str">
        <f t="shared" si="614"/>
        <v>A-</v>
      </c>
      <c r="AK804" s="79" t="s">
        <v>13</v>
      </c>
      <c r="AL804" s="79" t="s">
        <v>62</v>
      </c>
      <c r="AM804" s="79" t="s">
        <v>63</v>
      </c>
      <c r="AN804" s="79" t="str">
        <f t="shared" si="615"/>
        <v>C</v>
      </c>
      <c r="AO804" s="79" t="str">
        <f t="shared" si="616"/>
        <v/>
      </c>
      <c r="AP804" s="79" t="str">
        <f t="shared" si="617"/>
        <v/>
      </c>
      <c r="AQ804" s="79" t="str">
        <f t="shared" si="618"/>
        <v>O</v>
      </c>
      <c r="AR804" s="79" t="str">
        <f t="shared" si="619"/>
        <v>O</v>
      </c>
      <c r="AS804" s="79" t="s">
        <v>2</v>
      </c>
      <c r="AT804" s="79" t="str">
        <f t="shared" si="620"/>
        <v>X</v>
      </c>
      <c r="AU804" s="79" t="str">
        <f t="shared" si="621"/>
        <v>O</v>
      </c>
      <c r="AV804" s="79" t="str">
        <f t="shared" si="622"/>
        <v/>
      </c>
    </row>
    <row r="805" spans="1:48" s="37" customFormat="1" ht="12" x14ac:dyDescent="0.3">
      <c r="A805" s="74" t="s">
        <v>2289</v>
      </c>
      <c r="B805" s="75" t="s">
        <v>2290</v>
      </c>
      <c r="C805" s="85">
        <v>1829</v>
      </c>
      <c r="D805" s="86">
        <v>311.2</v>
      </c>
      <c r="E805" s="87">
        <v>94</v>
      </c>
      <c r="F805" s="86">
        <v>244.5</v>
      </c>
      <c r="G805" s="17">
        <v>74</v>
      </c>
      <c r="H805" s="88">
        <v>2</v>
      </c>
      <c r="I805" s="89"/>
      <c r="J805" s="89"/>
      <c r="K805" s="89"/>
      <c r="L805" s="89"/>
      <c r="M805" s="90">
        <f t="shared" si="607"/>
        <v>0</v>
      </c>
      <c r="N805" s="4" t="str">
        <f t="shared" si="608"/>
        <v/>
      </c>
      <c r="O805" s="91">
        <f t="shared" si="609"/>
        <v>0</v>
      </c>
      <c r="P805" s="91">
        <f t="shared" si="610"/>
        <v>0</v>
      </c>
      <c r="Q805" s="79">
        <v>5</v>
      </c>
      <c r="R805" s="79">
        <v>3</v>
      </c>
      <c r="S805" s="79" t="s">
        <v>72</v>
      </c>
      <c r="T805" s="5" t="s">
        <v>326</v>
      </c>
      <c r="U805" s="9"/>
      <c r="W805" s="86">
        <f t="shared" si="623"/>
        <v>311.2</v>
      </c>
      <c r="X805" s="87">
        <f t="shared" si="623"/>
        <v>94</v>
      </c>
      <c r="Y805" s="92">
        <f t="shared" si="624"/>
        <v>2</v>
      </c>
      <c r="Z805" s="90">
        <f t="shared" si="624"/>
        <v>0</v>
      </c>
      <c r="AA805" s="90">
        <f t="shared" si="611"/>
        <v>0</v>
      </c>
      <c r="AB805" s="90">
        <f t="shared" si="625"/>
        <v>0</v>
      </c>
      <c r="AC805" s="4" t="str">
        <f t="shared" si="625"/>
        <v/>
      </c>
      <c r="AD805" s="91">
        <f t="shared" si="625"/>
        <v>0</v>
      </c>
      <c r="AE805" s="79" t="str">
        <f t="shared" si="612"/>
        <v>계</v>
      </c>
      <c r="AF805" s="79" t="str">
        <f t="shared" si="613"/>
        <v>5/3</v>
      </c>
      <c r="AH805" s="20" t="str">
        <f t="shared" si="586"/>
        <v>정자동 파크뷰</v>
      </c>
      <c r="AI805" s="87">
        <f t="shared" si="587"/>
        <v>94</v>
      </c>
      <c r="AJ805" s="79" t="str">
        <f t="shared" si="614"/>
        <v>A-</v>
      </c>
      <c r="AK805" s="79" t="s">
        <v>13</v>
      </c>
      <c r="AL805" s="79" t="s">
        <v>62</v>
      </c>
      <c r="AM805" s="79" t="s">
        <v>63</v>
      </c>
      <c r="AN805" s="79" t="str">
        <f t="shared" si="615"/>
        <v>C</v>
      </c>
      <c r="AO805" s="79" t="str">
        <f t="shared" si="616"/>
        <v/>
      </c>
      <c r="AP805" s="79" t="str">
        <f t="shared" si="617"/>
        <v/>
      </c>
      <c r="AQ805" s="79" t="str">
        <f t="shared" si="618"/>
        <v>O</v>
      </c>
      <c r="AR805" s="79" t="str">
        <f t="shared" si="619"/>
        <v>O</v>
      </c>
      <c r="AS805" s="79" t="s">
        <v>2</v>
      </c>
      <c r="AT805" s="79" t="str">
        <f t="shared" si="620"/>
        <v>X</v>
      </c>
      <c r="AU805" s="79" t="str">
        <f t="shared" si="621"/>
        <v>O</v>
      </c>
      <c r="AV805" s="79" t="str">
        <f t="shared" si="622"/>
        <v/>
      </c>
    </row>
    <row r="806" spans="1:48" s="37" customFormat="1" ht="12" x14ac:dyDescent="0.3">
      <c r="A806" s="74" t="s">
        <v>2289</v>
      </c>
      <c r="B806" s="75" t="s">
        <v>2290</v>
      </c>
      <c r="C806" s="85">
        <v>1829</v>
      </c>
      <c r="D806" s="86">
        <v>311.39999999999998</v>
      </c>
      <c r="E806" s="87">
        <v>94</v>
      </c>
      <c r="F806" s="86">
        <v>244.7</v>
      </c>
      <c r="G806" s="17">
        <v>74</v>
      </c>
      <c r="H806" s="88">
        <v>2</v>
      </c>
      <c r="I806" s="89"/>
      <c r="J806" s="89"/>
      <c r="K806" s="89"/>
      <c r="L806" s="89"/>
      <c r="M806" s="90">
        <f t="shared" si="607"/>
        <v>0</v>
      </c>
      <c r="N806" s="4" t="str">
        <f t="shared" si="608"/>
        <v/>
      </c>
      <c r="O806" s="91">
        <f t="shared" si="609"/>
        <v>0</v>
      </c>
      <c r="P806" s="91">
        <f t="shared" si="610"/>
        <v>0</v>
      </c>
      <c r="Q806" s="79">
        <v>5</v>
      </c>
      <c r="R806" s="79">
        <v>3</v>
      </c>
      <c r="S806" s="79" t="s">
        <v>72</v>
      </c>
      <c r="T806" s="5" t="s">
        <v>327</v>
      </c>
      <c r="U806" s="9"/>
      <c r="W806" s="86">
        <f t="shared" si="623"/>
        <v>311.39999999999998</v>
      </c>
      <c r="X806" s="87">
        <f t="shared" si="623"/>
        <v>94</v>
      </c>
      <c r="Y806" s="92">
        <f t="shared" si="624"/>
        <v>2</v>
      </c>
      <c r="Z806" s="90">
        <f t="shared" si="624"/>
        <v>0</v>
      </c>
      <c r="AA806" s="90">
        <f t="shared" si="611"/>
        <v>0</v>
      </c>
      <c r="AB806" s="90">
        <f t="shared" si="625"/>
        <v>0</v>
      </c>
      <c r="AC806" s="4" t="str">
        <f t="shared" si="625"/>
        <v/>
      </c>
      <c r="AD806" s="91">
        <f t="shared" si="625"/>
        <v>0</v>
      </c>
      <c r="AE806" s="79" t="str">
        <f t="shared" si="612"/>
        <v>계</v>
      </c>
      <c r="AF806" s="79" t="str">
        <f t="shared" si="613"/>
        <v>5/3</v>
      </c>
      <c r="AH806" s="20" t="str">
        <f t="shared" si="586"/>
        <v>정자동 파크뷰</v>
      </c>
      <c r="AI806" s="87">
        <f t="shared" si="587"/>
        <v>94</v>
      </c>
      <c r="AJ806" s="79" t="str">
        <f t="shared" si="614"/>
        <v>A-</v>
      </c>
      <c r="AK806" s="79" t="s">
        <v>13</v>
      </c>
      <c r="AL806" s="79" t="s">
        <v>62</v>
      </c>
      <c r="AM806" s="79" t="s">
        <v>63</v>
      </c>
      <c r="AN806" s="79" t="str">
        <f t="shared" si="615"/>
        <v>C</v>
      </c>
      <c r="AO806" s="79" t="str">
        <f t="shared" si="616"/>
        <v/>
      </c>
      <c r="AP806" s="79" t="str">
        <f t="shared" si="617"/>
        <v/>
      </c>
      <c r="AQ806" s="79" t="str">
        <f t="shared" si="618"/>
        <v>O</v>
      </c>
      <c r="AR806" s="79" t="str">
        <f t="shared" si="619"/>
        <v>O</v>
      </c>
      <c r="AS806" s="79" t="s">
        <v>2</v>
      </c>
      <c r="AT806" s="79" t="str">
        <f t="shared" si="620"/>
        <v>X</v>
      </c>
      <c r="AU806" s="79" t="str">
        <f t="shared" si="621"/>
        <v>O</v>
      </c>
      <c r="AV806" s="79" t="str">
        <f t="shared" si="622"/>
        <v/>
      </c>
    </row>
    <row r="807" spans="1:48" s="37" customFormat="1" ht="12" x14ac:dyDescent="0.3">
      <c r="A807" s="74" t="s">
        <v>2291</v>
      </c>
      <c r="B807" s="75" t="s">
        <v>2292</v>
      </c>
      <c r="C807" s="85">
        <v>1829</v>
      </c>
      <c r="D807" s="86">
        <v>311</v>
      </c>
      <c r="E807" s="87">
        <v>94</v>
      </c>
      <c r="F807" s="86">
        <v>244.4</v>
      </c>
      <c r="G807" s="17">
        <v>74</v>
      </c>
      <c r="H807" s="88">
        <v>1</v>
      </c>
      <c r="I807" s="89"/>
      <c r="J807" s="89"/>
      <c r="K807" s="89"/>
      <c r="L807" s="89"/>
      <c r="M807" s="90">
        <f t="shared" si="607"/>
        <v>0</v>
      </c>
      <c r="N807" s="4" t="str">
        <f t="shared" si="608"/>
        <v/>
      </c>
      <c r="O807" s="91">
        <f t="shared" si="609"/>
        <v>0</v>
      </c>
      <c r="P807" s="91">
        <f t="shared" si="610"/>
        <v>0</v>
      </c>
      <c r="Q807" s="79">
        <v>5</v>
      </c>
      <c r="R807" s="79">
        <v>3</v>
      </c>
      <c r="S807" s="79" t="s">
        <v>72</v>
      </c>
      <c r="T807" s="5" t="s">
        <v>328</v>
      </c>
      <c r="U807" s="9"/>
      <c r="W807" s="86">
        <f t="shared" si="623"/>
        <v>311</v>
      </c>
      <c r="X807" s="87">
        <f t="shared" si="623"/>
        <v>94</v>
      </c>
      <c r="Y807" s="92">
        <f t="shared" si="624"/>
        <v>1</v>
      </c>
      <c r="Z807" s="90">
        <f t="shared" si="624"/>
        <v>0</v>
      </c>
      <c r="AA807" s="90">
        <f t="shared" si="611"/>
        <v>0</v>
      </c>
      <c r="AB807" s="90">
        <f t="shared" si="625"/>
        <v>0</v>
      </c>
      <c r="AC807" s="4" t="str">
        <f t="shared" si="625"/>
        <v/>
      </c>
      <c r="AD807" s="91">
        <f t="shared" si="625"/>
        <v>0</v>
      </c>
      <c r="AE807" s="79" t="str">
        <f t="shared" si="612"/>
        <v>계</v>
      </c>
      <c r="AF807" s="79" t="str">
        <f t="shared" si="613"/>
        <v>5/3</v>
      </c>
      <c r="AH807" s="20" t="str">
        <f t="shared" si="586"/>
        <v>정자동 파크뷰</v>
      </c>
      <c r="AI807" s="87">
        <f t="shared" si="587"/>
        <v>94</v>
      </c>
      <c r="AJ807" s="79" t="str">
        <f t="shared" si="614"/>
        <v>A-</v>
      </c>
      <c r="AK807" s="79" t="s">
        <v>13</v>
      </c>
      <c r="AL807" s="79" t="s">
        <v>62</v>
      </c>
      <c r="AM807" s="79" t="s">
        <v>63</v>
      </c>
      <c r="AN807" s="79" t="str">
        <f t="shared" si="615"/>
        <v>C</v>
      </c>
      <c r="AO807" s="79" t="str">
        <f t="shared" si="616"/>
        <v/>
      </c>
      <c r="AP807" s="79" t="str">
        <f t="shared" si="617"/>
        <v/>
      </c>
      <c r="AQ807" s="79" t="str">
        <f t="shared" si="618"/>
        <v>O</v>
      </c>
      <c r="AR807" s="79" t="str">
        <f t="shared" si="619"/>
        <v>O</v>
      </c>
      <c r="AS807" s="79" t="s">
        <v>2</v>
      </c>
      <c r="AT807" s="79" t="str">
        <f t="shared" si="620"/>
        <v>X</v>
      </c>
      <c r="AU807" s="79" t="str">
        <f t="shared" si="621"/>
        <v>O</v>
      </c>
      <c r="AV807" s="79" t="str">
        <f t="shared" si="622"/>
        <v/>
      </c>
    </row>
    <row r="808" spans="1:48" s="37" customFormat="1" ht="12" x14ac:dyDescent="0.3">
      <c r="A808" s="74" t="s">
        <v>2291</v>
      </c>
      <c r="B808" s="75" t="s">
        <v>2292</v>
      </c>
      <c r="C808" s="85">
        <v>1829</v>
      </c>
      <c r="D808" s="86">
        <v>311.39999999999998</v>
      </c>
      <c r="E808" s="87">
        <v>94</v>
      </c>
      <c r="F808" s="86">
        <v>244.7</v>
      </c>
      <c r="G808" s="17">
        <v>74</v>
      </c>
      <c r="H808" s="88">
        <v>1</v>
      </c>
      <c r="I808" s="89"/>
      <c r="J808" s="89"/>
      <c r="K808" s="89"/>
      <c r="L808" s="89"/>
      <c r="M808" s="90">
        <f t="shared" si="607"/>
        <v>0</v>
      </c>
      <c r="N808" s="4" t="str">
        <f t="shared" si="608"/>
        <v/>
      </c>
      <c r="O808" s="91">
        <f t="shared" si="609"/>
        <v>0</v>
      </c>
      <c r="P808" s="91">
        <f t="shared" si="610"/>
        <v>0</v>
      </c>
      <c r="Q808" s="79">
        <v>5</v>
      </c>
      <c r="R808" s="79">
        <v>3</v>
      </c>
      <c r="S808" s="79" t="s">
        <v>72</v>
      </c>
      <c r="T808" s="5" t="s">
        <v>329</v>
      </c>
      <c r="U808" s="9"/>
      <c r="W808" s="86">
        <f t="shared" si="623"/>
        <v>311.39999999999998</v>
      </c>
      <c r="X808" s="87">
        <f t="shared" si="623"/>
        <v>94</v>
      </c>
      <c r="Y808" s="92">
        <f t="shared" si="624"/>
        <v>1</v>
      </c>
      <c r="Z808" s="90">
        <f t="shared" si="624"/>
        <v>0</v>
      </c>
      <c r="AA808" s="90">
        <f t="shared" si="611"/>
        <v>0</v>
      </c>
      <c r="AB808" s="90">
        <f t="shared" si="625"/>
        <v>0</v>
      </c>
      <c r="AC808" s="4" t="str">
        <f t="shared" si="625"/>
        <v/>
      </c>
      <c r="AD808" s="91">
        <f t="shared" si="625"/>
        <v>0</v>
      </c>
      <c r="AE808" s="79" t="str">
        <f t="shared" si="612"/>
        <v>계</v>
      </c>
      <c r="AF808" s="79" t="str">
        <f t="shared" si="613"/>
        <v>5/3</v>
      </c>
      <c r="AH808" s="20" t="str">
        <f t="shared" si="586"/>
        <v>정자동 파크뷰</v>
      </c>
      <c r="AI808" s="87">
        <f t="shared" si="587"/>
        <v>94</v>
      </c>
      <c r="AJ808" s="79" t="str">
        <f t="shared" si="614"/>
        <v>A-</v>
      </c>
      <c r="AK808" s="79" t="s">
        <v>13</v>
      </c>
      <c r="AL808" s="79" t="s">
        <v>62</v>
      </c>
      <c r="AM808" s="79" t="s">
        <v>63</v>
      </c>
      <c r="AN808" s="79" t="str">
        <f t="shared" si="615"/>
        <v>C</v>
      </c>
      <c r="AO808" s="79" t="str">
        <f t="shared" si="616"/>
        <v/>
      </c>
      <c r="AP808" s="79" t="str">
        <f t="shared" si="617"/>
        <v/>
      </c>
      <c r="AQ808" s="79" t="str">
        <f t="shared" si="618"/>
        <v>O</v>
      </c>
      <c r="AR808" s="79" t="str">
        <f t="shared" si="619"/>
        <v>O</v>
      </c>
      <c r="AS808" s="79" t="s">
        <v>2</v>
      </c>
      <c r="AT808" s="79" t="str">
        <f t="shared" si="620"/>
        <v>X</v>
      </c>
      <c r="AU808" s="79" t="str">
        <f t="shared" si="621"/>
        <v>O</v>
      </c>
      <c r="AV808" s="79" t="str">
        <f t="shared" si="622"/>
        <v/>
      </c>
    </row>
    <row r="809" spans="1:48" s="37" customFormat="1" ht="12" x14ac:dyDescent="0.3">
      <c r="A809" s="74" t="s">
        <v>2293</v>
      </c>
      <c r="B809" s="75" t="s">
        <v>2294</v>
      </c>
      <c r="C809" s="85">
        <v>1829</v>
      </c>
      <c r="D809" s="86">
        <v>311.2</v>
      </c>
      <c r="E809" s="87">
        <v>94</v>
      </c>
      <c r="F809" s="86">
        <v>244.5</v>
      </c>
      <c r="G809" s="17">
        <v>74</v>
      </c>
      <c r="H809" s="88">
        <v>1</v>
      </c>
      <c r="I809" s="89"/>
      <c r="J809" s="89"/>
      <c r="K809" s="89"/>
      <c r="L809" s="89"/>
      <c r="M809" s="90">
        <f t="shared" si="607"/>
        <v>0</v>
      </c>
      <c r="N809" s="4" t="str">
        <f t="shared" si="608"/>
        <v/>
      </c>
      <c r="O809" s="91">
        <f t="shared" si="609"/>
        <v>0</v>
      </c>
      <c r="P809" s="91">
        <f t="shared" si="610"/>
        <v>0</v>
      </c>
      <c r="Q809" s="79">
        <v>5</v>
      </c>
      <c r="R809" s="79">
        <v>3</v>
      </c>
      <c r="S809" s="79" t="s">
        <v>72</v>
      </c>
      <c r="T809" s="5" t="s">
        <v>330</v>
      </c>
      <c r="U809" s="9"/>
      <c r="W809" s="86">
        <f t="shared" si="623"/>
        <v>311.2</v>
      </c>
      <c r="X809" s="87">
        <f t="shared" si="623"/>
        <v>94</v>
      </c>
      <c r="Y809" s="92">
        <f t="shared" si="624"/>
        <v>1</v>
      </c>
      <c r="Z809" s="90">
        <f t="shared" si="624"/>
        <v>0</v>
      </c>
      <c r="AA809" s="90">
        <f t="shared" si="611"/>
        <v>0</v>
      </c>
      <c r="AB809" s="90">
        <f t="shared" si="625"/>
        <v>0</v>
      </c>
      <c r="AC809" s="4" t="str">
        <f t="shared" si="625"/>
        <v/>
      </c>
      <c r="AD809" s="91">
        <f t="shared" si="625"/>
        <v>0</v>
      </c>
      <c r="AE809" s="79" t="str">
        <f t="shared" si="612"/>
        <v>계</v>
      </c>
      <c r="AF809" s="79" t="str">
        <f t="shared" si="613"/>
        <v>5/3</v>
      </c>
      <c r="AH809" s="20" t="str">
        <f t="shared" si="586"/>
        <v>정자동 파크뷰</v>
      </c>
      <c r="AI809" s="87">
        <f t="shared" si="587"/>
        <v>94</v>
      </c>
      <c r="AJ809" s="79" t="str">
        <f t="shared" si="614"/>
        <v>A-</v>
      </c>
      <c r="AK809" s="79" t="s">
        <v>13</v>
      </c>
      <c r="AL809" s="79" t="s">
        <v>62</v>
      </c>
      <c r="AM809" s="79" t="s">
        <v>63</v>
      </c>
      <c r="AN809" s="79" t="str">
        <f t="shared" si="615"/>
        <v>C</v>
      </c>
      <c r="AO809" s="79" t="str">
        <f t="shared" si="616"/>
        <v/>
      </c>
      <c r="AP809" s="79" t="str">
        <f t="shared" si="617"/>
        <v/>
      </c>
      <c r="AQ809" s="79" t="str">
        <f t="shared" si="618"/>
        <v>O</v>
      </c>
      <c r="AR809" s="79" t="str">
        <f t="shared" si="619"/>
        <v>O</v>
      </c>
      <c r="AS809" s="79" t="s">
        <v>2</v>
      </c>
      <c r="AT809" s="79" t="str">
        <f t="shared" si="620"/>
        <v>X</v>
      </c>
      <c r="AU809" s="79" t="str">
        <f t="shared" si="621"/>
        <v>O</v>
      </c>
      <c r="AV809" s="79" t="str">
        <f t="shared" si="622"/>
        <v/>
      </c>
    </row>
    <row r="810" spans="1:48" s="37" customFormat="1" ht="12" x14ac:dyDescent="0.3">
      <c r="A810" s="74" t="s">
        <v>1863</v>
      </c>
      <c r="B810" s="75" t="s">
        <v>2294</v>
      </c>
      <c r="C810" s="85">
        <v>1829</v>
      </c>
      <c r="D810" s="86">
        <v>311.2</v>
      </c>
      <c r="E810" s="87">
        <v>94</v>
      </c>
      <c r="F810" s="86">
        <v>244.6</v>
      </c>
      <c r="G810" s="17">
        <v>74</v>
      </c>
      <c r="H810" s="88">
        <v>1</v>
      </c>
      <c r="I810" s="89"/>
      <c r="J810" s="89"/>
      <c r="K810" s="89"/>
      <c r="L810" s="89"/>
      <c r="M810" s="90">
        <f t="shared" si="607"/>
        <v>0</v>
      </c>
      <c r="N810" s="4" t="str">
        <f t="shared" si="608"/>
        <v/>
      </c>
      <c r="O810" s="91">
        <f t="shared" si="609"/>
        <v>0</v>
      </c>
      <c r="P810" s="91">
        <f t="shared" si="610"/>
        <v>0</v>
      </c>
      <c r="Q810" s="79">
        <v>5</v>
      </c>
      <c r="R810" s="79">
        <v>3</v>
      </c>
      <c r="S810" s="79" t="s">
        <v>72</v>
      </c>
      <c r="T810" s="5" t="s">
        <v>331</v>
      </c>
      <c r="U810" s="9"/>
      <c r="W810" s="86">
        <f t="shared" si="623"/>
        <v>311.2</v>
      </c>
      <c r="X810" s="87">
        <f t="shared" si="623"/>
        <v>94</v>
      </c>
      <c r="Y810" s="92">
        <f t="shared" si="624"/>
        <v>1</v>
      </c>
      <c r="Z810" s="90">
        <f t="shared" si="624"/>
        <v>0</v>
      </c>
      <c r="AA810" s="90">
        <f t="shared" si="611"/>
        <v>0</v>
      </c>
      <c r="AB810" s="90">
        <f t="shared" si="625"/>
        <v>0</v>
      </c>
      <c r="AC810" s="4" t="str">
        <f t="shared" si="625"/>
        <v/>
      </c>
      <c r="AD810" s="91">
        <f t="shared" si="625"/>
        <v>0</v>
      </c>
      <c r="AE810" s="79" t="str">
        <f t="shared" si="612"/>
        <v>계</v>
      </c>
      <c r="AF810" s="79" t="str">
        <f t="shared" si="613"/>
        <v>5/3</v>
      </c>
      <c r="AH810" s="20" t="str">
        <f t="shared" si="586"/>
        <v>정자동 파크뷰</v>
      </c>
      <c r="AI810" s="87">
        <f t="shared" si="587"/>
        <v>94</v>
      </c>
      <c r="AJ810" s="79" t="str">
        <f t="shared" si="614"/>
        <v>A-</v>
      </c>
      <c r="AK810" s="79" t="s">
        <v>13</v>
      </c>
      <c r="AL810" s="79" t="s">
        <v>62</v>
      </c>
      <c r="AM810" s="79" t="s">
        <v>63</v>
      </c>
      <c r="AN810" s="79" t="str">
        <f t="shared" si="615"/>
        <v>C</v>
      </c>
      <c r="AO810" s="79" t="str">
        <f t="shared" si="616"/>
        <v/>
      </c>
      <c r="AP810" s="79" t="str">
        <f t="shared" si="617"/>
        <v/>
      </c>
      <c r="AQ810" s="79" t="str">
        <f t="shared" si="618"/>
        <v>O</v>
      </c>
      <c r="AR810" s="79" t="str">
        <f t="shared" si="619"/>
        <v>O</v>
      </c>
      <c r="AS810" s="79" t="s">
        <v>2</v>
      </c>
      <c r="AT810" s="79" t="str">
        <f t="shared" si="620"/>
        <v>X</v>
      </c>
      <c r="AU810" s="79" t="str">
        <f t="shared" si="621"/>
        <v>O</v>
      </c>
      <c r="AV810" s="79" t="str">
        <f t="shared" si="622"/>
        <v/>
      </c>
    </row>
    <row r="811" spans="1:48" s="37" customFormat="1" ht="12" x14ac:dyDescent="0.3">
      <c r="A811" s="74" t="s">
        <v>2295</v>
      </c>
      <c r="B811" s="75" t="s">
        <v>2296</v>
      </c>
      <c r="C811" s="85">
        <v>564</v>
      </c>
      <c r="D811" s="86">
        <v>70.400000000000006</v>
      </c>
      <c r="E811" s="87">
        <v>21</v>
      </c>
      <c r="F811" s="86">
        <v>52.4</v>
      </c>
      <c r="G811" s="17">
        <v>16</v>
      </c>
      <c r="H811" s="88">
        <v>60</v>
      </c>
      <c r="I811" s="89">
        <v>104000</v>
      </c>
      <c r="J811" s="89" t="s">
        <v>80</v>
      </c>
      <c r="K811" s="89">
        <v>51000</v>
      </c>
      <c r="L811" s="89" t="s">
        <v>65</v>
      </c>
      <c r="M811" s="90">
        <f t="shared" si="607"/>
        <v>53000</v>
      </c>
      <c r="N811" s="4">
        <f t="shared" si="608"/>
        <v>0.49038461538461536</v>
      </c>
      <c r="O811" s="91">
        <f t="shared" si="609"/>
        <v>4952.3809523809523</v>
      </c>
      <c r="P811" s="91">
        <f t="shared" si="610"/>
        <v>2428.5714285714284</v>
      </c>
      <c r="Q811" s="79">
        <v>2</v>
      </c>
      <c r="R811" s="79">
        <v>1</v>
      </c>
      <c r="S811" s="79" t="s">
        <v>72</v>
      </c>
      <c r="T811" s="5">
        <v>70</v>
      </c>
      <c r="U811" s="9"/>
      <c r="W811" s="86">
        <f t="shared" si="623"/>
        <v>70.400000000000006</v>
      </c>
      <c r="X811" s="87">
        <f t="shared" si="623"/>
        <v>21</v>
      </c>
      <c r="Y811" s="92">
        <f t="shared" si="624"/>
        <v>60</v>
      </c>
      <c r="Z811" s="90">
        <f t="shared" si="624"/>
        <v>104000</v>
      </c>
      <c r="AA811" s="90">
        <f t="shared" si="611"/>
        <v>51000</v>
      </c>
      <c r="AB811" s="90">
        <f t="shared" si="625"/>
        <v>53000</v>
      </c>
      <c r="AC811" s="4">
        <f t="shared" si="625"/>
        <v>0.49038461538461536</v>
      </c>
      <c r="AD811" s="91">
        <f t="shared" si="625"/>
        <v>4952.3809523809523</v>
      </c>
      <c r="AE811" s="79" t="str">
        <f t="shared" si="612"/>
        <v>계</v>
      </c>
      <c r="AF811" s="79" t="str">
        <f t="shared" si="613"/>
        <v>2/1</v>
      </c>
      <c r="AH811" s="20" t="str">
        <f t="shared" si="586"/>
        <v>정자동 정든신화</v>
      </c>
      <c r="AI811" s="87">
        <f t="shared" si="587"/>
        <v>21</v>
      </c>
      <c r="AJ811" s="79" t="str">
        <f t="shared" si="614"/>
        <v>A-</v>
      </c>
      <c r="AK811" s="79" t="s">
        <v>13</v>
      </c>
      <c r="AL811" s="79" t="s">
        <v>62</v>
      </c>
      <c r="AM811" s="79" t="s">
        <v>63</v>
      </c>
      <c r="AN811" s="79" t="str">
        <f t="shared" si="615"/>
        <v>C</v>
      </c>
      <c r="AO811" s="79" t="str">
        <f t="shared" si="616"/>
        <v>X</v>
      </c>
      <c r="AP811" s="79" t="str">
        <f t="shared" si="617"/>
        <v>X</v>
      </c>
      <c r="AQ811" s="79" t="str">
        <f t="shared" si="618"/>
        <v>X</v>
      </c>
      <c r="AR811" s="79" t="str">
        <f t="shared" si="619"/>
        <v>X</v>
      </c>
      <c r="AS811" s="79" t="s">
        <v>2</v>
      </c>
      <c r="AT811" s="79" t="str">
        <f t="shared" si="620"/>
        <v>O</v>
      </c>
      <c r="AU811" s="79" t="str">
        <f t="shared" si="621"/>
        <v>O</v>
      </c>
      <c r="AV811" s="79" t="str">
        <f t="shared" si="622"/>
        <v>X</v>
      </c>
    </row>
    <row r="812" spans="1:48" s="37" customFormat="1" ht="12" x14ac:dyDescent="0.3">
      <c r="A812" s="74" t="s">
        <v>2295</v>
      </c>
      <c r="B812" s="75" t="s">
        <v>1709</v>
      </c>
      <c r="C812" s="85">
        <v>564</v>
      </c>
      <c r="D812" s="86">
        <v>91.4</v>
      </c>
      <c r="E812" s="87">
        <v>28</v>
      </c>
      <c r="F812" s="86">
        <v>69.900000000000006</v>
      </c>
      <c r="G812" s="17">
        <v>21</v>
      </c>
      <c r="H812" s="88">
        <v>112</v>
      </c>
      <c r="I812" s="89">
        <v>115000</v>
      </c>
      <c r="J812" s="89" t="s">
        <v>79</v>
      </c>
      <c r="K812" s="89">
        <v>60000</v>
      </c>
      <c r="L812" s="89" t="s">
        <v>80</v>
      </c>
      <c r="M812" s="90">
        <f t="shared" si="607"/>
        <v>55000</v>
      </c>
      <c r="N812" s="4">
        <f t="shared" si="608"/>
        <v>0.52173913043478259</v>
      </c>
      <c r="O812" s="91">
        <f t="shared" si="609"/>
        <v>4107.1428571428569</v>
      </c>
      <c r="P812" s="91">
        <f t="shared" si="610"/>
        <v>2142.8571428571427</v>
      </c>
      <c r="Q812" s="79">
        <v>3</v>
      </c>
      <c r="R812" s="79">
        <v>1</v>
      </c>
      <c r="S812" s="79" t="s">
        <v>72</v>
      </c>
      <c r="T812" s="5">
        <v>91</v>
      </c>
      <c r="U812" s="9"/>
      <c r="W812" s="86">
        <f t="shared" si="623"/>
        <v>91.4</v>
      </c>
      <c r="X812" s="87">
        <f t="shared" si="623"/>
        <v>28</v>
      </c>
      <c r="Y812" s="92">
        <f t="shared" si="624"/>
        <v>112</v>
      </c>
      <c r="Z812" s="90">
        <f t="shared" si="624"/>
        <v>115000</v>
      </c>
      <c r="AA812" s="90">
        <f t="shared" si="611"/>
        <v>60000</v>
      </c>
      <c r="AB812" s="90">
        <f t="shared" si="625"/>
        <v>55000</v>
      </c>
      <c r="AC812" s="4">
        <f t="shared" si="625"/>
        <v>0.52173913043478259</v>
      </c>
      <c r="AD812" s="91">
        <f t="shared" si="625"/>
        <v>4107.1428571428569</v>
      </c>
      <c r="AE812" s="79" t="str">
        <f t="shared" si="612"/>
        <v>계</v>
      </c>
      <c r="AF812" s="79" t="str">
        <f t="shared" si="613"/>
        <v>3/1</v>
      </c>
      <c r="AH812" s="20" t="str">
        <f t="shared" si="586"/>
        <v>정자동 정든신화</v>
      </c>
      <c r="AI812" s="87">
        <f t="shared" si="587"/>
        <v>28</v>
      </c>
      <c r="AJ812" s="79" t="str">
        <f t="shared" si="614"/>
        <v>A-</v>
      </c>
      <c r="AK812" s="79" t="s">
        <v>13</v>
      </c>
      <c r="AL812" s="79" t="s">
        <v>62</v>
      </c>
      <c r="AM812" s="79" t="s">
        <v>63</v>
      </c>
      <c r="AN812" s="79" t="str">
        <f t="shared" si="615"/>
        <v>C</v>
      </c>
      <c r="AO812" s="79" t="str">
        <f t="shared" si="616"/>
        <v>X</v>
      </c>
      <c r="AP812" s="79" t="str">
        <f t="shared" si="617"/>
        <v>X</v>
      </c>
      <c r="AQ812" s="79" t="str">
        <f t="shared" si="618"/>
        <v>X</v>
      </c>
      <c r="AR812" s="79" t="str">
        <f t="shared" si="619"/>
        <v>X</v>
      </c>
      <c r="AS812" s="79" t="s">
        <v>2</v>
      </c>
      <c r="AT812" s="79" t="str">
        <f t="shared" si="620"/>
        <v>O</v>
      </c>
      <c r="AU812" s="79" t="str">
        <f t="shared" si="621"/>
        <v>O</v>
      </c>
      <c r="AV812" s="79" t="str">
        <f t="shared" si="622"/>
        <v>X</v>
      </c>
    </row>
    <row r="813" spans="1:48" s="37" customFormat="1" ht="12" x14ac:dyDescent="0.3">
      <c r="A813" s="74" t="s">
        <v>2295</v>
      </c>
      <c r="B813" s="75" t="s">
        <v>2296</v>
      </c>
      <c r="C813" s="85">
        <v>564</v>
      </c>
      <c r="D813" s="86">
        <v>107.7</v>
      </c>
      <c r="E813" s="87">
        <v>33</v>
      </c>
      <c r="F813" s="86">
        <v>84.9</v>
      </c>
      <c r="G813" s="17">
        <v>26</v>
      </c>
      <c r="H813" s="88">
        <v>76</v>
      </c>
      <c r="I813" s="89">
        <v>135000</v>
      </c>
      <c r="J813" s="89" t="s">
        <v>66</v>
      </c>
      <c r="K813" s="89">
        <v>73000</v>
      </c>
      <c r="L813" s="89" t="s">
        <v>103</v>
      </c>
      <c r="M813" s="90">
        <f t="shared" si="607"/>
        <v>62000</v>
      </c>
      <c r="N813" s="4">
        <f t="shared" si="608"/>
        <v>0.54074074074074074</v>
      </c>
      <c r="O813" s="91">
        <f t="shared" si="609"/>
        <v>4090.909090909091</v>
      </c>
      <c r="P813" s="91">
        <f t="shared" si="610"/>
        <v>2212.121212121212</v>
      </c>
      <c r="Q813" s="79">
        <v>3</v>
      </c>
      <c r="R813" s="79">
        <v>2</v>
      </c>
      <c r="S813" s="79" t="s">
        <v>72</v>
      </c>
      <c r="T813" s="5">
        <v>107</v>
      </c>
      <c r="U813" s="9"/>
      <c r="W813" s="86">
        <f t="shared" si="623"/>
        <v>107.7</v>
      </c>
      <c r="X813" s="87">
        <f t="shared" si="623"/>
        <v>33</v>
      </c>
      <c r="Y813" s="92">
        <f t="shared" si="624"/>
        <v>76</v>
      </c>
      <c r="Z813" s="90">
        <f t="shared" si="624"/>
        <v>135000</v>
      </c>
      <c r="AA813" s="90">
        <f t="shared" si="611"/>
        <v>73000</v>
      </c>
      <c r="AB813" s="90">
        <f t="shared" si="625"/>
        <v>62000</v>
      </c>
      <c r="AC813" s="4">
        <f t="shared" si="625"/>
        <v>0.54074074074074074</v>
      </c>
      <c r="AD813" s="91">
        <f t="shared" si="625"/>
        <v>4090.909090909091</v>
      </c>
      <c r="AE813" s="79" t="str">
        <f t="shared" si="612"/>
        <v>계</v>
      </c>
      <c r="AF813" s="79" t="str">
        <f t="shared" si="613"/>
        <v>3/2</v>
      </c>
      <c r="AH813" s="20" t="str">
        <f t="shared" si="586"/>
        <v>정자동 정든신화</v>
      </c>
      <c r="AI813" s="87">
        <f t="shared" si="587"/>
        <v>33</v>
      </c>
      <c r="AJ813" s="79" t="str">
        <f t="shared" si="614"/>
        <v>A-</v>
      </c>
      <c r="AK813" s="79" t="s">
        <v>13</v>
      </c>
      <c r="AL813" s="79" t="s">
        <v>62</v>
      </c>
      <c r="AM813" s="79" t="s">
        <v>63</v>
      </c>
      <c r="AN813" s="79" t="str">
        <f t="shared" si="615"/>
        <v>C</v>
      </c>
      <c r="AO813" s="79" t="str">
        <f t="shared" si="616"/>
        <v>X</v>
      </c>
      <c r="AP813" s="79" t="str">
        <f t="shared" si="617"/>
        <v>X</v>
      </c>
      <c r="AQ813" s="79" t="str">
        <f t="shared" si="618"/>
        <v>X</v>
      </c>
      <c r="AR813" s="79" t="str">
        <f t="shared" si="619"/>
        <v>X</v>
      </c>
      <c r="AS813" s="79" t="s">
        <v>2</v>
      </c>
      <c r="AT813" s="79" t="str">
        <f t="shared" si="620"/>
        <v>O</v>
      </c>
      <c r="AU813" s="79" t="str">
        <f t="shared" si="621"/>
        <v>O</v>
      </c>
      <c r="AV813" s="79" t="str">
        <f t="shared" si="622"/>
        <v>X</v>
      </c>
    </row>
    <row r="814" spans="1:48" s="37" customFormat="1" ht="12" x14ac:dyDescent="0.3">
      <c r="A814" s="74" t="s">
        <v>2295</v>
      </c>
      <c r="B814" s="75" t="s">
        <v>2296</v>
      </c>
      <c r="C814" s="85">
        <v>564</v>
      </c>
      <c r="D814" s="86">
        <v>126.2</v>
      </c>
      <c r="E814" s="87">
        <v>38</v>
      </c>
      <c r="F814" s="86">
        <v>101.8</v>
      </c>
      <c r="G814" s="17">
        <v>31</v>
      </c>
      <c r="H814" s="88">
        <v>68</v>
      </c>
      <c r="I814" s="89">
        <v>142000</v>
      </c>
      <c r="J814" s="89" t="s">
        <v>69</v>
      </c>
      <c r="K814" s="89"/>
      <c r="L814" s="89"/>
      <c r="M814" s="90">
        <f t="shared" si="607"/>
        <v>142000</v>
      </c>
      <c r="N814" s="4">
        <f t="shared" si="608"/>
        <v>0</v>
      </c>
      <c r="O814" s="91">
        <f t="shared" si="609"/>
        <v>3736.8421052631579</v>
      </c>
      <c r="P814" s="91">
        <f t="shared" si="610"/>
        <v>0</v>
      </c>
      <c r="Q814" s="79">
        <v>4</v>
      </c>
      <c r="R814" s="79">
        <v>2</v>
      </c>
      <c r="S814" s="79" t="s">
        <v>72</v>
      </c>
      <c r="T814" s="5">
        <v>126</v>
      </c>
      <c r="U814" s="9"/>
      <c r="W814" s="86">
        <f t="shared" ref="W814:X829" si="626">D814</f>
        <v>126.2</v>
      </c>
      <c r="X814" s="87">
        <f t="shared" si="626"/>
        <v>38</v>
      </c>
      <c r="Y814" s="92">
        <f t="shared" ref="Y814:Z829" si="627">H814</f>
        <v>68</v>
      </c>
      <c r="Z814" s="90">
        <f t="shared" si="627"/>
        <v>142000</v>
      </c>
      <c r="AA814" s="90">
        <f t="shared" si="611"/>
        <v>0</v>
      </c>
      <c r="AB814" s="90">
        <f t="shared" si="625"/>
        <v>142000</v>
      </c>
      <c r="AC814" s="4">
        <f t="shared" si="625"/>
        <v>0</v>
      </c>
      <c r="AD814" s="91">
        <f t="shared" si="625"/>
        <v>3736.8421052631579</v>
      </c>
      <c r="AE814" s="79" t="str">
        <f t="shared" si="612"/>
        <v>계</v>
      </c>
      <c r="AF814" s="79" t="str">
        <f t="shared" si="613"/>
        <v>4/2</v>
      </c>
      <c r="AH814" s="20" t="str">
        <f t="shared" si="586"/>
        <v>정자동 정든신화</v>
      </c>
      <c r="AI814" s="87">
        <f t="shared" si="587"/>
        <v>38</v>
      </c>
      <c r="AJ814" s="79" t="str">
        <f t="shared" si="614"/>
        <v>A-</v>
      </c>
      <c r="AK814" s="79" t="s">
        <v>13</v>
      </c>
      <c r="AL814" s="79" t="s">
        <v>62</v>
      </c>
      <c r="AM814" s="79" t="s">
        <v>63</v>
      </c>
      <c r="AN814" s="79" t="str">
        <f t="shared" si="615"/>
        <v>C</v>
      </c>
      <c r="AO814" s="79" t="str">
        <f t="shared" si="616"/>
        <v>X</v>
      </c>
      <c r="AP814" s="79" t="str">
        <f t="shared" si="617"/>
        <v>X</v>
      </c>
      <c r="AQ814" s="79" t="str">
        <f t="shared" si="618"/>
        <v>X</v>
      </c>
      <c r="AR814" s="79" t="str">
        <f t="shared" si="619"/>
        <v>X</v>
      </c>
      <c r="AS814" s="79" t="s">
        <v>2</v>
      </c>
      <c r="AT814" s="79" t="str">
        <f t="shared" si="620"/>
        <v>X</v>
      </c>
      <c r="AU814" s="79" t="str">
        <f t="shared" si="621"/>
        <v>O</v>
      </c>
      <c r="AV814" s="79" t="str">
        <f t="shared" si="622"/>
        <v>X</v>
      </c>
    </row>
    <row r="815" spans="1:48" s="37" customFormat="1" ht="12" x14ac:dyDescent="0.3">
      <c r="A815" s="74" t="s">
        <v>2295</v>
      </c>
      <c r="B815" s="75" t="s">
        <v>2296</v>
      </c>
      <c r="C815" s="85">
        <v>564</v>
      </c>
      <c r="D815" s="86">
        <v>141.5</v>
      </c>
      <c r="E815" s="87">
        <v>43</v>
      </c>
      <c r="F815" s="86">
        <v>115.8</v>
      </c>
      <c r="G815" s="17">
        <v>35</v>
      </c>
      <c r="H815" s="88">
        <v>84</v>
      </c>
      <c r="I815" s="89">
        <v>145000</v>
      </c>
      <c r="J815" s="89" t="s">
        <v>80</v>
      </c>
      <c r="K815" s="89">
        <v>85000</v>
      </c>
      <c r="L815" s="89" t="s">
        <v>65</v>
      </c>
      <c r="M815" s="90">
        <f t="shared" si="607"/>
        <v>60000</v>
      </c>
      <c r="N815" s="4">
        <f t="shared" si="608"/>
        <v>0.58620689655172409</v>
      </c>
      <c r="O815" s="91">
        <f t="shared" si="609"/>
        <v>3372.0930232558139</v>
      </c>
      <c r="P815" s="91">
        <f t="shared" si="610"/>
        <v>1976.7441860465117</v>
      </c>
      <c r="Q815" s="79">
        <v>4</v>
      </c>
      <c r="R815" s="79">
        <v>2</v>
      </c>
      <c r="S815" s="79" t="s">
        <v>72</v>
      </c>
      <c r="T815" s="5">
        <v>141</v>
      </c>
      <c r="U815" s="9"/>
      <c r="W815" s="86">
        <f t="shared" si="626"/>
        <v>141.5</v>
      </c>
      <c r="X815" s="87">
        <f t="shared" si="626"/>
        <v>43</v>
      </c>
      <c r="Y815" s="92">
        <f t="shared" si="627"/>
        <v>84</v>
      </c>
      <c r="Z815" s="90">
        <f t="shared" si="627"/>
        <v>145000</v>
      </c>
      <c r="AA815" s="90">
        <f t="shared" si="611"/>
        <v>85000</v>
      </c>
      <c r="AB815" s="90">
        <f t="shared" si="625"/>
        <v>60000</v>
      </c>
      <c r="AC815" s="4">
        <f t="shared" si="625"/>
        <v>0.58620689655172409</v>
      </c>
      <c r="AD815" s="91">
        <f t="shared" si="625"/>
        <v>3372.0930232558139</v>
      </c>
      <c r="AE815" s="79" t="str">
        <f t="shared" si="612"/>
        <v>계</v>
      </c>
      <c r="AF815" s="79" t="str">
        <f t="shared" si="613"/>
        <v>4/2</v>
      </c>
      <c r="AH815" s="20" t="str">
        <f t="shared" si="586"/>
        <v>정자동 정든신화</v>
      </c>
      <c r="AI815" s="87">
        <f t="shared" si="587"/>
        <v>43</v>
      </c>
      <c r="AJ815" s="79" t="str">
        <f t="shared" si="614"/>
        <v>A-</v>
      </c>
      <c r="AK815" s="79" t="s">
        <v>13</v>
      </c>
      <c r="AL815" s="79" t="s">
        <v>62</v>
      </c>
      <c r="AM815" s="79" t="s">
        <v>63</v>
      </c>
      <c r="AN815" s="79" t="str">
        <f t="shared" si="615"/>
        <v>C</v>
      </c>
      <c r="AO815" s="79" t="str">
        <f t="shared" si="616"/>
        <v>X</v>
      </c>
      <c r="AP815" s="79" t="str">
        <f t="shared" si="617"/>
        <v>X</v>
      </c>
      <c r="AQ815" s="79" t="str">
        <f t="shared" si="618"/>
        <v>X</v>
      </c>
      <c r="AR815" s="79" t="str">
        <f t="shared" si="619"/>
        <v>X</v>
      </c>
      <c r="AS815" s="79" t="s">
        <v>2</v>
      </c>
      <c r="AT815" s="79" t="str">
        <f t="shared" si="620"/>
        <v>X</v>
      </c>
      <c r="AU815" s="79" t="str">
        <f t="shared" si="621"/>
        <v>O</v>
      </c>
      <c r="AV815" s="79" t="str">
        <f t="shared" si="622"/>
        <v>X</v>
      </c>
    </row>
    <row r="816" spans="1:48" s="37" customFormat="1" ht="12" x14ac:dyDescent="0.3">
      <c r="A816" s="74" t="s">
        <v>2297</v>
      </c>
      <c r="B816" s="75" t="s">
        <v>2298</v>
      </c>
      <c r="C816" s="85">
        <v>564</v>
      </c>
      <c r="D816" s="86">
        <v>161.69999999999999</v>
      </c>
      <c r="E816" s="87">
        <v>49</v>
      </c>
      <c r="F816" s="86">
        <v>134.30000000000001</v>
      </c>
      <c r="G816" s="17">
        <v>41</v>
      </c>
      <c r="H816" s="88">
        <v>100</v>
      </c>
      <c r="I816" s="89">
        <v>165000</v>
      </c>
      <c r="J816" s="89" t="s">
        <v>71</v>
      </c>
      <c r="K816" s="89"/>
      <c r="L816" s="89"/>
      <c r="M816" s="90">
        <f t="shared" si="607"/>
        <v>165000</v>
      </c>
      <c r="N816" s="4">
        <f t="shared" si="608"/>
        <v>0</v>
      </c>
      <c r="O816" s="91">
        <f t="shared" si="609"/>
        <v>3367.3469387755104</v>
      </c>
      <c r="P816" s="91">
        <f t="shared" si="610"/>
        <v>0</v>
      </c>
      <c r="Q816" s="79">
        <v>4</v>
      </c>
      <c r="R816" s="79">
        <v>2</v>
      </c>
      <c r="S816" s="79" t="s">
        <v>72</v>
      </c>
      <c r="T816" s="5">
        <v>161</v>
      </c>
      <c r="U816" s="9"/>
      <c r="W816" s="86">
        <f t="shared" si="626"/>
        <v>161.69999999999999</v>
      </c>
      <c r="X816" s="87">
        <f t="shared" si="626"/>
        <v>49</v>
      </c>
      <c r="Y816" s="92">
        <f t="shared" si="627"/>
        <v>100</v>
      </c>
      <c r="Z816" s="90">
        <f t="shared" si="627"/>
        <v>165000</v>
      </c>
      <c r="AA816" s="90">
        <f t="shared" si="611"/>
        <v>0</v>
      </c>
      <c r="AB816" s="90">
        <f t="shared" si="625"/>
        <v>165000</v>
      </c>
      <c r="AC816" s="4">
        <f t="shared" si="625"/>
        <v>0</v>
      </c>
      <c r="AD816" s="91">
        <f t="shared" si="625"/>
        <v>3367.3469387755104</v>
      </c>
      <c r="AE816" s="79" t="str">
        <f t="shared" si="612"/>
        <v>계</v>
      </c>
      <c r="AF816" s="79" t="str">
        <f t="shared" si="613"/>
        <v>4/2</v>
      </c>
      <c r="AH816" s="20" t="str">
        <f t="shared" si="586"/>
        <v>정자동 정든신화</v>
      </c>
      <c r="AI816" s="87">
        <f t="shared" si="587"/>
        <v>49</v>
      </c>
      <c r="AJ816" s="79" t="str">
        <f t="shared" si="614"/>
        <v>A-</v>
      </c>
      <c r="AK816" s="79" t="s">
        <v>13</v>
      </c>
      <c r="AL816" s="79" t="s">
        <v>62</v>
      </c>
      <c r="AM816" s="79" t="s">
        <v>63</v>
      </c>
      <c r="AN816" s="79" t="str">
        <f t="shared" si="615"/>
        <v>C</v>
      </c>
      <c r="AO816" s="79" t="str">
        <f t="shared" si="616"/>
        <v>X</v>
      </c>
      <c r="AP816" s="79" t="str">
        <f t="shared" si="617"/>
        <v>X</v>
      </c>
      <c r="AQ816" s="79" t="str">
        <f t="shared" si="618"/>
        <v>X</v>
      </c>
      <c r="AR816" s="79" t="str">
        <f t="shared" si="619"/>
        <v>X</v>
      </c>
      <c r="AS816" s="79" t="s">
        <v>2</v>
      </c>
      <c r="AT816" s="79" t="str">
        <f t="shared" si="620"/>
        <v>X</v>
      </c>
      <c r="AU816" s="79" t="str">
        <f t="shared" si="621"/>
        <v>O</v>
      </c>
      <c r="AV816" s="79" t="str">
        <f t="shared" si="622"/>
        <v>X</v>
      </c>
    </row>
    <row r="817" spans="1:48" s="37" customFormat="1" ht="12" x14ac:dyDescent="0.3">
      <c r="A817" s="74" t="s">
        <v>2297</v>
      </c>
      <c r="B817" s="75" t="s">
        <v>2298</v>
      </c>
      <c r="C817" s="85">
        <v>564</v>
      </c>
      <c r="D817" s="86">
        <v>194.3</v>
      </c>
      <c r="E817" s="87">
        <v>59</v>
      </c>
      <c r="F817" s="86">
        <v>163.6</v>
      </c>
      <c r="G817" s="17">
        <v>49</v>
      </c>
      <c r="H817" s="88">
        <v>64</v>
      </c>
      <c r="I817" s="89">
        <v>190000</v>
      </c>
      <c r="J817" s="89" t="s">
        <v>79</v>
      </c>
      <c r="K817" s="89"/>
      <c r="L817" s="89"/>
      <c r="M817" s="90">
        <f t="shared" si="607"/>
        <v>190000</v>
      </c>
      <c r="N817" s="4">
        <f t="shared" si="608"/>
        <v>0</v>
      </c>
      <c r="O817" s="91">
        <f t="shared" si="609"/>
        <v>3220.3389830508477</v>
      </c>
      <c r="P817" s="91">
        <f t="shared" si="610"/>
        <v>0</v>
      </c>
      <c r="Q817" s="79">
        <v>5</v>
      </c>
      <c r="R817" s="79">
        <v>2</v>
      </c>
      <c r="S817" s="79" t="s">
        <v>72</v>
      </c>
      <c r="T817" s="5">
        <v>194</v>
      </c>
      <c r="U817" s="9"/>
      <c r="W817" s="86">
        <f t="shared" si="626"/>
        <v>194.3</v>
      </c>
      <c r="X817" s="87">
        <f t="shared" si="626"/>
        <v>59</v>
      </c>
      <c r="Y817" s="92">
        <f t="shared" si="627"/>
        <v>64</v>
      </c>
      <c r="Z817" s="90">
        <f t="shared" si="627"/>
        <v>190000</v>
      </c>
      <c r="AA817" s="90">
        <f t="shared" si="611"/>
        <v>0</v>
      </c>
      <c r="AB817" s="90">
        <f t="shared" si="625"/>
        <v>190000</v>
      </c>
      <c r="AC817" s="4">
        <f t="shared" si="625"/>
        <v>0</v>
      </c>
      <c r="AD817" s="91">
        <f t="shared" si="625"/>
        <v>3220.3389830508477</v>
      </c>
      <c r="AE817" s="79" t="str">
        <f t="shared" si="612"/>
        <v>계</v>
      </c>
      <c r="AF817" s="79" t="str">
        <f t="shared" si="613"/>
        <v>5/2</v>
      </c>
      <c r="AH817" s="20" t="str">
        <f t="shared" si="586"/>
        <v>정자동 정든신화</v>
      </c>
      <c r="AI817" s="87">
        <f t="shared" si="587"/>
        <v>59</v>
      </c>
      <c r="AJ817" s="79" t="str">
        <f t="shared" si="614"/>
        <v>A-</v>
      </c>
      <c r="AK817" s="79" t="s">
        <v>13</v>
      </c>
      <c r="AL817" s="79" t="s">
        <v>62</v>
      </c>
      <c r="AM817" s="79" t="s">
        <v>63</v>
      </c>
      <c r="AN817" s="79" t="str">
        <f t="shared" si="615"/>
        <v>C</v>
      </c>
      <c r="AO817" s="79" t="str">
        <f t="shared" si="616"/>
        <v>X</v>
      </c>
      <c r="AP817" s="79" t="str">
        <f t="shared" si="617"/>
        <v>X</v>
      </c>
      <c r="AQ817" s="79" t="str">
        <f t="shared" si="618"/>
        <v>X</v>
      </c>
      <c r="AR817" s="79" t="str">
        <f t="shared" si="619"/>
        <v>X</v>
      </c>
      <c r="AS817" s="79" t="s">
        <v>2</v>
      </c>
      <c r="AT817" s="79" t="str">
        <f t="shared" si="620"/>
        <v>X</v>
      </c>
      <c r="AU817" s="79" t="str">
        <f t="shared" si="621"/>
        <v>O</v>
      </c>
      <c r="AV817" s="79" t="str">
        <f t="shared" si="622"/>
        <v>X</v>
      </c>
    </row>
    <row r="818" spans="1:48" s="37" customFormat="1" ht="12" x14ac:dyDescent="0.3">
      <c r="A818" s="74" t="s">
        <v>2299</v>
      </c>
      <c r="B818" s="75" t="s">
        <v>1737</v>
      </c>
      <c r="C818" s="85">
        <v>803</v>
      </c>
      <c r="D818" s="86">
        <v>21.7</v>
      </c>
      <c r="E818" s="87">
        <v>7</v>
      </c>
      <c r="F818" s="86">
        <v>17.7</v>
      </c>
      <c r="G818" s="17">
        <v>5</v>
      </c>
      <c r="H818" s="88">
        <v>6</v>
      </c>
      <c r="I818" s="89"/>
      <c r="J818" s="89"/>
      <c r="K818" s="89"/>
      <c r="L818" s="89"/>
      <c r="M818" s="90">
        <f t="shared" si="607"/>
        <v>0</v>
      </c>
      <c r="N818" s="4" t="str">
        <f t="shared" si="608"/>
        <v/>
      </c>
      <c r="O818" s="91">
        <f t="shared" si="609"/>
        <v>0</v>
      </c>
      <c r="P818" s="91">
        <f t="shared" si="610"/>
        <v>0</v>
      </c>
      <c r="Q818" s="79">
        <v>1</v>
      </c>
      <c r="R818" s="79">
        <v>1</v>
      </c>
      <c r="S818" s="79" t="s">
        <v>72</v>
      </c>
      <c r="T818" s="5" t="s">
        <v>332</v>
      </c>
      <c r="U818" s="9"/>
      <c r="W818" s="86">
        <f t="shared" si="626"/>
        <v>21.7</v>
      </c>
      <c r="X818" s="87">
        <f t="shared" si="626"/>
        <v>7</v>
      </c>
      <c r="Y818" s="92">
        <f t="shared" si="627"/>
        <v>6</v>
      </c>
      <c r="Z818" s="90">
        <f t="shared" si="627"/>
        <v>0</v>
      </c>
      <c r="AA818" s="90">
        <f t="shared" si="611"/>
        <v>0</v>
      </c>
      <c r="AB818" s="90">
        <f t="shared" ref="AB818:AD833" si="628">M818</f>
        <v>0</v>
      </c>
      <c r="AC818" s="4" t="str">
        <f t="shared" si="628"/>
        <v/>
      </c>
      <c r="AD818" s="91">
        <f t="shared" si="628"/>
        <v>0</v>
      </c>
      <c r="AE818" s="79" t="str">
        <f t="shared" si="612"/>
        <v>계</v>
      </c>
      <c r="AF818" s="79" t="str">
        <f t="shared" si="613"/>
        <v>1/1</v>
      </c>
      <c r="AH818" s="20" t="str">
        <f t="shared" si="586"/>
        <v>정자동 미켈란쉐르빌</v>
      </c>
      <c r="AI818" s="87">
        <f t="shared" si="587"/>
        <v>7</v>
      </c>
      <c r="AJ818" s="79" t="str">
        <f t="shared" si="614"/>
        <v>A-</v>
      </c>
      <c r="AK818" s="79" t="s">
        <v>13</v>
      </c>
      <c r="AL818" s="79" t="s">
        <v>62</v>
      </c>
      <c r="AM818" s="79" t="s">
        <v>63</v>
      </c>
      <c r="AN818" s="79" t="str">
        <f t="shared" si="615"/>
        <v>C</v>
      </c>
      <c r="AO818" s="79" t="str">
        <f t="shared" si="616"/>
        <v/>
      </c>
      <c r="AP818" s="79" t="str">
        <f t="shared" si="617"/>
        <v/>
      </c>
      <c r="AQ818" s="79" t="str">
        <f t="shared" si="618"/>
        <v>O</v>
      </c>
      <c r="AR818" s="79" t="str">
        <f t="shared" si="619"/>
        <v>O</v>
      </c>
      <c r="AS818" s="79" t="s">
        <v>2</v>
      </c>
      <c r="AT818" s="79" t="str">
        <f t="shared" si="620"/>
        <v>X</v>
      </c>
      <c r="AU818" s="79" t="str">
        <f t="shared" si="621"/>
        <v>O</v>
      </c>
      <c r="AV818" s="79" t="str">
        <f t="shared" si="622"/>
        <v/>
      </c>
    </row>
    <row r="819" spans="1:48" s="37" customFormat="1" ht="12" x14ac:dyDescent="0.3">
      <c r="A819" s="74" t="s">
        <v>1866</v>
      </c>
      <c r="B819" s="75" t="s">
        <v>1737</v>
      </c>
      <c r="C819" s="85">
        <v>803</v>
      </c>
      <c r="D819" s="86">
        <v>23.3</v>
      </c>
      <c r="E819" s="87">
        <v>7</v>
      </c>
      <c r="F819" s="86">
        <v>19</v>
      </c>
      <c r="G819" s="17">
        <v>6</v>
      </c>
      <c r="H819" s="88">
        <v>3</v>
      </c>
      <c r="I819" s="89"/>
      <c r="J819" s="89"/>
      <c r="K819" s="89"/>
      <c r="L819" s="89"/>
      <c r="M819" s="90">
        <f t="shared" si="607"/>
        <v>0</v>
      </c>
      <c r="N819" s="4" t="str">
        <f t="shared" si="608"/>
        <v/>
      </c>
      <c r="O819" s="91">
        <f t="shared" si="609"/>
        <v>0</v>
      </c>
      <c r="P819" s="91">
        <f t="shared" si="610"/>
        <v>0</v>
      </c>
      <c r="Q819" s="79">
        <v>1</v>
      </c>
      <c r="R819" s="79">
        <v>1</v>
      </c>
      <c r="S819" s="79" t="s">
        <v>72</v>
      </c>
      <c r="T819" s="5" t="s">
        <v>333</v>
      </c>
      <c r="U819" s="9"/>
      <c r="W819" s="86">
        <f t="shared" si="626"/>
        <v>23.3</v>
      </c>
      <c r="X819" s="87">
        <f t="shared" si="626"/>
        <v>7</v>
      </c>
      <c r="Y819" s="92">
        <f t="shared" si="627"/>
        <v>3</v>
      </c>
      <c r="Z819" s="90">
        <f t="shared" si="627"/>
        <v>0</v>
      </c>
      <c r="AA819" s="90">
        <f t="shared" si="611"/>
        <v>0</v>
      </c>
      <c r="AB819" s="90">
        <f t="shared" si="628"/>
        <v>0</v>
      </c>
      <c r="AC819" s="4" t="str">
        <f t="shared" si="628"/>
        <v/>
      </c>
      <c r="AD819" s="91">
        <f t="shared" si="628"/>
        <v>0</v>
      </c>
      <c r="AE819" s="79" t="str">
        <f t="shared" si="612"/>
        <v>계</v>
      </c>
      <c r="AF819" s="79" t="str">
        <f t="shared" si="613"/>
        <v>1/1</v>
      </c>
      <c r="AH819" s="20" t="str">
        <f t="shared" si="586"/>
        <v>정자동 미켈란쉐르빌</v>
      </c>
      <c r="AI819" s="87">
        <f t="shared" si="587"/>
        <v>7</v>
      </c>
      <c r="AJ819" s="79" t="str">
        <f t="shared" si="614"/>
        <v>A-</v>
      </c>
      <c r="AK819" s="79" t="s">
        <v>13</v>
      </c>
      <c r="AL819" s="79" t="s">
        <v>62</v>
      </c>
      <c r="AM819" s="79" t="s">
        <v>63</v>
      </c>
      <c r="AN819" s="79" t="str">
        <f t="shared" si="615"/>
        <v>C</v>
      </c>
      <c r="AO819" s="79" t="str">
        <f t="shared" si="616"/>
        <v/>
      </c>
      <c r="AP819" s="79" t="str">
        <f t="shared" si="617"/>
        <v/>
      </c>
      <c r="AQ819" s="79" t="str">
        <f t="shared" si="618"/>
        <v>O</v>
      </c>
      <c r="AR819" s="79" t="str">
        <f t="shared" si="619"/>
        <v>O</v>
      </c>
      <c r="AS819" s="79" t="s">
        <v>2</v>
      </c>
      <c r="AT819" s="79" t="str">
        <f t="shared" si="620"/>
        <v>X</v>
      </c>
      <c r="AU819" s="79" t="str">
        <f t="shared" si="621"/>
        <v>O</v>
      </c>
      <c r="AV819" s="79" t="str">
        <f t="shared" si="622"/>
        <v/>
      </c>
    </row>
    <row r="820" spans="1:48" s="37" customFormat="1" ht="12" x14ac:dyDescent="0.3">
      <c r="A820" s="74" t="s">
        <v>2300</v>
      </c>
      <c r="B820" s="75" t="s">
        <v>2301</v>
      </c>
      <c r="C820" s="85">
        <v>803</v>
      </c>
      <c r="D820" s="86">
        <v>24.5</v>
      </c>
      <c r="E820" s="87">
        <v>7</v>
      </c>
      <c r="F820" s="86">
        <v>20</v>
      </c>
      <c r="G820" s="17">
        <v>6</v>
      </c>
      <c r="H820" s="88">
        <v>12</v>
      </c>
      <c r="I820" s="89"/>
      <c r="J820" s="89"/>
      <c r="K820" s="89"/>
      <c r="L820" s="89"/>
      <c r="M820" s="90">
        <f t="shared" si="607"/>
        <v>0</v>
      </c>
      <c r="N820" s="4" t="str">
        <f t="shared" si="608"/>
        <v/>
      </c>
      <c r="O820" s="91">
        <f t="shared" si="609"/>
        <v>0</v>
      </c>
      <c r="P820" s="91">
        <f t="shared" si="610"/>
        <v>0</v>
      </c>
      <c r="Q820" s="79">
        <v>1</v>
      </c>
      <c r="R820" s="79">
        <v>1</v>
      </c>
      <c r="S820" s="79" t="s">
        <v>72</v>
      </c>
      <c r="T820" s="5" t="s">
        <v>334</v>
      </c>
      <c r="U820" s="9"/>
      <c r="W820" s="86">
        <f t="shared" si="626"/>
        <v>24.5</v>
      </c>
      <c r="X820" s="87">
        <f t="shared" si="626"/>
        <v>7</v>
      </c>
      <c r="Y820" s="92">
        <f t="shared" si="627"/>
        <v>12</v>
      </c>
      <c r="Z820" s="90">
        <f t="shared" si="627"/>
        <v>0</v>
      </c>
      <c r="AA820" s="90">
        <f t="shared" si="611"/>
        <v>0</v>
      </c>
      <c r="AB820" s="90">
        <f t="shared" si="628"/>
        <v>0</v>
      </c>
      <c r="AC820" s="4" t="str">
        <f t="shared" si="628"/>
        <v/>
      </c>
      <c r="AD820" s="91">
        <f t="shared" si="628"/>
        <v>0</v>
      </c>
      <c r="AE820" s="79" t="str">
        <f t="shared" si="612"/>
        <v>계</v>
      </c>
      <c r="AF820" s="79" t="str">
        <f t="shared" si="613"/>
        <v>1/1</v>
      </c>
      <c r="AH820" s="20" t="str">
        <f t="shared" si="586"/>
        <v>정자동 미켈란쉐르빌</v>
      </c>
      <c r="AI820" s="87">
        <f t="shared" si="587"/>
        <v>7</v>
      </c>
      <c r="AJ820" s="79" t="str">
        <f t="shared" si="614"/>
        <v>A-</v>
      </c>
      <c r="AK820" s="79" t="s">
        <v>13</v>
      </c>
      <c r="AL820" s="79" t="s">
        <v>62</v>
      </c>
      <c r="AM820" s="79" t="s">
        <v>63</v>
      </c>
      <c r="AN820" s="79" t="str">
        <f t="shared" si="615"/>
        <v>C</v>
      </c>
      <c r="AO820" s="79" t="str">
        <f t="shared" si="616"/>
        <v/>
      </c>
      <c r="AP820" s="79" t="str">
        <f t="shared" si="617"/>
        <v/>
      </c>
      <c r="AQ820" s="79" t="str">
        <f t="shared" si="618"/>
        <v>O</v>
      </c>
      <c r="AR820" s="79" t="str">
        <f t="shared" si="619"/>
        <v>O</v>
      </c>
      <c r="AS820" s="79" t="s">
        <v>2</v>
      </c>
      <c r="AT820" s="79" t="str">
        <f t="shared" si="620"/>
        <v>X</v>
      </c>
      <c r="AU820" s="79" t="str">
        <f t="shared" si="621"/>
        <v>O</v>
      </c>
      <c r="AV820" s="79" t="str">
        <f t="shared" si="622"/>
        <v/>
      </c>
    </row>
    <row r="821" spans="1:48" s="37" customFormat="1" ht="12" x14ac:dyDescent="0.3">
      <c r="A821" s="74" t="s">
        <v>2300</v>
      </c>
      <c r="B821" s="75" t="s">
        <v>2302</v>
      </c>
      <c r="C821" s="85">
        <v>803</v>
      </c>
      <c r="D821" s="86">
        <v>25.9</v>
      </c>
      <c r="E821" s="87">
        <v>8</v>
      </c>
      <c r="F821" s="86">
        <v>21.1</v>
      </c>
      <c r="G821" s="17">
        <v>6</v>
      </c>
      <c r="H821" s="88">
        <v>6</v>
      </c>
      <c r="I821" s="89"/>
      <c r="J821" s="89"/>
      <c r="K821" s="89"/>
      <c r="L821" s="89"/>
      <c r="M821" s="90">
        <f t="shared" si="607"/>
        <v>0</v>
      </c>
      <c r="N821" s="4" t="str">
        <f t="shared" si="608"/>
        <v/>
      </c>
      <c r="O821" s="91">
        <f t="shared" si="609"/>
        <v>0</v>
      </c>
      <c r="P821" s="91">
        <f t="shared" si="610"/>
        <v>0</v>
      </c>
      <c r="Q821" s="79">
        <v>1</v>
      </c>
      <c r="R821" s="79">
        <v>1</v>
      </c>
      <c r="S821" s="79" t="s">
        <v>72</v>
      </c>
      <c r="T821" s="5" t="s">
        <v>335</v>
      </c>
      <c r="U821" s="9"/>
      <c r="W821" s="86">
        <f t="shared" si="626"/>
        <v>25.9</v>
      </c>
      <c r="X821" s="87">
        <f t="shared" si="626"/>
        <v>8</v>
      </c>
      <c r="Y821" s="92">
        <f t="shared" si="627"/>
        <v>6</v>
      </c>
      <c r="Z821" s="90">
        <f t="shared" si="627"/>
        <v>0</v>
      </c>
      <c r="AA821" s="90">
        <f t="shared" si="611"/>
        <v>0</v>
      </c>
      <c r="AB821" s="90">
        <f t="shared" si="628"/>
        <v>0</v>
      </c>
      <c r="AC821" s="4" t="str">
        <f t="shared" si="628"/>
        <v/>
      </c>
      <c r="AD821" s="91">
        <f t="shared" si="628"/>
        <v>0</v>
      </c>
      <c r="AE821" s="79" t="str">
        <f t="shared" si="612"/>
        <v>계</v>
      </c>
      <c r="AF821" s="79" t="str">
        <f t="shared" si="613"/>
        <v>1/1</v>
      </c>
      <c r="AH821" s="20" t="str">
        <f t="shared" si="586"/>
        <v>정자동 미켈란쉐르빌</v>
      </c>
      <c r="AI821" s="87">
        <f t="shared" si="587"/>
        <v>8</v>
      </c>
      <c r="AJ821" s="79" t="str">
        <f t="shared" si="614"/>
        <v>A-</v>
      </c>
      <c r="AK821" s="79" t="s">
        <v>13</v>
      </c>
      <c r="AL821" s="79" t="s">
        <v>62</v>
      </c>
      <c r="AM821" s="79" t="s">
        <v>63</v>
      </c>
      <c r="AN821" s="79" t="str">
        <f t="shared" si="615"/>
        <v>C</v>
      </c>
      <c r="AO821" s="79" t="str">
        <f t="shared" si="616"/>
        <v/>
      </c>
      <c r="AP821" s="79" t="str">
        <f t="shared" si="617"/>
        <v/>
      </c>
      <c r="AQ821" s="79" t="str">
        <f t="shared" si="618"/>
        <v>O</v>
      </c>
      <c r="AR821" s="79" t="str">
        <f t="shared" si="619"/>
        <v>O</v>
      </c>
      <c r="AS821" s="79" t="s">
        <v>2</v>
      </c>
      <c r="AT821" s="79" t="str">
        <f t="shared" si="620"/>
        <v>X</v>
      </c>
      <c r="AU821" s="79" t="str">
        <f t="shared" si="621"/>
        <v>O</v>
      </c>
      <c r="AV821" s="79" t="str">
        <f t="shared" si="622"/>
        <v/>
      </c>
    </row>
    <row r="822" spans="1:48" s="37" customFormat="1" ht="12" x14ac:dyDescent="0.3">
      <c r="A822" s="74" t="s">
        <v>2300</v>
      </c>
      <c r="B822" s="75" t="s">
        <v>2301</v>
      </c>
      <c r="C822" s="85">
        <v>803</v>
      </c>
      <c r="D822" s="86">
        <v>26.2</v>
      </c>
      <c r="E822" s="87">
        <v>8</v>
      </c>
      <c r="F822" s="86">
        <v>21.3</v>
      </c>
      <c r="G822" s="17">
        <v>6</v>
      </c>
      <c r="H822" s="88">
        <v>6</v>
      </c>
      <c r="I822" s="89"/>
      <c r="J822" s="89"/>
      <c r="K822" s="89"/>
      <c r="L822" s="89"/>
      <c r="M822" s="90">
        <f t="shared" si="607"/>
        <v>0</v>
      </c>
      <c r="N822" s="4" t="str">
        <f t="shared" si="608"/>
        <v/>
      </c>
      <c r="O822" s="91">
        <f t="shared" si="609"/>
        <v>0</v>
      </c>
      <c r="P822" s="91">
        <f t="shared" si="610"/>
        <v>0</v>
      </c>
      <c r="Q822" s="79">
        <v>1</v>
      </c>
      <c r="R822" s="79">
        <v>1</v>
      </c>
      <c r="S822" s="79" t="s">
        <v>72</v>
      </c>
      <c r="T822" s="5" t="s">
        <v>336</v>
      </c>
      <c r="U822" s="9"/>
      <c r="W822" s="86">
        <f t="shared" si="626"/>
        <v>26.2</v>
      </c>
      <c r="X822" s="87">
        <f t="shared" si="626"/>
        <v>8</v>
      </c>
      <c r="Y822" s="92">
        <f t="shared" si="627"/>
        <v>6</v>
      </c>
      <c r="Z822" s="90">
        <f t="shared" si="627"/>
        <v>0</v>
      </c>
      <c r="AA822" s="90">
        <f t="shared" si="611"/>
        <v>0</v>
      </c>
      <c r="AB822" s="90">
        <f t="shared" si="628"/>
        <v>0</v>
      </c>
      <c r="AC822" s="4" t="str">
        <f t="shared" si="628"/>
        <v/>
      </c>
      <c r="AD822" s="91">
        <f t="shared" si="628"/>
        <v>0</v>
      </c>
      <c r="AE822" s="79" t="str">
        <f t="shared" si="612"/>
        <v>계</v>
      </c>
      <c r="AF822" s="79" t="str">
        <f t="shared" si="613"/>
        <v>1/1</v>
      </c>
      <c r="AH822" s="20" t="str">
        <f t="shared" si="586"/>
        <v>정자동 미켈란쉐르빌</v>
      </c>
      <c r="AI822" s="87">
        <f t="shared" si="587"/>
        <v>8</v>
      </c>
      <c r="AJ822" s="79" t="str">
        <f t="shared" si="614"/>
        <v>A-</v>
      </c>
      <c r="AK822" s="79" t="s">
        <v>13</v>
      </c>
      <c r="AL822" s="79" t="s">
        <v>62</v>
      </c>
      <c r="AM822" s="79" t="s">
        <v>63</v>
      </c>
      <c r="AN822" s="79" t="str">
        <f t="shared" si="615"/>
        <v>C</v>
      </c>
      <c r="AO822" s="79" t="str">
        <f t="shared" si="616"/>
        <v/>
      </c>
      <c r="AP822" s="79" t="str">
        <f t="shared" si="617"/>
        <v/>
      </c>
      <c r="AQ822" s="79" t="str">
        <f t="shared" si="618"/>
        <v>O</v>
      </c>
      <c r="AR822" s="79" t="str">
        <f t="shared" si="619"/>
        <v>O</v>
      </c>
      <c r="AS822" s="79" t="s">
        <v>2</v>
      </c>
      <c r="AT822" s="79" t="str">
        <f t="shared" si="620"/>
        <v>X</v>
      </c>
      <c r="AU822" s="79" t="str">
        <f t="shared" si="621"/>
        <v>O</v>
      </c>
      <c r="AV822" s="79" t="str">
        <f t="shared" si="622"/>
        <v/>
      </c>
    </row>
    <row r="823" spans="1:48" s="37" customFormat="1" ht="12" x14ac:dyDescent="0.3">
      <c r="A823" s="74" t="s">
        <v>2303</v>
      </c>
      <c r="B823" s="75" t="s">
        <v>2302</v>
      </c>
      <c r="C823" s="85">
        <v>803</v>
      </c>
      <c r="D823" s="86">
        <v>28.9</v>
      </c>
      <c r="E823" s="87">
        <v>9</v>
      </c>
      <c r="F823" s="86">
        <v>23.5</v>
      </c>
      <c r="G823" s="17">
        <v>7</v>
      </c>
      <c r="H823" s="88">
        <v>6</v>
      </c>
      <c r="I823" s="89"/>
      <c r="J823" s="89"/>
      <c r="K823" s="89"/>
      <c r="L823" s="89"/>
      <c r="M823" s="90">
        <f t="shared" si="607"/>
        <v>0</v>
      </c>
      <c r="N823" s="4" t="str">
        <f t="shared" si="608"/>
        <v/>
      </c>
      <c r="O823" s="91">
        <f t="shared" si="609"/>
        <v>0</v>
      </c>
      <c r="P823" s="91">
        <f t="shared" si="610"/>
        <v>0</v>
      </c>
      <c r="Q823" s="79">
        <v>1</v>
      </c>
      <c r="R823" s="79">
        <v>1</v>
      </c>
      <c r="S823" s="79" t="s">
        <v>72</v>
      </c>
      <c r="T823" s="5">
        <v>28</v>
      </c>
      <c r="U823" s="9"/>
      <c r="W823" s="86">
        <f t="shared" si="626"/>
        <v>28.9</v>
      </c>
      <c r="X823" s="87">
        <f t="shared" si="626"/>
        <v>9</v>
      </c>
      <c r="Y823" s="92">
        <f t="shared" si="627"/>
        <v>6</v>
      </c>
      <c r="Z823" s="90">
        <f t="shared" si="627"/>
        <v>0</v>
      </c>
      <c r="AA823" s="90">
        <f t="shared" si="611"/>
        <v>0</v>
      </c>
      <c r="AB823" s="90">
        <f t="shared" si="628"/>
        <v>0</v>
      </c>
      <c r="AC823" s="4" t="str">
        <f t="shared" si="628"/>
        <v/>
      </c>
      <c r="AD823" s="91">
        <f t="shared" si="628"/>
        <v>0</v>
      </c>
      <c r="AE823" s="79" t="str">
        <f t="shared" si="612"/>
        <v>계</v>
      </c>
      <c r="AF823" s="79" t="str">
        <f t="shared" si="613"/>
        <v>1/1</v>
      </c>
      <c r="AH823" s="20" t="str">
        <f t="shared" si="586"/>
        <v>정자동 미켈란쉐르빌</v>
      </c>
      <c r="AI823" s="87">
        <f t="shared" si="587"/>
        <v>9</v>
      </c>
      <c r="AJ823" s="79" t="str">
        <f t="shared" si="614"/>
        <v>A-</v>
      </c>
      <c r="AK823" s="79" t="s">
        <v>13</v>
      </c>
      <c r="AL823" s="79" t="s">
        <v>62</v>
      </c>
      <c r="AM823" s="79" t="s">
        <v>63</v>
      </c>
      <c r="AN823" s="79" t="str">
        <f t="shared" si="615"/>
        <v>C</v>
      </c>
      <c r="AO823" s="79" t="str">
        <f t="shared" si="616"/>
        <v/>
      </c>
      <c r="AP823" s="79" t="str">
        <f t="shared" si="617"/>
        <v/>
      </c>
      <c r="AQ823" s="79" t="str">
        <f t="shared" si="618"/>
        <v>O</v>
      </c>
      <c r="AR823" s="79" t="str">
        <f t="shared" si="619"/>
        <v>O</v>
      </c>
      <c r="AS823" s="79" t="s">
        <v>2</v>
      </c>
      <c r="AT823" s="79" t="str">
        <f t="shared" si="620"/>
        <v>X</v>
      </c>
      <c r="AU823" s="79" t="str">
        <f t="shared" si="621"/>
        <v>O</v>
      </c>
      <c r="AV823" s="79" t="str">
        <f t="shared" si="622"/>
        <v/>
      </c>
    </row>
    <row r="824" spans="1:48" s="37" customFormat="1" ht="12" x14ac:dyDescent="0.3">
      <c r="A824" s="74" t="s">
        <v>2304</v>
      </c>
      <c r="B824" s="75" t="s">
        <v>1737</v>
      </c>
      <c r="C824" s="85">
        <v>803</v>
      </c>
      <c r="D824" s="86">
        <v>35.6</v>
      </c>
      <c r="E824" s="87">
        <v>11</v>
      </c>
      <c r="F824" s="86">
        <v>29</v>
      </c>
      <c r="G824" s="17">
        <v>9</v>
      </c>
      <c r="H824" s="88">
        <v>6</v>
      </c>
      <c r="I824" s="89"/>
      <c r="J824" s="89"/>
      <c r="K824" s="89"/>
      <c r="L824" s="89"/>
      <c r="M824" s="90">
        <f t="shared" si="607"/>
        <v>0</v>
      </c>
      <c r="N824" s="4" t="str">
        <f t="shared" si="608"/>
        <v/>
      </c>
      <c r="O824" s="91">
        <f t="shared" si="609"/>
        <v>0</v>
      </c>
      <c r="P824" s="91">
        <f t="shared" si="610"/>
        <v>0</v>
      </c>
      <c r="Q824" s="79">
        <v>1</v>
      </c>
      <c r="R824" s="79">
        <v>1</v>
      </c>
      <c r="S824" s="79" t="s">
        <v>72</v>
      </c>
      <c r="T824" s="5" t="s">
        <v>337</v>
      </c>
      <c r="U824" s="9"/>
      <c r="W824" s="86">
        <f t="shared" si="626"/>
        <v>35.6</v>
      </c>
      <c r="X824" s="87">
        <f t="shared" si="626"/>
        <v>11</v>
      </c>
      <c r="Y824" s="92">
        <f t="shared" si="627"/>
        <v>6</v>
      </c>
      <c r="Z824" s="90">
        <f t="shared" si="627"/>
        <v>0</v>
      </c>
      <c r="AA824" s="90">
        <f t="shared" si="611"/>
        <v>0</v>
      </c>
      <c r="AB824" s="90">
        <f t="shared" si="628"/>
        <v>0</v>
      </c>
      <c r="AC824" s="4" t="str">
        <f t="shared" si="628"/>
        <v/>
      </c>
      <c r="AD824" s="91">
        <f t="shared" si="628"/>
        <v>0</v>
      </c>
      <c r="AE824" s="79" t="str">
        <f t="shared" si="612"/>
        <v>계</v>
      </c>
      <c r="AF824" s="79" t="str">
        <f t="shared" si="613"/>
        <v>1/1</v>
      </c>
      <c r="AH824" s="20" t="str">
        <f t="shared" si="586"/>
        <v>정자동 미켈란쉐르빌</v>
      </c>
      <c r="AI824" s="87">
        <f t="shared" si="587"/>
        <v>11</v>
      </c>
      <c r="AJ824" s="79" t="str">
        <f t="shared" si="614"/>
        <v>A-</v>
      </c>
      <c r="AK824" s="79" t="s">
        <v>13</v>
      </c>
      <c r="AL824" s="79" t="s">
        <v>62</v>
      </c>
      <c r="AM824" s="79" t="s">
        <v>63</v>
      </c>
      <c r="AN824" s="79" t="str">
        <f t="shared" si="615"/>
        <v>C</v>
      </c>
      <c r="AO824" s="79" t="str">
        <f t="shared" si="616"/>
        <v/>
      </c>
      <c r="AP824" s="79" t="str">
        <f t="shared" si="617"/>
        <v/>
      </c>
      <c r="AQ824" s="79" t="str">
        <f t="shared" si="618"/>
        <v>O</v>
      </c>
      <c r="AR824" s="79" t="str">
        <f t="shared" si="619"/>
        <v>O</v>
      </c>
      <c r="AS824" s="79" t="s">
        <v>2</v>
      </c>
      <c r="AT824" s="79" t="str">
        <f t="shared" si="620"/>
        <v>X</v>
      </c>
      <c r="AU824" s="79" t="str">
        <f t="shared" si="621"/>
        <v>O</v>
      </c>
      <c r="AV824" s="79" t="str">
        <f t="shared" si="622"/>
        <v/>
      </c>
    </row>
    <row r="825" spans="1:48" s="37" customFormat="1" ht="12" x14ac:dyDescent="0.3">
      <c r="A825" s="74" t="s">
        <v>2305</v>
      </c>
      <c r="B825" s="75" t="s">
        <v>2306</v>
      </c>
      <c r="C825" s="85">
        <v>803</v>
      </c>
      <c r="D825" s="86">
        <v>37.9</v>
      </c>
      <c r="E825" s="87">
        <v>11</v>
      </c>
      <c r="F825" s="86">
        <v>30.8</v>
      </c>
      <c r="G825" s="17">
        <v>9</v>
      </c>
      <c r="H825" s="88">
        <v>3</v>
      </c>
      <c r="I825" s="89"/>
      <c r="J825" s="89"/>
      <c r="K825" s="89"/>
      <c r="L825" s="89"/>
      <c r="M825" s="90">
        <f t="shared" si="607"/>
        <v>0</v>
      </c>
      <c r="N825" s="4" t="str">
        <f t="shared" si="608"/>
        <v/>
      </c>
      <c r="O825" s="91">
        <f t="shared" si="609"/>
        <v>0</v>
      </c>
      <c r="P825" s="91">
        <f t="shared" si="610"/>
        <v>0</v>
      </c>
      <c r="Q825" s="79">
        <v>1</v>
      </c>
      <c r="R825" s="79">
        <v>1</v>
      </c>
      <c r="S825" s="79" t="s">
        <v>72</v>
      </c>
      <c r="T825" s="5" t="s">
        <v>338</v>
      </c>
      <c r="U825" s="9"/>
      <c r="W825" s="86">
        <f t="shared" si="626"/>
        <v>37.9</v>
      </c>
      <c r="X825" s="87">
        <f t="shared" si="626"/>
        <v>11</v>
      </c>
      <c r="Y825" s="92">
        <f t="shared" si="627"/>
        <v>3</v>
      </c>
      <c r="Z825" s="90">
        <f t="shared" si="627"/>
        <v>0</v>
      </c>
      <c r="AA825" s="90">
        <f t="shared" si="611"/>
        <v>0</v>
      </c>
      <c r="AB825" s="90">
        <f t="shared" si="628"/>
        <v>0</v>
      </c>
      <c r="AC825" s="4" t="str">
        <f t="shared" si="628"/>
        <v/>
      </c>
      <c r="AD825" s="91">
        <f t="shared" si="628"/>
        <v>0</v>
      </c>
      <c r="AE825" s="79" t="str">
        <f t="shared" si="612"/>
        <v>계</v>
      </c>
      <c r="AF825" s="79" t="str">
        <f t="shared" si="613"/>
        <v>1/1</v>
      </c>
      <c r="AH825" s="20" t="str">
        <f t="shared" si="586"/>
        <v>정자동 미켈란쉐르빌</v>
      </c>
      <c r="AI825" s="87">
        <f t="shared" si="587"/>
        <v>11</v>
      </c>
      <c r="AJ825" s="79" t="str">
        <f t="shared" si="614"/>
        <v>A-</v>
      </c>
      <c r="AK825" s="79" t="s">
        <v>13</v>
      </c>
      <c r="AL825" s="79" t="s">
        <v>62</v>
      </c>
      <c r="AM825" s="79" t="s">
        <v>63</v>
      </c>
      <c r="AN825" s="79" t="str">
        <f t="shared" si="615"/>
        <v>C</v>
      </c>
      <c r="AO825" s="79" t="str">
        <f t="shared" si="616"/>
        <v/>
      </c>
      <c r="AP825" s="79" t="str">
        <f t="shared" si="617"/>
        <v/>
      </c>
      <c r="AQ825" s="79" t="str">
        <f t="shared" si="618"/>
        <v>O</v>
      </c>
      <c r="AR825" s="79" t="str">
        <f t="shared" si="619"/>
        <v>O</v>
      </c>
      <c r="AS825" s="79" t="s">
        <v>2</v>
      </c>
      <c r="AT825" s="79" t="str">
        <f t="shared" si="620"/>
        <v>X</v>
      </c>
      <c r="AU825" s="79" t="str">
        <f t="shared" si="621"/>
        <v>O</v>
      </c>
      <c r="AV825" s="79" t="str">
        <f t="shared" si="622"/>
        <v/>
      </c>
    </row>
    <row r="826" spans="1:48" s="37" customFormat="1" ht="12" x14ac:dyDescent="0.3">
      <c r="A826" s="74" t="s">
        <v>1866</v>
      </c>
      <c r="B826" s="75" t="s">
        <v>1737</v>
      </c>
      <c r="C826" s="85">
        <v>803</v>
      </c>
      <c r="D826" s="86">
        <v>41.2</v>
      </c>
      <c r="E826" s="87">
        <v>12</v>
      </c>
      <c r="F826" s="86">
        <v>33.5</v>
      </c>
      <c r="G826" s="17">
        <v>10</v>
      </c>
      <c r="H826" s="88">
        <v>6</v>
      </c>
      <c r="I826" s="89"/>
      <c r="J826" s="89"/>
      <c r="K826" s="89"/>
      <c r="L826" s="89"/>
      <c r="M826" s="90">
        <f t="shared" si="607"/>
        <v>0</v>
      </c>
      <c r="N826" s="4" t="str">
        <f t="shared" si="608"/>
        <v/>
      </c>
      <c r="O826" s="91">
        <f t="shared" si="609"/>
        <v>0</v>
      </c>
      <c r="P826" s="91">
        <f t="shared" si="610"/>
        <v>0</v>
      </c>
      <c r="Q826" s="79">
        <v>1</v>
      </c>
      <c r="R826" s="79">
        <v>1</v>
      </c>
      <c r="S826" s="79" t="s">
        <v>72</v>
      </c>
      <c r="T826" s="5">
        <v>41</v>
      </c>
      <c r="U826" s="9"/>
      <c r="W826" s="86">
        <f t="shared" si="626"/>
        <v>41.2</v>
      </c>
      <c r="X826" s="87">
        <f t="shared" si="626"/>
        <v>12</v>
      </c>
      <c r="Y826" s="92">
        <f t="shared" si="627"/>
        <v>6</v>
      </c>
      <c r="Z826" s="90">
        <f t="shared" si="627"/>
        <v>0</v>
      </c>
      <c r="AA826" s="90">
        <f t="shared" si="611"/>
        <v>0</v>
      </c>
      <c r="AB826" s="90">
        <f t="shared" si="628"/>
        <v>0</v>
      </c>
      <c r="AC826" s="4" t="str">
        <f t="shared" si="628"/>
        <v/>
      </c>
      <c r="AD826" s="91">
        <f t="shared" si="628"/>
        <v>0</v>
      </c>
      <c r="AE826" s="79" t="str">
        <f t="shared" si="612"/>
        <v>계</v>
      </c>
      <c r="AF826" s="79" t="str">
        <f t="shared" si="613"/>
        <v>1/1</v>
      </c>
      <c r="AH826" s="20" t="str">
        <f t="shared" si="586"/>
        <v>정자동 미켈란쉐르빌</v>
      </c>
      <c r="AI826" s="87">
        <f t="shared" si="587"/>
        <v>12</v>
      </c>
      <c r="AJ826" s="79" t="str">
        <f t="shared" si="614"/>
        <v>A-</v>
      </c>
      <c r="AK826" s="79" t="s">
        <v>13</v>
      </c>
      <c r="AL826" s="79" t="s">
        <v>62</v>
      </c>
      <c r="AM826" s="79" t="s">
        <v>63</v>
      </c>
      <c r="AN826" s="79" t="str">
        <f t="shared" si="615"/>
        <v>C</v>
      </c>
      <c r="AO826" s="79" t="str">
        <f t="shared" si="616"/>
        <v/>
      </c>
      <c r="AP826" s="79" t="str">
        <f t="shared" si="617"/>
        <v/>
      </c>
      <c r="AQ826" s="79" t="str">
        <f t="shared" si="618"/>
        <v>O</v>
      </c>
      <c r="AR826" s="79" t="str">
        <f t="shared" si="619"/>
        <v>O</v>
      </c>
      <c r="AS826" s="79" t="s">
        <v>2</v>
      </c>
      <c r="AT826" s="79" t="str">
        <f t="shared" si="620"/>
        <v>X</v>
      </c>
      <c r="AU826" s="79" t="str">
        <f t="shared" si="621"/>
        <v>O</v>
      </c>
      <c r="AV826" s="79" t="str">
        <f t="shared" si="622"/>
        <v/>
      </c>
    </row>
    <row r="827" spans="1:48" s="37" customFormat="1" ht="12" x14ac:dyDescent="0.3">
      <c r="A827" s="74" t="s">
        <v>2305</v>
      </c>
      <c r="B827" s="75" t="s">
        <v>2306</v>
      </c>
      <c r="C827" s="85">
        <v>803</v>
      </c>
      <c r="D827" s="86">
        <v>43.4</v>
      </c>
      <c r="E827" s="87">
        <v>13</v>
      </c>
      <c r="F827" s="86">
        <v>35.200000000000003</v>
      </c>
      <c r="G827" s="17">
        <v>11</v>
      </c>
      <c r="H827" s="88">
        <v>3</v>
      </c>
      <c r="I827" s="89"/>
      <c r="J827" s="89"/>
      <c r="K827" s="89"/>
      <c r="L827" s="89"/>
      <c r="M827" s="90">
        <f t="shared" si="607"/>
        <v>0</v>
      </c>
      <c r="N827" s="4" t="str">
        <f t="shared" si="608"/>
        <v/>
      </c>
      <c r="O827" s="91">
        <f t="shared" si="609"/>
        <v>0</v>
      </c>
      <c r="P827" s="91">
        <f t="shared" si="610"/>
        <v>0</v>
      </c>
      <c r="Q827" s="79">
        <v>1</v>
      </c>
      <c r="R827" s="79">
        <v>1</v>
      </c>
      <c r="S827" s="79" t="s">
        <v>72</v>
      </c>
      <c r="T827" s="5" t="s">
        <v>339</v>
      </c>
      <c r="U827" s="9"/>
      <c r="W827" s="86">
        <f t="shared" si="626"/>
        <v>43.4</v>
      </c>
      <c r="X827" s="87">
        <f t="shared" si="626"/>
        <v>13</v>
      </c>
      <c r="Y827" s="92">
        <f t="shared" si="627"/>
        <v>3</v>
      </c>
      <c r="Z827" s="90">
        <f t="shared" si="627"/>
        <v>0</v>
      </c>
      <c r="AA827" s="90">
        <f t="shared" si="611"/>
        <v>0</v>
      </c>
      <c r="AB827" s="90">
        <f t="shared" si="628"/>
        <v>0</v>
      </c>
      <c r="AC827" s="4" t="str">
        <f t="shared" si="628"/>
        <v/>
      </c>
      <c r="AD827" s="91">
        <f t="shared" si="628"/>
        <v>0</v>
      </c>
      <c r="AE827" s="79" t="str">
        <f t="shared" si="612"/>
        <v>계</v>
      </c>
      <c r="AF827" s="79" t="str">
        <f t="shared" si="613"/>
        <v>1/1</v>
      </c>
      <c r="AH827" s="20" t="str">
        <f t="shared" si="586"/>
        <v>정자동 미켈란쉐르빌</v>
      </c>
      <c r="AI827" s="87">
        <f t="shared" si="587"/>
        <v>13</v>
      </c>
      <c r="AJ827" s="79" t="str">
        <f t="shared" si="614"/>
        <v>A-</v>
      </c>
      <c r="AK827" s="79" t="s">
        <v>13</v>
      </c>
      <c r="AL827" s="79" t="s">
        <v>62</v>
      </c>
      <c r="AM827" s="79" t="s">
        <v>63</v>
      </c>
      <c r="AN827" s="79" t="str">
        <f t="shared" si="615"/>
        <v>C</v>
      </c>
      <c r="AO827" s="79" t="str">
        <f t="shared" si="616"/>
        <v/>
      </c>
      <c r="AP827" s="79" t="str">
        <f t="shared" si="617"/>
        <v/>
      </c>
      <c r="AQ827" s="79" t="str">
        <f t="shared" si="618"/>
        <v>O</v>
      </c>
      <c r="AR827" s="79" t="str">
        <f t="shared" si="619"/>
        <v>O</v>
      </c>
      <c r="AS827" s="79" t="s">
        <v>2</v>
      </c>
      <c r="AT827" s="79" t="str">
        <f t="shared" si="620"/>
        <v>X</v>
      </c>
      <c r="AU827" s="79" t="str">
        <f t="shared" si="621"/>
        <v>O</v>
      </c>
      <c r="AV827" s="79" t="str">
        <f t="shared" si="622"/>
        <v/>
      </c>
    </row>
    <row r="828" spans="1:48" s="37" customFormat="1" ht="12" x14ac:dyDescent="0.3">
      <c r="A828" s="74" t="s">
        <v>1866</v>
      </c>
      <c r="B828" s="75" t="s">
        <v>1737</v>
      </c>
      <c r="C828" s="85">
        <v>803</v>
      </c>
      <c r="D828" s="86">
        <v>44.6</v>
      </c>
      <c r="E828" s="87">
        <v>13</v>
      </c>
      <c r="F828" s="86">
        <v>36.299999999999997</v>
      </c>
      <c r="G828" s="17">
        <v>11</v>
      </c>
      <c r="H828" s="88">
        <v>3</v>
      </c>
      <c r="I828" s="89"/>
      <c r="J828" s="89"/>
      <c r="K828" s="89"/>
      <c r="L828" s="89"/>
      <c r="M828" s="90">
        <f t="shared" si="607"/>
        <v>0</v>
      </c>
      <c r="N828" s="4" t="str">
        <f t="shared" si="608"/>
        <v/>
      </c>
      <c r="O828" s="91">
        <f t="shared" si="609"/>
        <v>0</v>
      </c>
      <c r="P828" s="91">
        <f t="shared" si="610"/>
        <v>0</v>
      </c>
      <c r="Q828" s="79">
        <v>1</v>
      </c>
      <c r="R828" s="79">
        <v>1</v>
      </c>
      <c r="S828" s="79" t="s">
        <v>72</v>
      </c>
      <c r="T828" s="5" t="s">
        <v>340</v>
      </c>
      <c r="U828" s="9"/>
      <c r="W828" s="86">
        <f t="shared" si="626"/>
        <v>44.6</v>
      </c>
      <c r="X828" s="87">
        <f t="shared" si="626"/>
        <v>13</v>
      </c>
      <c r="Y828" s="92">
        <f t="shared" si="627"/>
        <v>3</v>
      </c>
      <c r="Z828" s="90">
        <f t="shared" si="627"/>
        <v>0</v>
      </c>
      <c r="AA828" s="90">
        <f t="shared" si="611"/>
        <v>0</v>
      </c>
      <c r="AB828" s="90">
        <f t="shared" si="628"/>
        <v>0</v>
      </c>
      <c r="AC828" s="4" t="str">
        <f t="shared" si="628"/>
        <v/>
      </c>
      <c r="AD828" s="91">
        <f t="shared" si="628"/>
        <v>0</v>
      </c>
      <c r="AE828" s="79" t="str">
        <f t="shared" si="612"/>
        <v>계</v>
      </c>
      <c r="AF828" s="79" t="str">
        <f t="shared" si="613"/>
        <v>1/1</v>
      </c>
      <c r="AH828" s="20" t="str">
        <f t="shared" si="586"/>
        <v>정자동 미켈란쉐르빌</v>
      </c>
      <c r="AI828" s="87">
        <f t="shared" si="587"/>
        <v>13</v>
      </c>
      <c r="AJ828" s="79" t="str">
        <f t="shared" si="614"/>
        <v>A-</v>
      </c>
      <c r="AK828" s="79" t="s">
        <v>13</v>
      </c>
      <c r="AL828" s="79" t="s">
        <v>62</v>
      </c>
      <c r="AM828" s="79" t="s">
        <v>63</v>
      </c>
      <c r="AN828" s="79" t="str">
        <f t="shared" si="615"/>
        <v>C</v>
      </c>
      <c r="AO828" s="79" t="str">
        <f t="shared" si="616"/>
        <v/>
      </c>
      <c r="AP828" s="79" t="str">
        <f t="shared" si="617"/>
        <v/>
      </c>
      <c r="AQ828" s="79" t="str">
        <f t="shared" si="618"/>
        <v>O</v>
      </c>
      <c r="AR828" s="79" t="str">
        <f t="shared" si="619"/>
        <v>O</v>
      </c>
      <c r="AS828" s="79" t="s">
        <v>2</v>
      </c>
      <c r="AT828" s="79" t="str">
        <f t="shared" si="620"/>
        <v>X</v>
      </c>
      <c r="AU828" s="79" t="str">
        <f t="shared" si="621"/>
        <v>O</v>
      </c>
      <c r="AV828" s="79" t="str">
        <f t="shared" si="622"/>
        <v/>
      </c>
    </row>
    <row r="829" spans="1:48" s="37" customFormat="1" ht="12" x14ac:dyDescent="0.3">
      <c r="A829" s="74" t="s">
        <v>2305</v>
      </c>
      <c r="B829" s="75" t="s">
        <v>2306</v>
      </c>
      <c r="C829" s="85">
        <v>803</v>
      </c>
      <c r="D829" s="86">
        <v>46.6</v>
      </c>
      <c r="E829" s="87">
        <v>14</v>
      </c>
      <c r="F829" s="86">
        <v>37.9</v>
      </c>
      <c r="G829" s="17">
        <v>11</v>
      </c>
      <c r="H829" s="88">
        <v>3</v>
      </c>
      <c r="I829" s="89"/>
      <c r="J829" s="89"/>
      <c r="K829" s="89"/>
      <c r="L829" s="89"/>
      <c r="M829" s="90">
        <f t="shared" si="607"/>
        <v>0</v>
      </c>
      <c r="N829" s="4" t="str">
        <f t="shared" si="608"/>
        <v/>
      </c>
      <c r="O829" s="91">
        <f t="shared" si="609"/>
        <v>0</v>
      </c>
      <c r="P829" s="91">
        <f t="shared" si="610"/>
        <v>0</v>
      </c>
      <c r="Q829" s="79">
        <v>1</v>
      </c>
      <c r="R829" s="79">
        <v>1</v>
      </c>
      <c r="S829" s="79" t="s">
        <v>72</v>
      </c>
      <c r="T829" s="5" t="s">
        <v>341</v>
      </c>
      <c r="U829" s="9"/>
      <c r="W829" s="86">
        <f t="shared" si="626"/>
        <v>46.6</v>
      </c>
      <c r="X829" s="87">
        <f t="shared" si="626"/>
        <v>14</v>
      </c>
      <c r="Y829" s="92">
        <f t="shared" si="627"/>
        <v>3</v>
      </c>
      <c r="Z829" s="90">
        <f t="shared" si="627"/>
        <v>0</v>
      </c>
      <c r="AA829" s="90">
        <f t="shared" si="611"/>
        <v>0</v>
      </c>
      <c r="AB829" s="90">
        <f t="shared" si="628"/>
        <v>0</v>
      </c>
      <c r="AC829" s="4" t="str">
        <f t="shared" si="628"/>
        <v/>
      </c>
      <c r="AD829" s="91">
        <f t="shared" si="628"/>
        <v>0</v>
      </c>
      <c r="AE829" s="79" t="str">
        <f t="shared" si="612"/>
        <v>계</v>
      </c>
      <c r="AF829" s="79" t="str">
        <f t="shared" si="613"/>
        <v>1/1</v>
      </c>
      <c r="AH829" s="20" t="str">
        <f t="shared" si="586"/>
        <v>정자동 미켈란쉐르빌</v>
      </c>
      <c r="AI829" s="87">
        <f t="shared" si="587"/>
        <v>14</v>
      </c>
      <c r="AJ829" s="79" t="str">
        <f t="shared" si="614"/>
        <v>A-</v>
      </c>
      <c r="AK829" s="79" t="s">
        <v>13</v>
      </c>
      <c r="AL829" s="79" t="s">
        <v>62</v>
      </c>
      <c r="AM829" s="79" t="s">
        <v>63</v>
      </c>
      <c r="AN829" s="79" t="str">
        <f t="shared" si="615"/>
        <v>C</v>
      </c>
      <c r="AO829" s="79" t="str">
        <f t="shared" si="616"/>
        <v/>
      </c>
      <c r="AP829" s="79" t="str">
        <f t="shared" si="617"/>
        <v/>
      </c>
      <c r="AQ829" s="79" t="str">
        <f t="shared" si="618"/>
        <v>O</v>
      </c>
      <c r="AR829" s="79" t="str">
        <f t="shared" si="619"/>
        <v>O</v>
      </c>
      <c r="AS829" s="79" t="s">
        <v>2</v>
      </c>
      <c r="AT829" s="79" t="str">
        <f t="shared" si="620"/>
        <v>X</v>
      </c>
      <c r="AU829" s="79" t="str">
        <f t="shared" si="621"/>
        <v>O</v>
      </c>
      <c r="AV829" s="79" t="str">
        <f t="shared" si="622"/>
        <v/>
      </c>
    </row>
    <row r="830" spans="1:48" s="37" customFormat="1" ht="12" x14ac:dyDescent="0.3">
      <c r="A830" s="74" t="s">
        <v>2307</v>
      </c>
      <c r="B830" s="75" t="s">
        <v>2308</v>
      </c>
      <c r="C830" s="85">
        <v>803</v>
      </c>
      <c r="D830" s="86">
        <v>46.7</v>
      </c>
      <c r="E830" s="87">
        <v>14</v>
      </c>
      <c r="F830" s="86">
        <v>38</v>
      </c>
      <c r="G830" s="17">
        <v>11</v>
      </c>
      <c r="H830" s="88">
        <v>3</v>
      </c>
      <c r="I830" s="89"/>
      <c r="J830" s="89"/>
      <c r="K830" s="89"/>
      <c r="L830" s="89"/>
      <c r="M830" s="90">
        <f t="shared" si="607"/>
        <v>0</v>
      </c>
      <c r="N830" s="4" t="str">
        <f t="shared" si="608"/>
        <v/>
      </c>
      <c r="O830" s="91">
        <f t="shared" si="609"/>
        <v>0</v>
      </c>
      <c r="P830" s="91">
        <f t="shared" si="610"/>
        <v>0</v>
      </c>
      <c r="Q830" s="79">
        <v>1</v>
      </c>
      <c r="R830" s="79">
        <v>1</v>
      </c>
      <c r="S830" s="79" t="s">
        <v>72</v>
      </c>
      <c r="T830" s="5" t="s">
        <v>342</v>
      </c>
      <c r="U830" s="9"/>
      <c r="W830" s="86">
        <f t="shared" ref="W830:X845" si="629">D830</f>
        <v>46.7</v>
      </c>
      <c r="X830" s="87">
        <f t="shared" si="629"/>
        <v>14</v>
      </c>
      <c r="Y830" s="92">
        <f t="shared" ref="Y830:Z845" si="630">H830</f>
        <v>3</v>
      </c>
      <c r="Z830" s="90">
        <f t="shared" si="630"/>
        <v>0</v>
      </c>
      <c r="AA830" s="90">
        <f t="shared" si="611"/>
        <v>0</v>
      </c>
      <c r="AB830" s="90">
        <f t="shared" si="628"/>
        <v>0</v>
      </c>
      <c r="AC830" s="4" t="str">
        <f t="shared" si="628"/>
        <v/>
      </c>
      <c r="AD830" s="91">
        <f t="shared" si="628"/>
        <v>0</v>
      </c>
      <c r="AE830" s="79" t="str">
        <f t="shared" si="612"/>
        <v>계</v>
      </c>
      <c r="AF830" s="79" t="str">
        <f t="shared" si="613"/>
        <v>1/1</v>
      </c>
      <c r="AH830" s="20" t="str">
        <f t="shared" si="586"/>
        <v>정자동 미켈란쉐르빌</v>
      </c>
      <c r="AI830" s="87">
        <f t="shared" si="587"/>
        <v>14</v>
      </c>
      <c r="AJ830" s="79" t="str">
        <f t="shared" si="614"/>
        <v>A-</v>
      </c>
      <c r="AK830" s="79" t="s">
        <v>13</v>
      </c>
      <c r="AL830" s="79" t="s">
        <v>62</v>
      </c>
      <c r="AM830" s="79" t="s">
        <v>63</v>
      </c>
      <c r="AN830" s="79" t="str">
        <f t="shared" si="615"/>
        <v>C</v>
      </c>
      <c r="AO830" s="79" t="str">
        <f t="shared" si="616"/>
        <v/>
      </c>
      <c r="AP830" s="79" t="str">
        <f t="shared" si="617"/>
        <v/>
      </c>
      <c r="AQ830" s="79" t="str">
        <f t="shared" si="618"/>
        <v>O</v>
      </c>
      <c r="AR830" s="79" t="str">
        <f t="shared" si="619"/>
        <v>O</v>
      </c>
      <c r="AS830" s="79" t="s">
        <v>2</v>
      </c>
      <c r="AT830" s="79" t="str">
        <f t="shared" si="620"/>
        <v>X</v>
      </c>
      <c r="AU830" s="79" t="str">
        <f t="shared" si="621"/>
        <v>O</v>
      </c>
      <c r="AV830" s="79" t="str">
        <f t="shared" si="622"/>
        <v/>
      </c>
    </row>
    <row r="831" spans="1:48" s="37" customFormat="1" ht="12" x14ac:dyDescent="0.3">
      <c r="A831" s="74" t="s">
        <v>2307</v>
      </c>
      <c r="B831" s="75" t="s">
        <v>1737</v>
      </c>
      <c r="C831" s="85">
        <v>803</v>
      </c>
      <c r="D831" s="86">
        <v>49.1</v>
      </c>
      <c r="E831" s="87">
        <v>15</v>
      </c>
      <c r="F831" s="86">
        <v>40</v>
      </c>
      <c r="G831" s="17">
        <v>12</v>
      </c>
      <c r="H831" s="88">
        <v>3</v>
      </c>
      <c r="I831" s="89"/>
      <c r="J831" s="89"/>
      <c r="K831" s="89"/>
      <c r="L831" s="89"/>
      <c r="M831" s="90">
        <f t="shared" si="607"/>
        <v>0</v>
      </c>
      <c r="N831" s="4" t="str">
        <f t="shared" si="608"/>
        <v/>
      </c>
      <c r="O831" s="91">
        <f t="shared" si="609"/>
        <v>0</v>
      </c>
      <c r="P831" s="91">
        <f t="shared" si="610"/>
        <v>0</v>
      </c>
      <c r="Q831" s="79">
        <v>1</v>
      </c>
      <c r="R831" s="79">
        <v>1</v>
      </c>
      <c r="S831" s="79" t="s">
        <v>72</v>
      </c>
      <c r="T831" s="5" t="s">
        <v>85</v>
      </c>
      <c r="U831" s="9"/>
      <c r="W831" s="86">
        <f t="shared" si="629"/>
        <v>49.1</v>
      </c>
      <c r="X831" s="87">
        <f t="shared" si="629"/>
        <v>15</v>
      </c>
      <c r="Y831" s="92">
        <f t="shared" si="630"/>
        <v>3</v>
      </c>
      <c r="Z831" s="90">
        <f t="shared" si="630"/>
        <v>0</v>
      </c>
      <c r="AA831" s="90">
        <f t="shared" si="611"/>
        <v>0</v>
      </c>
      <c r="AB831" s="90">
        <f t="shared" si="628"/>
        <v>0</v>
      </c>
      <c r="AC831" s="4" t="str">
        <f t="shared" si="628"/>
        <v/>
      </c>
      <c r="AD831" s="91">
        <f t="shared" si="628"/>
        <v>0</v>
      </c>
      <c r="AE831" s="79" t="str">
        <f t="shared" si="612"/>
        <v>계</v>
      </c>
      <c r="AF831" s="79" t="str">
        <f t="shared" si="613"/>
        <v>1/1</v>
      </c>
      <c r="AH831" s="20" t="str">
        <f t="shared" si="586"/>
        <v>정자동 미켈란쉐르빌</v>
      </c>
      <c r="AI831" s="87">
        <f t="shared" si="587"/>
        <v>15</v>
      </c>
      <c r="AJ831" s="79" t="str">
        <f t="shared" si="614"/>
        <v>A-</v>
      </c>
      <c r="AK831" s="79" t="s">
        <v>13</v>
      </c>
      <c r="AL831" s="79" t="s">
        <v>62</v>
      </c>
      <c r="AM831" s="79" t="s">
        <v>63</v>
      </c>
      <c r="AN831" s="79" t="str">
        <f t="shared" si="615"/>
        <v>C</v>
      </c>
      <c r="AO831" s="79" t="str">
        <f t="shared" si="616"/>
        <v/>
      </c>
      <c r="AP831" s="79" t="str">
        <f t="shared" si="617"/>
        <v/>
      </c>
      <c r="AQ831" s="79" t="str">
        <f t="shared" si="618"/>
        <v>O</v>
      </c>
      <c r="AR831" s="79" t="str">
        <f t="shared" si="619"/>
        <v>O</v>
      </c>
      <c r="AS831" s="79" t="s">
        <v>2</v>
      </c>
      <c r="AT831" s="79" t="str">
        <f t="shared" si="620"/>
        <v>O</v>
      </c>
      <c r="AU831" s="79" t="str">
        <f t="shared" si="621"/>
        <v>O</v>
      </c>
      <c r="AV831" s="79" t="str">
        <f t="shared" si="622"/>
        <v/>
      </c>
    </row>
    <row r="832" spans="1:48" s="37" customFormat="1" ht="12" x14ac:dyDescent="0.3">
      <c r="A832" s="74" t="s">
        <v>2309</v>
      </c>
      <c r="B832" s="75" t="s">
        <v>2310</v>
      </c>
      <c r="C832" s="85">
        <v>803</v>
      </c>
      <c r="D832" s="86">
        <v>50.3</v>
      </c>
      <c r="E832" s="87">
        <v>15</v>
      </c>
      <c r="F832" s="86">
        <v>40.9</v>
      </c>
      <c r="G832" s="17">
        <v>12</v>
      </c>
      <c r="H832" s="88">
        <v>3</v>
      </c>
      <c r="I832" s="89"/>
      <c r="J832" s="89"/>
      <c r="K832" s="89"/>
      <c r="L832" s="89"/>
      <c r="M832" s="90">
        <f t="shared" si="607"/>
        <v>0</v>
      </c>
      <c r="N832" s="4" t="str">
        <f t="shared" si="608"/>
        <v/>
      </c>
      <c r="O832" s="91">
        <f t="shared" si="609"/>
        <v>0</v>
      </c>
      <c r="P832" s="91">
        <f t="shared" si="610"/>
        <v>0</v>
      </c>
      <c r="Q832" s="79">
        <v>1</v>
      </c>
      <c r="R832" s="79">
        <v>1</v>
      </c>
      <c r="S832" s="79" t="s">
        <v>72</v>
      </c>
      <c r="T832" s="5" t="s">
        <v>86</v>
      </c>
      <c r="U832" s="9"/>
      <c r="W832" s="86">
        <f t="shared" si="629"/>
        <v>50.3</v>
      </c>
      <c r="X832" s="87">
        <f t="shared" si="629"/>
        <v>15</v>
      </c>
      <c r="Y832" s="92">
        <f t="shared" si="630"/>
        <v>3</v>
      </c>
      <c r="Z832" s="90">
        <f t="shared" si="630"/>
        <v>0</v>
      </c>
      <c r="AA832" s="90">
        <f t="shared" si="611"/>
        <v>0</v>
      </c>
      <c r="AB832" s="90">
        <f t="shared" si="628"/>
        <v>0</v>
      </c>
      <c r="AC832" s="4" t="str">
        <f t="shared" si="628"/>
        <v/>
      </c>
      <c r="AD832" s="91">
        <f t="shared" si="628"/>
        <v>0</v>
      </c>
      <c r="AE832" s="79" t="str">
        <f t="shared" si="612"/>
        <v>계</v>
      </c>
      <c r="AF832" s="79" t="str">
        <f t="shared" si="613"/>
        <v>1/1</v>
      </c>
      <c r="AH832" s="20" t="str">
        <f t="shared" si="586"/>
        <v>정자동 미켈란쉐르빌</v>
      </c>
      <c r="AI832" s="87">
        <f t="shared" si="587"/>
        <v>15</v>
      </c>
      <c r="AJ832" s="79" t="str">
        <f t="shared" si="614"/>
        <v>A-</v>
      </c>
      <c r="AK832" s="79" t="s">
        <v>13</v>
      </c>
      <c r="AL832" s="79" t="s">
        <v>62</v>
      </c>
      <c r="AM832" s="79" t="s">
        <v>63</v>
      </c>
      <c r="AN832" s="79" t="str">
        <f t="shared" si="615"/>
        <v>C</v>
      </c>
      <c r="AO832" s="79" t="str">
        <f t="shared" si="616"/>
        <v/>
      </c>
      <c r="AP832" s="79" t="str">
        <f t="shared" si="617"/>
        <v/>
      </c>
      <c r="AQ832" s="79" t="str">
        <f t="shared" si="618"/>
        <v>O</v>
      </c>
      <c r="AR832" s="79" t="str">
        <f t="shared" si="619"/>
        <v>O</v>
      </c>
      <c r="AS832" s="79" t="s">
        <v>2</v>
      </c>
      <c r="AT832" s="79" t="str">
        <f t="shared" si="620"/>
        <v>O</v>
      </c>
      <c r="AU832" s="79" t="str">
        <f t="shared" si="621"/>
        <v>O</v>
      </c>
      <c r="AV832" s="79" t="str">
        <f t="shared" si="622"/>
        <v/>
      </c>
    </row>
    <row r="833" spans="1:48" s="37" customFormat="1" ht="12" x14ac:dyDescent="0.3">
      <c r="A833" s="74" t="s">
        <v>2309</v>
      </c>
      <c r="B833" s="75" t="s">
        <v>2310</v>
      </c>
      <c r="C833" s="85">
        <v>803</v>
      </c>
      <c r="D833" s="86">
        <v>58</v>
      </c>
      <c r="E833" s="87">
        <v>18</v>
      </c>
      <c r="F833" s="86">
        <v>47.2</v>
      </c>
      <c r="G833" s="17">
        <v>14</v>
      </c>
      <c r="H833" s="88">
        <v>6</v>
      </c>
      <c r="I833" s="89"/>
      <c r="J833" s="89"/>
      <c r="K833" s="89"/>
      <c r="L833" s="89"/>
      <c r="M833" s="90">
        <f t="shared" si="607"/>
        <v>0</v>
      </c>
      <c r="N833" s="4" t="str">
        <f t="shared" si="608"/>
        <v/>
      </c>
      <c r="O833" s="91">
        <f t="shared" si="609"/>
        <v>0</v>
      </c>
      <c r="P833" s="91">
        <f t="shared" si="610"/>
        <v>0</v>
      </c>
      <c r="Q833" s="79">
        <v>1</v>
      </c>
      <c r="R833" s="79">
        <v>1</v>
      </c>
      <c r="S833" s="79" t="s">
        <v>72</v>
      </c>
      <c r="T833" s="5">
        <v>57</v>
      </c>
      <c r="U833" s="9"/>
      <c r="W833" s="86">
        <f t="shared" si="629"/>
        <v>58</v>
      </c>
      <c r="X833" s="87">
        <f t="shared" si="629"/>
        <v>18</v>
      </c>
      <c r="Y833" s="92">
        <f t="shared" si="630"/>
        <v>6</v>
      </c>
      <c r="Z833" s="90">
        <f t="shared" si="630"/>
        <v>0</v>
      </c>
      <c r="AA833" s="90">
        <f t="shared" si="611"/>
        <v>0</v>
      </c>
      <c r="AB833" s="90">
        <f t="shared" si="628"/>
        <v>0</v>
      </c>
      <c r="AC833" s="4" t="str">
        <f t="shared" si="628"/>
        <v/>
      </c>
      <c r="AD833" s="91">
        <f t="shared" si="628"/>
        <v>0</v>
      </c>
      <c r="AE833" s="79" t="str">
        <f t="shared" si="612"/>
        <v>계</v>
      </c>
      <c r="AF833" s="79" t="str">
        <f t="shared" si="613"/>
        <v>1/1</v>
      </c>
      <c r="AH833" s="20" t="str">
        <f t="shared" si="586"/>
        <v>정자동 미켈란쉐르빌</v>
      </c>
      <c r="AI833" s="87">
        <f t="shared" si="587"/>
        <v>18</v>
      </c>
      <c r="AJ833" s="79" t="str">
        <f t="shared" si="614"/>
        <v>A-</v>
      </c>
      <c r="AK833" s="79" t="s">
        <v>13</v>
      </c>
      <c r="AL833" s="79" t="s">
        <v>62</v>
      </c>
      <c r="AM833" s="79" t="s">
        <v>63</v>
      </c>
      <c r="AN833" s="79" t="str">
        <f t="shared" si="615"/>
        <v>C</v>
      </c>
      <c r="AO833" s="79" t="str">
        <f t="shared" si="616"/>
        <v/>
      </c>
      <c r="AP833" s="79" t="str">
        <f t="shared" si="617"/>
        <v/>
      </c>
      <c r="AQ833" s="79" t="str">
        <f t="shared" si="618"/>
        <v>O</v>
      </c>
      <c r="AR833" s="79" t="str">
        <f t="shared" si="619"/>
        <v>O</v>
      </c>
      <c r="AS833" s="79" t="s">
        <v>2</v>
      </c>
      <c r="AT833" s="79" t="str">
        <f t="shared" si="620"/>
        <v>O</v>
      </c>
      <c r="AU833" s="79" t="str">
        <f t="shared" si="621"/>
        <v>O</v>
      </c>
      <c r="AV833" s="79" t="str">
        <f t="shared" si="622"/>
        <v/>
      </c>
    </row>
    <row r="834" spans="1:48" s="37" customFormat="1" ht="12" x14ac:dyDescent="0.3">
      <c r="A834" s="74" t="s">
        <v>2311</v>
      </c>
      <c r="B834" s="75" t="s">
        <v>2312</v>
      </c>
      <c r="C834" s="85">
        <v>803</v>
      </c>
      <c r="D834" s="86">
        <v>101.5</v>
      </c>
      <c r="E834" s="87">
        <v>31</v>
      </c>
      <c r="F834" s="86">
        <v>82.8</v>
      </c>
      <c r="G834" s="17">
        <v>25</v>
      </c>
      <c r="H834" s="88">
        <v>3</v>
      </c>
      <c r="I834" s="89"/>
      <c r="J834" s="89"/>
      <c r="K834" s="89"/>
      <c r="L834" s="89"/>
      <c r="M834" s="90">
        <f t="shared" si="607"/>
        <v>0</v>
      </c>
      <c r="N834" s="4" t="str">
        <f t="shared" si="608"/>
        <v/>
      </c>
      <c r="O834" s="91">
        <f t="shared" si="609"/>
        <v>0</v>
      </c>
      <c r="P834" s="91">
        <f t="shared" si="610"/>
        <v>0</v>
      </c>
      <c r="Q834" s="79">
        <v>3</v>
      </c>
      <c r="R834" s="79">
        <v>1</v>
      </c>
      <c r="S834" s="79" t="s">
        <v>72</v>
      </c>
      <c r="T834" s="5">
        <v>101</v>
      </c>
      <c r="U834" s="9"/>
      <c r="W834" s="86">
        <f t="shared" si="629"/>
        <v>101.5</v>
      </c>
      <c r="X834" s="87">
        <f t="shared" si="629"/>
        <v>31</v>
      </c>
      <c r="Y834" s="92">
        <f t="shared" si="630"/>
        <v>3</v>
      </c>
      <c r="Z834" s="90">
        <f t="shared" si="630"/>
        <v>0</v>
      </c>
      <c r="AA834" s="90">
        <f t="shared" si="611"/>
        <v>0</v>
      </c>
      <c r="AB834" s="90">
        <f t="shared" ref="AB834:AD849" si="631">M834</f>
        <v>0</v>
      </c>
      <c r="AC834" s="4" t="str">
        <f t="shared" si="631"/>
        <v/>
      </c>
      <c r="AD834" s="91">
        <f t="shared" si="631"/>
        <v>0</v>
      </c>
      <c r="AE834" s="79" t="str">
        <f t="shared" si="612"/>
        <v>계</v>
      </c>
      <c r="AF834" s="79" t="str">
        <f t="shared" si="613"/>
        <v>3/1</v>
      </c>
      <c r="AH834" s="20" t="str">
        <f t="shared" si="586"/>
        <v>정자동 미켈란쉐르빌</v>
      </c>
      <c r="AI834" s="87">
        <f t="shared" si="587"/>
        <v>31</v>
      </c>
      <c r="AJ834" s="79" t="str">
        <f t="shared" si="614"/>
        <v>A-</v>
      </c>
      <c r="AK834" s="79" t="s">
        <v>13</v>
      </c>
      <c r="AL834" s="79" t="s">
        <v>62</v>
      </c>
      <c r="AM834" s="79" t="s">
        <v>63</v>
      </c>
      <c r="AN834" s="79" t="str">
        <f t="shared" si="615"/>
        <v>C</v>
      </c>
      <c r="AO834" s="79" t="str">
        <f t="shared" si="616"/>
        <v/>
      </c>
      <c r="AP834" s="79" t="str">
        <f t="shared" si="617"/>
        <v/>
      </c>
      <c r="AQ834" s="79" t="str">
        <f t="shared" si="618"/>
        <v>O</v>
      </c>
      <c r="AR834" s="79" t="str">
        <f t="shared" si="619"/>
        <v>O</v>
      </c>
      <c r="AS834" s="79" t="s">
        <v>2</v>
      </c>
      <c r="AT834" s="79" t="str">
        <f t="shared" si="620"/>
        <v>O</v>
      </c>
      <c r="AU834" s="79" t="str">
        <f t="shared" si="621"/>
        <v>O</v>
      </c>
      <c r="AV834" s="79" t="str">
        <f t="shared" si="622"/>
        <v/>
      </c>
    </row>
    <row r="835" spans="1:48" s="37" customFormat="1" ht="12" x14ac:dyDescent="0.3">
      <c r="A835" s="74" t="s">
        <v>2311</v>
      </c>
      <c r="B835" s="75" t="s">
        <v>2312</v>
      </c>
      <c r="C835" s="85">
        <v>803</v>
      </c>
      <c r="D835" s="86">
        <v>165.8</v>
      </c>
      <c r="E835" s="87">
        <v>50</v>
      </c>
      <c r="F835" s="86">
        <v>135</v>
      </c>
      <c r="G835" s="17">
        <v>41</v>
      </c>
      <c r="H835" s="88">
        <v>30</v>
      </c>
      <c r="I835" s="89"/>
      <c r="J835" s="89"/>
      <c r="K835" s="89"/>
      <c r="L835" s="89"/>
      <c r="M835" s="90">
        <f t="shared" si="607"/>
        <v>0</v>
      </c>
      <c r="N835" s="4" t="str">
        <f t="shared" si="608"/>
        <v/>
      </c>
      <c r="O835" s="91">
        <f t="shared" si="609"/>
        <v>0</v>
      </c>
      <c r="P835" s="91">
        <f t="shared" si="610"/>
        <v>0</v>
      </c>
      <c r="Q835" s="79">
        <v>4</v>
      </c>
      <c r="R835" s="79">
        <v>2</v>
      </c>
      <c r="S835" s="79" t="s">
        <v>72</v>
      </c>
      <c r="T835" s="5">
        <v>165</v>
      </c>
      <c r="U835" s="9"/>
      <c r="W835" s="86">
        <f t="shared" si="629"/>
        <v>165.8</v>
      </c>
      <c r="X835" s="87">
        <f t="shared" si="629"/>
        <v>50</v>
      </c>
      <c r="Y835" s="92">
        <f t="shared" si="630"/>
        <v>30</v>
      </c>
      <c r="Z835" s="90">
        <f t="shared" si="630"/>
        <v>0</v>
      </c>
      <c r="AA835" s="90">
        <f t="shared" si="611"/>
        <v>0</v>
      </c>
      <c r="AB835" s="90">
        <f t="shared" si="631"/>
        <v>0</v>
      </c>
      <c r="AC835" s="4" t="str">
        <f t="shared" si="631"/>
        <v/>
      </c>
      <c r="AD835" s="91">
        <f t="shared" si="631"/>
        <v>0</v>
      </c>
      <c r="AE835" s="79" t="str">
        <f t="shared" si="612"/>
        <v>계</v>
      </c>
      <c r="AF835" s="79" t="str">
        <f t="shared" si="613"/>
        <v>4/2</v>
      </c>
      <c r="AH835" s="20" t="str">
        <f t="shared" si="586"/>
        <v>정자동 미켈란쉐르빌</v>
      </c>
      <c r="AI835" s="87">
        <f t="shared" si="587"/>
        <v>50</v>
      </c>
      <c r="AJ835" s="79" t="str">
        <f t="shared" si="614"/>
        <v>A-</v>
      </c>
      <c r="AK835" s="79" t="s">
        <v>13</v>
      </c>
      <c r="AL835" s="79" t="s">
        <v>62</v>
      </c>
      <c r="AM835" s="79" t="s">
        <v>63</v>
      </c>
      <c r="AN835" s="79" t="str">
        <f t="shared" si="615"/>
        <v>C</v>
      </c>
      <c r="AO835" s="79" t="str">
        <f t="shared" si="616"/>
        <v/>
      </c>
      <c r="AP835" s="79" t="str">
        <f t="shared" si="617"/>
        <v/>
      </c>
      <c r="AQ835" s="79" t="str">
        <f t="shared" si="618"/>
        <v>O</v>
      </c>
      <c r="AR835" s="79" t="str">
        <f t="shared" si="619"/>
        <v>O</v>
      </c>
      <c r="AS835" s="79" t="s">
        <v>2</v>
      </c>
      <c r="AT835" s="79" t="str">
        <f t="shared" si="620"/>
        <v>X</v>
      </c>
      <c r="AU835" s="79" t="str">
        <f t="shared" si="621"/>
        <v>O</v>
      </c>
      <c r="AV835" s="79" t="str">
        <f t="shared" si="622"/>
        <v/>
      </c>
    </row>
    <row r="836" spans="1:48" s="37" customFormat="1" ht="12" x14ac:dyDescent="0.3">
      <c r="A836" s="74" t="s">
        <v>2311</v>
      </c>
      <c r="B836" s="75" t="s">
        <v>2312</v>
      </c>
      <c r="C836" s="85">
        <v>803</v>
      </c>
      <c r="D836" s="86">
        <v>185.4</v>
      </c>
      <c r="E836" s="87">
        <v>56</v>
      </c>
      <c r="F836" s="86">
        <v>150.9</v>
      </c>
      <c r="G836" s="17">
        <v>46</v>
      </c>
      <c r="H836" s="88">
        <v>92</v>
      </c>
      <c r="I836" s="89"/>
      <c r="J836" s="89"/>
      <c r="K836" s="89"/>
      <c r="L836" s="89"/>
      <c r="M836" s="90">
        <f t="shared" si="607"/>
        <v>0</v>
      </c>
      <c r="N836" s="4" t="str">
        <f t="shared" si="608"/>
        <v/>
      </c>
      <c r="O836" s="91">
        <f t="shared" si="609"/>
        <v>0</v>
      </c>
      <c r="P836" s="91">
        <f t="shared" si="610"/>
        <v>0</v>
      </c>
      <c r="Q836" s="79">
        <v>4</v>
      </c>
      <c r="R836" s="79">
        <v>2</v>
      </c>
      <c r="S836" s="79" t="s">
        <v>72</v>
      </c>
      <c r="T836" s="5" t="s">
        <v>343</v>
      </c>
      <c r="U836" s="9"/>
      <c r="W836" s="86">
        <f t="shared" si="629"/>
        <v>185.4</v>
      </c>
      <c r="X836" s="87">
        <f t="shared" si="629"/>
        <v>56</v>
      </c>
      <c r="Y836" s="92">
        <f t="shared" si="630"/>
        <v>92</v>
      </c>
      <c r="Z836" s="90">
        <f t="shared" si="630"/>
        <v>0</v>
      </c>
      <c r="AA836" s="90">
        <f t="shared" si="611"/>
        <v>0</v>
      </c>
      <c r="AB836" s="90">
        <f t="shared" si="631"/>
        <v>0</v>
      </c>
      <c r="AC836" s="4" t="str">
        <f t="shared" si="631"/>
        <v/>
      </c>
      <c r="AD836" s="91">
        <f t="shared" si="631"/>
        <v>0</v>
      </c>
      <c r="AE836" s="79" t="str">
        <f t="shared" si="612"/>
        <v>계</v>
      </c>
      <c r="AF836" s="79" t="str">
        <f t="shared" si="613"/>
        <v>4/2</v>
      </c>
      <c r="AH836" s="20" t="str">
        <f t="shared" ref="AH836:AH899" si="632">IF(A836="","",A836)</f>
        <v>정자동 미켈란쉐르빌</v>
      </c>
      <c r="AI836" s="87">
        <f t="shared" ref="AI836:AI899" si="633">IF(E836="","",E836)</f>
        <v>56</v>
      </c>
      <c r="AJ836" s="79" t="str">
        <f t="shared" si="614"/>
        <v>A-</v>
      </c>
      <c r="AK836" s="79" t="s">
        <v>13</v>
      </c>
      <c r="AL836" s="79" t="s">
        <v>62</v>
      </c>
      <c r="AM836" s="79" t="s">
        <v>63</v>
      </c>
      <c r="AN836" s="79" t="str">
        <f t="shared" si="615"/>
        <v>C</v>
      </c>
      <c r="AO836" s="79" t="str">
        <f t="shared" si="616"/>
        <v/>
      </c>
      <c r="AP836" s="79" t="str">
        <f t="shared" si="617"/>
        <v/>
      </c>
      <c r="AQ836" s="79" t="str">
        <f t="shared" si="618"/>
        <v>O</v>
      </c>
      <c r="AR836" s="79" t="str">
        <f t="shared" si="619"/>
        <v>O</v>
      </c>
      <c r="AS836" s="79" t="s">
        <v>2</v>
      </c>
      <c r="AT836" s="79" t="str">
        <f t="shared" si="620"/>
        <v>X</v>
      </c>
      <c r="AU836" s="79" t="str">
        <f t="shared" si="621"/>
        <v>O</v>
      </c>
      <c r="AV836" s="79" t="str">
        <f t="shared" si="622"/>
        <v/>
      </c>
    </row>
    <row r="837" spans="1:48" s="37" customFormat="1" ht="12" x14ac:dyDescent="0.3">
      <c r="A837" s="74" t="s">
        <v>2311</v>
      </c>
      <c r="B837" s="75" t="s">
        <v>2313</v>
      </c>
      <c r="C837" s="85">
        <v>803</v>
      </c>
      <c r="D837" s="86">
        <v>186.4</v>
      </c>
      <c r="E837" s="87">
        <v>56</v>
      </c>
      <c r="F837" s="86">
        <v>151.69999999999999</v>
      </c>
      <c r="G837" s="17">
        <v>46</v>
      </c>
      <c r="H837" s="88">
        <v>30</v>
      </c>
      <c r="I837" s="89"/>
      <c r="J837" s="89"/>
      <c r="K837" s="89"/>
      <c r="L837" s="89"/>
      <c r="M837" s="90">
        <f t="shared" si="607"/>
        <v>0</v>
      </c>
      <c r="N837" s="4" t="str">
        <f t="shared" si="608"/>
        <v/>
      </c>
      <c r="O837" s="91">
        <f t="shared" si="609"/>
        <v>0</v>
      </c>
      <c r="P837" s="91">
        <f t="shared" si="610"/>
        <v>0</v>
      </c>
      <c r="Q837" s="79">
        <v>4</v>
      </c>
      <c r="R837" s="79">
        <v>2</v>
      </c>
      <c r="S837" s="79" t="s">
        <v>72</v>
      </c>
      <c r="T837" s="5" t="s">
        <v>344</v>
      </c>
      <c r="U837" s="9"/>
      <c r="W837" s="86">
        <f t="shared" si="629"/>
        <v>186.4</v>
      </c>
      <c r="X837" s="87">
        <f t="shared" si="629"/>
        <v>56</v>
      </c>
      <c r="Y837" s="92">
        <f t="shared" si="630"/>
        <v>30</v>
      </c>
      <c r="Z837" s="90">
        <f t="shared" si="630"/>
        <v>0</v>
      </c>
      <c r="AA837" s="90">
        <f t="shared" si="611"/>
        <v>0</v>
      </c>
      <c r="AB837" s="90">
        <f t="shared" si="631"/>
        <v>0</v>
      </c>
      <c r="AC837" s="4" t="str">
        <f t="shared" si="631"/>
        <v/>
      </c>
      <c r="AD837" s="91">
        <f t="shared" si="631"/>
        <v>0</v>
      </c>
      <c r="AE837" s="79" t="str">
        <f t="shared" si="612"/>
        <v>계</v>
      </c>
      <c r="AF837" s="79" t="str">
        <f t="shared" si="613"/>
        <v>4/2</v>
      </c>
      <c r="AH837" s="20" t="str">
        <f t="shared" si="632"/>
        <v>정자동 미켈란쉐르빌</v>
      </c>
      <c r="AI837" s="87">
        <f t="shared" si="633"/>
        <v>56</v>
      </c>
      <c r="AJ837" s="79" t="str">
        <f t="shared" si="614"/>
        <v>A-</v>
      </c>
      <c r="AK837" s="79" t="s">
        <v>13</v>
      </c>
      <c r="AL837" s="79" t="s">
        <v>62</v>
      </c>
      <c r="AM837" s="79" t="s">
        <v>63</v>
      </c>
      <c r="AN837" s="79" t="str">
        <f t="shared" si="615"/>
        <v>C</v>
      </c>
      <c r="AO837" s="79" t="str">
        <f t="shared" si="616"/>
        <v/>
      </c>
      <c r="AP837" s="79" t="str">
        <f t="shared" si="617"/>
        <v/>
      </c>
      <c r="AQ837" s="79" t="str">
        <f t="shared" si="618"/>
        <v>O</v>
      </c>
      <c r="AR837" s="79" t="str">
        <f t="shared" si="619"/>
        <v>O</v>
      </c>
      <c r="AS837" s="79" t="s">
        <v>2</v>
      </c>
      <c r="AT837" s="79" t="str">
        <f t="shared" si="620"/>
        <v>X</v>
      </c>
      <c r="AU837" s="79" t="str">
        <f t="shared" si="621"/>
        <v>O</v>
      </c>
      <c r="AV837" s="79" t="str">
        <f t="shared" si="622"/>
        <v/>
      </c>
    </row>
    <row r="838" spans="1:48" s="37" customFormat="1" ht="12" x14ac:dyDescent="0.3">
      <c r="A838" s="74" t="s">
        <v>2311</v>
      </c>
      <c r="B838" s="75" t="s">
        <v>1737</v>
      </c>
      <c r="C838" s="85">
        <v>803</v>
      </c>
      <c r="D838" s="86">
        <v>186.5</v>
      </c>
      <c r="E838" s="87">
        <v>56</v>
      </c>
      <c r="F838" s="86">
        <v>151.9</v>
      </c>
      <c r="G838" s="17">
        <v>46</v>
      </c>
      <c r="H838" s="88">
        <v>29</v>
      </c>
      <c r="I838" s="89"/>
      <c r="J838" s="89"/>
      <c r="K838" s="89"/>
      <c r="L838" s="89"/>
      <c r="M838" s="90">
        <f t="shared" si="607"/>
        <v>0</v>
      </c>
      <c r="N838" s="4" t="str">
        <f t="shared" si="608"/>
        <v/>
      </c>
      <c r="O838" s="91">
        <f t="shared" si="609"/>
        <v>0</v>
      </c>
      <c r="P838" s="91">
        <f t="shared" si="610"/>
        <v>0</v>
      </c>
      <c r="Q838" s="79">
        <v>4</v>
      </c>
      <c r="R838" s="79">
        <v>2</v>
      </c>
      <c r="S838" s="79" t="s">
        <v>72</v>
      </c>
      <c r="T838" s="5" t="s">
        <v>345</v>
      </c>
      <c r="U838" s="9"/>
      <c r="W838" s="86">
        <f t="shared" si="629"/>
        <v>186.5</v>
      </c>
      <c r="X838" s="87">
        <f t="shared" si="629"/>
        <v>56</v>
      </c>
      <c r="Y838" s="92">
        <f t="shared" si="630"/>
        <v>29</v>
      </c>
      <c r="Z838" s="90">
        <f t="shared" si="630"/>
        <v>0</v>
      </c>
      <c r="AA838" s="90">
        <f t="shared" si="611"/>
        <v>0</v>
      </c>
      <c r="AB838" s="90">
        <f t="shared" si="631"/>
        <v>0</v>
      </c>
      <c r="AC838" s="4" t="str">
        <f t="shared" si="631"/>
        <v/>
      </c>
      <c r="AD838" s="91">
        <f t="shared" si="631"/>
        <v>0</v>
      </c>
      <c r="AE838" s="79" t="str">
        <f t="shared" si="612"/>
        <v>계</v>
      </c>
      <c r="AF838" s="79" t="str">
        <f t="shared" si="613"/>
        <v>4/2</v>
      </c>
      <c r="AH838" s="20" t="str">
        <f t="shared" si="632"/>
        <v>정자동 미켈란쉐르빌</v>
      </c>
      <c r="AI838" s="87">
        <f t="shared" si="633"/>
        <v>56</v>
      </c>
      <c r="AJ838" s="79" t="str">
        <f t="shared" si="614"/>
        <v>A-</v>
      </c>
      <c r="AK838" s="79" t="s">
        <v>13</v>
      </c>
      <c r="AL838" s="79" t="s">
        <v>62</v>
      </c>
      <c r="AM838" s="79" t="s">
        <v>63</v>
      </c>
      <c r="AN838" s="79" t="str">
        <f t="shared" si="615"/>
        <v>C</v>
      </c>
      <c r="AO838" s="79" t="str">
        <f t="shared" si="616"/>
        <v/>
      </c>
      <c r="AP838" s="79" t="str">
        <f t="shared" si="617"/>
        <v/>
      </c>
      <c r="AQ838" s="79" t="str">
        <f t="shared" si="618"/>
        <v>O</v>
      </c>
      <c r="AR838" s="79" t="str">
        <f t="shared" si="619"/>
        <v>O</v>
      </c>
      <c r="AS838" s="79" t="s">
        <v>2</v>
      </c>
      <c r="AT838" s="79" t="str">
        <f t="shared" si="620"/>
        <v>X</v>
      </c>
      <c r="AU838" s="79" t="str">
        <f t="shared" si="621"/>
        <v>O</v>
      </c>
      <c r="AV838" s="79" t="str">
        <f t="shared" si="622"/>
        <v/>
      </c>
    </row>
    <row r="839" spans="1:48" s="37" customFormat="1" ht="12" x14ac:dyDescent="0.3">
      <c r="A839" s="74" t="s">
        <v>1866</v>
      </c>
      <c r="B839" s="75" t="s">
        <v>1737</v>
      </c>
      <c r="C839" s="85">
        <v>803</v>
      </c>
      <c r="D839" s="86">
        <v>190.5</v>
      </c>
      <c r="E839" s="87">
        <v>58</v>
      </c>
      <c r="F839" s="86">
        <v>155.1</v>
      </c>
      <c r="G839" s="17">
        <v>47</v>
      </c>
      <c r="H839" s="88">
        <v>46</v>
      </c>
      <c r="I839" s="89"/>
      <c r="J839" s="89"/>
      <c r="K839" s="89"/>
      <c r="L839" s="89"/>
      <c r="M839" s="90">
        <f t="shared" si="607"/>
        <v>0</v>
      </c>
      <c r="N839" s="4" t="str">
        <f t="shared" si="608"/>
        <v/>
      </c>
      <c r="O839" s="91">
        <f t="shared" si="609"/>
        <v>0</v>
      </c>
      <c r="P839" s="91">
        <f t="shared" si="610"/>
        <v>0</v>
      </c>
      <c r="Q839" s="79">
        <v>4</v>
      </c>
      <c r="R839" s="79">
        <v>2</v>
      </c>
      <c r="S839" s="79" t="s">
        <v>72</v>
      </c>
      <c r="T839" s="5" t="s">
        <v>285</v>
      </c>
      <c r="U839" s="9"/>
      <c r="W839" s="86">
        <f t="shared" si="629"/>
        <v>190.5</v>
      </c>
      <c r="X839" s="87">
        <f t="shared" si="629"/>
        <v>58</v>
      </c>
      <c r="Y839" s="92">
        <f t="shared" si="630"/>
        <v>46</v>
      </c>
      <c r="Z839" s="90">
        <f t="shared" si="630"/>
        <v>0</v>
      </c>
      <c r="AA839" s="90">
        <f t="shared" si="611"/>
        <v>0</v>
      </c>
      <c r="AB839" s="90">
        <f t="shared" si="631"/>
        <v>0</v>
      </c>
      <c r="AC839" s="4" t="str">
        <f t="shared" si="631"/>
        <v/>
      </c>
      <c r="AD839" s="91">
        <f t="shared" si="631"/>
        <v>0</v>
      </c>
      <c r="AE839" s="79" t="str">
        <f t="shared" si="612"/>
        <v>계</v>
      </c>
      <c r="AF839" s="79" t="str">
        <f t="shared" si="613"/>
        <v>4/2</v>
      </c>
      <c r="AH839" s="20" t="str">
        <f t="shared" si="632"/>
        <v>정자동 미켈란쉐르빌</v>
      </c>
      <c r="AI839" s="87">
        <f t="shared" si="633"/>
        <v>58</v>
      </c>
      <c r="AJ839" s="79" t="str">
        <f t="shared" si="614"/>
        <v>A-</v>
      </c>
      <c r="AK839" s="79" t="s">
        <v>13</v>
      </c>
      <c r="AL839" s="79" t="s">
        <v>62</v>
      </c>
      <c r="AM839" s="79" t="s">
        <v>63</v>
      </c>
      <c r="AN839" s="79" t="str">
        <f t="shared" si="615"/>
        <v>C</v>
      </c>
      <c r="AO839" s="79" t="str">
        <f t="shared" si="616"/>
        <v/>
      </c>
      <c r="AP839" s="79" t="str">
        <f t="shared" si="617"/>
        <v/>
      </c>
      <c r="AQ839" s="79" t="str">
        <f t="shared" si="618"/>
        <v>O</v>
      </c>
      <c r="AR839" s="79" t="str">
        <f t="shared" si="619"/>
        <v>O</v>
      </c>
      <c r="AS839" s="79" t="s">
        <v>2</v>
      </c>
      <c r="AT839" s="79" t="str">
        <f t="shared" si="620"/>
        <v>X</v>
      </c>
      <c r="AU839" s="79" t="str">
        <f t="shared" si="621"/>
        <v>O</v>
      </c>
      <c r="AV839" s="79" t="str">
        <f t="shared" si="622"/>
        <v/>
      </c>
    </row>
    <row r="840" spans="1:48" s="37" customFormat="1" ht="12" x14ac:dyDescent="0.3">
      <c r="A840" s="74" t="s">
        <v>1866</v>
      </c>
      <c r="B840" s="75" t="s">
        <v>1737</v>
      </c>
      <c r="C840" s="85">
        <v>803</v>
      </c>
      <c r="D840" s="86">
        <v>190.5</v>
      </c>
      <c r="E840" s="87">
        <v>58</v>
      </c>
      <c r="F840" s="86">
        <v>155.1</v>
      </c>
      <c r="G840" s="17">
        <v>47</v>
      </c>
      <c r="H840" s="88">
        <v>30</v>
      </c>
      <c r="I840" s="89"/>
      <c r="J840" s="89"/>
      <c r="K840" s="89"/>
      <c r="L840" s="89"/>
      <c r="M840" s="90">
        <f t="shared" si="607"/>
        <v>0</v>
      </c>
      <c r="N840" s="4" t="str">
        <f t="shared" si="608"/>
        <v/>
      </c>
      <c r="O840" s="91">
        <f t="shared" si="609"/>
        <v>0</v>
      </c>
      <c r="P840" s="91">
        <f t="shared" si="610"/>
        <v>0</v>
      </c>
      <c r="Q840" s="79">
        <v>4</v>
      </c>
      <c r="R840" s="79">
        <v>2</v>
      </c>
      <c r="S840" s="79" t="s">
        <v>72</v>
      </c>
      <c r="T840" s="5" t="s">
        <v>287</v>
      </c>
      <c r="U840" s="9"/>
      <c r="W840" s="86">
        <f t="shared" si="629"/>
        <v>190.5</v>
      </c>
      <c r="X840" s="87">
        <f t="shared" si="629"/>
        <v>58</v>
      </c>
      <c r="Y840" s="92">
        <f t="shared" si="630"/>
        <v>30</v>
      </c>
      <c r="Z840" s="90">
        <f t="shared" si="630"/>
        <v>0</v>
      </c>
      <c r="AA840" s="90">
        <f t="shared" si="611"/>
        <v>0</v>
      </c>
      <c r="AB840" s="90">
        <f t="shared" si="631"/>
        <v>0</v>
      </c>
      <c r="AC840" s="4" t="str">
        <f t="shared" si="631"/>
        <v/>
      </c>
      <c r="AD840" s="91">
        <f t="shared" si="631"/>
        <v>0</v>
      </c>
      <c r="AE840" s="79" t="str">
        <f t="shared" si="612"/>
        <v>계</v>
      </c>
      <c r="AF840" s="79" t="str">
        <f t="shared" si="613"/>
        <v>4/2</v>
      </c>
      <c r="AH840" s="20" t="str">
        <f t="shared" si="632"/>
        <v>정자동 미켈란쉐르빌</v>
      </c>
      <c r="AI840" s="87">
        <f t="shared" si="633"/>
        <v>58</v>
      </c>
      <c r="AJ840" s="79" t="str">
        <f t="shared" si="614"/>
        <v>A-</v>
      </c>
      <c r="AK840" s="79" t="s">
        <v>13</v>
      </c>
      <c r="AL840" s="79" t="s">
        <v>62</v>
      </c>
      <c r="AM840" s="79" t="s">
        <v>63</v>
      </c>
      <c r="AN840" s="79" t="str">
        <f t="shared" si="615"/>
        <v>C</v>
      </c>
      <c r="AO840" s="79" t="str">
        <f t="shared" si="616"/>
        <v/>
      </c>
      <c r="AP840" s="79" t="str">
        <f t="shared" si="617"/>
        <v/>
      </c>
      <c r="AQ840" s="79" t="str">
        <f t="shared" si="618"/>
        <v>O</v>
      </c>
      <c r="AR840" s="79" t="str">
        <f t="shared" si="619"/>
        <v>O</v>
      </c>
      <c r="AS840" s="79" t="s">
        <v>2</v>
      </c>
      <c r="AT840" s="79" t="str">
        <f t="shared" si="620"/>
        <v>X</v>
      </c>
      <c r="AU840" s="79" t="str">
        <f t="shared" si="621"/>
        <v>O</v>
      </c>
      <c r="AV840" s="79" t="str">
        <f t="shared" si="622"/>
        <v/>
      </c>
    </row>
    <row r="841" spans="1:48" s="37" customFormat="1" ht="12" x14ac:dyDescent="0.3">
      <c r="A841" s="74" t="s">
        <v>1866</v>
      </c>
      <c r="B841" s="75" t="s">
        <v>1737</v>
      </c>
      <c r="C841" s="85">
        <v>803</v>
      </c>
      <c r="D841" s="86">
        <v>192.9</v>
      </c>
      <c r="E841" s="87">
        <v>58</v>
      </c>
      <c r="F841" s="86">
        <v>157</v>
      </c>
      <c r="G841" s="17">
        <v>48</v>
      </c>
      <c r="H841" s="88">
        <v>60</v>
      </c>
      <c r="I841" s="89"/>
      <c r="J841" s="89"/>
      <c r="K841" s="89"/>
      <c r="L841" s="89"/>
      <c r="M841" s="90">
        <f t="shared" si="607"/>
        <v>0</v>
      </c>
      <c r="N841" s="4" t="str">
        <f t="shared" si="608"/>
        <v/>
      </c>
      <c r="O841" s="91">
        <f t="shared" si="609"/>
        <v>0</v>
      </c>
      <c r="P841" s="91">
        <f t="shared" si="610"/>
        <v>0</v>
      </c>
      <c r="Q841" s="79">
        <v>4</v>
      </c>
      <c r="R841" s="79">
        <v>2</v>
      </c>
      <c r="S841" s="79" t="s">
        <v>72</v>
      </c>
      <c r="T841" s="5" t="s">
        <v>346</v>
      </c>
      <c r="U841" s="9"/>
      <c r="W841" s="86">
        <f t="shared" si="629"/>
        <v>192.9</v>
      </c>
      <c r="X841" s="87">
        <f t="shared" si="629"/>
        <v>58</v>
      </c>
      <c r="Y841" s="92">
        <f t="shared" si="630"/>
        <v>60</v>
      </c>
      <c r="Z841" s="90">
        <f t="shared" si="630"/>
        <v>0</v>
      </c>
      <c r="AA841" s="90">
        <f t="shared" si="611"/>
        <v>0</v>
      </c>
      <c r="AB841" s="90">
        <f t="shared" si="631"/>
        <v>0</v>
      </c>
      <c r="AC841" s="4" t="str">
        <f t="shared" si="631"/>
        <v/>
      </c>
      <c r="AD841" s="91">
        <f t="shared" si="631"/>
        <v>0</v>
      </c>
      <c r="AE841" s="79" t="str">
        <f t="shared" si="612"/>
        <v>계</v>
      </c>
      <c r="AF841" s="79" t="str">
        <f t="shared" si="613"/>
        <v>4/2</v>
      </c>
      <c r="AH841" s="20" t="str">
        <f t="shared" si="632"/>
        <v>정자동 미켈란쉐르빌</v>
      </c>
      <c r="AI841" s="87">
        <f t="shared" si="633"/>
        <v>58</v>
      </c>
      <c r="AJ841" s="79" t="str">
        <f t="shared" si="614"/>
        <v>A-</v>
      </c>
      <c r="AK841" s="79" t="s">
        <v>13</v>
      </c>
      <c r="AL841" s="79" t="s">
        <v>62</v>
      </c>
      <c r="AM841" s="79" t="s">
        <v>63</v>
      </c>
      <c r="AN841" s="79" t="str">
        <f t="shared" si="615"/>
        <v>C</v>
      </c>
      <c r="AO841" s="79" t="str">
        <f t="shared" si="616"/>
        <v/>
      </c>
      <c r="AP841" s="79" t="str">
        <f t="shared" si="617"/>
        <v/>
      </c>
      <c r="AQ841" s="79" t="str">
        <f t="shared" si="618"/>
        <v>O</v>
      </c>
      <c r="AR841" s="79" t="str">
        <f t="shared" si="619"/>
        <v>O</v>
      </c>
      <c r="AS841" s="79" t="s">
        <v>2</v>
      </c>
      <c r="AT841" s="79" t="str">
        <f t="shared" si="620"/>
        <v>X</v>
      </c>
      <c r="AU841" s="79" t="str">
        <f t="shared" si="621"/>
        <v>O</v>
      </c>
      <c r="AV841" s="79" t="str">
        <f t="shared" si="622"/>
        <v/>
      </c>
    </row>
    <row r="842" spans="1:48" s="37" customFormat="1" ht="12" x14ac:dyDescent="0.3">
      <c r="A842" s="74" t="s">
        <v>1866</v>
      </c>
      <c r="B842" s="75" t="s">
        <v>1737</v>
      </c>
      <c r="C842" s="85">
        <v>803</v>
      </c>
      <c r="D842" s="86">
        <v>193.5</v>
      </c>
      <c r="E842" s="87">
        <v>59</v>
      </c>
      <c r="F842" s="86">
        <v>157.6</v>
      </c>
      <c r="G842" s="17">
        <v>48</v>
      </c>
      <c r="H842" s="88">
        <v>152</v>
      </c>
      <c r="I842" s="89"/>
      <c r="J842" s="89"/>
      <c r="K842" s="89"/>
      <c r="L842" s="89"/>
      <c r="M842" s="90">
        <f t="shared" si="607"/>
        <v>0</v>
      </c>
      <c r="N842" s="4" t="str">
        <f t="shared" si="608"/>
        <v/>
      </c>
      <c r="O842" s="91">
        <f t="shared" si="609"/>
        <v>0</v>
      </c>
      <c r="P842" s="91">
        <f t="shared" si="610"/>
        <v>0</v>
      </c>
      <c r="Q842" s="79">
        <v>4</v>
      </c>
      <c r="R842" s="79">
        <v>2</v>
      </c>
      <c r="S842" s="79" t="s">
        <v>72</v>
      </c>
      <c r="T842" s="5">
        <v>193</v>
      </c>
      <c r="U842" s="9"/>
      <c r="W842" s="86">
        <f t="shared" si="629"/>
        <v>193.5</v>
      </c>
      <c r="X842" s="87">
        <f t="shared" si="629"/>
        <v>59</v>
      </c>
      <c r="Y842" s="92">
        <f t="shared" si="630"/>
        <v>152</v>
      </c>
      <c r="Z842" s="90">
        <f t="shared" si="630"/>
        <v>0</v>
      </c>
      <c r="AA842" s="90">
        <f t="shared" si="611"/>
        <v>0</v>
      </c>
      <c r="AB842" s="90">
        <f t="shared" si="631"/>
        <v>0</v>
      </c>
      <c r="AC842" s="4" t="str">
        <f t="shared" si="631"/>
        <v/>
      </c>
      <c r="AD842" s="91">
        <f t="shared" si="631"/>
        <v>0</v>
      </c>
      <c r="AE842" s="79" t="str">
        <f t="shared" si="612"/>
        <v>계</v>
      </c>
      <c r="AF842" s="79" t="str">
        <f t="shared" si="613"/>
        <v>4/2</v>
      </c>
      <c r="AH842" s="20" t="str">
        <f t="shared" si="632"/>
        <v>정자동 미켈란쉐르빌</v>
      </c>
      <c r="AI842" s="87">
        <f t="shared" si="633"/>
        <v>59</v>
      </c>
      <c r="AJ842" s="79" t="str">
        <f t="shared" si="614"/>
        <v>A-</v>
      </c>
      <c r="AK842" s="79" t="s">
        <v>13</v>
      </c>
      <c r="AL842" s="79" t="s">
        <v>62</v>
      </c>
      <c r="AM842" s="79" t="s">
        <v>63</v>
      </c>
      <c r="AN842" s="79" t="str">
        <f t="shared" si="615"/>
        <v>C</v>
      </c>
      <c r="AO842" s="79" t="str">
        <f t="shared" si="616"/>
        <v/>
      </c>
      <c r="AP842" s="79" t="str">
        <f t="shared" si="617"/>
        <v/>
      </c>
      <c r="AQ842" s="79" t="str">
        <f t="shared" si="618"/>
        <v>O</v>
      </c>
      <c r="AR842" s="79" t="str">
        <f t="shared" si="619"/>
        <v>O</v>
      </c>
      <c r="AS842" s="79" t="s">
        <v>2</v>
      </c>
      <c r="AT842" s="79" t="str">
        <f t="shared" si="620"/>
        <v>X</v>
      </c>
      <c r="AU842" s="79" t="str">
        <f t="shared" si="621"/>
        <v>O</v>
      </c>
      <c r="AV842" s="79" t="str">
        <f t="shared" si="622"/>
        <v/>
      </c>
    </row>
    <row r="843" spans="1:48" s="37" customFormat="1" ht="12" x14ac:dyDescent="0.3">
      <c r="A843" s="74" t="s">
        <v>1866</v>
      </c>
      <c r="B843" s="75" t="s">
        <v>1737</v>
      </c>
      <c r="C843" s="85">
        <v>803</v>
      </c>
      <c r="D843" s="86">
        <v>203</v>
      </c>
      <c r="E843" s="87">
        <v>61</v>
      </c>
      <c r="F843" s="86">
        <v>165.3</v>
      </c>
      <c r="G843" s="17">
        <v>50</v>
      </c>
      <c r="H843" s="88">
        <v>214</v>
      </c>
      <c r="I843" s="89"/>
      <c r="J843" s="89"/>
      <c r="K843" s="89"/>
      <c r="L843" s="89"/>
      <c r="M843" s="90">
        <f t="shared" si="607"/>
        <v>0</v>
      </c>
      <c r="N843" s="4" t="str">
        <f t="shared" si="608"/>
        <v/>
      </c>
      <c r="O843" s="91">
        <f t="shared" si="609"/>
        <v>0</v>
      </c>
      <c r="P843" s="91">
        <f t="shared" si="610"/>
        <v>0</v>
      </c>
      <c r="Q843" s="79">
        <v>4</v>
      </c>
      <c r="R843" s="79">
        <v>2</v>
      </c>
      <c r="S843" s="79" t="s">
        <v>72</v>
      </c>
      <c r="T843" s="5">
        <v>202</v>
      </c>
      <c r="U843" s="9"/>
      <c r="W843" s="86">
        <f t="shared" si="629"/>
        <v>203</v>
      </c>
      <c r="X843" s="87">
        <f t="shared" si="629"/>
        <v>61</v>
      </c>
      <c r="Y843" s="92">
        <f t="shared" si="630"/>
        <v>214</v>
      </c>
      <c r="Z843" s="90">
        <f t="shared" si="630"/>
        <v>0</v>
      </c>
      <c r="AA843" s="90">
        <f t="shared" si="611"/>
        <v>0</v>
      </c>
      <c r="AB843" s="90">
        <f t="shared" si="631"/>
        <v>0</v>
      </c>
      <c r="AC843" s="4" t="str">
        <f t="shared" si="631"/>
        <v/>
      </c>
      <c r="AD843" s="91">
        <f t="shared" si="631"/>
        <v>0</v>
      </c>
      <c r="AE843" s="79" t="str">
        <f t="shared" si="612"/>
        <v>계</v>
      </c>
      <c r="AF843" s="79" t="str">
        <f t="shared" si="613"/>
        <v>4/2</v>
      </c>
      <c r="AH843" s="20" t="str">
        <f t="shared" si="632"/>
        <v>정자동 미켈란쉐르빌</v>
      </c>
      <c r="AI843" s="87">
        <f t="shared" si="633"/>
        <v>61</v>
      </c>
      <c r="AJ843" s="79" t="str">
        <f t="shared" si="614"/>
        <v>A-</v>
      </c>
      <c r="AK843" s="79" t="s">
        <v>13</v>
      </c>
      <c r="AL843" s="79" t="s">
        <v>62</v>
      </c>
      <c r="AM843" s="79" t="s">
        <v>63</v>
      </c>
      <c r="AN843" s="79" t="str">
        <f t="shared" si="615"/>
        <v>C</v>
      </c>
      <c r="AO843" s="79" t="str">
        <f t="shared" si="616"/>
        <v/>
      </c>
      <c r="AP843" s="79" t="str">
        <f t="shared" si="617"/>
        <v/>
      </c>
      <c r="AQ843" s="79" t="str">
        <f t="shared" si="618"/>
        <v>O</v>
      </c>
      <c r="AR843" s="79" t="str">
        <f t="shared" si="619"/>
        <v>O</v>
      </c>
      <c r="AS843" s="79" t="s">
        <v>2</v>
      </c>
      <c r="AT843" s="79" t="str">
        <f t="shared" si="620"/>
        <v>X</v>
      </c>
      <c r="AU843" s="79" t="str">
        <f t="shared" si="621"/>
        <v>O</v>
      </c>
      <c r="AV843" s="79" t="str">
        <f t="shared" si="622"/>
        <v/>
      </c>
    </row>
    <row r="844" spans="1:48" s="37" customFormat="1" ht="12" x14ac:dyDescent="0.3">
      <c r="A844" s="74" t="s">
        <v>1866</v>
      </c>
      <c r="B844" s="75" t="s">
        <v>1737</v>
      </c>
      <c r="C844" s="85">
        <v>803</v>
      </c>
      <c r="D844" s="86">
        <v>233.8</v>
      </c>
      <c r="E844" s="87">
        <v>71</v>
      </c>
      <c r="F844" s="86">
        <v>190.4</v>
      </c>
      <c r="G844" s="17">
        <v>58</v>
      </c>
      <c r="H844" s="88">
        <v>1</v>
      </c>
      <c r="I844" s="89"/>
      <c r="J844" s="89"/>
      <c r="K844" s="89"/>
      <c r="L844" s="89"/>
      <c r="M844" s="90">
        <f t="shared" si="607"/>
        <v>0</v>
      </c>
      <c r="N844" s="4" t="str">
        <f t="shared" si="608"/>
        <v/>
      </c>
      <c r="O844" s="91">
        <f t="shared" si="609"/>
        <v>0</v>
      </c>
      <c r="P844" s="91">
        <f t="shared" si="610"/>
        <v>0</v>
      </c>
      <c r="Q844" s="79">
        <v>4</v>
      </c>
      <c r="R844" s="79">
        <v>2</v>
      </c>
      <c r="S844" s="79" t="s">
        <v>72</v>
      </c>
      <c r="T844" s="5">
        <v>233</v>
      </c>
      <c r="U844" s="9"/>
      <c r="W844" s="86">
        <f t="shared" si="629"/>
        <v>233.8</v>
      </c>
      <c r="X844" s="87">
        <f t="shared" si="629"/>
        <v>71</v>
      </c>
      <c r="Y844" s="92">
        <f t="shared" si="630"/>
        <v>1</v>
      </c>
      <c r="Z844" s="90">
        <f t="shared" si="630"/>
        <v>0</v>
      </c>
      <c r="AA844" s="90">
        <f t="shared" si="611"/>
        <v>0</v>
      </c>
      <c r="AB844" s="90">
        <f t="shared" si="631"/>
        <v>0</v>
      </c>
      <c r="AC844" s="4" t="str">
        <f t="shared" si="631"/>
        <v/>
      </c>
      <c r="AD844" s="91">
        <f t="shared" si="631"/>
        <v>0</v>
      </c>
      <c r="AE844" s="79" t="str">
        <f t="shared" si="612"/>
        <v>계</v>
      </c>
      <c r="AF844" s="79" t="str">
        <f t="shared" si="613"/>
        <v>4/2</v>
      </c>
      <c r="AH844" s="20" t="str">
        <f t="shared" si="632"/>
        <v>정자동 미켈란쉐르빌</v>
      </c>
      <c r="AI844" s="87">
        <f t="shared" si="633"/>
        <v>71</v>
      </c>
      <c r="AJ844" s="79" t="str">
        <f t="shared" si="614"/>
        <v>A-</v>
      </c>
      <c r="AK844" s="79" t="s">
        <v>13</v>
      </c>
      <c r="AL844" s="79" t="s">
        <v>62</v>
      </c>
      <c r="AM844" s="79" t="s">
        <v>63</v>
      </c>
      <c r="AN844" s="79" t="str">
        <f t="shared" si="615"/>
        <v>C</v>
      </c>
      <c r="AO844" s="79" t="str">
        <f t="shared" si="616"/>
        <v/>
      </c>
      <c r="AP844" s="79" t="str">
        <f t="shared" si="617"/>
        <v/>
      </c>
      <c r="AQ844" s="79" t="str">
        <f t="shared" si="618"/>
        <v>O</v>
      </c>
      <c r="AR844" s="79" t="str">
        <f t="shared" si="619"/>
        <v>O</v>
      </c>
      <c r="AS844" s="79" t="s">
        <v>2</v>
      </c>
      <c r="AT844" s="79" t="str">
        <f t="shared" si="620"/>
        <v>X</v>
      </c>
      <c r="AU844" s="79" t="str">
        <f t="shared" si="621"/>
        <v>O</v>
      </c>
      <c r="AV844" s="79" t="str">
        <f t="shared" si="622"/>
        <v/>
      </c>
    </row>
    <row r="845" spans="1:48" s="37" customFormat="1" ht="12" x14ac:dyDescent="0.3">
      <c r="A845" s="74" t="s">
        <v>1866</v>
      </c>
      <c r="B845" s="75" t="s">
        <v>1737</v>
      </c>
      <c r="C845" s="85">
        <v>803</v>
      </c>
      <c r="D845" s="86">
        <v>239.3</v>
      </c>
      <c r="E845" s="87">
        <v>72</v>
      </c>
      <c r="F845" s="86">
        <v>194.8</v>
      </c>
      <c r="G845" s="17">
        <v>59</v>
      </c>
      <c r="H845" s="88">
        <v>30</v>
      </c>
      <c r="I845" s="89"/>
      <c r="J845" s="89"/>
      <c r="K845" s="89"/>
      <c r="L845" s="89"/>
      <c r="M845" s="90">
        <f t="shared" si="607"/>
        <v>0</v>
      </c>
      <c r="N845" s="4" t="str">
        <f t="shared" si="608"/>
        <v/>
      </c>
      <c r="O845" s="91">
        <f t="shared" si="609"/>
        <v>0</v>
      </c>
      <c r="P845" s="91">
        <f t="shared" si="610"/>
        <v>0</v>
      </c>
      <c r="Q845" s="79">
        <v>4</v>
      </c>
      <c r="R845" s="79">
        <v>2</v>
      </c>
      <c r="S845" s="79" t="s">
        <v>72</v>
      </c>
      <c r="T845" s="5">
        <v>239</v>
      </c>
      <c r="U845" s="9"/>
      <c r="W845" s="86">
        <f t="shared" si="629"/>
        <v>239.3</v>
      </c>
      <c r="X845" s="87">
        <f t="shared" si="629"/>
        <v>72</v>
      </c>
      <c r="Y845" s="92">
        <f t="shared" si="630"/>
        <v>30</v>
      </c>
      <c r="Z845" s="90">
        <f t="shared" si="630"/>
        <v>0</v>
      </c>
      <c r="AA845" s="90">
        <f t="shared" si="611"/>
        <v>0</v>
      </c>
      <c r="AB845" s="90">
        <f t="shared" si="631"/>
        <v>0</v>
      </c>
      <c r="AC845" s="4" t="str">
        <f t="shared" si="631"/>
        <v/>
      </c>
      <c r="AD845" s="91">
        <f t="shared" si="631"/>
        <v>0</v>
      </c>
      <c r="AE845" s="79" t="str">
        <f t="shared" si="612"/>
        <v>계</v>
      </c>
      <c r="AF845" s="79" t="str">
        <f t="shared" si="613"/>
        <v>4/2</v>
      </c>
      <c r="AH845" s="20" t="str">
        <f t="shared" si="632"/>
        <v>정자동 미켈란쉐르빌</v>
      </c>
      <c r="AI845" s="87">
        <f t="shared" si="633"/>
        <v>72</v>
      </c>
      <c r="AJ845" s="79" t="str">
        <f t="shared" si="614"/>
        <v>A-</v>
      </c>
      <c r="AK845" s="79" t="s">
        <v>13</v>
      </c>
      <c r="AL845" s="79" t="s">
        <v>62</v>
      </c>
      <c r="AM845" s="79" t="s">
        <v>63</v>
      </c>
      <c r="AN845" s="79" t="str">
        <f t="shared" si="615"/>
        <v>C</v>
      </c>
      <c r="AO845" s="79" t="str">
        <f t="shared" si="616"/>
        <v/>
      </c>
      <c r="AP845" s="79" t="str">
        <f t="shared" si="617"/>
        <v/>
      </c>
      <c r="AQ845" s="79" t="str">
        <f t="shared" si="618"/>
        <v>O</v>
      </c>
      <c r="AR845" s="79" t="str">
        <f t="shared" si="619"/>
        <v>O</v>
      </c>
      <c r="AS845" s="79" t="s">
        <v>2</v>
      </c>
      <c r="AT845" s="79" t="str">
        <f t="shared" si="620"/>
        <v>X</v>
      </c>
      <c r="AU845" s="79" t="str">
        <f t="shared" si="621"/>
        <v>O</v>
      </c>
      <c r="AV845" s="79" t="str">
        <f t="shared" si="622"/>
        <v/>
      </c>
    </row>
    <row r="846" spans="1:48" s="37" customFormat="1" ht="12" x14ac:dyDescent="0.3">
      <c r="A846" s="74" t="s">
        <v>1866</v>
      </c>
      <c r="B846" s="75" t="s">
        <v>1737</v>
      </c>
      <c r="C846" s="85">
        <v>803</v>
      </c>
      <c r="D846" s="86">
        <v>300.60000000000002</v>
      </c>
      <c r="E846" s="87">
        <v>91</v>
      </c>
      <c r="F846" s="86">
        <v>244.7</v>
      </c>
      <c r="G846" s="17">
        <v>74</v>
      </c>
      <c r="H846" s="88">
        <v>7</v>
      </c>
      <c r="I846" s="89"/>
      <c r="J846" s="89"/>
      <c r="K846" s="89"/>
      <c r="L846" s="89"/>
      <c r="M846" s="90">
        <f t="shared" si="607"/>
        <v>0</v>
      </c>
      <c r="N846" s="4" t="str">
        <f t="shared" si="608"/>
        <v/>
      </c>
      <c r="O846" s="91">
        <f t="shared" si="609"/>
        <v>0</v>
      </c>
      <c r="P846" s="91">
        <f t="shared" si="610"/>
        <v>0</v>
      </c>
      <c r="Q846" s="79">
        <v>4</v>
      </c>
      <c r="R846" s="79">
        <v>2</v>
      </c>
      <c r="S846" s="79" t="s">
        <v>72</v>
      </c>
      <c r="T846" s="5">
        <v>300</v>
      </c>
      <c r="U846" s="9"/>
      <c r="W846" s="86">
        <f t="shared" ref="W846:X861" si="634">D846</f>
        <v>300.60000000000002</v>
      </c>
      <c r="X846" s="87">
        <f t="shared" si="634"/>
        <v>91</v>
      </c>
      <c r="Y846" s="92">
        <f t="shared" ref="Y846:Z861" si="635">H846</f>
        <v>7</v>
      </c>
      <c r="Z846" s="90">
        <f t="shared" si="635"/>
        <v>0</v>
      </c>
      <c r="AA846" s="90">
        <f t="shared" si="611"/>
        <v>0</v>
      </c>
      <c r="AB846" s="90">
        <f t="shared" si="631"/>
        <v>0</v>
      </c>
      <c r="AC846" s="4" t="str">
        <f t="shared" si="631"/>
        <v/>
      </c>
      <c r="AD846" s="91">
        <f t="shared" si="631"/>
        <v>0</v>
      </c>
      <c r="AE846" s="79" t="str">
        <f t="shared" si="612"/>
        <v>계</v>
      </c>
      <c r="AF846" s="79" t="str">
        <f t="shared" si="613"/>
        <v>4/2</v>
      </c>
      <c r="AH846" s="20" t="str">
        <f t="shared" si="632"/>
        <v>정자동 미켈란쉐르빌</v>
      </c>
      <c r="AI846" s="87">
        <f t="shared" si="633"/>
        <v>91</v>
      </c>
      <c r="AJ846" s="79" t="str">
        <f t="shared" si="614"/>
        <v>A-</v>
      </c>
      <c r="AK846" s="79" t="s">
        <v>13</v>
      </c>
      <c r="AL846" s="79" t="s">
        <v>62</v>
      </c>
      <c r="AM846" s="79" t="s">
        <v>63</v>
      </c>
      <c r="AN846" s="79" t="str">
        <f t="shared" si="615"/>
        <v>C</v>
      </c>
      <c r="AO846" s="79" t="str">
        <f t="shared" si="616"/>
        <v/>
      </c>
      <c r="AP846" s="79" t="str">
        <f t="shared" si="617"/>
        <v/>
      </c>
      <c r="AQ846" s="79" t="str">
        <f t="shared" si="618"/>
        <v>O</v>
      </c>
      <c r="AR846" s="79" t="str">
        <f t="shared" si="619"/>
        <v>O</v>
      </c>
      <c r="AS846" s="79" t="s">
        <v>2</v>
      </c>
      <c r="AT846" s="79" t="str">
        <f t="shared" si="620"/>
        <v>X</v>
      </c>
      <c r="AU846" s="79" t="str">
        <f t="shared" si="621"/>
        <v>O</v>
      </c>
      <c r="AV846" s="79" t="str">
        <f t="shared" si="622"/>
        <v/>
      </c>
    </row>
    <row r="847" spans="1:48" s="37" customFormat="1" ht="12" x14ac:dyDescent="0.3">
      <c r="A847" s="74" t="s">
        <v>1866</v>
      </c>
      <c r="B847" s="75" t="s">
        <v>1737</v>
      </c>
      <c r="C847" s="85">
        <v>803</v>
      </c>
      <c r="D847" s="86">
        <v>336.4</v>
      </c>
      <c r="E847" s="87">
        <v>102</v>
      </c>
      <c r="F847" s="86">
        <v>273.89999999999998</v>
      </c>
      <c r="G847" s="17">
        <v>83</v>
      </c>
      <c r="H847" s="88">
        <v>1</v>
      </c>
      <c r="I847" s="89"/>
      <c r="J847" s="89"/>
      <c r="K847" s="89"/>
      <c r="L847" s="89"/>
      <c r="M847" s="90">
        <f t="shared" si="607"/>
        <v>0</v>
      </c>
      <c r="N847" s="4" t="str">
        <f t="shared" si="608"/>
        <v/>
      </c>
      <c r="O847" s="91">
        <f t="shared" si="609"/>
        <v>0</v>
      </c>
      <c r="P847" s="91">
        <f t="shared" si="610"/>
        <v>0</v>
      </c>
      <c r="Q847" s="79">
        <v>4</v>
      </c>
      <c r="R847" s="79">
        <v>3</v>
      </c>
      <c r="S847" s="79" t="s">
        <v>72</v>
      </c>
      <c r="T847" s="5">
        <v>336</v>
      </c>
      <c r="U847" s="9"/>
      <c r="W847" s="86">
        <f t="shared" si="634"/>
        <v>336.4</v>
      </c>
      <c r="X847" s="87">
        <f t="shared" si="634"/>
        <v>102</v>
      </c>
      <c r="Y847" s="92">
        <f t="shared" si="635"/>
        <v>1</v>
      </c>
      <c r="Z847" s="90">
        <f t="shared" si="635"/>
        <v>0</v>
      </c>
      <c r="AA847" s="90">
        <f t="shared" si="611"/>
        <v>0</v>
      </c>
      <c r="AB847" s="90">
        <f t="shared" si="631"/>
        <v>0</v>
      </c>
      <c r="AC847" s="4" t="str">
        <f t="shared" si="631"/>
        <v/>
      </c>
      <c r="AD847" s="91">
        <f t="shared" si="631"/>
        <v>0</v>
      </c>
      <c r="AE847" s="79" t="str">
        <f t="shared" si="612"/>
        <v>계</v>
      </c>
      <c r="AF847" s="79" t="str">
        <f t="shared" si="613"/>
        <v>4/3</v>
      </c>
      <c r="AH847" s="20" t="str">
        <f t="shared" si="632"/>
        <v>정자동 미켈란쉐르빌</v>
      </c>
      <c r="AI847" s="87">
        <f t="shared" si="633"/>
        <v>102</v>
      </c>
      <c r="AJ847" s="79" t="str">
        <f t="shared" si="614"/>
        <v>A-</v>
      </c>
      <c r="AK847" s="79" t="s">
        <v>13</v>
      </c>
      <c r="AL847" s="79" t="s">
        <v>62</v>
      </c>
      <c r="AM847" s="79" t="s">
        <v>63</v>
      </c>
      <c r="AN847" s="79" t="str">
        <f t="shared" si="615"/>
        <v>C</v>
      </c>
      <c r="AO847" s="79" t="str">
        <f t="shared" si="616"/>
        <v/>
      </c>
      <c r="AP847" s="79" t="str">
        <f t="shared" si="617"/>
        <v/>
      </c>
      <c r="AQ847" s="79" t="str">
        <f t="shared" si="618"/>
        <v>O</v>
      </c>
      <c r="AR847" s="79" t="str">
        <f t="shared" si="619"/>
        <v>O</v>
      </c>
      <c r="AS847" s="79" t="s">
        <v>2</v>
      </c>
      <c r="AT847" s="79" t="str">
        <f t="shared" si="620"/>
        <v>X</v>
      </c>
      <c r="AU847" s="79" t="str">
        <f t="shared" si="621"/>
        <v>O</v>
      </c>
      <c r="AV847" s="79" t="str">
        <f t="shared" si="622"/>
        <v/>
      </c>
    </row>
    <row r="848" spans="1:48" s="37" customFormat="1" ht="12" x14ac:dyDescent="0.3">
      <c r="A848" s="74" t="s">
        <v>1867</v>
      </c>
      <c r="B848" s="75" t="s">
        <v>1709</v>
      </c>
      <c r="C848" s="85">
        <v>298</v>
      </c>
      <c r="D848" s="86">
        <v>121.4</v>
      </c>
      <c r="E848" s="87">
        <v>37</v>
      </c>
      <c r="F848" s="86">
        <v>99.6</v>
      </c>
      <c r="G848" s="17">
        <v>30</v>
      </c>
      <c r="H848" s="88">
        <v>86</v>
      </c>
      <c r="I848" s="89"/>
      <c r="J848" s="89"/>
      <c r="K848" s="89"/>
      <c r="L848" s="89"/>
      <c r="M848" s="90">
        <f>I848-K848</f>
        <v>0</v>
      </c>
      <c r="N848" s="4" t="str">
        <f>IF(ISERROR(K848/I848),"",K848/I848)</f>
        <v/>
      </c>
      <c r="O848" s="91">
        <f>I848/E848</f>
        <v>0</v>
      </c>
      <c r="P848" s="91">
        <f>K848/E848</f>
        <v>0</v>
      </c>
      <c r="Q848" s="79">
        <v>4</v>
      </c>
      <c r="R848" s="79">
        <v>2</v>
      </c>
      <c r="S848" s="79" t="s">
        <v>72</v>
      </c>
      <c r="T848" s="5">
        <v>121</v>
      </c>
      <c r="U848" s="9"/>
      <c r="W848" s="86">
        <f t="shared" si="634"/>
        <v>121.4</v>
      </c>
      <c r="X848" s="87">
        <f t="shared" si="634"/>
        <v>37</v>
      </c>
      <c r="Y848" s="92">
        <f t="shared" si="635"/>
        <v>86</v>
      </c>
      <c r="Z848" s="90">
        <f t="shared" si="635"/>
        <v>0</v>
      </c>
      <c r="AA848" s="90">
        <f>K848</f>
        <v>0</v>
      </c>
      <c r="AB848" s="90">
        <f t="shared" si="631"/>
        <v>0</v>
      </c>
      <c r="AC848" s="4" t="str">
        <f t="shared" si="631"/>
        <v/>
      </c>
      <c r="AD848" s="91">
        <f t="shared" si="631"/>
        <v>0</v>
      </c>
      <c r="AE848" s="79" t="str">
        <f>S848</f>
        <v>계</v>
      </c>
      <c r="AF848" s="79" t="str">
        <f>Q848&amp;"/"&amp;R848</f>
        <v>4/2</v>
      </c>
      <c r="AH848" s="20" t="str">
        <f t="shared" si="632"/>
        <v>정자동 정든한진6차</v>
      </c>
      <c r="AI848" s="87">
        <f t="shared" si="633"/>
        <v>37</v>
      </c>
      <c r="AJ848" s="79" t="str">
        <f>IF(AI848="","",$AJ$2)</f>
        <v>A-</v>
      </c>
      <c r="AK848" s="79" t="s">
        <v>13</v>
      </c>
      <c r="AL848" s="79" t="s">
        <v>62</v>
      </c>
      <c r="AM848" s="79" t="s">
        <v>63</v>
      </c>
      <c r="AN848" s="79" t="str">
        <f>IF(AI848="","",$AN$2)</f>
        <v>C</v>
      </c>
      <c r="AO848" s="79" t="str">
        <f>IF(N848="","",IF(N848&gt;=$AO$1/100,"O","X"))</f>
        <v/>
      </c>
      <c r="AP848" s="79" t="str">
        <f>IF(I848="","",IF(I848&lt;=$AP$1,"O","X"))</f>
        <v/>
      </c>
      <c r="AQ848" s="79" t="str">
        <f>IF(O848="","",IF(O848&lt;=$AQ$1,"O","X"))</f>
        <v>O</v>
      </c>
      <c r="AR848" s="79" t="str">
        <f>IF(M848="","",IF(M848&lt;=$AR$1,"O","X"))</f>
        <v>O</v>
      </c>
      <c r="AS848" s="79" t="s">
        <v>2</v>
      </c>
      <c r="AT848" s="79" t="str">
        <f>IF(OR(F848="",AI848=""),"",IF(AND((F848&lt;=85),(AI848&gt;=15)),"O","X"))</f>
        <v>X</v>
      </c>
      <c r="AU848" s="79" t="str">
        <f>IF(C848="","",IF(C848&gt;=$AU$1,"O","X"))</f>
        <v>X</v>
      </c>
      <c r="AV848" s="79" t="str">
        <f>IF(AO848="","",IF(AND(AO848="O",AP848="O",AR848="O",AT848="O",AU848="O"),"후보","X"))</f>
        <v/>
      </c>
    </row>
    <row r="849" spans="1:48" s="37" customFormat="1" ht="12" x14ac:dyDescent="0.3">
      <c r="A849" s="74" t="s">
        <v>1867</v>
      </c>
      <c r="B849" s="75" t="s">
        <v>1709</v>
      </c>
      <c r="C849" s="85">
        <v>298</v>
      </c>
      <c r="D849" s="86">
        <v>135.19999999999999</v>
      </c>
      <c r="E849" s="87">
        <v>41</v>
      </c>
      <c r="F849" s="86">
        <v>112.2</v>
      </c>
      <c r="G849" s="17">
        <v>34</v>
      </c>
      <c r="H849" s="88">
        <v>70</v>
      </c>
      <c r="I849" s="89"/>
      <c r="J849" s="89"/>
      <c r="K849" s="89"/>
      <c r="L849" s="89"/>
      <c r="M849" s="90">
        <f>I849-K849</f>
        <v>0</v>
      </c>
      <c r="N849" s="4" t="str">
        <f>IF(ISERROR(K849/I849),"",K849/I849)</f>
        <v/>
      </c>
      <c r="O849" s="91">
        <f>I849/E849</f>
        <v>0</v>
      </c>
      <c r="P849" s="91">
        <f>K849/E849</f>
        <v>0</v>
      </c>
      <c r="Q849" s="79">
        <v>4</v>
      </c>
      <c r="R849" s="79">
        <v>2</v>
      </c>
      <c r="S849" s="79" t="s">
        <v>72</v>
      </c>
      <c r="T849" s="5">
        <v>135</v>
      </c>
      <c r="U849" s="9"/>
      <c r="W849" s="86">
        <f t="shared" si="634"/>
        <v>135.19999999999999</v>
      </c>
      <c r="X849" s="87">
        <f t="shared" si="634"/>
        <v>41</v>
      </c>
      <c r="Y849" s="92">
        <f t="shared" si="635"/>
        <v>70</v>
      </c>
      <c r="Z849" s="90">
        <f t="shared" si="635"/>
        <v>0</v>
      </c>
      <c r="AA849" s="90">
        <f>K849</f>
        <v>0</v>
      </c>
      <c r="AB849" s="90">
        <f t="shared" si="631"/>
        <v>0</v>
      </c>
      <c r="AC849" s="4" t="str">
        <f t="shared" si="631"/>
        <v/>
      </c>
      <c r="AD849" s="91">
        <f t="shared" si="631"/>
        <v>0</v>
      </c>
      <c r="AE849" s="79" t="str">
        <f>S849</f>
        <v>계</v>
      </c>
      <c r="AF849" s="79" t="str">
        <f>Q849&amp;"/"&amp;R849</f>
        <v>4/2</v>
      </c>
      <c r="AH849" s="20" t="str">
        <f t="shared" si="632"/>
        <v>정자동 정든한진6차</v>
      </c>
      <c r="AI849" s="87">
        <f t="shared" si="633"/>
        <v>41</v>
      </c>
      <c r="AJ849" s="79" t="str">
        <f>IF(AI849="","",$AJ$2)</f>
        <v>A-</v>
      </c>
      <c r="AK849" s="79" t="s">
        <v>13</v>
      </c>
      <c r="AL849" s="79" t="s">
        <v>62</v>
      </c>
      <c r="AM849" s="79" t="s">
        <v>63</v>
      </c>
      <c r="AN849" s="79" t="str">
        <f>IF(AI849="","",$AN$2)</f>
        <v>C</v>
      </c>
      <c r="AO849" s="79" t="str">
        <f>IF(N849="","",IF(N849&gt;=$AO$1/100,"O","X"))</f>
        <v/>
      </c>
      <c r="AP849" s="79" t="str">
        <f>IF(I849="","",IF(I849&lt;=$AP$1,"O","X"))</f>
        <v/>
      </c>
      <c r="AQ849" s="79" t="str">
        <f>IF(O849="","",IF(O849&lt;=$AQ$1,"O","X"))</f>
        <v>O</v>
      </c>
      <c r="AR849" s="79" t="str">
        <f>IF(M849="","",IF(M849&lt;=$AR$1,"O","X"))</f>
        <v>O</v>
      </c>
      <c r="AS849" s="79" t="s">
        <v>2</v>
      </c>
      <c r="AT849" s="79" t="str">
        <f>IF(OR(F849="",AI849=""),"",IF(AND((F849&lt;=85),(AI849&gt;=15)),"O","X"))</f>
        <v>X</v>
      </c>
      <c r="AU849" s="79" t="str">
        <f>IF(C849="","",IF(C849&gt;=$AU$1,"O","X"))</f>
        <v>X</v>
      </c>
      <c r="AV849" s="79" t="str">
        <f>IF(AO849="","",IF(AND(AO849="O",AP849="O",AR849="O",AT849="O",AU849="O"),"후보","X"))</f>
        <v/>
      </c>
    </row>
    <row r="850" spans="1:48" s="37" customFormat="1" ht="12" x14ac:dyDescent="0.3">
      <c r="A850" s="74" t="s">
        <v>1867</v>
      </c>
      <c r="B850" s="75" t="s">
        <v>1709</v>
      </c>
      <c r="C850" s="85">
        <v>298</v>
      </c>
      <c r="D850" s="86">
        <v>156.80000000000001</v>
      </c>
      <c r="E850" s="87">
        <v>47</v>
      </c>
      <c r="F850" s="86">
        <v>135</v>
      </c>
      <c r="G850" s="17">
        <v>41</v>
      </c>
      <c r="H850" s="88">
        <v>100</v>
      </c>
      <c r="I850" s="89"/>
      <c r="J850" s="89"/>
      <c r="K850" s="89"/>
      <c r="L850" s="89"/>
      <c r="M850" s="90">
        <f>I850-K850</f>
        <v>0</v>
      </c>
      <c r="N850" s="4" t="str">
        <f>IF(ISERROR(K850/I850),"",K850/I850)</f>
        <v/>
      </c>
      <c r="O850" s="91">
        <f>I850/E850</f>
        <v>0</v>
      </c>
      <c r="P850" s="91">
        <f>K850/E850</f>
        <v>0</v>
      </c>
      <c r="Q850" s="79">
        <v>4</v>
      </c>
      <c r="R850" s="79">
        <v>2</v>
      </c>
      <c r="S850" s="79" t="s">
        <v>72</v>
      </c>
      <c r="T850" s="5">
        <v>156</v>
      </c>
      <c r="U850" s="9"/>
      <c r="W850" s="86">
        <f t="shared" si="634"/>
        <v>156.80000000000001</v>
      </c>
      <c r="X850" s="87">
        <f t="shared" si="634"/>
        <v>47</v>
      </c>
      <c r="Y850" s="92">
        <f t="shared" si="635"/>
        <v>100</v>
      </c>
      <c r="Z850" s="90">
        <f t="shared" si="635"/>
        <v>0</v>
      </c>
      <c r="AA850" s="90">
        <f>K850</f>
        <v>0</v>
      </c>
      <c r="AB850" s="90">
        <f t="shared" ref="AB850:AD865" si="636">M850</f>
        <v>0</v>
      </c>
      <c r="AC850" s="4" t="str">
        <f t="shared" si="636"/>
        <v/>
      </c>
      <c r="AD850" s="91">
        <f t="shared" si="636"/>
        <v>0</v>
      </c>
      <c r="AE850" s="79" t="str">
        <f>S850</f>
        <v>계</v>
      </c>
      <c r="AF850" s="79" t="str">
        <f>Q850&amp;"/"&amp;R850</f>
        <v>4/2</v>
      </c>
      <c r="AH850" s="20" t="str">
        <f t="shared" si="632"/>
        <v>정자동 정든한진6차</v>
      </c>
      <c r="AI850" s="87">
        <f t="shared" si="633"/>
        <v>47</v>
      </c>
      <c r="AJ850" s="79" t="str">
        <f>IF(AI850="","",$AJ$2)</f>
        <v>A-</v>
      </c>
      <c r="AK850" s="79" t="s">
        <v>13</v>
      </c>
      <c r="AL850" s="79" t="s">
        <v>62</v>
      </c>
      <c r="AM850" s="79" t="s">
        <v>63</v>
      </c>
      <c r="AN850" s="79" t="str">
        <f>IF(AI850="","",$AN$2)</f>
        <v>C</v>
      </c>
      <c r="AO850" s="79" t="str">
        <f>IF(N850="","",IF(N850&gt;=$AO$1/100,"O","X"))</f>
        <v/>
      </c>
      <c r="AP850" s="79" t="str">
        <f>IF(I850="","",IF(I850&lt;=$AP$1,"O","X"))</f>
        <v/>
      </c>
      <c r="AQ850" s="79" t="str">
        <f>IF(O850="","",IF(O850&lt;=$AQ$1,"O","X"))</f>
        <v>O</v>
      </c>
      <c r="AR850" s="79" t="str">
        <f>IF(M850="","",IF(M850&lt;=$AR$1,"O","X"))</f>
        <v>O</v>
      </c>
      <c r="AS850" s="79" t="s">
        <v>2</v>
      </c>
      <c r="AT850" s="79" t="str">
        <f>IF(OR(F850="",AI850=""),"",IF(AND((F850&lt;=85),(AI850&gt;=15)),"O","X"))</f>
        <v>X</v>
      </c>
      <c r="AU850" s="79" t="str">
        <f>IF(C850="","",IF(C850&gt;=$AU$1,"O","X"))</f>
        <v>X</v>
      </c>
      <c r="AV850" s="79" t="str">
        <f>IF(AO850="","",IF(AND(AO850="O",AP850="O",AR850="O",AT850="O",AU850="O"),"후보","X"))</f>
        <v/>
      </c>
    </row>
    <row r="851" spans="1:48" s="37" customFormat="1" ht="12" x14ac:dyDescent="0.3">
      <c r="A851" s="74" t="s">
        <v>1867</v>
      </c>
      <c r="B851" s="75" t="s">
        <v>1709</v>
      </c>
      <c r="C851" s="85">
        <v>298</v>
      </c>
      <c r="D851" s="86">
        <v>197.2</v>
      </c>
      <c r="E851" s="87">
        <v>60</v>
      </c>
      <c r="F851" s="86">
        <v>162.4</v>
      </c>
      <c r="G851" s="17">
        <v>49</v>
      </c>
      <c r="H851" s="88">
        <v>42</v>
      </c>
      <c r="I851" s="89"/>
      <c r="J851" s="89"/>
      <c r="K851" s="89"/>
      <c r="L851" s="89"/>
      <c r="M851" s="90">
        <f>I851-K851</f>
        <v>0</v>
      </c>
      <c r="N851" s="4" t="str">
        <f>IF(ISERROR(K851/I851),"",K851/I851)</f>
        <v/>
      </c>
      <c r="O851" s="91">
        <f>I851/E851</f>
        <v>0</v>
      </c>
      <c r="P851" s="91">
        <f>K851/E851</f>
        <v>0</v>
      </c>
      <c r="Q851" s="79">
        <v>5</v>
      </c>
      <c r="R851" s="79">
        <v>2</v>
      </c>
      <c r="S851" s="79" t="s">
        <v>72</v>
      </c>
      <c r="T851" s="5">
        <v>197</v>
      </c>
      <c r="U851" s="9"/>
      <c r="W851" s="86">
        <f t="shared" si="634"/>
        <v>197.2</v>
      </c>
      <c r="X851" s="87">
        <f t="shared" si="634"/>
        <v>60</v>
      </c>
      <c r="Y851" s="92">
        <f t="shared" si="635"/>
        <v>42</v>
      </c>
      <c r="Z851" s="90">
        <f t="shared" si="635"/>
        <v>0</v>
      </c>
      <c r="AA851" s="90">
        <f>K851</f>
        <v>0</v>
      </c>
      <c r="AB851" s="90">
        <f t="shared" si="636"/>
        <v>0</v>
      </c>
      <c r="AC851" s="4" t="str">
        <f t="shared" si="636"/>
        <v/>
      </c>
      <c r="AD851" s="91">
        <f t="shared" si="636"/>
        <v>0</v>
      </c>
      <c r="AE851" s="79" t="str">
        <f>S851</f>
        <v>계</v>
      </c>
      <c r="AF851" s="79" t="str">
        <f>Q851&amp;"/"&amp;R851</f>
        <v>5/2</v>
      </c>
      <c r="AH851" s="20" t="str">
        <f t="shared" si="632"/>
        <v>정자동 정든한진6차</v>
      </c>
      <c r="AI851" s="87">
        <f t="shared" si="633"/>
        <v>60</v>
      </c>
      <c r="AJ851" s="79" t="str">
        <f>IF(AI851="","",$AJ$2)</f>
        <v>A-</v>
      </c>
      <c r="AK851" s="79" t="s">
        <v>13</v>
      </c>
      <c r="AL851" s="79" t="s">
        <v>62</v>
      </c>
      <c r="AM851" s="79" t="s">
        <v>63</v>
      </c>
      <c r="AN851" s="79" t="str">
        <f>IF(AI851="","",$AN$2)</f>
        <v>C</v>
      </c>
      <c r="AO851" s="79" t="str">
        <f>IF(N851="","",IF(N851&gt;=$AO$1/100,"O","X"))</f>
        <v/>
      </c>
      <c r="AP851" s="79" t="str">
        <f>IF(I851="","",IF(I851&lt;=$AP$1,"O","X"))</f>
        <v/>
      </c>
      <c r="AQ851" s="79" t="str">
        <f>IF(O851="","",IF(O851&lt;=$AQ$1,"O","X"))</f>
        <v>O</v>
      </c>
      <c r="AR851" s="79" t="str">
        <f>IF(M851="","",IF(M851&lt;=$AR$1,"O","X"))</f>
        <v>O</v>
      </c>
      <c r="AS851" s="79" t="s">
        <v>2</v>
      </c>
      <c r="AT851" s="79" t="str">
        <f>IF(OR(F851="",AI851=""),"",IF(AND((F851&lt;=85),(AI851&gt;=15)),"O","X"))</f>
        <v>X</v>
      </c>
      <c r="AU851" s="79" t="str">
        <f>IF(C851="","",IF(C851&gt;=$AU$1,"O","X"))</f>
        <v>X</v>
      </c>
      <c r="AV851" s="79" t="str">
        <f>IF(AO851="","",IF(AND(AO851="O",AP851="O",AR851="O",AT851="O",AU851="O"),"후보","X"))</f>
        <v/>
      </c>
    </row>
    <row r="852" spans="1:48" s="37" customFormat="1" ht="12" x14ac:dyDescent="0.3">
      <c r="A852" s="74" t="s">
        <v>1868</v>
      </c>
      <c r="B852" s="75" t="s">
        <v>1869</v>
      </c>
      <c r="C852" s="85">
        <v>416</v>
      </c>
      <c r="D852" s="86">
        <v>77.8</v>
      </c>
      <c r="E852" s="87">
        <v>24</v>
      </c>
      <c r="F852" s="86">
        <v>60</v>
      </c>
      <c r="G852" s="17">
        <v>18</v>
      </c>
      <c r="H852" s="88">
        <v>112</v>
      </c>
      <c r="I852" s="89">
        <v>120000</v>
      </c>
      <c r="J852" s="89" t="s">
        <v>82</v>
      </c>
      <c r="K852" s="89">
        <v>59000</v>
      </c>
      <c r="L852" s="89" t="s">
        <v>59</v>
      </c>
      <c r="M852" s="90">
        <f>I852-K852</f>
        <v>61000</v>
      </c>
      <c r="N852" s="4">
        <f>IF(ISERROR(K852/I852),"",K852/I852)</f>
        <v>0.49166666666666664</v>
      </c>
      <c r="O852" s="91">
        <f>I852/E852</f>
        <v>5000</v>
      </c>
      <c r="P852" s="91">
        <f>K852/E852</f>
        <v>2458.3333333333335</v>
      </c>
      <c r="Q852" s="79">
        <v>3</v>
      </c>
      <c r="R852" s="79">
        <v>1</v>
      </c>
      <c r="S852" s="79" t="s">
        <v>72</v>
      </c>
      <c r="T852" s="5">
        <v>77</v>
      </c>
      <c r="U852" s="9"/>
      <c r="W852" s="86">
        <f t="shared" si="634"/>
        <v>77.8</v>
      </c>
      <c r="X852" s="87">
        <f t="shared" si="634"/>
        <v>24</v>
      </c>
      <c r="Y852" s="92">
        <f t="shared" si="635"/>
        <v>112</v>
      </c>
      <c r="Z852" s="90">
        <f t="shared" si="635"/>
        <v>120000</v>
      </c>
      <c r="AA852" s="90">
        <f>K852</f>
        <v>59000</v>
      </c>
      <c r="AB852" s="90">
        <f t="shared" si="636"/>
        <v>61000</v>
      </c>
      <c r="AC852" s="4">
        <f t="shared" si="636"/>
        <v>0.49166666666666664</v>
      </c>
      <c r="AD852" s="91">
        <f t="shared" si="636"/>
        <v>5000</v>
      </c>
      <c r="AE852" s="79" t="str">
        <f>S852</f>
        <v>계</v>
      </c>
      <c r="AF852" s="79" t="str">
        <f>Q852&amp;"/"&amp;R852</f>
        <v>3/1</v>
      </c>
      <c r="AH852" s="20" t="str">
        <f t="shared" si="632"/>
        <v>정자동 한솔3단지한일</v>
      </c>
      <c r="AI852" s="87">
        <f t="shared" si="633"/>
        <v>24</v>
      </c>
      <c r="AJ852" s="79" t="str">
        <f>IF(AI852="","",$AJ$2)</f>
        <v>A-</v>
      </c>
      <c r="AK852" s="79" t="s">
        <v>13</v>
      </c>
      <c r="AL852" s="79" t="s">
        <v>62</v>
      </c>
      <c r="AM852" s="79" t="s">
        <v>63</v>
      </c>
      <c r="AN852" s="79" t="str">
        <f>IF(AI852="","",$AN$2)</f>
        <v>C</v>
      </c>
      <c r="AO852" s="79" t="str">
        <f>IF(N852="","",IF(N852&gt;=$AO$1/100,"O","X"))</f>
        <v>X</v>
      </c>
      <c r="AP852" s="79" t="str">
        <f>IF(I852="","",IF(I852&lt;=$AP$1,"O","X"))</f>
        <v>X</v>
      </c>
      <c r="AQ852" s="79" t="str">
        <f>IF(O852="","",IF(O852&lt;=$AQ$1,"O","X"))</f>
        <v>X</v>
      </c>
      <c r="AR852" s="79" t="str">
        <f>IF(M852="","",IF(M852&lt;=$AR$1,"O","X"))</f>
        <v>X</v>
      </c>
      <c r="AS852" s="79" t="s">
        <v>2</v>
      </c>
      <c r="AT852" s="79" t="str">
        <f>IF(OR(F852="",AI852=""),"",IF(AND((F852&lt;=85),(AI852&gt;=15)),"O","X"))</f>
        <v>O</v>
      </c>
      <c r="AU852" s="79" t="str">
        <f>IF(C852="","",IF(C852&gt;=$AU$1,"O","X"))</f>
        <v>O</v>
      </c>
      <c r="AV852" s="79" t="str">
        <f>IF(AO852="","",IF(AND(AO852="O",AP852="O",AR852="O",AT852="O",AU852="O"),"후보","X"))</f>
        <v>X</v>
      </c>
    </row>
    <row r="853" spans="1:48" s="37" customFormat="1" ht="12" x14ac:dyDescent="0.3">
      <c r="A853" s="74" t="s">
        <v>1868</v>
      </c>
      <c r="B853" s="75" t="s">
        <v>1869</v>
      </c>
      <c r="C853" s="85">
        <v>416</v>
      </c>
      <c r="D853" s="86">
        <v>108.2</v>
      </c>
      <c r="E853" s="87">
        <v>33</v>
      </c>
      <c r="F853" s="86">
        <v>84.9</v>
      </c>
      <c r="G853" s="17">
        <v>26</v>
      </c>
      <c r="H853" s="88">
        <v>136</v>
      </c>
      <c r="I853" s="89">
        <v>137000</v>
      </c>
      <c r="J853" s="89" t="s">
        <v>68</v>
      </c>
      <c r="K853" s="89">
        <v>80000</v>
      </c>
      <c r="L853" s="89" t="s">
        <v>80</v>
      </c>
      <c r="M853" s="90">
        <f>I853-K853</f>
        <v>57000</v>
      </c>
      <c r="N853" s="4">
        <f>IF(ISERROR(K853/I853),"",K853/I853)</f>
        <v>0.58394160583941601</v>
      </c>
      <c r="O853" s="91">
        <f>I853/E853</f>
        <v>4151.515151515152</v>
      </c>
      <c r="P853" s="91">
        <f>K853/E853</f>
        <v>2424.242424242424</v>
      </c>
      <c r="Q853" s="79">
        <v>3</v>
      </c>
      <c r="R853" s="79">
        <v>2</v>
      </c>
      <c r="S853" s="79" t="s">
        <v>72</v>
      </c>
      <c r="T853" s="5">
        <v>108</v>
      </c>
      <c r="U853" s="9"/>
      <c r="W853" s="86">
        <f t="shared" si="634"/>
        <v>108.2</v>
      </c>
      <c r="X853" s="87">
        <f t="shared" si="634"/>
        <v>33</v>
      </c>
      <c r="Y853" s="92">
        <f t="shared" si="635"/>
        <v>136</v>
      </c>
      <c r="Z853" s="90">
        <f t="shared" si="635"/>
        <v>137000</v>
      </c>
      <c r="AA853" s="90">
        <f>K853</f>
        <v>80000</v>
      </c>
      <c r="AB853" s="90">
        <f t="shared" si="636"/>
        <v>57000</v>
      </c>
      <c r="AC853" s="4">
        <f t="shared" si="636"/>
        <v>0.58394160583941601</v>
      </c>
      <c r="AD853" s="91">
        <f t="shared" si="636"/>
        <v>4151.515151515152</v>
      </c>
      <c r="AE853" s="79" t="str">
        <f>S853</f>
        <v>계</v>
      </c>
      <c r="AF853" s="79" t="str">
        <f>Q853&amp;"/"&amp;R853</f>
        <v>3/2</v>
      </c>
      <c r="AH853" s="20" t="str">
        <f t="shared" si="632"/>
        <v>정자동 한솔3단지한일</v>
      </c>
      <c r="AI853" s="87">
        <f t="shared" si="633"/>
        <v>33</v>
      </c>
      <c r="AJ853" s="79" t="str">
        <f>IF(AI853="","",$AJ$2)</f>
        <v>A-</v>
      </c>
      <c r="AK853" s="79" t="s">
        <v>13</v>
      </c>
      <c r="AL853" s="79" t="s">
        <v>62</v>
      </c>
      <c r="AM853" s="79" t="s">
        <v>63</v>
      </c>
      <c r="AN853" s="79" t="str">
        <f>IF(AI853="","",$AN$2)</f>
        <v>C</v>
      </c>
      <c r="AO853" s="79" t="str">
        <f>IF(N853="","",IF(N853&gt;=$AO$1/100,"O","X"))</f>
        <v>X</v>
      </c>
      <c r="AP853" s="79" t="str">
        <f>IF(I853="","",IF(I853&lt;=$AP$1,"O","X"))</f>
        <v>X</v>
      </c>
      <c r="AQ853" s="79" t="str">
        <f>IF(O853="","",IF(O853&lt;=$AQ$1,"O","X"))</f>
        <v>X</v>
      </c>
      <c r="AR853" s="79" t="str">
        <f>IF(M853="","",IF(M853&lt;=$AR$1,"O","X"))</f>
        <v>X</v>
      </c>
      <c r="AS853" s="79" t="s">
        <v>2</v>
      </c>
      <c r="AT853" s="79" t="str">
        <f>IF(OR(F853="",AI853=""),"",IF(AND((F853&lt;=85),(AI853&gt;=15)),"O","X"))</f>
        <v>O</v>
      </c>
      <c r="AU853" s="79" t="str">
        <f>IF(C853="","",IF(C853&gt;=$AU$1,"O","X"))</f>
        <v>O</v>
      </c>
      <c r="AV853" s="79" t="str">
        <f>IF(AO853="","",IF(AND(AO853="O",AP853="O",AR853="O",AT853="O",AU853="O"),"후보","X"))</f>
        <v>X</v>
      </c>
    </row>
    <row r="854" spans="1:48" s="37" customFormat="1" ht="12" x14ac:dyDescent="0.3">
      <c r="A854" s="74" t="s">
        <v>1868</v>
      </c>
      <c r="B854" s="75" t="s">
        <v>1869</v>
      </c>
      <c r="C854" s="85">
        <v>416</v>
      </c>
      <c r="D854" s="86">
        <v>126.4</v>
      </c>
      <c r="E854" s="87">
        <v>38</v>
      </c>
      <c r="F854" s="86">
        <v>102</v>
      </c>
      <c r="G854" s="17">
        <v>31</v>
      </c>
      <c r="H854" s="88">
        <v>40</v>
      </c>
      <c r="I854" s="89">
        <v>153000</v>
      </c>
      <c r="J854" s="89" t="s">
        <v>103</v>
      </c>
      <c r="K854" s="89">
        <v>85000</v>
      </c>
      <c r="L854" s="89" t="s">
        <v>71</v>
      </c>
      <c r="M854" s="90">
        <f>I854-K854</f>
        <v>68000</v>
      </c>
      <c r="N854" s="4">
        <f>IF(ISERROR(K854/I854),"",K854/I854)</f>
        <v>0.55555555555555558</v>
      </c>
      <c r="O854" s="91">
        <f>I854/E854</f>
        <v>4026.3157894736842</v>
      </c>
      <c r="P854" s="91">
        <f>K854/E854</f>
        <v>2236.8421052631579</v>
      </c>
      <c r="Q854" s="79">
        <v>4</v>
      </c>
      <c r="R854" s="79">
        <v>2</v>
      </c>
      <c r="S854" s="79" t="s">
        <v>72</v>
      </c>
      <c r="T854" s="5">
        <v>126</v>
      </c>
      <c r="U854" s="9"/>
      <c r="W854" s="86">
        <f t="shared" si="634"/>
        <v>126.4</v>
      </c>
      <c r="X854" s="87">
        <f t="shared" si="634"/>
        <v>38</v>
      </c>
      <c r="Y854" s="92">
        <f t="shared" si="635"/>
        <v>40</v>
      </c>
      <c r="Z854" s="90">
        <f t="shared" si="635"/>
        <v>153000</v>
      </c>
      <c r="AA854" s="90">
        <f>K854</f>
        <v>85000</v>
      </c>
      <c r="AB854" s="90">
        <f t="shared" si="636"/>
        <v>68000</v>
      </c>
      <c r="AC854" s="4">
        <f t="shared" si="636"/>
        <v>0.55555555555555558</v>
      </c>
      <c r="AD854" s="91">
        <f t="shared" si="636"/>
        <v>4026.3157894736842</v>
      </c>
      <c r="AE854" s="79" t="str">
        <f>S854</f>
        <v>계</v>
      </c>
      <c r="AF854" s="79" t="str">
        <f>Q854&amp;"/"&amp;R854</f>
        <v>4/2</v>
      </c>
      <c r="AH854" s="20" t="str">
        <f t="shared" si="632"/>
        <v>정자동 한솔3단지한일</v>
      </c>
      <c r="AI854" s="87">
        <f t="shared" si="633"/>
        <v>38</v>
      </c>
      <c r="AJ854" s="79" t="str">
        <f>IF(AI854="","",$AJ$2)</f>
        <v>A-</v>
      </c>
      <c r="AK854" s="79" t="s">
        <v>13</v>
      </c>
      <c r="AL854" s="79" t="s">
        <v>62</v>
      </c>
      <c r="AM854" s="79" t="s">
        <v>63</v>
      </c>
      <c r="AN854" s="79" t="str">
        <f>IF(AI854="","",$AN$2)</f>
        <v>C</v>
      </c>
      <c r="AO854" s="79" t="str">
        <f>IF(N854="","",IF(N854&gt;=$AO$1/100,"O","X"))</f>
        <v>X</v>
      </c>
      <c r="AP854" s="79" t="str">
        <f>IF(I854="","",IF(I854&lt;=$AP$1,"O","X"))</f>
        <v>X</v>
      </c>
      <c r="AQ854" s="79" t="str">
        <f>IF(O854="","",IF(O854&lt;=$AQ$1,"O","X"))</f>
        <v>X</v>
      </c>
      <c r="AR854" s="79" t="str">
        <f>IF(M854="","",IF(M854&lt;=$AR$1,"O","X"))</f>
        <v>X</v>
      </c>
      <c r="AS854" s="79" t="s">
        <v>2</v>
      </c>
      <c r="AT854" s="79" t="str">
        <f>IF(OR(F854="",AI854=""),"",IF(AND((F854&lt;=85),(AI854&gt;=15)),"O","X"))</f>
        <v>X</v>
      </c>
      <c r="AU854" s="79" t="str">
        <f>IF(C854="","",IF(C854&gt;=$AU$1,"O","X"))</f>
        <v>O</v>
      </c>
      <c r="AV854" s="79" t="str">
        <f>IF(AO854="","",IF(AND(AO854="O",AP854="O",AR854="O",AT854="O",AU854="O"),"후보","X"))</f>
        <v>X</v>
      </c>
    </row>
    <row r="855" spans="1:48" s="37" customFormat="1" ht="12" x14ac:dyDescent="0.3">
      <c r="A855" s="74" t="s">
        <v>1868</v>
      </c>
      <c r="B855" s="75" t="s">
        <v>1869</v>
      </c>
      <c r="C855" s="85">
        <v>416</v>
      </c>
      <c r="D855" s="86">
        <v>157.4</v>
      </c>
      <c r="E855" s="87">
        <v>48</v>
      </c>
      <c r="F855" s="86">
        <v>130.5</v>
      </c>
      <c r="G855" s="17">
        <v>39</v>
      </c>
      <c r="H855" s="88">
        <v>128</v>
      </c>
      <c r="I855" s="89"/>
      <c r="J855" s="89"/>
      <c r="K855" s="89"/>
      <c r="L855" s="89"/>
      <c r="M855" s="90">
        <f>I855-K855</f>
        <v>0</v>
      </c>
      <c r="N855" s="4" t="str">
        <f>IF(ISERROR(K855/I855),"",K855/I855)</f>
        <v/>
      </c>
      <c r="O855" s="91">
        <f>I855/E855</f>
        <v>0</v>
      </c>
      <c r="P855" s="91">
        <f>K855/E855</f>
        <v>0</v>
      </c>
      <c r="Q855" s="79">
        <v>4</v>
      </c>
      <c r="R855" s="79">
        <v>2</v>
      </c>
      <c r="S855" s="79" t="s">
        <v>72</v>
      </c>
      <c r="T855" s="5">
        <v>157</v>
      </c>
      <c r="U855" s="9"/>
      <c r="W855" s="86">
        <f t="shared" si="634"/>
        <v>157.4</v>
      </c>
      <c r="X855" s="87">
        <f t="shared" si="634"/>
        <v>48</v>
      </c>
      <c r="Y855" s="92">
        <f t="shared" si="635"/>
        <v>128</v>
      </c>
      <c r="Z855" s="90">
        <f t="shared" si="635"/>
        <v>0</v>
      </c>
      <c r="AA855" s="90">
        <f>K855</f>
        <v>0</v>
      </c>
      <c r="AB855" s="90">
        <f t="shared" si="636"/>
        <v>0</v>
      </c>
      <c r="AC855" s="4" t="str">
        <f t="shared" si="636"/>
        <v/>
      </c>
      <c r="AD855" s="91">
        <f t="shared" si="636"/>
        <v>0</v>
      </c>
      <c r="AE855" s="79" t="str">
        <f>S855</f>
        <v>계</v>
      </c>
      <c r="AF855" s="79" t="str">
        <f>Q855&amp;"/"&amp;R855</f>
        <v>4/2</v>
      </c>
      <c r="AH855" s="20" t="str">
        <f t="shared" si="632"/>
        <v>정자동 한솔3단지한일</v>
      </c>
      <c r="AI855" s="87">
        <f t="shared" si="633"/>
        <v>48</v>
      </c>
      <c r="AJ855" s="79" t="str">
        <f>IF(AI855="","",$AJ$2)</f>
        <v>A-</v>
      </c>
      <c r="AK855" s="79" t="s">
        <v>13</v>
      </c>
      <c r="AL855" s="79" t="s">
        <v>62</v>
      </c>
      <c r="AM855" s="79" t="s">
        <v>63</v>
      </c>
      <c r="AN855" s="79" t="str">
        <f>IF(AI855="","",$AN$2)</f>
        <v>C</v>
      </c>
      <c r="AO855" s="79" t="str">
        <f>IF(N855="","",IF(N855&gt;=$AO$1/100,"O","X"))</f>
        <v/>
      </c>
      <c r="AP855" s="79" t="str">
        <f>IF(I855="","",IF(I855&lt;=$AP$1,"O","X"))</f>
        <v/>
      </c>
      <c r="AQ855" s="79" t="str">
        <f>IF(O855="","",IF(O855&lt;=$AQ$1,"O","X"))</f>
        <v>O</v>
      </c>
      <c r="AR855" s="79" t="str">
        <f>IF(M855="","",IF(M855&lt;=$AR$1,"O","X"))</f>
        <v>O</v>
      </c>
      <c r="AS855" s="79" t="s">
        <v>2</v>
      </c>
      <c r="AT855" s="79" t="str">
        <f>IF(OR(F855="",AI855=""),"",IF(AND((F855&lt;=85),(AI855&gt;=15)),"O","X"))</f>
        <v>X</v>
      </c>
      <c r="AU855" s="79" t="str">
        <f>IF(C855="","",IF(C855&gt;=$AU$1,"O","X"))</f>
        <v>O</v>
      </c>
      <c r="AV855" s="79" t="str">
        <f>IF(AO855="","",IF(AND(AO855="O",AP855="O",AR855="O",AT855="O",AU855="O"),"후보","X"))</f>
        <v/>
      </c>
    </row>
    <row r="856" spans="1:48" s="37" customFormat="1" ht="12" x14ac:dyDescent="0.3">
      <c r="A856" s="74" t="s">
        <v>1870</v>
      </c>
      <c r="B856" s="75" t="s">
        <v>1712</v>
      </c>
      <c r="C856" s="85">
        <v>300</v>
      </c>
      <c r="D856" s="86">
        <v>122.3</v>
      </c>
      <c r="E856" s="87">
        <v>37</v>
      </c>
      <c r="F856" s="86">
        <v>102</v>
      </c>
      <c r="G856" s="17">
        <v>31</v>
      </c>
      <c r="H856" s="88">
        <v>116</v>
      </c>
      <c r="I856" s="89"/>
      <c r="J856" s="89"/>
      <c r="K856" s="89"/>
      <c r="L856" s="89"/>
      <c r="M856" s="90">
        <f>I856-K856</f>
        <v>0</v>
      </c>
      <c r="N856" s="4" t="str">
        <f>IF(ISERROR(K856/I856),"",K856/I856)</f>
        <v/>
      </c>
      <c r="O856" s="91">
        <f>I856/E856</f>
        <v>0</v>
      </c>
      <c r="P856" s="91">
        <f>K856/E856</f>
        <v>0</v>
      </c>
      <c r="Q856" s="79">
        <v>4</v>
      </c>
      <c r="R856" s="79">
        <v>2</v>
      </c>
      <c r="S856" s="79" t="s">
        <v>72</v>
      </c>
      <c r="T856" s="5">
        <v>122</v>
      </c>
      <c r="U856" s="9"/>
      <c r="W856" s="86">
        <f t="shared" si="634"/>
        <v>122.3</v>
      </c>
      <c r="X856" s="87">
        <f t="shared" si="634"/>
        <v>37</v>
      </c>
      <c r="Y856" s="92">
        <f t="shared" si="635"/>
        <v>116</v>
      </c>
      <c r="Z856" s="90">
        <f t="shared" si="635"/>
        <v>0</v>
      </c>
      <c r="AA856" s="90">
        <f>K856</f>
        <v>0</v>
      </c>
      <c r="AB856" s="90">
        <f t="shared" si="636"/>
        <v>0</v>
      </c>
      <c r="AC856" s="4" t="str">
        <f t="shared" si="636"/>
        <v/>
      </c>
      <c r="AD856" s="91">
        <f t="shared" si="636"/>
        <v>0</v>
      </c>
      <c r="AE856" s="79" t="str">
        <f>S856</f>
        <v>계</v>
      </c>
      <c r="AF856" s="79" t="str">
        <f>Q856&amp;"/"&amp;R856</f>
        <v>4/2</v>
      </c>
      <c r="AH856" s="20" t="str">
        <f t="shared" si="632"/>
        <v>정자동 정든동아1단지</v>
      </c>
      <c r="AI856" s="87">
        <f t="shared" si="633"/>
        <v>37</v>
      </c>
      <c r="AJ856" s="79" t="str">
        <f>IF(AI856="","",$AJ$2)</f>
        <v>A-</v>
      </c>
      <c r="AK856" s="79" t="s">
        <v>13</v>
      </c>
      <c r="AL856" s="79" t="s">
        <v>62</v>
      </c>
      <c r="AM856" s="79" t="s">
        <v>63</v>
      </c>
      <c r="AN856" s="79" t="str">
        <f>IF(AI856="","",$AN$2)</f>
        <v>C</v>
      </c>
      <c r="AO856" s="79" t="str">
        <f>IF(N856="","",IF(N856&gt;=$AO$1/100,"O","X"))</f>
        <v/>
      </c>
      <c r="AP856" s="79" t="str">
        <f>IF(I856="","",IF(I856&lt;=$AP$1,"O","X"))</f>
        <v/>
      </c>
      <c r="AQ856" s="79" t="str">
        <f>IF(O856="","",IF(O856&lt;=$AQ$1,"O","X"))</f>
        <v>O</v>
      </c>
      <c r="AR856" s="79" t="str">
        <f>IF(M856="","",IF(M856&lt;=$AR$1,"O","X"))</f>
        <v>O</v>
      </c>
      <c r="AS856" s="79" t="s">
        <v>2</v>
      </c>
      <c r="AT856" s="79" t="str">
        <f>IF(OR(F856="",AI856=""),"",IF(AND((F856&lt;=85),(AI856&gt;=15)),"O","X"))</f>
        <v>X</v>
      </c>
      <c r="AU856" s="79" t="str">
        <f>IF(C856="","",IF(C856&gt;=$AU$1,"O","X"))</f>
        <v>O</v>
      </c>
      <c r="AV856" s="79" t="str">
        <f>IF(AO856="","",IF(AND(AO856="O",AP856="O",AR856="O",AT856="O",AU856="O"),"후보","X"))</f>
        <v/>
      </c>
    </row>
    <row r="857" spans="1:48" s="37" customFormat="1" ht="12" x14ac:dyDescent="0.3">
      <c r="A857" s="74" t="s">
        <v>1870</v>
      </c>
      <c r="B857" s="75" t="s">
        <v>1712</v>
      </c>
      <c r="C857" s="85">
        <v>300</v>
      </c>
      <c r="D857" s="86">
        <v>146.19999999999999</v>
      </c>
      <c r="E857" s="87">
        <v>44</v>
      </c>
      <c r="F857" s="86">
        <v>124.3</v>
      </c>
      <c r="G857" s="17">
        <v>38</v>
      </c>
      <c r="H857" s="88">
        <v>62</v>
      </c>
      <c r="I857" s="89"/>
      <c r="J857" s="89"/>
      <c r="K857" s="89"/>
      <c r="L857" s="89"/>
      <c r="M857" s="90">
        <f>I857-K857</f>
        <v>0</v>
      </c>
      <c r="N857" s="4" t="str">
        <f>IF(ISERROR(K857/I857),"",K857/I857)</f>
        <v/>
      </c>
      <c r="O857" s="91">
        <f>I857/E857</f>
        <v>0</v>
      </c>
      <c r="P857" s="91">
        <f>K857/E857</f>
        <v>0</v>
      </c>
      <c r="Q857" s="79">
        <v>4</v>
      </c>
      <c r="R857" s="79">
        <v>2</v>
      </c>
      <c r="S857" s="79" t="s">
        <v>72</v>
      </c>
      <c r="T857" s="5">
        <v>146</v>
      </c>
      <c r="U857" s="9"/>
      <c r="W857" s="86">
        <f t="shared" si="634"/>
        <v>146.19999999999999</v>
      </c>
      <c r="X857" s="87">
        <f t="shared" si="634"/>
        <v>44</v>
      </c>
      <c r="Y857" s="92">
        <f t="shared" si="635"/>
        <v>62</v>
      </c>
      <c r="Z857" s="90">
        <f t="shared" si="635"/>
        <v>0</v>
      </c>
      <c r="AA857" s="90">
        <f>K857</f>
        <v>0</v>
      </c>
      <c r="AB857" s="90">
        <f t="shared" si="636"/>
        <v>0</v>
      </c>
      <c r="AC857" s="4" t="str">
        <f t="shared" si="636"/>
        <v/>
      </c>
      <c r="AD857" s="91">
        <f t="shared" si="636"/>
        <v>0</v>
      </c>
      <c r="AE857" s="79" t="str">
        <f>S857</f>
        <v>계</v>
      </c>
      <c r="AF857" s="79" t="str">
        <f>Q857&amp;"/"&amp;R857</f>
        <v>4/2</v>
      </c>
      <c r="AH857" s="20" t="str">
        <f t="shared" si="632"/>
        <v>정자동 정든동아1단지</v>
      </c>
      <c r="AI857" s="87">
        <f t="shared" si="633"/>
        <v>44</v>
      </c>
      <c r="AJ857" s="79" t="str">
        <f>IF(AI857="","",$AJ$2)</f>
        <v>A-</v>
      </c>
      <c r="AK857" s="79" t="s">
        <v>13</v>
      </c>
      <c r="AL857" s="79" t="s">
        <v>62</v>
      </c>
      <c r="AM857" s="79" t="s">
        <v>63</v>
      </c>
      <c r="AN857" s="79" t="str">
        <f>IF(AI857="","",$AN$2)</f>
        <v>C</v>
      </c>
      <c r="AO857" s="79" t="str">
        <f>IF(N857="","",IF(N857&gt;=$AO$1/100,"O","X"))</f>
        <v/>
      </c>
      <c r="AP857" s="79" t="str">
        <f>IF(I857="","",IF(I857&lt;=$AP$1,"O","X"))</f>
        <v/>
      </c>
      <c r="AQ857" s="79" t="str">
        <f>IF(O857="","",IF(O857&lt;=$AQ$1,"O","X"))</f>
        <v>O</v>
      </c>
      <c r="AR857" s="79" t="str">
        <f>IF(M857="","",IF(M857&lt;=$AR$1,"O","X"))</f>
        <v>O</v>
      </c>
      <c r="AS857" s="79" t="s">
        <v>2</v>
      </c>
      <c r="AT857" s="79" t="str">
        <f>IF(OR(F857="",AI857=""),"",IF(AND((F857&lt;=85),(AI857&gt;=15)),"O","X"))</f>
        <v>X</v>
      </c>
      <c r="AU857" s="79" t="str">
        <f>IF(C857="","",IF(C857&gt;=$AU$1,"O","X"))</f>
        <v>O</v>
      </c>
      <c r="AV857" s="79" t="str">
        <f>IF(AO857="","",IF(AND(AO857="O",AP857="O",AR857="O",AT857="O",AU857="O"),"후보","X"))</f>
        <v/>
      </c>
    </row>
    <row r="858" spans="1:48" s="37" customFormat="1" ht="12" x14ac:dyDescent="0.3">
      <c r="A858" s="74" t="s">
        <v>1870</v>
      </c>
      <c r="B858" s="75" t="s">
        <v>1712</v>
      </c>
      <c r="C858" s="85">
        <v>300</v>
      </c>
      <c r="D858" s="86">
        <v>179.1</v>
      </c>
      <c r="E858" s="87">
        <v>54</v>
      </c>
      <c r="F858" s="86">
        <v>154.9</v>
      </c>
      <c r="G858" s="17">
        <v>47</v>
      </c>
      <c r="H858" s="88">
        <v>61</v>
      </c>
      <c r="I858" s="89"/>
      <c r="J858" s="89"/>
      <c r="K858" s="89"/>
      <c r="L858" s="89"/>
      <c r="M858" s="90">
        <f>I858-K858</f>
        <v>0</v>
      </c>
      <c r="N858" s="4" t="str">
        <f>IF(ISERROR(K858/I858),"",K858/I858)</f>
        <v/>
      </c>
      <c r="O858" s="91">
        <f>I858/E858</f>
        <v>0</v>
      </c>
      <c r="P858" s="91">
        <f>K858/E858</f>
        <v>0</v>
      </c>
      <c r="Q858" s="79">
        <v>5</v>
      </c>
      <c r="R858" s="79">
        <v>2</v>
      </c>
      <c r="S858" s="79" t="s">
        <v>72</v>
      </c>
      <c r="T858" s="5">
        <v>179</v>
      </c>
      <c r="U858" s="9"/>
      <c r="W858" s="86">
        <f t="shared" si="634"/>
        <v>179.1</v>
      </c>
      <c r="X858" s="87">
        <f t="shared" si="634"/>
        <v>54</v>
      </c>
      <c r="Y858" s="92">
        <f t="shared" si="635"/>
        <v>61</v>
      </c>
      <c r="Z858" s="90">
        <f t="shared" si="635"/>
        <v>0</v>
      </c>
      <c r="AA858" s="90">
        <f>K858</f>
        <v>0</v>
      </c>
      <c r="AB858" s="90">
        <f t="shared" si="636"/>
        <v>0</v>
      </c>
      <c r="AC858" s="4" t="str">
        <f t="shared" si="636"/>
        <v/>
      </c>
      <c r="AD858" s="91">
        <f t="shared" si="636"/>
        <v>0</v>
      </c>
      <c r="AE858" s="79" t="str">
        <f>S858</f>
        <v>계</v>
      </c>
      <c r="AF858" s="79" t="str">
        <f>Q858&amp;"/"&amp;R858</f>
        <v>5/2</v>
      </c>
      <c r="AH858" s="20" t="str">
        <f t="shared" si="632"/>
        <v>정자동 정든동아1단지</v>
      </c>
      <c r="AI858" s="87">
        <f t="shared" si="633"/>
        <v>54</v>
      </c>
      <c r="AJ858" s="79" t="str">
        <f>IF(AI858="","",$AJ$2)</f>
        <v>A-</v>
      </c>
      <c r="AK858" s="79" t="s">
        <v>13</v>
      </c>
      <c r="AL858" s="79" t="s">
        <v>62</v>
      </c>
      <c r="AM858" s="79" t="s">
        <v>63</v>
      </c>
      <c r="AN858" s="79" t="str">
        <f>IF(AI858="","",$AN$2)</f>
        <v>C</v>
      </c>
      <c r="AO858" s="79" t="str">
        <f>IF(N858="","",IF(N858&gt;=$AO$1/100,"O","X"))</f>
        <v/>
      </c>
      <c r="AP858" s="79" t="str">
        <f>IF(I858="","",IF(I858&lt;=$AP$1,"O","X"))</f>
        <v/>
      </c>
      <c r="AQ858" s="79" t="str">
        <f>IF(O858="","",IF(O858&lt;=$AQ$1,"O","X"))</f>
        <v>O</v>
      </c>
      <c r="AR858" s="79" t="str">
        <f>IF(M858="","",IF(M858&lt;=$AR$1,"O","X"))</f>
        <v>O</v>
      </c>
      <c r="AS858" s="79" t="s">
        <v>2</v>
      </c>
      <c r="AT858" s="79" t="str">
        <f>IF(OR(F858="",AI858=""),"",IF(AND((F858&lt;=85),(AI858&gt;=15)),"O","X"))</f>
        <v>X</v>
      </c>
      <c r="AU858" s="79" t="str">
        <f>IF(C858="","",IF(C858&gt;=$AU$1,"O","X"))</f>
        <v>O</v>
      </c>
      <c r="AV858" s="79" t="str">
        <f>IF(AO858="","",IF(AND(AO858="O",AP858="O",AR858="O",AT858="O",AU858="O"),"후보","X"))</f>
        <v/>
      </c>
    </row>
    <row r="859" spans="1:48" s="37" customFormat="1" ht="12" x14ac:dyDescent="0.3">
      <c r="A859" s="74" t="s">
        <v>1870</v>
      </c>
      <c r="B859" s="75" t="s">
        <v>1712</v>
      </c>
      <c r="C859" s="85">
        <v>300</v>
      </c>
      <c r="D859" s="86">
        <v>189.5</v>
      </c>
      <c r="E859" s="87">
        <v>57</v>
      </c>
      <c r="F859" s="86">
        <v>164.8</v>
      </c>
      <c r="G859" s="17">
        <v>50</v>
      </c>
      <c r="H859" s="88">
        <v>61</v>
      </c>
      <c r="I859" s="89"/>
      <c r="J859" s="89"/>
      <c r="K859" s="89"/>
      <c r="L859" s="89"/>
      <c r="M859" s="90">
        <f>I859-K859</f>
        <v>0</v>
      </c>
      <c r="N859" s="4" t="str">
        <f>IF(ISERROR(K859/I859),"",K859/I859)</f>
        <v/>
      </c>
      <c r="O859" s="91">
        <f>I859/E859</f>
        <v>0</v>
      </c>
      <c r="P859" s="91">
        <f>K859/E859</f>
        <v>0</v>
      </c>
      <c r="Q859" s="79">
        <v>5</v>
      </c>
      <c r="R859" s="79">
        <v>2</v>
      </c>
      <c r="S859" s="79" t="s">
        <v>72</v>
      </c>
      <c r="T859" s="5">
        <v>189</v>
      </c>
      <c r="U859" s="9"/>
      <c r="W859" s="86">
        <f t="shared" si="634"/>
        <v>189.5</v>
      </c>
      <c r="X859" s="87">
        <f t="shared" si="634"/>
        <v>57</v>
      </c>
      <c r="Y859" s="92">
        <f t="shared" si="635"/>
        <v>61</v>
      </c>
      <c r="Z859" s="90">
        <f t="shared" si="635"/>
        <v>0</v>
      </c>
      <c r="AA859" s="90">
        <f>K859</f>
        <v>0</v>
      </c>
      <c r="AB859" s="90">
        <f t="shared" si="636"/>
        <v>0</v>
      </c>
      <c r="AC859" s="4" t="str">
        <f t="shared" si="636"/>
        <v/>
      </c>
      <c r="AD859" s="91">
        <f t="shared" si="636"/>
        <v>0</v>
      </c>
      <c r="AE859" s="79" t="str">
        <f>S859</f>
        <v>계</v>
      </c>
      <c r="AF859" s="79" t="str">
        <f>Q859&amp;"/"&amp;R859</f>
        <v>5/2</v>
      </c>
      <c r="AH859" s="20" t="str">
        <f t="shared" si="632"/>
        <v>정자동 정든동아1단지</v>
      </c>
      <c r="AI859" s="87">
        <f t="shared" si="633"/>
        <v>57</v>
      </c>
      <c r="AJ859" s="79" t="str">
        <f>IF(AI859="","",$AJ$2)</f>
        <v>A-</v>
      </c>
      <c r="AK859" s="79" t="s">
        <v>13</v>
      </c>
      <c r="AL859" s="79" t="s">
        <v>62</v>
      </c>
      <c r="AM859" s="79" t="s">
        <v>63</v>
      </c>
      <c r="AN859" s="79" t="str">
        <f>IF(AI859="","",$AN$2)</f>
        <v>C</v>
      </c>
      <c r="AO859" s="79" t="str">
        <f>IF(N859="","",IF(N859&gt;=$AO$1/100,"O","X"))</f>
        <v/>
      </c>
      <c r="AP859" s="79" t="str">
        <f>IF(I859="","",IF(I859&lt;=$AP$1,"O","X"))</f>
        <v/>
      </c>
      <c r="AQ859" s="79" t="str">
        <f>IF(O859="","",IF(O859&lt;=$AQ$1,"O","X"))</f>
        <v>O</v>
      </c>
      <c r="AR859" s="79" t="str">
        <f>IF(M859="","",IF(M859&lt;=$AR$1,"O","X"))</f>
        <v>O</v>
      </c>
      <c r="AS859" s="79" t="s">
        <v>2</v>
      </c>
      <c r="AT859" s="79" t="str">
        <f>IF(OR(F859="",AI859=""),"",IF(AND((F859&lt;=85),(AI859&gt;=15)),"O","X"))</f>
        <v>X</v>
      </c>
      <c r="AU859" s="79" t="str">
        <f>IF(C859="","",IF(C859&gt;=$AU$1,"O","X"))</f>
        <v>O</v>
      </c>
      <c r="AV859" s="79" t="str">
        <f>IF(AO859="","",IF(AND(AO859="O",AP859="O",AR859="O",AT859="O",AU859="O"),"후보","X"))</f>
        <v/>
      </c>
    </row>
    <row r="860" spans="1:48" s="37" customFormat="1" ht="12" x14ac:dyDescent="0.3">
      <c r="A860" s="74" t="s">
        <v>1871</v>
      </c>
      <c r="B860" s="75" t="s">
        <v>1872</v>
      </c>
      <c r="C860" s="85">
        <v>540</v>
      </c>
      <c r="D860" s="86">
        <v>96.8</v>
      </c>
      <c r="E860" s="87">
        <v>29</v>
      </c>
      <c r="F860" s="86">
        <v>78.099999999999994</v>
      </c>
      <c r="G860" s="17">
        <v>24</v>
      </c>
      <c r="H860" s="88">
        <v>2</v>
      </c>
      <c r="I860" s="89"/>
      <c r="J860" s="89"/>
      <c r="K860" s="89"/>
      <c r="L860" s="89"/>
      <c r="M860" s="90">
        <f t="shared" ref="M860:M923" si="637">I860-K860</f>
        <v>0</v>
      </c>
      <c r="N860" s="4" t="str">
        <f t="shared" ref="N860:N923" si="638">IF(ISERROR(K860/I860),"",K860/I860)</f>
        <v/>
      </c>
      <c r="O860" s="91">
        <f t="shared" ref="O860:O923" si="639">I860/E860</f>
        <v>0</v>
      </c>
      <c r="P860" s="91">
        <f t="shared" ref="P860:P923" si="640">K860/E860</f>
        <v>0</v>
      </c>
      <c r="Q860" s="79">
        <v>2</v>
      </c>
      <c r="R860" s="79">
        <v>2</v>
      </c>
      <c r="S860" s="79" t="s">
        <v>72</v>
      </c>
      <c r="T860" s="5" t="s">
        <v>347</v>
      </c>
      <c r="U860" s="9"/>
      <c r="W860" s="86">
        <f t="shared" si="634"/>
        <v>96.8</v>
      </c>
      <c r="X860" s="87">
        <f t="shared" si="634"/>
        <v>29</v>
      </c>
      <c r="Y860" s="92">
        <f t="shared" si="635"/>
        <v>2</v>
      </c>
      <c r="Z860" s="90">
        <f t="shared" si="635"/>
        <v>0</v>
      </c>
      <c r="AA860" s="90">
        <f t="shared" ref="AA860:AA923" si="641">K860</f>
        <v>0</v>
      </c>
      <c r="AB860" s="90">
        <f t="shared" si="636"/>
        <v>0</v>
      </c>
      <c r="AC860" s="4" t="str">
        <f t="shared" si="636"/>
        <v/>
      </c>
      <c r="AD860" s="91">
        <f t="shared" si="636"/>
        <v>0</v>
      </c>
      <c r="AE860" s="79" t="str">
        <f t="shared" ref="AE860:AE923" si="642">S860</f>
        <v>계</v>
      </c>
      <c r="AF860" s="79" t="str">
        <f t="shared" ref="AF860:AF923" si="643">Q860&amp;"/"&amp;R860</f>
        <v>2/2</v>
      </c>
      <c r="AH860" s="20" t="str">
        <f t="shared" si="632"/>
        <v>정자동 아이파크분당1</v>
      </c>
      <c r="AI860" s="87">
        <f t="shared" si="633"/>
        <v>29</v>
      </c>
      <c r="AJ860" s="79" t="str">
        <f t="shared" ref="AJ860:AJ923" si="644">IF(AI860="","",$AJ$2)</f>
        <v>A-</v>
      </c>
      <c r="AK860" s="79" t="s">
        <v>13</v>
      </c>
      <c r="AL860" s="79" t="s">
        <v>62</v>
      </c>
      <c r="AM860" s="79" t="s">
        <v>63</v>
      </c>
      <c r="AN860" s="79" t="str">
        <f t="shared" ref="AN860:AN923" si="645">IF(AI860="","",$AN$2)</f>
        <v>C</v>
      </c>
      <c r="AO860" s="79" t="str">
        <f t="shared" ref="AO860:AO923" si="646">IF(N860="","",IF(N860&gt;=$AO$1/100,"O","X"))</f>
        <v/>
      </c>
      <c r="AP860" s="79" t="str">
        <f t="shared" ref="AP860:AP923" si="647">IF(I860="","",IF(I860&lt;=$AP$1,"O","X"))</f>
        <v/>
      </c>
      <c r="AQ860" s="79" t="str">
        <f t="shared" ref="AQ860:AQ923" si="648">IF(O860="","",IF(O860&lt;=$AQ$1,"O","X"))</f>
        <v>O</v>
      </c>
      <c r="AR860" s="79" t="str">
        <f t="shared" ref="AR860:AR923" si="649">IF(M860="","",IF(M860&lt;=$AR$1,"O","X"))</f>
        <v>O</v>
      </c>
      <c r="AS860" s="79" t="s">
        <v>2</v>
      </c>
      <c r="AT860" s="79" t="str">
        <f t="shared" ref="AT860:AT923" si="650">IF(OR(F860="",AI860=""),"",IF(AND((F860&lt;=85),(AI860&gt;=15)),"O","X"))</f>
        <v>O</v>
      </c>
      <c r="AU860" s="79" t="str">
        <f t="shared" ref="AU860:AU923" si="651">IF(C860="","",IF(C860&gt;=$AU$1,"O","X"))</f>
        <v>O</v>
      </c>
      <c r="AV860" s="79" t="str">
        <f t="shared" ref="AV860:AV923" si="652">IF(AO860="","",IF(AND(AO860="O",AP860="O",AR860="O",AT860="O",AU860="O"),"후보","X"))</f>
        <v/>
      </c>
    </row>
    <row r="861" spans="1:48" s="37" customFormat="1" ht="12" x14ac:dyDescent="0.3">
      <c r="A861" s="74" t="s">
        <v>1871</v>
      </c>
      <c r="B861" s="75" t="s">
        <v>1872</v>
      </c>
      <c r="C861" s="85">
        <v>540</v>
      </c>
      <c r="D861" s="86">
        <v>97.8</v>
      </c>
      <c r="E861" s="87">
        <v>30</v>
      </c>
      <c r="F861" s="86">
        <v>78.900000000000006</v>
      </c>
      <c r="G861" s="17">
        <v>24</v>
      </c>
      <c r="H861" s="88">
        <v>2</v>
      </c>
      <c r="I861" s="89"/>
      <c r="J861" s="89"/>
      <c r="K861" s="89"/>
      <c r="L861" s="89"/>
      <c r="M861" s="90">
        <f t="shared" si="637"/>
        <v>0</v>
      </c>
      <c r="N861" s="4" t="str">
        <f t="shared" si="638"/>
        <v/>
      </c>
      <c r="O861" s="91">
        <f t="shared" si="639"/>
        <v>0</v>
      </c>
      <c r="P861" s="91">
        <f t="shared" si="640"/>
        <v>0</v>
      </c>
      <c r="Q861" s="79">
        <v>2</v>
      </c>
      <c r="R861" s="79">
        <v>2</v>
      </c>
      <c r="S861" s="79" t="s">
        <v>72</v>
      </c>
      <c r="T861" s="5" t="s">
        <v>189</v>
      </c>
      <c r="U861" s="9"/>
      <c r="W861" s="86">
        <f t="shared" si="634"/>
        <v>97.8</v>
      </c>
      <c r="X861" s="87">
        <f t="shared" si="634"/>
        <v>30</v>
      </c>
      <c r="Y861" s="92">
        <f t="shared" si="635"/>
        <v>2</v>
      </c>
      <c r="Z861" s="90">
        <f t="shared" si="635"/>
        <v>0</v>
      </c>
      <c r="AA861" s="90">
        <f t="shared" si="641"/>
        <v>0</v>
      </c>
      <c r="AB861" s="90">
        <f t="shared" si="636"/>
        <v>0</v>
      </c>
      <c r="AC861" s="4" t="str">
        <f t="shared" si="636"/>
        <v/>
      </c>
      <c r="AD861" s="91">
        <f t="shared" si="636"/>
        <v>0</v>
      </c>
      <c r="AE861" s="79" t="str">
        <f t="shared" si="642"/>
        <v>계</v>
      </c>
      <c r="AF861" s="79" t="str">
        <f t="shared" si="643"/>
        <v>2/2</v>
      </c>
      <c r="AH861" s="20" t="str">
        <f t="shared" si="632"/>
        <v>정자동 아이파크분당1</v>
      </c>
      <c r="AI861" s="87">
        <f t="shared" si="633"/>
        <v>30</v>
      </c>
      <c r="AJ861" s="79" t="str">
        <f t="shared" si="644"/>
        <v>A-</v>
      </c>
      <c r="AK861" s="79" t="s">
        <v>13</v>
      </c>
      <c r="AL861" s="79" t="s">
        <v>62</v>
      </c>
      <c r="AM861" s="79" t="s">
        <v>63</v>
      </c>
      <c r="AN861" s="79" t="str">
        <f t="shared" si="645"/>
        <v>C</v>
      </c>
      <c r="AO861" s="79" t="str">
        <f t="shared" si="646"/>
        <v/>
      </c>
      <c r="AP861" s="79" t="str">
        <f t="shared" si="647"/>
        <v/>
      </c>
      <c r="AQ861" s="79" t="str">
        <f t="shared" si="648"/>
        <v>O</v>
      </c>
      <c r="AR861" s="79" t="str">
        <f t="shared" si="649"/>
        <v>O</v>
      </c>
      <c r="AS861" s="79" t="s">
        <v>2</v>
      </c>
      <c r="AT861" s="79" t="str">
        <f t="shared" si="650"/>
        <v>O</v>
      </c>
      <c r="AU861" s="79" t="str">
        <f t="shared" si="651"/>
        <v>O</v>
      </c>
      <c r="AV861" s="79" t="str">
        <f t="shared" si="652"/>
        <v/>
      </c>
    </row>
    <row r="862" spans="1:48" s="37" customFormat="1" ht="12" x14ac:dyDescent="0.3">
      <c r="A862" s="74" t="s">
        <v>1871</v>
      </c>
      <c r="B862" s="75" t="s">
        <v>1872</v>
      </c>
      <c r="C862" s="85">
        <v>540</v>
      </c>
      <c r="D862" s="86">
        <v>99.6</v>
      </c>
      <c r="E862" s="87">
        <v>30</v>
      </c>
      <c r="F862" s="86">
        <v>80.3</v>
      </c>
      <c r="G862" s="17">
        <v>24</v>
      </c>
      <c r="H862" s="88">
        <v>56</v>
      </c>
      <c r="I862" s="89"/>
      <c r="J862" s="89"/>
      <c r="K862" s="89"/>
      <c r="L862" s="89"/>
      <c r="M862" s="90">
        <f t="shared" si="637"/>
        <v>0</v>
      </c>
      <c r="N862" s="4" t="str">
        <f t="shared" si="638"/>
        <v/>
      </c>
      <c r="O862" s="91">
        <f t="shared" si="639"/>
        <v>0</v>
      </c>
      <c r="P862" s="91">
        <f t="shared" si="640"/>
        <v>0</v>
      </c>
      <c r="Q862" s="79">
        <v>2</v>
      </c>
      <c r="R862" s="79">
        <v>2</v>
      </c>
      <c r="S862" s="79" t="s">
        <v>72</v>
      </c>
      <c r="T862" s="5" t="s">
        <v>348</v>
      </c>
      <c r="U862" s="9"/>
      <c r="W862" s="86">
        <f t="shared" ref="W862:X877" si="653">D862</f>
        <v>99.6</v>
      </c>
      <c r="X862" s="87">
        <f t="shared" si="653"/>
        <v>30</v>
      </c>
      <c r="Y862" s="92">
        <f t="shared" ref="Y862:Z877" si="654">H862</f>
        <v>56</v>
      </c>
      <c r="Z862" s="90">
        <f t="shared" si="654"/>
        <v>0</v>
      </c>
      <c r="AA862" s="90">
        <f t="shared" si="641"/>
        <v>0</v>
      </c>
      <c r="AB862" s="90">
        <f t="shared" si="636"/>
        <v>0</v>
      </c>
      <c r="AC862" s="4" t="str">
        <f t="shared" si="636"/>
        <v/>
      </c>
      <c r="AD862" s="91">
        <f t="shared" si="636"/>
        <v>0</v>
      </c>
      <c r="AE862" s="79" t="str">
        <f t="shared" si="642"/>
        <v>계</v>
      </c>
      <c r="AF862" s="79" t="str">
        <f t="shared" si="643"/>
        <v>2/2</v>
      </c>
      <c r="AH862" s="20" t="str">
        <f t="shared" si="632"/>
        <v>정자동 아이파크분당1</v>
      </c>
      <c r="AI862" s="87">
        <f t="shared" si="633"/>
        <v>30</v>
      </c>
      <c r="AJ862" s="79" t="str">
        <f t="shared" si="644"/>
        <v>A-</v>
      </c>
      <c r="AK862" s="79" t="s">
        <v>13</v>
      </c>
      <c r="AL862" s="79" t="s">
        <v>62</v>
      </c>
      <c r="AM862" s="79" t="s">
        <v>63</v>
      </c>
      <c r="AN862" s="79" t="str">
        <f t="shared" si="645"/>
        <v>C</v>
      </c>
      <c r="AO862" s="79" t="str">
        <f t="shared" si="646"/>
        <v/>
      </c>
      <c r="AP862" s="79" t="str">
        <f t="shared" si="647"/>
        <v/>
      </c>
      <c r="AQ862" s="79" t="str">
        <f t="shared" si="648"/>
        <v>O</v>
      </c>
      <c r="AR862" s="79" t="str">
        <f t="shared" si="649"/>
        <v>O</v>
      </c>
      <c r="AS862" s="79" t="s">
        <v>2</v>
      </c>
      <c r="AT862" s="79" t="str">
        <f t="shared" si="650"/>
        <v>O</v>
      </c>
      <c r="AU862" s="79" t="str">
        <f t="shared" si="651"/>
        <v>O</v>
      </c>
      <c r="AV862" s="79" t="str">
        <f t="shared" si="652"/>
        <v/>
      </c>
    </row>
    <row r="863" spans="1:48" s="37" customFormat="1" ht="12" x14ac:dyDescent="0.3">
      <c r="A863" s="74" t="s">
        <v>2314</v>
      </c>
      <c r="B863" s="75" t="s">
        <v>2315</v>
      </c>
      <c r="C863" s="85">
        <v>540</v>
      </c>
      <c r="D863" s="86">
        <v>100.2</v>
      </c>
      <c r="E863" s="87">
        <v>30</v>
      </c>
      <c r="F863" s="86">
        <v>80.8</v>
      </c>
      <c r="G863" s="17">
        <v>24</v>
      </c>
      <c r="H863" s="88">
        <v>56</v>
      </c>
      <c r="I863" s="89"/>
      <c r="J863" s="89"/>
      <c r="K863" s="89"/>
      <c r="L863" s="89"/>
      <c r="M863" s="90">
        <f t="shared" si="637"/>
        <v>0</v>
      </c>
      <c r="N863" s="4" t="str">
        <f t="shared" si="638"/>
        <v/>
      </c>
      <c r="O863" s="91">
        <f t="shared" si="639"/>
        <v>0</v>
      </c>
      <c r="P863" s="91">
        <f t="shared" si="640"/>
        <v>0</v>
      </c>
      <c r="Q863" s="79">
        <v>2</v>
      </c>
      <c r="R863" s="79">
        <v>2</v>
      </c>
      <c r="S863" s="79" t="s">
        <v>72</v>
      </c>
      <c r="T863" s="5" t="s">
        <v>349</v>
      </c>
      <c r="U863" s="9"/>
      <c r="W863" s="86">
        <f t="shared" si="653"/>
        <v>100.2</v>
      </c>
      <c r="X863" s="87">
        <f t="shared" si="653"/>
        <v>30</v>
      </c>
      <c r="Y863" s="92">
        <f t="shared" si="654"/>
        <v>56</v>
      </c>
      <c r="Z863" s="90">
        <f t="shared" si="654"/>
        <v>0</v>
      </c>
      <c r="AA863" s="90">
        <f t="shared" si="641"/>
        <v>0</v>
      </c>
      <c r="AB863" s="90">
        <f t="shared" si="636"/>
        <v>0</v>
      </c>
      <c r="AC863" s="4" t="str">
        <f t="shared" si="636"/>
        <v/>
      </c>
      <c r="AD863" s="91">
        <f t="shared" si="636"/>
        <v>0</v>
      </c>
      <c r="AE863" s="79" t="str">
        <f t="shared" si="642"/>
        <v>계</v>
      </c>
      <c r="AF863" s="79" t="str">
        <f t="shared" si="643"/>
        <v>2/2</v>
      </c>
      <c r="AH863" s="20" t="str">
        <f t="shared" si="632"/>
        <v>정자동 아이파크분당1</v>
      </c>
      <c r="AI863" s="87">
        <f t="shared" si="633"/>
        <v>30</v>
      </c>
      <c r="AJ863" s="79" t="str">
        <f t="shared" si="644"/>
        <v>A-</v>
      </c>
      <c r="AK863" s="79" t="s">
        <v>13</v>
      </c>
      <c r="AL863" s="79" t="s">
        <v>62</v>
      </c>
      <c r="AM863" s="79" t="s">
        <v>63</v>
      </c>
      <c r="AN863" s="79" t="str">
        <f t="shared" si="645"/>
        <v>C</v>
      </c>
      <c r="AO863" s="79" t="str">
        <f t="shared" si="646"/>
        <v/>
      </c>
      <c r="AP863" s="79" t="str">
        <f t="shared" si="647"/>
        <v/>
      </c>
      <c r="AQ863" s="79" t="str">
        <f t="shared" si="648"/>
        <v>O</v>
      </c>
      <c r="AR863" s="79" t="str">
        <f t="shared" si="649"/>
        <v>O</v>
      </c>
      <c r="AS863" s="79" t="s">
        <v>2</v>
      </c>
      <c r="AT863" s="79" t="str">
        <f t="shared" si="650"/>
        <v>O</v>
      </c>
      <c r="AU863" s="79" t="str">
        <f t="shared" si="651"/>
        <v>O</v>
      </c>
      <c r="AV863" s="79" t="str">
        <f t="shared" si="652"/>
        <v/>
      </c>
    </row>
    <row r="864" spans="1:48" s="37" customFormat="1" ht="12" x14ac:dyDescent="0.3">
      <c r="A864" s="74" t="s">
        <v>1871</v>
      </c>
      <c r="B864" s="75" t="s">
        <v>1872</v>
      </c>
      <c r="C864" s="85">
        <v>540</v>
      </c>
      <c r="D864" s="86">
        <v>181.2</v>
      </c>
      <c r="E864" s="87">
        <v>55</v>
      </c>
      <c r="F864" s="86">
        <v>146.1</v>
      </c>
      <c r="G864" s="17">
        <v>44</v>
      </c>
      <c r="H864" s="88">
        <v>58</v>
      </c>
      <c r="I864" s="89"/>
      <c r="J864" s="89"/>
      <c r="K864" s="89"/>
      <c r="L864" s="89"/>
      <c r="M864" s="90">
        <f t="shared" si="637"/>
        <v>0</v>
      </c>
      <c r="N864" s="4" t="str">
        <f t="shared" si="638"/>
        <v/>
      </c>
      <c r="O864" s="91">
        <f t="shared" si="639"/>
        <v>0</v>
      </c>
      <c r="P864" s="91">
        <f t="shared" si="640"/>
        <v>0</v>
      </c>
      <c r="Q864" s="79">
        <v>3</v>
      </c>
      <c r="R864" s="79">
        <v>2</v>
      </c>
      <c r="S864" s="79" t="s">
        <v>72</v>
      </c>
      <c r="T864" s="5">
        <v>181</v>
      </c>
      <c r="U864" s="9"/>
      <c r="W864" s="86">
        <f t="shared" si="653"/>
        <v>181.2</v>
      </c>
      <c r="X864" s="87">
        <f t="shared" si="653"/>
        <v>55</v>
      </c>
      <c r="Y864" s="92">
        <f t="shared" si="654"/>
        <v>58</v>
      </c>
      <c r="Z864" s="90">
        <f t="shared" si="654"/>
        <v>0</v>
      </c>
      <c r="AA864" s="90">
        <f t="shared" si="641"/>
        <v>0</v>
      </c>
      <c r="AB864" s="90">
        <f t="shared" si="636"/>
        <v>0</v>
      </c>
      <c r="AC864" s="4" t="str">
        <f t="shared" si="636"/>
        <v/>
      </c>
      <c r="AD864" s="91">
        <f t="shared" si="636"/>
        <v>0</v>
      </c>
      <c r="AE864" s="79" t="str">
        <f t="shared" si="642"/>
        <v>계</v>
      </c>
      <c r="AF864" s="79" t="str">
        <f t="shared" si="643"/>
        <v>3/2</v>
      </c>
      <c r="AH864" s="20" t="str">
        <f t="shared" si="632"/>
        <v>정자동 아이파크분당1</v>
      </c>
      <c r="AI864" s="87">
        <f t="shared" si="633"/>
        <v>55</v>
      </c>
      <c r="AJ864" s="79" t="str">
        <f t="shared" si="644"/>
        <v>A-</v>
      </c>
      <c r="AK864" s="79" t="s">
        <v>13</v>
      </c>
      <c r="AL864" s="79" t="s">
        <v>62</v>
      </c>
      <c r="AM864" s="79" t="s">
        <v>63</v>
      </c>
      <c r="AN864" s="79" t="str">
        <f t="shared" si="645"/>
        <v>C</v>
      </c>
      <c r="AO864" s="79" t="str">
        <f t="shared" si="646"/>
        <v/>
      </c>
      <c r="AP864" s="79" t="str">
        <f t="shared" si="647"/>
        <v/>
      </c>
      <c r="AQ864" s="79" t="str">
        <f t="shared" si="648"/>
        <v>O</v>
      </c>
      <c r="AR864" s="79" t="str">
        <f t="shared" si="649"/>
        <v>O</v>
      </c>
      <c r="AS864" s="79" t="s">
        <v>2</v>
      </c>
      <c r="AT864" s="79" t="str">
        <f t="shared" si="650"/>
        <v>X</v>
      </c>
      <c r="AU864" s="79" t="str">
        <f t="shared" si="651"/>
        <v>O</v>
      </c>
      <c r="AV864" s="79" t="str">
        <f t="shared" si="652"/>
        <v/>
      </c>
    </row>
    <row r="865" spans="1:48" s="37" customFormat="1" ht="12" x14ac:dyDescent="0.3">
      <c r="A865" s="74" t="s">
        <v>1871</v>
      </c>
      <c r="B865" s="75" t="s">
        <v>1872</v>
      </c>
      <c r="C865" s="85">
        <v>540</v>
      </c>
      <c r="D865" s="86">
        <v>194.3</v>
      </c>
      <c r="E865" s="87">
        <v>59</v>
      </c>
      <c r="F865" s="86">
        <v>156.69999999999999</v>
      </c>
      <c r="G865" s="17">
        <v>47</v>
      </c>
      <c r="H865" s="88">
        <v>30</v>
      </c>
      <c r="I865" s="89"/>
      <c r="J865" s="89"/>
      <c r="K865" s="89"/>
      <c r="L865" s="89"/>
      <c r="M865" s="90">
        <f t="shared" si="637"/>
        <v>0</v>
      </c>
      <c r="N865" s="4" t="str">
        <f t="shared" si="638"/>
        <v/>
      </c>
      <c r="O865" s="91">
        <f t="shared" si="639"/>
        <v>0</v>
      </c>
      <c r="P865" s="91">
        <f t="shared" si="640"/>
        <v>0</v>
      </c>
      <c r="Q865" s="79">
        <v>4</v>
      </c>
      <c r="R865" s="79">
        <v>3</v>
      </c>
      <c r="S865" s="79" t="s">
        <v>72</v>
      </c>
      <c r="T865" s="5">
        <v>194</v>
      </c>
      <c r="U865" s="9"/>
      <c r="W865" s="86">
        <f t="shared" si="653"/>
        <v>194.3</v>
      </c>
      <c r="X865" s="87">
        <f t="shared" si="653"/>
        <v>59</v>
      </c>
      <c r="Y865" s="92">
        <f t="shared" si="654"/>
        <v>30</v>
      </c>
      <c r="Z865" s="90">
        <f t="shared" si="654"/>
        <v>0</v>
      </c>
      <c r="AA865" s="90">
        <f t="shared" si="641"/>
        <v>0</v>
      </c>
      <c r="AB865" s="90">
        <f t="shared" si="636"/>
        <v>0</v>
      </c>
      <c r="AC865" s="4" t="str">
        <f t="shared" si="636"/>
        <v/>
      </c>
      <c r="AD865" s="91">
        <f t="shared" si="636"/>
        <v>0</v>
      </c>
      <c r="AE865" s="79" t="str">
        <f t="shared" si="642"/>
        <v>계</v>
      </c>
      <c r="AF865" s="79" t="str">
        <f t="shared" si="643"/>
        <v>4/3</v>
      </c>
      <c r="AH865" s="20" t="str">
        <f t="shared" si="632"/>
        <v>정자동 아이파크분당1</v>
      </c>
      <c r="AI865" s="87">
        <f t="shared" si="633"/>
        <v>59</v>
      </c>
      <c r="AJ865" s="79" t="str">
        <f t="shared" si="644"/>
        <v>A-</v>
      </c>
      <c r="AK865" s="79" t="s">
        <v>13</v>
      </c>
      <c r="AL865" s="79" t="s">
        <v>62</v>
      </c>
      <c r="AM865" s="79" t="s">
        <v>63</v>
      </c>
      <c r="AN865" s="79" t="str">
        <f t="shared" si="645"/>
        <v>C</v>
      </c>
      <c r="AO865" s="79" t="str">
        <f t="shared" si="646"/>
        <v/>
      </c>
      <c r="AP865" s="79" t="str">
        <f t="shared" si="647"/>
        <v/>
      </c>
      <c r="AQ865" s="79" t="str">
        <f t="shared" si="648"/>
        <v>O</v>
      </c>
      <c r="AR865" s="79" t="str">
        <f t="shared" si="649"/>
        <v>O</v>
      </c>
      <c r="AS865" s="79" t="s">
        <v>2</v>
      </c>
      <c r="AT865" s="79" t="str">
        <f t="shared" si="650"/>
        <v>X</v>
      </c>
      <c r="AU865" s="79" t="str">
        <f t="shared" si="651"/>
        <v>O</v>
      </c>
      <c r="AV865" s="79" t="str">
        <f t="shared" si="652"/>
        <v/>
      </c>
    </row>
    <row r="866" spans="1:48" s="37" customFormat="1" ht="12" x14ac:dyDescent="0.3">
      <c r="A866" s="74" t="s">
        <v>1871</v>
      </c>
      <c r="B866" s="75" t="s">
        <v>1872</v>
      </c>
      <c r="C866" s="85">
        <v>540</v>
      </c>
      <c r="D866" s="86">
        <v>199.4</v>
      </c>
      <c r="E866" s="87">
        <v>60</v>
      </c>
      <c r="F866" s="86">
        <v>160.80000000000001</v>
      </c>
      <c r="G866" s="17">
        <v>49</v>
      </c>
      <c r="H866" s="88">
        <v>30</v>
      </c>
      <c r="I866" s="89"/>
      <c r="J866" s="89"/>
      <c r="K866" s="89"/>
      <c r="L866" s="89"/>
      <c r="M866" s="90">
        <f t="shared" si="637"/>
        <v>0</v>
      </c>
      <c r="N866" s="4" t="str">
        <f t="shared" si="638"/>
        <v/>
      </c>
      <c r="O866" s="91">
        <f t="shared" si="639"/>
        <v>0</v>
      </c>
      <c r="P866" s="91">
        <f t="shared" si="640"/>
        <v>0</v>
      </c>
      <c r="Q866" s="79">
        <v>4</v>
      </c>
      <c r="R866" s="79">
        <v>2</v>
      </c>
      <c r="S866" s="79" t="s">
        <v>72</v>
      </c>
      <c r="T866" s="5">
        <v>199</v>
      </c>
      <c r="U866" s="9"/>
      <c r="W866" s="86">
        <f t="shared" si="653"/>
        <v>199.4</v>
      </c>
      <c r="X866" s="87">
        <f t="shared" si="653"/>
        <v>60</v>
      </c>
      <c r="Y866" s="92">
        <f t="shared" si="654"/>
        <v>30</v>
      </c>
      <c r="Z866" s="90">
        <f t="shared" si="654"/>
        <v>0</v>
      </c>
      <c r="AA866" s="90">
        <f t="shared" si="641"/>
        <v>0</v>
      </c>
      <c r="AB866" s="90">
        <f t="shared" ref="AB866:AD881" si="655">M866</f>
        <v>0</v>
      </c>
      <c r="AC866" s="4" t="str">
        <f t="shared" si="655"/>
        <v/>
      </c>
      <c r="AD866" s="91">
        <f t="shared" si="655"/>
        <v>0</v>
      </c>
      <c r="AE866" s="79" t="str">
        <f t="shared" si="642"/>
        <v>계</v>
      </c>
      <c r="AF866" s="79" t="str">
        <f t="shared" si="643"/>
        <v>4/2</v>
      </c>
      <c r="AH866" s="20" t="str">
        <f t="shared" si="632"/>
        <v>정자동 아이파크분당1</v>
      </c>
      <c r="AI866" s="87">
        <f t="shared" si="633"/>
        <v>60</v>
      </c>
      <c r="AJ866" s="79" t="str">
        <f t="shared" si="644"/>
        <v>A-</v>
      </c>
      <c r="AK866" s="79" t="s">
        <v>13</v>
      </c>
      <c r="AL866" s="79" t="s">
        <v>62</v>
      </c>
      <c r="AM866" s="79" t="s">
        <v>63</v>
      </c>
      <c r="AN866" s="79" t="str">
        <f t="shared" si="645"/>
        <v>C</v>
      </c>
      <c r="AO866" s="79" t="str">
        <f t="shared" si="646"/>
        <v/>
      </c>
      <c r="AP866" s="79" t="str">
        <f t="shared" si="647"/>
        <v/>
      </c>
      <c r="AQ866" s="79" t="str">
        <f t="shared" si="648"/>
        <v>O</v>
      </c>
      <c r="AR866" s="79" t="str">
        <f t="shared" si="649"/>
        <v>O</v>
      </c>
      <c r="AS866" s="79" t="s">
        <v>2</v>
      </c>
      <c r="AT866" s="79" t="str">
        <f t="shared" si="650"/>
        <v>X</v>
      </c>
      <c r="AU866" s="79" t="str">
        <f t="shared" si="651"/>
        <v>O</v>
      </c>
      <c r="AV866" s="79" t="str">
        <f t="shared" si="652"/>
        <v/>
      </c>
    </row>
    <row r="867" spans="1:48" s="37" customFormat="1" ht="12" x14ac:dyDescent="0.3">
      <c r="A867" s="74" t="s">
        <v>1871</v>
      </c>
      <c r="B867" s="75" t="s">
        <v>1872</v>
      </c>
      <c r="C867" s="85">
        <v>540</v>
      </c>
      <c r="D867" s="86">
        <v>210.9</v>
      </c>
      <c r="E867" s="87">
        <v>64</v>
      </c>
      <c r="F867" s="86">
        <v>170.1</v>
      </c>
      <c r="G867" s="17">
        <v>51</v>
      </c>
      <c r="H867" s="88">
        <v>30</v>
      </c>
      <c r="I867" s="89"/>
      <c r="J867" s="89"/>
      <c r="K867" s="89"/>
      <c r="L867" s="89"/>
      <c r="M867" s="90">
        <f t="shared" si="637"/>
        <v>0</v>
      </c>
      <c r="N867" s="4" t="str">
        <f t="shared" si="638"/>
        <v/>
      </c>
      <c r="O867" s="91">
        <f t="shared" si="639"/>
        <v>0</v>
      </c>
      <c r="P867" s="91">
        <f t="shared" si="640"/>
        <v>0</v>
      </c>
      <c r="Q867" s="79">
        <v>4</v>
      </c>
      <c r="R867" s="79">
        <v>2</v>
      </c>
      <c r="S867" s="79" t="s">
        <v>72</v>
      </c>
      <c r="T867" s="5" t="s">
        <v>350</v>
      </c>
      <c r="U867" s="9"/>
      <c r="W867" s="86">
        <f t="shared" si="653"/>
        <v>210.9</v>
      </c>
      <c r="X867" s="87">
        <f t="shared" si="653"/>
        <v>64</v>
      </c>
      <c r="Y867" s="92">
        <f t="shared" si="654"/>
        <v>30</v>
      </c>
      <c r="Z867" s="90">
        <f t="shared" si="654"/>
        <v>0</v>
      </c>
      <c r="AA867" s="90">
        <f t="shared" si="641"/>
        <v>0</v>
      </c>
      <c r="AB867" s="90">
        <f t="shared" si="655"/>
        <v>0</v>
      </c>
      <c r="AC867" s="4" t="str">
        <f t="shared" si="655"/>
        <v/>
      </c>
      <c r="AD867" s="91">
        <f t="shared" si="655"/>
        <v>0</v>
      </c>
      <c r="AE867" s="79" t="str">
        <f t="shared" si="642"/>
        <v>계</v>
      </c>
      <c r="AF867" s="79" t="str">
        <f t="shared" si="643"/>
        <v>4/2</v>
      </c>
      <c r="AH867" s="20" t="str">
        <f t="shared" si="632"/>
        <v>정자동 아이파크분당1</v>
      </c>
      <c r="AI867" s="87">
        <f t="shared" si="633"/>
        <v>64</v>
      </c>
      <c r="AJ867" s="79" t="str">
        <f t="shared" si="644"/>
        <v>A-</v>
      </c>
      <c r="AK867" s="79" t="s">
        <v>13</v>
      </c>
      <c r="AL867" s="79" t="s">
        <v>62</v>
      </c>
      <c r="AM867" s="79" t="s">
        <v>63</v>
      </c>
      <c r="AN867" s="79" t="str">
        <f t="shared" si="645"/>
        <v>C</v>
      </c>
      <c r="AO867" s="79" t="str">
        <f t="shared" si="646"/>
        <v/>
      </c>
      <c r="AP867" s="79" t="str">
        <f t="shared" si="647"/>
        <v/>
      </c>
      <c r="AQ867" s="79" t="str">
        <f t="shared" si="648"/>
        <v>O</v>
      </c>
      <c r="AR867" s="79" t="str">
        <f t="shared" si="649"/>
        <v>O</v>
      </c>
      <c r="AS867" s="79" t="s">
        <v>2</v>
      </c>
      <c r="AT867" s="79" t="str">
        <f t="shared" si="650"/>
        <v>X</v>
      </c>
      <c r="AU867" s="79" t="str">
        <f t="shared" si="651"/>
        <v>O</v>
      </c>
      <c r="AV867" s="79" t="str">
        <f t="shared" si="652"/>
        <v/>
      </c>
    </row>
    <row r="868" spans="1:48" s="37" customFormat="1" ht="12" x14ac:dyDescent="0.3">
      <c r="A868" s="74" t="s">
        <v>1871</v>
      </c>
      <c r="B868" s="75" t="s">
        <v>1872</v>
      </c>
      <c r="C868" s="85">
        <v>540</v>
      </c>
      <c r="D868" s="86">
        <v>211.9</v>
      </c>
      <c r="E868" s="87">
        <v>64</v>
      </c>
      <c r="F868" s="86">
        <v>170.9</v>
      </c>
      <c r="G868" s="17">
        <v>52</v>
      </c>
      <c r="H868" s="88">
        <v>30</v>
      </c>
      <c r="I868" s="89"/>
      <c r="J868" s="89"/>
      <c r="K868" s="89"/>
      <c r="L868" s="89"/>
      <c r="M868" s="90">
        <f t="shared" si="637"/>
        <v>0</v>
      </c>
      <c r="N868" s="4" t="str">
        <f t="shared" si="638"/>
        <v/>
      </c>
      <c r="O868" s="91">
        <f t="shared" si="639"/>
        <v>0</v>
      </c>
      <c r="P868" s="91">
        <f t="shared" si="640"/>
        <v>0</v>
      </c>
      <c r="Q868" s="79">
        <v>4</v>
      </c>
      <c r="R868" s="79">
        <v>3</v>
      </c>
      <c r="S868" s="79" t="s">
        <v>72</v>
      </c>
      <c r="T868" s="5" t="s">
        <v>351</v>
      </c>
      <c r="U868" s="9"/>
      <c r="W868" s="86">
        <f t="shared" si="653"/>
        <v>211.9</v>
      </c>
      <c r="X868" s="87">
        <f t="shared" si="653"/>
        <v>64</v>
      </c>
      <c r="Y868" s="92">
        <f t="shared" si="654"/>
        <v>30</v>
      </c>
      <c r="Z868" s="90">
        <f t="shared" si="654"/>
        <v>0</v>
      </c>
      <c r="AA868" s="90">
        <f t="shared" si="641"/>
        <v>0</v>
      </c>
      <c r="AB868" s="90">
        <f t="shared" si="655"/>
        <v>0</v>
      </c>
      <c r="AC868" s="4" t="str">
        <f t="shared" si="655"/>
        <v/>
      </c>
      <c r="AD868" s="91">
        <f t="shared" si="655"/>
        <v>0</v>
      </c>
      <c r="AE868" s="79" t="str">
        <f t="shared" si="642"/>
        <v>계</v>
      </c>
      <c r="AF868" s="79" t="str">
        <f t="shared" si="643"/>
        <v>4/3</v>
      </c>
      <c r="AH868" s="20" t="str">
        <f t="shared" si="632"/>
        <v>정자동 아이파크분당1</v>
      </c>
      <c r="AI868" s="87">
        <f t="shared" si="633"/>
        <v>64</v>
      </c>
      <c r="AJ868" s="79" t="str">
        <f t="shared" si="644"/>
        <v>A-</v>
      </c>
      <c r="AK868" s="79" t="s">
        <v>13</v>
      </c>
      <c r="AL868" s="79" t="s">
        <v>62</v>
      </c>
      <c r="AM868" s="79" t="s">
        <v>63</v>
      </c>
      <c r="AN868" s="79" t="str">
        <f t="shared" si="645"/>
        <v>C</v>
      </c>
      <c r="AO868" s="79" t="str">
        <f t="shared" si="646"/>
        <v/>
      </c>
      <c r="AP868" s="79" t="str">
        <f t="shared" si="647"/>
        <v/>
      </c>
      <c r="AQ868" s="79" t="str">
        <f t="shared" si="648"/>
        <v>O</v>
      </c>
      <c r="AR868" s="79" t="str">
        <f t="shared" si="649"/>
        <v>O</v>
      </c>
      <c r="AS868" s="79" t="s">
        <v>2</v>
      </c>
      <c r="AT868" s="79" t="str">
        <f t="shared" si="650"/>
        <v>X</v>
      </c>
      <c r="AU868" s="79" t="str">
        <f t="shared" si="651"/>
        <v>O</v>
      </c>
      <c r="AV868" s="79" t="str">
        <f t="shared" si="652"/>
        <v/>
      </c>
    </row>
    <row r="869" spans="1:48" s="37" customFormat="1" ht="12" x14ac:dyDescent="0.3">
      <c r="A869" s="74" t="s">
        <v>1871</v>
      </c>
      <c r="B869" s="75" t="s">
        <v>1872</v>
      </c>
      <c r="C869" s="85">
        <v>540</v>
      </c>
      <c r="D869" s="86">
        <v>213</v>
      </c>
      <c r="E869" s="87">
        <v>64</v>
      </c>
      <c r="F869" s="86">
        <v>171.8</v>
      </c>
      <c r="G869" s="17">
        <v>52</v>
      </c>
      <c r="H869" s="88">
        <v>30</v>
      </c>
      <c r="I869" s="89"/>
      <c r="J869" s="89"/>
      <c r="K869" s="89"/>
      <c r="L869" s="89"/>
      <c r="M869" s="90">
        <f t="shared" si="637"/>
        <v>0</v>
      </c>
      <c r="N869" s="4" t="str">
        <f t="shared" si="638"/>
        <v/>
      </c>
      <c r="O869" s="91">
        <f t="shared" si="639"/>
        <v>0</v>
      </c>
      <c r="P869" s="91">
        <f t="shared" si="640"/>
        <v>0</v>
      </c>
      <c r="Q869" s="79">
        <v>4</v>
      </c>
      <c r="R869" s="79">
        <v>2</v>
      </c>
      <c r="S869" s="79" t="s">
        <v>72</v>
      </c>
      <c r="T869" s="5" t="s">
        <v>352</v>
      </c>
      <c r="U869" s="9"/>
      <c r="W869" s="86">
        <f t="shared" si="653"/>
        <v>213</v>
      </c>
      <c r="X869" s="87">
        <f t="shared" si="653"/>
        <v>64</v>
      </c>
      <c r="Y869" s="92">
        <f t="shared" si="654"/>
        <v>30</v>
      </c>
      <c r="Z869" s="90">
        <f t="shared" si="654"/>
        <v>0</v>
      </c>
      <c r="AA869" s="90">
        <f t="shared" si="641"/>
        <v>0</v>
      </c>
      <c r="AB869" s="90">
        <f t="shared" si="655"/>
        <v>0</v>
      </c>
      <c r="AC869" s="4" t="str">
        <f t="shared" si="655"/>
        <v/>
      </c>
      <c r="AD869" s="91">
        <f t="shared" si="655"/>
        <v>0</v>
      </c>
      <c r="AE869" s="79" t="str">
        <f t="shared" si="642"/>
        <v>계</v>
      </c>
      <c r="AF869" s="79" t="str">
        <f t="shared" si="643"/>
        <v>4/2</v>
      </c>
      <c r="AH869" s="20" t="str">
        <f t="shared" si="632"/>
        <v>정자동 아이파크분당1</v>
      </c>
      <c r="AI869" s="87">
        <f t="shared" si="633"/>
        <v>64</v>
      </c>
      <c r="AJ869" s="79" t="str">
        <f t="shared" si="644"/>
        <v>A-</v>
      </c>
      <c r="AK869" s="79" t="s">
        <v>13</v>
      </c>
      <c r="AL869" s="79" t="s">
        <v>62</v>
      </c>
      <c r="AM869" s="79" t="s">
        <v>63</v>
      </c>
      <c r="AN869" s="79" t="str">
        <f t="shared" si="645"/>
        <v>C</v>
      </c>
      <c r="AO869" s="79" t="str">
        <f t="shared" si="646"/>
        <v/>
      </c>
      <c r="AP869" s="79" t="str">
        <f t="shared" si="647"/>
        <v/>
      </c>
      <c r="AQ869" s="79" t="str">
        <f t="shared" si="648"/>
        <v>O</v>
      </c>
      <c r="AR869" s="79" t="str">
        <f t="shared" si="649"/>
        <v>O</v>
      </c>
      <c r="AS869" s="79" t="s">
        <v>2</v>
      </c>
      <c r="AT869" s="79" t="str">
        <f t="shared" si="650"/>
        <v>X</v>
      </c>
      <c r="AU869" s="79" t="str">
        <f t="shared" si="651"/>
        <v>O</v>
      </c>
      <c r="AV869" s="79" t="str">
        <f t="shared" si="652"/>
        <v/>
      </c>
    </row>
    <row r="870" spans="1:48" s="37" customFormat="1" ht="12" x14ac:dyDescent="0.3">
      <c r="A870" s="74" t="s">
        <v>1871</v>
      </c>
      <c r="B870" s="75" t="s">
        <v>1872</v>
      </c>
      <c r="C870" s="85">
        <v>540</v>
      </c>
      <c r="D870" s="86">
        <v>214.1</v>
      </c>
      <c r="E870" s="87">
        <v>65</v>
      </c>
      <c r="F870" s="86">
        <v>172.7</v>
      </c>
      <c r="G870" s="17">
        <v>52</v>
      </c>
      <c r="H870" s="88">
        <v>56</v>
      </c>
      <c r="I870" s="89"/>
      <c r="J870" s="89"/>
      <c r="K870" s="89"/>
      <c r="L870" s="89"/>
      <c r="M870" s="90">
        <f t="shared" si="637"/>
        <v>0</v>
      </c>
      <c r="N870" s="4" t="str">
        <f t="shared" si="638"/>
        <v/>
      </c>
      <c r="O870" s="91">
        <f t="shared" si="639"/>
        <v>0</v>
      </c>
      <c r="P870" s="91">
        <f t="shared" si="640"/>
        <v>0</v>
      </c>
      <c r="Q870" s="79">
        <v>4</v>
      </c>
      <c r="R870" s="79">
        <v>2</v>
      </c>
      <c r="S870" s="79" t="s">
        <v>72</v>
      </c>
      <c r="T870" s="5" t="s">
        <v>353</v>
      </c>
      <c r="U870" s="9"/>
      <c r="W870" s="86">
        <f t="shared" si="653"/>
        <v>214.1</v>
      </c>
      <c r="X870" s="87">
        <f t="shared" si="653"/>
        <v>65</v>
      </c>
      <c r="Y870" s="92">
        <f t="shared" si="654"/>
        <v>56</v>
      </c>
      <c r="Z870" s="90">
        <f t="shared" si="654"/>
        <v>0</v>
      </c>
      <c r="AA870" s="90">
        <f t="shared" si="641"/>
        <v>0</v>
      </c>
      <c r="AB870" s="90">
        <f t="shared" si="655"/>
        <v>0</v>
      </c>
      <c r="AC870" s="4" t="str">
        <f t="shared" si="655"/>
        <v/>
      </c>
      <c r="AD870" s="91">
        <f t="shared" si="655"/>
        <v>0</v>
      </c>
      <c r="AE870" s="79" t="str">
        <f t="shared" si="642"/>
        <v>계</v>
      </c>
      <c r="AF870" s="79" t="str">
        <f t="shared" si="643"/>
        <v>4/2</v>
      </c>
      <c r="AH870" s="20" t="str">
        <f t="shared" si="632"/>
        <v>정자동 아이파크분당1</v>
      </c>
      <c r="AI870" s="87">
        <f t="shared" si="633"/>
        <v>65</v>
      </c>
      <c r="AJ870" s="79" t="str">
        <f t="shared" si="644"/>
        <v>A-</v>
      </c>
      <c r="AK870" s="79" t="s">
        <v>13</v>
      </c>
      <c r="AL870" s="79" t="s">
        <v>62</v>
      </c>
      <c r="AM870" s="79" t="s">
        <v>63</v>
      </c>
      <c r="AN870" s="79" t="str">
        <f t="shared" si="645"/>
        <v>C</v>
      </c>
      <c r="AO870" s="79" t="str">
        <f t="shared" si="646"/>
        <v/>
      </c>
      <c r="AP870" s="79" t="str">
        <f t="shared" si="647"/>
        <v/>
      </c>
      <c r="AQ870" s="79" t="str">
        <f t="shared" si="648"/>
        <v>O</v>
      </c>
      <c r="AR870" s="79" t="str">
        <f t="shared" si="649"/>
        <v>O</v>
      </c>
      <c r="AS870" s="79" t="s">
        <v>2</v>
      </c>
      <c r="AT870" s="79" t="str">
        <f t="shared" si="650"/>
        <v>X</v>
      </c>
      <c r="AU870" s="79" t="str">
        <f t="shared" si="651"/>
        <v>O</v>
      </c>
      <c r="AV870" s="79" t="str">
        <f t="shared" si="652"/>
        <v/>
      </c>
    </row>
    <row r="871" spans="1:48" s="37" customFormat="1" ht="12" x14ac:dyDescent="0.3">
      <c r="A871" s="74" t="s">
        <v>1871</v>
      </c>
      <c r="B871" s="75" t="s">
        <v>1872</v>
      </c>
      <c r="C871" s="85">
        <v>540</v>
      </c>
      <c r="D871" s="86">
        <v>214.1</v>
      </c>
      <c r="E871" s="87">
        <v>65</v>
      </c>
      <c r="F871" s="86">
        <v>172.6</v>
      </c>
      <c r="G871" s="17">
        <v>52</v>
      </c>
      <c r="H871" s="88">
        <v>30</v>
      </c>
      <c r="I871" s="89"/>
      <c r="J871" s="89"/>
      <c r="K871" s="89"/>
      <c r="L871" s="89"/>
      <c r="M871" s="90">
        <f t="shared" si="637"/>
        <v>0</v>
      </c>
      <c r="N871" s="4" t="str">
        <f t="shared" si="638"/>
        <v/>
      </c>
      <c r="O871" s="91">
        <f t="shared" si="639"/>
        <v>0</v>
      </c>
      <c r="P871" s="91">
        <f t="shared" si="640"/>
        <v>0</v>
      </c>
      <c r="Q871" s="79">
        <v>4</v>
      </c>
      <c r="R871" s="79">
        <v>2</v>
      </c>
      <c r="S871" s="79" t="s">
        <v>72</v>
      </c>
      <c r="T871" s="5" t="s">
        <v>354</v>
      </c>
      <c r="U871" s="9"/>
      <c r="W871" s="86">
        <f t="shared" si="653"/>
        <v>214.1</v>
      </c>
      <c r="X871" s="87">
        <f t="shared" si="653"/>
        <v>65</v>
      </c>
      <c r="Y871" s="92">
        <f t="shared" si="654"/>
        <v>30</v>
      </c>
      <c r="Z871" s="90">
        <f t="shared" si="654"/>
        <v>0</v>
      </c>
      <c r="AA871" s="90">
        <f t="shared" si="641"/>
        <v>0</v>
      </c>
      <c r="AB871" s="90">
        <f t="shared" si="655"/>
        <v>0</v>
      </c>
      <c r="AC871" s="4" t="str">
        <f t="shared" si="655"/>
        <v/>
      </c>
      <c r="AD871" s="91">
        <f t="shared" si="655"/>
        <v>0</v>
      </c>
      <c r="AE871" s="79" t="str">
        <f t="shared" si="642"/>
        <v>계</v>
      </c>
      <c r="AF871" s="79" t="str">
        <f t="shared" si="643"/>
        <v>4/2</v>
      </c>
      <c r="AH871" s="20" t="str">
        <f t="shared" si="632"/>
        <v>정자동 아이파크분당1</v>
      </c>
      <c r="AI871" s="87">
        <f t="shared" si="633"/>
        <v>65</v>
      </c>
      <c r="AJ871" s="79" t="str">
        <f t="shared" si="644"/>
        <v>A-</v>
      </c>
      <c r="AK871" s="79" t="s">
        <v>13</v>
      </c>
      <c r="AL871" s="79" t="s">
        <v>62</v>
      </c>
      <c r="AM871" s="79" t="s">
        <v>63</v>
      </c>
      <c r="AN871" s="79" t="str">
        <f t="shared" si="645"/>
        <v>C</v>
      </c>
      <c r="AO871" s="79" t="str">
        <f t="shared" si="646"/>
        <v/>
      </c>
      <c r="AP871" s="79" t="str">
        <f t="shared" si="647"/>
        <v/>
      </c>
      <c r="AQ871" s="79" t="str">
        <f t="shared" si="648"/>
        <v>O</v>
      </c>
      <c r="AR871" s="79" t="str">
        <f t="shared" si="649"/>
        <v>O</v>
      </c>
      <c r="AS871" s="79" t="s">
        <v>2</v>
      </c>
      <c r="AT871" s="79" t="str">
        <f t="shared" si="650"/>
        <v>X</v>
      </c>
      <c r="AU871" s="79" t="str">
        <f t="shared" si="651"/>
        <v>O</v>
      </c>
      <c r="AV871" s="79" t="str">
        <f t="shared" si="652"/>
        <v/>
      </c>
    </row>
    <row r="872" spans="1:48" s="37" customFormat="1" ht="12" x14ac:dyDescent="0.3">
      <c r="A872" s="74" t="s">
        <v>1871</v>
      </c>
      <c r="B872" s="75" t="s">
        <v>1872</v>
      </c>
      <c r="C872" s="85">
        <v>540</v>
      </c>
      <c r="D872" s="86">
        <v>228.8</v>
      </c>
      <c r="E872" s="87">
        <v>69</v>
      </c>
      <c r="F872" s="86">
        <v>184.5</v>
      </c>
      <c r="G872" s="17">
        <v>56</v>
      </c>
      <c r="H872" s="88">
        <v>30</v>
      </c>
      <c r="I872" s="89"/>
      <c r="J872" s="89"/>
      <c r="K872" s="89"/>
      <c r="L872" s="89"/>
      <c r="M872" s="90">
        <f t="shared" si="637"/>
        <v>0</v>
      </c>
      <c r="N872" s="4" t="str">
        <f t="shared" si="638"/>
        <v/>
      </c>
      <c r="O872" s="91">
        <f t="shared" si="639"/>
        <v>0</v>
      </c>
      <c r="P872" s="91">
        <f t="shared" si="640"/>
        <v>0</v>
      </c>
      <c r="Q872" s="79">
        <v>4</v>
      </c>
      <c r="R872" s="79">
        <v>3</v>
      </c>
      <c r="S872" s="79" t="s">
        <v>72</v>
      </c>
      <c r="T872" s="5">
        <v>228</v>
      </c>
      <c r="U872" s="9"/>
      <c r="W872" s="86">
        <f t="shared" si="653"/>
        <v>228.8</v>
      </c>
      <c r="X872" s="87">
        <f t="shared" si="653"/>
        <v>69</v>
      </c>
      <c r="Y872" s="92">
        <f t="shared" si="654"/>
        <v>30</v>
      </c>
      <c r="Z872" s="90">
        <f t="shared" si="654"/>
        <v>0</v>
      </c>
      <c r="AA872" s="90">
        <f t="shared" si="641"/>
        <v>0</v>
      </c>
      <c r="AB872" s="90">
        <f t="shared" si="655"/>
        <v>0</v>
      </c>
      <c r="AC872" s="4" t="str">
        <f t="shared" si="655"/>
        <v/>
      </c>
      <c r="AD872" s="91">
        <f t="shared" si="655"/>
        <v>0</v>
      </c>
      <c r="AE872" s="79" t="str">
        <f t="shared" si="642"/>
        <v>계</v>
      </c>
      <c r="AF872" s="79" t="str">
        <f t="shared" si="643"/>
        <v>4/3</v>
      </c>
      <c r="AH872" s="20" t="str">
        <f t="shared" si="632"/>
        <v>정자동 아이파크분당1</v>
      </c>
      <c r="AI872" s="87">
        <f t="shared" si="633"/>
        <v>69</v>
      </c>
      <c r="AJ872" s="79" t="str">
        <f t="shared" si="644"/>
        <v>A-</v>
      </c>
      <c r="AK872" s="79" t="s">
        <v>13</v>
      </c>
      <c r="AL872" s="79" t="s">
        <v>62</v>
      </c>
      <c r="AM872" s="79" t="s">
        <v>63</v>
      </c>
      <c r="AN872" s="79" t="str">
        <f t="shared" si="645"/>
        <v>C</v>
      </c>
      <c r="AO872" s="79" t="str">
        <f t="shared" si="646"/>
        <v/>
      </c>
      <c r="AP872" s="79" t="str">
        <f t="shared" si="647"/>
        <v/>
      </c>
      <c r="AQ872" s="79" t="str">
        <f t="shared" si="648"/>
        <v>O</v>
      </c>
      <c r="AR872" s="79" t="str">
        <f t="shared" si="649"/>
        <v>O</v>
      </c>
      <c r="AS872" s="79" t="s">
        <v>2</v>
      </c>
      <c r="AT872" s="79" t="str">
        <f t="shared" si="650"/>
        <v>X</v>
      </c>
      <c r="AU872" s="79" t="str">
        <f t="shared" si="651"/>
        <v>O</v>
      </c>
      <c r="AV872" s="79" t="str">
        <f t="shared" si="652"/>
        <v/>
      </c>
    </row>
    <row r="873" spans="1:48" s="37" customFormat="1" ht="12" x14ac:dyDescent="0.3">
      <c r="A873" s="74" t="s">
        <v>1871</v>
      </c>
      <c r="B873" s="75" t="s">
        <v>1872</v>
      </c>
      <c r="C873" s="85">
        <v>540</v>
      </c>
      <c r="D873" s="86">
        <v>232.5</v>
      </c>
      <c r="E873" s="87">
        <v>70</v>
      </c>
      <c r="F873" s="86">
        <v>187.5</v>
      </c>
      <c r="G873" s="17">
        <v>57</v>
      </c>
      <c r="H873" s="88">
        <v>30</v>
      </c>
      <c r="I873" s="89"/>
      <c r="J873" s="89"/>
      <c r="K873" s="89"/>
      <c r="L873" s="89"/>
      <c r="M873" s="90">
        <f t="shared" si="637"/>
        <v>0</v>
      </c>
      <c r="N873" s="4" t="str">
        <f t="shared" si="638"/>
        <v/>
      </c>
      <c r="O873" s="91">
        <f t="shared" si="639"/>
        <v>0</v>
      </c>
      <c r="P873" s="91">
        <f t="shared" si="640"/>
        <v>0</v>
      </c>
      <c r="Q873" s="79">
        <v>4</v>
      </c>
      <c r="R873" s="79">
        <v>2</v>
      </c>
      <c r="S873" s="79" t="s">
        <v>72</v>
      </c>
      <c r="T873" s="5">
        <v>232</v>
      </c>
      <c r="U873" s="9"/>
      <c r="W873" s="86">
        <f t="shared" si="653"/>
        <v>232.5</v>
      </c>
      <c r="X873" s="87">
        <f t="shared" si="653"/>
        <v>70</v>
      </c>
      <c r="Y873" s="92">
        <f t="shared" si="654"/>
        <v>30</v>
      </c>
      <c r="Z873" s="90">
        <f t="shared" si="654"/>
        <v>0</v>
      </c>
      <c r="AA873" s="90">
        <f t="shared" si="641"/>
        <v>0</v>
      </c>
      <c r="AB873" s="90">
        <f t="shared" si="655"/>
        <v>0</v>
      </c>
      <c r="AC873" s="4" t="str">
        <f t="shared" si="655"/>
        <v/>
      </c>
      <c r="AD873" s="91">
        <f t="shared" si="655"/>
        <v>0</v>
      </c>
      <c r="AE873" s="79" t="str">
        <f t="shared" si="642"/>
        <v>계</v>
      </c>
      <c r="AF873" s="79" t="str">
        <f t="shared" si="643"/>
        <v>4/2</v>
      </c>
      <c r="AH873" s="20" t="str">
        <f t="shared" si="632"/>
        <v>정자동 아이파크분당1</v>
      </c>
      <c r="AI873" s="87">
        <f t="shared" si="633"/>
        <v>70</v>
      </c>
      <c r="AJ873" s="79" t="str">
        <f t="shared" si="644"/>
        <v>A-</v>
      </c>
      <c r="AK873" s="79" t="s">
        <v>13</v>
      </c>
      <c r="AL873" s="79" t="s">
        <v>62</v>
      </c>
      <c r="AM873" s="79" t="s">
        <v>63</v>
      </c>
      <c r="AN873" s="79" t="str">
        <f t="shared" si="645"/>
        <v>C</v>
      </c>
      <c r="AO873" s="79" t="str">
        <f t="shared" si="646"/>
        <v/>
      </c>
      <c r="AP873" s="79" t="str">
        <f t="shared" si="647"/>
        <v/>
      </c>
      <c r="AQ873" s="79" t="str">
        <f t="shared" si="648"/>
        <v>O</v>
      </c>
      <c r="AR873" s="79" t="str">
        <f t="shared" si="649"/>
        <v>O</v>
      </c>
      <c r="AS873" s="79" t="s">
        <v>2</v>
      </c>
      <c r="AT873" s="79" t="str">
        <f t="shared" si="650"/>
        <v>X</v>
      </c>
      <c r="AU873" s="79" t="str">
        <f t="shared" si="651"/>
        <v>O</v>
      </c>
      <c r="AV873" s="79" t="str">
        <f t="shared" si="652"/>
        <v/>
      </c>
    </row>
    <row r="874" spans="1:48" s="37" customFormat="1" ht="12" x14ac:dyDescent="0.3">
      <c r="A874" s="74" t="s">
        <v>1871</v>
      </c>
      <c r="B874" s="75" t="s">
        <v>1872</v>
      </c>
      <c r="C874" s="85">
        <v>540</v>
      </c>
      <c r="D874" s="86">
        <v>239.2</v>
      </c>
      <c r="E874" s="87">
        <v>72</v>
      </c>
      <c r="F874" s="86">
        <v>192.9</v>
      </c>
      <c r="G874" s="17">
        <v>58</v>
      </c>
      <c r="H874" s="88">
        <v>2</v>
      </c>
      <c r="I874" s="89"/>
      <c r="J874" s="89"/>
      <c r="K874" s="89"/>
      <c r="L874" s="89"/>
      <c r="M874" s="90">
        <f t="shared" si="637"/>
        <v>0</v>
      </c>
      <c r="N874" s="4" t="str">
        <f t="shared" si="638"/>
        <v/>
      </c>
      <c r="O874" s="91">
        <f t="shared" si="639"/>
        <v>0</v>
      </c>
      <c r="P874" s="91">
        <f t="shared" si="640"/>
        <v>0</v>
      </c>
      <c r="Q874" s="79">
        <v>5</v>
      </c>
      <c r="R874" s="79">
        <v>3</v>
      </c>
      <c r="S874" s="79" t="s">
        <v>72</v>
      </c>
      <c r="T874" s="5">
        <v>239</v>
      </c>
      <c r="U874" s="9"/>
      <c r="W874" s="86">
        <f t="shared" si="653"/>
        <v>239.2</v>
      </c>
      <c r="X874" s="87">
        <f t="shared" si="653"/>
        <v>72</v>
      </c>
      <c r="Y874" s="92">
        <f t="shared" si="654"/>
        <v>2</v>
      </c>
      <c r="Z874" s="90">
        <f t="shared" si="654"/>
        <v>0</v>
      </c>
      <c r="AA874" s="90">
        <f t="shared" si="641"/>
        <v>0</v>
      </c>
      <c r="AB874" s="90">
        <f t="shared" si="655"/>
        <v>0</v>
      </c>
      <c r="AC874" s="4" t="str">
        <f t="shared" si="655"/>
        <v/>
      </c>
      <c r="AD874" s="91">
        <f t="shared" si="655"/>
        <v>0</v>
      </c>
      <c r="AE874" s="79" t="str">
        <f t="shared" si="642"/>
        <v>계</v>
      </c>
      <c r="AF874" s="79" t="str">
        <f t="shared" si="643"/>
        <v>5/3</v>
      </c>
      <c r="AH874" s="20" t="str">
        <f t="shared" si="632"/>
        <v>정자동 아이파크분당1</v>
      </c>
      <c r="AI874" s="87">
        <f t="shared" si="633"/>
        <v>72</v>
      </c>
      <c r="AJ874" s="79" t="str">
        <f t="shared" si="644"/>
        <v>A-</v>
      </c>
      <c r="AK874" s="79" t="s">
        <v>13</v>
      </c>
      <c r="AL874" s="79" t="s">
        <v>62</v>
      </c>
      <c r="AM874" s="79" t="s">
        <v>63</v>
      </c>
      <c r="AN874" s="79" t="str">
        <f t="shared" si="645"/>
        <v>C</v>
      </c>
      <c r="AO874" s="79" t="str">
        <f t="shared" si="646"/>
        <v/>
      </c>
      <c r="AP874" s="79" t="str">
        <f t="shared" si="647"/>
        <v/>
      </c>
      <c r="AQ874" s="79" t="str">
        <f t="shared" si="648"/>
        <v>O</v>
      </c>
      <c r="AR874" s="79" t="str">
        <f t="shared" si="649"/>
        <v>O</v>
      </c>
      <c r="AS874" s="79" t="s">
        <v>2</v>
      </c>
      <c r="AT874" s="79" t="str">
        <f t="shared" si="650"/>
        <v>X</v>
      </c>
      <c r="AU874" s="79" t="str">
        <f t="shared" si="651"/>
        <v>O</v>
      </c>
      <c r="AV874" s="79" t="str">
        <f t="shared" si="652"/>
        <v/>
      </c>
    </row>
    <row r="875" spans="1:48" s="37" customFormat="1" ht="12" x14ac:dyDescent="0.3">
      <c r="A875" s="74" t="s">
        <v>1871</v>
      </c>
      <c r="B875" s="75" t="s">
        <v>1872</v>
      </c>
      <c r="C875" s="85">
        <v>540</v>
      </c>
      <c r="D875" s="86">
        <v>243.5</v>
      </c>
      <c r="E875" s="87">
        <v>74</v>
      </c>
      <c r="F875" s="86">
        <v>196.4</v>
      </c>
      <c r="G875" s="17">
        <v>59</v>
      </c>
      <c r="H875" s="88">
        <v>56</v>
      </c>
      <c r="I875" s="89"/>
      <c r="J875" s="89"/>
      <c r="K875" s="89"/>
      <c r="L875" s="89"/>
      <c r="M875" s="90">
        <f t="shared" si="637"/>
        <v>0</v>
      </c>
      <c r="N875" s="4" t="str">
        <f t="shared" si="638"/>
        <v/>
      </c>
      <c r="O875" s="91">
        <f t="shared" si="639"/>
        <v>0</v>
      </c>
      <c r="P875" s="91">
        <f t="shared" si="640"/>
        <v>0</v>
      </c>
      <c r="Q875" s="79">
        <v>5</v>
      </c>
      <c r="R875" s="79">
        <v>3</v>
      </c>
      <c r="S875" s="79" t="s">
        <v>72</v>
      </c>
      <c r="T875" s="5">
        <v>243</v>
      </c>
      <c r="U875" s="9"/>
      <c r="W875" s="86">
        <f t="shared" si="653"/>
        <v>243.5</v>
      </c>
      <c r="X875" s="87">
        <f t="shared" si="653"/>
        <v>74</v>
      </c>
      <c r="Y875" s="92">
        <f t="shared" si="654"/>
        <v>56</v>
      </c>
      <c r="Z875" s="90">
        <f t="shared" si="654"/>
        <v>0</v>
      </c>
      <c r="AA875" s="90">
        <f t="shared" si="641"/>
        <v>0</v>
      </c>
      <c r="AB875" s="90">
        <f t="shared" si="655"/>
        <v>0</v>
      </c>
      <c r="AC875" s="4" t="str">
        <f t="shared" si="655"/>
        <v/>
      </c>
      <c r="AD875" s="91">
        <f t="shared" si="655"/>
        <v>0</v>
      </c>
      <c r="AE875" s="79" t="str">
        <f t="shared" si="642"/>
        <v>계</v>
      </c>
      <c r="AF875" s="79" t="str">
        <f t="shared" si="643"/>
        <v>5/3</v>
      </c>
      <c r="AH875" s="20" t="str">
        <f t="shared" si="632"/>
        <v>정자동 아이파크분당1</v>
      </c>
      <c r="AI875" s="87">
        <f t="shared" si="633"/>
        <v>74</v>
      </c>
      <c r="AJ875" s="79" t="str">
        <f t="shared" si="644"/>
        <v>A-</v>
      </c>
      <c r="AK875" s="79" t="s">
        <v>13</v>
      </c>
      <c r="AL875" s="79" t="s">
        <v>62</v>
      </c>
      <c r="AM875" s="79" t="s">
        <v>63</v>
      </c>
      <c r="AN875" s="79" t="str">
        <f t="shared" si="645"/>
        <v>C</v>
      </c>
      <c r="AO875" s="79" t="str">
        <f t="shared" si="646"/>
        <v/>
      </c>
      <c r="AP875" s="79" t="str">
        <f t="shared" si="647"/>
        <v/>
      </c>
      <c r="AQ875" s="79" t="str">
        <f t="shared" si="648"/>
        <v>O</v>
      </c>
      <c r="AR875" s="79" t="str">
        <f t="shared" si="649"/>
        <v>O</v>
      </c>
      <c r="AS875" s="79" t="s">
        <v>2</v>
      </c>
      <c r="AT875" s="79" t="str">
        <f t="shared" si="650"/>
        <v>X</v>
      </c>
      <c r="AU875" s="79" t="str">
        <f t="shared" si="651"/>
        <v>O</v>
      </c>
      <c r="AV875" s="79" t="str">
        <f t="shared" si="652"/>
        <v/>
      </c>
    </row>
    <row r="876" spans="1:48" s="37" customFormat="1" ht="12" x14ac:dyDescent="0.3">
      <c r="A876" s="74" t="s">
        <v>1871</v>
      </c>
      <c r="B876" s="75" t="s">
        <v>2316</v>
      </c>
      <c r="C876" s="85">
        <v>540</v>
      </c>
      <c r="D876" s="86">
        <v>288.89999999999998</v>
      </c>
      <c r="E876" s="87">
        <v>87</v>
      </c>
      <c r="F876" s="86">
        <v>244.6</v>
      </c>
      <c r="G876" s="17">
        <v>74</v>
      </c>
      <c r="H876" s="88">
        <v>3</v>
      </c>
      <c r="I876" s="89"/>
      <c r="J876" s="89"/>
      <c r="K876" s="89"/>
      <c r="L876" s="89"/>
      <c r="M876" s="90">
        <f t="shared" si="637"/>
        <v>0</v>
      </c>
      <c r="N876" s="4" t="str">
        <f t="shared" si="638"/>
        <v/>
      </c>
      <c r="O876" s="91">
        <f t="shared" si="639"/>
        <v>0</v>
      </c>
      <c r="P876" s="91">
        <f t="shared" si="640"/>
        <v>0</v>
      </c>
      <c r="Q876" s="79">
        <v>5</v>
      </c>
      <c r="R876" s="79">
        <v>3</v>
      </c>
      <c r="S876" s="79" t="s">
        <v>72</v>
      </c>
      <c r="T876" s="5">
        <v>288</v>
      </c>
      <c r="U876" s="9"/>
      <c r="W876" s="86">
        <f t="shared" si="653"/>
        <v>288.89999999999998</v>
      </c>
      <c r="X876" s="87">
        <f t="shared" si="653"/>
        <v>87</v>
      </c>
      <c r="Y876" s="92">
        <f t="shared" si="654"/>
        <v>3</v>
      </c>
      <c r="Z876" s="90">
        <f t="shared" si="654"/>
        <v>0</v>
      </c>
      <c r="AA876" s="90">
        <f t="shared" si="641"/>
        <v>0</v>
      </c>
      <c r="AB876" s="90">
        <f t="shared" si="655"/>
        <v>0</v>
      </c>
      <c r="AC876" s="4" t="str">
        <f t="shared" si="655"/>
        <v/>
      </c>
      <c r="AD876" s="91">
        <f t="shared" si="655"/>
        <v>0</v>
      </c>
      <c r="AE876" s="79" t="str">
        <f t="shared" si="642"/>
        <v>계</v>
      </c>
      <c r="AF876" s="79" t="str">
        <f t="shared" si="643"/>
        <v>5/3</v>
      </c>
      <c r="AH876" s="20" t="str">
        <f t="shared" si="632"/>
        <v>정자동 아이파크분당1</v>
      </c>
      <c r="AI876" s="87">
        <f t="shared" si="633"/>
        <v>87</v>
      </c>
      <c r="AJ876" s="79" t="str">
        <f t="shared" si="644"/>
        <v>A-</v>
      </c>
      <c r="AK876" s="79" t="s">
        <v>13</v>
      </c>
      <c r="AL876" s="79" t="s">
        <v>62</v>
      </c>
      <c r="AM876" s="79" t="s">
        <v>63</v>
      </c>
      <c r="AN876" s="79" t="str">
        <f t="shared" si="645"/>
        <v>C</v>
      </c>
      <c r="AO876" s="79" t="str">
        <f t="shared" si="646"/>
        <v/>
      </c>
      <c r="AP876" s="79" t="str">
        <f t="shared" si="647"/>
        <v/>
      </c>
      <c r="AQ876" s="79" t="str">
        <f t="shared" si="648"/>
        <v>O</v>
      </c>
      <c r="AR876" s="79" t="str">
        <f t="shared" si="649"/>
        <v>O</v>
      </c>
      <c r="AS876" s="79" t="s">
        <v>2</v>
      </c>
      <c r="AT876" s="79" t="str">
        <f t="shared" si="650"/>
        <v>X</v>
      </c>
      <c r="AU876" s="79" t="str">
        <f t="shared" si="651"/>
        <v>O</v>
      </c>
      <c r="AV876" s="79" t="str">
        <f t="shared" si="652"/>
        <v/>
      </c>
    </row>
    <row r="877" spans="1:48" s="37" customFormat="1" ht="12" x14ac:dyDescent="0.3">
      <c r="A877" s="74" t="s">
        <v>1871</v>
      </c>
      <c r="B877" s="75" t="s">
        <v>1872</v>
      </c>
      <c r="C877" s="85">
        <v>540</v>
      </c>
      <c r="D877" s="86">
        <v>292.39999999999998</v>
      </c>
      <c r="E877" s="87">
        <v>88</v>
      </c>
      <c r="F877" s="86">
        <v>235.8</v>
      </c>
      <c r="G877" s="17">
        <v>71</v>
      </c>
      <c r="H877" s="88">
        <v>3</v>
      </c>
      <c r="I877" s="89"/>
      <c r="J877" s="89"/>
      <c r="K877" s="89"/>
      <c r="L877" s="89"/>
      <c r="M877" s="90">
        <f t="shared" si="637"/>
        <v>0</v>
      </c>
      <c r="N877" s="4" t="str">
        <f t="shared" si="638"/>
        <v/>
      </c>
      <c r="O877" s="91">
        <f t="shared" si="639"/>
        <v>0</v>
      </c>
      <c r="P877" s="91">
        <f t="shared" si="640"/>
        <v>0</v>
      </c>
      <c r="Q877" s="79">
        <v>5</v>
      </c>
      <c r="R877" s="79">
        <v>3</v>
      </c>
      <c r="S877" s="79" t="s">
        <v>72</v>
      </c>
      <c r="T877" s="5">
        <v>292</v>
      </c>
      <c r="U877" s="9"/>
      <c r="W877" s="86">
        <f t="shared" si="653"/>
        <v>292.39999999999998</v>
      </c>
      <c r="X877" s="87">
        <f t="shared" si="653"/>
        <v>88</v>
      </c>
      <c r="Y877" s="92">
        <f t="shared" si="654"/>
        <v>3</v>
      </c>
      <c r="Z877" s="90">
        <f t="shared" si="654"/>
        <v>0</v>
      </c>
      <c r="AA877" s="90">
        <f t="shared" si="641"/>
        <v>0</v>
      </c>
      <c r="AB877" s="90">
        <f t="shared" si="655"/>
        <v>0</v>
      </c>
      <c r="AC877" s="4" t="str">
        <f t="shared" si="655"/>
        <v/>
      </c>
      <c r="AD877" s="91">
        <f t="shared" si="655"/>
        <v>0</v>
      </c>
      <c r="AE877" s="79" t="str">
        <f t="shared" si="642"/>
        <v>계</v>
      </c>
      <c r="AF877" s="79" t="str">
        <f t="shared" si="643"/>
        <v>5/3</v>
      </c>
      <c r="AH877" s="20" t="str">
        <f t="shared" si="632"/>
        <v>정자동 아이파크분당1</v>
      </c>
      <c r="AI877" s="87">
        <f t="shared" si="633"/>
        <v>88</v>
      </c>
      <c r="AJ877" s="79" t="str">
        <f t="shared" si="644"/>
        <v>A-</v>
      </c>
      <c r="AK877" s="79" t="s">
        <v>13</v>
      </c>
      <c r="AL877" s="79" t="s">
        <v>62</v>
      </c>
      <c r="AM877" s="79" t="s">
        <v>63</v>
      </c>
      <c r="AN877" s="79" t="str">
        <f t="shared" si="645"/>
        <v>C</v>
      </c>
      <c r="AO877" s="79" t="str">
        <f t="shared" si="646"/>
        <v/>
      </c>
      <c r="AP877" s="79" t="str">
        <f t="shared" si="647"/>
        <v/>
      </c>
      <c r="AQ877" s="79" t="str">
        <f t="shared" si="648"/>
        <v>O</v>
      </c>
      <c r="AR877" s="79" t="str">
        <f t="shared" si="649"/>
        <v>O</v>
      </c>
      <c r="AS877" s="79" t="s">
        <v>2</v>
      </c>
      <c r="AT877" s="79" t="str">
        <f t="shared" si="650"/>
        <v>X</v>
      </c>
      <c r="AU877" s="79" t="str">
        <f t="shared" si="651"/>
        <v>O</v>
      </c>
      <c r="AV877" s="79" t="str">
        <f t="shared" si="652"/>
        <v/>
      </c>
    </row>
    <row r="878" spans="1:48" s="37" customFormat="1" ht="12" x14ac:dyDescent="0.3">
      <c r="A878" s="74" t="s">
        <v>1871</v>
      </c>
      <c r="B878" s="75" t="s">
        <v>1872</v>
      </c>
      <c r="C878" s="85">
        <v>540</v>
      </c>
      <c r="D878" s="86">
        <v>303.3</v>
      </c>
      <c r="E878" s="87">
        <v>92</v>
      </c>
      <c r="F878" s="86">
        <v>244.6</v>
      </c>
      <c r="G878" s="17">
        <v>74</v>
      </c>
      <c r="H878" s="88">
        <v>3</v>
      </c>
      <c r="I878" s="89"/>
      <c r="J878" s="89"/>
      <c r="K878" s="89"/>
      <c r="L878" s="89"/>
      <c r="M878" s="90">
        <f t="shared" si="637"/>
        <v>0</v>
      </c>
      <c r="N878" s="4" t="str">
        <f t="shared" si="638"/>
        <v/>
      </c>
      <c r="O878" s="91">
        <f t="shared" si="639"/>
        <v>0</v>
      </c>
      <c r="P878" s="91">
        <f t="shared" si="640"/>
        <v>0</v>
      </c>
      <c r="Q878" s="79">
        <v>5</v>
      </c>
      <c r="R878" s="79">
        <v>2</v>
      </c>
      <c r="S878" s="79" t="s">
        <v>72</v>
      </c>
      <c r="T878" s="5" t="s">
        <v>355</v>
      </c>
      <c r="U878" s="9"/>
      <c r="W878" s="86">
        <f t="shared" ref="W878:X893" si="656">D878</f>
        <v>303.3</v>
      </c>
      <c r="X878" s="87">
        <f t="shared" si="656"/>
        <v>92</v>
      </c>
      <c r="Y878" s="92">
        <f t="shared" ref="Y878:Z893" si="657">H878</f>
        <v>3</v>
      </c>
      <c r="Z878" s="90">
        <f t="shared" si="657"/>
        <v>0</v>
      </c>
      <c r="AA878" s="90">
        <f t="shared" si="641"/>
        <v>0</v>
      </c>
      <c r="AB878" s="90">
        <f t="shared" si="655"/>
        <v>0</v>
      </c>
      <c r="AC878" s="4" t="str">
        <f t="shared" si="655"/>
        <v/>
      </c>
      <c r="AD878" s="91">
        <f t="shared" si="655"/>
        <v>0</v>
      </c>
      <c r="AE878" s="79" t="str">
        <f t="shared" si="642"/>
        <v>계</v>
      </c>
      <c r="AF878" s="79" t="str">
        <f t="shared" si="643"/>
        <v>5/2</v>
      </c>
      <c r="AH878" s="20" t="str">
        <f t="shared" si="632"/>
        <v>정자동 아이파크분당1</v>
      </c>
      <c r="AI878" s="87">
        <f t="shared" si="633"/>
        <v>92</v>
      </c>
      <c r="AJ878" s="79" t="str">
        <f t="shared" si="644"/>
        <v>A-</v>
      </c>
      <c r="AK878" s="79" t="s">
        <v>13</v>
      </c>
      <c r="AL878" s="79" t="s">
        <v>62</v>
      </c>
      <c r="AM878" s="79" t="s">
        <v>63</v>
      </c>
      <c r="AN878" s="79" t="str">
        <f t="shared" si="645"/>
        <v>C</v>
      </c>
      <c r="AO878" s="79" t="str">
        <f t="shared" si="646"/>
        <v/>
      </c>
      <c r="AP878" s="79" t="str">
        <f t="shared" si="647"/>
        <v/>
      </c>
      <c r="AQ878" s="79" t="str">
        <f t="shared" si="648"/>
        <v>O</v>
      </c>
      <c r="AR878" s="79" t="str">
        <f t="shared" si="649"/>
        <v>O</v>
      </c>
      <c r="AS878" s="79" t="s">
        <v>2</v>
      </c>
      <c r="AT878" s="79" t="str">
        <f t="shared" si="650"/>
        <v>X</v>
      </c>
      <c r="AU878" s="79" t="str">
        <f t="shared" si="651"/>
        <v>O</v>
      </c>
      <c r="AV878" s="79" t="str">
        <f t="shared" si="652"/>
        <v/>
      </c>
    </row>
    <row r="879" spans="1:48" s="37" customFormat="1" ht="12" x14ac:dyDescent="0.3">
      <c r="A879" s="74" t="s">
        <v>1871</v>
      </c>
      <c r="B879" s="75" t="s">
        <v>1872</v>
      </c>
      <c r="C879" s="85">
        <v>540</v>
      </c>
      <c r="D879" s="86">
        <v>303.3</v>
      </c>
      <c r="E879" s="87">
        <v>92</v>
      </c>
      <c r="F879" s="86">
        <v>244.6</v>
      </c>
      <c r="G879" s="17">
        <v>74</v>
      </c>
      <c r="H879" s="88">
        <v>3</v>
      </c>
      <c r="I879" s="89"/>
      <c r="J879" s="89"/>
      <c r="K879" s="89"/>
      <c r="L879" s="89"/>
      <c r="M879" s="90">
        <f t="shared" si="637"/>
        <v>0</v>
      </c>
      <c r="N879" s="4" t="str">
        <f t="shared" si="638"/>
        <v/>
      </c>
      <c r="O879" s="91">
        <f t="shared" si="639"/>
        <v>0</v>
      </c>
      <c r="P879" s="91">
        <f t="shared" si="640"/>
        <v>0</v>
      </c>
      <c r="Q879" s="79">
        <v>5</v>
      </c>
      <c r="R879" s="79">
        <v>3</v>
      </c>
      <c r="S879" s="79" t="s">
        <v>72</v>
      </c>
      <c r="T879" s="5" t="s">
        <v>356</v>
      </c>
      <c r="U879" s="9"/>
      <c r="W879" s="86">
        <f t="shared" si="656"/>
        <v>303.3</v>
      </c>
      <c r="X879" s="87">
        <f t="shared" si="656"/>
        <v>92</v>
      </c>
      <c r="Y879" s="92">
        <f t="shared" si="657"/>
        <v>3</v>
      </c>
      <c r="Z879" s="90">
        <f t="shared" si="657"/>
        <v>0</v>
      </c>
      <c r="AA879" s="90">
        <f t="shared" si="641"/>
        <v>0</v>
      </c>
      <c r="AB879" s="90">
        <f t="shared" si="655"/>
        <v>0</v>
      </c>
      <c r="AC879" s="4" t="str">
        <f t="shared" si="655"/>
        <v/>
      </c>
      <c r="AD879" s="91">
        <f t="shared" si="655"/>
        <v>0</v>
      </c>
      <c r="AE879" s="79" t="str">
        <f t="shared" si="642"/>
        <v>계</v>
      </c>
      <c r="AF879" s="79" t="str">
        <f t="shared" si="643"/>
        <v>5/3</v>
      </c>
      <c r="AH879" s="20" t="str">
        <f t="shared" si="632"/>
        <v>정자동 아이파크분당1</v>
      </c>
      <c r="AI879" s="87">
        <f t="shared" si="633"/>
        <v>92</v>
      </c>
      <c r="AJ879" s="79" t="str">
        <f t="shared" si="644"/>
        <v>A-</v>
      </c>
      <c r="AK879" s="79" t="s">
        <v>13</v>
      </c>
      <c r="AL879" s="79" t="s">
        <v>62</v>
      </c>
      <c r="AM879" s="79" t="s">
        <v>63</v>
      </c>
      <c r="AN879" s="79" t="str">
        <f t="shared" si="645"/>
        <v>C</v>
      </c>
      <c r="AO879" s="79" t="str">
        <f t="shared" si="646"/>
        <v/>
      </c>
      <c r="AP879" s="79" t="str">
        <f t="shared" si="647"/>
        <v/>
      </c>
      <c r="AQ879" s="79" t="str">
        <f t="shared" si="648"/>
        <v>O</v>
      </c>
      <c r="AR879" s="79" t="str">
        <f t="shared" si="649"/>
        <v>O</v>
      </c>
      <c r="AS879" s="79" t="s">
        <v>2</v>
      </c>
      <c r="AT879" s="79" t="str">
        <f t="shared" si="650"/>
        <v>X</v>
      </c>
      <c r="AU879" s="79" t="str">
        <f t="shared" si="651"/>
        <v>O</v>
      </c>
      <c r="AV879" s="79" t="str">
        <f t="shared" si="652"/>
        <v/>
      </c>
    </row>
    <row r="880" spans="1:48" s="37" customFormat="1" ht="12" x14ac:dyDescent="0.3">
      <c r="A880" s="74" t="s">
        <v>1873</v>
      </c>
      <c r="B880" s="75" t="s">
        <v>1874</v>
      </c>
      <c r="C880" s="85">
        <v>259</v>
      </c>
      <c r="D880" s="86">
        <v>110.4</v>
      </c>
      <c r="E880" s="87">
        <v>33</v>
      </c>
      <c r="F880" s="86">
        <v>85</v>
      </c>
      <c r="G880" s="17">
        <v>26</v>
      </c>
      <c r="H880" s="88">
        <v>34</v>
      </c>
      <c r="I880" s="89"/>
      <c r="J880" s="89"/>
      <c r="K880" s="89"/>
      <c r="L880" s="89"/>
      <c r="M880" s="90">
        <f t="shared" si="637"/>
        <v>0</v>
      </c>
      <c r="N880" s="4" t="str">
        <f t="shared" si="638"/>
        <v/>
      </c>
      <c r="O880" s="91">
        <f t="shared" si="639"/>
        <v>0</v>
      </c>
      <c r="P880" s="91">
        <f t="shared" si="640"/>
        <v>0</v>
      </c>
      <c r="Q880" s="79">
        <v>3</v>
      </c>
      <c r="R880" s="79">
        <v>2</v>
      </c>
      <c r="S880" s="79" t="s">
        <v>72</v>
      </c>
      <c r="T880" s="5">
        <v>110</v>
      </c>
      <c r="U880" s="9"/>
      <c r="W880" s="86">
        <f t="shared" si="656"/>
        <v>110.4</v>
      </c>
      <c r="X880" s="87">
        <f t="shared" si="656"/>
        <v>33</v>
      </c>
      <c r="Y880" s="92">
        <f t="shared" si="657"/>
        <v>34</v>
      </c>
      <c r="Z880" s="90">
        <f t="shared" si="657"/>
        <v>0</v>
      </c>
      <c r="AA880" s="90">
        <f t="shared" si="641"/>
        <v>0</v>
      </c>
      <c r="AB880" s="90">
        <f t="shared" si="655"/>
        <v>0</v>
      </c>
      <c r="AC880" s="4" t="str">
        <f t="shared" si="655"/>
        <v/>
      </c>
      <c r="AD880" s="91">
        <f t="shared" si="655"/>
        <v>0</v>
      </c>
      <c r="AE880" s="79" t="str">
        <f t="shared" si="642"/>
        <v>계</v>
      </c>
      <c r="AF880" s="79" t="str">
        <f t="shared" si="643"/>
        <v>3/2</v>
      </c>
      <c r="AH880" s="20" t="str">
        <f t="shared" si="632"/>
        <v>정자동 삼성아데나루체</v>
      </c>
      <c r="AI880" s="87">
        <f t="shared" si="633"/>
        <v>33</v>
      </c>
      <c r="AJ880" s="79" t="str">
        <f t="shared" si="644"/>
        <v>A-</v>
      </c>
      <c r="AK880" s="79" t="s">
        <v>13</v>
      </c>
      <c r="AL880" s="79" t="s">
        <v>62</v>
      </c>
      <c r="AM880" s="79" t="s">
        <v>63</v>
      </c>
      <c r="AN880" s="79" t="str">
        <f t="shared" si="645"/>
        <v>C</v>
      </c>
      <c r="AO880" s="79" t="str">
        <f t="shared" si="646"/>
        <v/>
      </c>
      <c r="AP880" s="79" t="str">
        <f t="shared" si="647"/>
        <v/>
      </c>
      <c r="AQ880" s="79" t="str">
        <f t="shared" si="648"/>
        <v>O</v>
      </c>
      <c r="AR880" s="79" t="str">
        <f t="shared" si="649"/>
        <v>O</v>
      </c>
      <c r="AS880" s="79" t="s">
        <v>2</v>
      </c>
      <c r="AT880" s="79" t="str">
        <f t="shared" si="650"/>
        <v>O</v>
      </c>
      <c r="AU880" s="79" t="str">
        <f t="shared" si="651"/>
        <v>X</v>
      </c>
      <c r="AV880" s="79" t="str">
        <f t="shared" si="652"/>
        <v/>
      </c>
    </row>
    <row r="881" spans="1:48" s="37" customFormat="1" ht="12" x14ac:dyDescent="0.3">
      <c r="A881" s="74" t="s">
        <v>1873</v>
      </c>
      <c r="B881" s="75" t="s">
        <v>1874</v>
      </c>
      <c r="C881" s="85">
        <v>259</v>
      </c>
      <c r="D881" s="86">
        <v>158.69999999999999</v>
      </c>
      <c r="E881" s="87">
        <v>48</v>
      </c>
      <c r="F881" s="86">
        <v>128.19999999999999</v>
      </c>
      <c r="G881" s="17">
        <v>39</v>
      </c>
      <c r="H881" s="88">
        <v>56</v>
      </c>
      <c r="I881" s="89"/>
      <c r="J881" s="89"/>
      <c r="K881" s="89"/>
      <c r="L881" s="89"/>
      <c r="M881" s="90">
        <f t="shared" si="637"/>
        <v>0</v>
      </c>
      <c r="N881" s="4" t="str">
        <f t="shared" si="638"/>
        <v/>
      </c>
      <c r="O881" s="91">
        <f t="shared" si="639"/>
        <v>0</v>
      </c>
      <c r="P881" s="91">
        <f t="shared" si="640"/>
        <v>0</v>
      </c>
      <c r="Q881" s="79">
        <v>4</v>
      </c>
      <c r="R881" s="79">
        <v>2</v>
      </c>
      <c r="S881" s="79" t="s">
        <v>72</v>
      </c>
      <c r="T881" s="5" t="s">
        <v>357</v>
      </c>
      <c r="U881" s="9"/>
      <c r="W881" s="86">
        <f t="shared" si="656"/>
        <v>158.69999999999999</v>
      </c>
      <c r="X881" s="87">
        <f t="shared" si="656"/>
        <v>48</v>
      </c>
      <c r="Y881" s="92">
        <f t="shared" si="657"/>
        <v>56</v>
      </c>
      <c r="Z881" s="90">
        <f t="shared" si="657"/>
        <v>0</v>
      </c>
      <c r="AA881" s="90">
        <f t="shared" si="641"/>
        <v>0</v>
      </c>
      <c r="AB881" s="90">
        <f t="shared" si="655"/>
        <v>0</v>
      </c>
      <c r="AC881" s="4" t="str">
        <f t="shared" si="655"/>
        <v/>
      </c>
      <c r="AD881" s="91">
        <f t="shared" si="655"/>
        <v>0</v>
      </c>
      <c r="AE881" s="79" t="str">
        <f t="shared" si="642"/>
        <v>계</v>
      </c>
      <c r="AF881" s="79" t="str">
        <f t="shared" si="643"/>
        <v>4/2</v>
      </c>
      <c r="AH881" s="20" t="str">
        <f t="shared" si="632"/>
        <v>정자동 삼성아데나루체</v>
      </c>
      <c r="AI881" s="87">
        <f t="shared" si="633"/>
        <v>48</v>
      </c>
      <c r="AJ881" s="79" t="str">
        <f t="shared" si="644"/>
        <v>A-</v>
      </c>
      <c r="AK881" s="79" t="s">
        <v>13</v>
      </c>
      <c r="AL881" s="79" t="s">
        <v>62</v>
      </c>
      <c r="AM881" s="79" t="s">
        <v>63</v>
      </c>
      <c r="AN881" s="79" t="str">
        <f t="shared" si="645"/>
        <v>C</v>
      </c>
      <c r="AO881" s="79" t="str">
        <f t="shared" si="646"/>
        <v/>
      </c>
      <c r="AP881" s="79" t="str">
        <f t="shared" si="647"/>
        <v/>
      </c>
      <c r="AQ881" s="79" t="str">
        <f t="shared" si="648"/>
        <v>O</v>
      </c>
      <c r="AR881" s="79" t="str">
        <f t="shared" si="649"/>
        <v>O</v>
      </c>
      <c r="AS881" s="79" t="s">
        <v>2</v>
      </c>
      <c r="AT881" s="79" t="str">
        <f t="shared" si="650"/>
        <v>X</v>
      </c>
      <c r="AU881" s="79" t="str">
        <f t="shared" si="651"/>
        <v>X</v>
      </c>
      <c r="AV881" s="79" t="str">
        <f t="shared" si="652"/>
        <v/>
      </c>
    </row>
    <row r="882" spans="1:48" s="37" customFormat="1" ht="12" x14ac:dyDescent="0.3">
      <c r="A882" s="74" t="s">
        <v>1873</v>
      </c>
      <c r="B882" s="75" t="s">
        <v>1874</v>
      </c>
      <c r="C882" s="85">
        <v>259</v>
      </c>
      <c r="D882" s="86">
        <v>158.4</v>
      </c>
      <c r="E882" s="87">
        <v>48</v>
      </c>
      <c r="F882" s="86">
        <v>127.9</v>
      </c>
      <c r="G882" s="17">
        <v>39</v>
      </c>
      <c r="H882" s="88">
        <v>46</v>
      </c>
      <c r="I882" s="89"/>
      <c r="J882" s="89"/>
      <c r="K882" s="89"/>
      <c r="L882" s="89"/>
      <c r="M882" s="90">
        <f t="shared" si="637"/>
        <v>0</v>
      </c>
      <c r="N882" s="4" t="str">
        <f t="shared" si="638"/>
        <v/>
      </c>
      <c r="O882" s="91">
        <f t="shared" si="639"/>
        <v>0</v>
      </c>
      <c r="P882" s="91">
        <f t="shared" si="640"/>
        <v>0</v>
      </c>
      <c r="Q882" s="79">
        <v>4</v>
      </c>
      <c r="R882" s="79">
        <v>2</v>
      </c>
      <c r="S882" s="79" t="s">
        <v>72</v>
      </c>
      <c r="T882" s="5" t="s">
        <v>128</v>
      </c>
      <c r="U882" s="9"/>
      <c r="W882" s="86">
        <f t="shared" si="656"/>
        <v>158.4</v>
      </c>
      <c r="X882" s="87">
        <f t="shared" si="656"/>
        <v>48</v>
      </c>
      <c r="Y882" s="92">
        <f t="shared" si="657"/>
        <v>46</v>
      </c>
      <c r="Z882" s="90">
        <f t="shared" si="657"/>
        <v>0</v>
      </c>
      <c r="AA882" s="90">
        <f t="shared" si="641"/>
        <v>0</v>
      </c>
      <c r="AB882" s="90">
        <f t="shared" ref="AB882:AD897" si="658">M882</f>
        <v>0</v>
      </c>
      <c r="AC882" s="4" t="str">
        <f t="shared" si="658"/>
        <v/>
      </c>
      <c r="AD882" s="91">
        <f t="shared" si="658"/>
        <v>0</v>
      </c>
      <c r="AE882" s="79" t="str">
        <f t="shared" si="642"/>
        <v>계</v>
      </c>
      <c r="AF882" s="79" t="str">
        <f t="shared" si="643"/>
        <v>4/2</v>
      </c>
      <c r="AH882" s="20" t="str">
        <f t="shared" si="632"/>
        <v>정자동 삼성아데나루체</v>
      </c>
      <c r="AI882" s="87">
        <f t="shared" si="633"/>
        <v>48</v>
      </c>
      <c r="AJ882" s="79" t="str">
        <f t="shared" si="644"/>
        <v>A-</v>
      </c>
      <c r="AK882" s="79" t="s">
        <v>13</v>
      </c>
      <c r="AL882" s="79" t="s">
        <v>62</v>
      </c>
      <c r="AM882" s="79" t="s">
        <v>63</v>
      </c>
      <c r="AN882" s="79" t="str">
        <f t="shared" si="645"/>
        <v>C</v>
      </c>
      <c r="AO882" s="79" t="str">
        <f t="shared" si="646"/>
        <v/>
      </c>
      <c r="AP882" s="79" t="str">
        <f t="shared" si="647"/>
        <v/>
      </c>
      <c r="AQ882" s="79" t="str">
        <f t="shared" si="648"/>
        <v>O</v>
      </c>
      <c r="AR882" s="79" t="str">
        <f t="shared" si="649"/>
        <v>O</v>
      </c>
      <c r="AS882" s="79" t="s">
        <v>2</v>
      </c>
      <c r="AT882" s="79" t="str">
        <f t="shared" si="650"/>
        <v>X</v>
      </c>
      <c r="AU882" s="79" t="str">
        <f t="shared" si="651"/>
        <v>X</v>
      </c>
      <c r="AV882" s="79" t="str">
        <f t="shared" si="652"/>
        <v/>
      </c>
    </row>
    <row r="883" spans="1:48" s="37" customFormat="1" ht="12" x14ac:dyDescent="0.3">
      <c r="A883" s="74" t="s">
        <v>1873</v>
      </c>
      <c r="B883" s="75" t="s">
        <v>1874</v>
      </c>
      <c r="C883" s="85">
        <v>259</v>
      </c>
      <c r="D883" s="86">
        <v>158.30000000000001</v>
      </c>
      <c r="E883" s="87">
        <v>48</v>
      </c>
      <c r="F883" s="86">
        <v>127.8</v>
      </c>
      <c r="G883" s="17">
        <v>39</v>
      </c>
      <c r="H883" s="88">
        <v>42</v>
      </c>
      <c r="I883" s="89"/>
      <c r="J883" s="89"/>
      <c r="K883" s="89"/>
      <c r="L883" s="89"/>
      <c r="M883" s="90">
        <f t="shared" si="637"/>
        <v>0</v>
      </c>
      <c r="N883" s="4" t="str">
        <f t="shared" si="638"/>
        <v/>
      </c>
      <c r="O883" s="91">
        <f t="shared" si="639"/>
        <v>0</v>
      </c>
      <c r="P883" s="91">
        <f t="shared" si="640"/>
        <v>0</v>
      </c>
      <c r="Q883" s="79">
        <v>4</v>
      </c>
      <c r="R883" s="79">
        <v>2</v>
      </c>
      <c r="S883" s="79" t="s">
        <v>72</v>
      </c>
      <c r="T883" s="5" t="s">
        <v>90</v>
      </c>
      <c r="U883" s="9"/>
      <c r="W883" s="86">
        <f t="shared" si="656"/>
        <v>158.30000000000001</v>
      </c>
      <c r="X883" s="87">
        <f t="shared" si="656"/>
        <v>48</v>
      </c>
      <c r="Y883" s="92">
        <f t="shared" si="657"/>
        <v>42</v>
      </c>
      <c r="Z883" s="90">
        <f t="shared" si="657"/>
        <v>0</v>
      </c>
      <c r="AA883" s="90">
        <f t="shared" si="641"/>
        <v>0</v>
      </c>
      <c r="AB883" s="90">
        <f t="shared" si="658"/>
        <v>0</v>
      </c>
      <c r="AC883" s="4" t="str">
        <f t="shared" si="658"/>
        <v/>
      </c>
      <c r="AD883" s="91">
        <f t="shared" si="658"/>
        <v>0</v>
      </c>
      <c r="AE883" s="79" t="str">
        <f t="shared" si="642"/>
        <v>계</v>
      </c>
      <c r="AF883" s="79" t="str">
        <f t="shared" si="643"/>
        <v>4/2</v>
      </c>
      <c r="AH883" s="20" t="str">
        <f t="shared" si="632"/>
        <v>정자동 삼성아데나루체</v>
      </c>
      <c r="AI883" s="87">
        <f t="shared" si="633"/>
        <v>48</v>
      </c>
      <c r="AJ883" s="79" t="str">
        <f t="shared" si="644"/>
        <v>A-</v>
      </c>
      <c r="AK883" s="79" t="s">
        <v>13</v>
      </c>
      <c r="AL883" s="79" t="s">
        <v>62</v>
      </c>
      <c r="AM883" s="79" t="s">
        <v>63</v>
      </c>
      <c r="AN883" s="79" t="str">
        <f t="shared" si="645"/>
        <v>C</v>
      </c>
      <c r="AO883" s="79" t="str">
        <f t="shared" si="646"/>
        <v/>
      </c>
      <c r="AP883" s="79" t="str">
        <f t="shared" si="647"/>
        <v/>
      </c>
      <c r="AQ883" s="79" t="str">
        <f t="shared" si="648"/>
        <v>O</v>
      </c>
      <c r="AR883" s="79" t="str">
        <f t="shared" si="649"/>
        <v>O</v>
      </c>
      <c r="AS883" s="79" t="s">
        <v>2</v>
      </c>
      <c r="AT883" s="79" t="str">
        <f t="shared" si="650"/>
        <v>X</v>
      </c>
      <c r="AU883" s="79" t="str">
        <f t="shared" si="651"/>
        <v>X</v>
      </c>
      <c r="AV883" s="79" t="str">
        <f t="shared" si="652"/>
        <v/>
      </c>
    </row>
    <row r="884" spans="1:48" s="37" customFormat="1" ht="12" x14ac:dyDescent="0.3">
      <c r="A884" s="74" t="s">
        <v>1873</v>
      </c>
      <c r="B884" s="75" t="s">
        <v>1874</v>
      </c>
      <c r="C884" s="85">
        <v>259</v>
      </c>
      <c r="D884" s="86">
        <v>166.9</v>
      </c>
      <c r="E884" s="87">
        <v>50</v>
      </c>
      <c r="F884" s="86">
        <v>134.80000000000001</v>
      </c>
      <c r="G884" s="17">
        <v>41</v>
      </c>
      <c r="H884" s="88">
        <v>2</v>
      </c>
      <c r="I884" s="89"/>
      <c r="J884" s="89"/>
      <c r="K884" s="89"/>
      <c r="L884" s="89"/>
      <c r="M884" s="90">
        <f t="shared" si="637"/>
        <v>0</v>
      </c>
      <c r="N884" s="4" t="str">
        <f t="shared" si="638"/>
        <v/>
      </c>
      <c r="O884" s="91">
        <f t="shared" si="639"/>
        <v>0</v>
      </c>
      <c r="P884" s="91">
        <f t="shared" si="640"/>
        <v>0</v>
      </c>
      <c r="Q884" s="79">
        <v>4</v>
      </c>
      <c r="R884" s="79">
        <v>2</v>
      </c>
      <c r="S884" s="79" t="s">
        <v>72</v>
      </c>
      <c r="T884" s="5">
        <v>166</v>
      </c>
      <c r="U884" s="9"/>
      <c r="W884" s="86">
        <f t="shared" si="656"/>
        <v>166.9</v>
      </c>
      <c r="X884" s="87">
        <f t="shared" si="656"/>
        <v>50</v>
      </c>
      <c r="Y884" s="92">
        <f t="shared" si="657"/>
        <v>2</v>
      </c>
      <c r="Z884" s="90">
        <f t="shared" si="657"/>
        <v>0</v>
      </c>
      <c r="AA884" s="90">
        <f t="shared" si="641"/>
        <v>0</v>
      </c>
      <c r="AB884" s="90">
        <f t="shared" si="658"/>
        <v>0</v>
      </c>
      <c r="AC884" s="4" t="str">
        <f t="shared" si="658"/>
        <v/>
      </c>
      <c r="AD884" s="91">
        <f t="shared" si="658"/>
        <v>0</v>
      </c>
      <c r="AE884" s="79" t="str">
        <f t="shared" si="642"/>
        <v>계</v>
      </c>
      <c r="AF884" s="79" t="str">
        <f t="shared" si="643"/>
        <v>4/2</v>
      </c>
      <c r="AH884" s="20" t="str">
        <f t="shared" si="632"/>
        <v>정자동 삼성아데나루체</v>
      </c>
      <c r="AI884" s="87">
        <f t="shared" si="633"/>
        <v>50</v>
      </c>
      <c r="AJ884" s="79" t="str">
        <f t="shared" si="644"/>
        <v>A-</v>
      </c>
      <c r="AK884" s="79" t="s">
        <v>13</v>
      </c>
      <c r="AL884" s="79" t="s">
        <v>62</v>
      </c>
      <c r="AM884" s="79" t="s">
        <v>63</v>
      </c>
      <c r="AN884" s="79" t="str">
        <f t="shared" si="645"/>
        <v>C</v>
      </c>
      <c r="AO884" s="79" t="str">
        <f t="shared" si="646"/>
        <v/>
      </c>
      <c r="AP884" s="79" t="str">
        <f t="shared" si="647"/>
        <v/>
      </c>
      <c r="AQ884" s="79" t="str">
        <f t="shared" si="648"/>
        <v>O</v>
      </c>
      <c r="AR884" s="79" t="str">
        <f t="shared" si="649"/>
        <v>O</v>
      </c>
      <c r="AS884" s="79" t="s">
        <v>2</v>
      </c>
      <c r="AT884" s="79" t="str">
        <f t="shared" si="650"/>
        <v>X</v>
      </c>
      <c r="AU884" s="79" t="str">
        <f t="shared" si="651"/>
        <v>X</v>
      </c>
      <c r="AV884" s="79" t="str">
        <f t="shared" si="652"/>
        <v/>
      </c>
    </row>
    <row r="885" spans="1:48" s="37" customFormat="1" ht="12" x14ac:dyDescent="0.3">
      <c r="A885" s="74" t="s">
        <v>1873</v>
      </c>
      <c r="B885" s="75" t="s">
        <v>1874</v>
      </c>
      <c r="C885" s="85">
        <v>259</v>
      </c>
      <c r="D885" s="86">
        <v>178.2</v>
      </c>
      <c r="E885" s="87">
        <v>54</v>
      </c>
      <c r="F885" s="86">
        <v>143.69999999999999</v>
      </c>
      <c r="G885" s="17">
        <v>43</v>
      </c>
      <c r="H885" s="88">
        <v>16</v>
      </c>
      <c r="I885" s="89"/>
      <c r="J885" s="89"/>
      <c r="K885" s="89"/>
      <c r="L885" s="89"/>
      <c r="M885" s="90">
        <f t="shared" si="637"/>
        <v>0</v>
      </c>
      <c r="N885" s="4" t="str">
        <f t="shared" si="638"/>
        <v/>
      </c>
      <c r="O885" s="91">
        <f t="shared" si="639"/>
        <v>0</v>
      </c>
      <c r="P885" s="91">
        <f t="shared" si="640"/>
        <v>0</v>
      </c>
      <c r="Q885" s="79">
        <v>4</v>
      </c>
      <c r="R885" s="79">
        <v>2</v>
      </c>
      <c r="S885" s="79" t="s">
        <v>72</v>
      </c>
      <c r="T885" s="5">
        <v>178</v>
      </c>
      <c r="U885" s="9"/>
      <c r="W885" s="86">
        <f t="shared" si="656"/>
        <v>178.2</v>
      </c>
      <c r="X885" s="87">
        <f t="shared" si="656"/>
        <v>54</v>
      </c>
      <c r="Y885" s="92">
        <f t="shared" si="657"/>
        <v>16</v>
      </c>
      <c r="Z885" s="90">
        <f t="shared" si="657"/>
        <v>0</v>
      </c>
      <c r="AA885" s="90">
        <f t="shared" si="641"/>
        <v>0</v>
      </c>
      <c r="AB885" s="90">
        <f t="shared" si="658"/>
        <v>0</v>
      </c>
      <c r="AC885" s="4" t="str">
        <f t="shared" si="658"/>
        <v/>
      </c>
      <c r="AD885" s="91">
        <f t="shared" si="658"/>
        <v>0</v>
      </c>
      <c r="AE885" s="79" t="str">
        <f t="shared" si="642"/>
        <v>계</v>
      </c>
      <c r="AF885" s="79" t="str">
        <f t="shared" si="643"/>
        <v>4/2</v>
      </c>
      <c r="AH885" s="20" t="str">
        <f t="shared" si="632"/>
        <v>정자동 삼성아데나루체</v>
      </c>
      <c r="AI885" s="87">
        <f t="shared" si="633"/>
        <v>54</v>
      </c>
      <c r="AJ885" s="79" t="str">
        <f t="shared" si="644"/>
        <v>A-</v>
      </c>
      <c r="AK885" s="79" t="s">
        <v>13</v>
      </c>
      <c r="AL885" s="79" t="s">
        <v>62</v>
      </c>
      <c r="AM885" s="79" t="s">
        <v>63</v>
      </c>
      <c r="AN885" s="79" t="str">
        <f t="shared" si="645"/>
        <v>C</v>
      </c>
      <c r="AO885" s="79" t="str">
        <f t="shared" si="646"/>
        <v/>
      </c>
      <c r="AP885" s="79" t="str">
        <f t="shared" si="647"/>
        <v/>
      </c>
      <c r="AQ885" s="79" t="str">
        <f t="shared" si="648"/>
        <v>O</v>
      </c>
      <c r="AR885" s="79" t="str">
        <f t="shared" si="649"/>
        <v>O</v>
      </c>
      <c r="AS885" s="79" t="s">
        <v>2</v>
      </c>
      <c r="AT885" s="79" t="str">
        <f t="shared" si="650"/>
        <v>X</v>
      </c>
      <c r="AU885" s="79" t="str">
        <f t="shared" si="651"/>
        <v>X</v>
      </c>
      <c r="AV885" s="79" t="str">
        <f t="shared" si="652"/>
        <v/>
      </c>
    </row>
    <row r="886" spans="1:48" s="37" customFormat="1" ht="12" x14ac:dyDescent="0.3">
      <c r="A886" s="74" t="s">
        <v>1873</v>
      </c>
      <c r="B886" s="75" t="s">
        <v>1874</v>
      </c>
      <c r="C886" s="85">
        <v>259</v>
      </c>
      <c r="D886" s="86">
        <v>189.3</v>
      </c>
      <c r="E886" s="87">
        <v>57</v>
      </c>
      <c r="F886" s="86">
        <v>153.1</v>
      </c>
      <c r="G886" s="17">
        <v>46</v>
      </c>
      <c r="H886" s="88">
        <v>21</v>
      </c>
      <c r="I886" s="89"/>
      <c r="J886" s="89"/>
      <c r="K886" s="89"/>
      <c r="L886" s="89"/>
      <c r="M886" s="90">
        <f t="shared" si="637"/>
        <v>0</v>
      </c>
      <c r="N886" s="4" t="str">
        <f t="shared" si="638"/>
        <v/>
      </c>
      <c r="O886" s="91">
        <f t="shared" si="639"/>
        <v>0</v>
      </c>
      <c r="P886" s="91">
        <f t="shared" si="640"/>
        <v>0</v>
      </c>
      <c r="Q886" s="79">
        <v>4</v>
      </c>
      <c r="R886" s="79">
        <v>2</v>
      </c>
      <c r="S886" s="79" t="s">
        <v>72</v>
      </c>
      <c r="T886" s="5" t="s">
        <v>358</v>
      </c>
      <c r="U886" s="9"/>
      <c r="W886" s="86">
        <f t="shared" si="656"/>
        <v>189.3</v>
      </c>
      <c r="X886" s="87">
        <f t="shared" si="656"/>
        <v>57</v>
      </c>
      <c r="Y886" s="92">
        <f t="shared" si="657"/>
        <v>21</v>
      </c>
      <c r="Z886" s="90">
        <f t="shared" si="657"/>
        <v>0</v>
      </c>
      <c r="AA886" s="90">
        <f t="shared" si="641"/>
        <v>0</v>
      </c>
      <c r="AB886" s="90">
        <f t="shared" si="658"/>
        <v>0</v>
      </c>
      <c r="AC886" s="4" t="str">
        <f t="shared" si="658"/>
        <v/>
      </c>
      <c r="AD886" s="91">
        <f t="shared" si="658"/>
        <v>0</v>
      </c>
      <c r="AE886" s="79" t="str">
        <f t="shared" si="642"/>
        <v>계</v>
      </c>
      <c r="AF886" s="79" t="str">
        <f t="shared" si="643"/>
        <v>4/2</v>
      </c>
      <c r="AH886" s="20" t="str">
        <f t="shared" si="632"/>
        <v>정자동 삼성아데나루체</v>
      </c>
      <c r="AI886" s="87">
        <f t="shared" si="633"/>
        <v>57</v>
      </c>
      <c r="AJ886" s="79" t="str">
        <f t="shared" si="644"/>
        <v>A-</v>
      </c>
      <c r="AK886" s="79" t="s">
        <v>13</v>
      </c>
      <c r="AL886" s="79" t="s">
        <v>62</v>
      </c>
      <c r="AM886" s="79" t="s">
        <v>63</v>
      </c>
      <c r="AN886" s="79" t="str">
        <f t="shared" si="645"/>
        <v>C</v>
      </c>
      <c r="AO886" s="79" t="str">
        <f t="shared" si="646"/>
        <v/>
      </c>
      <c r="AP886" s="79" t="str">
        <f t="shared" si="647"/>
        <v/>
      </c>
      <c r="AQ886" s="79" t="str">
        <f t="shared" si="648"/>
        <v>O</v>
      </c>
      <c r="AR886" s="79" t="str">
        <f t="shared" si="649"/>
        <v>O</v>
      </c>
      <c r="AS886" s="79" t="s">
        <v>2</v>
      </c>
      <c r="AT886" s="79" t="str">
        <f t="shared" si="650"/>
        <v>X</v>
      </c>
      <c r="AU886" s="79" t="str">
        <f t="shared" si="651"/>
        <v>X</v>
      </c>
      <c r="AV886" s="79" t="str">
        <f t="shared" si="652"/>
        <v/>
      </c>
    </row>
    <row r="887" spans="1:48" s="37" customFormat="1" ht="12" x14ac:dyDescent="0.3">
      <c r="A887" s="74" t="s">
        <v>1873</v>
      </c>
      <c r="B887" s="75" t="s">
        <v>1874</v>
      </c>
      <c r="C887" s="85">
        <v>259</v>
      </c>
      <c r="D887" s="86">
        <v>189.1</v>
      </c>
      <c r="E887" s="87">
        <v>57</v>
      </c>
      <c r="F887" s="86">
        <v>153.30000000000001</v>
      </c>
      <c r="G887" s="17">
        <v>46</v>
      </c>
      <c r="H887" s="88">
        <v>21</v>
      </c>
      <c r="I887" s="89"/>
      <c r="J887" s="89"/>
      <c r="K887" s="89"/>
      <c r="L887" s="89"/>
      <c r="M887" s="90">
        <f t="shared" si="637"/>
        <v>0</v>
      </c>
      <c r="N887" s="4" t="str">
        <f t="shared" si="638"/>
        <v/>
      </c>
      <c r="O887" s="91">
        <f t="shared" si="639"/>
        <v>0</v>
      </c>
      <c r="P887" s="91">
        <f t="shared" si="640"/>
        <v>0</v>
      </c>
      <c r="Q887" s="79">
        <v>4</v>
      </c>
      <c r="R887" s="79">
        <v>2</v>
      </c>
      <c r="S887" s="79" t="s">
        <v>72</v>
      </c>
      <c r="T887" s="5" t="s">
        <v>233</v>
      </c>
      <c r="U887" s="9"/>
      <c r="W887" s="86">
        <f t="shared" si="656"/>
        <v>189.1</v>
      </c>
      <c r="X887" s="87">
        <f t="shared" si="656"/>
        <v>57</v>
      </c>
      <c r="Y887" s="92">
        <f t="shared" si="657"/>
        <v>21</v>
      </c>
      <c r="Z887" s="90">
        <f t="shared" si="657"/>
        <v>0</v>
      </c>
      <c r="AA887" s="90">
        <f t="shared" si="641"/>
        <v>0</v>
      </c>
      <c r="AB887" s="90">
        <f t="shared" si="658"/>
        <v>0</v>
      </c>
      <c r="AC887" s="4" t="str">
        <f t="shared" si="658"/>
        <v/>
      </c>
      <c r="AD887" s="91">
        <f t="shared" si="658"/>
        <v>0</v>
      </c>
      <c r="AE887" s="79" t="str">
        <f t="shared" si="642"/>
        <v>계</v>
      </c>
      <c r="AF887" s="79" t="str">
        <f t="shared" si="643"/>
        <v>4/2</v>
      </c>
      <c r="AH887" s="20" t="str">
        <f t="shared" si="632"/>
        <v>정자동 삼성아데나루체</v>
      </c>
      <c r="AI887" s="87">
        <f t="shared" si="633"/>
        <v>57</v>
      </c>
      <c r="AJ887" s="79" t="str">
        <f t="shared" si="644"/>
        <v>A-</v>
      </c>
      <c r="AK887" s="79" t="s">
        <v>13</v>
      </c>
      <c r="AL887" s="79" t="s">
        <v>62</v>
      </c>
      <c r="AM887" s="79" t="s">
        <v>63</v>
      </c>
      <c r="AN887" s="79" t="str">
        <f t="shared" si="645"/>
        <v>C</v>
      </c>
      <c r="AO887" s="79" t="str">
        <f t="shared" si="646"/>
        <v/>
      </c>
      <c r="AP887" s="79" t="str">
        <f t="shared" si="647"/>
        <v/>
      </c>
      <c r="AQ887" s="79" t="str">
        <f t="shared" si="648"/>
        <v>O</v>
      </c>
      <c r="AR887" s="79" t="str">
        <f t="shared" si="649"/>
        <v>O</v>
      </c>
      <c r="AS887" s="79" t="s">
        <v>2</v>
      </c>
      <c r="AT887" s="79" t="str">
        <f t="shared" si="650"/>
        <v>X</v>
      </c>
      <c r="AU887" s="79" t="str">
        <f t="shared" si="651"/>
        <v>X</v>
      </c>
      <c r="AV887" s="79" t="str">
        <f t="shared" si="652"/>
        <v/>
      </c>
    </row>
    <row r="888" spans="1:48" s="37" customFormat="1" ht="12" x14ac:dyDescent="0.3">
      <c r="A888" s="74" t="s">
        <v>1873</v>
      </c>
      <c r="B888" s="75" t="s">
        <v>1874</v>
      </c>
      <c r="C888" s="85">
        <v>259</v>
      </c>
      <c r="D888" s="86">
        <v>189.2</v>
      </c>
      <c r="E888" s="87">
        <v>57</v>
      </c>
      <c r="F888" s="86">
        <v>153.30000000000001</v>
      </c>
      <c r="G888" s="17">
        <v>46</v>
      </c>
      <c r="H888" s="88">
        <v>21</v>
      </c>
      <c r="I888" s="89"/>
      <c r="J888" s="89"/>
      <c r="K888" s="89"/>
      <c r="L888" s="89"/>
      <c r="M888" s="90">
        <f t="shared" si="637"/>
        <v>0</v>
      </c>
      <c r="N888" s="4" t="str">
        <f t="shared" si="638"/>
        <v/>
      </c>
      <c r="O888" s="91">
        <f t="shared" si="639"/>
        <v>0</v>
      </c>
      <c r="P888" s="91">
        <f t="shared" si="640"/>
        <v>0</v>
      </c>
      <c r="Q888" s="79">
        <v>4</v>
      </c>
      <c r="R888" s="79">
        <v>2</v>
      </c>
      <c r="S888" s="79" t="s">
        <v>72</v>
      </c>
      <c r="T888" s="5" t="s">
        <v>359</v>
      </c>
      <c r="U888" s="9"/>
      <c r="W888" s="86">
        <f t="shared" si="656"/>
        <v>189.2</v>
      </c>
      <c r="X888" s="87">
        <f t="shared" si="656"/>
        <v>57</v>
      </c>
      <c r="Y888" s="92">
        <f t="shared" si="657"/>
        <v>21</v>
      </c>
      <c r="Z888" s="90">
        <f t="shared" si="657"/>
        <v>0</v>
      </c>
      <c r="AA888" s="90">
        <f t="shared" si="641"/>
        <v>0</v>
      </c>
      <c r="AB888" s="90">
        <f t="shared" si="658"/>
        <v>0</v>
      </c>
      <c r="AC888" s="4" t="str">
        <f t="shared" si="658"/>
        <v/>
      </c>
      <c r="AD888" s="91">
        <f t="shared" si="658"/>
        <v>0</v>
      </c>
      <c r="AE888" s="79" t="str">
        <f t="shared" si="642"/>
        <v>계</v>
      </c>
      <c r="AF888" s="79" t="str">
        <f t="shared" si="643"/>
        <v>4/2</v>
      </c>
      <c r="AH888" s="20" t="str">
        <f t="shared" si="632"/>
        <v>정자동 삼성아데나루체</v>
      </c>
      <c r="AI888" s="87">
        <f t="shared" si="633"/>
        <v>57</v>
      </c>
      <c r="AJ888" s="79" t="str">
        <f t="shared" si="644"/>
        <v>A-</v>
      </c>
      <c r="AK888" s="79" t="s">
        <v>13</v>
      </c>
      <c r="AL888" s="79" t="s">
        <v>62</v>
      </c>
      <c r="AM888" s="79" t="s">
        <v>63</v>
      </c>
      <c r="AN888" s="79" t="str">
        <f t="shared" si="645"/>
        <v>C</v>
      </c>
      <c r="AO888" s="79" t="str">
        <f t="shared" si="646"/>
        <v/>
      </c>
      <c r="AP888" s="79" t="str">
        <f t="shared" si="647"/>
        <v/>
      </c>
      <c r="AQ888" s="79" t="str">
        <f t="shared" si="648"/>
        <v>O</v>
      </c>
      <c r="AR888" s="79" t="str">
        <f t="shared" si="649"/>
        <v>O</v>
      </c>
      <c r="AS888" s="79" t="s">
        <v>2</v>
      </c>
      <c r="AT888" s="79" t="str">
        <f t="shared" si="650"/>
        <v>X</v>
      </c>
      <c r="AU888" s="79" t="str">
        <f t="shared" si="651"/>
        <v>X</v>
      </c>
      <c r="AV888" s="79" t="str">
        <f t="shared" si="652"/>
        <v/>
      </c>
    </row>
    <row r="889" spans="1:48" s="37" customFormat="1" ht="12" x14ac:dyDescent="0.3">
      <c r="A889" s="74" t="s">
        <v>1876</v>
      </c>
      <c r="B889" s="75" t="s">
        <v>1875</v>
      </c>
      <c r="C889" s="85">
        <v>506</v>
      </c>
      <c r="D889" s="86">
        <v>81</v>
      </c>
      <c r="E889" s="87">
        <v>24</v>
      </c>
      <c r="F889" s="86">
        <v>59.9</v>
      </c>
      <c r="G889" s="17">
        <v>18</v>
      </c>
      <c r="H889" s="88">
        <v>28</v>
      </c>
      <c r="I889" s="89"/>
      <c r="J889" s="89"/>
      <c r="K889" s="89"/>
      <c r="L889" s="89"/>
      <c r="M889" s="90">
        <f t="shared" si="637"/>
        <v>0</v>
      </c>
      <c r="N889" s="4" t="str">
        <f t="shared" si="638"/>
        <v/>
      </c>
      <c r="O889" s="91">
        <f t="shared" si="639"/>
        <v>0</v>
      </c>
      <c r="P889" s="91">
        <f t="shared" si="640"/>
        <v>0</v>
      </c>
      <c r="Q889" s="79">
        <v>3</v>
      </c>
      <c r="R889" s="79">
        <v>2</v>
      </c>
      <c r="S889" s="79" t="s">
        <v>72</v>
      </c>
      <c r="T889" s="5" t="s">
        <v>70</v>
      </c>
      <c r="U889" s="9"/>
      <c r="W889" s="86">
        <f t="shared" si="656"/>
        <v>81</v>
      </c>
      <c r="X889" s="87">
        <f t="shared" si="656"/>
        <v>24</v>
      </c>
      <c r="Y889" s="92">
        <f t="shared" si="657"/>
        <v>28</v>
      </c>
      <c r="Z889" s="90">
        <f t="shared" si="657"/>
        <v>0</v>
      </c>
      <c r="AA889" s="90">
        <f t="shared" si="641"/>
        <v>0</v>
      </c>
      <c r="AB889" s="90">
        <f t="shared" si="658"/>
        <v>0</v>
      </c>
      <c r="AC889" s="4" t="str">
        <f t="shared" si="658"/>
        <v/>
      </c>
      <c r="AD889" s="91">
        <f t="shared" si="658"/>
        <v>0</v>
      </c>
      <c r="AE889" s="79" t="str">
        <f t="shared" si="642"/>
        <v>계</v>
      </c>
      <c r="AF889" s="79" t="str">
        <f t="shared" si="643"/>
        <v>3/2</v>
      </c>
      <c r="AH889" s="20" t="str">
        <f t="shared" si="632"/>
        <v>정자동 분당더샵파크리버</v>
      </c>
      <c r="AI889" s="87">
        <f t="shared" si="633"/>
        <v>24</v>
      </c>
      <c r="AJ889" s="79" t="str">
        <f t="shared" si="644"/>
        <v>A-</v>
      </c>
      <c r="AK889" s="79" t="s">
        <v>13</v>
      </c>
      <c r="AL889" s="79" t="s">
        <v>62</v>
      </c>
      <c r="AM889" s="79" t="s">
        <v>63</v>
      </c>
      <c r="AN889" s="79" t="str">
        <f t="shared" si="645"/>
        <v>C</v>
      </c>
      <c r="AO889" s="79" t="str">
        <f t="shared" si="646"/>
        <v/>
      </c>
      <c r="AP889" s="79" t="str">
        <f t="shared" si="647"/>
        <v/>
      </c>
      <c r="AQ889" s="79" t="str">
        <f t="shared" si="648"/>
        <v>O</v>
      </c>
      <c r="AR889" s="79" t="str">
        <f t="shared" si="649"/>
        <v>O</v>
      </c>
      <c r="AS889" s="79" t="s">
        <v>2</v>
      </c>
      <c r="AT889" s="79" t="str">
        <f t="shared" si="650"/>
        <v>O</v>
      </c>
      <c r="AU889" s="79" t="str">
        <f t="shared" si="651"/>
        <v>O</v>
      </c>
      <c r="AV889" s="79" t="str">
        <f t="shared" si="652"/>
        <v/>
      </c>
    </row>
    <row r="890" spans="1:48" s="37" customFormat="1" ht="12" x14ac:dyDescent="0.3">
      <c r="A890" s="74" t="s">
        <v>1876</v>
      </c>
      <c r="B890" s="75" t="s">
        <v>1875</v>
      </c>
      <c r="C890" s="85">
        <v>506</v>
      </c>
      <c r="D890" s="86">
        <v>81.2</v>
      </c>
      <c r="E890" s="87">
        <v>25</v>
      </c>
      <c r="F890" s="86">
        <v>59.9</v>
      </c>
      <c r="G890" s="17">
        <v>18</v>
      </c>
      <c r="H890" s="88">
        <v>60</v>
      </c>
      <c r="I890" s="89"/>
      <c r="J890" s="89"/>
      <c r="K890" s="89"/>
      <c r="L890" s="89"/>
      <c r="M890" s="90">
        <f t="shared" si="637"/>
        <v>0</v>
      </c>
      <c r="N890" s="4" t="str">
        <f t="shared" si="638"/>
        <v/>
      </c>
      <c r="O890" s="91">
        <f t="shared" si="639"/>
        <v>0</v>
      </c>
      <c r="P890" s="91">
        <f t="shared" si="640"/>
        <v>0</v>
      </c>
      <c r="Q890" s="79">
        <v>3</v>
      </c>
      <c r="R890" s="79">
        <v>2</v>
      </c>
      <c r="S890" s="79" t="s">
        <v>72</v>
      </c>
      <c r="T890" s="5" t="s">
        <v>200</v>
      </c>
      <c r="U890" s="9"/>
      <c r="W890" s="86">
        <f t="shared" si="656"/>
        <v>81.2</v>
      </c>
      <c r="X890" s="87">
        <f t="shared" si="656"/>
        <v>25</v>
      </c>
      <c r="Y890" s="92">
        <f t="shared" si="657"/>
        <v>60</v>
      </c>
      <c r="Z890" s="90">
        <f t="shared" si="657"/>
        <v>0</v>
      </c>
      <c r="AA890" s="90">
        <f t="shared" si="641"/>
        <v>0</v>
      </c>
      <c r="AB890" s="90">
        <f t="shared" si="658"/>
        <v>0</v>
      </c>
      <c r="AC890" s="4" t="str">
        <f t="shared" si="658"/>
        <v/>
      </c>
      <c r="AD890" s="91">
        <f t="shared" si="658"/>
        <v>0</v>
      </c>
      <c r="AE890" s="79" t="str">
        <f t="shared" si="642"/>
        <v>계</v>
      </c>
      <c r="AF890" s="79" t="str">
        <f t="shared" si="643"/>
        <v>3/2</v>
      </c>
      <c r="AH890" s="20" t="str">
        <f t="shared" si="632"/>
        <v>정자동 분당더샵파크리버</v>
      </c>
      <c r="AI890" s="87">
        <f t="shared" si="633"/>
        <v>25</v>
      </c>
      <c r="AJ890" s="79" t="str">
        <f t="shared" si="644"/>
        <v>A-</v>
      </c>
      <c r="AK890" s="79" t="s">
        <v>13</v>
      </c>
      <c r="AL890" s="79" t="s">
        <v>62</v>
      </c>
      <c r="AM890" s="79" t="s">
        <v>63</v>
      </c>
      <c r="AN890" s="79" t="str">
        <f t="shared" si="645"/>
        <v>C</v>
      </c>
      <c r="AO890" s="79" t="str">
        <f t="shared" si="646"/>
        <v/>
      </c>
      <c r="AP890" s="79" t="str">
        <f t="shared" si="647"/>
        <v/>
      </c>
      <c r="AQ890" s="79" t="str">
        <f t="shared" si="648"/>
        <v>O</v>
      </c>
      <c r="AR890" s="79" t="str">
        <f t="shared" si="649"/>
        <v>O</v>
      </c>
      <c r="AS890" s="79" t="s">
        <v>2</v>
      </c>
      <c r="AT890" s="79" t="str">
        <f t="shared" si="650"/>
        <v>O</v>
      </c>
      <c r="AU890" s="79" t="str">
        <f t="shared" si="651"/>
        <v>O</v>
      </c>
      <c r="AV890" s="79" t="str">
        <f t="shared" si="652"/>
        <v/>
      </c>
    </row>
    <row r="891" spans="1:48" s="37" customFormat="1" ht="12" x14ac:dyDescent="0.3">
      <c r="A891" s="74" t="s">
        <v>1876</v>
      </c>
      <c r="B891" s="75" t="s">
        <v>1875</v>
      </c>
      <c r="C891" s="85">
        <v>506</v>
      </c>
      <c r="D891" s="86">
        <v>101.3</v>
      </c>
      <c r="E891" s="87">
        <v>31</v>
      </c>
      <c r="F891" s="86">
        <v>75</v>
      </c>
      <c r="G891" s="17">
        <v>23</v>
      </c>
      <c r="H891" s="88">
        <v>29</v>
      </c>
      <c r="I891" s="89"/>
      <c r="J891" s="89"/>
      <c r="K891" s="89"/>
      <c r="L891" s="89"/>
      <c r="M891" s="90">
        <f t="shared" si="637"/>
        <v>0</v>
      </c>
      <c r="N891" s="4" t="str">
        <f t="shared" si="638"/>
        <v/>
      </c>
      <c r="O891" s="91">
        <f t="shared" si="639"/>
        <v>0</v>
      </c>
      <c r="P891" s="91">
        <f t="shared" si="640"/>
        <v>0</v>
      </c>
      <c r="Q891" s="79">
        <v>3</v>
      </c>
      <c r="R891" s="79">
        <v>2</v>
      </c>
      <c r="S891" s="79" t="s">
        <v>72</v>
      </c>
      <c r="T891" s="5" t="s">
        <v>360</v>
      </c>
      <c r="U891" s="9"/>
      <c r="W891" s="86">
        <f t="shared" si="656"/>
        <v>101.3</v>
      </c>
      <c r="X891" s="87">
        <f t="shared" si="656"/>
        <v>31</v>
      </c>
      <c r="Y891" s="92">
        <f t="shared" si="657"/>
        <v>29</v>
      </c>
      <c r="Z891" s="90">
        <f t="shared" si="657"/>
        <v>0</v>
      </c>
      <c r="AA891" s="90">
        <f t="shared" si="641"/>
        <v>0</v>
      </c>
      <c r="AB891" s="90">
        <f t="shared" si="658"/>
        <v>0</v>
      </c>
      <c r="AC891" s="4" t="str">
        <f t="shared" si="658"/>
        <v/>
      </c>
      <c r="AD891" s="91">
        <f t="shared" si="658"/>
        <v>0</v>
      </c>
      <c r="AE891" s="79" t="str">
        <f t="shared" si="642"/>
        <v>계</v>
      </c>
      <c r="AF891" s="79" t="str">
        <f t="shared" si="643"/>
        <v>3/2</v>
      </c>
      <c r="AH891" s="20" t="str">
        <f t="shared" si="632"/>
        <v>정자동 분당더샵파크리버</v>
      </c>
      <c r="AI891" s="87">
        <f t="shared" si="633"/>
        <v>31</v>
      </c>
      <c r="AJ891" s="79" t="str">
        <f t="shared" si="644"/>
        <v>A-</v>
      </c>
      <c r="AK891" s="79" t="s">
        <v>13</v>
      </c>
      <c r="AL891" s="79" t="s">
        <v>62</v>
      </c>
      <c r="AM891" s="79" t="s">
        <v>63</v>
      </c>
      <c r="AN891" s="79" t="str">
        <f t="shared" si="645"/>
        <v>C</v>
      </c>
      <c r="AO891" s="79" t="str">
        <f t="shared" si="646"/>
        <v/>
      </c>
      <c r="AP891" s="79" t="str">
        <f t="shared" si="647"/>
        <v/>
      </c>
      <c r="AQ891" s="79" t="str">
        <f t="shared" si="648"/>
        <v>O</v>
      </c>
      <c r="AR891" s="79" t="str">
        <f t="shared" si="649"/>
        <v>O</v>
      </c>
      <c r="AS891" s="79" t="s">
        <v>2</v>
      </c>
      <c r="AT891" s="79" t="str">
        <f t="shared" si="650"/>
        <v>O</v>
      </c>
      <c r="AU891" s="79" t="str">
        <f t="shared" si="651"/>
        <v>O</v>
      </c>
      <c r="AV891" s="79" t="str">
        <f t="shared" si="652"/>
        <v/>
      </c>
    </row>
    <row r="892" spans="1:48" s="37" customFormat="1" ht="12" x14ac:dyDescent="0.3">
      <c r="A892" s="74" t="s">
        <v>1876</v>
      </c>
      <c r="B892" s="75" t="s">
        <v>1875</v>
      </c>
      <c r="C892" s="85">
        <v>506</v>
      </c>
      <c r="D892" s="86">
        <v>101.1</v>
      </c>
      <c r="E892" s="87">
        <v>31</v>
      </c>
      <c r="F892" s="86">
        <v>75</v>
      </c>
      <c r="G892" s="17">
        <v>23</v>
      </c>
      <c r="H892" s="88">
        <v>26</v>
      </c>
      <c r="I892" s="89"/>
      <c r="J892" s="89"/>
      <c r="K892" s="89"/>
      <c r="L892" s="89"/>
      <c r="M892" s="90">
        <f t="shared" si="637"/>
        <v>0</v>
      </c>
      <c r="N892" s="4" t="str">
        <f t="shared" si="638"/>
        <v/>
      </c>
      <c r="O892" s="91">
        <f t="shared" si="639"/>
        <v>0</v>
      </c>
      <c r="P892" s="91">
        <f t="shared" si="640"/>
        <v>0</v>
      </c>
      <c r="Q892" s="79">
        <v>3</v>
      </c>
      <c r="R892" s="79">
        <v>2</v>
      </c>
      <c r="S892" s="79" t="s">
        <v>72</v>
      </c>
      <c r="T892" s="5" t="s">
        <v>361</v>
      </c>
      <c r="U892" s="9"/>
      <c r="W892" s="86">
        <f t="shared" si="656"/>
        <v>101.1</v>
      </c>
      <c r="X892" s="87">
        <f t="shared" si="656"/>
        <v>31</v>
      </c>
      <c r="Y892" s="92">
        <f t="shared" si="657"/>
        <v>26</v>
      </c>
      <c r="Z892" s="90">
        <f t="shared" si="657"/>
        <v>0</v>
      </c>
      <c r="AA892" s="90">
        <f t="shared" si="641"/>
        <v>0</v>
      </c>
      <c r="AB892" s="90">
        <f t="shared" si="658"/>
        <v>0</v>
      </c>
      <c r="AC892" s="4" t="str">
        <f t="shared" si="658"/>
        <v/>
      </c>
      <c r="AD892" s="91">
        <f t="shared" si="658"/>
        <v>0</v>
      </c>
      <c r="AE892" s="79" t="str">
        <f t="shared" si="642"/>
        <v>계</v>
      </c>
      <c r="AF892" s="79" t="str">
        <f t="shared" si="643"/>
        <v>3/2</v>
      </c>
      <c r="AH892" s="20" t="str">
        <f t="shared" si="632"/>
        <v>정자동 분당더샵파크리버</v>
      </c>
      <c r="AI892" s="87">
        <f t="shared" si="633"/>
        <v>31</v>
      </c>
      <c r="AJ892" s="79" t="str">
        <f t="shared" si="644"/>
        <v>A-</v>
      </c>
      <c r="AK892" s="79" t="s">
        <v>13</v>
      </c>
      <c r="AL892" s="79" t="s">
        <v>62</v>
      </c>
      <c r="AM892" s="79" t="s">
        <v>63</v>
      </c>
      <c r="AN892" s="79" t="str">
        <f t="shared" si="645"/>
        <v>C</v>
      </c>
      <c r="AO892" s="79" t="str">
        <f t="shared" si="646"/>
        <v/>
      </c>
      <c r="AP892" s="79" t="str">
        <f t="shared" si="647"/>
        <v/>
      </c>
      <c r="AQ892" s="79" t="str">
        <f t="shared" si="648"/>
        <v>O</v>
      </c>
      <c r="AR892" s="79" t="str">
        <f t="shared" si="649"/>
        <v>O</v>
      </c>
      <c r="AS892" s="79" t="s">
        <v>2</v>
      </c>
      <c r="AT892" s="79" t="str">
        <f t="shared" si="650"/>
        <v>O</v>
      </c>
      <c r="AU892" s="79" t="str">
        <f t="shared" si="651"/>
        <v>O</v>
      </c>
      <c r="AV892" s="79" t="str">
        <f t="shared" si="652"/>
        <v/>
      </c>
    </row>
    <row r="893" spans="1:48" s="37" customFormat="1" ht="12" x14ac:dyDescent="0.3">
      <c r="A893" s="74" t="s">
        <v>1876</v>
      </c>
      <c r="B893" s="75" t="s">
        <v>1875</v>
      </c>
      <c r="C893" s="85">
        <v>506</v>
      </c>
      <c r="D893" s="86">
        <v>113.1</v>
      </c>
      <c r="E893" s="87">
        <v>34</v>
      </c>
      <c r="F893" s="86">
        <v>84.9</v>
      </c>
      <c r="G893" s="17">
        <v>26</v>
      </c>
      <c r="H893" s="88">
        <v>52</v>
      </c>
      <c r="I893" s="89"/>
      <c r="J893" s="89"/>
      <c r="K893" s="89"/>
      <c r="L893" s="89"/>
      <c r="M893" s="90">
        <f t="shared" si="637"/>
        <v>0</v>
      </c>
      <c r="N893" s="4" t="str">
        <f t="shared" si="638"/>
        <v/>
      </c>
      <c r="O893" s="91">
        <f t="shared" si="639"/>
        <v>0</v>
      </c>
      <c r="P893" s="91">
        <f t="shared" si="640"/>
        <v>0</v>
      </c>
      <c r="Q893" s="79">
        <v>3</v>
      </c>
      <c r="R893" s="79">
        <v>2</v>
      </c>
      <c r="S893" s="79" t="s">
        <v>72</v>
      </c>
      <c r="T893" s="5" t="s">
        <v>362</v>
      </c>
      <c r="U893" s="9"/>
      <c r="W893" s="86">
        <f t="shared" si="656"/>
        <v>113.1</v>
      </c>
      <c r="X893" s="87">
        <f t="shared" si="656"/>
        <v>34</v>
      </c>
      <c r="Y893" s="92">
        <f t="shared" si="657"/>
        <v>52</v>
      </c>
      <c r="Z893" s="90">
        <f t="shared" si="657"/>
        <v>0</v>
      </c>
      <c r="AA893" s="90">
        <f t="shared" si="641"/>
        <v>0</v>
      </c>
      <c r="AB893" s="90">
        <f t="shared" si="658"/>
        <v>0</v>
      </c>
      <c r="AC893" s="4" t="str">
        <f t="shared" si="658"/>
        <v/>
      </c>
      <c r="AD893" s="91">
        <f t="shared" si="658"/>
        <v>0</v>
      </c>
      <c r="AE893" s="79" t="str">
        <f t="shared" si="642"/>
        <v>계</v>
      </c>
      <c r="AF893" s="79" t="str">
        <f t="shared" si="643"/>
        <v>3/2</v>
      </c>
      <c r="AH893" s="20" t="str">
        <f t="shared" si="632"/>
        <v>정자동 분당더샵파크리버</v>
      </c>
      <c r="AI893" s="87">
        <f t="shared" si="633"/>
        <v>34</v>
      </c>
      <c r="AJ893" s="79" t="str">
        <f t="shared" si="644"/>
        <v>A-</v>
      </c>
      <c r="AK893" s="79" t="s">
        <v>13</v>
      </c>
      <c r="AL893" s="79" t="s">
        <v>62</v>
      </c>
      <c r="AM893" s="79" t="s">
        <v>63</v>
      </c>
      <c r="AN893" s="79" t="str">
        <f t="shared" si="645"/>
        <v>C</v>
      </c>
      <c r="AO893" s="79" t="str">
        <f t="shared" si="646"/>
        <v/>
      </c>
      <c r="AP893" s="79" t="str">
        <f t="shared" si="647"/>
        <v/>
      </c>
      <c r="AQ893" s="79" t="str">
        <f t="shared" si="648"/>
        <v>O</v>
      </c>
      <c r="AR893" s="79" t="str">
        <f t="shared" si="649"/>
        <v>O</v>
      </c>
      <c r="AS893" s="79" t="s">
        <v>2</v>
      </c>
      <c r="AT893" s="79" t="str">
        <f t="shared" si="650"/>
        <v>O</v>
      </c>
      <c r="AU893" s="79" t="str">
        <f t="shared" si="651"/>
        <v>O</v>
      </c>
      <c r="AV893" s="79" t="str">
        <f t="shared" si="652"/>
        <v/>
      </c>
    </row>
    <row r="894" spans="1:48" s="37" customFormat="1" ht="12" x14ac:dyDescent="0.3">
      <c r="A894" s="74" t="s">
        <v>1876</v>
      </c>
      <c r="B894" s="75" t="s">
        <v>1875</v>
      </c>
      <c r="C894" s="85">
        <v>506</v>
      </c>
      <c r="D894" s="86">
        <v>113.6</v>
      </c>
      <c r="E894" s="87">
        <v>34</v>
      </c>
      <c r="F894" s="86">
        <v>84.9</v>
      </c>
      <c r="G894" s="17">
        <v>26</v>
      </c>
      <c r="H894" s="88">
        <v>36</v>
      </c>
      <c r="I894" s="89"/>
      <c r="J894" s="89"/>
      <c r="K894" s="89"/>
      <c r="L894" s="89"/>
      <c r="M894" s="90">
        <f t="shared" si="637"/>
        <v>0</v>
      </c>
      <c r="N894" s="4" t="str">
        <f t="shared" si="638"/>
        <v/>
      </c>
      <c r="O894" s="91">
        <f t="shared" si="639"/>
        <v>0</v>
      </c>
      <c r="P894" s="91">
        <f t="shared" si="640"/>
        <v>0</v>
      </c>
      <c r="Q894" s="79">
        <v>3</v>
      </c>
      <c r="R894" s="79">
        <v>2</v>
      </c>
      <c r="S894" s="79" t="s">
        <v>72</v>
      </c>
      <c r="T894" s="5" t="s">
        <v>144</v>
      </c>
      <c r="U894" s="9"/>
      <c r="W894" s="86">
        <f t="shared" ref="W894:X909" si="659">D894</f>
        <v>113.6</v>
      </c>
      <c r="X894" s="87">
        <f t="shared" si="659"/>
        <v>34</v>
      </c>
      <c r="Y894" s="92">
        <f t="shared" ref="Y894:Z909" si="660">H894</f>
        <v>36</v>
      </c>
      <c r="Z894" s="90">
        <f t="shared" si="660"/>
        <v>0</v>
      </c>
      <c r="AA894" s="90">
        <f t="shared" si="641"/>
        <v>0</v>
      </c>
      <c r="AB894" s="90">
        <f t="shared" si="658"/>
        <v>0</v>
      </c>
      <c r="AC894" s="4" t="str">
        <f t="shared" si="658"/>
        <v/>
      </c>
      <c r="AD894" s="91">
        <f t="shared" si="658"/>
        <v>0</v>
      </c>
      <c r="AE894" s="79" t="str">
        <f t="shared" si="642"/>
        <v>계</v>
      </c>
      <c r="AF894" s="79" t="str">
        <f t="shared" si="643"/>
        <v>3/2</v>
      </c>
      <c r="AH894" s="20" t="str">
        <f t="shared" si="632"/>
        <v>정자동 분당더샵파크리버</v>
      </c>
      <c r="AI894" s="87">
        <f t="shared" si="633"/>
        <v>34</v>
      </c>
      <c r="AJ894" s="79" t="str">
        <f t="shared" si="644"/>
        <v>A-</v>
      </c>
      <c r="AK894" s="79" t="s">
        <v>13</v>
      </c>
      <c r="AL894" s="79" t="s">
        <v>62</v>
      </c>
      <c r="AM894" s="79" t="s">
        <v>63</v>
      </c>
      <c r="AN894" s="79" t="str">
        <f t="shared" si="645"/>
        <v>C</v>
      </c>
      <c r="AO894" s="79" t="str">
        <f t="shared" si="646"/>
        <v/>
      </c>
      <c r="AP894" s="79" t="str">
        <f t="shared" si="647"/>
        <v/>
      </c>
      <c r="AQ894" s="79" t="str">
        <f t="shared" si="648"/>
        <v>O</v>
      </c>
      <c r="AR894" s="79" t="str">
        <f t="shared" si="649"/>
        <v>O</v>
      </c>
      <c r="AS894" s="79" t="s">
        <v>2</v>
      </c>
      <c r="AT894" s="79" t="str">
        <f t="shared" si="650"/>
        <v>O</v>
      </c>
      <c r="AU894" s="79" t="str">
        <f t="shared" si="651"/>
        <v>O</v>
      </c>
      <c r="AV894" s="79" t="str">
        <f t="shared" si="652"/>
        <v/>
      </c>
    </row>
    <row r="895" spans="1:48" s="37" customFormat="1" ht="12" x14ac:dyDescent="0.3">
      <c r="A895" s="74" t="s">
        <v>1876</v>
      </c>
      <c r="B895" s="75" t="s">
        <v>1875</v>
      </c>
      <c r="C895" s="85">
        <v>506</v>
      </c>
      <c r="D895" s="86">
        <v>113.7</v>
      </c>
      <c r="E895" s="87">
        <v>34</v>
      </c>
      <c r="F895" s="86">
        <v>84.9</v>
      </c>
      <c r="G895" s="17">
        <v>26</v>
      </c>
      <c r="H895" s="88">
        <v>36</v>
      </c>
      <c r="I895" s="89"/>
      <c r="J895" s="89"/>
      <c r="K895" s="89"/>
      <c r="L895" s="89"/>
      <c r="M895" s="90">
        <f t="shared" si="637"/>
        <v>0</v>
      </c>
      <c r="N895" s="4" t="str">
        <f t="shared" si="638"/>
        <v/>
      </c>
      <c r="O895" s="91">
        <f t="shared" si="639"/>
        <v>0</v>
      </c>
      <c r="P895" s="91">
        <f t="shared" si="640"/>
        <v>0</v>
      </c>
      <c r="Q895" s="79">
        <v>3</v>
      </c>
      <c r="R895" s="79">
        <v>2</v>
      </c>
      <c r="S895" s="79" t="s">
        <v>72</v>
      </c>
      <c r="T895" s="5" t="s">
        <v>145</v>
      </c>
      <c r="U895" s="9"/>
      <c r="W895" s="86">
        <f t="shared" si="659"/>
        <v>113.7</v>
      </c>
      <c r="X895" s="87">
        <f t="shared" si="659"/>
        <v>34</v>
      </c>
      <c r="Y895" s="92">
        <f t="shared" si="660"/>
        <v>36</v>
      </c>
      <c r="Z895" s="90">
        <f t="shared" si="660"/>
        <v>0</v>
      </c>
      <c r="AA895" s="90">
        <f t="shared" si="641"/>
        <v>0</v>
      </c>
      <c r="AB895" s="90">
        <f t="shared" si="658"/>
        <v>0</v>
      </c>
      <c r="AC895" s="4" t="str">
        <f t="shared" si="658"/>
        <v/>
      </c>
      <c r="AD895" s="91">
        <f t="shared" si="658"/>
        <v>0</v>
      </c>
      <c r="AE895" s="79" t="str">
        <f t="shared" si="642"/>
        <v>계</v>
      </c>
      <c r="AF895" s="79" t="str">
        <f t="shared" si="643"/>
        <v>3/2</v>
      </c>
      <c r="AH895" s="20" t="str">
        <f t="shared" si="632"/>
        <v>정자동 분당더샵파크리버</v>
      </c>
      <c r="AI895" s="87">
        <f t="shared" si="633"/>
        <v>34</v>
      </c>
      <c r="AJ895" s="79" t="str">
        <f t="shared" si="644"/>
        <v>A-</v>
      </c>
      <c r="AK895" s="79" t="s">
        <v>13</v>
      </c>
      <c r="AL895" s="79" t="s">
        <v>62</v>
      </c>
      <c r="AM895" s="79" t="s">
        <v>63</v>
      </c>
      <c r="AN895" s="79" t="str">
        <f t="shared" si="645"/>
        <v>C</v>
      </c>
      <c r="AO895" s="79" t="str">
        <f t="shared" si="646"/>
        <v/>
      </c>
      <c r="AP895" s="79" t="str">
        <f t="shared" si="647"/>
        <v/>
      </c>
      <c r="AQ895" s="79" t="str">
        <f t="shared" si="648"/>
        <v>O</v>
      </c>
      <c r="AR895" s="79" t="str">
        <f t="shared" si="649"/>
        <v>O</v>
      </c>
      <c r="AS895" s="79" t="s">
        <v>2</v>
      </c>
      <c r="AT895" s="79" t="str">
        <f t="shared" si="650"/>
        <v>O</v>
      </c>
      <c r="AU895" s="79" t="str">
        <f t="shared" si="651"/>
        <v>O</v>
      </c>
      <c r="AV895" s="79" t="str">
        <f t="shared" si="652"/>
        <v/>
      </c>
    </row>
    <row r="896" spans="1:48" s="37" customFormat="1" ht="12" x14ac:dyDescent="0.3">
      <c r="A896" s="74" t="s">
        <v>1876</v>
      </c>
      <c r="B896" s="75" t="s">
        <v>1875</v>
      </c>
      <c r="C896" s="85">
        <v>506</v>
      </c>
      <c r="D896" s="86">
        <v>113.6</v>
      </c>
      <c r="E896" s="87">
        <v>34</v>
      </c>
      <c r="F896" s="86">
        <v>84.9</v>
      </c>
      <c r="G896" s="17">
        <v>26</v>
      </c>
      <c r="H896" s="88">
        <v>26</v>
      </c>
      <c r="I896" s="89"/>
      <c r="J896" s="89"/>
      <c r="K896" s="89"/>
      <c r="L896" s="89"/>
      <c r="M896" s="90">
        <f t="shared" si="637"/>
        <v>0</v>
      </c>
      <c r="N896" s="4" t="str">
        <f t="shared" si="638"/>
        <v/>
      </c>
      <c r="O896" s="91">
        <f t="shared" si="639"/>
        <v>0</v>
      </c>
      <c r="P896" s="91">
        <f t="shared" si="640"/>
        <v>0</v>
      </c>
      <c r="Q896" s="79">
        <v>3</v>
      </c>
      <c r="R896" s="79">
        <v>2</v>
      </c>
      <c r="S896" s="79" t="s">
        <v>72</v>
      </c>
      <c r="T896" s="5" t="s">
        <v>363</v>
      </c>
      <c r="U896" s="9"/>
      <c r="W896" s="86">
        <f t="shared" si="659"/>
        <v>113.6</v>
      </c>
      <c r="X896" s="87">
        <f t="shared" si="659"/>
        <v>34</v>
      </c>
      <c r="Y896" s="92">
        <f t="shared" si="660"/>
        <v>26</v>
      </c>
      <c r="Z896" s="90">
        <f t="shared" si="660"/>
        <v>0</v>
      </c>
      <c r="AA896" s="90">
        <f t="shared" si="641"/>
        <v>0</v>
      </c>
      <c r="AB896" s="90">
        <f t="shared" si="658"/>
        <v>0</v>
      </c>
      <c r="AC896" s="4" t="str">
        <f t="shared" si="658"/>
        <v/>
      </c>
      <c r="AD896" s="91">
        <f t="shared" si="658"/>
        <v>0</v>
      </c>
      <c r="AE896" s="79" t="str">
        <f t="shared" si="642"/>
        <v>계</v>
      </c>
      <c r="AF896" s="79" t="str">
        <f t="shared" si="643"/>
        <v>3/2</v>
      </c>
      <c r="AH896" s="20" t="str">
        <f t="shared" si="632"/>
        <v>정자동 분당더샵파크리버</v>
      </c>
      <c r="AI896" s="87">
        <f t="shared" si="633"/>
        <v>34</v>
      </c>
      <c r="AJ896" s="79" t="str">
        <f t="shared" si="644"/>
        <v>A-</v>
      </c>
      <c r="AK896" s="79" t="s">
        <v>13</v>
      </c>
      <c r="AL896" s="79" t="s">
        <v>62</v>
      </c>
      <c r="AM896" s="79" t="s">
        <v>63</v>
      </c>
      <c r="AN896" s="79" t="str">
        <f t="shared" si="645"/>
        <v>C</v>
      </c>
      <c r="AO896" s="79" t="str">
        <f t="shared" si="646"/>
        <v/>
      </c>
      <c r="AP896" s="79" t="str">
        <f t="shared" si="647"/>
        <v/>
      </c>
      <c r="AQ896" s="79" t="str">
        <f t="shared" si="648"/>
        <v>O</v>
      </c>
      <c r="AR896" s="79" t="str">
        <f t="shared" si="649"/>
        <v>O</v>
      </c>
      <c r="AS896" s="79" t="s">
        <v>2</v>
      </c>
      <c r="AT896" s="79" t="str">
        <f t="shared" si="650"/>
        <v>O</v>
      </c>
      <c r="AU896" s="79" t="str">
        <f t="shared" si="651"/>
        <v>O</v>
      </c>
      <c r="AV896" s="79" t="str">
        <f t="shared" si="652"/>
        <v/>
      </c>
    </row>
    <row r="897" spans="1:48" s="37" customFormat="1" ht="12" x14ac:dyDescent="0.3">
      <c r="A897" s="74" t="s">
        <v>1876</v>
      </c>
      <c r="B897" s="75" t="s">
        <v>1875</v>
      </c>
      <c r="C897" s="85">
        <v>506</v>
      </c>
      <c r="D897" s="86">
        <v>113.7</v>
      </c>
      <c r="E897" s="87">
        <v>34</v>
      </c>
      <c r="F897" s="86">
        <v>84.9</v>
      </c>
      <c r="G897" s="17">
        <v>26</v>
      </c>
      <c r="H897" s="88">
        <v>17</v>
      </c>
      <c r="I897" s="89"/>
      <c r="J897" s="89"/>
      <c r="K897" s="89"/>
      <c r="L897" s="89"/>
      <c r="M897" s="90">
        <f t="shared" si="637"/>
        <v>0</v>
      </c>
      <c r="N897" s="4" t="str">
        <f t="shared" si="638"/>
        <v/>
      </c>
      <c r="O897" s="91">
        <f t="shared" si="639"/>
        <v>0</v>
      </c>
      <c r="P897" s="91">
        <f t="shared" si="640"/>
        <v>0</v>
      </c>
      <c r="Q897" s="79">
        <v>3</v>
      </c>
      <c r="R897" s="79">
        <v>2</v>
      </c>
      <c r="S897" s="79" t="s">
        <v>72</v>
      </c>
      <c r="T897" s="5" t="s">
        <v>364</v>
      </c>
      <c r="U897" s="9"/>
      <c r="W897" s="86">
        <f t="shared" si="659"/>
        <v>113.7</v>
      </c>
      <c r="X897" s="87">
        <f t="shared" si="659"/>
        <v>34</v>
      </c>
      <c r="Y897" s="92">
        <f t="shared" si="660"/>
        <v>17</v>
      </c>
      <c r="Z897" s="90">
        <f t="shared" si="660"/>
        <v>0</v>
      </c>
      <c r="AA897" s="90">
        <f t="shared" si="641"/>
        <v>0</v>
      </c>
      <c r="AB897" s="90">
        <f t="shared" si="658"/>
        <v>0</v>
      </c>
      <c r="AC897" s="4" t="str">
        <f t="shared" si="658"/>
        <v/>
      </c>
      <c r="AD897" s="91">
        <f t="shared" si="658"/>
        <v>0</v>
      </c>
      <c r="AE897" s="79" t="str">
        <f t="shared" si="642"/>
        <v>계</v>
      </c>
      <c r="AF897" s="79" t="str">
        <f t="shared" si="643"/>
        <v>3/2</v>
      </c>
      <c r="AH897" s="20" t="str">
        <f t="shared" si="632"/>
        <v>정자동 분당더샵파크리버</v>
      </c>
      <c r="AI897" s="87">
        <f t="shared" si="633"/>
        <v>34</v>
      </c>
      <c r="AJ897" s="79" t="str">
        <f t="shared" si="644"/>
        <v>A-</v>
      </c>
      <c r="AK897" s="79" t="s">
        <v>13</v>
      </c>
      <c r="AL897" s="79" t="s">
        <v>62</v>
      </c>
      <c r="AM897" s="79" t="s">
        <v>63</v>
      </c>
      <c r="AN897" s="79" t="str">
        <f t="shared" si="645"/>
        <v>C</v>
      </c>
      <c r="AO897" s="79" t="str">
        <f t="shared" si="646"/>
        <v/>
      </c>
      <c r="AP897" s="79" t="str">
        <f t="shared" si="647"/>
        <v/>
      </c>
      <c r="AQ897" s="79" t="str">
        <f t="shared" si="648"/>
        <v>O</v>
      </c>
      <c r="AR897" s="79" t="str">
        <f t="shared" si="649"/>
        <v>O</v>
      </c>
      <c r="AS897" s="79" t="s">
        <v>2</v>
      </c>
      <c r="AT897" s="79" t="str">
        <f t="shared" si="650"/>
        <v>O</v>
      </c>
      <c r="AU897" s="79" t="str">
        <f t="shared" si="651"/>
        <v>O</v>
      </c>
      <c r="AV897" s="79" t="str">
        <f t="shared" si="652"/>
        <v/>
      </c>
    </row>
    <row r="898" spans="1:48" s="37" customFormat="1" ht="12" x14ac:dyDescent="0.3">
      <c r="A898" s="74" t="s">
        <v>1876</v>
      </c>
      <c r="B898" s="75" t="s">
        <v>1875</v>
      </c>
      <c r="C898" s="85">
        <v>506</v>
      </c>
      <c r="D898" s="86">
        <v>114.3</v>
      </c>
      <c r="E898" s="87">
        <v>35</v>
      </c>
      <c r="F898" s="86">
        <v>85</v>
      </c>
      <c r="G898" s="17">
        <v>26</v>
      </c>
      <c r="H898" s="88">
        <v>96</v>
      </c>
      <c r="I898" s="89"/>
      <c r="J898" s="89"/>
      <c r="K898" s="89"/>
      <c r="L898" s="89"/>
      <c r="M898" s="90">
        <f t="shared" si="637"/>
        <v>0</v>
      </c>
      <c r="N898" s="4" t="str">
        <f t="shared" si="638"/>
        <v/>
      </c>
      <c r="O898" s="91">
        <f t="shared" si="639"/>
        <v>0</v>
      </c>
      <c r="P898" s="91">
        <f t="shared" si="640"/>
        <v>0</v>
      </c>
      <c r="Q898" s="79">
        <v>3</v>
      </c>
      <c r="R898" s="79">
        <v>2</v>
      </c>
      <c r="S898" s="79" t="s">
        <v>72</v>
      </c>
      <c r="T898" s="5" t="s">
        <v>122</v>
      </c>
      <c r="U898" s="9"/>
      <c r="W898" s="86">
        <f t="shared" si="659"/>
        <v>114.3</v>
      </c>
      <c r="X898" s="87">
        <f t="shared" si="659"/>
        <v>35</v>
      </c>
      <c r="Y898" s="92">
        <f t="shared" si="660"/>
        <v>96</v>
      </c>
      <c r="Z898" s="90">
        <f t="shared" si="660"/>
        <v>0</v>
      </c>
      <c r="AA898" s="90">
        <f t="shared" si="641"/>
        <v>0</v>
      </c>
      <c r="AB898" s="90">
        <f t="shared" ref="AB898:AD913" si="661">M898</f>
        <v>0</v>
      </c>
      <c r="AC898" s="4" t="str">
        <f t="shared" si="661"/>
        <v/>
      </c>
      <c r="AD898" s="91">
        <f t="shared" si="661"/>
        <v>0</v>
      </c>
      <c r="AE898" s="79" t="str">
        <f t="shared" si="642"/>
        <v>계</v>
      </c>
      <c r="AF898" s="79" t="str">
        <f t="shared" si="643"/>
        <v>3/2</v>
      </c>
      <c r="AH898" s="20" t="str">
        <f t="shared" si="632"/>
        <v>정자동 분당더샵파크리버</v>
      </c>
      <c r="AI898" s="87">
        <f t="shared" si="633"/>
        <v>35</v>
      </c>
      <c r="AJ898" s="79" t="str">
        <f t="shared" si="644"/>
        <v>A-</v>
      </c>
      <c r="AK898" s="79" t="s">
        <v>13</v>
      </c>
      <c r="AL898" s="79" t="s">
        <v>62</v>
      </c>
      <c r="AM898" s="79" t="s">
        <v>63</v>
      </c>
      <c r="AN898" s="79" t="str">
        <f t="shared" si="645"/>
        <v>C</v>
      </c>
      <c r="AO898" s="79" t="str">
        <f t="shared" si="646"/>
        <v/>
      </c>
      <c r="AP898" s="79" t="str">
        <f t="shared" si="647"/>
        <v/>
      </c>
      <c r="AQ898" s="79" t="str">
        <f t="shared" si="648"/>
        <v>O</v>
      </c>
      <c r="AR898" s="79" t="str">
        <f t="shared" si="649"/>
        <v>O</v>
      </c>
      <c r="AS898" s="79" t="s">
        <v>2</v>
      </c>
      <c r="AT898" s="79" t="str">
        <f t="shared" si="650"/>
        <v>O</v>
      </c>
      <c r="AU898" s="79" t="str">
        <f t="shared" si="651"/>
        <v>O</v>
      </c>
      <c r="AV898" s="79" t="str">
        <f t="shared" si="652"/>
        <v/>
      </c>
    </row>
    <row r="899" spans="1:48" s="37" customFormat="1" ht="12" x14ac:dyDescent="0.3">
      <c r="A899" s="74" t="s">
        <v>1876</v>
      </c>
      <c r="B899" s="75" t="s">
        <v>1875</v>
      </c>
      <c r="C899" s="85">
        <v>506</v>
      </c>
      <c r="D899" s="86">
        <v>114.3</v>
      </c>
      <c r="E899" s="87">
        <v>35</v>
      </c>
      <c r="F899" s="86">
        <v>85</v>
      </c>
      <c r="G899" s="17">
        <v>26</v>
      </c>
      <c r="H899" s="88">
        <v>39</v>
      </c>
      <c r="I899" s="89"/>
      <c r="J899" s="89"/>
      <c r="K899" s="89"/>
      <c r="L899" s="89"/>
      <c r="M899" s="90">
        <f t="shared" si="637"/>
        <v>0</v>
      </c>
      <c r="N899" s="4" t="str">
        <f t="shared" si="638"/>
        <v/>
      </c>
      <c r="O899" s="91">
        <f t="shared" si="639"/>
        <v>0</v>
      </c>
      <c r="P899" s="91">
        <f t="shared" si="640"/>
        <v>0</v>
      </c>
      <c r="Q899" s="79">
        <v>3</v>
      </c>
      <c r="R899" s="79">
        <v>2</v>
      </c>
      <c r="S899" s="79" t="s">
        <v>72</v>
      </c>
      <c r="T899" s="5" t="s">
        <v>365</v>
      </c>
      <c r="U899" s="9"/>
      <c r="W899" s="86">
        <f t="shared" si="659"/>
        <v>114.3</v>
      </c>
      <c r="X899" s="87">
        <f t="shared" si="659"/>
        <v>35</v>
      </c>
      <c r="Y899" s="92">
        <f t="shared" si="660"/>
        <v>39</v>
      </c>
      <c r="Z899" s="90">
        <f t="shared" si="660"/>
        <v>0</v>
      </c>
      <c r="AA899" s="90">
        <f t="shared" si="641"/>
        <v>0</v>
      </c>
      <c r="AB899" s="90">
        <f t="shared" si="661"/>
        <v>0</v>
      </c>
      <c r="AC899" s="4" t="str">
        <f t="shared" si="661"/>
        <v/>
      </c>
      <c r="AD899" s="91">
        <f t="shared" si="661"/>
        <v>0</v>
      </c>
      <c r="AE899" s="79" t="str">
        <f t="shared" si="642"/>
        <v>계</v>
      </c>
      <c r="AF899" s="79" t="str">
        <f t="shared" si="643"/>
        <v>3/2</v>
      </c>
      <c r="AH899" s="20" t="str">
        <f t="shared" si="632"/>
        <v>정자동 분당더샵파크리버</v>
      </c>
      <c r="AI899" s="87">
        <f t="shared" si="633"/>
        <v>35</v>
      </c>
      <c r="AJ899" s="79" t="str">
        <f t="shared" si="644"/>
        <v>A-</v>
      </c>
      <c r="AK899" s="79" t="s">
        <v>13</v>
      </c>
      <c r="AL899" s="79" t="s">
        <v>62</v>
      </c>
      <c r="AM899" s="79" t="s">
        <v>63</v>
      </c>
      <c r="AN899" s="79" t="str">
        <f t="shared" si="645"/>
        <v>C</v>
      </c>
      <c r="AO899" s="79" t="str">
        <f t="shared" si="646"/>
        <v/>
      </c>
      <c r="AP899" s="79" t="str">
        <f t="shared" si="647"/>
        <v/>
      </c>
      <c r="AQ899" s="79" t="str">
        <f t="shared" si="648"/>
        <v>O</v>
      </c>
      <c r="AR899" s="79" t="str">
        <f t="shared" si="649"/>
        <v>O</v>
      </c>
      <c r="AS899" s="79" t="s">
        <v>2</v>
      </c>
      <c r="AT899" s="79" t="str">
        <f t="shared" si="650"/>
        <v>O</v>
      </c>
      <c r="AU899" s="79" t="str">
        <f t="shared" si="651"/>
        <v>O</v>
      </c>
      <c r="AV899" s="79" t="str">
        <f t="shared" si="652"/>
        <v/>
      </c>
    </row>
    <row r="900" spans="1:48" s="37" customFormat="1" ht="12" x14ac:dyDescent="0.3">
      <c r="A900" s="74" t="s">
        <v>1876</v>
      </c>
      <c r="B900" s="75" t="s">
        <v>1875</v>
      </c>
      <c r="C900" s="85">
        <v>506</v>
      </c>
      <c r="D900" s="86">
        <v>114.3</v>
      </c>
      <c r="E900" s="87">
        <v>35</v>
      </c>
      <c r="F900" s="86">
        <v>85</v>
      </c>
      <c r="G900" s="17">
        <v>26</v>
      </c>
      <c r="H900" s="88">
        <v>18</v>
      </c>
      <c r="I900" s="89"/>
      <c r="J900" s="89"/>
      <c r="K900" s="89"/>
      <c r="L900" s="89"/>
      <c r="M900" s="90">
        <f t="shared" si="637"/>
        <v>0</v>
      </c>
      <c r="N900" s="4" t="str">
        <f t="shared" si="638"/>
        <v/>
      </c>
      <c r="O900" s="91">
        <f t="shared" si="639"/>
        <v>0</v>
      </c>
      <c r="P900" s="91">
        <f t="shared" si="640"/>
        <v>0</v>
      </c>
      <c r="Q900" s="79">
        <v>3</v>
      </c>
      <c r="R900" s="79">
        <v>2</v>
      </c>
      <c r="S900" s="79" t="s">
        <v>72</v>
      </c>
      <c r="T900" s="5" t="s">
        <v>366</v>
      </c>
      <c r="U900" s="9"/>
      <c r="W900" s="86">
        <f t="shared" si="659"/>
        <v>114.3</v>
      </c>
      <c r="X900" s="87">
        <f t="shared" si="659"/>
        <v>35</v>
      </c>
      <c r="Y900" s="92">
        <f t="shared" si="660"/>
        <v>18</v>
      </c>
      <c r="Z900" s="90">
        <f t="shared" si="660"/>
        <v>0</v>
      </c>
      <c r="AA900" s="90">
        <f t="shared" si="641"/>
        <v>0</v>
      </c>
      <c r="AB900" s="90">
        <f t="shared" si="661"/>
        <v>0</v>
      </c>
      <c r="AC900" s="4" t="str">
        <f t="shared" si="661"/>
        <v/>
      </c>
      <c r="AD900" s="91">
        <f t="shared" si="661"/>
        <v>0</v>
      </c>
      <c r="AE900" s="79" t="str">
        <f t="shared" si="642"/>
        <v>계</v>
      </c>
      <c r="AF900" s="79" t="str">
        <f t="shared" si="643"/>
        <v>3/2</v>
      </c>
      <c r="AH900" s="20" t="str">
        <f t="shared" ref="AH900:AH963" si="662">IF(A900="","",A900)</f>
        <v>정자동 분당더샵파크리버</v>
      </c>
      <c r="AI900" s="87">
        <f t="shared" ref="AI900:AI963" si="663">IF(E900="","",E900)</f>
        <v>35</v>
      </c>
      <c r="AJ900" s="79" t="str">
        <f t="shared" si="644"/>
        <v>A-</v>
      </c>
      <c r="AK900" s="79" t="s">
        <v>13</v>
      </c>
      <c r="AL900" s="79" t="s">
        <v>62</v>
      </c>
      <c r="AM900" s="79" t="s">
        <v>63</v>
      </c>
      <c r="AN900" s="79" t="str">
        <f t="shared" si="645"/>
        <v>C</v>
      </c>
      <c r="AO900" s="79" t="str">
        <f t="shared" si="646"/>
        <v/>
      </c>
      <c r="AP900" s="79" t="str">
        <f t="shared" si="647"/>
        <v/>
      </c>
      <c r="AQ900" s="79" t="str">
        <f t="shared" si="648"/>
        <v>O</v>
      </c>
      <c r="AR900" s="79" t="str">
        <f t="shared" si="649"/>
        <v>O</v>
      </c>
      <c r="AS900" s="79" t="s">
        <v>2</v>
      </c>
      <c r="AT900" s="79" t="str">
        <f t="shared" si="650"/>
        <v>O</v>
      </c>
      <c r="AU900" s="79" t="str">
        <f t="shared" si="651"/>
        <v>O</v>
      </c>
      <c r="AV900" s="79" t="str">
        <f t="shared" si="652"/>
        <v/>
      </c>
    </row>
    <row r="901" spans="1:48" s="37" customFormat="1" ht="12" x14ac:dyDescent="0.3">
      <c r="A901" s="74" t="s">
        <v>1876</v>
      </c>
      <c r="B901" s="75" t="s">
        <v>1875</v>
      </c>
      <c r="C901" s="85">
        <v>506</v>
      </c>
      <c r="D901" s="86">
        <v>114.1</v>
      </c>
      <c r="E901" s="87">
        <v>35</v>
      </c>
      <c r="F901" s="86">
        <v>85</v>
      </c>
      <c r="G901" s="17">
        <v>26</v>
      </c>
      <c r="H901" s="88">
        <v>17</v>
      </c>
      <c r="I901" s="89"/>
      <c r="J901" s="89"/>
      <c r="K901" s="89"/>
      <c r="L901" s="89"/>
      <c r="M901" s="90">
        <f t="shared" si="637"/>
        <v>0</v>
      </c>
      <c r="N901" s="4" t="str">
        <f t="shared" si="638"/>
        <v/>
      </c>
      <c r="O901" s="91">
        <f t="shared" si="639"/>
        <v>0</v>
      </c>
      <c r="P901" s="91">
        <f t="shared" si="640"/>
        <v>0</v>
      </c>
      <c r="Q901" s="79">
        <v>3</v>
      </c>
      <c r="R901" s="79">
        <v>2</v>
      </c>
      <c r="S901" s="79" t="s">
        <v>72</v>
      </c>
      <c r="T901" s="5" t="s">
        <v>367</v>
      </c>
      <c r="U901" s="9"/>
      <c r="W901" s="86">
        <f t="shared" si="659"/>
        <v>114.1</v>
      </c>
      <c r="X901" s="87">
        <f t="shared" si="659"/>
        <v>35</v>
      </c>
      <c r="Y901" s="92">
        <f t="shared" si="660"/>
        <v>17</v>
      </c>
      <c r="Z901" s="90">
        <f t="shared" si="660"/>
        <v>0</v>
      </c>
      <c r="AA901" s="90">
        <f t="shared" si="641"/>
        <v>0</v>
      </c>
      <c r="AB901" s="90">
        <f t="shared" si="661"/>
        <v>0</v>
      </c>
      <c r="AC901" s="4" t="str">
        <f t="shared" si="661"/>
        <v/>
      </c>
      <c r="AD901" s="91">
        <f t="shared" si="661"/>
        <v>0</v>
      </c>
      <c r="AE901" s="79" t="str">
        <f t="shared" si="642"/>
        <v>계</v>
      </c>
      <c r="AF901" s="79" t="str">
        <f t="shared" si="643"/>
        <v>3/2</v>
      </c>
      <c r="AH901" s="20" t="str">
        <f t="shared" si="662"/>
        <v>정자동 분당더샵파크리버</v>
      </c>
      <c r="AI901" s="87">
        <f t="shared" si="663"/>
        <v>35</v>
      </c>
      <c r="AJ901" s="79" t="str">
        <f t="shared" si="644"/>
        <v>A-</v>
      </c>
      <c r="AK901" s="79" t="s">
        <v>13</v>
      </c>
      <c r="AL901" s="79" t="s">
        <v>62</v>
      </c>
      <c r="AM901" s="79" t="s">
        <v>63</v>
      </c>
      <c r="AN901" s="79" t="str">
        <f t="shared" si="645"/>
        <v>C</v>
      </c>
      <c r="AO901" s="79" t="str">
        <f t="shared" si="646"/>
        <v/>
      </c>
      <c r="AP901" s="79" t="str">
        <f t="shared" si="647"/>
        <v/>
      </c>
      <c r="AQ901" s="79" t="str">
        <f t="shared" si="648"/>
        <v>O</v>
      </c>
      <c r="AR901" s="79" t="str">
        <f t="shared" si="649"/>
        <v>O</v>
      </c>
      <c r="AS901" s="79" t="s">
        <v>2</v>
      </c>
      <c r="AT901" s="79" t="str">
        <f t="shared" si="650"/>
        <v>O</v>
      </c>
      <c r="AU901" s="79" t="str">
        <f t="shared" si="651"/>
        <v>O</v>
      </c>
      <c r="AV901" s="79" t="str">
        <f t="shared" si="652"/>
        <v/>
      </c>
    </row>
    <row r="902" spans="1:48" s="37" customFormat="1" ht="12" x14ac:dyDescent="0.3">
      <c r="A902" s="74" t="s">
        <v>1876</v>
      </c>
      <c r="B902" s="75" t="s">
        <v>1875</v>
      </c>
      <c r="C902" s="85">
        <v>506</v>
      </c>
      <c r="D902" s="86">
        <v>114.1</v>
      </c>
      <c r="E902" s="87">
        <v>35</v>
      </c>
      <c r="F902" s="86">
        <v>85</v>
      </c>
      <c r="G902" s="17">
        <v>26</v>
      </c>
      <c r="H902" s="88">
        <v>13</v>
      </c>
      <c r="I902" s="89"/>
      <c r="J902" s="89"/>
      <c r="K902" s="89"/>
      <c r="L902" s="89"/>
      <c r="M902" s="90">
        <f t="shared" si="637"/>
        <v>0</v>
      </c>
      <c r="N902" s="4" t="str">
        <f t="shared" si="638"/>
        <v/>
      </c>
      <c r="O902" s="91">
        <f t="shared" si="639"/>
        <v>0</v>
      </c>
      <c r="P902" s="91">
        <f t="shared" si="640"/>
        <v>0</v>
      </c>
      <c r="Q902" s="79">
        <v>3</v>
      </c>
      <c r="R902" s="79">
        <v>2</v>
      </c>
      <c r="S902" s="79" t="s">
        <v>72</v>
      </c>
      <c r="T902" s="5" t="s">
        <v>368</v>
      </c>
      <c r="U902" s="9"/>
      <c r="W902" s="86">
        <f t="shared" si="659"/>
        <v>114.1</v>
      </c>
      <c r="X902" s="87">
        <f t="shared" si="659"/>
        <v>35</v>
      </c>
      <c r="Y902" s="92">
        <f t="shared" si="660"/>
        <v>13</v>
      </c>
      <c r="Z902" s="90">
        <f t="shared" si="660"/>
        <v>0</v>
      </c>
      <c r="AA902" s="90">
        <f t="shared" si="641"/>
        <v>0</v>
      </c>
      <c r="AB902" s="90">
        <f t="shared" si="661"/>
        <v>0</v>
      </c>
      <c r="AC902" s="4" t="str">
        <f t="shared" si="661"/>
        <v/>
      </c>
      <c r="AD902" s="91">
        <f t="shared" si="661"/>
        <v>0</v>
      </c>
      <c r="AE902" s="79" t="str">
        <f t="shared" si="642"/>
        <v>계</v>
      </c>
      <c r="AF902" s="79" t="str">
        <f t="shared" si="643"/>
        <v>3/2</v>
      </c>
      <c r="AH902" s="20" t="str">
        <f t="shared" si="662"/>
        <v>정자동 분당더샵파크리버</v>
      </c>
      <c r="AI902" s="87">
        <f t="shared" si="663"/>
        <v>35</v>
      </c>
      <c r="AJ902" s="79" t="str">
        <f t="shared" si="644"/>
        <v>A-</v>
      </c>
      <c r="AK902" s="79" t="s">
        <v>13</v>
      </c>
      <c r="AL902" s="79" t="s">
        <v>62</v>
      </c>
      <c r="AM902" s="79" t="s">
        <v>63</v>
      </c>
      <c r="AN902" s="79" t="str">
        <f t="shared" si="645"/>
        <v>C</v>
      </c>
      <c r="AO902" s="79" t="str">
        <f t="shared" si="646"/>
        <v/>
      </c>
      <c r="AP902" s="79" t="str">
        <f t="shared" si="647"/>
        <v/>
      </c>
      <c r="AQ902" s="79" t="str">
        <f t="shared" si="648"/>
        <v>O</v>
      </c>
      <c r="AR902" s="79" t="str">
        <f t="shared" si="649"/>
        <v>O</v>
      </c>
      <c r="AS902" s="79" t="s">
        <v>2</v>
      </c>
      <c r="AT902" s="79" t="str">
        <f t="shared" si="650"/>
        <v>O</v>
      </c>
      <c r="AU902" s="79" t="str">
        <f t="shared" si="651"/>
        <v>O</v>
      </c>
      <c r="AV902" s="79" t="str">
        <f t="shared" si="652"/>
        <v/>
      </c>
    </row>
    <row r="903" spans="1:48" s="37" customFormat="1" ht="12" x14ac:dyDescent="0.3">
      <c r="A903" s="74" t="s">
        <v>1876</v>
      </c>
      <c r="B903" s="75" t="s">
        <v>1875</v>
      </c>
      <c r="C903" s="85">
        <v>506</v>
      </c>
      <c r="D903" s="86">
        <v>114.3</v>
      </c>
      <c r="E903" s="87">
        <v>35</v>
      </c>
      <c r="F903" s="86">
        <v>85</v>
      </c>
      <c r="G903" s="17">
        <v>26</v>
      </c>
      <c r="H903" s="88">
        <v>13</v>
      </c>
      <c r="I903" s="89"/>
      <c r="J903" s="89"/>
      <c r="K903" s="89"/>
      <c r="L903" s="89"/>
      <c r="M903" s="90">
        <f t="shared" si="637"/>
        <v>0</v>
      </c>
      <c r="N903" s="4" t="str">
        <f t="shared" si="638"/>
        <v/>
      </c>
      <c r="O903" s="91">
        <f t="shared" si="639"/>
        <v>0</v>
      </c>
      <c r="P903" s="91">
        <f t="shared" si="640"/>
        <v>0</v>
      </c>
      <c r="Q903" s="79">
        <v>3</v>
      </c>
      <c r="R903" s="79">
        <v>2</v>
      </c>
      <c r="S903" s="79" t="s">
        <v>72</v>
      </c>
      <c r="T903" s="5" t="s">
        <v>369</v>
      </c>
      <c r="U903" s="9"/>
      <c r="W903" s="86">
        <f t="shared" si="659"/>
        <v>114.3</v>
      </c>
      <c r="X903" s="87">
        <f t="shared" si="659"/>
        <v>35</v>
      </c>
      <c r="Y903" s="92">
        <f t="shared" si="660"/>
        <v>13</v>
      </c>
      <c r="Z903" s="90">
        <f t="shared" si="660"/>
        <v>0</v>
      </c>
      <c r="AA903" s="90">
        <f t="shared" si="641"/>
        <v>0</v>
      </c>
      <c r="AB903" s="90">
        <f t="shared" si="661"/>
        <v>0</v>
      </c>
      <c r="AC903" s="4" t="str">
        <f t="shared" si="661"/>
        <v/>
      </c>
      <c r="AD903" s="91">
        <f t="shared" si="661"/>
        <v>0</v>
      </c>
      <c r="AE903" s="79" t="str">
        <f t="shared" si="642"/>
        <v>계</v>
      </c>
      <c r="AF903" s="79" t="str">
        <f t="shared" si="643"/>
        <v>3/2</v>
      </c>
      <c r="AH903" s="20" t="str">
        <f t="shared" si="662"/>
        <v>정자동 분당더샵파크리버</v>
      </c>
      <c r="AI903" s="87">
        <f t="shared" si="663"/>
        <v>35</v>
      </c>
      <c r="AJ903" s="79" t="str">
        <f t="shared" si="644"/>
        <v>A-</v>
      </c>
      <c r="AK903" s="79" t="s">
        <v>13</v>
      </c>
      <c r="AL903" s="79" t="s">
        <v>62</v>
      </c>
      <c r="AM903" s="79" t="s">
        <v>63</v>
      </c>
      <c r="AN903" s="79" t="str">
        <f t="shared" si="645"/>
        <v>C</v>
      </c>
      <c r="AO903" s="79" t="str">
        <f t="shared" si="646"/>
        <v/>
      </c>
      <c r="AP903" s="79" t="str">
        <f t="shared" si="647"/>
        <v/>
      </c>
      <c r="AQ903" s="79" t="str">
        <f t="shared" si="648"/>
        <v>O</v>
      </c>
      <c r="AR903" s="79" t="str">
        <f t="shared" si="649"/>
        <v>O</v>
      </c>
      <c r="AS903" s="79" t="s">
        <v>2</v>
      </c>
      <c r="AT903" s="79" t="str">
        <f t="shared" si="650"/>
        <v>O</v>
      </c>
      <c r="AU903" s="79" t="str">
        <f t="shared" si="651"/>
        <v>O</v>
      </c>
      <c r="AV903" s="79" t="str">
        <f t="shared" si="652"/>
        <v/>
      </c>
    </row>
    <row r="904" spans="1:48" s="37" customFormat="1" ht="12" x14ac:dyDescent="0.3">
      <c r="A904" s="74" t="s">
        <v>1877</v>
      </c>
      <c r="B904" s="75" t="s">
        <v>1820</v>
      </c>
      <c r="C904" s="85">
        <v>1762</v>
      </c>
      <c r="D904" s="86">
        <v>74.2</v>
      </c>
      <c r="E904" s="87">
        <v>22</v>
      </c>
      <c r="F904" s="86">
        <v>55.1</v>
      </c>
      <c r="G904" s="17">
        <v>17</v>
      </c>
      <c r="H904" s="88">
        <v>160</v>
      </c>
      <c r="I904" s="89">
        <v>115000</v>
      </c>
      <c r="J904" s="89" t="s">
        <v>66</v>
      </c>
      <c r="K904" s="89">
        <v>48000</v>
      </c>
      <c r="L904" s="89" t="s">
        <v>66</v>
      </c>
      <c r="M904" s="90">
        <f t="shared" si="637"/>
        <v>67000</v>
      </c>
      <c r="N904" s="4">
        <f t="shared" si="638"/>
        <v>0.41739130434782606</v>
      </c>
      <c r="O904" s="91">
        <f t="shared" si="639"/>
        <v>5227.272727272727</v>
      </c>
      <c r="P904" s="91">
        <f t="shared" si="640"/>
        <v>2181.818181818182</v>
      </c>
      <c r="Q904" s="79">
        <v>2</v>
      </c>
      <c r="R904" s="79">
        <v>1</v>
      </c>
      <c r="S904" s="79" t="s">
        <v>61</v>
      </c>
      <c r="T904" s="5" t="s">
        <v>240</v>
      </c>
      <c r="U904" s="9"/>
      <c r="W904" s="86">
        <f t="shared" si="659"/>
        <v>74.2</v>
      </c>
      <c r="X904" s="87">
        <f t="shared" si="659"/>
        <v>22</v>
      </c>
      <c r="Y904" s="92">
        <f t="shared" si="660"/>
        <v>160</v>
      </c>
      <c r="Z904" s="90">
        <f t="shared" si="660"/>
        <v>115000</v>
      </c>
      <c r="AA904" s="90">
        <f t="shared" si="641"/>
        <v>48000</v>
      </c>
      <c r="AB904" s="90">
        <f t="shared" si="661"/>
        <v>67000</v>
      </c>
      <c r="AC904" s="4">
        <f t="shared" si="661"/>
        <v>0.41739130434782606</v>
      </c>
      <c r="AD904" s="91">
        <f t="shared" si="661"/>
        <v>5227.272727272727</v>
      </c>
      <c r="AE904" s="79" t="str">
        <f t="shared" si="642"/>
        <v>복</v>
      </c>
      <c r="AF904" s="79" t="str">
        <f t="shared" si="643"/>
        <v>2/1</v>
      </c>
      <c r="AH904" s="20" t="str">
        <f t="shared" si="662"/>
        <v>정자동 상록우성</v>
      </c>
      <c r="AI904" s="87">
        <f t="shared" si="663"/>
        <v>22</v>
      </c>
      <c r="AJ904" s="79" t="str">
        <f t="shared" si="644"/>
        <v>A-</v>
      </c>
      <c r="AK904" s="79" t="s">
        <v>13</v>
      </c>
      <c r="AL904" s="79" t="s">
        <v>62</v>
      </c>
      <c r="AM904" s="79" t="s">
        <v>63</v>
      </c>
      <c r="AN904" s="79" t="str">
        <f t="shared" si="645"/>
        <v>C</v>
      </c>
      <c r="AO904" s="79" t="str">
        <f t="shared" si="646"/>
        <v>X</v>
      </c>
      <c r="AP904" s="79" t="str">
        <f t="shared" si="647"/>
        <v>X</v>
      </c>
      <c r="AQ904" s="79" t="str">
        <f t="shared" si="648"/>
        <v>X</v>
      </c>
      <c r="AR904" s="79" t="str">
        <f t="shared" si="649"/>
        <v>X</v>
      </c>
      <c r="AS904" s="79" t="s">
        <v>2</v>
      </c>
      <c r="AT904" s="79" t="str">
        <f t="shared" si="650"/>
        <v>O</v>
      </c>
      <c r="AU904" s="79" t="str">
        <f t="shared" si="651"/>
        <v>O</v>
      </c>
      <c r="AV904" s="79" t="str">
        <f t="shared" si="652"/>
        <v>X</v>
      </c>
    </row>
    <row r="905" spans="1:48" s="37" customFormat="1" ht="12" x14ac:dyDescent="0.3">
      <c r="A905" s="74" t="s">
        <v>1877</v>
      </c>
      <c r="B905" s="75" t="s">
        <v>1820</v>
      </c>
      <c r="C905" s="85">
        <v>1762</v>
      </c>
      <c r="D905" s="86">
        <v>77.099999999999994</v>
      </c>
      <c r="E905" s="87">
        <v>23</v>
      </c>
      <c r="F905" s="86">
        <v>57.3</v>
      </c>
      <c r="G905" s="17">
        <v>17</v>
      </c>
      <c r="H905" s="88">
        <v>58</v>
      </c>
      <c r="I905" s="89"/>
      <c r="J905" s="89"/>
      <c r="K905" s="89"/>
      <c r="L905" s="89"/>
      <c r="M905" s="90">
        <f t="shared" si="637"/>
        <v>0</v>
      </c>
      <c r="N905" s="4" t="str">
        <f t="shared" si="638"/>
        <v/>
      </c>
      <c r="O905" s="91">
        <f t="shared" si="639"/>
        <v>0</v>
      </c>
      <c r="P905" s="91">
        <f t="shared" si="640"/>
        <v>0</v>
      </c>
      <c r="Q905" s="79">
        <v>2</v>
      </c>
      <c r="R905" s="79">
        <v>1</v>
      </c>
      <c r="S905" s="79" t="s">
        <v>61</v>
      </c>
      <c r="T905" s="5" t="s">
        <v>370</v>
      </c>
      <c r="U905" s="9"/>
      <c r="W905" s="86">
        <f t="shared" si="659"/>
        <v>77.099999999999994</v>
      </c>
      <c r="X905" s="87">
        <f t="shared" si="659"/>
        <v>23</v>
      </c>
      <c r="Y905" s="92">
        <f t="shared" si="660"/>
        <v>58</v>
      </c>
      <c r="Z905" s="90">
        <f t="shared" si="660"/>
        <v>0</v>
      </c>
      <c r="AA905" s="90">
        <f t="shared" si="641"/>
        <v>0</v>
      </c>
      <c r="AB905" s="90">
        <f t="shared" si="661"/>
        <v>0</v>
      </c>
      <c r="AC905" s="4" t="str">
        <f t="shared" si="661"/>
        <v/>
      </c>
      <c r="AD905" s="91">
        <f t="shared" si="661"/>
        <v>0</v>
      </c>
      <c r="AE905" s="79" t="str">
        <f t="shared" si="642"/>
        <v>복</v>
      </c>
      <c r="AF905" s="79" t="str">
        <f t="shared" si="643"/>
        <v>2/1</v>
      </c>
      <c r="AH905" s="20" t="str">
        <f t="shared" si="662"/>
        <v>정자동 상록우성</v>
      </c>
      <c r="AI905" s="87">
        <f t="shared" si="663"/>
        <v>23</v>
      </c>
      <c r="AJ905" s="79" t="str">
        <f t="shared" si="644"/>
        <v>A-</v>
      </c>
      <c r="AK905" s="79" t="s">
        <v>13</v>
      </c>
      <c r="AL905" s="79" t="s">
        <v>62</v>
      </c>
      <c r="AM905" s="79" t="s">
        <v>63</v>
      </c>
      <c r="AN905" s="79" t="str">
        <f t="shared" si="645"/>
        <v>C</v>
      </c>
      <c r="AO905" s="79" t="str">
        <f t="shared" si="646"/>
        <v/>
      </c>
      <c r="AP905" s="79" t="str">
        <f t="shared" si="647"/>
        <v/>
      </c>
      <c r="AQ905" s="79" t="str">
        <f t="shared" si="648"/>
        <v>O</v>
      </c>
      <c r="AR905" s="79" t="str">
        <f t="shared" si="649"/>
        <v>O</v>
      </c>
      <c r="AS905" s="79" t="s">
        <v>2</v>
      </c>
      <c r="AT905" s="79" t="str">
        <f t="shared" si="650"/>
        <v>O</v>
      </c>
      <c r="AU905" s="79" t="str">
        <f t="shared" si="651"/>
        <v>O</v>
      </c>
      <c r="AV905" s="79" t="str">
        <f t="shared" si="652"/>
        <v/>
      </c>
    </row>
    <row r="906" spans="1:48" s="37" customFormat="1" ht="12" x14ac:dyDescent="0.3">
      <c r="A906" s="74" t="s">
        <v>1877</v>
      </c>
      <c r="B906" s="75" t="s">
        <v>1820</v>
      </c>
      <c r="C906" s="85">
        <v>1762</v>
      </c>
      <c r="D906" s="86">
        <v>86.5</v>
      </c>
      <c r="E906" s="87">
        <v>26</v>
      </c>
      <c r="F906" s="86">
        <v>69.099999999999994</v>
      </c>
      <c r="G906" s="17">
        <v>21</v>
      </c>
      <c r="H906" s="88">
        <v>368</v>
      </c>
      <c r="I906" s="89">
        <v>145000</v>
      </c>
      <c r="J906" s="89" t="s">
        <v>78</v>
      </c>
      <c r="K906" s="89">
        <v>70000</v>
      </c>
      <c r="L906" s="89" t="s">
        <v>64</v>
      </c>
      <c r="M906" s="90">
        <f t="shared" si="637"/>
        <v>75000</v>
      </c>
      <c r="N906" s="4">
        <f t="shared" si="638"/>
        <v>0.48275862068965519</v>
      </c>
      <c r="O906" s="91">
        <f t="shared" si="639"/>
        <v>5576.9230769230771</v>
      </c>
      <c r="P906" s="91">
        <f t="shared" si="640"/>
        <v>2692.3076923076924</v>
      </c>
      <c r="Q906" s="79">
        <v>3</v>
      </c>
      <c r="R906" s="79">
        <v>1</v>
      </c>
      <c r="S906" s="79" t="s">
        <v>72</v>
      </c>
      <c r="T906" s="5">
        <v>86</v>
      </c>
      <c r="U906" s="9"/>
      <c r="W906" s="86">
        <f t="shared" si="659"/>
        <v>86.5</v>
      </c>
      <c r="X906" s="87">
        <f t="shared" si="659"/>
        <v>26</v>
      </c>
      <c r="Y906" s="92">
        <f t="shared" si="660"/>
        <v>368</v>
      </c>
      <c r="Z906" s="90">
        <f t="shared" si="660"/>
        <v>145000</v>
      </c>
      <c r="AA906" s="90">
        <f t="shared" si="641"/>
        <v>70000</v>
      </c>
      <c r="AB906" s="90">
        <f t="shared" si="661"/>
        <v>75000</v>
      </c>
      <c r="AC906" s="4">
        <f t="shared" si="661"/>
        <v>0.48275862068965519</v>
      </c>
      <c r="AD906" s="91">
        <f t="shared" si="661"/>
        <v>5576.9230769230771</v>
      </c>
      <c r="AE906" s="79" t="str">
        <f t="shared" si="642"/>
        <v>계</v>
      </c>
      <c r="AF906" s="79" t="str">
        <f t="shared" si="643"/>
        <v>3/1</v>
      </c>
      <c r="AH906" s="20" t="str">
        <f t="shared" si="662"/>
        <v>정자동 상록우성</v>
      </c>
      <c r="AI906" s="87">
        <f t="shared" si="663"/>
        <v>26</v>
      </c>
      <c r="AJ906" s="79" t="str">
        <f t="shared" si="644"/>
        <v>A-</v>
      </c>
      <c r="AK906" s="79" t="s">
        <v>13</v>
      </c>
      <c r="AL906" s="79" t="s">
        <v>62</v>
      </c>
      <c r="AM906" s="79" t="s">
        <v>63</v>
      </c>
      <c r="AN906" s="79" t="str">
        <f t="shared" si="645"/>
        <v>C</v>
      </c>
      <c r="AO906" s="79" t="str">
        <f t="shared" si="646"/>
        <v>X</v>
      </c>
      <c r="AP906" s="79" t="str">
        <f t="shared" si="647"/>
        <v>X</v>
      </c>
      <c r="AQ906" s="79" t="str">
        <f t="shared" si="648"/>
        <v>X</v>
      </c>
      <c r="AR906" s="79" t="str">
        <f t="shared" si="649"/>
        <v>X</v>
      </c>
      <c r="AS906" s="79" t="s">
        <v>2</v>
      </c>
      <c r="AT906" s="79" t="str">
        <f t="shared" si="650"/>
        <v>O</v>
      </c>
      <c r="AU906" s="79" t="str">
        <f t="shared" si="651"/>
        <v>O</v>
      </c>
      <c r="AV906" s="79" t="str">
        <f t="shared" si="652"/>
        <v>X</v>
      </c>
    </row>
    <row r="907" spans="1:48" s="37" customFormat="1" ht="12" x14ac:dyDescent="0.3">
      <c r="A907" s="74" t="s">
        <v>1877</v>
      </c>
      <c r="B907" s="75" t="s">
        <v>1820</v>
      </c>
      <c r="C907" s="85">
        <v>1762</v>
      </c>
      <c r="D907" s="86">
        <v>103.5</v>
      </c>
      <c r="E907" s="87">
        <v>31</v>
      </c>
      <c r="F907" s="86">
        <v>85</v>
      </c>
      <c r="G907" s="17">
        <v>26</v>
      </c>
      <c r="H907" s="88">
        <v>278</v>
      </c>
      <c r="I907" s="89">
        <v>158000</v>
      </c>
      <c r="J907" s="89" t="s">
        <v>79</v>
      </c>
      <c r="K907" s="89">
        <v>80000</v>
      </c>
      <c r="L907" s="89" t="s">
        <v>81</v>
      </c>
      <c r="M907" s="90">
        <f t="shared" si="637"/>
        <v>78000</v>
      </c>
      <c r="N907" s="4">
        <f t="shared" si="638"/>
        <v>0.50632911392405067</v>
      </c>
      <c r="O907" s="91">
        <f t="shared" si="639"/>
        <v>5096.7741935483873</v>
      </c>
      <c r="P907" s="91">
        <f t="shared" si="640"/>
        <v>2580.6451612903224</v>
      </c>
      <c r="Q907" s="79">
        <v>3</v>
      </c>
      <c r="R907" s="79">
        <v>2</v>
      </c>
      <c r="S907" s="79" t="s">
        <v>72</v>
      </c>
      <c r="T907" s="5">
        <v>103</v>
      </c>
      <c r="U907" s="9"/>
      <c r="W907" s="86">
        <f t="shared" si="659"/>
        <v>103.5</v>
      </c>
      <c r="X907" s="87">
        <f t="shared" si="659"/>
        <v>31</v>
      </c>
      <c r="Y907" s="92">
        <f t="shared" si="660"/>
        <v>278</v>
      </c>
      <c r="Z907" s="90">
        <f t="shared" si="660"/>
        <v>158000</v>
      </c>
      <c r="AA907" s="90">
        <f t="shared" si="641"/>
        <v>80000</v>
      </c>
      <c r="AB907" s="90">
        <f t="shared" si="661"/>
        <v>78000</v>
      </c>
      <c r="AC907" s="4">
        <f t="shared" si="661"/>
        <v>0.50632911392405067</v>
      </c>
      <c r="AD907" s="91">
        <f t="shared" si="661"/>
        <v>5096.7741935483873</v>
      </c>
      <c r="AE907" s="79" t="str">
        <f t="shared" si="642"/>
        <v>계</v>
      </c>
      <c r="AF907" s="79" t="str">
        <f t="shared" si="643"/>
        <v>3/2</v>
      </c>
      <c r="AH907" s="20" t="str">
        <f t="shared" si="662"/>
        <v>정자동 상록우성</v>
      </c>
      <c r="AI907" s="87">
        <f t="shared" si="663"/>
        <v>31</v>
      </c>
      <c r="AJ907" s="79" t="str">
        <f t="shared" si="644"/>
        <v>A-</v>
      </c>
      <c r="AK907" s="79" t="s">
        <v>13</v>
      </c>
      <c r="AL907" s="79" t="s">
        <v>62</v>
      </c>
      <c r="AM907" s="79" t="s">
        <v>63</v>
      </c>
      <c r="AN907" s="79" t="str">
        <f t="shared" si="645"/>
        <v>C</v>
      </c>
      <c r="AO907" s="79" t="str">
        <f t="shared" si="646"/>
        <v>X</v>
      </c>
      <c r="AP907" s="79" t="str">
        <f t="shared" si="647"/>
        <v>X</v>
      </c>
      <c r="AQ907" s="79" t="str">
        <f t="shared" si="648"/>
        <v>X</v>
      </c>
      <c r="AR907" s="79" t="str">
        <f t="shared" si="649"/>
        <v>X</v>
      </c>
      <c r="AS907" s="79" t="s">
        <v>2</v>
      </c>
      <c r="AT907" s="79" t="str">
        <f t="shared" si="650"/>
        <v>O</v>
      </c>
      <c r="AU907" s="79" t="str">
        <f t="shared" si="651"/>
        <v>O</v>
      </c>
      <c r="AV907" s="79" t="str">
        <f t="shared" si="652"/>
        <v>X</v>
      </c>
    </row>
    <row r="908" spans="1:48" s="37" customFormat="1" ht="12" x14ac:dyDescent="0.3">
      <c r="A908" s="74" t="s">
        <v>1877</v>
      </c>
      <c r="B908" s="75" t="s">
        <v>1820</v>
      </c>
      <c r="C908" s="85">
        <v>1762</v>
      </c>
      <c r="D908" s="86">
        <v>122.7</v>
      </c>
      <c r="E908" s="87">
        <v>37</v>
      </c>
      <c r="F908" s="86">
        <v>102</v>
      </c>
      <c r="G908" s="17">
        <v>31</v>
      </c>
      <c r="H908" s="88">
        <v>192</v>
      </c>
      <c r="I908" s="89">
        <v>178000</v>
      </c>
      <c r="J908" s="89" t="s">
        <v>66</v>
      </c>
      <c r="K908" s="89">
        <v>90000</v>
      </c>
      <c r="L908" s="89" t="s">
        <v>66</v>
      </c>
      <c r="M908" s="90">
        <f t="shared" si="637"/>
        <v>88000</v>
      </c>
      <c r="N908" s="4">
        <f t="shared" si="638"/>
        <v>0.5056179775280899</v>
      </c>
      <c r="O908" s="91">
        <f t="shared" si="639"/>
        <v>4810.8108108108108</v>
      </c>
      <c r="P908" s="91">
        <f t="shared" si="640"/>
        <v>2432.4324324324325</v>
      </c>
      <c r="Q908" s="79">
        <v>4</v>
      </c>
      <c r="R908" s="79">
        <v>2</v>
      </c>
      <c r="S908" s="79" t="s">
        <v>72</v>
      </c>
      <c r="T908" s="5">
        <v>122</v>
      </c>
      <c r="U908" s="9"/>
      <c r="W908" s="86">
        <f t="shared" si="659"/>
        <v>122.7</v>
      </c>
      <c r="X908" s="87">
        <f t="shared" si="659"/>
        <v>37</v>
      </c>
      <c r="Y908" s="92">
        <f t="shared" si="660"/>
        <v>192</v>
      </c>
      <c r="Z908" s="90">
        <f t="shared" si="660"/>
        <v>178000</v>
      </c>
      <c r="AA908" s="90">
        <f t="shared" si="641"/>
        <v>90000</v>
      </c>
      <c r="AB908" s="90">
        <f t="shared" si="661"/>
        <v>88000</v>
      </c>
      <c r="AC908" s="4">
        <f t="shared" si="661"/>
        <v>0.5056179775280899</v>
      </c>
      <c r="AD908" s="91">
        <f t="shared" si="661"/>
        <v>4810.8108108108108</v>
      </c>
      <c r="AE908" s="79" t="str">
        <f t="shared" si="642"/>
        <v>계</v>
      </c>
      <c r="AF908" s="79" t="str">
        <f t="shared" si="643"/>
        <v>4/2</v>
      </c>
      <c r="AH908" s="20" t="str">
        <f t="shared" si="662"/>
        <v>정자동 상록우성</v>
      </c>
      <c r="AI908" s="87">
        <f t="shared" si="663"/>
        <v>37</v>
      </c>
      <c r="AJ908" s="79" t="str">
        <f t="shared" si="644"/>
        <v>A-</v>
      </c>
      <c r="AK908" s="79" t="s">
        <v>13</v>
      </c>
      <c r="AL908" s="79" t="s">
        <v>62</v>
      </c>
      <c r="AM908" s="79" t="s">
        <v>63</v>
      </c>
      <c r="AN908" s="79" t="str">
        <f t="shared" si="645"/>
        <v>C</v>
      </c>
      <c r="AO908" s="79" t="str">
        <f t="shared" si="646"/>
        <v>X</v>
      </c>
      <c r="AP908" s="79" t="str">
        <f t="shared" si="647"/>
        <v>X</v>
      </c>
      <c r="AQ908" s="79" t="str">
        <f t="shared" si="648"/>
        <v>X</v>
      </c>
      <c r="AR908" s="79" t="str">
        <f t="shared" si="649"/>
        <v>X</v>
      </c>
      <c r="AS908" s="79" t="s">
        <v>2</v>
      </c>
      <c r="AT908" s="79" t="str">
        <f t="shared" si="650"/>
        <v>X</v>
      </c>
      <c r="AU908" s="79" t="str">
        <f t="shared" si="651"/>
        <v>O</v>
      </c>
      <c r="AV908" s="79" t="str">
        <f t="shared" si="652"/>
        <v>X</v>
      </c>
    </row>
    <row r="909" spans="1:48" s="37" customFormat="1" ht="12" x14ac:dyDescent="0.3">
      <c r="A909" s="74" t="s">
        <v>1877</v>
      </c>
      <c r="B909" s="75" t="s">
        <v>1820</v>
      </c>
      <c r="C909" s="85">
        <v>1762</v>
      </c>
      <c r="D909" s="86">
        <v>153.80000000000001</v>
      </c>
      <c r="E909" s="87">
        <v>47</v>
      </c>
      <c r="F909" s="86">
        <v>129.69999999999999</v>
      </c>
      <c r="G909" s="17">
        <v>39</v>
      </c>
      <c r="H909" s="88">
        <v>584</v>
      </c>
      <c r="I909" s="89">
        <v>195000</v>
      </c>
      <c r="J909" s="89" t="s">
        <v>79</v>
      </c>
      <c r="K909" s="89">
        <v>95000</v>
      </c>
      <c r="L909" s="89" t="s">
        <v>80</v>
      </c>
      <c r="M909" s="90">
        <f t="shared" si="637"/>
        <v>100000</v>
      </c>
      <c r="N909" s="4">
        <f t="shared" si="638"/>
        <v>0.48717948717948717</v>
      </c>
      <c r="O909" s="91">
        <f t="shared" si="639"/>
        <v>4148.9361702127662</v>
      </c>
      <c r="P909" s="91">
        <f t="shared" si="640"/>
        <v>2021.2765957446809</v>
      </c>
      <c r="Q909" s="79">
        <v>4</v>
      </c>
      <c r="R909" s="79">
        <v>2</v>
      </c>
      <c r="S909" s="79" t="s">
        <v>72</v>
      </c>
      <c r="T909" s="5">
        <v>153</v>
      </c>
      <c r="U909" s="9"/>
      <c r="W909" s="86">
        <f t="shared" si="659"/>
        <v>153.80000000000001</v>
      </c>
      <c r="X909" s="87">
        <f t="shared" si="659"/>
        <v>47</v>
      </c>
      <c r="Y909" s="92">
        <f t="shared" si="660"/>
        <v>584</v>
      </c>
      <c r="Z909" s="90">
        <f t="shared" si="660"/>
        <v>195000</v>
      </c>
      <c r="AA909" s="90">
        <f t="shared" si="641"/>
        <v>95000</v>
      </c>
      <c r="AB909" s="90">
        <f t="shared" si="661"/>
        <v>100000</v>
      </c>
      <c r="AC909" s="4">
        <f t="shared" si="661"/>
        <v>0.48717948717948717</v>
      </c>
      <c r="AD909" s="91">
        <f t="shared" si="661"/>
        <v>4148.9361702127662</v>
      </c>
      <c r="AE909" s="79" t="str">
        <f t="shared" si="642"/>
        <v>계</v>
      </c>
      <c r="AF909" s="79" t="str">
        <f t="shared" si="643"/>
        <v>4/2</v>
      </c>
      <c r="AH909" s="20" t="str">
        <f t="shared" si="662"/>
        <v>정자동 상록우성</v>
      </c>
      <c r="AI909" s="87">
        <f t="shared" si="663"/>
        <v>47</v>
      </c>
      <c r="AJ909" s="79" t="str">
        <f t="shared" si="644"/>
        <v>A-</v>
      </c>
      <c r="AK909" s="79" t="s">
        <v>13</v>
      </c>
      <c r="AL909" s="79" t="s">
        <v>62</v>
      </c>
      <c r="AM909" s="79" t="s">
        <v>63</v>
      </c>
      <c r="AN909" s="79" t="str">
        <f t="shared" si="645"/>
        <v>C</v>
      </c>
      <c r="AO909" s="79" t="str">
        <f t="shared" si="646"/>
        <v>X</v>
      </c>
      <c r="AP909" s="79" t="str">
        <f t="shared" si="647"/>
        <v>X</v>
      </c>
      <c r="AQ909" s="79" t="str">
        <f t="shared" si="648"/>
        <v>X</v>
      </c>
      <c r="AR909" s="79" t="str">
        <f t="shared" si="649"/>
        <v>X</v>
      </c>
      <c r="AS909" s="79" t="s">
        <v>2</v>
      </c>
      <c r="AT909" s="79" t="str">
        <f t="shared" si="650"/>
        <v>X</v>
      </c>
      <c r="AU909" s="79" t="str">
        <f t="shared" si="651"/>
        <v>O</v>
      </c>
      <c r="AV909" s="79" t="str">
        <f t="shared" si="652"/>
        <v>X</v>
      </c>
    </row>
    <row r="910" spans="1:48" s="37" customFormat="1" ht="12" x14ac:dyDescent="0.3">
      <c r="A910" s="74" t="s">
        <v>1877</v>
      </c>
      <c r="B910" s="75" t="s">
        <v>1820</v>
      </c>
      <c r="C910" s="85">
        <v>1762</v>
      </c>
      <c r="D910" s="86">
        <v>188.5</v>
      </c>
      <c r="E910" s="87">
        <v>57</v>
      </c>
      <c r="F910" s="86">
        <v>162.6</v>
      </c>
      <c r="G910" s="17">
        <v>49</v>
      </c>
      <c r="H910" s="88">
        <v>122</v>
      </c>
      <c r="I910" s="89">
        <v>230000</v>
      </c>
      <c r="J910" s="89" t="s">
        <v>71</v>
      </c>
      <c r="K910" s="89">
        <v>120000</v>
      </c>
      <c r="L910" s="89" t="s">
        <v>64</v>
      </c>
      <c r="M910" s="90">
        <f t="shared" si="637"/>
        <v>110000</v>
      </c>
      <c r="N910" s="4">
        <f t="shared" si="638"/>
        <v>0.52173913043478259</v>
      </c>
      <c r="O910" s="91">
        <f t="shared" si="639"/>
        <v>4035.0877192982457</v>
      </c>
      <c r="P910" s="91">
        <f t="shared" si="640"/>
        <v>2105.2631578947367</v>
      </c>
      <c r="Q910" s="79">
        <v>5</v>
      </c>
      <c r="R910" s="79">
        <v>2</v>
      </c>
      <c r="S910" s="79" t="s">
        <v>72</v>
      </c>
      <c r="T910" s="5">
        <v>188</v>
      </c>
      <c r="U910" s="9"/>
      <c r="W910" s="86">
        <f t="shared" ref="W910:X925" si="664">D910</f>
        <v>188.5</v>
      </c>
      <c r="X910" s="87">
        <f t="shared" si="664"/>
        <v>57</v>
      </c>
      <c r="Y910" s="92">
        <f t="shared" ref="Y910:Z925" si="665">H910</f>
        <v>122</v>
      </c>
      <c r="Z910" s="90">
        <f t="shared" si="665"/>
        <v>230000</v>
      </c>
      <c r="AA910" s="90">
        <f t="shared" si="641"/>
        <v>120000</v>
      </c>
      <c r="AB910" s="90">
        <f t="shared" si="661"/>
        <v>110000</v>
      </c>
      <c r="AC910" s="4">
        <f t="shared" si="661"/>
        <v>0.52173913043478259</v>
      </c>
      <c r="AD910" s="91">
        <f t="shared" si="661"/>
        <v>4035.0877192982457</v>
      </c>
      <c r="AE910" s="79" t="str">
        <f t="shared" si="642"/>
        <v>계</v>
      </c>
      <c r="AF910" s="79" t="str">
        <f t="shared" si="643"/>
        <v>5/2</v>
      </c>
      <c r="AH910" s="20" t="str">
        <f t="shared" si="662"/>
        <v>정자동 상록우성</v>
      </c>
      <c r="AI910" s="87">
        <f t="shared" si="663"/>
        <v>57</v>
      </c>
      <c r="AJ910" s="79" t="str">
        <f t="shared" si="644"/>
        <v>A-</v>
      </c>
      <c r="AK910" s="79" t="s">
        <v>13</v>
      </c>
      <c r="AL910" s="79" t="s">
        <v>62</v>
      </c>
      <c r="AM910" s="79" t="s">
        <v>63</v>
      </c>
      <c r="AN910" s="79" t="str">
        <f t="shared" si="645"/>
        <v>C</v>
      </c>
      <c r="AO910" s="79" t="str">
        <f t="shared" si="646"/>
        <v>X</v>
      </c>
      <c r="AP910" s="79" t="str">
        <f t="shared" si="647"/>
        <v>X</v>
      </c>
      <c r="AQ910" s="79" t="str">
        <f t="shared" si="648"/>
        <v>X</v>
      </c>
      <c r="AR910" s="79" t="str">
        <f t="shared" si="649"/>
        <v>X</v>
      </c>
      <c r="AS910" s="79" t="s">
        <v>2</v>
      </c>
      <c r="AT910" s="79" t="str">
        <f t="shared" si="650"/>
        <v>X</v>
      </c>
      <c r="AU910" s="79" t="str">
        <f t="shared" si="651"/>
        <v>O</v>
      </c>
      <c r="AV910" s="79" t="str">
        <f t="shared" si="652"/>
        <v>X</v>
      </c>
    </row>
    <row r="911" spans="1:48" s="37" customFormat="1" ht="12" x14ac:dyDescent="0.3">
      <c r="A911" s="74" t="s">
        <v>1878</v>
      </c>
      <c r="B911" s="75" t="s">
        <v>1872</v>
      </c>
      <c r="C911" s="85">
        <v>307</v>
      </c>
      <c r="D911" s="86">
        <v>104.3</v>
      </c>
      <c r="E911" s="87">
        <v>32</v>
      </c>
      <c r="F911" s="86">
        <v>84.9</v>
      </c>
      <c r="G911" s="17">
        <v>26</v>
      </c>
      <c r="H911" s="88">
        <v>42</v>
      </c>
      <c r="I911" s="89"/>
      <c r="J911" s="89"/>
      <c r="K911" s="89"/>
      <c r="L911" s="89"/>
      <c r="M911" s="90">
        <f t="shared" si="637"/>
        <v>0</v>
      </c>
      <c r="N911" s="4" t="str">
        <f t="shared" si="638"/>
        <v/>
      </c>
      <c r="O911" s="91">
        <f t="shared" si="639"/>
        <v>0</v>
      </c>
      <c r="P911" s="91">
        <f t="shared" si="640"/>
        <v>0</v>
      </c>
      <c r="Q911" s="79">
        <v>3</v>
      </c>
      <c r="R911" s="79">
        <v>2</v>
      </c>
      <c r="S911" s="79" t="s">
        <v>72</v>
      </c>
      <c r="T911" s="5">
        <v>104</v>
      </c>
      <c r="U911" s="9"/>
      <c r="W911" s="86">
        <f t="shared" si="664"/>
        <v>104.3</v>
      </c>
      <c r="X911" s="87">
        <f t="shared" si="664"/>
        <v>32</v>
      </c>
      <c r="Y911" s="92">
        <f t="shared" si="665"/>
        <v>42</v>
      </c>
      <c r="Z911" s="90">
        <f t="shared" si="665"/>
        <v>0</v>
      </c>
      <c r="AA911" s="90">
        <f t="shared" si="641"/>
        <v>0</v>
      </c>
      <c r="AB911" s="90">
        <f t="shared" si="661"/>
        <v>0</v>
      </c>
      <c r="AC911" s="4" t="str">
        <f t="shared" si="661"/>
        <v/>
      </c>
      <c r="AD911" s="91">
        <f t="shared" si="661"/>
        <v>0</v>
      </c>
      <c r="AE911" s="79" t="str">
        <f t="shared" si="642"/>
        <v>계</v>
      </c>
      <c r="AF911" s="79" t="str">
        <f t="shared" si="643"/>
        <v>3/2</v>
      </c>
      <c r="AH911" s="20" t="str">
        <f t="shared" si="662"/>
        <v>정자동 아이파크분당3</v>
      </c>
      <c r="AI911" s="87">
        <f t="shared" si="663"/>
        <v>32</v>
      </c>
      <c r="AJ911" s="79" t="str">
        <f t="shared" si="644"/>
        <v>A-</v>
      </c>
      <c r="AK911" s="79" t="s">
        <v>13</v>
      </c>
      <c r="AL911" s="79" t="s">
        <v>62</v>
      </c>
      <c r="AM911" s="79" t="s">
        <v>63</v>
      </c>
      <c r="AN911" s="79" t="str">
        <f t="shared" si="645"/>
        <v>C</v>
      </c>
      <c r="AO911" s="79" t="str">
        <f t="shared" si="646"/>
        <v/>
      </c>
      <c r="AP911" s="79" t="str">
        <f t="shared" si="647"/>
        <v/>
      </c>
      <c r="AQ911" s="79" t="str">
        <f t="shared" si="648"/>
        <v>O</v>
      </c>
      <c r="AR911" s="79" t="str">
        <f t="shared" si="649"/>
        <v>O</v>
      </c>
      <c r="AS911" s="79" t="s">
        <v>2</v>
      </c>
      <c r="AT911" s="79" t="str">
        <f t="shared" si="650"/>
        <v>O</v>
      </c>
      <c r="AU911" s="79" t="str">
        <f t="shared" si="651"/>
        <v>O</v>
      </c>
      <c r="AV911" s="79" t="str">
        <f t="shared" si="652"/>
        <v/>
      </c>
    </row>
    <row r="912" spans="1:48" s="37" customFormat="1" ht="12" x14ac:dyDescent="0.3">
      <c r="A912" s="74" t="s">
        <v>1878</v>
      </c>
      <c r="B912" s="75" t="s">
        <v>1872</v>
      </c>
      <c r="C912" s="85">
        <v>307</v>
      </c>
      <c r="D912" s="86">
        <v>188.3</v>
      </c>
      <c r="E912" s="87">
        <v>57</v>
      </c>
      <c r="F912" s="86">
        <v>153.4</v>
      </c>
      <c r="G912" s="17">
        <v>46</v>
      </c>
      <c r="H912" s="88">
        <v>60</v>
      </c>
      <c r="I912" s="89"/>
      <c r="J912" s="89"/>
      <c r="K912" s="89"/>
      <c r="L912" s="89"/>
      <c r="M912" s="90">
        <f t="shared" si="637"/>
        <v>0</v>
      </c>
      <c r="N912" s="4" t="str">
        <f t="shared" si="638"/>
        <v/>
      </c>
      <c r="O912" s="91">
        <f t="shared" si="639"/>
        <v>0</v>
      </c>
      <c r="P912" s="91">
        <f t="shared" si="640"/>
        <v>0</v>
      </c>
      <c r="Q912" s="79">
        <v>4</v>
      </c>
      <c r="R912" s="79">
        <v>2</v>
      </c>
      <c r="S912" s="79" t="s">
        <v>72</v>
      </c>
      <c r="T912" s="5" t="s">
        <v>232</v>
      </c>
      <c r="U912" s="9"/>
      <c r="W912" s="86">
        <f t="shared" si="664"/>
        <v>188.3</v>
      </c>
      <c r="X912" s="87">
        <f t="shared" si="664"/>
        <v>57</v>
      </c>
      <c r="Y912" s="92">
        <f t="shared" si="665"/>
        <v>60</v>
      </c>
      <c r="Z912" s="90">
        <f t="shared" si="665"/>
        <v>0</v>
      </c>
      <c r="AA912" s="90">
        <f t="shared" si="641"/>
        <v>0</v>
      </c>
      <c r="AB912" s="90">
        <f t="shared" si="661"/>
        <v>0</v>
      </c>
      <c r="AC912" s="4" t="str">
        <f t="shared" si="661"/>
        <v/>
      </c>
      <c r="AD912" s="91">
        <f t="shared" si="661"/>
        <v>0</v>
      </c>
      <c r="AE912" s="79" t="str">
        <f t="shared" si="642"/>
        <v>계</v>
      </c>
      <c r="AF912" s="79" t="str">
        <f t="shared" si="643"/>
        <v>4/2</v>
      </c>
      <c r="AH912" s="20" t="str">
        <f t="shared" si="662"/>
        <v>정자동 아이파크분당3</v>
      </c>
      <c r="AI912" s="87">
        <f t="shared" si="663"/>
        <v>57</v>
      </c>
      <c r="AJ912" s="79" t="str">
        <f t="shared" si="644"/>
        <v>A-</v>
      </c>
      <c r="AK912" s="79" t="s">
        <v>13</v>
      </c>
      <c r="AL912" s="79" t="s">
        <v>62</v>
      </c>
      <c r="AM912" s="79" t="s">
        <v>63</v>
      </c>
      <c r="AN912" s="79" t="str">
        <f t="shared" si="645"/>
        <v>C</v>
      </c>
      <c r="AO912" s="79" t="str">
        <f t="shared" si="646"/>
        <v/>
      </c>
      <c r="AP912" s="79" t="str">
        <f t="shared" si="647"/>
        <v/>
      </c>
      <c r="AQ912" s="79" t="str">
        <f t="shared" si="648"/>
        <v>O</v>
      </c>
      <c r="AR912" s="79" t="str">
        <f t="shared" si="649"/>
        <v>O</v>
      </c>
      <c r="AS912" s="79" t="s">
        <v>2</v>
      </c>
      <c r="AT912" s="79" t="str">
        <f t="shared" si="650"/>
        <v>X</v>
      </c>
      <c r="AU912" s="79" t="str">
        <f t="shared" si="651"/>
        <v>O</v>
      </c>
      <c r="AV912" s="79" t="str">
        <f t="shared" si="652"/>
        <v/>
      </c>
    </row>
    <row r="913" spans="1:48" s="37" customFormat="1" ht="12" x14ac:dyDescent="0.3">
      <c r="A913" s="74" t="s">
        <v>1878</v>
      </c>
      <c r="B913" s="75" t="s">
        <v>1872</v>
      </c>
      <c r="C913" s="85">
        <v>307</v>
      </c>
      <c r="D913" s="86">
        <v>192.3</v>
      </c>
      <c r="E913" s="87">
        <v>58</v>
      </c>
      <c r="F913" s="86">
        <v>156</v>
      </c>
      <c r="G913" s="17">
        <v>47</v>
      </c>
      <c r="H913" s="88">
        <v>2</v>
      </c>
      <c r="I913" s="89"/>
      <c r="J913" s="89"/>
      <c r="K913" s="89"/>
      <c r="L913" s="89"/>
      <c r="M913" s="90">
        <f t="shared" si="637"/>
        <v>0</v>
      </c>
      <c r="N913" s="4" t="str">
        <f t="shared" si="638"/>
        <v/>
      </c>
      <c r="O913" s="91">
        <f t="shared" si="639"/>
        <v>0</v>
      </c>
      <c r="P913" s="91">
        <f t="shared" si="640"/>
        <v>0</v>
      </c>
      <c r="Q913" s="79">
        <v>4</v>
      </c>
      <c r="R913" s="79">
        <v>2</v>
      </c>
      <c r="S913" s="79" t="s">
        <v>72</v>
      </c>
      <c r="T913" s="5">
        <v>192</v>
      </c>
      <c r="U913" s="9"/>
      <c r="W913" s="86">
        <f t="shared" si="664"/>
        <v>192.3</v>
      </c>
      <c r="X913" s="87">
        <f t="shared" si="664"/>
        <v>58</v>
      </c>
      <c r="Y913" s="92">
        <f t="shared" si="665"/>
        <v>2</v>
      </c>
      <c r="Z913" s="90">
        <f t="shared" si="665"/>
        <v>0</v>
      </c>
      <c r="AA913" s="90">
        <f t="shared" si="641"/>
        <v>0</v>
      </c>
      <c r="AB913" s="90">
        <f t="shared" si="661"/>
        <v>0</v>
      </c>
      <c r="AC913" s="4" t="str">
        <f t="shared" si="661"/>
        <v/>
      </c>
      <c r="AD913" s="91">
        <f t="shared" si="661"/>
        <v>0</v>
      </c>
      <c r="AE913" s="79" t="str">
        <f t="shared" si="642"/>
        <v>계</v>
      </c>
      <c r="AF913" s="79" t="str">
        <f t="shared" si="643"/>
        <v>4/2</v>
      </c>
      <c r="AH913" s="20" t="str">
        <f t="shared" si="662"/>
        <v>정자동 아이파크분당3</v>
      </c>
      <c r="AI913" s="87">
        <f t="shared" si="663"/>
        <v>58</v>
      </c>
      <c r="AJ913" s="79" t="str">
        <f t="shared" si="644"/>
        <v>A-</v>
      </c>
      <c r="AK913" s="79" t="s">
        <v>13</v>
      </c>
      <c r="AL913" s="79" t="s">
        <v>62</v>
      </c>
      <c r="AM913" s="79" t="s">
        <v>63</v>
      </c>
      <c r="AN913" s="79" t="str">
        <f t="shared" si="645"/>
        <v>C</v>
      </c>
      <c r="AO913" s="79" t="str">
        <f t="shared" si="646"/>
        <v/>
      </c>
      <c r="AP913" s="79" t="str">
        <f t="shared" si="647"/>
        <v/>
      </c>
      <c r="AQ913" s="79" t="str">
        <f t="shared" si="648"/>
        <v>O</v>
      </c>
      <c r="AR913" s="79" t="str">
        <f t="shared" si="649"/>
        <v>O</v>
      </c>
      <c r="AS913" s="79" t="s">
        <v>2</v>
      </c>
      <c r="AT913" s="79" t="str">
        <f t="shared" si="650"/>
        <v>X</v>
      </c>
      <c r="AU913" s="79" t="str">
        <f t="shared" si="651"/>
        <v>O</v>
      </c>
      <c r="AV913" s="79" t="str">
        <f t="shared" si="652"/>
        <v/>
      </c>
    </row>
    <row r="914" spans="1:48" s="37" customFormat="1" ht="12" x14ac:dyDescent="0.3">
      <c r="A914" s="74" t="s">
        <v>1878</v>
      </c>
      <c r="B914" s="75" t="s">
        <v>1872</v>
      </c>
      <c r="C914" s="85">
        <v>307</v>
      </c>
      <c r="D914" s="86">
        <v>194.1</v>
      </c>
      <c r="E914" s="87">
        <v>59</v>
      </c>
      <c r="F914" s="86">
        <v>158.1</v>
      </c>
      <c r="G914" s="17">
        <v>48</v>
      </c>
      <c r="H914" s="88">
        <v>4</v>
      </c>
      <c r="I914" s="89"/>
      <c r="J914" s="89"/>
      <c r="K914" s="89"/>
      <c r="L914" s="89"/>
      <c r="M914" s="90">
        <f t="shared" si="637"/>
        <v>0</v>
      </c>
      <c r="N914" s="4" t="str">
        <f t="shared" si="638"/>
        <v/>
      </c>
      <c r="O914" s="91">
        <f t="shared" si="639"/>
        <v>0</v>
      </c>
      <c r="P914" s="91">
        <f t="shared" si="640"/>
        <v>0</v>
      </c>
      <c r="Q914" s="79">
        <v>4</v>
      </c>
      <c r="R914" s="79">
        <v>3</v>
      </c>
      <c r="S914" s="79" t="s">
        <v>72</v>
      </c>
      <c r="T914" s="5" t="s">
        <v>371</v>
      </c>
      <c r="U914" s="9"/>
      <c r="W914" s="86">
        <f t="shared" si="664"/>
        <v>194.1</v>
      </c>
      <c r="X914" s="87">
        <f t="shared" si="664"/>
        <v>59</v>
      </c>
      <c r="Y914" s="92">
        <f t="shared" si="665"/>
        <v>4</v>
      </c>
      <c r="Z914" s="90">
        <f t="shared" si="665"/>
        <v>0</v>
      </c>
      <c r="AA914" s="90">
        <f t="shared" si="641"/>
        <v>0</v>
      </c>
      <c r="AB914" s="90">
        <f t="shared" ref="AB914:AD929" si="666">M914</f>
        <v>0</v>
      </c>
      <c r="AC914" s="4" t="str">
        <f t="shared" si="666"/>
        <v/>
      </c>
      <c r="AD914" s="91">
        <f t="shared" si="666"/>
        <v>0</v>
      </c>
      <c r="AE914" s="79" t="str">
        <f t="shared" si="642"/>
        <v>계</v>
      </c>
      <c r="AF914" s="79" t="str">
        <f t="shared" si="643"/>
        <v>4/3</v>
      </c>
      <c r="AH914" s="20" t="str">
        <f t="shared" si="662"/>
        <v>정자동 아이파크분당3</v>
      </c>
      <c r="AI914" s="87">
        <f t="shared" si="663"/>
        <v>59</v>
      </c>
      <c r="AJ914" s="79" t="str">
        <f t="shared" si="644"/>
        <v>A-</v>
      </c>
      <c r="AK914" s="79" t="s">
        <v>13</v>
      </c>
      <c r="AL914" s="79" t="s">
        <v>62</v>
      </c>
      <c r="AM914" s="79" t="s">
        <v>63</v>
      </c>
      <c r="AN914" s="79" t="str">
        <f t="shared" si="645"/>
        <v>C</v>
      </c>
      <c r="AO914" s="79" t="str">
        <f t="shared" si="646"/>
        <v/>
      </c>
      <c r="AP914" s="79" t="str">
        <f t="shared" si="647"/>
        <v/>
      </c>
      <c r="AQ914" s="79" t="str">
        <f t="shared" si="648"/>
        <v>O</v>
      </c>
      <c r="AR914" s="79" t="str">
        <f t="shared" si="649"/>
        <v>O</v>
      </c>
      <c r="AS914" s="79" t="s">
        <v>2</v>
      </c>
      <c r="AT914" s="79" t="str">
        <f t="shared" si="650"/>
        <v>X</v>
      </c>
      <c r="AU914" s="79" t="str">
        <f t="shared" si="651"/>
        <v>O</v>
      </c>
      <c r="AV914" s="79" t="str">
        <f t="shared" si="652"/>
        <v/>
      </c>
    </row>
    <row r="915" spans="1:48" s="37" customFormat="1" ht="12" x14ac:dyDescent="0.3">
      <c r="A915" s="74" t="s">
        <v>1878</v>
      </c>
      <c r="B915" s="75" t="s">
        <v>1872</v>
      </c>
      <c r="C915" s="85">
        <v>307</v>
      </c>
      <c r="D915" s="86">
        <v>195.6</v>
      </c>
      <c r="E915" s="87">
        <v>59</v>
      </c>
      <c r="F915" s="86">
        <v>159.4</v>
      </c>
      <c r="G915" s="17">
        <v>48</v>
      </c>
      <c r="H915" s="88">
        <v>19</v>
      </c>
      <c r="I915" s="89"/>
      <c r="J915" s="89"/>
      <c r="K915" s="89"/>
      <c r="L915" s="89"/>
      <c r="M915" s="90">
        <f t="shared" si="637"/>
        <v>0</v>
      </c>
      <c r="N915" s="4" t="str">
        <f t="shared" si="638"/>
        <v/>
      </c>
      <c r="O915" s="91">
        <f t="shared" si="639"/>
        <v>0</v>
      </c>
      <c r="P915" s="91">
        <f t="shared" si="640"/>
        <v>0</v>
      </c>
      <c r="Q915" s="79">
        <v>4</v>
      </c>
      <c r="R915" s="79">
        <v>3</v>
      </c>
      <c r="S915" s="79" t="s">
        <v>72</v>
      </c>
      <c r="T915" s="5" t="s">
        <v>372</v>
      </c>
      <c r="U915" s="9"/>
      <c r="W915" s="86">
        <f t="shared" si="664"/>
        <v>195.6</v>
      </c>
      <c r="X915" s="87">
        <f t="shared" si="664"/>
        <v>59</v>
      </c>
      <c r="Y915" s="92">
        <f t="shared" si="665"/>
        <v>19</v>
      </c>
      <c r="Z915" s="90">
        <f t="shared" si="665"/>
        <v>0</v>
      </c>
      <c r="AA915" s="90">
        <f t="shared" si="641"/>
        <v>0</v>
      </c>
      <c r="AB915" s="90">
        <f t="shared" si="666"/>
        <v>0</v>
      </c>
      <c r="AC915" s="4" t="str">
        <f t="shared" si="666"/>
        <v/>
      </c>
      <c r="AD915" s="91">
        <f t="shared" si="666"/>
        <v>0</v>
      </c>
      <c r="AE915" s="79" t="str">
        <f t="shared" si="642"/>
        <v>계</v>
      </c>
      <c r="AF915" s="79" t="str">
        <f t="shared" si="643"/>
        <v>4/3</v>
      </c>
      <c r="AH915" s="20" t="str">
        <f t="shared" si="662"/>
        <v>정자동 아이파크분당3</v>
      </c>
      <c r="AI915" s="87">
        <f t="shared" si="663"/>
        <v>59</v>
      </c>
      <c r="AJ915" s="79" t="str">
        <f t="shared" si="644"/>
        <v>A-</v>
      </c>
      <c r="AK915" s="79" t="s">
        <v>13</v>
      </c>
      <c r="AL915" s="79" t="s">
        <v>62</v>
      </c>
      <c r="AM915" s="79" t="s">
        <v>63</v>
      </c>
      <c r="AN915" s="79" t="str">
        <f t="shared" si="645"/>
        <v>C</v>
      </c>
      <c r="AO915" s="79" t="str">
        <f t="shared" si="646"/>
        <v/>
      </c>
      <c r="AP915" s="79" t="str">
        <f t="shared" si="647"/>
        <v/>
      </c>
      <c r="AQ915" s="79" t="str">
        <f t="shared" si="648"/>
        <v>O</v>
      </c>
      <c r="AR915" s="79" t="str">
        <f t="shared" si="649"/>
        <v>O</v>
      </c>
      <c r="AS915" s="79" t="s">
        <v>2</v>
      </c>
      <c r="AT915" s="79" t="str">
        <f t="shared" si="650"/>
        <v>X</v>
      </c>
      <c r="AU915" s="79" t="str">
        <f t="shared" si="651"/>
        <v>O</v>
      </c>
      <c r="AV915" s="79" t="str">
        <f t="shared" si="652"/>
        <v/>
      </c>
    </row>
    <row r="916" spans="1:48" s="37" customFormat="1" ht="12" x14ac:dyDescent="0.3">
      <c r="A916" s="74" t="s">
        <v>1878</v>
      </c>
      <c r="B916" s="75" t="s">
        <v>1872</v>
      </c>
      <c r="C916" s="85">
        <v>307</v>
      </c>
      <c r="D916" s="86">
        <v>201</v>
      </c>
      <c r="E916" s="87">
        <v>61</v>
      </c>
      <c r="F916" s="86">
        <v>163.69999999999999</v>
      </c>
      <c r="G916" s="17">
        <v>50</v>
      </c>
      <c r="H916" s="88">
        <v>120</v>
      </c>
      <c r="I916" s="89"/>
      <c r="J916" s="89"/>
      <c r="K916" s="89"/>
      <c r="L916" s="89"/>
      <c r="M916" s="90">
        <f t="shared" si="637"/>
        <v>0</v>
      </c>
      <c r="N916" s="4" t="str">
        <f t="shared" si="638"/>
        <v/>
      </c>
      <c r="O916" s="91">
        <f t="shared" si="639"/>
        <v>0</v>
      </c>
      <c r="P916" s="91">
        <f t="shared" si="640"/>
        <v>0</v>
      </c>
      <c r="Q916" s="79">
        <v>4</v>
      </c>
      <c r="R916" s="79">
        <v>3</v>
      </c>
      <c r="S916" s="79" t="s">
        <v>72</v>
      </c>
      <c r="T916" s="5" t="s">
        <v>373</v>
      </c>
      <c r="U916" s="9"/>
      <c r="W916" s="86">
        <f t="shared" si="664"/>
        <v>201</v>
      </c>
      <c r="X916" s="87">
        <f t="shared" si="664"/>
        <v>61</v>
      </c>
      <c r="Y916" s="92">
        <f t="shared" si="665"/>
        <v>120</v>
      </c>
      <c r="Z916" s="90">
        <f t="shared" si="665"/>
        <v>0</v>
      </c>
      <c r="AA916" s="90">
        <f t="shared" si="641"/>
        <v>0</v>
      </c>
      <c r="AB916" s="90">
        <f t="shared" si="666"/>
        <v>0</v>
      </c>
      <c r="AC916" s="4" t="str">
        <f t="shared" si="666"/>
        <v/>
      </c>
      <c r="AD916" s="91">
        <f t="shared" si="666"/>
        <v>0</v>
      </c>
      <c r="AE916" s="79" t="str">
        <f t="shared" si="642"/>
        <v>계</v>
      </c>
      <c r="AF916" s="79" t="str">
        <f t="shared" si="643"/>
        <v>4/3</v>
      </c>
      <c r="AH916" s="20" t="str">
        <f t="shared" si="662"/>
        <v>정자동 아이파크분당3</v>
      </c>
      <c r="AI916" s="87">
        <f t="shared" si="663"/>
        <v>61</v>
      </c>
      <c r="AJ916" s="79" t="str">
        <f t="shared" si="644"/>
        <v>A-</v>
      </c>
      <c r="AK916" s="79" t="s">
        <v>13</v>
      </c>
      <c r="AL916" s="79" t="s">
        <v>62</v>
      </c>
      <c r="AM916" s="79" t="s">
        <v>63</v>
      </c>
      <c r="AN916" s="79" t="str">
        <f t="shared" si="645"/>
        <v>C</v>
      </c>
      <c r="AO916" s="79" t="str">
        <f t="shared" si="646"/>
        <v/>
      </c>
      <c r="AP916" s="79" t="str">
        <f t="shared" si="647"/>
        <v/>
      </c>
      <c r="AQ916" s="79" t="str">
        <f t="shared" si="648"/>
        <v>O</v>
      </c>
      <c r="AR916" s="79" t="str">
        <f t="shared" si="649"/>
        <v>O</v>
      </c>
      <c r="AS916" s="79" t="s">
        <v>2</v>
      </c>
      <c r="AT916" s="79" t="str">
        <f t="shared" si="650"/>
        <v>X</v>
      </c>
      <c r="AU916" s="79" t="str">
        <f t="shared" si="651"/>
        <v>O</v>
      </c>
      <c r="AV916" s="79" t="str">
        <f t="shared" si="652"/>
        <v/>
      </c>
    </row>
    <row r="917" spans="1:48" s="37" customFormat="1" ht="12" x14ac:dyDescent="0.3">
      <c r="A917" s="74" t="s">
        <v>1878</v>
      </c>
      <c r="B917" s="75" t="s">
        <v>1872</v>
      </c>
      <c r="C917" s="85">
        <v>307</v>
      </c>
      <c r="D917" s="86">
        <v>210.4</v>
      </c>
      <c r="E917" s="87">
        <v>64</v>
      </c>
      <c r="F917" s="86">
        <v>171.4</v>
      </c>
      <c r="G917" s="17">
        <v>52</v>
      </c>
      <c r="H917" s="88">
        <v>60</v>
      </c>
      <c r="I917" s="89"/>
      <c r="J917" s="89"/>
      <c r="K917" s="89"/>
      <c r="L917" s="89"/>
      <c r="M917" s="90">
        <f t="shared" si="637"/>
        <v>0</v>
      </c>
      <c r="N917" s="4" t="str">
        <f t="shared" si="638"/>
        <v/>
      </c>
      <c r="O917" s="91">
        <f t="shared" si="639"/>
        <v>0</v>
      </c>
      <c r="P917" s="91">
        <f t="shared" si="640"/>
        <v>0</v>
      </c>
      <c r="Q917" s="79">
        <v>4</v>
      </c>
      <c r="R917" s="79">
        <v>3</v>
      </c>
      <c r="S917" s="79" t="s">
        <v>72</v>
      </c>
      <c r="T917" s="5" t="s">
        <v>374</v>
      </c>
      <c r="U917" s="9"/>
      <c r="W917" s="86">
        <f t="shared" si="664"/>
        <v>210.4</v>
      </c>
      <c r="X917" s="87">
        <f t="shared" si="664"/>
        <v>64</v>
      </c>
      <c r="Y917" s="92">
        <f t="shared" si="665"/>
        <v>60</v>
      </c>
      <c r="Z917" s="90">
        <f t="shared" si="665"/>
        <v>0</v>
      </c>
      <c r="AA917" s="90">
        <f t="shared" si="641"/>
        <v>0</v>
      </c>
      <c r="AB917" s="90">
        <f t="shared" si="666"/>
        <v>0</v>
      </c>
      <c r="AC917" s="4" t="str">
        <f t="shared" si="666"/>
        <v/>
      </c>
      <c r="AD917" s="91">
        <f t="shared" si="666"/>
        <v>0</v>
      </c>
      <c r="AE917" s="79" t="str">
        <f t="shared" si="642"/>
        <v>계</v>
      </c>
      <c r="AF917" s="79" t="str">
        <f t="shared" si="643"/>
        <v>4/3</v>
      </c>
      <c r="AH917" s="20" t="str">
        <f t="shared" si="662"/>
        <v>정자동 아이파크분당3</v>
      </c>
      <c r="AI917" s="87">
        <f t="shared" si="663"/>
        <v>64</v>
      </c>
      <c r="AJ917" s="79" t="str">
        <f t="shared" si="644"/>
        <v>A-</v>
      </c>
      <c r="AK917" s="79" t="s">
        <v>13</v>
      </c>
      <c r="AL917" s="79" t="s">
        <v>62</v>
      </c>
      <c r="AM917" s="79" t="s">
        <v>63</v>
      </c>
      <c r="AN917" s="79" t="str">
        <f t="shared" si="645"/>
        <v>C</v>
      </c>
      <c r="AO917" s="79" t="str">
        <f t="shared" si="646"/>
        <v/>
      </c>
      <c r="AP917" s="79" t="str">
        <f t="shared" si="647"/>
        <v/>
      </c>
      <c r="AQ917" s="79" t="str">
        <f t="shared" si="648"/>
        <v>O</v>
      </c>
      <c r="AR917" s="79" t="str">
        <f t="shared" si="649"/>
        <v>O</v>
      </c>
      <c r="AS917" s="79" t="s">
        <v>2</v>
      </c>
      <c r="AT917" s="79" t="str">
        <f t="shared" si="650"/>
        <v>X</v>
      </c>
      <c r="AU917" s="79" t="str">
        <f t="shared" si="651"/>
        <v>O</v>
      </c>
      <c r="AV917" s="79" t="str">
        <f t="shared" si="652"/>
        <v/>
      </c>
    </row>
    <row r="918" spans="1:48" s="37" customFormat="1" ht="12" x14ac:dyDescent="0.3">
      <c r="A918" s="74" t="s">
        <v>1879</v>
      </c>
      <c r="B918" s="75" t="s">
        <v>1709</v>
      </c>
      <c r="C918" s="85">
        <v>512</v>
      </c>
      <c r="D918" s="86">
        <v>67.7</v>
      </c>
      <c r="E918" s="87">
        <v>20</v>
      </c>
      <c r="F918" s="86">
        <v>49.5</v>
      </c>
      <c r="G918" s="17">
        <v>15</v>
      </c>
      <c r="H918" s="88">
        <v>52</v>
      </c>
      <c r="I918" s="89">
        <v>105000</v>
      </c>
      <c r="J918" s="89" t="s">
        <v>78</v>
      </c>
      <c r="K918" s="89">
        <v>53000</v>
      </c>
      <c r="L918" s="89" t="s">
        <v>79</v>
      </c>
      <c r="M918" s="90">
        <f t="shared" si="637"/>
        <v>52000</v>
      </c>
      <c r="N918" s="4">
        <f t="shared" si="638"/>
        <v>0.50476190476190474</v>
      </c>
      <c r="O918" s="91">
        <f t="shared" si="639"/>
        <v>5250</v>
      </c>
      <c r="P918" s="91">
        <f t="shared" si="640"/>
        <v>2650</v>
      </c>
      <c r="Q918" s="79">
        <v>2</v>
      </c>
      <c r="R918" s="79">
        <v>1</v>
      </c>
      <c r="S918" s="79" t="s">
        <v>72</v>
      </c>
      <c r="T918" s="5">
        <v>67</v>
      </c>
      <c r="U918" s="9"/>
      <c r="W918" s="86">
        <f t="shared" si="664"/>
        <v>67.7</v>
      </c>
      <c r="X918" s="87">
        <f t="shared" si="664"/>
        <v>20</v>
      </c>
      <c r="Y918" s="92">
        <f t="shared" si="665"/>
        <v>52</v>
      </c>
      <c r="Z918" s="90">
        <f t="shared" si="665"/>
        <v>105000</v>
      </c>
      <c r="AA918" s="90">
        <f t="shared" si="641"/>
        <v>53000</v>
      </c>
      <c r="AB918" s="90">
        <f t="shared" si="666"/>
        <v>52000</v>
      </c>
      <c r="AC918" s="4">
        <f t="shared" si="666"/>
        <v>0.50476190476190474</v>
      </c>
      <c r="AD918" s="91">
        <f t="shared" si="666"/>
        <v>5250</v>
      </c>
      <c r="AE918" s="79" t="str">
        <f t="shared" si="642"/>
        <v>계</v>
      </c>
      <c r="AF918" s="79" t="str">
        <f t="shared" si="643"/>
        <v>2/1</v>
      </c>
      <c r="AH918" s="20" t="str">
        <f t="shared" si="662"/>
        <v>정자동 정든한진8차</v>
      </c>
      <c r="AI918" s="87">
        <f t="shared" si="663"/>
        <v>20</v>
      </c>
      <c r="AJ918" s="79" t="str">
        <f t="shared" si="644"/>
        <v>A-</v>
      </c>
      <c r="AK918" s="79" t="s">
        <v>13</v>
      </c>
      <c r="AL918" s="79" t="s">
        <v>62</v>
      </c>
      <c r="AM918" s="79" t="s">
        <v>63</v>
      </c>
      <c r="AN918" s="79" t="str">
        <f t="shared" si="645"/>
        <v>C</v>
      </c>
      <c r="AO918" s="79" t="str">
        <f t="shared" si="646"/>
        <v>X</v>
      </c>
      <c r="AP918" s="79" t="str">
        <f t="shared" si="647"/>
        <v>X</v>
      </c>
      <c r="AQ918" s="79" t="str">
        <f t="shared" si="648"/>
        <v>X</v>
      </c>
      <c r="AR918" s="79" t="str">
        <f t="shared" si="649"/>
        <v>X</v>
      </c>
      <c r="AS918" s="79" t="s">
        <v>2</v>
      </c>
      <c r="AT918" s="79" t="str">
        <f t="shared" si="650"/>
        <v>O</v>
      </c>
      <c r="AU918" s="79" t="str">
        <f t="shared" si="651"/>
        <v>O</v>
      </c>
      <c r="AV918" s="79" t="str">
        <f t="shared" si="652"/>
        <v>X</v>
      </c>
    </row>
    <row r="919" spans="1:48" s="37" customFormat="1" ht="12" x14ac:dyDescent="0.3">
      <c r="A919" s="74" t="s">
        <v>2317</v>
      </c>
      <c r="B919" s="75" t="s">
        <v>1709</v>
      </c>
      <c r="C919" s="85">
        <v>512</v>
      </c>
      <c r="D919" s="86">
        <v>88.5</v>
      </c>
      <c r="E919" s="87">
        <v>27</v>
      </c>
      <c r="F919" s="86">
        <v>68</v>
      </c>
      <c r="G919" s="17">
        <v>21</v>
      </c>
      <c r="H919" s="88">
        <v>100</v>
      </c>
      <c r="I919" s="89">
        <v>122000</v>
      </c>
      <c r="J919" s="89" t="s">
        <v>80</v>
      </c>
      <c r="K919" s="89">
        <v>65000</v>
      </c>
      <c r="L919" s="89" t="s">
        <v>66</v>
      </c>
      <c r="M919" s="90">
        <f t="shared" si="637"/>
        <v>57000</v>
      </c>
      <c r="N919" s="4">
        <f t="shared" si="638"/>
        <v>0.53278688524590168</v>
      </c>
      <c r="O919" s="91">
        <f t="shared" si="639"/>
        <v>4518.5185185185182</v>
      </c>
      <c r="P919" s="91">
        <f t="shared" si="640"/>
        <v>2407.4074074074074</v>
      </c>
      <c r="Q919" s="79">
        <v>3</v>
      </c>
      <c r="R919" s="79">
        <v>1</v>
      </c>
      <c r="S919" s="79" t="s">
        <v>72</v>
      </c>
      <c r="T919" s="5">
        <v>88</v>
      </c>
      <c r="U919" s="9"/>
      <c r="W919" s="86">
        <f t="shared" si="664"/>
        <v>88.5</v>
      </c>
      <c r="X919" s="87">
        <f t="shared" si="664"/>
        <v>27</v>
      </c>
      <c r="Y919" s="92">
        <f t="shared" si="665"/>
        <v>100</v>
      </c>
      <c r="Z919" s="90">
        <f t="shared" si="665"/>
        <v>122000</v>
      </c>
      <c r="AA919" s="90">
        <f t="shared" si="641"/>
        <v>65000</v>
      </c>
      <c r="AB919" s="90">
        <f t="shared" si="666"/>
        <v>57000</v>
      </c>
      <c r="AC919" s="4">
        <f t="shared" si="666"/>
        <v>0.53278688524590168</v>
      </c>
      <c r="AD919" s="91">
        <f t="shared" si="666"/>
        <v>4518.5185185185182</v>
      </c>
      <c r="AE919" s="79" t="str">
        <f t="shared" si="642"/>
        <v>계</v>
      </c>
      <c r="AF919" s="79" t="str">
        <f t="shared" si="643"/>
        <v>3/1</v>
      </c>
      <c r="AH919" s="20" t="str">
        <f t="shared" si="662"/>
        <v>정자동 정든한진8차</v>
      </c>
      <c r="AI919" s="87">
        <f t="shared" si="663"/>
        <v>27</v>
      </c>
      <c r="AJ919" s="79" t="str">
        <f t="shared" si="644"/>
        <v>A-</v>
      </c>
      <c r="AK919" s="79" t="s">
        <v>13</v>
      </c>
      <c r="AL919" s="79" t="s">
        <v>62</v>
      </c>
      <c r="AM919" s="79" t="s">
        <v>63</v>
      </c>
      <c r="AN919" s="79" t="str">
        <f t="shared" si="645"/>
        <v>C</v>
      </c>
      <c r="AO919" s="79" t="str">
        <f t="shared" si="646"/>
        <v>X</v>
      </c>
      <c r="AP919" s="79" t="str">
        <f t="shared" si="647"/>
        <v>X</v>
      </c>
      <c r="AQ919" s="79" t="str">
        <f t="shared" si="648"/>
        <v>X</v>
      </c>
      <c r="AR919" s="79" t="str">
        <f t="shared" si="649"/>
        <v>X</v>
      </c>
      <c r="AS919" s="79" t="s">
        <v>2</v>
      </c>
      <c r="AT919" s="79" t="str">
        <f t="shared" si="650"/>
        <v>O</v>
      </c>
      <c r="AU919" s="79" t="str">
        <f t="shared" si="651"/>
        <v>O</v>
      </c>
      <c r="AV919" s="79" t="str">
        <f t="shared" si="652"/>
        <v>X</v>
      </c>
    </row>
    <row r="920" spans="1:48" s="37" customFormat="1" ht="12" x14ac:dyDescent="0.3">
      <c r="A920" s="74" t="s">
        <v>1879</v>
      </c>
      <c r="B920" s="75" t="s">
        <v>1709</v>
      </c>
      <c r="C920" s="85">
        <v>512</v>
      </c>
      <c r="D920" s="86">
        <v>105.4</v>
      </c>
      <c r="E920" s="87">
        <v>32</v>
      </c>
      <c r="F920" s="86">
        <v>84.7</v>
      </c>
      <c r="G920" s="17">
        <v>26</v>
      </c>
      <c r="H920" s="88">
        <v>64</v>
      </c>
      <c r="I920" s="89">
        <v>160000</v>
      </c>
      <c r="J920" s="89" t="s">
        <v>68</v>
      </c>
      <c r="K920" s="89">
        <v>69000</v>
      </c>
      <c r="L920" s="89" t="s">
        <v>83</v>
      </c>
      <c r="M920" s="90">
        <f t="shared" si="637"/>
        <v>91000</v>
      </c>
      <c r="N920" s="4">
        <f t="shared" si="638"/>
        <v>0.43125000000000002</v>
      </c>
      <c r="O920" s="91">
        <f t="shared" si="639"/>
        <v>5000</v>
      </c>
      <c r="P920" s="91">
        <f t="shared" si="640"/>
        <v>2156.25</v>
      </c>
      <c r="Q920" s="79">
        <v>3</v>
      </c>
      <c r="R920" s="79">
        <v>2</v>
      </c>
      <c r="S920" s="79" t="s">
        <v>72</v>
      </c>
      <c r="T920" s="5">
        <v>105</v>
      </c>
      <c r="U920" s="9"/>
      <c r="W920" s="86">
        <f t="shared" si="664"/>
        <v>105.4</v>
      </c>
      <c r="X920" s="87">
        <f t="shared" si="664"/>
        <v>32</v>
      </c>
      <c r="Y920" s="92">
        <f t="shared" si="665"/>
        <v>64</v>
      </c>
      <c r="Z920" s="90">
        <f t="shared" si="665"/>
        <v>160000</v>
      </c>
      <c r="AA920" s="90">
        <f t="shared" si="641"/>
        <v>69000</v>
      </c>
      <c r="AB920" s="90">
        <f t="shared" si="666"/>
        <v>91000</v>
      </c>
      <c r="AC920" s="4">
        <f t="shared" si="666"/>
        <v>0.43125000000000002</v>
      </c>
      <c r="AD920" s="91">
        <f t="shared" si="666"/>
        <v>5000</v>
      </c>
      <c r="AE920" s="79" t="str">
        <f t="shared" si="642"/>
        <v>계</v>
      </c>
      <c r="AF920" s="79" t="str">
        <f t="shared" si="643"/>
        <v>3/2</v>
      </c>
      <c r="AH920" s="20" t="str">
        <f t="shared" si="662"/>
        <v>정자동 정든한진8차</v>
      </c>
      <c r="AI920" s="87">
        <f t="shared" si="663"/>
        <v>32</v>
      </c>
      <c r="AJ920" s="79" t="str">
        <f t="shared" si="644"/>
        <v>A-</v>
      </c>
      <c r="AK920" s="79" t="s">
        <v>13</v>
      </c>
      <c r="AL920" s="79" t="s">
        <v>62</v>
      </c>
      <c r="AM920" s="79" t="s">
        <v>63</v>
      </c>
      <c r="AN920" s="79" t="str">
        <f t="shared" si="645"/>
        <v>C</v>
      </c>
      <c r="AO920" s="79" t="str">
        <f t="shared" si="646"/>
        <v>X</v>
      </c>
      <c r="AP920" s="79" t="str">
        <f t="shared" si="647"/>
        <v>X</v>
      </c>
      <c r="AQ920" s="79" t="str">
        <f t="shared" si="648"/>
        <v>X</v>
      </c>
      <c r="AR920" s="79" t="str">
        <f t="shared" si="649"/>
        <v>X</v>
      </c>
      <c r="AS920" s="79" t="s">
        <v>2</v>
      </c>
      <c r="AT920" s="79" t="str">
        <f t="shared" si="650"/>
        <v>O</v>
      </c>
      <c r="AU920" s="79" t="str">
        <f t="shared" si="651"/>
        <v>O</v>
      </c>
      <c r="AV920" s="79" t="str">
        <f t="shared" si="652"/>
        <v>X</v>
      </c>
    </row>
    <row r="921" spans="1:48" s="37" customFormat="1" ht="12" x14ac:dyDescent="0.3">
      <c r="A921" s="74" t="s">
        <v>1879</v>
      </c>
      <c r="B921" s="75" t="s">
        <v>1709</v>
      </c>
      <c r="C921" s="85">
        <v>512</v>
      </c>
      <c r="D921" s="86">
        <v>120.5</v>
      </c>
      <c r="E921" s="87">
        <v>36</v>
      </c>
      <c r="F921" s="86">
        <v>99.6</v>
      </c>
      <c r="G921" s="17">
        <v>30</v>
      </c>
      <c r="H921" s="88">
        <v>44</v>
      </c>
      <c r="I921" s="89"/>
      <c r="J921" s="89"/>
      <c r="K921" s="89">
        <v>80000</v>
      </c>
      <c r="L921" s="89" t="s">
        <v>255</v>
      </c>
      <c r="M921" s="90">
        <f t="shared" si="637"/>
        <v>-80000</v>
      </c>
      <c r="N921" s="4" t="str">
        <f t="shared" si="638"/>
        <v/>
      </c>
      <c r="O921" s="91">
        <f t="shared" si="639"/>
        <v>0</v>
      </c>
      <c r="P921" s="91">
        <f t="shared" si="640"/>
        <v>2222.2222222222222</v>
      </c>
      <c r="Q921" s="79">
        <v>4</v>
      </c>
      <c r="R921" s="79">
        <v>2</v>
      </c>
      <c r="S921" s="79" t="s">
        <v>72</v>
      </c>
      <c r="T921" s="5">
        <v>120</v>
      </c>
      <c r="U921" s="9"/>
      <c r="W921" s="86">
        <f t="shared" si="664"/>
        <v>120.5</v>
      </c>
      <c r="X921" s="87">
        <f t="shared" si="664"/>
        <v>36</v>
      </c>
      <c r="Y921" s="92">
        <f t="shared" si="665"/>
        <v>44</v>
      </c>
      <c r="Z921" s="90">
        <f t="shared" si="665"/>
        <v>0</v>
      </c>
      <c r="AA921" s="90">
        <f t="shared" si="641"/>
        <v>80000</v>
      </c>
      <c r="AB921" s="90">
        <f t="shared" si="666"/>
        <v>-80000</v>
      </c>
      <c r="AC921" s="4" t="str">
        <f t="shared" si="666"/>
        <v/>
      </c>
      <c r="AD921" s="91">
        <f t="shared" si="666"/>
        <v>0</v>
      </c>
      <c r="AE921" s="79" t="str">
        <f t="shared" si="642"/>
        <v>계</v>
      </c>
      <c r="AF921" s="79" t="str">
        <f t="shared" si="643"/>
        <v>4/2</v>
      </c>
      <c r="AH921" s="20" t="str">
        <f t="shared" si="662"/>
        <v>정자동 정든한진8차</v>
      </c>
      <c r="AI921" s="87">
        <f t="shared" si="663"/>
        <v>36</v>
      </c>
      <c r="AJ921" s="79" t="str">
        <f t="shared" si="644"/>
        <v>A-</v>
      </c>
      <c r="AK921" s="79" t="s">
        <v>13</v>
      </c>
      <c r="AL921" s="79" t="s">
        <v>62</v>
      </c>
      <c r="AM921" s="79" t="s">
        <v>63</v>
      </c>
      <c r="AN921" s="79" t="str">
        <f t="shared" si="645"/>
        <v>C</v>
      </c>
      <c r="AO921" s="79" t="str">
        <f t="shared" si="646"/>
        <v/>
      </c>
      <c r="AP921" s="79" t="str">
        <f t="shared" si="647"/>
        <v/>
      </c>
      <c r="AQ921" s="79" t="str">
        <f t="shared" si="648"/>
        <v>O</v>
      </c>
      <c r="AR921" s="79" t="str">
        <f t="shared" si="649"/>
        <v>O</v>
      </c>
      <c r="AS921" s="79" t="s">
        <v>2</v>
      </c>
      <c r="AT921" s="79" t="str">
        <f t="shared" si="650"/>
        <v>X</v>
      </c>
      <c r="AU921" s="79" t="str">
        <f t="shared" si="651"/>
        <v>O</v>
      </c>
      <c r="AV921" s="79" t="str">
        <f t="shared" si="652"/>
        <v/>
      </c>
    </row>
    <row r="922" spans="1:48" s="37" customFormat="1" ht="12" x14ac:dyDescent="0.3">
      <c r="A922" s="74" t="s">
        <v>1879</v>
      </c>
      <c r="B922" s="75" t="s">
        <v>1709</v>
      </c>
      <c r="C922" s="85">
        <v>512</v>
      </c>
      <c r="D922" s="86">
        <v>133.5</v>
      </c>
      <c r="E922" s="87">
        <v>40</v>
      </c>
      <c r="F922" s="86">
        <v>112.2</v>
      </c>
      <c r="G922" s="17">
        <v>34</v>
      </c>
      <c r="H922" s="88">
        <v>80</v>
      </c>
      <c r="I922" s="89">
        <v>152000</v>
      </c>
      <c r="J922" s="89" t="s">
        <v>64</v>
      </c>
      <c r="K922" s="89">
        <v>87000</v>
      </c>
      <c r="L922" s="89" t="s">
        <v>71</v>
      </c>
      <c r="M922" s="90">
        <f t="shared" si="637"/>
        <v>65000</v>
      </c>
      <c r="N922" s="4">
        <f t="shared" si="638"/>
        <v>0.57236842105263153</v>
      </c>
      <c r="O922" s="91">
        <f t="shared" si="639"/>
        <v>3800</v>
      </c>
      <c r="P922" s="91">
        <f t="shared" si="640"/>
        <v>2175</v>
      </c>
      <c r="Q922" s="79">
        <v>4</v>
      </c>
      <c r="R922" s="79">
        <v>2</v>
      </c>
      <c r="S922" s="79" t="s">
        <v>72</v>
      </c>
      <c r="T922" s="5">
        <v>133</v>
      </c>
      <c r="U922" s="9"/>
      <c r="W922" s="86">
        <f t="shared" si="664"/>
        <v>133.5</v>
      </c>
      <c r="X922" s="87">
        <f t="shared" si="664"/>
        <v>40</v>
      </c>
      <c r="Y922" s="92">
        <f t="shared" si="665"/>
        <v>80</v>
      </c>
      <c r="Z922" s="90">
        <f t="shared" si="665"/>
        <v>152000</v>
      </c>
      <c r="AA922" s="90">
        <f t="shared" si="641"/>
        <v>87000</v>
      </c>
      <c r="AB922" s="90">
        <f t="shared" si="666"/>
        <v>65000</v>
      </c>
      <c r="AC922" s="4">
        <f t="shared" si="666"/>
        <v>0.57236842105263153</v>
      </c>
      <c r="AD922" s="91">
        <f t="shared" si="666"/>
        <v>3800</v>
      </c>
      <c r="AE922" s="79" t="str">
        <f t="shared" si="642"/>
        <v>계</v>
      </c>
      <c r="AF922" s="79" t="str">
        <f t="shared" si="643"/>
        <v>4/2</v>
      </c>
      <c r="AH922" s="20" t="str">
        <f t="shared" si="662"/>
        <v>정자동 정든한진8차</v>
      </c>
      <c r="AI922" s="87">
        <f t="shared" si="663"/>
        <v>40</v>
      </c>
      <c r="AJ922" s="79" t="str">
        <f t="shared" si="644"/>
        <v>A-</v>
      </c>
      <c r="AK922" s="79" t="s">
        <v>13</v>
      </c>
      <c r="AL922" s="79" t="s">
        <v>62</v>
      </c>
      <c r="AM922" s="79" t="s">
        <v>63</v>
      </c>
      <c r="AN922" s="79" t="str">
        <f t="shared" si="645"/>
        <v>C</v>
      </c>
      <c r="AO922" s="79" t="str">
        <f t="shared" si="646"/>
        <v>X</v>
      </c>
      <c r="AP922" s="79" t="str">
        <f t="shared" si="647"/>
        <v>X</v>
      </c>
      <c r="AQ922" s="79" t="str">
        <f t="shared" si="648"/>
        <v>X</v>
      </c>
      <c r="AR922" s="79" t="str">
        <f t="shared" si="649"/>
        <v>X</v>
      </c>
      <c r="AS922" s="79" t="s">
        <v>2</v>
      </c>
      <c r="AT922" s="79" t="str">
        <f t="shared" si="650"/>
        <v>X</v>
      </c>
      <c r="AU922" s="79" t="str">
        <f t="shared" si="651"/>
        <v>O</v>
      </c>
      <c r="AV922" s="79" t="str">
        <f t="shared" si="652"/>
        <v>X</v>
      </c>
    </row>
    <row r="923" spans="1:48" s="37" customFormat="1" ht="12" x14ac:dyDescent="0.3">
      <c r="A923" s="74" t="s">
        <v>1879</v>
      </c>
      <c r="B923" s="75" t="s">
        <v>1709</v>
      </c>
      <c r="C923" s="85">
        <v>512</v>
      </c>
      <c r="D923" s="86">
        <v>158.6</v>
      </c>
      <c r="E923" s="87">
        <v>48</v>
      </c>
      <c r="F923" s="86">
        <v>135</v>
      </c>
      <c r="G923" s="17">
        <v>41</v>
      </c>
      <c r="H923" s="88">
        <v>120</v>
      </c>
      <c r="I923" s="89"/>
      <c r="J923" s="89"/>
      <c r="K923" s="89"/>
      <c r="L923" s="89"/>
      <c r="M923" s="90">
        <f t="shared" si="637"/>
        <v>0</v>
      </c>
      <c r="N923" s="4" t="str">
        <f t="shared" si="638"/>
        <v/>
      </c>
      <c r="O923" s="91">
        <f t="shared" si="639"/>
        <v>0</v>
      </c>
      <c r="P923" s="91">
        <f t="shared" si="640"/>
        <v>0</v>
      </c>
      <c r="Q923" s="79">
        <v>4</v>
      </c>
      <c r="R923" s="79">
        <v>2</v>
      </c>
      <c r="S923" s="79" t="s">
        <v>72</v>
      </c>
      <c r="T923" s="5">
        <v>158</v>
      </c>
      <c r="U923" s="9"/>
      <c r="W923" s="86">
        <f t="shared" si="664"/>
        <v>158.6</v>
      </c>
      <c r="X923" s="87">
        <f t="shared" si="664"/>
        <v>48</v>
      </c>
      <c r="Y923" s="92">
        <f t="shared" si="665"/>
        <v>120</v>
      </c>
      <c r="Z923" s="90">
        <f t="shared" si="665"/>
        <v>0</v>
      </c>
      <c r="AA923" s="90">
        <f t="shared" si="641"/>
        <v>0</v>
      </c>
      <c r="AB923" s="90">
        <f t="shared" si="666"/>
        <v>0</v>
      </c>
      <c r="AC923" s="4" t="str">
        <f t="shared" si="666"/>
        <v/>
      </c>
      <c r="AD923" s="91">
        <f t="shared" si="666"/>
        <v>0</v>
      </c>
      <c r="AE923" s="79" t="str">
        <f t="shared" si="642"/>
        <v>계</v>
      </c>
      <c r="AF923" s="79" t="str">
        <f t="shared" si="643"/>
        <v>4/2</v>
      </c>
      <c r="AH923" s="20" t="str">
        <f t="shared" si="662"/>
        <v>정자동 정든한진8차</v>
      </c>
      <c r="AI923" s="87">
        <f t="shared" si="663"/>
        <v>48</v>
      </c>
      <c r="AJ923" s="79" t="str">
        <f t="shared" si="644"/>
        <v>A-</v>
      </c>
      <c r="AK923" s="79" t="s">
        <v>13</v>
      </c>
      <c r="AL923" s="79" t="s">
        <v>62</v>
      </c>
      <c r="AM923" s="79" t="s">
        <v>63</v>
      </c>
      <c r="AN923" s="79" t="str">
        <f t="shared" si="645"/>
        <v>C</v>
      </c>
      <c r="AO923" s="79" t="str">
        <f t="shared" si="646"/>
        <v/>
      </c>
      <c r="AP923" s="79" t="str">
        <f t="shared" si="647"/>
        <v/>
      </c>
      <c r="AQ923" s="79" t="str">
        <f t="shared" si="648"/>
        <v>O</v>
      </c>
      <c r="AR923" s="79" t="str">
        <f t="shared" si="649"/>
        <v>O</v>
      </c>
      <c r="AS923" s="79" t="s">
        <v>2</v>
      </c>
      <c r="AT923" s="79" t="str">
        <f t="shared" si="650"/>
        <v>X</v>
      </c>
      <c r="AU923" s="79" t="str">
        <f t="shared" si="651"/>
        <v>O</v>
      </c>
      <c r="AV923" s="79" t="str">
        <f t="shared" si="652"/>
        <v/>
      </c>
    </row>
    <row r="924" spans="1:48" s="37" customFormat="1" ht="12" x14ac:dyDescent="0.3">
      <c r="A924" s="74" t="s">
        <v>1879</v>
      </c>
      <c r="B924" s="75" t="s">
        <v>1709</v>
      </c>
      <c r="C924" s="85">
        <v>512</v>
      </c>
      <c r="D924" s="86">
        <v>193.8</v>
      </c>
      <c r="E924" s="87">
        <v>59</v>
      </c>
      <c r="F924" s="86">
        <v>162.4</v>
      </c>
      <c r="G924" s="17">
        <v>49</v>
      </c>
      <c r="H924" s="88">
        <v>52</v>
      </c>
      <c r="I924" s="89">
        <v>185000</v>
      </c>
      <c r="J924" s="89" t="s">
        <v>78</v>
      </c>
      <c r="K924" s="89">
        <v>110000</v>
      </c>
      <c r="L924" s="89" t="s">
        <v>78</v>
      </c>
      <c r="M924" s="90">
        <f t="shared" ref="M924" si="667">I924-K924</f>
        <v>75000</v>
      </c>
      <c r="N924" s="4">
        <f t="shared" ref="N924" si="668">IF(ISERROR(K924/I924),"",K924/I924)</f>
        <v>0.59459459459459463</v>
      </c>
      <c r="O924" s="91">
        <f t="shared" ref="O924" si="669">I924/E924</f>
        <v>3135.593220338983</v>
      </c>
      <c r="P924" s="91">
        <f t="shared" ref="P924" si="670">K924/E924</f>
        <v>1864.406779661017</v>
      </c>
      <c r="Q924" s="79">
        <v>5</v>
      </c>
      <c r="R924" s="79">
        <v>2</v>
      </c>
      <c r="S924" s="79" t="s">
        <v>72</v>
      </c>
      <c r="T924" s="5">
        <v>193</v>
      </c>
      <c r="U924" s="9"/>
      <c r="W924" s="86">
        <f t="shared" si="664"/>
        <v>193.8</v>
      </c>
      <c r="X924" s="87">
        <f t="shared" si="664"/>
        <v>59</v>
      </c>
      <c r="Y924" s="92">
        <f t="shared" si="665"/>
        <v>52</v>
      </c>
      <c r="Z924" s="90">
        <f t="shared" si="665"/>
        <v>185000</v>
      </c>
      <c r="AA924" s="90">
        <f t="shared" ref="AA924" si="671">K924</f>
        <v>110000</v>
      </c>
      <c r="AB924" s="90">
        <f t="shared" si="666"/>
        <v>75000</v>
      </c>
      <c r="AC924" s="4">
        <f t="shared" si="666"/>
        <v>0.59459459459459463</v>
      </c>
      <c r="AD924" s="91">
        <f t="shared" si="666"/>
        <v>3135.593220338983</v>
      </c>
      <c r="AE924" s="79" t="str">
        <f t="shared" ref="AE924" si="672">S924</f>
        <v>계</v>
      </c>
      <c r="AF924" s="79" t="str">
        <f t="shared" ref="AF924" si="673">Q924&amp;"/"&amp;R924</f>
        <v>5/2</v>
      </c>
      <c r="AH924" s="20" t="str">
        <f t="shared" si="662"/>
        <v>정자동 정든한진8차</v>
      </c>
      <c r="AI924" s="87">
        <f t="shared" si="663"/>
        <v>59</v>
      </c>
      <c r="AJ924" s="79" t="str">
        <f t="shared" ref="AJ924" si="674">IF(AI924="","",$AJ$2)</f>
        <v>A-</v>
      </c>
      <c r="AK924" s="79" t="s">
        <v>13</v>
      </c>
      <c r="AL924" s="79" t="s">
        <v>62</v>
      </c>
      <c r="AM924" s="79" t="s">
        <v>63</v>
      </c>
      <c r="AN924" s="79" t="str">
        <f t="shared" ref="AN924" si="675">IF(AI924="","",$AN$2)</f>
        <v>C</v>
      </c>
      <c r="AO924" s="79" t="str">
        <f t="shared" ref="AO924" si="676">IF(N924="","",IF(N924&gt;=$AO$1/100,"O","X"))</f>
        <v>X</v>
      </c>
      <c r="AP924" s="79" t="str">
        <f t="shared" ref="AP924" si="677">IF(I924="","",IF(I924&lt;=$AP$1,"O","X"))</f>
        <v>X</v>
      </c>
      <c r="AQ924" s="79" t="str">
        <f t="shared" ref="AQ924" si="678">IF(O924="","",IF(O924&lt;=$AQ$1,"O","X"))</f>
        <v>X</v>
      </c>
      <c r="AR924" s="79" t="str">
        <f t="shared" ref="AR924" si="679">IF(M924="","",IF(M924&lt;=$AR$1,"O","X"))</f>
        <v>X</v>
      </c>
      <c r="AS924" s="79" t="s">
        <v>2</v>
      </c>
      <c r="AT924" s="79" t="str">
        <f t="shared" ref="AT924" si="680">IF(OR(F924="",AI924=""),"",IF(AND((F924&lt;=85),(AI924&gt;=15)),"O","X"))</f>
        <v>X</v>
      </c>
      <c r="AU924" s="79" t="str">
        <f t="shared" ref="AU924" si="681">IF(C924="","",IF(C924&gt;=$AU$1,"O","X"))</f>
        <v>O</v>
      </c>
      <c r="AV924" s="79" t="str">
        <f t="shared" ref="AV924" si="682">IF(AO924="","",IF(AND(AO924="O",AP924="O",AR924="O",AT924="O",AU924="O"),"후보","X"))</f>
        <v>X</v>
      </c>
    </row>
    <row r="925" spans="1:48" s="37" customFormat="1" ht="12" x14ac:dyDescent="0.3">
      <c r="A925" s="74" t="s">
        <v>1880</v>
      </c>
      <c r="B925" s="75" t="s">
        <v>1884</v>
      </c>
      <c r="C925" s="85">
        <v>568</v>
      </c>
      <c r="D925" s="86">
        <v>65.900000000000006</v>
      </c>
      <c r="E925" s="87">
        <v>20</v>
      </c>
      <c r="F925" s="86">
        <v>48.8</v>
      </c>
      <c r="G925" s="17">
        <v>15</v>
      </c>
      <c r="H925" s="88">
        <v>140</v>
      </c>
      <c r="I925" s="89">
        <v>91000</v>
      </c>
      <c r="J925" s="89" t="s">
        <v>80</v>
      </c>
      <c r="K925" s="89">
        <v>50000</v>
      </c>
      <c r="L925" s="89" t="s">
        <v>80</v>
      </c>
      <c r="M925" s="90">
        <f>I925-K925</f>
        <v>41000</v>
      </c>
      <c r="N925" s="4">
        <f>IF(ISERROR(K925/I925),"",K925/I925)</f>
        <v>0.5494505494505495</v>
      </c>
      <c r="O925" s="91">
        <f>I925/E925</f>
        <v>4550</v>
      </c>
      <c r="P925" s="91">
        <f>K925/E925</f>
        <v>2500</v>
      </c>
      <c r="Q925" s="79">
        <v>2</v>
      </c>
      <c r="R925" s="79">
        <v>1</v>
      </c>
      <c r="S925" s="79" t="s">
        <v>61</v>
      </c>
      <c r="T925" s="5">
        <v>65</v>
      </c>
      <c r="U925" s="9"/>
      <c r="W925" s="86">
        <f t="shared" si="664"/>
        <v>65.900000000000006</v>
      </c>
      <c r="X925" s="87">
        <f t="shared" si="664"/>
        <v>20</v>
      </c>
      <c r="Y925" s="92">
        <f t="shared" si="665"/>
        <v>140</v>
      </c>
      <c r="Z925" s="90">
        <f t="shared" si="665"/>
        <v>91000</v>
      </c>
      <c r="AA925" s="90">
        <f>K925</f>
        <v>50000</v>
      </c>
      <c r="AB925" s="90">
        <f t="shared" si="666"/>
        <v>41000</v>
      </c>
      <c r="AC925" s="4">
        <f t="shared" si="666"/>
        <v>0.5494505494505495</v>
      </c>
      <c r="AD925" s="91">
        <f t="shared" si="666"/>
        <v>4550</v>
      </c>
      <c r="AE925" s="79" t="str">
        <f>S925</f>
        <v>복</v>
      </c>
      <c r="AF925" s="79" t="str">
        <f>Q925&amp;"/"&amp;R925</f>
        <v>2/1</v>
      </c>
      <c r="AH925" s="20" t="str">
        <f t="shared" si="662"/>
        <v>정자동 상록임광보성</v>
      </c>
      <c r="AI925" s="87">
        <f t="shared" si="663"/>
        <v>20</v>
      </c>
      <c r="AJ925" s="79" t="str">
        <f>IF(AI925="","",$AJ$2)</f>
        <v>A-</v>
      </c>
      <c r="AK925" s="79" t="s">
        <v>13</v>
      </c>
      <c r="AL925" s="79" t="s">
        <v>62</v>
      </c>
      <c r="AM925" s="79" t="s">
        <v>63</v>
      </c>
      <c r="AN925" s="79" t="str">
        <f>IF(AI925="","",$AN$2)</f>
        <v>C</v>
      </c>
      <c r="AO925" s="79" t="str">
        <f>IF(N925="","",IF(N925&gt;=$AO$1/100,"O","X"))</f>
        <v>X</v>
      </c>
      <c r="AP925" s="79" t="str">
        <f>IF(I925="","",IF(I925&lt;=$AP$1,"O","X"))</f>
        <v>X</v>
      </c>
      <c r="AQ925" s="79" t="str">
        <f>IF(O925="","",IF(O925&lt;=$AQ$1,"O","X"))</f>
        <v>X</v>
      </c>
      <c r="AR925" s="79" t="str">
        <f>IF(M925="","",IF(M925&lt;=$AR$1,"O","X"))</f>
        <v>X</v>
      </c>
      <c r="AS925" s="79" t="s">
        <v>2</v>
      </c>
      <c r="AT925" s="79" t="str">
        <f>IF(OR(F925="",AI925=""),"",IF(AND((F925&lt;=85),(AI925&gt;=15)),"O","X"))</f>
        <v>O</v>
      </c>
      <c r="AU925" s="79" t="str">
        <f>IF(C925="","",IF(C925&gt;=$AU$1,"O","X"))</f>
        <v>O</v>
      </c>
      <c r="AV925" s="79" t="str">
        <f>IF(AO925="","",IF(AND(AO925="O",AP925="O",AR925="O",AT925="O",AU925="O"),"후보","X"))</f>
        <v>X</v>
      </c>
    </row>
    <row r="926" spans="1:48" s="37" customFormat="1" ht="12" x14ac:dyDescent="0.3">
      <c r="A926" s="74" t="s">
        <v>1880</v>
      </c>
      <c r="B926" s="75" t="s">
        <v>1884</v>
      </c>
      <c r="C926" s="85">
        <v>568</v>
      </c>
      <c r="D926" s="86">
        <v>86</v>
      </c>
      <c r="E926" s="87">
        <v>26</v>
      </c>
      <c r="F926" s="86">
        <v>67.400000000000006</v>
      </c>
      <c r="G926" s="17">
        <v>20</v>
      </c>
      <c r="H926" s="88">
        <v>180</v>
      </c>
      <c r="I926" s="89">
        <v>110000</v>
      </c>
      <c r="J926" s="89" t="s">
        <v>84</v>
      </c>
      <c r="K926" s="89">
        <v>60000</v>
      </c>
      <c r="L926" s="89" t="s">
        <v>66</v>
      </c>
      <c r="M926" s="90">
        <f>I926-K926</f>
        <v>50000</v>
      </c>
      <c r="N926" s="4">
        <f>IF(ISERROR(K926/I926),"",K926/I926)</f>
        <v>0.54545454545454541</v>
      </c>
      <c r="O926" s="91">
        <f>I926/E926</f>
        <v>4230.7692307692305</v>
      </c>
      <c r="P926" s="91">
        <f>K926/E926</f>
        <v>2307.6923076923076</v>
      </c>
      <c r="Q926" s="79">
        <v>3</v>
      </c>
      <c r="R926" s="79">
        <v>1</v>
      </c>
      <c r="S926" s="79" t="s">
        <v>72</v>
      </c>
      <c r="T926" s="5">
        <v>86</v>
      </c>
      <c r="U926" s="9"/>
      <c r="W926" s="86">
        <f t="shared" ref="W926:X941" si="683">D926</f>
        <v>86</v>
      </c>
      <c r="X926" s="87">
        <f t="shared" si="683"/>
        <v>26</v>
      </c>
      <c r="Y926" s="92">
        <f t="shared" ref="Y926:Z941" si="684">H926</f>
        <v>180</v>
      </c>
      <c r="Z926" s="90">
        <f t="shared" si="684"/>
        <v>110000</v>
      </c>
      <c r="AA926" s="90">
        <f>K926</f>
        <v>60000</v>
      </c>
      <c r="AB926" s="90">
        <f t="shared" si="666"/>
        <v>50000</v>
      </c>
      <c r="AC926" s="4">
        <f t="shared" si="666"/>
        <v>0.54545454545454541</v>
      </c>
      <c r="AD926" s="91">
        <f t="shared" si="666"/>
        <v>4230.7692307692305</v>
      </c>
      <c r="AE926" s="79" t="str">
        <f>S926</f>
        <v>계</v>
      </c>
      <c r="AF926" s="79" t="str">
        <f>Q926&amp;"/"&amp;R926</f>
        <v>3/1</v>
      </c>
      <c r="AH926" s="20" t="str">
        <f t="shared" si="662"/>
        <v>정자동 상록임광보성</v>
      </c>
      <c r="AI926" s="87">
        <f t="shared" si="663"/>
        <v>26</v>
      </c>
      <c r="AJ926" s="79" t="str">
        <f>IF(AI926="","",$AJ$2)</f>
        <v>A-</v>
      </c>
      <c r="AK926" s="79" t="s">
        <v>13</v>
      </c>
      <c r="AL926" s="79" t="s">
        <v>62</v>
      </c>
      <c r="AM926" s="79" t="s">
        <v>63</v>
      </c>
      <c r="AN926" s="79" t="str">
        <f>IF(AI926="","",$AN$2)</f>
        <v>C</v>
      </c>
      <c r="AO926" s="79" t="str">
        <f>IF(N926="","",IF(N926&gt;=$AO$1/100,"O","X"))</f>
        <v>X</v>
      </c>
      <c r="AP926" s="79" t="str">
        <f>IF(I926="","",IF(I926&lt;=$AP$1,"O","X"))</f>
        <v>X</v>
      </c>
      <c r="AQ926" s="79" t="str">
        <f>IF(O926="","",IF(O926&lt;=$AQ$1,"O","X"))</f>
        <v>X</v>
      </c>
      <c r="AR926" s="79" t="str">
        <f>IF(M926="","",IF(M926&lt;=$AR$1,"O","X"))</f>
        <v>X</v>
      </c>
      <c r="AS926" s="79" t="s">
        <v>2</v>
      </c>
      <c r="AT926" s="79" t="str">
        <f>IF(OR(F926="",AI926=""),"",IF(AND((F926&lt;=85),(AI926&gt;=15)),"O","X"))</f>
        <v>O</v>
      </c>
      <c r="AU926" s="79" t="str">
        <f>IF(C926="","",IF(C926&gt;=$AU$1,"O","X"))</f>
        <v>O</v>
      </c>
      <c r="AV926" s="79" t="str">
        <f>IF(AO926="","",IF(AND(AO926="O",AP926="O",AR926="O",AT926="O",AU926="O"),"후보","X"))</f>
        <v>X</v>
      </c>
    </row>
    <row r="927" spans="1:48" s="37" customFormat="1" ht="12" x14ac:dyDescent="0.3">
      <c r="A927" s="74" t="s">
        <v>1880</v>
      </c>
      <c r="B927" s="75" t="s">
        <v>1884</v>
      </c>
      <c r="C927" s="85">
        <v>568</v>
      </c>
      <c r="D927" s="86">
        <v>106</v>
      </c>
      <c r="E927" s="87">
        <v>32</v>
      </c>
      <c r="F927" s="86">
        <v>85</v>
      </c>
      <c r="G927" s="17">
        <v>26</v>
      </c>
      <c r="H927" s="88">
        <v>248</v>
      </c>
      <c r="I927" s="89">
        <v>140000</v>
      </c>
      <c r="J927" s="89" t="s">
        <v>79</v>
      </c>
      <c r="K927" s="89">
        <v>85000</v>
      </c>
      <c r="L927" s="89" t="s">
        <v>81</v>
      </c>
      <c r="M927" s="90">
        <f>I927-K927</f>
        <v>55000</v>
      </c>
      <c r="N927" s="4">
        <f>IF(ISERROR(K927/I927),"",K927/I927)</f>
        <v>0.6071428571428571</v>
      </c>
      <c r="O927" s="91">
        <f>I927/E927</f>
        <v>4375</v>
      </c>
      <c r="P927" s="91">
        <f>K927/E927</f>
        <v>2656.25</v>
      </c>
      <c r="Q927" s="79">
        <v>3</v>
      </c>
      <c r="R927" s="79">
        <v>2</v>
      </c>
      <c r="S927" s="79" t="s">
        <v>72</v>
      </c>
      <c r="T927" s="5">
        <v>106</v>
      </c>
      <c r="U927" s="9"/>
      <c r="W927" s="86">
        <f t="shared" si="683"/>
        <v>106</v>
      </c>
      <c r="X927" s="87">
        <f t="shared" si="683"/>
        <v>32</v>
      </c>
      <c r="Y927" s="92">
        <f t="shared" si="684"/>
        <v>248</v>
      </c>
      <c r="Z927" s="90">
        <f t="shared" si="684"/>
        <v>140000</v>
      </c>
      <c r="AA927" s="90">
        <f>K927</f>
        <v>85000</v>
      </c>
      <c r="AB927" s="90">
        <f t="shared" si="666"/>
        <v>55000</v>
      </c>
      <c r="AC927" s="4">
        <f t="shared" si="666"/>
        <v>0.6071428571428571</v>
      </c>
      <c r="AD927" s="91">
        <f t="shared" si="666"/>
        <v>4375</v>
      </c>
      <c r="AE927" s="79" t="str">
        <f>S927</f>
        <v>계</v>
      </c>
      <c r="AF927" s="79" t="str">
        <f>Q927&amp;"/"&amp;R927</f>
        <v>3/2</v>
      </c>
      <c r="AH927" s="20" t="str">
        <f t="shared" si="662"/>
        <v>정자동 상록임광보성</v>
      </c>
      <c r="AI927" s="87">
        <f t="shared" si="663"/>
        <v>32</v>
      </c>
      <c r="AJ927" s="79" t="str">
        <f>IF(AI927="","",$AJ$2)</f>
        <v>A-</v>
      </c>
      <c r="AK927" s="79" t="s">
        <v>13</v>
      </c>
      <c r="AL927" s="79" t="s">
        <v>62</v>
      </c>
      <c r="AM927" s="79" t="s">
        <v>63</v>
      </c>
      <c r="AN927" s="79" t="str">
        <f>IF(AI927="","",$AN$2)</f>
        <v>C</v>
      </c>
      <c r="AO927" s="79" t="str">
        <f>IF(N927="","",IF(N927&gt;=$AO$1/100,"O","X"))</f>
        <v>X</v>
      </c>
      <c r="AP927" s="79" t="str">
        <f>IF(I927="","",IF(I927&lt;=$AP$1,"O","X"))</f>
        <v>X</v>
      </c>
      <c r="AQ927" s="79" t="str">
        <f>IF(O927="","",IF(O927&lt;=$AQ$1,"O","X"))</f>
        <v>X</v>
      </c>
      <c r="AR927" s="79" t="str">
        <f>IF(M927="","",IF(M927&lt;=$AR$1,"O","X"))</f>
        <v>X</v>
      </c>
      <c r="AS927" s="79" t="s">
        <v>2</v>
      </c>
      <c r="AT927" s="79" t="str">
        <f>IF(OR(F927="",AI927=""),"",IF(AND((F927&lt;=85),(AI927&gt;=15)),"O","X"))</f>
        <v>O</v>
      </c>
      <c r="AU927" s="79" t="str">
        <f>IF(C927="","",IF(C927&gt;=$AU$1,"O","X"))</f>
        <v>O</v>
      </c>
      <c r="AV927" s="79" t="str">
        <f>IF(AO927="","",IF(AND(AO927="O",AP927="O",AR927="O",AT927="O",AU927="O"),"후보","X"))</f>
        <v>X</v>
      </c>
    </row>
    <row r="928" spans="1:48" s="37" customFormat="1" ht="12" x14ac:dyDescent="0.3">
      <c r="A928" s="74" t="s">
        <v>1882</v>
      </c>
      <c r="B928" s="75" t="s">
        <v>1881</v>
      </c>
      <c r="C928" s="85">
        <v>378</v>
      </c>
      <c r="D928" s="86">
        <v>111.2</v>
      </c>
      <c r="E928" s="87">
        <v>34</v>
      </c>
      <c r="F928" s="86">
        <v>84.9</v>
      </c>
      <c r="G928" s="17">
        <v>26</v>
      </c>
      <c r="H928" s="88">
        <v>31</v>
      </c>
      <c r="I928" s="89"/>
      <c r="J928" s="89"/>
      <c r="K928" s="89"/>
      <c r="L928" s="89"/>
      <c r="M928" s="90">
        <f>I928-K928</f>
        <v>0</v>
      </c>
      <c r="N928" s="4" t="str">
        <f>IF(ISERROR(K928/I928),"",K928/I928)</f>
        <v/>
      </c>
      <c r="O928" s="91">
        <f>I928/E928</f>
        <v>0</v>
      </c>
      <c r="P928" s="91">
        <f>K928/E928</f>
        <v>0</v>
      </c>
      <c r="Q928" s="79">
        <v>3</v>
      </c>
      <c r="R928" s="79">
        <v>2</v>
      </c>
      <c r="S928" s="79" t="s">
        <v>61</v>
      </c>
      <c r="T928" s="5" t="s">
        <v>134</v>
      </c>
      <c r="U928" s="9"/>
      <c r="W928" s="86">
        <f t="shared" si="683"/>
        <v>111.2</v>
      </c>
      <c r="X928" s="87">
        <f t="shared" si="683"/>
        <v>34</v>
      </c>
      <c r="Y928" s="92">
        <f t="shared" si="684"/>
        <v>31</v>
      </c>
      <c r="Z928" s="90">
        <f t="shared" si="684"/>
        <v>0</v>
      </c>
      <c r="AA928" s="90">
        <f>K928</f>
        <v>0</v>
      </c>
      <c r="AB928" s="90">
        <f t="shared" si="666"/>
        <v>0</v>
      </c>
      <c r="AC928" s="4" t="str">
        <f t="shared" si="666"/>
        <v/>
      </c>
      <c r="AD928" s="91">
        <f t="shared" si="666"/>
        <v>0</v>
      </c>
      <c r="AE928" s="79" t="str">
        <f>S928</f>
        <v>복</v>
      </c>
      <c r="AF928" s="79" t="str">
        <f>Q928&amp;"/"&amp;R928</f>
        <v>3/2</v>
      </c>
      <c r="AH928" s="20" t="str">
        <f t="shared" si="662"/>
        <v>정자동 분당더샵스타파크</v>
      </c>
      <c r="AI928" s="87">
        <f t="shared" si="663"/>
        <v>34</v>
      </c>
      <c r="AJ928" s="79" t="str">
        <f>IF(AI928="","",$AJ$2)</f>
        <v>A-</v>
      </c>
      <c r="AK928" s="79" t="s">
        <v>13</v>
      </c>
      <c r="AL928" s="79" t="s">
        <v>62</v>
      </c>
      <c r="AM928" s="79" t="s">
        <v>63</v>
      </c>
      <c r="AN928" s="79" t="str">
        <f>IF(AI928="","",$AN$2)</f>
        <v>C</v>
      </c>
      <c r="AO928" s="79" t="str">
        <f>IF(N928="","",IF(N928&gt;=$AO$1/100,"O","X"))</f>
        <v/>
      </c>
      <c r="AP928" s="79" t="str">
        <f>IF(I928="","",IF(I928&lt;=$AP$1,"O","X"))</f>
        <v/>
      </c>
      <c r="AQ928" s="79" t="str">
        <f>IF(O928="","",IF(O928&lt;=$AQ$1,"O","X"))</f>
        <v>O</v>
      </c>
      <c r="AR928" s="79" t="str">
        <f>IF(M928="","",IF(M928&lt;=$AR$1,"O","X"))</f>
        <v>O</v>
      </c>
      <c r="AS928" s="79" t="s">
        <v>2</v>
      </c>
      <c r="AT928" s="79" t="str">
        <f>IF(OR(F928="",AI928=""),"",IF(AND((F928&lt;=85),(AI928&gt;=15)),"O","X"))</f>
        <v>O</v>
      </c>
      <c r="AU928" s="79" t="str">
        <f>IF(C928="","",IF(C928&gt;=$AU$1,"O","X"))</f>
        <v>O</v>
      </c>
      <c r="AV928" s="79" t="str">
        <f>IF(AO928="","",IF(AND(AO928="O",AP928="O",AR928="O",AT928="O",AU928="O"),"후보","X"))</f>
        <v/>
      </c>
    </row>
    <row r="929" spans="1:48" s="37" customFormat="1" ht="12" x14ac:dyDescent="0.3">
      <c r="A929" s="74" t="s">
        <v>1882</v>
      </c>
      <c r="B929" s="75" t="s">
        <v>1881</v>
      </c>
      <c r="C929" s="85">
        <v>378</v>
      </c>
      <c r="D929" s="86">
        <v>111.7</v>
      </c>
      <c r="E929" s="87">
        <v>34</v>
      </c>
      <c r="F929" s="86">
        <v>84.9</v>
      </c>
      <c r="G929" s="17">
        <v>26</v>
      </c>
      <c r="H929" s="88">
        <v>31</v>
      </c>
      <c r="I929" s="89"/>
      <c r="J929" s="89"/>
      <c r="K929" s="89"/>
      <c r="L929" s="89"/>
      <c r="M929" s="90">
        <f>I929-K929</f>
        <v>0</v>
      </c>
      <c r="N929" s="4" t="str">
        <f>IF(ISERROR(K929/I929),"",K929/I929)</f>
        <v/>
      </c>
      <c r="O929" s="91">
        <f>I929/E929</f>
        <v>0</v>
      </c>
      <c r="P929" s="91">
        <f>K929/E929</f>
        <v>0</v>
      </c>
      <c r="Q929" s="79">
        <v>3</v>
      </c>
      <c r="R929" s="79">
        <v>2</v>
      </c>
      <c r="S929" s="79" t="s">
        <v>61</v>
      </c>
      <c r="T929" s="5" t="s">
        <v>152</v>
      </c>
      <c r="U929" s="9"/>
      <c r="W929" s="86">
        <f t="shared" si="683"/>
        <v>111.7</v>
      </c>
      <c r="X929" s="87">
        <f t="shared" si="683"/>
        <v>34</v>
      </c>
      <c r="Y929" s="92">
        <f t="shared" si="684"/>
        <v>31</v>
      </c>
      <c r="Z929" s="90">
        <f t="shared" si="684"/>
        <v>0</v>
      </c>
      <c r="AA929" s="90">
        <f>K929</f>
        <v>0</v>
      </c>
      <c r="AB929" s="90">
        <f t="shared" si="666"/>
        <v>0</v>
      </c>
      <c r="AC929" s="4" t="str">
        <f t="shared" si="666"/>
        <v/>
      </c>
      <c r="AD929" s="91">
        <f t="shared" si="666"/>
        <v>0</v>
      </c>
      <c r="AE929" s="79" t="str">
        <f>S929</f>
        <v>복</v>
      </c>
      <c r="AF929" s="79" t="str">
        <f>Q929&amp;"/"&amp;R929</f>
        <v>3/2</v>
      </c>
      <c r="AH929" s="20" t="str">
        <f t="shared" si="662"/>
        <v>정자동 분당더샵스타파크</v>
      </c>
      <c r="AI929" s="87">
        <f t="shared" si="663"/>
        <v>34</v>
      </c>
      <c r="AJ929" s="79" t="str">
        <f>IF(AI929="","",$AJ$2)</f>
        <v>A-</v>
      </c>
      <c r="AK929" s="79" t="s">
        <v>13</v>
      </c>
      <c r="AL929" s="79" t="s">
        <v>62</v>
      </c>
      <c r="AM929" s="79" t="s">
        <v>63</v>
      </c>
      <c r="AN929" s="79" t="str">
        <f>IF(AI929="","",$AN$2)</f>
        <v>C</v>
      </c>
      <c r="AO929" s="79" t="str">
        <f>IF(N929="","",IF(N929&gt;=$AO$1/100,"O","X"))</f>
        <v/>
      </c>
      <c r="AP929" s="79" t="str">
        <f>IF(I929="","",IF(I929&lt;=$AP$1,"O","X"))</f>
        <v/>
      </c>
      <c r="AQ929" s="79" t="str">
        <f>IF(O929="","",IF(O929&lt;=$AQ$1,"O","X"))</f>
        <v>O</v>
      </c>
      <c r="AR929" s="79" t="str">
        <f>IF(M929="","",IF(M929&lt;=$AR$1,"O","X"))</f>
        <v>O</v>
      </c>
      <c r="AS929" s="79" t="s">
        <v>2</v>
      </c>
      <c r="AT929" s="79" t="str">
        <f>IF(OR(F929="",AI929=""),"",IF(AND((F929&lt;=85),(AI929&gt;=15)),"O","X"))</f>
        <v>O</v>
      </c>
      <c r="AU929" s="79" t="str">
        <f>IF(C929="","",IF(C929&gt;=$AU$1,"O","X"))</f>
        <v>O</v>
      </c>
      <c r="AV929" s="79" t="str">
        <f>IF(AO929="","",IF(AND(AO929="O",AP929="O",AR929="O",AT929="O",AU929="O"),"후보","X"))</f>
        <v/>
      </c>
    </row>
    <row r="930" spans="1:48" s="37" customFormat="1" ht="12" x14ac:dyDescent="0.3">
      <c r="A930" s="74" t="s">
        <v>1882</v>
      </c>
      <c r="B930" s="75" t="s">
        <v>1881</v>
      </c>
      <c r="C930" s="85">
        <v>378</v>
      </c>
      <c r="D930" s="86">
        <v>152.9</v>
      </c>
      <c r="E930" s="87">
        <v>46</v>
      </c>
      <c r="F930" s="86">
        <v>116.8</v>
      </c>
      <c r="G930" s="17">
        <v>35</v>
      </c>
      <c r="H930" s="88">
        <v>190</v>
      </c>
      <c r="I930" s="89"/>
      <c r="J930" s="89"/>
      <c r="K930" s="89"/>
      <c r="L930" s="89"/>
      <c r="M930" s="90">
        <f>I930-K930</f>
        <v>0</v>
      </c>
      <c r="N930" s="4" t="str">
        <f>IF(ISERROR(K930/I930),"",K930/I930)</f>
        <v/>
      </c>
      <c r="O930" s="91">
        <f>I930/E930</f>
        <v>0</v>
      </c>
      <c r="P930" s="91">
        <f>K930/E930</f>
        <v>0</v>
      </c>
      <c r="Q930" s="79">
        <v>4</v>
      </c>
      <c r="R930" s="79">
        <v>2</v>
      </c>
      <c r="S930" s="79" t="s">
        <v>61</v>
      </c>
      <c r="T930" s="5" t="s">
        <v>375</v>
      </c>
      <c r="U930" s="9"/>
      <c r="W930" s="86">
        <f t="shared" si="683"/>
        <v>152.9</v>
      </c>
      <c r="X930" s="87">
        <f t="shared" si="683"/>
        <v>46</v>
      </c>
      <c r="Y930" s="92">
        <f t="shared" si="684"/>
        <v>190</v>
      </c>
      <c r="Z930" s="90">
        <f t="shared" si="684"/>
        <v>0</v>
      </c>
      <c r="AA930" s="90">
        <f>K930</f>
        <v>0</v>
      </c>
      <c r="AB930" s="90">
        <f t="shared" ref="AB930:AD945" si="685">M930</f>
        <v>0</v>
      </c>
      <c r="AC930" s="4" t="str">
        <f t="shared" si="685"/>
        <v/>
      </c>
      <c r="AD930" s="91">
        <f t="shared" si="685"/>
        <v>0</v>
      </c>
      <c r="AE930" s="79" t="str">
        <f>S930</f>
        <v>복</v>
      </c>
      <c r="AF930" s="79" t="str">
        <f>Q930&amp;"/"&amp;R930</f>
        <v>4/2</v>
      </c>
      <c r="AH930" s="20" t="str">
        <f t="shared" si="662"/>
        <v>정자동 분당더샵스타파크</v>
      </c>
      <c r="AI930" s="87">
        <f t="shared" si="663"/>
        <v>46</v>
      </c>
      <c r="AJ930" s="79" t="str">
        <f>IF(AI930="","",$AJ$2)</f>
        <v>A-</v>
      </c>
      <c r="AK930" s="79" t="s">
        <v>13</v>
      </c>
      <c r="AL930" s="79" t="s">
        <v>62</v>
      </c>
      <c r="AM930" s="79" t="s">
        <v>63</v>
      </c>
      <c r="AN930" s="79" t="str">
        <f>IF(AI930="","",$AN$2)</f>
        <v>C</v>
      </c>
      <c r="AO930" s="79" t="str">
        <f>IF(N930="","",IF(N930&gt;=$AO$1/100,"O","X"))</f>
        <v/>
      </c>
      <c r="AP930" s="79" t="str">
        <f>IF(I930="","",IF(I930&lt;=$AP$1,"O","X"))</f>
        <v/>
      </c>
      <c r="AQ930" s="79" t="str">
        <f>IF(O930="","",IF(O930&lt;=$AQ$1,"O","X"))</f>
        <v>O</v>
      </c>
      <c r="AR930" s="79" t="str">
        <f>IF(M930="","",IF(M930&lt;=$AR$1,"O","X"))</f>
        <v>O</v>
      </c>
      <c r="AS930" s="79" t="s">
        <v>2</v>
      </c>
      <c r="AT930" s="79" t="str">
        <f>IF(OR(F930="",AI930=""),"",IF(AND((F930&lt;=85),(AI930&gt;=15)),"O","X"))</f>
        <v>X</v>
      </c>
      <c r="AU930" s="79" t="str">
        <f>IF(C930="","",IF(C930&gt;=$AU$1,"O","X"))</f>
        <v>O</v>
      </c>
      <c r="AV930" s="79" t="str">
        <f>IF(AO930="","",IF(AND(AO930="O",AP930="O",AR930="O",AT930="O",AU930="O"),"후보","X"))</f>
        <v/>
      </c>
    </row>
    <row r="931" spans="1:48" s="37" customFormat="1" ht="12" x14ac:dyDescent="0.3">
      <c r="A931" s="74" t="s">
        <v>1882</v>
      </c>
      <c r="B931" s="75" t="s">
        <v>1881</v>
      </c>
      <c r="C931" s="85">
        <v>378</v>
      </c>
      <c r="D931" s="86">
        <v>152.69999999999999</v>
      </c>
      <c r="E931" s="87">
        <v>46</v>
      </c>
      <c r="F931" s="86">
        <v>116.5</v>
      </c>
      <c r="G931" s="17">
        <v>35</v>
      </c>
      <c r="H931" s="88">
        <v>31</v>
      </c>
      <c r="I931" s="89"/>
      <c r="J931" s="89"/>
      <c r="K931" s="89"/>
      <c r="L931" s="89"/>
      <c r="M931" s="90">
        <f>I931-K931</f>
        <v>0</v>
      </c>
      <c r="N931" s="4" t="str">
        <f>IF(ISERROR(K931/I931),"",K931/I931)</f>
        <v/>
      </c>
      <c r="O931" s="91">
        <f>I931/E931</f>
        <v>0</v>
      </c>
      <c r="P931" s="91">
        <f>K931/E931</f>
        <v>0</v>
      </c>
      <c r="Q931" s="79">
        <v>4</v>
      </c>
      <c r="R931" s="79">
        <v>2</v>
      </c>
      <c r="S931" s="79" t="s">
        <v>61</v>
      </c>
      <c r="T931" s="5" t="s">
        <v>168</v>
      </c>
      <c r="U931" s="9"/>
      <c r="W931" s="86">
        <f t="shared" si="683"/>
        <v>152.69999999999999</v>
      </c>
      <c r="X931" s="87">
        <f t="shared" si="683"/>
        <v>46</v>
      </c>
      <c r="Y931" s="92">
        <f t="shared" si="684"/>
        <v>31</v>
      </c>
      <c r="Z931" s="90">
        <f t="shared" si="684"/>
        <v>0</v>
      </c>
      <c r="AA931" s="90">
        <f>K931</f>
        <v>0</v>
      </c>
      <c r="AB931" s="90">
        <f t="shared" si="685"/>
        <v>0</v>
      </c>
      <c r="AC931" s="4" t="str">
        <f t="shared" si="685"/>
        <v/>
      </c>
      <c r="AD931" s="91">
        <f t="shared" si="685"/>
        <v>0</v>
      </c>
      <c r="AE931" s="79" t="str">
        <f>S931</f>
        <v>복</v>
      </c>
      <c r="AF931" s="79" t="str">
        <f>Q931&amp;"/"&amp;R931</f>
        <v>4/2</v>
      </c>
      <c r="AH931" s="20" t="str">
        <f t="shared" si="662"/>
        <v>정자동 분당더샵스타파크</v>
      </c>
      <c r="AI931" s="87">
        <f t="shared" si="663"/>
        <v>46</v>
      </c>
      <c r="AJ931" s="79" t="str">
        <f>IF(AI931="","",$AJ$2)</f>
        <v>A-</v>
      </c>
      <c r="AK931" s="79" t="s">
        <v>13</v>
      </c>
      <c r="AL931" s="79" t="s">
        <v>62</v>
      </c>
      <c r="AM931" s="79" t="s">
        <v>63</v>
      </c>
      <c r="AN931" s="79" t="str">
        <f>IF(AI931="","",$AN$2)</f>
        <v>C</v>
      </c>
      <c r="AO931" s="79" t="str">
        <f>IF(N931="","",IF(N931&gt;=$AO$1/100,"O","X"))</f>
        <v/>
      </c>
      <c r="AP931" s="79" t="str">
        <f>IF(I931="","",IF(I931&lt;=$AP$1,"O","X"))</f>
        <v/>
      </c>
      <c r="AQ931" s="79" t="str">
        <f>IF(O931="","",IF(O931&lt;=$AQ$1,"O","X"))</f>
        <v>O</v>
      </c>
      <c r="AR931" s="79" t="str">
        <f>IF(M931="","",IF(M931&lt;=$AR$1,"O","X"))</f>
        <v>O</v>
      </c>
      <c r="AS931" s="79" t="s">
        <v>2</v>
      </c>
      <c r="AT931" s="79" t="str">
        <f>IF(OR(F931="",AI931=""),"",IF(AND((F931&lt;=85),(AI931&gt;=15)),"O","X"))</f>
        <v>X</v>
      </c>
      <c r="AU931" s="79" t="str">
        <f>IF(C931="","",IF(C931&gt;=$AU$1,"O","X"))</f>
        <v>O</v>
      </c>
      <c r="AV931" s="79" t="str">
        <f>IF(AO931="","",IF(AND(AO931="O",AP931="O",AR931="O",AT931="O",AU931="O"),"후보","X"))</f>
        <v/>
      </c>
    </row>
    <row r="932" spans="1:48" s="37" customFormat="1" ht="12" x14ac:dyDescent="0.3">
      <c r="A932" s="74" t="s">
        <v>1882</v>
      </c>
      <c r="B932" s="75" t="s">
        <v>1881</v>
      </c>
      <c r="C932" s="85">
        <v>378</v>
      </c>
      <c r="D932" s="86">
        <v>153.9</v>
      </c>
      <c r="E932" s="87">
        <v>47</v>
      </c>
      <c r="F932" s="86">
        <v>117.2</v>
      </c>
      <c r="G932" s="17">
        <v>35</v>
      </c>
      <c r="H932" s="88">
        <v>95</v>
      </c>
      <c r="I932" s="89"/>
      <c r="J932" s="89"/>
      <c r="K932" s="89"/>
      <c r="L932" s="89"/>
      <c r="M932" s="90">
        <f>I932-K932</f>
        <v>0</v>
      </c>
      <c r="N932" s="4" t="str">
        <f>IF(ISERROR(K932/I932),"",K932/I932)</f>
        <v/>
      </c>
      <c r="O932" s="91">
        <f>I932/E932</f>
        <v>0</v>
      </c>
      <c r="P932" s="91">
        <f>K932/E932</f>
        <v>0</v>
      </c>
      <c r="Q932" s="79">
        <v>4</v>
      </c>
      <c r="R932" s="79">
        <v>2</v>
      </c>
      <c r="S932" s="79" t="s">
        <v>61</v>
      </c>
      <c r="T932" s="5" t="s">
        <v>376</v>
      </c>
      <c r="U932" s="9"/>
      <c r="W932" s="86">
        <f t="shared" si="683"/>
        <v>153.9</v>
      </c>
      <c r="X932" s="87">
        <f t="shared" si="683"/>
        <v>47</v>
      </c>
      <c r="Y932" s="92">
        <f t="shared" si="684"/>
        <v>95</v>
      </c>
      <c r="Z932" s="90">
        <f t="shared" si="684"/>
        <v>0</v>
      </c>
      <c r="AA932" s="90">
        <f>K932</f>
        <v>0</v>
      </c>
      <c r="AB932" s="90">
        <f t="shared" si="685"/>
        <v>0</v>
      </c>
      <c r="AC932" s="4" t="str">
        <f t="shared" si="685"/>
        <v/>
      </c>
      <c r="AD932" s="91">
        <f t="shared" si="685"/>
        <v>0</v>
      </c>
      <c r="AE932" s="79" t="str">
        <f>S932</f>
        <v>복</v>
      </c>
      <c r="AF932" s="79" t="str">
        <f>Q932&amp;"/"&amp;R932</f>
        <v>4/2</v>
      </c>
      <c r="AH932" s="20" t="str">
        <f t="shared" si="662"/>
        <v>정자동 분당더샵스타파크</v>
      </c>
      <c r="AI932" s="87">
        <f t="shared" si="663"/>
        <v>47</v>
      </c>
      <c r="AJ932" s="79" t="str">
        <f>IF(AI932="","",$AJ$2)</f>
        <v>A-</v>
      </c>
      <c r="AK932" s="79" t="s">
        <v>13</v>
      </c>
      <c r="AL932" s="79" t="s">
        <v>62</v>
      </c>
      <c r="AM932" s="79" t="s">
        <v>63</v>
      </c>
      <c r="AN932" s="79" t="str">
        <f>IF(AI932="","",$AN$2)</f>
        <v>C</v>
      </c>
      <c r="AO932" s="79" t="str">
        <f>IF(N932="","",IF(N932&gt;=$AO$1/100,"O","X"))</f>
        <v/>
      </c>
      <c r="AP932" s="79" t="str">
        <f>IF(I932="","",IF(I932&lt;=$AP$1,"O","X"))</f>
        <v/>
      </c>
      <c r="AQ932" s="79" t="str">
        <f>IF(O932="","",IF(O932&lt;=$AQ$1,"O","X"))</f>
        <v>O</v>
      </c>
      <c r="AR932" s="79" t="str">
        <f>IF(M932="","",IF(M932&lt;=$AR$1,"O","X"))</f>
        <v>O</v>
      </c>
      <c r="AS932" s="79" t="s">
        <v>2</v>
      </c>
      <c r="AT932" s="79" t="str">
        <f>IF(OR(F932="",AI932=""),"",IF(AND((F932&lt;=85),(AI932&gt;=15)),"O","X"))</f>
        <v>X</v>
      </c>
      <c r="AU932" s="79" t="str">
        <f>IF(C932="","",IF(C932&gt;=$AU$1,"O","X"))</f>
        <v>O</v>
      </c>
      <c r="AV932" s="79" t="str">
        <f>IF(AO932="","",IF(AND(AO932="O",AP932="O",AR932="O",AT932="O",AU932="O"),"후보","X"))</f>
        <v/>
      </c>
    </row>
    <row r="933" spans="1:48" s="37" customFormat="1" ht="12" x14ac:dyDescent="0.3">
      <c r="A933" s="74" t="s">
        <v>1883</v>
      </c>
      <c r="B933" s="75" t="s">
        <v>1884</v>
      </c>
      <c r="C933" s="85">
        <v>706</v>
      </c>
      <c r="D933" s="86">
        <v>64.7</v>
      </c>
      <c r="E933" s="87">
        <v>20</v>
      </c>
      <c r="F933" s="86">
        <v>48.8</v>
      </c>
      <c r="G933" s="17">
        <v>15</v>
      </c>
      <c r="H933" s="88">
        <v>354</v>
      </c>
      <c r="I933" s="89">
        <v>79000</v>
      </c>
      <c r="J933" s="89" t="s">
        <v>71</v>
      </c>
      <c r="K933" s="89">
        <v>41000</v>
      </c>
      <c r="L933" s="89" t="s">
        <v>82</v>
      </c>
      <c r="M933" s="90">
        <f>I933-K933</f>
        <v>38000</v>
      </c>
      <c r="N933" s="4">
        <f>IF(ISERROR(K933/I933),"",K933/I933)</f>
        <v>0.51898734177215189</v>
      </c>
      <c r="O933" s="91">
        <f>I933/E933</f>
        <v>3950</v>
      </c>
      <c r="P933" s="91">
        <f>K933/E933</f>
        <v>2050</v>
      </c>
      <c r="Q933" s="79">
        <v>2</v>
      </c>
      <c r="R933" s="79">
        <v>1</v>
      </c>
      <c r="S933" s="79" t="s">
        <v>61</v>
      </c>
      <c r="T933" s="5">
        <v>64</v>
      </c>
      <c r="U933" s="9"/>
      <c r="W933" s="86">
        <f t="shared" si="683"/>
        <v>64.7</v>
      </c>
      <c r="X933" s="87">
        <f t="shared" si="683"/>
        <v>20</v>
      </c>
      <c r="Y933" s="92">
        <f t="shared" si="684"/>
        <v>354</v>
      </c>
      <c r="Z933" s="90">
        <f t="shared" si="684"/>
        <v>79000</v>
      </c>
      <c r="AA933" s="90">
        <f>K933</f>
        <v>41000</v>
      </c>
      <c r="AB933" s="90">
        <f t="shared" si="685"/>
        <v>38000</v>
      </c>
      <c r="AC933" s="4">
        <f t="shared" si="685"/>
        <v>0.51898734177215189</v>
      </c>
      <c r="AD933" s="91">
        <f t="shared" si="685"/>
        <v>3950</v>
      </c>
      <c r="AE933" s="79" t="str">
        <f>S933</f>
        <v>복</v>
      </c>
      <c r="AF933" s="79" t="str">
        <f>Q933&amp;"/"&amp;R933</f>
        <v>2/1</v>
      </c>
      <c r="AH933" s="20" t="str">
        <f t="shared" si="662"/>
        <v>정자동 정든동아2단지</v>
      </c>
      <c r="AI933" s="87">
        <f t="shared" si="663"/>
        <v>20</v>
      </c>
      <c r="AJ933" s="79" t="str">
        <f>IF(AI933="","",$AJ$2)</f>
        <v>A-</v>
      </c>
      <c r="AK933" s="79" t="s">
        <v>13</v>
      </c>
      <c r="AL933" s="79" t="s">
        <v>62</v>
      </c>
      <c r="AM933" s="79" t="s">
        <v>63</v>
      </c>
      <c r="AN933" s="79" t="str">
        <f>IF(AI933="","",$AN$2)</f>
        <v>C</v>
      </c>
      <c r="AO933" s="79" t="str">
        <f>IF(N933="","",IF(N933&gt;=$AO$1/100,"O","X"))</f>
        <v>X</v>
      </c>
      <c r="AP933" s="79" t="str">
        <f>IF(I933="","",IF(I933&lt;=$AP$1,"O","X"))</f>
        <v>X</v>
      </c>
      <c r="AQ933" s="79" t="str">
        <f>IF(O933="","",IF(O933&lt;=$AQ$1,"O","X"))</f>
        <v>X</v>
      </c>
      <c r="AR933" s="79" t="str">
        <f>IF(M933="","",IF(M933&lt;=$AR$1,"O","X"))</f>
        <v>X</v>
      </c>
      <c r="AS933" s="79" t="s">
        <v>2</v>
      </c>
      <c r="AT933" s="79" t="str">
        <f>IF(OR(F933="",AI933=""),"",IF(AND((F933&lt;=85),(AI933&gt;=15)),"O","X"))</f>
        <v>O</v>
      </c>
      <c r="AU933" s="79" t="str">
        <f>IF(C933="","",IF(C933&gt;=$AU$1,"O","X"))</f>
        <v>O</v>
      </c>
      <c r="AV933" s="79" t="str">
        <f>IF(AO933="","",IF(AND(AO933="O",AP933="O",AR933="O",AT933="O",AU933="O"),"후보","X"))</f>
        <v>X</v>
      </c>
    </row>
    <row r="934" spans="1:48" s="37" customFormat="1" ht="12" x14ac:dyDescent="0.3">
      <c r="A934" s="74" t="s">
        <v>1883</v>
      </c>
      <c r="B934" s="75" t="s">
        <v>1884</v>
      </c>
      <c r="C934" s="85">
        <v>706</v>
      </c>
      <c r="D934" s="86">
        <v>88.3</v>
      </c>
      <c r="E934" s="87">
        <v>27</v>
      </c>
      <c r="F934" s="86">
        <v>69.099999999999994</v>
      </c>
      <c r="G934" s="17">
        <v>21</v>
      </c>
      <c r="H934" s="88">
        <v>104</v>
      </c>
      <c r="I934" s="89"/>
      <c r="J934" s="89"/>
      <c r="K934" s="89"/>
      <c r="L934" s="89"/>
      <c r="M934" s="90">
        <f>I934-K934</f>
        <v>0</v>
      </c>
      <c r="N934" s="4" t="str">
        <f>IF(ISERROR(K934/I934),"",K934/I934)</f>
        <v/>
      </c>
      <c r="O934" s="91">
        <f>I934/E934</f>
        <v>0</v>
      </c>
      <c r="P934" s="91">
        <f>K934/E934</f>
        <v>0</v>
      </c>
      <c r="Q934" s="79">
        <v>3</v>
      </c>
      <c r="R934" s="79">
        <v>1</v>
      </c>
      <c r="S934" s="79" t="s">
        <v>72</v>
      </c>
      <c r="T934" s="5">
        <v>88</v>
      </c>
      <c r="U934" s="9"/>
      <c r="W934" s="86">
        <f t="shared" si="683"/>
        <v>88.3</v>
      </c>
      <c r="X934" s="87">
        <f t="shared" si="683"/>
        <v>27</v>
      </c>
      <c r="Y934" s="92">
        <f t="shared" si="684"/>
        <v>104</v>
      </c>
      <c r="Z934" s="90">
        <f t="shared" si="684"/>
        <v>0</v>
      </c>
      <c r="AA934" s="90">
        <f>K934</f>
        <v>0</v>
      </c>
      <c r="AB934" s="90">
        <f t="shared" si="685"/>
        <v>0</v>
      </c>
      <c r="AC934" s="4" t="str">
        <f t="shared" si="685"/>
        <v/>
      </c>
      <c r="AD934" s="91">
        <f t="shared" si="685"/>
        <v>0</v>
      </c>
      <c r="AE934" s="79" t="str">
        <f>S934</f>
        <v>계</v>
      </c>
      <c r="AF934" s="79" t="str">
        <f>Q934&amp;"/"&amp;R934</f>
        <v>3/1</v>
      </c>
      <c r="AH934" s="20" t="str">
        <f t="shared" si="662"/>
        <v>정자동 정든동아2단지</v>
      </c>
      <c r="AI934" s="87">
        <f t="shared" si="663"/>
        <v>27</v>
      </c>
      <c r="AJ934" s="79" t="str">
        <f>IF(AI934="","",$AJ$2)</f>
        <v>A-</v>
      </c>
      <c r="AK934" s="79" t="s">
        <v>13</v>
      </c>
      <c r="AL934" s="79" t="s">
        <v>62</v>
      </c>
      <c r="AM934" s="79" t="s">
        <v>63</v>
      </c>
      <c r="AN934" s="79" t="str">
        <f>IF(AI934="","",$AN$2)</f>
        <v>C</v>
      </c>
      <c r="AO934" s="79" t="str">
        <f>IF(N934="","",IF(N934&gt;=$AO$1/100,"O","X"))</f>
        <v/>
      </c>
      <c r="AP934" s="79" t="str">
        <f>IF(I934="","",IF(I934&lt;=$AP$1,"O","X"))</f>
        <v/>
      </c>
      <c r="AQ934" s="79" t="str">
        <f>IF(O934="","",IF(O934&lt;=$AQ$1,"O","X"))</f>
        <v>O</v>
      </c>
      <c r="AR934" s="79" t="str">
        <f>IF(M934="","",IF(M934&lt;=$AR$1,"O","X"))</f>
        <v>O</v>
      </c>
      <c r="AS934" s="79" t="s">
        <v>2</v>
      </c>
      <c r="AT934" s="79" t="str">
        <f>IF(OR(F934="",AI934=""),"",IF(AND((F934&lt;=85),(AI934&gt;=15)),"O","X"))</f>
        <v>O</v>
      </c>
      <c r="AU934" s="79" t="str">
        <f>IF(C934="","",IF(C934&gt;=$AU$1,"O","X"))</f>
        <v>O</v>
      </c>
      <c r="AV934" s="79" t="str">
        <f>IF(AO934="","",IF(AND(AO934="O",AP934="O",AR934="O",AT934="O",AU934="O"),"후보","X"))</f>
        <v/>
      </c>
    </row>
    <row r="935" spans="1:48" s="37" customFormat="1" ht="12" x14ac:dyDescent="0.3">
      <c r="A935" s="74" t="s">
        <v>1883</v>
      </c>
      <c r="B935" s="75" t="s">
        <v>1884</v>
      </c>
      <c r="C935" s="85">
        <v>706</v>
      </c>
      <c r="D935" s="86">
        <v>104.2</v>
      </c>
      <c r="E935" s="87">
        <v>32</v>
      </c>
      <c r="F935" s="86">
        <v>85</v>
      </c>
      <c r="G935" s="17">
        <v>26</v>
      </c>
      <c r="H935" s="88">
        <v>248</v>
      </c>
      <c r="I935" s="89">
        <v>125000</v>
      </c>
      <c r="J935" s="89" t="s">
        <v>83</v>
      </c>
      <c r="K935" s="89">
        <v>75000</v>
      </c>
      <c r="L935" s="89" t="s">
        <v>79</v>
      </c>
      <c r="M935" s="90">
        <f>I935-K935</f>
        <v>50000</v>
      </c>
      <c r="N935" s="4">
        <f>IF(ISERROR(K935/I935),"",K935/I935)</f>
        <v>0.6</v>
      </c>
      <c r="O935" s="91">
        <f>I935/E935</f>
        <v>3906.25</v>
      </c>
      <c r="P935" s="91">
        <f>K935/E935</f>
        <v>2343.75</v>
      </c>
      <c r="Q935" s="79">
        <v>3</v>
      </c>
      <c r="R935" s="79">
        <v>2</v>
      </c>
      <c r="S935" s="79" t="s">
        <v>72</v>
      </c>
      <c r="T935" s="5">
        <v>104</v>
      </c>
      <c r="U935" s="9"/>
      <c r="W935" s="86">
        <f t="shared" si="683"/>
        <v>104.2</v>
      </c>
      <c r="X935" s="87">
        <f t="shared" si="683"/>
        <v>32</v>
      </c>
      <c r="Y935" s="92">
        <f t="shared" si="684"/>
        <v>248</v>
      </c>
      <c r="Z935" s="90">
        <f t="shared" si="684"/>
        <v>125000</v>
      </c>
      <c r="AA935" s="90">
        <f>K935</f>
        <v>75000</v>
      </c>
      <c r="AB935" s="90">
        <f t="shared" si="685"/>
        <v>50000</v>
      </c>
      <c r="AC935" s="4">
        <f t="shared" si="685"/>
        <v>0.6</v>
      </c>
      <c r="AD935" s="91">
        <f t="shared" si="685"/>
        <v>3906.25</v>
      </c>
      <c r="AE935" s="79" t="str">
        <f>S935</f>
        <v>계</v>
      </c>
      <c r="AF935" s="79" t="str">
        <f>Q935&amp;"/"&amp;R935</f>
        <v>3/2</v>
      </c>
      <c r="AH935" s="20" t="str">
        <f t="shared" si="662"/>
        <v>정자동 정든동아2단지</v>
      </c>
      <c r="AI935" s="87">
        <f t="shared" si="663"/>
        <v>32</v>
      </c>
      <c r="AJ935" s="79" t="str">
        <f>IF(AI935="","",$AJ$2)</f>
        <v>A-</v>
      </c>
      <c r="AK935" s="79" t="s">
        <v>13</v>
      </c>
      <c r="AL935" s="79" t="s">
        <v>62</v>
      </c>
      <c r="AM935" s="79" t="s">
        <v>63</v>
      </c>
      <c r="AN935" s="79" t="str">
        <f>IF(AI935="","",$AN$2)</f>
        <v>C</v>
      </c>
      <c r="AO935" s="79" t="str">
        <f>IF(N935="","",IF(N935&gt;=$AO$1/100,"O","X"))</f>
        <v>X</v>
      </c>
      <c r="AP935" s="79" t="str">
        <f>IF(I935="","",IF(I935&lt;=$AP$1,"O","X"))</f>
        <v>X</v>
      </c>
      <c r="AQ935" s="79" t="str">
        <f>IF(O935="","",IF(O935&lt;=$AQ$1,"O","X"))</f>
        <v>X</v>
      </c>
      <c r="AR935" s="79" t="str">
        <f>IF(M935="","",IF(M935&lt;=$AR$1,"O","X"))</f>
        <v>X</v>
      </c>
      <c r="AS935" s="79" t="s">
        <v>2</v>
      </c>
      <c r="AT935" s="79" t="str">
        <f>IF(OR(F935="",AI935=""),"",IF(AND((F935&lt;=85),(AI935&gt;=15)),"O","X"))</f>
        <v>O</v>
      </c>
      <c r="AU935" s="79" t="str">
        <f>IF(C935="","",IF(C935&gt;=$AU$1,"O","X"))</f>
        <v>O</v>
      </c>
      <c r="AV935" s="79" t="str">
        <f>IF(AO935="","",IF(AND(AO935="O",AP935="O",AR935="O",AT935="O",AU935="O"),"후보","X"))</f>
        <v>X</v>
      </c>
    </row>
    <row r="936" spans="1:48" s="37" customFormat="1" ht="12" x14ac:dyDescent="0.3">
      <c r="A936" s="74" t="s">
        <v>1885</v>
      </c>
      <c r="B936" s="75" t="s">
        <v>1709</v>
      </c>
      <c r="C936" s="85">
        <v>598</v>
      </c>
      <c r="D936" s="86">
        <v>124.4</v>
      </c>
      <c r="E936" s="87">
        <v>38</v>
      </c>
      <c r="F936" s="86">
        <v>101.9</v>
      </c>
      <c r="G936" s="17">
        <v>31</v>
      </c>
      <c r="H936" s="88">
        <v>240</v>
      </c>
      <c r="I936" s="89"/>
      <c r="J936" s="89"/>
      <c r="K936" s="89"/>
      <c r="L936" s="89"/>
      <c r="M936" s="90">
        <f>I936-K936</f>
        <v>0</v>
      </c>
      <c r="N936" s="4" t="str">
        <f>IF(ISERROR(K936/I936),"",K936/I936)</f>
        <v/>
      </c>
      <c r="O936" s="91">
        <f>I936/E936</f>
        <v>0</v>
      </c>
      <c r="P936" s="91">
        <f>K936/E936</f>
        <v>0</v>
      </c>
      <c r="Q936" s="79">
        <v>4</v>
      </c>
      <c r="R936" s="79">
        <v>2</v>
      </c>
      <c r="S936" s="79" t="s">
        <v>72</v>
      </c>
      <c r="T936" s="5">
        <v>124</v>
      </c>
      <c r="U936" s="9"/>
      <c r="W936" s="86">
        <f t="shared" si="683"/>
        <v>124.4</v>
      </c>
      <c r="X936" s="87">
        <f t="shared" si="683"/>
        <v>38</v>
      </c>
      <c r="Y936" s="92">
        <f t="shared" si="684"/>
        <v>240</v>
      </c>
      <c r="Z936" s="90">
        <f t="shared" si="684"/>
        <v>0</v>
      </c>
      <c r="AA936" s="90">
        <f>K936</f>
        <v>0</v>
      </c>
      <c r="AB936" s="90">
        <f t="shared" si="685"/>
        <v>0</v>
      </c>
      <c r="AC936" s="4" t="str">
        <f t="shared" si="685"/>
        <v/>
      </c>
      <c r="AD936" s="91">
        <f t="shared" si="685"/>
        <v>0</v>
      </c>
      <c r="AE936" s="79" t="str">
        <f>S936</f>
        <v>계</v>
      </c>
      <c r="AF936" s="79" t="str">
        <f>Q936&amp;"/"&amp;R936</f>
        <v>4/2</v>
      </c>
      <c r="AH936" s="20" t="str">
        <f t="shared" si="662"/>
        <v>정자동 한솔2단지LG</v>
      </c>
      <c r="AI936" s="87">
        <f t="shared" si="663"/>
        <v>38</v>
      </c>
      <c r="AJ936" s="79" t="str">
        <f>IF(AI936="","",$AJ$2)</f>
        <v>A-</v>
      </c>
      <c r="AK936" s="79" t="s">
        <v>13</v>
      </c>
      <c r="AL936" s="79" t="s">
        <v>62</v>
      </c>
      <c r="AM936" s="79" t="s">
        <v>63</v>
      </c>
      <c r="AN936" s="79" t="str">
        <f>IF(AI936="","",$AN$2)</f>
        <v>C</v>
      </c>
      <c r="AO936" s="79" t="str">
        <f>IF(N936="","",IF(N936&gt;=$AO$1/100,"O","X"))</f>
        <v/>
      </c>
      <c r="AP936" s="79" t="str">
        <f>IF(I936="","",IF(I936&lt;=$AP$1,"O","X"))</f>
        <v/>
      </c>
      <c r="AQ936" s="79" t="str">
        <f>IF(O936="","",IF(O936&lt;=$AQ$1,"O","X"))</f>
        <v>O</v>
      </c>
      <c r="AR936" s="79" t="str">
        <f>IF(M936="","",IF(M936&lt;=$AR$1,"O","X"))</f>
        <v>O</v>
      </c>
      <c r="AS936" s="79" t="s">
        <v>2</v>
      </c>
      <c r="AT936" s="79" t="str">
        <f>IF(OR(F936="",AI936=""),"",IF(AND((F936&lt;=85),(AI936&gt;=15)),"O","X"))</f>
        <v>X</v>
      </c>
      <c r="AU936" s="79" t="str">
        <f>IF(C936="","",IF(C936&gt;=$AU$1,"O","X"))</f>
        <v>O</v>
      </c>
      <c r="AV936" s="79" t="str">
        <f>IF(AO936="","",IF(AND(AO936="O",AP936="O",AR936="O",AT936="O",AU936="O"),"후보","X"))</f>
        <v/>
      </c>
    </row>
    <row r="937" spans="1:48" s="37" customFormat="1" ht="12" x14ac:dyDescent="0.3">
      <c r="A937" s="74" t="s">
        <v>1885</v>
      </c>
      <c r="B937" s="75" t="s">
        <v>1709</v>
      </c>
      <c r="C937" s="85">
        <v>598</v>
      </c>
      <c r="D937" s="86">
        <v>160.9</v>
      </c>
      <c r="E937" s="87">
        <v>49</v>
      </c>
      <c r="F937" s="86">
        <v>134.9</v>
      </c>
      <c r="G937" s="17">
        <v>41</v>
      </c>
      <c r="H937" s="88">
        <v>258</v>
      </c>
      <c r="I937" s="89">
        <v>157000</v>
      </c>
      <c r="J937" s="89" t="s">
        <v>59</v>
      </c>
      <c r="K937" s="89">
        <v>90000</v>
      </c>
      <c r="L937" s="89" t="s">
        <v>59</v>
      </c>
      <c r="M937" s="90">
        <f>I937-K937</f>
        <v>67000</v>
      </c>
      <c r="N937" s="4">
        <f>IF(ISERROR(K937/I937),"",K937/I937)</f>
        <v>0.57324840764331209</v>
      </c>
      <c r="O937" s="91">
        <f>I937/E937</f>
        <v>3204.0816326530612</v>
      </c>
      <c r="P937" s="91">
        <f>K937/E937</f>
        <v>1836.7346938775511</v>
      </c>
      <c r="Q937" s="79">
        <v>4</v>
      </c>
      <c r="R937" s="79">
        <v>2</v>
      </c>
      <c r="S937" s="79" t="s">
        <v>72</v>
      </c>
      <c r="T937" s="5">
        <v>160</v>
      </c>
      <c r="U937" s="9"/>
      <c r="W937" s="86">
        <f t="shared" si="683"/>
        <v>160.9</v>
      </c>
      <c r="X937" s="87">
        <f t="shared" si="683"/>
        <v>49</v>
      </c>
      <c r="Y937" s="92">
        <f t="shared" si="684"/>
        <v>258</v>
      </c>
      <c r="Z937" s="90">
        <f t="shared" si="684"/>
        <v>157000</v>
      </c>
      <c r="AA937" s="90">
        <f>K937</f>
        <v>90000</v>
      </c>
      <c r="AB937" s="90">
        <f t="shared" si="685"/>
        <v>67000</v>
      </c>
      <c r="AC937" s="4">
        <f t="shared" si="685"/>
        <v>0.57324840764331209</v>
      </c>
      <c r="AD937" s="91">
        <f t="shared" si="685"/>
        <v>3204.0816326530612</v>
      </c>
      <c r="AE937" s="79" t="str">
        <f>S937</f>
        <v>계</v>
      </c>
      <c r="AF937" s="79" t="str">
        <f>Q937&amp;"/"&amp;R937</f>
        <v>4/2</v>
      </c>
      <c r="AH937" s="20" t="str">
        <f t="shared" si="662"/>
        <v>정자동 한솔2단지LG</v>
      </c>
      <c r="AI937" s="87">
        <f t="shared" si="663"/>
        <v>49</v>
      </c>
      <c r="AJ937" s="79" t="str">
        <f>IF(AI937="","",$AJ$2)</f>
        <v>A-</v>
      </c>
      <c r="AK937" s="79" t="s">
        <v>13</v>
      </c>
      <c r="AL937" s="79" t="s">
        <v>62</v>
      </c>
      <c r="AM937" s="79" t="s">
        <v>63</v>
      </c>
      <c r="AN937" s="79" t="str">
        <f>IF(AI937="","",$AN$2)</f>
        <v>C</v>
      </c>
      <c r="AO937" s="79" t="str">
        <f>IF(N937="","",IF(N937&gt;=$AO$1/100,"O","X"))</f>
        <v>X</v>
      </c>
      <c r="AP937" s="79" t="str">
        <f>IF(I937="","",IF(I937&lt;=$AP$1,"O","X"))</f>
        <v>X</v>
      </c>
      <c r="AQ937" s="79" t="str">
        <f>IF(O937="","",IF(O937&lt;=$AQ$1,"O","X"))</f>
        <v>X</v>
      </c>
      <c r="AR937" s="79" t="str">
        <f>IF(M937="","",IF(M937&lt;=$AR$1,"O","X"))</f>
        <v>X</v>
      </c>
      <c r="AS937" s="79" t="s">
        <v>2</v>
      </c>
      <c r="AT937" s="79" t="str">
        <f>IF(OR(F937="",AI937=""),"",IF(AND((F937&lt;=85),(AI937&gt;=15)),"O","X"))</f>
        <v>X</v>
      </c>
      <c r="AU937" s="79" t="str">
        <f>IF(C937="","",IF(C937&gt;=$AU$1,"O","X"))</f>
        <v>O</v>
      </c>
      <c r="AV937" s="79" t="str">
        <f>IF(AO937="","",IF(AND(AO937="O",AP937="O",AR937="O",AT937="O",AU937="O"),"후보","X"))</f>
        <v>X</v>
      </c>
    </row>
    <row r="938" spans="1:48" s="37" customFormat="1" ht="12" x14ac:dyDescent="0.3">
      <c r="A938" s="74" t="s">
        <v>1885</v>
      </c>
      <c r="B938" s="75" t="s">
        <v>1709</v>
      </c>
      <c r="C938" s="85">
        <v>598</v>
      </c>
      <c r="D938" s="86">
        <v>193.3</v>
      </c>
      <c r="E938" s="87">
        <v>58</v>
      </c>
      <c r="F938" s="86">
        <v>165</v>
      </c>
      <c r="G938" s="17">
        <v>50</v>
      </c>
      <c r="H938" s="88">
        <v>100</v>
      </c>
      <c r="I938" s="89">
        <v>180000</v>
      </c>
      <c r="J938" s="89" t="s">
        <v>69</v>
      </c>
      <c r="K938" s="89">
        <v>98000</v>
      </c>
      <c r="L938" s="89" t="s">
        <v>71</v>
      </c>
      <c r="M938" s="90">
        <f>I938-K938</f>
        <v>82000</v>
      </c>
      <c r="N938" s="4">
        <f>IF(ISERROR(K938/I938),"",K938/I938)</f>
        <v>0.5444444444444444</v>
      </c>
      <c r="O938" s="91">
        <f>I938/E938</f>
        <v>3103.4482758620688</v>
      </c>
      <c r="P938" s="91">
        <f>K938/E938</f>
        <v>1689.655172413793</v>
      </c>
      <c r="Q938" s="79">
        <v>5</v>
      </c>
      <c r="R938" s="79">
        <v>2</v>
      </c>
      <c r="S938" s="79" t="s">
        <v>72</v>
      </c>
      <c r="T938" s="5">
        <v>193</v>
      </c>
      <c r="U938" s="9"/>
      <c r="W938" s="86">
        <f t="shared" si="683"/>
        <v>193.3</v>
      </c>
      <c r="X938" s="87">
        <f t="shared" si="683"/>
        <v>58</v>
      </c>
      <c r="Y938" s="92">
        <f t="shared" si="684"/>
        <v>100</v>
      </c>
      <c r="Z938" s="90">
        <f t="shared" si="684"/>
        <v>180000</v>
      </c>
      <c r="AA938" s="90">
        <f>K938</f>
        <v>98000</v>
      </c>
      <c r="AB938" s="90">
        <f t="shared" si="685"/>
        <v>82000</v>
      </c>
      <c r="AC938" s="4">
        <f t="shared" si="685"/>
        <v>0.5444444444444444</v>
      </c>
      <c r="AD938" s="91">
        <f t="shared" si="685"/>
        <v>3103.4482758620688</v>
      </c>
      <c r="AE938" s="79" t="str">
        <f>S938</f>
        <v>계</v>
      </c>
      <c r="AF938" s="79" t="str">
        <f>Q938&amp;"/"&amp;R938</f>
        <v>5/2</v>
      </c>
      <c r="AH938" s="20" t="str">
        <f t="shared" si="662"/>
        <v>정자동 한솔2단지LG</v>
      </c>
      <c r="AI938" s="87">
        <f t="shared" si="663"/>
        <v>58</v>
      </c>
      <c r="AJ938" s="79" t="str">
        <f>IF(AI938="","",$AJ$2)</f>
        <v>A-</v>
      </c>
      <c r="AK938" s="79" t="s">
        <v>13</v>
      </c>
      <c r="AL938" s="79" t="s">
        <v>62</v>
      </c>
      <c r="AM938" s="79" t="s">
        <v>63</v>
      </c>
      <c r="AN938" s="79" t="str">
        <f>IF(AI938="","",$AN$2)</f>
        <v>C</v>
      </c>
      <c r="AO938" s="79" t="str">
        <f>IF(N938="","",IF(N938&gt;=$AO$1/100,"O","X"))</f>
        <v>X</v>
      </c>
      <c r="AP938" s="79" t="str">
        <f>IF(I938="","",IF(I938&lt;=$AP$1,"O","X"))</f>
        <v>X</v>
      </c>
      <c r="AQ938" s="79" t="str">
        <f>IF(O938="","",IF(O938&lt;=$AQ$1,"O","X"))</f>
        <v>X</v>
      </c>
      <c r="AR938" s="79" t="str">
        <f>IF(M938="","",IF(M938&lt;=$AR$1,"O","X"))</f>
        <v>X</v>
      </c>
      <c r="AS938" s="79" t="s">
        <v>2</v>
      </c>
      <c r="AT938" s="79" t="str">
        <f>IF(OR(F938="",AI938=""),"",IF(AND((F938&lt;=85),(AI938&gt;=15)),"O","X"))</f>
        <v>X</v>
      </c>
      <c r="AU938" s="79" t="str">
        <f>IF(C938="","",IF(C938&gt;=$AU$1,"O","X"))</f>
        <v>O</v>
      </c>
      <c r="AV938" s="79" t="str">
        <f>IF(AO938="","",IF(AND(AO938="O",AP938="O",AR938="O",AT938="O",AU938="O"),"후보","X"))</f>
        <v>X</v>
      </c>
    </row>
    <row r="939" spans="1:48" s="37" customFormat="1" ht="12" x14ac:dyDescent="0.3">
      <c r="A939" s="74" t="s">
        <v>1886</v>
      </c>
      <c r="B939" s="75" t="s">
        <v>1753</v>
      </c>
      <c r="C939" s="85">
        <v>1006</v>
      </c>
      <c r="D939" s="86">
        <v>80.099999999999994</v>
      </c>
      <c r="E939" s="87">
        <v>24</v>
      </c>
      <c r="F939" s="86">
        <v>58.2</v>
      </c>
      <c r="G939" s="17">
        <v>18</v>
      </c>
      <c r="H939" s="88">
        <v>118</v>
      </c>
      <c r="I939" s="89">
        <v>130000</v>
      </c>
      <c r="J939" s="89" t="s">
        <v>79</v>
      </c>
      <c r="K939" s="89">
        <v>35000</v>
      </c>
      <c r="L939" s="89" t="s">
        <v>79</v>
      </c>
      <c r="M939" s="90">
        <f t="shared" ref="M939:M951" si="686">I939-K939</f>
        <v>95000</v>
      </c>
      <c r="N939" s="4">
        <f t="shared" ref="N939:N951" si="687">IF(ISERROR(K939/I939),"",K939/I939)</f>
        <v>0.26923076923076922</v>
      </c>
      <c r="O939" s="91">
        <f t="shared" ref="O939:O951" si="688">I939/E939</f>
        <v>5416.666666666667</v>
      </c>
      <c r="P939" s="91">
        <f t="shared" ref="P939:P951" si="689">K939/E939</f>
        <v>1458.3333333333333</v>
      </c>
      <c r="Q939" s="79">
        <v>2</v>
      </c>
      <c r="R939" s="79">
        <v>1</v>
      </c>
      <c r="S939" s="79" t="s">
        <v>61</v>
      </c>
      <c r="T939" s="5">
        <v>80</v>
      </c>
      <c r="U939" s="9"/>
      <c r="W939" s="86">
        <f t="shared" si="683"/>
        <v>80.099999999999994</v>
      </c>
      <c r="X939" s="87">
        <f t="shared" si="683"/>
        <v>24</v>
      </c>
      <c r="Y939" s="92">
        <f t="shared" si="684"/>
        <v>118</v>
      </c>
      <c r="Z939" s="90">
        <f t="shared" si="684"/>
        <v>130000</v>
      </c>
      <c r="AA939" s="90">
        <f t="shared" ref="AA939:AA951" si="690">K939</f>
        <v>35000</v>
      </c>
      <c r="AB939" s="90">
        <f t="shared" si="685"/>
        <v>95000</v>
      </c>
      <c r="AC939" s="4">
        <f t="shared" si="685"/>
        <v>0.26923076923076922</v>
      </c>
      <c r="AD939" s="91">
        <f t="shared" si="685"/>
        <v>5416.666666666667</v>
      </c>
      <c r="AE939" s="79" t="str">
        <f t="shared" ref="AE939:AE951" si="691">S939</f>
        <v>복</v>
      </c>
      <c r="AF939" s="79" t="str">
        <f t="shared" ref="AF939:AF951" si="692">Q939&amp;"/"&amp;R939</f>
        <v>2/1</v>
      </c>
      <c r="AH939" s="20" t="str">
        <f t="shared" si="662"/>
        <v>정자동 느티마을공무원4단지</v>
      </c>
      <c r="AI939" s="87">
        <f t="shared" si="663"/>
        <v>24</v>
      </c>
      <c r="AJ939" s="79" t="str">
        <f t="shared" ref="AJ939:AJ951" si="693">IF(AI939="","",$AJ$2)</f>
        <v>A-</v>
      </c>
      <c r="AK939" s="79" t="s">
        <v>13</v>
      </c>
      <c r="AL939" s="79" t="s">
        <v>62</v>
      </c>
      <c r="AM939" s="79" t="s">
        <v>63</v>
      </c>
      <c r="AN939" s="79" t="str">
        <f t="shared" ref="AN939:AN951" si="694">IF(AI939="","",$AN$2)</f>
        <v>C</v>
      </c>
      <c r="AO939" s="79" t="str">
        <f t="shared" ref="AO939:AO951" si="695">IF(N939="","",IF(N939&gt;=$AO$1/100,"O","X"))</f>
        <v>X</v>
      </c>
      <c r="AP939" s="79" t="str">
        <f t="shared" ref="AP939:AP951" si="696">IF(I939="","",IF(I939&lt;=$AP$1,"O","X"))</f>
        <v>X</v>
      </c>
      <c r="AQ939" s="79" t="str">
        <f t="shared" ref="AQ939:AQ951" si="697">IF(O939="","",IF(O939&lt;=$AQ$1,"O","X"))</f>
        <v>X</v>
      </c>
      <c r="AR939" s="79" t="str">
        <f t="shared" ref="AR939:AR951" si="698">IF(M939="","",IF(M939&lt;=$AR$1,"O","X"))</f>
        <v>X</v>
      </c>
      <c r="AS939" s="79" t="s">
        <v>2</v>
      </c>
      <c r="AT939" s="79" t="str">
        <f t="shared" ref="AT939:AT951" si="699">IF(OR(F939="",AI939=""),"",IF(AND((F939&lt;=85),(AI939&gt;=15)),"O","X"))</f>
        <v>O</v>
      </c>
      <c r="AU939" s="79" t="str">
        <f t="shared" ref="AU939:AU951" si="700">IF(C939="","",IF(C939&gt;=$AU$1,"O","X"))</f>
        <v>O</v>
      </c>
      <c r="AV939" s="79" t="str">
        <f t="shared" ref="AV939:AV951" si="701">IF(AO939="","",IF(AND(AO939="O",AP939="O",AR939="O",AT939="O",AU939="O"),"후보","X"))</f>
        <v>X</v>
      </c>
    </row>
    <row r="940" spans="1:48" s="37" customFormat="1" ht="12" x14ac:dyDescent="0.3">
      <c r="A940" s="74" t="s">
        <v>1886</v>
      </c>
      <c r="B940" s="75" t="s">
        <v>1753</v>
      </c>
      <c r="C940" s="85">
        <v>1006</v>
      </c>
      <c r="D940" s="86">
        <v>84</v>
      </c>
      <c r="E940" s="87">
        <v>25</v>
      </c>
      <c r="F940" s="86">
        <v>58.7</v>
      </c>
      <c r="G940" s="17">
        <v>18</v>
      </c>
      <c r="H940" s="88">
        <v>198</v>
      </c>
      <c r="I940" s="89">
        <v>140000</v>
      </c>
      <c r="J940" s="89" t="s">
        <v>82</v>
      </c>
      <c r="K940" s="89">
        <v>36000</v>
      </c>
      <c r="L940" s="89" t="s">
        <v>66</v>
      </c>
      <c r="M940" s="90">
        <f t="shared" si="686"/>
        <v>104000</v>
      </c>
      <c r="N940" s="4">
        <f t="shared" si="687"/>
        <v>0.25714285714285712</v>
      </c>
      <c r="O940" s="91">
        <f t="shared" si="688"/>
        <v>5600</v>
      </c>
      <c r="P940" s="91">
        <f t="shared" si="689"/>
        <v>1440</v>
      </c>
      <c r="Q940" s="79">
        <v>2</v>
      </c>
      <c r="R940" s="79">
        <v>1</v>
      </c>
      <c r="S940" s="79" t="s">
        <v>61</v>
      </c>
      <c r="T940" s="5">
        <v>83</v>
      </c>
      <c r="U940" s="9"/>
      <c r="W940" s="86">
        <f t="shared" si="683"/>
        <v>84</v>
      </c>
      <c r="X940" s="87">
        <f t="shared" si="683"/>
        <v>25</v>
      </c>
      <c r="Y940" s="92">
        <f t="shared" si="684"/>
        <v>198</v>
      </c>
      <c r="Z940" s="90">
        <f t="shared" si="684"/>
        <v>140000</v>
      </c>
      <c r="AA940" s="90">
        <f t="shared" si="690"/>
        <v>36000</v>
      </c>
      <c r="AB940" s="90">
        <f t="shared" si="685"/>
        <v>104000</v>
      </c>
      <c r="AC940" s="4">
        <f t="shared" si="685"/>
        <v>0.25714285714285712</v>
      </c>
      <c r="AD940" s="91">
        <f t="shared" si="685"/>
        <v>5600</v>
      </c>
      <c r="AE940" s="79" t="str">
        <f t="shared" si="691"/>
        <v>복</v>
      </c>
      <c r="AF940" s="79" t="str">
        <f t="shared" si="692"/>
        <v>2/1</v>
      </c>
      <c r="AH940" s="20" t="str">
        <f t="shared" si="662"/>
        <v>정자동 느티마을공무원4단지</v>
      </c>
      <c r="AI940" s="87">
        <f t="shared" si="663"/>
        <v>25</v>
      </c>
      <c r="AJ940" s="79" t="str">
        <f t="shared" si="693"/>
        <v>A-</v>
      </c>
      <c r="AK940" s="79" t="s">
        <v>13</v>
      </c>
      <c r="AL940" s="79" t="s">
        <v>62</v>
      </c>
      <c r="AM940" s="79" t="s">
        <v>63</v>
      </c>
      <c r="AN940" s="79" t="str">
        <f t="shared" si="694"/>
        <v>C</v>
      </c>
      <c r="AO940" s="79" t="str">
        <f t="shared" si="695"/>
        <v>X</v>
      </c>
      <c r="AP940" s="79" t="str">
        <f t="shared" si="696"/>
        <v>X</v>
      </c>
      <c r="AQ940" s="79" t="str">
        <f t="shared" si="697"/>
        <v>X</v>
      </c>
      <c r="AR940" s="79" t="str">
        <f t="shared" si="698"/>
        <v>X</v>
      </c>
      <c r="AS940" s="79" t="s">
        <v>2</v>
      </c>
      <c r="AT940" s="79" t="str">
        <f t="shared" si="699"/>
        <v>O</v>
      </c>
      <c r="AU940" s="79" t="str">
        <f t="shared" si="700"/>
        <v>O</v>
      </c>
      <c r="AV940" s="79" t="str">
        <f t="shared" si="701"/>
        <v>X</v>
      </c>
    </row>
    <row r="941" spans="1:48" s="37" customFormat="1" ht="12" x14ac:dyDescent="0.3">
      <c r="A941" s="74" t="s">
        <v>1886</v>
      </c>
      <c r="B941" s="75" t="s">
        <v>1753</v>
      </c>
      <c r="C941" s="85">
        <v>1006</v>
      </c>
      <c r="D941" s="86">
        <v>84.6</v>
      </c>
      <c r="E941" s="87">
        <v>26</v>
      </c>
      <c r="F941" s="86">
        <v>58.7</v>
      </c>
      <c r="G941" s="17">
        <v>18</v>
      </c>
      <c r="H941" s="88">
        <v>160</v>
      </c>
      <c r="I941" s="89"/>
      <c r="J941" s="89"/>
      <c r="K941" s="89"/>
      <c r="L941" s="89"/>
      <c r="M941" s="90">
        <f t="shared" si="686"/>
        <v>0</v>
      </c>
      <c r="N941" s="4" t="str">
        <f t="shared" si="687"/>
        <v/>
      </c>
      <c r="O941" s="91">
        <f t="shared" si="688"/>
        <v>0</v>
      </c>
      <c r="P941" s="91">
        <f t="shared" si="689"/>
        <v>0</v>
      </c>
      <c r="Q941" s="79">
        <v>2</v>
      </c>
      <c r="R941" s="79">
        <v>1</v>
      </c>
      <c r="S941" s="79" t="s">
        <v>61</v>
      </c>
      <c r="T941" s="5">
        <v>84</v>
      </c>
      <c r="U941" s="9"/>
      <c r="W941" s="86">
        <f t="shared" si="683"/>
        <v>84.6</v>
      </c>
      <c r="X941" s="87">
        <f t="shared" si="683"/>
        <v>26</v>
      </c>
      <c r="Y941" s="92">
        <f t="shared" si="684"/>
        <v>160</v>
      </c>
      <c r="Z941" s="90">
        <f t="shared" si="684"/>
        <v>0</v>
      </c>
      <c r="AA941" s="90">
        <f t="shared" si="690"/>
        <v>0</v>
      </c>
      <c r="AB941" s="90">
        <f t="shared" si="685"/>
        <v>0</v>
      </c>
      <c r="AC941" s="4" t="str">
        <f t="shared" si="685"/>
        <v/>
      </c>
      <c r="AD941" s="91">
        <f t="shared" si="685"/>
        <v>0</v>
      </c>
      <c r="AE941" s="79" t="str">
        <f t="shared" si="691"/>
        <v>복</v>
      </c>
      <c r="AF941" s="79" t="str">
        <f t="shared" si="692"/>
        <v>2/1</v>
      </c>
      <c r="AH941" s="20" t="str">
        <f t="shared" si="662"/>
        <v>정자동 느티마을공무원4단지</v>
      </c>
      <c r="AI941" s="87">
        <f t="shared" si="663"/>
        <v>26</v>
      </c>
      <c r="AJ941" s="79" t="str">
        <f t="shared" si="693"/>
        <v>A-</v>
      </c>
      <c r="AK941" s="79" t="s">
        <v>13</v>
      </c>
      <c r="AL941" s="79" t="s">
        <v>62</v>
      </c>
      <c r="AM941" s="79" t="s">
        <v>63</v>
      </c>
      <c r="AN941" s="79" t="str">
        <f t="shared" si="694"/>
        <v>C</v>
      </c>
      <c r="AO941" s="79" t="str">
        <f t="shared" si="695"/>
        <v/>
      </c>
      <c r="AP941" s="79" t="str">
        <f t="shared" si="696"/>
        <v/>
      </c>
      <c r="AQ941" s="79" t="str">
        <f t="shared" si="697"/>
        <v>O</v>
      </c>
      <c r="AR941" s="79" t="str">
        <f t="shared" si="698"/>
        <v>O</v>
      </c>
      <c r="AS941" s="79" t="s">
        <v>2</v>
      </c>
      <c r="AT941" s="79" t="str">
        <f t="shared" si="699"/>
        <v>O</v>
      </c>
      <c r="AU941" s="79" t="str">
        <f t="shared" si="700"/>
        <v>O</v>
      </c>
      <c r="AV941" s="79" t="str">
        <f t="shared" si="701"/>
        <v/>
      </c>
    </row>
    <row r="942" spans="1:48" s="37" customFormat="1" ht="12" x14ac:dyDescent="0.3">
      <c r="A942" s="74" t="s">
        <v>1886</v>
      </c>
      <c r="B942" s="75" t="s">
        <v>1753</v>
      </c>
      <c r="C942" s="85">
        <v>1006</v>
      </c>
      <c r="D942" s="86">
        <v>90.9</v>
      </c>
      <c r="E942" s="87">
        <v>28</v>
      </c>
      <c r="F942" s="86">
        <v>66.599999999999994</v>
      </c>
      <c r="G942" s="17">
        <v>20</v>
      </c>
      <c r="H942" s="88">
        <v>203</v>
      </c>
      <c r="I942" s="89">
        <v>125000</v>
      </c>
      <c r="J942" s="89" t="s">
        <v>59</v>
      </c>
      <c r="K942" s="89">
        <v>37000</v>
      </c>
      <c r="L942" s="89" t="s">
        <v>79</v>
      </c>
      <c r="M942" s="90">
        <f t="shared" si="686"/>
        <v>88000</v>
      </c>
      <c r="N942" s="4">
        <f t="shared" si="687"/>
        <v>0.29599999999999999</v>
      </c>
      <c r="O942" s="91">
        <f t="shared" si="688"/>
        <v>4464.2857142857147</v>
      </c>
      <c r="P942" s="91">
        <f t="shared" si="689"/>
        <v>1321.4285714285713</v>
      </c>
      <c r="Q942" s="79">
        <v>3</v>
      </c>
      <c r="R942" s="79">
        <v>1</v>
      </c>
      <c r="S942" s="79" t="s">
        <v>61</v>
      </c>
      <c r="T942" s="5" t="s">
        <v>269</v>
      </c>
      <c r="U942" s="9"/>
      <c r="W942" s="86">
        <f t="shared" ref="W942:X957" si="702">D942</f>
        <v>90.9</v>
      </c>
      <c r="X942" s="87">
        <f t="shared" si="702"/>
        <v>28</v>
      </c>
      <c r="Y942" s="92">
        <f t="shared" ref="Y942:Z957" si="703">H942</f>
        <v>203</v>
      </c>
      <c r="Z942" s="90">
        <f t="shared" si="703"/>
        <v>125000</v>
      </c>
      <c r="AA942" s="90">
        <f t="shared" si="690"/>
        <v>37000</v>
      </c>
      <c r="AB942" s="90">
        <f t="shared" si="685"/>
        <v>88000</v>
      </c>
      <c r="AC942" s="4">
        <f t="shared" si="685"/>
        <v>0.29599999999999999</v>
      </c>
      <c r="AD942" s="91">
        <f t="shared" si="685"/>
        <v>4464.2857142857147</v>
      </c>
      <c r="AE942" s="79" t="str">
        <f t="shared" si="691"/>
        <v>복</v>
      </c>
      <c r="AF942" s="79" t="str">
        <f t="shared" si="692"/>
        <v>3/1</v>
      </c>
      <c r="AH942" s="20" t="str">
        <f t="shared" si="662"/>
        <v>정자동 느티마을공무원4단지</v>
      </c>
      <c r="AI942" s="87">
        <f t="shared" si="663"/>
        <v>28</v>
      </c>
      <c r="AJ942" s="79" t="str">
        <f t="shared" si="693"/>
        <v>A-</v>
      </c>
      <c r="AK942" s="79" t="s">
        <v>13</v>
      </c>
      <c r="AL942" s="79" t="s">
        <v>62</v>
      </c>
      <c r="AM942" s="79" t="s">
        <v>63</v>
      </c>
      <c r="AN942" s="79" t="str">
        <f t="shared" si="694"/>
        <v>C</v>
      </c>
      <c r="AO942" s="79" t="str">
        <f t="shared" si="695"/>
        <v>X</v>
      </c>
      <c r="AP942" s="79" t="str">
        <f t="shared" si="696"/>
        <v>X</v>
      </c>
      <c r="AQ942" s="79" t="str">
        <f t="shared" si="697"/>
        <v>X</v>
      </c>
      <c r="AR942" s="79" t="str">
        <f t="shared" si="698"/>
        <v>X</v>
      </c>
      <c r="AS942" s="79" t="s">
        <v>2</v>
      </c>
      <c r="AT942" s="79" t="str">
        <f t="shared" si="699"/>
        <v>O</v>
      </c>
      <c r="AU942" s="79" t="str">
        <f t="shared" si="700"/>
        <v>O</v>
      </c>
      <c r="AV942" s="79" t="str">
        <f t="shared" si="701"/>
        <v>X</v>
      </c>
    </row>
    <row r="943" spans="1:48" s="37" customFormat="1" ht="12" x14ac:dyDescent="0.3">
      <c r="A943" s="74" t="s">
        <v>1886</v>
      </c>
      <c r="B943" s="75" t="s">
        <v>1753</v>
      </c>
      <c r="C943" s="85">
        <v>1006</v>
      </c>
      <c r="D943" s="86">
        <v>92.1</v>
      </c>
      <c r="E943" s="87">
        <v>28</v>
      </c>
      <c r="F943" s="86">
        <v>67.400000000000006</v>
      </c>
      <c r="G943" s="17">
        <v>20</v>
      </c>
      <c r="H943" s="88">
        <v>210</v>
      </c>
      <c r="I943" s="89">
        <v>128000</v>
      </c>
      <c r="J943" s="89" t="s">
        <v>80</v>
      </c>
      <c r="K943" s="89"/>
      <c r="L943" s="89"/>
      <c r="M943" s="90">
        <f t="shared" si="686"/>
        <v>128000</v>
      </c>
      <c r="N943" s="4">
        <f t="shared" si="687"/>
        <v>0</v>
      </c>
      <c r="O943" s="91">
        <f t="shared" si="688"/>
        <v>4571.4285714285716</v>
      </c>
      <c r="P943" s="91">
        <f t="shared" si="689"/>
        <v>0</v>
      </c>
      <c r="Q943" s="79">
        <v>3</v>
      </c>
      <c r="R943" s="79">
        <v>1</v>
      </c>
      <c r="S943" s="79" t="s">
        <v>61</v>
      </c>
      <c r="T943" s="5" t="s">
        <v>270</v>
      </c>
      <c r="U943" s="9"/>
      <c r="W943" s="86">
        <f t="shared" si="702"/>
        <v>92.1</v>
      </c>
      <c r="X943" s="87">
        <f t="shared" si="702"/>
        <v>28</v>
      </c>
      <c r="Y943" s="92">
        <f t="shared" si="703"/>
        <v>210</v>
      </c>
      <c r="Z943" s="90">
        <f t="shared" si="703"/>
        <v>128000</v>
      </c>
      <c r="AA943" s="90">
        <f t="shared" si="690"/>
        <v>0</v>
      </c>
      <c r="AB943" s="90">
        <f t="shared" si="685"/>
        <v>128000</v>
      </c>
      <c r="AC943" s="4">
        <f t="shared" si="685"/>
        <v>0</v>
      </c>
      <c r="AD943" s="91">
        <f t="shared" si="685"/>
        <v>4571.4285714285716</v>
      </c>
      <c r="AE943" s="79" t="str">
        <f t="shared" si="691"/>
        <v>복</v>
      </c>
      <c r="AF943" s="79" t="str">
        <f t="shared" si="692"/>
        <v>3/1</v>
      </c>
      <c r="AH943" s="20" t="str">
        <f t="shared" si="662"/>
        <v>정자동 느티마을공무원4단지</v>
      </c>
      <c r="AI943" s="87">
        <f t="shared" si="663"/>
        <v>28</v>
      </c>
      <c r="AJ943" s="79" t="str">
        <f t="shared" si="693"/>
        <v>A-</v>
      </c>
      <c r="AK943" s="79" t="s">
        <v>13</v>
      </c>
      <c r="AL943" s="79" t="s">
        <v>62</v>
      </c>
      <c r="AM943" s="79" t="s">
        <v>63</v>
      </c>
      <c r="AN943" s="79" t="str">
        <f t="shared" si="694"/>
        <v>C</v>
      </c>
      <c r="AO943" s="79" t="str">
        <f t="shared" si="695"/>
        <v>X</v>
      </c>
      <c r="AP943" s="79" t="str">
        <f t="shared" si="696"/>
        <v>X</v>
      </c>
      <c r="AQ943" s="79" t="str">
        <f t="shared" si="697"/>
        <v>X</v>
      </c>
      <c r="AR943" s="79" t="str">
        <f t="shared" si="698"/>
        <v>X</v>
      </c>
      <c r="AS943" s="79" t="s">
        <v>2</v>
      </c>
      <c r="AT943" s="79" t="str">
        <f t="shared" si="699"/>
        <v>O</v>
      </c>
      <c r="AU943" s="79" t="str">
        <f t="shared" si="700"/>
        <v>O</v>
      </c>
      <c r="AV943" s="79" t="str">
        <f t="shared" si="701"/>
        <v>X</v>
      </c>
    </row>
    <row r="944" spans="1:48" s="37" customFormat="1" ht="12" x14ac:dyDescent="0.3">
      <c r="A944" s="74" t="s">
        <v>1886</v>
      </c>
      <c r="B944" s="75" t="s">
        <v>1753</v>
      </c>
      <c r="C944" s="85">
        <v>1006</v>
      </c>
      <c r="D944" s="86">
        <v>94.6</v>
      </c>
      <c r="E944" s="87">
        <v>29</v>
      </c>
      <c r="F944" s="86">
        <v>66.599999999999994</v>
      </c>
      <c r="G944" s="17">
        <v>20</v>
      </c>
      <c r="H944" s="88">
        <v>57</v>
      </c>
      <c r="I944" s="89"/>
      <c r="J944" s="89"/>
      <c r="K944" s="89"/>
      <c r="L944" s="89"/>
      <c r="M944" s="90">
        <f t="shared" si="686"/>
        <v>0</v>
      </c>
      <c r="N944" s="4" t="str">
        <f t="shared" si="687"/>
        <v/>
      </c>
      <c r="O944" s="91">
        <f t="shared" si="688"/>
        <v>0</v>
      </c>
      <c r="P944" s="91">
        <f t="shared" si="689"/>
        <v>0</v>
      </c>
      <c r="Q944" s="79">
        <v>3</v>
      </c>
      <c r="R944" s="79">
        <v>1</v>
      </c>
      <c r="S944" s="79" t="s">
        <v>61</v>
      </c>
      <c r="T944" s="5" t="s">
        <v>119</v>
      </c>
      <c r="U944" s="9"/>
      <c r="W944" s="86">
        <f t="shared" si="702"/>
        <v>94.6</v>
      </c>
      <c r="X944" s="87">
        <f t="shared" si="702"/>
        <v>29</v>
      </c>
      <c r="Y944" s="92">
        <f t="shared" si="703"/>
        <v>57</v>
      </c>
      <c r="Z944" s="90">
        <f t="shared" si="703"/>
        <v>0</v>
      </c>
      <c r="AA944" s="90">
        <f t="shared" si="690"/>
        <v>0</v>
      </c>
      <c r="AB944" s="90">
        <f t="shared" si="685"/>
        <v>0</v>
      </c>
      <c r="AC944" s="4" t="str">
        <f t="shared" si="685"/>
        <v/>
      </c>
      <c r="AD944" s="91">
        <f t="shared" si="685"/>
        <v>0</v>
      </c>
      <c r="AE944" s="79" t="str">
        <f t="shared" si="691"/>
        <v>복</v>
      </c>
      <c r="AF944" s="79" t="str">
        <f t="shared" si="692"/>
        <v>3/1</v>
      </c>
      <c r="AH944" s="20" t="str">
        <f t="shared" si="662"/>
        <v>정자동 느티마을공무원4단지</v>
      </c>
      <c r="AI944" s="87">
        <f t="shared" si="663"/>
        <v>29</v>
      </c>
      <c r="AJ944" s="79" t="str">
        <f t="shared" si="693"/>
        <v>A-</v>
      </c>
      <c r="AK944" s="79" t="s">
        <v>13</v>
      </c>
      <c r="AL944" s="79" t="s">
        <v>62</v>
      </c>
      <c r="AM944" s="79" t="s">
        <v>63</v>
      </c>
      <c r="AN944" s="79" t="str">
        <f t="shared" si="694"/>
        <v>C</v>
      </c>
      <c r="AO944" s="79" t="str">
        <f t="shared" si="695"/>
        <v/>
      </c>
      <c r="AP944" s="79" t="str">
        <f t="shared" si="696"/>
        <v/>
      </c>
      <c r="AQ944" s="79" t="str">
        <f t="shared" si="697"/>
        <v>O</v>
      </c>
      <c r="AR944" s="79" t="str">
        <f t="shared" si="698"/>
        <v>O</v>
      </c>
      <c r="AS944" s="79" t="s">
        <v>2</v>
      </c>
      <c r="AT944" s="79" t="str">
        <f t="shared" si="699"/>
        <v>O</v>
      </c>
      <c r="AU944" s="79" t="str">
        <f t="shared" si="700"/>
        <v>O</v>
      </c>
      <c r="AV944" s="79" t="str">
        <f t="shared" si="701"/>
        <v/>
      </c>
    </row>
    <row r="945" spans="1:48" s="37" customFormat="1" ht="12" x14ac:dyDescent="0.3">
      <c r="A945" s="74" t="s">
        <v>1886</v>
      </c>
      <c r="B945" s="75" t="s">
        <v>1753</v>
      </c>
      <c r="C945" s="85">
        <v>1006</v>
      </c>
      <c r="D945" s="86">
        <v>95.8</v>
      </c>
      <c r="E945" s="87">
        <v>29</v>
      </c>
      <c r="F945" s="86">
        <v>67.400000000000006</v>
      </c>
      <c r="G945" s="17">
        <v>20</v>
      </c>
      <c r="H945" s="88">
        <v>60</v>
      </c>
      <c r="I945" s="89">
        <v>145000</v>
      </c>
      <c r="J945" s="89" t="s">
        <v>64</v>
      </c>
      <c r="K945" s="89">
        <v>39000</v>
      </c>
      <c r="L945" s="89" t="s">
        <v>78</v>
      </c>
      <c r="M945" s="90">
        <f t="shared" si="686"/>
        <v>106000</v>
      </c>
      <c r="N945" s="4">
        <f t="shared" si="687"/>
        <v>0.26896551724137929</v>
      </c>
      <c r="O945" s="91">
        <f t="shared" si="688"/>
        <v>5000</v>
      </c>
      <c r="P945" s="91">
        <f t="shared" si="689"/>
        <v>1344.8275862068965</v>
      </c>
      <c r="Q945" s="79">
        <v>3</v>
      </c>
      <c r="R945" s="79">
        <v>1</v>
      </c>
      <c r="S945" s="79" t="s">
        <v>61</v>
      </c>
      <c r="T945" s="5" t="s">
        <v>120</v>
      </c>
      <c r="U945" s="9"/>
      <c r="W945" s="86">
        <f t="shared" si="702"/>
        <v>95.8</v>
      </c>
      <c r="X945" s="87">
        <f t="shared" si="702"/>
        <v>29</v>
      </c>
      <c r="Y945" s="92">
        <f t="shared" si="703"/>
        <v>60</v>
      </c>
      <c r="Z945" s="90">
        <f t="shared" si="703"/>
        <v>145000</v>
      </c>
      <c r="AA945" s="90">
        <f t="shared" si="690"/>
        <v>39000</v>
      </c>
      <c r="AB945" s="90">
        <f t="shared" si="685"/>
        <v>106000</v>
      </c>
      <c r="AC945" s="4">
        <f t="shared" si="685"/>
        <v>0.26896551724137929</v>
      </c>
      <c r="AD945" s="91">
        <f t="shared" si="685"/>
        <v>5000</v>
      </c>
      <c r="AE945" s="79" t="str">
        <f t="shared" si="691"/>
        <v>복</v>
      </c>
      <c r="AF945" s="79" t="str">
        <f t="shared" si="692"/>
        <v>3/1</v>
      </c>
      <c r="AH945" s="20" t="str">
        <f t="shared" si="662"/>
        <v>정자동 느티마을공무원4단지</v>
      </c>
      <c r="AI945" s="87">
        <f t="shared" si="663"/>
        <v>29</v>
      </c>
      <c r="AJ945" s="79" t="str">
        <f t="shared" si="693"/>
        <v>A-</v>
      </c>
      <c r="AK945" s="79" t="s">
        <v>13</v>
      </c>
      <c r="AL945" s="79" t="s">
        <v>62</v>
      </c>
      <c r="AM945" s="79" t="s">
        <v>63</v>
      </c>
      <c r="AN945" s="79" t="str">
        <f t="shared" si="694"/>
        <v>C</v>
      </c>
      <c r="AO945" s="79" t="str">
        <f t="shared" si="695"/>
        <v>X</v>
      </c>
      <c r="AP945" s="79" t="str">
        <f t="shared" si="696"/>
        <v>X</v>
      </c>
      <c r="AQ945" s="79" t="str">
        <f t="shared" si="697"/>
        <v>X</v>
      </c>
      <c r="AR945" s="79" t="str">
        <f t="shared" si="698"/>
        <v>X</v>
      </c>
      <c r="AS945" s="79" t="s">
        <v>2</v>
      </c>
      <c r="AT945" s="79" t="str">
        <f t="shared" si="699"/>
        <v>O</v>
      </c>
      <c r="AU945" s="79" t="str">
        <f t="shared" si="700"/>
        <v>O</v>
      </c>
      <c r="AV945" s="79" t="str">
        <f t="shared" si="701"/>
        <v>X</v>
      </c>
    </row>
    <row r="946" spans="1:48" s="37" customFormat="1" ht="12" x14ac:dyDescent="0.3">
      <c r="A946" s="74" t="s">
        <v>1888</v>
      </c>
      <c r="B946" s="75" t="s">
        <v>1887</v>
      </c>
      <c r="C946" s="85">
        <v>750</v>
      </c>
      <c r="D946" s="86">
        <v>66.400000000000006</v>
      </c>
      <c r="E946" s="87">
        <v>20</v>
      </c>
      <c r="F946" s="86">
        <v>49.1</v>
      </c>
      <c r="G946" s="17">
        <v>15</v>
      </c>
      <c r="H946" s="88">
        <v>72</v>
      </c>
      <c r="I946" s="89">
        <v>105000</v>
      </c>
      <c r="J946" s="89" t="s">
        <v>64</v>
      </c>
      <c r="K946" s="89">
        <v>55000</v>
      </c>
      <c r="L946" s="89" t="s">
        <v>65</v>
      </c>
      <c r="M946" s="90">
        <f t="shared" si="686"/>
        <v>50000</v>
      </c>
      <c r="N946" s="4">
        <f t="shared" si="687"/>
        <v>0.52380952380952384</v>
      </c>
      <c r="O946" s="91">
        <f t="shared" si="688"/>
        <v>5250</v>
      </c>
      <c r="P946" s="91">
        <f t="shared" si="689"/>
        <v>2750</v>
      </c>
      <c r="Q946" s="79">
        <v>2</v>
      </c>
      <c r="R946" s="79">
        <v>1</v>
      </c>
      <c r="S946" s="79" t="s">
        <v>61</v>
      </c>
      <c r="T946" s="5">
        <v>66</v>
      </c>
      <c r="U946" s="9"/>
      <c r="W946" s="86">
        <f t="shared" si="702"/>
        <v>66.400000000000006</v>
      </c>
      <c r="X946" s="87">
        <f t="shared" si="702"/>
        <v>20</v>
      </c>
      <c r="Y946" s="92">
        <f t="shared" si="703"/>
        <v>72</v>
      </c>
      <c r="Z946" s="90">
        <f t="shared" si="703"/>
        <v>105000</v>
      </c>
      <c r="AA946" s="90">
        <f t="shared" si="690"/>
        <v>55000</v>
      </c>
      <c r="AB946" s="90">
        <f t="shared" ref="AB946:AD961" si="704">M946</f>
        <v>50000</v>
      </c>
      <c r="AC946" s="4">
        <f t="shared" si="704"/>
        <v>0.52380952380952384</v>
      </c>
      <c r="AD946" s="91">
        <f t="shared" si="704"/>
        <v>5250</v>
      </c>
      <c r="AE946" s="79" t="str">
        <f t="shared" si="691"/>
        <v>복</v>
      </c>
      <c r="AF946" s="79" t="str">
        <f t="shared" si="692"/>
        <v>2/1</v>
      </c>
      <c r="AH946" s="20" t="str">
        <f t="shared" si="662"/>
        <v>정자동 상록라이프</v>
      </c>
      <c r="AI946" s="87">
        <f t="shared" si="663"/>
        <v>20</v>
      </c>
      <c r="AJ946" s="79" t="str">
        <f t="shared" si="693"/>
        <v>A-</v>
      </c>
      <c r="AK946" s="79" t="s">
        <v>13</v>
      </c>
      <c r="AL946" s="79" t="s">
        <v>62</v>
      </c>
      <c r="AM946" s="79" t="s">
        <v>63</v>
      </c>
      <c r="AN946" s="79" t="str">
        <f t="shared" si="694"/>
        <v>C</v>
      </c>
      <c r="AO946" s="79" t="str">
        <f t="shared" si="695"/>
        <v>X</v>
      </c>
      <c r="AP946" s="79" t="str">
        <f t="shared" si="696"/>
        <v>X</v>
      </c>
      <c r="AQ946" s="79" t="str">
        <f t="shared" si="697"/>
        <v>X</v>
      </c>
      <c r="AR946" s="79" t="str">
        <f t="shared" si="698"/>
        <v>X</v>
      </c>
      <c r="AS946" s="79" t="s">
        <v>2</v>
      </c>
      <c r="AT946" s="79" t="str">
        <f t="shared" si="699"/>
        <v>O</v>
      </c>
      <c r="AU946" s="79" t="str">
        <f t="shared" si="700"/>
        <v>O</v>
      </c>
      <c r="AV946" s="79" t="str">
        <f t="shared" si="701"/>
        <v>X</v>
      </c>
    </row>
    <row r="947" spans="1:48" s="37" customFormat="1" ht="12" x14ac:dyDescent="0.3">
      <c r="A947" s="74" t="s">
        <v>1888</v>
      </c>
      <c r="B947" s="75" t="s">
        <v>1887</v>
      </c>
      <c r="C947" s="85">
        <v>750</v>
      </c>
      <c r="D947" s="86">
        <v>91.6</v>
      </c>
      <c r="E947" s="87">
        <v>28</v>
      </c>
      <c r="F947" s="86">
        <v>71.599999999999994</v>
      </c>
      <c r="G947" s="17">
        <v>22</v>
      </c>
      <c r="H947" s="88">
        <v>68</v>
      </c>
      <c r="I947" s="89">
        <v>135000</v>
      </c>
      <c r="J947" s="89" t="s">
        <v>82</v>
      </c>
      <c r="K947" s="89">
        <v>60000</v>
      </c>
      <c r="L947" s="89" t="s">
        <v>74</v>
      </c>
      <c r="M947" s="90">
        <f t="shared" si="686"/>
        <v>75000</v>
      </c>
      <c r="N947" s="4">
        <f t="shared" si="687"/>
        <v>0.44444444444444442</v>
      </c>
      <c r="O947" s="91">
        <f t="shared" si="688"/>
        <v>4821.4285714285716</v>
      </c>
      <c r="P947" s="91">
        <f t="shared" si="689"/>
        <v>2142.8571428571427</v>
      </c>
      <c r="Q947" s="79">
        <v>3</v>
      </c>
      <c r="R947" s="79">
        <v>1</v>
      </c>
      <c r="S947" s="79" t="s">
        <v>72</v>
      </c>
      <c r="T947" s="5">
        <v>91</v>
      </c>
      <c r="U947" s="9"/>
      <c r="W947" s="86">
        <f t="shared" si="702"/>
        <v>91.6</v>
      </c>
      <c r="X947" s="87">
        <f t="shared" si="702"/>
        <v>28</v>
      </c>
      <c r="Y947" s="92">
        <f t="shared" si="703"/>
        <v>68</v>
      </c>
      <c r="Z947" s="90">
        <f t="shared" si="703"/>
        <v>135000</v>
      </c>
      <c r="AA947" s="90">
        <f t="shared" si="690"/>
        <v>60000</v>
      </c>
      <c r="AB947" s="90">
        <f t="shared" si="704"/>
        <v>75000</v>
      </c>
      <c r="AC947" s="4">
        <f t="shared" si="704"/>
        <v>0.44444444444444442</v>
      </c>
      <c r="AD947" s="91">
        <f t="shared" si="704"/>
        <v>4821.4285714285716</v>
      </c>
      <c r="AE947" s="79" t="str">
        <f t="shared" si="691"/>
        <v>계</v>
      </c>
      <c r="AF947" s="79" t="str">
        <f t="shared" si="692"/>
        <v>3/1</v>
      </c>
      <c r="AH947" s="20" t="str">
        <f t="shared" si="662"/>
        <v>정자동 상록라이프</v>
      </c>
      <c r="AI947" s="87">
        <f t="shared" si="663"/>
        <v>28</v>
      </c>
      <c r="AJ947" s="79" t="str">
        <f t="shared" si="693"/>
        <v>A-</v>
      </c>
      <c r="AK947" s="79" t="s">
        <v>13</v>
      </c>
      <c r="AL947" s="79" t="s">
        <v>62</v>
      </c>
      <c r="AM947" s="79" t="s">
        <v>63</v>
      </c>
      <c r="AN947" s="79" t="str">
        <f t="shared" si="694"/>
        <v>C</v>
      </c>
      <c r="AO947" s="79" t="str">
        <f t="shared" si="695"/>
        <v>X</v>
      </c>
      <c r="AP947" s="79" t="str">
        <f t="shared" si="696"/>
        <v>X</v>
      </c>
      <c r="AQ947" s="79" t="str">
        <f t="shared" si="697"/>
        <v>X</v>
      </c>
      <c r="AR947" s="79" t="str">
        <f t="shared" si="698"/>
        <v>X</v>
      </c>
      <c r="AS947" s="79" t="s">
        <v>2</v>
      </c>
      <c r="AT947" s="79" t="str">
        <f t="shared" si="699"/>
        <v>O</v>
      </c>
      <c r="AU947" s="79" t="str">
        <f t="shared" si="700"/>
        <v>O</v>
      </c>
      <c r="AV947" s="79" t="str">
        <f t="shared" si="701"/>
        <v>X</v>
      </c>
    </row>
    <row r="948" spans="1:48" s="37" customFormat="1" ht="12" x14ac:dyDescent="0.3">
      <c r="A948" s="74" t="s">
        <v>2318</v>
      </c>
      <c r="B948" s="75" t="s">
        <v>2319</v>
      </c>
      <c r="C948" s="85">
        <v>750</v>
      </c>
      <c r="D948" s="86">
        <v>105.3</v>
      </c>
      <c r="E948" s="87">
        <v>32</v>
      </c>
      <c r="F948" s="86">
        <v>84.8</v>
      </c>
      <c r="G948" s="17">
        <v>26</v>
      </c>
      <c r="H948" s="88">
        <v>144</v>
      </c>
      <c r="I948" s="89">
        <v>150000</v>
      </c>
      <c r="J948" s="89" t="s">
        <v>66</v>
      </c>
      <c r="K948" s="89">
        <v>78000</v>
      </c>
      <c r="L948" s="89" t="s">
        <v>65</v>
      </c>
      <c r="M948" s="90">
        <f t="shared" si="686"/>
        <v>72000</v>
      </c>
      <c r="N948" s="4">
        <f t="shared" si="687"/>
        <v>0.52</v>
      </c>
      <c r="O948" s="91">
        <f t="shared" si="688"/>
        <v>4687.5</v>
      </c>
      <c r="P948" s="91">
        <f t="shared" si="689"/>
        <v>2437.5</v>
      </c>
      <c r="Q948" s="79">
        <v>3</v>
      </c>
      <c r="R948" s="79">
        <v>2</v>
      </c>
      <c r="S948" s="79" t="s">
        <v>72</v>
      </c>
      <c r="T948" s="5">
        <v>105</v>
      </c>
      <c r="U948" s="9"/>
      <c r="W948" s="86">
        <f t="shared" si="702"/>
        <v>105.3</v>
      </c>
      <c r="X948" s="87">
        <f t="shared" si="702"/>
        <v>32</v>
      </c>
      <c r="Y948" s="92">
        <f t="shared" si="703"/>
        <v>144</v>
      </c>
      <c r="Z948" s="90">
        <f t="shared" si="703"/>
        <v>150000</v>
      </c>
      <c r="AA948" s="90">
        <f t="shared" si="690"/>
        <v>78000</v>
      </c>
      <c r="AB948" s="90">
        <f t="shared" si="704"/>
        <v>72000</v>
      </c>
      <c r="AC948" s="4">
        <f t="shared" si="704"/>
        <v>0.52</v>
      </c>
      <c r="AD948" s="91">
        <f t="shared" si="704"/>
        <v>4687.5</v>
      </c>
      <c r="AE948" s="79" t="str">
        <f t="shared" si="691"/>
        <v>계</v>
      </c>
      <c r="AF948" s="79" t="str">
        <f t="shared" si="692"/>
        <v>3/2</v>
      </c>
      <c r="AH948" s="20" t="str">
        <f t="shared" si="662"/>
        <v>정자동 상록라이프</v>
      </c>
      <c r="AI948" s="87">
        <f t="shared" si="663"/>
        <v>32</v>
      </c>
      <c r="AJ948" s="79" t="str">
        <f t="shared" si="693"/>
        <v>A-</v>
      </c>
      <c r="AK948" s="79" t="s">
        <v>13</v>
      </c>
      <c r="AL948" s="79" t="s">
        <v>62</v>
      </c>
      <c r="AM948" s="79" t="s">
        <v>63</v>
      </c>
      <c r="AN948" s="79" t="str">
        <f t="shared" si="694"/>
        <v>C</v>
      </c>
      <c r="AO948" s="79" t="str">
        <f t="shared" si="695"/>
        <v>X</v>
      </c>
      <c r="AP948" s="79" t="str">
        <f t="shared" si="696"/>
        <v>X</v>
      </c>
      <c r="AQ948" s="79" t="str">
        <f t="shared" si="697"/>
        <v>X</v>
      </c>
      <c r="AR948" s="79" t="str">
        <f t="shared" si="698"/>
        <v>X</v>
      </c>
      <c r="AS948" s="79" t="s">
        <v>2</v>
      </c>
      <c r="AT948" s="79" t="str">
        <f t="shared" si="699"/>
        <v>O</v>
      </c>
      <c r="AU948" s="79" t="str">
        <f t="shared" si="700"/>
        <v>O</v>
      </c>
      <c r="AV948" s="79" t="str">
        <f t="shared" si="701"/>
        <v>X</v>
      </c>
    </row>
    <row r="949" spans="1:48" s="37" customFormat="1" ht="12" x14ac:dyDescent="0.3">
      <c r="A949" s="74" t="s">
        <v>2320</v>
      </c>
      <c r="B949" s="75" t="s">
        <v>2321</v>
      </c>
      <c r="C949" s="85">
        <v>750</v>
      </c>
      <c r="D949" s="86">
        <v>123.8</v>
      </c>
      <c r="E949" s="87">
        <v>37</v>
      </c>
      <c r="F949" s="86">
        <v>101.8</v>
      </c>
      <c r="G949" s="17">
        <v>31</v>
      </c>
      <c r="H949" s="88">
        <v>70</v>
      </c>
      <c r="I949" s="89">
        <v>166000</v>
      </c>
      <c r="J949" s="89" t="s">
        <v>80</v>
      </c>
      <c r="K949" s="89"/>
      <c r="L949" s="89"/>
      <c r="M949" s="90">
        <f t="shared" si="686"/>
        <v>166000</v>
      </c>
      <c r="N949" s="4">
        <f t="shared" si="687"/>
        <v>0</v>
      </c>
      <c r="O949" s="91">
        <f t="shared" si="688"/>
        <v>4486.4864864864867</v>
      </c>
      <c r="P949" s="91">
        <f t="shared" si="689"/>
        <v>0</v>
      </c>
      <c r="Q949" s="79">
        <v>4</v>
      </c>
      <c r="R949" s="79">
        <v>2</v>
      </c>
      <c r="S949" s="79" t="s">
        <v>72</v>
      </c>
      <c r="T949" s="5">
        <v>123</v>
      </c>
      <c r="U949" s="9"/>
      <c r="W949" s="86">
        <f t="shared" si="702"/>
        <v>123.8</v>
      </c>
      <c r="X949" s="87">
        <f t="shared" si="702"/>
        <v>37</v>
      </c>
      <c r="Y949" s="92">
        <f t="shared" si="703"/>
        <v>70</v>
      </c>
      <c r="Z949" s="90">
        <f t="shared" si="703"/>
        <v>166000</v>
      </c>
      <c r="AA949" s="90">
        <f t="shared" si="690"/>
        <v>0</v>
      </c>
      <c r="AB949" s="90">
        <f t="shared" si="704"/>
        <v>166000</v>
      </c>
      <c r="AC949" s="4">
        <f t="shared" si="704"/>
        <v>0</v>
      </c>
      <c r="AD949" s="91">
        <f t="shared" si="704"/>
        <v>4486.4864864864867</v>
      </c>
      <c r="AE949" s="79" t="str">
        <f t="shared" si="691"/>
        <v>계</v>
      </c>
      <c r="AF949" s="79" t="str">
        <f t="shared" si="692"/>
        <v>4/2</v>
      </c>
      <c r="AH949" s="20" t="str">
        <f t="shared" si="662"/>
        <v>정자동 상록라이프</v>
      </c>
      <c r="AI949" s="87">
        <f t="shared" si="663"/>
        <v>37</v>
      </c>
      <c r="AJ949" s="79" t="str">
        <f t="shared" si="693"/>
        <v>A-</v>
      </c>
      <c r="AK949" s="79" t="s">
        <v>13</v>
      </c>
      <c r="AL949" s="79" t="s">
        <v>62</v>
      </c>
      <c r="AM949" s="79" t="s">
        <v>63</v>
      </c>
      <c r="AN949" s="79" t="str">
        <f t="shared" si="694"/>
        <v>C</v>
      </c>
      <c r="AO949" s="79" t="str">
        <f t="shared" si="695"/>
        <v>X</v>
      </c>
      <c r="AP949" s="79" t="str">
        <f t="shared" si="696"/>
        <v>X</v>
      </c>
      <c r="AQ949" s="79" t="str">
        <f t="shared" si="697"/>
        <v>X</v>
      </c>
      <c r="AR949" s="79" t="str">
        <f t="shared" si="698"/>
        <v>X</v>
      </c>
      <c r="AS949" s="79" t="s">
        <v>2</v>
      </c>
      <c r="AT949" s="79" t="str">
        <f t="shared" si="699"/>
        <v>X</v>
      </c>
      <c r="AU949" s="79" t="str">
        <f t="shared" si="700"/>
        <v>O</v>
      </c>
      <c r="AV949" s="79" t="str">
        <f t="shared" si="701"/>
        <v>X</v>
      </c>
    </row>
    <row r="950" spans="1:48" s="37" customFormat="1" ht="12" x14ac:dyDescent="0.3">
      <c r="A950" s="74" t="s">
        <v>2322</v>
      </c>
      <c r="B950" s="75" t="s">
        <v>2323</v>
      </c>
      <c r="C950" s="85">
        <v>750</v>
      </c>
      <c r="D950" s="86">
        <v>152.5</v>
      </c>
      <c r="E950" s="87">
        <v>46</v>
      </c>
      <c r="F950" s="86">
        <v>128.69999999999999</v>
      </c>
      <c r="G950" s="17">
        <v>39</v>
      </c>
      <c r="H950" s="88">
        <v>314</v>
      </c>
      <c r="I950" s="89">
        <v>170000</v>
      </c>
      <c r="J950" s="89" t="s">
        <v>79</v>
      </c>
      <c r="K950" s="89">
        <v>100000</v>
      </c>
      <c r="L950" s="89" t="s">
        <v>84</v>
      </c>
      <c r="M950" s="90">
        <f t="shared" si="686"/>
        <v>70000</v>
      </c>
      <c r="N950" s="4">
        <f t="shared" si="687"/>
        <v>0.58823529411764708</v>
      </c>
      <c r="O950" s="91">
        <f t="shared" si="688"/>
        <v>3695.6521739130435</v>
      </c>
      <c r="P950" s="91">
        <f t="shared" si="689"/>
        <v>2173.913043478261</v>
      </c>
      <c r="Q950" s="79">
        <v>4</v>
      </c>
      <c r="R950" s="79">
        <v>2</v>
      </c>
      <c r="S950" s="79" t="s">
        <v>72</v>
      </c>
      <c r="T950" s="5">
        <v>152</v>
      </c>
      <c r="U950" s="9"/>
      <c r="W950" s="86">
        <f t="shared" si="702"/>
        <v>152.5</v>
      </c>
      <c r="X950" s="87">
        <f t="shared" si="702"/>
        <v>46</v>
      </c>
      <c r="Y950" s="92">
        <f t="shared" si="703"/>
        <v>314</v>
      </c>
      <c r="Z950" s="90">
        <f t="shared" si="703"/>
        <v>170000</v>
      </c>
      <c r="AA950" s="90">
        <f t="shared" si="690"/>
        <v>100000</v>
      </c>
      <c r="AB950" s="90">
        <f t="shared" si="704"/>
        <v>70000</v>
      </c>
      <c r="AC950" s="4">
        <f t="shared" si="704"/>
        <v>0.58823529411764708</v>
      </c>
      <c r="AD950" s="91">
        <f t="shared" si="704"/>
        <v>3695.6521739130435</v>
      </c>
      <c r="AE950" s="79" t="str">
        <f t="shared" si="691"/>
        <v>계</v>
      </c>
      <c r="AF950" s="79" t="str">
        <f t="shared" si="692"/>
        <v>4/2</v>
      </c>
      <c r="AH950" s="20" t="str">
        <f t="shared" si="662"/>
        <v>정자동 상록라이프</v>
      </c>
      <c r="AI950" s="87">
        <f t="shared" si="663"/>
        <v>46</v>
      </c>
      <c r="AJ950" s="79" t="str">
        <f t="shared" si="693"/>
        <v>A-</v>
      </c>
      <c r="AK950" s="79" t="s">
        <v>13</v>
      </c>
      <c r="AL950" s="79" t="s">
        <v>62</v>
      </c>
      <c r="AM950" s="79" t="s">
        <v>63</v>
      </c>
      <c r="AN950" s="79" t="str">
        <f t="shared" si="694"/>
        <v>C</v>
      </c>
      <c r="AO950" s="79" t="str">
        <f t="shared" si="695"/>
        <v>X</v>
      </c>
      <c r="AP950" s="79" t="str">
        <f t="shared" si="696"/>
        <v>X</v>
      </c>
      <c r="AQ950" s="79" t="str">
        <f t="shared" si="697"/>
        <v>X</v>
      </c>
      <c r="AR950" s="79" t="str">
        <f t="shared" si="698"/>
        <v>X</v>
      </c>
      <c r="AS950" s="79" t="s">
        <v>2</v>
      </c>
      <c r="AT950" s="79" t="str">
        <f t="shared" si="699"/>
        <v>X</v>
      </c>
      <c r="AU950" s="79" t="str">
        <f t="shared" si="700"/>
        <v>O</v>
      </c>
      <c r="AV950" s="79" t="str">
        <f t="shared" si="701"/>
        <v>X</v>
      </c>
    </row>
    <row r="951" spans="1:48" s="37" customFormat="1" ht="12" x14ac:dyDescent="0.3">
      <c r="A951" s="74" t="s">
        <v>2324</v>
      </c>
      <c r="B951" s="75" t="s">
        <v>2325</v>
      </c>
      <c r="C951" s="85">
        <v>750</v>
      </c>
      <c r="D951" s="86">
        <v>187.4</v>
      </c>
      <c r="E951" s="87">
        <v>57</v>
      </c>
      <c r="F951" s="86">
        <v>159.30000000000001</v>
      </c>
      <c r="G951" s="17">
        <v>48</v>
      </c>
      <c r="H951" s="88">
        <v>82</v>
      </c>
      <c r="I951" s="89">
        <v>200000</v>
      </c>
      <c r="J951" s="89" t="s">
        <v>79</v>
      </c>
      <c r="K951" s="89">
        <v>90000</v>
      </c>
      <c r="L951" s="89" t="s">
        <v>84</v>
      </c>
      <c r="M951" s="90">
        <f t="shared" si="686"/>
        <v>110000</v>
      </c>
      <c r="N951" s="4">
        <f t="shared" si="687"/>
        <v>0.45</v>
      </c>
      <c r="O951" s="91">
        <f t="shared" si="688"/>
        <v>3508.7719298245615</v>
      </c>
      <c r="P951" s="91">
        <f t="shared" si="689"/>
        <v>1578.9473684210527</v>
      </c>
      <c r="Q951" s="79">
        <v>5</v>
      </c>
      <c r="R951" s="79">
        <v>2</v>
      </c>
      <c r="S951" s="79" t="s">
        <v>72</v>
      </c>
      <c r="T951" s="5">
        <v>187</v>
      </c>
      <c r="U951" s="9"/>
      <c r="W951" s="86">
        <f t="shared" si="702"/>
        <v>187.4</v>
      </c>
      <c r="X951" s="87">
        <f t="shared" si="702"/>
        <v>57</v>
      </c>
      <c r="Y951" s="92">
        <f t="shared" si="703"/>
        <v>82</v>
      </c>
      <c r="Z951" s="90">
        <f t="shared" si="703"/>
        <v>200000</v>
      </c>
      <c r="AA951" s="90">
        <f t="shared" si="690"/>
        <v>90000</v>
      </c>
      <c r="AB951" s="90">
        <f t="shared" si="704"/>
        <v>110000</v>
      </c>
      <c r="AC951" s="4">
        <f t="shared" si="704"/>
        <v>0.45</v>
      </c>
      <c r="AD951" s="91">
        <f t="shared" si="704"/>
        <v>3508.7719298245615</v>
      </c>
      <c r="AE951" s="79" t="str">
        <f t="shared" si="691"/>
        <v>계</v>
      </c>
      <c r="AF951" s="79" t="str">
        <f t="shared" si="692"/>
        <v>5/2</v>
      </c>
      <c r="AH951" s="20" t="str">
        <f t="shared" si="662"/>
        <v>정자동 상록라이프</v>
      </c>
      <c r="AI951" s="87">
        <f t="shared" si="663"/>
        <v>57</v>
      </c>
      <c r="AJ951" s="79" t="str">
        <f t="shared" si="693"/>
        <v>A-</v>
      </c>
      <c r="AK951" s="79" t="s">
        <v>13</v>
      </c>
      <c r="AL951" s="79" t="s">
        <v>62</v>
      </c>
      <c r="AM951" s="79" t="s">
        <v>63</v>
      </c>
      <c r="AN951" s="79" t="str">
        <f t="shared" si="694"/>
        <v>C</v>
      </c>
      <c r="AO951" s="79" t="str">
        <f t="shared" si="695"/>
        <v>X</v>
      </c>
      <c r="AP951" s="79" t="str">
        <f t="shared" si="696"/>
        <v>X</v>
      </c>
      <c r="AQ951" s="79" t="str">
        <f t="shared" si="697"/>
        <v>X</v>
      </c>
      <c r="AR951" s="79" t="str">
        <f t="shared" si="698"/>
        <v>X</v>
      </c>
      <c r="AS951" s="79" t="s">
        <v>2</v>
      </c>
      <c r="AT951" s="79" t="str">
        <f t="shared" si="699"/>
        <v>X</v>
      </c>
      <c r="AU951" s="79" t="str">
        <f t="shared" si="700"/>
        <v>O</v>
      </c>
      <c r="AV951" s="79" t="str">
        <f t="shared" si="701"/>
        <v>X</v>
      </c>
    </row>
    <row r="952" spans="1:48" s="37" customFormat="1" ht="12" x14ac:dyDescent="0.3">
      <c r="A952" s="74" t="s">
        <v>2326</v>
      </c>
      <c r="B952" s="75" t="s">
        <v>2327</v>
      </c>
      <c r="C952" s="85">
        <v>203</v>
      </c>
      <c r="D952" s="86">
        <v>113.7</v>
      </c>
      <c r="E952" s="87">
        <v>34</v>
      </c>
      <c r="F952" s="86">
        <v>84.9</v>
      </c>
      <c r="G952" s="17">
        <v>26</v>
      </c>
      <c r="H952" s="88">
        <v>21</v>
      </c>
      <c r="I952" s="89"/>
      <c r="J952" s="89"/>
      <c r="K952" s="89"/>
      <c r="L952" s="89"/>
      <c r="M952" s="90">
        <f>I952-K952</f>
        <v>0</v>
      </c>
      <c r="N952" s="4" t="str">
        <f>IF(ISERROR(K952/I952),"",K952/I952)</f>
        <v/>
      </c>
      <c r="O952" s="91">
        <f>I952/E952</f>
        <v>0</v>
      </c>
      <c r="P952" s="91">
        <f>K952/E952</f>
        <v>0</v>
      </c>
      <c r="Q952" s="79">
        <v>3</v>
      </c>
      <c r="R952" s="79">
        <v>2</v>
      </c>
      <c r="S952" s="79" t="s">
        <v>72</v>
      </c>
      <c r="T952" s="5">
        <v>113</v>
      </c>
      <c r="U952" s="9"/>
      <c r="W952" s="86">
        <f t="shared" si="702"/>
        <v>113.7</v>
      </c>
      <c r="X952" s="87">
        <f t="shared" si="702"/>
        <v>34</v>
      </c>
      <c r="Y952" s="92">
        <f t="shared" si="703"/>
        <v>21</v>
      </c>
      <c r="Z952" s="90">
        <f t="shared" si="703"/>
        <v>0</v>
      </c>
      <c r="AA952" s="90">
        <f>K952</f>
        <v>0</v>
      </c>
      <c r="AB952" s="90">
        <f t="shared" si="704"/>
        <v>0</v>
      </c>
      <c r="AC952" s="4" t="str">
        <f t="shared" si="704"/>
        <v/>
      </c>
      <c r="AD952" s="91">
        <f t="shared" si="704"/>
        <v>0</v>
      </c>
      <c r="AE952" s="79" t="str">
        <f>S952</f>
        <v>계</v>
      </c>
      <c r="AF952" s="79" t="str">
        <f>Q952&amp;"/"&amp;R952</f>
        <v>3/2</v>
      </c>
      <c r="AH952" s="20" t="str">
        <f t="shared" si="662"/>
        <v>정자동 아데나팰리스</v>
      </c>
      <c r="AI952" s="87">
        <f t="shared" si="663"/>
        <v>34</v>
      </c>
      <c r="AJ952" s="79" t="str">
        <f>IF(AI952="","",$AJ$2)</f>
        <v>A-</v>
      </c>
      <c r="AK952" s="79" t="s">
        <v>13</v>
      </c>
      <c r="AL952" s="79" t="s">
        <v>62</v>
      </c>
      <c r="AM952" s="79" t="s">
        <v>63</v>
      </c>
      <c r="AN952" s="79" t="str">
        <f>IF(AI952="","",$AN$2)</f>
        <v>C</v>
      </c>
      <c r="AO952" s="79" t="str">
        <f>IF(N952="","",IF(N952&gt;=$AO$1/100,"O","X"))</f>
        <v/>
      </c>
      <c r="AP952" s="79" t="str">
        <f>IF(I952="","",IF(I952&lt;=$AP$1,"O","X"))</f>
        <v/>
      </c>
      <c r="AQ952" s="79" t="str">
        <f>IF(O952="","",IF(O952&lt;=$AQ$1,"O","X"))</f>
        <v>O</v>
      </c>
      <c r="AR952" s="79" t="str">
        <f>IF(M952="","",IF(M952&lt;=$AR$1,"O","X"))</f>
        <v>O</v>
      </c>
      <c r="AS952" s="79" t="s">
        <v>2</v>
      </c>
      <c r="AT952" s="79" t="str">
        <f>IF(OR(F952="",AI952=""),"",IF(AND((F952&lt;=85),(AI952&gt;=15)),"O","X"))</f>
        <v>O</v>
      </c>
      <c r="AU952" s="79" t="str">
        <f>IF(C952="","",IF(C952&gt;=$AU$1,"O","X"))</f>
        <v>X</v>
      </c>
      <c r="AV952" s="79" t="str">
        <f>IF(AO952="","",IF(AND(AO952="O",AP952="O",AR952="O",AT952="O",AU952="O"),"후보","X"))</f>
        <v/>
      </c>
    </row>
    <row r="953" spans="1:48" s="37" customFormat="1" ht="12" x14ac:dyDescent="0.3">
      <c r="A953" s="74" t="s">
        <v>2328</v>
      </c>
      <c r="B953" s="75" t="s">
        <v>2329</v>
      </c>
      <c r="C953" s="85">
        <v>203</v>
      </c>
      <c r="D953" s="86">
        <v>186.3</v>
      </c>
      <c r="E953" s="87">
        <v>56</v>
      </c>
      <c r="F953" s="86">
        <v>139.1</v>
      </c>
      <c r="G953" s="17">
        <v>42</v>
      </c>
      <c r="H953" s="88">
        <v>90</v>
      </c>
      <c r="I953" s="89"/>
      <c r="J953" s="89"/>
      <c r="K953" s="89"/>
      <c r="L953" s="89"/>
      <c r="M953" s="90">
        <f>I953-K953</f>
        <v>0</v>
      </c>
      <c r="N953" s="4" t="str">
        <f>IF(ISERROR(K953/I953),"",K953/I953)</f>
        <v/>
      </c>
      <c r="O953" s="91">
        <f>I953/E953</f>
        <v>0</v>
      </c>
      <c r="P953" s="91">
        <f>K953/E953</f>
        <v>0</v>
      </c>
      <c r="Q953" s="79">
        <v>4</v>
      </c>
      <c r="R953" s="79">
        <v>2</v>
      </c>
      <c r="S953" s="79" t="s">
        <v>72</v>
      </c>
      <c r="T953" s="5">
        <v>186</v>
      </c>
      <c r="U953" s="9"/>
      <c r="W953" s="86">
        <f t="shared" si="702"/>
        <v>186.3</v>
      </c>
      <c r="X953" s="87">
        <f t="shared" si="702"/>
        <v>56</v>
      </c>
      <c r="Y953" s="92">
        <f t="shared" si="703"/>
        <v>90</v>
      </c>
      <c r="Z953" s="90">
        <f t="shared" si="703"/>
        <v>0</v>
      </c>
      <c r="AA953" s="90">
        <f>K953</f>
        <v>0</v>
      </c>
      <c r="AB953" s="90">
        <f t="shared" si="704"/>
        <v>0</v>
      </c>
      <c r="AC953" s="4" t="str">
        <f t="shared" si="704"/>
        <v/>
      </c>
      <c r="AD953" s="91">
        <f t="shared" si="704"/>
        <v>0</v>
      </c>
      <c r="AE953" s="79" t="str">
        <f>S953</f>
        <v>계</v>
      </c>
      <c r="AF953" s="79" t="str">
        <f>Q953&amp;"/"&amp;R953</f>
        <v>4/2</v>
      </c>
      <c r="AH953" s="20" t="str">
        <f t="shared" si="662"/>
        <v>정자동 아데나팰리스</v>
      </c>
      <c r="AI953" s="87">
        <f t="shared" si="663"/>
        <v>56</v>
      </c>
      <c r="AJ953" s="79" t="str">
        <f>IF(AI953="","",$AJ$2)</f>
        <v>A-</v>
      </c>
      <c r="AK953" s="79" t="s">
        <v>13</v>
      </c>
      <c r="AL953" s="79" t="s">
        <v>62</v>
      </c>
      <c r="AM953" s="79" t="s">
        <v>63</v>
      </c>
      <c r="AN953" s="79" t="str">
        <f>IF(AI953="","",$AN$2)</f>
        <v>C</v>
      </c>
      <c r="AO953" s="79" t="str">
        <f>IF(N953="","",IF(N953&gt;=$AO$1/100,"O","X"))</f>
        <v/>
      </c>
      <c r="AP953" s="79" t="str">
        <f>IF(I953="","",IF(I953&lt;=$AP$1,"O","X"))</f>
        <v/>
      </c>
      <c r="AQ953" s="79" t="str">
        <f>IF(O953="","",IF(O953&lt;=$AQ$1,"O","X"))</f>
        <v>O</v>
      </c>
      <c r="AR953" s="79" t="str">
        <f>IF(M953="","",IF(M953&lt;=$AR$1,"O","X"))</f>
        <v>O</v>
      </c>
      <c r="AS953" s="79" t="s">
        <v>2</v>
      </c>
      <c r="AT953" s="79" t="str">
        <f>IF(OR(F953="",AI953=""),"",IF(AND((F953&lt;=85),(AI953&gt;=15)),"O","X"))</f>
        <v>X</v>
      </c>
      <c r="AU953" s="79" t="str">
        <f>IF(C953="","",IF(C953&gt;=$AU$1,"O","X"))</f>
        <v>X</v>
      </c>
      <c r="AV953" s="79" t="str">
        <f>IF(AO953="","",IF(AND(AO953="O",AP953="O",AR953="O",AT953="O",AU953="O"),"후보","X"))</f>
        <v/>
      </c>
    </row>
    <row r="954" spans="1:48" s="37" customFormat="1" ht="12" x14ac:dyDescent="0.3">
      <c r="A954" s="74" t="s">
        <v>2330</v>
      </c>
      <c r="B954" s="75" t="s">
        <v>2329</v>
      </c>
      <c r="C954" s="85">
        <v>203</v>
      </c>
      <c r="D954" s="86">
        <v>219.6</v>
      </c>
      <c r="E954" s="87">
        <v>66</v>
      </c>
      <c r="F954" s="86">
        <v>164</v>
      </c>
      <c r="G954" s="17">
        <v>50</v>
      </c>
      <c r="H954" s="88">
        <v>92</v>
      </c>
      <c r="I954" s="89"/>
      <c r="J954" s="89"/>
      <c r="K954" s="89"/>
      <c r="L954" s="89"/>
      <c r="M954" s="90">
        <f>I954-K954</f>
        <v>0</v>
      </c>
      <c r="N954" s="4" t="str">
        <f>IF(ISERROR(K954/I954),"",K954/I954)</f>
        <v/>
      </c>
      <c r="O954" s="91">
        <f>I954/E954</f>
        <v>0</v>
      </c>
      <c r="P954" s="91">
        <f>K954/E954</f>
        <v>0</v>
      </c>
      <c r="Q954" s="79">
        <v>5</v>
      </c>
      <c r="R954" s="79">
        <v>2</v>
      </c>
      <c r="S954" s="79" t="s">
        <v>72</v>
      </c>
      <c r="T954" s="5">
        <v>219</v>
      </c>
      <c r="U954" s="9"/>
      <c r="W954" s="86">
        <f t="shared" si="702"/>
        <v>219.6</v>
      </c>
      <c r="X954" s="87">
        <f t="shared" si="702"/>
        <v>66</v>
      </c>
      <c r="Y954" s="92">
        <f t="shared" si="703"/>
        <v>92</v>
      </c>
      <c r="Z954" s="90">
        <f t="shared" si="703"/>
        <v>0</v>
      </c>
      <c r="AA954" s="90">
        <f>K954</f>
        <v>0</v>
      </c>
      <c r="AB954" s="90">
        <f t="shared" si="704"/>
        <v>0</v>
      </c>
      <c r="AC954" s="4" t="str">
        <f t="shared" si="704"/>
        <v/>
      </c>
      <c r="AD954" s="91">
        <f t="shared" si="704"/>
        <v>0</v>
      </c>
      <c r="AE954" s="79" t="str">
        <f>S954</f>
        <v>계</v>
      </c>
      <c r="AF954" s="79" t="str">
        <f>Q954&amp;"/"&amp;R954</f>
        <v>5/2</v>
      </c>
      <c r="AH954" s="20" t="str">
        <f t="shared" si="662"/>
        <v>정자동 아데나팰리스</v>
      </c>
      <c r="AI954" s="87">
        <f t="shared" si="663"/>
        <v>66</v>
      </c>
      <c r="AJ954" s="79" t="str">
        <f>IF(AI954="","",$AJ$2)</f>
        <v>A-</v>
      </c>
      <c r="AK954" s="79" t="s">
        <v>13</v>
      </c>
      <c r="AL954" s="79" t="s">
        <v>62</v>
      </c>
      <c r="AM954" s="79" t="s">
        <v>63</v>
      </c>
      <c r="AN954" s="79" t="str">
        <f>IF(AI954="","",$AN$2)</f>
        <v>C</v>
      </c>
      <c r="AO954" s="79" t="str">
        <f>IF(N954="","",IF(N954&gt;=$AO$1/100,"O","X"))</f>
        <v/>
      </c>
      <c r="AP954" s="79" t="str">
        <f>IF(I954="","",IF(I954&lt;=$AP$1,"O","X"))</f>
        <v/>
      </c>
      <c r="AQ954" s="79" t="str">
        <f>IF(O954="","",IF(O954&lt;=$AQ$1,"O","X"))</f>
        <v>O</v>
      </c>
      <c r="AR954" s="79" t="str">
        <f>IF(M954="","",IF(M954&lt;=$AR$1,"O","X"))</f>
        <v>O</v>
      </c>
      <c r="AS954" s="79" t="s">
        <v>2</v>
      </c>
      <c r="AT954" s="79" t="str">
        <f>IF(OR(F954="",AI954=""),"",IF(AND((F954&lt;=85),(AI954&gt;=15)),"O","X"))</f>
        <v>X</v>
      </c>
      <c r="AU954" s="79" t="str">
        <f>IF(C954="","",IF(C954&gt;=$AU$1,"O","X"))</f>
        <v>X</v>
      </c>
      <c r="AV954" s="79" t="str">
        <f>IF(AO954="","",IF(AND(AO954="O",AP954="O",AR954="O",AT954="O",AU954="O"),"후보","X"))</f>
        <v/>
      </c>
    </row>
    <row r="955" spans="1:48" s="37" customFormat="1" ht="12" x14ac:dyDescent="0.3">
      <c r="A955" s="74" t="s">
        <v>2331</v>
      </c>
      <c r="B955" s="75" t="s">
        <v>2332</v>
      </c>
      <c r="C955" s="85">
        <v>1156</v>
      </c>
      <c r="D955" s="86">
        <v>57.4</v>
      </c>
      <c r="E955" s="87">
        <v>17</v>
      </c>
      <c r="F955" s="86">
        <v>41.9</v>
      </c>
      <c r="G955" s="17">
        <v>13</v>
      </c>
      <c r="H955" s="88">
        <v>267</v>
      </c>
      <c r="I955" s="89">
        <v>80000</v>
      </c>
      <c r="J955" s="89" t="s">
        <v>64</v>
      </c>
      <c r="K955" s="89">
        <v>30000</v>
      </c>
      <c r="L955" s="89" t="s">
        <v>79</v>
      </c>
      <c r="M955" s="90">
        <f t="shared" ref="M955:M960" si="705">I955-K955</f>
        <v>50000</v>
      </c>
      <c r="N955" s="4">
        <f t="shared" ref="N955:N960" si="706">IF(ISERROR(K955/I955),"",K955/I955)</f>
        <v>0.375</v>
      </c>
      <c r="O955" s="91">
        <f t="shared" ref="O955:O960" si="707">I955/E955</f>
        <v>4705.8823529411766</v>
      </c>
      <c r="P955" s="91">
        <f t="shared" ref="P955:P960" si="708">K955/E955</f>
        <v>1764.7058823529412</v>
      </c>
      <c r="Q955" s="79">
        <v>2</v>
      </c>
      <c r="R955" s="79">
        <v>1</v>
      </c>
      <c r="S955" s="79" t="s">
        <v>61</v>
      </c>
      <c r="T955" s="5">
        <v>57</v>
      </c>
      <c r="U955" s="9"/>
      <c r="W955" s="86">
        <f t="shared" si="702"/>
        <v>57.4</v>
      </c>
      <c r="X955" s="87">
        <f t="shared" si="702"/>
        <v>17</v>
      </c>
      <c r="Y955" s="92">
        <f t="shared" si="703"/>
        <v>267</v>
      </c>
      <c r="Z955" s="90">
        <f t="shared" si="703"/>
        <v>80000</v>
      </c>
      <c r="AA955" s="90">
        <f t="shared" ref="AA955:AA960" si="709">K955</f>
        <v>30000</v>
      </c>
      <c r="AB955" s="90">
        <f t="shared" si="704"/>
        <v>50000</v>
      </c>
      <c r="AC955" s="4">
        <f t="shared" si="704"/>
        <v>0.375</v>
      </c>
      <c r="AD955" s="91">
        <f t="shared" si="704"/>
        <v>4705.8823529411766</v>
      </c>
      <c r="AE955" s="79" t="str">
        <f t="shared" ref="AE955:AE960" si="710">S955</f>
        <v>복</v>
      </c>
      <c r="AF955" s="79" t="str">
        <f t="shared" ref="AF955:AF960" si="711">Q955&amp;"/"&amp;R955</f>
        <v>2/1</v>
      </c>
      <c r="AH955" s="20" t="str">
        <f t="shared" si="662"/>
        <v>정자동 한솔5단지주공</v>
      </c>
      <c r="AI955" s="87">
        <f t="shared" si="663"/>
        <v>17</v>
      </c>
      <c r="AJ955" s="79" t="str">
        <f t="shared" ref="AJ955:AJ960" si="712">IF(AI955="","",$AJ$2)</f>
        <v>A-</v>
      </c>
      <c r="AK955" s="79" t="s">
        <v>13</v>
      </c>
      <c r="AL955" s="79" t="s">
        <v>62</v>
      </c>
      <c r="AM955" s="79" t="s">
        <v>63</v>
      </c>
      <c r="AN955" s="79" t="str">
        <f t="shared" ref="AN955:AN960" si="713">IF(AI955="","",$AN$2)</f>
        <v>C</v>
      </c>
      <c r="AO955" s="79" t="str">
        <f t="shared" ref="AO955:AO960" si="714">IF(N955="","",IF(N955&gt;=$AO$1/100,"O","X"))</f>
        <v>X</v>
      </c>
      <c r="AP955" s="79" t="str">
        <f t="shared" ref="AP955:AP960" si="715">IF(I955="","",IF(I955&lt;=$AP$1,"O","X"))</f>
        <v>X</v>
      </c>
      <c r="AQ955" s="79" t="str">
        <f t="shared" ref="AQ955:AQ960" si="716">IF(O955="","",IF(O955&lt;=$AQ$1,"O","X"))</f>
        <v>X</v>
      </c>
      <c r="AR955" s="79" t="str">
        <f t="shared" ref="AR955:AR960" si="717">IF(M955="","",IF(M955&lt;=$AR$1,"O","X"))</f>
        <v>X</v>
      </c>
      <c r="AS955" s="79" t="s">
        <v>2</v>
      </c>
      <c r="AT955" s="79" t="str">
        <f t="shared" ref="AT955:AT960" si="718">IF(OR(F955="",AI955=""),"",IF(AND((F955&lt;=85),(AI955&gt;=15)),"O","X"))</f>
        <v>O</v>
      </c>
      <c r="AU955" s="79" t="str">
        <f t="shared" ref="AU955:AU960" si="719">IF(C955="","",IF(C955&gt;=$AU$1,"O","X"))</f>
        <v>O</v>
      </c>
      <c r="AV955" s="79" t="str">
        <f t="shared" ref="AV955:AV960" si="720">IF(AO955="","",IF(AND(AO955="O",AP955="O",AR955="O",AT955="O",AU955="O"),"후보","X"))</f>
        <v>X</v>
      </c>
    </row>
    <row r="956" spans="1:48" s="37" customFormat="1" ht="12" x14ac:dyDescent="0.3">
      <c r="A956" s="74" t="s">
        <v>2333</v>
      </c>
      <c r="B956" s="75" t="s">
        <v>1890</v>
      </c>
      <c r="C956" s="85">
        <v>1156</v>
      </c>
      <c r="D956" s="86">
        <v>60.3</v>
      </c>
      <c r="E956" s="87">
        <v>18</v>
      </c>
      <c r="F956" s="86">
        <v>41.9</v>
      </c>
      <c r="G956" s="17">
        <v>13</v>
      </c>
      <c r="H956" s="88">
        <v>177</v>
      </c>
      <c r="I956" s="89">
        <v>75000</v>
      </c>
      <c r="J956" s="89" t="s">
        <v>81</v>
      </c>
      <c r="K956" s="89">
        <v>15000</v>
      </c>
      <c r="L956" s="89" t="s">
        <v>84</v>
      </c>
      <c r="M956" s="90">
        <f t="shared" si="705"/>
        <v>60000</v>
      </c>
      <c r="N956" s="4">
        <f t="shared" si="706"/>
        <v>0.2</v>
      </c>
      <c r="O956" s="91">
        <f t="shared" si="707"/>
        <v>4166.666666666667</v>
      </c>
      <c r="P956" s="91">
        <f t="shared" si="708"/>
        <v>833.33333333333337</v>
      </c>
      <c r="Q956" s="79">
        <v>2</v>
      </c>
      <c r="R956" s="79">
        <v>1</v>
      </c>
      <c r="S956" s="79" t="s">
        <v>61</v>
      </c>
      <c r="T956" s="5">
        <v>60</v>
      </c>
      <c r="U956" s="9"/>
      <c r="W956" s="86">
        <f t="shared" si="702"/>
        <v>60.3</v>
      </c>
      <c r="X956" s="87">
        <f t="shared" si="702"/>
        <v>18</v>
      </c>
      <c r="Y956" s="92">
        <f t="shared" si="703"/>
        <v>177</v>
      </c>
      <c r="Z956" s="90">
        <f t="shared" si="703"/>
        <v>75000</v>
      </c>
      <c r="AA956" s="90">
        <f t="shared" si="709"/>
        <v>15000</v>
      </c>
      <c r="AB956" s="90">
        <f t="shared" si="704"/>
        <v>60000</v>
      </c>
      <c r="AC956" s="4">
        <f t="shared" si="704"/>
        <v>0.2</v>
      </c>
      <c r="AD956" s="91">
        <f t="shared" si="704"/>
        <v>4166.666666666667</v>
      </c>
      <c r="AE956" s="79" t="str">
        <f t="shared" si="710"/>
        <v>복</v>
      </c>
      <c r="AF956" s="79" t="str">
        <f t="shared" si="711"/>
        <v>2/1</v>
      </c>
      <c r="AH956" s="20" t="str">
        <f t="shared" si="662"/>
        <v>정자동 한솔5단지주공</v>
      </c>
      <c r="AI956" s="87">
        <f t="shared" si="663"/>
        <v>18</v>
      </c>
      <c r="AJ956" s="79" t="str">
        <f t="shared" si="712"/>
        <v>A-</v>
      </c>
      <c r="AK956" s="79" t="s">
        <v>13</v>
      </c>
      <c r="AL956" s="79" t="s">
        <v>62</v>
      </c>
      <c r="AM956" s="79" t="s">
        <v>63</v>
      </c>
      <c r="AN956" s="79" t="str">
        <f t="shared" si="713"/>
        <v>C</v>
      </c>
      <c r="AO956" s="79" t="str">
        <f t="shared" si="714"/>
        <v>X</v>
      </c>
      <c r="AP956" s="79" t="str">
        <f t="shared" si="715"/>
        <v>X</v>
      </c>
      <c r="AQ956" s="79" t="str">
        <f t="shared" si="716"/>
        <v>X</v>
      </c>
      <c r="AR956" s="79" t="str">
        <f t="shared" si="717"/>
        <v>X</v>
      </c>
      <c r="AS956" s="79" t="s">
        <v>2</v>
      </c>
      <c r="AT956" s="79" t="str">
        <f t="shared" si="718"/>
        <v>O</v>
      </c>
      <c r="AU956" s="79" t="str">
        <f t="shared" si="719"/>
        <v>O</v>
      </c>
      <c r="AV956" s="79" t="str">
        <f t="shared" si="720"/>
        <v>X</v>
      </c>
    </row>
    <row r="957" spans="1:48" s="37" customFormat="1" ht="12" x14ac:dyDescent="0.3">
      <c r="A957" s="74" t="s">
        <v>2334</v>
      </c>
      <c r="B957" s="75" t="s">
        <v>2335</v>
      </c>
      <c r="C957" s="85">
        <v>1156</v>
      </c>
      <c r="D957" s="86">
        <v>61.8</v>
      </c>
      <c r="E957" s="87">
        <v>19</v>
      </c>
      <c r="F957" s="86">
        <v>42.8</v>
      </c>
      <c r="G957" s="17">
        <v>13</v>
      </c>
      <c r="H957" s="88">
        <v>296</v>
      </c>
      <c r="I957" s="89">
        <v>88000</v>
      </c>
      <c r="J957" s="89" t="s">
        <v>69</v>
      </c>
      <c r="K957" s="89">
        <v>16500</v>
      </c>
      <c r="L957" s="89" t="s">
        <v>78</v>
      </c>
      <c r="M957" s="90">
        <f t="shared" si="705"/>
        <v>71500</v>
      </c>
      <c r="N957" s="4">
        <f t="shared" si="706"/>
        <v>0.1875</v>
      </c>
      <c r="O957" s="91">
        <f t="shared" si="707"/>
        <v>4631.5789473684208</v>
      </c>
      <c r="P957" s="91">
        <f t="shared" si="708"/>
        <v>868.42105263157896</v>
      </c>
      <c r="Q957" s="79">
        <v>2</v>
      </c>
      <c r="R957" s="79">
        <v>1</v>
      </c>
      <c r="S957" s="79" t="s">
        <v>61</v>
      </c>
      <c r="T957" s="5">
        <v>61</v>
      </c>
      <c r="U957" s="9"/>
      <c r="W957" s="86">
        <f t="shared" si="702"/>
        <v>61.8</v>
      </c>
      <c r="X957" s="87">
        <f t="shared" si="702"/>
        <v>19</v>
      </c>
      <c r="Y957" s="92">
        <f t="shared" si="703"/>
        <v>296</v>
      </c>
      <c r="Z957" s="90">
        <f t="shared" si="703"/>
        <v>88000</v>
      </c>
      <c r="AA957" s="90">
        <f t="shared" si="709"/>
        <v>16500</v>
      </c>
      <c r="AB957" s="90">
        <f t="shared" si="704"/>
        <v>71500</v>
      </c>
      <c r="AC957" s="4">
        <f t="shared" si="704"/>
        <v>0.1875</v>
      </c>
      <c r="AD957" s="91">
        <f t="shared" si="704"/>
        <v>4631.5789473684208</v>
      </c>
      <c r="AE957" s="79" t="str">
        <f t="shared" si="710"/>
        <v>복</v>
      </c>
      <c r="AF957" s="79" t="str">
        <f t="shared" si="711"/>
        <v>2/1</v>
      </c>
      <c r="AH957" s="20" t="str">
        <f t="shared" si="662"/>
        <v>정자동 한솔5단지주공</v>
      </c>
      <c r="AI957" s="87">
        <f t="shared" si="663"/>
        <v>19</v>
      </c>
      <c r="AJ957" s="79" t="str">
        <f t="shared" si="712"/>
        <v>A-</v>
      </c>
      <c r="AK957" s="79" t="s">
        <v>13</v>
      </c>
      <c r="AL957" s="79" t="s">
        <v>62</v>
      </c>
      <c r="AM957" s="79" t="s">
        <v>63</v>
      </c>
      <c r="AN957" s="79" t="str">
        <f t="shared" si="713"/>
        <v>C</v>
      </c>
      <c r="AO957" s="79" t="str">
        <f t="shared" si="714"/>
        <v>X</v>
      </c>
      <c r="AP957" s="79" t="str">
        <f t="shared" si="715"/>
        <v>X</v>
      </c>
      <c r="AQ957" s="79" t="str">
        <f t="shared" si="716"/>
        <v>X</v>
      </c>
      <c r="AR957" s="79" t="str">
        <f t="shared" si="717"/>
        <v>X</v>
      </c>
      <c r="AS957" s="79" t="s">
        <v>2</v>
      </c>
      <c r="AT957" s="79" t="str">
        <f t="shared" si="718"/>
        <v>O</v>
      </c>
      <c r="AU957" s="79" t="str">
        <f t="shared" si="719"/>
        <v>O</v>
      </c>
      <c r="AV957" s="79" t="str">
        <f t="shared" si="720"/>
        <v>X</v>
      </c>
    </row>
    <row r="958" spans="1:48" s="37" customFormat="1" ht="12" x14ac:dyDescent="0.3">
      <c r="A958" s="74" t="s">
        <v>2336</v>
      </c>
      <c r="B958" s="75" t="s">
        <v>2337</v>
      </c>
      <c r="C958" s="85">
        <v>1156</v>
      </c>
      <c r="D958" s="86">
        <v>74.400000000000006</v>
      </c>
      <c r="E958" s="87">
        <v>23</v>
      </c>
      <c r="F958" s="86">
        <v>51.7</v>
      </c>
      <c r="G958" s="17">
        <v>16</v>
      </c>
      <c r="H958" s="88">
        <v>180</v>
      </c>
      <c r="I958" s="89">
        <v>95000</v>
      </c>
      <c r="J958" s="89" t="s">
        <v>81</v>
      </c>
      <c r="K958" s="89">
        <v>20000</v>
      </c>
      <c r="L958" s="89" t="s">
        <v>84</v>
      </c>
      <c r="M958" s="90">
        <f t="shared" si="705"/>
        <v>75000</v>
      </c>
      <c r="N958" s="4">
        <f t="shared" si="706"/>
        <v>0.21052631578947367</v>
      </c>
      <c r="O958" s="91">
        <f t="shared" si="707"/>
        <v>4130.434782608696</v>
      </c>
      <c r="P958" s="91">
        <f t="shared" si="708"/>
        <v>869.56521739130437</v>
      </c>
      <c r="Q958" s="79">
        <v>2</v>
      </c>
      <c r="R958" s="79">
        <v>1</v>
      </c>
      <c r="S958" s="79" t="s">
        <v>61</v>
      </c>
      <c r="T958" s="5">
        <v>74</v>
      </c>
      <c r="U958" s="9"/>
      <c r="W958" s="86">
        <f t="shared" ref="W958:X973" si="721">D958</f>
        <v>74.400000000000006</v>
      </c>
      <c r="X958" s="87">
        <f t="shared" si="721"/>
        <v>23</v>
      </c>
      <c r="Y958" s="92">
        <f t="shared" ref="Y958:Z973" si="722">H958</f>
        <v>180</v>
      </c>
      <c r="Z958" s="90">
        <f t="shared" si="722"/>
        <v>95000</v>
      </c>
      <c r="AA958" s="90">
        <f t="shared" si="709"/>
        <v>20000</v>
      </c>
      <c r="AB958" s="90">
        <f t="shared" si="704"/>
        <v>75000</v>
      </c>
      <c r="AC958" s="4">
        <f t="shared" si="704"/>
        <v>0.21052631578947367</v>
      </c>
      <c r="AD958" s="91">
        <f t="shared" si="704"/>
        <v>4130.434782608696</v>
      </c>
      <c r="AE958" s="79" t="str">
        <f t="shared" si="710"/>
        <v>복</v>
      </c>
      <c r="AF958" s="79" t="str">
        <f t="shared" si="711"/>
        <v>2/1</v>
      </c>
      <c r="AH958" s="20" t="str">
        <f t="shared" si="662"/>
        <v>정자동 한솔5단지주공</v>
      </c>
      <c r="AI958" s="87">
        <f t="shared" si="663"/>
        <v>23</v>
      </c>
      <c r="AJ958" s="79" t="str">
        <f t="shared" si="712"/>
        <v>A-</v>
      </c>
      <c r="AK958" s="79" t="s">
        <v>13</v>
      </c>
      <c r="AL958" s="79" t="s">
        <v>62</v>
      </c>
      <c r="AM958" s="79" t="s">
        <v>63</v>
      </c>
      <c r="AN958" s="79" t="str">
        <f t="shared" si="713"/>
        <v>C</v>
      </c>
      <c r="AO958" s="79" t="str">
        <f t="shared" si="714"/>
        <v>X</v>
      </c>
      <c r="AP958" s="79" t="str">
        <f t="shared" si="715"/>
        <v>X</v>
      </c>
      <c r="AQ958" s="79" t="str">
        <f t="shared" si="716"/>
        <v>X</v>
      </c>
      <c r="AR958" s="79" t="str">
        <f t="shared" si="717"/>
        <v>X</v>
      </c>
      <c r="AS958" s="79" t="s">
        <v>2</v>
      </c>
      <c r="AT958" s="79" t="str">
        <f t="shared" si="718"/>
        <v>O</v>
      </c>
      <c r="AU958" s="79" t="str">
        <f t="shared" si="719"/>
        <v>O</v>
      </c>
      <c r="AV958" s="79" t="str">
        <f t="shared" si="720"/>
        <v>X</v>
      </c>
    </row>
    <row r="959" spans="1:48" s="37" customFormat="1" ht="12" x14ac:dyDescent="0.3">
      <c r="A959" s="74" t="s">
        <v>2338</v>
      </c>
      <c r="B959" s="75" t="s">
        <v>2335</v>
      </c>
      <c r="C959" s="85">
        <v>1156</v>
      </c>
      <c r="D959" s="86">
        <v>100.1</v>
      </c>
      <c r="E959" s="87">
        <v>30</v>
      </c>
      <c r="F959" s="86">
        <v>74.2</v>
      </c>
      <c r="G959" s="17">
        <v>22</v>
      </c>
      <c r="H959" s="88">
        <v>116</v>
      </c>
      <c r="I959" s="89">
        <v>130000</v>
      </c>
      <c r="J959" s="89" t="s">
        <v>83</v>
      </c>
      <c r="K959" s="89">
        <v>33000</v>
      </c>
      <c r="L959" s="89" t="s">
        <v>74</v>
      </c>
      <c r="M959" s="90">
        <f t="shared" si="705"/>
        <v>97000</v>
      </c>
      <c r="N959" s="4">
        <f t="shared" si="706"/>
        <v>0.25384615384615383</v>
      </c>
      <c r="O959" s="91">
        <f t="shared" si="707"/>
        <v>4333.333333333333</v>
      </c>
      <c r="P959" s="91">
        <f t="shared" si="708"/>
        <v>1100</v>
      </c>
      <c r="Q959" s="79">
        <v>3</v>
      </c>
      <c r="R959" s="79">
        <v>1</v>
      </c>
      <c r="S959" s="79" t="s">
        <v>61</v>
      </c>
      <c r="T959" s="5">
        <v>100</v>
      </c>
      <c r="U959" s="9"/>
      <c r="W959" s="86">
        <f t="shared" si="721"/>
        <v>100.1</v>
      </c>
      <c r="X959" s="87">
        <f t="shared" si="721"/>
        <v>30</v>
      </c>
      <c r="Y959" s="92">
        <f t="shared" si="722"/>
        <v>116</v>
      </c>
      <c r="Z959" s="90">
        <f t="shared" si="722"/>
        <v>130000</v>
      </c>
      <c r="AA959" s="90">
        <f t="shared" si="709"/>
        <v>33000</v>
      </c>
      <c r="AB959" s="90">
        <f t="shared" si="704"/>
        <v>97000</v>
      </c>
      <c r="AC959" s="4">
        <f t="shared" si="704"/>
        <v>0.25384615384615383</v>
      </c>
      <c r="AD959" s="91">
        <f t="shared" si="704"/>
        <v>4333.333333333333</v>
      </c>
      <c r="AE959" s="79" t="str">
        <f t="shared" si="710"/>
        <v>복</v>
      </c>
      <c r="AF959" s="79" t="str">
        <f t="shared" si="711"/>
        <v>3/1</v>
      </c>
      <c r="AH959" s="20" t="str">
        <f t="shared" si="662"/>
        <v>정자동 한솔5단지주공</v>
      </c>
      <c r="AI959" s="87">
        <f t="shared" si="663"/>
        <v>30</v>
      </c>
      <c r="AJ959" s="79" t="str">
        <f t="shared" si="712"/>
        <v>A-</v>
      </c>
      <c r="AK959" s="79" t="s">
        <v>13</v>
      </c>
      <c r="AL959" s="79" t="s">
        <v>62</v>
      </c>
      <c r="AM959" s="79" t="s">
        <v>63</v>
      </c>
      <c r="AN959" s="79" t="str">
        <f t="shared" si="713"/>
        <v>C</v>
      </c>
      <c r="AO959" s="79" t="str">
        <f t="shared" si="714"/>
        <v>X</v>
      </c>
      <c r="AP959" s="79" t="str">
        <f t="shared" si="715"/>
        <v>X</v>
      </c>
      <c r="AQ959" s="79" t="str">
        <f t="shared" si="716"/>
        <v>X</v>
      </c>
      <c r="AR959" s="79" t="str">
        <f t="shared" si="717"/>
        <v>X</v>
      </c>
      <c r="AS959" s="79" t="s">
        <v>2</v>
      </c>
      <c r="AT959" s="79" t="str">
        <f t="shared" si="718"/>
        <v>O</v>
      </c>
      <c r="AU959" s="79" t="str">
        <f t="shared" si="719"/>
        <v>O</v>
      </c>
      <c r="AV959" s="79" t="str">
        <f t="shared" si="720"/>
        <v>X</v>
      </c>
    </row>
    <row r="960" spans="1:48" s="37" customFormat="1" ht="12" x14ac:dyDescent="0.3">
      <c r="A960" s="74" t="s">
        <v>2339</v>
      </c>
      <c r="B960" s="75" t="s">
        <v>1890</v>
      </c>
      <c r="C960" s="85">
        <v>1156</v>
      </c>
      <c r="D960" s="86">
        <v>101.1</v>
      </c>
      <c r="E960" s="87">
        <v>31</v>
      </c>
      <c r="F960" s="86">
        <v>74.900000000000006</v>
      </c>
      <c r="G960" s="17">
        <v>23</v>
      </c>
      <c r="H960" s="88">
        <v>120</v>
      </c>
      <c r="I960" s="89">
        <v>130000</v>
      </c>
      <c r="J960" s="89" t="s">
        <v>66</v>
      </c>
      <c r="K960" s="89">
        <v>39000</v>
      </c>
      <c r="L960" s="89" t="s">
        <v>82</v>
      </c>
      <c r="M960" s="90">
        <f t="shared" si="705"/>
        <v>91000</v>
      </c>
      <c r="N960" s="4">
        <f t="shared" si="706"/>
        <v>0.3</v>
      </c>
      <c r="O960" s="91">
        <f t="shared" si="707"/>
        <v>4193.5483870967746</v>
      </c>
      <c r="P960" s="91">
        <f t="shared" si="708"/>
        <v>1258.0645161290322</v>
      </c>
      <c r="Q960" s="79">
        <v>3</v>
      </c>
      <c r="R960" s="79">
        <v>1</v>
      </c>
      <c r="S960" s="79" t="s">
        <v>61</v>
      </c>
      <c r="T960" s="5">
        <v>101</v>
      </c>
      <c r="U960" s="9"/>
      <c r="W960" s="86">
        <f t="shared" si="721"/>
        <v>101.1</v>
      </c>
      <c r="X960" s="87">
        <f t="shared" si="721"/>
        <v>31</v>
      </c>
      <c r="Y960" s="92">
        <f t="shared" si="722"/>
        <v>120</v>
      </c>
      <c r="Z960" s="90">
        <f t="shared" si="722"/>
        <v>130000</v>
      </c>
      <c r="AA960" s="90">
        <f t="shared" si="709"/>
        <v>39000</v>
      </c>
      <c r="AB960" s="90">
        <f t="shared" si="704"/>
        <v>91000</v>
      </c>
      <c r="AC960" s="4">
        <f t="shared" si="704"/>
        <v>0.3</v>
      </c>
      <c r="AD960" s="91">
        <f t="shared" si="704"/>
        <v>4193.5483870967746</v>
      </c>
      <c r="AE960" s="79" t="str">
        <f t="shared" si="710"/>
        <v>복</v>
      </c>
      <c r="AF960" s="79" t="str">
        <f t="shared" si="711"/>
        <v>3/1</v>
      </c>
      <c r="AH960" s="20" t="str">
        <f t="shared" si="662"/>
        <v>정자동 한솔5단지주공</v>
      </c>
      <c r="AI960" s="87">
        <f t="shared" si="663"/>
        <v>31</v>
      </c>
      <c r="AJ960" s="79" t="str">
        <f t="shared" si="712"/>
        <v>A-</v>
      </c>
      <c r="AK960" s="79" t="s">
        <v>13</v>
      </c>
      <c r="AL960" s="79" t="s">
        <v>62</v>
      </c>
      <c r="AM960" s="79" t="s">
        <v>63</v>
      </c>
      <c r="AN960" s="79" t="str">
        <f t="shared" si="713"/>
        <v>C</v>
      </c>
      <c r="AO960" s="79" t="str">
        <f t="shared" si="714"/>
        <v>X</v>
      </c>
      <c r="AP960" s="79" t="str">
        <f t="shared" si="715"/>
        <v>X</v>
      </c>
      <c r="AQ960" s="79" t="str">
        <f t="shared" si="716"/>
        <v>X</v>
      </c>
      <c r="AR960" s="79" t="str">
        <f t="shared" si="717"/>
        <v>X</v>
      </c>
      <c r="AS960" s="79" t="s">
        <v>2</v>
      </c>
      <c r="AT960" s="79" t="str">
        <f t="shared" si="718"/>
        <v>O</v>
      </c>
      <c r="AU960" s="79" t="str">
        <f t="shared" si="719"/>
        <v>O</v>
      </c>
      <c r="AV960" s="79" t="str">
        <f t="shared" si="720"/>
        <v>X</v>
      </c>
    </row>
    <row r="961" spans="1:48" s="37" customFormat="1" ht="12" x14ac:dyDescent="0.3">
      <c r="A961" s="74" t="s">
        <v>1891</v>
      </c>
      <c r="B961" s="75" t="s">
        <v>1816</v>
      </c>
      <c r="C961" s="85">
        <v>1038</v>
      </c>
      <c r="D961" s="86">
        <v>53.2</v>
      </c>
      <c r="E961" s="87">
        <v>16</v>
      </c>
      <c r="F961" s="86">
        <v>37.700000000000003</v>
      </c>
      <c r="G961" s="17">
        <v>11</v>
      </c>
      <c r="H961" s="88">
        <v>445</v>
      </c>
      <c r="I961" s="89"/>
      <c r="J961" s="89"/>
      <c r="K961" s="89"/>
      <c r="L961" s="89"/>
      <c r="M961" s="90">
        <f>I961-K961</f>
        <v>0</v>
      </c>
      <c r="N961" s="4" t="str">
        <f>IF(ISERROR(K961/I961),"",K961/I961)</f>
        <v/>
      </c>
      <c r="O961" s="91">
        <f>I961/E961</f>
        <v>0</v>
      </c>
      <c r="P961" s="91">
        <f>K961/E961</f>
        <v>0</v>
      </c>
      <c r="Q961" s="79">
        <v>2</v>
      </c>
      <c r="R961" s="79">
        <v>1</v>
      </c>
      <c r="S961" s="79" t="s">
        <v>61</v>
      </c>
      <c r="T961" s="5">
        <v>53</v>
      </c>
      <c r="U961" s="9"/>
      <c r="W961" s="86">
        <f t="shared" si="721"/>
        <v>53.2</v>
      </c>
      <c r="X961" s="87">
        <f t="shared" si="721"/>
        <v>16</v>
      </c>
      <c r="Y961" s="92">
        <f t="shared" si="722"/>
        <v>445</v>
      </c>
      <c r="Z961" s="90">
        <f t="shared" si="722"/>
        <v>0</v>
      </c>
      <c r="AA961" s="90">
        <f>K961</f>
        <v>0</v>
      </c>
      <c r="AB961" s="90">
        <f t="shared" si="704"/>
        <v>0</v>
      </c>
      <c r="AC961" s="4" t="str">
        <f t="shared" si="704"/>
        <v/>
      </c>
      <c r="AD961" s="91">
        <f t="shared" si="704"/>
        <v>0</v>
      </c>
      <c r="AE961" s="79" t="str">
        <f>S961</f>
        <v>복</v>
      </c>
      <c r="AF961" s="79" t="str">
        <f>Q961&amp;"/"&amp;R961</f>
        <v>2/1</v>
      </c>
      <c r="AH961" s="20" t="str">
        <f t="shared" si="662"/>
        <v>정자동 한솔6단지주공</v>
      </c>
      <c r="AI961" s="87">
        <f t="shared" si="663"/>
        <v>16</v>
      </c>
      <c r="AJ961" s="79" t="str">
        <f>IF(AI961="","",$AJ$2)</f>
        <v>A-</v>
      </c>
      <c r="AK961" s="79" t="s">
        <v>13</v>
      </c>
      <c r="AL961" s="79" t="s">
        <v>62</v>
      </c>
      <c r="AM961" s="79" t="s">
        <v>63</v>
      </c>
      <c r="AN961" s="79" t="str">
        <f>IF(AI961="","",$AN$2)</f>
        <v>C</v>
      </c>
      <c r="AO961" s="79" t="str">
        <f>IF(N961="","",IF(N961&gt;=$AO$1/100,"O","X"))</f>
        <v/>
      </c>
      <c r="AP961" s="79" t="str">
        <f>IF(I961="","",IF(I961&lt;=$AP$1,"O","X"))</f>
        <v/>
      </c>
      <c r="AQ961" s="79" t="str">
        <f>IF(O961="","",IF(O961&lt;=$AQ$1,"O","X"))</f>
        <v>O</v>
      </c>
      <c r="AR961" s="79" t="str">
        <f>IF(M961="","",IF(M961&lt;=$AR$1,"O","X"))</f>
        <v>O</v>
      </c>
      <c r="AS961" s="79" t="s">
        <v>2</v>
      </c>
      <c r="AT961" s="79" t="str">
        <f>IF(OR(F961="",AI961=""),"",IF(AND((F961&lt;=85),(AI961&gt;=15)),"O","X"))</f>
        <v>O</v>
      </c>
      <c r="AU961" s="79" t="str">
        <f>IF(C961="","",IF(C961&gt;=$AU$1,"O","X"))</f>
        <v>O</v>
      </c>
      <c r="AV961" s="79" t="str">
        <f>IF(AO961="","",IF(AND(AO961="O",AP961="O",AR961="O",AT961="O",AU961="O"),"후보","X"))</f>
        <v/>
      </c>
    </row>
    <row r="962" spans="1:48" s="37" customFormat="1" ht="12" x14ac:dyDescent="0.3">
      <c r="A962" s="74" t="s">
        <v>2340</v>
      </c>
      <c r="B962" s="75" t="s">
        <v>2341</v>
      </c>
      <c r="C962" s="85">
        <v>1038</v>
      </c>
      <c r="D962" s="86">
        <v>57.9</v>
      </c>
      <c r="E962" s="87">
        <v>18</v>
      </c>
      <c r="F962" s="86">
        <v>39.9</v>
      </c>
      <c r="G962" s="17">
        <v>12</v>
      </c>
      <c r="H962" s="88">
        <v>237</v>
      </c>
      <c r="I962" s="89">
        <v>80000</v>
      </c>
      <c r="J962" s="89" t="s">
        <v>188</v>
      </c>
      <c r="K962" s="89">
        <v>32000</v>
      </c>
      <c r="L962" s="89" t="s">
        <v>66</v>
      </c>
      <c r="M962" s="90">
        <f>I962-K962</f>
        <v>48000</v>
      </c>
      <c r="N962" s="4">
        <f>IF(ISERROR(K962/I962),"",K962/I962)</f>
        <v>0.4</v>
      </c>
      <c r="O962" s="91">
        <f>I962/E962</f>
        <v>4444.4444444444443</v>
      </c>
      <c r="P962" s="91">
        <f>K962/E962</f>
        <v>1777.7777777777778</v>
      </c>
      <c r="Q962" s="79">
        <v>2</v>
      </c>
      <c r="R962" s="79">
        <v>1</v>
      </c>
      <c r="S962" s="79" t="s">
        <v>61</v>
      </c>
      <c r="T962" s="5">
        <v>57</v>
      </c>
      <c r="U962" s="9"/>
      <c r="W962" s="86">
        <f t="shared" si="721"/>
        <v>57.9</v>
      </c>
      <c r="X962" s="87">
        <f t="shared" si="721"/>
        <v>18</v>
      </c>
      <c r="Y962" s="92">
        <f t="shared" si="722"/>
        <v>237</v>
      </c>
      <c r="Z962" s="90">
        <f t="shared" si="722"/>
        <v>80000</v>
      </c>
      <c r="AA962" s="90">
        <f>K962</f>
        <v>32000</v>
      </c>
      <c r="AB962" s="90">
        <f t="shared" ref="AB962:AD977" si="723">M962</f>
        <v>48000</v>
      </c>
      <c r="AC962" s="4">
        <f t="shared" si="723"/>
        <v>0.4</v>
      </c>
      <c r="AD962" s="91">
        <f t="shared" si="723"/>
        <v>4444.4444444444443</v>
      </c>
      <c r="AE962" s="79" t="str">
        <f>S962</f>
        <v>복</v>
      </c>
      <c r="AF962" s="79" t="str">
        <f>Q962&amp;"/"&amp;R962</f>
        <v>2/1</v>
      </c>
      <c r="AH962" s="20" t="str">
        <f t="shared" si="662"/>
        <v>정자동 한솔6단지주공</v>
      </c>
      <c r="AI962" s="87">
        <f t="shared" si="663"/>
        <v>18</v>
      </c>
      <c r="AJ962" s="79" t="str">
        <f>IF(AI962="","",$AJ$2)</f>
        <v>A-</v>
      </c>
      <c r="AK962" s="79" t="s">
        <v>13</v>
      </c>
      <c r="AL962" s="79" t="s">
        <v>62</v>
      </c>
      <c r="AM962" s="79" t="s">
        <v>63</v>
      </c>
      <c r="AN962" s="79" t="str">
        <f>IF(AI962="","",$AN$2)</f>
        <v>C</v>
      </c>
      <c r="AO962" s="79" t="str">
        <f>IF(N962="","",IF(N962&gt;=$AO$1/100,"O","X"))</f>
        <v>X</v>
      </c>
      <c r="AP962" s="79" t="str">
        <f>IF(I962="","",IF(I962&lt;=$AP$1,"O","X"))</f>
        <v>X</v>
      </c>
      <c r="AQ962" s="79" t="str">
        <f>IF(O962="","",IF(O962&lt;=$AQ$1,"O","X"))</f>
        <v>X</v>
      </c>
      <c r="AR962" s="79" t="str">
        <f>IF(M962="","",IF(M962&lt;=$AR$1,"O","X"))</f>
        <v>X</v>
      </c>
      <c r="AS962" s="79" t="s">
        <v>2</v>
      </c>
      <c r="AT962" s="79" t="str">
        <f>IF(OR(F962="",AI962=""),"",IF(AND((F962&lt;=85),(AI962&gt;=15)),"O","X"))</f>
        <v>O</v>
      </c>
      <c r="AU962" s="79" t="str">
        <f>IF(C962="","",IF(C962&gt;=$AU$1,"O","X"))</f>
        <v>O</v>
      </c>
      <c r="AV962" s="79" t="str">
        <f>IF(AO962="","",IF(AND(AO962="O",AP962="O",AR962="O",AT962="O",AU962="O"),"후보","X"))</f>
        <v>X</v>
      </c>
    </row>
    <row r="963" spans="1:48" s="37" customFormat="1" ht="12" x14ac:dyDescent="0.3">
      <c r="A963" s="74" t="s">
        <v>2340</v>
      </c>
      <c r="B963" s="75" t="s">
        <v>2342</v>
      </c>
      <c r="C963" s="85">
        <v>1038</v>
      </c>
      <c r="D963" s="86">
        <v>80.099999999999994</v>
      </c>
      <c r="E963" s="87">
        <v>24</v>
      </c>
      <c r="F963" s="86">
        <v>58.2</v>
      </c>
      <c r="G963" s="17">
        <v>18</v>
      </c>
      <c r="H963" s="88">
        <v>177</v>
      </c>
      <c r="I963" s="89">
        <v>113000</v>
      </c>
      <c r="J963" s="89" t="s">
        <v>64</v>
      </c>
      <c r="K963" s="89">
        <v>48000</v>
      </c>
      <c r="L963" s="89" t="s">
        <v>65</v>
      </c>
      <c r="M963" s="90">
        <f>I963-K963</f>
        <v>65000</v>
      </c>
      <c r="N963" s="4">
        <f>IF(ISERROR(K963/I963),"",K963/I963)</f>
        <v>0.4247787610619469</v>
      </c>
      <c r="O963" s="91">
        <f>I963/E963</f>
        <v>4708.333333333333</v>
      </c>
      <c r="P963" s="91">
        <f>K963/E963</f>
        <v>2000</v>
      </c>
      <c r="Q963" s="79">
        <v>2</v>
      </c>
      <c r="R963" s="79">
        <v>1</v>
      </c>
      <c r="S963" s="79" t="s">
        <v>61</v>
      </c>
      <c r="T963" s="5">
        <v>80</v>
      </c>
      <c r="U963" s="9"/>
      <c r="W963" s="86">
        <f t="shared" si="721"/>
        <v>80.099999999999994</v>
      </c>
      <c r="X963" s="87">
        <f t="shared" si="721"/>
        <v>24</v>
      </c>
      <c r="Y963" s="92">
        <f t="shared" si="722"/>
        <v>177</v>
      </c>
      <c r="Z963" s="90">
        <f t="shared" si="722"/>
        <v>113000</v>
      </c>
      <c r="AA963" s="90">
        <f>K963</f>
        <v>48000</v>
      </c>
      <c r="AB963" s="90">
        <f t="shared" si="723"/>
        <v>65000</v>
      </c>
      <c r="AC963" s="4">
        <f t="shared" si="723"/>
        <v>0.4247787610619469</v>
      </c>
      <c r="AD963" s="91">
        <f t="shared" si="723"/>
        <v>4708.333333333333</v>
      </c>
      <c r="AE963" s="79" t="str">
        <f>S963</f>
        <v>복</v>
      </c>
      <c r="AF963" s="79" t="str">
        <f>Q963&amp;"/"&amp;R963</f>
        <v>2/1</v>
      </c>
      <c r="AH963" s="20" t="str">
        <f t="shared" si="662"/>
        <v>정자동 한솔6단지주공</v>
      </c>
      <c r="AI963" s="87">
        <f t="shared" si="663"/>
        <v>24</v>
      </c>
      <c r="AJ963" s="79" t="str">
        <f>IF(AI963="","",$AJ$2)</f>
        <v>A-</v>
      </c>
      <c r="AK963" s="79" t="s">
        <v>13</v>
      </c>
      <c r="AL963" s="79" t="s">
        <v>62</v>
      </c>
      <c r="AM963" s="79" t="s">
        <v>63</v>
      </c>
      <c r="AN963" s="79" t="str">
        <f>IF(AI963="","",$AN$2)</f>
        <v>C</v>
      </c>
      <c r="AO963" s="79" t="str">
        <f>IF(N963="","",IF(N963&gt;=$AO$1/100,"O","X"))</f>
        <v>X</v>
      </c>
      <c r="AP963" s="79" t="str">
        <f>IF(I963="","",IF(I963&lt;=$AP$1,"O","X"))</f>
        <v>X</v>
      </c>
      <c r="AQ963" s="79" t="str">
        <f>IF(O963="","",IF(O963&lt;=$AQ$1,"O","X"))</f>
        <v>X</v>
      </c>
      <c r="AR963" s="79" t="str">
        <f>IF(M963="","",IF(M963&lt;=$AR$1,"O","X"))</f>
        <v>X</v>
      </c>
      <c r="AS963" s="79" t="s">
        <v>2</v>
      </c>
      <c r="AT963" s="79" t="str">
        <f>IF(OR(F963="",AI963=""),"",IF(AND((F963&lt;=85),(AI963&gt;=15)),"O","X"))</f>
        <v>O</v>
      </c>
      <c r="AU963" s="79" t="str">
        <f>IF(C963="","",IF(C963&gt;=$AU$1,"O","X"))</f>
        <v>O</v>
      </c>
      <c r="AV963" s="79" t="str">
        <f>IF(AO963="","",IF(AND(AO963="O",AP963="O",AR963="O",AT963="O",AU963="O"),"후보","X"))</f>
        <v>X</v>
      </c>
    </row>
    <row r="964" spans="1:48" s="37" customFormat="1" ht="12" x14ac:dyDescent="0.3">
      <c r="A964" s="74" t="s">
        <v>1891</v>
      </c>
      <c r="B964" s="75" t="s">
        <v>2342</v>
      </c>
      <c r="C964" s="85">
        <v>1038</v>
      </c>
      <c r="D964" s="86">
        <v>84</v>
      </c>
      <c r="E964" s="87">
        <v>25</v>
      </c>
      <c r="F964" s="86">
        <v>58.7</v>
      </c>
      <c r="G964" s="17">
        <v>18</v>
      </c>
      <c r="H964" s="88">
        <v>179</v>
      </c>
      <c r="I964" s="89">
        <v>120000</v>
      </c>
      <c r="J964" s="89" t="s">
        <v>59</v>
      </c>
      <c r="K964" s="89">
        <v>48000</v>
      </c>
      <c r="L964" s="89" t="s">
        <v>60</v>
      </c>
      <c r="M964" s="90">
        <f>I964-K964</f>
        <v>72000</v>
      </c>
      <c r="N964" s="4">
        <f>IF(ISERROR(K964/I964),"",K964/I964)</f>
        <v>0.4</v>
      </c>
      <c r="O964" s="91">
        <f>I964/E964</f>
        <v>4800</v>
      </c>
      <c r="P964" s="91">
        <f>K964/E964</f>
        <v>1920</v>
      </c>
      <c r="Q964" s="79">
        <v>2</v>
      </c>
      <c r="R964" s="79">
        <v>1</v>
      </c>
      <c r="S964" s="79" t="s">
        <v>61</v>
      </c>
      <c r="T964" s="5">
        <v>83</v>
      </c>
      <c r="U964" s="9"/>
      <c r="W964" s="86">
        <f t="shared" si="721"/>
        <v>84</v>
      </c>
      <c r="X964" s="87">
        <f t="shared" si="721"/>
        <v>25</v>
      </c>
      <c r="Y964" s="92">
        <f t="shared" si="722"/>
        <v>179</v>
      </c>
      <c r="Z964" s="90">
        <f t="shared" si="722"/>
        <v>120000</v>
      </c>
      <c r="AA964" s="90">
        <f>K964</f>
        <v>48000</v>
      </c>
      <c r="AB964" s="90">
        <f t="shared" si="723"/>
        <v>72000</v>
      </c>
      <c r="AC964" s="4">
        <f t="shared" si="723"/>
        <v>0.4</v>
      </c>
      <c r="AD964" s="91">
        <f t="shared" si="723"/>
        <v>4800</v>
      </c>
      <c r="AE964" s="79" t="str">
        <f>S964</f>
        <v>복</v>
      </c>
      <c r="AF964" s="79" t="str">
        <f>Q964&amp;"/"&amp;R964</f>
        <v>2/1</v>
      </c>
      <c r="AH964" s="20" t="str">
        <f t="shared" ref="AH964:AH1027" si="724">IF(A964="","",A964)</f>
        <v>정자동 한솔6단지주공</v>
      </c>
      <c r="AI964" s="87">
        <f t="shared" ref="AI964:AI1027" si="725">IF(E964="","",E964)</f>
        <v>25</v>
      </c>
      <c r="AJ964" s="79" t="str">
        <f>IF(AI964="","",$AJ$2)</f>
        <v>A-</v>
      </c>
      <c r="AK964" s="79" t="s">
        <v>13</v>
      </c>
      <c r="AL964" s="79" t="s">
        <v>62</v>
      </c>
      <c r="AM964" s="79" t="s">
        <v>63</v>
      </c>
      <c r="AN964" s="79" t="str">
        <f>IF(AI964="","",$AN$2)</f>
        <v>C</v>
      </c>
      <c r="AO964" s="79" t="str">
        <f>IF(N964="","",IF(N964&gt;=$AO$1/100,"O","X"))</f>
        <v>X</v>
      </c>
      <c r="AP964" s="79" t="str">
        <f>IF(I964="","",IF(I964&lt;=$AP$1,"O","X"))</f>
        <v>X</v>
      </c>
      <c r="AQ964" s="79" t="str">
        <f>IF(O964="","",IF(O964&lt;=$AQ$1,"O","X"))</f>
        <v>X</v>
      </c>
      <c r="AR964" s="79" t="str">
        <f>IF(M964="","",IF(M964&lt;=$AR$1,"O","X"))</f>
        <v>X</v>
      </c>
      <c r="AS964" s="79" t="s">
        <v>2</v>
      </c>
      <c r="AT964" s="79" t="str">
        <f>IF(OR(F964="",AI964=""),"",IF(AND((F964&lt;=85),(AI964&gt;=15)),"O","X"))</f>
        <v>O</v>
      </c>
      <c r="AU964" s="79" t="str">
        <f>IF(C964="","",IF(C964&gt;=$AU$1,"O","X"))</f>
        <v>O</v>
      </c>
      <c r="AV964" s="79" t="str">
        <f>IF(AO964="","",IF(AND(AO964="O",AP964="O",AR964="O",AT964="O",AU964="O"),"후보","X"))</f>
        <v>X</v>
      </c>
    </row>
    <row r="965" spans="1:48" s="37" customFormat="1" ht="12" x14ac:dyDescent="0.3">
      <c r="A965" s="74" t="s">
        <v>1893</v>
      </c>
      <c r="B965" s="75" t="s">
        <v>1892</v>
      </c>
      <c r="C965" s="85">
        <v>566</v>
      </c>
      <c r="D965" s="86">
        <v>165.1</v>
      </c>
      <c r="E965" s="87">
        <v>50</v>
      </c>
      <c r="F965" s="86">
        <v>137.80000000000001</v>
      </c>
      <c r="G965" s="17">
        <v>42</v>
      </c>
      <c r="H965" s="88">
        <v>58</v>
      </c>
      <c r="I965" s="89"/>
      <c r="J965" s="89"/>
      <c r="K965" s="89"/>
      <c r="L965" s="89"/>
      <c r="M965" s="90">
        <f t="shared" ref="M965:M976" si="726">I965-K965</f>
        <v>0</v>
      </c>
      <c r="N965" s="4" t="str">
        <f t="shared" ref="N965:N976" si="727">IF(ISERROR(K965/I965),"",K965/I965)</f>
        <v/>
      </c>
      <c r="O965" s="91">
        <f t="shared" ref="O965:O976" si="728">I965/E965</f>
        <v>0</v>
      </c>
      <c r="P965" s="91">
        <f t="shared" ref="P965:P976" si="729">K965/E965</f>
        <v>0</v>
      </c>
      <c r="Q965" s="79">
        <v>4</v>
      </c>
      <c r="R965" s="79">
        <v>2</v>
      </c>
      <c r="S965" s="79" t="s">
        <v>72</v>
      </c>
      <c r="T965" s="5">
        <v>165</v>
      </c>
      <c r="U965" s="9"/>
      <c r="W965" s="86">
        <f t="shared" si="721"/>
        <v>165.1</v>
      </c>
      <c r="X965" s="87">
        <f t="shared" si="721"/>
        <v>50</v>
      </c>
      <c r="Y965" s="92">
        <f t="shared" si="722"/>
        <v>58</v>
      </c>
      <c r="Z965" s="90">
        <f t="shared" si="722"/>
        <v>0</v>
      </c>
      <c r="AA965" s="90">
        <f t="shared" ref="AA965:AA976" si="730">K965</f>
        <v>0</v>
      </c>
      <c r="AB965" s="90">
        <f t="shared" si="723"/>
        <v>0</v>
      </c>
      <c r="AC965" s="4" t="str">
        <f t="shared" si="723"/>
        <v/>
      </c>
      <c r="AD965" s="91">
        <f t="shared" si="723"/>
        <v>0</v>
      </c>
      <c r="AE965" s="79" t="str">
        <f t="shared" ref="AE965:AE976" si="731">S965</f>
        <v>계</v>
      </c>
      <c r="AF965" s="79" t="str">
        <f t="shared" ref="AF965:AF976" si="732">Q965&amp;"/"&amp;R965</f>
        <v>4/2</v>
      </c>
      <c r="AH965" s="20" t="str">
        <f t="shared" si="724"/>
        <v>정자동 로얄팰리스</v>
      </c>
      <c r="AI965" s="87">
        <f t="shared" si="725"/>
        <v>50</v>
      </c>
      <c r="AJ965" s="79" t="str">
        <f t="shared" ref="AJ965:AJ976" si="733">IF(AI965="","",$AJ$2)</f>
        <v>A-</v>
      </c>
      <c r="AK965" s="79" t="s">
        <v>13</v>
      </c>
      <c r="AL965" s="79" t="s">
        <v>62</v>
      </c>
      <c r="AM965" s="79" t="s">
        <v>63</v>
      </c>
      <c r="AN965" s="79" t="str">
        <f t="shared" ref="AN965:AN976" si="734">IF(AI965="","",$AN$2)</f>
        <v>C</v>
      </c>
      <c r="AO965" s="79" t="str">
        <f t="shared" ref="AO965:AO976" si="735">IF(N965="","",IF(N965&gt;=$AO$1/100,"O","X"))</f>
        <v/>
      </c>
      <c r="AP965" s="79" t="str">
        <f t="shared" ref="AP965:AP976" si="736">IF(I965="","",IF(I965&lt;=$AP$1,"O","X"))</f>
        <v/>
      </c>
      <c r="AQ965" s="79" t="str">
        <f t="shared" ref="AQ965:AQ976" si="737">IF(O965="","",IF(O965&lt;=$AQ$1,"O","X"))</f>
        <v>O</v>
      </c>
      <c r="AR965" s="79" t="str">
        <f t="shared" ref="AR965:AR976" si="738">IF(M965="","",IF(M965&lt;=$AR$1,"O","X"))</f>
        <v>O</v>
      </c>
      <c r="AS965" s="79" t="s">
        <v>2</v>
      </c>
      <c r="AT965" s="79" t="str">
        <f t="shared" ref="AT965:AT976" si="739">IF(OR(F965="",AI965=""),"",IF(AND((F965&lt;=85),(AI965&gt;=15)),"O","X"))</f>
        <v>X</v>
      </c>
      <c r="AU965" s="79" t="str">
        <f t="shared" ref="AU965:AU976" si="740">IF(C965="","",IF(C965&gt;=$AU$1,"O","X"))</f>
        <v>O</v>
      </c>
      <c r="AV965" s="79" t="str">
        <f t="shared" ref="AV965:AV976" si="741">IF(AO965="","",IF(AND(AO965="O",AP965="O",AR965="O",AT965="O",AU965="O"),"후보","X"))</f>
        <v/>
      </c>
    </row>
    <row r="966" spans="1:48" s="37" customFormat="1" ht="12" x14ac:dyDescent="0.3">
      <c r="A966" s="74" t="s">
        <v>1893</v>
      </c>
      <c r="B966" s="75" t="s">
        <v>1892</v>
      </c>
      <c r="C966" s="85">
        <v>566</v>
      </c>
      <c r="D966" s="86">
        <v>174.9</v>
      </c>
      <c r="E966" s="87">
        <v>53</v>
      </c>
      <c r="F966" s="86">
        <v>145.9</v>
      </c>
      <c r="G966" s="17">
        <v>44</v>
      </c>
      <c r="H966" s="88">
        <v>29</v>
      </c>
      <c r="I966" s="89"/>
      <c r="J966" s="89"/>
      <c r="K966" s="89"/>
      <c r="L966" s="89"/>
      <c r="M966" s="90">
        <f t="shared" si="726"/>
        <v>0</v>
      </c>
      <c r="N966" s="4" t="str">
        <f t="shared" si="727"/>
        <v/>
      </c>
      <c r="O966" s="91">
        <f t="shared" si="728"/>
        <v>0</v>
      </c>
      <c r="P966" s="91">
        <f t="shared" si="729"/>
        <v>0</v>
      </c>
      <c r="Q966" s="79">
        <v>4</v>
      </c>
      <c r="R966" s="79">
        <v>2</v>
      </c>
      <c r="S966" s="79" t="s">
        <v>72</v>
      </c>
      <c r="T966" s="5" t="s">
        <v>377</v>
      </c>
      <c r="U966" s="9"/>
      <c r="W966" s="86">
        <f t="shared" si="721"/>
        <v>174.9</v>
      </c>
      <c r="X966" s="87">
        <f t="shared" si="721"/>
        <v>53</v>
      </c>
      <c r="Y966" s="92">
        <f t="shared" si="722"/>
        <v>29</v>
      </c>
      <c r="Z966" s="90">
        <f t="shared" si="722"/>
        <v>0</v>
      </c>
      <c r="AA966" s="90">
        <f t="shared" si="730"/>
        <v>0</v>
      </c>
      <c r="AB966" s="90">
        <f t="shared" si="723"/>
        <v>0</v>
      </c>
      <c r="AC966" s="4" t="str">
        <f t="shared" si="723"/>
        <v/>
      </c>
      <c r="AD966" s="91">
        <f t="shared" si="723"/>
        <v>0</v>
      </c>
      <c r="AE966" s="79" t="str">
        <f t="shared" si="731"/>
        <v>계</v>
      </c>
      <c r="AF966" s="79" t="str">
        <f t="shared" si="732"/>
        <v>4/2</v>
      </c>
      <c r="AH966" s="20" t="str">
        <f t="shared" si="724"/>
        <v>정자동 로얄팰리스</v>
      </c>
      <c r="AI966" s="87">
        <f t="shared" si="725"/>
        <v>53</v>
      </c>
      <c r="AJ966" s="79" t="str">
        <f t="shared" si="733"/>
        <v>A-</v>
      </c>
      <c r="AK966" s="79" t="s">
        <v>13</v>
      </c>
      <c r="AL966" s="79" t="s">
        <v>62</v>
      </c>
      <c r="AM966" s="79" t="s">
        <v>63</v>
      </c>
      <c r="AN966" s="79" t="str">
        <f t="shared" si="734"/>
        <v>C</v>
      </c>
      <c r="AO966" s="79" t="str">
        <f t="shared" si="735"/>
        <v/>
      </c>
      <c r="AP966" s="79" t="str">
        <f t="shared" si="736"/>
        <v/>
      </c>
      <c r="AQ966" s="79" t="str">
        <f t="shared" si="737"/>
        <v>O</v>
      </c>
      <c r="AR966" s="79" t="str">
        <f t="shared" si="738"/>
        <v>O</v>
      </c>
      <c r="AS966" s="79" t="s">
        <v>2</v>
      </c>
      <c r="AT966" s="79" t="str">
        <f t="shared" si="739"/>
        <v>X</v>
      </c>
      <c r="AU966" s="79" t="str">
        <f t="shared" si="740"/>
        <v>O</v>
      </c>
      <c r="AV966" s="79" t="str">
        <f t="shared" si="741"/>
        <v/>
      </c>
    </row>
    <row r="967" spans="1:48" s="37" customFormat="1" ht="12" x14ac:dyDescent="0.3">
      <c r="A967" s="74" t="s">
        <v>1893</v>
      </c>
      <c r="B967" s="75" t="s">
        <v>1892</v>
      </c>
      <c r="C967" s="85">
        <v>566</v>
      </c>
      <c r="D967" s="86">
        <v>176.3</v>
      </c>
      <c r="E967" s="87">
        <v>53</v>
      </c>
      <c r="F967" s="86">
        <v>147.1</v>
      </c>
      <c r="G967" s="17">
        <v>44</v>
      </c>
      <c r="H967" s="88">
        <v>27</v>
      </c>
      <c r="I967" s="89"/>
      <c r="J967" s="89"/>
      <c r="K967" s="89"/>
      <c r="L967" s="89"/>
      <c r="M967" s="90">
        <f t="shared" si="726"/>
        <v>0</v>
      </c>
      <c r="N967" s="4" t="str">
        <f t="shared" si="727"/>
        <v/>
      </c>
      <c r="O967" s="91">
        <f t="shared" si="728"/>
        <v>0</v>
      </c>
      <c r="P967" s="91">
        <f t="shared" si="729"/>
        <v>0</v>
      </c>
      <c r="Q967" s="79">
        <v>4</v>
      </c>
      <c r="R967" s="79">
        <v>2</v>
      </c>
      <c r="S967" s="79" t="s">
        <v>72</v>
      </c>
      <c r="T967" s="5" t="s">
        <v>378</v>
      </c>
      <c r="U967" s="9"/>
      <c r="W967" s="86">
        <f t="shared" si="721"/>
        <v>176.3</v>
      </c>
      <c r="X967" s="87">
        <f t="shared" si="721"/>
        <v>53</v>
      </c>
      <c r="Y967" s="92">
        <f t="shared" si="722"/>
        <v>27</v>
      </c>
      <c r="Z967" s="90">
        <f t="shared" si="722"/>
        <v>0</v>
      </c>
      <c r="AA967" s="90">
        <f t="shared" si="730"/>
        <v>0</v>
      </c>
      <c r="AB967" s="90">
        <f t="shared" si="723"/>
        <v>0</v>
      </c>
      <c r="AC967" s="4" t="str">
        <f t="shared" si="723"/>
        <v/>
      </c>
      <c r="AD967" s="91">
        <f t="shared" si="723"/>
        <v>0</v>
      </c>
      <c r="AE967" s="79" t="str">
        <f t="shared" si="731"/>
        <v>계</v>
      </c>
      <c r="AF967" s="79" t="str">
        <f t="shared" si="732"/>
        <v>4/2</v>
      </c>
      <c r="AH967" s="20" t="str">
        <f t="shared" si="724"/>
        <v>정자동 로얄팰리스</v>
      </c>
      <c r="AI967" s="87">
        <f t="shared" si="725"/>
        <v>53</v>
      </c>
      <c r="AJ967" s="79" t="str">
        <f t="shared" si="733"/>
        <v>A-</v>
      </c>
      <c r="AK967" s="79" t="s">
        <v>13</v>
      </c>
      <c r="AL967" s="79" t="s">
        <v>62</v>
      </c>
      <c r="AM967" s="79" t="s">
        <v>63</v>
      </c>
      <c r="AN967" s="79" t="str">
        <f t="shared" si="734"/>
        <v>C</v>
      </c>
      <c r="AO967" s="79" t="str">
        <f t="shared" si="735"/>
        <v/>
      </c>
      <c r="AP967" s="79" t="str">
        <f t="shared" si="736"/>
        <v/>
      </c>
      <c r="AQ967" s="79" t="str">
        <f t="shared" si="737"/>
        <v>O</v>
      </c>
      <c r="AR967" s="79" t="str">
        <f t="shared" si="738"/>
        <v>O</v>
      </c>
      <c r="AS967" s="79" t="s">
        <v>2</v>
      </c>
      <c r="AT967" s="79" t="str">
        <f t="shared" si="739"/>
        <v>X</v>
      </c>
      <c r="AU967" s="79" t="str">
        <f t="shared" si="740"/>
        <v>O</v>
      </c>
      <c r="AV967" s="79" t="str">
        <f t="shared" si="741"/>
        <v/>
      </c>
    </row>
    <row r="968" spans="1:48" s="37" customFormat="1" ht="12" x14ac:dyDescent="0.3">
      <c r="A968" s="74" t="s">
        <v>1893</v>
      </c>
      <c r="B968" s="75" t="s">
        <v>1892</v>
      </c>
      <c r="C968" s="85">
        <v>566</v>
      </c>
      <c r="D968" s="86">
        <v>177.6</v>
      </c>
      <c r="E968" s="87">
        <v>54</v>
      </c>
      <c r="F968" s="86">
        <v>148.19999999999999</v>
      </c>
      <c r="G968" s="17">
        <v>45</v>
      </c>
      <c r="H968" s="88">
        <v>58</v>
      </c>
      <c r="I968" s="89"/>
      <c r="J968" s="89"/>
      <c r="K968" s="89"/>
      <c r="L968" s="89"/>
      <c r="M968" s="90">
        <f t="shared" si="726"/>
        <v>0</v>
      </c>
      <c r="N968" s="4" t="str">
        <f t="shared" si="727"/>
        <v/>
      </c>
      <c r="O968" s="91">
        <f t="shared" si="728"/>
        <v>0</v>
      </c>
      <c r="P968" s="91">
        <f t="shared" si="729"/>
        <v>0</v>
      </c>
      <c r="Q968" s="79">
        <v>4</v>
      </c>
      <c r="R968" s="79">
        <v>2</v>
      </c>
      <c r="S968" s="79" t="s">
        <v>72</v>
      </c>
      <c r="T968" s="5">
        <v>177</v>
      </c>
      <c r="U968" s="9"/>
      <c r="W968" s="86">
        <f t="shared" si="721"/>
        <v>177.6</v>
      </c>
      <c r="X968" s="87">
        <f t="shared" si="721"/>
        <v>54</v>
      </c>
      <c r="Y968" s="92">
        <f t="shared" si="722"/>
        <v>58</v>
      </c>
      <c r="Z968" s="90">
        <f t="shared" si="722"/>
        <v>0</v>
      </c>
      <c r="AA968" s="90">
        <f t="shared" si="730"/>
        <v>0</v>
      </c>
      <c r="AB968" s="90">
        <f t="shared" si="723"/>
        <v>0</v>
      </c>
      <c r="AC968" s="4" t="str">
        <f t="shared" si="723"/>
        <v/>
      </c>
      <c r="AD968" s="91">
        <f t="shared" si="723"/>
        <v>0</v>
      </c>
      <c r="AE968" s="79" t="str">
        <f t="shared" si="731"/>
        <v>계</v>
      </c>
      <c r="AF968" s="79" t="str">
        <f t="shared" si="732"/>
        <v>4/2</v>
      </c>
      <c r="AH968" s="20" t="str">
        <f t="shared" si="724"/>
        <v>정자동 로얄팰리스</v>
      </c>
      <c r="AI968" s="87">
        <f t="shared" si="725"/>
        <v>54</v>
      </c>
      <c r="AJ968" s="79" t="str">
        <f t="shared" si="733"/>
        <v>A-</v>
      </c>
      <c r="AK968" s="79" t="s">
        <v>13</v>
      </c>
      <c r="AL968" s="79" t="s">
        <v>62</v>
      </c>
      <c r="AM968" s="79" t="s">
        <v>63</v>
      </c>
      <c r="AN968" s="79" t="str">
        <f t="shared" si="734"/>
        <v>C</v>
      </c>
      <c r="AO968" s="79" t="str">
        <f t="shared" si="735"/>
        <v/>
      </c>
      <c r="AP968" s="79" t="str">
        <f t="shared" si="736"/>
        <v/>
      </c>
      <c r="AQ968" s="79" t="str">
        <f t="shared" si="737"/>
        <v>O</v>
      </c>
      <c r="AR968" s="79" t="str">
        <f t="shared" si="738"/>
        <v>O</v>
      </c>
      <c r="AS968" s="79" t="s">
        <v>2</v>
      </c>
      <c r="AT968" s="79" t="str">
        <f t="shared" si="739"/>
        <v>X</v>
      </c>
      <c r="AU968" s="79" t="str">
        <f t="shared" si="740"/>
        <v>O</v>
      </c>
      <c r="AV968" s="79" t="str">
        <f t="shared" si="741"/>
        <v/>
      </c>
    </row>
    <row r="969" spans="1:48" s="37" customFormat="1" ht="12" x14ac:dyDescent="0.3">
      <c r="A969" s="74" t="s">
        <v>1893</v>
      </c>
      <c r="B969" s="75" t="s">
        <v>1892</v>
      </c>
      <c r="C969" s="85">
        <v>566</v>
      </c>
      <c r="D969" s="86">
        <v>190.2</v>
      </c>
      <c r="E969" s="87">
        <v>58</v>
      </c>
      <c r="F969" s="86">
        <v>158.69999999999999</v>
      </c>
      <c r="G969" s="17">
        <v>48</v>
      </c>
      <c r="H969" s="88">
        <v>54</v>
      </c>
      <c r="I969" s="89"/>
      <c r="J969" s="89"/>
      <c r="K969" s="89"/>
      <c r="L969" s="89"/>
      <c r="M969" s="90">
        <f t="shared" si="726"/>
        <v>0</v>
      </c>
      <c r="N969" s="4" t="str">
        <f t="shared" si="727"/>
        <v/>
      </c>
      <c r="O969" s="91">
        <f t="shared" si="728"/>
        <v>0</v>
      </c>
      <c r="P969" s="91">
        <f t="shared" si="729"/>
        <v>0</v>
      </c>
      <c r="Q969" s="79">
        <v>4</v>
      </c>
      <c r="R969" s="79">
        <v>2</v>
      </c>
      <c r="S969" s="79" t="s">
        <v>72</v>
      </c>
      <c r="T969" s="5">
        <v>190</v>
      </c>
      <c r="U969" s="9"/>
      <c r="W969" s="86">
        <f t="shared" si="721"/>
        <v>190.2</v>
      </c>
      <c r="X969" s="87">
        <f t="shared" si="721"/>
        <v>58</v>
      </c>
      <c r="Y969" s="92">
        <f t="shared" si="722"/>
        <v>54</v>
      </c>
      <c r="Z969" s="90">
        <f t="shared" si="722"/>
        <v>0</v>
      </c>
      <c r="AA969" s="90">
        <f t="shared" si="730"/>
        <v>0</v>
      </c>
      <c r="AB969" s="90">
        <f t="shared" si="723"/>
        <v>0</v>
      </c>
      <c r="AC969" s="4" t="str">
        <f t="shared" si="723"/>
        <v/>
      </c>
      <c r="AD969" s="91">
        <f t="shared" si="723"/>
        <v>0</v>
      </c>
      <c r="AE969" s="79" t="str">
        <f t="shared" si="731"/>
        <v>계</v>
      </c>
      <c r="AF969" s="79" t="str">
        <f t="shared" si="732"/>
        <v>4/2</v>
      </c>
      <c r="AH969" s="20" t="str">
        <f t="shared" si="724"/>
        <v>정자동 로얄팰리스</v>
      </c>
      <c r="AI969" s="87">
        <f t="shared" si="725"/>
        <v>58</v>
      </c>
      <c r="AJ969" s="79" t="str">
        <f t="shared" si="733"/>
        <v>A-</v>
      </c>
      <c r="AK969" s="79" t="s">
        <v>13</v>
      </c>
      <c r="AL969" s="79" t="s">
        <v>62</v>
      </c>
      <c r="AM969" s="79" t="s">
        <v>63</v>
      </c>
      <c r="AN969" s="79" t="str">
        <f t="shared" si="734"/>
        <v>C</v>
      </c>
      <c r="AO969" s="79" t="str">
        <f t="shared" si="735"/>
        <v/>
      </c>
      <c r="AP969" s="79" t="str">
        <f t="shared" si="736"/>
        <v/>
      </c>
      <c r="AQ969" s="79" t="str">
        <f t="shared" si="737"/>
        <v>O</v>
      </c>
      <c r="AR969" s="79" t="str">
        <f t="shared" si="738"/>
        <v>O</v>
      </c>
      <c r="AS969" s="79" t="s">
        <v>2</v>
      </c>
      <c r="AT969" s="79" t="str">
        <f t="shared" si="739"/>
        <v>X</v>
      </c>
      <c r="AU969" s="79" t="str">
        <f t="shared" si="740"/>
        <v>O</v>
      </c>
      <c r="AV969" s="79" t="str">
        <f t="shared" si="741"/>
        <v/>
      </c>
    </row>
    <row r="970" spans="1:48" s="37" customFormat="1" ht="12" x14ac:dyDescent="0.3">
      <c r="A970" s="74" t="s">
        <v>1893</v>
      </c>
      <c r="B970" s="75" t="s">
        <v>1892</v>
      </c>
      <c r="C970" s="85">
        <v>566</v>
      </c>
      <c r="D970" s="86">
        <v>204.5</v>
      </c>
      <c r="E970" s="87">
        <v>62</v>
      </c>
      <c r="F970" s="86">
        <v>170.6</v>
      </c>
      <c r="G970" s="17">
        <v>52</v>
      </c>
      <c r="H970" s="88">
        <v>29</v>
      </c>
      <c r="I970" s="89"/>
      <c r="J970" s="89"/>
      <c r="K970" s="89"/>
      <c r="L970" s="89"/>
      <c r="M970" s="90">
        <f t="shared" si="726"/>
        <v>0</v>
      </c>
      <c r="N970" s="4" t="str">
        <f t="shared" si="727"/>
        <v/>
      </c>
      <c r="O970" s="91">
        <f t="shared" si="728"/>
        <v>0</v>
      </c>
      <c r="P970" s="91">
        <f t="shared" si="729"/>
        <v>0</v>
      </c>
      <c r="Q970" s="79">
        <v>4</v>
      </c>
      <c r="R970" s="79">
        <v>2</v>
      </c>
      <c r="S970" s="79" t="s">
        <v>72</v>
      </c>
      <c r="T970" s="5">
        <v>204</v>
      </c>
      <c r="U970" s="9"/>
      <c r="W970" s="86">
        <f t="shared" si="721"/>
        <v>204.5</v>
      </c>
      <c r="X970" s="87">
        <f t="shared" si="721"/>
        <v>62</v>
      </c>
      <c r="Y970" s="92">
        <f t="shared" si="722"/>
        <v>29</v>
      </c>
      <c r="Z970" s="90">
        <f t="shared" si="722"/>
        <v>0</v>
      </c>
      <c r="AA970" s="90">
        <f t="shared" si="730"/>
        <v>0</v>
      </c>
      <c r="AB970" s="90">
        <f t="shared" si="723"/>
        <v>0</v>
      </c>
      <c r="AC970" s="4" t="str">
        <f t="shared" si="723"/>
        <v/>
      </c>
      <c r="AD970" s="91">
        <f t="shared" si="723"/>
        <v>0</v>
      </c>
      <c r="AE970" s="79" t="str">
        <f t="shared" si="731"/>
        <v>계</v>
      </c>
      <c r="AF970" s="79" t="str">
        <f t="shared" si="732"/>
        <v>4/2</v>
      </c>
      <c r="AH970" s="20" t="str">
        <f t="shared" si="724"/>
        <v>정자동 로얄팰리스</v>
      </c>
      <c r="AI970" s="87">
        <f t="shared" si="725"/>
        <v>62</v>
      </c>
      <c r="AJ970" s="79" t="str">
        <f t="shared" si="733"/>
        <v>A-</v>
      </c>
      <c r="AK970" s="79" t="s">
        <v>13</v>
      </c>
      <c r="AL970" s="79" t="s">
        <v>62</v>
      </c>
      <c r="AM970" s="79" t="s">
        <v>63</v>
      </c>
      <c r="AN970" s="79" t="str">
        <f t="shared" si="734"/>
        <v>C</v>
      </c>
      <c r="AO970" s="79" t="str">
        <f t="shared" si="735"/>
        <v/>
      </c>
      <c r="AP970" s="79" t="str">
        <f t="shared" si="736"/>
        <v/>
      </c>
      <c r="AQ970" s="79" t="str">
        <f t="shared" si="737"/>
        <v>O</v>
      </c>
      <c r="AR970" s="79" t="str">
        <f t="shared" si="738"/>
        <v>O</v>
      </c>
      <c r="AS970" s="79" t="s">
        <v>2</v>
      </c>
      <c r="AT970" s="79" t="str">
        <f t="shared" si="739"/>
        <v>X</v>
      </c>
      <c r="AU970" s="79" t="str">
        <f t="shared" si="740"/>
        <v>O</v>
      </c>
      <c r="AV970" s="79" t="str">
        <f t="shared" si="741"/>
        <v/>
      </c>
    </row>
    <row r="971" spans="1:48" s="37" customFormat="1" ht="12" x14ac:dyDescent="0.3">
      <c r="A971" s="74" t="s">
        <v>1893</v>
      </c>
      <c r="B971" s="75" t="s">
        <v>1892</v>
      </c>
      <c r="C971" s="85">
        <v>566</v>
      </c>
      <c r="D971" s="86">
        <v>231.6</v>
      </c>
      <c r="E971" s="87">
        <v>70</v>
      </c>
      <c r="F971" s="86">
        <v>193.3</v>
      </c>
      <c r="G971" s="17">
        <v>58</v>
      </c>
      <c r="H971" s="88">
        <v>60</v>
      </c>
      <c r="I971" s="89"/>
      <c r="J971" s="89"/>
      <c r="K971" s="89"/>
      <c r="L971" s="89"/>
      <c r="M971" s="90">
        <f t="shared" si="726"/>
        <v>0</v>
      </c>
      <c r="N971" s="4" t="str">
        <f t="shared" si="727"/>
        <v/>
      </c>
      <c r="O971" s="91">
        <f t="shared" si="728"/>
        <v>0</v>
      </c>
      <c r="P971" s="91">
        <f t="shared" si="729"/>
        <v>0</v>
      </c>
      <c r="Q971" s="79">
        <v>5</v>
      </c>
      <c r="R971" s="79">
        <v>3</v>
      </c>
      <c r="S971" s="79" t="s">
        <v>72</v>
      </c>
      <c r="T971" s="5">
        <v>231</v>
      </c>
      <c r="U971" s="9"/>
      <c r="W971" s="86">
        <f t="shared" si="721"/>
        <v>231.6</v>
      </c>
      <c r="X971" s="87">
        <f t="shared" si="721"/>
        <v>70</v>
      </c>
      <c r="Y971" s="92">
        <f t="shared" si="722"/>
        <v>60</v>
      </c>
      <c r="Z971" s="90">
        <f t="shared" si="722"/>
        <v>0</v>
      </c>
      <c r="AA971" s="90">
        <f t="shared" si="730"/>
        <v>0</v>
      </c>
      <c r="AB971" s="90">
        <f t="shared" si="723"/>
        <v>0</v>
      </c>
      <c r="AC971" s="4" t="str">
        <f t="shared" si="723"/>
        <v/>
      </c>
      <c r="AD971" s="91">
        <f t="shared" si="723"/>
        <v>0</v>
      </c>
      <c r="AE971" s="79" t="str">
        <f t="shared" si="731"/>
        <v>계</v>
      </c>
      <c r="AF971" s="79" t="str">
        <f t="shared" si="732"/>
        <v>5/3</v>
      </c>
      <c r="AH971" s="20" t="str">
        <f t="shared" si="724"/>
        <v>정자동 로얄팰리스</v>
      </c>
      <c r="AI971" s="87">
        <f t="shared" si="725"/>
        <v>70</v>
      </c>
      <c r="AJ971" s="79" t="str">
        <f t="shared" si="733"/>
        <v>A-</v>
      </c>
      <c r="AK971" s="79" t="s">
        <v>13</v>
      </c>
      <c r="AL971" s="79" t="s">
        <v>62</v>
      </c>
      <c r="AM971" s="79" t="s">
        <v>63</v>
      </c>
      <c r="AN971" s="79" t="str">
        <f t="shared" si="734"/>
        <v>C</v>
      </c>
      <c r="AO971" s="79" t="str">
        <f t="shared" si="735"/>
        <v/>
      </c>
      <c r="AP971" s="79" t="str">
        <f t="shared" si="736"/>
        <v/>
      </c>
      <c r="AQ971" s="79" t="str">
        <f t="shared" si="737"/>
        <v>O</v>
      </c>
      <c r="AR971" s="79" t="str">
        <f t="shared" si="738"/>
        <v>O</v>
      </c>
      <c r="AS971" s="79" t="s">
        <v>2</v>
      </c>
      <c r="AT971" s="79" t="str">
        <f t="shared" si="739"/>
        <v>X</v>
      </c>
      <c r="AU971" s="79" t="str">
        <f t="shared" si="740"/>
        <v>O</v>
      </c>
      <c r="AV971" s="79" t="str">
        <f t="shared" si="741"/>
        <v/>
      </c>
    </row>
    <row r="972" spans="1:48" s="37" customFormat="1" ht="12" x14ac:dyDescent="0.3">
      <c r="A972" s="74" t="s">
        <v>1893</v>
      </c>
      <c r="B972" s="75" t="s">
        <v>1892</v>
      </c>
      <c r="C972" s="85">
        <v>566</v>
      </c>
      <c r="D972" s="86">
        <v>250.4</v>
      </c>
      <c r="E972" s="87">
        <v>76</v>
      </c>
      <c r="F972" s="86">
        <v>208.9</v>
      </c>
      <c r="G972" s="17">
        <v>63</v>
      </c>
      <c r="H972" s="88">
        <v>104</v>
      </c>
      <c r="I972" s="89"/>
      <c r="J972" s="89"/>
      <c r="K972" s="89"/>
      <c r="L972" s="89"/>
      <c r="M972" s="90">
        <f t="shared" si="726"/>
        <v>0</v>
      </c>
      <c r="N972" s="4" t="str">
        <f t="shared" si="727"/>
        <v/>
      </c>
      <c r="O972" s="91">
        <f t="shared" si="728"/>
        <v>0</v>
      </c>
      <c r="P972" s="91">
        <f t="shared" si="729"/>
        <v>0</v>
      </c>
      <c r="Q972" s="79">
        <v>5</v>
      </c>
      <c r="R972" s="79">
        <v>3</v>
      </c>
      <c r="S972" s="79" t="s">
        <v>72</v>
      </c>
      <c r="T972" s="5">
        <v>250</v>
      </c>
      <c r="U972" s="9"/>
      <c r="W972" s="86">
        <f t="shared" si="721"/>
        <v>250.4</v>
      </c>
      <c r="X972" s="87">
        <f t="shared" si="721"/>
        <v>76</v>
      </c>
      <c r="Y972" s="92">
        <f t="shared" si="722"/>
        <v>104</v>
      </c>
      <c r="Z972" s="90">
        <f t="shared" si="722"/>
        <v>0</v>
      </c>
      <c r="AA972" s="90">
        <f t="shared" si="730"/>
        <v>0</v>
      </c>
      <c r="AB972" s="90">
        <f t="shared" si="723"/>
        <v>0</v>
      </c>
      <c r="AC972" s="4" t="str">
        <f t="shared" si="723"/>
        <v/>
      </c>
      <c r="AD972" s="91">
        <f t="shared" si="723"/>
        <v>0</v>
      </c>
      <c r="AE972" s="79" t="str">
        <f t="shared" si="731"/>
        <v>계</v>
      </c>
      <c r="AF972" s="79" t="str">
        <f t="shared" si="732"/>
        <v>5/3</v>
      </c>
      <c r="AH972" s="20" t="str">
        <f t="shared" si="724"/>
        <v>정자동 로얄팰리스</v>
      </c>
      <c r="AI972" s="87">
        <f t="shared" si="725"/>
        <v>76</v>
      </c>
      <c r="AJ972" s="79" t="str">
        <f t="shared" si="733"/>
        <v>A-</v>
      </c>
      <c r="AK972" s="79" t="s">
        <v>13</v>
      </c>
      <c r="AL972" s="79" t="s">
        <v>62</v>
      </c>
      <c r="AM972" s="79" t="s">
        <v>63</v>
      </c>
      <c r="AN972" s="79" t="str">
        <f t="shared" si="734"/>
        <v>C</v>
      </c>
      <c r="AO972" s="79" t="str">
        <f t="shared" si="735"/>
        <v/>
      </c>
      <c r="AP972" s="79" t="str">
        <f t="shared" si="736"/>
        <v/>
      </c>
      <c r="AQ972" s="79" t="str">
        <f t="shared" si="737"/>
        <v>O</v>
      </c>
      <c r="AR972" s="79" t="str">
        <f t="shared" si="738"/>
        <v>O</v>
      </c>
      <c r="AS972" s="79" t="s">
        <v>2</v>
      </c>
      <c r="AT972" s="79" t="str">
        <f t="shared" si="739"/>
        <v>X</v>
      </c>
      <c r="AU972" s="79" t="str">
        <f t="shared" si="740"/>
        <v>O</v>
      </c>
      <c r="AV972" s="79" t="str">
        <f t="shared" si="741"/>
        <v/>
      </c>
    </row>
    <row r="973" spans="1:48" s="37" customFormat="1" ht="12" x14ac:dyDescent="0.3">
      <c r="A973" s="74" t="s">
        <v>1893</v>
      </c>
      <c r="B973" s="75" t="s">
        <v>1892</v>
      </c>
      <c r="C973" s="85">
        <v>566</v>
      </c>
      <c r="D973" s="86">
        <v>253.1</v>
      </c>
      <c r="E973" s="87">
        <v>77</v>
      </c>
      <c r="F973" s="86">
        <v>211.2</v>
      </c>
      <c r="G973" s="17">
        <v>64</v>
      </c>
      <c r="H973" s="88">
        <v>29</v>
      </c>
      <c r="I973" s="89"/>
      <c r="J973" s="89"/>
      <c r="K973" s="89"/>
      <c r="L973" s="89"/>
      <c r="M973" s="90">
        <f t="shared" si="726"/>
        <v>0</v>
      </c>
      <c r="N973" s="4" t="str">
        <f t="shared" si="727"/>
        <v/>
      </c>
      <c r="O973" s="91">
        <f t="shared" si="728"/>
        <v>0</v>
      </c>
      <c r="P973" s="91">
        <f t="shared" si="729"/>
        <v>0</v>
      </c>
      <c r="Q973" s="79">
        <v>5</v>
      </c>
      <c r="R973" s="79">
        <v>3</v>
      </c>
      <c r="S973" s="79" t="s">
        <v>72</v>
      </c>
      <c r="T973" s="5">
        <v>253</v>
      </c>
      <c r="U973" s="9"/>
      <c r="W973" s="86">
        <f t="shared" si="721"/>
        <v>253.1</v>
      </c>
      <c r="X973" s="87">
        <f t="shared" si="721"/>
        <v>77</v>
      </c>
      <c r="Y973" s="92">
        <f t="shared" si="722"/>
        <v>29</v>
      </c>
      <c r="Z973" s="90">
        <f t="shared" si="722"/>
        <v>0</v>
      </c>
      <c r="AA973" s="90">
        <f t="shared" si="730"/>
        <v>0</v>
      </c>
      <c r="AB973" s="90">
        <f t="shared" si="723"/>
        <v>0</v>
      </c>
      <c r="AC973" s="4" t="str">
        <f t="shared" si="723"/>
        <v/>
      </c>
      <c r="AD973" s="91">
        <f t="shared" si="723"/>
        <v>0</v>
      </c>
      <c r="AE973" s="79" t="str">
        <f t="shared" si="731"/>
        <v>계</v>
      </c>
      <c r="AF973" s="79" t="str">
        <f t="shared" si="732"/>
        <v>5/3</v>
      </c>
      <c r="AH973" s="20" t="str">
        <f t="shared" si="724"/>
        <v>정자동 로얄팰리스</v>
      </c>
      <c r="AI973" s="87">
        <f t="shared" si="725"/>
        <v>77</v>
      </c>
      <c r="AJ973" s="79" t="str">
        <f t="shared" si="733"/>
        <v>A-</v>
      </c>
      <c r="AK973" s="79" t="s">
        <v>13</v>
      </c>
      <c r="AL973" s="79" t="s">
        <v>62</v>
      </c>
      <c r="AM973" s="79" t="s">
        <v>63</v>
      </c>
      <c r="AN973" s="79" t="str">
        <f t="shared" si="734"/>
        <v>C</v>
      </c>
      <c r="AO973" s="79" t="str">
        <f t="shared" si="735"/>
        <v/>
      </c>
      <c r="AP973" s="79" t="str">
        <f t="shared" si="736"/>
        <v/>
      </c>
      <c r="AQ973" s="79" t="str">
        <f t="shared" si="737"/>
        <v>O</v>
      </c>
      <c r="AR973" s="79" t="str">
        <f t="shared" si="738"/>
        <v>O</v>
      </c>
      <c r="AS973" s="79" t="s">
        <v>2</v>
      </c>
      <c r="AT973" s="79" t="str">
        <f t="shared" si="739"/>
        <v>X</v>
      </c>
      <c r="AU973" s="79" t="str">
        <f t="shared" si="740"/>
        <v>O</v>
      </c>
      <c r="AV973" s="79" t="str">
        <f t="shared" si="741"/>
        <v/>
      </c>
    </row>
    <row r="974" spans="1:48" s="37" customFormat="1" ht="12" x14ac:dyDescent="0.3">
      <c r="A974" s="74" t="s">
        <v>1893</v>
      </c>
      <c r="B974" s="75" t="s">
        <v>1892</v>
      </c>
      <c r="C974" s="85">
        <v>566</v>
      </c>
      <c r="D974" s="86">
        <v>257.60000000000002</v>
      </c>
      <c r="E974" s="87">
        <v>78</v>
      </c>
      <c r="F974" s="86">
        <v>214.9</v>
      </c>
      <c r="G974" s="17">
        <v>65</v>
      </c>
      <c r="H974" s="88">
        <v>29</v>
      </c>
      <c r="I974" s="89"/>
      <c r="J974" s="89"/>
      <c r="K974" s="89"/>
      <c r="L974" s="89"/>
      <c r="M974" s="90">
        <f t="shared" si="726"/>
        <v>0</v>
      </c>
      <c r="N974" s="4" t="str">
        <f t="shared" si="727"/>
        <v/>
      </c>
      <c r="O974" s="91">
        <f t="shared" si="728"/>
        <v>0</v>
      </c>
      <c r="P974" s="91">
        <f t="shared" si="729"/>
        <v>0</v>
      </c>
      <c r="Q974" s="79">
        <v>5</v>
      </c>
      <c r="R974" s="79">
        <v>3</v>
      </c>
      <c r="S974" s="79" t="s">
        <v>72</v>
      </c>
      <c r="T974" s="5">
        <v>257</v>
      </c>
      <c r="U974" s="9"/>
      <c r="W974" s="86">
        <f t="shared" ref="W974:X989" si="742">D974</f>
        <v>257.60000000000002</v>
      </c>
      <c r="X974" s="87">
        <f t="shared" si="742"/>
        <v>78</v>
      </c>
      <c r="Y974" s="92">
        <f t="shared" ref="Y974:Z989" si="743">H974</f>
        <v>29</v>
      </c>
      <c r="Z974" s="90">
        <f t="shared" si="743"/>
        <v>0</v>
      </c>
      <c r="AA974" s="90">
        <f t="shared" si="730"/>
        <v>0</v>
      </c>
      <c r="AB974" s="90">
        <f t="shared" si="723"/>
        <v>0</v>
      </c>
      <c r="AC974" s="4" t="str">
        <f t="shared" si="723"/>
        <v/>
      </c>
      <c r="AD974" s="91">
        <f t="shared" si="723"/>
        <v>0</v>
      </c>
      <c r="AE974" s="79" t="str">
        <f t="shared" si="731"/>
        <v>계</v>
      </c>
      <c r="AF974" s="79" t="str">
        <f t="shared" si="732"/>
        <v>5/3</v>
      </c>
      <c r="AH974" s="20" t="str">
        <f t="shared" si="724"/>
        <v>정자동 로얄팰리스</v>
      </c>
      <c r="AI974" s="87">
        <f t="shared" si="725"/>
        <v>78</v>
      </c>
      <c r="AJ974" s="79" t="str">
        <f t="shared" si="733"/>
        <v>A-</v>
      </c>
      <c r="AK974" s="79" t="s">
        <v>13</v>
      </c>
      <c r="AL974" s="79" t="s">
        <v>62</v>
      </c>
      <c r="AM974" s="79" t="s">
        <v>63</v>
      </c>
      <c r="AN974" s="79" t="str">
        <f t="shared" si="734"/>
        <v>C</v>
      </c>
      <c r="AO974" s="79" t="str">
        <f t="shared" si="735"/>
        <v/>
      </c>
      <c r="AP974" s="79" t="str">
        <f t="shared" si="736"/>
        <v/>
      </c>
      <c r="AQ974" s="79" t="str">
        <f t="shared" si="737"/>
        <v>O</v>
      </c>
      <c r="AR974" s="79" t="str">
        <f t="shared" si="738"/>
        <v>O</v>
      </c>
      <c r="AS974" s="79" t="s">
        <v>2</v>
      </c>
      <c r="AT974" s="79" t="str">
        <f t="shared" si="739"/>
        <v>X</v>
      </c>
      <c r="AU974" s="79" t="str">
        <f t="shared" si="740"/>
        <v>O</v>
      </c>
      <c r="AV974" s="79" t="str">
        <f t="shared" si="741"/>
        <v/>
      </c>
    </row>
    <row r="975" spans="1:48" s="37" customFormat="1" ht="12" x14ac:dyDescent="0.3">
      <c r="A975" s="74" t="s">
        <v>1893</v>
      </c>
      <c r="B975" s="75" t="s">
        <v>1892</v>
      </c>
      <c r="C975" s="85">
        <v>566</v>
      </c>
      <c r="D975" s="86">
        <v>292.60000000000002</v>
      </c>
      <c r="E975" s="87">
        <v>89</v>
      </c>
      <c r="F975" s="86">
        <v>244.2</v>
      </c>
      <c r="G975" s="17">
        <v>74</v>
      </c>
      <c r="H975" s="88">
        <v>60</v>
      </c>
      <c r="I975" s="89"/>
      <c r="J975" s="89"/>
      <c r="K975" s="89"/>
      <c r="L975" s="89"/>
      <c r="M975" s="90">
        <f t="shared" si="726"/>
        <v>0</v>
      </c>
      <c r="N975" s="4" t="str">
        <f t="shared" si="727"/>
        <v/>
      </c>
      <c r="O975" s="91">
        <f t="shared" si="728"/>
        <v>0</v>
      </c>
      <c r="P975" s="91">
        <f t="shared" si="729"/>
        <v>0</v>
      </c>
      <c r="Q975" s="79">
        <v>5</v>
      </c>
      <c r="R975" s="79">
        <v>3</v>
      </c>
      <c r="S975" s="79" t="s">
        <v>72</v>
      </c>
      <c r="T975" s="5" t="s">
        <v>379</v>
      </c>
      <c r="U975" s="9"/>
      <c r="W975" s="86">
        <f t="shared" si="742"/>
        <v>292.60000000000002</v>
      </c>
      <c r="X975" s="87">
        <f t="shared" si="742"/>
        <v>89</v>
      </c>
      <c r="Y975" s="92">
        <f t="shared" si="743"/>
        <v>60</v>
      </c>
      <c r="Z975" s="90">
        <f t="shared" si="743"/>
        <v>0</v>
      </c>
      <c r="AA975" s="90">
        <f t="shared" si="730"/>
        <v>0</v>
      </c>
      <c r="AB975" s="90">
        <f t="shared" si="723"/>
        <v>0</v>
      </c>
      <c r="AC975" s="4" t="str">
        <f t="shared" si="723"/>
        <v/>
      </c>
      <c r="AD975" s="91">
        <f t="shared" si="723"/>
        <v>0</v>
      </c>
      <c r="AE975" s="79" t="str">
        <f t="shared" si="731"/>
        <v>계</v>
      </c>
      <c r="AF975" s="79" t="str">
        <f t="shared" si="732"/>
        <v>5/3</v>
      </c>
      <c r="AH975" s="20" t="str">
        <f t="shared" si="724"/>
        <v>정자동 로얄팰리스</v>
      </c>
      <c r="AI975" s="87">
        <f t="shared" si="725"/>
        <v>89</v>
      </c>
      <c r="AJ975" s="79" t="str">
        <f t="shared" si="733"/>
        <v>A-</v>
      </c>
      <c r="AK975" s="79" t="s">
        <v>13</v>
      </c>
      <c r="AL975" s="79" t="s">
        <v>62</v>
      </c>
      <c r="AM975" s="79" t="s">
        <v>63</v>
      </c>
      <c r="AN975" s="79" t="str">
        <f t="shared" si="734"/>
        <v>C</v>
      </c>
      <c r="AO975" s="79" t="str">
        <f t="shared" si="735"/>
        <v/>
      </c>
      <c r="AP975" s="79" t="str">
        <f t="shared" si="736"/>
        <v/>
      </c>
      <c r="AQ975" s="79" t="str">
        <f t="shared" si="737"/>
        <v>O</v>
      </c>
      <c r="AR975" s="79" t="str">
        <f t="shared" si="738"/>
        <v>O</v>
      </c>
      <c r="AS975" s="79" t="s">
        <v>2</v>
      </c>
      <c r="AT975" s="79" t="str">
        <f t="shared" si="739"/>
        <v>X</v>
      </c>
      <c r="AU975" s="79" t="str">
        <f t="shared" si="740"/>
        <v>O</v>
      </c>
      <c r="AV975" s="79" t="str">
        <f t="shared" si="741"/>
        <v/>
      </c>
    </row>
    <row r="976" spans="1:48" s="37" customFormat="1" ht="12" x14ac:dyDescent="0.3">
      <c r="A976" s="74" t="s">
        <v>2343</v>
      </c>
      <c r="B976" s="75" t="s">
        <v>2344</v>
      </c>
      <c r="C976" s="85">
        <v>566</v>
      </c>
      <c r="D976" s="86">
        <v>293.10000000000002</v>
      </c>
      <c r="E976" s="87">
        <v>89</v>
      </c>
      <c r="F976" s="86">
        <v>244.5</v>
      </c>
      <c r="G976" s="17">
        <v>74</v>
      </c>
      <c r="H976" s="88">
        <v>29</v>
      </c>
      <c r="I976" s="89"/>
      <c r="J976" s="89"/>
      <c r="K976" s="89"/>
      <c r="L976" s="89"/>
      <c r="M976" s="90">
        <f t="shared" si="726"/>
        <v>0</v>
      </c>
      <c r="N976" s="4" t="str">
        <f t="shared" si="727"/>
        <v/>
      </c>
      <c r="O976" s="91">
        <f t="shared" si="728"/>
        <v>0</v>
      </c>
      <c r="P976" s="91">
        <f t="shared" si="729"/>
        <v>0</v>
      </c>
      <c r="Q976" s="79">
        <v>5</v>
      </c>
      <c r="R976" s="79">
        <v>3</v>
      </c>
      <c r="S976" s="79" t="s">
        <v>72</v>
      </c>
      <c r="T976" s="5" t="s">
        <v>380</v>
      </c>
      <c r="U976" s="9"/>
      <c r="W976" s="86">
        <f t="shared" si="742"/>
        <v>293.10000000000002</v>
      </c>
      <c r="X976" s="87">
        <f t="shared" si="742"/>
        <v>89</v>
      </c>
      <c r="Y976" s="92">
        <f t="shared" si="743"/>
        <v>29</v>
      </c>
      <c r="Z976" s="90">
        <f t="shared" si="743"/>
        <v>0</v>
      </c>
      <c r="AA976" s="90">
        <f t="shared" si="730"/>
        <v>0</v>
      </c>
      <c r="AB976" s="90">
        <f t="shared" si="723"/>
        <v>0</v>
      </c>
      <c r="AC976" s="4" t="str">
        <f t="shared" si="723"/>
        <v/>
      </c>
      <c r="AD976" s="91">
        <f t="shared" si="723"/>
        <v>0</v>
      </c>
      <c r="AE976" s="79" t="str">
        <f t="shared" si="731"/>
        <v>계</v>
      </c>
      <c r="AF976" s="79" t="str">
        <f t="shared" si="732"/>
        <v>5/3</v>
      </c>
      <c r="AH976" s="20" t="str">
        <f t="shared" si="724"/>
        <v>정자동 로얄팰리스</v>
      </c>
      <c r="AI976" s="87">
        <f t="shared" si="725"/>
        <v>89</v>
      </c>
      <c r="AJ976" s="79" t="str">
        <f t="shared" si="733"/>
        <v>A-</v>
      </c>
      <c r="AK976" s="79" t="s">
        <v>13</v>
      </c>
      <c r="AL976" s="79" t="s">
        <v>62</v>
      </c>
      <c r="AM976" s="79" t="s">
        <v>63</v>
      </c>
      <c r="AN976" s="79" t="str">
        <f t="shared" si="734"/>
        <v>C</v>
      </c>
      <c r="AO976" s="79" t="str">
        <f t="shared" si="735"/>
        <v/>
      </c>
      <c r="AP976" s="79" t="str">
        <f t="shared" si="736"/>
        <v/>
      </c>
      <c r="AQ976" s="79" t="str">
        <f t="shared" si="737"/>
        <v>O</v>
      </c>
      <c r="AR976" s="79" t="str">
        <f t="shared" si="738"/>
        <v>O</v>
      </c>
      <c r="AS976" s="79" t="s">
        <v>2</v>
      </c>
      <c r="AT976" s="79" t="str">
        <f t="shared" si="739"/>
        <v>X</v>
      </c>
      <c r="AU976" s="79" t="str">
        <f t="shared" si="740"/>
        <v>O</v>
      </c>
      <c r="AV976" s="79" t="str">
        <f t="shared" si="741"/>
        <v/>
      </c>
    </row>
    <row r="977" spans="1:48" s="37" customFormat="1" ht="12" x14ac:dyDescent="0.3">
      <c r="A977" s="74" t="s">
        <v>2345</v>
      </c>
      <c r="B977" s="75" t="s">
        <v>2346</v>
      </c>
      <c r="C977" s="85">
        <v>1045</v>
      </c>
      <c r="D977" s="86">
        <v>96.9</v>
      </c>
      <c r="E977" s="87">
        <v>29</v>
      </c>
      <c r="F977" s="86">
        <v>71.8</v>
      </c>
      <c r="G977" s="17">
        <v>22</v>
      </c>
      <c r="H977" s="88">
        <v>345</v>
      </c>
      <c r="I977" s="89">
        <v>135000</v>
      </c>
      <c r="J977" s="89" t="s">
        <v>78</v>
      </c>
      <c r="K977" s="89">
        <v>79000</v>
      </c>
      <c r="L977" s="89" t="s">
        <v>84</v>
      </c>
      <c r="M977" s="90">
        <f>I977-K977</f>
        <v>56000</v>
      </c>
      <c r="N977" s="4">
        <f>IF(ISERROR(K977/I977),"",K977/I977)</f>
        <v>0.58518518518518514</v>
      </c>
      <c r="O977" s="91">
        <f>I977/E977</f>
        <v>4655.1724137931033</v>
      </c>
      <c r="P977" s="91">
        <f>K977/E977</f>
        <v>2724.1379310344828</v>
      </c>
      <c r="Q977" s="79">
        <v>3</v>
      </c>
      <c r="R977" s="79">
        <v>2</v>
      </c>
      <c r="S977" s="79" t="s">
        <v>72</v>
      </c>
      <c r="T977" s="5" t="s">
        <v>347</v>
      </c>
      <c r="U977" s="9"/>
      <c r="W977" s="86">
        <f t="shared" si="742"/>
        <v>96.9</v>
      </c>
      <c r="X977" s="87">
        <f t="shared" si="742"/>
        <v>29</v>
      </c>
      <c r="Y977" s="92">
        <f t="shared" si="743"/>
        <v>345</v>
      </c>
      <c r="Z977" s="90">
        <f t="shared" si="743"/>
        <v>135000</v>
      </c>
      <c r="AA977" s="90">
        <f>K977</f>
        <v>79000</v>
      </c>
      <c r="AB977" s="90">
        <f t="shared" si="723"/>
        <v>56000</v>
      </c>
      <c r="AC977" s="4">
        <f t="shared" si="723"/>
        <v>0.58518518518518514</v>
      </c>
      <c r="AD977" s="91">
        <f t="shared" si="723"/>
        <v>4655.1724137931033</v>
      </c>
      <c r="AE977" s="79" t="str">
        <f>S977</f>
        <v>계</v>
      </c>
      <c r="AF977" s="79" t="str">
        <f>Q977&amp;"/"&amp;R977</f>
        <v>3/2</v>
      </c>
      <c r="AH977" s="20" t="str">
        <f t="shared" si="724"/>
        <v>판교동 판교원9단지한림풀에버</v>
      </c>
      <c r="AI977" s="87">
        <f t="shared" si="725"/>
        <v>29</v>
      </c>
      <c r="AJ977" s="79" t="str">
        <f>IF(AI977="","",$AJ$2)</f>
        <v>A-</v>
      </c>
      <c r="AK977" s="79" t="s">
        <v>13</v>
      </c>
      <c r="AL977" s="79" t="s">
        <v>62</v>
      </c>
      <c r="AM977" s="79" t="s">
        <v>63</v>
      </c>
      <c r="AN977" s="79" t="str">
        <f>IF(AI977="","",$AN$2)</f>
        <v>C</v>
      </c>
      <c r="AO977" s="79" t="str">
        <f>IF(N977="","",IF(N977&gt;=$AO$1/100,"O","X"))</f>
        <v>X</v>
      </c>
      <c r="AP977" s="79" t="str">
        <f>IF(I977="","",IF(I977&lt;=$AP$1,"O","X"))</f>
        <v>X</v>
      </c>
      <c r="AQ977" s="79" t="str">
        <f>IF(O977="","",IF(O977&lt;=$AQ$1,"O","X"))</f>
        <v>X</v>
      </c>
      <c r="AR977" s="79" t="str">
        <f>IF(M977="","",IF(M977&lt;=$AR$1,"O","X"))</f>
        <v>X</v>
      </c>
      <c r="AS977" s="79" t="s">
        <v>2</v>
      </c>
      <c r="AT977" s="79" t="str">
        <f>IF(OR(F977="",AI977=""),"",IF(AND((F977&lt;=85),(AI977&gt;=15)),"O","X"))</f>
        <v>O</v>
      </c>
      <c r="AU977" s="79" t="str">
        <f>IF(C977="","",IF(C977&gt;=$AU$1,"O","X"))</f>
        <v>O</v>
      </c>
      <c r="AV977" s="79" t="str">
        <f>IF(AO977="","",IF(AND(AO977="O",AP977="O",AR977="O",AT977="O",AU977="O"),"후보","X"))</f>
        <v>X</v>
      </c>
    </row>
    <row r="978" spans="1:48" s="37" customFormat="1" ht="12" x14ac:dyDescent="0.3">
      <c r="A978" s="74" t="s">
        <v>2347</v>
      </c>
      <c r="B978" s="75" t="s">
        <v>1894</v>
      </c>
      <c r="C978" s="85">
        <v>1045</v>
      </c>
      <c r="D978" s="86">
        <v>109.1</v>
      </c>
      <c r="E978" s="87">
        <v>33</v>
      </c>
      <c r="F978" s="86">
        <v>85</v>
      </c>
      <c r="G978" s="17">
        <v>26</v>
      </c>
      <c r="H978" s="88">
        <v>130</v>
      </c>
      <c r="I978" s="89">
        <v>155000</v>
      </c>
      <c r="J978" s="89" t="s">
        <v>74</v>
      </c>
      <c r="K978" s="89">
        <v>78000</v>
      </c>
      <c r="L978" s="89" t="s">
        <v>81</v>
      </c>
      <c r="M978" s="90">
        <f>I978-K978</f>
        <v>77000</v>
      </c>
      <c r="N978" s="4">
        <f>IF(ISERROR(K978/I978),"",K978/I978)</f>
        <v>0.50322580645161286</v>
      </c>
      <c r="O978" s="91">
        <f>I978/E978</f>
        <v>4696.969696969697</v>
      </c>
      <c r="P978" s="91">
        <f>K978/E978</f>
        <v>2363.6363636363635</v>
      </c>
      <c r="Q978" s="79">
        <v>3</v>
      </c>
      <c r="R978" s="79">
        <v>2</v>
      </c>
      <c r="S978" s="79" t="s">
        <v>72</v>
      </c>
      <c r="T978" s="5" t="s">
        <v>102</v>
      </c>
      <c r="U978" s="9"/>
      <c r="W978" s="86">
        <f t="shared" si="742"/>
        <v>109.1</v>
      </c>
      <c r="X978" s="87">
        <f t="shared" si="742"/>
        <v>33</v>
      </c>
      <c r="Y978" s="92">
        <f t="shared" si="743"/>
        <v>130</v>
      </c>
      <c r="Z978" s="90">
        <f t="shared" si="743"/>
        <v>155000</v>
      </c>
      <c r="AA978" s="90">
        <f>K978</f>
        <v>78000</v>
      </c>
      <c r="AB978" s="90">
        <f t="shared" ref="AB978:AD993" si="744">M978</f>
        <v>77000</v>
      </c>
      <c r="AC978" s="4">
        <f t="shared" si="744"/>
        <v>0.50322580645161286</v>
      </c>
      <c r="AD978" s="91">
        <f t="shared" si="744"/>
        <v>4696.969696969697</v>
      </c>
      <c r="AE978" s="79" t="str">
        <f>S978</f>
        <v>계</v>
      </c>
      <c r="AF978" s="79" t="str">
        <f>Q978&amp;"/"&amp;R978</f>
        <v>3/2</v>
      </c>
      <c r="AH978" s="20" t="str">
        <f t="shared" si="724"/>
        <v>판교동 판교원9단지한림풀에버</v>
      </c>
      <c r="AI978" s="87">
        <f t="shared" si="725"/>
        <v>33</v>
      </c>
      <c r="AJ978" s="79" t="str">
        <f>IF(AI978="","",$AJ$2)</f>
        <v>A-</v>
      </c>
      <c r="AK978" s="79" t="s">
        <v>13</v>
      </c>
      <c r="AL978" s="79" t="s">
        <v>62</v>
      </c>
      <c r="AM978" s="79" t="s">
        <v>63</v>
      </c>
      <c r="AN978" s="79" t="str">
        <f>IF(AI978="","",$AN$2)</f>
        <v>C</v>
      </c>
      <c r="AO978" s="79" t="str">
        <f>IF(N978="","",IF(N978&gt;=$AO$1/100,"O","X"))</f>
        <v>X</v>
      </c>
      <c r="AP978" s="79" t="str">
        <f>IF(I978="","",IF(I978&lt;=$AP$1,"O","X"))</f>
        <v>X</v>
      </c>
      <c r="AQ978" s="79" t="str">
        <f>IF(O978="","",IF(O978&lt;=$AQ$1,"O","X"))</f>
        <v>X</v>
      </c>
      <c r="AR978" s="79" t="str">
        <f>IF(M978="","",IF(M978&lt;=$AR$1,"O","X"))</f>
        <v>X</v>
      </c>
      <c r="AS978" s="79" t="s">
        <v>2</v>
      </c>
      <c r="AT978" s="79" t="str">
        <f>IF(OR(F978="",AI978=""),"",IF(AND((F978&lt;=85),(AI978&gt;=15)),"O","X"))</f>
        <v>O</v>
      </c>
      <c r="AU978" s="79" t="str">
        <f>IF(C978="","",IF(C978&gt;=$AU$1,"O","X"))</f>
        <v>O</v>
      </c>
      <c r="AV978" s="79" t="str">
        <f>IF(AO978="","",IF(AND(AO978="O",AP978="O",AR978="O",AT978="O",AU978="O"),"후보","X"))</f>
        <v>X</v>
      </c>
    </row>
    <row r="979" spans="1:48" s="37" customFormat="1" ht="12" x14ac:dyDescent="0.3">
      <c r="A979" s="74" t="s">
        <v>2348</v>
      </c>
      <c r="B979" s="75" t="s">
        <v>2349</v>
      </c>
      <c r="C979" s="85">
        <v>1045</v>
      </c>
      <c r="D979" s="86">
        <v>111.7</v>
      </c>
      <c r="E979" s="87">
        <v>34</v>
      </c>
      <c r="F979" s="86">
        <v>85</v>
      </c>
      <c r="G979" s="17">
        <v>26</v>
      </c>
      <c r="H979" s="88">
        <v>130</v>
      </c>
      <c r="I979" s="89"/>
      <c r="J979" s="89"/>
      <c r="K979" s="89"/>
      <c r="L979" s="89"/>
      <c r="M979" s="90">
        <f>I979-K979</f>
        <v>0</v>
      </c>
      <c r="N979" s="4" t="str">
        <f>IF(ISERROR(K979/I979),"",K979/I979)</f>
        <v/>
      </c>
      <c r="O979" s="91">
        <f>I979/E979</f>
        <v>0</v>
      </c>
      <c r="P979" s="91">
        <f>K979/E979</f>
        <v>0</v>
      </c>
      <c r="Q979" s="79">
        <v>3</v>
      </c>
      <c r="R979" s="79">
        <v>2</v>
      </c>
      <c r="S979" s="79" t="s">
        <v>72</v>
      </c>
      <c r="T979" s="5" t="s">
        <v>151</v>
      </c>
      <c r="U979" s="9"/>
      <c r="W979" s="86">
        <f t="shared" si="742"/>
        <v>111.7</v>
      </c>
      <c r="X979" s="87">
        <f t="shared" si="742"/>
        <v>34</v>
      </c>
      <c r="Y979" s="92">
        <f t="shared" si="743"/>
        <v>130</v>
      </c>
      <c r="Z979" s="90">
        <f t="shared" si="743"/>
        <v>0</v>
      </c>
      <c r="AA979" s="90">
        <f>K979</f>
        <v>0</v>
      </c>
      <c r="AB979" s="90">
        <f t="shared" si="744"/>
        <v>0</v>
      </c>
      <c r="AC979" s="4" t="str">
        <f t="shared" si="744"/>
        <v/>
      </c>
      <c r="AD979" s="91">
        <f t="shared" si="744"/>
        <v>0</v>
      </c>
      <c r="AE979" s="79" t="str">
        <f>S979</f>
        <v>계</v>
      </c>
      <c r="AF979" s="79" t="str">
        <f>Q979&amp;"/"&amp;R979</f>
        <v>3/2</v>
      </c>
      <c r="AH979" s="20" t="str">
        <f t="shared" si="724"/>
        <v>판교동 판교원9단지한림풀에버</v>
      </c>
      <c r="AI979" s="87">
        <f t="shared" si="725"/>
        <v>34</v>
      </c>
      <c r="AJ979" s="79" t="str">
        <f>IF(AI979="","",$AJ$2)</f>
        <v>A-</v>
      </c>
      <c r="AK979" s="79" t="s">
        <v>13</v>
      </c>
      <c r="AL979" s="79" t="s">
        <v>62</v>
      </c>
      <c r="AM979" s="79" t="s">
        <v>63</v>
      </c>
      <c r="AN979" s="79" t="str">
        <f>IF(AI979="","",$AN$2)</f>
        <v>C</v>
      </c>
      <c r="AO979" s="79" t="str">
        <f>IF(N979="","",IF(N979&gt;=$AO$1/100,"O","X"))</f>
        <v/>
      </c>
      <c r="AP979" s="79" t="str">
        <f>IF(I979="","",IF(I979&lt;=$AP$1,"O","X"))</f>
        <v/>
      </c>
      <c r="AQ979" s="79" t="str">
        <f>IF(O979="","",IF(O979&lt;=$AQ$1,"O","X"))</f>
        <v>O</v>
      </c>
      <c r="AR979" s="79" t="str">
        <f>IF(M979="","",IF(M979&lt;=$AR$1,"O","X"))</f>
        <v>O</v>
      </c>
      <c r="AS979" s="79" t="s">
        <v>2</v>
      </c>
      <c r="AT979" s="79" t="str">
        <f>IF(OR(F979="",AI979=""),"",IF(AND((F979&lt;=85),(AI979&gt;=15)),"O","X"))</f>
        <v>O</v>
      </c>
      <c r="AU979" s="79" t="str">
        <f>IF(C979="","",IF(C979&gt;=$AU$1,"O","X"))</f>
        <v>O</v>
      </c>
      <c r="AV979" s="79" t="str">
        <f>IF(AO979="","",IF(AND(AO979="O",AP979="O",AR979="O",AT979="O",AU979="O"),"후보","X"))</f>
        <v/>
      </c>
    </row>
    <row r="980" spans="1:48" s="37" customFormat="1" ht="12" x14ac:dyDescent="0.3">
      <c r="A980" s="74" t="s">
        <v>2347</v>
      </c>
      <c r="B980" s="75" t="s">
        <v>1894</v>
      </c>
      <c r="C980" s="85">
        <v>1045</v>
      </c>
      <c r="D980" s="86">
        <v>113.1</v>
      </c>
      <c r="E980" s="87">
        <v>34</v>
      </c>
      <c r="F980" s="86">
        <v>85</v>
      </c>
      <c r="G980" s="17">
        <v>26</v>
      </c>
      <c r="H980" s="88">
        <v>220</v>
      </c>
      <c r="I980" s="89">
        <v>148000</v>
      </c>
      <c r="J980" s="89" t="s">
        <v>59</v>
      </c>
      <c r="K980" s="89">
        <v>76000</v>
      </c>
      <c r="L980" s="89" t="s">
        <v>84</v>
      </c>
      <c r="M980" s="90">
        <f>I980-K980</f>
        <v>72000</v>
      </c>
      <c r="N980" s="4">
        <f>IF(ISERROR(K980/I980),"",K980/I980)</f>
        <v>0.51351351351351349</v>
      </c>
      <c r="O980" s="91">
        <f>I980/E980</f>
        <v>4352.9411764705883</v>
      </c>
      <c r="P980" s="91">
        <f>K980/E980</f>
        <v>2235.294117647059</v>
      </c>
      <c r="Q980" s="79">
        <v>3</v>
      </c>
      <c r="R980" s="79">
        <v>2</v>
      </c>
      <c r="S980" s="79" t="s">
        <v>72</v>
      </c>
      <c r="T980" s="5" t="s">
        <v>362</v>
      </c>
      <c r="U980" s="9"/>
      <c r="W980" s="86">
        <f t="shared" si="742"/>
        <v>113.1</v>
      </c>
      <c r="X980" s="87">
        <f t="shared" si="742"/>
        <v>34</v>
      </c>
      <c r="Y980" s="92">
        <f t="shared" si="743"/>
        <v>220</v>
      </c>
      <c r="Z980" s="90">
        <f t="shared" si="743"/>
        <v>148000</v>
      </c>
      <c r="AA980" s="90">
        <f>K980</f>
        <v>76000</v>
      </c>
      <c r="AB980" s="90">
        <f t="shared" si="744"/>
        <v>72000</v>
      </c>
      <c r="AC980" s="4">
        <f t="shared" si="744"/>
        <v>0.51351351351351349</v>
      </c>
      <c r="AD980" s="91">
        <f t="shared" si="744"/>
        <v>4352.9411764705883</v>
      </c>
      <c r="AE980" s="79" t="str">
        <f>S980</f>
        <v>계</v>
      </c>
      <c r="AF980" s="79" t="str">
        <f>Q980&amp;"/"&amp;R980</f>
        <v>3/2</v>
      </c>
      <c r="AH980" s="20" t="str">
        <f t="shared" si="724"/>
        <v>판교동 판교원9단지한림풀에버</v>
      </c>
      <c r="AI980" s="87">
        <f t="shared" si="725"/>
        <v>34</v>
      </c>
      <c r="AJ980" s="79" t="str">
        <f>IF(AI980="","",$AJ$2)</f>
        <v>A-</v>
      </c>
      <c r="AK980" s="79" t="s">
        <v>13</v>
      </c>
      <c r="AL980" s="79" t="s">
        <v>62</v>
      </c>
      <c r="AM980" s="79" t="s">
        <v>63</v>
      </c>
      <c r="AN980" s="79" t="str">
        <f>IF(AI980="","",$AN$2)</f>
        <v>C</v>
      </c>
      <c r="AO980" s="79" t="str">
        <f>IF(N980="","",IF(N980&gt;=$AO$1/100,"O","X"))</f>
        <v>X</v>
      </c>
      <c r="AP980" s="79" t="str">
        <f>IF(I980="","",IF(I980&lt;=$AP$1,"O","X"))</f>
        <v>X</v>
      </c>
      <c r="AQ980" s="79" t="str">
        <f>IF(O980="","",IF(O980&lt;=$AQ$1,"O","X"))</f>
        <v>X</v>
      </c>
      <c r="AR980" s="79" t="str">
        <f>IF(M980="","",IF(M980&lt;=$AR$1,"O","X"))</f>
        <v>X</v>
      </c>
      <c r="AS980" s="79" t="s">
        <v>2</v>
      </c>
      <c r="AT980" s="79" t="str">
        <f>IF(OR(F980="",AI980=""),"",IF(AND((F980&lt;=85),(AI980&gt;=15)),"O","X"))</f>
        <v>O</v>
      </c>
      <c r="AU980" s="79" t="str">
        <f>IF(C980="","",IF(C980&gt;=$AU$1,"O","X"))</f>
        <v>O</v>
      </c>
      <c r="AV980" s="79" t="str">
        <f>IF(AO980="","",IF(AND(AO980="O",AP980="O",AR980="O",AT980="O",AU980="O"),"후보","X"))</f>
        <v>X</v>
      </c>
    </row>
    <row r="981" spans="1:48" s="37" customFormat="1" ht="12" x14ac:dyDescent="0.3">
      <c r="A981" s="74" t="s">
        <v>2347</v>
      </c>
      <c r="B981" s="75" t="s">
        <v>2349</v>
      </c>
      <c r="C981" s="85">
        <v>1045</v>
      </c>
      <c r="D981" s="86">
        <v>113.7</v>
      </c>
      <c r="E981" s="87">
        <v>34</v>
      </c>
      <c r="F981" s="86">
        <v>85</v>
      </c>
      <c r="G981" s="17">
        <v>26</v>
      </c>
      <c r="H981" s="88">
        <v>220</v>
      </c>
      <c r="I981" s="89">
        <v>157000</v>
      </c>
      <c r="J981" s="89" t="s">
        <v>74</v>
      </c>
      <c r="K981" s="89">
        <v>85000</v>
      </c>
      <c r="L981" s="89" t="s">
        <v>78</v>
      </c>
      <c r="M981" s="90">
        <f>I981-K981</f>
        <v>72000</v>
      </c>
      <c r="N981" s="4">
        <f>IF(ISERROR(K981/I981),"",K981/I981)</f>
        <v>0.54140127388535031</v>
      </c>
      <c r="O981" s="91">
        <f>I981/E981</f>
        <v>4617.6470588235297</v>
      </c>
      <c r="P981" s="91">
        <f>K981/E981</f>
        <v>2500</v>
      </c>
      <c r="Q981" s="79">
        <v>3</v>
      </c>
      <c r="R981" s="79">
        <v>2</v>
      </c>
      <c r="S981" s="79" t="s">
        <v>72</v>
      </c>
      <c r="T981" s="5" t="s">
        <v>381</v>
      </c>
      <c r="U981" s="9"/>
      <c r="W981" s="86">
        <f t="shared" si="742"/>
        <v>113.7</v>
      </c>
      <c r="X981" s="87">
        <f t="shared" si="742"/>
        <v>34</v>
      </c>
      <c r="Y981" s="92">
        <f t="shared" si="743"/>
        <v>220</v>
      </c>
      <c r="Z981" s="90">
        <f t="shared" si="743"/>
        <v>157000</v>
      </c>
      <c r="AA981" s="90">
        <f>K981</f>
        <v>85000</v>
      </c>
      <c r="AB981" s="90">
        <f t="shared" si="744"/>
        <v>72000</v>
      </c>
      <c r="AC981" s="4">
        <f t="shared" si="744"/>
        <v>0.54140127388535031</v>
      </c>
      <c r="AD981" s="91">
        <f t="shared" si="744"/>
        <v>4617.6470588235297</v>
      </c>
      <c r="AE981" s="79" t="str">
        <f>S981</f>
        <v>계</v>
      </c>
      <c r="AF981" s="79" t="str">
        <f>Q981&amp;"/"&amp;R981</f>
        <v>3/2</v>
      </c>
      <c r="AH981" s="20" t="str">
        <f t="shared" si="724"/>
        <v>판교동 판교원9단지한림풀에버</v>
      </c>
      <c r="AI981" s="87">
        <f t="shared" si="725"/>
        <v>34</v>
      </c>
      <c r="AJ981" s="79" t="str">
        <f>IF(AI981="","",$AJ$2)</f>
        <v>A-</v>
      </c>
      <c r="AK981" s="79" t="s">
        <v>13</v>
      </c>
      <c r="AL981" s="79" t="s">
        <v>62</v>
      </c>
      <c r="AM981" s="79" t="s">
        <v>63</v>
      </c>
      <c r="AN981" s="79" t="str">
        <f>IF(AI981="","",$AN$2)</f>
        <v>C</v>
      </c>
      <c r="AO981" s="79" t="str">
        <f>IF(N981="","",IF(N981&gt;=$AO$1/100,"O","X"))</f>
        <v>X</v>
      </c>
      <c r="AP981" s="79" t="str">
        <f>IF(I981="","",IF(I981&lt;=$AP$1,"O","X"))</f>
        <v>X</v>
      </c>
      <c r="AQ981" s="79" t="str">
        <f>IF(O981="","",IF(O981&lt;=$AQ$1,"O","X"))</f>
        <v>X</v>
      </c>
      <c r="AR981" s="79" t="str">
        <f>IF(M981="","",IF(M981&lt;=$AR$1,"O","X"))</f>
        <v>X</v>
      </c>
      <c r="AS981" s="79" t="s">
        <v>2</v>
      </c>
      <c r="AT981" s="79" t="str">
        <f>IF(OR(F981="",AI981=""),"",IF(AND((F981&lt;=85),(AI981&gt;=15)),"O","X"))</f>
        <v>O</v>
      </c>
      <c r="AU981" s="79" t="str">
        <f>IF(C981="","",IF(C981&gt;=$AU$1,"O","X"))</f>
        <v>O</v>
      </c>
      <c r="AV981" s="79" t="str">
        <f>IF(AO981="","",IF(AND(AO981="O",AP981="O",AR981="O",AT981="O",AU981="O"),"후보","X"))</f>
        <v>X</v>
      </c>
    </row>
    <row r="982" spans="1:48" s="37" customFormat="1" ht="12" x14ac:dyDescent="0.3">
      <c r="A982" s="74" t="s">
        <v>2350</v>
      </c>
      <c r="B982" s="75" t="s">
        <v>2351</v>
      </c>
      <c r="C982" s="85">
        <v>428</v>
      </c>
      <c r="D982" s="86">
        <v>125.9</v>
      </c>
      <c r="E982" s="87">
        <v>38</v>
      </c>
      <c r="F982" s="86">
        <v>101.3</v>
      </c>
      <c r="G982" s="17">
        <v>31</v>
      </c>
      <c r="H982" s="88">
        <v>9</v>
      </c>
      <c r="I982" s="89">
        <v>165000</v>
      </c>
      <c r="J982" s="89" t="s">
        <v>71</v>
      </c>
      <c r="K982" s="89">
        <v>90000</v>
      </c>
      <c r="L982" s="89" t="s">
        <v>74</v>
      </c>
      <c r="M982" s="90">
        <f t="shared" ref="M982:M1002" si="745">I982-K982</f>
        <v>75000</v>
      </c>
      <c r="N982" s="4">
        <f t="shared" ref="N982:N1002" si="746">IF(ISERROR(K982/I982),"",K982/I982)</f>
        <v>0.54545454545454541</v>
      </c>
      <c r="O982" s="91">
        <f t="shared" ref="O982:O1002" si="747">I982/E982</f>
        <v>4342.105263157895</v>
      </c>
      <c r="P982" s="91">
        <f t="shared" ref="P982:P1002" si="748">K982/E982</f>
        <v>2368.4210526315787</v>
      </c>
      <c r="Q982" s="79">
        <v>3</v>
      </c>
      <c r="R982" s="79">
        <v>2</v>
      </c>
      <c r="S982" s="79" t="s">
        <v>72</v>
      </c>
      <c r="T982" s="5" t="s">
        <v>251</v>
      </c>
      <c r="U982" s="9"/>
      <c r="W982" s="86">
        <f t="shared" si="742"/>
        <v>125.9</v>
      </c>
      <c r="X982" s="87">
        <f t="shared" si="742"/>
        <v>38</v>
      </c>
      <c r="Y982" s="92">
        <f t="shared" si="743"/>
        <v>9</v>
      </c>
      <c r="Z982" s="90">
        <f t="shared" si="743"/>
        <v>165000</v>
      </c>
      <c r="AA982" s="90">
        <f t="shared" ref="AA982:AA1002" si="749">K982</f>
        <v>90000</v>
      </c>
      <c r="AB982" s="90">
        <f t="shared" si="744"/>
        <v>75000</v>
      </c>
      <c r="AC982" s="4">
        <f t="shared" si="744"/>
        <v>0.54545454545454541</v>
      </c>
      <c r="AD982" s="91">
        <f t="shared" si="744"/>
        <v>4342.105263157895</v>
      </c>
      <c r="AE982" s="79" t="str">
        <f t="shared" ref="AE982:AE1002" si="750">S982</f>
        <v>계</v>
      </c>
      <c r="AF982" s="79" t="str">
        <f t="shared" ref="AF982:AF1002" si="751">Q982&amp;"/"&amp;R982</f>
        <v>3/2</v>
      </c>
      <c r="AH982" s="20" t="str">
        <f t="shared" si="724"/>
        <v>판교동 판교원12단지힐스테이트</v>
      </c>
      <c r="AI982" s="87">
        <f t="shared" si="725"/>
        <v>38</v>
      </c>
      <c r="AJ982" s="79" t="str">
        <f t="shared" ref="AJ982:AJ1002" si="752">IF(AI982="","",$AJ$2)</f>
        <v>A-</v>
      </c>
      <c r="AK982" s="79" t="s">
        <v>13</v>
      </c>
      <c r="AL982" s="79" t="s">
        <v>62</v>
      </c>
      <c r="AM982" s="79" t="s">
        <v>63</v>
      </c>
      <c r="AN982" s="79" t="str">
        <f t="shared" ref="AN982:AN1002" si="753">IF(AI982="","",$AN$2)</f>
        <v>C</v>
      </c>
      <c r="AO982" s="79" t="str">
        <f t="shared" ref="AO982:AO1002" si="754">IF(N982="","",IF(N982&gt;=$AO$1/100,"O","X"))</f>
        <v>X</v>
      </c>
      <c r="AP982" s="79" t="str">
        <f t="shared" ref="AP982:AP1002" si="755">IF(I982="","",IF(I982&lt;=$AP$1,"O","X"))</f>
        <v>X</v>
      </c>
      <c r="AQ982" s="79" t="str">
        <f t="shared" ref="AQ982:AQ1002" si="756">IF(O982="","",IF(O982&lt;=$AQ$1,"O","X"))</f>
        <v>X</v>
      </c>
      <c r="AR982" s="79" t="str">
        <f t="shared" ref="AR982:AR1002" si="757">IF(M982="","",IF(M982&lt;=$AR$1,"O","X"))</f>
        <v>X</v>
      </c>
      <c r="AS982" s="79" t="s">
        <v>2</v>
      </c>
      <c r="AT982" s="79" t="str">
        <f t="shared" ref="AT982:AT1002" si="758">IF(OR(F982="",AI982=""),"",IF(AND((F982&lt;=85),(AI982&gt;=15)),"O","X"))</f>
        <v>X</v>
      </c>
      <c r="AU982" s="79" t="str">
        <f t="shared" ref="AU982:AU1002" si="759">IF(C982="","",IF(C982&gt;=$AU$1,"O","X"))</f>
        <v>O</v>
      </c>
      <c r="AV982" s="79" t="str">
        <f t="shared" ref="AV982:AV1002" si="760">IF(AO982="","",IF(AND(AO982="O",AP982="O",AR982="O",AT982="O",AU982="O"),"후보","X"))</f>
        <v>X</v>
      </c>
    </row>
    <row r="983" spans="1:48" s="37" customFormat="1" ht="12" x14ac:dyDescent="0.3">
      <c r="A983" s="74" t="s">
        <v>2352</v>
      </c>
      <c r="B983" s="75" t="s">
        <v>2353</v>
      </c>
      <c r="C983" s="85">
        <v>428</v>
      </c>
      <c r="D983" s="86">
        <v>126.5</v>
      </c>
      <c r="E983" s="87">
        <v>38</v>
      </c>
      <c r="F983" s="86">
        <v>101.8</v>
      </c>
      <c r="G983" s="17">
        <v>31</v>
      </c>
      <c r="H983" s="88">
        <v>88</v>
      </c>
      <c r="I983" s="89">
        <v>160000</v>
      </c>
      <c r="J983" s="89" t="s">
        <v>74</v>
      </c>
      <c r="K983" s="89">
        <v>80000</v>
      </c>
      <c r="L983" s="89" t="s">
        <v>66</v>
      </c>
      <c r="M983" s="90">
        <f t="shared" si="745"/>
        <v>80000</v>
      </c>
      <c r="N983" s="4">
        <f t="shared" si="746"/>
        <v>0.5</v>
      </c>
      <c r="O983" s="91">
        <f t="shared" si="747"/>
        <v>4210.5263157894733</v>
      </c>
      <c r="P983" s="91">
        <f t="shared" si="748"/>
        <v>2105.2631578947367</v>
      </c>
      <c r="Q983" s="79">
        <v>3</v>
      </c>
      <c r="R983" s="79">
        <v>2</v>
      </c>
      <c r="S983" s="79" t="s">
        <v>72</v>
      </c>
      <c r="T983" s="5" t="s">
        <v>382</v>
      </c>
      <c r="U983" s="9"/>
      <c r="W983" s="86">
        <f t="shared" si="742"/>
        <v>126.5</v>
      </c>
      <c r="X983" s="87">
        <f t="shared" si="742"/>
        <v>38</v>
      </c>
      <c r="Y983" s="92">
        <f t="shared" si="743"/>
        <v>88</v>
      </c>
      <c r="Z983" s="90">
        <f t="shared" si="743"/>
        <v>160000</v>
      </c>
      <c r="AA983" s="90">
        <f t="shared" si="749"/>
        <v>80000</v>
      </c>
      <c r="AB983" s="90">
        <f t="shared" si="744"/>
        <v>80000</v>
      </c>
      <c r="AC983" s="4">
        <f t="shared" si="744"/>
        <v>0.5</v>
      </c>
      <c r="AD983" s="91">
        <f t="shared" si="744"/>
        <v>4210.5263157894733</v>
      </c>
      <c r="AE983" s="79" t="str">
        <f t="shared" si="750"/>
        <v>계</v>
      </c>
      <c r="AF983" s="79" t="str">
        <f t="shared" si="751"/>
        <v>3/2</v>
      </c>
      <c r="AH983" s="20" t="str">
        <f t="shared" si="724"/>
        <v>판교동 판교원12단지힐스테이트</v>
      </c>
      <c r="AI983" s="87">
        <f t="shared" si="725"/>
        <v>38</v>
      </c>
      <c r="AJ983" s="79" t="str">
        <f t="shared" si="752"/>
        <v>A-</v>
      </c>
      <c r="AK983" s="79" t="s">
        <v>13</v>
      </c>
      <c r="AL983" s="79" t="s">
        <v>62</v>
      </c>
      <c r="AM983" s="79" t="s">
        <v>63</v>
      </c>
      <c r="AN983" s="79" t="str">
        <f t="shared" si="753"/>
        <v>C</v>
      </c>
      <c r="AO983" s="79" t="str">
        <f t="shared" si="754"/>
        <v>X</v>
      </c>
      <c r="AP983" s="79" t="str">
        <f t="shared" si="755"/>
        <v>X</v>
      </c>
      <c r="AQ983" s="79" t="str">
        <f t="shared" si="756"/>
        <v>X</v>
      </c>
      <c r="AR983" s="79" t="str">
        <f t="shared" si="757"/>
        <v>X</v>
      </c>
      <c r="AS983" s="79" t="s">
        <v>2</v>
      </c>
      <c r="AT983" s="79" t="str">
        <f t="shared" si="758"/>
        <v>X</v>
      </c>
      <c r="AU983" s="79" t="str">
        <f t="shared" si="759"/>
        <v>O</v>
      </c>
      <c r="AV983" s="79" t="str">
        <f t="shared" si="760"/>
        <v>X</v>
      </c>
    </row>
    <row r="984" spans="1:48" s="37" customFormat="1" ht="12" x14ac:dyDescent="0.3">
      <c r="A984" s="74" t="s">
        <v>2352</v>
      </c>
      <c r="B984" s="75" t="s">
        <v>2354</v>
      </c>
      <c r="C984" s="85">
        <v>428</v>
      </c>
      <c r="D984" s="86">
        <v>126.7</v>
      </c>
      <c r="E984" s="87">
        <v>38</v>
      </c>
      <c r="F984" s="86">
        <v>102</v>
      </c>
      <c r="G984" s="17">
        <v>31</v>
      </c>
      <c r="H984" s="88">
        <v>84</v>
      </c>
      <c r="I984" s="89">
        <v>165000</v>
      </c>
      <c r="J984" s="89" t="s">
        <v>84</v>
      </c>
      <c r="K984" s="89">
        <v>80000</v>
      </c>
      <c r="L984" s="89" t="s">
        <v>80</v>
      </c>
      <c r="M984" s="90">
        <f t="shared" si="745"/>
        <v>85000</v>
      </c>
      <c r="N984" s="4">
        <f t="shared" si="746"/>
        <v>0.48484848484848486</v>
      </c>
      <c r="O984" s="91">
        <f t="shared" si="747"/>
        <v>4342.105263157895</v>
      </c>
      <c r="P984" s="91">
        <f t="shared" si="748"/>
        <v>2105.2631578947367</v>
      </c>
      <c r="Q984" s="79">
        <v>3</v>
      </c>
      <c r="R984" s="79">
        <v>2</v>
      </c>
      <c r="S984" s="79" t="s">
        <v>72</v>
      </c>
      <c r="T984" s="5" t="s">
        <v>383</v>
      </c>
      <c r="U984" s="9"/>
      <c r="W984" s="86">
        <f t="shared" si="742"/>
        <v>126.7</v>
      </c>
      <c r="X984" s="87">
        <f t="shared" si="742"/>
        <v>38</v>
      </c>
      <c r="Y984" s="92">
        <f t="shared" si="743"/>
        <v>84</v>
      </c>
      <c r="Z984" s="90">
        <f t="shared" si="743"/>
        <v>165000</v>
      </c>
      <c r="AA984" s="90">
        <f t="shared" si="749"/>
        <v>80000</v>
      </c>
      <c r="AB984" s="90">
        <f t="shared" si="744"/>
        <v>85000</v>
      </c>
      <c r="AC984" s="4">
        <f t="shared" si="744"/>
        <v>0.48484848484848486</v>
      </c>
      <c r="AD984" s="91">
        <f t="shared" si="744"/>
        <v>4342.105263157895</v>
      </c>
      <c r="AE984" s="79" t="str">
        <f t="shared" si="750"/>
        <v>계</v>
      </c>
      <c r="AF984" s="79" t="str">
        <f t="shared" si="751"/>
        <v>3/2</v>
      </c>
      <c r="AH984" s="20" t="str">
        <f t="shared" si="724"/>
        <v>판교동 판교원12단지힐스테이트</v>
      </c>
      <c r="AI984" s="87">
        <f t="shared" si="725"/>
        <v>38</v>
      </c>
      <c r="AJ984" s="79" t="str">
        <f t="shared" si="752"/>
        <v>A-</v>
      </c>
      <c r="AK984" s="79" t="s">
        <v>13</v>
      </c>
      <c r="AL984" s="79" t="s">
        <v>62</v>
      </c>
      <c r="AM984" s="79" t="s">
        <v>63</v>
      </c>
      <c r="AN984" s="79" t="str">
        <f t="shared" si="753"/>
        <v>C</v>
      </c>
      <c r="AO984" s="79" t="str">
        <f t="shared" si="754"/>
        <v>X</v>
      </c>
      <c r="AP984" s="79" t="str">
        <f t="shared" si="755"/>
        <v>X</v>
      </c>
      <c r="AQ984" s="79" t="str">
        <f t="shared" si="756"/>
        <v>X</v>
      </c>
      <c r="AR984" s="79" t="str">
        <f t="shared" si="757"/>
        <v>X</v>
      </c>
      <c r="AS984" s="79" t="s">
        <v>2</v>
      </c>
      <c r="AT984" s="79" t="str">
        <f t="shared" si="758"/>
        <v>X</v>
      </c>
      <c r="AU984" s="79" t="str">
        <f t="shared" si="759"/>
        <v>O</v>
      </c>
      <c r="AV984" s="79" t="str">
        <f t="shared" si="760"/>
        <v>X</v>
      </c>
    </row>
    <row r="985" spans="1:48" s="37" customFormat="1" ht="12" x14ac:dyDescent="0.3">
      <c r="A985" s="74" t="s">
        <v>2352</v>
      </c>
      <c r="B985" s="75" t="s">
        <v>2354</v>
      </c>
      <c r="C985" s="85">
        <v>428</v>
      </c>
      <c r="D985" s="86">
        <v>126.4</v>
      </c>
      <c r="E985" s="87">
        <v>38</v>
      </c>
      <c r="F985" s="86">
        <v>101.7</v>
      </c>
      <c r="G985" s="17">
        <v>31</v>
      </c>
      <c r="H985" s="88">
        <v>9</v>
      </c>
      <c r="I985" s="89"/>
      <c r="J985" s="89"/>
      <c r="K985" s="89"/>
      <c r="L985" s="89"/>
      <c r="M985" s="90">
        <f t="shared" si="745"/>
        <v>0</v>
      </c>
      <c r="N985" s="4" t="str">
        <f t="shared" si="746"/>
        <v/>
      </c>
      <c r="O985" s="91">
        <f t="shared" si="747"/>
        <v>0</v>
      </c>
      <c r="P985" s="91">
        <f t="shared" si="748"/>
        <v>0</v>
      </c>
      <c r="Q985" s="79">
        <v>3</v>
      </c>
      <c r="R985" s="79">
        <v>2</v>
      </c>
      <c r="S985" s="79" t="s">
        <v>72</v>
      </c>
      <c r="T985" s="5" t="s">
        <v>176</v>
      </c>
      <c r="U985" s="9"/>
      <c r="W985" s="86">
        <f t="shared" si="742"/>
        <v>126.4</v>
      </c>
      <c r="X985" s="87">
        <f t="shared" si="742"/>
        <v>38</v>
      </c>
      <c r="Y985" s="92">
        <f t="shared" si="743"/>
        <v>9</v>
      </c>
      <c r="Z985" s="90">
        <f t="shared" si="743"/>
        <v>0</v>
      </c>
      <c r="AA985" s="90">
        <f t="shared" si="749"/>
        <v>0</v>
      </c>
      <c r="AB985" s="90">
        <f t="shared" si="744"/>
        <v>0</v>
      </c>
      <c r="AC985" s="4" t="str">
        <f t="shared" si="744"/>
        <v/>
      </c>
      <c r="AD985" s="91">
        <f t="shared" si="744"/>
        <v>0</v>
      </c>
      <c r="AE985" s="79" t="str">
        <f t="shared" si="750"/>
        <v>계</v>
      </c>
      <c r="AF985" s="79" t="str">
        <f t="shared" si="751"/>
        <v>3/2</v>
      </c>
      <c r="AH985" s="20" t="str">
        <f t="shared" si="724"/>
        <v>판교동 판교원12단지힐스테이트</v>
      </c>
      <c r="AI985" s="87">
        <f t="shared" si="725"/>
        <v>38</v>
      </c>
      <c r="AJ985" s="79" t="str">
        <f t="shared" si="752"/>
        <v>A-</v>
      </c>
      <c r="AK985" s="79" t="s">
        <v>13</v>
      </c>
      <c r="AL985" s="79" t="s">
        <v>62</v>
      </c>
      <c r="AM985" s="79" t="s">
        <v>63</v>
      </c>
      <c r="AN985" s="79" t="str">
        <f t="shared" si="753"/>
        <v>C</v>
      </c>
      <c r="AO985" s="79" t="str">
        <f t="shared" si="754"/>
        <v/>
      </c>
      <c r="AP985" s="79" t="str">
        <f t="shared" si="755"/>
        <v/>
      </c>
      <c r="AQ985" s="79" t="str">
        <f t="shared" si="756"/>
        <v>O</v>
      </c>
      <c r="AR985" s="79" t="str">
        <f t="shared" si="757"/>
        <v>O</v>
      </c>
      <c r="AS985" s="79" t="s">
        <v>2</v>
      </c>
      <c r="AT985" s="79" t="str">
        <f t="shared" si="758"/>
        <v>X</v>
      </c>
      <c r="AU985" s="79" t="str">
        <f t="shared" si="759"/>
        <v>O</v>
      </c>
      <c r="AV985" s="79" t="str">
        <f t="shared" si="760"/>
        <v/>
      </c>
    </row>
    <row r="986" spans="1:48" s="37" customFormat="1" ht="12" x14ac:dyDescent="0.3">
      <c r="A986" s="74" t="s">
        <v>2352</v>
      </c>
      <c r="B986" s="75" t="s">
        <v>1896</v>
      </c>
      <c r="C986" s="85">
        <v>428</v>
      </c>
      <c r="D986" s="86">
        <v>144</v>
      </c>
      <c r="E986" s="87">
        <v>44</v>
      </c>
      <c r="F986" s="86">
        <v>115.9</v>
      </c>
      <c r="G986" s="17">
        <v>35</v>
      </c>
      <c r="H986" s="88">
        <v>109</v>
      </c>
      <c r="I986" s="89">
        <v>175000</v>
      </c>
      <c r="J986" s="89" t="s">
        <v>80</v>
      </c>
      <c r="K986" s="89">
        <v>99000</v>
      </c>
      <c r="L986" s="89" t="s">
        <v>59</v>
      </c>
      <c r="M986" s="90">
        <f t="shared" si="745"/>
        <v>76000</v>
      </c>
      <c r="N986" s="4">
        <f t="shared" si="746"/>
        <v>0.56571428571428573</v>
      </c>
      <c r="O986" s="91">
        <f t="shared" si="747"/>
        <v>3977.2727272727275</v>
      </c>
      <c r="P986" s="91">
        <f t="shared" si="748"/>
        <v>2250</v>
      </c>
      <c r="Q986" s="79">
        <v>4</v>
      </c>
      <c r="R986" s="79">
        <v>2</v>
      </c>
      <c r="S986" s="79" t="s">
        <v>72</v>
      </c>
      <c r="T986" s="5" t="s">
        <v>384</v>
      </c>
      <c r="U986" s="9"/>
      <c r="W986" s="86">
        <f t="shared" si="742"/>
        <v>144</v>
      </c>
      <c r="X986" s="87">
        <f t="shared" si="742"/>
        <v>44</v>
      </c>
      <c r="Y986" s="92">
        <f t="shared" si="743"/>
        <v>109</v>
      </c>
      <c r="Z986" s="90">
        <f t="shared" si="743"/>
        <v>175000</v>
      </c>
      <c r="AA986" s="90">
        <f t="shared" si="749"/>
        <v>99000</v>
      </c>
      <c r="AB986" s="90">
        <f t="shared" si="744"/>
        <v>76000</v>
      </c>
      <c r="AC986" s="4">
        <f t="shared" si="744"/>
        <v>0.56571428571428573</v>
      </c>
      <c r="AD986" s="91">
        <f t="shared" si="744"/>
        <v>3977.2727272727275</v>
      </c>
      <c r="AE986" s="79" t="str">
        <f t="shared" si="750"/>
        <v>계</v>
      </c>
      <c r="AF986" s="79" t="str">
        <f t="shared" si="751"/>
        <v>4/2</v>
      </c>
      <c r="AH986" s="20" t="str">
        <f t="shared" si="724"/>
        <v>판교동 판교원12단지힐스테이트</v>
      </c>
      <c r="AI986" s="87">
        <f t="shared" si="725"/>
        <v>44</v>
      </c>
      <c r="AJ986" s="79" t="str">
        <f t="shared" si="752"/>
        <v>A-</v>
      </c>
      <c r="AK986" s="79" t="s">
        <v>13</v>
      </c>
      <c r="AL986" s="79" t="s">
        <v>62</v>
      </c>
      <c r="AM986" s="79" t="s">
        <v>63</v>
      </c>
      <c r="AN986" s="79" t="str">
        <f t="shared" si="753"/>
        <v>C</v>
      </c>
      <c r="AO986" s="79" t="str">
        <f t="shared" si="754"/>
        <v>X</v>
      </c>
      <c r="AP986" s="79" t="str">
        <f t="shared" si="755"/>
        <v>X</v>
      </c>
      <c r="AQ986" s="79" t="str">
        <f t="shared" si="756"/>
        <v>X</v>
      </c>
      <c r="AR986" s="79" t="str">
        <f t="shared" si="757"/>
        <v>X</v>
      </c>
      <c r="AS986" s="79" t="s">
        <v>2</v>
      </c>
      <c r="AT986" s="79" t="str">
        <f t="shared" si="758"/>
        <v>X</v>
      </c>
      <c r="AU986" s="79" t="str">
        <f t="shared" si="759"/>
        <v>O</v>
      </c>
      <c r="AV986" s="79" t="str">
        <f t="shared" si="760"/>
        <v>X</v>
      </c>
    </row>
    <row r="987" spans="1:48" s="37" customFormat="1" ht="12" x14ac:dyDescent="0.3">
      <c r="A987" s="74" t="s">
        <v>2352</v>
      </c>
      <c r="B987" s="75" t="s">
        <v>2354</v>
      </c>
      <c r="C987" s="85">
        <v>428</v>
      </c>
      <c r="D987" s="86">
        <v>143.30000000000001</v>
      </c>
      <c r="E987" s="87">
        <v>43</v>
      </c>
      <c r="F987" s="86">
        <v>115.3</v>
      </c>
      <c r="G987" s="17">
        <v>35</v>
      </c>
      <c r="H987" s="88">
        <v>8</v>
      </c>
      <c r="I987" s="89">
        <v>175000</v>
      </c>
      <c r="J987" s="89" t="s">
        <v>65</v>
      </c>
      <c r="K987" s="89"/>
      <c r="L987" s="89"/>
      <c r="M987" s="90">
        <f t="shared" si="745"/>
        <v>175000</v>
      </c>
      <c r="N987" s="4">
        <f t="shared" si="746"/>
        <v>0</v>
      </c>
      <c r="O987" s="91">
        <f t="shared" si="747"/>
        <v>4069.7674418604652</v>
      </c>
      <c r="P987" s="91">
        <f t="shared" si="748"/>
        <v>0</v>
      </c>
      <c r="Q987" s="79">
        <v>4</v>
      </c>
      <c r="R987" s="79">
        <v>2</v>
      </c>
      <c r="S987" s="79" t="s">
        <v>72</v>
      </c>
      <c r="T987" s="5" t="s">
        <v>385</v>
      </c>
      <c r="U987" s="9"/>
      <c r="W987" s="86">
        <f t="shared" si="742"/>
        <v>143.30000000000001</v>
      </c>
      <c r="X987" s="87">
        <f t="shared" si="742"/>
        <v>43</v>
      </c>
      <c r="Y987" s="92">
        <f t="shared" si="743"/>
        <v>8</v>
      </c>
      <c r="Z987" s="90">
        <f t="shared" si="743"/>
        <v>175000</v>
      </c>
      <c r="AA987" s="90">
        <f t="shared" si="749"/>
        <v>0</v>
      </c>
      <c r="AB987" s="90">
        <f t="shared" si="744"/>
        <v>175000</v>
      </c>
      <c r="AC987" s="4">
        <f t="shared" si="744"/>
        <v>0</v>
      </c>
      <c r="AD987" s="91">
        <f t="shared" si="744"/>
        <v>4069.7674418604652</v>
      </c>
      <c r="AE987" s="79" t="str">
        <f t="shared" si="750"/>
        <v>계</v>
      </c>
      <c r="AF987" s="79" t="str">
        <f t="shared" si="751"/>
        <v>4/2</v>
      </c>
      <c r="AH987" s="20" t="str">
        <f t="shared" si="724"/>
        <v>판교동 판교원12단지힐스테이트</v>
      </c>
      <c r="AI987" s="87">
        <f t="shared" si="725"/>
        <v>43</v>
      </c>
      <c r="AJ987" s="79" t="str">
        <f t="shared" si="752"/>
        <v>A-</v>
      </c>
      <c r="AK987" s="79" t="s">
        <v>13</v>
      </c>
      <c r="AL987" s="79" t="s">
        <v>62</v>
      </c>
      <c r="AM987" s="79" t="s">
        <v>63</v>
      </c>
      <c r="AN987" s="79" t="str">
        <f t="shared" si="753"/>
        <v>C</v>
      </c>
      <c r="AO987" s="79" t="str">
        <f t="shared" si="754"/>
        <v>X</v>
      </c>
      <c r="AP987" s="79" t="str">
        <f t="shared" si="755"/>
        <v>X</v>
      </c>
      <c r="AQ987" s="79" t="str">
        <f t="shared" si="756"/>
        <v>X</v>
      </c>
      <c r="AR987" s="79" t="str">
        <f t="shared" si="757"/>
        <v>X</v>
      </c>
      <c r="AS987" s="79" t="s">
        <v>2</v>
      </c>
      <c r="AT987" s="79" t="str">
        <f t="shared" si="758"/>
        <v>X</v>
      </c>
      <c r="AU987" s="79" t="str">
        <f t="shared" si="759"/>
        <v>O</v>
      </c>
      <c r="AV987" s="79" t="str">
        <f t="shared" si="760"/>
        <v>X</v>
      </c>
    </row>
    <row r="988" spans="1:48" s="37" customFormat="1" ht="12" x14ac:dyDescent="0.3">
      <c r="A988" s="74" t="s">
        <v>1895</v>
      </c>
      <c r="B988" s="75" t="s">
        <v>1896</v>
      </c>
      <c r="C988" s="85">
        <v>428</v>
      </c>
      <c r="D988" s="86">
        <v>147.4</v>
      </c>
      <c r="E988" s="87">
        <v>45</v>
      </c>
      <c r="F988" s="86">
        <v>118.6</v>
      </c>
      <c r="G988" s="17">
        <v>36</v>
      </c>
      <c r="H988" s="88">
        <v>111</v>
      </c>
      <c r="I988" s="89">
        <v>165000</v>
      </c>
      <c r="J988" s="89" t="s">
        <v>84</v>
      </c>
      <c r="K988" s="89">
        <v>93000</v>
      </c>
      <c r="L988" s="89" t="s">
        <v>84</v>
      </c>
      <c r="M988" s="90">
        <f t="shared" si="745"/>
        <v>72000</v>
      </c>
      <c r="N988" s="4">
        <f t="shared" si="746"/>
        <v>0.5636363636363636</v>
      </c>
      <c r="O988" s="91">
        <f t="shared" si="747"/>
        <v>3666.6666666666665</v>
      </c>
      <c r="P988" s="91">
        <f t="shared" si="748"/>
        <v>2066.6666666666665</v>
      </c>
      <c r="Q988" s="79">
        <v>4</v>
      </c>
      <c r="R988" s="79">
        <v>2</v>
      </c>
      <c r="S988" s="79" t="s">
        <v>72</v>
      </c>
      <c r="T988" s="5" t="s">
        <v>386</v>
      </c>
      <c r="U988" s="9"/>
      <c r="W988" s="86">
        <f t="shared" si="742"/>
        <v>147.4</v>
      </c>
      <c r="X988" s="87">
        <f t="shared" si="742"/>
        <v>45</v>
      </c>
      <c r="Y988" s="92">
        <f t="shared" si="743"/>
        <v>111</v>
      </c>
      <c r="Z988" s="90">
        <f t="shared" si="743"/>
        <v>165000</v>
      </c>
      <c r="AA988" s="90">
        <f t="shared" si="749"/>
        <v>93000</v>
      </c>
      <c r="AB988" s="90">
        <f t="shared" si="744"/>
        <v>72000</v>
      </c>
      <c r="AC988" s="4">
        <f t="shared" si="744"/>
        <v>0.5636363636363636</v>
      </c>
      <c r="AD988" s="91">
        <f t="shared" si="744"/>
        <v>3666.6666666666665</v>
      </c>
      <c r="AE988" s="79" t="str">
        <f t="shared" si="750"/>
        <v>계</v>
      </c>
      <c r="AF988" s="79" t="str">
        <f t="shared" si="751"/>
        <v>4/2</v>
      </c>
      <c r="AH988" s="20" t="str">
        <f t="shared" si="724"/>
        <v>판교동 판교원12단지힐스테이트</v>
      </c>
      <c r="AI988" s="87">
        <f t="shared" si="725"/>
        <v>45</v>
      </c>
      <c r="AJ988" s="79" t="str">
        <f t="shared" si="752"/>
        <v>A-</v>
      </c>
      <c r="AK988" s="79" t="s">
        <v>13</v>
      </c>
      <c r="AL988" s="79" t="s">
        <v>62</v>
      </c>
      <c r="AM988" s="79" t="s">
        <v>63</v>
      </c>
      <c r="AN988" s="79" t="str">
        <f t="shared" si="753"/>
        <v>C</v>
      </c>
      <c r="AO988" s="79" t="str">
        <f t="shared" si="754"/>
        <v>X</v>
      </c>
      <c r="AP988" s="79" t="str">
        <f t="shared" si="755"/>
        <v>X</v>
      </c>
      <c r="AQ988" s="79" t="str">
        <f t="shared" si="756"/>
        <v>X</v>
      </c>
      <c r="AR988" s="79" t="str">
        <f t="shared" si="757"/>
        <v>X</v>
      </c>
      <c r="AS988" s="79" t="s">
        <v>2</v>
      </c>
      <c r="AT988" s="79" t="str">
        <f t="shared" si="758"/>
        <v>X</v>
      </c>
      <c r="AU988" s="79" t="str">
        <f t="shared" si="759"/>
        <v>O</v>
      </c>
      <c r="AV988" s="79" t="str">
        <f t="shared" si="760"/>
        <v>X</v>
      </c>
    </row>
    <row r="989" spans="1:48" s="37" customFormat="1" ht="12" x14ac:dyDescent="0.3">
      <c r="A989" s="74" t="s">
        <v>1895</v>
      </c>
      <c r="B989" s="75" t="s">
        <v>1896</v>
      </c>
      <c r="C989" s="85">
        <v>428</v>
      </c>
      <c r="D989" s="86">
        <v>186.9</v>
      </c>
      <c r="E989" s="87">
        <v>57</v>
      </c>
      <c r="F989" s="86">
        <v>150.4</v>
      </c>
      <c r="G989" s="17">
        <v>45</v>
      </c>
      <c r="H989" s="88">
        <v>2</v>
      </c>
      <c r="I989" s="89"/>
      <c r="J989" s="89"/>
      <c r="K989" s="89"/>
      <c r="L989" s="89"/>
      <c r="M989" s="90">
        <f t="shared" si="745"/>
        <v>0</v>
      </c>
      <c r="N989" s="4" t="str">
        <f t="shared" si="746"/>
        <v/>
      </c>
      <c r="O989" s="91">
        <f t="shared" si="747"/>
        <v>0</v>
      </c>
      <c r="P989" s="91">
        <f t="shared" si="748"/>
        <v>0</v>
      </c>
      <c r="Q989" s="79">
        <v>5</v>
      </c>
      <c r="R989" s="79">
        <v>2</v>
      </c>
      <c r="S989" s="79" t="s">
        <v>72</v>
      </c>
      <c r="T989" s="5" t="s">
        <v>387</v>
      </c>
      <c r="U989" s="9"/>
      <c r="W989" s="86">
        <f t="shared" si="742"/>
        <v>186.9</v>
      </c>
      <c r="X989" s="87">
        <f t="shared" si="742"/>
        <v>57</v>
      </c>
      <c r="Y989" s="92">
        <f t="shared" si="743"/>
        <v>2</v>
      </c>
      <c r="Z989" s="90">
        <f t="shared" si="743"/>
        <v>0</v>
      </c>
      <c r="AA989" s="90">
        <f t="shared" si="749"/>
        <v>0</v>
      </c>
      <c r="AB989" s="90">
        <f t="shared" si="744"/>
        <v>0</v>
      </c>
      <c r="AC989" s="4" t="str">
        <f t="shared" si="744"/>
        <v/>
      </c>
      <c r="AD989" s="91">
        <f t="shared" si="744"/>
        <v>0</v>
      </c>
      <c r="AE989" s="79" t="str">
        <f t="shared" si="750"/>
        <v>계</v>
      </c>
      <c r="AF989" s="79" t="str">
        <f t="shared" si="751"/>
        <v>5/2</v>
      </c>
      <c r="AH989" s="20" t="str">
        <f t="shared" si="724"/>
        <v>판교동 판교원12단지힐스테이트</v>
      </c>
      <c r="AI989" s="87">
        <f t="shared" si="725"/>
        <v>57</v>
      </c>
      <c r="AJ989" s="79" t="str">
        <f t="shared" si="752"/>
        <v>A-</v>
      </c>
      <c r="AK989" s="79" t="s">
        <v>13</v>
      </c>
      <c r="AL989" s="79" t="s">
        <v>62</v>
      </c>
      <c r="AM989" s="79" t="s">
        <v>63</v>
      </c>
      <c r="AN989" s="79" t="str">
        <f t="shared" si="753"/>
        <v>C</v>
      </c>
      <c r="AO989" s="79" t="str">
        <f t="shared" si="754"/>
        <v/>
      </c>
      <c r="AP989" s="79" t="str">
        <f t="shared" si="755"/>
        <v/>
      </c>
      <c r="AQ989" s="79" t="str">
        <f t="shared" si="756"/>
        <v>O</v>
      </c>
      <c r="AR989" s="79" t="str">
        <f t="shared" si="757"/>
        <v>O</v>
      </c>
      <c r="AS989" s="79" t="s">
        <v>2</v>
      </c>
      <c r="AT989" s="79" t="str">
        <f t="shared" si="758"/>
        <v>X</v>
      </c>
      <c r="AU989" s="79" t="str">
        <f t="shared" si="759"/>
        <v>O</v>
      </c>
      <c r="AV989" s="79" t="str">
        <f t="shared" si="760"/>
        <v/>
      </c>
    </row>
    <row r="990" spans="1:48" s="37" customFormat="1" ht="12" x14ac:dyDescent="0.3">
      <c r="A990" s="74" t="s">
        <v>2355</v>
      </c>
      <c r="B990" s="75" t="s">
        <v>1896</v>
      </c>
      <c r="C990" s="85">
        <v>428</v>
      </c>
      <c r="D990" s="86">
        <v>187.5</v>
      </c>
      <c r="E990" s="87">
        <v>57</v>
      </c>
      <c r="F990" s="86">
        <v>150.9</v>
      </c>
      <c r="G990" s="17">
        <v>46</v>
      </c>
      <c r="H990" s="88">
        <v>3</v>
      </c>
      <c r="I990" s="89"/>
      <c r="J990" s="89"/>
      <c r="K990" s="89"/>
      <c r="L990" s="89"/>
      <c r="M990" s="90">
        <f t="shared" si="745"/>
        <v>0</v>
      </c>
      <c r="N990" s="4" t="str">
        <f t="shared" si="746"/>
        <v/>
      </c>
      <c r="O990" s="91">
        <f t="shared" si="747"/>
        <v>0</v>
      </c>
      <c r="P990" s="91">
        <f t="shared" si="748"/>
        <v>0</v>
      </c>
      <c r="Q990" s="79">
        <v>5</v>
      </c>
      <c r="R990" s="79">
        <v>2</v>
      </c>
      <c r="S990" s="79" t="s">
        <v>72</v>
      </c>
      <c r="T990" s="5" t="s">
        <v>388</v>
      </c>
      <c r="U990" s="9"/>
      <c r="W990" s="86">
        <f t="shared" ref="W990:X1005" si="761">D990</f>
        <v>187.5</v>
      </c>
      <c r="X990" s="87">
        <f t="shared" si="761"/>
        <v>57</v>
      </c>
      <c r="Y990" s="92">
        <f t="shared" ref="Y990:Z1005" si="762">H990</f>
        <v>3</v>
      </c>
      <c r="Z990" s="90">
        <f t="shared" si="762"/>
        <v>0</v>
      </c>
      <c r="AA990" s="90">
        <f t="shared" si="749"/>
        <v>0</v>
      </c>
      <c r="AB990" s="90">
        <f t="shared" si="744"/>
        <v>0</v>
      </c>
      <c r="AC990" s="4" t="str">
        <f t="shared" si="744"/>
        <v/>
      </c>
      <c r="AD990" s="91">
        <f t="shared" si="744"/>
        <v>0</v>
      </c>
      <c r="AE990" s="79" t="str">
        <f t="shared" si="750"/>
        <v>계</v>
      </c>
      <c r="AF990" s="79" t="str">
        <f t="shared" si="751"/>
        <v>5/2</v>
      </c>
      <c r="AH990" s="20" t="str">
        <f t="shared" si="724"/>
        <v>판교동 판교원12단지힐스테이트</v>
      </c>
      <c r="AI990" s="87">
        <f t="shared" si="725"/>
        <v>57</v>
      </c>
      <c r="AJ990" s="79" t="str">
        <f t="shared" si="752"/>
        <v>A-</v>
      </c>
      <c r="AK990" s="79" t="s">
        <v>13</v>
      </c>
      <c r="AL990" s="79" t="s">
        <v>62</v>
      </c>
      <c r="AM990" s="79" t="s">
        <v>63</v>
      </c>
      <c r="AN990" s="79" t="str">
        <f t="shared" si="753"/>
        <v>C</v>
      </c>
      <c r="AO990" s="79" t="str">
        <f t="shared" si="754"/>
        <v/>
      </c>
      <c r="AP990" s="79" t="str">
        <f t="shared" si="755"/>
        <v/>
      </c>
      <c r="AQ990" s="79" t="str">
        <f t="shared" si="756"/>
        <v>O</v>
      </c>
      <c r="AR990" s="79" t="str">
        <f t="shared" si="757"/>
        <v>O</v>
      </c>
      <c r="AS990" s="79" t="s">
        <v>2</v>
      </c>
      <c r="AT990" s="79" t="str">
        <f t="shared" si="758"/>
        <v>X</v>
      </c>
      <c r="AU990" s="79" t="str">
        <f t="shared" si="759"/>
        <v>O</v>
      </c>
      <c r="AV990" s="79" t="str">
        <f t="shared" si="760"/>
        <v/>
      </c>
    </row>
    <row r="991" spans="1:48" s="37" customFormat="1" ht="12" x14ac:dyDescent="0.3">
      <c r="A991" s="74" t="s">
        <v>1895</v>
      </c>
      <c r="B991" s="75" t="s">
        <v>1896</v>
      </c>
      <c r="C991" s="85">
        <v>428</v>
      </c>
      <c r="D991" s="86">
        <v>187.2</v>
      </c>
      <c r="E991" s="87">
        <v>57</v>
      </c>
      <c r="F991" s="86">
        <v>150.6</v>
      </c>
      <c r="G991" s="17">
        <v>46</v>
      </c>
      <c r="H991" s="88">
        <v>1</v>
      </c>
      <c r="I991" s="89"/>
      <c r="J991" s="89"/>
      <c r="K991" s="89"/>
      <c r="L991" s="89"/>
      <c r="M991" s="90">
        <f t="shared" si="745"/>
        <v>0</v>
      </c>
      <c r="N991" s="4" t="str">
        <f t="shared" si="746"/>
        <v/>
      </c>
      <c r="O991" s="91">
        <f t="shared" si="747"/>
        <v>0</v>
      </c>
      <c r="P991" s="91">
        <f t="shared" si="748"/>
        <v>0</v>
      </c>
      <c r="Q991" s="79">
        <v>5</v>
      </c>
      <c r="R991" s="79">
        <v>2</v>
      </c>
      <c r="S991" s="79" t="s">
        <v>72</v>
      </c>
      <c r="T991" s="5" t="s">
        <v>389</v>
      </c>
      <c r="U991" s="9"/>
      <c r="W991" s="86">
        <f t="shared" si="761"/>
        <v>187.2</v>
      </c>
      <c r="X991" s="87">
        <f t="shared" si="761"/>
        <v>57</v>
      </c>
      <c r="Y991" s="92">
        <f t="shared" si="762"/>
        <v>1</v>
      </c>
      <c r="Z991" s="90">
        <f t="shared" si="762"/>
        <v>0</v>
      </c>
      <c r="AA991" s="90">
        <f t="shared" si="749"/>
        <v>0</v>
      </c>
      <c r="AB991" s="90">
        <f t="shared" si="744"/>
        <v>0</v>
      </c>
      <c r="AC991" s="4" t="str">
        <f t="shared" si="744"/>
        <v/>
      </c>
      <c r="AD991" s="91">
        <f t="shared" si="744"/>
        <v>0</v>
      </c>
      <c r="AE991" s="79" t="str">
        <f t="shared" si="750"/>
        <v>계</v>
      </c>
      <c r="AF991" s="79" t="str">
        <f t="shared" si="751"/>
        <v>5/2</v>
      </c>
      <c r="AH991" s="20" t="str">
        <f t="shared" si="724"/>
        <v>판교동 판교원12단지힐스테이트</v>
      </c>
      <c r="AI991" s="87">
        <f t="shared" si="725"/>
        <v>57</v>
      </c>
      <c r="AJ991" s="79" t="str">
        <f t="shared" si="752"/>
        <v>A-</v>
      </c>
      <c r="AK991" s="79" t="s">
        <v>13</v>
      </c>
      <c r="AL991" s="79" t="s">
        <v>62</v>
      </c>
      <c r="AM991" s="79" t="s">
        <v>63</v>
      </c>
      <c r="AN991" s="79" t="str">
        <f t="shared" si="753"/>
        <v>C</v>
      </c>
      <c r="AO991" s="79" t="str">
        <f t="shared" si="754"/>
        <v/>
      </c>
      <c r="AP991" s="79" t="str">
        <f t="shared" si="755"/>
        <v/>
      </c>
      <c r="AQ991" s="79" t="str">
        <f t="shared" si="756"/>
        <v>O</v>
      </c>
      <c r="AR991" s="79" t="str">
        <f t="shared" si="757"/>
        <v>O</v>
      </c>
      <c r="AS991" s="79" t="s">
        <v>2</v>
      </c>
      <c r="AT991" s="79" t="str">
        <f t="shared" si="758"/>
        <v>X</v>
      </c>
      <c r="AU991" s="79" t="str">
        <f t="shared" si="759"/>
        <v>O</v>
      </c>
      <c r="AV991" s="79" t="str">
        <f t="shared" si="760"/>
        <v/>
      </c>
    </row>
    <row r="992" spans="1:48" s="37" customFormat="1" ht="12" x14ac:dyDescent="0.3">
      <c r="A992" s="74" t="s">
        <v>2352</v>
      </c>
      <c r="B992" s="75" t="s">
        <v>2354</v>
      </c>
      <c r="C992" s="85">
        <v>428</v>
      </c>
      <c r="D992" s="86">
        <v>224.5</v>
      </c>
      <c r="E992" s="87">
        <v>68</v>
      </c>
      <c r="F992" s="86">
        <v>180.6</v>
      </c>
      <c r="G992" s="17">
        <v>55</v>
      </c>
      <c r="H992" s="88">
        <v>2</v>
      </c>
      <c r="I992" s="89"/>
      <c r="J992" s="89"/>
      <c r="K992" s="89"/>
      <c r="L992" s="89"/>
      <c r="M992" s="90">
        <f t="shared" si="745"/>
        <v>0</v>
      </c>
      <c r="N992" s="4" t="str">
        <f t="shared" si="746"/>
        <v/>
      </c>
      <c r="O992" s="91">
        <f t="shared" si="747"/>
        <v>0</v>
      </c>
      <c r="P992" s="91">
        <f t="shared" si="748"/>
        <v>0</v>
      </c>
      <c r="Q992" s="79">
        <v>5</v>
      </c>
      <c r="R992" s="79">
        <v>3</v>
      </c>
      <c r="S992" s="79" t="s">
        <v>72</v>
      </c>
      <c r="T992" s="5" t="s">
        <v>390</v>
      </c>
      <c r="U992" s="9"/>
      <c r="W992" s="86">
        <f t="shared" si="761"/>
        <v>224.5</v>
      </c>
      <c r="X992" s="87">
        <f t="shared" si="761"/>
        <v>68</v>
      </c>
      <c r="Y992" s="92">
        <f t="shared" si="762"/>
        <v>2</v>
      </c>
      <c r="Z992" s="90">
        <f t="shared" si="762"/>
        <v>0</v>
      </c>
      <c r="AA992" s="90">
        <f t="shared" si="749"/>
        <v>0</v>
      </c>
      <c r="AB992" s="90">
        <f t="shared" si="744"/>
        <v>0</v>
      </c>
      <c r="AC992" s="4" t="str">
        <f t="shared" si="744"/>
        <v/>
      </c>
      <c r="AD992" s="91">
        <f t="shared" si="744"/>
        <v>0</v>
      </c>
      <c r="AE992" s="79" t="str">
        <f t="shared" si="750"/>
        <v>계</v>
      </c>
      <c r="AF992" s="79" t="str">
        <f t="shared" si="751"/>
        <v>5/3</v>
      </c>
      <c r="AH992" s="20" t="str">
        <f t="shared" si="724"/>
        <v>판교동 판교원12단지힐스테이트</v>
      </c>
      <c r="AI992" s="87">
        <f t="shared" si="725"/>
        <v>68</v>
      </c>
      <c r="AJ992" s="79" t="str">
        <f t="shared" si="752"/>
        <v>A-</v>
      </c>
      <c r="AK992" s="79" t="s">
        <v>13</v>
      </c>
      <c r="AL992" s="79" t="s">
        <v>62</v>
      </c>
      <c r="AM992" s="79" t="s">
        <v>63</v>
      </c>
      <c r="AN992" s="79" t="str">
        <f t="shared" si="753"/>
        <v>C</v>
      </c>
      <c r="AO992" s="79" t="str">
        <f t="shared" si="754"/>
        <v/>
      </c>
      <c r="AP992" s="79" t="str">
        <f t="shared" si="755"/>
        <v/>
      </c>
      <c r="AQ992" s="79" t="str">
        <f t="shared" si="756"/>
        <v>O</v>
      </c>
      <c r="AR992" s="79" t="str">
        <f t="shared" si="757"/>
        <v>O</v>
      </c>
      <c r="AS992" s="79" t="s">
        <v>2</v>
      </c>
      <c r="AT992" s="79" t="str">
        <f t="shared" si="758"/>
        <v>X</v>
      </c>
      <c r="AU992" s="79" t="str">
        <f t="shared" si="759"/>
        <v>O</v>
      </c>
      <c r="AV992" s="79" t="str">
        <f t="shared" si="760"/>
        <v/>
      </c>
    </row>
    <row r="993" spans="1:48" s="37" customFormat="1" ht="12" x14ac:dyDescent="0.3">
      <c r="A993" s="74" t="s">
        <v>2356</v>
      </c>
      <c r="B993" s="75" t="s">
        <v>2357</v>
      </c>
      <c r="C993" s="85">
        <v>428</v>
      </c>
      <c r="D993" s="86">
        <v>224.6</v>
      </c>
      <c r="E993" s="87">
        <v>68</v>
      </c>
      <c r="F993" s="86">
        <v>180.8</v>
      </c>
      <c r="G993" s="17">
        <v>55</v>
      </c>
      <c r="H993" s="88">
        <v>2</v>
      </c>
      <c r="I993" s="89"/>
      <c r="J993" s="89"/>
      <c r="K993" s="89"/>
      <c r="L993" s="89"/>
      <c r="M993" s="90">
        <f t="shared" si="745"/>
        <v>0</v>
      </c>
      <c r="N993" s="4" t="str">
        <f t="shared" si="746"/>
        <v/>
      </c>
      <c r="O993" s="91">
        <f t="shared" si="747"/>
        <v>0</v>
      </c>
      <c r="P993" s="91">
        <f t="shared" si="748"/>
        <v>0</v>
      </c>
      <c r="Q993" s="79">
        <v>5</v>
      </c>
      <c r="R993" s="79">
        <v>3</v>
      </c>
      <c r="S993" s="79" t="s">
        <v>72</v>
      </c>
      <c r="T993" s="5" t="s">
        <v>391</v>
      </c>
      <c r="U993" s="9"/>
      <c r="W993" s="86">
        <f t="shared" si="761"/>
        <v>224.6</v>
      </c>
      <c r="X993" s="87">
        <f t="shared" si="761"/>
        <v>68</v>
      </c>
      <c r="Y993" s="92">
        <f t="shared" si="762"/>
        <v>2</v>
      </c>
      <c r="Z993" s="90">
        <f t="shared" si="762"/>
        <v>0</v>
      </c>
      <c r="AA993" s="90">
        <f t="shared" si="749"/>
        <v>0</v>
      </c>
      <c r="AB993" s="90">
        <f t="shared" si="744"/>
        <v>0</v>
      </c>
      <c r="AC993" s="4" t="str">
        <f t="shared" si="744"/>
        <v/>
      </c>
      <c r="AD993" s="91">
        <f t="shared" si="744"/>
        <v>0</v>
      </c>
      <c r="AE993" s="79" t="str">
        <f t="shared" si="750"/>
        <v>계</v>
      </c>
      <c r="AF993" s="79" t="str">
        <f t="shared" si="751"/>
        <v>5/3</v>
      </c>
      <c r="AH993" s="20" t="str">
        <f t="shared" si="724"/>
        <v>판교동 판교원12단지힐스테이트</v>
      </c>
      <c r="AI993" s="87">
        <f t="shared" si="725"/>
        <v>68</v>
      </c>
      <c r="AJ993" s="79" t="str">
        <f t="shared" si="752"/>
        <v>A-</v>
      </c>
      <c r="AK993" s="79" t="s">
        <v>13</v>
      </c>
      <c r="AL993" s="79" t="s">
        <v>62</v>
      </c>
      <c r="AM993" s="79" t="s">
        <v>63</v>
      </c>
      <c r="AN993" s="79" t="str">
        <f t="shared" si="753"/>
        <v>C</v>
      </c>
      <c r="AO993" s="79" t="str">
        <f t="shared" si="754"/>
        <v/>
      </c>
      <c r="AP993" s="79" t="str">
        <f t="shared" si="755"/>
        <v/>
      </c>
      <c r="AQ993" s="79" t="str">
        <f t="shared" si="756"/>
        <v>O</v>
      </c>
      <c r="AR993" s="79" t="str">
        <f t="shared" si="757"/>
        <v>O</v>
      </c>
      <c r="AS993" s="79" t="s">
        <v>2</v>
      </c>
      <c r="AT993" s="79" t="str">
        <f t="shared" si="758"/>
        <v>X</v>
      </c>
      <c r="AU993" s="79" t="str">
        <f t="shared" si="759"/>
        <v>O</v>
      </c>
      <c r="AV993" s="79" t="str">
        <f t="shared" si="760"/>
        <v/>
      </c>
    </row>
    <row r="994" spans="1:48" s="37" customFormat="1" ht="12" x14ac:dyDescent="0.3">
      <c r="A994" s="74" t="s">
        <v>2358</v>
      </c>
      <c r="B994" s="75" t="s">
        <v>1764</v>
      </c>
      <c r="C994" s="85">
        <v>567</v>
      </c>
      <c r="D994" s="86">
        <v>107.3</v>
      </c>
      <c r="E994" s="87">
        <v>32</v>
      </c>
      <c r="F994" s="86">
        <v>84.5</v>
      </c>
      <c r="G994" s="17">
        <v>26</v>
      </c>
      <c r="H994" s="88">
        <v>140</v>
      </c>
      <c r="I994" s="89"/>
      <c r="J994" s="89"/>
      <c r="K994" s="89"/>
      <c r="L994" s="89"/>
      <c r="M994" s="90">
        <f t="shared" si="745"/>
        <v>0</v>
      </c>
      <c r="N994" s="4" t="str">
        <f t="shared" si="746"/>
        <v/>
      </c>
      <c r="O994" s="91">
        <f t="shared" si="747"/>
        <v>0</v>
      </c>
      <c r="P994" s="91">
        <f t="shared" si="748"/>
        <v>0</v>
      </c>
      <c r="Q994" s="79">
        <v>3</v>
      </c>
      <c r="R994" s="79">
        <v>2</v>
      </c>
      <c r="S994" s="79" t="s">
        <v>72</v>
      </c>
      <c r="T994" s="5" t="s">
        <v>101</v>
      </c>
      <c r="U994" s="9"/>
      <c r="W994" s="86">
        <f t="shared" si="761"/>
        <v>107.3</v>
      </c>
      <c r="X994" s="87">
        <f t="shared" si="761"/>
        <v>32</v>
      </c>
      <c r="Y994" s="92">
        <f t="shared" si="762"/>
        <v>140</v>
      </c>
      <c r="Z994" s="90">
        <f t="shared" si="762"/>
        <v>0</v>
      </c>
      <c r="AA994" s="90">
        <f t="shared" si="749"/>
        <v>0</v>
      </c>
      <c r="AB994" s="90">
        <f t="shared" ref="AB994:AD1009" si="763">M994</f>
        <v>0</v>
      </c>
      <c r="AC994" s="4" t="str">
        <f t="shared" si="763"/>
        <v/>
      </c>
      <c r="AD994" s="91">
        <f t="shared" si="763"/>
        <v>0</v>
      </c>
      <c r="AE994" s="79" t="str">
        <f t="shared" si="750"/>
        <v>계</v>
      </c>
      <c r="AF994" s="79" t="str">
        <f t="shared" si="751"/>
        <v>3/2</v>
      </c>
      <c r="AH994" s="20" t="str">
        <f t="shared" si="724"/>
        <v>판교동 판교원5단지푸르지오</v>
      </c>
      <c r="AI994" s="87">
        <f t="shared" si="725"/>
        <v>32</v>
      </c>
      <c r="AJ994" s="79" t="str">
        <f t="shared" si="752"/>
        <v>A-</v>
      </c>
      <c r="AK994" s="79" t="s">
        <v>13</v>
      </c>
      <c r="AL994" s="79" t="s">
        <v>62</v>
      </c>
      <c r="AM994" s="79" t="s">
        <v>63</v>
      </c>
      <c r="AN994" s="79" t="str">
        <f t="shared" si="753"/>
        <v>C</v>
      </c>
      <c r="AO994" s="79" t="str">
        <f t="shared" si="754"/>
        <v/>
      </c>
      <c r="AP994" s="79" t="str">
        <f t="shared" si="755"/>
        <v/>
      </c>
      <c r="AQ994" s="79" t="str">
        <f t="shared" si="756"/>
        <v>O</v>
      </c>
      <c r="AR994" s="79" t="str">
        <f t="shared" si="757"/>
        <v>O</v>
      </c>
      <c r="AS994" s="79" t="s">
        <v>2</v>
      </c>
      <c r="AT994" s="79" t="str">
        <f t="shared" si="758"/>
        <v>O</v>
      </c>
      <c r="AU994" s="79" t="str">
        <f t="shared" si="759"/>
        <v>O</v>
      </c>
      <c r="AV994" s="79" t="str">
        <f t="shared" si="760"/>
        <v/>
      </c>
    </row>
    <row r="995" spans="1:48" s="37" customFormat="1" ht="12" x14ac:dyDescent="0.3">
      <c r="A995" s="74" t="s">
        <v>2359</v>
      </c>
      <c r="B995" s="75" t="s">
        <v>2360</v>
      </c>
      <c r="C995" s="85">
        <v>567</v>
      </c>
      <c r="D995" s="86">
        <v>107.3</v>
      </c>
      <c r="E995" s="87">
        <v>32</v>
      </c>
      <c r="F995" s="86">
        <v>84.6</v>
      </c>
      <c r="G995" s="17">
        <v>26</v>
      </c>
      <c r="H995" s="88">
        <v>50</v>
      </c>
      <c r="I995" s="89">
        <v>170000</v>
      </c>
      <c r="J995" s="89" t="s">
        <v>84</v>
      </c>
      <c r="K995" s="89">
        <v>90000</v>
      </c>
      <c r="L995" s="89" t="s">
        <v>74</v>
      </c>
      <c r="M995" s="90">
        <f t="shared" si="745"/>
        <v>80000</v>
      </c>
      <c r="N995" s="4">
        <f t="shared" si="746"/>
        <v>0.52941176470588236</v>
      </c>
      <c r="O995" s="91">
        <f t="shared" si="747"/>
        <v>5312.5</v>
      </c>
      <c r="P995" s="91">
        <f t="shared" si="748"/>
        <v>2812.5</v>
      </c>
      <c r="Q995" s="79">
        <v>3</v>
      </c>
      <c r="R995" s="79">
        <v>2</v>
      </c>
      <c r="S995" s="79" t="s">
        <v>72</v>
      </c>
      <c r="T995" s="5" t="s">
        <v>281</v>
      </c>
      <c r="U995" s="9"/>
      <c r="W995" s="86">
        <f t="shared" si="761"/>
        <v>107.3</v>
      </c>
      <c r="X995" s="87">
        <f t="shared" si="761"/>
        <v>32</v>
      </c>
      <c r="Y995" s="92">
        <f t="shared" si="762"/>
        <v>50</v>
      </c>
      <c r="Z995" s="90">
        <f t="shared" si="762"/>
        <v>170000</v>
      </c>
      <c r="AA995" s="90">
        <f t="shared" si="749"/>
        <v>90000</v>
      </c>
      <c r="AB995" s="90">
        <f t="shared" si="763"/>
        <v>80000</v>
      </c>
      <c r="AC995" s="4">
        <f t="shared" si="763"/>
        <v>0.52941176470588236</v>
      </c>
      <c r="AD995" s="91">
        <f t="shared" si="763"/>
        <v>5312.5</v>
      </c>
      <c r="AE995" s="79" t="str">
        <f t="shared" si="750"/>
        <v>계</v>
      </c>
      <c r="AF995" s="79" t="str">
        <f t="shared" si="751"/>
        <v>3/2</v>
      </c>
      <c r="AH995" s="20" t="str">
        <f t="shared" si="724"/>
        <v>판교동 판교원5단지푸르지오</v>
      </c>
      <c r="AI995" s="87">
        <f t="shared" si="725"/>
        <v>32</v>
      </c>
      <c r="AJ995" s="79" t="str">
        <f t="shared" si="752"/>
        <v>A-</v>
      </c>
      <c r="AK995" s="79" t="s">
        <v>13</v>
      </c>
      <c r="AL995" s="79" t="s">
        <v>62</v>
      </c>
      <c r="AM995" s="79" t="s">
        <v>63</v>
      </c>
      <c r="AN995" s="79" t="str">
        <f t="shared" si="753"/>
        <v>C</v>
      </c>
      <c r="AO995" s="79" t="str">
        <f t="shared" si="754"/>
        <v>X</v>
      </c>
      <c r="AP995" s="79" t="str">
        <f t="shared" si="755"/>
        <v>X</v>
      </c>
      <c r="AQ995" s="79" t="str">
        <f t="shared" si="756"/>
        <v>X</v>
      </c>
      <c r="AR995" s="79" t="str">
        <f t="shared" si="757"/>
        <v>X</v>
      </c>
      <c r="AS995" s="79" t="s">
        <v>2</v>
      </c>
      <c r="AT995" s="79" t="str">
        <f t="shared" si="758"/>
        <v>O</v>
      </c>
      <c r="AU995" s="79" t="str">
        <f t="shared" si="759"/>
        <v>O</v>
      </c>
      <c r="AV995" s="79" t="str">
        <f t="shared" si="760"/>
        <v>X</v>
      </c>
    </row>
    <row r="996" spans="1:48" s="37" customFormat="1" ht="12" x14ac:dyDescent="0.3">
      <c r="A996" s="74" t="s">
        <v>2358</v>
      </c>
      <c r="B996" s="75" t="s">
        <v>2360</v>
      </c>
      <c r="C996" s="85">
        <v>567</v>
      </c>
      <c r="D996" s="86">
        <v>107.5</v>
      </c>
      <c r="E996" s="87">
        <v>33</v>
      </c>
      <c r="F996" s="86">
        <v>84.7</v>
      </c>
      <c r="G996" s="17">
        <v>26</v>
      </c>
      <c r="H996" s="88">
        <v>48</v>
      </c>
      <c r="I996" s="89"/>
      <c r="J996" s="89"/>
      <c r="K996" s="89">
        <v>92000</v>
      </c>
      <c r="L996" s="89" t="s">
        <v>74</v>
      </c>
      <c r="M996" s="90">
        <f t="shared" si="745"/>
        <v>-92000</v>
      </c>
      <c r="N996" s="4" t="str">
        <f t="shared" si="746"/>
        <v/>
      </c>
      <c r="O996" s="91">
        <f t="shared" si="747"/>
        <v>0</v>
      </c>
      <c r="P996" s="91">
        <f t="shared" si="748"/>
        <v>2787.878787878788</v>
      </c>
      <c r="Q996" s="79">
        <v>3</v>
      </c>
      <c r="R996" s="79">
        <v>2</v>
      </c>
      <c r="S996" s="79" t="s">
        <v>72</v>
      </c>
      <c r="T996" s="5" t="s">
        <v>118</v>
      </c>
      <c r="U996" s="9"/>
      <c r="W996" s="86">
        <f t="shared" si="761"/>
        <v>107.5</v>
      </c>
      <c r="X996" s="87">
        <f t="shared" si="761"/>
        <v>33</v>
      </c>
      <c r="Y996" s="92">
        <f t="shared" si="762"/>
        <v>48</v>
      </c>
      <c r="Z996" s="90">
        <f t="shared" si="762"/>
        <v>0</v>
      </c>
      <c r="AA996" s="90">
        <f t="shared" si="749"/>
        <v>92000</v>
      </c>
      <c r="AB996" s="90">
        <f t="shared" si="763"/>
        <v>-92000</v>
      </c>
      <c r="AC996" s="4" t="str">
        <f t="shared" si="763"/>
        <v/>
      </c>
      <c r="AD996" s="91">
        <f t="shared" si="763"/>
        <v>0</v>
      </c>
      <c r="AE996" s="79" t="str">
        <f t="shared" si="750"/>
        <v>계</v>
      </c>
      <c r="AF996" s="79" t="str">
        <f t="shared" si="751"/>
        <v>3/2</v>
      </c>
      <c r="AH996" s="20" t="str">
        <f t="shared" si="724"/>
        <v>판교동 판교원5단지푸르지오</v>
      </c>
      <c r="AI996" s="87">
        <f t="shared" si="725"/>
        <v>33</v>
      </c>
      <c r="AJ996" s="79" t="str">
        <f t="shared" si="752"/>
        <v>A-</v>
      </c>
      <c r="AK996" s="79" t="s">
        <v>13</v>
      </c>
      <c r="AL996" s="79" t="s">
        <v>62</v>
      </c>
      <c r="AM996" s="79" t="s">
        <v>63</v>
      </c>
      <c r="AN996" s="79" t="str">
        <f t="shared" si="753"/>
        <v>C</v>
      </c>
      <c r="AO996" s="79" t="str">
        <f t="shared" si="754"/>
        <v/>
      </c>
      <c r="AP996" s="79" t="str">
        <f t="shared" si="755"/>
        <v/>
      </c>
      <c r="AQ996" s="79" t="str">
        <f t="shared" si="756"/>
        <v>O</v>
      </c>
      <c r="AR996" s="79" t="str">
        <f t="shared" si="757"/>
        <v>O</v>
      </c>
      <c r="AS996" s="79" t="s">
        <v>2</v>
      </c>
      <c r="AT996" s="79" t="str">
        <f t="shared" si="758"/>
        <v>O</v>
      </c>
      <c r="AU996" s="79" t="str">
        <f t="shared" si="759"/>
        <v>O</v>
      </c>
      <c r="AV996" s="79" t="str">
        <f t="shared" si="760"/>
        <v/>
      </c>
    </row>
    <row r="997" spans="1:48" s="37" customFormat="1" ht="12" x14ac:dyDescent="0.3">
      <c r="A997" s="74" t="s">
        <v>2359</v>
      </c>
      <c r="B997" s="75" t="s">
        <v>2360</v>
      </c>
      <c r="C997" s="85">
        <v>567</v>
      </c>
      <c r="D997" s="86">
        <v>128.30000000000001</v>
      </c>
      <c r="E997" s="87">
        <v>39</v>
      </c>
      <c r="F997" s="86">
        <v>101.1</v>
      </c>
      <c r="G997" s="17">
        <v>31</v>
      </c>
      <c r="H997" s="88">
        <v>115</v>
      </c>
      <c r="I997" s="89">
        <v>189000</v>
      </c>
      <c r="J997" s="89" t="s">
        <v>84</v>
      </c>
      <c r="K997" s="89">
        <v>85000</v>
      </c>
      <c r="L997" s="89" t="s">
        <v>249</v>
      </c>
      <c r="M997" s="90">
        <f t="shared" si="745"/>
        <v>104000</v>
      </c>
      <c r="N997" s="4">
        <f t="shared" si="746"/>
        <v>0.44973544973544971</v>
      </c>
      <c r="O997" s="91">
        <f t="shared" si="747"/>
        <v>4846.1538461538457</v>
      </c>
      <c r="P997" s="91">
        <f t="shared" si="748"/>
        <v>2179.4871794871797</v>
      </c>
      <c r="Q997" s="79">
        <v>4</v>
      </c>
      <c r="R997" s="79">
        <v>2</v>
      </c>
      <c r="S997" s="79" t="s">
        <v>72</v>
      </c>
      <c r="T997" s="5" t="s">
        <v>282</v>
      </c>
      <c r="U997" s="9"/>
      <c r="W997" s="86">
        <f t="shared" si="761"/>
        <v>128.30000000000001</v>
      </c>
      <c r="X997" s="87">
        <f t="shared" si="761"/>
        <v>39</v>
      </c>
      <c r="Y997" s="92">
        <f t="shared" si="762"/>
        <v>115</v>
      </c>
      <c r="Z997" s="90">
        <f t="shared" si="762"/>
        <v>189000</v>
      </c>
      <c r="AA997" s="90">
        <f t="shared" si="749"/>
        <v>85000</v>
      </c>
      <c r="AB997" s="90">
        <f t="shared" si="763"/>
        <v>104000</v>
      </c>
      <c r="AC997" s="4">
        <f t="shared" si="763"/>
        <v>0.44973544973544971</v>
      </c>
      <c r="AD997" s="91">
        <f t="shared" si="763"/>
        <v>4846.1538461538457</v>
      </c>
      <c r="AE997" s="79" t="str">
        <f t="shared" si="750"/>
        <v>계</v>
      </c>
      <c r="AF997" s="79" t="str">
        <f t="shared" si="751"/>
        <v>4/2</v>
      </c>
      <c r="AH997" s="20" t="str">
        <f t="shared" si="724"/>
        <v>판교동 판교원5단지푸르지오</v>
      </c>
      <c r="AI997" s="87">
        <f t="shared" si="725"/>
        <v>39</v>
      </c>
      <c r="AJ997" s="79" t="str">
        <f t="shared" si="752"/>
        <v>A-</v>
      </c>
      <c r="AK997" s="79" t="s">
        <v>13</v>
      </c>
      <c r="AL997" s="79" t="s">
        <v>62</v>
      </c>
      <c r="AM997" s="79" t="s">
        <v>63</v>
      </c>
      <c r="AN997" s="79" t="str">
        <f t="shared" si="753"/>
        <v>C</v>
      </c>
      <c r="AO997" s="79" t="str">
        <f t="shared" si="754"/>
        <v>X</v>
      </c>
      <c r="AP997" s="79" t="str">
        <f t="shared" si="755"/>
        <v>X</v>
      </c>
      <c r="AQ997" s="79" t="str">
        <f t="shared" si="756"/>
        <v>X</v>
      </c>
      <c r="AR997" s="79" t="str">
        <f t="shared" si="757"/>
        <v>X</v>
      </c>
      <c r="AS997" s="79" t="s">
        <v>2</v>
      </c>
      <c r="AT997" s="79" t="str">
        <f t="shared" si="758"/>
        <v>X</v>
      </c>
      <c r="AU997" s="79" t="str">
        <f t="shared" si="759"/>
        <v>O</v>
      </c>
      <c r="AV997" s="79" t="str">
        <f t="shared" si="760"/>
        <v>X</v>
      </c>
    </row>
    <row r="998" spans="1:48" s="37" customFormat="1" ht="12" x14ac:dyDescent="0.3">
      <c r="A998" s="74" t="s">
        <v>2359</v>
      </c>
      <c r="B998" s="75" t="s">
        <v>2360</v>
      </c>
      <c r="C998" s="85">
        <v>567</v>
      </c>
      <c r="D998" s="86">
        <v>128.30000000000001</v>
      </c>
      <c r="E998" s="87">
        <v>39</v>
      </c>
      <c r="F998" s="86">
        <v>101.1</v>
      </c>
      <c r="G998" s="17">
        <v>31</v>
      </c>
      <c r="H998" s="88">
        <v>30</v>
      </c>
      <c r="I998" s="89">
        <v>189000</v>
      </c>
      <c r="J998" s="89" t="s">
        <v>84</v>
      </c>
      <c r="K998" s="89">
        <v>85000</v>
      </c>
      <c r="L998" s="89" t="s">
        <v>249</v>
      </c>
      <c r="M998" s="90">
        <f t="shared" si="745"/>
        <v>104000</v>
      </c>
      <c r="N998" s="4">
        <f t="shared" si="746"/>
        <v>0.44973544973544971</v>
      </c>
      <c r="O998" s="91">
        <f t="shared" si="747"/>
        <v>4846.1538461538457</v>
      </c>
      <c r="P998" s="91">
        <f t="shared" si="748"/>
        <v>2179.4871794871797</v>
      </c>
      <c r="Q998" s="79">
        <v>4</v>
      </c>
      <c r="R998" s="79">
        <v>2</v>
      </c>
      <c r="S998" s="79" t="s">
        <v>72</v>
      </c>
      <c r="T998" s="5" t="s">
        <v>187</v>
      </c>
      <c r="U998" s="9"/>
      <c r="W998" s="86">
        <f t="shared" si="761"/>
        <v>128.30000000000001</v>
      </c>
      <c r="X998" s="87">
        <f t="shared" si="761"/>
        <v>39</v>
      </c>
      <c r="Y998" s="92">
        <f t="shared" si="762"/>
        <v>30</v>
      </c>
      <c r="Z998" s="90">
        <f t="shared" si="762"/>
        <v>189000</v>
      </c>
      <c r="AA998" s="90">
        <f t="shared" si="749"/>
        <v>85000</v>
      </c>
      <c r="AB998" s="90">
        <f t="shared" si="763"/>
        <v>104000</v>
      </c>
      <c r="AC998" s="4">
        <f t="shared" si="763"/>
        <v>0.44973544973544971</v>
      </c>
      <c r="AD998" s="91">
        <f t="shared" si="763"/>
        <v>4846.1538461538457</v>
      </c>
      <c r="AE998" s="79" t="str">
        <f t="shared" si="750"/>
        <v>계</v>
      </c>
      <c r="AF998" s="79" t="str">
        <f t="shared" si="751"/>
        <v>4/2</v>
      </c>
      <c r="AH998" s="20" t="str">
        <f t="shared" si="724"/>
        <v>판교동 판교원5단지푸르지오</v>
      </c>
      <c r="AI998" s="87">
        <f t="shared" si="725"/>
        <v>39</v>
      </c>
      <c r="AJ998" s="79" t="str">
        <f t="shared" si="752"/>
        <v>A-</v>
      </c>
      <c r="AK998" s="79" t="s">
        <v>13</v>
      </c>
      <c r="AL998" s="79" t="s">
        <v>62</v>
      </c>
      <c r="AM998" s="79" t="s">
        <v>63</v>
      </c>
      <c r="AN998" s="79" t="str">
        <f t="shared" si="753"/>
        <v>C</v>
      </c>
      <c r="AO998" s="79" t="str">
        <f t="shared" si="754"/>
        <v>X</v>
      </c>
      <c r="AP998" s="79" t="str">
        <f t="shared" si="755"/>
        <v>X</v>
      </c>
      <c r="AQ998" s="79" t="str">
        <f t="shared" si="756"/>
        <v>X</v>
      </c>
      <c r="AR998" s="79" t="str">
        <f t="shared" si="757"/>
        <v>X</v>
      </c>
      <c r="AS998" s="79" t="s">
        <v>2</v>
      </c>
      <c r="AT998" s="79" t="str">
        <f t="shared" si="758"/>
        <v>X</v>
      </c>
      <c r="AU998" s="79" t="str">
        <f t="shared" si="759"/>
        <v>O</v>
      </c>
      <c r="AV998" s="79" t="str">
        <f t="shared" si="760"/>
        <v>X</v>
      </c>
    </row>
    <row r="999" spans="1:48" s="37" customFormat="1" ht="12" x14ac:dyDescent="0.3">
      <c r="A999" s="74" t="s">
        <v>2359</v>
      </c>
      <c r="B999" s="75" t="s">
        <v>2361</v>
      </c>
      <c r="C999" s="85">
        <v>567</v>
      </c>
      <c r="D999" s="86">
        <v>147.30000000000001</v>
      </c>
      <c r="E999" s="87">
        <v>45</v>
      </c>
      <c r="F999" s="86">
        <v>116</v>
      </c>
      <c r="G999" s="17">
        <v>35</v>
      </c>
      <c r="H999" s="88">
        <v>179</v>
      </c>
      <c r="I999" s="89">
        <v>190000</v>
      </c>
      <c r="J999" s="89" t="s">
        <v>84</v>
      </c>
      <c r="K999" s="89">
        <v>120000</v>
      </c>
      <c r="L999" s="89" t="s">
        <v>74</v>
      </c>
      <c r="M999" s="90">
        <f t="shared" si="745"/>
        <v>70000</v>
      </c>
      <c r="N999" s="4">
        <f t="shared" si="746"/>
        <v>0.63157894736842102</v>
      </c>
      <c r="O999" s="91">
        <f t="shared" si="747"/>
        <v>4222.2222222222226</v>
      </c>
      <c r="P999" s="91">
        <f t="shared" si="748"/>
        <v>2666.6666666666665</v>
      </c>
      <c r="Q999" s="79">
        <v>4</v>
      </c>
      <c r="R999" s="79">
        <v>2</v>
      </c>
      <c r="S999" s="79" t="s">
        <v>72</v>
      </c>
      <c r="T999" s="5">
        <v>147</v>
      </c>
      <c r="U999" s="9"/>
      <c r="W999" s="86">
        <f t="shared" si="761"/>
        <v>147.30000000000001</v>
      </c>
      <c r="X999" s="87">
        <f t="shared" si="761"/>
        <v>45</v>
      </c>
      <c r="Y999" s="92">
        <f t="shared" si="762"/>
        <v>179</v>
      </c>
      <c r="Z999" s="90">
        <f t="shared" si="762"/>
        <v>190000</v>
      </c>
      <c r="AA999" s="90">
        <f t="shared" si="749"/>
        <v>120000</v>
      </c>
      <c r="AB999" s="90">
        <f t="shared" si="763"/>
        <v>70000</v>
      </c>
      <c r="AC999" s="4">
        <f t="shared" si="763"/>
        <v>0.63157894736842102</v>
      </c>
      <c r="AD999" s="91">
        <f t="shared" si="763"/>
        <v>4222.2222222222226</v>
      </c>
      <c r="AE999" s="79" t="str">
        <f t="shared" si="750"/>
        <v>계</v>
      </c>
      <c r="AF999" s="79" t="str">
        <f t="shared" si="751"/>
        <v>4/2</v>
      </c>
      <c r="AH999" s="20" t="str">
        <f t="shared" si="724"/>
        <v>판교동 판교원5단지푸르지오</v>
      </c>
      <c r="AI999" s="87">
        <f t="shared" si="725"/>
        <v>45</v>
      </c>
      <c r="AJ999" s="79" t="str">
        <f t="shared" si="752"/>
        <v>A-</v>
      </c>
      <c r="AK999" s="79" t="s">
        <v>13</v>
      </c>
      <c r="AL999" s="79" t="s">
        <v>62</v>
      </c>
      <c r="AM999" s="79" t="s">
        <v>63</v>
      </c>
      <c r="AN999" s="79" t="str">
        <f t="shared" si="753"/>
        <v>C</v>
      </c>
      <c r="AO999" s="79" t="str">
        <f t="shared" si="754"/>
        <v>X</v>
      </c>
      <c r="AP999" s="79" t="str">
        <f t="shared" si="755"/>
        <v>X</v>
      </c>
      <c r="AQ999" s="79" t="str">
        <f t="shared" si="756"/>
        <v>X</v>
      </c>
      <c r="AR999" s="79" t="str">
        <f t="shared" si="757"/>
        <v>X</v>
      </c>
      <c r="AS999" s="79" t="s">
        <v>2</v>
      </c>
      <c r="AT999" s="79" t="str">
        <f t="shared" si="758"/>
        <v>X</v>
      </c>
      <c r="AU999" s="79" t="str">
        <f t="shared" si="759"/>
        <v>O</v>
      </c>
      <c r="AV999" s="79" t="str">
        <f t="shared" si="760"/>
        <v>X</v>
      </c>
    </row>
    <row r="1000" spans="1:48" s="37" customFormat="1" ht="12" x14ac:dyDescent="0.3">
      <c r="A1000" s="74" t="s">
        <v>2362</v>
      </c>
      <c r="B1000" s="75" t="s">
        <v>2360</v>
      </c>
      <c r="C1000" s="85">
        <v>567</v>
      </c>
      <c r="D1000" s="86">
        <v>190.4</v>
      </c>
      <c r="E1000" s="87">
        <v>58</v>
      </c>
      <c r="F1000" s="86">
        <v>150</v>
      </c>
      <c r="G1000" s="17">
        <v>45</v>
      </c>
      <c r="H1000" s="88">
        <v>1</v>
      </c>
      <c r="I1000" s="89"/>
      <c r="J1000" s="89"/>
      <c r="K1000" s="89"/>
      <c r="L1000" s="89"/>
      <c r="M1000" s="90">
        <f t="shared" si="745"/>
        <v>0</v>
      </c>
      <c r="N1000" s="4" t="str">
        <f t="shared" si="746"/>
        <v/>
      </c>
      <c r="O1000" s="91">
        <f t="shared" si="747"/>
        <v>0</v>
      </c>
      <c r="P1000" s="91">
        <f t="shared" si="748"/>
        <v>0</v>
      </c>
      <c r="Q1000" s="79">
        <v>3</v>
      </c>
      <c r="R1000" s="79">
        <v>2</v>
      </c>
      <c r="S1000" s="79" t="s">
        <v>72</v>
      </c>
      <c r="T1000" s="5" t="s">
        <v>285</v>
      </c>
      <c r="U1000" s="9"/>
      <c r="W1000" s="86">
        <f t="shared" si="761"/>
        <v>190.4</v>
      </c>
      <c r="X1000" s="87">
        <f t="shared" si="761"/>
        <v>58</v>
      </c>
      <c r="Y1000" s="92">
        <f t="shared" si="762"/>
        <v>1</v>
      </c>
      <c r="Z1000" s="90">
        <f t="shared" si="762"/>
        <v>0</v>
      </c>
      <c r="AA1000" s="90">
        <f t="shared" si="749"/>
        <v>0</v>
      </c>
      <c r="AB1000" s="90">
        <f t="shared" si="763"/>
        <v>0</v>
      </c>
      <c r="AC1000" s="4" t="str">
        <f t="shared" si="763"/>
        <v/>
      </c>
      <c r="AD1000" s="91">
        <f t="shared" si="763"/>
        <v>0</v>
      </c>
      <c r="AE1000" s="79" t="str">
        <f t="shared" si="750"/>
        <v>계</v>
      </c>
      <c r="AF1000" s="79" t="str">
        <f t="shared" si="751"/>
        <v>3/2</v>
      </c>
      <c r="AH1000" s="20" t="str">
        <f t="shared" si="724"/>
        <v>판교동 판교원5단지푸르지오</v>
      </c>
      <c r="AI1000" s="87">
        <f t="shared" si="725"/>
        <v>58</v>
      </c>
      <c r="AJ1000" s="79" t="str">
        <f t="shared" si="752"/>
        <v>A-</v>
      </c>
      <c r="AK1000" s="79" t="s">
        <v>13</v>
      </c>
      <c r="AL1000" s="79" t="s">
        <v>62</v>
      </c>
      <c r="AM1000" s="79" t="s">
        <v>63</v>
      </c>
      <c r="AN1000" s="79" t="str">
        <f t="shared" si="753"/>
        <v>C</v>
      </c>
      <c r="AO1000" s="79" t="str">
        <f t="shared" si="754"/>
        <v/>
      </c>
      <c r="AP1000" s="79" t="str">
        <f t="shared" si="755"/>
        <v/>
      </c>
      <c r="AQ1000" s="79" t="str">
        <f t="shared" si="756"/>
        <v>O</v>
      </c>
      <c r="AR1000" s="79" t="str">
        <f t="shared" si="757"/>
        <v>O</v>
      </c>
      <c r="AS1000" s="79" t="s">
        <v>2</v>
      </c>
      <c r="AT1000" s="79" t="str">
        <f t="shared" si="758"/>
        <v>X</v>
      </c>
      <c r="AU1000" s="79" t="str">
        <f t="shared" si="759"/>
        <v>O</v>
      </c>
      <c r="AV1000" s="79" t="str">
        <f t="shared" si="760"/>
        <v/>
      </c>
    </row>
    <row r="1001" spans="1:48" s="37" customFormat="1" ht="12" x14ac:dyDescent="0.3">
      <c r="A1001" s="74" t="s">
        <v>2363</v>
      </c>
      <c r="B1001" s="75" t="s">
        <v>2364</v>
      </c>
      <c r="C1001" s="85">
        <v>567</v>
      </c>
      <c r="D1001" s="86">
        <v>191.7</v>
      </c>
      <c r="E1001" s="87">
        <v>58</v>
      </c>
      <c r="F1001" s="86">
        <v>151.1</v>
      </c>
      <c r="G1001" s="17">
        <v>46</v>
      </c>
      <c r="H1001" s="88">
        <v>2</v>
      </c>
      <c r="I1001" s="89"/>
      <c r="J1001" s="89"/>
      <c r="K1001" s="89"/>
      <c r="L1001" s="89"/>
      <c r="M1001" s="90">
        <f t="shared" si="745"/>
        <v>0</v>
      </c>
      <c r="N1001" s="4" t="str">
        <f t="shared" si="746"/>
        <v/>
      </c>
      <c r="O1001" s="91">
        <f t="shared" si="747"/>
        <v>0</v>
      </c>
      <c r="P1001" s="91">
        <f t="shared" si="748"/>
        <v>0</v>
      </c>
      <c r="Q1001" s="79">
        <v>4</v>
      </c>
      <c r="R1001" s="79">
        <v>2</v>
      </c>
      <c r="S1001" s="79" t="s">
        <v>72</v>
      </c>
      <c r="T1001" s="5" t="s">
        <v>392</v>
      </c>
      <c r="U1001" s="9"/>
      <c r="W1001" s="86">
        <f t="shared" si="761"/>
        <v>191.7</v>
      </c>
      <c r="X1001" s="87">
        <f t="shared" si="761"/>
        <v>58</v>
      </c>
      <c r="Y1001" s="92">
        <f t="shared" si="762"/>
        <v>2</v>
      </c>
      <c r="Z1001" s="90">
        <f t="shared" si="762"/>
        <v>0</v>
      </c>
      <c r="AA1001" s="90">
        <f t="shared" si="749"/>
        <v>0</v>
      </c>
      <c r="AB1001" s="90">
        <f t="shared" si="763"/>
        <v>0</v>
      </c>
      <c r="AC1001" s="4" t="str">
        <f t="shared" si="763"/>
        <v/>
      </c>
      <c r="AD1001" s="91">
        <f t="shared" si="763"/>
        <v>0</v>
      </c>
      <c r="AE1001" s="79" t="str">
        <f t="shared" si="750"/>
        <v>계</v>
      </c>
      <c r="AF1001" s="79" t="str">
        <f t="shared" si="751"/>
        <v>4/2</v>
      </c>
      <c r="AH1001" s="20" t="str">
        <f t="shared" si="724"/>
        <v>판교동 판교원5단지푸르지오</v>
      </c>
      <c r="AI1001" s="87">
        <f t="shared" si="725"/>
        <v>58</v>
      </c>
      <c r="AJ1001" s="79" t="str">
        <f t="shared" si="752"/>
        <v>A-</v>
      </c>
      <c r="AK1001" s="79" t="s">
        <v>13</v>
      </c>
      <c r="AL1001" s="79" t="s">
        <v>62</v>
      </c>
      <c r="AM1001" s="79" t="s">
        <v>63</v>
      </c>
      <c r="AN1001" s="79" t="str">
        <f t="shared" si="753"/>
        <v>C</v>
      </c>
      <c r="AO1001" s="79" t="str">
        <f t="shared" si="754"/>
        <v/>
      </c>
      <c r="AP1001" s="79" t="str">
        <f t="shared" si="755"/>
        <v/>
      </c>
      <c r="AQ1001" s="79" t="str">
        <f t="shared" si="756"/>
        <v>O</v>
      </c>
      <c r="AR1001" s="79" t="str">
        <f t="shared" si="757"/>
        <v>O</v>
      </c>
      <c r="AS1001" s="79" t="s">
        <v>2</v>
      </c>
      <c r="AT1001" s="79" t="str">
        <f t="shared" si="758"/>
        <v>X</v>
      </c>
      <c r="AU1001" s="79" t="str">
        <f t="shared" si="759"/>
        <v>O</v>
      </c>
      <c r="AV1001" s="79" t="str">
        <f t="shared" si="760"/>
        <v/>
      </c>
    </row>
    <row r="1002" spans="1:48" s="37" customFormat="1" ht="12" x14ac:dyDescent="0.3">
      <c r="A1002" s="74" t="s">
        <v>2362</v>
      </c>
      <c r="B1002" s="75" t="s">
        <v>1764</v>
      </c>
      <c r="C1002" s="85">
        <v>567</v>
      </c>
      <c r="D1002" s="86">
        <v>228.5</v>
      </c>
      <c r="E1002" s="87">
        <v>69</v>
      </c>
      <c r="F1002" s="86">
        <v>180.1</v>
      </c>
      <c r="G1002" s="17">
        <v>54</v>
      </c>
      <c r="H1002" s="88">
        <v>2</v>
      </c>
      <c r="I1002" s="89"/>
      <c r="J1002" s="89"/>
      <c r="K1002" s="89"/>
      <c r="L1002" s="89"/>
      <c r="M1002" s="90">
        <f t="shared" si="745"/>
        <v>0</v>
      </c>
      <c r="N1002" s="4" t="str">
        <f t="shared" si="746"/>
        <v/>
      </c>
      <c r="O1002" s="91">
        <f t="shared" si="747"/>
        <v>0</v>
      </c>
      <c r="P1002" s="91">
        <f t="shared" si="748"/>
        <v>0</v>
      </c>
      <c r="Q1002" s="79">
        <v>5</v>
      </c>
      <c r="R1002" s="79">
        <v>2</v>
      </c>
      <c r="S1002" s="79" t="s">
        <v>72</v>
      </c>
      <c r="T1002" s="5">
        <v>228</v>
      </c>
      <c r="U1002" s="9"/>
      <c r="W1002" s="86">
        <f t="shared" si="761"/>
        <v>228.5</v>
      </c>
      <c r="X1002" s="87">
        <f t="shared" si="761"/>
        <v>69</v>
      </c>
      <c r="Y1002" s="92">
        <f t="shared" si="762"/>
        <v>2</v>
      </c>
      <c r="Z1002" s="90">
        <f t="shared" si="762"/>
        <v>0</v>
      </c>
      <c r="AA1002" s="90">
        <f t="shared" si="749"/>
        <v>0</v>
      </c>
      <c r="AB1002" s="90">
        <f t="shared" si="763"/>
        <v>0</v>
      </c>
      <c r="AC1002" s="4" t="str">
        <f t="shared" si="763"/>
        <v/>
      </c>
      <c r="AD1002" s="91">
        <f t="shared" si="763"/>
        <v>0</v>
      </c>
      <c r="AE1002" s="79" t="str">
        <f t="shared" si="750"/>
        <v>계</v>
      </c>
      <c r="AF1002" s="79" t="str">
        <f t="shared" si="751"/>
        <v>5/2</v>
      </c>
      <c r="AH1002" s="20" t="str">
        <f t="shared" si="724"/>
        <v>판교동 판교원5단지푸르지오</v>
      </c>
      <c r="AI1002" s="87">
        <f t="shared" si="725"/>
        <v>69</v>
      </c>
      <c r="AJ1002" s="79" t="str">
        <f t="shared" si="752"/>
        <v>A-</v>
      </c>
      <c r="AK1002" s="79" t="s">
        <v>13</v>
      </c>
      <c r="AL1002" s="79" t="s">
        <v>62</v>
      </c>
      <c r="AM1002" s="79" t="s">
        <v>63</v>
      </c>
      <c r="AN1002" s="79" t="str">
        <f t="shared" si="753"/>
        <v>C</v>
      </c>
      <c r="AO1002" s="79" t="str">
        <f t="shared" si="754"/>
        <v/>
      </c>
      <c r="AP1002" s="79" t="str">
        <f t="shared" si="755"/>
        <v/>
      </c>
      <c r="AQ1002" s="79" t="str">
        <f t="shared" si="756"/>
        <v>O</v>
      </c>
      <c r="AR1002" s="79" t="str">
        <f t="shared" si="757"/>
        <v>O</v>
      </c>
      <c r="AS1002" s="79" t="s">
        <v>2</v>
      </c>
      <c r="AT1002" s="79" t="str">
        <f t="shared" si="758"/>
        <v>X</v>
      </c>
      <c r="AU1002" s="79" t="str">
        <f t="shared" si="759"/>
        <v>O</v>
      </c>
      <c r="AV1002" s="79" t="str">
        <f t="shared" si="760"/>
        <v/>
      </c>
    </row>
    <row r="1003" spans="1:48" s="37" customFormat="1" ht="12" x14ac:dyDescent="0.3">
      <c r="A1003" s="74" t="s">
        <v>2365</v>
      </c>
      <c r="B1003" s="75" t="s">
        <v>2366</v>
      </c>
      <c r="C1003" s="85">
        <v>585</v>
      </c>
      <c r="D1003" s="86">
        <v>76.400000000000006</v>
      </c>
      <c r="E1003" s="87">
        <v>23</v>
      </c>
      <c r="F1003" s="86">
        <v>56.6</v>
      </c>
      <c r="G1003" s="17">
        <v>17</v>
      </c>
      <c r="H1003" s="88">
        <v>329</v>
      </c>
      <c r="I1003" s="89"/>
      <c r="J1003" s="89"/>
      <c r="K1003" s="89"/>
      <c r="L1003" s="89"/>
      <c r="M1003" s="90">
        <f>I1003-K1003</f>
        <v>0</v>
      </c>
      <c r="N1003" s="4" t="str">
        <f>IF(ISERROR(K1003/I1003),"",K1003/I1003)</f>
        <v/>
      </c>
      <c r="O1003" s="91">
        <f>I1003/E1003</f>
        <v>0</v>
      </c>
      <c r="P1003" s="91">
        <f>K1003/E1003</f>
        <v>0</v>
      </c>
      <c r="Q1003" s="79">
        <v>3</v>
      </c>
      <c r="R1003" s="79">
        <v>2</v>
      </c>
      <c r="S1003" s="79" t="s">
        <v>72</v>
      </c>
      <c r="T1003" s="5" t="s">
        <v>393</v>
      </c>
      <c r="U1003" s="9"/>
      <c r="W1003" s="86">
        <f t="shared" si="761"/>
        <v>76.400000000000006</v>
      </c>
      <c r="X1003" s="87">
        <f t="shared" si="761"/>
        <v>23</v>
      </c>
      <c r="Y1003" s="92">
        <f t="shared" si="762"/>
        <v>329</v>
      </c>
      <c r="Z1003" s="90">
        <f t="shared" si="762"/>
        <v>0</v>
      </c>
      <c r="AA1003" s="90">
        <f>K1003</f>
        <v>0</v>
      </c>
      <c r="AB1003" s="90">
        <f t="shared" si="763"/>
        <v>0</v>
      </c>
      <c r="AC1003" s="4" t="str">
        <f t="shared" si="763"/>
        <v/>
      </c>
      <c r="AD1003" s="91">
        <f t="shared" si="763"/>
        <v>0</v>
      </c>
      <c r="AE1003" s="79" t="str">
        <f>S1003</f>
        <v>계</v>
      </c>
      <c r="AF1003" s="79" t="str">
        <f>Q1003&amp;"/"&amp;R1003</f>
        <v>3/2</v>
      </c>
      <c r="AH1003" s="20" t="str">
        <f t="shared" si="724"/>
        <v>판교동 판교원7단지모아미래도</v>
      </c>
      <c r="AI1003" s="87">
        <f t="shared" si="725"/>
        <v>23</v>
      </c>
      <c r="AJ1003" s="79" t="str">
        <f>IF(AI1003="","",$AJ$2)</f>
        <v>A-</v>
      </c>
      <c r="AK1003" s="79" t="s">
        <v>13</v>
      </c>
      <c r="AL1003" s="79" t="s">
        <v>62</v>
      </c>
      <c r="AM1003" s="79" t="s">
        <v>63</v>
      </c>
      <c r="AN1003" s="79" t="str">
        <f>IF(AI1003="","",$AN$2)</f>
        <v>C</v>
      </c>
      <c r="AO1003" s="79" t="str">
        <f>IF(N1003="","",IF(N1003&gt;=$AO$1/100,"O","X"))</f>
        <v/>
      </c>
      <c r="AP1003" s="79" t="str">
        <f>IF(I1003="","",IF(I1003&lt;=$AP$1,"O","X"))</f>
        <v/>
      </c>
      <c r="AQ1003" s="79" t="str">
        <f>IF(O1003="","",IF(O1003&lt;=$AQ$1,"O","X"))</f>
        <v>O</v>
      </c>
      <c r="AR1003" s="79" t="str">
        <f>IF(M1003="","",IF(M1003&lt;=$AR$1,"O","X"))</f>
        <v>O</v>
      </c>
      <c r="AS1003" s="79" t="s">
        <v>2</v>
      </c>
      <c r="AT1003" s="79" t="str">
        <f>IF(OR(F1003="",AI1003=""),"",IF(AND((F1003&lt;=85),(AI1003&gt;=15)),"O","X"))</f>
        <v>O</v>
      </c>
      <c r="AU1003" s="79" t="str">
        <f>IF(C1003="","",IF(C1003&gt;=$AU$1,"O","X"))</f>
        <v>O</v>
      </c>
      <c r="AV1003" s="79" t="str">
        <f>IF(AO1003="","",IF(AND(AO1003="O",AP1003="O",AR1003="O",AT1003="O",AU1003="O"),"후보","X"))</f>
        <v/>
      </c>
    </row>
    <row r="1004" spans="1:48" s="37" customFormat="1" ht="12" x14ac:dyDescent="0.3">
      <c r="A1004" s="74" t="s">
        <v>1897</v>
      </c>
      <c r="B1004" s="75" t="s">
        <v>2366</v>
      </c>
      <c r="C1004" s="85">
        <v>585</v>
      </c>
      <c r="D1004" s="86">
        <v>79.3</v>
      </c>
      <c r="E1004" s="87">
        <v>24</v>
      </c>
      <c r="F1004" s="86">
        <v>56.6</v>
      </c>
      <c r="G1004" s="17">
        <v>17</v>
      </c>
      <c r="H1004" s="88">
        <v>20</v>
      </c>
      <c r="I1004" s="89">
        <v>125000</v>
      </c>
      <c r="J1004" s="89" t="s">
        <v>78</v>
      </c>
      <c r="K1004" s="89">
        <v>70000</v>
      </c>
      <c r="L1004" s="89" t="s">
        <v>74</v>
      </c>
      <c r="M1004" s="90">
        <f>I1004-K1004</f>
        <v>55000</v>
      </c>
      <c r="N1004" s="4">
        <f>IF(ISERROR(K1004/I1004),"",K1004/I1004)</f>
        <v>0.56000000000000005</v>
      </c>
      <c r="O1004" s="91">
        <f>I1004/E1004</f>
        <v>5208.333333333333</v>
      </c>
      <c r="P1004" s="91">
        <f>K1004/E1004</f>
        <v>2916.6666666666665</v>
      </c>
      <c r="Q1004" s="79">
        <v>3</v>
      </c>
      <c r="R1004" s="79">
        <v>2</v>
      </c>
      <c r="S1004" s="79" t="s">
        <v>72</v>
      </c>
      <c r="T1004" s="5" t="s">
        <v>290</v>
      </c>
      <c r="U1004" s="9"/>
      <c r="W1004" s="86">
        <f t="shared" si="761"/>
        <v>79.3</v>
      </c>
      <c r="X1004" s="87">
        <f t="shared" si="761"/>
        <v>24</v>
      </c>
      <c r="Y1004" s="92">
        <f t="shared" si="762"/>
        <v>20</v>
      </c>
      <c r="Z1004" s="90">
        <f t="shared" si="762"/>
        <v>125000</v>
      </c>
      <c r="AA1004" s="90">
        <f>K1004</f>
        <v>70000</v>
      </c>
      <c r="AB1004" s="90">
        <f t="shared" si="763"/>
        <v>55000</v>
      </c>
      <c r="AC1004" s="4">
        <f t="shared" si="763"/>
        <v>0.56000000000000005</v>
      </c>
      <c r="AD1004" s="91">
        <f t="shared" si="763"/>
        <v>5208.333333333333</v>
      </c>
      <c r="AE1004" s="79" t="str">
        <f>S1004</f>
        <v>계</v>
      </c>
      <c r="AF1004" s="79" t="str">
        <f>Q1004&amp;"/"&amp;R1004</f>
        <v>3/2</v>
      </c>
      <c r="AH1004" s="20" t="str">
        <f t="shared" si="724"/>
        <v>판교동 판교원7단지모아미래도</v>
      </c>
      <c r="AI1004" s="87">
        <f t="shared" si="725"/>
        <v>24</v>
      </c>
      <c r="AJ1004" s="79" t="str">
        <f>IF(AI1004="","",$AJ$2)</f>
        <v>A-</v>
      </c>
      <c r="AK1004" s="79" t="s">
        <v>13</v>
      </c>
      <c r="AL1004" s="79" t="s">
        <v>62</v>
      </c>
      <c r="AM1004" s="79" t="s">
        <v>63</v>
      </c>
      <c r="AN1004" s="79" t="str">
        <f>IF(AI1004="","",$AN$2)</f>
        <v>C</v>
      </c>
      <c r="AO1004" s="79" t="str">
        <f>IF(N1004="","",IF(N1004&gt;=$AO$1/100,"O","X"))</f>
        <v>X</v>
      </c>
      <c r="AP1004" s="79" t="str">
        <f>IF(I1004="","",IF(I1004&lt;=$AP$1,"O","X"))</f>
        <v>X</v>
      </c>
      <c r="AQ1004" s="79" t="str">
        <f>IF(O1004="","",IF(O1004&lt;=$AQ$1,"O","X"))</f>
        <v>X</v>
      </c>
      <c r="AR1004" s="79" t="str">
        <f>IF(M1004="","",IF(M1004&lt;=$AR$1,"O","X"))</f>
        <v>X</v>
      </c>
      <c r="AS1004" s="79" t="s">
        <v>2</v>
      </c>
      <c r="AT1004" s="79" t="str">
        <f>IF(OR(F1004="",AI1004=""),"",IF(AND((F1004&lt;=85),(AI1004&gt;=15)),"O","X"))</f>
        <v>O</v>
      </c>
      <c r="AU1004" s="79" t="str">
        <f>IF(C1004="","",IF(C1004&gt;=$AU$1,"O","X"))</f>
        <v>O</v>
      </c>
      <c r="AV1004" s="79" t="str">
        <f>IF(AO1004="","",IF(AND(AO1004="O",AP1004="O",AR1004="O",AT1004="O",AU1004="O"),"후보","X"))</f>
        <v>X</v>
      </c>
    </row>
    <row r="1005" spans="1:48" s="37" customFormat="1" ht="12" x14ac:dyDescent="0.3">
      <c r="A1005" s="74" t="s">
        <v>2365</v>
      </c>
      <c r="B1005" s="75" t="s">
        <v>1830</v>
      </c>
      <c r="C1005" s="85">
        <v>585</v>
      </c>
      <c r="D1005" s="86">
        <v>109.6</v>
      </c>
      <c r="E1005" s="87">
        <v>33</v>
      </c>
      <c r="F1005" s="86">
        <v>80.2</v>
      </c>
      <c r="G1005" s="17">
        <v>24</v>
      </c>
      <c r="H1005" s="88">
        <v>176</v>
      </c>
      <c r="I1005" s="89"/>
      <c r="J1005" s="89"/>
      <c r="K1005" s="89"/>
      <c r="L1005" s="89"/>
      <c r="M1005" s="90">
        <f>I1005-K1005</f>
        <v>0</v>
      </c>
      <c r="N1005" s="4" t="str">
        <f>IF(ISERROR(K1005/I1005),"",K1005/I1005)</f>
        <v/>
      </c>
      <c r="O1005" s="91">
        <f>I1005/E1005</f>
        <v>0</v>
      </c>
      <c r="P1005" s="91">
        <f>K1005/E1005</f>
        <v>0</v>
      </c>
      <c r="Q1005" s="79">
        <v>3</v>
      </c>
      <c r="R1005" s="79">
        <v>2</v>
      </c>
      <c r="S1005" s="79" t="s">
        <v>72</v>
      </c>
      <c r="T1005" s="5" t="s">
        <v>209</v>
      </c>
      <c r="U1005" s="9"/>
      <c r="W1005" s="86">
        <f t="shared" si="761"/>
        <v>109.6</v>
      </c>
      <c r="X1005" s="87">
        <f t="shared" si="761"/>
        <v>33</v>
      </c>
      <c r="Y1005" s="92">
        <f t="shared" si="762"/>
        <v>176</v>
      </c>
      <c r="Z1005" s="90">
        <f t="shared" si="762"/>
        <v>0</v>
      </c>
      <c r="AA1005" s="90">
        <f>K1005</f>
        <v>0</v>
      </c>
      <c r="AB1005" s="90">
        <f t="shared" si="763"/>
        <v>0</v>
      </c>
      <c r="AC1005" s="4" t="str">
        <f t="shared" si="763"/>
        <v/>
      </c>
      <c r="AD1005" s="91">
        <f t="shared" si="763"/>
        <v>0</v>
      </c>
      <c r="AE1005" s="79" t="str">
        <f>S1005</f>
        <v>계</v>
      </c>
      <c r="AF1005" s="79" t="str">
        <f>Q1005&amp;"/"&amp;R1005</f>
        <v>3/2</v>
      </c>
      <c r="AH1005" s="20" t="str">
        <f t="shared" si="724"/>
        <v>판교동 판교원7단지모아미래도</v>
      </c>
      <c r="AI1005" s="87">
        <f t="shared" si="725"/>
        <v>33</v>
      </c>
      <c r="AJ1005" s="79" t="str">
        <f>IF(AI1005="","",$AJ$2)</f>
        <v>A-</v>
      </c>
      <c r="AK1005" s="79" t="s">
        <v>13</v>
      </c>
      <c r="AL1005" s="79" t="s">
        <v>62</v>
      </c>
      <c r="AM1005" s="79" t="s">
        <v>63</v>
      </c>
      <c r="AN1005" s="79" t="str">
        <f>IF(AI1005="","",$AN$2)</f>
        <v>C</v>
      </c>
      <c r="AO1005" s="79" t="str">
        <f>IF(N1005="","",IF(N1005&gt;=$AO$1/100,"O","X"))</f>
        <v/>
      </c>
      <c r="AP1005" s="79" t="str">
        <f>IF(I1005="","",IF(I1005&lt;=$AP$1,"O","X"))</f>
        <v/>
      </c>
      <c r="AQ1005" s="79" t="str">
        <f>IF(O1005="","",IF(O1005&lt;=$AQ$1,"O","X"))</f>
        <v>O</v>
      </c>
      <c r="AR1005" s="79" t="str">
        <f>IF(M1005="","",IF(M1005&lt;=$AR$1,"O","X"))</f>
        <v>O</v>
      </c>
      <c r="AS1005" s="79" t="s">
        <v>2</v>
      </c>
      <c r="AT1005" s="79" t="str">
        <f>IF(OR(F1005="",AI1005=""),"",IF(AND((F1005&lt;=85),(AI1005&gt;=15)),"O","X"))</f>
        <v>O</v>
      </c>
      <c r="AU1005" s="79" t="str">
        <f>IF(C1005="","",IF(C1005&gt;=$AU$1,"O","X"))</f>
        <v>O</v>
      </c>
      <c r="AV1005" s="79" t="str">
        <f>IF(AO1005="","",IF(AND(AO1005="O",AP1005="O",AR1005="O",AT1005="O",AU1005="O"),"후보","X"))</f>
        <v/>
      </c>
    </row>
    <row r="1006" spans="1:48" s="37" customFormat="1" ht="12" x14ac:dyDescent="0.3">
      <c r="A1006" s="74" t="s">
        <v>2367</v>
      </c>
      <c r="B1006" s="75" t="s">
        <v>2368</v>
      </c>
      <c r="C1006" s="85">
        <v>585</v>
      </c>
      <c r="D1006" s="86">
        <v>110.3</v>
      </c>
      <c r="E1006" s="87">
        <v>33</v>
      </c>
      <c r="F1006" s="86">
        <v>81.400000000000006</v>
      </c>
      <c r="G1006" s="17">
        <v>25</v>
      </c>
      <c r="H1006" s="88">
        <v>60</v>
      </c>
      <c r="I1006" s="89">
        <v>135000</v>
      </c>
      <c r="J1006" s="89" t="s">
        <v>59</v>
      </c>
      <c r="K1006" s="89">
        <v>85000</v>
      </c>
      <c r="L1006" s="89" t="s">
        <v>74</v>
      </c>
      <c r="M1006" s="90">
        <f>I1006-K1006</f>
        <v>50000</v>
      </c>
      <c r="N1006" s="4">
        <f>IF(ISERROR(K1006/I1006),"",K1006/I1006)</f>
        <v>0.62962962962962965</v>
      </c>
      <c r="O1006" s="91">
        <f>I1006/E1006</f>
        <v>4090.909090909091</v>
      </c>
      <c r="P1006" s="91">
        <f>K1006/E1006</f>
        <v>2575.757575757576</v>
      </c>
      <c r="Q1006" s="79">
        <v>3</v>
      </c>
      <c r="R1006" s="79">
        <v>2</v>
      </c>
      <c r="S1006" s="79" t="s">
        <v>72</v>
      </c>
      <c r="T1006" s="5" t="s">
        <v>185</v>
      </c>
      <c r="U1006" s="9"/>
      <c r="W1006" s="86">
        <f t="shared" ref="W1006:X1021" si="764">D1006</f>
        <v>110.3</v>
      </c>
      <c r="X1006" s="87">
        <f t="shared" si="764"/>
        <v>33</v>
      </c>
      <c r="Y1006" s="92">
        <f t="shared" ref="Y1006:Z1021" si="765">H1006</f>
        <v>60</v>
      </c>
      <c r="Z1006" s="90">
        <f t="shared" si="765"/>
        <v>135000</v>
      </c>
      <c r="AA1006" s="90">
        <f>K1006</f>
        <v>85000</v>
      </c>
      <c r="AB1006" s="90">
        <f t="shared" si="763"/>
        <v>50000</v>
      </c>
      <c r="AC1006" s="4">
        <f t="shared" si="763"/>
        <v>0.62962962962962965</v>
      </c>
      <c r="AD1006" s="91">
        <f t="shared" si="763"/>
        <v>4090.909090909091</v>
      </c>
      <c r="AE1006" s="79" t="str">
        <f>S1006</f>
        <v>계</v>
      </c>
      <c r="AF1006" s="79" t="str">
        <f>Q1006&amp;"/"&amp;R1006</f>
        <v>3/2</v>
      </c>
      <c r="AH1006" s="20" t="str">
        <f t="shared" si="724"/>
        <v>판교동 판교원7단지모아미래도</v>
      </c>
      <c r="AI1006" s="87">
        <f t="shared" si="725"/>
        <v>33</v>
      </c>
      <c r="AJ1006" s="79" t="str">
        <f>IF(AI1006="","",$AJ$2)</f>
        <v>A-</v>
      </c>
      <c r="AK1006" s="79" t="s">
        <v>13</v>
      </c>
      <c r="AL1006" s="79" t="s">
        <v>62</v>
      </c>
      <c r="AM1006" s="79" t="s">
        <v>63</v>
      </c>
      <c r="AN1006" s="79" t="str">
        <f>IF(AI1006="","",$AN$2)</f>
        <v>C</v>
      </c>
      <c r="AO1006" s="79" t="str">
        <f>IF(N1006="","",IF(N1006&gt;=$AO$1/100,"O","X"))</f>
        <v>X</v>
      </c>
      <c r="AP1006" s="79" t="str">
        <f>IF(I1006="","",IF(I1006&lt;=$AP$1,"O","X"))</f>
        <v>X</v>
      </c>
      <c r="AQ1006" s="79" t="str">
        <f>IF(O1006="","",IF(O1006&lt;=$AQ$1,"O","X"))</f>
        <v>X</v>
      </c>
      <c r="AR1006" s="79" t="str">
        <f>IF(M1006="","",IF(M1006&lt;=$AR$1,"O","X"))</f>
        <v>X</v>
      </c>
      <c r="AS1006" s="79" t="s">
        <v>2</v>
      </c>
      <c r="AT1006" s="79" t="str">
        <f>IF(OR(F1006="",AI1006=""),"",IF(AND((F1006&lt;=85),(AI1006&gt;=15)),"O","X"))</f>
        <v>O</v>
      </c>
      <c r="AU1006" s="79" t="str">
        <f>IF(C1006="","",IF(C1006&gt;=$AU$1,"O","X"))</f>
        <v>O</v>
      </c>
      <c r="AV1006" s="79" t="str">
        <f>IF(AO1006="","",IF(AND(AO1006="O",AP1006="O",AR1006="O",AT1006="O",AU1006="O"),"후보","X"))</f>
        <v>X</v>
      </c>
    </row>
    <row r="1007" spans="1:48" s="37" customFormat="1" ht="12" x14ac:dyDescent="0.3">
      <c r="A1007" s="74" t="s">
        <v>1898</v>
      </c>
      <c r="B1007" s="75" t="s">
        <v>1764</v>
      </c>
      <c r="C1007" s="85">
        <v>486</v>
      </c>
      <c r="D1007" s="86">
        <v>107.8</v>
      </c>
      <c r="E1007" s="87">
        <v>33</v>
      </c>
      <c r="F1007" s="86">
        <v>84.7</v>
      </c>
      <c r="G1007" s="17">
        <v>26</v>
      </c>
      <c r="H1007" s="88">
        <v>100</v>
      </c>
      <c r="I1007" s="89">
        <v>160000</v>
      </c>
      <c r="J1007" s="89" t="s">
        <v>74</v>
      </c>
      <c r="K1007" s="89">
        <v>93000</v>
      </c>
      <c r="L1007" s="89" t="s">
        <v>84</v>
      </c>
      <c r="M1007" s="90">
        <f t="shared" ref="M1007:M1023" si="766">I1007-K1007</f>
        <v>67000</v>
      </c>
      <c r="N1007" s="4">
        <f t="shared" ref="N1007:N1023" si="767">IF(ISERROR(K1007/I1007),"",K1007/I1007)</f>
        <v>0.58125000000000004</v>
      </c>
      <c r="O1007" s="91">
        <f t="shared" ref="O1007:O1023" si="768">I1007/E1007</f>
        <v>4848.484848484848</v>
      </c>
      <c r="P1007" s="91">
        <f t="shared" ref="P1007:P1023" si="769">K1007/E1007</f>
        <v>2818.181818181818</v>
      </c>
      <c r="Q1007" s="79">
        <v>3</v>
      </c>
      <c r="R1007" s="79">
        <v>2</v>
      </c>
      <c r="S1007" s="79" t="s">
        <v>72</v>
      </c>
      <c r="T1007" s="5" t="s">
        <v>118</v>
      </c>
      <c r="U1007" s="9"/>
      <c r="W1007" s="86">
        <f t="shared" si="764"/>
        <v>107.8</v>
      </c>
      <c r="X1007" s="87">
        <f t="shared" si="764"/>
        <v>33</v>
      </c>
      <c r="Y1007" s="92">
        <f t="shared" si="765"/>
        <v>100</v>
      </c>
      <c r="Z1007" s="90">
        <f t="shared" si="765"/>
        <v>160000</v>
      </c>
      <c r="AA1007" s="90">
        <f t="shared" ref="AA1007:AA1023" si="770">K1007</f>
        <v>93000</v>
      </c>
      <c r="AB1007" s="90">
        <f t="shared" si="763"/>
        <v>67000</v>
      </c>
      <c r="AC1007" s="4">
        <f t="shared" si="763"/>
        <v>0.58125000000000004</v>
      </c>
      <c r="AD1007" s="91">
        <f t="shared" si="763"/>
        <v>4848.484848484848</v>
      </c>
      <c r="AE1007" s="79" t="str">
        <f t="shared" ref="AE1007:AE1023" si="771">S1007</f>
        <v>계</v>
      </c>
      <c r="AF1007" s="79" t="str">
        <f t="shared" ref="AF1007:AF1023" si="772">Q1007&amp;"/"&amp;R1007</f>
        <v>3/2</v>
      </c>
      <c r="AH1007" s="20" t="str">
        <f t="shared" si="724"/>
        <v>판교동 판교원3단지푸르지오</v>
      </c>
      <c r="AI1007" s="87">
        <f t="shared" si="725"/>
        <v>33</v>
      </c>
      <c r="AJ1007" s="79" t="str">
        <f t="shared" ref="AJ1007:AJ1023" si="773">IF(AI1007="","",$AJ$2)</f>
        <v>A-</v>
      </c>
      <c r="AK1007" s="79" t="s">
        <v>13</v>
      </c>
      <c r="AL1007" s="79" t="s">
        <v>62</v>
      </c>
      <c r="AM1007" s="79" t="s">
        <v>63</v>
      </c>
      <c r="AN1007" s="79" t="str">
        <f t="shared" ref="AN1007:AN1023" si="774">IF(AI1007="","",$AN$2)</f>
        <v>C</v>
      </c>
      <c r="AO1007" s="79" t="str">
        <f t="shared" ref="AO1007:AO1023" si="775">IF(N1007="","",IF(N1007&gt;=$AO$1/100,"O","X"))</f>
        <v>X</v>
      </c>
      <c r="AP1007" s="79" t="str">
        <f t="shared" ref="AP1007:AP1023" si="776">IF(I1007="","",IF(I1007&lt;=$AP$1,"O","X"))</f>
        <v>X</v>
      </c>
      <c r="AQ1007" s="79" t="str">
        <f t="shared" ref="AQ1007:AQ1023" si="777">IF(O1007="","",IF(O1007&lt;=$AQ$1,"O","X"))</f>
        <v>X</v>
      </c>
      <c r="AR1007" s="79" t="str">
        <f t="shared" ref="AR1007:AR1023" si="778">IF(M1007="","",IF(M1007&lt;=$AR$1,"O","X"))</f>
        <v>X</v>
      </c>
      <c r="AS1007" s="79" t="s">
        <v>2</v>
      </c>
      <c r="AT1007" s="79" t="str">
        <f t="shared" ref="AT1007:AT1023" si="779">IF(OR(F1007="",AI1007=""),"",IF(AND((F1007&lt;=85),(AI1007&gt;=15)),"O","X"))</f>
        <v>O</v>
      </c>
      <c r="AU1007" s="79" t="str">
        <f t="shared" ref="AU1007:AU1023" si="780">IF(C1007="","",IF(C1007&gt;=$AU$1,"O","X"))</f>
        <v>O</v>
      </c>
      <c r="AV1007" s="79" t="str">
        <f t="shared" ref="AV1007:AV1023" si="781">IF(AO1007="","",IF(AND(AO1007="O",AP1007="O",AR1007="O",AT1007="O",AU1007="O"),"후보","X"))</f>
        <v>X</v>
      </c>
    </row>
    <row r="1008" spans="1:48" s="37" customFormat="1" ht="12" x14ac:dyDescent="0.3">
      <c r="A1008" s="74" t="s">
        <v>2369</v>
      </c>
      <c r="B1008" s="75" t="s">
        <v>1764</v>
      </c>
      <c r="C1008" s="85">
        <v>486</v>
      </c>
      <c r="D1008" s="86">
        <v>107.5</v>
      </c>
      <c r="E1008" s="87">
        <v>33</v>
      </c>
      <c r="F1008" s="86">
        <v>84.5</v>
      </c>
      <c r="G1008" s="17">
        <v>26</v>
      </c>
      <c r="H1008" s="88">
        <v>95</v>
      </c>
      <c r="I1008" s="89">
        <v>165000</v>
      </c>
      <c r="J1008" s="89" t="s">
        <v>84</v>
      </c>
      <c r="K1008" s="89">
        <v>90000</v>
      </c>
      <c r="L1008" s="89" t="s">
        <v>84</v>
      </c>
      <c r="M1008" s="90">
        <f t="shared" si="766"/>
        <v>75000</v>
      </c>
      <c r="N1008" s="4">
        <f t="shared" si="767"/>
        <v>0.54545454545454541</v>
      </c>
      <c r="O1008" s="91">
        <f t="shared" si="768"/>
        <v>5000</v>
      </c>
      <c r="P1008" s="91">
        <f t="shared" si="769"/>
        <v>2727.2727272727275</v>
      </c>
      <c r="Q1008" s="79">
        <v>3</v>
      </c>
      <c r="R1008" s="79">
        <v>2</v>
      </c>
      <c r="S1008" s="79" t="s">
        <v>72</v>
      </c>
      <c r="T1008" s="5" t="s">
        <v>101</v>
      </c>
      <c r="U1008" s="9"/>
      <c r="W1008" s="86">
        <f t="shared" si="764"/>
        <v>107.5</v>
      </c>
      <c r="X1008" s="87">
        <f t="shared" si="764"/>
        <v>33</v>
      </c>
      <c r="Y1008" s="92">
        <f t="shared" si="765"/>
        <v>95</v>
      </c>
      <c r="Z1008" s="90">
        <f t="shared" si="765"/>
        <v>165000</v>
      </c>
      <c r="AA1008" s="90">
        <f t="shared" si="770"/>
        <v>90000</v>
      </c>
      <c r="AB1008" s="90">
        <f t="shared" si="763"/>
        <v>75000</v>
      </c>
      <c r="AC1008" s="4">
        <f t="shared" si="763"/>
        <v>0.54545454545454541</v>
      </c>
      <c r="AD1008" s="91">
        <f t="shared" si="763"/>
        <v>5000</v>
      </c>
      <c r="AE1008" s="79" t="str">
        <f t="shared" si="771"/>
        <v>계</v>
      </c>
      <c r="AF1008" s="79" t="str">
        <f t="shared" si="772"/>
        <v>3/2</v>
      </c>
      <c r="AH1008" s="20" t="str">
        <f t="shared" si="724"/>
        <v>판교동 판교원3단지푸르지오</v>
      </c>
      <c r="AI1008" s="87">
        <f t="shared" si="725"/>
        <v>33</v>
      </c>
      <c r="AJ1008" s="79" t="str">
        <f t="shared" si="773"/>
        <v>A-</v>
      </c>
      <c r="AK1008" s="79" t="s">
        <v>13</v>
      </c>
      <c r="AL1008" s="79" t="s">
        <v>62</v>
      </c>
      <c r="AM1008" s="79" t="s">
        <v>63</v>
      </c>
      <c r="AN1008" s="79" t="str">
        <f t="shared" si="774"/>
        <v>C</v>
      </c>
      <c r="AO1008" s="79" t="str">
        <f t="shared" si="775"/>
        <v>X</v>
      </c>
      <c r="AP1008" s="79" t="str">
        <f t="shared" si="776"/>
        <v>X</v>
      </c>
      <c r="AQ1008" s="79" t="str">
        <f t="shared" si="777"/>
        <v>X</v>
      </c>
      <c r="AR1008" s="79" t="str">
        <f t="shared" si="778"/>
        <v>X</v>
      </c>
      <c r="AS1008" s="79" t="s">
        <v>2</v>
      </c>
      <c r="AT1008" s="79" t="str">
        <f t="shared" si="779"/>
        <v>O</v>
      </c>
      <c r="AU1008" s="79" t="str">
        <f t="shared" si="780"/>
        <v>O</v>
      </c>
      <c r="AV1008" s="79" t="str">
        <f t="shared" si="781"/>
        <v>X</v>
      </c>
    </row>
    <row r="1009" spans="1:48" s="37" customFormat="1" ht="12" x14ac:dyDescent="0.3">
      <c r="A1009" s="74" t="s">
        <v>1898</v>
      </c>
      <c r="B1009" s="75" t="s">
        <v>1764</v>
      </c>
      <c r="C1009" s="85">
        <v>486</v>
      </c>
      <c r="D1009" s="86">
        <v>107.6</v>
      </c>
      <c r="E1009" s="87">
        <v>33</v>
      </c>
      <c r="F1009" s="86">
        <v>84.6</v>
      </c>
      <c r="G1009" s="17">
        <v>26</v>
      </c>
      <c r="H1009" s="88">
        <v>77</v>
      </c>
      <c r="I1009" s="89">
        <v>170000</v>
      </c>
      <c r="J1009" s="89" t="s">
        <v>84</v>
      </c>
      <c r="K1009" s="89">
        <v>90000</v>
      </c>
      <c r="L1009" s="89" t="s">
        <v>84</v>
      </c>
      <c r="M1009" s="90">
        <f t="shared" si="766"/>
        <v>80000</v>
      </c>
      <c r="N1009" s="4">
        <f t="shared" si="767"/>
        <v>0.52941176470588236</v>
      </c>
      <c r="O1009" s="91">
        <f t="shared" si="768"/>
        <v>5151.515151515152</v>
      </c>
      <c r="P1009" s="91">
        <f t="shared" si="769"/>
        <v>2727.2727272727275</v>
      </c>
      <c r="Q1009" s="79">
        <v>3</v>
      </c>
      <c r="R1009" s="79">
        <v>2</v>
      </c>
      <c r="S1009" s="79" t="s">
        <v>72</v>
      </c>
      <c r="T1009" s="5" t="s">
        <v>281</v>
      </c>
      <c r="U1009" s="9"/>
      <c r="W1009" s="86">
        <f t="shared" si="764"/>
        <v>107.6</v>
      </c>
      <c r="X1009" s="87">
        <f t="shared" si="764"/>
        <v>33</v>
      </c>
      <c r="Y1009" s="92">
        <f t="shared" si="765"/>
        <v>77</v>
      </c>
      <c r="Z1009" s="90">
        <f t="shared" si="765"/>
        <v>170000</v>
      </c>
      <c r="AA1009" s="90">
        <f t="shared" si="770"/>
        <v>90000</v>
      </c>
      <c r="AB1009" s="90">
        <f t="shared" si="763"/>
        <v>80000</v>
      </c>
      <c r="AC1009" s="4">
        <f t="shared" si="763"/>
        <v>0.52941176470588236</v>
      </c>
      <c r="AD1009" s="91">
        <f t="shared" si="763"/>
        <v>5151.515151515152</v>
      </c>
      <c r="AE1009" s="79" t="str">
        <f t="shared" si="771"/>
        <v>계</v>
      </c>
      <c r="AF1009" s="79" t="str">
        <f t="shared" si="772"/>
        <v>3/2</v>
      </c>
      <c r="AH1009" s="20" t="str">
        <f t="shared" si="724"/>
        <v>판교동 판교원3단지푸르지오</v>
      </c>
      <c r="AI1009" s="87">
        <f t="shared" si="725"/>
        <v>33</v>
      </c>
      <c r="AJ1009" s="79" t="str">
        <f t="shared" si="773"/>
        <v>A-</v>
      </c>
      <c r="AK1009" s="79" t="s">
        <v>13</v>
      </c>
      <c r="AL1009" s="79" t="s">
        <v>62</v>
      </c>
      <c r="AM1009" s="79" t="s">
        <v>63</v>
      </c>
      <c r="AN1009" s="79" t="str">
        <f t="shared" si="774"/>
        <v>C</v>
      </c>
      <c r="AO1009" s="79" t="str">
        <f t="shared" si="775"/>
        <v>X</v>
      </c>
      <c r="AP1009" s="79" t="str">
        <f t="shared" si="776"/>
        <v>X</v>
      </c>
      <c r="AQ1009" s="79" t="str">
        <f t="shared" si="777"/>
        <v>X</v>
      </c>
      <c r="AR1009" s="79" t="str">
        <f t="shared" si="778"/>
        <v>X</v>
      </c>
      <c r="AS1009" s="79" t="s">
        <v>2</v>
      </c>
      <c r="AT1009" s="79" t="str">
        <f t="shared" si="779"/>
        <v>O</v>
      </c>
      <c r="AU1009" s="79" t="str">
        <f t="shared" si="780"/>
        <v>O</v>
      </c>
      <c r="AV1009" s="79" t="str">
        <f t="shared" si="781"/>
        <v>X</v>
      </c>
    </row>
    <row r="1010" spans="1:48" s="37" customFormat="1" ht="12" x14ac:dyDescent="0.3">
      <c r="A1010" s="74" t="s">
        <v>2370</v>
      </c>
      <c r="B1010" s="75" t="s">
        <v>2371</v>
      </c>
      <c r="C1010" s="85">
        <v>486</v>
      </c>
      <c r="D1010" s="86">
        <v>128.9</v>
      </c>
      <c r="E1010" s="87">
        <v>39</v>
      </c>
      <c r="F1010" s="86">
        <v>101.3</v>
      </c>
      <c r="G1010" s="17">
        <v>31</v>
      </c>
      <c r="H1010" s="88">
        <v>97</v>
      </c>
      <c r="I1010" s="89"/>
      <c r="J1010" s="89"/>
      <c r="K1010" s="89"/>
      <c r="L1010" s="89"/>
      <c r="M1010" s="90">
        <f t="shared" si="766"/>
        <v>0</v>
      </c>
      <c r="N1010" s="4" t="str">
        <f t="shared" si="767"/>
        <v/>
      </c>
      <c r="O1010" s="91">
        <f t="shared" si="768"/>
        <v>0</v>
      </c>
      <c r="P1010" s="91">
        <f t="shared" si="769"/>
        <v>0</v>
      </c>
      <c r="Q1010" s="79">
        <v>4</v>
      </c>
      <c r="R1010" s="79">
        <v>2</v>
      </c>
      <c r="S1010" s="79" t="s">
        <v>72</v>
      </c>
      <c r="T1010" s="5">
        <v>128</v>
      </c>
      <c r="U1010" s="9"/>
      <c r="W1010" s="86">
        <f t="shared" si="764"/>
        <v>128.9</v>
      </c>
      <c r="X1010" s="87">
        <f t="shared" si="764"/>
        <v>39</v>
      </c>
      <c r="Y1010" s="92">
        <f t="shared" si="765"/>
        <v>97</v>
      </c>
      <c r="Z1010" s="90">
        <f t="shared" si="765"/>
        <v>0</v>
      </c>
      <c r="AA1010" s="90">
        <f t="shared" si="770"/>
        <v>0</v>
      </c>
      <c r="AB1010" s="90">
        <f t="shared" ref="AB1010:AD1025" si="782">M1010</f>
        <v>0</v>
      </c>
      <c r="AC1010" s="4" t="str">
        <f t="shared" si="782"/>
        <v/>
      </c>
      <c r="AD1010" s="91">
        <f t="shared" si="782"/>
        <v>0</v>
      </c>
      <c r="AE1010" s="79" t="str">
        <f t="shared" si="771"/>
        <v>계</v>
      </c>
      <c r="AF1010" s="79" t="str">
        <f t="shared" si="772"/>
        <v>4/2</v>
      </c>
      <c r="AH1010" s="20" t="str">
        <f t="shared" si="724"/>
        <v>판교동 판교원3단지푸르지오</v>
      </c>
      <c r="AI1010" s="87">
        <f t="shared" si="725"/>
        <v>39</v>
      </c>
      <c r="AJ1010" s="79" t="str">
        <f t="shared" si="773"/>
        <v>A-</v>
      </c>
      <c r="AK1010" s="79" t="s">
        <v>13</v>
      </c>
      <c r="AL1010" s="79" t="s">
        <v>62</v>
      </c>
      <c r="AM1010" s="79" t="s">
        <v>63</v>
      </c>
      <c r="AN1010" s="79" t="str">
        <f t="shared" si="774"/>
        <v>C</v>
      </c>
      <c r="AO1010" s="79" t="str">
        <f t="shared" si="775"/>
        <v/>
      </c>
      <c r="AP1010" s="79" t="str">
        <f t="shared" si="776"/>
        <v/>
      </c>
      <c r="AQ1010" s="79" t="str">
        <f t="shared" si="777"/>
        <v>O</v>
      </c>
      <c r="AR1010" s="79" t="str">
        <f t="shared" si="778"/>
        <v>O</v>
      </c>
      <c r="AS1010" s="79" t="s">
        <v>2</v>
      </c>
      <c r="AT1010" s="79" t="str">
        <f t="shared" si="779"/>
        <v>X</v>
      </c>
      <c r="AU1010" s="79" t="str">
        <f t="shared" si="780"/>
        <v>O</v>
      </c>
      <c r="AV1010" s="79" t="str">
        <f t="shared" si="781"/>
        <v/>
      </c>
    </row>
    <row r="1011" spans="1:48" s="37" customFormat="1" ht="12" x14ac:dyDescent="0.3">
      <c r="A1011" s="74" t="s">
        <v>2372</v>
      </c>
      <c r="B1011" s="75" t="s">
        <v>2371</v>
      </c>
      <c r="C1011" s="85">
        <v>486</v>
      </c>
      <c r="D1011" s="86">
        <v>147.80000000000001</v>
      </c>
      <c r="E1011" s="87">
        <v>45</v>
      </c>
      <c r="F1011" s="86">
        <v>116.2</v>
      </c>
      <c r="G1011" s="17">
        <v>35</v>
      </c>
      <c r="H1011" s="88">
        <v>25</v>
      </c>
      <c r="I1011" s="89">
        <v>220000</v>
      </c>
      <c r="J1011" s="89" t="s">
        <v>74</v>
      </c>
      <c r="K1011" s="89"/>
      <c r="L1011" s="89"/>
      <c r="M1011" s="90">
        <f t="shared" si="766"/>
        <v>220000</v>
      </c>
      <c r="N1011" s="4">
        <f t="shared" si="767"/>
        <v>0</v>
      </c>
      <c r="O1011" s="91">
        <f t="shared" si="768"/>
        <v>4888.8888888888887</v>
      </c>
      <c r="P1011" s="91">
        <f t="shared" si="769"/>
        <v>0</v>
      </c>
      <c r="Q1011" s="79">
        <v>4</v>
      </c>
      <c r="R1011" s="79">
        <v>2</v>
      </c>
      <c r="S1011" s="79" t="s">
        <v>72</v>
      </c>
      <c r="T1011" s="5" t="s">
        <v>108</v>
      </c>
      <c r="U1011" s="9"/>
      <c r="W1011" s="86">
        <f t="shared" si="764"/>
        <v>147.80000000000001</v>
      </c>
      <c r="X1011" s="87">
        <f t="shared" si="764"/>
        <v>45</v>
      </c>
      <c r="Y1011" s="92">
        <f t="shared" si="765"/>
        <v>25</v>
      </c>
      <c r="Z1011" s="90">
        <f t="shared" si="765"/>
        <v>220000</v>
      </c>
      <c r="AA1011" s="90">
        <f t="shared" si="770"/>
        <v>0</v>
      </c>
      <c r="AB1011" s="90">
        <f t="shared" si="782"/>
        <v>220000</v>
      </c>
      <c r="AC1011" s="4">
        <f t="shared" si="782"/>
        <v>0</v>
      </c>
      <c r="AD1011" s="91">
        <f t="shared" si="782"/>
        <v>4888.8888888888887</v>
      </c>
      <c r="AE1011" s="79" t="str">
        <f t="shared" si="771"/>
        <v>계</v>
      </c>
      <c r="AF1011" s="79" t="str">
        <f t="shared" si="772"/>
        <v>4/2</v>
      </c>
      <c r="AH1011" s="20" t="str">
        <f t="shared" si="724"/>
        <v>판교동 판교원3단지푸르지오</v>
      </c>
      <c r="AI1011" s="87">
        <f t="shared" si="725"/>
        <v>45</v>
      </c>
      <c r="AJ1011" s="79" t="str">
        <f t="shared" si="773"/>
        <v>A-</v>
      </c>
      <c r="AK1011" s="79" t="s">
        <v>13</v>
      </c>
      <c r="AL1011" s="79" t="s">
        <v>62</v>
      </c>
      <c r="AM1011" s="79" t="s">
        <v>63</v>
      </c>
      <c r="AN1011" s="79" t="str">
        <f t="shared" si="774"/>
        <v>C</v>
      </c>
      <c r="AO1011" s="79" t="str">
        <f t="shared" si="775"/>
        <v>X</v>
      </c>
      <c r="AP1011" s="79" t="str">
        <f t="shared" si="776"/>
        <v>X</v>
      </c>
      <c r="AQ1011" s="79" t="str">
        <f t="shared" si="777"/>
        <v>X</v>
      </c>
      <c r="AR1011" s="79" t="str">
        <f t="shared" si="778"/>
        <v>X</v>
      </c>
      <c r="AS1011" s="79" t="s">
        <v>2</v>
      </c>
      <c r="AT1011" s="79" t="str">
        <f t="shared" si="779"/>
        <v>X</v>
      </c>
      <c r="AU1011" s="79" t="str">
        <f t="shared" si="780"/>
        <v>O</v>
      </c>
      <c r="AV1011" s="79" t="str">
        <f t="shared" si="781"/>
        <v>X</v>
      </c>
    </row>
    <row r="1012" spans="1:48" s="37" customFormat="1" ht="12" x14ac:dyDescent="0.3">
      <c r="A1012" s="74" t="s">
        <v>2372</v>
      </c>
      <c r="B1012" s="75" t="s">
        <v>2371</v>
      </c>
      <c r="C1012" s="85">
        <v>486</v>
      </c>
      <c r="D1012" s="86">
        <v>148.30000000000001</v>
      </c>
      <c r="E1012" s="87">
        <v>45</v>
      </c>
      <c r="F1012" s="86">
        <v>116.6</v>
      </c>
      <c r="G1012" s="17">
        <v>35</v>
      </c>
      <c r="H1012" s="88">
        <v>58</v>
      </c>
      <c r="I1012" s="89">
        <v>210000</v>
      </c>
      <c r="J1012" s="89" t="s">
        <v>84</v>
      </c>
      <c r="K1012" s="89">
        <v>115000</v>
      </c>
      <c r="L1012" s="89" t="s">
        <v>84</v>
      </c>
      <c r="M1012" s="90">
        <f t="shared" si="766"/>
        <v>95000</v>
      </c>
      <c r="N1012" s="4">
        <f t="shared" si="767"/>
        <v>0.54761904761904767</v>
      </c>
      <c r="O1012" s="91">
        <f t="shared" si="768"/>
        <v>4666.666666666667</v>
      </c>
      <c r="P1012" s="91">
        <f t="shared" si="769"/>
        <v>2555.5555555555557</v>
      </c>
      <c r="Q1012" s="79">
        <v>4</v>
      </c>
      <c r="R1012" s="79">
        <v>2</v>
      </c>
      <c r="S1012" s="79" t="s">
        <v>72</v>
      </c>
      <c r="T1012" s="5" t="s">
        <v>394</v>
      </c>
      <c r="U1012" s="9"/>
      <c r="W1012" s="86">
        <f t="shared" si="764"/>
        <v>148.30000000000001</v>
      </c>
      <c r="X1012" s="87">
        <f t="shared" si="764"/>
        <v>45</v>
      </c>
      <c r="Y1012" s="92">
        <f t="shared" si="765"/>
        <v>58</v>
      </c>
      <c r="Z1012" s="90">
        <f t="shared" si="765"/>
        <v>210000</v>
      </c>
      <c r="AA1012" s="90">
        <f t="shared" si="770"/>
        <v>115000</v>
      </c>
      <c r="AB1012" s="90">
        <f t="shared" si="782"/>
        <v>95000</v>
      </c>
      <c r="AC1012" s="4">
        <f t="shared" si="782"/>
        <v>0.54761904761904767</v>
      </c>
      <c r="AD1012" s="91">
        <f t="shared" si="782"/>
        <v>4666.666666666667</v>
      </c>
      <c r="AE1012" s="79" t="str">
        <f t="shared" si="771"/>
        <v>계</v>
      </c>
      <c r="AF1012" s="79" t="str">
        <f t="shared" si="772"/>
        <v>4/2</v>
      </c>
      <c r="AH1012" s="20" t="str">
        <f t="shared" si="724"/>
        <v>판교동 판교원3단지푸르지오</v>
      </c>
      <c r="AI1012" s="87">
        <f t="shared" si="725"/>
        <v>45</v>
      </c>
      <c r="AJ1012" s="79" t="str">
        <f t="shared" si="773"/>
        <v>A-</v>
      </c>
      <c r="AK1012" s="79" t="s">
        <v>13</v>
      </c>
      <c r="AL1012" s="79" t="s">
        <v>62</v>
      </c>
      <c r="AM1012" s="79" t="s">
        <v>63</v>
      </c>
      <c r="AN1012" s="79" t="str">
        <f t="shared" si="774"/>
        <v>C</v>
      </c>
      <c r="AO1012" s="79" t="str">
        <f t="shared" si="775"/>
        <v>X</v>
      </c>
      <c r="AP1012" s="79" t="str">
        <f t="shared" si="776"/>
        <v>X</v>
      </c>
      <c r="AQ1012" s="79" t="str">
        <f t="shared" si="777"/>
        <v>X</v>
      </c>
      <c r="AR1012" s="79" t="str">
        <f t="shared" si="778"/>
        <v>X</v>
      </c>
      <c r="AS1012" s="79" t="s">
        <v>2</v>
      </c>
      <c r="AT1012" s="79" t="str">
        <f t="shared" si="779"/>
        <v>X</v>
      </c>
      <c r="AU1012" s="79" t="str">
        <f t="shared" si="780"/>
        <v>O</v>
      </c>
      <c r="AV1012" s="79" t="str">
        <f t="shared" si="781"/>
        <v>X</v>
      </c>
    </row>
    <row r="1013" spans="1:48" s="37" customFormat="1" ht="12" x14ac:dyDescent="0.3">
      <c r="A1013" s="74" t="s">
        <v>2372</v>
      </c>
      <c r="B1013" s="75" t="s">
        <v>2371</v>
      </c>
      <c r="C1013" s="85">
        <v>486</v>
      </c>
      <c r="D1013" s="86">
        <v>148.80000000000001</v>
      </c>
      <c r="E1013" s="87">
        <v>45</v>
      </c>
      <c r="F1013" s="86">
        <v>116.9</v>
      </c>
      <c r="G1013" s="17">
        <v>35</v>
      </c>
      <c r="H1013" s="88">
        <v>29</v>
      </c>
      <c r="I1013" s="89">
        <v>210000</v>
      </c>
      <c r="J1013" s="89" t="s">
        <v>84</v>
      </c>
      <c r="K1013" s="89">
        <v>110000</v>
      </c>
      <c r="L1013" s="89" t="s">
        <v>84</v>
      </c>
      <c r="M1013" s="90">
        <f t="shared" si="766"/>
        <v>100000</v>
      </c>
      <c r="N1013" s="4">
        <f t="shared" si="767"/>
        <v>0.52380952380952384</v>
      </c>
      <c r="O1013" s="91">
        <f t="shared" si="768"/>
        <v>4666.666666666667</v>
      </c>
      <c r="P1013" s="91">
        <f t="shared" si="769"/>
        <v>2444.4444444444443</v>
      </c>
      <c r="Q1013" s="79">
        <v>4</v>
      </c>
      <c r="R1013" s="79">
        <v>2</v>
      </c>
      <c r="S1013" s="79" t="s">
        <v>72</v>
      </c>
      <c r="T1013" s="5" t="s">
        <v>155</v>
      </c>
      <c r="U1013" s="9"/>
      <c r="W1013" s="86">
        <f t="shared" si="764"/>
        <v>148.80000000000001</v>
      </c>
      <c r="X1013" s="87">
        <f t="shared" si="764"/>
        <v>45</v>
      </c>
      <c r="Y1013" s="92">
        <f t="shared" si="765"/>
        <v>29</v>
      </c>
      <c r="Z1013" s="90">
        <f t="shared" si="765"/>
        <v>210000</v>
      </c>
      <c r="AA1013" s="90">
        <f t="shared" si="770"/>
        <v>110000</v>
      </c>
      <c r="AB1013" s="90">
        <f t="shared" si="782"/>
        <v>100000</v>
      </c>
      <c r="AC1013" s="4">
        <f t="shared" si="782"/>
        <v>0.52380952380952384</v>
      </c>
      <c r="AD1013" s="91">
        <f t="shared" si="782"/>
        <v>4666.666666666667</v>
      </c>
      <c r="AE1013" s="79" t="str">
        <f t="shared" si="771"/>
        <v>계</v>
      </c>
      <c r="AF1013" s="79" t="str">
        <f t="shared" si="772"/>
        <v>4/2</v>
      </c>
      <c r="AH1013" s="20" t="str">
        <f t="shared" si="724"/>
        <v>판교동 판교원3단지푸르지오</v>
      </c>
      <c r="AI1013" s="87">
        <f t="shared" si="725"/>
        <v>45</v>
      </c>
      <c r="AJ1013" s="79" t="str">
        <f t="shared" si="773"/>
        <v>A-</v>
      </c>
      <c r="AK1013" s="79" t="s">
        <v>13</v>
      </c>
      <c r="AL1013" s="79" t="s">
        <v>62</v>
      </c>
      <c r="AM1013" s="79" t="s">
        <v>63</v>
      </c>
      <c r="AN1013" s="79" t="str">
        <f t="shared" si="774"/>
        <v>C</v>
      </c>
      <c r="AO1013" s="79" t="str">
        <f t="shared" si="775"/>
        <v>X</v>
      </c>
      <c r="AP1013" s="79" t="str">
        <f t="shared" si="776"/>
        <v>X</v>
      </c>
      <c r="AQ1013" s="79" t="str">
        <f t="shared" si="777"/>
        <v>X</v>
      </c>
      <c r="AR1013" s="79" t="str">
        <f t="shared" si="778"/>
        <v>X</v>
      </c>
      <c r="AS1013" s="79" t="s">
        <v>2</v>
      </c>
      <c r="AT1013" s="79" t="str">
        <f t="shared" si="779"/>
        <v>X</v>
      </c>
      <c r="AU1013" s="79" t="str">
        <f t="shared" si="780"/>
        <v>O</v>
      </c>
      <c r="AV1013" s="79" t="str">
        <f t="shared" si="781"/>
        <v>X</v>
      </c>
    </row>
    <row r="1014" spans="1:48" s="37" customFormat="1" ht="12" x14ac:dyDescent="0.3">
      <c r="A1014" s="74" t="s">
        <v>1898</v>
      </c>
      <c r="B1014" s="75" t="s">
        <v>1764</v>
      </c>
      <c r="C1014" s="85">
        <v>486</v>
      </c>
      <c r="D1014" s="86">
        <v>190.9</v>
      </c>
      <c r="E1014" s="87">
        <v>58</v>
      </c>
      <c r="F1014" s="86">
        <v>150</v>
      </c>
      <c r="G1014" s="17">
        <v>45</v>
      </c>
      <c r="H1014" s="88">
        <v>2</v>
      </c>
      <c r="I1014" s="89"/>
      <c r="J1014" s="89"/>
      <c r="K1014" s="89"/>
      <c r="L1014" s="89"/>
      <c r="M1014" s="90">
        <f t="shared" si="766"/>
        <v>0</v>
      </c>
      <c r="N1014" s="4" t="str">
        <f t="shared" si="767"/>
        <v/>
      </c>
      <c r="O1014" s="91">
        <f t="shared" si="768"/>
        <v>0</v>
      </c>
      <c r="P1014" s="91">
        <f t="shared" si="769"/>
        <v>0</v>
      </c>
      <c r="Q1014" s="79">
        <v>4</v>
      </c>
      <c r="R1014" s="79">
        <v>2</v>
      </c>
      <c r="S1014" s="79" t="s">
        <v>72</v>
      </c>
      <c r="T1014" s="5" t="s">
        <v>285</v>
      </c>
      <c r="U1014" s="9"/>
      <c r="W1014" s="86">
        <f t="shared" si="764"/>
        <v>190.9</v>
      </c>
      <c r="X1014" s="87">
        <f t="shared" si="764"/>
        <v>58</v>
      </c>
      <c r="Y1014" s="92">
        <f t="shared" si="765"/>
        <v>2</v>
      </c>
      <c r="Z1014" s="90">
        <f t="shared" si="765"/>
        <v>0</v>
      </c>
      <c r="AA1014" s="90">
        <f t="shared" si="770"/>
        <v>0</v>
      </c>
      <c r="AB1014" s="90">
        <f t="shared" si="782"/>
        <v>0</v>
      </c>
      <c r="AC1014" s="4" t="str">
        <f t="shared" si="782"/>
        <v/>
      </c>
      <c r="AD1014" s="91">
        <f t="shared" si="782"/>
        <v>0</v>
      </c>
      <c r="AE1014" s="79" t="str">
        <f t="shared" si="771"/>
        <v>계</v>
      </c>
      <c r="AF1014" s="79" t="str">
        <f t="shared" si="772"/>
        <v>4/2</v>
      </c>
      <c r="AH1014" s="20" t="str">
        <f t="shared" si="724"/>
        <v>판교동 판교원3단지푸르지오</v>
      </c>
      <c r="AI1014" s="87">
        <f t="shared" si="725"/>
        <v>58</v>
      </c>
      <c r="AJ1014" s="79" t="str">
        <f t="shared" si="773"/>
        <v>A-</v>
      </c>
      <c r="AK1014" s="79" t="s">
        <v>13</v>
      </c>
      <c r="AL1014" s="79" t="s">
        <v>62</v>
      </c>
      <c r="AM1014" s="79" t="s">
        <v>63</v>
      </c>
      <c r="AN1014" s="79" t="str">
        <f t="shared" si="774"/>
        <v>C</v>
      </c>
      <c r="AO1014" s="79" t="str">
        <f t="shared" si="775"/>
        <v/>
      </c>
      <c r="AP1014" s="79" t="str">
        <f t="shared" si="776"/>
        <v/>
      </c>
      <c r="AQ1014" s="79" t="str">
        <f t="shared" si="777"/>
        <v>O</v>
      </c>
      <c r="AR1014" s="79" t="str">
        <f t="shared" si="778"/>
        <v>O</v>
      </c>
      <c r="AS1014" s="79" t="s">
        <v>2</v>
      </c>
      <c r="AT1014" s="79" t="str">
        <f t="shared" si="779"/>
        <v>X</v>
      </c>
      <c r="AU1014" s="79" t="str">
        <f t="shared" si="780"/>
        <v>O</v>
      </c>
      <c r="AV1014" s="79" t="str">
        <f t="shared" si="781"/>
        <v/>
      </c>
    </row>
    <row r="1015" spans="1:48" s="37" customFormat="1" ht="12" x14ac:dyDescent="0.3">
      <c r="A1015" s="74" t="s">
        <v>1898</v>
      </c>
      <c r="B1015" s="75" t="s">
        <v>2373</v>
      </c>
      <c r="C1015" s="85">
        <v>486</v>
      </c>
      <c r="D1015" s="86">
        <v>191</v>
      </c>
      <c r="E1015" s="87">
        <v>58</v>
      </c>
      <c r="F1015" s="86">
        <v>150.1</v>
      </c>
      <c r="G1015" s="17">
        <v>45</v>
      </c>
      <c r="H1015" s="88">
        <v>1</v>
      </c>
      <c r="I1015" s="89"/>
      <c r="J1015" s="89"/>
      <c r="K1015" s="89"/>
      <c r="L1015" s="89"/>
      <c r="M1015" s="90">
        <f t="shared" si="766"/>
        <v>0</v>
      </c>
      <c r="N1015" s="4" t="str">
        <f t="shared" si="767"/>
        <v/>
      </c>
      <c r="O1015" s="91">
        <f t="shared" si="768"/>
        <v>0</v>
      </c>
      <c r="P1015" s="91">
        <f t="shared" si="769"/>
        <v>0</v>
      </c>
      <c r="Q1015" s="79">
        <v>4</v>
      </c>
      <c r="R1015" s="79">
        <v>2</v>
      </c>
      <c r="S1015" s="79" t="s">
        <v>72</v>
      </c>
      <c r="T1015" s="5" t="s">
        <v>392</v>
      </c>
      <c r="U1015" s="9"/>
      <c r="W1015" s="86">
        <f t="shared" si="764"/>
        <v>191</v>
      </c>
      <c r="X1015" s="87">
        <f t="shared" si="764"/>
        <v>58</v>
      </c>
      <c r="Y1015" s="92">
        <f t="shared" si="765"/>
        <v>1</v>
      </c>
      <c r="Z1015" s="90">
        <f t="shared" si="765"/>
        <v>0</v>
      </c>
      <c r="AA1015" s="90">
        <f t="shared" si="770"/>
        <v>0</v>
      </c>
      <c r="AB1015" s="90">
        <f t="shared" si="782"/>
        <v>0</v>
      </c>
      <c r="AC1015" s="4" t="str">
        <f t="shared" si="782"/>
        <v/>
      </c>
      <c r="AD1015" s="91">
        <f t="shared" si="782"/>
        <v>0</v>
      </c>
      <c r="AE1015" s="79" t="str">
        <f t="shared" si="771"/>
        <v>계</v>
      </c>
      <c r="AF1015" s="79" t="str">
        <f t="shared" si="772"/>
        <v>4/2</v>
      </c>
      <c r="AH1015" s="20" t="str">
        <f t="shared" si="724"/>
        <v>판교동 판교원3단지푸르지오</v>
      </c>
      <c r="AI1015" s="87">
        <f t="shared" si="725"/>
        <v>58</v>
      </c>
      <c r="AJ1015" s="79" t="str">
        <f t="shared" si="773"/>
        <v>A-</v>
      </c>
      <c r="AK1015" s="79" t="s">
        <v>13</v>
      </c>
      <c r="AL1015" s="79" t="s">
        <v>62</v>
      </c>
      <c r="AM1015" s="79" t="s">
        <v>63</v>
      </c>
      <c r="AN1015" s="79" t="str">
        <f t="shared" si="774"/>
        <v>C</v>
      </c>
      <c r="AO1015" s="79" t="str">
        <f t="shared" si="775"/>
        <v/>
      </c>
      <c r="AP1015" s="79" t="str">
        <f t="shared" si="776"/>
        <v/>
      </c>
      <c r="AQ1015" s="79" t="str">
        <f t="shared" si="777"/>
        <v>O</v>
      </c>
      <c r="AR1015" s="79" t="str">
        <f t="shared" si="778"/>
        <v>O</v>
      </c>
      <c r="AS1015" s="79" t="s">
        <v>2</v>
      </c>
      <c r="AT1015" s="79" t="str">
        <f t="shared" si="779"/>
        <v>X</v>
      </c>
      <c r="AU1015" s="79" t="str">
        <f t="shared" si="780"/>
        <v>O</v>
      </c>
      <c r="AV1015" s="79" t="str">
        <f t="shared" si="781"/>
        <v/>
      </c>
    </row>
    <row r="1016" spans="1:48" s="37" customFormat="1" ht="12" x14ac:dyDescent="0.3">
      <c r="A1016" s="74" t="s">
        <v>2374</v>
      </c>
      <c r="B1016" s="75" t="s">
        <v>2375</v>
      </c>
      <c r="C1016" s="85">
        <v>486</v>
      </c>
      <c r="D1016" s="86">
        <v>229.1</v>
      </c>
      <c r="E1016" s="87">
        <v>69</v>
      </c>
      <c r="F1016" s="86">
        <v>180.1</v>
      </c>
      <c r="G1016" s="17">
        <v>54</v>
      </c>
      <c r="H1016" s="88">
        <v>1</v>
      </c>
      <c r="I1016" s="89"/>
      <c r="J1016" s="89"/>
      <c r="K1016" s="89"/>
      <c r="L1016" s="89"/>
      <c r="M1016" s="90">
        <f t="shared" si="766"/>
        <v>0</v>
      </c>
      <c r="N1016" s="4" t="str">
        <f t="shared" si="767"/>
        <v/>
      </c>
      <c r="O1016" s="91">
        <f t="shared" si="768"/>
        <v>0</v>
      </c>
      <c r="P1016" s="91">
        <f t="shared" si="769"/>
        <v>0</v>
      </c>
      <c r="Q1016" s="79">
        <v>5</v>
      </c>
      <c r="R1016" s="79">
        <v>2</v>
      </c>
      <c r="S1016" s="79" t="s">
        <v>72</v>
      </c>
      <c r="T1016" s="5" t="s">
        <v>253</v>
      </c>
      <c r="U1016" s="9"/>
      <c r="W1016" s="86">
        <f t="shared" si="764"/>
        <v>229.1</v>
      </c>
      <c r="X1016" s="87">
        <f t="shared" si="764"/>
        <v>69</v>
      </c>
      <c r="Y1016" s="92">
        <f t="shared" si="765"/>
        <v>1</v>
      </c>
      <c r="Z1016" s="90">
        <f t="shared" si="765"/>
        <v>0</v>
      </c>
      <c r="AA1016" s="90">
        <f t="shared" si="770"/>
        <v>0</v>
      </c>
      <c r="AB1016" s="90">
        <f t="shared" si="782"/>
        <v>0</v>
      </c>
      <c r="AC1016" s="4" t="str">
        <f t="shared" si="782"/>
        <v/>
      </c>
      <c r="AD1016" s="91">
        <f t="shared" si="782"/>
        <v>0</v>
      </c>
      <c r="AE1016" s="79" t="str">
        <f t="shared" si="771"/>
        <v>계</v>
      </c>
      <c r="AF1016" s="79" t="str">
        <f t="shared" si="772"/>
        <v>5/2</v>
      </c>
      <c r="AH1016" s="20" t="str">
        <f t="shared" si="724"/>
        <v>판교동 판교원3단지푸르지오</v>
      </c>
      <c r="AI1016" s="87">
        <f t="shared" si="725"/>
        <v>69</v>
      </c>
      <c r="AJ1016" s="79" t="str">
        <f t="shared" si="773"/>
        <v>A-</v>
      </c>
      <c r="AK1016" s="79" t="s">
        <v>13</v>
      </c>
      <c r="AL1016" s="79" t="s">
        <v>62</v>
      </c>
      <c r="AM1016" s="79" t="s">
        <v>63</v>
      </c>
      <c r="AN1016" s="79" t="str">
        <f t="shared" si="774"/>
        <v>C</v>
      </c>
      <c r="AO1016" s="79" t="str">
        <f t="shared" si="775"/>
        <v/>
      </c>
      <c r="AP1016" s="79" t="str">
        <f t="shared" si="776"/>
        <v/>
      </c>
      <c r="AQ1016" s="79" t="str">
        <f t="shared" si="777"/>
        <v>O</v>
      </c>
      <c r="AR1016" s="79" t="str">
        <f t="shared" si="778"/>
        <v>O</v>
      </c>
      <c r="AS1016" s="79" t="s">
        <v>2</v>
      </c>
      <c r="AT1016" s="79" t="str">
        <f t="shared" si="779"/>
        <v>X</v>
      </c>
      <c r="AU1016" s="79" t="str">
        <f t="shared" si="780"/>
        <v>O</v>
      </c>
      <c r="AV1016" s="79" t="str">
        <f t="shared" si="781"/>
        <v/>
      </c>
    </row>
    <row r="1017" spans="1:48" s="37" customFormat="1" ht="12" x14ac:dyDescent="0.3">
      <c r="A1017" s="74" t="s">
        <v>2374</v>
      </c>
      <c r="B1017" s="75" t="s">
        <v>2373</v>
      </c>
      <c r="C1017" s="85">
        <v>486</v>
      </c>
      <c r="D1017" s="86">
        <v>229.1</v>
      </c>
      <c r="E1017" s="87">
        <v>69</v>
      </c>
      <c r="F1017" s="86">
        <v>180.1</v>
      </c>
      <c r="G1017" s="17">
        <v>54</v>
      </c>
      <c r="H1017" s="88">
        <v>1</v>
      </c>
      <c r="I1017" s="89"/>
      <c r="J1017" s="89"/>
      <c r="K1017" s="89"/>
      <c r="L1017" s="89"/>
      <c r="M1017" s="90">
        <f t="shared" si="766"/>
        <v>0</v>
      </c>
      <c r="N1017" s="4" t="str">
        <f t="shared" si="767"/>
        <v/>
      </c>
      <c r="O1017" s="91">
        <f t="shared" si="768"/>
        <v>0</v>
      </c>
      <c r="P1017" s="91">
        <f t="shared" si="769"/>
        <v>0</v>
      </c>
      <c r="Q1017" s="79">
        <v>5</v>
      </c>
      <c r="R1017" s="79">
        <v>2</v>
      </c>
      <c r="S1017" s="79" t="s">
        <v>72</v>
      </c>
      <c r="T1017" s="5" t="s">
        <v>252</v>
      </c>
      <c r="U1017" s="9"/>
      <c r="W1017" s="86">
        <f t="shared" si="764"/>
        <v>229.1</v>
      </c>
      <c r="X1017" s="87">
        <f t="shared" si="764"/>
        <v>69</v>
      </c>
      <c r="Y1017" s="92">
        <f t="shared" si="765"/>
        <v>1</v>
      </c>
      <c r="Z1017" s="90">
        <f t="shared" si="765"/>
        <v>0</v>
      </c>
      <c r="AA1017" s="90">
        <f t="shared" si="770"/>
        <v>0</v>
      </c>
      <c r="AB1017" s="90">
        <f t="shared" si="782"/>
        <v>0</v>
      </c>
      <c r="AC1017" s="4" t="str">
        <f t="shared" si="782"/>
        <v/>
      </c>
      <c r="AD1017" s="91">
        <f t="shared" si="782"/>
        <v>0</v>
      </c>
      <c r="AE1017" s="79" t="str">
        <f t="shared" si="771"/>
        <v>계</v>
      </c>
      <c r="AF1017" s="79" t="str">
        <f t="shared" si="772"/>
        <v>5/2</v>
      </c>
      <c r="AH1017" s="20" t="str">
        <f t="shared" si="724"/>
        <v>판교동 판교원3단지푸르지오</v>
      </c>
      <c r="AI1017" s="87">
        <f t="shared" si="725"/>
        <v>69</v>
      </c>
      <c r="AJ1017" s="79" t="str">
        <f t="shared" si="773"/>
        <v>A-</v>
      </c>
      <c r="AK1017" s="79" t="s">
        <v>13</v>
      </c>
      <c r="AL1017" s="79" t="s">
        <v>62</v>
      </c>
      <c r="AM1017" s="79" t="s">
        <v>63</v>
      </c>
      <c r="AN1017" s="79" t="str">
        <f t="shared" si="774"/>
        <v>C</v>
      </c>
      <c r="AO1017" s="79" t="str">
        <f t="shared" si="775"/>
        <v/>
      </c>
      <c r="AP1017" s="79" t="str">
        <f t="shared" si="776"/>
        <v/>
      </c>
      <c r="AQ1017" s="79" t="str">
        <f t="shared" si="777"/>
        <v>O</v>
      </c>
      <c r="AR1017" s="79" t="str">
        <f t="shared" si="778"/>
        <v>O</v>
      </c>
      <c r="AS1017" s="79" t="s">
        <v>2</v>
      </c>
      <c r="AT1017" s="79" t="str">
        <f t="shared" si="779"/>
        <v>X</v>
      </c>
      <c r="AU1017" s="79" t="str">
        <f t="shared" si="780"/>
        <v>O</v>
      </c>
      <c r="AV1017" s="79" t="str">
        <f t="shared" si="781"/>
        <v/>
      </c>
    </row>
    <row r="1018" spans="1:48" s="37" customFormat="1" ht="12" x14ac:dyDescent="0.3">
      <c r="A1018" s="74" t="s">
        <v>2376</v>
      </c>
      <c r="B1018" s="75" t="s">
        <v>2377</v>
      </c>
      <c r="C1018" s="85">
        <v>248</v>
      </c>
      <c r="D1018" s="86">
        <v>149.9</v>
      </c>
      <c r="E1018" s="87">
        <v>45</v>
      </c>
      <c r="F1018" s="86">
        <v>125.4</v>
      </c>
      <c r="G1018" s="17">
        <v>38</v>
      </c>
      <c r="H1018" s="88">
        <v>96</v>
      </c>
      <c r="I1018" s="89"/>
      <c r="J1018" s="89"/>
      <c r="K1018" s="89"/>
      <c r="L1018" s="89"/>
      <c r="M1018" s="90">
        <f t="shared" si="766"/>
        <v>0</v>
      </c>
      <c r="N1018" s="4" t="str">
        <f t="shared" si="767"/>
        <v/>
      </c>
      <c r="O1018" s="91">
        <f t="shared" si="768"/>
        <v>0</v>
      </c>
      <c r="P1018" s="91">
        <f t="shared" si="769"/>
        <v>0</v>
      </c>
      <c r="Q1018" s="79">
        <v>4</v>
      </c>
      <c r="R1018" s="79">
        <v>2</v>
      </c>
      <c r="S1018" s="79" t="s">
        <v>72</v>
      </c>
      <c r="T1018" s="5" t="s">
        <v>395</v>
      </c>
      <c r="U1018" s="9"/>
      <c r="W1018" s="86">
        <f t="shared" si="764"/>
        <v>149.9</v>
      </c>
      <c r="X1018" s="87">
        <f t="shared" si="764"/>
        <v>45</v>
      </c>
      <c r="Y1018" s="92">
        <f t="shared" si="765"/>
        <v>96</v>
      </c>
      <c r="Z1018" s="90">
        <f t="shared" si="765"/>
        <v>0</v>
      </c>
      <c r="AA1018" s="90">
        <f t="shared" si="770"/>
        <v>0</v>
      </c>
      <c r="AB1018" s="90">
        <f t="shared" si="782"/>
        <v>0</v>
      </c>
      <c r="AC1018" s="4" t="str">
        <f t="shared" si="782"/>
        <v/>
      </c>
      <c r="AD1018" s="91">
        <f t="shared" si="782"/>
        <v>0</v>
      </c>
      <c r="AE1018" s="79" t="str">
        <f t="shared" si="771"/>
        <v>계</v>
      </c>
      <c r="AF1018" s="79" t="str">
        <f t="shared" si="772"/>
        <v>4/2</v>
      </c>
      <c r="AH1018" s="20" t="str">
        <f t="shared" si="724"/>
        <v>판교동 판교원10단지힐스테이트</v>
      </c>
      <c r="AI1018" s="87">
        <f t="shared" si="725"/>
        <v>45</v>
      </c>
      <c r="AJ1018" s="79" t="str">
        <f t="shared" si="773"/>
        <v>A-</v>
      </c>
      <c r="AK1018" s="79" t="s">
        <v>13</v>
      </c>
      <c r="AL1018" s="79" t="s">
        <v>62</v>
      </c>
      <c r="AM1018" s="79" t="s">
        <v>63</v>
      </c>
      <c r="AN1018" s="79" t="str">
        <f t="shared" si="774"/>
        <v>C</v>
      </c>
      <c r="AO1018" s="79" t="str">
        <f t="shared" si="775"/>
        <v/>
      </c>
      <c r="AP1018" s="79" t="str">
        <f t="shared" si="776"/>
        <v/>
      </c>
      <c r="AQ1018" s="79" t="str">
        <f t="shared" si="777"/>
        <v>O</v>
      </c>
      <c r="AR1018" s="79" t="str">
        <f t="shared" si="778"/>
        <v>O</v>
      </c>
      <c r="AS1018" s="79" t="s">
        <v>2</v>
      </c>
      <c r="AT1018" s="79" t="str">
        <f t="shared" si="779"/>
        <v>X</v>
      </c>
      <c r="AU1018" s="79" t="str">
        <f t="shared" si="780"/>
        <v>X</v>
      </c>
      <c r="AV1018" s="79" t="str">
        <f t="shared" si="781"/>
        <v/>
      </c>
    </row>
    <row r="1019" spans="1:48" s="37" customFormat="1" ht="12" x14ac:dyDescent="0.3">
      <c r="A1019" s="74" t="s">
        <v>2378</v>
      </c>
      <c r="B1019" s="75" t="s">
        <v>2379</v>
      </c>
      <c r="C1019" s="85">
        <v>248</v>
      </c>
      <c r="D1019" s="86">
        <v>150.1</v>
      </c>
      <c r="E1019" s="87">
        <v>45</v>
      </c>
      <c r="F1019" s="86">
        <v>125.6</v>
      </c>
      <c r="G1019" s="17">
        <v>38</v>
      </c>
      <c r="H1019" s="88">
        <v>30</v>
      </c>
      <c r="I1019" s="89"/>
      <c r="J1019" s="89"/>
      <c r="K1019" s="89"/>
      <c r="L1019" s="89"/>
      <c r="M1019" s="90">
        <f t="shared" si="766"/>
        <v>0</v>
      </c>
      <c r="N1019" s="4" t="str">
        <f t="shared" si="767"/>
        <v/>
      </c>
      <c r="O1019" s="91">
        <f t="shared" si="768"/>
        <v>0</v>
      </c>
      <c r="P1019" s="91">
        <f t="shared" si="769"/>
        <v>0</v>
      </c>
      <c r="Q1019" s="79">
        <v>4</v>
      </c>
      <c r="R1019" s="79">
        <v>2</v>
      </c>
      <c r="S1019" s="79" t="s">
        <v>72</v>
      </c>
      <c r="T1019" s="5" t="s">
        <v>396</v>
      </c>
      <c r="U1019" s="9"/>
      <c r="W1019" s="86">
        <f t="shared" si="764"/>
        <v>150.1</v>
      </c>
      <c r="X1019" s="87">
        <f t="shared" si="764"/>
        <v>45</v>
      </c>
      <c r="Y1019" s="92">
        <f t="shared" si="765"/>
        <v>30</v>
      </c>
      <c r="Z1019" s="90">
        <f t="shared" si="765"/>
        <v>0</v>
      </c>
      <c r="AA1019" s="90">
        <f t="shared" si="770"/>
        <v>0</v>
      </c>
      <c r="AB1019" s="90">
        <f t="shared" si="782"/>
        <v>0</v>
      </c>
      <c r="AC1019" s="4" t="str">
        <f t="shared" si="782"/>
        <v/>
      </c>
      <c r="AD1019" s="91">
        <f t="shared" si="782"/>
        <v>0</v>
      </c>
      <c r="AE1019" s="79" t="str">
        <f t="shared" si="771"/>
        <v>계</v>
      </c>
      <c r="AF1019" s="79" t="str">
        <f t="shared" si="772"/>
        <v>4/2</v>
      </c>
      <c r="AH1019" s="20" t="str">
        <f t="shared" si="724"/>
        <v>판교동 판교원10단지힐스테이트</v>
      </c>
      <c r="AI1019" s="87">
        <f t="shared" si="725"/>
        <v>45</v>
      </c>
      <c r="AJ1019" s="79" t="str">
        <f t="shared" si="773"/>
        <v>A-</v>
      </c>
      <c r="AK1019" s="79" t="s">
        <v>13</v>
      </c>
      <c r="AL1019" s="79" t="s">
        <v>62</v>
      </c>
      <c r="AM1019" s="79" t="s">
        <v>63</v>
      </c>
      <c r="AN1019" s="79" t="str">
        <f t="shared" si="774"/>
        <v>C</v>
      </c>
      <c r="AO1019" s="79" t="str">
        <f t="shared" si="775"/>
        <v/>
      </c>
      <c r="AP1019" s="79" t="str">
        <f t="shared" si="776"/>
        <v/>
      </c>
      <c r="AQ1019" s="79" t="str">
        <f t="shared" si="777"/>
        <v>O</v>
      </c>
      <c r="AR1019" s="79" t="str">
        <f t="shared" si="778"/>
        <v>O</v>
      </c>
      <c r="AS1019" s="79" t="s">
        <v>2</v>
      </c>
      <c r="AT1019" s="79" t="str">
        <f t="shared" si="779"/>
        <v>X</v>
      </c>
      <c r="AU1019" s="79" t="str">
        <f t="shared" si="780"/>
        <v>X</v>
      </c>
      <c r="AV1019" s="79" t="str">
        <f t="shared" si="781"/>
        <v/>
      </c>
    </row>
    <row r="1020" spans="1:48" s="37" customFormat="1" ht="12" x14ac:dyDescent="0.3">
      <c r="A1020" s="74" t="s">
        <v>2378</v>
      </c>
      <c r="B1020" s="75" t="s">
        <v>2379</v>
      </c>
      <c r="C1020" s="85">
        <v>248</v>
      </c>
      <c r="D1020" s="86">
        <v>150.30000000000001</v>
      </c>
      <c r="E1020" s="87">
        <v>45</v>
      </c>
      <c r="F1020" s="86">
        <v>125.8</v>
      </c>
      <c r="G1020" s="17">
        <v>38</v>
      </c>
      <c r="H1020" s="88">
        <v>12</v>
      </c>
      <c r="I1020" s="89"/>
      <c r="J1020" s="89"/>
      <c r="K1020" s="89"/>
      <c r="L1020" s="89"/>
      <c r="M1020" s="90">
        <f t="shared" si="766"/>
        <v>0</v>
      </c>
      <c r="N1020" s="4" t="str">
        <f t="shared" si="767"/>
        <v/>
      </c>
      <c r="O1020" s="91">
        <f t="shared" si="768"/>
        <v>0</v>
      </c>
      <c r="P1020" s="91">
        <f t="shared" si="769"/>
        <v>0</v>
      </c>
      <c r="Q1020" s="79">
        <v>4</v>
      </c>
      <c r="R1020" s="79">
        <v>2</v>
      </c>
      <c r="S1020" s="79" t="s">
        <v>72</v>
      </c>
      <c r="T1020" s="5" t="s">
        <v>397</v>
      </c>
      <c r="U1020" s="9"/>
      <c r="W1020" s="86">
        <f t="shared" si="764"/>
        <v>150.30000000000001</v>
      </c>
      <c r="X1020" s="87">
        <f t="shared" si="764"/>
        <v>45</v>
      </c>
      <c r="Y1020" s="92">
        <f t="shared" si="765"/>
        <v>12</v>
      </c>
      <c r="Z1020" s="90">
        <f t="shared" si="765"/>
        <v>0</v>
      </c>
      <c r="AA1020" s="90">
        <f t="shared" si="770"/>
        <v>0</v>
      </c>
      <c r="AB1020" s="90">
        <f t="shared" si="782"/>
        <v>0</v>
      </c>
      <c r="AC1020" s="4" t="str">
        <f t="shared" si="782"/>
        <v/>
      </c>
      <c r="AD1020" s="91">
        <f t="shared" si="782"/>
        <v>0</v>
      </c>
      <c r="AE1020" s="79" t="str">
        <f t="shared" si="771"/>
        <v>계</v>
      </c>
      <c r="AF1020" s="79" t="str">
        <f t="shared" si="772"/>
        <v>4/2</v>
      </c>
      <c r="AH1020" s="20" t="str">
        <f t="shared" si="724"/>
        <v>판교동 판교원10단지힐스테이트</v>
      </c>
      <c r="AI1020" s="87">
        <f t="shared" si="725"/>
        <v>45</v>
      </c>
      <c r="AJ1020" s="79" t="str">
        <f t="shared" si="773"/>
        <v>A-</v>
      </c>
      <c r="AK1020" s="79" t="s">
        <v>13</v>
      </c>
      <c r="AL1020" s="79" t="s">
        <v>62</v>
      </c>
      <c r="AM1020" s="79" t="s">
        <v>63</v>
      </c>
      <c r="AN1020" s="79" t="str">
        <f t="shared" si="774"/>
        <v>C</v>
      </c>
      <c r="AO1020" s="79" t="str">
        <f t="shared" si="775"/>
        <v/>
      </c>
      <c r="AP1020" s="79" t="str">
        <f t="shared" si="776"/>
        <v/>
      </c>
      <c r="AQ1020" s="79" t="str">
        <f t="shared" si="777"/>
        <v>O</v>
      </c>
      <c r="AR1020" s="79" t="str">
        <f t="shared" si="778"/>
        <v>O</v>
      </c>
      <c r="AS1020" s="79" t="s">
        <v>2</v>
      </c>
      <c r="AT1020" s="79" t="str">
        <f t="shared" si="779"/>
        <v>X</v>
      </c>
      <c r="AU1020" s="79" t="str">
        <f t="shared" si="780"/>
        <v>X</v>
      </c>
      <c r="AV1020" s="79" t="str">
        <f t="shared" si="781"/>
        <v/>
      </c>
    </row>
    <row r="1021" spans="1:48" s="37" customFormat="1" ht="12" x14ac:dyDescent="0.3">
      <c r="A1021" s="74" t="s">
        <v>2378</v>
      </c>
      <c r="B1021" s="75" t="s">
        <v>1896</v>
      </c>
      <c r="C1021" s="85">
        <v>248</v>
      </c>
      <c r="D1021" s="86">
        <v>179.8</v>
      </c>
      <c r="E1021" s="87">
        <v>54</v>
      </c>
      <c r="F1021" s="86">
        <v>150.4</v>
      </c>
      <c r="G1021" s="17">
        <v>46</v>
      </c>
      <c r="H1021" s="88">
        <v>94</v>
      </c>
      <c r="I1021" s="89"/>
      <c r="J1021" s="89"/>
      <c r="K1021" s="89"/>
      <c r="L1021" s="89"/>
      <c r="M1021" s="90">
        <f t="shared" si="766"/>
        <v>0</v>
      </c>
      <c r="N1021" s="4" t="str">
        <f t="shared" si="767"/>
        <v/>
      </c>
      <c r="O1021" s="91">
        <f t="shared" si="768"/>
        <v>0</v>
      </c>
      <c r="P1021" s="91">
        <f t="shared" si="769"/>
        <v>0</v>
      </c>
      <c r="Q1021" s="79">
        <v>4</v>
      </c>
      <c r="R1021" s="79">
        <v>2</v>
      </c>
      <c r="S1021" s="79" t="s">
        <v>72</v>
      </c>
      <c r="T1021" s="5" t="s">
        <v>398</v>
      </c>
      <c r="U1021" s="9"/>
      <c r="W1021" s="86">
        <f t="shared" si="764"/>
        <v>179.8</v>
      </c>
      <c r="X1021" s="87">
        <f t="shared" si="764"/>
        <v>54</v>
      </c>
      <c r="Y1021" s="92">
        <f t="shared" si="765"/>
        <v>94</v>
      </c>
      <c r="Z1021" s="90">
        <f t="shared" si="765"/>
        <v>0</v>
      </c>
      <c r="AA1021" s="90">
        <f t="shared" si="770"/>
        <v>0</v>
      </c>
      <c r="AB1021" s="90">
        <f t="shared" si="782"/>
        <v>0</v>
      </c>
      <c r="AC1021" s="4" t="str">
        <f t="shared" si="782"/>
        <v/>
      </c>
      <c r="AD1021" s="91">
        <f t="shared" si="782"/>
        <v>0</v>
      </c>
      <c r="AE1021" s="79" t="str">
        <f t="shared" si="771"/>
        <v>계</v>
      </c>
      <c r="AF1021" s="79" t="str">
        <f t="shared" si="772"/>
        <v>4/2</v>
      </c>
      <c r="AH1021" s="20" t="str">
        <f t="shared" si="724"/>
        <v>판교동 판교원10단지힐스테이트</v>
      </c>
      <c r="AI1021" s="87">
        <f t="shared" si="725"/>
        <v>54</v>
      </c>
      <c r="AJ1021" s="79" t="str">
        <f t="shared" si="773"/>
        <v>A-</v>
      </c>
      <c r="AK1021" s="79" t="s">
        <v>13</v>
      </c>
      <c r="AL1021" s="79" t="s">
        <v>62</v>
      </c>
      <c r="AM1021" s="79" t="s">
        <v>63</v>
      </c>
      <c r="AN1021" s="79" t="str">
        <f t="shared" si="774"/>
        <v>C</v>
      </c>
      <c r="AO1021" s="79" t="str">
        <f t="shared" si="775"/>
        <v/>
      </c>
      <c r="AP1021" s="79" t="str">
        <f t="shared" si="776"/>
        <v/>
      </c>
      <c r="AQ1021" s="79" t="str">
        <f t="shared" si="777"/>
        <v>O</v>
      </c>
      <c r="AR1021" s="79" t="str">
        <f t="shared" si="778"/>
        <v>O</v>
      </c>
      <c r="AS1021" s="79" t="s">
        <v>2</v>
      </c>
      <c r="AT1021" s="79" t="str">
        <f t="shared" si="779"/>
        <v>X</v>
      </c>
      <c r="AU1021" s="79" t="str">
        <f t="shared" si="780"/>
        <v>X</v>
      </c>
      <c r="AV1021" s="79" t="str">
        <f t="shared" si="781"/>
        <v/>
      </c>
    </row>
    <row r="1022" spans="1:48" s="37" customFormat="1" ht="12" x14ac:dyDescent="0.3">
      <c r="A1022" s="74" t="s">
        <v>1899</v>
      </c>
      <c r="B1022" s="75" t="s">
        <v>1896</v>
      </c>
      <c r="C1022" s="85">
        <v>248</v>
      </c>
      <c r="D1022" s="86">
        <v>179.7</v>
      </c>
      <c r="E1022" s="87">
        <v>54</v>
      </c>
      <c r="F1022" s="86">
        <v>150.4</v>
      </c>
      <c r="G1022" s="17">
        <v>45</v>
      </c>
      <c r="H1022" s="88">
        <v>8</v>
      </c>
      <c r="I1022" s="89"/>
      <c r="J1022" s="89"/>
      <c r="K1022" s="89"/>
      <c r="L1022" s="89"/>
      <c r="M1022" s="90">
        <f t="shared" si="766"/>
        <v>0</v>
      </c>
      <c r="N1022" s="4" t="str">
        <f t="shared" si="767"/>
        <v/>
      </c>
      <c r="O1022" s="91">
        <f t="shared" si="768"/>
        <v>0</v>
      </c>
      <c r="P1022" s="91">
        <f t="shared" si="769"/>
        <v>0</v>
      </c>
      <c r="Q1022" s="79">
        <v>4</v>
      </c>
      <c r="R1022" s="79">
        <v>2</v>
      </c>
      <c r="S1022" s="79" t="s">
        <v>72</v>
      </c>
      <c r="T1022" s="5" t="s">
        <v>399</v>
      </c>
      <c r="U1022" s="9"/>
      <c r="W1022" s="86">
        <f t="shared" ref="W1022:X1037" si="783">D1022</f>
        <v>179.7</v>
      </c>
      <c r="X1022" s="87">
        <f t="shared" si="783"/>
        <v>54</v>
      </c>
      <c r="Y1022" s="92">
        <f t="shared" ref="Y1022:Z1037" si="784">H1022</f>
        <v>8</v>
      </c>
      <c r="Z1022" s="90">
        <f t="shared" si="784"/>
        <v>0</v>
      </c>
      <c r="AA1022" s="90">
        <f t="shared" si="770"/>
        <v>0</v>
      </c>
      <c r="AB1022" s="90">
        <f t="shared" si="782"/>
        <v>0</v>
      </c>
      <c r="AC1022" s="4" t="str">
        <f t="shared" si="782"/>
        <v/>
      </c>
      <c r="AD1022" s="91">
        <f t="shared" si="782"/>
        <v>0</v>
      </c>
      <c r="AE1022" s="79" t="str">
        <f t="shared" si="771"/>
        <v>계</v>
      </c>
      <c r="AF1022" s="79" t="str">
        <f t="shared" si="772"/>
        <v>4/2</v>
      </c>
      <c r="AH1022" s="20" t="str">
        <f t="shared" si="724"/>
        <v>판교동 판교원10단지힐스테이트</v>
      </c>
      <c r="AI1022" s="87">
        <f t="shared" si="725"/>
        <v>54</v>
      </c>
      <c r="AJ1022" s="79" t="str">
        <f t="shared" si="773"/>
        <v>A-</v>
      </c>
      <c r="AK1022" s="79" t="s">
        <v>13</v>
      </c>
      <c r="AL1022" s="79" t="s">
        <v>62</v>
      </c>
      <c r="AM1022" s="79" t="s">
        <v>63</v>
      </c>
      <c r="AN1022" s="79" t="str">
        <f t="shared" si="774"/>
        <v>C</v>
      </c>
      <c r="AO1022" s="79" t="str">
        <f t="shared" si="775"/>
        <v/>
      </c>
      <c r="AP1022" s="79" t="str">
        <f t="shared" si="776"/>
        <v/>
      </c>
      <c r="AQ1022" s="79" t="str">
        <f t="shared" si="777"/>
        <v>O</v>
      </c>
      <c r="AR1022" s="79" t="str">
        <f t="shared" si="778"/>
        <v>O</v>
      </c>
      <c r="AS1022" s="79" t="s">
        <v>2</v>
      </c>
      <c r="AT1022" s="79" t="str">
        <f t="shared" si="779"/>
        <v>X</v>
      </c>
      <c r="AU1022" s="79" t="str">
        <f t="shared" si="780"/>
        <v>X</v>
      </c>
      <c r="AV1022" s="79" t="str">
        <f t="shared" si="781"/>
        <v/>
      </c>
    </row>
    <row r="1023" spans="1:48" s="37" customFormat="1" ht="12" x14ac:dyDescent="0.3">
      <c r="A1023" s="74" t="s">
        <v>2380</v>
      </c>
      <c r="B1023" s="75" t="s">
        <v>2381</v>
      </c>
      <c r="C1023" s="85">
        <v>248</v>
      </c>
      <c r="D1023" s="86">
        <v>179.8</v>
      </c>
      <c r="E1023" s="87">
        <v>54</v>
      </c>
      <c r="F1023" s="86">
        <v>150.4</v>
      </c>
      <c r="G1023" s="17">
        <v>45</v>
      </c>
      <c r="H1023" s="88">
        <v>8</v>
      </c>
      <c r="I1023" s="89"/>
      <c r="J1023" s="89"/>
      <c r="K1023" s="89"/>
      <c r="L1023" s="89"/>
      <c r="M1023" s="90">
        <f t="shared" si="766"/>
        <v>0</v>
      </c>
      <c r="N1023" s="4" t="str">
        <f t="shared" si="767"/>
        <v/>
      </c>
      <c r="O1023" s="91">
        <f t="shared" si="768"/>
        <v>0</v>
      </c>
      <c r="P1023" s="91">
        <f t="shared" si="769"/>
        <v>0</v>
      </c>
      <c r="Q1023" s="79">
        <v>4</v>
      </c>
      <c r="R1023" s="79">
        <v>2</v>
      </c>
      <c r="S1023" s="79" t="s">
        <v>72</v>
      </c>
      <c r="T1023" s="5" t="s">
        <v>400</v>
      </c>
      <c r="U1023" s="9"/>
      <c r="W1023" s="86">
        <f t="shared" si="783"/>
        <v>179.8</v>
      </c>
      <c r="X1023" s="87">
        <f t="shared" si="783"/>
        <v>54</v>
      </c>
      <c r="Y1023" s="92">
        <f t="shared" si="784"/>
        <v>8</v>
      </c>
      <c r="Z1023" s="90">
        <f t="shared" si="784"/>
        <v>0</v>
      </c>
      <c r="AA1023" s="90">
        <f t="shared" si="770"/>
        <v>0</v>
      </c>
      <c r="AB1023" s="90">
        <f t="shared" si="782"/>
        <v>0</v>
      </c>
      <c r="AC1023" s="4" t="str">
        <f t="shared" si="782"/>
        <v/>
      </c>
      <c r="AD1023" s="91">
        <f t="shared" si="782"/>
        <v>0</v>
      </c>
      <c r="AE1023" s="79" t="str">
        <f t="shared" si="771"/>
        <v>계</v>
      </c>
      <c r="AF1023" s="79" t="str">
        <f t="shared" si="772"/>
        <v>4/2</v>
      </c>
      <c r="AH1023" s="20" t="str">
        <f t="shared" si="724"/>
        <v>판교동 판교원10단지힐스테이트</v>
      </c>
      <c r="AI1023" s="87">
        <f t="shared" si="725"/>
        <v>54</v>
      </c>
      <c r="AJ1023" s="79" t="str">
        <f t="shared" si="773"/>
        <v>A-</v>
      </c>
      <c r="AK1023" s="79" t="s">
        <v>13</v>
      </c>
      <c r="AL1023" s="79" t="s">
        <v>62</v>
      </c>
      <c r="AM1023" s="79" t="s">
        <v>63</v>
      </c>
      <c r="AN1023" s="79" t="str">
        <f t="shared" si="774"/>
        <v>C</v>
      </c>
      <c r="AO1023" s="79" t="str">
        <f t="shared" si="775"/>
        <v/>
      </c>
      <c r="AP1023" s="79" t="str">
        <f t="shared" si="776"/>
        <v/>
      </c>
      <c r="AQ1023" s="79" t="str">
        <f t="shared" si="777"/>
        <v>O</v>
      </c>
      <c r="AR1023" s="79" t="str">
        <f t="shared" si="778"/>
        <v>O</v>
      </c>
      <c r="AS1023" s="79" t="s">
        <v>2</v>
      </c>
      <c r="AT1023" s="79" t="str">
        <f t="shared" si="779"/>
        <v>X</v>
      </c>
      <c r="AU1023" s="79" t="str">
        <f t="shared" si="780"/>
        <v>X</v>
      </c>
      <c r="AV1023" s="79" t="str">
        <f t="shared" si="781"/>
        <v/>
      </c>
    </row>
    <row r="1024" spans="1:48" s="37" customFormat="1" ht="12" x14ac:dyDescent="0.3">
      <c r="A1024" s="74" t="s">
        <v>2382</v>
      </c>
      <c r="B1024" s="75" t="s">
        <v>2383</v>
      </c>
      <c r="C1024" s="85">
        <v>202</v>
      </c>
      <c r="D1024" s="86">
        <v>125.9</v>
      </c>
      <c r="E1024" s="87">
        <v>38</v>
      </c>
      <c r="F1024" s="86">
        <v>101.1</v>
      </c>
      <c r="G1024" s="17">
        <v>31</v>
      </c>
      <c r="H1024" s="88">
        <v>69</v>
      </c>
      <c r="I1024" s="89"/>
      <c r="J1024" s="89"/>
      <c r="K1024" s="89"/>
      <c r="L1024" s="89"/>
      <c r="M1024" s="90">
        <f>I1024-K1024</f>
        <v>0</v>
      </c>
      <c r="N1024" s="4" t="str">
        <f>IF(ISERROR(K1024/I1024),"",K1024/I1024)</f>
        <v/>
      </c>
      <c r="O1024" s="91">
        <f>I1024/E1024</f>
        <v>0</v>
      </c>
      <c r="P1024" s="91">
        <f>K1024/E1024</f>
        <v>0</v>
      </c>
      <c r="Q1024" s="79">
        <v>4</v>
      </c>
      <c r="R1024" s="79">
        <v>2</v>
      </c>
      <c r="S1024" s="79" t="s">
        <v>72</v>
      </c>
      <c r="T1024" s="5">
        <v>125</v>
      </c>
      <c r="U1024" s="9"/>
      <c r="W1024" s="86">
        <f t="shared" si="783"/>
        <v>125.9</v>
      </c>
      <c r="X1024" s="87">
        <f t="shared" si="783"/>
        <v>38</v>
      </c>
      <c r="Y1024" s="92">
        <f t="shared" si="784"/>
        <v>69</v>
      </c>
      <c r="Z1024" s="90">
        <f t="shared" si="784"/>
        <v>0</v>
      </c>
      <c r="AA1024" s="90">
        <f>K1024</f>
        <v>0</v>
      </c>
      <c r="AB1024" s="90">
        <f t="shared" si="782"/>
        <v>0</v>
      </c>
      <c r="AC1024" s="4" t="str">
        <f t="shared" si="782"/>
        <v/>
      </c>
      <c r="AD1024" s="91">
        <f t="shared" si="782"/>
        <v>0</v>
      </c>
      <c r="AE1024" s="79" t="str">
        <f>S1024</f>
        <v>계</v>
      </c>
      <c r="AF1024" s="79" t="str">
        <f>Q1024&amp;"/"&amp;R1024</f>
        <v>4/2</v>
      </c>
      <c r="AH1024" s="20" t="str">
        <f t="shared" si="724"/>
        <v>판교동 판교원2단지푸르지오</v>
      </c>
      <c r="AI1024" s="87">
        <f t="shared" si="725"/>
        <v>38</v>
      </c>
      <c r="AJ1024" s="79" t="str">
        <f>IF(AI1024="","",$AJ$2)</f>
        <v>A-</v>
      </c>
      <c r="AK1024" s="79" t="s">
        <v>13</v>
      </c>
      <c r="AL1024" s="79" t="s">
        <v>62</v>
      </c>
      <c r="AM1024" s="79" t="s">
        <v>63</v>
      </c>
      <c r="AN1024" s="79" t="str">
        <f>IF(AI1024="","",$AN$2)</f>
        <v>C</v>
      </c>
      <c r="AO1024" s="79" t="str">
        <f>IF(N1024="","",IF(N1024&gt;=$AO$1/100,"O","X"))</f>
        <v/>
      </c>
      <c r="AP1024" s="79" t="str">
        <f>IF(I1024="","",IF(I1024&lt;=$AP$1,"O","X"))</f>
        <v/>
      </c>
      <c r="AQ1024" s="79" t="str">
        <f>IF(O1024="","",IF(O1024&lt;=$AQ$1,"O","X"))</f>
        <v>O</v>
      </c>
      <c r="AR1024" s="79" t="str">
        <f>IF(M1024="","",IF(M1024&lt;=$AR$1,"O","X"))</f>
        <v>O</v>
      </c>
      <c r="AS1024" s="79" t="s">
        <v>2</v>
      </c>
      <c r="AT1024" s="79" t="str">
        <f>IF(OR(F1024="",AI1024=""),"",IF(AND((F1024&lt;=85),(AI1024&gt;=15)),"O","X"))</f>
        <v>X</v>
      </c>
      <c r="AU1024" s="79" t="str">
        <f>IF(C1024="","",IF(C1024&gt;=$AU$1,"O","X"))</f>
        <v>X</v>
      </c>
      <c r="AV1024" s="79" t="str">
        <f>IF(AO1024="","",IF(AND(AO1024="O",AP1024="O",AR1024="O",AT1024="O",AU1024="O"),"후보","X"))</f>
        <v/>
      </c>
    </row>
    <row r="1025" spans="1:48" s="37" customFormat="1" ht="12" x14ac:dyDescent="0.3">
      <c r="A1025" s="74" t="s">
        <v>2384</v>
      </c>
      <c r="B1025" s="75" t="s">
        <v>1764</v>
      </c>
      <c r="C1025" s="85">
        <v>202</v>
      </c>
      <c r="D1025" s="86">
        <v>143.30000000000001</v>
      </c>
      <c r="E1025" s="87">
        <v>43</v>
      </c>
      <c r="F1025" s="86">
        <v>115.1</v>
      </c>
      <c r="G1025" s="17">
        <v>35</v>
      </c>
      <c r="H1025" s="88">
        <v>72</v>
      </c>
      <c r="I1025" s="89"/>
      <c r="J1025" s="89"/>
      <c r="K1025" s="89"/>
      <c r="L1025" s="89"/>
      <c r="M1025" s="90">
        <f>I1025-K1025</f>
        <v>0</v>
      </c>
      <c r="N1025" s="4" t="str">
        <f>IF(ISERROR(K1025/I1025),"",K1025/I1025)</f>
        <v/>
      </c>
      <c r="O1025" s="91">
        <f>I1025/E1025</f>
        <v>0</v>
      </c>
      <c r="P1025" s="91">
        <f>K1025/E1025</f>
        <v>0</v>
      </c>
      <c r="Q1025" s="79">
        <v>4</v>
      </c>
      <c r="R1025" s="79">
        <v>2</v>
      </c>
      <c r="S1025" s="79" t="s">
        <v>72</v>
      </c>
      <c r="T1025" s="5" t="s">
        <v>385</v>
      </c>
      <c r="U1025" s="9"/>
      <c r="W1025" s="86">
        <f t="shared" si="783"/>
        <v>143.30000000000001</v>
      </c>
      <c r="X1025" s="87">
        <f t="shared" si="783"/>
        <v>43</v>
      </c>
      <c r="Y1025" s="92">
        <f t="shared" si="784"/>
        <v>72</v>
      </c>
      <c r="Z1025" s="90">
        <f t="shared" si="784"/>
        <v>0</v>
      </c>
      <c r="AA1025" s="90">
        <f>K1025</f>
        <v>0</v>
      </c>
      <c r="AB1025" s="90">
        <f t="shared" si="782"/>
        <v>0</v>
      </c>
      <c r="AC1025" s="4" t="str">
        <f t="shared" si="782"/>
        <v/>
      </c>
      <c r="AD1025" s="91">
        <f t="shared" si="782"/>
        <v>0</v>
      </c>
      <c r="AE1025" s="79" t="str">
        <f>S1025</f>
        <v>계</v>
      </c>
      <c r="AF1025" s="79" t="str">
        <f>Q1025&amp;"/"&amp;R1025</f>
        <v>4/2</v>
      </c>
      <c r="AH1025" s="20" t="str">
        <f t="shared" si="724"/>
        <v>판교동 판교원2단지푸르지오</v>
      </c>
      <c r="AI1025" s="87">
        <f t="shared" si="725"/>
        <v>43</v>
      </c>
      <c r="AJ1025" s="79" t="str">
        <f>IF(AI1025="","",$AJ$2)</f>
        <v>A-</v>
      </c>
      <c r="AK1025" s="79" t="s">
        <v>13</v>
      </c>
      <c r="AL1025" s="79" t="s">
        <v>62</v>
      </c>
      <c r="AM1025" s="79" t="s">
        <v>63</v>
      </c>
      <c r="AN1025" s="79" t="str">
        <f>IF(AI1025="","",$AN$2)</f>
        <v>C</v>
      </c>
      <c r="AO1025" s="79" t="str">
        <f>IF(N1025="","",IF(N1025&gt;=$AO$1/100,"O","X"))</f>
        <v/>
      </c>
      <c r="AP1025" s="79" t="str">
        <f>IF(I1025="","",IF(I1025&lt;=$AP$1,"O","X"))</f>
        <v/>
      </c>
      <c r="AQ1025" s="79" t="str">
        <f>IF(O1025="","",IF(O1025&lt;=$AQ$1,"O","X"))</f>
        <v>O</v>
      </c>
      <c r="AR1025" s="79" t="str">
        <f>IF(M1025="","",IF(M1025&lt;=$AR$1,"O","X"))</f>
        <v>O</v>
      </c>
      <c r="AS1025" s="79" t="s">
        <v>2</v>
      </c>
      <c r="AT1025" s="79" t="str">
        <f>IF(OR(F1025="",AI1025=""),"",IF(AND((F1025&lt;=85),(AI1025&gt;=15)),"O","X"))</f>
        <v>X</v>
      </c>
      <c r="AU1025" s="79" t="str">
        <f>IF(C1025="","",IF(C1025&gt;=$AU$1,"O","X"))</f>
        <v>X</v>
      </c>
      <c r="AV1025" s="79" t="str">
        <f>IF(AO1025="","",IF(AND(AO1025="O",AP1025="O",AR1025="O",AT1025="O",AU1025="O"),"후보","X"))</f>
        <v/>
      </c>
    </row>
    <row r="1026" spans="1:48" s="37" customFormat="1" ht="12" x14ac:dyDescent="0.3">
      <c r="A1026" s="74" t="s">
        <v>2384</v>
      </c>
      <c r="B1026" s="75" t="s">
        <v>2385</v>
      </c>
      <c r="C1026" s="85">
        <v>202</v>
      </c>
      <c r="D1026" s="86">
        <v>143.4</v>
      </c>
      <c r="E1026" s="87">
        <v>43</v>
      </c>
      <c r="F1026" s="86">
        <v>115.2</v>
      </c>
      <c r="G1026" s="17">
        <v>35</v>
      </c>
      <c r="H1026" s="88">
        <v>57</v>
      </c>
      <c r="I1026" s="89"/>
      <c r="J1026" s="89"/>
      <c r="K1026" s="89"/>
      <c r="L1026" s="89"/>
      <c r="M1026" s="90">
        <f>I1026-K1026</f>
        <v>0</v>
      </c>
      <c r="N1026" s="4" t="str">
        <f>IF(ISERROR(K1026/I1026),"",K1026/I1026)</f>
        <v/>
      </c>
      <c r="O1026" s="91">
        <f>I1026/E1026</f>
        <v>0</v>
      </c>
      <c r="P1026" s="91">
        <f>K1026/E1026</f>
        <v>0</v>
      </c>
      <c r="Q1026" s="79">
        <v>4</v>
      </c>
      <c r="R1026" s="79">
        <v>2</v>
      </c>
      <c r="S1026" s="79" t="s">
        <v>72</v>
      </c>
      <c r="T1026" s="5" t="s">
        <v>384</v>
      </c>
      <c r="U1026" s="9"/>
      <c r="W1026" s="86">
        <f t="shared" si="783"/>
        <v>143.4</v>
      </c>
      <c r="X1026" s="87">
        <f t="shared" si="783"/>
        <v>43</v>
      </c>
      <c r="Y1026" s="92">
        <f t="shared" si="784"/>
        <v>57</v>
      </c>
      <c r="Z1026" s="90">
        <f t="shared" si="784"/>
        <v>0</v>
      </c>
      <c r="AA1026" s="90">
        <f>K1026</f>
        <v>0</v>
      </c>
      <c r="AB1026" s="90">
        <f t="shared" ref="AB1026:AD1041" si="785">M1026</f>
        <v>0</v>
      </c>
      <c r="AC1026" s="4" t="str">
        <f t="shared" si="785"/>
        <v/>
      </c>
      <c r="AD1026" s="91">
        <f t="shared" si="785"/>
        <v>0</v>
      </c>
      <c r="AE1026" s="79" t="str">
        <f>S1026</f>
        <v>계</v>
      </c>
      <c r="AF1026" s="79" t="str">
        <f>Q1026&amp;"/"&amp;R1026</f>
        <v>4/2</v>
      </c>
      <c r="AH1026" s="20" t="str">
        <f t="shared" si="724"/>
        <v>판교동 판교원2단지푸르지오</v>
      </c>
      <c r="AI1026" s="87">
        <f t="shared" si="725"/>
        <v>43</v>
      </c>
      <c r="AJ1026" s="79" t="str">
        <f>IF(AI1026="","",$AJ$2)</f>
        <v>A-</v>
      </c>
      <c r="AK1026" s="79" t="s">
        <v>13</v>
      </c>
      <c r="AL1026" s="79" t="s">
        <v>62</v>
      </c>
      <c r="AM1026" s="79" t="s">
        <v>63</v>
      </c>
      <c r="AN1026" s="79" t="str">
        <f>IF(AI1026="","",$AN$2)</f>
        <v>C</v>
      </c>
      <c r="AO1026" s="79" t="str">
        <f>IF(N1026="","",IF(N1026&gt;=$AO$1/100,"O","X"))</f>
        <v/>
      </c>
      <c r="AP1026" s="79" t="str">
        <f>IF(I1026="","",IF(I1026&lt;=$AP$1,"O","X"))</f>
        <v/>
      </c>
      <c r="AQ1026" s="79" t="str">
        <f>IF(O1026="","",IF(O1026&lt;=$AQ$1,"O","X"))</f>
        <v>O</v>
      </c>
      <c r="AR1026" s="79" t="str">
        <f>IF(M1026="","",IF(M1026&lt;=$AR$1,"O","X"))</f>
        <v>O</v>
      </c>
      <c r="AS1026" s="79" t="s">
        <v>2</v>
      </c>
      <c r="AT1026" s="79" t="str">
        <f>IF(OR(F1026="",AI1026=""),"",IF(AND((F1026&lt;=85),(AI1026&gt;=15)),"O","X"))</f>
        <v>X</v>
      </c>
      <c r="AU1026" s="79" t="str">
        <f>IF(C1026="","",IF(C1026&gt;=$AU$1,"O","X"))</f>
        <v>X</v>
      </c>
      <c r="AV1026" s="79" t="str">
        <f>IF(AO1026="","",IF(AND(AO1026="O",AP1026="O",AR1026="O",AT1026="O",AU1026="O"),"후보","X"))</f>
        <v/>
      </c>
    </row>
    <row r="1027" spans="1:48" s="37" customFormat="1" ht="12" x14ac:dyDescent="0.3">
      <c r="A1027" s="74" t="s">
        <v>2386</v>
      </c>
      <c r="B1027" s="75" t="s">
        <v>2387</v>
      </c>
      <c r="C1027" s="85">
        <v>202</v>
      </c>
      <c r="D1027" s="86">
        <v>186.9</v>
      </c>
      <c r="E1027" s="87">
        <v>57</v>
      </c>
      <c r="F1027" s="86">
        <v>150.1</v>
      </c>
      <c r="G1027" s="17">
        <v>45</v>
      </c>
      <c r="H1027" s="88">
        <v>1</v>
      </c>
      <c r="I1027" s="89"/>
      <c r="J1027" s="89"/>
      <c r="K1027" s="89"/>
      <c r="L1027" s="89"/>
      <c r="M1027" s="90">
        <f>I1027-K1027</f>
        <v>0</v>
      </c>
      <c r="N1027" s="4" t="str">
        <f>IF(ISERROR(K1027/I1027),"",K1027/I1027)</f>
        <v/>
      </c>
      <c r="O1027" s="91">
        <f>I1027/E1027</f>
        <v>0</v>
      </c>
      <c r="P1027" s="91">
        <f>K1027/E1027</f>
        <v>0</v>
      </c>
      <c r="Q1027" s="79">
        <v>4</v>
      </c>
      <c r="R1027" s="79">
        <v>2</v>
      </c>
      <c r="S1027" s="79" t="s">
        <v>72</v>
      </c>
      <c r="T1027" s="5" t="s">
        <v>344</v>
      </c>
      <c r="U1027" s="9"/>
      <c r="W1027" s="86">
        <f t="shared" si="783"/>
        <v>186.9</v>
      </c>
      <c r="X1027" s="87">
        <f t="shared" si="783"/>
        <v>57</v>
      </c>
      <c r="Y1027" s="92">
        <f t="shared" si="784"/>
        <v>1</v>
      </c>
      <c r="Z1027" s="90">
        <f t="shared" si="784"/>
        <v>0</v>
      </c>
      <c r="AA1027" s="90">
        <f>K1027</f>
        <v>0</v>
      </c>
      <c r="AB1027" s="90">
        <f t="shared" si="785"/>
        <v>0</v>
      </c>
      <c r="AC1027" s="4" t="str">
        <f t="shared" si="785"/>
        <v/>
      </c>
      <c r="AD1027" s="91">
        <f t="shared" si="785"/>
        <v>0</v>
      </c>
      <c r="AE1027" s="79" t="str">
        <f>S1027</f>
        <v>계</v>
      </c>
      <c r="AF1027" s="79" t="str">
        <f>Q1027&amp;"/"&amp;R1027</f>
        <v>4/2</v>
      </c>
      <c r="AH1027" s="20" t="str">
        <f t="shared" si="724"/>
        <v>판교동 판교원2단지푸르지오</v>
      </c>
      <c r="AI1027" s="87">
        <f t="shared" si="725"/>
        <v>57</v>
      </c>
      <c r="AJ1027" s="79" t="str">
        <f>IF(AI1027="","",$AJ$2)</f>
        <v>A-</v>
      </c>
      <c r="AK1027" s="79" t="s">
        <v>13</v>
      </c>
      <c r="AL1027" s="79" t="s">
        <v>62</v>
      </c>
      <c r="AM1027" s="79" t="s">
        <v>63</v>
      </c>
      <c r="AN1027" s="79" t="str">
        <f>IF(AI1027="","",$AN$2)</f>
        <v>C</v>
      </c>
      <c r="AO1027" s="79" t="str">
        <f>IF(N1027="","",IF(N1027&gt;=$AO$1/100,"O","X"))</f>
        <v/>
      </c>
      <c r="AP1027" s="79" t="str">
        <f>IF(I1027="","",IF(I1027&lt;=$AP$1,"O","X"))</f>
        <v/>
      </c>
      <c r="AQ1027" s="79" t="str">
        <f>IF(O1027="","",IF(O1027&lt;=$AQ$1,"O","X"))</f>
        <v>O</v>
      </c>
      <c r="AR1027" s="79" t="str">
        <f>IF(M1027="","",IF(M1027&lt;=$AR$1,"O","X"))</f>
        <v>O</v>
      </c>
      <c r="AS1027" s="79" t="s">
        <v>2</v>
      </c>
      <c r="AT1027" s="79" t="str">
        <f>IF(OR(F1027="",AI1027=""),"",IF(AND((F1027&lt;=85),(AI1027&gt;=15)),"O","X"))</f>
        <v>X</v>
      </c>
      <c r="AU1027" s="79" t="str">
        <f>IF(C1027="","",IF(C1027&gt;=$AU$1,"O","X"))</f>
        <v>X</v>
      </c>
      <c r="AV1027" s="79" t="str">
        <f>IF(AO1027="","",IF(AND(AO1027="O",AP1027="O",AR1027="O",AT1027="O",AU1027="O"),"후보","X"))</f>
        <v/>
      </c>
    </row>
    <row r="1028" spans="1:48" s="37" customFormat="1" ht="12" x14ac:dyDescent="0.3">
      <c r="A1028" s="74" t="s">
        <v>2388</v>
      </c>
      <c r="B1028" s="75" t="s">
        <v>2387</v>
      </c>
      <c r="C1028" s="85">
        <v>202</v>
      </c>
      <c r="D1028" s="86">
        <v>187.7</v>
      </c>
      <c r="E1028" s="87">
        <v>57</v>
      </c>
      <c r="F1028" s="86">
        <v>150.80000000000001</v>
      </c>
      <c r="G1028" s="17">
        <v>46</v>
      </c>
      <c r="H1028" s="88">
        <v>3</v>
      </c>
      <c r="I1028" s="89"/>
      <c r="J1028" s="89"/>
      <c r="K1028" s="89"/>
      <c r="L1028" s="89"/>
      <c r="M1028" s="90">
        <f>I1028-K1028</f>
        <v>0</v>
      </c>
      <c r="N1028" s="4" t="str">
        <f>IF(ISERROR(K1028/I1028),"",K1028/I1028)</f>
        <v/>
      </c>
      <c r="O1028" s="91">
        <f>I1028/E1028</f>
        <v>0</v>
      </c>
      <c r="P1028" s="91">
        <f>K1028/E1028</f>
        <v>0</v>
      </c>
      <c r="Q1028" s="79">
        <v>4</v>
      </c>
      <c r="R1028" s="79">
        <v>2</v>
      </c>
      <c r="S1028" s="79" t="s">
        <v>72</v>
      </c>
      <c r="T1028" s="5" t="s">
        <v>401</v>
      </c>
      <c r="U1028" s="9"/>
      <c r="W1028" s="86">
        <f t="shared" si="783"/>
        <v>187.7</v>
      </c>
      <c r="X1028" s="87">
        <f t="shared" si="783"/>
        <v>57</v>
      </c>
      <c r="Y1028" s="92">
        <f t="shared" si="784"/>
        <v>3</v>
      </c>
      <c r="Z1028" s="90">
        <f t="shared" si="784"/>
        <v>0</v>
      </c>
      <c r="AA1028" s="90">
        <f>K1028</f>
        <v>0</v>
      </c>
      <c r="AB1028" s="90">
        <f t="shared" si="785"/>
        <v>0</v>
      </c>
      <c r="AC1028" s="4" t="str">
        <f t="shared" si="785"/>
        <v/>
      </c>
      <c r="AD1028" s="91">
        <f t="shared" si="785"/>
        <v>0</v>
      </c>
      <c r="AE1028" s="79" t="str">
        <f>S1028</f>
        <v>계</v>
      </c>
      <c r="AF1028" s="79" t="str">
        <f>Q1028&amp;"/"&amp;R1028</f>
        <v>4/2</v>
      </c>
      <c r="AH1028" s="20" t="str">
        <f t="shared" ref="AH1028:AH1059" si="786">IF(A1028="","",A1028)</f>
        <v>판교동 판교원2단지푸르지오</v>
      </c>
      <c r="AI1028" s="87">
        <f t="shared" ref="AI1028:AI1059" si="787">IF(E1028="","",E1028)</f>
        <v>57</v>
      </c>
      <c r="AJ1028" s="79" t="str">
        <f>IF(AI1028="","",$AJ$2)</f>
        <v>A-</v>
      </c>
      <c r="AK1028" s="79" t="s">
        <v>13</v>
      </c>
      <c r="AL1028" s="79" t="s">
        <v>62</v>
      </c>
      <c r="AM1028" s="79" t="s">
        <v>63</v>
      </c>
      <c r="AN1028" s="79" t="str">
        <f>IF(AI1028="","",$AN$2)</f>
        <v>C</v>
      </c>
      <c r="AO1028" s="79" t="str">
        <f>IF(N1028="","",IF(N1028&gt;=$AO$1/100,"O","X"))</f>
        <v/>
      </c>
      <c r="AP1028" s="79" t="str">
        <f>IF(I1028="","",IF(I1028&lt;=$AP$1,"O","X"))</f>
        <v/>
      </c>
      <c r="AQ1028" s="79" t="str">
        <f>IF(O1028="","",IF(O1028&lt;=$AQ$1,"O","X"))</f>
        <v>O</v>
      </c>
      <c r="AR1028" s="79" t="str">
        <f>IF(M1028="","",IF(M1028&lt;=$AR$1,"O","X"))</f>
        <v>O</v>
      </c>
      <c r="AS1028" s="79" t="s">
        <v>2</v>
      </c>
      <c r="AT1028" s="79" t="str">
        <f>IF(OR(F1028="",AI1028=""),"",IF(AND((F1028&lt;=85),(AI1028&gt;=15)),"O","X"))</f>
        <v>X</v>
      </c>
      <c r="AU1028" s="79" t="str">
        <f>IF(C1028="","",IF(C1028&gt;=$AU$1,"O","X"))</f>
        <v>X</v>
      </c>
      <c r="AV1028" s="79" t="str">
        <f>IF(AO1028="","",IF(AND(AO1028="O",AP1028="O",AR1028="O",AT1028="O",AU1028="O"),"후보","X"))</f>
        <v/>
      </c>
    </row>
    <row r="1029" spans="1:48" s="37" customFormat="1" ht="12" x14ac:dyDescent="0.3">
      <c r="A1029" s="74" t="s">
        <v>2389</v>
      </c>
      <c r="B1029" s="75" t="s">
        <v>2390</v>
      </c>
      <c r="C1029" s="85">
        <v>470</v>
      </c>
      <c r="D1029" s="86">
        <v>77.599999999999994</v>
      </c>
      <c r="E1029" s="87">
        <v>23</v>
      </c>
      <c r="F1029" s="86">
        <v>58.1</v>
      </c>
      <c r="G1029" s="17">
        <v>18</v>
      </c>
      <c r="H1029" s="88">
        <v>126</v>
      </c>
      <c r="I1029" s="89"/>
      <c r="J1029" s="89"/>
      <c r="K1029" s="89"/>
      <c r="L1029" s="89"/>
      <c r="M1029" s="90">
        <f>I1029-K1029</f>
        <v>0</v>
      </c>
      <c r="N1029" s="4" t="str">
        <f>IF(ISERROR(K1029/I1029),"",K1029/I1029)</f>
        <v/>
      </c>
      <c r="O1029" s="91">
        <f>I1029/E1029</f>
        <v>0</v>
      </c>
      <c r="P1029" s="91">
        <f>K1029/E1029</f>
        <v>0</v>
      </c>
      <c r="Q1029" s="79">
        <v>3</v>
      </c>
      <c r="R1029" s="79">
        <v>2</v>
      </c>
      <c r="S1029" s="79" t="s">
        <v>72</v>
      </c>
      <c r="T1029" s="5" t="s">
        <v>370</v>
      </c>
      <c r="U1029" s="9"/>
      <c r="W1029" s="86">
        <f t="shared" si="783"/>
        <v>77.599999999999994</v>
      </c>
      <c r="X1029" s="87">
        <f t="shared" si="783"/>
        <v>23</v>
      </c>
      <c r="Y1029" s="92">
        <f t="shared" si="784"/>
        <v>126</v>
      </c>
      <c r="Z1029" s="90">
        <f t="shared" si="784"/>
        <v>0</v>
      </c>
      <c r="AA1029" s="90">
        <f>K1029</f>
        <v>0</v>
      </c>
      <c r="AB1029" s="90">
        <f t="shared" si="785"/>
        <v>0</v>
      </c>
      <c r="AC1029" s="4" t="str">
        <f t="shared" si="785"/>
        <v/>
      </c>
      <c r="AD1029" s="91">
        <f t="shared" si="785"/>
        <v>0</v>
      </c>
      <c r="AE1029" s="79" t="str">
        <f>S1029</f>
        <v>계</v>
      </c>
      <c r="AF1029" s="79" t="str">
        <f>Q1029&amp;"/"&amp;R1029</f>
        <v>3/2</v>
      </c>
      <c r="AH1029" s="20" t="str">
        <f t="shared" si="786"/>
        <v>판교동 판교원6단지진원로제비앙</v>
      </c>
      <c r="AI1029" s="87">
        <f t="shared" si="787"/>
        <v>23</v>
      </c>
      <c r="AJ1029" s="79" t="str">
        <f>IF(AI1029="","",$AJ$2)</f>
        <v>A-</v>
      </c>
      <c r="AK1029" s="79" t="s">
        <v>13</v>
      </c>
      <c r="AL1029" s="79" t="s">
        <v>62</v>
      </c>
      <c r="AM1029" s="79" t="s">
        <v>63</v>
      </c>
      <c r="AN1029" s="79" t="str">
        <f>IF(AI1029="","",$AN$2)</f>
        <v>C</v>
      </c>
      <c r="AO1029" s="79" t="str">
        <f>IF(N1029="","",IF(N1029&gt;=$AO$1/100,"O","X"))</f>
        <v/>
      </c>
      <c r="AP1029" s="79" t="str">
        <f>IF(I1029="","",IF(I1029&lt;=$AP$1,"O","X"))</f>
        <v/>
      </c>
      <c r="AQ1029" s="79" t="str">
        <f>IF(O1029="","",IF(O1029&lt;=$AQ$1,"O","X"))</f>
        <v>O</v>
      </c>
      <c r="AR1029" s="79" t="str">
        <f>IF(M1029="","",IF(M1029&lt;=$AR$1,"O","X"))</f>
        <v>O</v>
      </c>
      <c r="AS1029" s="79" t="s">
        <v>2</v>
      </c>
      <c r="AT1029" s="79" t="str">
        <f>IF(OR(F1029="",AI1029=""),"",IF(AND((F1029&lt;=85),(AI1029&gt;=15)),"O","X"))</f>
        <v>O</v>
      </c>
      <c r="AU1029" s="79" t="str">
        <f>IF(C1029="","",IF(C1029&gt;=$AU$1,"O","X"))</f>
        <v>O</v>
      </c>
      <c r="AV1029" s="79" t="str">
        <f>IF(AO1029="","",IF(AND(AO1029="O",AP1029="O",AR1029="O",AT1029="O",AU1029="O"),"후보","X"))</f>
        <v/>
      </c>
    </row>
    <row r="1030" spans="1:48" s="37" customFormat="1" ht="12" x14ac:dyDescent="0.3">
      <c r="A1030" s="74" t="s">
        <v>2391</v>
      </c>
      <c r="B1030" s="75" t="s">
        <v>2392</v>
      </c>
      <c r="C1030" s="85">
        <v>470</v>
      </c>
      <c r="D1030" s="86">
        <v>78.400000000000006</v>
      </c>
      <c r="E1030" s="87">
        <v>24</v>
      </c>
      <c r="F1030" s="86">
        <v>58.2</v>
      </c>
      <c r="G1030" s="17">
        <v>18</v>
      </c>
      <c r="H1030" s="88">
        <v>68</v>
      </c>
      <c r="I1030" s="89">
        <v>125000</v>
      </c>
      <c r="J1030" s="89" t="s">
        <v>78</v>
      </c>
      <c r="K1030" s="89"/>
      <c r="L1030" s="89"/>
      <c r="M1030" s="90">
        <f>I1030-K1030</f>
        <v>125000</v>
      </c>
      <c r="N1030" s="4">
        <f>IF(ISERROR(K1030/I1030),"",K1030/I1030)</f>
        <v>0</v>
      </c>
      <c r="O1030" s="91">
        <f>I1030/E1030</f>
        <v>5208.333333333333</v>
      </c>
      <c r="P1030" s="91">
        <f>K1030/E1030</f>
        <v>0</v>
      </c>
      <c r="Q1030" s="79">
        <v>3</v>
      </c>
      <c r="R1030" s="79">
        <v>2</v>
      </c>
      <c r="S1030" s="79" t="s">
        <v>72</v>
      </c>
      <c r="T1030" s="5" t="s">
        <v>89</v>
      </c>
      <c r="U1030" s="9"/>
      <c r="W1030" s="86">
        <f t="shared" si="783"/>
        <v>78.400000000000006</v>
      </c>
      <c r="X1030" s="87">
        <f t="shared" si="783"/>
        <v>24</v>
      </c>
      <c r="Y1030" s="92">
        <f t="shared" si="784"/>
        <v>68</v>
      </c>
      <c r="Z1030" s="90">
        <f t="shared" si="784"/>
        <v>125000</v>
      </c>
      <c r="AA1030" s="90">
        <f>K1030</f>
        <v>0</v>
      </c>
      <c r="AB1030" s="90">
        <f t="shared" si="785"/>
        <v>125000</v>
      </c>
      <c r="AC1030" s="4">
        <f t="shared" si="785"/>
        <v>0</v>
      </c>
      <c r="AD1030" s="91">
        <f t="shared" si="785"/>
        <v>5208.333333333333</v>
      </c>
      <c r="AE1030" s="79" t="str">
        <f>S1030</f>
        <v>계</v>
      </c>
      <c r="AF1030" s="79" t="str">
        <f>Q1030&amp;"/"&amp;R1030</f>
        <v>3/2</v>
      </c>
      <c r="AH1030" s="20" t="str">
        <f t="shared" si="786"/>
        <v>판교동 판교원6단지진원로제비앙</v>
      </c>
      <c r="AI1030" s="87">
        <f t="shared" si="787"/>
        <v>24</v>
      </c>
      <c r="AJ1030" s="79" t="str">
        <f>IF(AI1030="","",$AJ$2)</f>
        <v>A-</v>
      </c>
      <c r="AK1030" s="79" t="s">
        <v>13</v>
      </c>
      <c r="AL1030" s="79" t="s">
        <v>62</v>
      </c>
      <c r="AM1030" s="79" t="s">
        <v>63</v>
      </c>
      <c r="AN1030" s="79" t="str">
        <f>IF(AI1030="","",$AN$2)</f>
        <v>C</v>
      </c>
      <c r="AO1030" s="79" t="str">
        <f>IF(N1030="","",IF(N1030&gt;=$AO$1/100,"O","X"))</f>
        <v>X</v>
      </c>
      <c r="AP1030" s="79" t="str">
        <f>IF(I1030="","",IF(I1030&lt;=$AP$1,"O","X"))</f>
        <v>X</v>
      </c>
      <c r="AQ1030" s="79" t="str">
        <f>IF(O1030="","",IF(O1030&lt;=$AQ$1,"O","X"))</f>
        <v>X</v>
      </c>
      <c r="AR1030" s="79" t="str">
        <f>IF(M1030="","",IF(M1030&lt;=$AR$1,"O","X"))</f>
        <v>X</v>
      </c>
      <c r="AS1030" s="79" t="s">
        <v>2</v>
      </c>
      <c r="AT1030" s="79" t="str">
        <f>IF(OR(F1030="",AI1030=""),"",IF(AND((F1030&lt;=85),(AI1030&gt;=15)),"O","X"))</f>
        <v>O</v>
      </c>
      <c r="AU1030" s="79" t="str">
        <f>IF(C1030="","",IF(C1030&gt;=$AU$1,"O","X"))</f>
        <v>O</v>
      </c>
      <c r="AV1030" s="79" t="str">
        <f>IF(AO1030="","",IF(AND(AO1030="O",AP1030="O",AR1030="O",AT1030="O",AU1030="O"),"후보","X"))</f>
        <v>X</v>
      </c>
    </row>
    <row r="1031" spans="1:48" s="37" customFormat="1" ht="12" x14ac:dyDescent="0.3">
      <c r="A1031" s="74" t="s">
        <v>1900</v>
      </c>
      <c r="B1031" s="75" t="s">
        <v>2393</v>
      </c>
      <c r="C1031" s="85">
        <v>470</v>
      </c>
      <c r="D1031" s="86">
        <v>79.8</v>
      </c>
      <c r="E1031" s="87">
        <v>24</v>
      </c>
      <c r="F1031" s="86">
        <v>59.7</v>
      </c>
      <c r="G1031" s="17">
        <v>18</v>
      </c>
      <c r="H1031" s="88">
        <v>126</v>
      </c>
      <c r="I1031" s="89">
        <v>120000</v>
      </c>
      <c r="J1031" s="89" t="s">
        <v>60</v>
      </c>
      <c r="K1031" s="89">
        <v>65000</v>
      </c>
      <c r="L1031" s="89" t="s">
        <v>84</v>
      </c>
      <c r="M1031" s="90">
        <f>I1031-K1031</f>
        <v>55000</v>
      </c>
      <c r="N1031" s="4">
        <f>IF(ISERROR(K1031/I1031),"",K1031/I1031)</f>
        <v>0.54166666666666663</v>
      </c>
      <c r="O1031" s="91">
        <f>I1031/E1031</f>
        <v>5000</v>
      </c>
      <c r="P1031" s="91">
        <f>K1031/E1031</f>
        <v>2708.3333333333335</v>
      </c>
      <c r="Q1031" s="79">
        <v>3</v>
      </c>
      <c r="R1031" s="79">
        <v>2</v>
      </c>
      <c r="S1031" s="79" t="s">
        <v>72</v>
      </c>
      <c r="T1031" s="5">
        <v>79</v>
      </c>
      <c r="U1031" s="9"/>
      <c r="W1031" s="86">
        <f t="shared" si="783"/>
        <v>79.8</v>
      </c>
      <c r="X1031" s="87">
        <f t="shared" si="783"/>
        <v>24</v>
      </c>
      <c r="Y1031" s="92">
        <f t="shared" si="784"/>
        <v>126</v>
      </c>
      <c r="Z1031" s="90">
        <f t="shared" si="784"/>
        <v>120000</v>
      </c>
      <c r="AA1031" s="90">
        <f>K1031</f>
        <v>65000</v>
      </c>
      <c r="AB1031" s="90">
        <f t="shared" si="785"/>
        <v>55000</v>
      </c>
      <c r="AC1031" s="4">
        <f t="shared" si="785"/>
        <v>0.54166666666666663</v>
      </c>
      <c r="AD1031" s="91">
        <f t="shared" si="785"/>
        <v>5000</v>
      </c>
      <c r="AE1031" s="79" t="str">
        <f>S1031</f>
        <v>계</v>
      </c>
      <c r="AF1031" s="79" t="str">
        <f>Q1031&amp;"/"&amp;R1031</f>
        <v>3/2</v>
      </c>
      <c r="AH1031" s="20" t="str">
        <f t="shared" si="786"/>
        <v>판교동 판교원6단지진원로제비앙</v>
      </c>
      <c r="AI1031" s="87">
        <f t="shared" si="787"/>
        <v>24</v>
      </c>
      <c r="AJ1031" s="79" t="str">
        <f>IF(AI1031="","",$AJ$2)</f>
        <v>A-</v>
      </c>
      <c r="AK1031" s="79" t="s">
        <v>13</v>
      </c>
      <c r="AL1031" s="79" t="s">
        <v>62</v>
      </c>
      <c r="AM1031" s="79" t="s">
        <v>63</v>
      </c>
      <c r="AN1031" s="79" t="str">
        <f>IF(AI1031="","",$AN$2)</f>
        <v>C</v>
      </c>
      <c r="AO1031" s="79" t="str">
        <f>IF(N1031="","",IF(N1031&gt;=$AO$1/100,"O","X"))</f>
        <v>X</v>
      </c>
      <c r="AP1031" s="79" t="str">
        <f>IF(I1031="","",IF(I1031&lt;=$AP$1,"O","X"))</f>
        <v>X</v>
      </c>
      <c r="AQ1031" s="79" t="str">
        <f>IF(O1031="","",IF(O1031&lt;=$AQ$1,"O","X"))</f>
        <v>X</v>
      </c>
      <c r="AR1031" s="79" t="str">
        <f>IF(M1031="","",IF(M1031&lt;=$AR$1,"O","X"))</f>
        <v>X</v>
      </c>
      <c r="AS1031" s="79" t="s">
        <v>2</v>
      </c>
      <c r="AT1031" s="79" t="str">
        <f>IF(OR(F1031="",AI1031=""),"",IF(AND((F1031&lt;=85),(AI1031&gt;=15)),"O","X"))</f>
        <v>O</v>
      </c>
      <c r="AU1031" s="79" t="str">
        <f>IF(C1031="","",IF(C1031&gt;=$AU$1,"O","X"))</f>
        <v>O</v>
      </c>
      <c r="AV1031" s="79" t="str">
        <f>IF(AO1031="","",IF(AND(AO1031="O",AP1031="O",AR1031="O",AT1031="O",AU1031="O"),"후보","X"))</f>
        <v>X</v>
      </c>
    </row>
    <row r="1032" spans="1:48" s="37" customFormat="1" ht="12" x14ac:dyDescent="0.3">
      <c r="A1032" s="74" t="s">
        <v>2394</v>
      </c>
      <c r="B1032" s="75" t="s">
        <v>2395</v>
      </c>
      <c r="C1032" s="85">
        <v>470</v>
      </c>
      <c r="D1032" s="86">
        <v>107.5</v>
      </c>
      <c r="E1032" s="87">
        <v>33</v>
      </c>
      <c r="F1032" s="86">
        <v>83.3</v>
      </c>
      <c r="G1032" s="17">
        <v>25</v>
      </c>
      <c r="H1032" s="88">
        <v>150</v>
      </c>
      <c r="I1032" s="89">
        <v>145000</v>
      </c>
      <c r="J1032" s="89" t="s">
        <v>82</v>
      </c>
      <c r="K1032" s="89"/>
      <c r="L1032" s="89"/>
      <c r="M1032" s="90">
        <f>I1032-K1032</f>
        <v>145000</v>
      </c>
      <c r="N1032" s="4">
        <f>IF(ISERROR(K1032/I1032),"",K1032/I1032)</f>
        <v>0</v>
      </c>
      <c r="O1032" s="91">
        <f>I1032/E1032</f>
        <v>4393.939393939394</v>
      </c>
      <c r="P1032" s="91">
        <f>K1032/E1032</f>
        <v>0</v>
      </c>
      <c r="Q1032" s="79">
        <v>3</v>
      </c>
      <c r="R1032" s="79">
        <v>2</v>
      </c>
      <c r="S1032" s="79" t="s">
        <v>72</v>
      </c>
      <c r="T1032" s="5">
        <v>107</v>
      </c>
      <c r="U1032" s="9"/>
      <c r="W1032" s="86">
        <f t="shared" si="783"/>
        <v>107.5</v>
      </c>
      <c r="X1032" s="87">
        <f t="shared" si="783"/>
        <v>33</v>
      </c>
      <c r="Y1032" s="92">
        <f t="shared" si="784"/>
        <v>150</v>
      </c>
      <c r="Z1032" s="90">
        <f t="shared" si="784"/>
        <v>145000</v>
      </c>
      <c r="AA1032" s="90">
        <f>K1032</f>
        <v>0</v>
      </c>
      <c r="AB1032" s="90">
        <f t="shared" si="785"/>
        <v>145000</v>
      </c>
      <c r="AC1032" s="4">
        <f t="shared" si="785"/>
        <v>0</v>
      </c>
      <c r="AD1032" s="91">
        <f t="shared" si="785"/>
        <v>4393.939393939394</v>
      </c>
      <c r="AE1032" s="79" t="str">
        <f>S1032</f>
        <v>계</v>
      </c>
      <c r="AF1032" s="79" t="str">
        <f>Q1032&amp;"/"&amp;R1032</f>
        <v>3/2</v>
      </c>
      <c r="AH1032" s="20" t="str">
        <f t="shared" si="786"/>
        <v>판교동 판교원6단지진원로제비앙</v>
      </c>
      <c r="AI1032" s="87">
        <f t="shared" si="787"/>
        <v>33</v>
      </c>
      <c r="AJ1032" s="79" t="str">
        <f>IF(AI1032="","",$AJ$2)</f>
        <v>A-</v>
      </c>
      <c r="AK1032" s="79" t="s">
        <v>13</v>
      </c>
      <c r="AL1032" s="79" t="s">
        <v>62</v>
      </c>
      <c r="AM1032" s="79" t="s">
        <v>63</v>
      </c>
      <c r="AN1032" s="79" t="str">
        <f>IF(AI1032="","",$AN$2)</f>
        <v>C</v>
      </c>
      <c r="AO1032" s="79" t="str">
        <f>IF(N1032="","",IF(N1032&gt;=$AO$1/100,"O","X"))</f>
        <v>X</v>
      </c>
      <c r="AP1032" s="79" t="str">
        <f>IF(I1032="","",IF(I1032&lt;=$AP$1,"O","X"))</f>
        <v>X</v>
      </c>
      <c r="AQ1032" s="79" t="str">
        <f>IF(O1032="","",IF(O1032&lt;=$AQ$1,"O","X"))</f>
        <v>X</v>
      </c>
      <c r="AR1032" s="79" t="str">
        <f>IF(M1032="","",IF(M1032&lt;=$AR$1,"O","X"))</f>
        <v>X</v>
      </c>
      <c r="AS1032" s="79" t="s">
        <v>2</v>
      </c>
      <c r="AT1032" s="79" t="str">
        <f>IF(OR(F1032="",AI1032=""),"",IF(AND((F1032&lt;=85),(AI1032&gt;=15)),"O","X"))</f>
        <v>O</v>
      </c>
      <c r="AU1032" s="79" t="str">
        <f>IF(C1032="","",IF(C1032&gt;=$AU$1,"O","X"))</f>
        <v>O</v>
      </c>
      <c r="AV1032" s="79" t="str">
        <f>IF(AO1032="","",IF(AND(AO1032="O",AP1032="O",AR1032="O",AT1032="O",AU1032="O"),"후보","X"))</f>
        <v>X</v>
      </c>
    </row>
    <row r="1033" spans="1:48" s="37" customFormat="1" ht="12" x14ac:dyDescent="0.3">
      <c r="A1033" s="74" t="s">
        <v>1901</v>
      </c>
      <c r="B1033" s="75" t="s">
        <v>2396</v>
      </c>
      <c r="C1033" s="85">
        <v>402</v>
      </c>
      <c r="D1033" s="86">
        <v>126.8</v>
      </c>
      <c r="E1033" s="87">
        <v>38</v>
      </c>
      <c r="F1033" s="86">
        <v>101.2</v>
      </c>
      <c r="G1033" s="17">
        <v>31</v>
      </c>
      <c r="H1033" s="88">
        <v>87</v>
      </c>
      <c r="I1033" s="89">
        <v>176000</v>
      </c>
      <c r="J1033" s="89" t="s">
        <v>74</v>
      </c>
      <c r="K1033" s="89">
        <v>88000</v>
      </c>
      <c r="L1033" s="89" t="s">
        <v>74</v>
      </c>
      <c r="M1033" s="90">
        <f t="shared" ref="M1033:M1059" si="788">I1033-K1033</f>
        <v>88000</v>
      </c>
      <c r="N1033" s="4">
        <f t="shared" ref="N1033:N1059" si="789">IF(ISERROR(K1033/I1033),"",K1033/I1033)</f>
        <v>0.5</v>
      </c>
      <c r="O1033" s="91">
        <f t="shared" ref="O1033:O1059" si="790">I1033/E1033</f>
        <v>4631.5789473684208</v>
      </c>
      <c r="P1033" s="91">
        <f t="shared" ref="P1033:P1059" si="791">K1033/E1033</f>
        <v>2315.7894736842104</v>
      </c>
      <c r="Q1033" s="79">
        <v>3</v>
      </c>
      <c r="R1033" s="79">
        <v>2</v>
      </c>
      <c r="S1033" s="79" t="s">
        <v>72</v>
      </c>
      <c r="T1033" s="5" t="s">
        <v>175</v>
      </c>
      <c r="U1033" s="9"/>
      <c r="W1033" s="86">
        <f t="shared" si="783"/>
        <v>126.8</v>
      </c>
      <c r="X1033" s="87">
        <f t="shared" si="783"/>
        <v>38</v>
      </c>
      <c r="Y1033" s="92">
        <f t="shared" si="784"/>
        <v>87</v>
      </c>
      <c r="Z1033" s="90">
        <f t="shared" si="784"/>
        <v>176000</v>
      </c>
      <c r="AA1033" s="90">
        <f t="shared" ref="AA1033:AA1059" si="792">K1033</f>
        <v>88000</v>
      </c>
      <c r="AB1033" s="90">
        <f t="shared" si="785"/>
        <v>88000</v>
      </c>
      <c r="AC1033" s="4">
        <f t="shared" si="785"/>
        <v>0.5</v>
      </c>
      <c r="AD1033" s="91">
        <f t="shared" si="785"/>
        <v>4631.5789473684208</v>
      </c>
      <c r="AE1033" s="79" t="str">
        <f t="shared" ref="AE1033:AE1059" si="793">S1033</f>
        <v>계</v>
      </c>
      <c r="AF1033" s="79" t="str">
        <f t="shared" ref="AF1033:AF1059" si="794">Q1033&amp;"/"&amp;R1033</f>
        <v>3/2</v>
      </c>
      <c r="AH1033" s="20" t="str">
        <f t="shared" si="786"/>
        <v>판교동 판교원1단지파라곤</v>
      </c>
      <c r="AI1033" s="87">
        <f t="shared" si="787"/>
        <v>38</v>
      </c>
      <c r="AJ1033" s="79" t="str">
        <f t="shared" ref="AJ1033:AJ1059" si="795">IF(AI1033="","",$AJ$2)</f>
        <v>A-</v>
      </c>
      <c r="AK1033" s="79" t="s">
        <v>13</v>
      </c>
      <c r="AL1033" s="79" t="s">
        <v>62</v>
      </c>
      <c r="AM1033" s="79" t="s">
        <v>63</v>
      </c>
      <c r="AN1033" s="79" t="str">
        <f t="shared" ref="AN1033:AN1059" si="796">IF(AI1033="","",$AN$2)</f>
        <v>C</v>
      </c>
      <c r="AO1033" s="79" t="str">
        <f t="shared" ref="AO1033:AO1059" si="797">IF(N1033="","",IF(N1033&gt;=$AO$1/100,"O","X"))</f>
        <v>X</v>
      </c>
      <c r="AP1033" s="79" t="str">
        <f t="shared" ref="AP1033:AP1059" si="798">IF(I1033="","",IF(I1033&lt;=$AP$1,"O","X"))</f>
        <v>X</v>
      </c>
      <c r="AQ1033" s="79" t="str">
        <f t="shared" ref="AQ1033:AQ1059" si="799">IF(O1033="","",IF(O1033&lt;=$AQ$1,"O","X"))</f>
        <v>X</v>
      </c>
      <c r="AR1033" s="79" t="str">
        <f t="shared" ref="AR1033:AR1059" si="800">IF(M1033="","",IF(M1033&lt;=$AR$1,"O","X"))</f>
        <v>X</v>
      </c>
      <c r="AS1033" s="79" t="s">
        <v>2</v>
      </c>
      <c r="AT1033" s="79" t="str">
        <f t="shared" ref="AT1033:AT1059" si="801">IF(OR(F1033="",AI1033=""),"",IF(AND((F1033&lt;=85),(AI1033&gt;=15)),"O","X"))</f>
        <v>X</v>
      </c>
      <c r="AU1033" s="79" t="str">
        <f t="shared" ref="AU1033:AU1059" si="802">IF(C1033="","",IF(C1033&gt;=$AU$1,"O","X"))</f>
        <v>O</v>
      </c>
      <c r="AV1033" s="79" t="str">
        <f t="shared" ref="AV1033:AV1059" si="803">IF(AO1033="","",IF(AND(AO1033="O",AP1033="O",AR1033="O",AT1033="O",AU1033="O"),"후보","X"))</f>
        <v>X</v>
      </c>
    </row>
    <row r="1034" spans="1:48" s="37" customFormat="1" ht="12" x14ac:dyDescent="0.3">
      <c r="A1034" s="74" t="s">
        <v>1901</v>
      </c>
      <c r="B1034" s="75" t="s">
        <v>1744</v>
      </c>
      <c r="C1034" s="85">
        <v>402</v>
      </c>
      <c r="D1034" s="86">
        <v>126.6</v>
      </c>
      <c r="E1034" s="87">
        <v>38</v>
      </c>
      <c r="F1034" s="86">
        <v>101.1</v>
      </c>
      <c r="G1034" s="17">
        <v>31</v>
      </c>
      <c r="H1034" s="88">
        <v>78</v>
      </c>
      <c r="I1034" s="89">
        <v>175000</v>
      </c>
      <c r="J1034" s="89" t="s">
        <v>74</v>
      </c>
      <c r="K1034" s="89"/>
      <c r="L1034" s="89"/>
      <c r="M1034" s="90">
        <f t="shared" si="788"/>
        <v>175000</v>
      </c>
      <c r="N1034" s="4">
        <f t="shared" si="789"/>
        <v>0</v>
      </c>
      <c r="O1034" s="91">
        <f t="shared" si="790"/>
        <v>4605.2631578947367</v>
      </c>
      <c r="P1034" s="91">
        <f t="shared" si="791"/>
        <v>0</v>
      </c>
      <c r="Q1034" s="79">
        <v>3</v>
      </c>
      <c r="R1034" s="79">
        <v>2</v>
      </c>
      <c r="S1034" s="79" t="s">
        <v>72</v>
      </c>
      <c r="T1034" s="5" t="s">
        <v>402</v>
      </c>
      <c r="U1034" s="9"/>
      <c r="W1034" s="86">
        <f t="shared" si="783"/>
        <v>126.6</v>
      </c>
      <c r="X1034" s="87">
        <f t="shared" si="783"/>
        <v>38</v>
      </c>
      <c r="Y1034" s="92">
        <f t="shared" si="784"/>
        <v>78</v>
      </c>
      <c r="Z1034" s="90">
        <f t="shared" si="784"/>
        <v>175000</v>
      </c>
      <c r="AA1034" s="90">
        <f t="shared" si="792"/>
        <v>0</v>
      </c>
      <c r="AB1034" s="90">
        <f t="shared" si="785"/>
        <v>175000</v>
      </c>
      <c r="AC1034" s="4">
        <f t="shared" si="785"/>
        <v>0</v>
      </c>
      <c r="AD1034" s="91">
        <f t="shared" si="785"/>
        <v>4605.2631578947367</v>
      </c>
      <c r="AE1034" s="79" t="str">
        <f t="shared" si="793"/>
        <v>계</v>
      </c>
      <c r="AF1034" s="79" t="str">
        <f t="shared" si="794"/>
        <v>3/2</v>
      </c>
      <c r="AH1034" s="20" t="str">
        <f t="shared" si="786"/>
        <v>판교동 판교원1단지파라곤</v>
      </c>
      <c r="AI1034" s="87">
        <f t="shared" si="787"/>
        <v>38</v>
      </c>
      <c r="AJ1034" s="79" t="str">
        <f t="shared" si="795"/>
        <v>A-</v>
      </c>
      <c r="AK1034" s="79" t="s">
        <v>13</v>
      </c>
      <c r="AL1034" s="79" t="s">
        <v>62</v>
      </c>
      <c r="AM1034" s="79" t="s">
        <v>63</v>
      </c>
      <c r="AN1034" s="79" t="str">
        <f t="shared" si="796"/>
        <v>C</v>
      </c>
      <c r="AO1034" s="79" t="str">
        <f t="shared" si="797"/>
        <v>X</v>
      </c>
      <c r="AP1034" s="79" t="str">
        <f t="shared" si="798"/>
        <v>X</v>
      </c>
      <c r="AQ1034" s="79" t="str">
        <f t="shared" si="799"/>
        <v>X</v>
      </c>
      <c r="AR1034" s="79" t="str">
        <f t="shared" si="800"/>
        <v>X</v>
      </c>
      <c r="AS1034" s="79" t="s">
        <v>2</v>
      </c>
      <c r="AT1034" s="79" t="str">
        <f t="shared" si="801"/>
        <v>X</v>
      </c>
      <c r="AU1034" s="79" t="str">
        <f t="shared" si="802"/>
        <v>O</v>
      </c>
      <c r="AV1034" s="79" t="str">
        <f t="shared" si="803"/>
        <v>X</v>
      </c>
    </row>
    <row r="1035" spans="1:48" s="37" customFormat="1" ht="12" x14ac:dyDescent="0.3">
      <c r="A1035" s="74" t="s">
        <v>1901</v>
      </c>
      <c r="B1035" s="75" t="s">
        <v>1744</v>
      </c>
      <c r="C1035" s="85">
        <v>402</v>
      </c>
      <c r="D1035" s="86">
        <v>126.7</v>
      </c>
      <c r="E1035" s="87">
        <v>38</v>
      </c>
      <c r="F1035" s="86">
        <v>101.1</v>
      </c>
      <c r="G1035" s="17">
        <v>31</v>
      </c>
      <c r="H1035" s="88">
        <v>45</v>
      </c>
      <c r="I1035" s="89">
        <v>170000</v>
      </c>
      <c r="J1035" s="89" t="s">
        <v>84</v>
      </c>
      <c r="K1035" s="89"/>
      <c r="L1035" s="89"/>
      <c r="M1035" s="90">
        <f t="shared" si="788"/>
        <v>170000</v>
      </c>
      <c r="N1035" s="4">
        <f t="shared" si="789"/>
        <v>0</v>
      </c>
      <c r="O1035" s="91">
        <f t="shared" si="790"/>
        <v>4473.6842105263158</v>
      </c>
      <c r="P1035" s="91">
        <f t="shared" si="791"/>
        <v>0</v>
      </c>
      <c r="Q1035" s="79">
        <v>3</v>
      </c>
      <c r="R1035" s="79">
        <v>2</v>
      </c>
      <c r="S1035" s="79" t="s">
        <v>72</v>
      </c>
      <c r="T1035" s="5" t="s">
        <v>382</v>
      </c>
      <c r="U1035" s="9"/>
      <c r="W1035" s="86">
        <f t="shared" si="783"/>
        <v>126.7</v>
      </c>
      <c r="X1035" s="87">
        <f t="shared" si="783"/>
        <v>38</v>
      </c>
      <c r="Y1035" s="92">
        <f t="shared" si="784"/>
        <v>45</v>
      </c>
      <c r="Z1035" s="90">
        <f t="shared" si="784"/>
        <v>170000</v>
      </c>
      <c r="AA1035" s="90">
        <f t="shared" si="792"/>
        <v>0</v>
      </c>
      <c r="AB1035" s="90">
        <f t="shared" si="785"/>
        <v>170000</v>
      </c>
      <c r="AC1035" s="4">
        <f t="shared" si="785"/>
        <v>0</v>
      </c>
      <c r="AD1035" s="91">
        <f t="shared" si="785"/>
        <v>4473.6842105263158</v>
      </c>
      <c r="AE1035" s="79" t="str">
        <f t="shared" si="793"/>
        <v>계</v>
      </c>
      <c r="AF1035" s="79" t="str">
        <f t="shared" si="794"/>
        <v>3/2</v>
      </c>
      <c r="AH1035" s="20" t="str">
        <f t="shared" si="786"/>
        <v>판교동 판교원1단지파라곤</v>
      </c>
      <c r="AI1035" s="87">
        <f t="shared" si="787"/>
        <v>38</v>
      </c>
      <c r="AJ1035" s="79" t="str">
        <f t="shared" si="795"/>
        <v>A-</v>
      </c>
      <c r="AK1035" s="79" t="s">
        <v>13</v>
      </c>
      <c r="AL1035" s="79" t="s">
        <v>62</v>
      </c>
      <c r="AM1035" s="79" t="s">
        <v>63</v>
      </c>
      <c r="AN1035" s="79" t="str">
        <f t="shared" si="796"/>
        <v>C</v>
      </c>
      <c r="AO1035" s="79" t="str">
        <f t="shared" si="797"/>
        <v>X</v>
      </c>
      <c r="AP1035" s="79" t="str">
        <f t="shared" si="798"/>
        <v>X</v>
      </c>
      <c r="AQ1035" s="79" t="str">
        <f t="shared" si="799"/>
        <v>X</v>
      </c>
      <c r="AR1035" s="79" t="str">
        <f t="shared" si="800"/>
        <v>X</v>
      </c>
      <c r="AS1035" s="79" t="s">
        <v>2</v>
      </c>
      <c r="AT1035" s="79" t="str">
        <f t="shared" si="801"/>
        <v>X</v>
      </c>
      <c r="AU1035" s="79" t="str">
        <f t="shared" si="802"/>
        <v>O</v>
      </c>
      <c r="AV1035" s="79" t="str">
        <f t="shared" si="803"/>
        <v>X</v>
      </c>
    </row>
    <row r="1036" spans="1:48" s="37" customFormat="1" ht="12" x14ac:dyDescent="0.3">
      <c r="A1036" s="74" t="s">
        <v>1901</v>
      </c>
      <c r="B1036" s="75" t="s">
        <v>1744</v>
      </c>
      <c r="C1036" s="85">
        <v>402</v>
      </c>
      <c r="D1036" s="86">
        <v>126.7</v>
      </c>
      <c r="E1036" s="87">
        <v>38</v>
      </c>
      <c r="F1036" s="86">
        <v>101.1</v>
      </c>
      <c r="G1036" s="17">
        <v>31</v>
      </c>
      <c r="H1036" s="88">
        <v>33</v>
      </c>
      <c r="I1036" s="89">
        <v>170000</v>
      </c>
      <c r="J1036" s="89" t="s">
        <v>84</v>
      </c>
      <c r="K1036" s="89"/>
      <c r="L1036" s="89"/>
      <c r="M1036" s="90">
        <f t="shared" si="788"/>
        <v>170000</v>
      </c>
      <c r="N1036" s="4">
        <f t="shared" si="789"/>
        <v>0</v>
      </c>
      <c r="O1036" s="91">
        <f t="shared" si="790"/>
        <v>4473.6842105263158</v>
      </c>
      <c r="P1036" s="91">
        <f t="shared" si="791"/>
        <v>0</v>
      </c>
      <c r="Q1036" s="79">
        <v>3</v>
      </c>
      <c r="R1036" s="79">
        <v>2</v>
      </c>
      <c r="S1036" s="79" t="s">
        <v>72</v>
      </c>
      <c r="T1036" s="5" t="s">
        <v>383</v>
      </c>
      <c r="U1036" s="9"/>
      <c r="W1036" s="86">
        <f t="shared" si="783"/>
        <v>126.7</v>
      </c>
      <c r="X1036" s="87">
        <f t="shared" si="783"/>
        <v>38</v>
      </c>
      <c r="Y1036" s="92">
        <f t="shared" si="784"/>
        <v>33</v>
      </c>
      <c r="Z1036" s="90">
        <f t="shared" si="784"/>
        <v>170000</v>
      </c>
      <c r="AA1036" s="90">
        <f t="shared" si="792"/>
        <v>0</v>
      </c>
      <c r="AB1036" s="90">
        <f t="shared" si="785"/>
        <v>170000</v>
      </c>
      <c r="AC1036" s="4">
        <f t="shared" si="785"/>
        <v>0</v>
      </c>
      <c r="AD1036" s="91">
        <f t="shared" si="785"/>
        <v>4473.6842105263158</v>
      </c>
      <c r="AE1036" s="79" t="str">
        <f t="shared" si="793"/>
        <v>계</v>
      </c>
      <c r="AF1036" s="79" t="str">
        <f t="shared" si="794"/>
        <v>3/2</v>
      </c>
      <c r="AH1036" s="20" t="str">
        <f t="shared" si="786"/>
        <v>판교동 판교원1단지파라곤</v>
      </c>
      <c r="AI1036" s="87">
        <f t="shared" si="787"/>
        <v>38</v>
      </c>
      <c r="AJ1036" s="79" t="str">
        <f t="shared" si="795"/>
        <v>A-</v>
      </c>
      <c r="AK1036" s="79" t="s">
        <v>13</v>
      </c>
      <c r="AL1036" s="79" t="s">
        <v>62</v>
      </c>
      <c r="AM1036" s="79" t="s">
        <v>63</v>
      </c>
      <c r="AN1036" s="79" t="str">
        <f t="shared" si="796"/>
        <v>C</v>
      </c>
      <c r="AO1036" s="79" t="str">
        <f t="shared" si="797"/>
        <v>X</v>
      </c>
      <c r="AP1036" s="79" t="str">
        <f t="shared" si="798"/>
        <v>X</v>
      </c>
      <c r="AQ1036" s="79" t="str">
        <f t="shared" si="799"/>
        <v>X</v>
      </c>
      <c r="AR1036" s="79" t="str">
        <f t="shared" si="800"/>
        <v>X</v>
      </c>
      <c r="AS1036" s="79" t="s">
        <v>2</v>
      </c>
      <c r="AT1036" s="79" t="str">
        <f t="shared" si="801"/>
        <v>X</v>
      </c>
      <c r="AU1036" s="79" t="str">
        <f t="shared" si="802"/>
        <v>O</v>
      </c>
      <c r="AV1036" s="79" t="str">
        <f t="shared" si="803"/>
        <v>X</v>
      </c>
    </row>
    <row r="1037" spans="1:48" s="37" customFormat="1" ht="12" x14ac:dyDescent="0.3">
      <c r="A1037" s="74" t="s">
        <v>1901</v>
      </c>
      <c r="B1037" s="75" t="s">
        <v>1744</v>
      </c>
      <c r="C1037" s="85">
        <v>402</v>
      </c>
      <c r="D1037" s="86">
        <v>148.6</v>
      </c>
      <c r="E1037" s="87">
        <v>45</v>
      </c>
      <c r="F1037" s="86">
        <v>118.6</v>
      </c>
      <c r="G1037" s="17">
        <v>36</v>
      </c>
      <c r="H1037" s="88">
        <v>84</v>
      </c>
      <c r="I1037" s="89">
        <v>195000</v>
      </c>
      <c r="J1037" s="89" t="s">
        <v>65</v>
      </c>
      <c r="K1037" s="89"/>
      <c r="L1037" s="89"/>
      <c r="M1037" s="90">
        <f t="shared" si="788"/>
        <v>195000</v>
      </c>
      <c r="N1037" s="4">
        <f t="shared" si="789"/>
        <v>0</v>
      </c>
      <c r="O1037" s="91">
        <f t="shared" si="790"/>
        <v>4333.333333333333</v>
      </c>
      <c r="P1037" s="91">
        <f t="shared" si="791"/>
        <v>0</v>
      </c>
      <c r="Q1037" s="79">
        <v>4</v>
      </c>
      <c r="R1037" s="79">
        <v>2</v>
      </c>
      <c r="S1037" s="79" t="s">
        <v>72</v>
      </c>
      <c r="T1037" s="5" t="s">
        <v>403</v>
      </c>
      <c r="U1037" s="9"/>
      <c r="W1037" s="86">
        <f t="shared" si="783"/>
        <v>148.6</v>
      </c>
      <c r="X1037" s="87">
        <f t="shared" si="783"/>
        <v>45</v>
      </c>
      <c r="Y1037" s="92">
        <f t="shared" si="784"/>
        <v>84</v>
      </c>
      <c r="Z1037" s="90">
        <f t="shared" si="784"/>
        <v>195000</v>
      </c>
      <c r="AA1037" s="90">
        <f t="shared" si="792"/>
        <v>0</v>
      </c>
      <c r="AB1037" s="90">
        <f t="shared" si="785"/>
        <v>195000</v>
      </c>
      <c r="AC1037" s="4">
        <f t="shared" si="785"/>
        <v>0</v>
      </c>
      <c r="AD1037" s="91">
        <f t="shared" si="785"/>
        <v>4333.333333333333</v>
      </c>
      <c r="AE1037" s="79" t="str">
        <f t="shared" si="793"/>
        <v>계</v>
      </c>
      <c r="AF1037" s="79" t="str">
        <f t="shared" si="794"/>
        <v>4/2</v>
      </c>
      <c r="AH1037" s="20" t="str">
        <f t="shared" si="786"/>
        <v>판교동 판교원1단지파라곤</v>
      </c>
      <c r="AI1037" s="87">
        <f t="shared" si="787"/>
        <v>45</v>
      </c>
      <c r="AJ1037" s="79" t="str">
        <f t="shared" si="795"/>
        <v>A-</v>
      </c>
      <c r="AK1037" s="79" t="s">
        <v>13</v>
      </c>
      <c r="AL1037" s="79" t="s">
        <v>62</v>
      </c>
      <c r="AM1037" s="79" t="s">
        <v>63</v>
      </c>
      <c r="AN1037" s="79" t="str">
        <f t="shared" si="796"/>
        <v>C</v>
      </c>
      <c r="AO1037" s="79" t="str">
        <f t="shared" si="797"/>
        <v>X</v>
      </c>
      <c r="AP1037" s="79" t="str">
        <f t="shared" si="798"/>
        <v>X</v>
      </c>
      <c r="AQ1037" s="79" t="str">
        <f t="shared" si="799"/>
        <v>X</v>
      </c>
      <c r="AR1037" s="79" t="str">
        <f t="shared" si="800"/>
        <v>X</v>
      </c>
      <c r="AS1037" s="79" t="s">
        <v>2</v>
      </c>
      <c r="AT1037" s="79" t="str">
        <f t="shared" si="801"/>
        <v>X</v>
      </c>
      <c r="AU1037" s="79" t="str">
        <f t="shared" si="802"/>
        <v>O</v>
      </c>
      <c r="AV1037" s="79" t="str">
        <f t="shared" si="803"/>
        <v>X</v>
      </c>
    </row>
    <row r="1038" spans="1:48" s="37" customFormat="1" ht="12" x14ac:dyDescent="0.3">
      <c r="A1038" s="74" t="s">
        <v>1901</v>
      </c>
      <c r="B1038" s="75" t="s">
        <v>1744</v>
      </c>
      <c r="C1038" s="85">
        <v>402</v>
      </c>
      <c r="D1038" s="86">
        <v>149</v>
      </c>
      <c r="E1038" s="87">
        <v>45</v>
      </c>
      <c r="F1038" s="86">
        <v>118.9</v>
      </c>
      <c r="G1038" s="17">
        <v>36</v>
      </c>
      <c r="H1038" s="88">
        <v>66</v>
      </c>
      <c r="I1038" s="89"/>
      <c r="J1038" s="89"/>
      <c r="K1038" s="89">
        <v>110000</v>
      </c>
      <c r="L1038" s="89" t="s">
        <v>78</v>
      </c>
      <c r="M1038" s="90">
        <f t="shared" si="788"/>
        <v>-110000</v>
      </c>
      <c r="N1038" s="4" t="str">
        <f t="shared" si="789"/>
        <v/>
      </c>
      <c r="O1038" s="91">
        <f t="shared" si="790"/>
        <v>0</v>
      </c>
      <c r="P1038" s="91">
        <f t="shared" si="791"/>
        <v>2444.4444444444443</v>
      </c>
      <c r="Q1038" s="79">
        <v>4</v>
      </c>
      <c r="R1038" s="79">
        <v>2</v>
      </c>
      <c r="S1038" s="79" t="s">
        <v>72</v>
      </c>
      <c r="T1038" s="5" t="s">
        <v>394</v>
      </c>
      <c r="U1038" s="9"/>
      <c r="W1038" s="86">
        <f t="shared" ref="W1038:X1053" si="804">D1038</f>
        <v>149</v>
      </c>
      <c r="X1038" s="87">
        <f t="shared" si="804"/>
        <v>45</v>
      </c>
      <c r="Y1038" s="92">
        <f t="shared" ref="Y1038:Z1053" si="805">H1038</f>
        <v>66</v>
      </c>
      <c r="Z1038" s="90">
        <f t="shared" si="805"/>
        <v>0</v>
      </c>
      <c r="AA1038" s="90">
        <f t="shared" si="792"/>
        <v>110000</v>
      </c>
      <c r="AB1038" s="90">
        <f t="shared" si="785"/>
        <v>-110000</v>
      </c>
      <c r="AC1038" s="4" t="str">
        <f t="shared" si="785"/>
        <v/>
      </c>
      <c r="AD1038" s="91">
        <f t="shared" si="785"/>
        <v>0</v>
      </c>
      <c r="AE1038" s="79" t="str">
        <f t="shared" si="793"/>
        <v>계</v>
      </c>
      <c r="AF1038" s="79" t="str">
        <f t="shared" si="794"/>
        <v>4/2</v>
      </c>
      <c r="AH1038" s="20" t="str">
        <f t="shared" si="786"/>
        <v>판교동 판교원1단지파라곤</v>
      </c>
      <c r="AI1038" s="87">
        <f t="shared" si="787"/>
        <v>45</v>
      </c>
      <c r="AJ1038" s="79" t="str">
        <f t="shared" si="795"/>
        <v>A-</v>
      </c>
      <c r="AK1038" s="79" t="s">
        <v>13</v>
      </c>
      <c r="AL1038" s="79" t="s">
        <v>62</v>
      </c>
      <c r="AM1038" s="79" t="s">
        <v>63</v>
      </c>
      <c r="AN1038" s="79" t="str">
        <f t="shared" si="796"/>
        <v>C</v>
      </c>
      <c r="AO1038" s="79" t="str">
        <f t="shared" si="797"/>
        <v/>
      </c>
      <c r="AP1038" s="79" t="str">
        <f t="shared" si="798"/>
        <v/>
      </c>
      <c r="AQ1038" s="79" t="str">
        <f t="shared" si="799"/>
        <v>O</v>
      </c>
      <c r="AR1038" s="79" t="str">
        <f t="shared" si="800"/>
        <v>O</v>
      </c>
      <c r="AS1038" s="79" t="s">
        <v>2</v>
      </c>
      <c r="AT1038" s="79" t="str">
        <f t="shared" si="801"/>
        <v>X</v>
      </c>
      <c r="AU1038" s="79" t="str">
        <f t="shared" si="802"/>
        <v>O</v>
      </c>
      <c r="AV1038" s="79" t="str">
        <f t="shared" si="803"/>
        <v/>
      </c>
    </row>
    <row r="1039" spans="1:48" s="37" customFormat="1" ht="12" x14ac:dyDescent="0.3">
      <c r="A1039" s="74" t="s">
        <v>2397</v>
      </c>
      <c r="B1039" s="75" t="s">
        <v>2398</v>
      </c>
      <c r="C1039" s="85">
        <v>402</v>
      </c>
      <c r="D1039" s="86">
        <v>190.3</v>
      </c>
      <c r="E1039" s="87">
        <v>58</v>
      </c>
      <c r="F1039" s="86">
        <v>151.9</v>
      </c>
      <c r="G1039" s="17">
        <v>46</v>
      </c>
      <c r="H1039" s="88">
        <v>3</v>
      </c>
      <c r="I1039" s="89"/>
      <c r="J1039" s="89"/>
      <c r="K1039" s="89"/>
      <c r="L1039" s="89"/>
      <c r="M1039" s="90">
        <f t="shared" si="788"/>
        <v>0</v>
      </c>
      <c r="N1039" s="4" t="str">
        <f t="shared" si="789"/>
        <v/>
      </c>
      <c r="O1039" s="91">
        <f t="shared" si="790"/>
        <v>0</v>
      </c>
      <c r="P1039" s="91">
        <f t="shared" si="791"/>
        <v>0</v>
      </c>
      <c r="Q1039" s="79">
        <v>3</v>
      </c>
      <c r="R1039" s="79">
        <v>2</v>
      </c>
      <c r="S1039" s="79" t="s">
        <v>72</v>
      </c>
      <c r="T1039" s="5" t="s">
        <v>285</v>
      </c>
      <c r="U1039" s="9"/>
      <c r="W1039" s="86">
        <f t="shared" si="804"/>
        <v>190.3</v>
      </c>
      <c r="X1039" s="87">
        <f t="shared" si="804"/>
        <v>58</v>
      </c>
      <c r="Y1039" s="92">
        <f t="shared" si="805"/>
        <v>3</v>
      </c>
      <c r="Z1039" s="90">
        <f t="shared" si="805"/>
        <v>0</v>
      </c>
      <c r="AA1039" s="90">
        <f t="shared" si="792"/>
        <v>0</v>
      </c>
      <c r="AB1039" s="90">
        <f t="shared" si="785"/>
        <v>0</v>
      </c>
      <c r="AC1039" s="4" t="str">
        <f t="shared" si="785"/>
        <v/>
      </c>
      <c r="AD1039" s="91">
        <f t="shared" si="785"/>
        <v>0</v>
      </c>
      <c r="AE1039" s="79" t="str">
        <f t="shared" si="793"/>
        <v>계</v>
      </c>
      <c r="AF1039" s="79" t="str">
        <f t="shared" si="794"/>
        <v>3/2</v>
      </c>
      <c r="AH1039" s="20" t="str">
        <f t="shared" si="786"/>
        <v>판교동 판교원1단지파라곤</v>
      </c>
      <c r="AI1039" s="87">
        <f t="shared" si="787"/>
        <v>58</v>
      </c>
      <c r="AJ1039" s="79" t="str">
        <f t="shared" si="795"/>
        <v>A-</v>
      </c>
      <c r="AK1039" s="79" t="s">
        <v>13</v>
      </c>
      <c r="AL1039" s="79" t="s">
        <v>62</v>
      </c>
      <c r="AM1039" s="79" t="s">
        <v>63</v>
      </c>
      <c r="AN1039" s="79" t="str">
        <f t="shared" si="796"/>
        <v>C</v>
      </c>
      <c r="AO1039" s="79" t="str">
        <f t="shared" si="797"/>
        <v/>
      </c>
      <c r="AP1039" s="79" t="str">
        <f t="shared" si="798"/>
        <v/>
      </c>
      <c r="AQ1039" s="79" t="str">
        <f t="shared" si="799"/>
        <v>O</v>
      </c>
      <c r="AR1039" s="79" t="str">
        <f t="shared" si="800"/>
        <v>O</v>
      </c>
      <c r="AS1039" s="79" t="s">
        <v>2</v>
      </c>
      <c r="AT1039" s="79" t="str">
        <f t="shared" si="801"/>
        <v>X</v>
      </c>
      <c r="AU1039" s="79" t="str">
        <f t="shared" si="802"/>
        <v>O</v>
      </c>
      <c r="AV1039" s="79" t="str">
        <f t="shared" si="803"/>
        <v/>
      </c>
    </row>
    <row r="1040" spans="1:48" s="37" customFormat="1" ht="12" x14ac:dyDescent="0.3">
      <c r="A1040" s="74" t="s">
        <v>1901</v>
      </c>
      <c r="B1040" s="75" t="s">
        <v>2399</v>
      </c>
      <c r="C1040" s="85">
        <v>402</v>
      </c>
      <c r="D1040" s="86">
        <v>192.5</v>
      </c>
      <c r="E1040" s="87">
        <v>58</v>
      </c>
      <c r="F1040" s="86">
        <v>153.69999999999999</v>
      </c>
      <c r="G1040" s="17">
        <v>46</v>
      </c>
      <c r="H1040" s="88">
        <v>3</v>
      </c>
      <c r="I1040" s="89">
        <v>250000</v>
      </c>
      <c r="J1040" s="89" t="s">
        <v>82</v>
      </c>
      <c r="K1040" s="89"/>
      <c r="L1040" s="89"/>
      <c r="M1040" s="90">
        <f t="shared" si="788"/>
        <v>250000</v>
      </c>
      <c r="N1040" s="4">
        <f t="shared" si="789"/>
        <v>0</v>
      </c>
      <c r="O1040" s="91">
        <f t="shared" si="790"/>
        <v>4310.3448275862065</v>
      </c>
      <c r="P1040" s="91">
        <f t="shared" si="791"/>
        <v>0</v>
      </c>
      <c r="Q1040" s="79">
        <v>4</v>
      </c>
      <c r="R1040" s="79">
        <v>3</v>
      </c>
      <c r="S1040" s="79" t="s">
        <v>72</v>
      </c>
      <c r="T1040" s="5" t="s">
        <v>197</v>
      </c>
      <c r="U1040" s="9"/>
      <c r="W1040" s="86">
        <f t="shared" si="804"/>
        <v>192.5</v>
      </c>
      <c r="X1040" s="87">
        <f t="shared" si="804"/>
        <v>58</v>
      </c>
      <c r="Y1040" s="92">
        <f t="shared" si="805"/>
        <v>3</v>
      </c>
      <c r="Z1040" s="90">
        <f t="shared" si="805"/>
        <v>250000</v>
      </c>
      <c r="AA1040" s="90">
        <f t="shared" si="792"/>
        <v>0</v>
      </c>
      <c r="AB1040" s="90">
        <f t="shared" si="785"/>
        <v>250000</v>
      </c>
      <c r="AC1040" s="4">
        <f t="shared" si="785"/>
        <v>0</v>
      </c>
      <c r="AD1040" s="91">
        <f t="shared" si="785"/>
        <v>4310.3448275862065</v>
      </c>
      <c r="AE1040" s="79" t="str">
        <f t="shared" si="793"/>
        <v>계</v>
      </c>
      <c r="AF1040" s="79" t="str">
        <f t="shared" si="794"/>
        <v>4/3</v>
      </c>
      <c r="AH1040" s="20" t="str">
        <f t="shared" si="786"/>
        <v>판교동 판교원1단지파라곤</v>
      </c>
      <c r="AI1040" s="87">
        <f t="shared" si="787"/>
        <v>58</v>
      </c>
      <c r="AJ1040" s="79" t="str">
        <f t="shared" si="795"/>
        <v>A-</v>
      </c>
      <c r="AK1040" s="79" t="s">
        <v>13</v>
      </c>
      <c r="AL1040" s="79" t="s">
        <v>62</v>
      </c>
      <c r="AM1040" s="79" t="s">
        <v>63</v>
      </c>
      <c r="AN1040" s="79" t="str">
        <f t="shared" si="796"/>
        <v>C</v>
      </c>
      <c r="AO1040" s="79" t="str">
        <f t="shared" si="797"/>
        <v>X</v>
      </c>
      <c r="AP1040" s="79" t="str">
        <f t="shared" si="798"/>
        <v>X</v>
      </c>
      <c r="AQ1040" s="79" t="str">
        <f t="shared" si="799"/>
        <v>X</v>
      </c>
      <c r="AR1040" s="79" t="str">
        <f t="shared" si="800"/>
        <v>X</v>
      </c>
      <c r="AS1040" s="79" t="s">
        <v>2</v>
      </c>
      <c r="AT1040" s="79" t="str">
        <f t="shared" si="801"/>
        <v>X</v>
      </c>
      <c r="AU1040" s="79" t="str">
        <f t="shared" si="802"/>
        <v>O</v>
      </c>
      <c r="AV1040" s="79" t="str">
        <f t="shared" si="803"/>
        <v>X</v>
      </c>
    </row>
    <row r="1041" spans="1:48" s="37" customFormat="1" ht="12" x14ac:dyDescent="0.3">
      <c r="A1041" s="74" t="s">
        <v>2400</v>
      </c>
      <c r="B1041" s="75" t="s">
        <v>2401</v>
      </c>
      <c r="C1041" s="85">
        <v>402</v>
      </c>
      <c r="D1041" s="86">
        <v>203.1</v>
      </c>
      <c r="E1041" s="87">
        <v>61</v>
      </c>
      <c r="F1041" s="86">
        <v>162.1</v>
      </c>
      <c r="G1041" s="17">
        <v>49</v>
      </c>
      <c r="H1041" s="88">
        <v>3</v>
      </c>
      <c r="I1041" s="89"/>
      <c r="J1041" s="89"/>
      <c r="K1041" s="89"/>
      <c r="L1041" s="89"/>
      <c r="M1041" s="90">
        <f t="shared" si="788"/>
        <v>0</v>
      </c>
      <c r="N1041" s="4" t="str">
        <f t="shared" si="789"/>
        <v/>
      </c>
      <c r="O1041" s="91">
        <f t="shared" si="790"/>
        <v>0</v>
      </c>
      <c r="P1041" s="91">
        <f t="shared" si="791"/>
        <v>0</v>
      </c>
      <c r="Q1041" s="79">
        <v>4</v>
      </c>
      <c r="R1041" s="79">
        <v>3</v>
      </c>
      <c r="S1041" s="79" t="s">
        <v>72</v>
      </c>
      <c r="T1041" s="5">
        <v>203</v>
      </c>
      <c r="U1041" s="9"/>
      <c r="W1041" s="86">
        <f t="shared" si="804"/>
        <v>203.1</v>
      </c>
      <c r="X1041" s="87">
        <f t="shared" si="804"/>
        <v>61</v>
      </c>
      <c r="Y1041" s="92">
        <f t="shared" si="805"/>
        <v>3</v>
      </c>
      <c r="Z1041" s="90">
        <f t="shared" si="805"/>
        <v>0</v>
      </c>
      <c r="AA1041" s="90">
        <f t="shared" si="792"/>
        <v>0</v>
      </c>
      <c r="AB1041" s="90">
        <f t="shared" si="785"/>
        <v>0</v>
      </c>
      <c r="AC1041" s="4" t="str">
        <f t="shared" si="785"/>
        <v/>
      </c>
      <c r="AD1041" s="91">
        <f t="shared" si="785"/>
        <v>0</v>
      </c>
      <c r="AE1041" s="79" t="str">
        <f t="shared" si="793"/>
        <v>계</v>
      </c>
      <c r="AF1041" s="79" t="str">
        <f t="shared" si="794"/>
        <v>4/3</v>
      </c>
      <c r="AH1041" s="20" t="str">
        <f t="shared" si="786"/>
        <v>판교동 판교원1단지파라곤</v>
      </c>
      <c r="AI1041" s="87">
        <f t="shared" si="787"/>
        <v>61</v>
      </c>
      <c r="AJ1041" s="79" t="str">
        <f t="shared" si="795"/>
        <v>A-</v>
      </c>
      <c r="AK1041" s="79" t="s">
        <v>13</v>
      </c>
      <c r="AL1041" s="79" t="s">
        <v>62</v>
      </c>
      <c r="AM1041" s="79" t="s">
        <v>63</v>
      </c>
      <c r="AN1041" s="79" t="str">
        <f t="shared" si="796"/>
        <v>C</v>
      </c>
      <c r="AO1041" s="79" t="str">
        <f t="shared" si="797"/>
        <v/>
      </c>
      <c r="AP1041" s="79" t="str">
        <f t="shared" si="798"/>
        <v/>
      </c>
      <c r="AQ1041" s="79" t="str">
        <f t="shared" si="799"/>
        <v>O</v>
      </c>
      <c r="AR1041" s="79" t="str">
        <f t="shared" si="800"/>
        <v>O</v>
      </c>
      <c r="AS1041" s="79" t="s">
        <v>2</v>
      </c>
      <c r="AT1041" s="79" t="str">
        <f t="shared" si="801"/>
        <v>X</v>
      </c>
      <c r="AU1041" s="79" t="str">
        <f t="shared" si="802"/>
        <v>O</v>
      </c>
      <c r="AV1041" s="79" t="str">
        <f t="shared" si="803"/>
        <v/>
      </c>
    </row>
    <row r="1042" spans="1:48" s="37" customFormat="1" ht="12" x14ac:dyDescent="0.3">
      <c r="A1042" s="74" t="s">
        <v>2402</v>
      </c>
      <c r="B1042" s="75" t="s">
        <v>2403</v>
      </c>
      <c r="C1042" s="85">
        <v>605</v>
      </c>
      <c r="D1042" s="86">
        <v>126.8</v>
      </c>
      <c r="E1042" s="87">
        <v>38</v>
      </c>
      <c r="F1042" s="86">
        <v>101.8</v>
      </c>
      <c r="G1042" s="17">
        <v>31</v>
      </c>
      <c r="H1042" s="88">
        <v>105</v>
      </c>
      <c r="I1042" s="89">
        <v>170000</v>
      </c>
      <c r="J1042" s="89" t="s">
        <v>84</v>
      </c>
      <c r="K1042" s="89">
        <v>90000</v>
      </c>
      <c r="L1042" s="89" t="s">
        <v>65</v>
      </c>
      <c r="M1042" s="90">
        <f t="shared" si="788"/>
        <v>80000</v>
      </c>
      <c r="N1042" s="4">
        <f t="shared" si="789"/>
        <v>0.52941176470588236</v>
      </c>
      <c r="O1042" s="91">
        <f t="shared" si="790"/>
        <v>4473.6842105263158</v>
      </c>
      <c r="P1042" s="91">
        <f t="shared" si="791"/>
        <v>2368.4210526315787</v>
      </c>
      <c r="Q1042" s="79">
        <v>3</v>
      </c>
      <c r="R1042" s="79">
        <v>2</v>
      </c>
      <c r="S1042" s="79" t="s">
        <v>72</v>
      </c>
      <c r="T1042" s="5" t="s">
        <v>404</v>
      </c>
      <c r="U1042" s="9"/>
      <c r="W1042" s="86">
        <f t="shared" si="804"/>
        <v>126.8</v>
      </c>
      <c r="X1042" s="87">
        <f t="shared" si="804"/>
        <v>38</v>
      </c>
      <c r="Y1042" s="92">
        <f t="shared" si="805"/>
        <v>105</v>
      </c>
      <c r="Z1042" s="90">
        <f t="shared" si="805"/>
        <v>170000</v>
      </c>
      <c r="AA1042" s="90">
        <f t="shared" si="792"/>
        <v>90000</v>
      </c>
      <c r="AB1042" s="90">
        <f t="shared" ref="AB1042:AD1057" si="806">M1042</f>
        <v>80000</v>
      </c>
      <c r="AC1042" s="4">
        <f t="shared" si="806"/>
        <v>0.52941176470588236</v>
      </c>
      <c r="AD1042" s="91">
        <f t="shared" si="806"/>
        <v>4473.6842105263158</v>
      </c>
      <c r="AE1042" s="79" t="str">
        <f t="shared" si="793"/>
        <v>계</v>
      </c>
      <c r="AF1042" s="79" t="str">
        <f t="shared" si="794"/>
        <v>3/2</v>
      </c>
      <c r="AH1042" s="20" t="str">
        <f t="shared" si="786"/>
        <v>판교동 판교원11단지현대힐스테이트</v>
      </c>
      <c r="AI1042" s="87">
        <f t="shared" si="787"/>
        <v>38</v>
      </c>
      <c r="AJ1042" s="79" t="str">
        <f t="shared" si="795"/>
        <v>A-</v>
      </c>
      <c r="AK1042" s="79" t="s">
        <v>13</v>
      </c>
      <c r="AL1042" s="79" t="s">
        <v>62</v>
      </c>
      <c r="AM1042" s="79" t="s">
        <v>63</v>
      </c>
      <c r="AN1042" s="79" t="str">
        <f t="shared" si="796"/>
        <v>C</v>
      </c>
      <c r="AO1042" s="79" t="str">
        <f t="shared" si="797"/>
        <v>X</v>
      </c>
      <c r="AP1042" s="79" t="str">
        <f t="shared" si="798"/>
        <v>X</v>
      </c>
      <c r="AQ1042" s="79" t="str">
        <f t="shared" si="799"/>
        <v>X</v>
      </c>
      <c r="AR1042" s="79" t="str">
        <f t="shared" si="800"/>
        <v>X</v>
      </c>
      <c r="AS1042" s="79" t="s">
        <v>2</v>
      </c>
      <c r="AT1042" s="79" t="str">
        <f t="shared" si="801"/>
        <v>X</v>
      </c>
      <c r="AU1042" s="79" t="str">
        <f t="shared" si="802"/>
        <v>O</v>
      </c>
      <c r="AV1042" s="79" t="str">
        <f t="shared" si="803"/>
        <v>X</v>
      </c>
    </row>
    <row r="1043" spans="1:48" s="37" customFormat="1" ht="12" x14ac:dyDescent="0.3">
      <c r="A1043" s="74" t="s">
        <v>2404</v>
      </c>
      <c r="B1043" s="75" t="s">
        <v>2405</v>
      </c>
      <c r="C1043" s="85">
        <v>605</v>
      </c>
      <c r="D1043" s="86">
        <v>126.4</v>
      </c>
      <c r="E1043" s="87">
        <v>38</v>
      </c>
      <c r="F1043" s="86">
        <v>101.4</v>
      </c>
      <c r="G1043" s="17">
        <v>31</v>
      </c>
      <c r="H1043" s="88">
        <v>42</v>
      </c>
      <c r="I1043" s="89">
        <v>180000</v>
      </c>
      <c r="J1043" s="89" t="s">
        <v>74</v>
      </c>
      <c r="K1043" s="89"/>
      <c r="L1043" s="89"/>
      <c r="M1043" s="90">
        <f t="shared" si="788"/>
        <v>180000</v>
      </c>
      <c r="N1043" s="4">
        <f t="shared" si="789"/>
        <v>0</v>
      </c>
      <c r="O1043" s="91">
        <f t="shared" si="790"/>
        <v>4736.8421052631575</v>
      </c>
      <c r="P1043" s="91">
        <f t="shared" si="791"/>
        <v>0</v>
      </c>
      <c r="Q1043" s="79">
        <v>3</v>
      </c>
      <c r="R1043" s="79">
        <v>2</v>
      </c>
      <c r="S1043" s="79" t="s">
        <v>72</v>
      </c>
      <c r="T1043" s="5" t="s">
        <v>405</v>
      </c>
      <c r="U1043" s="9"/>
      <c r="W1043" s="86">
        <f t="shared" si="804"/>
        <v>126.4</v>
      </c>
      <c r="X1043" s="87">
        <f t="shared" si="804"/>
        <v>38</v>
      </c>
      <c r="Y1043" s="92">
        <f t="shared" si="805"/>
        <v>42</v>
      </c>
      <c r="Z1043" s="90">
        <f t="shared" si="805"/>
        <v>180000</v>
      </c>
      <c r="AA1043" s="90">
        <f t="shared" si="792"/>
        <v>0</v>
      </c>
      <c r="AB1043" s="90">
        <f t="shared" si="806"/>
        <v>180000</v>
      </c>
      <c r="AC1043" s="4">
        <f t="shared" si="806"/>
        <v>0</v>
      </c>
      <c r="AD1043" s="91">
        <f t="shared" si="806"/>
        <v>4736.8421052631575</v>
      </c>
      <c r="AE1043" s="79" t="str">
        <f t="shared" si="793"/>
        <v>계</v>
      </c>
      <c r="AF1043" s="79" t="str">
        <f t="shared" si="794"/>
        <v>3/2</v>
      </c>
      <c r="AH1043" s="20" t="str">
        <f t="shared" si="786"/>
        <v>판교동 판교원11단지현대힐스테이트</v>
      </c>
      <c r="AI1043" s="87">
        <f t="shared" si="787"/>
        <v>38</v>
      </c>
      <c r="AJ1043" s="79" t="str">
        <f t="shared" si="795"/>
        <v>A-</v>
      </c>
      <c r="AK1043" s="79" t="s">
        <v>13</v>
      </c>
      <c r="AL1043" s="79" t="s">
        <v>62</v>
      </c>
      <c r="AM1043" s="79" t="s">
        <v>63</v>
      </c>
      <c r="AN1043" s="79" t="str">
        <f t="shared" si="796"/>
        <v>C</v>
      </c>
      <c r="AO1043" s="79" t="str">
        <f t="shared" si="797"/>
        <v>X</v>
      </c>
      <c r="AP1043" s="79" t="str">
        <f t="shared" si="798"/>
        <v>X</v>
      </c>
      <c r="AQ1043" s="79" t="str">
        <f t="shared" si="799"/>
        <v>X</v>
      </c>
      <c r="AR1043" s="79" t="str">
        <f t="shared" si="800"/>
        <v>X</v>
      </c>
      <c r="AS1043" s="79" t="s">
        <v>2</v>
      </c>
      <c r="AT1043" s="79" t="str">
        <f t="shared" si="801"/>
        <v>X</v>
      </c>
      <c r="AU1043" s="79" t="str">
        <f t="shared" si="802"/>
        <v>O</v>
      </c>
      <c r="AV1043" s="79" t="str">
        <f t="shared" si="803"/>
        <v>X</v>
      </c>
    </row>
    <row r="1044" spans="1:48" s="37" customFormat="1" ht="12" x14ac:dyDescent="0.3">
      <c r="A1044" s="74" t="s">
        <v>1902</v>
      </c>
      <c r="B1044" s="75" t="s">
        <v>1896</v>
      </c>
      <c r="C1044" s="85">
        <v>605</v>
      </c>
      <c r="D1044" s="86">
        <v>126.8</v>
      </c>
      <c r="E1044" s="87">
        <v>38</v>
      </c>
      <c r="F1044" s="86">
        <v>101.7</v>
      </c>
      <c r="G1044" s="17">
        <v>31</v>
      </c>
      <c r="H1044" s="88">
        <v>29</v>
      </c>
      <c r="I1044" s="89">
        <v>180000</v>
      </c>
      <c r="J1044" s="89" t="s">
        <v>64</v>
      </c>
      <c r="K1044" s="89"/>
      <c r="L1044" s="89"/>
      <c r="M1044" s="90">
        <f t="shared" si="788"/>
        <v>180000</v>
      </c>
      <c r="N1044" s="4">
        <f t="shared" si="789"/>
        <v>0</v>
      </c>
      <c r="O1044" s="91">
        <f t="shared" si="790"/>
        <v>4736.8421052631575</v>
      </c>
      <c r="P1044" s="91">
        <f t="shared" si="791"/>
        <v>0</v>
      </c>
      <c r="Q1044" s="79">
        <v>3</v>
      </c>
      <c r="R1044" s="79">
        <v>2</v>
      </c>
      <c r="S1044" s="79" t="s">
        <v>72</v>
      </c>
      <c r="T1044" s="5" t="s">
        <v>406</v>
      </c>
      <c r="U1044" s="9"/>
      <c r="W1044" s="86">
        <f t="shared" si="804"/>
        <v>126.8</v>
      </c>
      <c r="X1044" s="87">
        <f t="shared" si="804"/>
        <v>38</v>
      </c>
      <c r="Y1044" s="92">
        <f t="shared" si="805"/>
        <v>29</v>
      </c>
      <c r="Z1044" s="90">
        <f t="shared" si="805"/>
        <v>180000</v>
      </c>
      <c r="AA1044" s="90">
        <f t="shared" si="792"/>
        <v>0</v>
      </c>
      <c r="AB1044" s="90">
        <f t="shared" si="806"/>
        <v>180000</v>
      </c>
      <c r="AC1044" s="4">
        <f t="shared" si="806"/>
        <v>0</v>
      </c>
      <c r="AD1044" s="91">
        <f t="shared" si="806"/>
        <v>4736.8421052631575</v>
      </c>
      <c r="AE1044" s="79" t="str">
        <f t="shared" si="793"/>
        <v>계</v>
      </c>
      <c r="AF1044" s="79" t="str">
        <f t="shared" si="794"/>
        <v>3/2</v>
      </c>
      <c r="AH1044" s="20" t="str">
        <f t="shared" si="786"/>
        <v>판교동 판교원11단지현대힐스테이트</v>
      </c>
      <c r="AI1044" s="87">
        <f t="shared" si="787"/>
        <v>38</v>
      </c>
      <c r="AJ1044" s="79" t="str">
        <f t="shared" si="795"/>
        <v>A-</v>
      </c>
      <c r="AK1044" s="79" t="s">
        <v>13</v>
      </c>
      <c r="AL1044" s="79" t="s">
        <v>62</v>
      </c>
      <c r="AM1044" s="79" t="s">
        <v>63</v>
      </c>
      <c r="AN1044" s="79" t="str">
        <f t="shared" si="796"/>
        <v>C</v>
      </c>
      <c r="AO1044" s="79" t="str">
        <f t="shared" si="797"/>
        <v>X</v>
      </c>
      <c r="AP1044" s="79" t="str">
        <f t="shared" si="798"/>
        <v>X</v>
      </c>
      <c r="AQ1044" s="79" t="str">
        <f t="shared" si="799"/>
        <v>X</v>
      </c>
      <c r="AR1044" s="79" t="str">
        <f t="shared" si="800"/>
        <v>X</v>
      </c>
      <c r="AS1044" s="79" t="s">
        <v>2</v>
      </c>
      <c r="AT1044" s="79" t="str">
        <f t="shared" si="801"/>
        <v>X</v>
      </c>
      <c r="AU1044" s="79" t="str">
        <f t="shared" si="802"/>
        <v>O</v>
      </c>
      <c r="AV1044" s="79" t="str">
        <f t="shared" si="803"/>
        <v>X</v>
      </c>
    </row>
    <row r="1045" spans="1:48" s="37" customFormat="1" ht="12" x14ac:dyDescent="0.3">
      <c r="A1045" s="74" t="s">
        <v>1902</v>
      </c>
      <c r="B1045" s="75" t="s">
        <v>1896</v>
      </c>
      <c r="C1045" s="85">
        <v>605</v>
      </c>
      <c r="D1045" s="86">
        <v>126.4</v>
      </c>
      <c r="E1045" s="87">
        <v>38</v>
      </c>
      <c r="F1045" s="86">
        <v>101.4</v>
      </c>
      <c r="G1045" s="17">
        <v>31</v>
      </c>
      <c r="H1045" s="88">
        <v>21</v>
      </c>
      <c r="I1045" s="89">
        <v>180000</v>
      </c>
      <c r="J1045" s="89" t="s">
        <v>74</v>
      </c>
      <c r="K1045" s="89"/>
      <c r="L1045" s="89"/>
      <c r="M1045" s="90">
        <f t="shared" si="788"/>
        <v>180000</v>
      </c>
      <c r="N1045" s="4">
        <f t="shared" si="789"/>
        <v>0</v>
      </c>
      <c r="O1045" s="91">
        <f t="shared" si="790"/>
        <v>4736.8421052631575</v>
      </c>
      <c r="P1045" s="91">
        <f t="shared" si="791"/>
        <v>0</v>
      </c>
      <c r="Q1045" s="79">
        <v>3</v>
      </c>
      <c r="R1045" s="79">
        <v>2</v>
      </c>
      <c r="S1045" s="79" t="s">
        <v>72</v>
      </c>
      <c r="T1045" s="5" t="s">
        <v>175</v>
      </c>
      <c r="U1045" s="9"/>
      <c r="W1045" s="86">
        <f t="shared" si="804"/>
        <v>126.4</v>
      </c>
      <c r="X1045" s="87">
        <f t="shared" si="804"/>
        <v>38</v>
      </c>
      <c r="Y1045" s="92">
        <f t="shared" si="805"/>
        <v>21</v>
      </c>
      <c r="Z1045" s="90">
        <f t="shared" si="805"/>
        <v>180000</v>
      </c>
      <c r="AA1045" s="90">
        <f t="shared" si="792"/>
        <v>0</v>
      </c>
      <c r="AB1045" s="90">
        <f t="shared" si="806"/>
        <v>180000</v>
      </c>
      <c r="AC1045" s="4">
        <f t="shared" si="806"/>
        <v>0</v>
      </c>
      <c r="AD1045" s="91">
        <f t="shared" si="806"/>
        <v>4736.8421052631575</v>
      </c>
      <c r="AE1045" s="79" t="str">
        <f t="shared" si="793"/>
        <v>계</v>
      </c>
      <c r="AF1045" s="79" t="str">
        <f t="shared" si="794"/>
        <v>3/2</v>
      </c>
      <c r="AH1045" s="20" t="str">
        <f t="shared" si="786"/>
        <v>판교동 판교원11단지현대힐스테이트</v>
      </c>
      <c r="AI1045" s="87">
        <f t="shared" si="787"/>
        <v>38</v>
      </c>
      <c r="AJ1045" s="79" t="str">
        <f t="shared" si="795"/>
        <v>A-</v>
      </c>
      <c r="AK1045" s="79" t="s">
        <v>13</v>
      </c>
      <c r="AL1045" s="79" t="s">
        <v>62</v>
      </c>
      <c r="AM1045" s="79" t="s">
        <v>63</v>
      </c>
      <c r="AN1045" s="79" t="str">
        <f t="shared" si="796"/>
        <v>C</v>
      </c>
      <c r="AO1045" s="79" t="str">
        <f t="shared" si="797"/>
        <v>X</v>
      </c>
      <c r="AP1045" s="79" t="str">
        <f t="shared" si="798"/>
        <v>X</v>
      </c>
      <c r="AQ1045" s="79" t="str">
        <f t="shared" si="799"/>
        <v>X</v>
      </c>
      <c r="AR1045" s="79" t="str">
        <f t="shared" si="800"/>
        <v>X</v>
      </c>
      <c r="AS1045" s="79" t="s">
        <v>2</v>
      </c>
      <c r="AT1045" s="79" t="str">
        <f t="shared" si="801"/>
        <v>X</v>
      </c>
      <c r="AU1045" s="79" t="str">
        <f t="shared" si="802"/>
        <v>O</v>
      </c>
      <c r="AV1045" s="79" t="str">
        <f t="shared" si="803"/>
        <v>X</v>
      </c>
    </row>
    <row r="1046" spans="1:48" s="37" customFormat="1" ht="12" x14ac:dyDescent="0.3">
      <c r="A1046" s="74" t="s">
        <v>1902</v>
      </c>
      <c r="B1046" s="75" t="s">
        <v>1896</v>
      </c>
      <c r="C1046" s="85">
        <v>605</v>
      </c>
      <c r="D1046" s="86">
        <v>126.8</v>
      </c>
      <c r="E1046" s="87">
        <v>38</v>
      </c>
      <c r="F1046" s="86">
        <v>101.7</v>
      </c>
      <c r="G1046" s="17">
        <v>31</v>
      </c>
      <c r="H1046" s="88">
        <v>19</v>
      </c>
      <c r="I1046" s="89">
        <v>180000</v>
      </c>
      <c r="J1046" s="89" t="s">
        <v>64</v>
      </c>
      <c r="K1046" s="89"/>
      <c r="L1046" s="89"/>
      <c r="M1046" s="90">
        <f t="shared" si="788"/>
        <v>180000</v>
      </c>
      <c r="N1046" s="4">
        <f t="shared" si="789"/>
        <v>0</v>
      </c>
      <c r="O1046" s="91">
        <f t="shared" si="790"/>
        <v>4736.8421052631575</v>
      </c>
      <c r="P1046" s="91">
        <f t="shared" si="791"/>
        <v>0</v>
      </c>
      <c r="Q1046" s="79">
        <v>3</v>
      </c>
      <c r="R1046" s="79">
        <v>2</v>
      </c>
      <c r="S1046" s="79" t="s">
        <v>61</v>
      </c>
      <c r="T1046" s="5" t="s">
        <v>176</v>
      </c>
      <c r="U1046" s="9"/>
      <c r="W1046" s="86">
        <f t="shared" si="804"/>
        <v>126.8</v>
      </c>
      <c r="X1046" s="87">
        <f t="shared" si="804"/>
        <v>38</v>
      </c>
      <c r="Y1046" s="92">
        <f t="shared" si="805"/>
        <v>19</v>
      </c>
      <c r="Z1046" s="90">
        <f t="shared" si="805"/>
        <v>180000</v>
      </c>
      <c r="AA1046" s="90">
        <f t="shared" si="792"/>
        <v>0</v>
      </c>
      <c r="AB1046" s="90">
        <f t="shared" si="806"/>
        <v>180000</v>
      </c>
      <c r="AC1046" s="4">
        <f t="shared" si="806"/>
        <v>0</v>
      </c>
      <c r="AD1046" s="91">
        <f t="shared" si="806"/>
        <v>4736.8421052631575</v>
      </c>
      <c r="AE1046" s="79" t="str">
        <f t="shared" si="793"/>
        <v>복</v>
      </c>
      <c r="AF1046" s="79" t="str">
        <f t="shared" si="794"/>
        <v>3/2</v>
      </c>
      <c r="AH1046" s="20" t="str">
        <f t="shared" si="786"/>
        <v>판교동 판교원11단지현대힐스테이트</v>
      </c>
      <c r="AI1046" s="87">
        <f t="shared" si="787"/>
        <v>38</v>
      </c>
      <c r="AJ1046" s="79" t="str">
        <f t="shared" si="795"/>
        <v>A-</v>
      </c>
      <c r="AK1046" s="79" t="s">
        <v>13</v>
      </c>
      <c r="AL1046" s="79" t="s">
        <v>62</v>
      </c>
      <c r="AM1046" s="79" t="s">
        <v>63</v>
      </c>
      <c r="AN1046" s="79" t="str">
        <f t="shared" si="796"/>
        <v>C</v>
      </c>
      <c r="AO1046" s="79" t="str">
        <f t="shared" si="797"/>
        <v>X</v>
      </c>
      <c r="AP1046" s="79" t="str">
        <f t="shared" si="798"/>
        <v>X</v>
      </c>
      <c r="AQ1046" s="79" t="str">
        <f t="shared" si="799"/>
        <v>X</v>
      </c>
      <c r="AR1046" s="79" t="str">
        <f t="shared" si="800"/>
        <v>X</v>
      </c>
      <c r="AS1046" s="79" t="s">
        <v>2</v>
      </c>
      <c r="AT1046" s="79" t="str">
        <f t="shared" si="801"/>
        <v>X</v>
      </c>
      <c r="AU1046" s="79" t="str">
        <f t="shared" si="802"/>
        <v>O</v>
      </c>
      <c r="AV1046" s="79" t="str">
        <f t="shared" si="803"/>
        <v>X</v>
      </c>
    </row>
    <row r="1047" spans="1:48" s="37" customFormat="1" ht="12" x14ac:dyDescent="0.3">
      <c r="A1047" s="74" t="s">
        <v>1902</v>
      </c>
      <c r="B1047" s="75" t="s">
        <v>1896</v>
      </c>
      <c r="C1047" s="85">
        <v>605</v>
      </c>
      <c r="D1047" s="86">
        <v>126.3</v>
      </c>
      <c r="E1047" s="87">
        <v>38</v>
      </c>
      <c r="F1047" s="86">
        <v>101.3</v>
      </c>
      <c r="G1047" s="17">
        <v>31</v>
      </c>
      <c r="H1047" s="88">
        <v>18</v>
      </c>
      <c r="I1047" s="89">
        <v>175000</v>
      </c>
      <c r="J1047" s="89" t="s">
        <v>74</v>
      </c>
      <c r="K1047" s="89"/>
      <c r="L1047" s="89"/>
      <c r="M1047" s="90">
        <f t="shared" si="788"/>
        <v>175000</v>
      </c>
      <c r="N1047" s="4">
        <f t="shared" si="789"/>
        <v>0</v>
      </c>
      <c r="O1047" s="91">
        <f t="shared" si="790"/>
        <v>4605.2631578947367</v>
      </c>
      <c r="P1047" s="91">
        <f t="shared" si="791"/>
        <v>0</v>
      </c>
      <c r="Q1047" s="79">
        <v>3</v>
      </c>
      <c r="R1047" s="79">
        <v>2</v>
      </c>
      <c r="S1047" s="79" t="s">
        <v>61</v>
      </c>
      <c r="T1047" s="5" t="s">
        <v>382</v>
      </c>
      <c r="U1047" s="9"/>
      <c r="W1047" s="86">
        <f t="shared" si="804"/>
        <v>126.3</v>
      </c>
      <c r="X1047" s="87">
        <f t="shared" si="804"/>
        <v>38</v>
      </c>
      <c r="Y1047" s="92">
        <f t="shared" si="805"/>
        <v>18</v>
      </c>
      <c r="Z1047" s="90">
        <f t="shared" si="805"/>
        <v>175000</v>
      </c>
      <c r="AA1047" s="90">
        <f t="shared" si="792"/>
        <v>0</v>
      </c>
      <c r="AB1047" s="90">
        <f t="shared" si="806"/>
        <v>175000</v>
      </c>
      <c r="AC1047" s="4">
        <f t="shared" si="806"/>
        <v>0</v>
      </c>
      <c r="AD1047" s="91">
        <f t="shared" si="806"/>
        <v>4605.2631578947367</v>
      </c>
      <c r="AE1047" s="79" t="str">
        <f t="shared" si="793"/>
        <v>복</v>
      </c>
      <c r="AF1047" s="79" t="str">
        <f t="shared" si="794"/>
        <v>3/2</v>
      </c>
      <c r="AH1047" s="20" t="str">
        <f t="shared" si="786"/>
        <v>판교동 판교원11단지현대힐스테이트</v>
      </c>
      <c r="AI1047" s="87">
        <f t="shared" si="787"/>
        <v>38</v>
      </c>
      <c r="AJ1047" s="79" t="str">
        <f t="shared" si="795"/>
        <v>A-</v>
      </c>
      <c r="AK1047" s="79" t="s">
        <v>13</v>
      </c>
      <c r="AL1047" s="79" t="s">
        <v>62</v>
      </c>
      <c r="AM1047" s="79" t="s">
        <v>63</v>
      </c>
      <c r="AN1047" s="79" t="str">
        <f t="shared" si="796"/>
        <v>C</v>
      </c>
      <c r="AO1047" s="79" t="str">
        <f t="shared" si="797"/>
        <v>X</v>
      </c>
      <c r="AP1047" s="79" t="str">
        <f t="shared" si="798"/>
        <v>X</v>
      </c>
      <c r="AQ1047" s="79" t="str">
        <f t="shared" si="799"/>
        <v>X</v>
      </c>
      <c r="AR1047" s="79" t="str">
        <f t="shared" si="800"/>
        <v>X</v>
      </c>
      <c r="AS1047" s="79" t="s">
        <v>2</v>
      </c>
      <c r="AT1047" s="79" t="str">
        <f t="shared" si="801"/>
        <v>X</v>
      </c>
      <c r="AU1047" s="79" t="str">
        <f t="shared" si="802"/>
        <v>O</v>
      </c>
      <c r="AV1047" s="79" t="str">
        <f t="shared" si="803"/>
        <v>X</v>
      </c>
    </row>
    <row r="1048" spans="1:48" s="37" customFormat="1" ht="12" x14ac:dyDescent="0.3">
      <c r="A1048" s="74" t="s">
        <v>1902</v>
      </c>
      <c r="B1048" s="75" t="s">
        <v>1896</v>
      </c>
      <c r="C1048" s="85">
        <v>605</v>
      </c>
      <c r="D1048" s="86">
        <v>126.5</v>
      </c>
      <c r="E1048" s="87">
        <v>38</v>
      </c>
      <c r="F1048" s="86">
        <v>101.5</v>
      </c>
      <c r="G1048" s="17">
        <v>31</v>
      </c>
      <c r="H1048" s="88">
        <v>18</v>
      </c>
      <c r="I1048" s="89"/>
      <c r="J1048" s="89"/>
      <c r="K1048" s="89"/>
      <c r="L1048" s="89"/>
      <c r="M1048" s="90">
        <f t="shared" si="788"/>
        <v>0</v>
      </c>
      <c r="N1048" s="4" t="str">
        <f t="shared" si="789"/>
        <v/>
      </c>
      <c r="O1048" s="91">
        <f t="shared" si="790"/>
        <v>0</v>
      </c>
      <c r="P1048" s="91">
        <f t="shared" si="791"/>
        <v>0</v>
      </c>
      <c r="Q1048" s="79">
        <v>3</v>
      </c>
      <c r="R1048" s="79">
        <v>2</v>
      </c>
      <c r="S1048" s="79" t="s">
        <v>61</v>
      </c>
      <c r="T1048" s="5" t="s">
        <v>383</v>
      </c>
      <c r="U1048" s="9"/>
      <c r="W1048" s="86">
        <f t="shared" si="804"/>
        <v>126.5</v>
      </c>
      <c r="X1048" s="87">
        <f t="shared" si="804"/>
        <v>38</v>
      </c>
      <c r="Y1048" s="92">
        <f t="shared" si="805"/>
        <v>18</v>
      </c>
      <c r="Z1048" s="90">
        <f t="shared" si="805"/>
        <v>0</v>
      </c>
      <c r="AA1048" s="90">
        <f t="shared" si="792"/>
        <v>0</v>
      </c>
      <c r="AB1048" s="90">
        <f t="shared" si="806"/>
        <v>0</v>
      </c>
      <c r="AC1048" s="4" t="str">
        <f t="shared" si="806"/>
        <v/>
      </c>
      <c r="AD1048" s="91">
        <f t="shared" si="806"/>
        <v>0</v>
      </c>
      <c r="AE1048" s="79" t="str">
        <f t="shared" si="793"/>
        <v>복</v>
      </c>
      <c r="AF1048" s="79" t="str">
        <f t="shared" si="794"/>
        <v>3/2</v>
      </c>
      <c r="AH1048" s="20" t="str">
        <f t="shared" si="786"/>
        <v>판교동 판교원11단지현대힐스테이트</v>
      </c>
      <c r="AI1048" s="87">
        <f t="shared" si="787"/>
        <v>38</v>
      </c>
      <c r="AJ1048" s="79" t="str">
        <f t="shared" si="795"/>
        <v>A-</v>
      </c>
      <c r="AK1048" s="79" t="s">
        <v>13</v>
      </c>
      <c r="AL1048" s="79" t="s">
        <v>62</v>
      </c>
      <c r="AM1048" s="79" t="s">
        <v>63</v>
      </c>
      <c r="AN1048" s="79" t="str">
        <f t="shared" si="796"/>
        <v>C</v>
      </c>
      <c r="AO1048" s="79" t="str">
        <f t="shared" si="797"/>
        <v/>
      </c>
      <c r="AP1048" s="79" t="str">
        <f t="shared" si="798"/>
        <v/>
      </c>
      <c r="AQ1048" s="79" t="str">
        <f t="shared" si="799"/>
        <v>O</v>
      </c>
      <c r="AR1048" s="79" t="str">
        <f t="shared" si="800"/>
        <v>O</v>
      </c>
      <c r="AS1048" s="79" t="s">
        <v>2</v>
      </c>
      <c r="AT1048" s="79" t="str">
        <f t="shared" si="801"/>
        <v>X</v>
      </c>
      <c r="AU1048" s="79" t="str">
        <f t="shared" si="802"/>
        <v>O</v>
      </c>
      <c r="AV1048" s="79" t="str">
        <f t="shared" si="803"/>
        <v/>
      </c>
    </row>
    <row r="1049" spans="1:48" s="37" customFormat="1" ht="12" x14ac:dyDescent="0.3">
      <c r="A1049" s="74" t="s">
        <v>1902</v>
      </c>
      <c r="B1049" s="75" t="s">
        <v>1896</v>
      </c>
      <c r="C1049" s="85">
        <v>605</v>
      </c>
      <c r="D1049" s="86">
        <v>127.1</v>
      </c>
      <c r="E1049" s="87">
        <v>38</v>
      </c>
      <c r="F1049" s="86">
        <v>102</v>
      </c>
      <c r="G1049" s="17">
        <v>31</v>
      </c>
      <c r="H1049" s="88">
        <v>18</v>
      </c>
      <c r="I1049" s="89">
        <v>180000</v>
      </c>
      <c r="J1049" s="89" t="s">
        <v>71</v>
      </c>
      <c r="K1049" s="89"/>
      <c r="L1049" s="89"/>
      <c r="M1049" s="90">
        <f t="shared" si="788"/>
        <v>180000</v>
      </c>
      <c r="N1049" s="4">
        <f t="shared" si="789"/>
        <v>0</v>
      </c>
      <c r="O1049" s="91">
        <f t="shared" si="790"/>
        <v>4736.8421052631575</v>
      </c>
      <c r="P1049" s="91">
        <f t="shared" si="791"/>
        <v>0</v>
      </c>
      <c r="Q1049" s="79">
        <v>3</v>
      </c>
      <c r="R1049" s="79">
        <v>2</v>
      </c>
      <c r="S1049" s="79" t="s">
        <v>72</v>
      </c>
      <c r="T1049" s="5" t="s">
        <v>219</v>
      </c>
      <c r="U1049" s="9"/>
      <c r="W1049" s="86">
        <f t="shared" si="804"/>
        <v>127.1</v>
      </c>
      <c r="X1049" s="87">
        <f t="shared" si="804"/>
        <v>38</v>
      </c>
      <c r="Y1049" s="92">
        <f t="shared" si="805"/>
        <v>18</v>
      </c>
      <c r="Z1049" s="90">
        <f t="shared" si="805"/>
        <v>180000</v>
      </c>
      <c r="AA1049" s="90">
        <f t="shared" si="792"/>
        <v>0</v>
      </c>
      <c r="AB1049" s="90">
        <f t="shared" si="806"/>
        <v>180000</v>
      </c>
      <c r="AC1049" s="4">
        <f t="shared" si="806"/>
        <v>0</v>
      </c>
      <c r="AD1049" s="91">
        <f t="shared" si="806"/>
        <v>4736.8421052631575</v>
      </c>
      <c r="AE1049" s="79" t="str">
        <f t="shared" si="793"/>
        <v>계</v>
      </c>
      <c r="AF1049" s="79" t="str">
        <f t="shared" si="794"/>
        <v>3/2</v>
      </c>
      <c r="AH1049" s="20" t="str">
        <f t="shared" si="786"/>
        <v>판교동 판교원11단지현대힐스테이트</v>
      </c>
      <c r="AI1049" s="87">
        <f t="shared" si="787"/>
        <v>38</v>
      </c>
      <c r="AJ1049" s="79" t="str">
        <f t="shared" si="795"/>
        <v>A-</v>
      </c>
      <c r="AK1049" s="79" t="s">
        <v>13</v>
      </c>
      <c r="AL1049" s="79" t="s">
        <v>62</v>
      </c>
      <c r="AM1049" s="79" t="s">
        <v>63</v>
      </c>
      <c r="AN1049" s="79" t="str">
        <f t="shared" si="796"/>
        <v>C</v>
      </c>
      <c r="AO1049" s="79" t="str">
        <f t="shared" si="797"/>
        <v>X</v>
      </c>
      <c r="AP1049" s="79" t="str">
        <f t="shared" si="798"/>
        <v>X</v>
      </c>
      <c r="AQ1049" s="79" t="str">
        <f t="shared" si="799"/>
        <v>X</v>
      </c>
      <c r="AR1049" s="79" t="str">
        <f t="shared" si="800"/>
        <v>X</v>
      </c>
      <c r="AS1049" s="79" t="s">
        <v>2</v>
      </c>
      <c r="AT1049" s="79" t="str">
        <f t="shared" si="801"/>
        <v>X</v>
      </c>
      <c r="AU1049" s="79" t="str">
        <f t="shared" si="802"/>
        <v>O</v>
      </c>
      <c r="AV1049" s="79" t="str">
        <f t="shared" si="803"/>
        <v>X</v>
      </c>
    </row>
    <row r="1050" spans="1:48" s="37" customFormat="1" ht="12" x14ac:dyDescent="0.3">
      <c r="A1050" s="74" t="s">
        <v>1902</v>
      </c>
      <c r="B1050" s="75" t="s">
        <v>1896</v>
      </c>
      <c r="C1050" s="85">
        <v>605</v>
      </c>
      <c r="D1050" s="86">
        <v>143.80000000000001</v>
      </c>
      <c r="E1050" s="87">
        <v>43</v>
      </c>
      <c r="F1050" s="86">
        <v>115.3</v>
      </c>
      <c r="G1050" s="17">
        <v>35</v>
      </c>
      <c r="H1050" s="88">
        <v>54</v>
      </c>
      <c r="I1050" s="89">
        <v>180000</v>
      </c>
      <c r="J1050" s="89" t="s">
        <v>66</v>
      </c>
      <c r="K1050" s="89">
        <v>110000</v>
      </c>
      <c r="L1050" s="89" t="s">
        <v>83</v>
      </c>
      <c r="M1050" s="90">
        <f t="shared" si="788"/>
        <v>70000</v>
      </c>
      <c r="N1050" s="4">
        <f t="shared" si="789"/>
        <v>0.61111111111111116</v>
      </c>
      <c r="O1050" s="91">
        <f t="shared" si="790"/>
        <v>4186.0465116279074</v>
      </c>
      <c r="P1050" s="91">
        <f t="shared" si="791"/>
        <v>2558.1395348837209</v>
      </c>
      <c r="Q1050" s="79">
        <v>4</v>
      </c>
      <c r="R1050" s="79">
        <v>2</v>
      </c>
      <c r="S1050" s="79" t="s">
        <v>72</v>
      </c>
      <c r="T1050" s="5" t="s">
        <v>407</v>
      </c>
      <c r="U1050" s="9"/>
      <c r="W1050" s="86">
        <f t="shared" si="804"/>
        <v>143.80000000000001</v>
      </c>
      <c r="X1050" s="87">
        <f t="shared" si="804"/>
        <v>43</v>
      </c>
      <c r="Y1050" s="92">
        <f t="shared" si="805"/>
        <v>54</v>
      </c>
      <c r="Z1050" s="90">
        <f t="shared" si="805"/>
        <v>180000</v>
      </c>
      <c r="AA1050" s="90">
        <f t="shared" si="792"/>
        <v>110000</v>
      </c>
      <c r="AB1050" s="90">
        <f t="shared" si="806"/>
        <v>70000</v>
      </c>
      <c r="AC1050" s="4">
        <f t="shared" si="806"/>
        <v>0.61111111111111116</v>
      </c>
      <c r="AD1050" s="91">
        <f t="shared" si="806"/>
        <v>4186.0465116279074</v>
      </c>
      <c r="AE1050" s="79" t="str">
        <f t="shared" si="793"/>
        <v>계</v>
      </c>
      <c r="AF1050" s="79" t="str">
        <f t="shared" si="794"/>
        <v>4/2</v>
      </c>
      <c r="AH1050" s="20" t="str">
        <f t="shared" si="786"/>
        <v>판교동 판교원11단지현대힐스테이트</v>
      </c>
      <c r="AI1050" s="87">
        <f t="shared" si="787"/>
        <v>43</v>
      </c>
      <c r="AJ1050" s="79" t="str">
        <f t="shared" si="795"/>
        <v>A-</v>
      </c>
      <c r="AK1050" s="79" t="s">
        <v>13</v>
      </c>
      <c r="AL1050" s="79" t="s">
        <v>62</v>
      </c>
      <c r="AM1050" s="79" t="s">
        <v>63</v>
      </c>
      <c r="AN1050" s="79" t="str">
        <f t="shared" si="796"/>
        <v>C</v>
      </c>
      <c r="AO1050" s="79" t="str">
        <f t="shared" si="797"/>
        <v>X</v>
      </c>
      <c r="AP1050" s="79" t="str">
        <f t="shared" si="798"/>
        <v>X</v>
      </c>
      <c r="AQ1050" s="79" t="str">
        <f t="shared" si="799"/>
        <v>X</v>
      </c>
      <c r="AR1050" s="79" t="str">
        <f t="shared" si="800"/>
        <v>X</v>
      </c>
      <c r="AS1050" s="79" t="s">
        <v>2</v>
      </c>
      <c r="AT1050" s="79" t="str">
        <f t="shared" si="801"/>
        <v>X</v>
      </c>
      <c r="AU1050" s="79" t="str">
        <f t="shared" si="802"/>
        <v>O</v>
      </c>
      <c r="AV1050" s="79" t="str">
        <f t="shared" si="803"/>
        <v>X</v>
      </c>
    </row>
    <row r="1051" spans="1:48" s="37" customFormat="1" ht="12" x14ac:dyDescent="0.3">
      <c r="A1051" s="74" t="s">
        <v>1902</v>
      </c>
      <c r="B1051" s="75" t="s">
        <v>1896</v>
      </c>
      <c r="C1051" s="85">
        <v>605</v>
      </c>
      <c r="D1051" s="86">
        <v>143.80000000000001</v>
      </c>
      <c r="E1051" s="87">
        <v>43</v>
      </c>
      <c r="F1051" s="86">
        <v>115.3</v>
      </c>
      <c r="G1051" s="17">
        <v>35</v>
      </c>
      <c r="H1051" s="88">
        <v>45</v>
      </c>
      <c r="I1051" s="89">
        <v>180000</v>
      </c>
      <c r="J1051" s="89" t="s">
        <v>66</v>
      </c>
      <c r="K1051" s="89">
        <v>110000</v>
      </c>
      <c r="L1051" s="89" t="s">
        <v>83</v>
      </c>
      <c r="M1051" s="90">
        <f t="shared" si="788"/>
        <v>70000</v>
      </c>
      <c r="N1051" s="4">
        <f t="shared" si="789"/>
        <v>0.61111111111111116</v>
      </c>
      <c r="O1051" s="91">
        <f t="shared" si="790"/>
        <v>4186.0465116279074</v>
      </c>
      <c r="P1051" s="91">
        <f t="shared" si="791"/>
        <v>2558.1395348837209</v>
      </c>
      <c r="Q1051" s="79">
        <v>4</v>
      </c>
      <c r="R1051" s="79">
        <v>2</v>
      </c>
      <c r="S1051" s="79" t="s">
        <v>72</v>
      </c>
      <c r="T1051" s="5" t="s">
        <v>385</v>
      </c>
      <c r="U1051" s="9"/>
      <c r="W1051" s="86">
        <f t="shared" si="804"/>
        <v>143.80000000000001</v>
      </c>
      <c r="X1051" s="87">
        <f t="shared" si="804"/>
        <v>43</v>
      </c>
      <c r="Y1051" s="92">
        <f t="shared" si="805"/>
        <v>45</v>
      </c>
      <c r="Z1051" s="90">
        <f t="shared" si="805"/>
        <v>180000</v>
      </c>
      <c r="AA1051" s="90">
        <f t="shared" si="792"/>
        <v>110000</v>
      </c>
      <c r="AB1051" s="90">
        <f t="shared" si="806"/>
        <v>70000</v>
      </c>
      <c r="AC1051" s="4">
        <f t="shared" si="806"/>
        <v>0.61111111111111116</v>
      </c>
      <c r="AD1051" s="91">
        <f t="shared" si="806"/>
        <v>4186.0465116279074</v>
      </c>
      <c r="AE1051" s="79" t="str">
        <f t="shared" si="793"/>
        <v>계</v>
      </c>
      <c r="AF1051" s="79" t="str">
        <f t="shared" si="794"/>
        <v>4/2</v>
      </c>
      <c r="AH1051" s="20" t="str">
        <f t="shared" si="786"/>
        <v>판교동 판교원11단지현대힐스테이트</v>
      </c>
      <c r="AI1051" s="87">
        <f t="shared" si="787"/>
        <v>43</v>
      </c>
      <c r="AJ1051" s="79" t="str">
        <f t="shared" si="795"/>
        <v>A-</v>
      </c>
      <c r="AK1051" s="79" t="s">
        <v>13</v>
      </c>
      <c r="AL1051" s="79" t="s">
        <v>62</v>
      </c>
      <c r="AM1051" s="79" t="s">
        <v>63</v>
      </c>
      <c r="AN1051" s="79" t="str">
        <f t="shared" si="796"/>
        <v>C</v>
      </c>
      <c r="AO1051" s="79" t="str">
        <f t="shared" si="797"/>
        <v>X</v>
      </c>
      <c r="AP1051" s="79" t="str">
        <f t="shared" si="798"/>
        <v>X</v>
      </c>
      <c r="AQ1051" s="79" t="str">
        <f t="shared" si="799"/>
        <v>X</v>
      </c>
      <c r="AR1051" s="79" t="str">
        <f t="shared" si="800"/>
        <v>X</v>
      </c>
      <c r="AS1051" s="79" t="s">
        <v>2</v>
      </c>
      <c r="AT1051" s="79" t="str">
        <f t="shared" si="801"/>
        <v>X</v>
      </c>
      <c r="AU1051" s="79" t="str">
        <f t="shared" si="802"/>
        <v>O</v>
      </c>
      <c r="AV1051" s="79" t="str">
        <f t="shared" si="803"/>
        <v>X</v>
      </c>
    </row>
    <row r="1052" spans="1:48" s="37" customFormat="1" ht="12" x14ac:dyDescent="0.3">
      <c r="A1052" s="74" t="s">
        <v>1902</v>
      </c>
      <c r="B1052" s="75" t="s">
        <v>1896</v>
      </c>
      <c r="C1052" s="85">
        <v>605</v>
      </c>
      <c r="D1052" s="86">
        <v>144.4</v>
      </c>
      <c r="E1052" s="87">
        <v>44</v>
      </c>
      <c r="F1052" s="86">
        <v>115.9</v>
      </c>
      <c r="G1052" s="17">
        <v>35</v>
      </c>
      <c r="H1052" s="88">
        <v>58</v>
      </c>
      <c r="I1052" s="89">
        <v>174000</v>
      </c>
      <c r="J1052" s="89" t="s">
        <v>74</v>
      </c>
      <c r="K1052" s="89">
        <v>113000</v>
      </c>
      <c r="L1052" s="89" t="s">
        <v>66</v>
      </c>
      <c r="M1052" s="90">
        <f t="shared" si="788"/>
        <v>61000</v>
      </c>
      <c r="N1052" s="4">
        <f t="shared" si="789"/>
        <v>0.64942528735632188</v>
      </c>
      <c r="O1052" s="91">
        <f t="shared" si="790"/>
        <v>3954.5454545454545</v>
      </c>
      <c r="P1052" s="91">
        <f t="shared" si="791"/>
        <v>2568.181818181818</v>
      </c>
      <c r="Q1052" s="79">
        <v>4</v>
      </c>
      <c r="R1052" s="79">
        <v>2</v>
      </c>
      <c r="S1052" s="79" t="s">
        <v>72</v>
      </c>
      <c r="T1052" s="5" t="s">
        <v>227</v>
      </c>
      <c r="U1052" s="9"/>
      <c r="W1052" s="86">
        <f t="shared" si="804"/>
        <v>144.4</v>
      </c>
      <c r="X1052" s="87">
        <f t="shared" si="804"/>
        <v>44</v>
      </c>
      <c r="Y1052" s="92">
        <f t="shared" si="805"/>
        <v>58</v>
      </c>
      <c r="Z1052" s="90">
        <f t="shared" si="805"/>
        <v>174000</v>
      </c>
      <c r="AA1052" s="90">
        <f t="shared" si="792"/>
        <v>113000</v>
      </c>
      <c r="AB1052" s="90">
        <f t="shared" si="806"/>
        <v>61000</v>
      </c>
      <c r="AC1052" s="4">
        <f t="shared" si="806"/>
        <v>0.64942528735632188</v>
      </c>
      <c r="AD1052" s="91">
        <f t="shared" si="806"/>
        <v>3954.5454545454545</v>
      </c>
      <c r="AE1052" s="79" t="str">
        <f t="shared" si="793"/>
        <v>계</v>
      </c>
      <c r="AF1052" s="79" t="str">
        <f t="shared" si="794"/>
        <v>4/2</v>
      </c>
      <c r="AH1052" s="20" t="str">
        <f t="shared" si="786"/>
        <v>판교동 판교원11단지현대힐스테이트</v>
      </c>
      <c r="AI1052" s="87">
        <f t="shared" si="787"/>
        <v>44</v>
      </c>
      <c r="AJ1052" s="79" t="str">
        <f t="shared" si="795"/>
        <v>A-</v>
      </c>
      <c r="AK1052" s="79" t="s">
        <v>13</v>
      </c>
      <c r="AL1052" s="79" t="s">
        <v>62</v>
      </c>
      <c r="AM1052" s="79" t="s">
        <v>63</v>
      </c>
      <c r="AN1052" s="79" t="str">
        <f t="shared" si="796"/>
        <v>C</v>
      </c>
      <c r="AO1052" s="79" t="str">
        <f t="shared" si="797"/>
        <v>X</v>
      </c>
      <c r="AP1052" s="79" t="str">
        <f t="shared" si="798"/>
        <v>X</v>
      </c>
      <c r="AQ1052" s="79" t="str">
        <f t="shared" si="799"/>
        <v>X</v>
      </c>
      <c r="AR1052" s="79" t="str">
        <f t="shared" si="800"/>
        <v>X</v>
      </c>
      <c r="AS1052" s="79" t="s">
        <v>2</v>
      </c>
      <c r="AT1052" s="79" t="str">
        <f t="shared" si="801"/>
        <v>X</v>
      </c>
      <c r="AU1052" s="79" t="str">
        <f t="shared" si="802"/>
        <v>O</v>
      </c>
      <c r="AV1052" s="79" t="str">
        <f t="shared" si="803"/>
        <v>X</v>
      </c>
    </row>
    <row r="1053" spans="1:48" s="37" customFormat="1" ht="12" x14ac:dyDescent="0.3">
      <c r="A1053" s="74" t="s">
        <v>1902</v>
      </c>
      <c r="B1053" s="75" t="s">
        <v>1896</v>
      </c>
      <c r="C1053" s="85">
        <v>605</v>
      </c>
      <c r="D1053" s="86">
        <v>147.80000000000001</v>
      </c>
      <c r="E1053" s="87">
        <v>45</v>
      </c>
      <c r="F1053" s="86">
        <v>118.6</v>
      </c>
      <c r="G1053" s="17">
        <v>36</v>
      </c>
      <c r="H1053" s="88">
        <v>164</v>
      </c>
      <c r="I1053" s="89">
        <v>185000</v>
      </c>
      <c r="J1053" s="89" t="s">
        <v>79</v>
      </c>
      <c r="K1053" s="89">
        <v>95000</v>
      </c>
      <c r="L1053" s="89" t="s">
        <v>59</v>
      </c>
      <c r="M1053" s="90">
        <f t="shared" si="788"/>
        <v>90000</v>
      </c>
      <c r="N1053" s="4">
        <f t="shared" si="789"/>
        <v>0.51351351351351349</v>
      </c>
      <c r="O1053" s="91">
        <f t="shared" si="790"/>
        <v>4111.1111111111113</v>
      </c>
      <c r="P1053" s="91">
        <f t="shared" si="791"/>
        <v>2111.1111111111113</v>
      </c>
      <c r="Q1053" s="79">
        <v>4</v>
      </c>
      <c r="R1053" s="79">
        <v>2</v>
      </c>
      <c r="S1053" s="79" t="s">
        <v>72</v>
      </c>
      <c r="T1053" s="5">
        <v>147</v>
      </c>
      <c r="U1053" s="9"/>
      <c r="W1053" s="86">
        <f t="shared" si="804"/>
        <v>147.80000000000001</v>
      </c>
      <c r="X1053" s="87">
        <f t="shared" si="804"/>
        <v>45</v>
      </c>
      <c r="Y1053" s="92">
        <f t="shared" si="805"/>
        <v>164</v>
      </c>
      <c r="Z1053" s="90">
        <f t="shared" si="805"/>
        <v>185000</v>
      </c>
      <c r="AA1053" s="90">
        <f t="shared" si="792"/>
        <v>95000</v>
      </c>
      <c r="AB1053" s="90">
        <f t="shared" si="806"/>
        <v>90000</v>
      </c>
      <c r="AC1053" s="4">
        <f t="shared" si="806"/>
        <v>0.51351351351351349</v>
      </c>
      <c r="AD1053" s="91">
        <f t="shared" si="806"/>
        <v>4111.1111111111113</v>
      </c>
      <c r="AE1053" s="79" t="str">
        <f t="shared" si="793"/>
        <v>계</v>
      </c>
      <c r="AF1053" s="79" t="str">
        <f t="shared" si="794"/>
        <v>4/2</v>
      </c>
      <c r="AH1053" s="20" t="str">
        <f t="shared" si="786"/>
        <v>판교동 판교원11단지현대힐스테이트</v>
      </c>
      <c r="AI1053" s="87">
        <f t="shared" si="787"/>
        <v>45</v>
      </c>
      <c r="AJ1053" s="79" t="str">
        <f t="shared" si="795"/>
        <v>A-</v>
      </c>
      <c r="AK1053" s="79" t="s">
        <v>13</v>
      </c>
      <c r="AL1053" s="79" t="s">
        <v>62</v>
      </c>
      <c r="AM1053" s="79" t="s">
        <v>63</v>
      </c>
      <c r="AN1053" s="79" t="str">
        <f t="shared" si="796"/>
        <v>C</v>
      </c>
      <c r="AO1053" s="79" t="str">
        <f t="shared" si="797"/>
        <v>X</v>
      </c>
      <c r="AP1053" s="79" t="str">
        <f t="shared" si="798"/>
        <v>X</v>
      </c>
      <c r="AQ1053" s="79" t="str">
        <f t="shared" si="799"/>
        <v>X</v>
      </c>
      <c r="AR1053" s="79" t="str">
        <f t="shared" si="800"/>
        <v>X</v>
      </c>
      <c r="AS1053" s="79" t="s">
        <v>2</v>
      </c>
      <c r="AT1053" s="79" t="str">
        <f t="shared" si="801"/>
        <v>X</v>
      </c>
      <c r="AU1053" s="79" t="str">
        <f t="shared" si="802"/>
        <v>O</v>
      </c>
      <c r="AV1053" s="79" t="str">
        <f t="shared" si="803"/>
        <v>X</v>
      </c>
    </row>
    <row r="1054" spans="1:48" s="37" customFormat="1" ht="12" x14ac:dyDescent="0.3">
      <c r="A1054" s="74" t="s">
        <v>1902</v>
      </c>
      <c r="B1054" s="75" t="s">
        <v>1896</v>
      </c>
      <c r="C1054" s="85">
        <v>605</v>
      </c>
      <c r="D1054" s="86">
        <v>187.7</v>
      </c>
      <c r="E1054" s="87">
        <v>57</v>
      </c>
      <c r="F1054" s="86">
        <v>150.6</v>
      </c>
      <c r="G1054" s="17">
        <v>46</v>
      </c>
      <c r="H1054" s="88">
        <v>3</v>
      </c>
      <c r="I1054" s="89"/>
      <c r="J1054" s="89"/>
      <c r="K1054" s="89"/>
      <c r="L1054" s="89"/>
      <c r="M1054" s="90">
        <f t="shared" si="788"/>
        <v>0</v>
      </c>
      <c r="N1054" s="4" t="str">
        <f t="shared" si="789"/>
        <v/>
      </c>
      <c r="O1054" s="91">
        <f t="shared" si="790"/>
        <v>0</v>
      </c>
      <c r="P1054" s="91">
        <f t="shared" si="791"/>
        <v>0</v>
      </c>
      <c r="Q1054" s="79">
        <v>4</v>
      </c>
      <c r="R1054" s="79">
        <v>3</v>
      </c>
      <c r="S1054" s="79" t="s">
        <v>72</v>
      </c>
      <c r="T1054" s="5" t="s">
        <v>401</v>
      </c>
      <c r="U1054" s="9"/>
      <c r="W1054" s="86">
        <f t="shared" ref="W1054:X1059" si="807">D1054</f>
        <v>187.7</v>
      </c>
      <c r="X1054" s="87">
        <f t="shared" si="807"/>
        <v>57</v>
      </c>
      <c r="Y1054" s="92">
        <f t="shared" ref="Y1054:Z1059" si="808">H1054</f>
        <v>3</v>
      </c>
      <c r="Z1054" s="90">
        <f t="shared" si="808"/>
        <v>0</v>
      </c>
      <c r="AA1054" s="90">
        <f t="shared" si="792"/>
        <v>0</v>
      </c>
      <c r="AB1054" s="90">
        <f t="shared" si="806"/>
        <v>0</v>
      </c>
      <c r="AC1054" s="4" t="str">
        <f t="shared" si="806"/>
        <v/>
      </c>
      <c r="AD1054" s="91">
        <f t="shared" si="806"/>
        <v>0</v>
      </c>
      <c r="AE1054" s="79" t="str">
        <f t="shared" si="793"/>
        <v>계</v>
      </c>
      <c r="AF1054" s="79" t="str">
        <f t="shared" si="794"/>
        <v>4/3</v>
      </c>
      <c r="AH1054" s="20" t="str">
        <f t="shared" si="786"/>
        <v>판교동 판교원11단지현대힐스테이트</v>
      </c>
      <c r="AI1054" s="87">
        <f t="shared" si="787"/>
        <v>57</v>
      </c>
      <c r="AJ1054" s="79" t="str">
        <f t="shared" si="795"/>
        <v>A-</v>
      </c>
      <c r="AK1054" s="79" t="s">
        <v>13</v>
      </c>
      <c r="AL1054" s="79" t="s">
        <v>62</v>
      </c>
      <c r="AM1054" s="79" t="s">
        <v>63</v>
      </c>
      <c r="AN1054" s="79" t="str">
        <f t="shared" si="796"/>
        <v>C</v>
      </c>
      <c r="AO1054" s="79" t="str">
        <f t="shared" si="797"/>
        <v/>
      </c>
      <c r="AP1054" s="79" t="str">
        <f t="shared" si="798"/>
        <v/>
      </c>
      <c r="AQ1054" s="79" t="str">
        <f t="shared" si="799"/>
        <v>O</v>
      </c>
      <c r="AR1054" s="79" t="str">
        <f t="shared" si="800"/>
        <v>O</v>
      </c>
      <c r="AS1054" s="79" t="s">
        <v>2</v>
      </c>
      <c r="AT1054" s="79" t="str">
        <f t="shared" si="801"/>
        <v>X</v>
      </c>
      <c r="AU1054" s="79" t="str">
        <f t="shared" si="802"/>
        <v>O</v>
      </c>
      <c r="AV1054" s="79" t="str">
        <f t="shared" si="803"/>
        <v/>
      </c>
    </row>
    <row r="1055" spans="1:48" s="37" customFormat="1" ht="12" x14ac:dyDescent="0.3">
      <c r="A1055" s="74" t="s">
        <v>1902</v>
      </c>
      <c r="B1055" s="75" t="s">
        <v>1896</v>
      </c>
      <c r="C1055" s="85">
        <v>605</v>
      </c>
      <c r="D1055" s="86">
        <v>187.9</v>
      </c>
      <c r="E1055" s="87">
        <v>57</v>
      </c>
      <c r="F1055" s="86">
        <v>150.80000000000001</v>
      </c>
      <c r="G1055" s="17">
        <v>46</v>
      </c>
      <c r="H1055" s="88">
        <v>3</v>
      </c>
      <c r="I1055" s="89"/>
      <c r="J1055" s="89"/>
      <c r="K1055" s="89"/>
      <c r="L1055" s="89"/>
      <c r="M1055" s="90">
        <f t="shared" si="788"/>
        <v>0</v>
      </c>
      <c r="N1055" s="4" t="str">
        <f t="shared" si="789"/>
        <v/>
      </c>
      <c r="O1055" s="91">
        <f t="shared" si="790"/>
        <v>0</v>
      </c>
      <c r="P1055" s="91">
        <f t="shared" si="791"/>
        <v>0</v>
      </c>
      <c r="Q1055" s="79">
        <v>4</v>
      </c>
      <c r="R1055" s="79">
        <v>3</v>
      </c>
      <c r="S1055" s="79" t="s">
        <v>72</v>
      </c>
      <c r="T1055" s="5" t="s">
        <v>389</v>
      </c>
      <c r="U1055" s="9"/>
      <c r="W1055" s="86">
        <f t="shared" si="807"/>
        <v>187.9</v>
      </c>
      <c r="X1055" s="87">
        <f t="shared" si="807"/>
        <v>57</v>
      </c>
      <c r="Y1055" s="92">
        <f t="shared" si="808"/>
        <v>3</v>
      </c>
      <c r="Z1055" s="90">
        <f t="shared" si="808"/>
        <v>0</v>
      </c>
      <c r="AA1055" s="90">
        <f t="shared" si="792"/>
        <v>0</v>
      </c>
      <c r="AB1055" s="90">
        <f t="shared" si="806"/>
        <v>0</v>
      </c>
      <c r="AC1055" s="4" t="str">
        <f t="shared" si="806"/>
        <v/>
      </c>
      <c r="AD1055" s="91">
        <f t="shared" si="806"/>
        <v>0</v>
      </c>
      <c r="AE1055" s="79" t="str">
        <f t="shared" si="793"/>
        <v>계</v>
      </c>
      <c r="AF1055" s="79" t="str">
        <f t="shared" si="794"/>
        <v>4/3</v>
      </c>
      <c r="AH1055" s="20" t="str">
        <f t="shared" si="786"/>
        <v>판교동 판교원11단지현대힐스테이트</v>
      </c>
      <c r="AI1055" s="87">
        <f t="shared" si="787"/>
        <v>57</v>
      </c>
      <c r="AJ1055" s="79" t="str">
        <f t="shared" si="795"/>
        <v>A-</v>
      </c>
      <c r="AK1055" s="79" t="s">
        <v>13</v>
      </c>
      <c r="AL1055" s="79" t="s">
        <v>62</v>
      </c>
      <c r="AM1055" s="79" t="s">
        <v>63</v>
      </c>
      <c r="AN1055" s="79" t="str">
        <f t="shared" si="796"/>
        <v>C</v>
      </c>
      <c r="AO1055" s="79" t="str">
        <f t="shared" si="797"/>
        <v/>
      </c>
      <c r="AP1055" s="79" t="str">
        <f t="shared" si="798"/>
        <v/>
      </c>
      <c r="AQ1055" s="79" t="str">
        <f t="shared" si="799"/>
        <v>O</v>
      </c>
      <c r="AR1055" s="79" t="str">
        <f t="shared" si="800"/>
        <v>O</v>
      </c>
      <c r="AS1055" s="79" t="s">
        <v>2</v>
      </c>
      <c r="AT1055" s="79" t="str">
        <f t="shared" si="801"/>
        <v>X</v>
      </c>
      <c r="AU1055" s="79" t="str">
        <f t="shared" si="802"/>
        <v>O</v>
      </c>
      <c r="AV1055" s="79" t="str">
        <f t="shared" si="803"/>
        <v/>
      </c>
    </row>
    <row r="1056" spans="1:48" s="37" customFormat="1" ht="12" x14ac:dyDescent="0.3">
      <c r="A1056" s="74" t="s">
        <v>1902</v>
      </c>
      <c r="B1056" s="75" t="s">
        <v>1896</v>
      </c>
      <c r="C1056" s="85">
        <v>605</v>
      </c>
      <c r="D1056" s="86">
        <v>187.5</v>
      </c>
      <c r="E1056" s="87">
        <v>57</v>
      </c>
      <c r="F1056" s="86">
        <v>150.5</v>
      </c>
      <c r="G1056" s="17">
        <v>46</v>
      </c>
      <c r="H1056" s="88">
        <v>2</v>
      </c>
      <c r="I1056" s="89"/>
      <c r="J1056" s="89"/>
      <c r="K1056" s="89"/>
      <c r="L1056" s="89"/>
      <c r="M1056" s="90">
        <f t="shared" si="788"/>
        <v>0</v>
      </c>
      <c r="N1056" s="4" t="str">
        <f t="shared" si="789"/>
        <v/>
      </c>
      <c r="O1056" s="91">
        <f t="shared" si="790"/>
        <v>0</v>
      </c>
      <c r="P1056" s="91">
        <f t="shared" si="791"/>
        <v>0</v>
      </c>
      <c r="Q1056" s="79">
        <v>4</v>
      </c>
      <c r="R1056" s="79">
        <v>2</v>
      </c>
      <c r="S1056" s="79" t="s">
        <v>72</v>
      </c>
      <c r="T1056" s="5" t="s">
        <v>388</v>
      </c>
      <c r="U1056" s="9"/>
      <c r="W1056" s="86">
        <f t="shared" si="807"/>
        <v>187.5</v>
      </c>
      <c r="X1056" s="87">
        <f t="shared" si="807"/>
        <v>57</v>
      </c>
      <c r="Y1056" s="92">
        <f t="shared" si="808"/>
        <v>2</v>
      </c>
      <c r="Z1056" s="90">
        <f t="shared" si="808"/>
        <v>0</v>
      </c>
      <c r="AA1056" s="90">
        <f t="shared" si="792"/>
        <v>0</v>
      </c>
      <c r="AB1056" s="90">
        <f t="shared" si="806"/>
        <v>0</v>
      </c>
      <c r="AC1056" s="4" t="str">
        <f t="shared" si="806"/>
        <v/>
      </c>
      <c r="AD1056" s="91">
        <f t="shared" si="806"/>
        <v>0</v>
      </c>
      <c r="AE1056" s="79" t="str">
        <f t="shared" si="793"/>
        <v>계</v>
      </c>
      <c r="AF1056" s="79" t="str">
        <f t="shared" si="794"/>
        <v>4/2</v>
      </c>
      <c r="AH1056" s="20" t="str">
        <f t="shared" si="786"/>
        <v>판교동 판교원11단지현대힐스테이트</v>
      </c>
      <c r="AI1056" s="87">
        <f t="shared" si="787"/>
        <v>57</v>
      </c>
      <c r="AJ1056" s="79" t="str">
        <f t="shared" si="795"/>
        <v>A-</v>
      </c>
      <c r="AK1056" s="79" t="s">
        <v>13</v>
      </c>
      <c r="AL1056" s="79" t="s">
        <v>62</v>
      </c>
      <c r="AM1056" s="79" t="s">
        <v>63</v>
      </c>
      <c r="AN1056" s="79" t="str">
        <f t="shared" si="796"/>
        <v>C</v>
      </c>
      <c r="AO1056" s="79" t="str">
        <f t="shared" si="797"/>
        <v/>
      </c>
      <c r="AP1056" s="79" t="str">
        <f t="shared" si="798"/>
        <v/>
      </c>
      <c r="AQ1056" s="79" t="str">
        <f t="shared" si="799"/>
        <v>O</v>
      </c>
      <c r="AR1056" s="79" t="str">
        <f t="shared" si="800"/>
        <v>O</v>
      </c>
      <c r="AS1056" s="79" t="s">
        <v>2</v>
      </c>
      <c r="AT1056" s="79" t="str">
        <f t="shared" si="801"/>
        <v>X</v>
      </c>
      <c r="AU1056" s="79" t="str">
        <f t="shared" si="802"/>
        <v>O</v>
      </c>
      <c r="AV1056" s="79" t="str">
        <f t="shared" si="803"/>
        <v/>
      </c>
    </row>
    <row r="1057" spans="1:48" s="37" customFormat="1" ht="12" x14ac:dyDescent="0.3">
      <c r="A1057" s="74" t="s">
        <v>1902</v>
      </c>
      <c r="B1057" s="75" t="s">
        <v>1896</v>
      </c>
      <c r="C1057" s="85">
        <v>605</v>
      </c>
      <c r="D1057" s="86">
        <v>187.7</v>
      </c>
      <c r="E1057" s="87">
        <v>57</v>
      </c>
      <c r="F1057" s="86">
        <v>150.6</v>
      </c>
      <c r="G1057" s="17">
        <v>46</v>
      </c>
      <c r="H1057" s="88">
        <v>1</v>
      </c>
      <c r="I1057" s="89"/>
      <c r="J1057" s="89"/>
      <c r="K1057" s="89"/>
      <c r="L1057" s="89"/>
      <c r="M1057" s="90">
        <f t="shared" si="788"/>
        <v>0</v>
      </c>
      <c r="N1057" s="4" t="str">
        <f t="shared" si="789"/>
        <v/>
      </c>
      <c r="O1057" s="91">
        <f t="shared" si="790"/>
        <v>0</v>
      </c>
      <c r="P1057" s="91">
        <f t="shared" si="791"/>
        <v>0</v>
      </c>
      <c r="Q1057" s="79">
        <v>4</v>
      </c>
      <c r="R1057" s="79">
        <v>3</v>
      </c>
      <c r="S1057" s="79" t="s">
        <v>72</v>
      </c>
      <c r="T1057" s="5" t="s">
        <v>408</v>
      </c>
      <c r="U1057" s="9"/>
      <c r="W1057" s="86">
        <f t="shared" si="807"/>
        <v>187.7</v>
      </c>
      <c r="X1057" s="87">
        <f t="shared" si="807"/>
        <v>57</v>
      </c>
      <c r="Y1057" s="92">
        <f t="shared" si="808"/>
        <v>1</v>
      </c>
      <c r="Z1057" s="90">
        <f t="shared" si="808"/>
        <v>0</v>
      </c>
      <c r="AA1057" s="90">
        <f t="shared" si="792"/>
        <v>0</v>
      </c>
      <c r="AB1057" s="90">
        <f t="shared" si="806"/>
        <v>0</v>
      </c>
      <c r="AC1057" s="4" t="str">
        <f t="shared" si="806"/>
        <v/>
      </c>
      <c r="AD1057" s="91">
        <f t="shared" si="806"/>
        <v>0</v>
      </c>
      <c r="AE1057" s="79" t="str">
        <f t="shared" si="793"/>
        <v>계</v>
      </c>
      <c r="AF1057" s="79" t="str">
        <f t="shared" si="794"/>
        <v>4/3</v>
      </c>
      <c r="AH1057" s="20" t="str">
        <f t="shared" si="786"/>
        <v>판교동 판교원11단지현대힐스테이트</v>
      </c>
      <c r="AI1057" s="87">
        <f t="shared" si="787"/>
        <v>57</v>
      </c>
      <c r="AJ1057" s="79" t="str">
        <f t="shared" si="795"/>
        <v>A-</v>
      </c>
      <c r="AK1057" s="79" t="s">
        <v>13</v>
      </c>
      <c r="AL1057" s="79" t="s">
        <v>62</v>
      </c>
      <c r="AM1057" s="79" t="s">
        <v>63</v>
      </c>
      <c r="AN1057" s="79" t="str">
        <f t="shared" si="796"/>
        <v>C</v>
      </c>
      <c r="AO1057" s="79" t="str">
        <f t="shared" si="797"/>
        <v/>
      </c>
      <c r="AP1057" s="79" t="str">
        <f t="shared" si="798"/>
        <v/>
      </c>
      <c r="AQ1057" s="79" t="str">
        <f t="shared" si="799"/>
        <v>O</v>
      </c>
      <c r="AR1057" s="79" t="str">
        <f t="shared" si="800"/>
        <v>O</v>
      </c>
      <c r="AS1057" s="79" t="s">
        <v>2</v>
      </c>
      <c r="AT1057" s="79" t="str">
        <f t="shared" si="801"/>
        <v>X</v>
      </c>
      <c r="AU1057" s="79" t="str">
        <f t="shared" si="802"/>
        <v>O</v>
      </c>
      <c r="AV1057" s="79" t="str">
        <f t="shared" si="803"/>
        <v/>
      </c>
    </row>
    <row r="1058" spans="1:48" s="37" customFormat="1" ht="12" x14ac:dyDescent="0.3">
      <c r="A1058" s="74" t="s">
        <v>1902</v>
      </c>
      <c r="B1058" s="75" t="s">
        <v>1896</v>
      </c>
      <c r="C1058" s="85">
        <v>605</v>
      </c>
      <c r="D1058" s="86">
        <v>188</v>
      </c>
      <c r="E1058" s="87">
        <v>57</v>
      </c>
      <c r="F1058" s="86">
        <v>150.9</v>
      </c>
      <c r="G1058" s="17">
        <v>46</v>
      </c>
      <c r="H1058" s="88">
        <v>1</v>
      </c>
      <c r="I1058" s="89"/>
      <c r="J1058" s="89"/>
      <c r="K1058" s="89"/>
      <c r="L1058" s="89"/>
      <c r="M1058" s="90">
        <f t="shared" si="788"/>
        <v>0</v>
      </c>
      <c r="N1058" s="4" t="str">
        <f t="shared" si="789"/>
        <v/>
      </c>
      <c r="O1058" s="91">
        <f t="shared" si="790"/>
        <v>0</v>
      </c>
      <c r="P1058" s="91">
        <f t="shared" si="791"/>
        <v>0</v>
      </c>
      <c r="Q1058" s="79">
        <v>4</v>
      </c>
      <c r="R1058" s="79">
        <v>3</v>
      </c>
      <c r="S1058" s="79" t="s">
        <v>72</v>
      </c>
      <c r="T1058" s="5" t="s">
        <v>409</v>
      </c>
      <c r="U1058" s="9"/>
      <c r="W1058" s="86">
        <f t="shared" si="807"/>
        <v>188</v>
      </c>
      <c r="X1058" s="87">
        <f t="shared" si="807"/>
        <v>57</v>
      </c>
      <c r="Y1058" s="92">
        <f t="shared" si="808"/>
        <v>1</v>
      </c>
      <c r="Z1058" s="90">
        <f t="shared" si="808"/>
        <v>0</v>
      </c>
      <c r="AA1058" s="90">
        <f t="shared" si="792"/>
        <v>0</v>
      </c>
      <c r="AB1058" s="90">
        <f t="shared" ref="AB1058:AD1059" si="809">M1058</f>
        <v>0</v>
      </c>
      <c r="AC1058" s="4" t="str">
        <f t="shared" si="809"/>
        <v/>
      </c>
      <c r="AD1058" s="91">
        <f t="shared" si="809"/>
        <v>0</v>
      </c>
      <c r="AE1058" s="79" t="str">
        <f t="shared" si="793"/>
        <v>계</v>
      </c>
      <c r="AF1058" s="79" t="str">
        <f t="shared" si="794"/>
        <v>4/3</v>
      </c>
      <c r="AH1058" s="20" t="str">
        <f t="shared" si="786"/>
        <v>판교동 판교원11단지현대힐스테이트</v>
      </c>
      <c r="AI1058" s="87">
        <f t="shared" si="787"/>
        <v>57</v>
      </c>
      <c r="AJ1058" s="79" t="str">
        <f t="shared" si="795"/>
        <v>A-</v>
      </c>
      <c r="AK1058" s="79" t="s">
        <v>13</v>
      </c>
      <c r="AL1058" s="79" t="s">
        <v>62</v>
      </c>
      <c r="AM1058" s="79" t="s">
        <v>63</v>
      </c>
      <c r="AN1058" s="79" t="str">
        <f t="shared" si="796"/>
        <v>C</v>
      </c>
      <c r="AO1058" s="79" t="str">
        <f t="shared" si="797"/>
        <v/>
      </c>
      <c r="AP1058" s="79" t="str">
        <f t="shared" si="798"/>
        <v/>
      </c>
      <c r="AQ1058" s="79" t="str">
        <f t="shared" si="799"/>
        <v>O</v>
      </c>
      <c r="AR1058" s="79" t="str">
        <f t="shared" si="800"/>
        <v>O</v>
      </c>
      <c r="AS1058" s="79" t="s">
        <v>2</v>
      </c>
      <c r="AT1058" s="79" t="str">
        <f t="shared" si="801"/>
        <v>X</v>
      </c>
      <c r="AU1058" s="79" t="str">
        <f t="shared" si="802"/>
        <v>O</v>
      </c>
      <c r="AV1058" s="79" t="str">
        <f t="shared" si="803"/>
        <v/>
      </c>
    </row>
    <row r="1059" spans="1:48" s="37" customFormat="1" ht="12" x14ac:dyDescent="0.3">
      <c r="A1059" s="74" t="s">
        <v>1902</v>
      </c>
      <c r="B1059" s="75" t="s">
        <v>1896</v>
      </c>
      <c r="C1059" s="85">
        <v>605</v>
      </c>
      <c r="D1059" s="86">
        <v>225.2</v>
      </c>
      <c r="E1059" s="87">
        <v>68</v>
      </c>
      <c r="F1059" s="86">
        <v>180.6</v>
      </c>
      <c r="G1059" s="17">
        <v>55</v>
      </c>
      <c r="H1059" s="88">
        <v>4</v>
      </c>
      <c r="I1059" s="89"/>
      <c r="J1059" s="89"/>
      <c r="K1059" s="89"/>
      <c r="L1059" s="89"/>
      <c r="M1059" s="90">
        <f t="shared" si="788"/>
        <v>0</v>
      </c>
      <c r="N1059" s="4" t="str">
        <f t="shared" si="789"/>
        <v/>
      </c>
      <c r="O1059" s="91">
        <f t="shared" si="790"/>
        <v>0</v>
      </c>
      <c r="P1059" s="91">
        <f t="shared" si="791"/>
        <v>0</v>
      </c>
      <c r="Q1059" s="79">
        <v>3</v>
      </c>
      <c r="R1059" s="79">
        <v>3</v>
      </c>
      <c r="S1059" s="79" t="s">
        <v>72</v>
      </c>
      <c r="T1059" s="5">
        <v>225</v>
      </c>
      <c r="U1059" s="9"/>
      <c r="W1059" s="86">
        <f t="shared" si="807"/>
        <v>225.2</v>
      </c>
      <c r="X1059" s="87">
        <f t="shared" si="807"/>
        <v>68</v>
      </c>
      <c r="Y1059" s="92">
        <f t="shared" si="808"/>
        <v>4</v>
      </c>
      <c r="Z1059" s="90">
        <f t="shared" si="808"/>
        <v>0</v>
      </c>
      <c r="AA1059" s="90">
        <f t="shared" si="792"/>
        <v>0</v>
      </c>
      <c r="AB1059" s="90">
        <f t="shared" si="809"/>
        <v>0</v>
      </c>
      <c r="AC1059" s="4" t="str">
        <f t="shared" si="809"/>
        <v/>
      </c>
      <c r="AD1059" s="91">
        <f t="shared" si="809"/>
        <v>0</v>
      </c>
      <c r="AE1059" s="79" t="str">
        <f t="shared" si="793"/>
        <v>계</v>
      </c>
      <c r="AF1059" s="79" t="str">
        <f t="shared" si="794"/>
        <v>3/3</v>
      </c>
      <c r="AH1059" s="20" t="str">
        <f t="shared" si="786"/>
        <v>판교동 판교원11단지현대힐스테이트</v>
      </c>
      <c r="AI1059" s="87">
        <f t="shared" si="787"/>
        <v>68</v>
      </c>
      <c r="AJ1059" s="79" t="str">
        <f t="shared" si="795"/>
        <v>A-</v>
      </c>
      <c r="AK1059" s="79" t="s">
        <v>13</v>
      </c>
      <c r="AL1059" s="79" t="s">
        <v>62</v>
      </c>
      <c r="AM1059" s="79" t="s">
        <v>63</v>
      </c>
      <c r="AN1059" s="79" t="str">
        <f t="shared" si="796"/>
        <v>C</v>
      </c>
      <c r="AO1059" s="79" t="str">
        <f t="shared" si="797"/>
        <v/>
      </c>
      <c r="AP1059" s="79" t="str">
        <f t="shared" si="798"/>
        <v/>
      </c>
      <c r="AQ1059" s="79" t="str">
        <f t="shared" si="799"/>
        <v>O</v>
      </c>
      <c r="AR1059" s="79" t="str">
        <f t="shared" si="800"/>
        <v>O</v>
      </c>
      <c r="AS1059" s="79" t="s">
        <v>2</v>
      </c>
      <c r="AT1059" s="79" t="str">
        <f t="shared" si="801"/>
        <v>X</v>
      </c>
      <c r="AU1059" s="79" t="str">
        <f t="shared" si="802"/>
        <v>O</v>
      </c>
      <c r="AV1059" s="79" t="str">
        <f t="shared" si="803"/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39853" priority="164602" operator="lessThan">
      <formula>15.1</formula>
    </cfRule>
    <cfRule type="cellIs" dxfId="39852" priority="164603" operator="lessThan">
      <formula>18.1</formula>
    </cfRule>
    <cfRule type="cellIs" dxfId="39851" priority="164604" operator="lessThan">
      <formula>21.1</formula>
    </cfRule>
    <cfRule type="cellIs" dxfId="39850" priority="164605" operator="lessThan">
      <formula>24.1</formula>
    </cfRule>
    <cfRule type="cellIs" dxfId="39849" priority="164606" operator="lessThan">
      <formula>30</formula>
    </cfRule>
    <cfRule type="cellIs" dxfId="39848" priority="164607" operator="lessThan">
      <formula>34.1</formula>
    </cfRule>
  </conditionalFormatting>
  <conditionalFormatting sqref="Z3">
    <cfRule type="colorScale" priority="16460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39847" priority="164599" operator="greaterThan">
      <formula>0.9</formula>
    </cfRule>
    <cfRule type="cellIs" dxfId="39846" priority="164600" operator="greaterThan">
      <formula>0.85</formula>
    </cfRule>
  </conditionalFormatting>
  <conditionalFormatting sqref="N2">
    <cfRule type="cellIs" dxfId="39845" priority="164597" operator="greaterThan">
      <formula>0.9</formula>
    </cfRule>
    <cfRule type="cellIs" dxfId="39844" priority="164598" operator="greaterThan">
      <formula>0.85</formula>
    </cfRule>
  </conditionalFormatting>
  <conditionalFormatting sqref="AV4">
    <cfRule type="expression" dxfId="39843" priority="19007">
      <formula>AV4="X"</formula>
    </cfRule>
    <cfRule type="expression" dxfId="39842" priority="19008">
      <formula>AV4="후보"</formula>
    </cfRule>
  </conditionalFormatting>
  <conditionalFormatting sqref="AC4">
    <cfRule type="cellIs" dxfId="39841" priority="19005" operator="greaterThan">
      <formula>0.9</formula>
    </cfRule>
    <cfRule type="cellIs" dxfId="39840" priority="19006" operator="greaterThan">
      <formula>0.85</formula>
    </cfRule>
  </conditionalFormatting>
  <conditionalFormatting sqref="N4">
    <cfRule type="cellIs" dxfId="39839" priority="19003" operator="greaterThan">
      <formula>0.9</formula>
    </cfRule>
    <cfRule type="cellIs" dxfId="39838" priority="19004" operator="greaterThan">
      <formula>0.85</formula>
    </cfRule>
  </conditionalFormatting>
  <conditionalFormatting sqref="E4">
    <cfRule type="expression" dxfId="39837" priority="18999">
      <formula>AND(IF(OR($Q4=1,$Q4=2),1,0),IF($X4&lt;=20,1,0))</formula>
    </cfRule>
    <cfRule type="expression" dxfId="39836" priority="19000">
      <formula>AND(IF($Q4=2,1,0),IF($X4&lt;30,1,0))</formula>
    </cfRule>
    <cfRule type="expression" dxfId="39835" priority="19001">
      <formula>AND(IF($Q4=3,1,0),IF($X4&lt;30,1,0))</formula>
    </cfRule>
    <cfRule type="expression" dxfId="39834" priority="19002">
      <formula>AND(IF($Q4=3,1,IF($Q4=4,1,0)),IF($F4&lt;=85,1,0))</formula>
    </cfRule>
  </conditionalFormatting>
  <conditionalFormatting sqref="X4">
    <cfRule type="expression" dxfId="39833" priority="18995">
      <formula>AND(IF(OR($Q4=1,$Q4=2),1,0),IF($X4&lt;=20,1,0))</formula>
    </cfRule>
    <cfRule type="expression" dxfId="39832" priority="18996">
      <formula>AND(IF($Q4=2,1,0),IF($X4&lt;30,1,0))</formula>
    </cfRule>
    <cfRule type="expression" dxfId="39831" priority="18997">
      <formula>AND(IF($Q4=3,1,0),IF($X4&lt;30,1,0))</formula>
    </cfRule>
    <cfRule type="expression" dxfId="39830" priority="18998">
      <formula>AND(IF($Q4=3,1,IF($Q4=4,1,0)),IF($F4&lt;=85,1,0))</formula>
    </cfRule>
  </conditionalFormatting>
  <conditionalFormatting sqref="AI4">
    <cfRule type="expression" dxfId="39829" priority="18991">
      <formula>AND(IF(OR($Q4=1,$Q4=2),1,0),IF($X4&lt;=20,1,0))</formula>
    </cfRule>
    <cfRule type="expression" dxfId="39828" priority="18992">
      <formula>AND(IF($Q4=2,1,0),IF($X4&lt;30,1,0))</formula>
    </cfRule>
    <cfRule type="expression" dxfId="39827" priority="18993">
      <formula>AND(IF($Q4=3,1,0),IF($X4&lt;30,1,0))</formula>
    </cfRule>
    <cfRule type="expression" dxfId="39826" priority="18994">
      <formula>AND(IF($Q4=3,1,IF($Q4=4,1,0)),IF($F4&lt;=85,1,0))</formula>
    </cfRule>
  </conditionalFormatting>
  <conditionalFormatting sqref="AV5">
    <cfRule type="expression" dxfId="39825" priority="18989">
      <formula>AV5="X"</formula>
    </cfRule>
    <cfRule type="expression" dxfId="39824" priority="18990">
      <formula>AV5="후보"</formula>
    </cfRule>
  </conditionalFormatting>
  <conditionalFormatting sqref="AC5">
    <cfRule type="cellIs" dxfId="39823" priority="18987" operator="greaterThan">
      <formula>0.9</formula>
    </cfRule>
    <cfRule type="cellIs" dxfId="39822" priority="18988" operator="greaterThan">
      <formula>0.85</formula>
    </cfRule>
  </conditionalFormatting>
  <conditionalFormatting sqref="N5">
    <cfRule type="cellIs" dxfId="39821" priority="18985" operator="greaterThan">
      <formula>0.9</formula>
    </cfRule>
    <cfRule type="cellIs" dxfId="39820" priority="18986" operator="greaterThan">
      <formula>0.85</formula>
    </cfRule>
  </conditionalFormatting>
  <conditionalFormatting sqref="E5">
    <cfRule type="expression" dxfId="39819" priority="18981">
      <formula>AND(IF(OR($Q5=1,$Q5=2),1,0),IF($X5&lt;=20,1,0))</formula>
    </cfRule>
    <cfRule type="expression" dxfId="39818" priority="18982">
      <formula>AND(IF($Q5=2,1,0),IF($X5&lt;30,1,0))</formula>
    </cfRule>
    <cfRule type="expression" dxfId="39817" priority="18983">
      <formula>AND(IF($Q5=3,1,0),IF($X5&lt;30,1,0))</formula>
    </cfRule>
    <cfRule type="expression" dxfId="39816" priority="18984">
      <formula>AND(IF($Q5=3,1,IF($Q5=4,1,0)),IF($F5&lt;=85,1,0))</formula>
    </cfRule>
  </conditionalFormatting>
  <conditionalFormatting sqref="X5">
    <cfRule type="expression" dxfId="39815" priority="18977">
      <formula>AND(IF(OR($Q5=1,$Q5=2),1,0),IF($X5&lt;=20,1,0))</formula>
    </cfRule>
    <cfRule type="expression" dxfId="39814" priority="18978">
      <formula>AND(IF($Q5=2,1,0),IF($X5&lt;30,1,0))</formula>
    </cfRule>
    <cfRule type="expression" dxfId="39813" priority="18979">
      <formula>AND(IF($Q5=3,1,0),IF($X5&lt;30,1,0))</formula>
    </cfRule>
    <cfRule type="expression" dxfId="39812" priority="18980">
      <formula>AND(IF($Q5=3,1,IF($Q5=4,1,0)),IF($F5&lt;=85,1,0))</formula>
    </cfRule>
  </conditionalFormatting>
  <conditionalFormatting sqref="AI5">
    <cfRule type="expression" dxfId="39811" priority="18973">
      <formula>AND(IF(OR($Q5=1,$Q5=2),1,0),IF($X5&lt;=20,1,0))</formula>
    </cfRule>
    <cfRule type="expression" dxfId="39810" priority="18974">
      <formula>AND(IF($Q5=2,1,0),IF($X5&lt;30,1,0))</formula>
    </cfRule>
    <cfRule type="expression" dxfId="39809" priority="18975">
      <formula>AND(IF($Q5=3,1,0),IF($X5&lt;30,1,0))</formula>
    </cfRule>
    <cfRule type="expression" dxfId="39808" priority="18976">
      <formula>AND(IF($Q5=3,1,IF($Q5=4,1,0)),IF($F5&lt;=85,1,0))</formula>
    </cfRule>
  </conditionalFormatting>
  <conditionalFormatting sqref="AV6">
    <cfRule type="expression" dxfId="39807" priority="18971">
      <formula>AV6="X"</formula>
    </cfRule>
    <cfRule type="expression" dxfId="39806" priority="18972">
      <formula>AV6="후보"</formula>
    </cfRule>
  </conditionalFormatting>
  <conditionalFormatting sqref="AC6">
    <cfRule type="cellIs" dxfId="39805" priority="18969" operator="greaterThan">
      <formula>0.9</formula>
    </cfRule>
    <cfRule type="cellIs" dxfId="39804" priority="18970" operator="greaterThan">
      <formula>0.85</formula>
    </cfRule>
  </conditionalFormatting>
  <conditionalFormatting sqref="N6">
    <cfRule type="cellIs" dxfId="39803" priority="18967" operator="greaterThan">
      <formula>0.9</formula>
    </cfRule>
    <cfRule type="cellIs" dxfId="39802" priority="18968" operator="greaterThan">
      <formula>0.85</formula>
    </cfRule>
  </conditionalFormatting>
  <conditionalFormatting sqref="E6">
    <cfRule type="expression" dxfId="39801" priority="18963">
      <formula>AND(IF(OR($Q6=1,$Q6=2),1,0),IF($X6&lt;=20,1,0))</formula>
    </cfRule>
    <cfRule type="expression" dxfId="39800" priority="18964">
      <formula>AND(IF($Q6=2,1,0),IF($X6&lt;30,1,0))</formula>
    </cfRule>
    <cfRule type="expression" dxfId="39799" priority="18965">
      <formula>AND(IF($Q6=3,1,0),IF($X6&lt;30,1,0))</formula>
    </cfRule>
    <cfRule type="expression" dxfId="39798" priority="18966">
      <formula>AND(IF($Q6=3,1,IF($Q6=4,1,0)),IF($F6&lt;=85,1,0))</formula>
    </cfRule>
  </conditionalFormatting>
  <conditionalFormatting sqref="X6">
    <cfRule type="expression" dxfId="39797" priority="18959">
      <formula>AND(IF(OR($Q6=1,$Q6=2),1,0),IF($X6&lt;=20,1,0))</formula>
    </cfRule>
    <cfRule type="expression" dxfId="39796" priority="18960">
      <formula>AND(IF($Q6=2,1,0),IF($X6&lt;30,1,0))</formula>
    </cfRule>
    <cfRule type="expression" dxfId="39795" priority="18961">
      <formula>AND(IF($Q6=3,1,0),IF($X6&lt;30,1,0))</formula>
    </cfRule>
    <cfRule type="expression" dxfId="39794" priority="18962">
      <formula>AND(IF($Q6=3,1,IF($Q6=4,1,0)),IF($F6&lt;=85,1,0))</formula>
    </cfRule>
  </conditionalFormatting>
  <conditionalFormatting sqref="AI6">
    <cfRule type="expression" dxfId="39793" priority="18955">
      <formula>AND(IF(OR($Q6=1,$Q6=2),1,0),IF($X6&lt;=20,1,0))</formula>
    </cfRule>
    <cfRule type="expression" dxfId="39792" priority="18956">
      <formula>AND(IF($Q6=2,1,0),IF($X6&lt;30,1,0))</formula>
    </cfRule>
    <cfRule type="expression" dxfId="39791" priority="18957">
      <formula>AND(IF($Q6=3,1,0),IF($X6&lt;30,1,0))</formula>
    </cfRule>
    <cfRule type="expression" dxfId="39790" priority="18958">
      <formula>AND(IF($Q6=3,1,IF($Q6=4,1,0)),IF($F6&lt;=85,1,0))</formula>
    </cfRule>
  </conditionalFormatting>
  <conditionalFormatting sqref="AV7">
    <cfRule type="expression" dxfId="39789" priority="18953">
      <formula>AV7="X"</formula>
    </cfRule>
    <cfRule type="expression" dxfId="39788" priority="18954">
      <formula>AV7="후보"</formula>
    </cfRule>
  </conditionalFormatting>
  <conditionalFormatting sqref="AC7">
    <cfRule type="cellIs" dxfId="39787" priority="18951" operator="greaterThan">
      <formula>0.9</formula>
    </cfRule>
    <cfRule type="cellIs" dxfId="39786" priority="18952" operator="greaterThan">
      <formula>0.85</formula>
    </cfRule>
  </conditionalFormatting>
  <conditionalFormatting sqref="N7">
    <cfRule type="cellIs" dxfId="39785" priority="18949" operator="greaterThan">
      <formula>0.9</formula>
    </cfRule>
    <cfRule type="cellIs" dxfId="39784" priority="18950" operator="greaterThan">
      <formula>0.85</formula>
    </cfRule>
  </conditionalFormatting>
  <conditionalFormatting sqref="E7">
    <cfRule type="expression" dxfId="39783" priority="18945">
      <formula>AND(IF(OR($Q7=1,$Q7=2),1,0),IF($X7&lt;=20,1,0))</formula>
    </cfRule>
    <cfRule type="expression" dxfId="39782" priority="18946">
      <formula>AND(IF($Q7=2,1,0),IF($X7&lt;30,1,0))</formula>
    </cfRule>
    <cfRule type="expression" dxfId="39781" priority="18947">
      <formula>AND(IF($Q7=3,1,0),IF($X7&lt;30,1,0))</formula>
    </cfRule>
    <cfRule type="expression" dxfId="39780" priority="18948">
      <formula>AND(IF($Q7=3,1,IF($Q7=4,1,0)),IF($F7&lt;=85,1,0))</formula>
    </cfRule>
  </conditionalFormatting>
  <conditionalFormatting sqref="X7">
    <cfRule type="expression" dxfId="39779" priority="18941">
      <formula>AND(IF(OR($Q7=1,$Q7=2),1,0),IF($X7&lt;=20,1,0))</formula>
    </cfRule>
    <cfRule type="expression" dxfId="39778" priority="18942">
      <formula>AND(IF($Q7=2,1,0),IF($X7&lt;30,1,0))</formula>
    </cfRule>
    <cfRule type="expression" dxfId="39777" priority="18943">
      <formula>AND(IF($Q7=3,1,0),IF($X7&lt;30,1,0))</formula>
    </cfRule>
    <cfRule type="expression" dxfId="39776" priority="18944">
      <formula>AND(IF($Q7=3,1,IF($Q7=4,1,0)),IF($F7&lt;=85,1,0))</formula>
    </cfRule>
  </conditionalFormatting>
  <conditionalFormatting sqref="AI7">
    <cfRule type="expression" dxfId="39775" priority="18937">
      <formula>AND(IF(OR($Q7=1,$Q7=2),1,0),IF($X7&lt;=20,1,0))</formula>
    </cfRule>
    <cfRule type="expression" dxfId="39774" priority="18938">
      <formula>AND(IF($Q7=2,1,0),IF($X7&lt;30,1,0))</formula>
    </cfRule>
    <cfRule type="expression" dxfId="39773" priority="18939">
      <formula>AND(IF($Q7=3,1,0),IF($X7&lt;30,1,0))</formula>
    </cfRule>
    <cfRule type="expression" dxfId="39772" priority="18940">
      <formula>AND(IF($Q7=3,1,IF($Q7=4,1,0)),IF($F7&lt;=85,1,0))</formula>
    </cfRule>
  </conditionalFormatting>
  <conditionalFormatting sqref="AV8">
    <cfRule type="expression" dxfId="39771" priority="18935">
      <formula>AV8="X"</formula>
    </cfRule>
    <cfRule type="expression" dxfId="39770" priority="18936">
      <formula>AV8="후보"</formula>
    </cfRule>
  </conditionalFormatting>
  <conditionalFormatting sqref="AC8">
    <cfRule type="cellIs" dxfId="39769" priority="18933" operator="greaterThan">
      <formula>0.9</formula>
    </cfRule>
    <cfRule type="cellIs" dxfId="39768" priority="18934" operator="greaterThan">
      <formula>0.85</formula>
    </cfRule>
  </conditionalFormatting>
  <conditionalFormatting sqref="N8">
    <cfRule type="cellIs" dxfId="39767" priority="18931" operator="greaterThan">
      <formula>0.9</formula>
    </cfRule>
    <cfRule type="cellIs" dxfId="39766" priority="18932" operator="greaterThan">
      <formula>0.85</formula>
    </cfRule>
  </conditionalFormatting>
  <conditionalFormatting sqref="E8">
    <cfRule type="expression" dxfId="39765" priority="18927">
      <formula>AND(IF(OR($Q8=1,$Q8=2),1,0),IF($X8&lt;=20,1,0))</formula>
    </cfRule>
    <cfRule type="expression" dxfId="39764" priority="18928">
      <formula>AND(IF($Q8=2,1,0),IF($X8&lt;30,1,0))</formula>
    </cfRule>
    <cfRule type="expression" dxfId="39763" priority="18929">
      <formula>AND(IF($Q8=3,1,0),IF($X8&lt;30,1,0))</formula>
    </cfRule>
    <cfRule type="expression" dxfId="39762" priority="18930">
      <formula>AND(IF($Q8=3,1,IF($Q8=4,1,0)),IF($F8&lt;=85,1,0))</formula>
    </cfRule>
  </conditionalFormatting>
  <conditionalFormatting sqref="X8">
    <cfRule type="expression" dxfId="39761" priority="18923">
      <formula>AND(IF(OR($Q8=1,$Q8=2),1,0),IF($X8&lt;=20,1,0))</formula>
    </cfRule>
    <cfRule type="expression" dxfId="39760" priority="18924">
      <formula>AND(IF($Q8=2,1,0),IF($X8&lt;30,1,0))</formula>
    </cfRule>
    <cfRule type="expression" dxfId="39759" priority="18925">
      <formula>AND(IF($Q8=3,1,0),IF($X8&lt;30,1,0))</formula>
    </cfRule>
    <cfRule type="expression" dxfId="39758" priority="18926">
      <formula>AND(IF($Q8=3,1,IF($Q8=4,1,0)),IF($F8&lt;=85,1,0))</formula>
    </cfRule>
  </conditionalFormatting>
  <conditionalFormatting sqref="AI8">
    <cfRule type="expression" dxfId="39757" priority="18919">
      <formula>AND(IF(OR($Q8=1,$Q8=2),1,0),IF($X8&lt;=20,1,0))</formula>
    </cfRule>
    <cfRule type="expression" dxfId="39756" priority="18920">
      <formula>AND(IF($Q8=2,1,0),IF($X8&lt;30,1,0))</formula>
    </cfRule>
    <cfRule type="expression" dxfId="39755" priority="18921">
      <formula>AND(IF($Q8=3,1,0),IF($X8&lt;30,1,0))</formula>
    </cfRule>
    <cfRule type="expression" dxfId="39754" priority="18922">
      <formula>AND(IF($Q8=3,1,IF($Q8=4,1,0)),IF($F8&lt;=85,1,0))</formula>
    </cfRule>
  </conditionalFormatting>
  <conditionalFormatting sqref="AV9">
    <cfRule type="expression" dxfId="39753" priority="18917">
      <formula>AV9="X"</formula>
    </cfRule>
    <cfRule type="expression" dxfId="39752" priority="18918">
      <formula>AV9="후보"</formula>
    </cfRule>
  </conditionalFormatting>
  <conditionalFormatting sqref="AC9">
    <cfRule type="cellIs" dxfId="39751" priority="18915" operator="greaterThan">
      <formula>0.9</formula>
    </cfRule>
    <cfRule type="cellIs" dxfId="39750" priority="18916" operator="greaterThan">
      <formula>0.85</formula>
    </cfRule>
  </conditionalFormatting>
  <conditionalFormatting sqref="N9">
    <cfRule type="cellIs" dxfId="39749" priority="18913" operator="greaterThan">
      <formula>0.9</formula>
    </cfRule>
    <cfRule type="cellIs" dxfId="39748" priority="18914" operator="greaterThan">
      <formula>0.85</formula>
    </cfRule>
  </conditionalFormatting>
  <conditionalFormatting sqref="E9">
    <cfRule type="expression" dxfId="39747" priority="18909">
      <formula>AND(IF(OR($Q9=1,$Q9=2),1,0),IF($X9&lt;=20,1,0))</formula>
    </cfRule>
    <cfRule type="expression" dxfId="39746" priority="18910">
      <formula>AND(IF($Q9=2,1,0),IF($X9&lt;30,1,0))</formula>
    </cfRule>
    <cfRule type="expression" dxfId="39745" priority="18911">
      <formula>AND(IF($Q9=3,1,0),IF($X9&lt;30,1,0))</formula>
    </cfRule>
    <cfRule type="expression" dxfId="39744" priority="18912">
      <formula>AND(IF($Q9=3,1,IF($Q9=4,1,0)),IF($F9&lt;=85,1,0))</formula>
    </cfRule>
  </conditionalFormatting>
  <conditionalFormatting sqref="X9">
    <cfRule type="expression" dxfId="39743" priority="18905">
      <formula>AND(IF(OR($Q9=1,$Q9=2),1,0),IF($X9&lt;=20,1,0))</formula>
    </cfRule>
    <cfRule type="expression" dxfId="39742" priority="18906">
      <formula>AND(IF($Q9=2,1,0),IF($X9&lt;30,1,0))</formula>
    </cfRule>
    <cfRule type="expression" dxfId="39741" priority="18907">
      <formula>AND(IF($Q9=3,1,0),IF($X9&lt;30,1,0))</formula>
    </cfRule>
    <cfRule type="expression" dxfId="39740" priority="18908">
      <formula>AND(IF($Q9=3,1,IF($Q9=4,1,0)),IF($F9&lt;=85,1,0))</formula>
    </cfRule>
  </conditionalFormatting>
  <conditionalFormatting sqref="AI9">
    <cfRule type="expression" dxfId="39739" priority="18901">
      <formula>AND(IF(OR($Q9=1,$Q9=2),1,0),IF($X9&lt;=20,1,0))</formula>
    </cfRule>
    <cfRule type="expression" dxfId="39738" priority="18902">
      <formula>AND(IF($Q9=2,1,0),IF($X9&lt;30,1,0))</formula>
    </cfRule>
    <cfRule type="expression" dxfId="39737" priority="18903">
      <formula>AND(IF($Q9=3,1,0),IF($X9&lt;30,1,0))</formula>
    </cfRule>
    <cfRule type="expression" dxfId="39736" priority="18904">
      <formula>AND(IF($Q9=3,1,IF($Q9=4,1,0)),IF($F9&lt;=85,1,0))</formula>
    </cfRule>
  </conditionalFormatting>
  <conditionalFormatting sqref="AV10">
    <cfRule type="expression" dxfId="39735" priority="18899">
      <formula>AV10="X"</formula>
    </cfRule>
    <cfRule type="expression" dxfId="39734" priority="18900">
      <formula>AV10="후보"</formula>
    </cfRule>
  </conditionalFormatting>
  <conditionalFormatting sqref="AC10">
    <cfRule type="cellIs" dxfId="39733" priority="18897" operator="greaterThan">
      <formula>0.9</formula>
    </cfRule>
    <cfRule type="cellIs" dxfId="39732" priority="18898" operator="greaterThan">
      <formula>0.85</formula>
    </cfRule>
  </conditionalFormatting>
  <conditionalFormatting sqref="N10">
    <cfRule type="cellIs" dxfId="39731" priority="18895" operator="greaterThan">
      <formula>0.9</formula>
    </cfRule>
    <cfRule type="cellIs" dxfId="39730" priority="18896" operator="greaterThan">
      <formula>0.85</formula>
    </cfRule>
  </conditionalFormatting>
  <conditionalFormatting sqref="E10">
    <cfRule type="expression" dxfId="39729" priority="18891">
      <formula>AND(IF(OR($Q10=1,$Q10=2),1,0),IF($X10&lt;=20,1,0))</formula>
    </cfRule>
    <cfRule type="expression" dxfId="39728" priority="18892">
      <formula>AND(IF($Q10=2,1,0),IF($X10&lt;30,1,0))</formula>
    </cfRule>
    <cfRule type="expression" dxfId="39727" priority="18893">
      <formula>AND(IF($Q10=3,1,0),IF($X10&lt;30,1,0))</formula>
    </cfRule>
    <cfRule type="expression" dxfId="39726" priority="18894">
      <formula>AND(IF($Q10=3,1,IF($Q10=4,1,0)),IF($F10&lt;=85,1,0))</formula>
    </cfRule>
  </conditionalFormatting>
  <conditionalFormatting sqref="X10">
    <cfRule type="expression" dxfId="39725" priority="18887">
      <formula>AND(IF(OR($Q10=1,$Q10=2),1,0),IF($X10&lt;=20,1,0))</formula>
    </cfRule>
    <cfRule type="expression" dxfId="39724" priority="18888">
      <formula>AND(IF($Q10=2,1,0),IF($X10&lt;30,1,0))</formula>
    </cfRule>
    <cfRule type="expression" dxfId="39723" priority="18889">
      <formula>AND(IF($Q10=3,1,0),IF($X10&lt;30,1,0))</formula>
    </cfRule>
    <cfRule type="expression" dxfId="39722" priority="18890">
      <formula>AND(IF($Q10=3,1,IF($Q10=4,1,0)),IF($F10&lt;=85,1,0))</formula>
    </cfRule>
  </conditionalFormatting>
  <conditionalFormatting sqref="AI10">
    <cfRule type="expression" dxfId="39721" priority="18883">
      <formula>AND(IF(OR($Q10=1,$Q10=2),1,0),IF($X10&lt;=20,1,0))</formula>
    </cfRule>
    <cfRule type="expression" dxfId="39720" priority="18884">
      <formula>AND(IF($Q10=2,1,0),IF($X10&lt;30,1,0))</formula>
    </cfRule>
    <cfRule type="expression" dxfId="39719" priority="18885">
      <formula>AND(IF($Q10=3,1,0),IF($X10&lt;30,1,0))</formula>
    </cfRule>
    <cfRule type="expression" dxfId="39718" priority="18886">
      <formula>AND(IF($Q10=3,1,IF($Q10=4,1,0)),IF($F10&lt;=85,1,0))</formula>
    </cfRule>
  </conditionalFormatting>
  <conditionalFormatting sqref="AV11">
    <cfRule type="expression" dxfId="39717" priority="18881">
      <formula>AV11="X"</formula>
    </cfRule>
    <cfRule type="expression" dxfId="39716" priority="18882">
      <formula>AV11="후보"</formula>
    </cfRule>
  </conditionalFormatting>
  <conditionalFormatting sqref="AC11">
    <cfRule type="cellIs" dxfId="39715" priority="18879" operator="greaterThan">
      <formula>0.9</formula>
    </cfRule>
    <cfRule type="cellIs" dxfId="39714" priority="18880" operator="greaterThan">
      <formula>0.85</formula>
    </cfRule>
  </conditionalFormatting>
  <conditionalFormatting sqref="N11">
    <cfRule type="cellIs" dxfId="39713" priority="18877" operator="greaterThan">
      <formula>0.9</formula>
    </cfRule>
    <cfRule type="cellIs" dxfId="39712" priority="18878" operator="greaterThan">
      <formula>0.85</formula>
    </cfRule>
  </conditionalFormatting>
  <conditionalFormatting sqref="E11">
    <cfRule type="expression" dxfId="39711" priority="18873">
      <formula>AND(IF(OR($Q11=1,$Q11=2),1,0),IF($X11&lt;=20,1,0))</formula>
    </cfRule>
    <cfRule type="expression" dxfId="39710" priority="18874">
      <formula>AND(IF($Q11=2,1,0),IF($X11&lt;30,1,0))</formula>
    </cfRule>
    <cfRule type="expression" dxfId="39709" priority="18875">
      <formula>AND(IF($Q11=3,1,0),IF($X11&lt;30,1,0))</formula>
    </cfRule>
    <cfRule type="expression" dxfId="39708" priority="18876">
      <formula>AND(IF($Q11=3,1,IF($Q11=4,1,0)),IF($F11&lt;=85,1,0))</formula>
    </cfRule>
  </conditionalFormatting>
  <conditionalFormatting sqref="X11">
    <cfRule type="expression" dxfId="39707" priority="18869">
      <formula>AND(IF(OR($Q11=1,$Q11=2),1,0),IF($X11&lt;=20,1,0))</formula>
    </cfRule>
    <cfRule type="expression" dxfId="39706" priority="18870">
      <formula>AND(IF($Q11=2,1,0),IF($X11&lt;30,1,0))</formula>
    </cfRule>
    <cfRule type="expression" dxfId="39705" priority="18871">
      <formula>AND(IF($Q11=3,1,0),IF($X11&lt;30,1,0))</formula>
    </cfRule>
    <cfRule type="expression" dxfId="39704" priority="18872">
      <formula>AND(IF($Q11=3,1,IF($Q11=4,1,0)),IF($F11&lt;=85,1,0))</formula>
    </cfRule>
  </conditionalFormatting>
  <conditionalFormatting sqref="AI11">
    <cfRule type="expression" dxfId="39703" priority="18865">
      <formula>AND(IF(OR($Q11=1,$Q11=2),1,0),IF($X11&lt;=20,1,0))</formula>
    </cfRule>
    <cfRule type="expression" dxfId="39702" priority="18866">
      <formula>AND(IF($Q11=2,1,0),IF($X11&lt;30,1,0))</formula>
    </cfRule>
    <cfRule type="expression" dxfId="39701" priority="18867">
      <formula>AND(IF($Q11=3,1,0),IF($X11&lt;30,1,0))</formula>
    </cfRule>
    <cfRule type="expression" dxfId="39700" priority="18868">
      <formula>AND(IF($Q11=3,1,IF($Q11=4,1,0)),IF($F11&lt;=85,1,0))</formula>
    </cfRule>
  </conditionalFormatting>
  <conditionalFormatting sqref="AV12">
    <cfRule type="expression" dxfId="39699" priority="18863">
      <formula>AV12="X"</formula>
    </cfRule>
    <cfRule type="expression" dxfId="39698" priority="18864">
      <formula>AV12="후보"</formula>
    </cfRule>
  </conditionalFormatting>
  <conditionalFormatting sqref="AC12">
    <cfRule type="cellIs" dxfId="39697" priority="18861" operator="greaterThan">
      <formula>0.9</formula>
    </cfRule>
    <cfRule type="cellIs" dxfId="39696" priority="18862" operator="greaterThan">
      <formula>0.85</formula>
    </cfRule>
  </conditionalFormatting>
  <conditionalFormatting sqref="N12">
    <cfRule type="cellIs" dxfId="39695" priority="18859" operator="greaterThan">
      <formula>0.9</formula>
    </cfRule>
    <cfRule type="cellIs" dxfId="39694" priority="18860" operator="greaterThan">
      <formula>0.85</formula>
    </cfRule>
  </conditionalFormatting>
  <conditionalFormatting sqref="E12">
    <cfRule type="expression" dxfId="39693" priority="18855">
      <formula>AND(IF(OR($Q12=1,$Q12=2),1,0),IF($X12&lt;=20,1,0))</formula>
    </cfRule>
    <cfRule type="expression" dxfId="39692" priority="18856">
      <formula>AND(IF($Q12=2,1,0),IF($X12&lt;30,1,0))</formula>
    </cfRule>
    <cfRule type="expression" dxfId="39691" priority="18857">
      <formula>AND(IF($Q12=3,1,0),IF($X12&lt;30,1,0))</formula>
    </cfRule>
    <cfRule type="expression" dxfId="39690" priority="18858">
      <formula>AND(IF($Q12=3,1,IF($Q12=4,1,0)),IF($F12&lt;=85,1,0))</formula>
    </cfRule>
  </conditionalFormatting>
  <conditionalFormatting sqref="X12">
    <cfRule type="expression" dxfId="39689" priority="18851">
      <formula>AND(IF(OR($Q12=1,$Q12=2),1,0),IF($X12&lt;=20,1,0))</formula>
    </cfRule>
    <cfRule type="expression" dxfId="39688" priority="18852">
      <formula>AND(IF($Q12=2,1,0),IF($X12&lt;30,1,0))</formula>
    </cfRule>
    <cfRule type="expression" dxfId="39687" priority="18853">
      <formula>AND(IF($Q12=3,1,0),IF($X12&lt;30,1,0))</formula>
    </cfRule>
    <cfRule type="expression" dxfId="39686" priority="18854">
      <formula>AND(IF($Q12=3,1,IF($Q12=4,1,0)),IF($F12&lt;=85,1,0))</formula>
    </cfRule>
  </conditionalFormatting>
  <conditionalFormatting sqref="AI12">
    <cfRule type="expression" dxfId="39685" priority="18847">
      <formula>AND(IF(OR($Q12=1,$Q12=2),1,0),IF($X12&lt;=20,1,0))</formula>
    </cfRule>
    <cfRule type="expression" dxfId="39684" priority="18848">
      <formula>AND(IF($Q12=2,1,0),IF($X12&lt;30,1,0))</formula>
    </cfRule>
    <cfRule type="expression" dxfId="39683" priority="18849">
      <formula>AND(IF($Q12=3,1,0),IF($X12&lt;30,1,0))</formula>
    </cfRule>
    <cfRule type="expression" dxfId="39682" priority="18850">
      <formula>AND(IF($Q12=3,1,IF($Q12=4,1,0)),IF($F12&lt;=85,1,0))</formula>
    </cfRule>
  </conditionalFormatting>
  <conditionalFormatting sqref="AV13">
    <cfRule type="expression" dxfId="39681" priority="18845">
      <formula>AV13="X"</formula>
    </cfRule>
    <cfRule type="expression" dxfId="39680" priority="18846">
      <formula>AV13="후보"</formula>
    </cfRule>
  </conditionalFormatting>
  <conditionalFormatting sqref="AC13">
    <cfRule type="cellIs" dxfId="39679" priority="18843" operator="greaterThan">
      <formula>0.9</formula>
    </cfRule>
    <cfRule type="cellIs" dxfId="39678" priority="18844" operator="greaterThan">
      <formula>0.85</formula>
    </cfRule>
  </conditionalFormatting>
  <conditionalFormatting sqref="N13">
    <cfRule type="cellIs" dxfId="39677" priority="18841" operator="greaterThan">
      <formula>0.9</formula>
    </cfRule>
    <cfRule type="cellIs" dxfId="39676" priority="18842" operator="greaterThan">
      <formula>0.85</formula>
    </cfRule>
  </conditionalFormatting>
  <conditionalFormatting sqref="E13">
    <cfRule type="expression" dxfId="39675" priority="18837">
      <formula>AND(IF(OR($Q13=1,$Q13=2),1,0),IF($X13&lt;=20,1,0))</formula>
    </cfRule>
    <cfRule type="expression" dxfId="39674" priority="18838">
      <formula>AND(IF($Q13=2,1,0),IF($X13&lt;30,1,0))</formula>
    </cfRule>
    <cfRule type="expression" dxfId="39673" priority="18839">
      <formula>AND(IF($Q13=3,1,0),IF($X13&lt;30,1,0))</formula>
    </cfRule>
    <cfRule type="expression" dxfId="39672" priority="18840">
      <formula>AND(IF($Q13=3,1,IF($Q13=4,1,0)),IF($F13&lt;=85,1,0))</formula>
    </cfRule>
  </conditionalFormatting>
  <conditionalFormatting sqref="X13">
    <cfRule type="expression" dxfId="39671" priority="18833">
      <formula>AND(IF(OR($Q13=1,$Q13=2),1,0),IF($X13&lt;=20,1,0))</formula>
    </cfRule>
    <cfRule type="expression" dxfId="39670" priority="18834">
      <formula>AND(IF($Q13=2,1,0),IF($X13&lt;30,1,0))</formula>
    </cfRule>
    <cfRule type="expression" dxfId="39669" priority="18835">
      <formula>AND(IF($Q13=3,1,0),IF($X13&lt;30,1,0))</formula>
    </cfRule>
    <cfRule type="expression" dxfId="39668" priority="18836">
      <formula>AND(IF($Q13=3,1,IF($Q13=4,1,0)),IF($F13&lt;=85,1,0))</formula>
    </cfRule>
  </conditionalFormatting>
  <conditionalFormatting sqref="AI13">
    <cfRule type="expression" dxfId="39667" priority="18829">
      <formula>AND(IF(OR($Q13=1,$Q13=2),1,0),IF($X13&lt;=20,1,0))</formula>
    </cfRule>
    <cfRule type="expression" dxfId="39666" priority="18830">
      <formula>AND(IF($Q13=2,1,0),IF($X13&lt;30,1,0))</formula>
    </cfRule>
    <cfRule type="expression" dxfId="39665" priority="18831">
      <formula>AND(IF($Q13=3,1,0),IF($X13&lt;30,1,0))</formula>
    </cfRule>
    <cfRule type="expression" dxfId="39664" priority="18832">
      <formula>AND(IF($Q13=3,1,IF($Q13=4,1,0)),IF($F13&lt;=85,1,0))</formula>
    </cfRule>
  </conditionalFormatting>
  <conditionalFormatting sqref="AV14">
    <cfRule type="expression" dxfId="39663" priority="18827">
      <formula>AV14="X"</formula>
    </cfRule>
    <cfRule type="expression" dxfId="39662" priority="18828">
      <formula>AV14="후보"</formula>
    </cfRule>
  </conditionalFormatting>
  <conditionalFormatting sqref="AC14">
    <cfRule type="cellIs" dxfId="39661" priority="18825" operator="greaterThan">
      <formula>0.9</formula>
    </cfRule>
    <cfRule type="cellIs" dxfId="39660" priority="18826" operator="greaterThan">
      <formula>0.85</formula>
    </cfRule>
  </conditionalFormatting>
  <conditionalFormatting sqref="N14">
    <cfRule type="cellIs" dxfId="39659" priority="18823" operator="greaterThan">
      <formula>0.9</formula>
    </cfRule>
    <cfRule type="cellIs" dxfId="39658" priority="18824" operator="greaterThan">
      <formula>0.85</formula>
    </cfRule>
  </conditionalFormatting>
  <conditionalFormatting sqref="E14">
    <cfRule type="expression" dxfId="39657" priority="18819">
      <formula>AND(IF(OR($Q14=1,$Q14=2),1,0),IF($X14&lt;=20,1,0))</formula>
    </cfRule>
    <cfRule type="expression" dxfId="39656" priority="18820">
      <formula>AND(IF($Q14=2,1,0),IF($X14&lt;30,1,0))</formula>
    </cfRule>
    <cfRule type="expression" dxfId="39655" priority="18821">
      <formula>AND(IF($Q14=3,1,0),IF($X14&lt;30,1,0))</formula>
    </cfRule>
    <cfRule type="expression" dxfId="39654" priority="18822">
      <formula>AND(IF($Q14=3,1,IF($Q14=4,1,0)),IF($F14&lt;=85,1,0))</formula>
    </cfRule>
  </conditionalFormatting>
  <conditionalFormatting sqref="X14">
    <cfRule type="expression" dxfId="39653" priority="18815">
      <formula>AND(IF(OR($Q14=1,$Q14=2),1,0),IF($X14&lt;=20,1,0))</formula>
    </cfRule>
    <cfRule type="expression" dxfId="39652" priority="18816">
      <formula>AND(IF($Q14=2,1,0),IF($X14&lt;30,1,0))</formula>
    </cfRule>
    <cfRule type="expression" dxfId="39651" priority="18817">
      <formula>AND(IF($Q14=3,1,0),IF($X14&lt;30,1,0))</formula>
    </cfRule>
    <cfRule type="expression" dxfId="39650" priority="18818">
      <formula>AND(IF($Q14=3,1,IF($Q14=4,1,0)),IF($F14&lt;=85,1,0))</formula>
    </cfRule>
  </conditionalFormatting>
  <conditionalFormatting sqref="AI14">
    <cfRule type="expression" dxfId="39649" priority="18811">
      <formula>AND(IF(OR($Q14=1,$Q14=2),1,0),IF($X14&lt;=20,1,0))</formula>
    </cfRule>
    <cfRule type="expression" dxfId="39648" priority="18812">
      <formula>AND(IF($Q14=2,1,0),IF($X14&lt;30,1,0))</formula>
    </cfRule>
    <cfRule type="expression" dxfId="39647" priority="18813">
      <formula>AND(IF($Q14=3,1,0),IF($X14&lt;30,1,0))</formula>
    </cfRule>
    <cfRule type="expression" dxfId="39646" priority="18814">
      <formula>AND(IF($Q14=3,1,IF($Q14=4,1,0)),IF($F14&lt;=85,1,0))</formula>
    </cfRule>
  </conditionalFormatting>
  <conditionalFormatting sqref="AV15">
    <cfRule type="expression" dxfId="39645" priority="18809">
      <formula>AV15="X"</formula>
    </cfRule>
    <cfRule type="expression" dxfId="39644" priority="18810">
      <formula>AV15="후보"</formula>
    </cfRule>
  </conditionalFormatting>
  <conditionalFormatting sqref="AC15">
    <cfRule type="cellIs" dxfId="39643" priority="18807" operator="greaterThan">
      <formula>0.9</formula>
    </cfRule>
    <cfRule type="cellIs" dxfId="39642" priority="18808" operator="greaterThan">
      <formula>0.85</formula>
    </cfRule>
  </conditionalFormatting>
  <conditionalFormatting sqref="N15">
    <cfRule type="cellIs" dxfId="39641" priority="18805" operator="greaterThan">
      <formula>0.9</formula>
    </cfRule>
    <cfRule type="cellIs" dxfId="39640" priority="18806" operator="greaterThan">
      <formula>0.85</formula>
    </cfRule>
  </conditionalFormatting>
  <conditionalFormatting sqref="E15">
    <cfRule type="expression" dxfId="39639" priority="18801">
      <formula>AND(IF(OR($Q15=1,$Q15=2),1,0),IF($X15&lt;=20,1,0))</formula>
    </cfRule>
    <cfRule type="expression" dxfId="39638" priority="18802">
      <formula>AND(IF($Q15=2,1,0),IF($X15&lt;30,1,0))</formula>
    </cfRule>
    <cfRule type="expression" dxfId="39637" priority="18803">
      <formula>AND(IF($Q15=3,1,0),IF($X15&lt;30,1,0))</formula>
    </cfRule>
    <cfRule type="expression" dxfId="39636" priority="18804">
      <formula>AND(IF($Q15=3,1,IF($Q15=4,1,0)),IF($F15&lt;=85,1,0))</formula>
    </cfRule>
  </conditionalFormatting>
  <conditionalFormatting sqref="X15">
    <cfRule type="expression" dxfId="39635" priority="18797">
      <formula>AND(IF(OR($Q15=1,$Q15=2),1,0),IF($X15&lt;=20,1,0))</formula>
    </cfRule>
    <cfRule type="expression" dxfId="39634" priority="18798">
      <formula>AND(IF($Q15=2,1,0),IF($X15&lt;30,1,0))</formula>
    </cfRule>
    <cfRule type="expression" dxfId="39633" priority="18799">
      <formula>AND(IF($Q15=3,1,0),IF($X15&lt;30,1,0))</formula>
    </cfRule>
    <cfRule type="expression" dxfId="39632" priority="18800">
      <formula>AND(IF($Q15=3,1,IF($Q15=4,1,0)),IF($F15&lt;=85,1,0))</formula>
    </cfRule>
  </conditionalFormatting>
  <conditionalFormatting sqref="AI15">
    <cfRule type="expression" dxfId="39631" priority="18793">
      <formula>AND(IF(OR($Q15=1,$Q15=2),1,0),IF($X15&lt;=20,1,0))</formula>
    </cfRule>
    <cfRule type="expression" dxfId="39630" priority="18794">
      <formula>AND(IF($Q15=2,1,0),IF($X15&lt;30,1,0))</formula>
    </cfRule>
    <cfRule type="expression" dxfId="39629" priority="18795">
      <formula>AND(IF($Q15=3,1,0),IF($X15&lt;30,1,0))</formula>
    </cfRule>
    <cfRule type="expression" dxfId="39628" priority="18796">
      <formula>AND(IF($Q15=3,1,IF($Q15=4,1,0)),IF($F15&lt;=85,1,0))</formula>
    </cfRule>
  </conditionalFormatting>
  <conditionalFormatting sqref="AV16">
    <cfRule type="expression" dxfId="39627" priority="18791">
      <formula>AV16="X"</formula>
    </cfRule>
    <cfRule type="expression" dxfId="39626" priority="18792">
      <formula>AV16="후보"</formula>
    </cfRule>
  </conditionalFormatting>
  <conditionalFormatting sqref="AC16">
    <cfRule type="cellIs" dxfId="39625" priority="18789" operator="greaterThan">
      <formula>0.9</formula>
    </cfRule>
    <cfRule type="cellIs" dxfId="39624" priority="18790" operator="greaterThan">
      <formula>0.85</formula>
    </cfRule>
  </conditionalFormatting>
  <conditionalFormatting sqref="N16">
    <cfRule type="cellIs" dxfId="39623" priority="18787" operator="greaterThan">
      <formula>0.9</formula>
    </cfRule>
    <cfRule type="cellIs" dxfId="39622" priority="18788" operator="greaterThan">
      <formula>0.85</formula>
    </cfRule>
  </conditionalFormatting>
  <conditionalFormatting sqref="E16">
    <cfRule type="expression" dxfId="39621" priority="18783">
      <formula>AND(IF(OR($Q16=1,$Q16=2),1,0),IF($X16&lt;=20,1,0))</formula>
    </cfRule>
    <cfRule type="expression" dxfId="39620" priority="18784">
      <formula>AND(IF($Q16=2,1,0),IF($X16&lt;30,1,0))</formula>
    </cfRule>
    <cfRule type="expression" dxfId="39619" priority="18785">
      <formula>AND(IF($Q16=3,1,0),IF($X16&lt;30,1,0))</formula>
    </cfRule>
    <cfRule type="expression" dxfId="39618" priority="18786">
      <formula>AND(IF($Q16=3,1,IF($Q16=4,1,0)),IF($F16&lt;=85,1,0))</formula>
    </cfRule>
  </conditionalFormatting>
  <conditionalFormatting sqref="X16">
    <cfRule type="expression" dxfId="39617" priority="18779">
      <formula>AND(IF(OR($Q16=1,$Q16=2),1,0),IF($X16&lt;=20,1,0))</formula>
    </cfRule>
    <cfRule type="expression" dxfId="39616" priority="18780">
      <formula>AND(IF($Q16=2,1,0),IF($X16&lt;30,1,0))</formula>
    </cfRule>
    <cfRule type="expression" dxfId="39615" priority="18781">
      <formula>AND(IF($Q16=3,1,0),IF($X16&lt;30,1,0))</formula>
    </cfRule>
    <cfRule type="expression" dxfId="39614" priority="18782">
      <formula>AND(IF($Q16=3,1,IF($Q16=4,1,0)),IF($F16&lt;=85,1,0))</formula>
    </cfRule>
  </conditionalFormatting>
  <conditionalFormatting sqref="AI16">
    <cfRule type="expression" dxfId="39613" priority="18775">
      <formula>AND(IF(OR($Q16=1,$Q16=2),1,0),IF($X16&lt;=20,1,0))</formula>
    </cfRule>
    <cfRule type="expression" dxfId="39612" priority="18776">
      <formula>AND(IF($Q16=2,1,0),IF($X16&lt;30,1,0))</formula>
    </cfRule>
    <cfRule type="expression" dxfId="39611" priority="18777">
      <formula>AND(IF($Q16=3,1,0),IF($X16&lt;30,1,0))</formula>
    </cfRule>
    <cfRule type="expression" dxfId="39610" priority="18778">
      <formula>AND(IF($Q16=3,1,IF($Q16=4,1,0)),IF($F16&lt;=85,1,0))</formula>
    </cfRule>
  </conditionalFormatting>
  <conditionalFormatting sqref="AV17">
    <cfRule type="expression" dxfId="39609" priority="18773">
      <formula>AV17="X"</formula>
    </cfRule>
    <cfRule type="expression" dxfId="39608" priority="18774">
      <formula>AV17="후보"</formula>
    </cfRule>
  </conditionalFormatting>
  <conditionalFormatting sqref="AC17">
    <cfRule type="cellIs" dxfId="39607" priority="18771" operator="greaterThan">
      <formula>0.9</formula>
    </cfRule>
    <cfRule type="cellIs" dxfId="39606" priority="18772" operator="greaterThan">
      <formula>0.85</formula>
    </cfRule>
  </conditionalFormatting>
  <conditionalFormatting sqref="N17">
    <cfRule type="cellIs" dxfId="39605" priority="18769" operator="greaterThan">
      <formula>0.9</formula>
    </cfRule>
    <cfRule type="cellIs" dxfId="39604" priority="18770" operator="greaterThan">
      <formula>0.85</formula>
    </cfRule>
  </conditionalFormatting>
  <conditionalFormatting sqref="E17">
    <cfRule type="expression" dxfId="39603" priority="18765">
      <formula>AND(IF(OR($Q17=1,$Q17=2),1,0),IF($X17&lt;=20,1,0))</formula>
    </cfRule>
    <cfRule type="expression" dxfId="39602" priority="18766">
      <formula>AND(IF($Q17=2,1,0),IF($X17&lt;30,1,0))</formula>
    </cfRule>
    <cfRule type="expression" dxfId="39601" priority="18767">
      <formula>AND(IF($Q17=3,1,0),IF($X17&lt;30,1,0))</formula>
    </cfRule>
    <cfRule type="expression" dxfId="39600" priority="18768">
      <formula>AND(IF($Q17=3,1,IF($Q17=4,1,0)),IF($F17&lt;=85,1,0))</formula>
    </cfRule>
  </conditionalFormatting>
  <conditionalFormatting sqref="X17">
    <cfRule type="expression" dxfId="39599" priority="18761">
      <formula>AND(IF(OR($Q17=1,$Q17=2),1,0),IF($X17&lt;=20,1,0))</formula>
    </cfRule>
    <cfRule type="expression" dxfId="39598" priority="18762">
      <formula>AND(IF($Q17=2,1,0),IF($X17&lt;30,1,0))</formula>
    </cfRule>
    <cfRule type="expression" dxfId="39597" priority="18763">
      <formula>AND(IF($Q17=3,1,0),IF($X17&lt;30,1,0))</formula>
    </cfRule>
    <cfRule type="expression" dxfId="39596" priority="18764">
      <formula>AND(IF($Q17=3,1,IF($Q17=4,1,0)),IF($F17&lt;=85,1,0))</formula>
    </cfRule>
  </conditionalFormatting>
  <conditionalFormatting sqref="AI17">
    <cfRule type="expression" dxfId="39595" priority="18757">
      <formula>AND(IF(OR($Q17=1,$Q17=2),1,0),IF($X17&lt;=20,1,0))</formula>
    </cfRule>
    <cfRule type="expression" dxfId="39594" priority="18758">
      <formula>AND(IF($Q17=2,1,0),IF($X17&lt;30,1,0))</formula>
    </cfRule>
    <cfRule type="expression" dxfId="39593" priority="18759">
      <formula>AND(IF($Q17=3,1,0),IF($X17&lt;30,1,0))</formula>
    </cfRule>
    <cfRule type="expression" dxfId="39592" priority="18760">
      <formula>AND(IF($Q17=3,1,IF($Q17=4,1,0)),IF($F17&lt;=85,1,0))</formula>
    </cfRule>
  </conditionalFormatting>
  <conditionalFormatting sqref="AV18">
    <cfRule type="expression" dxfId="39591" priority="18755">
      <formula>AV18="X"</formula>
    </cfRule>
    <cfRule type="expression" dxfId="39590" priority="18756">
      <formula>AV18="후보"</formula>
    </cfRule>
  </conditionalFormatting>
  <conditionalFormatting sqref="AC18">
    <cfRule type="cellIs" dxfId="39589" priority="18753" operator="greaterThan">
      <formula>0.9</formula>
    </cfRule>
    <cfRule type="cellIs" dxfId="39588" priority="18754" operator="greaterThan">
      <formula>0.85</formula>
    </cfRule>
  </conditionalFormatting>
  <conditionalFormatting sqref="N18">
    <cfRule type="cellIs" dxfId="39587" priority="18751" operator="greaterThan">
      <formula>0.9</formula>
    </cfRule>
    <cfRule type="cellIs" dxfId="39586" priority="18752" operator="greaterThan">
      <formula>0.85</formula>
    </cfRule>
  </conditionalFormatting>
  <conditionalFormatting sqref="E18">
    <cfRule type="expression" dxfId="39585" priority="18747">
      <formula>AND(IF(OR($Q18=1,$Q18=2),1,0),IF($X18&lt;=20,1,0))</formula>
    </cfRule>
    <cfRule type="expression" dxfId="39584" priority="18748">
      <formula>AND(IF($Q18=2,1,0),IF($X18&lt;30,1,0))</formula>
    </cfRule>
    <cfRule type="expression" dxfId="39583" priority="18749">
      <formula>AND(IF($Q18=3,1,0),IF($X18&lt;30,1,0))</formula>
    </cfRule>
    <cfRule type="expression" dxfId="39582" priority="18750">
      <formula>AND(IF($Q18=3,1,IF($Q18=4,1,0)),IF($F18&lt;=85,1,0))</formula>
    </cfRule>
  </conditionalFormatting>
  <conditionalFormatting sqref="X18">
    <cfRule type="expression" dxfId="39581" priority="18743">
      <formula>AND(IF(OR($Q18=1,$Q18=2),1,0),IF($X18&lt;=20,1,0))</formula>
    </cfRule>
    <cfRule type="expression" dxfId="39580" priority="18744">
      <formula>AND(IF($Q18=2,1,0),IF($X18&lt;30,1,0))</formula>
    </cfRule>
    <cfRule type="expression" dxfId="39579" priority="18745">
      <formula>AND(IF($Q18=3,1,0),IF($X18&lt;30,1,0))</formula>
    </cfRule>
    <cfRule type="expression" dxfId="39578" priority="18746">
      <formula>AND(IF($Q18=3,1,IF($Q18=4,1,0)),IF($F18&lt;=85,1,0))</formula>
    </cfRule>
  </conditionalFormatting>
  <conditionalFormatting sqref="AI18">
    <cfRule type="expression" dxfId="39577" priority="18739">
      <formula>AND(IF(OR($Q18=1,$Q18=2),1,0),IF($X18&lt;=20,1,0))</formula>
    </cfRule>
    <cfRule type="expression" dxfId="39576" priority="18740">
      <formula>AND(IF($Q18=2,1,0),IF($X18&lt;30,1,0))</formula>
    </cfRule>
    <cfRule type="expression" dxfId="39575" priority="18741">
      <formula>AND(IF($Q18=3,1,0),IF($X18&lt;30,1,0))</formula>
    </cfRule>
    <cfRule type="expression" dxfId="39574" priority="18742">
      <formula>AND(IF($Q18=3,1,IF($Q18=4,1,0)),IF($F18&lt;=85,1,0))</formula>
    </cfRule>
  </conditionalFormatting>
  <conditionalFormatting sqref="AV19">
    <cfRule type="expression" dxfId="39573" priority="18737">
      <formula>AV19="X"</formula>
    </cfRule>
    <cfRule type="expression" dxfId="39572" priority="18738">
      <formula>AV19="후보"</formula>
    </cfRule>
  </conditionalFormatting>
  <conditionalFormatting sqref="AC19">
    <cfRule type="cellIs" dxfId="39571" priority="18735" operator="greaterThan">
      <formula>0.9</formula>
    </cfRule>
    <cfRule type="cellIs" dxfId="39570" priority="18736" operator="greaterThan">
      <formula>0.85</formula>
    </cfRule>
  </conditionalFormatting>
  <conditionalFormatting sqref="N19">
    <cfRule type="cellIs" dxfId="39569" priority="18733" operator="greaterThan">
      <formula>0.9</formula>
    </cfRule>
    <cfRule type="cellIs" dxfId="39568" priority="18734" operator="greaterThan">
      <formula>0.85</formula>
    </cfRule>
  </conditionalFormatting>
  <conditionalFormatting sqref="E19">
    <cfRule type="expression" dxfId="39567" priority="18729">
      <formula>AND(IF(OR($Q19=1,$Q19=2),1,0),IF($X19&lt;=20,1,0))</formula>
    </cfRule>
    <cfRule type="expression" dxfId="39566" priority="18730">
      <formula>AND(IF($Q19=2,1,0),IF($X19&lt;30,1,0))</formula>
    </cfRule>
    <cfRule type="expression" dxfId="39565" priority="18731">
      <formula>AND(IF($Q19=3,1,0),IF($X19&lt;30,1,0))</formula>
    </cfRule>
    <cfRule type="expression" dxfId="39564" priority="18732">
      <formula>AND(IF($Q19=3,1,IF($Q19=4,1,0)),IF($F19&lt;=85,1,0))</formula>
    </cfRule>
  </conditionalFormatting>
  <conditionalFormatting sqref="X19">
    <cfRule type="expression" dxfId="39563" priority="18725">
      <formula>AND(IF(OR($Q19=1,$Q19=2),1,0),IF($X19&lt;=20,1,0))</formula>
    </cfRule>
    <cfRule type="expression" dxfId="39562" priority="18726">
      <formula>AND(IF($Q19=2,1,0),IF($X19&lt;30,1,0))</formula>
    </cfRule>
    <cfRule type="expression" dxfId="39561" priority="18727">
      <formula>AND(IF($Q19=3,1,0),IF($X19&lt;30,1,0))</formula>
    </cfRule>
    <cfRule type="expression" dxfId="39560" priority="18728">
      <formula>AND(IF($Q19=3,1,IF($Q19=4,1,0)),IF($F19&lt;=85,1,0))</formula>
    </cfRule>
  </conditionalFormatting>
  <conditionalFormatting sqref="AI19">
    <cfRule type="expression" dxfId="39559" priority="18721">
      <formula>AND(IF(OR($Q19=1,$Q19=2),1,0),IF($X19&lt;=20,1,0))</formula>
    </cfRule>
    <cfRule type="expression" dxfId="39558" priority="18722">
      <formula>AND(IF($Q19=2,1,0),IF($X19&lt;30,1,0))</formula>
    </cfRule>
    <cfRule type="expression" dxfId="39557" priority="18723">
      <formula>AND(IF($Q19=3,1,0),IF($X19&lt;30,1,0))</formula>
    </cfRule>
    <cfRule type="expression" dxfId="39556" priority="18724">
      <formula>AND(IF($Q19=3,1,IF($Q19=4,1,0)),IF($F19&lt;=85,1,0))</formula>
    </cfRule>
  </conditionalFormatting>
  <conditionalFormatting sqref="AV20">
    <cfRule type="expression" dxfId="39555" priority="18719">
      <formula>AV20="X"</formula>
    </cfRule>
    <cfRule type="expression" dxfId="39554" priority="18720">
      <formula>AV20="후보"</formula>
    </cfRule>
  </conditionalFormatting>
  <conditionalFormatting sqref="AC20">
    <cfRule type="cellIs" dxfId="39553" priority="18717" operator="greaterThan">
      <formula>0.9</formula>
    </cfRule>
    <cfRule type="cellIs" dxfId="39552" priority="18718" operator="greaterThan">
      <formula>0.85</formula>
    </cfRule>
  </conditionalFormatting>
  <conditionalFormatting sqref="N20">
    <cfRule type="cellIs" dxfId="39551" priority="18715" operator="greaterThan">
      <formula>0.9</formula>
    </cfRule>
    <cfRule type="cellIs" dxfId="39550" priority="18716" operator="greaterThan">
      <formula>0.85</formula>
    </cfRule>
  </conditionalFormatting>
  <conditionalFormatting sqref="E20">
    <cfRule type="expression" dxfId="39549" priority="18711">
      <formula>AND(IF(OR($Q20=1,$Q20=2),1,0),IF($X20&lt;=20,1,0))</formula>
    </cfRule>
    <cfRule type="expression" dxfId="39548" priority="18712">
      <formula>AND(IF($Q20=2,1,0),IF($X20&lt;30,1,0))</formula>
    </cfRule>
    <cfRule type="expression" dxfId="39547" priority="18713">
      <formula>AND(IF($Q20=3,1,0),IF($X20&lt;30,1,0))</formula>
    </cfRule>
    <cfRule type="expression" dxfId="39546" priority="18714">
      <formula>AND(IF($Q20=3,1,IF($Q20=4,1,0)),IF($F20&lt;=85,1,0))</formula>
    </cfRule>
  </conditionalFormatting>
  <conditionalFormatting sqref="X20">
    <cfRule type="expression" dxfId="39545" priority="18707">
      <formula>AND(IF(OR($Q20=1,$Q20=2),1,0),IF($X20&lt;=20,1,0))</formula>
    </cfRule>
    <cfRule type="expression" dxfId="39544" priority="18708">
      <formula>AND(IF($Q20=2,1,0),IF($X20&lt;30,1,0))</formula>
    </cfRule>
    <cfRule type="expression" dxfId="39543" priority="18709">
      <formula>AND(IF($Q20=3,1,0),IF($X20&lt;30,1,0))</formula>
    </cfRule>
    <cfRule type="expression" dxfId="39542" priority="18710">
      <formula>AND(IF($Q20=3,1,IF($Q20=4,1,0)),IF($F20&lt;=85,1,0))</formula>
    </cfRule>
  </conditionalFormatting>
  <conditionalFormatting sqref="AI20">
    <cfRule type="expression" dxfId="39541" priority="18703">
      <formula>AND(IF(OR($Q20=1,$Q20=2),1,0),IF($X20&lt;=20,1,0))</formula>
    </cfRule>
    <cfRule type="expression" dxfId="39540" priority="18704">
      <formula>AND(IF($Q20=2,1,0),IF($X20&lt;30,1,0))</formula>
    </cfRule>
    <cfRule type="expression" dxfId="39539" priority="18705">
      <formula>AND(IF($Q20=3,1,0),IF($X20&lt;30,1,0))</formula>
    </cfRule>
    <cfRule type="expression" dxfId="39538" priority="18706">
      <formula>AND(IF($Q20=3,1,IF($Q20=4,1,0)),IF($F20&lt;=85,1,0))</formula>
    </cfRule>
  </conditionalFormatting>
  <conditionalFormatting sqref="AV21">
    <cfRule type="expression" dxfId="39537" priority="18701">
      <formula>AV21="X"</formula>
    </cfRule>
    <cfRule type="expression" dxfId="39536" priority="18702">
      <formula>AV21="후보"</formula>
    </cfRule>
  </conditionalFormatting>
  <conditionalFormatting sqref="AC21">
    <cfRule type="cellIs" dxfId="39535" priority="18699" operator="greaterThan">
      <formula>0.9</formula>
    </cfRule>
    <cfRule type="cellIs" dxfId="39534" priority="18700" operator="greaterThan">
      <formula>0.85</formula>
    </cfRule>
  </conditionalFormatting>
  <conditionalFormatting sqref="N21">
    <cfRule type="cellIs" dxfId="39533" priority="18697" operator="greaterThan">
      <formula>0.9</formula>
    </cfRule>
    <cfRule type="cellIs" dxfId="39532" priority="18698" operator="greaterThan">
      <formula>0.85</formula>
    </cfRule>
  </conditionalFormatting>
  <conditionalFormatting sqref="E21">
    <cfRule type="expression" dxfId="39531" priority="18693">
      <formula>AND(IF(OR($Q21=1,$Q21=2),1,0),IF($X21&lt;=20,1,0))</formula>
    </cfRule>
    <cfRule type="expression" dxfId="39530" priority="18694">
      <formula>AND(IF($Q21=2,1,0),IF($X21&lt;30,1,0))</formula>
    </cfRule>
    <cfRule type="expression" dxfId="39529" priority="18695">
      <formula>AND(IF($Q21=3,1,0),IF($X21&lt;30,1,0))</formula>
    </cfRule>
    <cfRule type="expression" dxfId="39528" priority="18696">
      <formula>AND(IF($Q21=3,1,IF($Q21=4,1,0)),IF($F21&lt;=85,1,0))</formula>
    </cfRule>
  </conditionalFormatting>
  <conditionalFormatting sqref="X21">
    <cfRule type="expression" dxfId="39527" priority="18689">
      <formula>AND(IF(OR($Q21=1,$Q21=2),1,0),IF($X21&lt;=20,1,0))</formula>
    </cfRule>
    <cfRule type="expression" dxfId="39526" priority="18690">
      <formula>AND(IF($Q21=2,1,0),IF($X21&lt;30,1,0))</formula>
    </cfRule>
    <cfRule type="expression" dxfId="39525" priority="18691">
      <formula>AND(IF($Q21=3,1,0),IF($X21&lt;30,1,0))</formula>
    </cfRule>
    <cfRule type="expression" dxfId="39524" priority="18692">
      <formula>AND(IF($Q21=3,1,IF($Q21=4,1,0)),IF($F21&lt;=85,1,0))</formula>
    </cfRule>
  </conditionalFormatting>
  <conditionalFormatting sqref="AI21">
    <cfRule type="expression" dxfId="39523" priority="18685">
      <formula>AND(IF(OR($Q21=1,$Q21=2),1,0),IF($X21&lt;=20,1,0))</formula>
    </cfRule>
    <cfRule type="expression" dxfId="39522" priority="18686">
      <formula>AND(IF($Q21=2,1,0),IF($X21&lt;30,1,0))</formula>
    </cfRule>
    <cfRule type="expression" dxfId="39521" priority="18687">
      <formula>AND(IF($Q21=3,1,0),IF($X21&lt;30,1,0))</formula>
    </cfRule>
    <cfRule type="expression" dxfId="39520" priority="18688">
      <formula>AND(IF($Q21=3,1,IF($Q21=4,1,0)),IF($F21&lt;=85,1,0))</formula>
    </cfRule>
  </conditionalFormatting>
  <conditionalFormatting sqref="AV22">
    <cfRule type="expression" dxfId="39519" priority="18683">
      <formula>AV22="X"</formula>
    </cfRule>
    <cfRule type="expression" dxfId="39518" priority="18684">
      <formula>AV22="후보"</formula>
    </cfRule>
  </conditionalFormatting>
  <conditionalFormatting sqref="AC22">
    <cfRule type="cellIs" dxfId="39517" priority="18681" operator="greaterThan">
      <formula>0.9</formula>
    </cfRule>
    <cfRule type="cellIs" dxfId="39516" priority="18682" operator="greaterThan">
      <formula>0.85</formula>
    </cfRule>
  </conditionalFormatting>
  <conditionalFormatting sqref="N22">
    <cfRule type="cellIs" dxfId="39515" priority="18679" operator="greaterThan">
      <formula>0.9</formula>
    </cfRule>
    <cfRule type="cellIs" dxfId="39514" priority="18680" operator="greaterThan">
      <formula>0.85</formula>
    </cfRule>
  </conditionalFormatting>
  <conditionalFormatting sqref="E22">
    <cfRule type="expression" dxfId="39513" priority="18675">
      <formula>AND(IF(OR($Q22=1,$Q22=2),1,0),IF($X22&lt;=20,1,0))</formula>
    </cfRule>
    <cfRule type="expression" dxfId="39512" priority="18676">
      <formula>AND(IF($Q22=2,1,0),IF($X22&lt;30,1,0))</formula>
    </cfRule>
    <cfRule type="expression" dxfId="39511" priority="18677">
      <formula>AND(IF($Q22=3,1,0),IF($X22&lt;30,1,0))</formula>
    </cfRule>
    <cfRule type="expression" dxfId="39510" priority="18678">
      <formula>AND(IF($Q22=3,1,IF($Q22=4,1,0)),IF($F22&lt;=85,1,0))</formula>
    </cfRule>
  </conditionalFormatting>
  <conditionalFormatting sqref="X22">
    <cfRule type="expression" dxfId="39509" priority="18671">
      <formula>AND(IF(OR($Q22=1,$Q22=2),1,0),IF($X22&lt;=20,1,0))</formula>
    </cfRule>
    <cfRule type="expression" dxfId="39508" priority="18672">
      <formula>AND(IF($Q22=2,1,0),IF($X22&lt;30,1,0))</formula>
    </cfRule>
    <cfRule type="expression" dxfId="39507" priority="18673">
      <formula>AND(IF($Q22=3,1,0),IF($X22&lt;30,1,0))</formula>
    </cfRule>
    <cfRule type="expression" dxfId="39506" priority="18674">
      <formula>AND(IF($Q22=3,1,IF($Q22=4,1,0)),IF($F22&lt;=85,1,0))</formula>
    </cfRule>
  </conditionalFormatting>
  <conditionalFormatting sqref="AI22">
    <cfRule type="expression" dxfId="39505" priority="18667">
      <formula>AND(IF(OR($Q22=1,$Q22=2),1,0),IF($X22&lt;=20,1,0))</formula>
    </cfRule>
    <cfRule type="expression" dxfId="39504" priority="18668">
      <formula>AND(IF($Q22=2,1,0),IF($X22&lt;30,1,0))</formula>
    </cfRule>
    <cfRule type="expression" dxfId="39503" priority="18669">
      <formula>AND(IF($Q22=3,1,0),IF($X22&lt;30,1,0))</formula>
    </cfRule>
    <cfRule type="expression" dxfId="39502" priority="18670">
      <formula>AND(IF($Q22=3,1,IF($Q22=4,1,0)),IF($F22&lt;=85,1,0))</formula>
    </cfRule>
  </conditionalFormatting>
  <conditionalFormatting sqref="AV23">
    <cfRule type="expression" dxfId="39501" priority="18665">
      <formula>AV23="X"</formula>
    </cfRule>
    <cfRule type="expression" dxfId="39500" priority="18666">
      <formula>AV23="후보"</formula>
    </cfRule>
  </conditionalFormatting>
  <conditionalFormatting sqref="AC23">
    <cfRule type="cellIs" dxfId="39499" priority="18663" operator="greaterThan">
      <formula>0.9</formula>
    </cfRule>
    <cfRule type="cellIs" dxfId="39498" priority="18664" operator="greaterThan">
      <formula>0.85</formula>
    </cfRule>
  </conditionalFormatting>
  <conditionalFormatting sqref="N23">
    <cfRule type="cellIs" dxfId="39497" priority="18661" operator="greaterThan">
      <formula>0.9</formula>
    </cfRule>
    <cfRule type="cellIs" dxfId="39496" priority="18662" operator="greaterThan">
      <formula>0.85</formula>
    </cfRule>
  </conditionalFormatting>
  <conditionalFormatting sqref="E23">
    <cfRule type="expression" dxfId="39495" priority="18657">
      <formula>AND(IF(OR($Q23=1,$Q23=2),1,0),IF($X23&lt;=20,1,0))</formula>
    </cfRule>
    <cfRule type="expression" dxfId="39494" priority="18658">
      <formula>AND(IF($Q23=2,1,0),IF($X23&lt;30,1,0))</formula>
    </cfRule>
    <cfRule type="expression" dxfId="39493" priority="18659">
      <formula>AND(IF($Q23=3,1,0),IF($X23&lt;30,1,0))</formula>
    </cfRule>
    <cfRule type="expression" dxfId="39492" priority="18660">
      <formula>AND(IF($Q23=3,1,IF($Q23=4,1,0)),IF($F23&lt;=85,1,0))</formula>
    </cfRule>
  </conditionalFormatting>
  <conditionalFormatting sqref="X23">
    <cfRule type="expression" dxfId="39491" priority="18653">
      <formula>AND(IF(OR($Q23=1,$Q23=2),1,0),IF($X23&lt;=20,1,0))</formula>
    </cfRule>
    <cfRule type="expression" dxfId="39490" priority="18654">
      <formula>AND(IF($Q23=2,1,0),IF($X23&lt;30,1,0))</formula>
    </cfRule>
    <cfRule type="expression" dxfId="39489" priority="18655">
      <formula>AND(IF($Q23=3,1,0),IF($X23&lt;30,1,0))</formula>
    </cfRule>
    <cfRule type="expression" dxfId="39488" priority="18656">
      <formula>AND(IF($Q23=3,1,IF($Q23=4,1,0)),IF($F23&lt;=85,1,0))</formula>
    </cfRule>
  </conditionalFormatting>
  <conditionalFormatting sqref="AI23">
    <cfRule type="expression" dxfId="39487" priority="18649">
      <formula>AND(IF(OR($Q23=1,$Q23=2),1,0),IF($X23&lt;=20,1,0))</formula>
    </cfRule>
    <cfRule type="expression" dxfId="39486" priority="18650">
      <formula>AND(IF($Q23=2,1,0),IF($X23&lt;30,1,0))</formula>
    </cfRule>
    <cfRule type="expression" dxfId="39485" priority="18651">
      <formula>AND(IF($Q23=3,1,0),IF($X23&lt;30,1,0))</formula>
    </cfRule>
    <cfRule type="expression" dxfId="39484" priority="18652">
      <formula>AND(IF($Q23=3,1,IF($Q23=4,1,0)),IF($F23&lt;=85,1,0))</formula>
    </cfRule>
  </conditionalFormatting>
  <conditionalFormatting sqref="AV24">
    <cfRule type="expression" dxfId="39483" priority="18647">
      <formula>AV24="X"</formula>
    </cfRule>
    <cfRule type="expression" dxfId="39482" priority="18648">
      <formula>AV24="후보"</formula>
    </cfRule>
  </conditionalFormatting>
  <conditionalFormatting sqref="AC24">
    <cfRule type="cellIs" dxfId="39481" priority="18645" operator="greaterThan">
      <formula>0.9</formula>
    </cfRule>
    <cfRule type="cellIs" dxfId="39480" priority="18646" operator="greaterThan">
      <formula>0.85</formula>
    </cfRule>
  </conditionalFormatting>
  <conditionalFormatting sqref="N24">
    <cfRule type="cellIs" dxfId="39479" priority="18643" operator="greaterThan">
      <formula>0.9</formula>
    </cfRule>
    <cfRule type="cellIs" dxfId="39478" priority="18644" operator="greaterThan">
      <formula>0.85</formula>
    </cfRule>
  </conditionalFormatting>
  <conditionalFormatting sqref="E24">
    <cfRule type="expression" dxfId="39477" priority="18639">
      <formula>AND(IF(OR($Q24=1,$Q24=2),1,0),IF($X24&lt;=20,1,0))</formula>
    </cfRule>
    <cfRule type="expression" dxfId="39476" priority="18640">
      <formula>AND(IF($Q24=2,1,0),IF($X24&lt;30,1,0))</formula>
    </cfRule>
    <cfRule type="expression" dxfId="39475" priority="18641">
      <formula>AND(IF($Q24=3,1,0),IF($X24&lt;30,1,0))</formula>
    </cfRule>
    <cfRule type="expression" dxfId="39474" priority="18642">
      <formula>AND(IF($Q24=3,1,IF($Q24=4,1,0)),IF($F24&lt;=85,1,0))</formula>
    </cfRule>
  </conditionalFormatting>
  <conditionalFormatting sqref="X24">
    <cfRule type="expression" dxfId="39473" priority="18635">
      <formula>AND(IF(OR($Q24=1,$Q24=2),1,0),IF($X24&lt;=20,1,0))</formula>
    </cfRule>
    <cfRule type="expression" dxfId="39472" priority="18636">
      <formula>AND(IF($Q24=2,1,0),IF($X24&lt;30,1,0))</formula>
    </cfRule>
    <cfRule type="expression" dxfId="39471" priority="18637">
      <formula>AND(IF($Q24=3,1,0),IF($X24&lt;30,1,0))</formula>
    </cfRule>
    <cfRule type="expression" dxfId="39470" priority="18638">
      <formula>AND(IF($Q24=3,1,IF($Q24=4,1,0)),IF($F24&lt;=85,1,0))</formula>
    </cfRule>
  </conditionalFormatting>
  <conditionalFormatting sqref="AI24">
    <cfRule type="expression" dxfId="39469" priority="18631">
      <formula>AND(IF(OR($Q24=1,$Q24=2),1,0),IF($X24&lt;=20,1,0))</formula>
    </cfRule>
    <cfRule type="expression" dxfId="39468" priority="18632">
      <formula>AND(IF($Q24=2,1,0),IF($X24&lt;30,1,0))</formula>
    </cfRule>
    <cfRule type="expression" dxfId="39467" priority="18633">
      <formula>AND(IF($Q24=3,1,0),IF($X24&lt;30,1,0))</formula>
    </cfRule>
    <cfRule type="expression" dxfId="39466" priority="18634">
      <formula>AND(IF($Q24=3,1,IF($Q24=4,1,0)),IF($F24&lt;=85,1,0))</formula>
    </cfRule>
  </conditionalFormatting>
  <conditionalFormatting sqref="AV25">
    <cfRule type="expression" dxfId="39465" priority="18629">
      <formula>AV25="X"</formula>
    </cfRule>
    <cfRule type="expression" dxfId="39464" priority="18630">
      <formula>AV25="후보"</formula>
    </cfRule>
  </conditionalFormatting>
  <conditionalFormatting sqref="AC25">
    <cfRule type="cellIs" dxfId="39463" priority="18627" operator="greaterThan">
      <formula>0.9</formula>
    </cfRule>
    <cfRule type="cellIs" dxfId="39462" priority="18628" operator="greaterThan">
      <formula>0.85</formula>
    </cfRule>
  </conditionalFormatting>
  <conditionalFormatting sqref="N25">
    <cfRule type="cellIs" dxfId="39461" priority="18625" operator="greaterThan">
      <formula>0.9</formula>
    </cfRule>
    <cfRule type="cellIs" dxfId="39460" priority="18626" operator="greaterThan">
      <formula>0.85</formula>
    </cfRule>
  </conditionalFormatting>
  <conditionalFormatting sqref="E25">
    <cfRule type="expression" dxfId="39459" priority="18621">
      <formula>AND(IF(OR($Q25=1,$Q25=2),1,0),IF($X25&lt;=20,1,0))</formula>
    </cfRule>
    <cfRule type="expression" dxfId="39458" priority="18622">
      <formula>AND(IF($Q25=2,1,0),IF($X25&lt;30,1,0))</formula>
    </cfRule>
    <cfRule type="expression" dxfId="39457" priority="18623">
      <formula>AND(IF($Q25=3,1,0),IF($X25&lt;30,1,0))</formula>
    </cfRule>
    <cfRule type="expression" dxfId="39456" priority="18624">
      <formula>AND(IF($Q25=3,1,IF($Q25=4,1,0)),IF($F25&lt;=85,1,0))</formula>
    </cfRule>
  </conditionalFormatting>
  <conditionalFormatting sqref="X25">
    <cfRule type="expression" dxfId="39455" priority="18617">
      <formula>AND(IF(OR($Q25=1,$Q25=2),1,0),IF($X25&lt;=20,1,0))</formula>
    </cfRule>
    <cfRule type="expression" dxfId="39454" priority="18618">
      <formula>AND(IF($Q25=2,1,0),IF($X25&lt;30,1,0))</formula>
    </cfRule>
    <cfRule type="expression" dxfId="39453" priority="18619">
      <formula>AND(IF($Q25=3,1,0),IF($X25&lt;30,1,0))</formula>
    </cfRule>
    <cfRule type="expression" dxfId="39452" priority="18620">
      <formula>AND(IF($Q25=3,1,IF($Q25=4,1,0)),IF($F25&lt;=85,1,0))</formula>
    </cfRule>
  </conditionalFormatting>
  <conditionalFormatting sqref="AI25">
    <cfRule type="expression" dxfId="39451" priority="18613">
      <formula>AND(IF(OR($Q25=1,$Q25=2),1,0),IF($X25&lt;=20,1,0))</formula>
    </cfRule>
    <cfRule type="expression" dxfId="39450" priority="18614">
      <formula>AND(IF($Q25=2,1,0),IF($X25&lt;30,1,0))</formula>
    </cfRule>
    <cfRule type="expression" dxfId="39449" priority="18615">
      <formula>AND(IF($Q25=3,1,0),IF($X25&lt;30,1,0))</formula>
    </cfRule>
    <cfRule type="expression" dxfId="39448" priority="18616">
      <formula>AND(IF($Q25=3,1,IF($Q25=4,1,0)),IF($F25&lt;=85,1,0))</formula>
    </cfRule>
  </conditionalFormatting>
  <conditionalFormatting sqref="AV26">
    <cfRule type="expression" dxfId="39447" priority="18611">
      <formula>AV26="X"</formula>
    </cfRule>
    <cfRule type="expression" dxfId="39446" priority="18612">
      <formula>AV26="후보"</formula>
    </cfRule>
  </conditionalFormatting>
  <conditionalFormatting sqref="AC26">
    <cfRule type="cellIs" dxfId="39445" priority="18609" operator="greaterThan">
      <formula>0.9</formula>
    </cfRule>
    <cfRule type="cellIs" dxfId="39444" priority="18610" operator="greaterThan">
      <formula>0.85</formula>
    </cfRule>
  </conditionalFormatting>
  <conditionalFormatting sqref="N26">
    <cfRule type="cellIs" dxfId="39443" priority="18607" operator="greaterThan">
      <formula>0.9</formula>
    </cfRule>
    <cfRule type="cellIs" dxfId="39442" priority="18608" operator="greaterThan">
      <formula>0.85</formula>
    </cfRule>
  </conditionalFormatting>
  <conditionalFormatting sqref="E26">
    <cfRule type="expression" dxfId="39441" priority="18603">
      <formula>AND(IF(OR($Q26=1,$Q26=2),1,0),IF($X26&lt;=20,1,0))</formula>
    </cfRule>
    <cfRule type="expression" dxfId="39440" priority="18604">
      <formula>AND(IF($Q26=2,1,0),IF($X26&lt;30,1,0))</formula>
    </cfRule>
    <cfRule type="expression" dxfId="39439" priority="18605">
      <formula>AND(IF($Q26=3,1,0),IF($X26&lt;30,1,0))</formula>
    </cfRule>
    <cfRule type="expression" dxfId="39438" priority="18606">
      <formula>AND(IF($Q26=3,1,IF($Q26=4,1,0)),IF($F26&lt;=85,1,0))</formula>
    </cfRule>
  </conditionalFormatting>
  <conditionalFormatting sqref="X26">
    <cfRule type="expression" dxfId="39437" priority="18599">
      <formula>AND(IF(OR($Q26=1,$Q26=2),1,0),IF($X26&lt;=20,1,0))</formula>
    </cfRule>
    <cfRule type="expression" dxfId="39436" priority="18600">
      <formula>AND(IF($Q26=2,1,0),IF($X26&lt;30,1,0))</formula>
    </cfRule>
    <cfRule type="expression" dxfId="39435" priority="18601">
      <formula>AND(IF($Q26=3,1,0),IF($X26&lt;30,1,0))</formula>
    </cfRule>
    <cfRule type="expression" dxfId="39434" priority="18602">
      <formula>AND(IF($Q26=3,1,IF($Q26=4,1,0)),IF($F26&lt;=85,1,0))</formula>
    </cfRule>
  </conditionalFormatting>
  <conditionalFormatting sqref="AI26">
    <cfRule type="expression" dxfId="39433" priority="18595">
      <formula>AND(IF(OR($Q26=1,$Q26=2),1,0),IF($X26&lt;=20,1,0))</formula>
    </cfRule>
    <cfRule type="expression" dxfId="39432" priority="18596">
      <formula>AND(IF($Q26=2,1,0),IF($X26&lt;30,1,0))</formula>
    </cfRule>
    <cfRule type="expression" dxfId="39431" priority="18597">
      <formula>AND(IF($Q26=3,1,0),IF($X26&lt;30,1,0))</formula>
    </cfRule>
    <cfRule type="expression" dxfId="39430" priority="18598">
      <formula>AND(IF($Q26=3,1,IF($Q26=4,1,0)),IF($F26&lt;=85,1,0))</formula>
    </cfRule>
  </conditionalFormatting>
  <conditionalFormatting sqref="AV27">
    <cfRule type="expression" dxfId="39429" priority="18593">
      <formula>AV27="X"</formula>
    </cfRule>
    <cfRule type="expression" dxfId="39428" priority="18594">
      <formula>AV27="후보"</formula>
    </cfRule>
  </conditionalFormatting>
  <conditionalFormatting sqref="AC27">
    <cfRule type="cellIs" dxfId="39427" priority="18591" operator="greaterThan">
      <formula>0.9</formula>
    </cfRule>
    <cfRule type="cellIs" dxfId="39426" priority="18592" operator="greaterThan">
      <formula>0.85</formula>
    </cfRule>
  </conditionalFormatting>
  <conditionalFormatting sqref="N27">
    <cfRule type="cellIs" dxfId="39425" priority="18589" operator="greaterThan">
      <formula>0.9</formula>
    </cfRule>
    <cfRule type="cellIs" dxfId="39424" priority="18590" operator="greaterThan">
      <formula>0.85</formula>
    </cfRule>
  </conditionalFormatting>
  <conditionalFormatting sqref="E27">
    <cfRule type="expression" dxfId="39423" priority="18585">
      <formula>AND(IF(OR($Q27=1,$Q27=2),1,0),IF($X27&lt;=20,1,0))</formula>
    </cfRule>
    <cfRule type="expression" dxfId="39422" priority="18586">
      <formula>AND(IF($Q27=2,1,0),IF($X27&lt;30,1,0))</formula>
    </cfRule>
    <cfRule type="expression" dxfId="39421" priority="18587">
      <formula>AND(IF($Q27=3,1,0),IF($X27&lt;30,1,0))</formula>
    </cfRule>
    <cfRule type="expression" dxfId="39420" priority="18588">
      <formula>AND(IF($Q27=3,1,IF($Q27=4,1,0)),IF($F27&lt;=85,1,0))</formula>
    </cfRule>
  </conditionalFormatting>
  <conditionalFormatting sqref="X27">
    <cfRule type="expression" dxfId="39419" priority="18581">
      <formula>AND(IF(OR($Q27=1,$Q27=2),1,0),IF($X27&lt;=20,1,0))</formula>
    </cfRule>
    <cfRule type="expression" dxfId="39418" priority="18582">
      <formula>AND(IF($Q27=2,1,0),IF($X27&lt;30,1,0))</formula>
    </cfRule>
    <cfRule type="expression" dxfId="39417" priority="18583">
      <formula>AND(IF($Q27=3,1,0),IF($X27&lt;30,1,0))</formula>
    </cfRule>
    <cfRule type="expression" dxfId="39416" priority="18584">
      <formula>AND(IF($Q27=3,1,IF($Q27=4,1,0)),IF($F27&lt;=85,1,0))</formula>
    </cfRule>
  </conditionalFormatting>
  <conditionalFormatting sqref="AI27">
    <cfRule type="expression" dxfId="39415" priority="18577">
      <formula>AND(IF(OR($Q27=1,$Q27=2),1,0),IF($X27&lt;=20,1,0))</formula>
    </cfRule>
    <cfRule type="expression" dxfId="39414" priority="18578">
      <formula>AND(IF($Q27=2,1,0),IF($X27&lt;30,1,0))</formula>
    </cfRule>
    <cfRule type="expression" dxfId="39413" priority="18579">
      <formula>AND(IF($Q27=3,1,0),IF($X27&lt;30,1,0))</formula>
    </cfRule>
    <cfRule type="expression" dxfId="39412" priority="18580">
      <formula>AND(IF($Q27=3,1,IF($Q27=4,1,0)),IF($F27&lt;=85,1,0))</formula>
    </cfRule>
  </conditionalFormatting>
  <conditionalFormatting sqref="AV28">
    <cfRule type="expression" dxfId="39411" priority="18575">
      <formula>AV28="X"</formula>
    </cfRule>
    <cfRule type="expression" dxfId="39410" priority="18576">
      <formula>AV28="후보"</formula>
    </cfRule>
  </conditionalFormatting>
  <conditionalFormatting sqref="AC28">
    <cfRule type="cellIs" dxfId="39409" priority="18573" operator="greaterThan">
      <formula>0.9</formula>
    </cfRule>
    <cfRule type="cellIs" dxfId="39408" priority="18574" operator="greaterThan">
      <formula>0.85</formula>
    </cfRule>
  </conditionalFormatting>
  <conditionalFormatting sqref="N28">
    <cfRule type="cellIs" dxfId="39407" priority="18571" operator="greaterThan">
      <formula>0.9</formula>
    </cfRule>
    <cfRule type="cellIs" dxfId="39406" priority="18572" operator="greaterThan">
      <formula>0.85</formula>
    </cfRule>
  </conditionalFormatting>
  <conditionalFormatting sqref="E28">
    <cfRule type="expression" dxfId="39405" priority="18567">
      <formula>AND(IF(OR($Q28=1,$Q28=2),1,0),IF($X28&lt;=20,1,0))</formula>
    </cfRule>
    <cfRule type="expression" dxfId="39404" priority="18568">
      <formula>AND(IF($Q28=2,1,0),IF($X28&lt;30,1,0))</formula>
    </cfRule>
    <cfRule type="expression" dxfId="39403" priority="18569">
      <formula>AND(IF($Q28=3,1,0),IF($X28&lt;30,1,0))</formula>
    </cfRule>
    <cfRule type="expression" dxfId="39402" priority="18570">
      <formula>AND(IF($Q28=3,1,IF($Q28=4,1,0)),IF($F28&lt;=85,1,0))</formula>
    </cfRule>
  </conditionalFormatting>
  <conditionalFormatting sqref="X28">
    <cfRule type="expression" dxfId="39401" priority="18563">
      <formula>AND(IF(OR($Q28=1,$Q28=2),1,0),IF($X28&lt;=20,1,0))</formula>
    </cfRule>
    <cfRule type="expression" dxfId="39400" priority="18564">
      <formula>AND(IF($Q28=2,1,0),IF($X28&lt;30,1,0))</formula>
    </cfRule>
    <cfRule type="expression" dxfId="39399" priority="18565">
      <formula>AND(IF($Q28=3,1,0),IF($X28&lt;30,1,0))</formula>
    </cfRule>
    <cfRule type="expression" dxfId="39398" priority="18566">
      <formula>AND(IF($Q28=3,1,IF($Q28=4,1,0)),IF($F28&lt;=85,1,0))</formula>
    </cfRule>
  </conditionalFormatting>
  <conditionalFormatting sqref="AI28">
    <cfRule type="expression" dxfId="39397" priority="18559">
      <formula>AND(IF(OR($Q28=1,$Q28=2),1,0),IF($X28&lt;=20,1,0))</formula>
    </cfRule>
    <cfRule type="expression" dxfId="39396" priority="18560">
      <formula>AND(IF($Q28=2,1,0),IF($X28&lt;30,1,0))</formula>
    </cfRule>
    <cfRule type="expression" dxfId="39395" priority="18561">
      <formula>AND(IF($Q28=3,1,0),IF($X28&lt;30,1,0))</formula>
    </cfRule>
    <cfRule type="expression" dxfId="39394" priority="18562">
      <formula>AND(IF($Q28=3,1,IF($Q28=4,1,0)),IF($F28&lt;=85,1,0))</formula>
    </cfRule>
  </conditionalFormatting>
  <conditionalFormatting sqref="AV29">
    <cfRule type="expression" dxfId="39393" priority="18557">
      <formula>AV29="X"</formula>
    </cfRule>
    <cfRule type="expression" dxfId="39392" priority="18558">
      <formula>AV29="후보"</formula>
    </cfRule>
  </conditionalFormatting>
  <conditionalFormatting sqref="AC29">
    <cfRule type="cellIs" dxfId="39391" priority="18555" operator="greaterThan">
      <formula>0.9</formula>
    </cfRule>
    <cfRule type="cellIs" dxfId="39390" priority="18556" operator="greaterThan">
      <formula>0.85</formula>
    </cfRule>
  </conditionalFormatting>
  <conditionalFormatting sqref="N29">
    <cfRule type="cellIs" dxfId="39389" priority="18553" operator="greaterThan">
      <formula>0.9</formula>
    </cfRule>
    <cfRule type="cellIs" dxfId="39388" priority="18554" operator="greaterThan">
      <formula>0.85</formula>
    </cfRule>
  </conditionalFormatting>
  <conditionalFormatting sqref="E29">
    <cfRule type="expression" dxfId="39387" priority="18549">
      <formula>AND(IF(OR($Q29=1,$Q29=2),1,0),IF($X29&lt;=20,1,0))</formula>
    </cfRule>
    <cfRule type="expression" dxfId="39386" priority="18550">
      <formula>AND(IF($Q29=2,1,0),IF($X29&lt;30,1,0))</formula>
    </cfRule>
    <cfRule type="expression" dxfId="39385" priority="18551">
      <formula>AND(IF($Q29=3,1,0),IF($X29&lt;30,1,0))</formula>
    </cfRule>
    <cfRule type="expression" dxfId="39384" priority="18552">
      <formula>AND(IF($Q29=3,1,IF($Q29=4,1,0)),IF($F29&lt;=85,1,0))</formula>
    </cfRule>
  </conditionalFormatting>
  <conditionalFormatting sqref="X29">
    <cfRule type="expression" dxfId="39383" priority="18545">
      <formula>AND(IF(OR($Q29=1,$Q29=2),1,0),IF($X29&lt;=20,1,0))</formula>
    </cfRule>
    <cfRule type="expression" dxfId="39382" priority="18546">
      <formula>AND(IF($Q29=2,1,0),IF($X29&lt;30,1,0))</formula>
    </cfRule>
    <cfRule type="expression" dxfId="39381" priority="18547">
      <formula>AND(IF($Q29=3,1,0),IF($X29&lt;30,1,0))</formula>
    </cfRule>
    <cfRule type="expression" dxfId="39380" priority="18548">
      <formula>AND(IF($Q29=3,1,IF($Q29=4,1,0)),IF($F29&lt;=85,1,0))</formula>
    </cfRule>
  </conditionalFormatting>
  <conditionalFormatting sqref="AI29">
    <cfRule type="expression" dxfId="39379" priority="18541">
      <formula>AND(IF(OR($Q29=1,$Q29=2),1,0),IF($X29&lt;=20,1,0))</formula>
    </cfRule>
    <cfRule type="expression" dxfId="39378" priority="18542">
      <formula>AND(IF($Q29=2,1,0),IF($X29&lt;30,1,0))</formula>
    </cfRule>
    <cfRule type="expression" dxfId="39377" priority="18543">
      <formula>AND(IF($Q29=3,1,0),IF($X29&lt;30,1,0))</formula>
    </cfRule>
    <cfRule type="expression" dxfId="39376" priority="18544">
      <formula>AND(IF($Q29=3,1,IF($Q29=4,1,0)),IF($F29&lt;=85,1,0))</formula>
    </cfRule>
  </conditionalFormatting>
  <conditionalFormatting sqref="AV30">
    <cfRule type="expression" dxfId="39375" priority="18539">
      <formula>AV30="X"</formula>
    </cfRule>
    <cfRule type="expression" dxfId="39374" priority="18540">
      <formula>AV30="후보"</formula>
    </cfRule>
  </conditionalFormatting>
  <conditionalFormatting sqref="AC30">
    <cfRule type="cellIs" dxfId="39373" priority="18537" operator="greaterThan">
      <formula>0.9</formula>
    </cfRule>
    <cfRule type="cellIs" dxfId="39372" priority="18538" operator="greaterThan">
      <formula>0.85</formula>
    </cfRule>
  </conditionalFormatting>
  <conditionalFormatting sqref="N30">
    <cfRule type="cellIs" dxfId="39371" priority="18535" operator="greaterThan">
      <formula>0.9</formula>
    </cfRule>
    <cfRule type="cellIs" dxfId="39370" priority="18536" operator="greaterThan">
      <formula>0.85</formula>
    </cfRule>
  </conditionalFormatting>
  <conditionalFormatting sqref="E30">
    <cfRule type="expression" dxfId="39369" priority="18531">
      <formula>AND(IF(OR($Q30=1,$Q30=2),1,0),IF($X30&lt;=20,1,0))</formula>
    </cfRule>
    <cfRule type="expression" dxfId="39368" priority="18532">
      <formula>AND(IF($Q30=2,1,0),IF($X30&lt;30,1,0))</formula>
    </cfRule>
    <cfRule type="expression" dxfId="39367" priority="18533">
      <formula>AND(IF($Q30=3,1,0),IF($X30&lt;30,1,0))</formula>
    </cfRule>
    <cfRule type="expression" dxfId="39366" priority="18534">
      <formula>AND(IF($Q30=3,1,IF($Q30=4,1,0)),IF($F30&lt;=85,1,0))</formula>
    </cfRule>
  </conditionalFormatting>
  <conditionalFormatting sqref="X30">
    <cfRule type="expression" dxfId="39365" priority="18527">
      <formula>AND(IF(OR($Q30=1,$Q30=2),1,0),IF($X30&lt;=20,1,0))</formula>
    </cfRule>
    <cfRule type="expression" dxfId="39364" priority="18528">
      <formula>AND(IF($Q30=2,1,0),IF($X30&lt;30,1,0))</formula>
    </cfRule>
    <cfRule type="expression" dxfId="39363" priority="18529">
      <formula>AND(IF($Q30=3,1,0),IF($X30&lt;30,1,0))</formula>
    </cfRule>
    <cfRule type="expression" dxfId="39362" priority="18530">
      <formula>AND(IF($Q30=3,1,IF($Q30=4,1,0)),IF($F30&lt;=85,1,0))</formula>
    </cfRule>
  </conditionalFormatting>
  <conditionalFormatting sqref="AI30">
    <cfRule type="expression" dxfId="39361" priority="18523">
      <formula>AND(IF(OR($Q30=1,$Q30=2),1,0),IF($X30&lt;=20,1,0))</formula>
    </cfRule>
    <cfRule type="expression" dxfId="39360" priority="18524">
      <formula>AND(IF($Q30=2,1,0),IF($X30&lt;30,1,0))</formula>
    </cfRule>
    <cfRule type="expression" dxfId="39359" priority="18525">
      <formula>AND(IF($Q30=3,1,0),IF($X30&lt;30,1,0))</formula>
    </cfRule>
    <cfRule type="expression" dxfId="39358" priority="18526">
      <formula>AND(IF($Q30=3,1,IF($Q30=4,1,0)),IF($F30&lt;=85,1,0))</formula>
    </cfRule>
  </conditionalFormatting>
  <conditionalFormatting sqref="AV31">
    <cfRule type="expression" dxfId="39357" priority="18521">
      <formula>AV31="X"</formula>
    </cfRule>
    <cfRule type="expression" dxfId="39356" priority="18522">
      <formula>AV31="후보"</formula>
    </cfRule>
  </conditionalFormatting>
  <conditionalFormatting sqref="AC31">
    <cfRule type="cellIs" dxfId="39355" priority="18519" operator="greaterThan">
      <formula>0.9</formula>
    </cfRule>
    <cfRule type="cellIs" dxfId="39354" priority="18520" operator="greaterThan">
      <formula>0.85</formula>
    </cfRule>
  </conditionalFormatting>
  <conditionalFormatting sqref="N31">
    <cfRule type="cellIs" dxfId="39353" priority="18517" operator="greaterThan">
      <formula>0.9</formula>
    </cfRule>
    <cfRule type="cellIs" dxfId="39352" priority="18518" operator="greaterThan">
      <formula>0.85</formula>
    </cfRule>
  </conditionalFormatting>
  <conditionalFormatting sqref="E31">
    <cfRule type="expression" dxfId="39351" priority="18513">
      <formula>AND(IF(OR($Q31=1,$Q31=2),1,0),IF($X31&lt;=20,1,0))</formula>
    </cfRule>
    <cfRule type="expression" dxfId="39350" priority="18514">
      <formula>AND(IF($Q31=2,1,0),IF($X31&lt;30,1,0))</formula>
    </cfRule>
    <cfRule type="expression" dxfId="39349" priority="18515">
      <formula>AND(IF($Q31=3,1,0),IF($X31&lt;30,1,0))</formula>
    </cfRule>
    <cfRule type="expression" dxfId="39348" priority="18516">
      <formula>AND(IF($Q31=3,1,IF($Q31=4,1,0)),IF($F31&lt;=85,1,0))</formula>
    </cfRule>
  </conditionalFormatting>
  <conditionalFormatting sqref="X31">
    <cfRule type="expression" dxfId="39347" priority="18509">
      <formula>AND(IF(OR($Q31=1,$Q31=2),1,0),IF($X31&lt;=20,1,0))</formula>
    </cfRule>
    <cfRule type="expression" dxfId="39346" priority="18510">
      <formula>AND(IF($Q31=2,1,0),IF($X31&lt;30,1,0))</formula>
    </cfRule>
    <cfRule type="expression" dxfId="39345" priority="18511">
      <formula>AND(IF($Q31=3,1,0),IF($X31&lt;30,1,0))</formula>
    </cfRule>
    <cfRule type="expression" dxfId="39344" priority="18512">
      <formula>AND(IF($Q31=3,1,IF($Q31=4,1,0)),IF($F31&lt;=85,1,0))</formula>
    </cfRule>
  </conditionalFormatting>
  <conditionalFormatting sqref="AI31">
    <cfRule type="expression" dxfId="39343" priority="18505">
      <formula>AND(IF(OR($Q31=1,$Q31=2),1,0),IF($X31&lt;=20,1,0))</formula>
    </cfRule>
    <cfRule type="expression" dxfId="39342" priority="18506">
      <formula>AND(IF($Q31=2,1,0),IF($X31&lt;30,1,0))</formula>
    </cfRule>
    <cfRule type="expression" dxfId="39341" priority="18507">
      <formula>AND(IF($Q31=3,1,0),IF($X31&lt;30,1,0))</formula>
    </cfRule>
    <cfRule type="expression" dxfId="39340" priority="18508">
      <formula>AND(IF($Q31=3,1,IF($Q31=4,1,0)),IF($F31&lt;=85,1,0))</formula>
    </cfRule>
  </conditionalFormatting>
  <conditionalFormatting sqref="AV32">
    <cfRule type="expression" dxfId="39339" priority="18503">
      <formula>AV32="X"</formula>
    </cfRule>
    <cfRule type="expression" dxfId="39338" priority="18504">
      <formula>AV32="후보"</formula>
    </cfRule>
  </conditionalFormatting>
  <conditionalFormatting sqref="AC32">
    <cfRule type="cellIs" dxfId="39337" priority="18501" operator="greaterThan">
      <formula>0.9</formula>
    </cfRule>
    <cfRule type="cellIs" dxfId="39336" priority="18502" operator="greaterThan">
      <formula>0.85</formula>
    </cfRule>
  </conditionalFormatting>
  <conditionalFormatting sqref="N32">
    <cfRule type="cellIs" dxfId="39335" priority="18499" operator="greaterThan">
      <formula>0.9</formula>
    </cfRule>
    <cfRule type="cellIs" dxfId="39334" priority="18500" operator="greaterThan">
      <formula>0.85</formula>
    </cfRule>
  </conditionalFormatting>
  <conditionalFormatting sqref="E32">
    <cfRule type="expression" dxfId="39333" priority="18495">
      <formula>AND(IF(OR($Q32=1,$Q32=2),1,0),IF($X32&lt;=20,1,0))</formula>
    </cfRule>
    <cfRule type="expression" dxfId="39332" priority="18496">
      <formula>AND(IF($Q32=2,1,0),IF($X32&lt;30,1,0))</formula>
    </cfRule>
    <cfRule type="expression" dxfId="39331" priority="18497">
      <formula>AND(IF($Q32=3,1,0),IF($X32&lt;30,1,0))</formula>
    </cfRule>
    <cfRule type="expression" dxfId="39330" priority="18498">
      <formula>AND(IF($Q32=3,1,IF($Q32=4,1,0)),IF($F32&lt;=85,1,0))</formula>
    </cfRule>
  </conditionalFormatting>
  <conditionalFormatting sqref="X32">
    <cfRule type="expression" dxfId="39329" priority="18491">
      <formula>AND(IF(OR($Q32=1,$Q32=2),1,0),IF($X32&lt;=20,1,0))</formula>
    </cfRule>
    <cfRule type="expression" dxfId="39328" priority="18492">
      <formula>AND(IF($Q32=2,1,0),IF($X32&lt;30,1,0))</formula>
    </cfRule>
    <cfRule type="expression" dxfId="39327" priority="18493">
      <formula>AND(IF($Q32=3,1,0),IF($X32&lt;30,1,0))</formula>
    </cfRule>
    <cfRule type="expression" dxfId="39326" priority="18494">
      <formula>AND(IF($Q32=3,1,IF($Q32=4,1,0)),IF($F32&lt;=85,1,0))</formula>
    </cfRule>
  </conditionalFormatting>
  <conditionalFormatting sqref="AI32">
    <cfRule type="expression" dxfId="39325" priority="18487">
      <formula>AND(IF(OR($Q32=1,$Q32=2),1,0),IF($X32&lt;=20,1,0))</formula>
    </cfRule>
    <cfRule type="expression" dxfId="39324" priority="18488">
      <formula>AND(IF($Q32=2,1,0),IF($X32&lt;30,1,0))</formula>
    </cfRule>
    <cfRule type="expression" dxfId="39323" priority="18489">
      <formula>AND(IF($Q32=3,1,0),IF($X32&lt;30,1,0))</formula>
    </cfRule>
    <cfRule type="expression" dxfId="39322" priority="18490">
      <formula>AND(IF($Q32=3,1,IF($Q32=4,1,0)),IF($F32&lt;=85,1,0))</formula>
    </cfRule>
  </conditionalFormatting>
  <conditionalFormatting sqref="AV33">
    <cfRule type="expression" dxfId="39321" priority="18485">
      <formula>AV33="X"</formula>
    </cfRule>
    <cfRule type="expression" dxfId="39320" priority="18486">
      <formula>AV33="후보"</formula>
    </cfRule>
  </conditionalFormatting>
  <conditionalFormatting sqref="AC33">
    <cfRule type="cellIs" dxfId="39319" priority="18483" operator="greaterThan">
      <formula>0.9</formula>
    </cfRule>
    <cfRule type="cellIs" dxfId="39318" priority="18484" operator="greaterThan">
      <formula>0.85</formula>
    </cfRule>
  </conditionalFormatting>
  <conditionalFormatting sqref="N33">
    <cfRule type="cellIs" dxfId="39317" priority="18481" operator="greaterThan">
      <formula>0.9</formula>
    </cfRule>
    <cfRule type="cellIs" dxfId="39316" priority="18482" operator="greaterThan">
      <formula>0.85</formula>
    </cfRule>
  </conditionalFormatting>
  <conditionalFormatting sqref="E33">
    <cfRule type="expression" dxfId="39315" priority="18477">
      <formula>AND(IF(OR($Q33=1,$Q33=2),1,0),IF($X33&lt;=20,1,0))</formula>
    </cfRule>
    <cfRule type="expression" dxfId="39314" priority="18478">
      <formula>AND(IF($Q33=2,1,0),IF($X33&lt;30,1,0))</formula>
    </cfRule>
    <cfRule type="expression" dxfId="39313" priority="18479">
      <formula>AND(IF($Q33=3,1,0),IF($X33&lt;30,1,0))</formula>
    </cfRule>
    <cfRule type="expression" dxfId="39312" priority="18480">
      <formula>AND(IF($Q33=3,1,IF($Q33=4,1,0)),IF($F33&lt;=85,1,0))</formula>
    </cfRule>
  </conditionalFormatting>
  <conditionalFormatting sqref="X33">
    <cfRule type="expression" dxfId="39311" priority="18473">
      <formula>AND(IF(OR($Q33=1,$Q33=2),1,0),IF($X33&lt;=20,1,0))</formula>
    </cfRule>
    <cfRule type="expression" dxfId="39310" priority="18474">
      <formula>AND(IF($Q33=2,1,0),IF($X33&lt;30,1,0))</formula>
    </cfRule>
    <cfRule type="expression" dxfId="39309" priority="18475">
      <formula>AND(IF($Q33=3,1,0),IF($X33&lt;30,1,0))</formula>
    </cfRule>
    <cfRule type="expression" dxfId="39308" priority="18476">
      <formula>AND(IF($Q33=3,1,IF($Q33=4,1,0)),IF($F33&lt;=85,1,0))</formula>
    </cfRule>
  </conditionalFormatting>
  <conditionalFormatting sqref="AI33">
    <cfRule type="expression" dxfId="39307" priority="18469">
      <formula>AND(IF(OR($Q33=1,$Q33=2),1,0),IF($X33&lt;=20,1,0))</formula>
    </cfRule>
    <cfRule type="expression" dxfId="39306" priority="18470">
      <formula>AND(IF($Q33=2,1,0),IF($X33&lt;30,1,0))</formula>
    </cfRule>
    <cfRule type="expression" dxfId="39305" priority="18471">
      <formula>AND(IF($Q33=3,1,0),IF($X33&lt;30,1,0))</formula>
    </cfRule>
    <cfRule type="expression" dxfId="39304" priority="18472">
      <formula>AND(IF($Q33=3,1,IF($Q33=4,1,0)),IF($F33&lt;=85,1,0))</formula>
    </cfRule>
  </conditionalFormatting>
  <conditionalFormatting sqref="AV34">
    <cfRule type="expression" dxfId="39303" priority="18467">
      <formula>AV34="X"</formula>
    </cfRule>
    <cfRule type="expression" dxfId="39302" priority="18468">
      <formula>AV34="후보"</formula>
    </cfRule>
  </conditionalFormatting>
  <conditionalFormatting sqref="AC34">
    <cfRule type="cellIs" dxfId="39301" priority="18465" operator="greaterThan">
      <formula>0.9</formula>
    </cfRule>
    <cfRule type="cellIs" dxfId="39300" priority="18466" operator="greaterThan">
      <formula>0.85</formula>
    </cfRule>
  </conditionalFormatting>
  <conditionalFormatting sqref="N34">
    <cfRule type="cellIs" dxfId="39299" priority="18463" operator="greaterThan">
      <formula>0.9</formula>
    </cfRule>
    <cfRule type="cellIs" dxfId="39298" priority="18464" operator="greaterThan">
      <formula>0.85</formula>
    </cfRule>
  </conditionalFormatting>
  <conditionalFormatting sqref="E34">
    <cfRule type="expression" dxfId="39297" priority="18459">
      <formula>AND(IF(OR($Q34=1,$Q34=2),1,0),IF($X34&lt;=20,1,0))</formula>
    </cfRule>
    <cfRule type="expression" dxfId="39296" priority="18460">
      <formula>AND(IF($Q34=2,1,0),IF($X34&lt;30,1,0))</formula>
    </cfRule>
    <cfRule type="expression" dxfId="39295" priority="18461">
      <formula>AND(IF($Q34=3,1,0),IF($X34&lt;30,1,0))</formula>
    </cfRule>
    <cfRule type="expression" dxfId="39294" priority="18462">
      <formula>AND(IF($Q34=3,1,IF($Q34=4,1,0)),IF($F34&lt;=85,1,0))</formula>
    </cfRule>
  </conditionalFormatting>
  <conditionalFormatting sqref="X34">
    <cfRule type="expression" dxfId="39293" priority="18455">
      <formula>AND(IF(OR($Q34=1,$Q34=2),1,0),IF($X34&lt;=20,1,0))</formula>
    </cfRule>
    <cfRule type="expression" dxfId="39292" priority="18456">
      <formula>AND(IF($Q34=2,1,0),IF($X34&lt;30,1,0))</formula>
    </cfRule>
    <cfRule type="expression" dxfId="39291" priority="18457">
      <formula>AND(IF($Q34=3,1,0),IF($X34&lt;30,1,0))</formula>
    </cfRule>
    <cfRule type="expression" dxfId="39290" priority="18458">
      <formula>AND(IF($Q34=3,1,IF($Q34=4,1,0)),IF($F34&lt;=85,1,0))</formula>
    </cfRule>
  </conditionalFormatting>
  <conditionalFormatting sqref="AI34">
    <cfRule type="expression" dxfId="39289" priority="18451">
      <formula>AND(IF(OR($Q34=1,$Q34=2),1,0),IF($X34&lt;=20,1,0))</formula>
    </cfRule>
    <cfRule type="expression" dxfId="39288" priority="18452">
      <formula>AND(IF($Q34=2,1,0),IF($X34&lt;30,1,0))</formula>
    </cfRule>
    <cfRule type="expression" dxfId="39287" priority="18453">
      <formula>AND(IF($Q34=3,1,0),IF($X34&lt;30,1,0))</formula>
    </cfRule>
    <cfRule type="expression" dxfId="39286" priority="18454">
      <formula>AND(IF($Q34=3,1,IF($Q34=4,1,0)),IF($F34&lt;=85,1,0))</formula>
    </cfRule>
  </conditionalFormatting>
  <conditionalFormatting sqref="AV35">
    <cfRule type="expression" dxfId="39285" priority="18449">
      <formula>AV35="X"</formula>
    </cfRule>
    <cfRule type="expression" dxfId="39284" priority="18450">
      <formula>AV35="후보"</formula>
    </cfRule>
  </conditionalFormatting>
  <conditionalFormatting sqref="AC35">
    <cfRule type="cellIs" dxfId="39283" priority="18447" operator="greaterThan">
      <formula>0.9</formula>
    </cfRule>
    <cfRule type="cellIs" dxfId="39282" priority="18448" operator="greaterThan">
      <formula>0.85</formula>
    </cfRule>
  </conditionalFormatting>
  <conditionalFormatting sqref="N35">
    <cfRule type="cellIs" dxfId="39281" priority="18445" operator="greaterThan">
      <formula>0.9</formula>
    </cfRule>
    <cfRule type="cellIs" dxfId="39280" priority="18446" operator="greaterThan">
      <formula>0.85</formula>
    </cfRule>
  </conditionalFormatting>
  <conditionalFormatting sqref="E35">
    <cfRule type="expression" dxfId="39279" priority="18441">
      <formula>AND(IF(OR($Q35=1,$Q35=2),1,0),IF($X35&lt;=20,1,0))</formula>
    </cfRule>
    <cfRule type="expression" dxfId="39278" priority="18442">
      <formula>AND(IF($Q35=2,1,0),IF($X35&lt;30,1,0))</formula>
    </cfRule>
    <cfRule type="expression" dxfId="39277" priority="18443">
      <formula>AND(IF($Q35=3,1,0),IF($X35&lt;30,1,0))</formula>
    </cfRule>
    <cfRule type="expression" dxfId="39276" priority="18444">
      <formula>AND(IF($Q35=3,1,IF($Q35=4,1,0)),IF($F35&lt;=85,1,0))</formula>
    </cfRule>
  </conditionalFormatting>
  <conditionalFormatting sqref="X35">
    <cfRule type="expression" dxfId="39275" priority="18437">
      <formula>AND(IF(OR($Q35=1,$Q35=2),1,0),IF($X35&lt;=20,1,0))</formula>
    </cfRule>
    <cfRule type="expression" dxfId="39274" priority="18438">
      <formula>AND(IF($Q35=2,1,0),IF($X35&lt;30,1,0))</formula>
    </cfRule>
    <cfRule type="expression" dxfId="39273" priority="18439">
      <formula>AND(IF($Q35=3,1,0),IF($X35&lt;30,1,0))</formula>
    </cfRule>
    <cfRule type="expression" dxfId="39272" priority="18440">
      <formula>AND(IF($Q35=3,1,IF($Q35=4,1,0)),IF($F35&lt;=85,1,0))</formula>
    </cfRule>
  </conditionalFormatting>
  <conditionalFormatting sqref="AI35">
    <cfRule type="expression" dxfId="39271" priority="18433">
      <formula>AND(IF(OR($Q35=1,$Q35=2),1,0),IF($X35&lt;=20,1,0))</formula>
    </cfRule>
    <cfRule type="expression" dxfId="39270" priority="18434">
      <formula>AND(IF($Q35=2,1,0),IF($X35&lt;30,1,0))</formula>
    </cfRule>
    <cfRule type="expression" dxfId="39269" priority="18435">
      <formula>AND(IF($Q35=3,1,0),IF($X35&lt;30,1,0))</formula>
    </cfRule>
    <cfRule type="expression" dxfId="39268" priority="18436">
      <formula>AND(IF($Q35=3,1,IF($Q35=4,1,0)),IF($F35&lt;=85,1,0))</formula>
    </cfRule>
  </conditionalFormatting>
  <conditionalFormatting sqref="AV36">
    <cfRule type="expression" dxfId="39267" priority="18431">
      <formula>AV36="X"</formula>
    </cfRule>
    <cfRule type="expression" dxfId="39266" priority="18432">
      <formula>AV36="후보"</formula>
    </cfRule>
  </conditionalFormatting>
  <conditionalFormatting sqref="AC36">
    <cfRule type="cellIs" dxfId="39265" priority="18429" operator="greaterThan">
      <formula>0.9</formula>
    </cfRule>
    <cfRule type="cellIs" dxfId="39264" priority="18430" operator="greaterThan">
      <formula>0.85</formula>
    </cfRule>
  </conditionalFormatting>
  <conditionalFormatting sqref="N36">
    <cfRule type="cellIs" dxfId="39263" priority="18427" operator="greaterThan">
      <formula>0.9</formula>
    </cfRule>
    <cfRule type="cellIs" dxfId="39262" priority="18428" operator="greaterThan">
      <formula>0.85</formula>
    </cfRule>
  </conditionalFormatting>
  <conditionalFormatting sqref="E36">
    <cfRule type="expression" dxfId="39261" priority="18423">
      <formula>AND(IF(OR($Q36=1,$Q36=2),1,0),IF($X36&lt;=20,1,0))</formula>
    </cfRule>
    <cfRule type="expression" dxfId="39260" priority="18424">
      <formula>AND(IF($Q36=2,1,0),IF($X36&lt;30,1,0))</formula>
    </cfRule>
    <cfRule type="expression" dxfId="39259" priority="18425">
      <formula>AND(IF($Q36=3,1,0),IF($X36&lt;30,1,0))</formula>
    </cfRule>
    <cfRule type="expression" dxfId="39258" priority="18426">
      <formula>AND(IF($Q36=3,1,IF($Q36=4,1,0)),IF($F36&lt;=85,1,0))</formula>
    </cfRule>
  </conditionalFormatting>
  <conditionalFormatting sqref="X36">
    <cfRule type="expression" dxfId="39257" priority="18419">
      <formula>AND(IF(OR($Q36=1,$Q36=2),1,0),IF($X36&lt;=20,1,0))</formula>
    </cfRule>
    <cfRule type="expression" dxfId="39256" priority="18420">
      <formula>AND(IF($Q36=2,1,0),IF($X36&lt;30,1,0))</formula>
    </cfRule>
    <cfRule type="expression" dxfId="39255" priority="18421">
      <formula>AND(IF($Q36=3,1,0),IF($X36&lt;30,1,0))</formula>
    </cfRule>
    <cfRule type="expression" dxfId="39254" priority="18422">
      <formula>AND(IF($Q36=3,1,IF($Q36=4,1,0)),IF($F36&lt;=85,1,0))</formula>
    </cfRule>
  </conditionalFormatting>
  <conditionalFormatting sqref="AI36">
    <cfRule type="expression" dxfId="39253" priority="18415">
      <formula>AND(IF(OR($Q36=1,$Q36=2),1,0),IF($X36&lt;=20,1,0))</formula>
    </cfRule>
    <cfRule type="expression" dxfId="39252" priority="18416">
      <formula>AND(IF($Q36=2,1,0),IF($X36&lt;30,1,0))</formula>
    </cfRule>
    <cfRule type="expression" dxfId="39251" priority="18417">
      <formula>AND(IF($Q36=3,1,0),IF($X36&lt;30,1,0))</formula>
    </cfRule>
    <cfRule type="expression" dxfId="39250" priority="18418">
      <formula>AND(IF($Q36=3,1,IF($Q36=4,1,0)),IF($F36&lt;=85,1,0))</formula>
    </cfRule>
  </conditionalFormatting>
  <conditionalFormatting sqref="AV37">
    <cfRule type="expression" dxfId="39249" priority="18413">
      <formula>AV37="X"</formula>
    </cfRule>
    <cfRule type="expression" dxfId="39248" priority="18414">
      <formula>AV37="후보"</formula>
    </cfRule>
  </conditionalFormatting>
  <conditionalFormatting sqref="AC37">
    <cfRule type="cellIs" dxfId="39247" priority="18411" operator="greaterThan">
      <formula>0.9</formula>
    </cfRule>
    <cfRule type="cellIs" dxfId="39246" priority="18412" operator="greaterThan">
      <formula>0.85</formula>
    </cfRule>
  </conditionalFormatting>
  <conditionalFormatting sqref="N37">
    <cfRule type="cellIs" dxfId="39245" priority="18409" operator="greaterThan">
      <formula>0.9</formula>
    </cfRule>
    <cfRule type="cellIs" dxfId="39244" priority="18410" operator="greaterThan">
      <formula>0.85</formula>
    </cfRule>
  </conditionalFormatting>
  <conditionalFormatting sqref="E37">
    <cfRule type="expression" dxfId="39243" priority="18405">
      <formula>AND(IF(OR($Q37=1,$Q37=2),1,0),IF($X37&lt;=20,1,0))</formula>
    </cfRule>
    <cfRule type="expression" dxfId="39242" priority="18406">
      <formula>AND(IF($Q37=2,1,0),IF($X37&lt;30,1,0))</formula>
    </cfRule>
    <cfRule type="expression" dxfId="39241" priority="18407">
      <formula>AND(IF($Q37=3,1,0),IF($X37&lt;30,1,0))</formula>
    </cfRule>
    <cfRule type="expression" dxfId="39240" priority="18408">
      <formula>AND(IF($Q37=3,1,IF($Q37=4,1,0)),IF($F37&lt;=85,1,0))</formula>
    </cfRule>
  </conditionalFormatting>
  <conditionalFormatting sqref="X37">
    <cfRule type="expression" dxfId="39239" priority="18401">
      <formula>AND(IF(OR($Q37=1,$Q37=2),1,0),IF($X37&lt;=20,1,0))</formula>
    </cfRule>
    <cfRule type="expression" dxfId="39238" priority="18402">
      <formula>AND(IF($Q37=2,1,0),IF($X37&lt;30,1,0))</formula>
    </cfRule>
    <cfRule type="expression" dxfId="39237" priority="18403">
      <formula>AND(IF($Q37=3,1,0),IF($X37&lt;30,1,0))</formula>
    </cfRule>
    <cfRule type="expression" dxfId="39236" priority="18404">
      <formula>AND(IF($Q37=3,1,IF($Q37=4,1,0)),IF($F37&lt;=85,1,0))</formula>
    </cfRule>
  </conditionalFormatting>
  <conditionalFormatting sqref="AI37">
    <cfRule type="expression" dxfId="39235" priority="18397">
      <formula>AND(IF(OR($Q37=1,$Q37=2),1,0),IF($X37&lt;=20,1,0))</formula>
    </cfRule>
    <cfRule type="expression" dxfId="39234" priority="18398">
      <formula>AND(IF($Q37=2,1,0),IF($X37&lt;30,1,0))</formula>
    </cfRule>
    <cfRule type="expression" dxfId="39233" priority="18399">
      <formula>AND(IF($Q37=3,1,0),IF($X37&lt;30,1,0))</formula>
    </cfRule>
    <cfRule type="expression" dxfId="39232" priority="18400">
      <formula>AND(IF($Q37=3,1,IF($Q37=4,1,0)),IF($F37&lt;=85,1,0))</formula>
    </cfRule>
  </conditionalFormatting>
  <conditionalFormatting sqref="AV38">
    <cfRule type="expression" dxfId="39231" priority="18395">
      <formula>AV38="X"</formula>
    </cfRule>
    <cfRule type="expression" dxfId="39230" priority="18396">
      <formula>AV38="후보"</formula>
    </cfRule>
  </conditionalFormatting>
  <conditionalFormatting sqref="AC38">
    <cfRule type="cellIs" dxfId="39229" priority="18393" operator="greaterThan">
      <formula>0.9</formula>
    </cfRule>
    <cfRule type="cellIs" dxfId="39228" priority="18394" operator="greaterThan">
      <formula>0.85</formula>
    </cfRule>
  </conditionalFormatting>
  <conditionalFormatting sqref="N38">
    <cfRule type="cellIs" dxfId="39227" priority="18391" operator="greaterThan">
      <formula>0.9</formula>
    </cfRule>
    <cfRule type="cellIs" dxfId="39226" priority="18392" operator="greaterThan">
      <formula>0.85</formula>
    </cfRule>
  </conditionalFormatting>
  <conditionalFormatting sqref="E38">
    <cfRule type="expression" dxfId="39225" priority="18387">
      <formula>AND(IF(OR($Q38=1,$Q38=2),1,0),IF($X38&lt;=20,1,0))</formula>
    </cfRule>
    <cfRule type="expression" dxfId="39224" priority="18388">
      <formula>AND(IF($Q38=2,1,0),IF($X38&lt;30,1,0))</formula>
    </cfRule>
    <cfRule type="expression" dxfId="39223" priority="18389">
      <formula>AND(IF($Q38=3,1,0),IF($X38&lt;30,1,0))</formula>
    </cfRule>
    <cfRule type="expression" dxfId="39222" priority="18390">
      <formula>AND(IF($Q38=3,1,IF($Q38=4,1,0)),IF($F38&lt;=85,1,0))</formula>
    </cfRule>
  </conditionalFormatting>
  <conditionalFormatting sqref="X38">
    <cfRule type="expression" dxfId="39221" priority="18383">
      <formula>AND(IF(OR($Q38=1,$Q38=2),1,0),IF($X38&lt;=20,1,0))</formula>
    </cfRule>
    <cfRule type="expression" dxfId="39220" priority="18384">
      <formula>AND(IF($Q38=2,1,0),IF($X38&lt;30,1,0))</formula>
    </cfRule>
    <cfRule type="expression" dxfId="39219" priority="18385">
      <formula>AND(IF($Q38=3,1,0),IF($X38&lt;30,1,0))</formula>
    </cfRule>
    <cfRule type="expression" dxfId="39218" priority="18386">
      <formula>AND(IF($Q38=3,1,IF($Q38=4,1,0)),IF($F38&lt;=85,1,0))</formula>
    </cfRule>
  </conditionalFormatting>
  <conditionalFormatting sqref="AI38">
    <cfRule type="expression" dxfId="39217" priority="18379">
      <formula>AND(IF(OR($Q38=1,$Q38=2),1,0),IF($X38&lt;=20,1,0))</formula>
    </cfRule>
    <cfRule type="expression" dxfId="39216" priority="18380">
      <formula>AND(IF($Q38=2,1,0),IF($X38&lt;30,1,0))</formula>
    </cfRule>
    <cfRule type="expression" dxfId="39215" priority="18381">
      <formula>AND(IF($Q38=3,1,0),IF($X38&lt;30,1,0))</formula>
    </cfRule>
    <cfRule type="expression" dxfId="39214" priority="18382">
      <formula>AND(IF($Q38=3,1,IF($Q38=4,1,0)),IF($F38&lt;=85,1,0))</formula>
    </cfRule>
  </conditionalFormatting>
  <conditionalFormatting sqref="AV39">
    <cfRule type="expression" dxfId="39213" priority="18377">
      <formula>AV39="X"</formula>
    </cfRule>
    <cfRule type="expression" dxfId="39212" priority="18378">
      <formula>AV39="후보"</formula>
    </cfRule>
  </conditionalFormatting>
  <conditionalFormatting sqref="AC39">
    <cfRule type="cellIs" dxfId="39211" priority="18375" operator="greaterThan">
      <formula>0.9</formula>
    </cfRule>
    <cfRule type="cellIs" dxfId="39210" priority="18376" operator="greaterThan">
      <formula>0.85</formula>
    </cfRule>
  </conditionalFormatting>
  <conditionalFormatting sqref="N39">
    <cfRule type="cellIs" dxfId="39209" priority="18373" operator="greaterThan">
      <formula>0.9</formula>
    </cfRule>
    <cfRule type="cellIs" dxfId="39208" priority="18374" operator="greaterThan">
      <formula>0.85</formula>
    </cfRule>
  </conditionalFormatting>
  <conditionalFormatting sqref="E39">
    <cfRule type="expression" dxfId="39207" priority="18369">
      <formula>AND(IF(OR($Q39=1,$Q39=2),1,0),IF($X39&lt;=20,1,0))</formula>
    </cfRule>
    <cfRule type="expression" dxfId="39206" priority="18370">
      <formula>AND(IF($Q39=2,1,0),IF($X39&lt;30,1,0))</formula>
    </cfRule>
    <cfRule type="expression" dxfId="39205" priority="18371">
      <formula>AND(IF($Q39=3,1,0),IF($X39&lt;30,1,0))</formula>
    </cfRule>
    <cfRule type="expression" dxfId="39204" priority="18372">
      <formula>AND(IF($Q39=3,1,IF($Q39=4,1,0)),IF($F39&lt;=85,1,0))</formula>
    </cfRule>
  </conditionalFormatting>
  <conditionalFormatting sqref="X39">
    <cfRule type="expression" dxfId="39203" priority="18365">
      <formula>AND(IF(OR($Q39=1,$Q39=2),1,0),IF($X39&lt;=20,1,0))</formula>
    </cfRule>
    <cfRule type="expression" dxfId="39202" priority="18366">
      <formula>AND(IF($Q39=2,1,0),IF($X39&lt;30,1,0))</formula>
    </cfRule>
    <cfRule type="expression" dxfId="39201" priority="18367">
      <formula>AND(IF($Q39=3,1,0),IF($X39&lt;30,1,0))</formula>
    </cfRule>
    <cfRule type="expression" dxfId="39200" priority="18368">
      <formula>AND(IF($Q39=3,1,IF($Q39=4,1,0)),IF($F39&lt;=85,1,0))</formula>
    </cfRule>
  </conditionalFormatting>
  <conditionalFormatting sqref="AI39">
    <cfRule type="expression" dxfId="39199" priority="18361">
      <formula>AND(IF(OR($Q39=1,$Q39=2),1,0),IF($X39&lt;=20,1,0))</formula>
    </cfRule>
    <cfRule type="expression" dxfId="39198" priority="18362">
      <formula>AND(IF($Q39=2,1,0),IF($X39&lt;30,1,0))</formula>
    </cfRule>
    <cfRule type="expression" dxfId="39197" priority="18363">
      <formula>AND(IF($Q39=3,1,0),IF($X39&lt;30,1,0))</formula>
    </cfRule>
    <cfRule type="expression" dxfId="39196" priority="18364">
      <formula>AND(IF($Q39=3,1,IF($Q39=4,1,0)),IF($F39&lt;=85,1,0))</formula>
    </cfRule>
  </conditionalFormatting>
  <conditionalFormatting sqref="AV40">
    <cfRule type="expression" dxfId="39195" priority="18359">
      <formula>AV40="X"</formula>
    </cfRule>
    <cfRule type="expression" dxfId="39194" priority="18360">
      <formula>AV40="후보"</formula>
    </cfRule>
  </conditionalFormatting>
  <conditionalFormatting sqref="AC40">
    <cfRule type="cellIs" dxfId="39193" priority="18357" operator="greaterThan">
      <formula>0.9</formula>
    </cfRule>
    <cfRule type="cellIs" dxfId="39192" priority="18358" operator="greaterThan">
      <formula>0.85</formula>
    </cfRule>
  </conditionalFormatting>
  <conditionalFormatting sqref="N40">
    <cfRule type="cellIs" dxfId="39191" priority="18355" operator="greaterThan">
      <formula>0.9</formula>
    </cfRule>
    <cfRule type="cellIs" dxfId="39190" priority="18356" operator="greaterThan">
      <formula>0.85</formula>
    </cfRule>
  </conditionalFormatting>
  <conditionalFormatting sqref="E40">
    <cfRule type="expression" dxfId="39189" priority="18351">
      <formula>AND(IF(OR($Q40=1,$Q40=2),1,0),IF($X40&lt;=20,1,0))</formula>
    </cfRule>
    <cfRule type="expression" dxfId="39188" priority="18352">
      <formula>AND(IF($Q40=2,1,0),IF($X40&lt;30,1,0))</formula>
    </cfRule>
    <cfRule type="expression" dxfId="39187" priority="18353">
      <formula>AND(IF($Q40=3,1,0),IF($X40&lt;30,1,0))</formula>
    </cfRule>
    <cfRule type="expression" dxfId="39186" priority="18354">
      <formula>AND(IF($Q40=3,1,IF($Q40=4,1,0)),IF($F40&lt;=85,1,0))</formula>
    </cfRule>
  </conditionalFormatting>
  <conditionalFormatting sqref="X40">
    <cfRule type="expression" dxfId="39185" priority="18347">
      <formula>AND(IF(OR($Q40=1,$Q40=2),1,0),IF($X40&lt;=20,1,0))</formula>
    </cfRule>
    <cfRule type="expression" dxfId="39184" priority="18348">
      <formula>AND(IF($Q40=2,1,0),IF($X40&lt;30,1,0))</formula>
    </cfRule>
    <cfRule type="expression" dxfId="39183" priority="18349">
      <formula>AND(IF($Q40=3,1,0),IF($X40&lt;30,1,0))</formula>
    </cfRule>
    <cfRule type="expression" dxfId="39182" priority="18350">
      <formula>AND(IF($Q40=3,1,IF($Q40=4,1,0)),IF($F40&lt;=85,1,0))</formula>
    </cfRule>
  </conditionalFormatting>
  <conditionalFormatting sqref="AI40">
    <cfRule type="expression" dxfId="39181" priority="18343">
      <formula>AND(IF(OR($Q40=1,$Q40=2),1,0),IF($X40&lt;=20,1,0))</formula>
    </cfRule>
    <cfRule type="expression" dxfId="39180" priority="18344">
      <formula>AND(IF($Q40=2,1,0),IF($X40&lt;30,1,0))</formula>
    </cfRule>
    <cfRule type="expression" dxfId="39179" priority="18345">
      <formula>AND(IF($Q40=3,1,0),IF($X40&lt;30,1,0))</formula>
    </cfRule>
    <cfRule type="expression" dxfId="39178" priority="18346">
      <formula>AND(IF($Q40=3,1,IF($Q40=4,1,0)),IF($F40&lt;=85,1,0))</formula>
    </cfRule>
  </conditionalFormatting>
  <conditionalFormatting sqref="AV41">
    <cfRule type="expression" dxfId="39177" priority="18341">
      <formula>AV41="X"</formula>
    </cfRule>
    <cfRule type="expression" dxfId="39176" priority="18342">
      <formula>AV41="후보"</formula>
    </cfRule>
  </conditionalFormatting>
  <conditionalFormatting sqref="AC41">
    <cfRule type="cellIs" dxfId="39175" priority="18339" operator="greaterThan">
      <formula>0.9</formula>
    </cfRule>
    <cfRule type="cellIs" dxfId="39174" priority="18340" operator="greaterThan">
      <formula>0.85</formula>
    </cfRule>
  </conditionalFormatting>
  <conditionalFormatting sqref="N41">
    <cfRule type="cellIs" dxfId="39173" priority="18337" operator="greaterThan">
      <formula>0.9</formula>
    </cfRule>
    <cfRule type="cellIs" dxfId="39172" priority="18338" operator="greaterThan">
      <formula>0.85</formula>
    </cfRule>
  </conditionalFormatting>
  <conditionalFormatting sqref="E41">
    <cfRule type="expression" dxfId="39171" priority="18333">
      <formula>AND(IF(OR($Q41=1,$Q41=2),1,0),IF($X41&lt;=20,1,0))</formula>
    </cfRule>
    <cfRule type="expression" dxfId="39170" priority="18334">
      <formula>AND(IF($Q41=2,1,0),IF($X41&lt;30,1,0))</formula>
    </cfRule>
    <cfRule type="expression" dxfId="39169" priority="18335">
      <formula>AND(IF($Q41=3,1,0),IF($X41&lt;30,1,0))</formula>
    </cfRule>
    <cfRule type="expression" dxfId="39168" priority="18336">
      <formula>AND(IF($Q41=3,1,IF($Q41=4,1,0)),IF($F41&lt;=85,1,0))</formula>
    </cfRule>
  </conditionalFormatting>
  <conditionalFormatting sqref="X41">
    <cfRule type="expression" dxfId="39167" priority="18329">
      <formula>AND(IF(OR($Q41=1,$Q41=2),1,0),IF($X41&lt;=20,1,0))</formula>
    </cfRule>
    <cfRule type="expression" dxfId="39166" priority="18330">
      <formula>AND(IF($Q41=2,1,0),IF($X41&lt;30,1,0))</formula>
    </cfRule>
    <cfRule type="expression" dxfId="39165" priority="18331">
      <formula>AND(IF($Q41=3,1,0),IF($X41&lt;30,1,0))</formula>
    </cfRule>
    <cfRule type="expression" dxfId="39164" priority="18332">
      <formula>AND(IF($Q41=3,1,IF($Q41=4,1,0)),IF($F41&lt;=85,1,0))</formula>
    </cfRule>
  </conditionalFormatting>
  <conditionalFormatting sqref="AI41">
    <cfRule type="expression" dxfId="39163" priority="18325">
      <formula>AND(IF(OR($Q41=1,$Q41=2),1,0),IF($X41&lt;=20,1,0))</formula>
    </cfRule>
    <cfRule type="expression" dxfId="39162" priority="18326">
      <formula>AND(IF($Q41=2,1,0),IF($X41&lt;30,1,0))</formula>
    </cfRule>
    <cfRule type="expression" dxfId="39161" priority="18327">
      <formula>AND(IF($Q41=3,1,0),IF($X41&lt;30,1,0))</formula>
    </cfRule>
    <cfRule type="expression" dxfId="39160" priority="18328">
      <formula>AND(IF($Q41=3,1,IF($Q41=4,1,0)),IF($F41&lt;=85,1,0))</formula>
    </cfRule>
  </conditionalFormatting>
  <conditionalFormatting sqref="AV42">
    <cfRule type="expression" dxfId="39159" priority="18323">
      <formula>AV42="X"</formula>
    </cfRule>
    <cfRule type="expression" dxfId="39158" priority="18324">
      <formula>AV42="후보"</formula>
    </cfRule>
  </conditionalFormatting>
  <conditionalFormatting sqref="AC42">
    <cfRule type="cellIs" dxfId="39157" priority="18321" operator="greaterThan">
      <formula>0.9</formula>
    </cfRule>
    <cfRule type="cellIs" dxfId="39156" priority="18322" operator="greaterThan">
      <formula>0.85</formula>
    </cfRule>
  </conditionalFormatting>
  <conditionalFormatting sqref="N42">
    <cfRule type="cellIs" dxfId="39155" priority="18319" operator="greaterThan">
      <formula>0.9</formula>
    </cfRule>
    <cfRule type="cellIs" dxfId="39154" priority="18320" operator="greaterThan">
      <formula>0.85</formula>
    </cfRule>
  </conditionalFormatting>
  <conditionalFormatting sqref="E42">
    <cfRule type="expression" dxfId="39153" priority="18315">
      <formula>AND(IF(OR($Q42=1,$Q42=2),1,0),IF($X42&lt;=20,1,0))</formula>
    </cfRule>
    <cfRule type="expression" dxfId="39152" priority="18316">
      <formula>AND(IF($Q42=2,1,0),IF($X42&lt;30,1,0))</formula>
    </cfRule>
    <cfRule type="expression" dxfId="39151" priority="18317">
      <formula>AND(IF($Q42=3,1,0),IF($X42&lt;30,1,0))</formula>
    </cfRule>
    <cfRule type="expression" dxfId="39150" priority="18318">
      <formula>AND(IF($Q42=3,1,IF($Q42=4,1,0)),IF($F42&lt;=85,1,0))</formula>
    </cfRule>
  </conditionalFormatting>
  <conditionalFormatting sqref="X42">
    <cfRule type="expression" dxfId="39149" priority="18311">
      <formula>AND(IF(OR($Q42=1,$Q42=2),1,0),IF($X42&lt;=20,1,0))</formula>
    </cfRule>
    <cfRule type="expression" dxfId="39148" priority="18312">
      <formula>AND(IF($Q42=2,1,0),IF($X42&lt;30,1,0))</formula>
    </cfRule>
    <cfRule type="expression" dxfId="39147" priority="18313">
      <formula>AND(IF($Q42=3,1,0),IF($X42&lt;30,1,0))</formula>
    </cfRule>
    <cfRule type="expression" dxfId="39146" priority="18314">
      <formula>AND(IF($Q42=3,1,IF($Q42=4,1,0)),IF($F42&lt;=85,1,0))</formula>
    </cfRule>
  </conditionalFormatting>
  <conditionalFormatting sqref="AI42">
    <cfRule type="expression" dxfId="39145" priority="18307">
      <formula>AND(IF(OR($Q42=1,$Q42=2),1,0),IF($X42&lt;=20,1,0))</formula>
    </cfRule>
    <cfRule type="expression" dxfId="39144" priority="18308">
      <formula>AND(IF($Q42=2,1,0),IF($X42&lt;30,1,0))</formula>
    </cfRule>
    <cfRule type="expression" dxfId="39143" priority="18309">
      <formula>AND(IF($Q42=3,1,0),IF($X42&lt;30,1,0))</formula>
    </cfRule>
    <cfRule type="expression" dxfId="39142" priority="18310">
      <formula>AND(IF($Q42=3,1,IF($Q42=4,1,0)),IF($F42&lt;=85,1,0))</formula>
    </cfRule>
  </conditionalFormatting>
  <conditionalFormatting sqref="AV43">
    <cfRule type="expression" dxfId="39141" priority="18305">
      <formula>AV43="X"</formula>
    </cfRule>
    <cfRule type="expression" dxfId="39140" priority="18306">
      <formula>AV43="후보"</formula>
    </cfRule>
  </conditionalFormatting>
  <conditionalFormatting sqref="AC43">
    <cfRule type="cellIs" dxfId="39139" priority="18303" operator="greaterThan">
      <formula>0.9</formula>
    </cfRule>
    <cfRule type="cellIs" dxfId="39138" priority="18304" operator="greaterThan">
      <formula>0.85</formula>
    </cfRule>
  </conditionalFormatting>
  <conditionalFormatting sqref="N43">
    <cfRule type="cellIs" dxfId="39137" priority="18301" operator="greaterThan">
      <formula>0.9</formula>
    </cfRule>
    <cfRule type="cellIs" dxfId="39136" priority="18302" operator="greaterThan">
      <formula>0.85</formula>
    </cfRule>
  </conditionalFormatting>
  <conditionalFormatting sqref="E43">
    <cfRule type="expression" dxfId="39135" priority="18297">
      <formula>AND(IF(OR($Q43=1,$Q43=2),1,0),IF($X43&lt;=20,1,0))</formula>
    </cfRule>
    <cfRule type="expression" dxfId="39134" priority="18298">
      <formula>AND(IF($Q43=2,1,0),IF($X43&lt;30,1,0))</formula>
    </cfRule>
    <cfRule type="expression" dxfId="39133" priority="18299">
      <formula>AND(IF($Q43=3,1,0),IF($X43&lt;30,1,0))</formula>
    </cfRule>
    <cfRule type="expression" dxfId="39132" priority="18300">
      <formula>AND(IF($Q43=3,1,IF($Q43=4,1,0)),IF($F43&lt;=85,1,0))</formula>
    </cfRule>
  </conditionalFormatting>
  <conditionalFormatting sqref="X43">
    <cfRule type="expression" dxfId="39131" priority="18293">
      <formula>AND(IF(OR($Q43=1,$Q43=2),1,0),IF($X43&lt;=20,1,0))</formula>
    </cfRule>
    <cfRule type="expression" dxfId="39130" priority="18294">
      <formula>AND(IF($Q43=2,1,0),IF($X43&lt;30,1,0))</formula>
    </cfRule>
    <cfRule type="expression" dxfId="39129" priority="18295">
      <formula>AND(IF($Q43=3,1,0),IF($X43&lt;30,1,0))</formula>
    </cfRule>
    <cfRule type="expression" dxfId="39128" priority="18296">
      <formula>AND(IF($Q43=3,1,IF($Q43=4,1,0)),IF($F43&lt;=85,1,0))</formula>
    </cfRule>
  </conditionalFormatting>
  <conditionalFormatting sqref="AI43">
    <cfRule type="expression" dxfId="39127" priority="18289">
      <formula>AND(IF(OR($Q43=1,$Q43=2),1,0),IF($X43&lt;=20,1,0))</formula>
    </cfRule>
    <cfRule type="expression" dxfId="39126" priority="18290">
      <formula>AND(IF($Q43=2,1,0),IF($X43&lt;30,1,0))</formula>
    </cfRule>
    <cfRule type="expression" dxfId="39125" priority="18291">
      <formula>AND(IF($Q43=3,1,0),IF($X43&lt;30,1,0))</formula>
    </cfRule>
    <cfRule type="expression" dxfId="39124" priority="18292">
      <formula>AND(IF($Q43=3,1,IF($Q43=4,1,0)),IF($F43&lt;=85,1,0))</formula>
    </cfRule>
  </conditionalFormatting>
  <conditionalFormatting sqref="AV44">
    <cfRule type="expression" dxfId="39123" priority="18287">
      <formula>AV44="X"</formula>
    </cfRule>
    <cfRule type="expression" dxfId="39122" priority="18288">
      <formula>AV44="후보"</formula>
    </cfRule>
  </conditionalFormatting>
  <conditionalFormatting sqref="AC44">
    <cfRule type="cellIs" dxfId="39121" priority="18285" operator="greaterThan">
      <formula>0.9</formula>
    </cfRule>
    <cfRule type="cellIs" dxfId="39120" priority="18286" operator="greaterThan">
      <formula>0.85</formula>
    </cfRule>
  </conditionalFormatting>
  <conditionalFormatting sqref="N44">
    <cfRule type="cellIs" dxfId="39119" priority="18283" operator="greaterThan">
      <formula>0.9</formula>
    </cfRule>
    <cfRule type="cellIs" dxfId="39118" priority="18284" operator="greaterThan">
      <formula>0.85</formula>
    </cfRule>
  </conditionalFormatting>
  <conditionalFormatting sqref="E44">
    <cfRule type="expression" dxfId="39117" priority="18279">
      <formula>AND(IF(OR($Q44=1,$Q44=2),1,0),IF($X44&lt;=20,1,0))</formula>
    </cfRule>
    <cfRule type="expression" dxfId="39116" priority="18280">
      <formula>AND(IF($Q44=2,1,0),IF($X44&lt;30,1,0))</formula>
    </cfRule>
    <cfRule type="expression" dxfId="39115" priority="18281">
      <formula>AND(IF($Q44=3,1,0),IF($X44&lt;30,1,0))</formula>
    </cfRule>
    <cfRule type="expression" dxfId="39114" priority="18282">
      <formula>AND(IF($Q44=3,1,IF($Q44=4,1,0)),IF($F44&lt;=85,1,0))</formula>
    </cfRule>
  </conditionalFormatting>
  <conditionalFormatting sqref="X44">
    <cfRule type="expression" dxfId="39113" priority="18275">
      <formula>AND(IF(OR($Q44=1,$Q44=2),1,0),IF($X44&lt;=20,1,0))</formula>
    </cfRule>
    <cfRule type="expression" dxfId="39112" priority="18276">
      <formula>AND(IF($Q44=2,1,0),IF($X44&lt;30,1,0))</formula>
    </cfRule>
    <cfRule type="expression" dxfId="39111" priority="18277">
      <formula>AND(IF($Q44=3,1,0),IF($X44&lt;30,1,0))</formula>
    </cfRule>
    <cfRule type="expression" dxfId="39110" priority="18278">
      <formula>AND(IF($Q44=3,1,IF($Q44=4,1,0)),IF($F44&lt;=85,1,0))</formula>
    </cfRule>
  </conditionalFormatting>
  <conditionalFormatting sqref="AI44">
    <cfRule type="expression" dxfId="39109" priority="18271">
      <formula>AND(IF(OR($Q44=1,$Q44=2),1,0),IF($X44&lt;=20,1,0))</formula>
    </cfRule>
    <cfRule type="expression" dxfId="39108" priority="18272">
      <formula>AND(IF($Q44=2,1,0),IF($X44&lt;30,1,0))</formula>
    </cfRule>
    <cfRule type="expression" dxfId="39107" priority="18273">
      <formula>AND(IF($Q44=3,1,0),IF($X44&lt;30,1,0))</formula>
    </cfRule>
    <cfRule type="expression" dxfId="39106" priority="18274">
      <formula>AND(IF($Q44=3,1,IF($Q44=4,1,0)),IF($F44&lt;=85,1,0))</formula>
    </cfRule>
  </conditionalFormatting>
  <conditionalFormatting sqref="AV45">
    <cfRule type="expression" dxfId="39105" priority="18269">
      <formula>AV45="X"</formula>
    </cfRule>
    <cfRule type="expression" dxfId="39104" priority="18270">
      <formula>AV45="후보"</formula>
    </cfRule>
  </conditionalFormatting>
  <conditionalFormatting sqref="AC45">
    <cfRule type="cellIs" dxfId="39103" priority="18267" operator="greaterThan">
      <formula>0.9</formula>
    </cfRule>
    <cfRule type="cellIs" dxfId="39102" priority="18268" operator="greaterThan">
      <formula>0.85</formula>
    </cfRule>
  </conditionalFormatting>
  <conditionalFormatting sqref="N45">
    <cfRule type="cellIs" dxfId="39101" priority="18265" operator="greaterThan">
      <formula>0.9</formula>
    </cfRule>
    <cfRule type="cellIs" dxfId="39100" priority="18266" operator="greaterThan">
      <formula>0.85</formula>
    </cfRule>
  </conditionalFormatting>
  <conditionalFormatting sqref="E45">
    <cfRule type="expression" dxfId="39099" priority="18261">
      <formula>AND(IF(OR($Q45=1,$Q45=2),1,0),IF($X45&lt;=20,1,0))</formula>
    </cfRule>
    <cfRule type="expression" dxfId="39098" priority="18262">
      <formula>AND(IF($Q45=2,1,0),IF($X45&lt;30,1,0))</formula>
    </cfRule>
    <cfRule type="expression" dxfId="39097" priority="18263">
      <formula>AND(IF($Q45=3,1,0),IF($X45&lt;30,1,0))</formula>
    </cfRule>
    <cfRule type="expression" dxfId="39096" priority="18264">
      <formula>AND(IF($Q45=3,1,IF($Q45=4,1,0)),IF($F45&lt;=85,1,0))</formula>
    </cfRule>
  </conditionalFormatting>
  <conditionalFormatting sqref="X45">
    <cfRule type="expression" dxfId="39095" priority="18257">
      <formula>AND(IF(OR($Q45=1,$Q45=2),1,0),IF($X45&lt;=20,1,0))</formula>
    </cfRule>
    <cfRule type="expression" dxfId="39094" priority="18258">
      <formula>AND(IF($Q45=2,1,0),IF($X45&lt;30,1,0))</formula>
    </cfRule>
    <cfRule type="expression" dxfId="39093" priority="18259">
      <formula>AND(IF($Q45=3,1,0),IF($X45&lt;30,1,0))</formula>
    </cfRule>
    <cfRule type="expression" dxfId="39092" priority="18260">
      <formula>AND(IF($Q45=3,1,IF($Q45=4,1,0)),IF($F45&lt;=85,1,0))</formula>
    </cfRule>
  </conditionalFormatting>
  <conditionalFormatting sqref="AI45">
    <cfRule type="expression" dxfId="39091" priority="18253">
      <formula>AND(IF(OR($Q45=1,$Q45=2),1,0),IF($X45&lt;=20,1,0))</formula>
    </cfRule>
    <cfRule type="expression" dxfId="39090" priority="18254">
      <formula>AND(IF($Q45=2,1,0),IF($X45&lt;30,1,0))</formula>
    </cfRule>
    <cfRule type="expression" dxfId="39089" priority="18255">
      <formula>AND(IF($Q45=3,1,0),IF($X45&lt;30,1,0))</formula>
    </cfRule>
    <cfRule type="expression" dxfId="39088" priority="18256">
      <formula>AND(IF($Q45=3,1,IF($Q45=4,1,0)),IF($F45&lt;=85,1,0))</formula>
    </cfRule>
  </conditionalFormatting>
  <conditionalFormatting sqref="AV46">
    <cfRule type="expression" dxfId="39087" priority="18251">
      <formula>AV46="X"</formula>
    </cfRule>
    <cfRule type="expression" dxfId="39086" priority="18252">
      <formula>AV46="후보"</formula>
    </cfRule>
  </conditionalFormatting>
  <conditionalFormatting sqref="AC46">
    <cfRule type="cellIs" dxfId="39085" priority="18249" operator="greaterThan">
      <formula>0.9</formula>
    </cfRule>
    <cfRule type="cellIs" dxfId="39084" priority="18250" operator="greaterThan">
      <formula>0.85</formula>
    </cfRule>
  </conditionalFormatting>
  <conditionalFormatting sqref="N46">
    <cfRule type="cellIs" dxfId="39083" priority="18247" operator="greaterThan">
      <formula>0.9</formula>
    </cfRule>
    <cfRule type="cellIs" dxfId="39082" priority="18248" operator="greaterThan">
      <formula>0.85</formula>
    </cfRule>
  </conditionalFormatting>
  <conditionalFormatting sqref="E46">
    <cfRule type="expression" dxfId="39081" priority="18243">
      <formula>AND(IF(OR($Q46=1,$Q46=2),1,0),IF($X46&lt;=20,1,0))</formula>
    </cfRule>
    <cfRule type="expression" dxfId="39080" priority="18244">
      <formula>AND(IF($Q46=2,1,0),IF($X46&lt;30,1,0))</formula>
    </cfRule>
    <cfRule type="expression" dxfId="39079" priority="18245">
      <formula>AND(IF($Q46=3,1,0),IF($X46&lt;30,1,0))</formula>
    </cfRule>
    <cfRule type="expression" dxfId="39078" priority="18246">
      <formula>AND(IF($Q46=3,1,IF($Q46=4,1,0)),IF($F46&lt;=85,1,0))</formula>
    </cfRule>
  </conditionalFormatting>
  <conditionalFormatting sqref="X46">
    <cfRule type="expression" dxfId="39077" priority="18239">
      <formula>AND(IF(OR($Q46=1,$Q46=2),1,0),IF($X46&lt;=20,1,0))</formula>
    </cfRule>
    <cfRule type="expression" dxfId="39076" priority="18240">
      <formula>AND(IF($Q46=2,1,0),IF($X46&lt;30,1,0))</formula>
    </cfRule>
    <cfRule type="expression" dxfId="39075" priority="18241">
      <formula>AND(IF($Q46=3,1,0),IF($X46&lt;30,1,0))</formula>
    </cfRule>
    <cfRule type="expression" dxfId="39074" priority="18242">
      <formula>AND(IF($Q46=3,1,IF($Q46=4,1,0)),IF($F46&lt;=85,1,0))</formula>
    </cfRule>
  </conditionalFormatting>
  <conditionalFormatting sqref="AI46">
    <cfRule type="expression" dxfId="39073" priority="18235">
      <formula>AND(IF(OR($Q46=1,$Q46=2),1,0),IF($X46&lt;=20,1,0))</formula>
    </cfRule>
    <cfRule type="expression" dxfId="39072" priority="18236">
      <formula>AND(IF($Q46=2,1,0),IF($X46&lt;30,1,0))</formula>
    </cfRule>
    <cfRule type="expression" dxfId="39071" priority="18237">
      <formula>AND(IF($Q46=3,1,0),IF($X46&lt;30,1,0))</formula>
    </cfRule>
    <cfRule type="expression" dxfId="39070" priority="18238">
      <formula>AND(IF($Q46=3,1,IF($Q46=4,1,0)),IF($F46&lt;=85,1,0))</formula>
    </cfRule>
  </conditionalFormatting>
  <conditionalFormatting sqref="AV47">
    <cfRule type="expression" dxfId="39069" priority="18233">
      <formula>AV47="X"</formula>
    </cfRule>
    <cfRule type="expression" dxfId="39068" priority="18234">
      <formula>AV47="후보"</formula>
    </cfRule>
  </conditionalFormatting>
  <conditionalFormatting sqref="AC47">
    <cfRule type="cellIs" dxfId="39067" priority="18231" operator="greaterThan">
      <formula>0.9</formula>
    </cfRule>
    <cfRule type="cellIs" dxfId="39066" priority="18232" operator="greaterThan">
      <formula>0.85</formula>
    </cfRule>
  </conditionalFormatting>
  <conditionalFormatting sqref="N47">
    <cfRule type="cellIs" dxfId="39065" priority="18229" operator="greaterThan">
      <formula>0.9</formula>
    </cfRule>
    <cfRule type="cellIs" dxfId="39064" priority="18230" operator="greaterThan">
      <formula>0.85</formula>
    </cfRule>
  </conditionalFormatting>
  <conditionalFormatting sqref="E47">
    <cfRule type="expression" dxfId="39063" priority="18225">
      <formula>AND(IF(OR($Q47=1,$Q47=2),1,0),IF($X47&lt;=20,1,0))</formula>
    </cfRule>
    <cfRule type="expression" dxfId="39062" priority="18226">
      <formula>AND(IF($Q47=2,1,0),IF($X47&lt;30,1,0))</formula>
    </cfRule>
    <cfRule type="expression" dxfId="39061" priority="18227">
      <formula>AND(IF($Q47=3,1,0),IF($X47&lt;30,1,0))</formula>
    </cfRule>
    <cfRule type="expression" dxfId="39060" priority="18228">
      <formula>AND(IF($Q47=3,1,IF($Q47=4,1,0)),IF($F47&lt;=85,1,0))</formula>
    </cfRule>
  </conditionalFormatting>
  <conditionalFormatting sqref="X47">
    <cfRule type="expression" dxfId="39059" priority="18221">
      <formula>AND(IF(OR($Q47=1,$Q47=2),1,0),IF($X47&lt;=20,1,0))</formula>
    </cfRule>
    <cfRule type="expression" dxfId="39058" priority="18222">
      <formula>AND(IF($Q47=2,1,0),IF($X47&lt;30,1,0))</formula>
    </cfRule>
    <cfRule type="expression" dxfId="39057" priority="18223">
      <formula>AND(IF($Q47=3,1,0),IF($X47&lt;30,1,0))</formula>
    </cfRule>
    <cfRule type="expression" dxfId="39056" priority="18224">
      <formula>AND(IF($Q47=3,1,IF($Q47=4,1,0)),IF($F47&lt;=85,1,0))</formula>
    </cfRule>
  </conditionalFormatting>
  <conditionalFormatting sqref="AI47">
    <cfRule type="expression" dxfId="39055" priority="18217">
      <formula>AND(IF(OR($Q47=1,$Q47=2),1,0),IF($X47&lt;=20,1,0))</formula>
    </cfRule>
    <cfRule type="expression" dxfId="39054" priority="18218">
      <formula>AND(IF($Q47=2,1,0),IF($X47&lt;30,1,0))</formula>
    </cfRule>
    <cfRule type="expression" dxfId="39053" priority="18219">
      <formula>AND(IF($Q47=3,1,0),IF($X47&lt;30,1,0))</formula>
    </cfRule>
    <cfRule type="expression" dxfId="39052" priority="18220">
      <formula>AND(IF($Q47=3,1,IF($Q47=4,1,0)),IF($F47&lt;=85,1,0))</formula>
    </cfRule>
  </conditionalFormatting>
  <conditionalFormatting sqref="AV48">
    <cfRule type="expression" dxfId="39051" priority="18215">
      <formula>AV48="X"</formula>
    </cfRule>
    <cfRule type="expression" dxfId="39050" priority="18216">
      <formula>AV48="후보"</formula>
    </cfRule>
  </conditionalFormatting>
  <conditionalFormatting sqref="AC48">
    <cfRule type="cellIs" dxfId="39049" priority="18213" operator="greaterThan">
      <formula>0.9</formula>
    </cfRule>
    <cfRule type="cellIs" dxfId="39048" priority="18214" operator="greaterThan">
      <formula>0.85</formula>
    </cfRule>
  </conditionalFormatting>
  <conditionalFormatting sqref="N48">
    <cfRule type="cellIs" dxfId="39047" priority="18211" operator="greaterThan">
      <formula>0.9</formula>
    </cfRule>
    <cfRule type="cellIs" dxfId="39046" priority="18212" operator="greaterThan">
      <formula>0.85</formula>
    </cfRule>
  </conditionalFormatting>
  <conditionalFormatting sqref="E48">
    <cfRule type="expression" dxfId="39045" priority="18207">
      <formula>AND(IF(OR($Q48=1,$Q48=2),1,0),IF($X48&lt;=20,1,0))</formula>
    </cfRule>
    <cfRule type="expression" dxfId="39044" priority="18208">
      <formula>AND(IF($Q48=2,1,0),IF($X48&lt;30,1,0))</formula>
    </cfRule>
    <cfRule type="expression" dxfId="39043" priority="18209">
      <formula>AND(IF($Q48=3,1,0),IF($X48&lt;30,1,0))</formula>
    </cfRule>
    <cfRule type="expression" dxfId="39042" priority="18210">
      <formula>AND(IF($Q48=3,1,IF($Q48=4,1,0)),IF($F48&lt;=85,1,0))</formula>
    </cfRule>
  </conditionalFormatting>
  <conditionalFormatting sqref="X48">
    <cfRule type="expression" dxfId="39041" priority="18203">
      <formula>AND(IF(OR($Q48=1,$Q48=2),1,0),IF($X48&lt;=20,1,0))</formula>
    </cfRule>
    <cfRule type="expression" dxfId="39040" priority="18204">
      <formula>AND(IF($Q48=2,1,0),IF($X48&lt;30,1,0))</formula>
    </cfRule>
    <cfRule type="expression" dxfId="39039" priority="18205">
      <formula>AND(IF($Q48=3,1,0),IF($X48&lt;30,1,0))</formula>
    </cfRule>
    <cfRule type="expression" dxfId="39038" priority="18206">
      <formula>AND(IF($Q48=3,1,IF($Q48=4,1,0)),IF($F48&lt;=85,1,0))</formula>
    </cfRule>
  </conditionalFormatting>
  <conditionalFormatting sqref="AI48">
    <cfRule type="expression" dxfId="39037" priority="18199">
      <formula>AND(IF(OR($Q48=1,$Q48=2),1,0),IF($X48&lt;=20,1,0))</formula>
    </cfRule>
    <cfRule type="expression" dxfId="39036" priority="18200">
      <formula>AND(IF($Q48=2,1,0),IF($X48&lt;30,1,0))</formula>
    </cfRule>
    <cfRule type="expression" dxfId="39035" priority="18201">
      <formula>AND(IF($Q48=3,1,0),IF($X48&lt;30,1,0))</formula>
    </cfRule>
    <cfRule type="expression" dxfId="39034" priority="18202">
      <formula>AND(IF($Q48=3,1,IF($Q48=4,1,0)),IF($F48&lt;=85,1,0))</formula>
    </cfRule>
  </conditionalFormatting>
  <conditionalFormatting sqref="AV49">
    <cfRule type="expression" dxfId="39033" priority="18197">
      <formula>AV49="X"</formula>
    </cfRule>
    <cfRule type="expression" dxfId="39032" priority="18198">
      <formula>AV49="후보"</formula>
    </cfRule>
  </conditionalFormatting>
  <conditionalFormatting sqref="AC49">
    <cfRule type="cellIs" dxfId="39031" priority="18195" operator="greaterThan">
      <formula>0.9</formula>
    </cfRule>
    <cfRule type="cellIs" dxfId="39030" priority="18196" operator="greaterThan">
      <formula>0.85</formula>
    </cfRule>
  </conditionalFormatting>
  <conditionalFormatting sqref="N49">
    <cfRule type="cellIs" dxfId="39029" priority="18193" operator="greaterThan">
      <formula>0.9</formula>
    </cfRule>
    <cfRule type="cellIs" dxfId="39028" priority="18194" operator="greaterThan">
      <formula>0.85</formula>
    </cfRule>
  </conditionalFormatting>
  <conditionalFormatting sqref="E49">
    <cfRule type="expression" dxfId="39027" priority="18189">
      <formula>AND(IF(OR($Q49=1,$Q49=2),1,0),IF($X49&lt;=20,1,0))</formula>
    </cfRule>
    <cfRule type="expression" dxfId="39026" priority="18190">
      <formula>AND(IF($Q49=2,1,0),IF($X49&lt;30,1,0))</formula>
    </cfRule>
    <cfRule type="expression" dxfId="39025" priority="18191">
      <formula>AND(IF($Q49=3,1,0),IF($X49&lt;30,1,0))</formula>
    </cfRule>
    <cfRule type="expression" dxfId="39024" priority="18192">
      <formula>AND(IF($Q49=3,1,IF($Q49=4,1,0)),IF($F49&lt;=85,1,0))</formula>
    </cfRule>
  </conditionalFormatting>
  <conditionalFormatting sqref="X49">
    <cfRule type="expression" dxfId="39023" priority="18185">
      <formula>AND(IF(OR($Q49=1,$Q49=2),1,0),IF($X49&lt;=20,1,0))</formula>
    </cfRule>
    <cfRule type="expression" dxfId="39022" priority="18186">
      <formula>AND(IF($Q49=2,1,0),IF($X49&lt;30,1,0))</formula>
    </cfRule>
    <cfRule type="expression" dxfId="39021" priority="18187">
      <formula>AND(IF($Q49=3,1,0),IF($X49&lt;30,1,0))</formula>
    </cfRule>
    <cfRule type="expression" dxfId="39020" priority="18188">
      <formula>AND(IF($Q49=3,1,IF($Q49=4,1,0)),IF($F49&lt;=85,1,0))</formula>
    </cfRule>
  </conditionalFormatting>
  <conditionalFormatting sqref="AI49">
    <cfRule type="expression" dxfId="39019" priority="18181">
      <formula>AND(IF(OR($Q49=1,$Q49=2),1,0),IF($X49&lt;=20,1,0))</formula>
    </cfRule>
    <cfRule type="expression" dxfId="39018" priority="18182">
      <formula>AND(IF($Q49=2,1,0),IF($X49&lt;30,1,0))</formula>
    </cfRule>
    <cfRule type="expression" dxfId="39017" priority="18183">
      <formula>AND(IF($Q49=3,1,0),IF($X49&lt;30,1,0))</formula>
    </cfRule>
    <cfRule type="expression" dxfId="39016" priority="18184">
      <formula>AND(IF($Q49=3,1,IF($Q49=4,1,0)),IF($F49&lt;=85,1,0))</formula>
    </cfRule>
  </conditionalFormatting>
  <conditionalFormatting sqref="AV50">
    <cfRule type="expression" dxfId="39015" priority="18179">
      <formula>AV50="X"</formula>
    </cfRule>
    <cfRule type="expression" dxfId="39014" priority="18180">
      <formula>AV50="후보"</formula>
    </cfRule>
  </conditionalFormatting>
  <conditionalFormatting sqref="AC50">
    <cfRule type="cellIs" dxfId="39013" priority="18177" operator="greaterThan">
      <formula>0.9</formula>
    </cfRule>
    <cfRule type="cellIs" dxfId="39012" priority="18178" operator="greaterThan">
      <formula>0.85</formula>
    </cfRule>
  </conditionalFormatting>
  <conditionalFormatting sqref="N50">
    <cfRule type="cellIs" dxfId="39011" priority="18175" operator="greaterThan">
      <formula>0.9</formula>
    </cfRule>
    <cfRule type="cellIs" dxfId="39010" priority="18176" operator="greaterThan">
      <formula>0.85</formula>
    </cfRule>
  </conditionalFormatting>
  <conditionalFormatting sqref="E50">
    <cfRule type="expression" dxfId="39009" priority="18171">
      <formula>AND(IF(OR($Q50=1,$Q50=2),1,0),IF($X50&lt;=20,1,0))</formula>
    </cfRule>
    <cfRule type="expression" dxfId="39008" priority="18172">
      <formula>AND(IF($Q50=2,1,0),IF($X50&lt;30,1,0))</formula>
    </cfRule>
    <cfRule type="expression" dxfId="39007" priority="18173">
      <formula>AND(IF($Q50=3,1,0),IF($X50&lt;30,1,0))</formula>
    </cfRule>
    <cfRule type="expression" dxfId="39006" priority="18174">
      <formula>AND(IF($Q50=3,1,IF($Q50=4,1,0)),IF($F50&lt;=85,1,0))</formula>
    </cfRule>
  </conditionalFormatting>
  <conditionalFormatting sqref="X50">
    <cfRule type="expression" dxfId="39005" priority="18167">
      <formula>AND(IF(OR($Q50=1,$Q50=2),1,0),IF($X50&lt;=20,1,0))</formula>
    </cfRule>
    <cfRule type="expression" dxfId="39004" priority="18168">
      <formula>AND(IF($Q50=2,1,0),IF($X50&lt;30,1,0))</formula>
    </cfRule>
    <cfRule type="expression" dxfId="39003" priority="18169">
      <formula>AND(IF($Q50=3,1,0),IF($X50&lt;30,1,0))</formula>
    </cfRule>
    <cfRule type="expression" dxfId="39002" priority="18170">
      <formula>AND(IF($Q50=3,1,IF($Q50=4,1,0)),IF($F50&lt;=85,1,0))</formula>
    </cfRule>
  </conditionalFormatting>
  <conditionalFormatting sqref="AI50">
    <cfRule type="expression" dxfId="39001" priority="18163">
      <formula>AND(IF(OR($Q50=1,$Q50=2),1,0),IF($X50&lt;=20,1,0))</formula>
    </cfRule>
    <cfRule type="expression" dxfId="39000" priority="18164">
      <formula>AND(IF($Q50=2,1,0),IF($X50&lt;30,1,0))</formula>
    </cfRule>
    <cfRule type="expression" dxfId="38999" priority="18165">
      <formula>AND(IF($Q50=3,1,0),IF($X50&lt;30,1,0))</formula>
    </cfRule>
    <cfRule type="expression" dxfId="38998" priority="18166">
      <formula>AND(IF($Q50=3,1,IF($Q50=4,1,0)),IF($F50&lt;=85,1,0))</formula>
    </cfRule>
  </conditionalFormatting>
  <conditionalFormatting sqref="AV51">
    <cfRule type="expression" dxfId="38997" priority="18161">
      <formula>AV51="X"</formula>
    </cfRule>
    <cfRule type="expression" dxfId="38996" priority="18162">
      <formula>AV51="후보"</formula>
    </cfRule>
  </conditionalFormatting>
  <conditionalFormatting sqref="AC51">
    <cfRule type="cellIs" dxfId="38995" priority="18159" operator="greaterThan">
      <formula>0.9</formula>
    </cfRule>
    <cfRule type="cellIs" dxfId="38994" priority="18160" operator="greaterThan">
      <formula>0.85</formula>
    </cfRule>
  </conditionalFormatting>
  <conditionalFormatting sqref="N51">
    <cfRule type="cellIs" dxfId="38993" priority="18157" operator="greaterThan">
      <formula>0.9</formula>
    </cfRule>
    <cfRule type="cellIs" dxfId="38992" priority="18158" operator="greaterThan">
      <formula>0.85</formula>
    </cfRule>
  </conditionalFormatting>
  <conditionalFormatting sqref="E51">
    <cfRule type="expression" dxfId="38991" priority="18153">
      <formula>AND(IF(OR($Q51=1,$Q51=2),1,0),IF($X51&lt;=20,1,0))</formula>
    </cfRule>
    <cfRule type="expression" dxfId="38990" priority="18154">
      <formula>AND(IF($Q51=2,1,0),IF($X51&lt;30,1,0))</formula>
    </cfRule>
    <cfRule type="expression" dxfId="38989" priority="18155">
      <formula>AND(IF($Q51=3,1,0),IF($X51&lt;30,1,0))</formula>
    </cfRule>
    <cfRule type="expression" dxfId="38988" priority="18156">
      <formula>AND(IF($Q51=3,1,IF($Q51=4,1,0)),IF($F51&lt;=85,1,0))</formula>
    </cfRule>
  </conditionalFormatting>
  <conditionalFormatting sqref="X51">
    <cfRule type="expression" dxfId="38987" priority="18149">
      <formula>AND(IF(OR($Q51=1,$Q51=2),1,0),IF($X51&lt;=20,1,0))</formula>
    </cfRule>
    <cfRule type="expression" dxfId="38986" priority="18150">
      <formula>AND(IF($Q51=2,1,0),IF($X51&lt;30,1,0))</formula>
    </cfRule>
    <cfRule type="expression" dxfId="38985" priority="18151">
      <formula>AND(IF($Q51=3,1,0),IF($X51&lt;30,1,0))</formula>
    </cfRule>
    <cfRule type="expression" dxfId="38984" priority="18152">
      <formula>AND(IF($Q51=3,1,IF($Q51=4,1,0)),IF($F51&lt;=85,1,0))</formula>
    </cfRule>
  </conditionalFormatting>
  <conditionalFormatting sqref="AI51">
    <cfRule type="expression" dxfId="38983" priority="18145">
      <formula>AND(IF(OR($Q51=1,$Q51=2),1,0),IF($X51&lt;=20,1,0))</formula>
    </cfRule>
    <cfRule type="expression" dxfId="38982" priority="18146">
      <formula>AND(IF($Q51=2,1,0),IF($X51&lt;30,1,0))</formula>
    </cfRule>
    <cfRule type="expression" dxfId="38981" priority="18147">
      <formula>AND(IF($Q51=3,1,0),IF($X51&lt;30,1,0))</formula>
    </cfRule>
    <cfRule type="expression" dxfId="38980" priority="18148">
      <formula>AND(IF($Q51=3,1,IF($Q51=4,1,0)),IF($F51&lt;=85,1,0))</formula>
    </cfRule>
  </conditionalFormatting>
  <conditionalFormatting sqref="AV52">
    <cfRule type="expression" dxfId="38979" priority="18143">
      <formula>AV52="X"</formula>
    </cfRule>
    <cfRule type="expression" dxfId="38978" priority="18144">
      <formula>AV52="후보"</formula>
    </cfRule>
  </conditionalFormatting>
  <conditionalFormatting sqref="AC52">
    <cfRule type="cellIs" dxfId="38977" priority="18141" operator="greaterThan">
      <formula>0.9</formula>
    </cfRule>
    <cfRule type="cellIs" dxfId="38976" priority="18142" operator="greaterThan">
      <formula>0.85</formula>
    </cfRule>
  </conditionalFormatting>
  <conditionalFormatting sqref="N52">
    <cfRule type="cellIs" dxfId="38975" priority="18139" operator="greaterThan">
      <formula>0.9</formula>
    </cfRule>
    <cfRule type="cellIs" dxfId="38974" priority="18140" operator="greaterThan">
      <formula>0.85</formula>
    </cfRule>
  </conditionalFormatting>
  <conditionalFormatting sqref="E52">
    <cfRule type="expression" dxfId="38973" priority="18135">
      <formula>AND(IF(OR($Q52=1,$Q52=2),1,0),IF($X52&lt;=20,1,0))</formula>
    </cfRule>
    <cfRule type="expression" dxfId="38972" priority="18136">
      <formula>AND(IF($Q52=2,1,0),IF($X52&lt;30,1,0))</formula>
    </cfRule>
    <cfRule type="expression" dxfId="38971" priority="18137">
      <formula>AND(IF($Q52=3,1,0),IF($X52&lt;30,1,0))</formula>
    </cfRule>
    <cfRule type="expression" dxfId="38970" priority="18138">
      <formula>AND(IF($Q52=3,1,IF($Q52=4,1,0)),IF($F52&lt;=85,1,0))</formula>
    </cfRule>
  </conditionalFormatting>
  <conditionalFormatting sqref="X52">
    <cfRule type="expression" dxfId="38969" priority="18131">
      <formula>AND(IF(OR($Q52=1,$Q52=2),1,0),IF($X52&lt;=20,1,0))</formula>
    </cfRule>
    <cfRule type="expression" dxfId="38968" priority="18132">
      <formula>AND(IF($Q52=2,1,0),IF($X52&lt;30,1,0))</formula>
    </cfRule>
    <cfRule type="expression" dxfId="38967" priority="18133">
      <formula>AND(IF($Q52=3,1,0),IF($X52&lt;30,1,0))</formula>
    </cfRule>
    <cfRule type="expression" dxfId="38966" priority="18134">
      <formula>AND(IF($Q52=3,1,IF($Q52=4,1,0)),IF($F52&lt;=85,1,0))</formula>
    </cfRule>
  </conditionalFormatting>
  <conditionalFormatting sqref="AI52">
    <cfRule type="expression" dxfId="38965" priority="18127">
      <formula>AND(IF(OR($Q52=1,$Q52=2),1,0),IF($X52&lt;=20,1,0))</formula>
    </cfRule>
    <cfRule type="expression" dxfId="38964" priority="18128">
      <formula>AND(IF($Q52=2,1,0),IF($X52&lt;30,1,0))</formula>
    </cfRule>
    <cfRule type="expression" dxfId="38963" priority="18129">
      <formula>AND(IF($Q52=3,1,0),IF($X52&lt;30,1,0))</formula>
    </cfRule>
    <cfRule type="expression" dxfId="38962" priority="18130">
      <formula>AND(IF($Q52=3,1,IF($Q52=4,1,0)),IF($F52&lt;=85,1,0))</formula>
    </cfRule>
  </conditionalFormatting>
  <conditionalFormatting sqref="AV53">
    <cfRule type="expression" dxfId="38961" priority="18125">
      <formula>AV53="X"</formula>
    </cfRule>
    <cfRule type="expression" dxfId="38960" priority="18126">
      <formula>AV53="후보"</formula>
    </cfRule>
  </conditionalFormatting>
  <conditionalFormatting sqref="AC53">
    <cfRule type="cellIs" dxfId="38959" priority="18123" operator="greaterThan">
      <formula>0.9</formula>
    </cfRule>
    <cfRule type="cellIs" dxfId="38958" priority="18124" operator="greaterThan">
      <formula>0.85</formula>
    </cfRule>
  </conditionalFormatting>
  <conditionalFormatting sqref="N53">
    <cfRule type="cellIs" dxfId="38957" priority="18121" operator="greaterThan">
      <formula>0.9</formula>
    </cfRule>
    <cfRule type="cellIs" dxfId="38956" priority="18122" operator="greaterThan">
      <formula>0.85</formula>
    </cfRule>
  </conditionalFormatting>
  <conditionalFormatting sqref="E53">
    <cfRule type="expression" dxfId="38955" priority="18117">
      <formula>AND(IF(OR($Q53=1,$Q53=2),1,0),IF($X53&lt;=20,1,0))</formula>
    </cfRule>
    <cfRule type="expression" dxfId="38954" priority="18118">
      <formula>AND(IF($Q53=2,1,0),IF($X53&lt;30,1,0))</formula>
    </cfRule>
    <cfRule type="expression" dxfId="38953" priority="18119">
      <formula>AND(IF($Q53=3,1,0),IF($X53&lt;30,1,0))</formula>
    </cfRule>
    <cfRule type="expression" dxfId="38952" priority="18120">
      <formula>AND(IF($Q53=3,1,IF($Q53=4,1,0)),IF($F53&lt;=85,1,0))</formula>
    </cfRule>
  </conditionalFormatting>
  <conditionalFormatting sqref="X53">
    <cfRule type="expression" dxfId="38951" priority="18113">
      <formula>AND(IF(OR($Q53=1,$Q53=2),1,0),IF($X53&lt;=20,1,0))</formula>
    </cfRule>
    <cfRule type="expression" dxfId="38950" priority="18114">
      <formula>AND(IF($Q53=2,1,0),IF($X53&lt;30,1,0))</formula>
    </cfRule>
    <cfRule type="expression" dxfId="38949" priority="18115">
      <formula>AND(IF($Q53=3,1,0),IF($X53&lt;30,1,0))</formula>
    </cfRule>
    <cfRule type="expression" dxfId="38948" priority="18116">
      <formula>AND(IF($Q53=3,1,IF($Q53=4,1,0)),IF($F53&lt;=85,1,0))</formula>
    </cfRule>
  </conditionalFormatting>
  <conditionalFormatting sqref="AI53">
    <cfRule type="expression" dxfId="38947" priority="18109">
      <formula>AND(IF(OR($Q53=1,$Q53=2),1,0),IF($X53&lt;=20,1,0))</formula>
    </cfRule>
    <cfRule type="expression" dxfId="38946" priority="18110">
      <formula>AND(IF($Q53=2,1,0),IF($X53&lt;30,1,0))</formula>
    </cfRule>
    <cfRule type="expression" dxfId="38945" priority="18111">
      <formula>AND(IF($Q53=3,1,0),IF($X53&lt;30,1,0))</formula>
    </cfRule>
    <cfRule type="expression" dxfId="38944" priority="18112">
      <formula>AND(IF($Q53=3,1,IF($Q53=4,1,0)),IF($F53&lt;=85,1,0))</formula>
    </cfRule>
  </conditionalFormatting>
  <conditionalFormatting sqref="AV54">
    <cfRule type="expression" dxfId="38943" priority="18107">
      <formula>AV54="X"</formula>
    </cfRule>
    <cfRule type="expression" dxfId="38942" priority="18108">
      <formula>AV54="후보"</formula>
    </cfRule>
  </conditionalFormatting>
  <conditionalFormatting sqref="AC54">
    <cfRule type="cellIs" dxfId="38941" priority="18105" operator="greaterThan">
      <formula>0.9</formula>
    </cfRule>
    <cfRule type="cellIs" dxfId="38940" priority="18106" operator="greaterThan">
      <formula>0.85</formula>
    </cfRule>
  </conditionalFormatting>
  <conditionalFormatting sqref="N54">
    <cfRule type="cellIs" dxfId="38939" priority="18103" operator="greaterThan">
      <formula>0.9</formula>
    </cfRule>
    <cfRule type="cellIs" dxfId="38938" priority="18104" operator="greaterThan">
      <formula>0.85</formula>
    </cfRule>
  </conditionalFormatting>
  <conditionalFormatting sqref="E54">
    <cfRule type="expression" dxfId="38937" priority="18099">
      <formula>AND(IF(OR($Q54=1,$Q54=2),1,0),IF($X54&lt;=20,1,0))</formula>
    </cfRule>
    <cfRule type="expression" dxfId="38936" priority="18100">
      <formula>AND(IF($Q54=2,1,0),IF($X54&lt;30,1,0))</formula>
    </cfRule>
    <cfRule type="expression" dxfId="38935" priority="18101">
      <formula>AND(IF($Q54=3,1,0),IF($X54&lt;30,1,0))</formula>
    </cfRule>
    <cfRule type="expression" dxfId="38934" priority="18102">
      <formula>AND(IF($Q54=3,1,IF($Q54=4,1,0)),IF($F54&lt;=85,1,0))</formula>
    </cfRule>
  </conditionalFormatting>
  <conditionalFormatting sqref="X54">
    <cfRule type="expression" dxfId="38933" priority="18095">
      <formula>AND(IF(OR($Q54=1,$Q54=2),1,0),IF($X54&lt;=20,1,0))</formula>
    </cfRule>
    <cfRule type="expression" dxfId="38932" priority="18096">
      <formula>AND(IF($Q54=2,1,0),IF($X54&lt;30,1,0))</formula>
    </cfRule>
    <cfRule type="expression" dxfId="38931" priority="18097">
      <formula>AND(IF($Q54=3,1,0),IF($X54&lt;30,1,0))</formula>
    </cfRule>
    <cfRule type="expression" dxfId="38930" priority="18098">
      <formula>AND(IF($Q54=3,1,IF($Q54=4,1,0)),IF($F54&lt;=85,1,0))</formula>
    </cfRule>
  </conditionalFormatting>
  <conditionalFormatting sqref="AI54">
    <cfRule type="expression" dxfId="38929" priority="18091">
      <formula>AND(IF(OR($Q54=1,$Q54=2),1,0),IF($X54&lt;=20,1,0))</formula>
    </cfRule>
    <cfRule type="expression" dxfId="38928" priority="18092">
      <formula>AND(IF($Q54=2,1,0),IF($X54&lt;30,1,0))</formula>
    </cfRule>
    <cfRule type="expression" dxfId="38927" priority="18093">
      <formula>AND(IF($Q54=3,1,0),IF($X54&lt;30,1,0))</formula>
    </cfRule>
    <cfRule type="expression" dxfId="38926" priority="18094">
      <formula>AND(IF($Q54=3,1,IF($Q54=4,1,0)),IF($F54&lt;=85,1,0))</formula>
    </cfRule>
  </conditionalFormatting>
  <conditionalFormatting sqref="AV55">
    <cfRule type="expression" dxfId="38925" priority="18089">
      <formula>AV55="X"</formula>
    </cfRule>
    <cfRule type="expression" dxfId="38924" priority="18090">
      <formula>AV55="후보"</formula>
    </cfRule>
  </conditionalFormatting>
  <conditionalFormatting sqref="AC55">
    <cfRule type="cellIs" dxfId="38923" priority="18087" operator="greaterThan">
      <formula>0.9</formula>
    </cfRule>
    <cfRule type="cellIs" dxfId="38922" priority="18088" operator="greaterThan">
      <formula>0.85</formula>
    </cfRule>
  </conditionalFormatting>
  <conditionalFormatting sqref="N55">
    <cfRule type="cellIs" dxfId="38921" priority="18085" operator="greaterThan">
      <formula>0.9</formula>
    </cfRule>
    <cfRule type="cellIs" dxfId="38920" priority="18086" operator="greaterThan">
      <formula>0.85</formula>
    </cfRule>
  </conditionalFormatting>
  <conditionalFormatting sqref="E55">
    <cfRule type="expression" dxfId="38919" priority="18081">
      <formula>AND(IF(OR($Q55=1,$Q55=2),1,0),IF($X55&lt;=20,1,0))</formula>
    </cfRule>
    <cfRule type="expression" dxfId="38918" priority="18082">
      <formula>AND(IF($Q55=2,1,0),IF($X55&lt;30,1,0))</formula>
    </cfRule>
    <cfRule type="expression" dxfId="38917" priority="18083">
      <formula>AND(IF($Q55=3,1,0),IF($X55&lt;30,1,0))</formula>
    </cfRule>
    <cfRule type="expression" dxfId="38916" priority="18084">
      <formula>AND(IF($Q55=3,1,IF($Q55=4,1,0)),IF($F55&lt;=85,1,0))</formula>
    </cfRule>
  </conditionalFormatting>
  <conditionalFormatting sqref="X55">
    <cfRule type="expression" dxfId="38915" priority="18077">
      <formula>AND(IF(OR($Q55=1,$Q55=2),1,0),IF($X55&lt;=20,1,0))</formula>
    </cfRule>
    <cfRule type="expression" dxfId="38914" priority="18078">
      <formula>AND(IF($Q55=2,1,0),IF($X55&lt;30,1,0))</formula>
    </cfRule>
    <cfRule type="expression" dxfId="38913" priority="18079">
      <formula>AND(IF($Q55=3,1,0),IF($X55&lt;30,1,0))</formula>
    </cfRule>
    <cfRule type="expression" dxfId="38912" priority="18080">
      <formula>AND(IF($Q55=3,1,IF($Q55=4,1,0)),IF($F55&lt;=85,1,0))</formula>
    </cfRule>
  </conditionalFormatting>
  <conditionalFormatting sqref="AI55">
    <cfRule type="expression" dxfId="38911" priority="18073">
      <formula>AND(IF(OR($Q55=1,$Q55=2),1,0),IF($X55&lt;=20,1,0))</formula>
    </cfRule>
    <cfRule type="expression" dxfId="38910" priority="18074">
      <formula>AND(IF($Q55=2,1,0),IF($X55&lt;30,1,0))</formula>
    </cfRule>
    <cfRule type="expression" dxfId="38909" priority="18075">
      <formula>AND(IF($Q55=3,1,0),IF($X55&lt;30,1,0))</formula>
    </cfRule>
    <cfRule type="expression" dxfId="38908" priority="18076">
      <formula>AND(IF($Q55=3,1,IF($Q55=4,1,0)),IF($F55&lt;=85,1,0))</formula>
    </cfRule>
  </conditionalFormatting>
  <conditionalFormatting sqref="AV56">
    <cfRule type="expression" dxfId="38907" priority="18071">
      <formula>AV56="X"</formula>
    </cfRule>
    <cfRule type="expression" dxfId="38906" priority="18072">
      <formula>AV56="후보"</formula>
    </cfRule>
  </conditionalFormatting>
  <conditionalFormatting sqref="AC56">
    <cfRule type="cellIs" dxfId="38905" priority="18069" operator="greaterThan">
      <formula>0.9</formula>
    </cfRule>
    <cfRule type="cellIs" dxfId="38904" priority="18070" operator="greaterThan">
      <formula>0.85</formula>
    </cfRule>
  </conditionalFormatting>
  <conditionalFormatting sqref="N56">
    <cfRule type="cellIs" dxfId="38903" priority="18067" operator="greaterThan">
      <formula>0.9</formula>
    </cfRule>
    <cfRule type="cellIs" dxfId="38902" priority="18068" operator="greaterThan">
      <formula>0.85</formula>
    </cfRule>
  </conditionalFormatting>
  <conditionalFormatting sqref="E56">
    <cfRule type="expression" dxfId="38901" priority="18063">
      <formula>AND(IF(OR($Q56=1,$Q56=2),1,0),IF($X56&lt;=20,1,0))</formula>
    </cfRule>
    <cfRule type="expression" dxfId="38900" priority="18064">
      <formula>AND(IF($Q56=2,1,0),IF($X56&lt;30,1,0))</formula>
    </cfRule>
    <cfRule type="expression" dxfId="38899" priority="18065">
      <formula>AND(IF($Q56=3,1,0),IF($X56&lt;30,1,0))</formula>
    </cfRule>
    <cfRule type="expression" dxfId="38898" priority="18066">
      <formula>AND(IF($Q56=3,1,IF($Q56=4,1,0)),IF($F56&lt;=85,1,0))</formula>
    </cfRule>
  </conditionalFormatting>
  <conditionalFormatting sqref="X56">
    <cfRule type="expression" dxfId="38897" priority="18059">
      <formula>AND(IF(OR($Q56=1,$Q56=2),1,0),IF($X56&lt;=20,1,0))</formula>
    </cfRule>
    <cfRule type="expression" dxfId="38896" priority="18060">
      <formula>AND(IF($Q56=2,1,0),IF($X56&lt;30,1,0))</formula>
    </cfRule>
    <cfRule type="expression" dxfId="38895" priority="18061">
      <formula>AND(IF($Q56=3,1,0),IF($X56&lt;30,1,0))</formula>
    </cfRule>
    <cfRule type="expression" dxfId="38894" priority="18062">
      <formula>AND(IF($Q56=3,1,IF($Q56=4,1,0)),IF($F56&lt;=85,1,0))</formula>
    </cfRule>
  </conditionalFormatting>
  <conditionalFormatting sqref="AI56">
    <cfRule type="expression" dxfId="38893" priority="18055">
      <formula>AND(IF(OR($Q56=1,$Q56=2),1,0),IF($X56&lt;=20,1,0))</formula>
    </cfRule>
    <cfRule type="expression" dxfId="38892" priority="18056">
      <formula>AND(IF($Q56=2,1,0),IF($X56&lt;30,1,0))</formula>
    </cfRule>
    <cfRule type="expression" dxfId="38891" priority="18057">
      <formula>AND(IF($Q56=3,1,0),IF($X56&lt;30,1,0))</formula>
    </cfRule>
    <cfRule type="expression" dxfId="38890" priority="18058">
      <formula>AND(IF($Q56=3,1,IF($Q56=4,1,0)),IF($F56&lt;=85,1,0))</formula>
    </cfRule>
  </conditionalFormatting>
  <conditionalFormatting sqref="AV57">
    <cfRule type="expression" dxfId="38889" priority="18053">
      <formula>AV57="X"</formula>
    </cfRule>
    <cfRule type="expression" dxfId="38888" priority="18054">
      <formula>AV57="후보"</formula>
    </cfRule>
  </conditionalFormatting>
  <conditionalFormatting sqref="AC57">
    <cfRule type="cellIs" dxfId="38887" priority="18051" operator="greaterThan">
      <formula>0.9</formula>
    </cfRule>
    <cfRule type="cellIs" dxfId="38886" priority="18052" operator="greaterThan">
      <formula>0.85</formula>
    </cfRule>
  </conditionalFormatting>
  <conditionalFormatting sqref="N57">
    <cfRule type="cellIs" dxfId="38885" priority="18049" operator="greaterThan">
      <formula>0.9</formula>
    </cfRule>
    <cfRule type="cellIs" dxfId="38884" priority="18050" operator="greaterThan">
      <formula>0.85</formula>
    </cfRule>
  </conditionalFormatting>
  <conditionalFormatting sqref="E57">
    <cfRule type="expression" dxfId="38883" priority="18045">
      <formula>AND(IF(OR($Q57=1,$Q57=2),1,0),IF($X57&lt;=20,1,0))</formula>
    </cfRule>
    <cfRule type="expression" dxfId="38882" priority="18046">
      <formula>AND(IF($Q57=2,1,0),IF($X57&lt;30,1,0))</formula>
    </cfRule>
    <cfRule type="expression" dxfId="38881" priority="18047">
      <formula>AND(IF($Q57=3,1,0),IF($X57&lt;30,1,0))</formula>
    </cfRule>
    <cfRule type="expression" dxfId="38880" priority="18048">
      <formula>AND(IF($Q57=3,1,IF($Q57=4,1,0)),IF($F57&lt;=85,1,0))</formula>
    </cfRule>
  </conditionalFormatting>
  <conditionalFormatting sqref="X57">
    <cfRule type="expression" dxfId="38879" priority="18041">
      <formula>AND(IF(OR($Q57=1,$Q57=2),1,0),IF($X57&lt;=20,1,0))</formula>
    </cfRule>
    <cfRule type="expression" dxfId="38878" priority="18042">
      <formula>AND(IF($Q57=2,1,0),IF($X57&lt;30,1,0))</formula>
    </cfRule>
    <cfRule type="expression" dxfId="38877" priority="18043">
      <formula>AND(IF($Q57=3,1,0),IF($X57&lt;30,1,0))</formula>
    </cfRule>
    <cfRule type="expression" dxfId="38876" priority="18044">
      <formula>AND(IF($Q57=3,1,IF($Q57=4,1,0)),IF($F57&lt;=85,1,0))</formula>
    </cfRule>
  </conditionalFormatting>
  <conditionalFormatting sqref="AI57">
    <cfRule type="expression" dxfId="38875" priority="18037">
      <formula>AND(IF(OR($Q57=1,$Q57=2),1,0),IF($X57&lt;=20,1,0))</formula>
    </cfRule>
    <cfRule type="expression" dxfId="38874" priority="18038">
      <formula>AND(IF($Q57=2,1,0),IF($X57&lt;30,1,0))</formula>
    </cfRule>
    <cfRule type="expression" dxfId="38873" priority="18039">
      <formula>AND(IF($Q57=3,1,0),IF($X57&lt;30,1,0))</formula>
    </cfRule>
    <cfRule type="expression" dxfId="38872" priority="18040">
      <formula>AND(IF($Q57=3,1,IF($Q57=4,1,0)),IF($F57&lt;=85,1,0))</formula>
    </cfRule>
  </conditionalFormatting>
  <conditionalFormatting sqref="AV58">
    <cfRule type="expression" dxfId="38871" priority="18035">
      <formula>AV58="X"</formula>
    </cfRule>
    <cfRule type="expression" dxfId="38870" priority="18036">
      <formula>AV58="후보"</formula>
    </cfRule>
  </conditionalFormatting>
  <conditionalFormatting sqref="AC58">
    <cfRule type="cellIs" dxfId="38869" priority="18033" operator="greaterThan">
      <formula>0.9</formula>
    </cfRule>
    <cfRule type="cellIs" dxfId="38868" priority="18034" operator="greaterThan">
      <formula>0.85</formula>
    </cfRule>
  </conditionalFormatting>
  <conditionalFormatting sqref="N58">
    <cfRule type="cellIs" dxfId="38867" priority="18031" operator="greaterThan">
      <formula>0.9</formula>
    </cfRule>
    <cfRule type="cellIs" dxfId="38866" priority="18032" operator="greaterThan">
      <formula>0.85</formula>
    </cfRule>
  </conditionalFormatting>
  <conditionalFormatting sqref="E58">
    <cfRule type="expression" dxfId="38865" priority="18027">
      <formula>AND(IF(OR($Q58=1,$Q58=2),1,0),IF($X58&lt;=20,1,0))</formula>
    </cfRule>
    <cfRule type="expression" dxfId="38864" priority="18028">
      <formula>AND(IF($Q58=2,1,0),IF($X58&lt;30,1,0))</formula>
    </cfRule>
    <cfRule type="expression" dxfId="38863" priority="18029">
      <formula>AND(IF($Q58=3,1,0),IF($X58&lt;30,1,0))</formula>
    </cfRule>
    <cfRule type="expression" dxfId="38862" priority="18030">
      <formula>AND(IF($Q58=3,1,IF($Q58=4,1,0)),IF($F58&lt;=85,1,0))</formula>
    </cfRule>
  </conditionalFormatting>
  <conditionalFormatting sqref="X58">
    <cfRule type="expression" dxfId="38861" priority="18023">
      <formula>AND(IF(OR($Q58=1,$Q58=2),1,0),IF($X58&lt;=20,1,0))</formula>
    </cfRule>
    <cfRule type="expression" dxfId="38860" priority="18024">
      <formula>AND(IF($Q58=2,1,0),IF($X58&lt;30,1,0))</formula>
    </cfRule>
    <cfRule type="expression" dxfId="38859" priority="18025">
      <formula>AND(IF($Q58=3,1,0),IF($X58&lt;30,1,0))</formula>
    </cfRule>
    <cfRule type="expression" dxfId="38858" priority="18026">
      <formula>AND(IF($Q58=3,1,IF($Q58=4,1,0)),IF($F58&lt;=85,1,0))</formula>
    </cfRule>
  </conditionalFormatting>
  <conditionalFormatting sqref="AI58">
    <cfRule type="expression" dxfId="38857" priority="18019">
      <formula>AND(IF(OR($Q58=1,$Q58=2),1,0),IF($X58&lt;=20,1,0))</formula>
    </cfRule>
    <cfRule type="expression" dxfId="38856" priority="18020">
      <formula>AND(IF($Q58=2,1,0),IF($X58&lt;30,1,0))</formula>
    </cfRule>
    <cfRule type="expression" dxfId="38855" priority="18021">
      <formula>AND(IF($Q58=3,1,0),IF($X58&lt;30,1,0))</formula>
    </cfRule>
    <cfRule type="expression" dxfId="38854" priority="18022">
      <formula>AND(IF($Q58=3,1,IF($Q58=4,1,0)),IF($F58&lt;=85,1,0))</formula>
    </cfRule>
  </conditionalFormatting>
  <conditionalFormatting sqref="AV59">
    <cfRule type="expression" dxfId="38853" priority="18017">
      <formula>AV59="X"</formula>
    </cfRule>
    <cfRule type="expression" dxfId="38852" priority="18018">
      <formula>AV59="후보"</formula>
    </cfRule>
  </conditionalFormatting>
  <conditionalFormatting sqref="AC59">
    <cfRule type="cellIs" dxfId="38851" priority="18015" operator="greaterThan">
      <formula>0.9</formula>
    </cfRule>
    <cfRule type="cellIs" dxfId="38850" priority="18016" operator="greaterThan">
      <formula>0.85</formula>
    </cfRule>
  </conditionalFormatting>
  <conditionalFormatting sqref="N59">
    <cfRule type="cellIs" dxfId="38849" priority="18013" operator="greaterThan">
      <formula>0.9</formula>
    </cfRule>
    <cfRule type="cellIs" dxfId="38848" priority="18014" operator="greaterThan">
      <formula>0.85</formula>
    </cfRule>
  </conditionalFormatting>
  <conditionalFormatting sqref="E59">
    <cfRule type="expression" dxfId="38847" priority="18009">
      <formula>AND(IF(OR($Q59=1,$Q59=2),1,0),IF($X59&lt;=20,1,0))</formula>
    </cfRule>
    <cfRule type="expression" dxfId="38846" priority="18010">
      <formula>AND(IF($Q59=2,1,0),IF($X59&lt;30,1,0))</formula>
    </cfRule>
    <cfRule type="expression" dxfId="38845" priority="18011">
      <formula>AND(IF($Q59=3,1,0),IF($X59&lt;30,1,0))</formula>
    </cfRule>
    <cfRule type="expression" dxfId="38844" priority="18012">
      <formula>AND(IF($Q59=3,1,IF($Q59=4,1,0)),IF($F59&lt;=85,1,0))</formula>
    </cfRule>
  </conditionalFormatting>
  <conditionalFormatting sqref="X59">
    <cfRule type="expression" dxfId="38843" priority="18005">
      <formula>AND(IF(OR($Q59=1,$Q59=2),1,0),IF($X59&lt;=20,1,0))</formula>
    </cfRule>
    <cfRule type="expression" dxfId="38842" priority="18006">
      <formula>AND(IF($Q59=2,1,0),IF($X59&lt;30,1,0))</formula>
    </cfRule>
    <cfRule type="expression" dxfId="38841" priority="18007">
      <formula>AND(IF($Q59=3,1,0),IF($X59&lt;30,1,0))</formula>
    </cfRule>
    <cfRule type="expression" dxfId="38840" priority="18008">
      <formula>AND(IF($Q59=3,1,IF($Q59=4,1,0)),IF($F59&lt;=85,1,0))</formula>
    </cfRule>
  </conditionalFormatting>
  <conditionalFormatting sqref="AI59">
    <cfRule type="expression" dxfId="38839" priority="18001">
      <formula>AND(IF(OR($Q59=1,$Q59=2),1,0),IF($X59&lt;=20,1,0))</formula>
    </cfRule>
    <cfRule type="expression" dxfId="38838" priority="18002">
      <formula>AND(IF($Q59=2,1,0),IF($X59&lt;30,1,0))</formula>
    </cfRule>
    <cfRule type="expression" dxfId="38837" priority="18003">
      <formula>AND(IF($Q59=3,1,0),IF($X59&lt;30,1,0))</formula>
    </cfRule>
    <cfRule type="expression" dxfId="38836" priority="18004">
      <formula>AND(IF($Q59=3,1,IF($Q59=4,1,0)),IF($F59&lt;=85,1,0))</formula>
    </cfRule>
  </conditionalFormatting>
  <conditionalFormatting sqref="AV60">
    <cfRule type="expression" dxfId="38835" priority="17999">
      <formula>AV60="X"</formula>
    </cfRule>
    <cfRule type="expression" dxfId="38834" priority="18000">
      <formula>AV60="후보"</formula>
    </cfRule>
  </conditionalFormatting>
  <conditionalFormatting sqref="AC60">
    <cfRule type="cellIs" dxfId="38833" priority="17997" operator="greaterThan">
      <formula>0.9</formula>
    </cfRule>
    <cfRule type="cellIs" dxfId="38832" priority="17998" operator="greaterThan">
      <formula>0.85</formula>
    </cfRule>
  </conditionalFormatting>
  <conditionalFormatting sqref="N60">
    <cfRule type="cellIs" dxfId="38831" priority="17995" operator="greaterThan">
      <formula>0.9</formula>
    </cfRule>
    <cfRule type="cellIs" dxfId="38830" priority="17996" operator="greaterThan">
      <formula>0.85</formula>
    </cfRule>
  </conditionalFormatting>
  <conditionalFormatting sqref="E60">
    <cfRule type="expression" dxfId="38829" priority="17991">
      <formula>AND(IF(OR($Q60=1,$Q60=2),1,0),IF($X60&lt;=20,1,0))</formula>
    </cfRule>
    <cfRule type="expression" dxfId="38828" priority="17992">
      <formula>AND(IF($Q60=2,1,0),IF($X60&lt;30,1,0))</formula>
    </cfRule>
    <cfRule type="expression" dxfId="38827" priority="17993">
      <formula>AND(IF($Q60=3,1,0),IF($X60&lt;30,1,0))</formula>
    </cfRule>
    <cfRule type="expression" dxfId="38826" priority="17994">
      <formula>AND(IF($Q60=3,1,IF($Q60=4,1,0)),IF($F60&lt;=85,1,0))</formula>
    </cfRule>
  </conditionalFormatting>
  <conditionalFormatting sqref="X60">
    <cfRule type="expression" dxfId="38825" priority="17987">
      <formula>AND(IF(OR($Q60=1,$Q60=2),1,0),IF($X60&lt;=20,1,0))</formula>
    </cfRule>
    <cfRule type="expression" dxfId="38824" priority="17988">
      <formula>AND(IF($Q60=2,1,0),IF($X60&lt;30,1,0))</formula>
    </cfRule>
    <cfRule type="expression" dxfId="38823" priority="17989">
      <formula>AND(IF($Q60=3,1,0),IF($X60&lt;30,1,0))</formula>
    </cfRule>
    <cfRule type="expression" dxfId="38822" priority="17990">
      <formula>AND(IF($Q60=3,1,IF($Q60=4,1,0)),IF($F60&lt;=85,1,0))</formula>
    </cfRule>
  </conditionalFormatting>
  <conditionalFormatting sqref="AI60">
    <cfRule type="expression" dxfId="38821" priority="17983">
      <formula>AND(IF(OR($Q60=1,$Q60=2),1,0),IF($X60&lt;=20,1,0))</formula>
    </cfRule>
    <cfRule type="expression" dxfId="38820" priority="17984">
      <formula>AND(IF($Q60=2,1,0),IF($X60&lt;30,1,0))</formula>
    </cfRule>
    <cfRule type="expression" dxfId="38819" priority="17985">
      <formula>AND(IF($Q60=3,1,0),IF($X60&lt;30,1,0))</formula>
    </cfRule>
    <cfRule type="expression" dxfId="38818" priority="17986">
      <formula>AND(IF($Q60=3,1,IF($Q60=4,1,0)),IF($F60&lt;=85,1,0))</formula>
    </cfRule>
  </conditionalFormatting>
  <conditionalFormatting sqref="AV61">
    <cfRule type="expression" dxfId="38817" priority="17981">
      <formula>AV61="X"</formula>
    </cfRule>
    <cfRule type="expression" dxfId="38816" priority="17982">
      <formula>AV61="후보"</formula>
    </cfRule>
  </conditionalFormatting>
  <conditionalFormatting sqref="AC61">
    <cfRule type="cellIs" dxfId="38815" priority="17979" operator="greaterThan">
      <formula>0.9</formula>
    </cfRule>
    <cfRule type="cellIs" dxfId="38814" priority="17980" operator="greaterThan">
      <formula>0.85</formula>
    </cfRule>
  </conditionalFormatting>
  <conditionalFormatting sqref="N61">
    <cfRule type="cellIs" dxfId="38813" priority="17977" operator="greaterThan">
      <formula>0.9</formula>
    </cfRule>
    <cfRule type="cellIs" dxfId="38812" priority="17978" operator="greaterThan">
      <formula>0.85</formula>
    </cfRule>
  </conditionalFormatting>
  <conditionalFormatting sqref="E61">
    <cfRule type="expression" dxfId="38811" priority="17973">
      <formula>AND(IF(OR($Q61=1,$Q61=2),1,0),IF($X61&lt;=20,1,0))</formula>
    </cfRule>
    <cfRule type="expression" dxfId="38810" priority="17974">
      <formula>AND(IF($Q61=2,1,0),IF($X61&lt;30,1,0))</formula>
    </cfRule>
    <cfRule type="expression" dxfId="38809" priority="17975">
      <formula>AND(IF($Q61=3,1,0),IF($X61&lt;30,1,0))</formula>
    </cfRule>
    <cfRule type="expression" dxfId="38808" priority="17976">
      <formula>AND(IF($Q61=3,1,IF($Q61=4,1,0)),IF($F61&lt;=85,1,0))</formula>
    </cfRule>
  </conditionalFormatting>
  <conditionalFormatting sqref="X61">
    <cfRule type="expression" dxfId="38807" priority="17969">
      <formula>AND(IF(OR($Q61=1,$Q61=2),1,0),IF($X61&lt;=20,1,0))</formula>
    </cfRule>
    <cfRule type="expression" dxfId="38806" priority="17970">
      <formula>AND(IF($Q61=2,1,0),IF($X61&lt;30,1,0))</formula>
    </cfRule>
    <cfRule type="expression" dxfId="38805" priority="17971">
      <formula>AND(IF($Q61=3,1,0),IF($X61&lt;30,1,0))</formula>
    </cfRule>
    <cfRule type="expression" dxfId="38804" priority="17972">
      <formula>AND(IF($Q61=3,1,IF($Q61=4,1,0)),IF($F61&lt;=85,1,0))</formula>
    </cfRule>
  </conditionalFormatting>
  <conditionalFormatting sqref="AI61">
    <cfRule type="expression" dxfId="38803" priority="17965">
      <formula>AND(IF(OR($Q61=1,$Q61=2),1,0),IF($X61&lt;=20,1,0))</formula>
    </cfRule>
    <cfRule type="expression" dxfId="38802" priority="17966">
      <formula>AND(IF($Q61=2,1,0),IF($X61&lt;30,1,0))</formula>
    </cfRule>
    <cfRule type="expression" dxfId="38801" priority="17967">
      <formula>AND(IF($Q61=3,1,0),IF($X61&lt;30,1,0))</formula>
    </cfRule>
    <cfRule type="expression" dxfId="38800" priority="17968">
      <formula>AND(IF($Q61=3,1,IF($Q61=4,1,0)),IF($F61&lt;=85,1,0))</formula>
    </cfRule>
  </conditionalFormatting>
  <conditionalFormatting sqref="AV62">
    <cfRule type="expression" dxfId="38799" priority="17963">
      <formula>AV62="X"</formula>
    </cfRule>
    <cfRule type="expression" dxfId="38798" priority="17964">
      <formula>AV62="후보"</formula>
    </cfRule>
  </conditionalFormatting>
  <conditionalFormatting sqref="AC62">
    <cfRule type="cellIs" dxfId="38797" priority="17961" operator="greaterThan">
      <formula>0.9</formula>
    </cfRule>
    <cfRule type="cellIs" dxfId="38796" priority="17962" operator="greaterThan">
      <formula>0.85</formula>
    </cfRule>
  </conditionalFormatting>
  <conditionalFormatting sqref="N62">
    <cfRule type="cellIs" dxfId="38795" priority="17959" operator="greaterThan">
      <formula>0.9</formula>
    </cfRule>
    <cfRule type="cellIs" dxfId="38794" priority="17960" operator="greaterThan">
      <formula>0.85</formula>
    </cfRule>
  </conditionalFormatting>
  <conditionalFormatting sqref="E62">
    <cfRule type="expression" dxfId="38793" priority="17955">
      <formula>AND(IF(OR($Q62=1,$Q62=2),1,0),IF($X62&lt;=20,1,0))</formula>
    </cfRule>
    <cfRule type="expression" dxfId="38792" priority="17956">
      <formula>AND(IF($Q62=2,1,0),IF($X62&lt;30,1,0))</formula>
    </cfRule>
    <cfRule type="expression" dxfId="38791" priority="17957">
      <formula>AND(IF($Q62=3,1,0),IF($X62&lt;30,1,0))</formula>
    </cfRule>
    <cfRule type="expression" dxfId="38790" priority="17958">
      <formula>AND(IF($Q62=3,1,IF($Q62=4,1,0)),IF($F62&lt;=85,1,0))</formula>
    </cfRule>
  </conditionalFormatting>
  <conditionalFormatting sqref="X62">
    <cfRule type="expression" dxfId="38789" priority="17951">
      <formula>AND(IF(OR($Q62=1,$Q62=2),1,0),IF($X62&lt;=20,1,0))</formula>
    </cfRule>
    <cfRule type="expression" dxfId="38788" priority="17952">
      <formula>AND(IF($Q62=2,1,0),IF($X62&lt;30,1,0))</formula>
    </cfRule>
    <cfRule type="expression" dxfId="38787" priority="17953">
      <formula>AND(IF($Q62=3,1,0),IF($X62&lt;30,1,0))</formula>
    </cfRule>
    <cfRule type="expression" dxfId="38786" priority="17954">
      <formula>AND(IF($Q62=3,1,IF($Q62=4,1,0)),IF($F62&lt;=85,1,0))</formula>
    </cfRule>
  </conditionalFormatting>
  <conditionalFormatting sqref="AI62">
    <cfRule type="expression" dxfId="38785" priority="17947">
      <formula>AND(IF(OR($Q62=1,$Q62=2),1,0),IF($X62&lt;=20,1,0))</formula>
    </cfRule>
    <cfRule type="expression" dxfId="38784" priority="17948">
      <formula>AND(IF($Q62=2,1,0),IF($X62&lt;30,1,0))</formula>
    </cfRule>
    <cfRule type="expression" dxfId="38783" priority="17949">
      <formula>AND(IF($Q62=3,1,0),IF($X62&lt;30,1,0))</formula>
    </cfRule>
    <cfRule type="expression" dxfId="38782" priority="17950">
      <formula>AND(IF($Q62=3,1,IF($Q62=4,1,0)),IF($F62&lt;=85,1,0))</formula>
    </cfRule>
  </conditionalFormatting>
  <conditionalFormatting sqref="AV63">
    <cfRule type="expression" dxfId="38781" priority="17945">
      <formula>AV63="X"</formula>
    </cfRule>
    <cfRule type="expression" dxfId="38780" priority="17946">
      <formula>AV63="후보"</formula>
    </cfRule>
  </conditionalFormatting>
  <conditionalFormatting sqref="AC63">
    <cfRule type="cellIs" dxfId="38779" priority="17943" operator="greaterThan">
      <formula>0.9</formula>
    </cfRule>
    <cfRule type="cellIs" dxfId="38778" priority="17944" operator="greaterThan">
      <formula>0.85</formula>
    </cfRule>
  </conditionalFormatting>
  <conditionalFormatting sqref="N63">
    <cfRule type="cellIs" dxfId="38777" priority="17941" operator="greaterThan">
      <formula>0.9</formula>
    </cfRule>
    <cfRule type="cellIs" dxfId="38776" priority="17942" operator="greaterThan">
      <formula>0.85</formula>
    </cfRule>
  </conditionalFormatting>
  <conditionalFormatting sqref="E63">
    <cfRule type="expression" dxfId="38775" priority="17937">
      <formula>AND(IF(OR($Q63=1,$Q63=2),1,0),IF($X63&lt;=20,1,0))</formula>
    </cfRule>
    <cfRule type="expression" dxfId="38774" priority="17938">
      <formula>AND(IF($Q63=2,1,0),IF($X63&lt;30,1,0))</formula>
    </cfRule>
    <cfRule type="expression" dxfId="38773" priority="17939">
      <formula>AND(IF($Q63=3,1,0),IF($X63&lt;30,1,0))</formula>
    </cfRule>
    <cfRule type="expression" dxfId="38772" priority="17940">
      <formula>AND(IF($Q63=3,1,IF($Q63=4,1,0)),IF($F63&lt;=85,1,0))</formula>
    </cfRule>
  </conditionalFormatting>
  <conditionalFormatting sqref="X63">
    <cfRule type="expression" dxfId="38771" priority="17933">
      <formula>AND(IF(OR($Q63=1,$Q63=2),1,0),IF($X63&lt;=20,1,0))</formula>
    </cfRule>
    <cfRule type="expression" dxfId="38770" priority="17934">
      <formula>AND(IF($Q63=2,1,0),IF($X63&lt;30,1,0))</formula>
    </cfRule>
    <cfRule type="expression" dxfId="38769" priority="17935">
      <formula>AND(IF($Q63=3,1,0),IF($X63&lt;30,1,0))</formula>
    </cfRule>
    <cfRule type="expression" dxfId="38768" priority="17936">
      <formula>AND(IF($Q63=3,1,IF($Q63=4,1,0)),IF($F63&lt;=85,1,0))</formula>
    </cfRule>
  </conditionalFormatting>
  <conditionalFormatting sqref="AI63">
    <cfRule type="expression" dxfId="38767" priority="17929">
      <formula>AND(IF(OR($Q63=1,$Q63=2),1,0),IF($X63&lt;=20,1,0))</formula>
    </cfRule>
    <cfRule type="expression" dxfId="38766" priority="17930">
      <formula>AND(IF($Q63=2,1,0),IF($X63&lt;30,1,0))</formula>
    </cfRule>
    <cfRule type="expression" dxfId="38765" priority="17931">
      <formula>AND(IF($Q63=3,1,0),IF($X63&lt;30,1,0))</formula>
    </cfRule>
    <cfRule type="expression" dxfId="38764" priority="17932">
      <formula>AND(IF($Q63=3,1,IF($Q63=4,1,0)),IF($F63&lt;=85,1,0))</formula>
    </cfRule>
  </conditionalFormatting>
  <conditionalFormatting sqref="AV64">
    <cfRule type="expression" dxfId="38763" priority="17927">
      <formula>AV64="X"</formula>
    </cfRule>
    <cfRule type="expression" dxfId="38762" priority="17928">
      <formula>AV64="후보"</formula>
    </cfRule>
  </conditionalFormatting>
  <conditionalFormatting sqref="AC64">
    <cfRule type="cellIs" dxfId="38761" priority="17925" operator="greaterThan">
      <formula>0.9</formula>
    </cfRule>
    <cfRule type="cellIs" dxfId="38760" priority="17926" operator="greaterThan">
      <formula>0.85</formula>
    </cfRule>
  </conditionalFormatting>
  <conditionalFormatting sqref="N64">
    <cfRule type="cellIs" dxfId="38759" priority="17923" operator="greaterThan">
      <formula>0.9</formula>
    </cfRule>
    <cfRule type="cellIs" dxfId="38758" priority="17924" operator="greaterThan">
      <formula>0.85</formula>
    </cfRule>
  </conditionalFormatting>
  <conditionalFormatting sqref="E64">
    <cfRule type="expression" dxfId="38757" priority="17919">
      <formula>AND(IF(OR($Q64=1,$Q64=2),1,0),IF($X64&lt;=20,1,0))</formula>
    </cfRule>
    <cfRule type="expression" dxfId="38756" priority="17920">
      <formula>AND(IF($Q64=2,1,0),IF($X64&lt;30,1,0))</formula>
    </cfRule>
    <cfRule type="expression" dxfId="38755" priority="17921">
      <formula>AND(IF($Q64=3,1,0),IF($X64&lt;30,1,0))</formula>
    </cfRule>
    <cfRule type="expression" dxfId="38754" priority="17922">
      <formula>AND(IF($Q64=3,1,IF($Q64=4,1,0)),IF($F64&lt;=85,1,0))</formula>
    </cfRule>
  </conditionalFormatting>
  <conditionalFormatting sqref="X64">
    <cfRule type="expression" dxfId="38753" priority="17915">
      <formula>AND(IF(OR($Q64=1,$Q64=2),1,0),IF($X64&lt;=20,1,0))</formula>
    </cfRule>
    <cfRule type="expression" dxfId="38752" priority="17916">
      <formula>AND(IF($Q64=2,1,0),IF($X64&lt;30,1,0))</formula>
    </cfRule>
    <cfRule type="expression" dxfId="38751" priority="17917">
      <formula>AND(IF($Q64=3,1,0),IF($X64&lt;30,1,0))</formula>
    </cfRule>
    <cfRule type="expression" dxfId="38750" priority="17918">
      <formula>AND(IF($Q64=3,1,IF($Q64=4,1,0)),IF($F64&lt;=85,1,0))</formula>
    </cfRule>
  </conditionalFormatting>
  <conditionalFormatting sqref="AI64">
    <cfRule type="expression" dxfId="38749" priority="17911">
      <formula>AND(IF(OR($Q64=1,$Q64=2),1,0),IF($X64&lt;=20,1,0))</formula>
    </cfRule>
    <cfRule type="expression" dxfId="38748" priority="17912">
      <formula>AND(IF($Q64=2,1,0),IF($X64&lt;30,1,0))</formula>
    </cfRule>
    <cfRule type="expression" dxfId="38747" priority="17913">
      <formula>AND(IF($Q64=3,1,0),IF($X64&lt;30,1,0))</formula>
    </cfRule>
    <cfRule type="expression" dxfId="38746" priority="17914">
      <formula>AND(IF($Q64=3,1,IF($Q64=4,1,0)),IF($F64&lt;=85,1,0))</formula>
    </cfRule>
  </conditionalFormatting>
  <conditionalFormatting sqref="AV65">
    <cfRule type="expression" dxfId="38745" priority="17909">
      <formula>AV65="X"</formula>
    </cfRule>
    <cfRule type="expression" dxfId="38744" priority="17910">
      <formula>AV65="후보"</formula>
    </cfRule>
  </conditionalFormatting>
  <conditionalFormatting sqref="AC65">
    <cfRule type="cellIs" dxfId="38743" priority="17907" operator="greaterThan">
      <formula>0.9</formula>
    </cfRule>
    <cfRule type="cellIs" dxfId="38742" priority="17908" operator="greaterThan">
      <formula>0.85</formula>
    </cfRule>
  </conditionalFormatting>
  <conditionalFormatting sqref="N65">
    <cfRule type="cellIs" dxfId="38741" priority="17905" operator="greaterThan">
      <formula>0.9</formula>
    </cfRule>
    <cfRule type="cellIs" dxfId="38740" priority="17906" operator="greaterThan">
      <formula>0.85</formula>
    </cfRule>
  </conditionalFormatting>
  <conditionalFormatting sqref="E65">
    <cfRule type="expression" dxfId="38739" priority="17901">
      <formula>AND(IF(OR($Q65=1,$Q65=2),1,0),IF($X65&lt;=20,1,0))</formula>
    </cfRule>
    <cfRule type="expression" dxfId="38738" priority="17902">
      <formula>AND(IF($Q65=2,1,0),IF($X65&lt;30,1,0))</formula>
    </cfRule>
    <cfRule type="expression" dxfId="38737" priority="17903">
      <formula>AND(IF($Q65=3,1,0),IF($X65&lt;30,1,0))</formula>
    </cfRule>
    <cfRule type="expression" dxfId="38736" priority="17904">
      <formula>AND(IF($Q65=3,1,IF($Q65=4,1,0)),IF($F65&lt;=85,1,0))</formula>
    </cfRule>
  </conditionalFormatting>
  <conditionalFormatting sqref="X65">
    <cfRule type="expression" dxfId="38735" priority="17897">
      <formula>AND(IF(OR($Q65=1,$Q65=2),1,0),IF($X65&lt;=20,1,0))</formula>
    </cfRule>
    <cfRule type="expression" dxfId="38734" priority="17898">
      <formula>AND(IF($Q65=2,1,0),IF($X65&lt;30,1,0))</formula>
    </cfRule>
    <cfRule type="expression" dxfId="38733" priority="17899">
      <formula>AND(IF($Q65=3,1,0),IF($X65&lt;30,1,0))</formula>
    </cfRule>
    <cfRule type="expression" dxfId="38732" priority="17900">
      <formula>AND(IF($Q65=3,1,IF($Q65=4,1,0)),IF($F65&lt;=85,1,0))</formula>
    </cfRule>
  </conditionalFormatting>
  <conditionalFormatting sqref="AI65">
    <cfRule type="expression" dxfId="38731" priority="17893">
      <formula>AND(IF(OR($Q65=1,$Q65=2),1,0),IF($X65&lt;=20,1,0))</formula>
    </cfRule>
    <cfRule type="expression" dxfId="38730" priority="17894">
      <formula>AND(IF($Q65=2,1,0),IF($X65&lt;30,1,0))</formula>
    </cfRule>
    <cfRule type="expression" dxfId="38729" priority="17895">
      <formula>AND(IF($Q65=3,1,0),IF($X65&lt;30,1,0))</formula>
    </cfRule>
    <cfRule type="expression" dxfId="38728" priority="17896">
      <formula>AND(IF($Q65=3,1,IF($Q65=4,1,0)),IF($F65&lt;=85,1,0))</formula>
    </cfRule>
  </conditionalFormatting>
  <conditionalFormatting sqref="AV66">
    <cfRule type="expression" dxfId="38727" priority="17891">
      <formula>AV66="X"</formula>
    </cfRule>
    <cfRule type="expression" dxfId="38726" priority="17892">
      <formula>AV66="후보"</formula>
    </cfRule>
  </conditionalFormatting>
  <conditionalFormatting sqref="AC66">
    <cfRule type="cellIs" dxfId="38725" priority="17889" operator="greaterThan">
      <formula>0.9</formula>
    </cfRule>
    <cfRule type="cellIs" dxfId="38724" priority="17890" operator="greaterThan">
      <formula>0.85</formula>
    </cfRule>
  </conditionalFormatting>
  <conditionalFormatting sqref="N66">
    <cfRule type="cellIs" dxfId="38723" priority="17887" operator="greaterThan">
      <formula>0.9</formula>
    </cfRule>
    <cfRule type="cellIs" dxfId="38722" priority="17888" operator="greaterThan">
      <formula>0.85</formula>
    </cfRule>
  </conditionalFormatting>
  <conditionalFormatting sqref="E66">
    <cfRule type="expression" dxfId="38721" priority="17883">
      <formula>AND(IF(OR($Q66=1,$Q66=2),1,0),IF($X66&lt;=20,1,0))</formula>
    </cfRule>
    <cfRule type="expression" dxfId="38720" priority="17884">
      <formula>AND(IF($Q66=2,1,0),IF($X66&lt;30,1,0))</formula>
    </cfRule>
    <cfRule type="expression" dxfId="38719" priority="17885">
      <formula>AND(IF($Q66=3,1,0),IF($X66&lt;30,1,0))</formula>
    </cfRule>
    <cfRule type="expression" dxfId="38718" priority="17886">
      <formula>AND(IF($Q66=3,1,IF($Q66=4,1,0)),IF($F66&lt;=85,1,0))</formula>
    </cfRule>
  </conditionalFormatting>
  <conditionalFormatting sqref="X66">
    <cfRule type="expression" dxfId="38717" priority="17879">
      <formula>AND(IF(OR($Q66=1,$Q66=2),1,0),IF($X66&lt;=20,1,0))</formula>
    </cfRule>
    <cfRule type="expression" dxfId="38716" priority="17880">
      <formula>AND(IF($Q66=2,1,0),IF($X66&lt;30,1,0))</formula>
    </cfRule>
    <cfRule type="expression" dxfId="38715" priority="17881">
      <formula>AND(IF($Q66=3,1,0),IF($X66&lt;30,1,0))</formula>
    </cfRule>
    <cfRule type="expression" dxfId="38714" priority="17882">
      <formula>AND(IF($Q66=3,1,IF($Q66=4,1,0)),IF($F66&lt;=85,1,0))</formula>
    </cfRule>
  </conditionalFormatting>
  <conditionalFormatting sqref="AI66">
    <cfRule type="expression" dxfId="38713" priority="17875">
      <formula>AND(IF(OR($Q66=1,$Q66=2),1,0),IF($X66&lt;=20,1,0))</formula>
    </cfRule>
    <cfRule type="expression" dxfId="38712" priority="17876">
      <formula>AND(IF($Q66=2,1,0),IF($X66&lt;30,1,0))</formula>
    </cfRule>
    <cfRule type="expression" dxfId="38711" priority="17877">
      <formula>AND(IF($Q66=3,1,0),IF($X66&lt;30,1,0))</formula>
    </cfRule>
    <cfRule type="expression" dxfId="38710" priority="17878">
      <formula>AND(IF($Q66=3,1,IF($Q66=4,1,0)),IF($F66&lt;=85,1,0))</formula>
    </cfRule>
  </conditionalFormatting>
  <conditionalFormatting sqref="AV67">
    <cfRule type="expression" dxfId="38709" priority="17873">
      <formula>AV67="X"</formula>
    </cfRule>
    <cfRule type="expression" dxfId="38708" priority="17874">
      <formula>AV67="후보"</formula>
    </cfRule>
  </conditionalFormatting>
  <conditionalFormatting sqref="AC67">
    <cfRule type="cellIs" dxfId="38707" priority="17871" operator="greaterThan">
      <formula>0.9</formula>
    </cfRule>
    <cfRule type="cellIs" dxfId="38706" priority="17872" operator="greaterThan">
      <formula>0.85</formula>
    </cfRule>
  </conditionalFormatting>
  <conditionalFormatting sqref="N67">
    <cfRule type="cellIs" dxfId="38705" priority="17869" operator="greaterThan">
      <formula>0.9</formula>
    </cfRule>
    <cfRule type="cellIs" dxfId="38704" priority="17870" operator="greaterThan">
      <formula>0.85</formula>
    </cfRule>
  </conditionalFormatting>
  <conditionalFormatting sqref="E67">
    <cfRule type="expression" dxfId="38703" priority="17865">
      <formula>AND(IF(OR($Q67=1,$Q67=2),1,0),IF($X67&lt;=20,1,0))</formula>
    </cfRule>
    <cfRule type="expression" dxfId="38702" priority="17866">
      <formula>AND(IF($Q67=2,1,0),IF($X67&lt;30,1,0))</formula>
    </cfRule>
    <cfRule type="expression" dxfId="38701" priority="17867">
      <formula>AND(IF($Q67=3,1,0),IF($X67&lt;30,1,0))</formula>
    </cfRule>
    <cfRule type="expression" dxfId="38700" priority="17868">
      <formula>AND(IF($Q67=3,1,IF($Q67=4,1,0)),IF($F67&lt;=85,1,0))</formula>
    </cfRule>
  </conditionalFormatting>
  <conditionalFormatting sqref="X67">
    <cfRule type="expression" dxfId="38699" priority="17861">
      <formula>AND(IF(OR($Q67=1,$Q67=2),1,0),IF($X67&lt;=20,1,0))</formula>
    </cfRule>
    <cfRule type="expression" dxfId="38698" priority="17862">
      <formula>AND(IF($Q67=2,1,0),IF($X67&lt;30,1,0))</formula>
    </cfRule>
    <cfRule type="expression" dxfId="38697" priority="17863">
      <formula>AND(IF($Q67=3,1,0),IF($X67&lt;30,1,0))</formula>
    </cfRule>
    <cfRule type="expression" dxfId="38696" priority="17864">
      <formula>AND(IF($Q67=3,1,IF($Q67=4,1,0)),IF($F67&lt;=85,1,0))</formula>
    </cfRule>
  </conditionalFormatting>
  <conditionalFormatting sqref="AI67">
    <cfRule type="expression" dxfId="38695" priority="17857">
      <formula>AND(IF(OR($Q67=1,$Q67=2),1,0),IF($X67&lt;=20,1,0))</formula>
    </cfRule>
    <cfRule type="expression" dxfId="38694" priority="17858">
      <formula>AND(IF($Q67=2,1,0),IF($X67&lt;30,1,0))</formula>
    </cfRule>
    <cfRule type="expression" dxfId="38693" priority="17859">
      <formula>AND(IF($Q67=3,1,0),IF($X67&lt;30,1,0))</formula>
    </cfRule>
    <cfRule type="expression" dxfId="38692" priority="17860">
      <formula>AND(IF($Q67=3,1,IF($Q67=4,1,0)),IF($F67&lt;=85,1,0))</formula>
    </cfRule>
  </conditionalFormatting>
  <conditionalFormatting sqref="AV68">
    <cfRule type="expression" dxfId="38691" priority="17855">
      <formula>AV68="X"</formula>
    </cfRule>
    <cfRule type="expression" dxfId="38690" priority="17856">
      <formula>AV68="후보"</formula>
    </cfRule>
  </conditionalFormatting>
  <conditionalFormatting sqref="AC68">
    <cfRule type="cellIs" dxfId="38689" priority="17853" operator="greaterThan">
      <formula>0.9</formula>
    </cfRule>
    <cfRule type="cellIs" dxfId="38688" priority="17854" operator="greaterThan">
      <formula>0.85</formula>
    </cfRule>
  </conditionalFormatting>
  <conditionalFormatting sqref="N68">
    <cfRule type="cellIs" dxfId="38687" priority="17851" operator="greaterThan">
      <formula>0.9</formula>
    </cfRule>
    <cfRule type="cellIs" dxfId="38686" priority="17852" operator="greaterThan">
      <formula>0.85</formula>
    </cfRule>
  </conditionalFormatting>
  <conditionalFormatting sqref="E68">
    <cfRule type="expression" dxfId="38685" priority="17847">
      <formula>AND(IF(OR($Q68=1,$Q68=2),1,0),IF($X68&lt;=20,1,0))</formula>
    </cfRule>
    <cfRule type="expression" dxfId="38684" priority="17848">
      <formula>AND(IF($Q68=2,1,0),IF($X68&lt;30,1,0))</formula>
    </cfRule>
    <cfRule type="expression" dxfId="38683" priority="17849">
      <formula>AND(IF($Q68=3,1,0),IF($X68&lt;30,1,0))</formula>
    </cfRule>
    <cfRule type="expression" dxfId="38682" priority="17850">
      <formula>AND(IF($Q68=3,1,IF($Q68=4,1,0)),IF($F68&lt;=85,1,0))</formula>
    </cfRule>
  </conditionalFormatting>
  <conditionalFormatting sqref="X68">
    <cfRule type="expression" dxfId="38681" priority="17843">
      <formula>AND(IF(OR($Q68=1,$Q68=2),1,0),IF($X68&lt;=20,1,0))</formula>
    </cfRule>
    <cfRule type="expression" dxfId="38680" priority="17844">
      <formula>AND(IF($Q68=2,1,0),IF($X68&lt;30,1,0))</formula>
    </cfRule>
    <cfRule type="expression" dxfId="38679" priority="17845">
      <formula>AND(IF($Q68=3,1,0),IF($X68&lt;30,1,0))</formula>
    </cfRule>
    <cfRule type="expression" dxfId="38678" priority="17846">
      <formula>AND(IF($Q68=3,1,IF($Q68=4,1,0)),IF($F68&lt;=85,1,0))</formula>
    </cfRule>
  </conditionalFormatting>
  <conditionalFormatting sqref="AI68">
    <cfRule type="expression" dxfId="38677" priority="17839">
      <formula>AND(IF(OR($Q68=1,$Q68=2),1,0),IF($X68&lt;=20,1,0))</formula>
    </cfRule>
    <cfRule type="expression" dxfId="38676" priority="17840">
      <formula>AND(IF($Q68=2,1,0),IF($X68&lt;30,1,0))</formula>
    </cfRule>
    <cfRule type="expression" dxfId="38675" priority="17841">
      <formula>AND(IF($Q68=3,1,0),IF($X68&lt;30,1,0))</formula>
    </cfRule>
    <cfRule type="expression" dxfId="38674" priority="17842">
      <formula>AND(IF($Q68=3,1,IF($Q68=4,1,0)),IF($F68&lt;=85,1,0))</formula>
    </cfRule>
  </conditionalFormatting>
  <conditionalFormatting sqref="AV69">
    <cfRule type="expression" dxfId="38673" priority="17837">
      <formula>AV69="X"</formula>
    </cfRule>
    <cfRule type="expression" dxfId="38672" priority="17838">
      <formula>AV69="후보"</formula>
    </cfRule>
  </conditionalFormatting>
  <conditionalFormatting sqref="AC69">
    <cfRule type="cellIs" dxfId="38671" priority="17835" operator="greaterThan">
      <formula>0.9</formula>
    </cfRule>
    <cfRule type="cellIs" dxfId="38670" priority="17836" operator="greaterThan">
      <formula>0.85</formula>
    </cfRule>
  </conditionalFormatting>
  <conditionalFormatting sqref="N69">
    <cfRule type="cellIs" dxfId="38669" priority="17833" operator="greaterThan">
      <formula>0.9</formula>
    </cfRule>
    <cfRule type="cellIs" dxfId="38668" priority="17834" operator="greaterThan">
      <formula>0.85</formula>
    </cfRule>
  </conditionalFormatting>
  <conditionalFormatting sqref="E69">
    <cfRule type="expression" dxfId="38667" priority="17829">
      <formula>AND(IF(OR($Q69=1,$Q69=2),1,0),IF($X69&lt;=20,1,0))</formula>
    </cfRule>
    <cfRule type="expression" dxfId="38666" priority="17830">
      <formula>AND(IF($Q69=2,1,0),IF($X69&lt;30,1,0))</formula>
    </cfRule>
    <cfRule type="expression" dxfId="38665" priority="17831">
      <formula>AND(IF($Q69=3,1,0),IF($X69&lt;30,1,0))</formula>
    </cfRule>
    <cfRule type="expression" dxfId="38664" priority="17832">
      <formula>AND(IF($Q69=3,1,IF($Q69=4,1,0)),IF($F69&lt;=85,1,0))</formula>
    </cfRule>
  </conditionalFormatting>
  <conditionalFormatting sqref="X69">
    <cfRule type="expression" dxfId="38663" priority="17825">
      <formula>AND(IF(OR($Q69=1,$Q69=2),1,0),IF($X69&lt;=20,1,0))</formula>
    </cfRule>
    <cfRule type="expression" dxfId="38662" priority="17826">
      <formula>AND(IF($Q69=2,1,0),IF($X69&lt;30,1,0))</formula>
    </cfRule>
    <cfRule type="expression" dxfId="38661" priority="17827">
      <formula>AND(IF($Q69=3,1,0),IF($X69&lt;30,1,0))</formula>
    </cfRule>
    <cfRule type="expression" dxfId="38660" priority="17828">
      <formula>AND(IF($Q69=3,1,IF($Q69=4,1,0)),IF($F69&lt;=85,1,0))</formula>
    </cfRule>
  </conditionalFormatting>
  <conditionalFormatting sqref="AI69">
    <cfRule type="expression" dxfId="38659" priority="17821">
      <formula>AND(IF(OR($Q69=1,$Q69=2),1,0),IF($X69&lt;=20,1,0))</formula>
    </cfRule>
    <cfRule type="expression" dxfId="38658" priority="17822">
      <formula>AND(IF($Q69=2,1,0),IF($X69&lt;30,1,0))</formula>
    </cfRule>
    <cfRule type="expression" dxfId="38657" priority="17823">
      <formula>AND(IF($Q69=3,1,0),IF($X69&lt;30,1,0))</formula>
    </cfRule>
    <cfRule type="expression" dxfId="38656" priority="17824">
      <formula>AND(IF($Q69=3,1,IF($Q69=4,1,0)),IF($F69&lt;=85,1,0))</formula>
    </cfRule>
  </conditionalFormatting>
  <conditionalFormatting sqref="AV70">
    <cfRule type="expression" dxfId="38655" priority="17819">
      <formula>AV70="X"</formula>
    </cfRule>
    <cfRule type="expression" dxfId="38654" priority="17820">
      <formula>AV70="후보"</formula>
    </cfRule>
  </conditionalFormatting>
  <conditionalFormatting sqref="AC70">
    <cfRule type="cellIs" dxfId="38653" priority="17817" operator="greaterThan">
      <formula>0.9</formula>
    </cfRule>
    <cfRule type="cellIs" dxfId="38652" priority="17818" operator="greaterThan">
      <formula>0.85</formula>
    </cfRule>
  </conditionalFormatting>
  <conditionalFormatting sqref="N70">
    <cfRule type="cellIs" dxfId="38651" priority="17815" operator="greaterThan">
      <formula>0.9</formula>
    </cfRule>
    <cfRule type="cellIs" dxfId="38650" priority="17816" operator="greaterThan">
      <formula>0.85</formula>
    </cfRule>
  </conditionalFormatting>
  <conditionalFormatting sqref="E70">
    <cfRule type="expression" dxfId="38649" priority="17811">
      <formula>AND(IF(OR($Q70=1,$Q70=2),1,0),IF($X70&lt;=20,1,0))</formula>
    </cfRule>
    <cfRule type="expression" dxfId="38648" priority="17812">
      <formula>AND(IF($Q70=2,1,0),IF($X70&lt;30,1,0))</formula>
    </cfRule>
    <cfRule type="expression" dxfId="38647" priority="17813">
      <formula>AND(IF($Q70=3,1,0),IF($X70&lt;30,1,0))</formula>
    </cfRule>
    <cfRule type="expression" dxfId="38646" priority="17814">
      <formula>AND(IF($Q70=3,1,IF($Q70=4,1,0)),IF($F70&lt;=85,1,0))</formula>
    </cfRule>
  </conditionalFormatting>
  <conditionalFormatting sqref="X70">
    <cfRule type="expression" dxfId="38645" priority="17807">
      <formula>AND(IF(OR($Q70=1,$Q70=2),1,0),IF($X70&lt;=20,1,0))</formula>
    </cfRule>
    <cfRule type="expression" dxfId="38644" priority="17808">
      <formula>AND(IF($Q70=2,1,0),IF($X70&lt;30,1,0))</formula>
    </cfRule>
    <cfRule type="expression" dxfId="38643" priority="17809">
      <formula>AND(IF($Q70=3,1,0),IF($X70&lt;30,1,0))</formula>
    </cfRule>
    <cfRule type="expression" dxfId="38642" priority="17810">
      <formula>AND(IF($Q70=3,1,IF($Q70=4,1,0)),IF($F70&lt;=85,1,0))</formula>
    </cfRule>
  </conditionalFormatting>
  <conditionalFormatting sqref="AI70">
    <cfRule type="expression" dxfId="38641" priority="17803">
      <formula>AND(IF(OR($Q70=1,$Q70=2),1,0),IF($X70&lt;=20,1,0))</formula>
    </cfRule>
    <cfRule type="expression" dxfId="38640" priority="17804">
      <formula>AND(IF($Q70=2,1,0),IF($X70&lt;30,1,0))</formula>
    </cfRule>
    <cfRule type="expression" dxfId="38639" priority="17805">
      <formula>AND(IF($Q70=3,1,0),IF($X70&lt;30,1,0))</formula>
    </cfRule>
    <cfRule type="expression" dxfId="38638" priority="17806">
      <formula>AND(IF($Q70=3,1,IF($Q70=4,1,0)),IF($F70&lt;=85,1,0))</formula>
    </cfRule>
  </conditionalFormatting>
  <conditionalFormatting sqref="AV71">
    <cfRule type="expression" dxfId="38637" priority="17801">
      <formula>AV71="X"</formula>
    </cfRule>
    <cfRule type="expression" dxfId="38636" priority="17802">
      <formula>AV71="후보"</formula>
    </cfRule>
  </conditionalFormatting>
  <conditionalFormatting sqref="AC71">
    <cfRule type="cellIs" dxfId="38635" priority="17799" operator="greaterThan">
      <formula>0.9</formula>
    </cfRule>
    <cfRule type="cellIs" dxfId="38634" priority="17800" operator="greaterThan">
      <formula>0.85</formula>
    </cfRule>
  </conditionalFormatting>
  <conditionalFormatting sqref="N71">
    <cfRule type="cellIs" dxfId="38633" priority="17797" operator="greaterThan">
      <formula>0.9</formula>
    </cfRule>
    <cfRule type="cellIs" dxfId="38632" priority="17798" operator="greaterThan">
      <formula>0.85</formula>
    </cfRule>
  </conditionalFormatting>
  <conditionalFormatting sqref="E71">
    <cfRule type="expression" dxfId="38631" priority="17793">
      <formula>AND(IF(OR($Q71=1,$Q71=2),1,0),IF($X71&lt;=20,1,0))</formula>
    </cfRule>
    <cfRule type="expression" dxfId="38630" priority="17794">
      <formula>AND(IF($Q71=2,1,0),IF($X71&lt;30,1,0))</formula>
    </cfRule>
    <cfRule type="expression" dxfId="38629" priority="17795">
      <formula>AND(IF($Q71=3,1,0),IF($X71&lt;30,1,0))</formula>
    </cfRule>
    <cfRule type="expression" dxfId="38628" priority="17796">
      <formula>AND(IF($Q71=3,1,IF($Q71=4,1,0)),IF($F71&lt;=85,1,0))</formula>
    </cfRule>
  </conditionalFormatting>
  <conditionalFormatting sqref="X71">
    <cfRule type="expression" dxfId="38627" priority="17789">
      <formula>AND(IF(OR($Q71=1,$Q71=2),1,0),IF($X71&lt;=20,1,0))</formula>
    </cfRule>
    <cfRule type="expression" dxfId="38626" priority="17790">
      <formula>AND(IF($Q71=2,1,0),IF($X71&lt;30,1,0))</formula>
    </cfRule>
    <cfRule type="expression" dxfId="38625" priority="17791">
      <formula>AND(IF($Q71=3,1,0),IF($X71&lt;30,1,0))</formula>
    </cfRule>
    <cfRule type="expression" dxfId="38624" priority="17792">
      <formula>AND(IF($Q71=3,1,IF($Q71=4,1,0)),IF($F71&lt;=85,1,0))</formula>
    </cfRule>
  </conditionalFormatting>
  <conditionalFormatting sqref="AI71">
    <cfRule type="expression" dxfId="38623" priority="17785">
      <formula>AND(IF(OR($Q71=1,$Q71=2),1,0),IF($X71&lt;=20,1,0))</formula>
    </cfRule>
    <cfRule type="expression" dxfId="38622" priority="17786">
      <formula>AND(IF($Q71=2,1,0),IF($X71&lt;30,1,0))</formula>
    </cfRule>
    <cfRule type="expression" dxfId="38621" priority="17787">
      <formula>AND(IF($Q71=3,1,0),IF($X71&lt;30,1,0))</formula>
    </cfRule>
    <cfRule type="expression" dxfId="38620" priority="17788">
      <formula>AND(IF($Q71=3,1,IF($Q71=4,1,0)),IF($F71&lt;=85,1,0))</formula>
    </cfRule>
  </conditionalFormatting>
  <conditionalFormatting sqref="AV72">
    <cfRule type="expression" dxfId="38619" priority="17783">
      <formula>AV72="X"</formula>
    </cfRule>
    <cfRule type="expression" dxfId="38618" priority="17784">
      <formula>AV72="후보"</formula>
    </cfRule>
  </conditionalFormatting>
  <conditionalFormatting sqref="AC72">
    <cfRule type="cellIs" dxfId="38617" priority="17781" operator="greaterThan">
      <formula>0.9</formula>
    </cfRule>
    <cfRule type="cellIs" dxfId="38616" priority="17782" operator="greaterThan">
      <formula>0.85</formula>
    </cfRule>
  </conditionalFormatting>
  <conditionalFormatting sqref="N72">
    <cfRule type="cellIs" dxfId="38615" priority="17779" operator="greaterThan">
      <formula>0.9</formula>
    </cfRule>
    <cfRule type="cellIs" dxfId="38614" priority="17780" operator="greaterThan">
      <formula>0.85</formula>
    </cfRule>
  </conditionalFormatting>
  <conditionalFormatting sqref="E72">
    <cfRule type="expression" dxfId="38613" priority="17775">
      <formula>AND(IF(OR($Q72=1,$Q72=2),1,0),IF($X72&lt;=20,1,0))</formula>
    </cfRule>
    <cfRule type="expression" dxfId="38612" priority="17776">
      <formula>AND(IF($Q72=2,1,0),IF($X72&lt;30,1,0))</formula>
    </cfRule>
    <cfRule type="expression" dxfId="38611" priority="17777">
      <formula>AND(IF($Q72=3,1,0),IF($X72&lt;30,1,0))</formula>
    </cfRule>
    <cfRule type="expression" dxfId="38610" priority="17778">
      <formula>AND(IF($Q72=3,1,IF($Q72=4,1,0)),IF($F72&lt;=85,1,0))</formula>
    </cfRule>
  </conditionalFormatting>
  <conditionalFormatting sqref="X72">
    <cfRule type="expression" dxfId="38609" priority="17771">
      <formula>AND(IF(OR($Q72=1,$Q72=2),1,0),IF($X72&lt;=20,1,0))</formula>
    </cfRule>
    <cfRule type="expression" dxfId="38608" priority="17772">
      <formula>AND(IF($Q72=2,1,0),IF($X72&lt;30,1,0))</formula>
    </cfRule>
    <cfRule type="expression" dxfId="38607" priority="17773">
      <formula>AND(IF($Q72=3,1,0),IF($X72&lt;30,1,0))</formula>
    </cfRule>
    <cfRule type="expression" dxfId="38606" priority="17774">
      <formula>AND(IF($Q72=3,1,IF($Q72=4,1,0)),IF($F72&lt;=85,1,0))</formula>
    </cfRule>
  </conditionalFormatting>
  <conditionalFormatting sqref="AI72">
    <cfRule type="expression" dxfId="38605" priority="17767">
      <formula>AND(IF(OR($Q72=1,$Q72=2),1,0),IF($X72&lt;=20,1,0))</formula>
    </cfRule>
    <cfRule type="expression" dxfId="38604" priority="17768">
      <formula>AND(IF($Q72=2,1,0),IF($X72&lt;30,1,0))</formula>
    </cfRule>
    <cfRule type="expression" dxfId="38603" priority="17769">
      <formula>AND(IF($Q72=3,1,0),IF($X72&lt;30,1,0))</formula>
    </cfRule>
    <cfRule type="expression" dxfId="38602" priority="17770">
      <formula>AND(IF($Q72=3,1,IF($Q72=4,1,0)),IF($F72&lt;=85,1,0))</formula>
    </cfRule>
  </conditionalFormatting>
  <conditionalFormatting sqref="AV73">
    <cfRule type="expression" dxfId="38601" priority="17765">
      <formula>AV73="X"</formula>
    </cfRule>
    <cfRule type="expression" dxfId="38600" priority="17766">
      <formula>AV73="후보"</formula>
    </cfRule>
  </conditionalFormatting>
  <conditionalFormatting sqref="AC73">
    <cfRule type="cellIs" dxfId="38599" priority="17763" operator="greaterThan">
      <formula>0.9</formula>
    </cfRule>
    <cfRule type="cellIs" dxfId="38598" priority="17764" operator="greaterThan">
      <formula>0.85</formula>
    </cfRule>
  </conditionalFormatting>
  <conditionalFormatting sqref="N73">
    <cfRule type="cellIs" dxfId="38597" priority="17761" operator="greaterThan">
      <formula>0.9</formula>
    </cfRule>
    <cfRule type="cellIs" dxfId="38596" priority="17762" operator="greaterThan">
      <formula>0.85</formula>
    </cfRule>
  </conditionalFormatting>
  <conditionalFormatting sqref="E73">
    <cfRule type="expression" dxfId="38595" priority="17757">
      <formula>AND(IF(OR($Q73=1,$Q73=2),1,0),IF($X73&lt;=20,1,0))</formula>
    </cfRule>
    <cfRule type="expression" dxfId="38594" priority="17758">
      <formula>AND(IF($Q73=2,1,0),IF($X73&lt;30,1,0))</formula>
    </cfRule>
    <cfRule type="expression" dxfId="38593" priority="17759">
      <formula>AND(IF($Q73=3,1,0),IF($X73&lt;30,1,0))</formula>
    </cfRule>
    <cfRule type="expression" dxfId="38592" priority="17760">
      <formula>AND(IF($Q73=3,1,IF($Q73=4,1,0)),IF($F73&lt;=85,1,0))</formula>
    </cfRule>
  </conditionalFormatting>
  <conditionalFormatting sqref="X73">
    <cfRule type="expression" dxfId="38591" priority="17753">
      <formula>AND(IF(OR($Q73=1,$Q73=2),1,0),IF($X73&lt;=20,1,0))</formula>
    </cfRule>
    <cfRule type="expression" dxfId="38590" priority="17754">
      <formula>AND(IF($Q73=2,1,0),IF($X73&lt;30,1,0))</formula>
    </cfRule>
    <cfRule type="expression" dxfId="38589" priority="17755">
      <formula>AND(IF($Q73=3,1,0),IF($X73&lt;30,1,0))</formula>
    </cfRule>
    <cfRule type="expression" dxfId="38588" priority="17756">
      <formula>AND(IF($Q73=3,1,IF($Q73=4,1,0)),IF($F73&lt;=85,1,0))</formula>
    </cfRule>
  </conditionalFormatting>
  <conditionalFormatting sqref="AI73">
    <cfRule type="expression" dxfId="38587" priority="17749">
      <formula>AND(IF(OR($Q73=1,$Q73=2),1,0),IF($X73&lt;=20,1,0))</formula>
    </cfRule>
    <cfRule type="expression" dxfId="38586" priority="17750">
      <formula>AND(IF($Q73=2,1,0),IF($X73&lt;30,1,0))</formula>
    </cfRule>
    <cfRule type="expression" dxfId="38585" priority="17751">
      <formula>AND(IF($Q73=3,1,0),IF($X73&lt;30,1,0))</formula>
    </cfRule>
    <cfRule type="expression" dxfId="38584" priority="17752">
      <formula>AND(IF($Q73=3,1,IF($Q73=4,1,0)),IF($F73&lt;=85,1,0))</formula>
    </cfRule>
  </conditionalFormatting>
  <conditionalFormatting sqref="AV74">
    <cfRule type="expression" dxfId="38583" priority="17747">
      <formula>AV74="X"</formula>
    </cfRule>
    <cfRule type="expression" dxfId="38582" priority="17748">
      <formula>AV74="후보"</formula>
    </cfRule>
  </conditionalFormatting>
  <conditionalFormatting sqref="AC74">
    <cfRule type="cellIs" dxfId="38581" priority="17745" operator="greaterThan">
      <formula>0.9</formula>
    </cfRule>
    <cfRule type="cellIs" dxfId="38580" priority="17746" operator="greaterThan">
      <formula>0.85</formula>
    </cfRule>
  </conditionalFormatting>
  <conditionalFormatting sqref="N74">
    <cfRule type="cellIs" dxfId="38579" priority="17743" operator="greaterThan">
      <formula>0.9</formula>
    </cfRule>
    <cfRule type="cellIs" dxfId="38578" priority="17744" operator="greaterThan">
      <formula>0.85</formula>
    </cfRule>
  </conditionalFormatting>
  <conditionalFormatting sqref="E74">
    <cfRule type="expression" dxfId="38577" priority="17739">
      <formula>AND(IF(OR($Q74=1,$Q74=2),1,0),IF($X74&lt;=20,1,0))</formula>
    </cfRule>
    <cfRule type="expression" dxfId="38576" priority="17740">
      <formula>AND(IF($Q74=2,1,0),IF($X74&lt;30,1,0))</formula>
    </cfRule>
    <cfRule type="expression" dxfId="38575" priority="17741">
      <formula>AND(IF($Q74=3,1,0),IF($X74&lt;30,1,0))</formula>
    </cfRule>
    <cfRule type="expression" dxfId="38574" priority="17742">
      <formula>AND(IF($Q74=3,1,IF($Q74=4,1,0)),IF($F74&lt;=85,1,0))</formula>
    </cfRule>
  </conditionalFormatting>
  <conditionalFormatting sqref="X74">
    <cfRule type="expression" dxfId="38573" priority="17735">
      <formula>AND(IF(OR($Q74=1,$Q74=2),1,0),IF($X74&lt;=20,1,0))</formula>
    </cfRule>
    <cfRule type="expression" dxfId="38572" priority="17736">
      <formula>AND(IF($Q74=2,1,0),IF($X74&lt;30,1,0))</formula>
    </cfRule>
    <cfRule type="expression" dxfId="38571" priority="17737">
      <formula>AND(IF($Q74=3,1,0),IF($X74&lt;30,1,0))</formula>
    </cfRule>
    <cfRule type="expression" dxfId="38570" priority="17738">
      <formula>AND(IF($Q74=3,1,IF($Q74=4,1,0)),IF($F74&lt;=85,1,0))</formula>
    </cfRule>
  </conditionalFormatting>
  <conditionalFormatting sqref="AI74">
    <cfRule type="expression" dxfId="38569" priority="17731">
      <formula>AND(IF(OR($Q74=1,$Q74=2),1,0),IF($X74&lt;=20,1,0))</formula>
    </cfRule>
    <cfRule type="expression" dxfId="38568" priority="17732">
      <formula>AND(IF($Q74=2,1,0),IF($X74&lt;30,1,0))</formula>
    </cfRule>
    <cfRule type="expression" dxfId="38567" priority="17733">
      <formula>AND(IF($Q74=3,1,0),IF($X74&lt;30,1,0))</formula>
    </cfRule>
    <cfRule type="expression" dxfId="38566" priority="17734">
      <formula>AND(IF($Q74=3,1,IF($Q74=4,1,0)),IF($F74&lt;=85,1,0))</formula>
    </cfRule>
  </conditionalFormatting>
  <conditionalFormatting sqref="AV75">
    <cfRule type="expression" dxfId="38565" priority="17729">
      <formula>AV75="X"</formula>
    </cfRule>
    <cfRule type="expression" dxfId="38564" priority="17730">
      <formula>AV75="후보"</formula>
    </cfRule>
  </conditionalFormatting>
  <conditionalFormatting sqref="AC75">
    <cfRule type="cellIs" dxfId="38563" priority="17727" operator="greaterThan">
      <formula>0.9</formula>
    </cfRule>
    <cfRule type="cellIs" dxfId="38562" priority="17728" operator="greaterThan">
      <formula>0.85</formula>
    </cfRule>
  </conditionalFormatting>
  <conditionalFormatting sqref="N75">
    <cfRule type="cellIs" dxfId="38561" priority="17725" operator="greaterThan">
      <formula>0.9</formula>
    </cfRule>
    <cfRule type="cellIs" dxfId="38560" priority="17726" operator="greaterThan">
      <formula>0.85</formula>
    </cfRule>
  </conditionalFormatting>
  <conditionalFormatting sqref="E75">
    <cfRule type="expression" dxfId="38559" priority="17721">
      <formula>AND(IF(OR($Q75=1,$Q75=2),1,0),IF($X75&lt;=20,1,0))</formula>
    </cfRule>
    <cfRule type="expression" dxfId="38558" priority="17722">
      <formula>AND(IF($Q75=2,1,0),IF($X75&lt;30,1,0))</formula>
    </cfRule>
    <cfRule type="expression" dxfId="38557" priority="17723">
      <formula>AND(IF($Q75=3,1,0),IF($X75&lt;30,1,0))</formula>
    </cfRule>
    <cfRule type="expression" dxfId="38556" priority="17724">
      <formula>AND(IF($Q75=3,1,IF($Q75=4,1,0)),IF($F75&lt;=85,1,0))</formula>
    </cfRule>
  </conditionalFormatting>
  <conditionalFormatting sqref="X75">
    <cfRule type="expression" dxfId="38555" priority="17717">
      <formula>AND(IF(OR($Q75=1,$Q75=2),1,0),IF($X75&lt;=20,1,0))</formula>
    </cfRule>
    <cfRule type="expression" dxfId="38554" priority="17718">
      <formula>AND(IF($Q75=2,1,0),IF($X75&lt;30,1,0))</formula>
    </cfRule>
    <cfRule type="expression" dxfId="38553" priority="17719">
      <formula>AND(IF($Q75=3,1,0),IF($X75&lt;30,1,0))</formula>
    </cfRule>
    <cfRule type="expression" dxfId="38552" priority="17720">
      <formula>AND(IF($Q75=3,1,IF($Q75=4,1,0)),IF($F75&lt;=85,1,0))</formula>
    </cfRule>
  </conditionalFormatting>
  <conditionalFormatting sqref="AI75">
    <cfRule type="expression" dxfId="38551" priority="17713">
      <formula>AND(IF(OR($Q75=1,$Q75=2),1,0),IF($X75&lt;=20,1,0))</formula>
    </cfRule>
    <cfRule type="expression" dxfId="38550" priority="17714">
      <formula>AND(IF($Q75=2,1,0),IF($X75&lt;30,1,0))</formula>
    </cfRule>
    <cfRule type="expression" dxfId="38549" priority="17715">
      <formula>AND(IF($Q75=3,1,0),IF($X75&lt;30,1,0))</formula>
    </cfRule>
    <cfRule type="expression" dxfId="38548" priority="17716">
      <formula>AND(IF($Q75=3,1,IF($Q75=4,1,0)),IF($F75&lt;=85,1,0))</formula>
    </cfRule>
  </conditionalFormatting>
  <conditionalFormatting sqref="AV76">
    <cfRule type="expression" dxfId="38547" priority="17711">
      <formula>AV76="X"</formula>
    </cfRule>
    <cfRule type="expression" dxfId="38546" priority="17712">
      <formula>AV76="후보"</formula>
    </cfRule>
  </conditionalFormatting>
  <conditionalFormatting sqref="AC76">
    <cfRule type="cellIs" dxfId="38545" priority="17709" operator="greaterThan">
      <formula>0.9</formula>
    </cfRule>
    <cfRule type="cellIs" dxfId="38544" priority="17710" operator="greaterThan">
      <formula>0.85</formula>
    </cfRule>
  </conditionalFormatting>
  <conditionalFormatting sqref="N76">
    <cfRule type="cellIs" dxfId="38543" priority="17707" operator="greaterThan">
      <formula>0.9</formula>
    </cfRule>
    <cfRule type="cellIs" dxfId="38542" priority="17708" operator="greaterThan">
      <formula>0.85</formula>
    </cfRule>
  </conditionalFormatting>
  <conditionalFormatting sqref="E76">
    <cfRule type="expression" dxfId="38541" priority="17703">
      <formula>AND(IF(OR($Q76=1,$Q76=2),1,0),IF($X76&lt;=20,1,0))</formula>
    </cfRule>
    <cfRule type="expression" dxfId="38540" priority="17704">
      <formula>AND(IF($Q76=2,1,0),IF($X76&lt;30,1,0))</formula>
    </cfRule>
    <cfRule type="expression" dxfId="38539" priority="17705">
      <formula>AND(IF($Q76=3,1,0),IF($X76&lt;30,1,0))</formula>
    </cfRule>
    <cfRule type="expression" dxfId="38538" priority="17706">
      <formula>AND(IF($Q76=3,1,IF($Q76=4,1,0)),IF($F76&lt;=85,1,0))</formula>
    </cfRule>
  </conditionalFormatting>
  <conditionalFormatting sqref="X76">
    <cfRule type="expression" dxfId="38537" priority="17699">
      <formula>AND(IF(OR($Q76=1,$Q76=2),1,0),IF($X76&lt;=20,1,0))</formula>
    </cfRule>
    <cfRule type="expression" dxfId="38536" priority="17700">
      <formula>AND(IF($Q76=2,1,0),IF($X76&lt;30,1,0))</formula>
    </cfRule>
    <cfRule type="expression" dxfId="38535" priority="17701">
      <formula>AND(IF($Q76=3,1,0),IF($X76&lt;30,1,0))</formula>
    </cfRule>
    <cfRule type="expression" dxfId="38534" priority="17702">
      <formula>AND(IF($Q76=3,1,IF($Q76=4,1,0)),IF($F76&lt;=85,1,0))</formula>
    </cfRule>
  </conditionalFormatting>
  <conditionalFormatting sqref="AI76">
    <cfRule type="expression" dxfId="38533" priority="17695">
      <formula>AND(IF(OR($Q76=1,$Q76=2),1,0),IF($X76&lt;=20,1,0))</formula>
    </cfRule>
    <cfRule type="expression" dxfId="38532" priority="17696">
      <formula>AND(IF($Q76=2,1,0),IF($X76&lt;30,1,0))</formula>
    </cfRule>
    <cfRule type="expression" dxfId="38531" priority="17697">
      <formula>AND(IF($Q76=3,1,0),IF($X76&lt;30,1,0))</formula>
    </cfRule>
    <cfRule type="expression" dxfId="38530" priority="17698">
      <formula>AND(IF($Q76=3,1,IF($Q76=4,1,0)),IF($F76&lt;=85,1,0))</formula>
    </cfRule>
  </conditionalFormatting>
  <conditionalFormatting sqref="AV77">
    <cfRule type="expression" dxfId="38529" priority="17693">
      <formula>AV77="X"</formula>
    </cfRule>
    <cfRule type="expression" dxfId="38528" priority="17694">
      <formula>AV77="후보"</formula>
    </cfRule>
  </conditionalFormatting>
  <conditionalFormatting sqref="AC77">
    <cfRule type="cellIs" dxfId="38527" priority="17691" operator="greaterThan">
      <formula>0.9</formula>
    </cfRule>
    <cfRule type="cellIs" dxfId="38526" priority="17692" operator="greaterThan">
      <formula>0.85</formula>
    </cfRule>
  </conditionalFormatting>
  <conditionalFormatting sqref="N77">
    <cfRule type="cellIs" dxfId="38525" priority="17689" operator="greaterThan">
      <formula>0.9</formula>
    </cfRule>
    <cfRule type="cellIs" dxfId="38524" priority="17690" operator="greaterThan">
      <formula>0.85</formula>
    </cfRule>
  </conditionalFormatting>
  <conditionalFormatting sqref="E77">
    <cfRule type="expression" dxfId="38523" priority="17685">
      <formula>AND(IF(OR($Q77=1,$Q77=2),1,0),IF($X77&lt;=20,1,0))</formula>
    </cfRule>
    <cfRule type="expression" dxfId="38522" priority="17686">
      <formula>AND(IF($Q77=2,1,0),IF($X77&lt;30,1,0))</formula>
    </cfRule>
    <cfRule type="expression" dxfId="38521" priority="17687">
      <formula>AND(IF($Q77=3,1,0),IF($X77&lt;30,1,0))</formula>
    </cfRule>
    <cfRule type="expression" dxfId="38520" priority="17688">
      <formula>AND(IF($Q77=3,1,IF($Q77=4,1,0)),IF($F77&lt;=85,1,0))</formula>
    </cfRule>
  </conditionalFormatting>
  <conditionalFormatting sqref="X77">
    <cfRule type="expression" dxfId="38519" priority="17681">
      <formula>AND(IF(OR($Q77=1,$Q77=2),1,0),IF($X77&lt;=20,1,0))</formula>
    </cfRule>
    <cfRule type="expression" dxfId="38518" priority="17682">
      <formula>AND(IF($Q77=2,1,0),IF($X77&lt;30,1,0))</formula>
    </cfRule>
    <cfRule type="expression" dxfId="38517" priority="17683">
      <formula>AND(IF($Q77=3,1,0),IF($X77&lt;30,1,0))</formula>
    </cfRule>
    <cfRule type="expression" dxfId="38516" priority="17684">
      <formula>AND(IF($Q77=3,1,IF($Q77=4,1,0)),IF($F77&lt;=85,1,0))</formula>
    </cfRule>
  </conditionalFormatting>
  <conditionalFormatting sqref="AI77">
    <cfRule type="expression" dxfId="38515" priority="17677">
      <formula>AND(IF(OR($Q77=1,$Q77=2),1,0),IF($X77&lt;=20,1,0))</formula>
    </cfRule>
    <cfRule type="expression" dxfId="38514" priority="17678">
      <formula>AND(IF($Q77=2,1,0),IF($X77&lt;30,1,0))</formula>
    </cfRule>
    <cfRule type="expression" dxfId="38513" priority="17679">
      <formula>AND(IF($Q77=3,1,0),IF($X77&lt;30,1,0))</formula>
    </cfRule>
    <cfRule type="expression" dxfId="38512" priority="17680">
      <formula>AND(IF($Q77=3,1,IF($Q77=4,1,0)),IF($F77&lt;=85,1,0))</formula>
    </cfRule>
  </conditionalFormatting>
  <conditionalFormatting sqref="AV78">
    <cfRule type="expression" dxfId="38511" priority="17675">
      <formula>AV78="X"</formula>
    </cfRule>
    <cfRule type="expression" dxfId="38510" priority="17676">
      <formula>AV78="후보"</formula>
    </cfRule>
  </conditionalFormatting>
  <conditionalFormatting sqref="AC78">
    <cfRule type="cellIs" dxfId="38509" priority="17673" operator="greaterThan">
      <formula>0.9</formula>
    </cfRule>
    <cfRule type="cellIs" dxfId="38508" priority="17674" operator="greaterThan">
      <formula>0.85</formula>
    </cfRule>
  </conditionalFormatting>
  <conditionalFormatting sqref="N78">
    <cfRule type="cellIs" dxfId="38507" priority="17671" operator="greaterThan">
      <formula>0.9</formula>
    </cfRule>
    <cfRule type="cellIs" dxfId="38506" priority="17672" operator="greaterThan">
      <formula>0.85</formula>
    </cfRule>
  </conditionalFormatting>
  <conditionalFormatting sqref="E78">
    <cfRule type="expression" dxfId="38505" priority="17667">
      <formula>AND(IF(OR($Q78=1,$Q78=2),1,0),IF($X78&lt;=20,1,0))</formula>
    </cfRule>
    <cfRule type="expression" dxfId="38504" priority="17668">
      <formula>AND(IF($Q78=2,1,0),IF($X78&lt;30,1,0))</formula>
    </cfRule>
    <cfRule type="expression" dxfId="38503" priority="17669">
      <formula>AND(IF($Q78=3,1,0),IF($X78&lt;30,1,0))</formula>
    </cfRule>
    <cfRule type="expression" dxfId="38502" priority="17670">
      <formula>AND(IF($Q78=3,1,IF($Q78=4,1,0)),IF($F78&lt;=85,1,0))</formula>
    </cfRule>
  </conditionalFormatting>
  <conditionalFormatting sqref="X78">
    <cfRule type="expression" dxfId="38501" priority="17663">
      <formula>AND(IF(OR($Q78=1,$Q78=2),1,0),IF($X78&lt;=20,1,0))</formula>
    </cfRule>
    <cfRule type="expression" dxfId="38500" priority="17664">
      <formula>AND(IF($Q78=2,1,0),IF($X78&lt;30,1,0))</formula>
    </cfRule>
    <cfRule type="expression" dxfId="38499" priority="17665">
      <formula>AND(IF($Q78=3,1,0),IF($X78&lt;30,1,0))</formula>
    </cfRule>
    <cfRule type="expression" dxfId="38498" priority="17666">
      <formula>AND(IF($Q78=3,1,IF($Q78=4,1,0)),IF($F78&lt;=85,1,0))</formula>
    </cfRule>
  </conditionalFormatting>
  <conditionalFormatting sqref="AI78">
    <cfRule type="expression" dxfId="38497" priority="17659">
      <formula>AND(IF(OR($Q78=1,$Q78=2),1,0),IF($X78&lt;=20,1,0))</formula>
    </cfRule>
    <cfRule type="expression" dxfId="38496" priority="17660">
      <formula>AND(IF($Q78=2,1,0),IF($X78&lt;30,1,0))</formula>
    </cfRule>
    <cfRule type="expression" dxfId="38495" priority="17661">
      <formula>AND(IF($Q78=3,1,0),IF($X78&lt;30,1,0))</formula>
    </cfRule>
    <cfRule type="expression" dxfId="38494" priority="17662">
      <formula>AND(IF($Q78=3,1,IF($Q78=4,1,0)),IF($F78&lt;=85,1,0))</formula>
    </cfRule>
  </conditionalFormatting>
  <conditionalFormatting sqref="AV79">
    <cfRule type="expression" dxfId="38493" priority="17657">
      <formula>AV79="X"</formula>
    </cfRule>
    <cfRule type="expression" dxfId="38492" priority="17658">
      <formula>AV79="후보"</formula>
    </cfRule>
  </conditionalFormatting>
  <conditionalFormatting sqref="AC79">
    <cfRule type="cellIs" dxfId="38491" priority="17655" operator="greaterThan">
      <formula>0.9</formula>
    </cfRule>
    <cfRule type="cellIs" dxfId="38490" priority="17656" operator="greaterThan">
      <formula>0.85</formula>
    </cfRule>
  </conditionalFormatting>
  <conditionalFormatting sqref="N79">
    <cfRule type="cellIs" dxfId="38489" priority="17653" operator="greaterThan">
      <formula>0.9</formula>
    </cfRule>
    <cfRule type="cellIs" dxfId="38488" priority="17654" operator="greaterThan">
      <formula>0.85</formula>
    </cfRule>
  </conditionalFormatting>
  <conditionalFormatting sqref="E79">
    <cfRule type="expression" dxfId="38487" priority="17649">
      <formula>AND(IF(OR($Q79=1,$Q79=2),1,0),IF($X79&lt;=20,1,0))</formula>
    </cfRule>
    <cfRule type="expression" dxfId="38486" priority="17650">
      <formula>AND(IF($Q79=2,1,0),IF($X79&lt;30,1,0))</formula>
    </cfRule>
    <cfRule type="expression" dxfId="38485" priority="17651">
      <formula>AND(IF($Q79=3,1,0),IF($X79&lt;30,1,0))</formula>
    </cfRule>
    <cfRule type="expression" dxfId="38484" priority="17652">
      <formula>AND(IF($Q79=3,1,IF($Q79=4,1,0)),IF($F79&lt;=85,1,0))</formula>
    </cfRule>
  </conditionalFormatting>
  <conditionalFormatting sqref="X79">
    <cfRule type="expression" dxfId="38483" priority="17645">
      <formula>AND(IF(OR($Q79=1,$Q79=2),1,0),IF($X79&lt;=20,1,0))</formula>
    </cfRule>
    <cfRule type="expression" dxfId="38482" priority="17646">
      <formula>AND(IF($Q79=2,1,0),IF($X79&lt;30,1,0))</formula>
    </cfRule>
    <cfRule type="expression" dxfId="38481" priority="17647">
      <formula>AND(IF($Q79=3,1,0),IF($X79&lt;30,1,0))</formula>
    </cfRule>
    <cfRule type="expression" dxfId="38480" priority="17648">
      <formula>AND(IF($Q79=3,1,IF($Q79=4,1,0)),IF($F79&lt;=85,1,0))</formula>
    </cfRule>
  </conditionalFormatting>
  <conditionalFormatting sqref="AI79">
    <cfRule type="expression" dxfId="38479" priority="17641">
      <formula>AND(IF(OR($Q79=1,$Q79=2),1,0),IF($X79&lt;=20,1,0))</formula>
    </cfRule>
    <cfRule type="expression" dxfId="38478" priority="17642">
      <formula>AND(IF($Q79=2,1,0),IF($X79&lt;30,1,0))</formula>
    </cfRule>
    <cfRule type="expression" dxfId="38477" priority="17643">
      <formula>AND(IF($Q79=3,1,0),IF($X79&lt;30,1,0))</formula>
    </cfRule>
    <cfRule type="expression" dxfId="38476" priority="17644">
      <formula>AND(IF($Q79=3,1,IF($Q79=4,1,0)),IF($F79&lt;=85,1,0))</formula>
    </cfRule>
  </conditionalFormatting>
  <conditionalFormatting sqref="AV80">
    <cfRule type="expression" dxfId="38475" priority="17639">
      <formula>AV80="X"</formula>
    </cfRule>
    <cfRule type="expression" dxfId="38474" priority="17640">
      <formula>AV80="후보"</formula>
    </cfRule>
  </conditionalFormatting>
  <conditionalFormatting sqref="AC80">
    <cfRule type="cellIs" dxfId="38473" priority="17637" operator="greaterThan">
      <formula>0.9</formula>
    </cfRule>
    <cfRule type="cellIs" dxfId="38472" priority="17638" operator="greaterThan">
      <formula>0.85</formula>
    </cfRule>
  </conditionalFormatting>
  <conditionalFormatting sqref="N80">
    <cfRule type="cellIs" dxfId="38471" priority="17635" operator="greaterThan">
      <formula>0.9</formula>
    </cfRule>
    <cfRule type="cellIs" dxfId="38470" priority="17636" operator="greaterThan">
      <formula>0.85</formula>
    </cfRule>
  </conditionalFormatting>
  <conditionalFormatting sqref="E80">
    <cfRule type="expression" dxfId="38469" priority="17631">
      <formula>AND(IF(OR($Q80=1,$Q80=2),1,0),IF($X80&lt;=20,1,0))</formula>
    </cfRule>
    <cfRule type="expression" dxfId="38468" priority="17632">
      <formula>AND(IF($Q80=2,1,0),IF($X80&lt;30,1,0))</formula>
    </cfRule>
    <cfRule type="expression" dxfId="38467" priority="17633">
      <formula>AND(IF($Q80=3,1,0),IF($X80&lt;30,1,0))</formula>
    </cfRule>
    <cfRule type="expression" dxfId="38466" priority="17634">
      <formula>AND(IF($Q80=3,1,IF($Q80=4,1,0)),IF($F80&lt;=85,1,0))</formula>
    </cfRule>
  </conditionalFormatting>
  <conditionalFormatting sqref="X80">
    <cfRule type="expression" dxfId="38465" priority="17627">
      <formula>AND(IF(OR($Q80=1,$Q80=2),1,0),IF($X80&lt;=20,1,0))</formula>
    </cfRule>
    <cfRule type="expression" dxfId="38464" priority="17628">
      <formula>AND(IF($Q80=2,1,0),IF($X80&lt;30,1,0))</formula>
    </cfRule>
    <cfRule type="expression" dxfId="38463" priority="17629">
      <formula>AND(IF($Q80=3,1,0),IF($X80&lt;30,1,0))</formula>
    </cfRule>
    <cfRule type="expression" dxfId="38462" priority="17630">
      <formula>AND(IF($Q80=3,1,IF($Q80=4,1,0)),IF($F80&lt;=85,1,0))</formula>
    </cfRule>
  </conditionalFormatting>
  <conditionalFormatting sqref="AI80">
    <cfRule type="expression" dxfId="38461" priority="17623">
      <formula>AND(IF(OR($Q80=1,$Q80=2),1,0),IF($X80&lt;=20,1,0))</formula>
    </cfRule>
    <cfRule type="expression" dxfId="38460" priority="17624">
      <formula>AND(IF($Q80=2,1,0),IF($X80&lt;30,1,0))</formula>
    </cfRule>
    <cfRule type="expression" dxfId="38459" priority="17625">
      <formula>AND(IF($Q80=3,1,0),IF($X80&lt;30,1,0))</formula>
    </cfRule>
    <cfRule type="expression" dxfId="38458" priority="17626">
      <formula>AND(IF($Q80=3,1,IF($Q80=4,1,0)),IF($F80&lt;=85,1,0))</formula>
    </cfRule>
  </conditionalFormatting>
  <conditionalFormatting sqref="AV81">
    <cfRule type="expression" dxfId="38457" priority="17621">
      <formula>AV81="X"</formula>
    </cfRule>
    <cfRule type="expression" dxfId="38456" priority="17622">
      <formula>AV81="후보"</formula>
    </cfRule>
  </conditionalFormatting>
  <conditionalFormatting sqref="AC81">
    <cfRule type="cellIs" dxfId="38455" priority="17619" operator="greaterThan">
      <formula>0.9</formula>
    </cfRule>
    <cfRule type="cellIs" dxfId="38454" priority="17620" operator="greaterThan">
      <formula>0.85</formula>
    </cfRule>
  </conditionalFormatting>
  <conditionalFormatting sqref="N81">
    <cfRule type="cellIs" dxfId="38453" priority="17617" operator="greaterThan">
      <formula>0.9</formula>
    </cfRule>
    <cfRule type="cellIs" dxfId="38452" priority="17618" operator="greaterThan">
      <formula>0.85</formula>
    </cfRule>
  </conditionalFormatting>
  <conditionalFormatting sqref="E81">
    <cfRule type="expression" dxfId="38451" priority="17613">
      <formula>AND(IF(OR($Q81=1,$Q81=2),1,0),IF($X81&lt;=20,1,0))</formula>
    </cfRule>
    <cfRule type="expression" dxfId="38450" priority="17614">
      <formula>AND(IF($Q81=2,1,0),IF($X81&lt;30,1,0))</formula>
    </cfRule>
    <cfRule type="expression" dxfId="38449" priority="17615">
      <formula>AND(IF($Q81=3,1,0),IF($X81&lt;30,1,0))</formula>
    </cfRule>
    <cfRule type="expression" dxfId="38448" priority="17616">
      <formula>AND(IF($Q81=3,1,IF($Q81=4,1,0)),IF($F81&lt;=85,1,0))</formula>
    </cfRule>
  </conditionalFormatting>
  <conditionalFormatting sqref="X81">
    <cfRule type="expression" dxfId="38447" priority="17609">
      <formula>AND(IF(OR($Q81=1,$Q81=2),1,0),IF($X81&lt;=20,1,0))</formula>
    </cfRule>
    <cfRule type="expression" dxfId="38446" priority="17610">
      <formula>AND(IF($Q81=2,1,0),IF($X81&lt;30,1,0))</formula>
    </cfRule>
    <cfRule type="expression" dxfId="38445" priority="17611">
      <formula>AND(IF($Q81=3,1,0),IF($X81&lt;30,1,0))</formula>
    </cfRule>
    <cfRule type="expression" dxfId="38444" priority="17612">
      <formula>AND(IF($Q81=3,1,IF($Q81=4,1,0)),IF($F81&lt;=85,1,0))</formula>
    </cfRule>
  </conditionalFormatting>
  <conditionalFormatting sqref="AI81">
    <cfRule type="expression" dxfId="38443" priority="17605">
      <formula>AND(IF(OR($Q81=1,$Q81=2),1,0),IF($X81&lt;=20,1,0))</formula>
    </cfRule>
    <cfRule type="expression" dxfId="38442" priority="17606">
      <formula>AND(IF($Q81=2,1,0),IF($X81&lt;30,1,0))</formula>
    </cfRule>
    <cfRule type="expression" dxfId="38441" priority="17607">
      <formula>AND(IF($Q81=3,1,0),IF($X81&lt;30,1,0))</formula>
    </cfRule>
    <cfRule type="expression" dxfId="38440" priority="17608">
      <formula>AND(IF($Q81=3,1,IF($Q81=4,1,0)),IF($F81&lt;=85,1,0))</formula>
    </cfRule>
  </conditionalFormatting>
  <conditionalFormatting sqref="AV82">
    <cfRule type="expression" dxfId="38439" priority="17603">
      <formula>AV82="X"</formula>
    </cfRule>
    <cfRule type="expression" dxfId="38438" priority="17604">
      <formula>AV82="후보"</formula>
    </cfRule>
  </conditionalFormatting>
  <conditionalFormatting sqref="AC82">
    <cfRule type="cellIs" dxfId="38437" priority="17601" operator="greaterThan">
      <formula>0.9</formula>
    </cfRule>
    <cfRule type="cellIs" dxfId="38436" priority="17602" operator="greaterThan">
      <formula>0.85</formula>
    </cfRule>
  </conditionalFormatting>
  <conditionalFormatting sqref="N82">
    <cfRule type="cellIs" dxfId="38435" priority="17599" operator="greaterThan">
      <formula>0.9</formula>
    </cfRule>
    <cfRule type="cellIs" dxfId="38434" priority="17600" operator="greaterThan">
      <formula>0.85</formula>
    </cfRule>
  </conditionalFormatting>
  <conditionalFormatting sqref="E82">
    <cfRule type="expression" dxfId="38433" priority="17595">
      <formula>AND(IF(OR($Q82=1,$Q82=2),1,0),IF($X82&lt;=20,1,0))</formula>
    </cfRule>
    <cfRule type="expression" dxfId="38432" priority="17596">
      <formula>AND(IF($Q82=2,1,0),IF($X82&lt;30,1,0))</formula>
    </cfRule>
    <cfRule type="expression" dxfId="38431" priority="17597">
      <formula>AND(IF($Q82=3,1,0),IF($X82&lt;30,1,0))</formula>
    </cfRule>
    <cfRule type="expression" dxfId="38430" priority="17598">
      <formula>AND(IF($Q82=3,1,IF($Q82=4,1,0)),IF($F82&lt;=85,1,0))</formula>
    </cfRule>
  </conditionalFormatting>
  <conditionalFormatting sqref="X82">
    <cfRule type="expression" dxfId="38429" priority="17591">
      <formula>AND(IF(OR($Q82=1,$Q82=2),1,0),IF($X82&lt;=20,1,0))</formula>
    </cfRule>
    <cfRule type="expression" dxfId="38428" priority="17592">
      <formula>AND(IF($Q82=2,1,0),IF($X82&lt;30,1,0))</formula>
    </cfRule>
    <cfRule type="expression" dxfId="38427" priority="17593">
      <formula>AND(IF($Q82=3,1,0),IF($X82&lt;30,1,0))</formula>
    </cfRule>
    <cfRule type="expression" dxfId="38426" priority="17594">
      <formula>AND(IF($Q82=3,1,IF($Q82=4,1,0)),IF($F82&lt;=85,1,0))</formula>
    </cfRule>
  </conditionalFormatting>
  <conditionalFormatting sqref="AI82">
    <cfRule type="expression" dxfId="38425" priority="17587">
      <formula>AND(IF(OR($Q82=1,$Q82=2),1,0),IF($X82&lt;=20,1,0))</formula>
    </cfRule>
    <cfRule type="expression" dxfId="38424" priority="17588">
      <formula>AND(IF($Q82=2,1,0),IF($X82&lt;30,1,0))</formula>
    </cfRule>
    <cfRule type="expression" dxfId="38423" priority="17589">
      <formula>AND(IF($Q82=3,1,0),IF($X82&lt;30,1,0))</formula>
    </cfRule>
    <cfRule type="expression" dxfId="38422" priority="17590">
      <formula>AND(IF($Q82=3,1,IF($Q82=4,1,0)),IF($F82&lt;=85,1,0))</formula>
    </cfRule>
  </conditionalFormatting>
  <conditionalFormatting sqref="AV83">
    <cfRule type="expression" dxfId="38421" priority="17585">
      <formula>AV83="X"</formula>
    </cfRule>
    <cfRule type="expression" dxfId="38420" priority="17586">
      <formula>AV83="후보"</formula>
    </cfRule>
  </conditionalFormatting>
  <conditionalFormatting sqref="AC83">
    <cfRule type="cellIs" dxfId="38419" priority="17583" operator="greaterThan">
      <formula>0.9</formula>
    </cfRule>
    <cfRule type="cellIs" dxfId="38418" priority="17584" operator="greaterThan">
      <formula>0.85</formula>
    </cfRule>
  </conditionalFormatting>
  <conditionalFormatting sqref="N83">
    <cfRule type="cellIs" dxfId="38417" priority="17581" operator="greaterThan">
      <formula>0.9</formula>
    </cfRule>
    <cfRule type="cellIs" dxfId="38416" priority="17582" operator="greaterThan">
      <formula>0.85</formula>
    </cfRule>
  </conditionalFormatting>
  <conditionalFormatting sqref="E83">
    <cfRule type="expression" dxfId="38415" priority="17577">
      <formula>AND(IF(OR($Q83=1,$Q83=2),1,0),IF($X83&lt;=20,1,0))</formula>
    </cfRule>
    <cfRule type="expression" dxfId="38414" priority="17578">
      <formula>AND(IF($Q83=2,1,0),IF($X83&lt;30,1,0))</formula>
    </cfRule>
    <cfRule type="expression" dxfId="38413" priority="17579">
      <formula>AND(IF($Q83=3,1,0),IF($X83&lt;30,1,0))</formula>
    </cfRule>
    <cfRule type="expression" dxfId="38412" priority="17580">
      <formula>AND(IF($Q83=3,1,IF($Q83=4,1,0)),IF($F83&lt;=85,1,0))</formula>
    </cfRule>
  </conditionalFormatting>
  <conditionalFormatting sqref="X83">
    <cfRule type="expression" dxfId="38411" priority="17573">
      <formula>AND(IF(OR($Q83=1,$Q83=2),1,0),IF($X83&lt;=20,1,0))</formula>
    </cfRule>
    <cfRule type="expression" dxfId="38410" priority="17574">
      <formula>AND(IF($Q83=2,1,0),IF($X83&lt;30,1,0))</formula>
    </cfRule>
    <cfRule type="expression" dxfId="38409" priority="17575">
      <formula>AND(IF($Q83=3,1,0),IF($X83&lt;30,1,0))</formula>
    </cfRule>
    <cfRule type="expression" dxfId="38408" priority="17576">
      <formula>AND(IF($Q83=3,1,IF($Q83=4,1,0)),IF($F83&lt;=85,1,0))</formula>
    </cfRule>
  </conditionalFormatting>
  <conditionalFormatting sqref="AI83">
    <cfRule type="expression" dxfId="38407" priority="17569">
      <formula>AND(IF(OR($Q83=1,$Q83=2),1,0),IF($X83&lt;=20,1,0))</formula>
    </cfRule>
    <cfRule type="expression" dxfId="38406" priority="17570">
      <formula>AND(IF($Q83=2,1,0),IF($X83&lt;30,1,0))</formula>
    </cfRule>
    <cfRule type="expression" dxfId="38405" priority="17571">
      <formula>AND(IF($Q83=3,1,0),IF($X83&lt;30,1,0))</formula>
    </cfRule>
    <cfRule type="expression" dxfId="38404" priority="17572">
      <formula>AND(IF($Q83=3,1,IF($Q83=4,1,0)),IF($F83&lt;=85,1,0))</formula>
    </cfRule>
  </conditionalFormatting>
  <conditionalFormatting sqref="AV84">
    <cfRule type="expression" dxfId="38403" priority="17567">
      <formula>AV84="X"</formula>
    </cfRule>
    <cfRule type="expression" dxfId="38402" priority="17568">
      <formula>AV84="후보"</formula>
    </cfRule>
  </conditionalFormatting>
  <conditionalFormatting sqref="AC84">
    <cfRule type="cellIs" dxfId="38401" priority="17565" operator="greaterThan">
      <formula>0.9</formula>
    </cfRule>
    <cfRule type="cellIs" dxfId="38400" priority="17566" operator="greaterThan">
      <formula>0.85</formula>
    </cfRule>
  </conditionalFormatting>
  <conditionalFormatting sqref="N84">
    <cfRule type="cellIs" dxfId="38399" priority="17563" operator="greaterThan">
      <formula>0.9</formula>
    </cfRule>
    <cfRule type="cellIs" dxfId="38398" priority="17564" operator="greaterThan">
      <formula>0.85</formula>
    </cfRule>
  </conditionalFormatting>
  <conditionalFormatting sqref="E84">
    <cfRule type="expression" dxfId="38397" priority="17559">
      <formula>AND(IF(OR($Q84=1,$Q84=2),1,0),IF($X84&lt;=20,1,0))</formula>
    </cfRule>
    <cfRule type="expression" dxfId="38396" priority="17560">
      <formula>AND(IF($Q84=2,1,0),IF($X84&lt;30,1,0))</formula>
    </cfRule>
    <cfRule type="expression" dxfId="38395" priority="17561">
      <formula>AND(IF($Q84=3,1,0),IF($X84&lt;30,1,0))</formula>
    </cfRule>
    <cfRule type="expression" dxfId="38394" priority="17562">
      <formula>AND(IF($Q84=3,1,IF($Q84=4,1,0)),IF($F84&lt;=85,1,0))</formula>
    </cfRule>
  </conditionalFormatting>
  <conditionalFormatting sqref="X84">
    <cfRule type="expression" dxfId="38393" priority="17555">
      <formula>AND(IF(OR($Q84=1,$Q84=2),1,0),IF($X84&lt;=20,1,0))</formula>
    </cfRule>
    <cfRule type="expression" dxfId="38392" priority="17556">
      <formula>AND(IF($Q84=2,1,0),IF($X84&lt;30,1,0))</formula>
    </cfRule>
    <cfRule type="expression" dxfId="38391" priority="17557">
      <formula>AND(IF($Q84=3,1,0),IF($X84&lt;30,1,0))</formula>
    </cfRule>
    <cfRule type="expression" dxfId="38390" priority="17558">
      <formula>AND(IF($Q84=3,1,IF($Q84=4,1,0)),IF($F84&lt;=85,1,0))</formula>
    </cfRule>
  </conditionalFormatting>
  <conditionalFormatting sqref="AI84">
    <cfRule type="expression" dxfId="38389" priority="17551">
      <formula>AND(IF(OR($Q84=1,$Q84=2),1,0),IF($X84&lt;=20,1,0))</formula>
    </cfRule>
    <cfRule type="expression" dxfId="38388" priority="17552">
      <formula>AND(IF($Q84=2,1,0),IF($X84&lt;30,1,0))</formula>
    </cfRule>
    <cfRule type="expression" dxfId="38387" priority="17553">
      <formula>AND(IF($Q84=3,1,0),IF($X84&lt;30,1,0))</formula>
    </cfRule>
    <cfRule type="expression" dxfId="38386" priority="17554">
      <formula>AND(IF($Q84=3,1,IF($Q84=4,1,0)),IF($F84&lt;=85,1,0))</formula>
    </cfRule>
  </conditionalFormatting>
  <conditionalFormatting sqref="AV85">
    <cfRule type="expression" dxfId="38385" priority="17549">
      <formula>AV85="X"</formula>
    </cfRule>
    <cfRule type="expression" dxfId="38384" priority="17550">
      <formula>AV85="후보"</formula>
    </cfRule>
  </conditionalFormatting>
  <conditionalFormatting sqref="AC85">
    <cfRule type="cellIs" dxfId="38383" priority="17547" operator="greaterThan">
      <formula>0.9</formula>
    </cfRule>
    <cfRule type="cellIs" dxfId="38382" priority="17548" operator="greaterThan">
      <formula>0.85</formula>
    </cfRule>
  </conditionalFormatting>
  <conditionalFormatting sqref="N85">
    <cfRule type="cellIs" dxfId="38381" priority="17545" operator="greaterThan">
      <formula>0.9</formula>
    </cfRule>
    <cfRule type="cellIs" dxfId="38380" priority="17546" operator="greaterThan">
      <formula>0.85</formula>
    </cfRule>
  </conditionalFormatting>
  <conditionalFormatting sqref="E85">
    <cfRule type="expression" dxfId="38379" priority="17541">
      <formula>AND(IF(OR($Q85=1,$Q85=2),1,0),IF($X85&lt;=20,1,0))</formula>
    </cfRule>
    <cfRule type="expression" dxfId="38378" priority="17542">
      <formula>AND(IF($Q85=2,1,0),IF($X85&lt;30,1,0))</formula>
    </cfRule>
    <cfRule type="expression" dxfId="38377" priority="17543">
      <formula>AND(IF($Q85=3,1,0),IF($X85&lt;30,1,0))</formula>
    </cfRule>
    <cfRule type="expression" dxfId="38376" priority="17544">
      <formula>AND(IF($Q85=3,1,IF($Q85=4,1,0)),IF($F85&lt;=85,1,0))</formula>
    </cfRule>
  </conditionalFormatting>
  <conditionalFormatting sqref="X85">
    <cfRule type="expression" dxfId="38375" priority="17537">
      <formula>AND(IF(OR($Q85=1,$Q85=2),1,0),IF($X85&lt;=20,1,0))</formula>
    </cfRule>
    <cfRule type="expression" dxfId="38374" priority="17538">
      <formula>AND(IF($Q85=2,1,0),IF($X85&lt;30,1,0))</formula>
    </cfRule>
    <cfRule type="expression" dxfId="38373" priority="17539">
      <formula>AND(IF($Q85=3,1,0),IF($X85&lt;30,1,0))</formula>
    </cfRule>
    <cfRule type="expression" dxfId="38372" priority="17540">
      <formula>AND(IF($Q85=3,1,IF($Q85=4,1,0)),IF($F85&lt;=85,1,0))</formula>
    </cfRule>
  </conditionalFormatting>
  <conditionalFormatting sqref="AI85">
    <cfRule type="expression" dxfId="38371" priority="17533">
      <formula>AND(IF(OR($Q85=1,$Q85=2),1,0),IF($X85&lt;=20,1,0))</formula>
    </cfRule>
    <cfRule type="expression" dxfId="38370" priority="17534">
      <formula>AND(IF($Q85=2,1,0),IF($X85&lt;30,1,0))</formula>
    </cfRule>
    <cfRule type="expression" dxfId="38369" priority="17535">
      <formula>AND(IF($Q85=3,1,0),IF($X85&lt;30,1,0))</formula>
    </cfRule>
    <cfRule type="expression" dxfId="38368" priority="17536">
      <formula>AND(IF($Q85=3,1,IF($Q85=4,1,0)),IF($F85&lt;=85,1,0))</formula>
    </cfRule>
  </conditionalFormatting>
  <conditionalFormatting sqref="AV86">
    <cfRule type="expression" dxfId="38367" priority="17531">
      <formula>AV86="X"</formula>
    </cfRule>
    <cfRule type="expression" dxfId="38366" priority="17532">
      <formula>AV86="후보"</formula>
    </cfRule>
  </conditionalFormatting>
  <conditionalFormatting sqref="AC86">
    <cfRule type="cellIs" dxfId="38365" priority="17529" operator="greaterThan">
      <formula>0.9</formula>
    </cfRule>
    <cfRule type="cellIs" dxfId="38364" priority="17530" operator="greaterThan">
      <formula>0.85</formula>
    </cfRule>
  </conditionalFormatting>
  <conditionalFormatting sqref="N86">
    <cfRule type="cellIs" dxfId="38363" priority="17527" operator="greaterThan">
      <formula>0.9</formula>
    </cfRule>
    <cfRule type="cellIs" dxfId="38362" priority="17528" operator="greaterThan">
      <formula>0.85</formula>
    </cfRule>
  </conditionalFormatting>
  <conditionalFormatting sqref="E86">
    <cfRule type="expression" dxfId="38361" priority="17523">
      <formula>AND(IF(OR($Q86=1,$Q86=2),1,0),IF($X86&lt;=20,1,0))</formula>
    </cfRule>
    <cfRule type="expression" dxfId="38360" priority="17524">
      <formula>AND(IF($Q86=2,1,0),IF($X86&lt;30,1,0))</formula>
    </cfRule>
    <cfRule type="expression" dxfId="38359" priority="17525">
      <formula>AND(IF($Q86=3,1,0),IF($X86&lt;30,1,0))</formula>
    </cfRule>
    <cfRule type="expression" dxfId="38358" priority="17526">
      <formula>AND(IF($Q86=3,1,IF($Q86=4,1,0)),IF($F86&lt;=85,1,0))</formula>
    </cfRule>
  </conditionalFormatting>
  <conditionalFormatting sqref="X86">
    <cfRule type="expression" dxfId="38357" priority="17519">
      <formula>AND(IF(OR($Q86=1,$Q86=2),1,0),IF($X86&lt;=20,1,0))</formula>
    </cfRule>
    <cfRule type="expression" dxfId="38356" priority="17520">
      <formula>AND(IF($Q86=2,1,0),IF($X86&lt;30,1,0))</formula>
    </cfRule>
    <cfRule type="expression" dxfId="38355" priority="17521">
      <formula>AND(IF($Q86=3,1,0),IF($X86&lt;30,1,0))</formula>
    </cfRule>
    <cfRule type="expression" dxfId="38354" priority="17522">
      <formula>AND(IF($Q86=3,1,IF($Q86=4,1,0)),IF($F86&lt;=85,1,0))</formula>
    </cfRule>
  </conditionalFormatting>
  <conditionalFormatting sqref="AI86">
    <cfRule type="expression" dxfId="38353" priority="17515">
      <formula>AND(IF(OR($Q86=1,$Q86=2),1,0),IF($X86&lt;=20,1,0))</formula>
    </cfRule>
    <cfRule type="expression" dxfId="38352" priority="17516">
      <formula>AND(IF($Q86=2,1,0),IF($X86&lt;30,1,0))</formula>
    </cfRule>
    <cfRule type="expression" dxfId="38351" priority="17517">
      <formula>AND(IF($Q86=3,1,0),IF($X86&lt;30,1,0))</formula>
    </cfRule>
    <cfRule type="expression" dxfId="38350" priority="17518">
      <formula>AND(IF($Q86=3,1,IF($Q86=4,1,0)),IF($F86&lt;=85,1,0))</formula>
    </cfRule>
  </conditionalFormatting>
  <conditionalFormatting sqref="AV87">
    <cfRule type="expression" dxfId="38349" priority="17513">
      <formula>AV87="X"</formula>
    </cfRule>
    <cfRule type="expression" dxfId="38348" priority="17514">
      <formula>AV87="후보"</formula>
    </cfRule>
  </conditionalFormatting>
  <conditionalFormatting sqref="AC87">
    <cfRule type="cellIs" dxfId="38347" priority="17511" operator="greaterThan">
      <formula>0.9</formula>
    </cfRule>
    <cfRule type="cellIs" dxfId="38346" priority="17512" operator="greaterThan">
      <formula>0.85</formula>
    </cfRule>
  </conditionalFormatting>
  <conditionalFormatting sqref="N87">
    <cfRule type="cellIs" dxfId="38345" priority="17509" operator="greaterThan">
      <formula>0.9</formula>
    </cfRule>
    <cfRule type="cellIs" dxfId="38344" priority="17510" operator="greaterThan">
      <formula>0.85</formula>
    </cfRule>
  </conditionalFormatting>
  <conditionalFormatting sqref="E87">
    <cfRule type="expression" dxfId="38343" priority="17505">
      <formula>AND(IF(OR($Q87=1,$Q87=2),1,0),IF($X87&lt;=20,1,0))</formula>
    </cfRule>
    <cfRule type="expression" dxfId="38342" priority="17506">
      <formula>AND(IF($Q87=2,1,0),IF($X87&lt;30,1,0))</formula>
    </cfRule>
    <cfRule type="expression" dxfId="38341" priority="17507">
      <formula>AND(IF($Q87=3,1,0),IF($X87&lt;30,1,0))</formula>
    </cfRule>
    <cfRule type="expression" dxfId="38340" priority="17508">
      <formula>AND(IF($Q87=3,1,IF($Q87=4,1,0)),IF($F87&lt;=85,1,0))</formula>
    </cfRule>
  </conditionalFormatting>
  <conditionalFormatting sqref="X87">
    <cfRule type="expression" dxfId="38339" priority="17501">
      <formula>AND(IF(OR($Q87=1,$Q87=2),1,0),IF($X87&lt;=20,1,0))</formula>
    </cfRule>
    <cfRule type="expression" dxfId="38338" priority="17502">
      <formula>AND(IF($Q87=2,1,0),IF($X87&lt;30,1,0))</formula>
    </cfRule>
    <cfRule type="expression" dxfId="38337" priority="17503">
      <formula>AND(IF($Q87=3,1,0),IF($X87&lt;30,1,0))</formula>
    </cfRule>
    <cfRule type="expression" dxfId="38336" priority="17504">
      <formula>AND(IF($Q87=3,1,IF($Q87=4,1,0)),IF($F87&lt;=85,1,0))</formula>
    </cfRule>
  </conditionalFormatting>
  <conditionalFormatting sqref="AI87">
    <cfRule type="expression" dxfId="38335" priority="17497">
      <formula>AND(IF(OR($Q87=1,$Q87=2),1,0),IF($X87&lt;=20,1,0))</formula>
    </cfRule>
    <cfRule type="expression" dxfId="38334" priority="17498">
      <formula>AND(IF($Q87=2,1,0),IF($X87&lt;30,1,0))</formula>
    </cfRule>
    <cfRule type="expression" dxfId="38333" priority="17499">
      <formula>AND(IF($Q87=3,1,0),IF($X87&lt;30,1,0))</formula>
    </cfRule>
    <cfRule type="expression" dxfId="38332" priority="17500">
      <formula>AND(IF($Q87=3,1,IF($Q87=4,1,0)),IF($F87&lt;=85,1,0))</formula>
    </cfRule>
  </conditionalFormatting>
  <conditionalFormatting sqref="AV88">
    <cfRule type="expression" dxfId="38331" priority="17495">
      <formula>AV88="X"</formula>
    </cfRule>
    <cfRule type="expression" dxfId="38330" priority="17496">
      <formula>AV88="후보"</formula>
    </cfRule>
  </conditionalFormatting>
  <conditionalFormatting sqref="AC88">
    <cfRule type="cellIs" dxfId="38329" priority="17493" operator="greaterThan">
      <formula>0.9</formula>
    </cfRule>
    <cfRule type="cellIs" dxfId="38328" priority="17494" operator="greaterThan">
      <formula>0.85</formula>
    </cfRule>
  </conditionalFormatting>
  <conditionalFormatting sqref="N88">
    <cfRule type="cellIs" dxfId="38327" priority="17491" operator="greaterThan">
      <formula>0.9</formula>
    </cfRule>
    <cfRule type="cellIs" dxfId="38326" priority="17492" operator="greaterThan">
      <formula>0.85</formula>
    </cfRule>
  </conditionalFormatting>
  <conditionalFormatting sqref="E88">
    <cfRule type="expression" dxfId="38325" priority="17487">
      <formula>AND(IF(OR($Q88=1,$Q88=2),1,0),IF($X88&lt;=20,1,0))</formula>
    </cfRule>
    <cfRule type="expression" dxfId="38324" priority="17488">
      <formula>AND(IF($Q88=2,1,0),IF($X88&lt;30,1,0))</formula>
    </cfRule>
    <cfRule type="expression" dxfId="38323" priority="17489">
      <formula>AND(IF($Q88=3,1,0),IF($X88&lt;30,1,0))</formula>
    </cfRule>
    <cfRule type="expression" dxfId="38322" priority="17490">
      <formula>AND(IF($Q88=3,1,IF($Q88=4,1,0)),IF($F88&lt;=85,1,0))</formula>
    </cfRule>
  </conditionalFormatting>
  <conditionalFormatting sqref="X88">
    <cfRule type="expression" dxfId="38321" priority="17483">
      <formula>AND(IF(OR($Q88=1,$Q88=2),1,0),IF($X88&lt;=20,1,0))</formula>
    </cfRule>
    <cfRule type="expression" dxfId="38320" priority="17484">
      <formula>AND(IF($Q88=2,1,0),IF($X88&lt;30,1,0))</formula>
    </cfRule>
    <cfRule type="expression" dxfId="38319" priority="17485">
      <formula>AND(IF($Q88=3,1,0),IF($X88&lt;30,1,0))</formula>
    </cfRule>
    <cfRule type="expression" dxfId="38318" priority="17486">
      <formula>AND(IF($Q88=3,1,IF($Q88=4,1,0)),IF($F88&lt;=85,1,0))</formula>
    </cfRule>
  </conditionalFormatting>
  <conditionalFormatting sqref="AI88">
    <cfRule type="expression" dxfId="38317" priority="17479">
      <formula>AND(IF(OR($Q88=1,$Q88=2),1,0),IF($X88&lt;=20,1,0))</formula>
    </cfRule>
    <cfRule type="expression" dxfId="38316" priority="17480">
      <formula>AND(IF($Q88=2,1,0),IF($X88&lt;30,1,0))</formula>
    </cfRule>
    <cfRule type="expression" dxfId="38315" priority="17481">
      <formula>AND(IF($Q88=3,1,0),IF($X88&lt;30,1,0))</formula>
    </cfRule>
    <cfRule type="expression" dxfId="38314" priority="17482">
      <formula>AND(IF($Q88=3,1,IF($Q88=4,1,0)),IF($F88&lt;=85,1,0))</formula>
    </cfRule>
  </conditionalFormatting>
  <conditionalFormatting sqref="AV89">
    <cfRule type="expression" dxfId="38313" priority="17477">
      <formula>AV89="X"</formula>
    </cfRule>
    <cfRule type="expression" dxfId="38312" priority="17478">
      <formula>AV89="후보"</formula>
    </cfRule>
  </conditionalFormatting>
  <conditionalFormatting sqref="AC89">
    <cfRule type="cellIs" dxfId="38311" priority="17475" operator="greaterThan">
      <formula>0.9</formula>
    </cfRule>
    <cfRule type="cellIs" dxfId="38310" priority="17476" operator="greaterThan">
      <formula>0.85</formula>
    </cfRule>
  </conditionalFormatting>
  <conditionalFormatting sqref="N89">
    <cfRule type="cellIs" dxfId="38309" priority="17473" operator="greaterThan">
      <formula>0.9</formula>
    </cfRule>
    <cfRule type="cellIs" dxfId="38308" priority="17474" operator="greaterThan">
      <formula>0.85</formula>
    </cfRule>
  </conditionalFormatting>
  <conditionalFormatting sqref="E89">
    <cfRule type="expression" dxfId="38307" priority="17469">
      <formula>AND(IF(OR($Q89=1,$Q89=2),1,0),IF($X89&lt;=20,1,0))</formula>
    </cfRule>
    <cfRule type="expression" dxfId="38306" priority="17470">
      <formula>AND(IF($Q89=2,1,0),IF($X89&lt;30,1,0))</formula>
    </cfRule>
    <cfRule type="expression" dxfId="38305" priority="17471">
      <formula>AND(IF($Q89=3,1,0),IF($X89&lt;30,1,0))</formula>
    </cfRule>
    <cfRule type="expression" dxfId="38304" priority="17472">
      <formula>AND(IF($Q89=3,1,IF($Q89=4,1,0)),IF($F89&lt;=85,1,0))</formula>
    </cfRule>
  </conditionalFormatting>
  <conditionalFormatting sqref="X89">
    <cfRule type="expression" dxfId="38303" priority="17465">
      <formula>AND(IF(OR($Q89=1,$Q89=2),1,0),IF($X89&lt;=20,1,0))</formula>
    </cfRule>
    <cfRule type="expression" dxfId="38302" priority="17466">
      <formula>AND(IF($Q89=2,1,0),IF($X89&lt;30,1,0))</formula>
    </cfRule>
    <cfRule type="expression" dxfId="38301" priority="17467">
      <formula>AND(IF($Q89=3,1,0),IF($X89&lt;30,1,0))</formula>
    </cfRule>
    <cfRule type="expression" dxfId="38300" priority="17468">
      <formula>AND(IF($Q89=3,1,IF($Q89=4,1,0)),IF($F89&lt;=85,1,0))</formula>
    </cfRule>
  </conditionalFormatting>
  <conditionalFormatting sqref="AI89">
    <cfRule type="expression" dxfId="38299" priority="17461">
      <formula>AND(IF(OR($Q89=1,$Q89=2),1,0),IF($X89&lt;=20,1,0))</formula>
    </cfRule>
    <cfRule type="expression" dxfId="38298" priority="17462">
      <formula>AND(IF($Q89=2,1,0),IF($X89&lt;30,1,0))</formula>
    </cfRule>
    <cfRule type="expression" dxfId="38297" priority="17463">
      <formula>AND(IF($Q89=3,1,0),IF($X89&lt;30,1,0))</formula>
    </cfRule>
    <cfRule type="expression" dxfId="38296" priority="17464">
      <formula>AND(IF($Q89=3,1,IF($Q89=4,1,0)),IF($F89&lt;=85,1,0))</formula>
    </cfRule>
  </conditionalFormatting>
  <conditionalFormatting sqref="AV90">
    <cfRule type="expression" dxfId="38295" priority="17459">
      <formula>AV90="X"</formula>
    </cfRule>
    <cfRule type="expression" dxfId="38294" priority="17460">
      <formula>AV90="후보"</formula>
    </cfRule>
  </conditionalFormatting>
  <conditionalFormatting sqref="AC90">
    <cfRule type="cellIs" dxfId="38293" priority="17457" operator="greaterThan">
      <formula>0.9</formula>
    </cfRule>
    <cfRule type="cellIs" dxfId="38292" priority="17458" operator="greaterThan">
      <formula>0.85</formula>
    </cfRule>
  </conditionalFormatting>
  <conditionalFormatting sqref="N90">
    <cfRule type="cellIs" dxfId="38291" priority="17455" operator="greaterThan">
      <formula>0.9</formula>
    </cfRule>
    <cfRule type="cellIs" dxfId="38290" priority="17456" operator="greaterThan">
      <formula>0.85</formula>
    </cfRule>
  </conditionalFormatting>
  <conditionalFormatting sqref="E90">
    <cfRule type="expression" dxfId="38289" priority="17451">
      <formula>AND(IF(OR($Q90=1,$Q90=2),1,0),IF($X90&lt;=20,1,0))</formula>
    </cfRule>
    <cfRule type="expression" dxfId="38288" priority="17452">
      <formula>AND(IF($Q90=2,1,0),IF($X90&lt;30,1,0))</formula>
    </cfRule>
    <cfRule type="expression" dxfId="38287" priority="17453">
      <formula>AND(IF($Q90=3,1,0),IF($X90&lt;30,1,0))</formula>
    </cfRule>
    <cfRule type="expression" dxfId="38286" priority="17454">
      <formula>AND(IF($Q90=3,1,IF($Q90=4,1,0)),IF($F90&lt;=85,1,0))</formula>
    </cfRule>
  </conditionalFormatting>
  <conditionalFormatting sqref="X90">
    <cfRule type="expression" dxfId="38285" priority="17447">
      <formula>AND(IF(OR($Q90=1,$Q90=2),1,0),IF($X90&lt;=20,1,0))</formula>
    </cfRule>
    <cfRule type="expression" dxfId="38284" priority="17448">
      <formula>AND(IF($Q90=2,1,0),IF($X90&lt;30,1,0))</formula>
    </cfRule>
    <cfRule type="expression" dxfId="38283" priority="17449">
      <formula>AND(IF($Q90=3,1,0),IF($X90&lt;30,1,0))</formula>
    </cfRule>
    <cfRule type="expression" dxfId="38282" priority="17450">
      <formula>AND(IF($Q90=3,1,IF($Q90=4,1,0)),IF($F90&lt;=85,1,0))</formula>
    </cfRule>
  </conditionalFormatting>
  <conditionalFormatting sqref="AI90">
    <cfRule type="expression" dxfId="38281" priority="17443">
      <formula>AND(IF(OR($Q90=1,$Q90=2),1,0),IF($X90&lt;=20,1,0))</formula>
    </cfRule>
    <cfRule type="expression" dxfId="38280" priority="17444">
      <formula>AND(IF($Q90=2,1,0),IF($X90&lt;30,1,0))</formula>
    </cfRule>
    <cfRule type="expression" dxfId="38279" priority="17445">
      <formula>AND(IF($Q90=3,1,0),IF($X90&lt;30,1,0))</formula>
    </cfRule>
    <cfRule type="expression" dxfId="38278" priority="17446">
      <formula>AND(IF($Q90=3,1,IF($Q90=4,1,0)),IF($F90&lt;=85,1,0))</formula>
    </cfRule>
  </conditionalFormatting>
  <conditionalFormatting sqref="AV91">
    <cfRule type="expression" dxfId="38277" priority="17441">
      <formula>AV91="X"</formula>
    </cfRule>
    <cfRule type="expression" dxfId="38276" priority="17442">
      <formula>AV91="후보"</formula>
    </cfRule>
  </conditionalFormatting>
  <conditionalFormatting sqref="AC91">
    <cfRule type="cellIs" dxfId="38275" priority="17439" operator="greaterThan">
      <formula>0.9</formula>
    </cfRule>
    <cfRule type="cellIs" dxfId="38274" priority="17440" operator="greaterThan">
      <formula>0.85</formula>
    </cfRule>
  </conditionalFormatting>
  <conditionalFormatting sqref="N91">
    <cfRule type="cellIs" dxfId="38273" priority="17437" operator="greaterThan">
      <formula>0.9</formula>
    </cfRule>
    <cfRule type="cellIs" dxfId="38272" priority="17438" operator="greaterThan">
      <formula>0.85</formula>
    </cfRule>
  </conditionalFormatting>
  <conditionalFormatting sqref="E91">
    <cfRule type="expression" dxfId="38271" priority="17433">
      <formula>AND(IF(OR($Q91=1,$Q91=2),1,0),IF($X91&lt;=20,1,0))</formula>
    </cfRule>
    <cfRule type="expression" dxfId="38270" priority="17434">
      <formula>AND(IF($Q91=2,1,0),IF($X91&lt;30,1,0))</formula>
    </cfRule>
    <cfRule type="expression" dxfId="38269" priority="17435">
      <formula>AND(IF($Q91=3,1,0),IF($X91&lt;30,1,0))</formula>
    </cfRule>
    <cfRule type="expression" dxfId="38268" priority="17436">
      <formula>AND(IF($Q91=3,1,IF($Q91=4,1,0)),IF($F91&lt;=85,1,0))</formula>
    </cfRule>
  </conditionalFormatting>
  <conditionalFormatting sqref="X91">
    <cfRule type="expression" dxfId="38267" priority="17429">
      <formula>AND(IF(OR($Q91=1,$Q91=2),1,0),IF($X91&lt;=20,1,0))</formula>
    </cfRule>
    <cfRule type="expression" dxfId="38266" priority="17430">
      <formula>AND(IF($Q91=2,1,0),IF($X91&lt;30,1,0))</formula>
    </cfRule>
    <cfRule type="expression" dxfId="38265" priority="17431">
      <formula>AND(IF($Q91=3,1,0),IF($X91&lt;30,1,0))</formula>
    </cfRule>
    <cfRule type="expression" dxfId="38264" priority="17432">
      <formula>AND(IF($Q91=3,1,IF($Q91=4,1,0)),IF($F91&lt;=85,1,0))</formula>
    </cfRule>
  </conditionalFormatting>
  <conditionalFormatting sqref="AI91">
    <cfRule type="expression" dxfId="38263" priority="17425">
      <formula>AND(IF(OR($Q91=1,$Q91=2),1,0),IF($X91&lt;=20,1,0))</formula>
    </cfRule>
    <cfRule type="expression" dxfId="38262" priority="17426">
      <formula>AND(IF($Q91=2,1,0),IF($X91&lt;30,1,0))</formula>
    </cfRule>
    <cfRule type="expression" dxfId="38261" priority="17427">
      <formula>AND(IF($Q91=3,1,0),IF($X91&lt;30,1,0))</formula>
    </cfRule>
    <cfRule type="expression" dxfId="38260" priority="17428">
      <formula>AND(IF($Q91=3,1,IF($Q91=4,1,0)),IF($F91&lt;=85,1,0))</formula>
    </cfRule>
  </conditionalFormatting>
  <conditionalFormatting sqref="AV92">
    <cfRule type="expression" dxfId="38259" priority="17423">
      <formula>AV92="X"</formula>
    </cfRule>
    <cfRule type="expression" dxfId="38258" priority="17424">
      <formula>AV92="후보"</formula>
    </cfRule>
  </conditionalFormatting>
  <conditionalFormatting sqref="AC92">
    <cfRule type="cellIs" dxfId="38257" priority="17421" operator="greaterThan">
      <formula>0.9</formula>
    </cfRule>
    <cfRule type="cellIs" dxfId="38256" priority="17422" operator="greaterThan">
      <formula>0.85</formula>
    </cfRule>
  </conditionalFormatting>
  <conditionalFormatting sqref="N92">
    <cfRule type="cellIs" dxfId="38255" priority="17419" operator="greaterThan">
      <formula>0.9</formula>
    </cfRule>
    <cfRule type="cellIs" dxfId="38254" priority="17420" operator="greaterThan">
      <formula>0.85</formula>
    </cfRule>
  </conditionalFormatting>
  <conditionalFormatting sqref="E92">
    <cfRule type="expression" dxfId="38253" priority="17415">
      <formula>AND(IF(OR($Q92=1,$Q92=2),1,0),IF($X92&lt;=20,1,0))</formula>
    </cfRule>
    <cfRule type="expression" dxfId="38252" priority="17416">
      <formula>AND(IF($Q92=2,1,0),IF($X92&lt;30,1,0))</formula>
    </cfRule>
    <cfRule type="expression" dxfId="38251" priority="17417">
      <formula>AND(IF($Q92=3,1,0),IF($X92&lt;30,1,0))</formula>
    </cfRule>
    <cfRule type="expression" dxfId="38250" priority="17418">
      <formula>AND(IF($Q92=3,1,IF($Q92=4,1,0)),IF($F92&lt;=85,1,0))</formula>
    </cfRule>
  </conditionalFormatting>
  <conditionalFormatting sqref="X92">
    <cfRule type="expression" dxfId="38249" priority="17411">
      <formula>AND(IF(OR($Q92=1,$Q92=2),1,0),IF($X92&lt;=20,1,0))</formula>
    </cfRule>
    <cfRule type="expression" dxfId="38248" priority="17412">
      <formula>AND(IF($Q92=2,1,0),IF($X92&lt;30,1,0))</formula>
    </cfRule>
    <cfRule type="expression" dxfId="38247" priority="17413">
      <formula>AND(IF($Q92=3,1,0),IF($X92&lt;30,1,0))</formula>
    </cfRule>
    <cfRule type="expression" dxfId="38246" priority="17414">
      <formula>AND(IF($Q92=3,1,IF($Q92=4,1,0)),IF($F92&lt;=85,1,0))</formula>
    </cfRule>
  </conditionalFormatting>
  <conditionalFormatting sqref="AI92">
    <cfRule type="expression" dxfId="38245" priority="17407">
      <formula>AND(IF(OR($Q92=1,$Q92=2),1,0),IF($X92&lt;=20,1,0))</formula>
    </cfRule>
    <cfRule type="expression" dxfId="38244" priority="17408">
      <formula>AND(IF($Q92=2,1,0),IF($X92&lt;30,1,0))</formula>
    </cfRule>
    <cfRule type="expression" dxfId="38243" priority="17409">
      <formula>AND(IF($Q92=3,1,0),IF($X92&lt;30,1,0))</formula>
    </cfRule>
    <cfRule type="expression" dxfId="38242" priority="17410">
      <formula>AND(IF($Q92=3,1,IF($Q92=4,1,0)),IF($F92&lt;=85,1,0))</formula>
    </cfRule>
  </conditionalFormatting>
  <conditionalFormatting sqref="AV93">
    <cfRule type="expression" dxfId="38241" priority="17405">
      <formula>AV93="X"</formula>
    </cfRule>
    <cfRule type="expression" dxfId="38240" priority="17406">
      <formula>AV93="후보"</formula>
    </cfRule>
  </conditionalFormatting>
  <conditionalFormatting sqref="AC93">
    <cfRule type="cellIs" dxfId="38239" priority="17403" operator="greaterThan">
      <formula>0.9</formula>
    </cfRule>
    <cfRule type="cellIs" dxfId="38238" priority="17404" operator="greaterThan">
      <formula>0.85</formula>
    </cfRule>
  </conditionalFormatting>
  <conditionalFormatting sqref="N93">
    <cfRule type="cellIs" dxfId="38237" priority="17401" operator="greaterThan">
      <formula>0.9</formula>
    </cfRule>
    <cfRule type="cellIs" dxfId="38236" priority="17402" operator="greaterThan">
      <formula>0.85</formula>
    </cfRule>
  </conditionalFormatting>
  <conditionalFormatting sqref="E93">
    <cfRule type="expression" dxfId="38235" priority="17397">
      <formula>AND(IF(OR($Q93=1,$Q93=2),1,0),IF($X93&lt;=20,1,0))</formula>
    </cfRule>
    <cfRule type="expression" dxfId="38234" priority="17398">
      <formula>AND(IF($Q93=2,1,0),IF($X93&lt;30,1,0))</formula>
    </cfRule>
    <cfRule type="expression" dxfId="38233" priority="17399">
      <formula>AND(IF($Q93=3,1,0),IF($X93&lt;30,1,0))</formula>
    </cfRule>
    <cfRule type="expression" dxfId="38232" priority="17400">
      <formula>AND(IF($Q93=3,1,IF($Q93=4,1,0)),IF($F93&lt;=85,1,0))</formula>
    </cfRule>
  </conditionalFormatting>
  <conditionalFormatting sqref="X93">
    <cfRule type="expression" dxfId="38231" priority="17393">
      <formula>AND(IF(OR($Q93=1,$Q93=2),1,0),IF($X93&lt;=20,1,0))</formula>
    </cfRule>
    <cfRule type="expression" dxfId="38230" priority="17394">
      <formula>AND(IF($Q93=2,1,0),IF($X93&lt;30,1,0))</formula>
    </cfRule>
    <cfRule type="expression" dxfId="38229" priority="17395">
      <formula>AND(IF($Q93=3,1,0),IF($X93&lt;30,1,0))</formula>
    </cfRule>
    <cfRule type="expression" dxfId="38228" priority="17396">
      <formula>AND(IF($Q93=3,1,IF($Q93=4,1,0)),IF($F93&lt;=85,1,0))</formula>
    </cfRule>
  </conditionalFormatting>
  <conditionalFormatting sqref="AI93">
    <cfRule type="expression" dxfId="38227" priority="17389">
      <formula>AND(IF(OR($Q93=1,$Q93=2),1,0),IF($X93&lt;=20,1,0))</formula>
    </cfRule>
    <cfRule type="expression" dxfId="38226" priority="17390">
      <formula>AND(IF($Q93=2,1,0),IF($X93&lt;30,1,0))</formula>
    </cfRule>
    <cfRule type="expression" dxfId="38225" priority="17391">
      <formula>AND(IF($Q93=3,1,0),IF($X93&lt;30,1,0))</formula>
    </cfRule>
    <cfRule type="expression" dxfId="38224" priority="17392">
      <formula>AND(IF($Q93=3,1,IF($Q93=4,1,0)),IF($F93&lt;=85,1,0))</formula>
    </cfRule>
  </conditionalFormatting>
  <conditionalFormatting sqref="AV94">
    <cfRule type="expression" dxfId="38223" priority="17387">
      <formula>AV94="X"</formula>
    </cfRule>
    <cfRule type="expression" dxfId="38222" priority="17388">
      <formula>AV94="후보"</formula>
    </cfRule>
  </conditionalFormatting>
  <conditionalFormatting sqref="AC94">
    <cfRule type="cellIs" dxfId="38221" priority="17385" operator="greaterThan">
      <formula>0.9</formula>
    </cfRule>
    <cfRule type="cellIs" dxfId="38220" priority="17386" operator="greaterThan">
      <formula>0.85</formula>
    </cfRule>
  </conditionalFormatting>
  <conditionalFormatting sqref="N94">
    <cfRule type="cellIs" dxfId="38219" priority="17383" operator="greaterThan">
      <formula>0.9</formula>
    </cfRule>
    <cfRule type="cellIs" dxfId="38218" priority="17384" operator="greaterThan">
      <formula>0.85</formula>
    </cfRule>
  </conditionalFormatting>
  <conditionalFormatting sqref="E94">
    <cfRule type="expression" dxfId="38217" priority="17379">
      <formula>AND(IF(OR($Q94=1,$Q94=2),1,0),IF($X94&lt;=20,1,0))</formula>
    </cfRule>
    <cfRule type="expression" dxfId="38216" priority="17380">
      <formula>AND(IF($Q94=2,1,0),IF($X94&lt;30,1,0))</formula>
    </cfRule>
    <cfRule type="expression" dxfId="38215" priority="17381">
      <formula>AND(IF($Q94=3,1,0),IF($X94&lt;30,1,0))</formula>
    </cfRule>
    <cfRule type="expression" dxfId="38214" priority="17382">
      <formula>AND(IF($Q94=3,1,IF($Q94=4,1,0)),IF($F94&lt;=85,1,0))</formula>
    </cfRule>
  </conditionalFormatting>
  <conditionalFormatting sqref="X94">
    <cfRule type="expression" dxfId="38213" priority="17375">
      <formula>AND(IF(OR($Q94=1,$Q94=2),1,0),IF($X94&lt;=20,1,0))</formula>
    </cfRule>
    <cfRule type="expression" dxfId="38212" priority="17376">
      <formula>AND(IF($Q94=2,1,0),IF($X94&lt;30,1,0))</formula>
    </cfRule>
    <cfRule type="expression" dxfId="38211" priority="17377">
      <formula>AND(IF($Q94=3,1,0),IF($X94&lt;30,1,0))</formula>
    </cfRule>
    <cfRule type="expression" dxfId="38210" priority="17378">
      <formula>AND(IF($Q94=3,1,IF($Q94=4,1,0)),IF($F94&lt;=85,1,0))</formula>
    </cfRule>
  </conditionalFormatting>
  <conditionalFormatting sqref="AI94">
    <cfRule type="expression" dxfId="38209" priority="17371">
      <formula>AND(IF(OR($Q94=1,$Q94=2),1,0),IF($X94&lt;=20,1,0))</formula>
    </cfRule>
    <cfRule type="expression" dxfId="38208" priority="17372">
      <formula>AND(IF($Q94=2,1,0),IF($X94&lt;30,1,0))</formula>
    </cfRule>
    <cfRule type="expression" dxfId="38207" priority="17373">
      <formula>AND(IF($Q94=3,1,0),IF($X94&lt;30,1,0))</formula>
    </cfRule>
    <cfRule type="expression" dxfId="38206" priority="17374">
      <formula>AND(IF($Q94=3,1,IF($Q94=4,1,0)),IF($F94&lt;=85,1,0))</formula>
    </cfRule>
  </conditionalFormatting>
  <conditionalFormatting sqref="AV95">
    <cfRule type="expression" dxfId="38205" priority="17369">
      <formula>AV95="X"</formula>
    </cfRule>
    <cfRule type="expression" dxfId="38204" priority="17370">
      <formula>AV95="후보"</formula>
    </cfRule>
  </conditionalFormatting>
  <conditionalFormatting sqref="AC95">
    <cfRule type="cellIs" dxfId="38203" priority="17367" operator="greaterThan">
      <formula>0.9</formula>
    </cfRule>
    <cfRule type="cellIs" dxfId="38202" priority="17368" operator="greaterThan">
      <formula>0.85</formula>
    </cfRule>
  </conditionalFormatting>
  <conditionalFormatting sqref="N95">
    <cfRule type="cellIs" dxfId="38201" priority="17365" operator="greaterThan">
      <formula>0.9</formula>
    </cfRule>
    <cfRule type="cellIs" dxfId="38200" priority="17366" operator="greaterThan">
      <formula>0.85</formula>
    </cfRule>
  </conditionalFormatting>
  <conditionalFormatting sqref="E95">
    <cfRule type="expression" dxfId="38199" priority="17361">
      <formula>AND(IF(OR($Q95=1,$Q95=2),1,0),IF($X95&lt;=20,1,0))</formula>
    </cfRule>
    <cfRule type="expression" dxfId="38198" priority="17362">
      <formula>AND(IF($Q95=2,1,0),IF($X95&lt;30,1,0))</formula>
    </cfRule>
    <cfRule type="expression" dxfId="38197" priority="17363">
      <formula>AND(IF($Q95=3,1,0),IF($X95&lt;30,1,0))</formula>
    </cfRule>
    <cfRule type="expression" dxfId="38196" priority="17364">
      <formula>AND(IF($Q95=3,1,IF($Q95=4,1,0)),IF($F95&lt;=85,1,0))</formula>
    </cfRule>
  </conditionalFormatting>
  <conditionalFormatting sqref="X95">
    <cfRule type="expression" dxfId="38195" priority="17357">
      <formula>AND(IF(OR($Q95=1,$Q95=2),1,0),IF($X95&lt;=20,1,0))</formula>
    </cfRule>
    <cfRule type="expression" dxfId="38194" priority="17358">
      <formula>AND(IF($Q95=2,1,0),IF($X95&lt;30,1,0))</formula>
    </cfRule>
    <cfRule type="expression" dxfId="38193" priority="17359">
      <formula>AND(IF($Q95=3,1,0),IF($X95&lt;30,1,0))</formula>
    </cfRule>
    <cfRule type="expression" dxfId="38192" priority="17360">
      <formula>AND(IF($Q95=3,1,IF($Q95=4,1,0)),IF($F95&lt;=85,1,0))</formula>
    </cfRule>
  </conditionalFormatting>
  <conditionalFormatting sqref="AI95">
    <cfRule type="expression" dxfId="38191" priority="17353">
      <formula>AND(IF(OR($Q95=1,$Q95=2),1,0),IF($X95&lt;=20,1,0))</formula>
    </cfRule>
    <cfRule type="expression" dxfId="38190" priority="17354">
      <formula>AND(IF($Q95=2,1,0),IF($X95&lt;30,1,0))</formula>
    </cfRule>
    <cfRule type="expression" dxfId="38189" priority="17355">
      <formula>AND(IF($Q95=3,1,0),IF($X95&lt;30,1,0))</formula>
    </cfRule>
    <cfRule type="expression" dxfId="38188" priority="17356">
      <formula>AND(IF($Q95=3,1,IF($Q95=4,1,0)),IF($F95&lt;=85,1,0))</formula>
    </cfRule>
  </conditionalFormatting>
  <conditionalFormatting sqref="AV96">
    <cfRule type="expression" dxfId="38187" priority="17351">
      <formula>AV96="X"</formula>
    </cfRule>
    <cfRule type="expression" dxfId="38186" priority="17352">
      <formula>AV96="후보"</formula>
    </cfRule>
  </conditionalFormatting>
  <conditionalFormatting sqref="AC96">
    <cfRule type="cellIs" dxfId="38185" priority="17349" operator="greaterThan">
      <formula>0.9</formula>
    </cfRule>
    <cfRule type="cellIs" dxfId="38184" priority="17350" operator="greaterThan">
      <formula>0.85</formula>
    </cfRule>
  </conditionalFormatting>
  <conditionalFormatting sqref="N96">
    <cfRule type="cellIs" dxfId="38183" priority="17347" operator="greaterThan">
      <formula>0.9</formula>
    </cfRule>
    <cfRule type="cellIs" dxfId="38182" priority="17348" operator="greaterThan">
      <formula>0.85</formula>
    </cfRule>
  </conditionalFormatting>
  <conditionalFormatting sqref="E96">
    <cfRule type="expression" dxfId="38181" priority="17343">
      <formula>AND(IF(OR($Q96=1,$Q96=2),1,0),IF($X96&lt;=20,1,0))</formula>
    </cfRule>
    <cfRule type="expression" dxfId="38180" priority="17344">
      <formula>AND(IF($Q96=2,1,0),IF($X96&lt;30,1,0))</formula>
    </cfRule>
    <cfRule type="expression" dxfId="38179" priority="17345">
      <formula>AND(IF($Q96=3,1,0),IF($X96&lt;30,1,0))</formula>
    </cfRule>
    <cfRule type="expression" dxfId="38178" priority="17346">
      <formula>AND(IF($Q96=3,1,IF($Q96=4,1,0)),IF($F96&lt;=85,1,0))</formula>
    </cfRule>
  </conditionalFormatting>
  <conditionalFormatting sqref="X96">
    <cfRule type="expression" dxfId="38177" priority="17339">
      <formula>AND(IF(OR($Q96=1,$Q96=2),1,0),IF($X96&lt;=20,1,0))</formula>
    </cfRule>
    <cfRule type="expression" dxfId="38176" priority="17340">
      <formula>AND(IF($Q96=2,1,0),IF($X96&lt;30,1,0))</formula>
    </cfRule>
    <cfRule type="expression" dxfId="38175" priority="17341">
      <formula>AND(IF($Q96=3,1,0),IF($X96&lt;30,1,0))</formula>
    </cfRule>
    <cfRule type="expression" dxfId="38174" priority="17342">
      <formula>AND(IF($Q96=3,1,IF($Q96=4,1,0)),IF($F96&lt;=85,1,0))</formula>
    </cfRule>
  </conditionalFormatting>
  <conditionalFormatting sqref="AI96">
    <cfRule type="expression" dxfId="38173" priority="17335">
      <formula>AND(IF(OR($Q96=1,$Q96=2),1,0),IF($X96&lt;=20,1,0))</formula>
    </cfRule>
    <cfRule type="expression" dxfId="38172" priority="17336">
      <formula>AND(IF($Q96=2,1,0),IF($X96&lt;30,1,0))</formula>
    </cfRule>
    <cfRule type="expression" dxfId="38171" priority="17337">
      <formula>AND(IF($Q96=3,1,0),IF($X96&lt;30,1,0))</formula>
    </cfRule>
    <cfRule type="expression" dxfId="38170" priority="17338">
      <formula>AND(IF($Q96=3,1,IF($Q96=4,1,0)),IF($F96&lt;=85,1,0))</formula>
    </cfRule>
  </conditionalFormatting>
  <conditionalFormatting sqref="AV97">
    <cfRule type="expression" dxfId="38169" priority="17333">
      <formula>AV97="X"</formula>
    </cfRule>
    <cfRule type="expression" dxfId="38168" priority="17334">
      <formula>AV97="후보"</formula>
    </cfRule>
  </conditionalFormatting>
  <conditionalFormatting sqref="AC97">
    <cfRule type="cellIs" dxfId="38167" priority="17331" operator="greaterThan">
      <formula>0.9</formula>
    </cfRule>
    <cfRule type="cellIs" dxfId="38166" priority="17332" operator="greaterThan">
      <formula>0.85</formula>
    </cfRule>
  </conditionalFormatting>
  <conditionalFormatting sqref="N97">
    <cfRule type="cellIs" dxfId="38165" priority="17329" operator="greaterThan">
      <formula>0.9</formula>
    </cfRule>
    <cfRule type="cellIs" dxfId="38164" priority="17330" operator="greaterThan">
      <formula>0.85</formula>
    </cfRule>
  </conditionalFormatting>
  <conditionalFormatting sqref="E97">
    <cfRule type="expression" dxfId="38163" priority="17325">
      <formula>AND(IF(OR($Q97=1,$Q97=2),1,0),IF($X97&lt;=20,1,0))</formula>
    </cfRule>
    <cfRule type="expression" dxfId="38162" priority="17326">
      <formula>AND(IF($Q97=2,1,0),IF($X97&lt;30,1,0))</formula>
    </cfRule>
    <cfRule type="expression" dxfId="38161" priority="17327">
      <formula>AND(IF($Q97=3,1,0),IF($X97&lt;30,1,0))</formula>
    </cfRule>
    <cfRule type="expression" dxfId="38160" priority="17328">
      <formula>AND(IF($Q97=3,1,IF($Q97=4,1,0)),IF($F97&lt;=85,1,0))</formula>
    </cfRule>
  </conditionalFormatting>
  <conditionalFormatting sqref="X97">
    <cfRule type="expression" dxfId="38159" priority="17321">
      <formula>AND(IF(OR($Q97=1,$Q97=2),1,0),IF($X97&lt;=20,1,0))</formula>
    </cfRule>
    <cfRule type="expression" dxfId="38158" priority="17322">
      <formula>AND(IF($Q97=2,1,0),IF($X97&lt;30,1,0))</formula>
    </cfRule>
    <cfRule type="expression" dxfId="38157" priority="17323">
      <formula>AND(IF($Q97=3,1,0),IF($X97&lt;30,1,0))</formula>
    </cfRule>
    <cfRule type="expression" dxfId="38156" priority="17324">
      <formula>AND(IF($Q97=3,1,IF($Q97=4,1,0)),IF($F97&lt;=85,1,0))</formula>
    </cfRule>
  </conditionalFormatting>
  <conditionalFormatting sqref="AI97">
    <cfRule type="expression" dxfId="38155" priority="17317">
      <formula>AND(IF(OR($Q97=1,$Q97=2),1,0),IF($X97&lt;=20,1,0))</formula>
    </cfRule>
    <cfRule type="expression" dxfId="38154" priority="17318">
      <formula>AND(IF($Q97=2,1,0),IF($X97&lt;30,1,0))</formula>
    </cfRule>
    <cfRule type="expression" dxfId="38153" priority="17319">
      <formula>AND(IF($Q97=3,1,0),IF($X97&lt;30,1,0))</formula>
    </cfRule>
    <cfRule type="expression" dxfId="38152" priority="17320">
      <formula>AND(IF($Q97=3,1,IF($Q97=4,1,0)),IF($F97&lt;=85,1,0))</formula>
    </cfRule>
  </conditionalFormatting>
  <conditionalFormatting sqref="AV98">
    <cfRule type="expression" dxfId="38151" priority="17315">
      <formula>AV98="X"</formula>
    </cfRule>
    <cfRule type="expression" dxfId="38150" priority="17316">
      <formula>AV98="후보"</formula>
    </cfRule>
  </conditionalFormatting>
  <conditionalFormatting sqref="AC98">
    <cfRule type="cellIs" dxfId="38149" priority="17313" operator="greaterThan">
      <formula>0.9</formula>
    </cfRule>
    <cfRule type="cellIs" dxfId="38148" priority="17314" operator="greaterThan">
      <formula>0.85</formula>
    </cfRule>
  </conditionalFormatting>
  <conditionalFormatting sqref="N98">
    <cfRule type="cellIs" dxfId="38147" priority="17311" operator="greaterThan">
      <formula>0.9</formula>
    </cfRule>
    <cfRule type="cellIs" dxfId="38146" priority="17312" operator="greaterThan">
      <formula>0.85</formula>
    </cfRule>
  </conditionalFormatting>
  <conditionalFormatting sqref="E98">
    <cfRule type="expression" dxfId="38145" priority="17307">
      <formula>AND(IF(OR($Q98=1,$Q98=2),1,0),IF($X98&lt;=20,1,0))</formula>
    </cfRule>
    <cfRule type="expression" dxfId="38144" priority="17308">
      <formula>AND(IF($Q98=2,1,0),IF($X98&lt;30,1,0))</formula>
    </cfRule>
    <cfRule type="expression" dxfId="38143" priority="17309">
      <formula>AND(IF($Q98=3,1,0),IF($X98&lt;30,1,0))</formula>
    </cfRule>
    <cfRule type="expression" dxfId="38142" priority="17310">
      <formula>AND(IF($Q98=3,1,IF($Q98=4,1,0)),IF($F98&lt;=85,1,0))</formula>
    </cfRule>
  </conditionalFormatting>
  <conditionalFormatting sqref="X98">
    <cfRule type="expression" dxfId="38141" priority="17303">
      <formula>AND(IF(OR($Q98=1,$Q98=2),1,0),IF($X98&lt;=20,1,0))</formula>
    </cfRule>
    <cfRule type="expression" dxfId="38140" priority="17304">
      <formula>AND(IF($Q98=2,1,0),IF($X98&lt;30,1,0))</formula>
    </cfRule>
    <cfRule type="expression" dxfId="38139" priority="17305">
      <formula>AND(IF($Q98=3,1,0),IF($X98&lt;30,1,0))</formula>
    </cfRule>
    <cfRule type="expression" dxfId="38138" priority="17306">
      <formula>AND(IF($Q98=3,1,IF($Q98=4,1,0)),IF($F98&lt;=85,1,0))</formula>
    </cfRule>
  </conditionalFormatting>
  <conditionalFormatting sqref="AI98">
    <cfRule type="expression" dxfId="38137" priority="17299">
      <formula>AND(IF(OR($Q98=1,$Q98=2),1,0),IF($X98&lt;=20,1,0))</formula>
    </cfRule>
    <cfRule type="expression" dxfId="38136" priority="17300">
      <formula>AND(IF($Q98=2,1,0),IF($X98&lt;30,1,0))</formula>
    </cfRule>
    <cfRule type="expression" dxfId="38135" priority="17301">
      <formula>AND(IF($Q98=3,1,0),IF($X98&lt;30,1,0))</formula>
    </cfRule>
    <cfRule type="expression" dxfId="38134" priority="17302">
      <formula>AND(IF($Q98=3,1,IF($Q98=4,1,0)),IF($F98&lt;=85,1,0))</formula>
    </cfRule>
  </conditionalFormatting>
  <conditionalFormatting sqref="AV99">
    <cfRule type="expression" dxfId="38133" priority="17297">
      <formula>AV99="X"</formula>
    </cfRule>
    <cfRule type="expression" dxfId="38132" priority="17298">
      <formula>AV99="후보"</formula>
    </cfRule>
  </conditionalFormatting>
  <conditionalFormatting sqref="AC99">
    <cfRule type="cellIs" dxfId="38131" priority="17295" operator="greaterThan">
      <formula>0.9</formula>
    </cfRule>
    <cfRule type="cellIs" dxfId="38130" priority="17296" operator="greaterThan">
      <formula>0.85</formula>
    </cfRule>
  </conditionalFormatting>
  <conditionalFormatting sqref="N99">
    <cfRule type="cellIs" dxfId="38129" priority="17293" operator="greaterThan">
      <formula>0.9</formula>
    </cfRule>
    <cfRule type="cellIs" dxfId="38128" priority="17294" operator="greaterThan">
      <formula>0.85</formula>
    </cfRule>
  </conditionalFormatting>
  <conditionalFormatting sqref="E99">
    <cfRule type="expression" dxfId="38127" priority="17289">
      <formula>AND(IF(OR($Q99=1,$Q99=2),1,0),IF($X99&lt;=20,1,0))</formula>
    </cfRule>
    <cfRule type="expression" dxfId="38126" priority="17290">
      <formula>AND(IF($Q99=2,1,0),IF($X99&lt;30,1,0))</formula>
    </cfRule>
    <cfRule type="expression" dxfId="38125" priority="17291">
      <formula>AND(IF($Q99=3,1,0),IF($X99&lt;30,1,0))</formula>
    </cfRule>
    <cfRule type="expression" dxfId="38124" priority="17292">
      <formula>AND(IF($Q99=3,1,IF($Q99=4,1,0)),IF($F99&lt;=85,1,0))</formula>
    </cfRule>
  </conditionalFormatting>
  <conditionalFormatting sqref="X99">
    <cfRule type="expression" dxfId="38123" priority="17285">
      <formula>AND(IF(OR($Q99=1,$Q99=2),1,0),IF($X99&lt;=20,1,0))</formula>
    </cfRule>
    <cfRule type="expression" dxfId="38122" priority="17286">
      <formula>AND(IF($Q99=2,1,0),IF($X99&lt;30,1,0))</formula>
    </cfRule>
    <cfRule type="expression" dxfId="38121" priority="17287">
      <formula>AND(IF($Q99=3,1,0),IF($X99&lt;30,1,0))</formula>
    </cfRule>
    <cfRule type="expression" dxfId="38120" priority="17288">
      <formula>AND(IF($Q99=3,1,IF($Q99=4,1,0)),IF($F99&lt;=85,1,0))</formula>
    </cfRule>
  </conditionalFormatting>
  <conditionalFormatting sqref="AI99">
    <cfRule type="expression" dxfId="38119" priority="17281">
      <formula>AND(IF(OR($Q99=1,$Q99=2),1,0),IF($X99&lt;=20,1,0))</formula>
    </cfRule>
    <cfRule type="expression" dxfId="38118" priority="17282">
      <formula>AND(IF($Q99=2,1,0),IF($X99&lt;30,1,0))</formula>
    </cfRule>
    <cfRule type="expression" dxfId="38117" priority="17283">
      <formula>AND(IF($Q99=3,1,0),IF($X99&lt;30,1,0))</formula>
    </cfRule>
    <cfRule type="expression" dxfId="38116" priority="17284">
      <formula>AND(IF($Q99=3,1,IF($Q99=4,1,0)),IF($F99&lt;=85,1,0))</formula>
    </cfRule>
  </conditionalFormatting>
  <conditionalFormatting sqref="AV100">
    <cfRule type="expression" dxfId="38115" priority="17279">
      <formula>AV100="X"</formula>
    </cfRule>
    <cfRule type="expression" dxfId="38114" priority="17280">
      <formula>AV100="후보"</formula>
    </cfRule>
  </conditionalFormatting>
  <conditionalFormatting sqref="AC100">
    <cfRule type="cellIs" dxfId="38113" priority="17277" operator="greaterThan">
      <formula>0.9</formula>
    </cfRule>
    <cfRule type="cellIs" dxfId="38112" priority="17278" operator="greaterThan">
      <formula>0.85</formula>
    </cfRule>
  </conditionalFormatting>
  <conditionalFormatting sqref="N100">
    <cfRule type="cellIs" dxfId="38111" priority="17275" operator="greaterThan">
      <formula>0.9</formula>
    </cfRule>
    <cfRule type="cellIs" dxfId="38110" priority="17276" operator="greaterThan">
      <formula>0.85</formula>
    </cfRule>
  </conditionalFormatting>
  <conditionalFormatting sqref="E100">
    <cfRule type="expression" dxfId="38109" priority="17271">
      <formula>AND(IF(OR($Q100=1,$Q100=2),1,0),IF($X100&lt;=20,1,0))</formula>
    </cfRule>
    <cfRule type="expression" dxfId="38108" priority="17272">
      <formula>AND(IF($Q100=2,1,0),IF($X100&lt;30,1,0))</formula>
    </cfRule>
    <cfRule type="expression" dxfId="38107" priority="17273">
      <formula>AND(IF($Q100=3,1,0),IF($X100&lt;30,1,0))</formula>
    </cfRule>
    <cfRule type="expression" dxfId="38106" priority="17274">
      <formula>AND(IF($Q100=3,1,IF($Q100=4,1,0)),IF($F100&lt;=85,1,0))</formula>
    </cfRule>
  </conditionalFormatting>
  <conditionalFormatting sqref="X100">
    <cfRule type="expression" dxfId="38105" priority="17267">
      <formula>AND(IF(OR($Q100=1,$Q100=2),1,0),IF($X100&lt;=20,1,0))</formula>
    </cfRule>
    <cfRule type="expression" dxfId="38104" priority="17268">
      <formula>AND(IF($Q100=2,1,0),IF($X100&lt;30,1,0))</formula>
    </cfRule>
    <cfRule type="expression" dxfId="38103" priority="17269">
      <formula>AND(IF($Q100=3,1,0),IF($X100&lt;30,1,0))</formula>
    </cfRule>
    <cfRule type="expression" dxfId="38102" priority="17270">
      <formula>AND(IF($Q100=3,1,IF($Q100=4,1,0)),IF($F100&lt;=85,1,0))</formula>
    </cfRule>
  </conditionalFormatting>
  <conditionalFormatting sqref="AI100">
    <cfRule type="expression" dxfId="38101" priority="17263">
      <formula>AND(IF(OR($Q100=1,$Q100=2),1,0),IF($X100&lt;=20,1,0))</formula>
    </cfRule>
    <cfRule type="expression" dxfId="38100" priority="17264">
      <formula>AND(IF($Q100=2,1,0),IF($X100&lt;30,1,0))</formula>
    </cfRule>
    <cfRule type="expression" dxfId="38099" priority="17265">
      <formula>AND(IF($Q100=3,1,0),IF($X100&lt;30,1,0))</formula>
    </cfRule>
    <cfRule type="expression" dxfId="38098" priority="17266">
      <formula>AND(IF($Q100=3,1,IF($Q100=4,1,0)),IF($F100&lt;=85,1,0))</formula>
    </cfRule>
  </conditionalFormatting>
  <conditionalFormatting sqref="AV101">
    <cfRule type="expression" dxfId="38097" priority="17261">
      <formula>AV101="X"</formula>
    </cfRule>
    <cfRule type="expression" dxfId="38096" priority="17262">
      <formula>AV101="후보"</formula>
    </cfRule>
  </conditionalFormatting>
  <conditionalFormatting sqref="AC101">
    <cfRule type="cellIs" dxfId="38095" priority="17259" operator="greaterThan">
      <formula>0.9</formula>
    </cfRule>
    <cfRule type="cellIs" dxfId="38094" priority="17260" operator="greaterThan">
      <formula>0.85</formula>
    </cfRule>
  </conditionalFormatting>
  <conditionalFormatting sqref="N101">
    <cfRule type="cellIs" dxfId="38093" priority="17257" operator="greaterThan">
      <formula>0.9</formula>
    </cfRule>
    <cfRule type="cellIs" dxfId="38092" priority="17258" operator="greaterThan">
      <formula>0.85</formula>
    </cfRule>
  </conditionalFormatting>
  <conditionalFormatting sqref="E101">
    <cfRule type="expression" dxfId="38091" priority="17253">
      <formula>AND(IF(OR($Q101=1,$Q101=2),1,0),IF($X101&lt;=20,1,0))</formula>
    </cfRule>
    <cfRule type="expression" dxfId="38090" priority="17254">
      <formula>AND(IF($Q101=2,1,0),IF($X101&lt;30,1,0))</formula>
    </cfRule>
    <cfRule type="expression" dxfId="38089" priority="17255">
      <formula>AND(IF($Q101=3,1,0),IF($X101&lt;30,1,0))</formula>
    </cfRule>
    <cfRule type="expression" dxfId="38088" priority="17256">
      <formula>AND(IF($Q101=3,1,IF($Q101=4,1,0)),IF($F101&lt;=85,1,0))</formula>
    </cfRule>
  </conditionalFormatting>
  <conditionalFormatting sqref="X101">
    <cfRule type="expression" dxfId="38087" priority="17249">
      <formula>AND(IF(OR($Q101=1,$Q101=2),1,0),IF($X101&lt;=20,1,0))</formula>
    </cfRule>
    <cfRule type="expression" dxfId="38086" priority="17250">
      <formula>AND(IF($Q101=2,1,0),IF($X101&lt;30,1,0))</formula>
    </cfRule>
    <cfRule type="expression" dxfId="38085" priority="17251">
      <formula>AND(IF($Q101=3,1,0),IF($X101&lt;30,1,0))</formula>
    </cfRule>
    <cfRule type="expression" dxfId="38084" priority="17252">
      <formula>AND(IF($Q101=3,1,IF($Q101=4,1,0)),IF($F101&lt;=85,1,0))</formula>
    </cfRule>
  </conditionalFormatting>
  <conditionalFormatting sqref="AI101">
    <cfRule type="expression" dxfId="38083" priority="17245">
      <formula>AND(IF(OR($Q101=1,$Q101=2),1,0),IF($X101&lt;=20,1,0))</formula>
    </cfRule>
    <cfRule type="expression" dxfId="38082" priority="17246">
      <formula>AND(IF($Q101=2,1,0),IF($X101&lt;30,1,0))</formula>
    </cfRule>
    <cfRule type="expression" dxfId="38081" priority="17247">
      <formula>AND(IF($Q101=3,1,0),IF($X101&lt;30,1,0))</formula>
    </cfRule>
    <cfRule type="expression" dxfId="38080" priority="17248">
      <formula>AND(IF($Q101=3,1,IF($Q101=4,1,0)),IF($F101&lt;=85,1,0))</formula>
    </cfRule>
  </conditionalFormatting>
  <conditionalFormatting sqref="AV102">
    <cfRule type="expression" dxfId="38079" priority="17243">
      <formula>AV102="X"</formula>
    </cfRule>
    <cfRule type="expression" dxfId="38078" priority="17244">
      <formula>AV102="후보"</formula>
    </cfRule>
  </conditionalFormatting>
  <conditionalFormatting sqref="AC102">
    <cfRule type="cellIs" dxfId="38077" priority="17241" operator="greaterThan">
      <formula>0.9</formula>
    </cfRule>
    <cfRule type="cellIs" dxfId="38076" priority="17242" operator="greaterThan">
      <formula>0.85</formula>
    </cfRule>
  </conditionalFormatting>
  <conditionalFormatting sqref="N102">
    <cfRule type="cellIs" dxfId="38075" priority="17239" operator="greaterThan">
      <formula>0.9</formula>
    </cfRule>
    <cfRule type="cellIs" dxfId="38074" priority="17240" operator="greaterThan">
      <formula>0.85</formula>
    </cfRule>
  </conditionalFormatting>
  <conditionalFormatting sqref="E102">
    <cfRule type="expression" dxfId="38073" priority="17235">
      <formula>AND(IF(OR($Q102=1,$Q102=2),1,0),IF($X102&lt;=20,1,0))</formula>
    </cfRule>
    <cfRule type="expression" dxfId="38072" priority="17236">
      <formula>AND(IF($Q102=2,1,0),IF($X102&lt;30,1,0))</formula>
    </cfRule>
    <cfRule type="expression" dxfId="38071" priority="17237">
      <formula>AND(IF($Q102=3,1,0),IF($X102&lt;30,1,0))</formula>
    </cfRule>
    <cfRule type="expression" dxfId="38070" priority="17238">
      <formula>AND(IF($Q102=3,1,IF($Q102=4,1,0)),IF($F102&lt;=85,1,0))</formula>
    </cfRule>
  </conditionalFormatting>
  <conditionalFormatting sqref="X102">
    <cfRule type="expression" dxfId="38069" priority="17231">
      <formula>AND(IF(OR($Q102=1,$Q102=2),1,0),IF($X102&lt;=20,1,0))</formula>
    </cfRule>
    <cfRule type="expression" dxfId="38068" priority="17232">
      <formula>AND(IF($Q102=2,1,0),IF($X102&lt;30,1,0))</formula>
    </cfRule>
    <cfRule type="expression" dxfId="38067" priority="17233">
      <formula>AND(IF($Q102=3,1,0),IF($X102&lt;30,1,0))</formula>
    </cfRule>
    <cfRule type="expression" dxfId="38066" priority="17234">
      <formula>AND(IF($Q102=3,1,IF($Q102=4,1,0)),IF($F102&lt;=85,1,0))</formula>
    </cfRule>
  </conditionalFormatting>
  <conditionalFormatting sqref="AI102">
    <cfRule type="expression" dxfId="38065" priority="17227">
      <formula>AND(IF(OR($Q102=1,$Q102=2),1,0),IF($X102&lt;=20,1,0))</formula>
    </cfRule>
    <cfRule type="expression" dxfId="38064" priority="17228">
      <formula>AND(IF($Q102=2,1,0),IF($X102&lt;30,1,0))</formula>
    </cfRule>
    <cfRule type="expression" dxfId="38063" priority="17229">
      <formula>AND(IF($Q102=3,1,0),IF($X102&lt;30,1,0))</formula>
    </cfRule>
    <cfRule type="expression" dxfId="38062" priority="17230">
      <formula>AND(IF($Q102=3,1,IF($Q102=4,1,0)),IF($F102&lt;=85,1,0))</formula>
    </cfRule>
  </conditionalFormatting>
  <conditionalFormatting sqref="AV103">
    <cfRule type="expression" dxfId="38061" priority="17225">
      <formula>AV103="X"</formula>
    </cfRule>
    <cfRule type="expression" dxfId="38060" priority="17226">
      <formula>AV103="후보"</formula>
    </cfRule>
  </conditionalFormatting>
  <conditionalFormatting sqref="AC103">
    <cfRule type="cellIs" dxfId="38059" priority="17223" operator="greaterThan">
      <formula>0.9</formula>
    </cfRule>
    <cfRule type="cellIs" dxfId="38058" priority="17224" operator="greaterThan">
      <formula>0.85</formula>
    </cfRule>
  </conditionalFormatting>
  <conditionalFormatting sqref="N103">
    <cfRule type="cellIs" dxfId="38057" priority="17221" operator="greaterThan">
      <formula>0.9</formula>
    </cfRule>
    <cfRule type="cellIs" dxfId="38056" priority="17222" operator="greaterThan">
      <formula>0.85</formula>
    </cfRule>
  </conditionalFormatting>
  <conditionalFormatting sqref="E103">
    <cfRule type="expression" dxfId="38055" priority="17217">
      <formula>AND(IF(OR($Q103=1,$Q103=2),1,0),IF($X103&lt;=20,1,0))</formula>
    </cfRule>
    <cfRule type="expression" dxfId="38054" priority="17218">
      <formula>AND(IF($Q103=2,1,0),IF($X103&lt;30,1,0))</formula>
    </cfRule>
    <cfRule type="expression" dxfId="38053" priority="17219">
      <formula>AND(IF($Q103=3,1,0),IF($X103&lt;30,1,0))</formula>
    </cfRule>
    <cfRule type="expression" dxfId="38052" priority="17220">
      <formula>AND(IF($Q103=3,1,IF($Q103=4,1,0)),IF($F103&lt;=85,1,0))</formula>
    </cfRule>
  </conditionalFormatting>
  <conditionalFormatting sqref="X103">
    <cfRule type="expression" dxfId="38051" priority="17213">
      <formula>AND(IF(OR($Q103=1,$Q103=2),1,0),IF($X103&lt;=20,1,0))</formula>
    </cfRule>
    <cfRule type="expression" dxfId="38050" priority="17214">
      <formula>AND(IF($Q103=2,1,0),IF($X103&lt;30,1,0))</formula>
    </cfRule>
    <cfRule type="expression" dxfId="38049" priority="17215">
      <formula>AND(IF($Q103=3,1,0),IF($X103&lt;30,1,0))</formula>
    </cfRule>
    <cfRule type="expression" dxfId="38048" priority="17216">
      <formula>AND(IF($Q103=3,1,IF($Q103=4,1,0)),IF($F103&lt;=85,1,0))</formula>
    </cfRule>
  </conditionalFormatting>
  <conditionalFormatting sqref="AI103">
    <cfRule type="expression" dxfId="38047" priority="17209">
      <formula>AND(IF(OR($Q103=1,$Q103=2),1,0),IF($X103&lt;=20,1,0))</formula>
    </cfRule>
    <cfRule type="expression" dxfId="38046" priority="17210">
      <formula>AND(IF($Q103=2,1,0),IF($X103&lt;30,1,0))</formula>
    </cfRule>
    <cfRule type="expression" dxfId="38045" priority="17211">
      <formula>AND(IF($Q103=3,1,0),IF($X103&lt;30,1,0))</formula>
    </cfRule>
    <cfRule type="expression" dxfId="38044" priority="17212">
      <formula>AND(IF($Q103=3,1,IF($Q103=4,1,0)),IF($F103&lt;=85,1,0))</formula>
    </cfRule>
  </conditionalFormatting>
  <conditionalFormatting sqref="AV104">
    <cfRule type="expression" dxfId="38043" priority="17207">
      <formula>AV104="X"</formula>
    </cfRule>
    <cfRule type="expression" dxfId="38042" priority="17208">
      <formula>AV104="후보"</formula>
    </cfRule>
  </conditionalFormatting>
  <conditionalFormatting sqref="AC104">
    <cfRule type="cellIs" dxfId="38041" priority="17205" operator="greaterThan">
      <formula>0.9</formula>
    </cfRule>
    <cfRule type="cellIs" dxfId="38040" priority="17206" operator="greaterThan">
      <formula>0.85</formula>
    </cfRule>
  </conditionalFormatting>
  <conditionalFormatting sqref="N104">
    <cfRule type="cellIs" dxfId="38039" priority="17203" operator="greaterThan">
      <formula>0.9</formula>
    </cfRule>
    <cfRule type="cellIs" dxfId="38038" priority="17204" operator="greaterThan">
      <formula>0.85</formula>
    </cfRule>
  </conditionalFormatting>
  <conditionalFormatting sqref="E104">
    <cfRule type="expression" dxfId="38037" priority="17199">
      <formula>AND(IF(OR($Q104=1,$Q104=2),1,0),IF($X104&lt;=20,1,0))</formula>
    </cfRule>
    <cfRule type="expression" dxfId="38036" priority="17200">
      <formula>AND(IF($Q104=2,1,0),IF($X104&lt;30,1,0))</formula>
    </cfRule>
    <cfRule type="expression" dxfId="38035" priority="17201">
      <formula>AND(IF($Q104=3,1,0),IF($X104&lt;30,1,0))</formula>
    </cfRule>
    <cfRule type="expression" dxfId="38034" priority="17202">
      <formula>AND(IF($Q104=3,1,IF($Q104=4,1,0)),IF($F104&lt;=85,1,0))</formula>
    </cfRule>
  </conditionalFormatting>
  <conditionalFormatting sqref="X104">
    <cfRule type="expression" dxfId="38033" priority="17195">
      <formula>AND(IF(OR($Q104=1,$Q104=2),1,0),IF($X104&lt;=20,1,0))</formula>
    </cfRule>
    <cfRule type="expression" dxfId="38032" priority="17196">
      <formula>AND(IF($Q104=2,1,0),IF($X104&lt;30,1,0))</formula>
    </cfRule>
    <cfRule type="expression" dxfId="38031" priority="17197">
      <formula>AND(IF($Q104=3,1,0),IF($X104&lt;30,1,0))</formula>
    </cfRule>
    <cfRule type="expression" dxfId="38030" priority="17198">
      <formula>AND(IF($Q104=3,1,IF($Q104=4,1,0)),IF($F104&lt;=85,1,0))</formula>
    </cfRule>
  </conditionalFormatting>
  <conditionalFormatting sqref="AI104">
    <cfRule type="expression" dxfId="38029" priority="17191">
      <formula>AND(IF(OR($Q104=1,$Q104=2),1,0),IF($X104&lt;=20,1,0))</formula>
    </cfRule>
    <cfRule type="expression" dxfId="38028" priority="17192">
      <formula>AND(IF($Q104=2,1,0),IF($X104&lt;30,1,0))</formula>
    </cfRule>
    <cfRule type="expression" dxfId="38027" priority="17193">
      <formula>AND(IF($Q104=3,1,0),IF($X104&lt;30,1,0))</formula>
    </cfRule>
    <cfRule type="expression" dxfId="38026" priority="17194">
      <formula>AND(IF($Q104=3,1,IF($Q104=4,1,0)),IF($F104&lt;=85,1,0))</formula>
    </cfRule>
  </conditionalFormatting>
  <conditionalFormatting sqref="AV105">
    <cfRule type="expression" dxfId="38025" priority="17189">
      <formula>AV105="X"</formula>
    </cfRule>
    <cfRule type="expression" dxfId="38024" priority="17190">
      <formula>AV105="후보"</formula>
    </cfRule>
  </conditionalFormatting>
  <conditionalFormatting sqref="AC105">
    <cfRule type="cellIs" dxfId="38023" priority="17187" operator="greaterThan">
      <formula>0.9</formula>
    </cfRule>
    <cfRule type="cellIs" dxfId="38022" priority="17188" operator="greaterThan">
      <formula>0.85</formula>
    </cfRule>
  </conditionalFormatting>
  <conditionalFormatting sqref="N105">
    <cfRule type="cellIs" dxfId="38021" priority="17185" operator="greaterThan">
      <formula>0.9</formula>
    </cfRule>
    <cfRule type="cellIs" dxfId="38020" priority="17186" operator="greaterThan">
      <formula>0.85</formula>
    </cfRule>
  </conditionalFormatting>
  <conditionalFormatting sqref="E105">
    <cfRule type="expression" dxfId="38019" priority="17181">
      <formula>AND(IF(OR($Q105=1,$Q105=2),1,0),IF($X105&lt;=20,1,0))</formula>
    </cfRule>
    <cfRule type="expression" dxfId="38018" priority="17182">
      <formula>AND(IF($Q105=2,1,0),IF($X105&lt;30,1,0))</formula>
    </cfRule>
    <cfRule type="expression" dxfId="38017" priority="17183">
      <formula>AND(IF($Q105=3,1,0),IF($X105&lt;30,1,0))</formula>
    </cfRule>
    <cfRule type="expression" dxfId="38016" priority="17184">
      <formula>AND(IF($Q105=3,1,IF($Q105=4,1,0)),IF($F105&lt;=85,1,0))</formula>
    </cfRule>
  </conditionalFormatting>
  <conditionalFormatting sqref="X105">
    <cfRule type="expression" dxfId="38015" priority="17177">
      <formula>AND(IF(OR($Q105=1,$Q105=2),1,0),IF($X105&lt;=20,1,0))</formula>
    </cfRule>
    <cfRule type="expression" dxfId="38014" priority="17178">
      <formula>AND(IF($Q105=2,1,0),IF($X105&lt;30,1,0))</formula>
    </cfRule>
    <cfRule type="expression" dxfId="38013" priority="17179">
      <formula>AND(IF($Q105=3,1,0),IF($X105&lt;30,1,0))</formula>
    </cfRule>
    <cfRule type="expression" dxfId="38012" priority="17180">
      <formula>AND(IF($Q105=3,1,IF($Q105=4,1,0)),IF($F105&lt;=85,1,0))</formula>
    </cfRule>
  </conditionalFormatting>
  <conditionalFormatting sqref="AI105">
    <cfRule type="expression" dxfId="38011" priority="17173">
      <formula>AND(IF(OR($Q105=1,$Q105=2),1,0),IF($X105&lt;=20,1,0))</formula>
    </cfRule>
    <cfRule type="expression" dxfId="38010" priority="17174">
      <formula>AND(IF($Q105=2,1,0),IF($X105&lt;30,1,0))</formula>
    </cfRule>
    <cfRule type="expression" dxfId="38009" priority="17175">
      <formula>AND(IF($Q105=3,1,0),IF($X105&lt;30,1,0))</formula>
    </cfRule>
    <cfRule type="expression" dxfId="38008" priority="17176">
      <formula>AND(IF($Q105=3,1,IF($Q105=4,1,0)),IF($F105&lt;=85,1,0))</formula>
    </cfRule>
  </conditionalFormatting>
  <conditionalFormatting sqref="AV106">
    <cfRule type="expression" dxfId="38007" priority="17171">
      <formula>AV106="X"</formula>
    </cfRule>
    <cfRule type="expression" dxfId="38006" priority="17172">
      <formula>AV106="후보"</formula>
    </cfRule>
  </conditionalFormatting>
  <conditionalFormatting sqref="AC106">
    <cfRule type="cellIs" dxfId="38005" priority="17169" operator="greaterThan">
      <formula>0.9</formula>
    </cfRule>
    <cfRule type="cellIs" dxfId="38004" priority="17170" operator="greaterThan">
      <formula>0.85</formula>
    </cfRule>
  </conditionalFormatting>
  <conditionalFormatting sqref="N106">
    <cfRule type="cellIs" dxfId="38003" priority="17167" operator="greaterThan">
      <formula>0.9</formula>
    </cfRule>
    <cfRule type="cellIs" dxfId="38002" priority="17168" operator="greaterThan">
      <formula>0.85</formula>
    </cfRule>
  </conditionalFormatting>
  <conditionalFormatting sqref="E106">
    <cfRule type="expression" dxfId="38001" priority="17163">
      <formula>AND(IF(OR($Q106=1,$Q106=2),1,0),IF($X106&lt;=20,1,0))</formula>
    </cfRule>
    <cfRule type="expression" dxfId="38000" priority="17164">
      <formula>AND(IF($Q106=2,1,0),IF($X106&lt;30,1,0))</formula>
    </cfRule>
    <cfRule type="expression" dxfId="37999" priority="17165">
      <formula>AND(IF($Q106=3,1,0),IF($X106&lt;30,1,0))</formula>
    </cfRule>
    <cfRule type="expression" dxfId="37998" priority="17166">
      <formula>AND(IF($Q106=3,1,IF($Q106=4,1,0)),IF($F106&lt;=85,1,0))</formula>
    </cfRule>
  </conditionalFormatting>
  <conditionalFormatting sqref="X106">
    <cfRule type="expression" dxfId="37997" priority="17159">
      <formula>AND(IF(OR($Q106=1,$Q106=2),1,0),IF($X106&lt;=20,1,0))</formula>
    </cfRule>
    <cfRule type="expression" dxfId="37996" priority="17160">
      <formula>AND(IF($Q106=2,1,0),IF($X106&lt;30,1,0))</formula>
    </cfRule>
    <cfRule type="expression" dxfId="37995" priority="17161">
      <formula>AND(IF($Q106=3,1,0),IF($X106&lt;30,1,0))</formula>
    </cfRule>
    <cfRule type="expression" dxfId="37994" priority="17162">
      <formula>AND(IF($Q106=3,1,IF($Q106=4,1,0)),IF($F106&lt;=85,1,0))</formula>
    </cfRule>
  </conditionalFormatting>
  <conditionalFormatting sqref="AI106">
    <cfRule type="expression" dxfId="37993" priority="17155">
      <formula>AND(IF(OR($Q106=1,$Q106=2),1,0),IF($X106&lt;=20,1,0))</formula>
    </cfRule>
    <cfRule type="expression" dxfId="37992" priority="17156">
      <formula>AND(IF($Q106=2,1,0),IF($X106&lt;30,1,0))</formula>
    </cfRule>
    <cfRule type="expression" dxfId="37991" priority="17157">
      <formula>AND(IF($Q106=3,1,0),IF($X106&lt;30,1,0))</formula>
    </cfRule>
    <cfRule type="expression" dxfId="37990" priority="17158">
      <formula>AND(IF($Q106=3,1,IF($Q106=4,1,0)),IF($F106&lt;=85,1,0))</formula>
    </cfRule>
  </conditionalFormatting>
  <conditionalFormatting sqref="AV107">
    <cfRule type="expression" dxfId="37989" priority="17153">
      <formula>AV107="X"</formula>
    </cfRule>
    <cfRule type="expression" dxfId="37988" priority="17154">
      <formula>AV107="후보"</formula>
    </cfRule>
  </conditionalFormatting>
  <conditionalFormatting sqref="AC107">
    <cfRule type="cellIs" dxfId="37987" priority="17151" operator="greaterThan">
      <formula>0.9</formula>
    </cfRule>
    <cfRule type="cellIs" dxfId="37986" priority="17152" operator="greaterThan">
      <formula>0.85</formula>
    </cfRule>
  </conditionalFormatting>
  <conditionalFormatting sqref="N107">
    <cfRule type="cellIs" dxfId="37985" priority="17149" operator="greaterThan">
      <formula>0.9</formula>
    </cfRule>
    <cfRule type="cellIs" dxfId="37984" priority="17150" operator="greaterThan">
      <formula>0.85</formula>
    </cfRule>
  </conditionalFormatting>
  <conditionalFormatting sqref="E107">
    <cfRule type="expression" dxfId="37983" priority="17145">
      <formula>AND(IF(OR($Q107=1,$Q107=2),1,0),IF($X107&lt;=20,1,0))</formula>
    </cfRule>
    <cfRule type="expression" dxfId="37982" priority="17146">
      <formula>AND(IF($Q107=2,1,0),IF($X107&lt;30,1,0))</formula>
    </cfRule>
    <cfRule type="expression" dxfId="37981" priority="17147">
      <formula>AND(IF($Q107=3,1,0),IF($X107&lt;30,1,0))</formula>
    </cfRule>
    <cfRule type="expression" dxfId="37980" priority="17148">
      <formula>AND(IF($Q107=3,1,IF($Q107=4,1,0)),IF($F107&lt;=85,1,0))</formula>
    </cfRule>
  </conditionalFormatting>
  <conditionalFormatting sqref="X107">
    <cfRule type="expression" dxfId="37979" priority="17141">
      <formula>AND(IF(OR($Q107=1,$Q107=2),1,0),IF($X107&lt;=20,1,0))</formula>
    </cfRule>
    <cfRule type="expression" dxfId="37978" priority="17142">
      <formula>AND(IF($Q107=2,1,0),IF($X107&lt;30,1,0))</formula>
    </cfRule>
    <cfRule type="expression" dxfId="37977" priority="17143">
      <formula>AND(IF($Q107=3,1,0),IF($X107&lt;30,1,0))</formula>
    </cfRule>
    <cfRule type="expression" dxfId="37976" priority="17144">
      <formula>AND(IF($Q107=3,1,IF($Q107=4,1,0)),IF($F107&lt;=85,1,0))</formula>
    </cfRule>
  </conditionalFormatting>
  <conditionalFormatting sqref="AI107">
    <cfRule type="expression" dxfId="37975" priority="17137">
      <formula>AND(IF(OR($Q107=1,$Q107=2),1,0),IF($X107&lt;=20,1,0))</formula>
    </cfRule>
    <cfRule type="expression" dxfId="37974" priority="17138">
      <formula>AND(IF($Q107=2,1,0),IF($X107&lt;30,1,0))</formula>
    </cfRule>
    <cfRule type="expression" dxfId="37973" priority="17139">
      <formula>AND(IF($Q107=3,1,0),IF($X107&lt;30,1,0))</formula>
    </cfRule>
    <cfRule type="expression" dxfId="37972" priority="17140">
      <formula>AND(IF($Q107=3,1,IF($Q107=4,1,0)),IF($F107&lt;=85,1,0))</formula>
    </cfRule>
  </conditionalFormatting>
  <conditionalFormatting sqref="AV108">
    <cfRule type="expression" dxfId="37971" priority="17135">
      <formula>AV108="X"</formula>
    </cfRule>
    <cfRule type="expression" dxfId="37970" priority="17136">
      <formula>AV108="후보"</formula>
    </cfRule>
  </conditionalFormatting>
  <conditionalFormatting sqref="AC108">
    <cfRule type="cellIs" dxfId="37969" priority="17133" operator="greaterThan">
      <formula>0.9</formula>
    </cfRule>
    <cfRule type="cellIs" dxfId="37968" priority="17134" operator="greaterThan">
      <formula>0.85</formula>
    </cfRule>
  </conditionalFormatting>
  <conditionalFormatting sqref="N108">
    <cfRule type="cellIs" dxfId="37967" priority="17131" operator="greaterThan">
      <formula>0.9</formula>
    </cfRule>
    <cfRule type="cellIs" dxfId="37966" priority="17132" operator="greaterThan">
      <formula>0.85</formula>
    </cfRule>
  </conditionalFormatting>
  <conditionalFormatting sqref="E108">
    <cfRule type="expression" dxfId="37965" priority="17127">
      <formula>AND(IF(OR($Q108=1,$Q108=2),1,0),IF($X108&lt;=20,1,0))</formula>
    </cfRule>
    <cfRule type="expression" dxfId="37964" priority="17128">
      <formula>AND(IF($Q108=2,1,0),IF($X108&lt;30,1,0))</formula>
    </cfRule>
    <cfRule type="expression" dxfId="37963" priority="17129">
      <formula>AND(IF($Q108=3,1,0),IF($X108&lt;30,1,0))</formula>
    </cfRule>
    <cfRule type="expression" dxfId="37962" priority="17130">
      <formula>AND(IF($Q108=3,1,IF($Q108=4,1,0)),IF($F108&lt;=85,1,0))</formula>
    </cfRule>
  </conditionalFormatting>
  <conditionalFormatting sqref="X108">
    <cfRule type="expression" dxfId="37961" priority="17123">
      <formula>AND(IF(OR($Q108=1,$Q108=2),1,0),IF($X108&lt;=20,1,0))</formula>
    </cfRule>
    <cfRule type="expression" dxfId="37960" priority="17124">
      <formula>AND(IF($Q108=2,1,0),IF($X108&lt;30,1,0))</formula>
    </cfRule>
    <cfRule type="expression" dxfId="37959" priority="17125">
      <formula>AND(IF($Q108=3,1,0),IF($X108&lt;30,1,0))</formula>
    </cfRule>
    <cfRule type="expression" dxfId="37958" priority="17126">
      <formula>AND(IF($Q108=3,1,IF($Q108=4,1,0)),IF($F108&lt;=85,1,0))</formula>
    </cfRule>
  </conditionalFormatting>
  <conditionalFormatting sqref="AI108">
    <cfRule type="expression" dxfId="37957" priority="17119">
      <formula>AND(IF(OR($Q108=1,$Q108=2),1,0),IF($X108&lt;=20,1,0))</formula>
    </cfRule>
    <cfRule type="expression" dxfId="37956" priority="17120">
      <formula>AND(IF($Q108=2,1,0),IF($X108&lt;30,1,0))</formula>
    </cfRule>
    <cfRule type="expression" dxfId="37955" priority="17121">
      <formula>AND(IF($Q108=3,1,0),IF($X108&lt;30,1,0))</formula>
    </cfRule>
    <cfRule type="expression" dxfId="37954" priority="17122">
      <formula>AND(IF($Q108=3,1,IF($Q108=4,1,0)),IF($F108&lt;=85,1,0))</formula>
    </cfRule>
  </conditionalFormatting>
  <conditionalFormatting sqref="AV109">
    <cfRule type="expression" dxfId="37953" priority="17117">
      <formula>AV109="X"</formula>
    </cfRule>
    <cfRule type="expression" dxfId="37952" priority="17118">
      <formula>AV109="후보"</formula>
    </cfRule>
  </conditionalFormatting>
  <conditionalFormatting sqref="AC109">
    <cfRule type="cellIs" dxfId="37951" priority="17115" operator="greaterThan">
      <formula>0.9</formula>
    </cfRule>
    <cfRule type="cellIs" dxfId="37950" priority="17116" operator="greaterThan">
      <formula>0.85</formula>
    </cfRule>
  </conditionalFormatting>
  <conditionalFormatting sqref="N109">
    <cfRule type="cellIs" dxfId="37949" priority="17113" operator="greaterThan">
      <formula>0.9</formula>
    </cfRule>
    <cfRule type="cellIs" dxfId="37948" priority="17114" operator="greaterThan">
      <formula>0.85</formula>
    </cfRule>
  </conditionalFormatting>
  <conditionalFormatting sqref="E109">
    <cfRule type="expression" dxfId="37947" priority="17109">
      <formula>AND(IF(OR($Q109=1,$Q109=2),1,0),IF($X109&lt;=20,1,0))</formula>
    </cfRule>
    <cfRule type="expression" dxfId="37946" priority="17110">
      <formula>AND(IF($Q109=2,1,0),IF($X109&lt;30,1,0))</formula>
    </cfRule>
    <cfRule type="expression" dxfId="37945" priority="17111">
      <formula>AND(IF($Q109=3,1,0),IF($X109&lt;30,1,0))</formula>
    </cfRule>
    <cfRule type="expression" dxfId="37944" priority="17112">
      <formula>AND(IF($Q109=3,1,IF($Q109=4,1,0)),IF($F109&lt;=85,1,0))</formula>
    </cfRule>
  </conditionalFormatting>
  <conditionalFormatting sqref="X109">
    <cfRule type="expression" dxfId="37943" priority="17105">
      <formula>AND(IF(OR($Q109=1,$Q109=2),1,0),IF($X109&lt;=20,1,0))</formula>
    </cfRule>
    <cfRule type="expression" dxfId="37942" priority="17106">
      <formula>AND(IF($Q109=2,1,0),IF($X109&lt;30,1,0))</formula>
    </cfRule>
    <cfRule type="expression" dxfId="37941" priority="17107">
      <formula>AND(IF($Q109=3,1,0),IF($X109&lt;30,1,0))</formula>
    </cfRule>
    <cfRule type="expression" dxfId="37940" priority="17108">
      <formula>AND(IF($Q109=3,1,IF($Q109=4,1,0)),IF($F109&lt;=85,1,0))</formula>
    </cfRule>
  </conditionalFormatting>
  <conditionalFormatting sqref="AI109">
    <cfRule type="expression" dxfId="37939" priority="17101">
      <formula>AND(IF(OR($Q109=1,$Q109=2),1,0),IF($X109&lt;=20,1,0))</formula>
    </cfRule>
    <cfRule type="expression" dxfId="37938" priority="17102">
      <formula>AND(IF($Q109=2,1,0),IF($X109&lt;30,1,0))</formula>
    </cfRule>
    <cfRule type="expression" dxfId="37937" priority="17103">
      <formula>AND(IF($Q109=3,1,0),IF($X109&lt;30,1,0))</formula>
    </cfRule>
    <cfRule type="expression" dxfId="37936" priority="17104">
      <formula>AND(IF($Q109=3,1,IF($Q109=4,1,0)),IF($F109&lt;=85,1,0))</formula>
    </cfRule>
  </conditionalFormatting>
  <conditionalFormatting sqref="AV110">
    <cfRule type="expression" dxfId="37935" priority="17099">
      <formula>AV110="X"</formula>
    </cfRule>
    <cfRule type="expression" dxfId="37934" priority="17100">
      <formula>AV110="후보"</formula>
    </cfRule>
  </conditionalFormatting>
  <conditionalFormatting sqref="AC110">
    <cfRule type="cellIs" dxfId="37933" priority="17097" operator="greaterThan">
      <formula>0.9</formula>
    </cfRule>
    <cfRule type="cellIs" dxfId="37932" priority="17098" operator="greaterThan">
      <formula>0.85</formula>
    </cfRule>
  </conditionalFormatting>
  <conditionalFormatting sqref="N110">
    <cfRule type="cellIs" dxfId="37931" priority="17095" operator="greaterThan">
      <formula>0.9</formula>
    </cfRule>
    <cfRule type="cellIs" dxfId="37930" priority="17096" operator="greaterThan">
      <formula>0.85</formula>
    </cfRule>
  </conditionalFormatting>
  <conditionalFormatting sqref="E110">
    <cfRule type="expression" dxfId="37929" priority="17091">
      <formula>AND(IF(OR($Q110=1,$Q110=2),1,0),IF($X110&lt;=20,1,0))</formula>
    </cfRule>
    <cfRule type="expression" dxfId="37928" priority="17092">
      <formula>AND(IF($Q110=2,1,0),IF($X110&lt;30,1,0))</formula>
    </cfRule>
    <cfRule type="expression" dxfId="37927" priority="17093">
      <formula>AND(IF($Q110=3,1,0),IF($X110&lt;30,1,0))</formula>
    </cfRule>
    <cfRule type="expression" dxfId="37926" priority="17094">
      <formula>AND(IF($Q110=3,1,IF($Q110=4,1,0)),IF($F110&lt;=85,1,0))</formula>
    </cfRule>
  </conditionalFormatting>
  <conditionalFormatting sqref="X110">
    <cfRule type="expression" dxfId="37925" priority="17087">
      <formula>AND(IF(OR($Q110=1,$Q110=2),1,0),IF($X110&lt;=20,1,0))</formula>
    </cfRule>
    <cfRule type="expression" dxfId="37924" priority="17088">
      <formula>AND(IF($Q110=2,1,0),IF($X110&lt;30,1,0))</formula>
    </cfRule>
    <cfRule type="expression" dxfId="37923" priority="17089">
      <formula>AND(IF($Q110=3,1,0),IF($X110&lt;30,1,0))</formula>
    </cfRule>
    <cfRule type="expression" dxfId="37922" priority="17090">
      <formula>AND(IF($Q110=3,1,IF($Q110=4,1,0)),IF($F110&lt;=85,1,0))</formula>
    </cfRule>
  </conditionalFormatting>
  <conditionalFormatting sqref="AI110">
    <cfRule type="expression" dxfId="37921" priority="17083">
      <formula>AND(IF(OR($Q110=1,$Q110=2),1,0),IF($X110&lt;=20,1,0))</formula>
    </cfRule>
    <cfRule type="expression" dxfId="37920" priority="17084">
      <formula>AND(IF($Q110=2,1,0),IF($X110&lt;30,1,0))</formula>
    </cfRule>
    <cfRule type="expression" dxfId="37919" priority="17085">
      <formula>AND(IF($Q110=3,1,0),IF($X110&lt;30,1,0))</formula>
    </cfRule>
    <cfRule type="expression" dxfId="37918" priority="17086">
      <formula>AND(IF($Q110=3,1,IF($Q110=4,1,0)),IF($F110&lt;=85,1,0))</formula>
    </cfRule>
  </conditionalFormatting>
  <conditionalFormatting sqref="AV111">
    <cfRule type="expression" dxfId="37917" priority="17081">
      <formula>AV111="X"</formula>
    </cfRule>
    <cfRule type="expression" dxfId="37916" priority="17082">
      <formula>AV111="후보"</formula>
    </cfRule>
  </conditionalFormatting>
  <conditionalFormatting sqref="AC111">
    <cfRule type="cellIs" dxfId="37915" priority="17079" operator="greaterThan">
      <formula>0.9</formula>
    </cfRule>
    <cfRule type="cellIs" dxfId="37914" priority="17080" operator="greaterThan">
      <formula>0.85</formula>
    </cfRule>
  </conditionalFormatting>
  <conditionalFormatting sqref="N111">
    <cfRule type="cellIs" dxfId="37913" priority="17077" operator="greaterThan">
      <formula>0.9</formula>
    </cfRule>
    <cfRule type="cellIs" dxfId="37912" priority="17078" operator="greaterThan">
      <formula>0.85</formula>
    </cfRule>
  </conditionalFormatting>
  <conditionalFormatting sqref="E111">
    <cfRule type="expression" dxfId="37911" priority="17073">
      <formula>AND(IF(OR($Q111=1,$Q111=2),1,0),IF($X111&lt;=20,1,0))</formula>
    </cfRule>
    <cfRule type="expression" dxfId="37910" priority="17074">
      <formula>AND(IF($Q111=2,1,0),IF($X111&lt;30,1,0))</formula>
    </cfRule>
    <cfRule type="expression" dxfId="37909" priority="17075">
      <formula>AND(IF($Q111=3,1,0),IF($X111&lt;30,1,0))</formula>
    </cfRule>
    <cfRule type="expression" dxfId="37908" priority="17076">
      <formula>AND(IF($Q111=3,1,IF($Q111=4,1,0)),IF($F111&lt;=85,1,0))</formula>
    </cfRule>
  </conditionalFormatting>
  <conditionalFormatting sqref="X111">
    <cfRule type="expression" dxfId="37907" priority="17069">
      <formula>AND(IF(OR($Q111=1,$Q111=2),1,0),IF($X111&lt;=20,1,0))</formula>
    </cfRule>
    <cfRule type="expression" dxfId="37906" priority="17070">
      <formula>AND(IF($Q111=2,1,0),IF($X111&lt;30,1,0))</formula>
    </cfRule>
    <cfRule type="expression" dxfId="37905" priority="17071">
      <formula>AND(IF($Q111=3,1,0),IF($X111&lt;30,1,0))</formula>
    </cfRule>
    <cfRule type="expression" dxfId="37904" priority="17072">
      <formula>AND(IF($Q111=3,1,IF($Q111=4,1,0)),IF($F111&lt;=85,1,0))</formula>
    </cfRule>
  </conditionalFormatting>
  <conditionalFormatting sqref="AI111">
    <cfRule type="expression" dxfId="37903" priority="17065">
      <formula>AND(IF(OR($Q111=1,$Q111=2),1,0),IF($X111&lt;=20,1,0))</formula>
    </cfRule>
    <cfRule type="expression" dxfId="37902" priority="17066">
      <formula>AND(IF($Q111=2,1,0),IF($X111&lt;30,1,0))</formula>
    </cfRule>
    <cfRule type="expression" dxfId="37901" priority="17067">
      <formula>AND(IF($Q111=3,1,0),IF($X111&lt;30,1,0))</formula>
    </cfRule>
    <cfRule type="expression" dxfId="37900" priority="17068">
      <formula>AND(IF($Q111=3,1,IF($Q111=4,1,0)),IF($F111&lt;=85,1,0))</formula>
    </cfRule>
  </conditionalFormatting>
  <conditionalFormatting sqref="AV112">
    <cfRule type="expression" dxfId="37899" priority="17063">
      <formula>AV112="X"</formula>
    </cfRule>
    <cfRule type="expression" dxfId="37898" priority="17064">
      <formula>AV112="후보"</formula>
    </cfRule>
  </conditionalFormatting>
  <conditionalFormatting sqref="AC112">
    <cfRule type="cellIs" dxfId="37897" priority="17061" operator="greaterThan">
      <formula>0.9</formula>
    </cfRule>
    <cfRule type="cellIs" dxfId="37896" priority="17062" operator="greaterThan">
      <formula>0.85</formula>
    </cfRule>
  </conditionalFormatting>
  <conditionalFormatting sqref="N112">
    <cfRule type="cellIs" dxfId="37895" priority="17059" operator="greaterThan">
      <formula>0.9</formula>
    </cfRule>
    <cfRule type="cellIs" dxfId="37894" priority="17060" operator="greaterThan">
      <formula>0.85</formula>
    </cfRule>
  </conditionalFormatting>
  <conditionalFormatting sqref="E112">
    <cfRule type="expression" dxfId="37893" priority="17055">
      <formula>AND(IF(OR($Q112=1,$Q112=2),1,0),IF($X112&lt;=20,1,0))</formula>
    </cfRule>
    <cfRule type="expression" dxfId="37892" priority="17056">
      <formula>AND(IF($Q112=2,1,0),IF($X112&lt;30,1,0))</formula>
    </cfRule>
    <cfRule type="expression" dxfId="37891" priority="17057">
      <formula>AND(IF($Q112=3,1,0),IF($X112&lt;30,1,0))</formula>
    </cfRule>
    <cfRule type="expression" dxfId="37890" priority="17058">
      <formula>AND(IF($Q112=3,1,IF($Q112=4,1,0)),IF($F112&lt;=85,1,0))</formula>
    </cfRule>
  </conditionalFormatting>
  <conditionalFormatting sqref="X112">
    <cfRule type="expression" dxfId="37889" priority="17051">
      <formula>AND(IF(OR($Q112=1,$Q112=2),1,0),IF($X112&lt;=20,1,0))</formula>
    </cfRule>
    <cfRule type="expression" dxfId="37888" priority="17052">
      <formula>AND(IF($Q112=2,1,0),IF($X112&lt;30,1,0))</formula>
    </cfRule>
    <cfRule type="expression" dxfId="37887" priority="17053">
      <formula>AND(IF($Q112=3,1,0),IF($X112&lt;30,1,0))</formula>
    </cfRule>
    <cfRule type="expression" dxfId="37886" priority="17054">
      <formula>AND(IF($Q112=3,1,IF($Q112=4,1,0)),IF($F112&lt;=85,1,0))</formula>
    </cfRule>
  </conditionalFormatting>
  <conditionalFormatting sqref="AI112">
    <cfRule type="expression" dxfId="37885" priority="17047">
      <formula>AND(IF(OR($Q112=1,$Q112=2),1,0),IF($X112&lt;=20,1,0))</formula>
    </cfRule>
    <cfRule type="expression" dxfId="37884" priority="17048">
      <formula>AND(IF($Q112=2,1,0),IF($X112&lt;30,1,0))</formula>
    </cfRule>
    <cfRule type="expression" dxfId="37883" priority="17049">
      <formula>AND(IF($Q112=3,1,0),IF($X112&lt;30,1,0))</formula>
    </cfRule>
    <cfRule type="expression" dxfId="37882" priority="17050">
      <formula>AND(IF($Q112=3,1,IF($Q112=4,1,0)),IF($F112&lt;=85,1,0))</formula>
    </cfRule>
  </conditionalFormatting>
  <conditionalFormatting sqref="AV113">
    <cfRule type="expression" dxfId="37881" priority="17045">
      <formula>AV113="X"</formula>
    </cfRule>
    <cfRule type="expression" dxfId="37880" priority="17046">
      <formula>AV113="후보"</formula>
    </cfRule>
  </conditionalFormatting>
  <conditionalFormatting sqref="AC113">
    <cfRule type="cellIs" dxfId="37879" priority="17043" operator="greaterThan">
      <formula>0.9</formula>
    </cfRule>
    <cfRule type="cellIs" dxfId="37878" priority="17044" operator="greaterThan">
      <formula>0.85</formula>
    </cfRule>
  </conditionalFormatting>
  <conditionalFormatting sqref="N113">
    <cfRule type="cellIs" dxfId="37877" priority="17041" operator="greaterThan">
      <formula>0.9</formula>
    </cfRule>
    <cfRule type="cellIs" dxfId="37876" priority="17042" operator="greaterThan">
      <formula>0.85</formula>
    </cfRule>
  </conditionalFormatting>
  <conditionalFormatting sqref="E113">
    <cfRule type="expression" dxfId="37875" priority="17037">
      <formula>AND(IF(OR($Q113=1,$Q113=2),1,0),IF($X113&lt;=20,1,0))</formula>
    </cfRule>
    <cfRule type="expression" dxfId="37874" priority="17038">
      <formula>AND(IF($Q113=2,1,0),IF($X113&lt;30,1,0))</formula>
    </cfRule>
    <cfRule type="expression" dxfId="37873" priority="17039">
      <formula>AND(IF($Q113=3,1,0),IF($X113&lt;30,1,0))</formula>
    </cfRule>
    <cfRule type="expression" dxfId="37872" priority="17040">
      <formula>AND(IF($Q113=3,1,IF($Q113=4,1,0)),IF($F113&lt;=85,1,0))</formula>
    </cfRule>
  </conditionalFormatting>
  <conditionalFormatting sqref="X113">
    <cfRule type="expression" dxfId="37871" priority="17033">
      <formula>AND(IF(OR($Q113=1,$Q113=2),1,0),IF($X113&lt;=20,1,0))</formula>
    </cfRule>
    <cfRule type="expression" dxfId="37870" priority="17034">
      <formula>AND(IF($Q113=2,1,0),IF($X113&lt;30,1,0))</formula>
    </cfRule>
    <cfRule type="expression" dxfId="37869" priority="17035">
      <formula>AND(IF($Q113=3,1,0),IF($X113&lt;30,1,0))</formula>
    </cfRule>
    <cfRule type="expression" dxfId="37868" priority="17036">
      <formula>AND(IF($Q113=3,1,IF($Q113=4,1,0)),IF($F113&lt;=85,1,0))</formula>
    </cfRule>
  </conditionalFormatting>
  <conditionalFormatting sqref="AI113">
    <cfRule type="expression" dxfId="37867" priority="17029">
      <formula>AND(IF(OR($Q113=1,$Q113=2),1,0),IF($X113&lt;=20,1,0))</formula>
    </cfRule>
    <cfRule type="expression" dxfId="37866" priority="17030">
      <formula>AND(IF($Q113=2,1,0),IF($X113&lt;30,1,0))</formula>
    </cfRule>
    <cfRule type="expression" dxfId="37865" priority="17031">
      <formula>AND(IF($Q113=3,1,0),IF($X113&lt;30,1,0))</formula>
    </cfRule>
    <cfRule type="expression" dxfId="37864" priority="17032">
      <formula>AND(IF($Q113=3,1,IF($Q113=4,1,0)),IF($F113&lt;=85,1,0))</formula>
    </cfRule>
  </conditionalFormatting>
  <conditionalFormatting sqref="AV114">
    <cfRule type="expression" dxfId="37863" priority="17027">
      <formula>AV114="X"</formula>
    </cfRule>
    <cfRule type="expression" dxfId="37862" priority="17028">
      <formula>AV114="후보"</formula>
    </cfRule>
  </conditionalFormatting>
  <conditionalFormatting sqref="AC114">
    <cfRule type="cellIs" dxfId="37861" priority="17025" operator="greaterThan">
      <formula>0.9</formula>
    </cfRule>
    <cfRule type="cellIs" dxfId="37860" priority="17026" operator="greaterThan">
      <formula>0.85</formula>
    </cfRule>
  </conditionalFormatting>
  <conditionalFormatting sqref="N114">
    <cfRule type="cellIs" dxfId="37859" priority="17023" operator="greaterThan">
      <formula>0.9</formula>
    </cfRule>
    <cfRule type="cellIs" dxfId="37858" priority="17024" operator="greaterThan">
      <formula>0.85</formula>
    </cfRule>
  </conditionalFormatting>
  <conditionalFormatting sqref="E114">
    <cfRule type="expression" dxfId="37857" priority="17019">
      <formula>AND(IF(OR($Q114=1,$Q114=2),1,0),IF($X114&lt;=20,1,0))</formula>
    </cfRule>
    <cfRule type="expression" dxfId="37856" priority="17020">
      <formula>AND(IF($Q114=2,1,0),IF($X114&lt;30,1,0))</formula>
    </cfRule>
    <cfRule type="expression" dxfId="37855" priority="17021">
      <formula>AND(IF($Q114=3,1,0),IF($X114&lt;30,1,0))</formula>
    </cfRule>
    <cfRule type="expression" dxfId="37854" priority="17022">
      <formula>AND(IF($Q114=3,1,IF($Q114=4,1,0)),IF($F114&lt;=85,1,0))</formula>
    </cfRule>
  </conditionalFormatting>
  <conditionalFormatting sqref="X114">
    <cfRule type="expression" dxfId="37853" priority="17015">
      <formula>AND(IF(OR($Q114=1,$Q114=2),1,0),IF($X114&lt;=20,1,0))</formula>
    </cfRule>
    <cfRule type="expression" dxfId="37852" priority="17016">
      <formula>AND(IF($Q114=2,1,0),IF($X114&lt;30,1,0))</formula>
    </cfRule>
    <cfRule type="expression" dxfId="37851" priority="17017">
      <formula>AND(IF($Q114=3,1,0),IF($X114&lt;30,1,0))</formula>
    </cfRule>
    <cfRule type="expression" dxfId="37850" priority="17018">
      <formula>AND(IF($Q114=3,1,IF($Q114=4,1,0)),IF($F114&lt;=85,1,0))</formula>
    </cfRule>
  </conditionalFormatting>
  <conditionalFormatting sqref="AI114">
    <cfRule type="expression" dxfId="37849" priority="17011">
      <formula>AND(IF(OR($Q114=1,$Q114=2),1,0),IF($X114&lt;=20,1,0))</formula>
    </cfRule>
    <cfRule type="expression" dxfId="37848" priority="17012">
      <formula>AND(IF($Q114=2,1,0),IF($X114&lt;30,1,0))</formula>
    </cfRule>
    <cfRule type="expression" dxfId="37847" priority="17013">
      <formula>AND(IF($Q114=3,1,0),IF($X114&lt;30,1,0))</formula>
    </cfRule>
    <cfRule type="expression" dxfId="37846" priority="17014">
      <formula>AND(IF($Q114=3,1,IF($Q114=4,1,0)),IF($F114&lt;=85,1,0))</formula>
    </cfRule>
  </conditionalFormatting>
  <conditionalFormatting sqref="AV115">
    <cfRule type="expression" dxfId="37845" priority="17009">
      <formula>AV115="X"</formula>
    </cfRule>
    <cfRule type="expression" dxfId="37844" priority="17010">
      <formula>AV115="후보"</formula>
    </cfRule>
  </conditionalFormatting>
  <conditionalFormatting sqref="AC115">
    <cfRule type="cellIs" dxfId="37843" priority="17007" operator="greaterThan">
      <formula>0.9</formula>
    </cfRule>
    <cfRule type="cellIs" dxfId="37842" priority="17008" operator="greaterThan">
      <formula>0.85</formula>
    </cfRule>
  </conditionalFormatting>
  <conditionalFormatting sqref="N115">
    <cfRule type="cellIs" dxfId="37841" priority="17005" operator="greaterThan">
      <formula>0.9</formula>
    </cfRule>
    <cfRule type="cellIs" dxfId="37840" priority="17006" operator="greaterThan">
      <formula>0.85</formula>
    </cfRule>
  </conditionalFormatting>
  <conditionalFormatting sqref="E115">
    <cfRule type="expression" dxfId="37839" priority="17001">
      <formula>AND(IF(OR($Q115=1,$Q115=2),1,0),IF($X115&lt;=20,1,0))</formula>
    </cfRule>
    <cfRule type="expression" dxfId="37838" priority="17002">
      <formula>AND(IF($Q115=2,1,0),IF($X115&lt;30,1,0))</formula>
    </cfRule>
    <cfRule type="expression" dxfId="37837" priority="17003">
      <formula>AND(IF($Q115=3,1,0),IF($X115&lt;30,1,0))</formula>
    </cfRule>
    <cfRule type="expression" dxfId="37836" priority="17004">
      <formula>AND(IF($Q115=3,1,IF($Q115=4,1,0)),IF($F115&lt;=85,1,0))</formula>
    </cfRule>
  </conditionalFormatting>
  <conditionalFormatting sqref="X115">
    <cfRule type="expression" dxfId="37835" priority="16997">
      <formula>AND(IF(OR($Q115=1,$Q115=2),1,0),IF($X115&lt;=20,1,0))</formula>
    </cfRule>
    <cfRule type="expression" dxfId="37834" priority="16998">
      <formula>AND(IF($Q115=2,1,0),IF($X115&lt;30,1,0))</formula>
    </cfRule>
    <cfRule type="expression" dxfId="37833" priority="16999">
      <formula>AND(IF($Q115=3,1,0),IF($X115&lt;30,1,0))</formula>
    </cfRule>
    <cfRule type="expression" dxfId="37832" priority="17000">
      <formula>AND(IF($Q115=3,1,IF($Q115=4,1,0)),IF($F115&lt;=85,1,0))</formula>
    </cfRule>
  </conditionalFormatting>
  <conditionalFormatting sqref="AI115">
    <cfRule type="expression" dxfId="37831" priority="16993">
      <formula>AND(IF(OR($Q115=1,$Q115=2),1,0),IF($X115&lt;=20,1,0))</formula>
    </cfRule>
    <cfRule type="expression" dxfId="37830" priority="16994">
      <formula>AND(IF($Q115=2,1,0),IF($X115&lt;30,1,0))</formula>
    </cfRule>
    <cfRule type="expression" dxfId="37829" priority="16995">
      <formula>AND(IF($Q115=3,1,0),IF($X115&lt;30,1,0))</formula>
    </cfRule>
    <cfRule type="expression" dxfId="37828" priority="16996">
      <formula>AND(IF($Q115=3,1,IF($Q115=4,1,0)),IF($F115&lt;=85,1,0))</formula>
    </cfRule>
  </conditionalFormatting>
  <conditionalFormatting sqref="AV116">
    <cfRule type="expression" dxfId="37827" priority="16991">
      <formula>AV116="X"</formula>
    </cfRule>
    <cfRule type="expression" dxfId="37826" priority="16992">
      <formula>AV116="후보"</formula>
    </cfRule>
  </conditionalFormatting>
  <conditionalFormatting sqref="AC116">
    <cfRule type="cellIs" dxfId="37825" priority="16989" operator="greaterThan">
      <formula>0.9</formula>
    </cfRule>
    <cfRule type="cellIs" dxfId="37824" priority="16990" operator="greaterThan">
      <formula>0.85</formula>
    </cfRule>
  </conditionalFormatting>
  <conditionalFormatting sqref="N116">
    <cfRule type="cellIs" dxfId="37823" priority="16987" operator="greaterThan">
      <formula>0.9</formula>
    </cfRule>
    <cfRule type="cellIs" dxfId="37822" priority="16988" operator="greaterThan">
      <formula>0.85</formula>
    </cfRule>
  </conditionalFormatting>
  <conditionalFormatting sqref="E116">
    <cfRule type="expression" dxfId="37821" priority="16983">
      <formula>AND(IF(OR($Q116=1,$Q116=2),1,0),IF($X116&lt;=20,1,0))</formula>
    </cfRule>
    <cfRule type="expression" dxfId="37820" priority="16984">
      <formula>AND(IF($Q116=2,1,0),IF($X116&lt;30,1,0))</formula>
    </cfRule>
    <cfRule type="expression" dxfId="37819" priority="16985">
      <formula>AND(IF($Q116=3,1,0),IF($X116&lt;30,1,0))</formula>
    </cfRule>
    <cfRule type="expression" dxfId="37818" priority="16986">
      <formula>AND(IF($Q116=3,1,IF($Q116=4,1,0)),IF($F116&lt;=85,1,0))</formula>
    </cfRule>
  </conditionalFormatting>
  <conditionalFormatting sqref="X116">
    <cfRule type="expression" dxfId="37817" priority="16979">
      <formula>AND(IF(OR($Q116=1,$Q116=2),1,0),IF($X116&lt;=20,1,0))</formula>
    </cfRule>
    <cfRule type="expression" dxfId="37816" priority="16980">
      <formula>AND(IF($Q116=2,1,0),IF($X116&lt;30,1,0))</formula>
    </cfRule>
    <cfRule type="expression" dxfId="37815" priority="16981">
      <formula>AND(IF($Q116=3,1,0),IF($X116&lt;30,1,0))</formula>
    </cfRule>
    <cfRule type="expression" dxfId="37814" priority="16982">
      <formula>AND(IF($Q116=3,1,IF($Q116=4,1,0)),IF($F116&lt;=85,1,0))</formula>
    </cfRule>
  </conditionalFormatting>
  <conditionalFormatting sqref="AI116">
    <cfRule type="expression" dxfId="37813" priority="16975">
      <formula>AND(IF(OR($Q116=1,$Q116=2),1,0),IF($X116&lt;=20,1,0))</formula>
    </cfRule>
    <cfRule type="expression" dxfId="37812" priority="16976">
      <formula>AND(IF($Q116=2,1,0),IF($X116&lt;30,1,0))</formula>
    </cfRule>
    <cfRule type="expression" dxfId="37811" priority="16977">
      <formula>AND(IF($Q116=3,1,0),IF($X116&lt;30,1,0))</formula>
    </cfRule>
    <cfRule type="expression" dxfId="37810" priority="16978">
      <formula>AND(IF($Q116=3,1,IF($Q116=4,1,0)),IF($F116&lt;=85,1,0))</formula>
    </cfRule>
  </conditionalFormatting>
  <conditionalFormatting sqref="AV117">
    <cfRule type="expression" dxfId="37809" priority="16973">
      <formula>AV117="X"</formula>
    </cfRule>
    <cfRule type="expression" dxfId="37808" priority="16974">
      <formula>AV117="후보"</formula>
    </cfRule>
  </conditionalFormatting>
  <conditionalFormatting sqref="AC117">
    <cfRule type="cellIs" dxfId="37807" priority="16971" operator="greaterThan">
      <formula>0.9</formula>
    </cfRule>
    <cfRule type="cellIs" dxfId="37806" priority="16972" operator="greaterThan">
      <formula>0.85</formula>
    </cfRule>
  </conditionalFormatting>
  <conditionalFormatting sqref="N117">
    <cfRule type="cellIs" dxfId="37805" priority="16969" operator="greaterThan">
      <formula>0.9</formula>
    </cfRule>
    <cfRule type="cellIs" dxfId="37804" priority="16970" operator="greaterThan">
      <formula>0.85</formula>
    </cfRule>
  </conditionalFormatting>
  <conditionalFormatting sqref="E117">
    <cfRule type="expression" dxfId="37803" priority="16965">
      <formula>AND(IF(OR($Q117=1,$Q117=2),1,0),IF($X117&lt;=20,1,0))</formula>
    </cfRule>
    <cfRule type="expression" dxfId="37802" priority="16966">
      <formula>AND(IF($Q117=2,1,0),IF($X117&lt;30,1,0))</formula>
    </cfRule>
    <cfRule type="expression" dxfId="37801" priority="16967">
      <formula>AND(IF($Q117=3,1,0),IF($X117&lt;30,1,0))</formula>
    </cfRule>
    <cfRule type="expression" dxfId="37800" priority="16968">
      <formula>AND(IF($Q117=3,1,IF($Q117=4,1,0)),IF($F117&lt;=85,1,0))</formula>
    </cfRule>
  </conditionalFormatting>
  <conditionalFormatting sqref="X117">
    <cfRule type="expression" dxfId="37799" priority="16961">
      <formula>AND(IF(OR($Q117=1,$Q117=2),1,0),IF($X117&lt;=20,1,0))</formula>
    </cfRule>
    <cfRule type="expression" dxfId="37798" priority="16962">
      <formula>AND(IF($Q117=2,1,0),IF($X117&lt;30,1,0))</formula>
    </cfRule>
    <cfRule type="expression" dxfId="37797" priority="16963">
      <formula>AND(IF($Q117=3,1,0),IF($X117&lt;30,1,0))</formula>
    </cfRule>
    <cfRule type="expression" dxfId="37796" priority="16964">
      <formula>AND(IF($Q117=3,1,IF($Q117=4,1,0)),IF($F117&lt;=85,1,0))</formula>
    </cfRule>
  </conditionalFormatting>
  <conditionalFormatting sqref="AI117">
    <cfRule type="expression" dxfId="37795" priority="16957">
      <formula>AND(IF(OR($Q117=1,$Q117=2),1,0),IF($X117&lt;=20,1,0))</formula>
    </cfRule>
    <cfRule type="expression" dxfId="37794" priority="16958">
      <formula>AND(IF($Q117=2,1,0),IF($X117&lt;30,1,0))</formula>
    </cfRule>
    <cfRule type="expression" dxfId="37793" priority="16959">
      <formula>AND(IF($Q117=3,1,0),IF($X117&lt;30,1,0))</formula>
    </cfRule>
    <cfRule type="expression" dxfId="37792" priority="16960">
      <formula>AND(IF($Q117=3,1,IF($Q117=4,1,0)),IF($F117&lt;=85,1,0))</formula>
    </cfRule>
  </conditionalFormatting>
  <conditionalFormatting sqref="AV118">
    <cfRule type="expression" dxfId="37791" priority="16955">
      <formula>AV118="X"</formula>
    </cfRule>
    <cfRule type="expression" dxfId="37790" priority="16956">
      <formula>AV118="후보"</formula>
    </cfRule>
  </conditionalFormatting>
  <conditionalFormatting sqref="AC118">
    <cfRule type="cellIs" dxfId="37789" priority="16953" operator="greaterThan">
      <formula>0.9</formula>
    </cfRule>
    <cfRule type="cellIs" dxfId="37788" priority="16954" operator="greaterThan">
      <formula>0.85</formula>
    </cfRule>
  </conditionalFormatting>
  <conditionalFormatting sqref="N118">
    <cfRule type="cellIs" dxfId="37787" priority="16951" operator="greaterThan">
      <formula>0.9</formula>
    </cfRule>
    <cfRule type="cellIs" dxfId="37786" priority="16952" operator="greaterThan">
      <formula>0.85</formula>
    </cfRule>
  </conditionalFormatting>
  <conditionalFormatting sqref="E118">
    <cfRule type="expression" dxfId="37785" priority="16947">
      <formula>AND(IF(OR($Q118=1,$Q118=2),1,0),IF($X118&lt;=20,1,0))</formula>
    </cfRule>
    <cfRule type="expression" dxfId="37784" priority="16948">
      <formula>AND(IF($Q118=2,1,0),IF($X118&lt;30,1,0))</formula>
    </cfRule>
    <cfRule type="expression" dxfId="37783" priority="16949">
      <formula>AND(IF($Q118=3,1,0),IF($X118&lt;30,1,0))</formula>
    </cfRule>
    <cfRule type="expression" dxfId="37782" priority="16950">
      <formula>AND(IF($Q118=3,1,IF($Q118=4,1,0)),IF($F118&lt;=85,1,0))</formula>
    </cfRule>
  </conditionalFormatting>
  <conditionalFormatting sqref="X118">
    <cfRule type="expression" dxfId="37781" priority="16943">
      <formula>AND(IF(OR($Q118=1,$Q118=2),1,0),IF($X118&lt;=20,1,0))</formula>
    </cfRule>
    <cfRule type="expression" dxfId="37780" priority="16944">
      <formula>AND(IF($Q118=2,1,0),IF($X118&lt;30,1,0))</formula>
    </cfRule>
    <cfRule type="expression" dxfId="37779" priority="16945">
      <formula>AND(IF($Q118=3,1,0),IF($X118&lt;30,1,0))</formula>
    </cfRule>
    <cfRule type="expression" dxfId="37778" priority="16946">
      <formula>AND(IF($Q118=3,1,IF($Q118=4,1,0)),IF($F118&lt;=85,1,0))</formula>
    </cfRule>
  </conditionalFormatting>
  <conditionalFormatting sqref="AI118">
    <cfRule type="expression" dxfId="37777" priority="16939">
      <formula>AND(IF(OR($Q118=1,$Q118=2),1,0),IF($X118&lt;=20,1,0))</formula>
    </cfRule>
    <cfRule type="expression" dxfId="37776" priority="16940">
      <formula>AND(IF($Q118=2,1,0),IF($X118&lt;30,1,0))</formula>
    </cfRule>
    <cfRule type="expression" dxfId="37775" priority="16941">
      <formula>AND(IF($Q118=3,1,0),IF($X118&lt;30,1,0))</formula>
    </cfRule>
    <cfRule type="expression" dxfId="37774" priority="16942">
      <formula>AND(IF($Q118=3,1,IF($Q118=4,1,0)),IF($F118&lt;=85,1,0))</formula>
    </cfRule>
  </conditionalFormatting>
  <conditionalFormatting sqref="AV119">
    <cfRule type="expression" dxfId="37773" priority="16937">
      <formula>AV119="X"</formula>
    </cfRule>
    <cfRule type="expression" dxfId="37772" priority="16938">
      <formula>AV119="후보"</formula>
    </cfRule>
  </conditionalFormatting>
  <conditionalFormatting sqref="AC119">
    <cfRule type="cellIs" dxfId="37771" priority="16935" operator="greaterThan">
      <formula>0.9</formula>
    </cfRule>
    <cfRule type="cellIs" dxfId="37770" priority="16936" operator="greaterThan">
      <formula>0.85</formula>
    </cfRule>
  </conditionalFormatting>
  <conditionalFormatting sqref="N119">
    <cfRule type="cellIs" dxfId="37769" priority="16933" operator="greaterThan">
      <formula>0.9</formula>
    </cfRule>
    <cfRule type="cellIs" dxfId="37768" priority="16934" operator="greaterThan">
      <formula>0.85</formula>
    </cfRule>
  </conditionalFormatting>
  <conditionalFormatting sqref="E119">
    <cfRule type="expression" dxfId="37767" priority="16929">
      <formula>AND(IF(OR($Q119=1,$Q119=2),1,0),IF($X119&lt;=20,1,0))</formula>
    </cfRule>
    <cfRule type="expression" dxfId="37766" priority="16930">
      <formula>AND(IF($Q119=2,1,0),IF($X119&lt;30,1,0))</formula>
    </cfRule>
    <cfRule type="expression" dxfId="37765" priority="16931">
      <formula>AND(IF($Q119=3,1,0),IF($X119&lt;30,1,0))</formula>
    </cfRule>
    <cfRule type="expression" dxfId="37764" priority="16932">
      <formula>AND(IF($Q119=3,1,IF($Q119=4,1,0)),IF($F119&lt;=85,1,0))</formula>
    </cfRule>
  </conditionalFormatting>
  <conditionalFormatting sqref="X119">
    <cfRule type="expression" dxfId="37763" priority="16925">
      <formula>AND(IF(OR($Q119=1,$Q119=2),1,0),IF($X119&lt;=20,1,0))</formula>
    </cfRule>
    <cfRule type="expression" dxfId="37762" priority="16926">
      <formula>AND(IF($Q119=2,1,0),IF($X119&lt;30,1,0))</formula>
    </cfRule>
    <cfRule type="expression" dxfId="37761" priority="16927">
      <formula>AND(IF($Q119=3,1,0),IF($X119&lt;30,1,0))</formula>
    </cfRule>
    <cfRule type="expression" dxfId="37760" priority="16928">
      <formula>AND(IF($Q119=3,1,IF($Q119=4,1,0)),IF($F119&lt;=85,1,0))</formula>
    </cfRule>
  </conditionalFormatting>
  <conditionalFormatting sqref="AI119">
    <cfRule type="expression" dxfId="37759" priority="16921">
      <formula>AND(IF(OR($Q119=1,$Q119=2),1,0),IF($X119&lt;=20,1,0))</formula>
    </cfRule>
    <cfRule type="expression" dxfId="37758" priority="16922">
      <formula>AND(IF($Q119=2,1,0),IF($X119&lt;30,1,0))</formula>
    </cfRule>
    <cfRule type="expression" dxfId="37757" priority="16923">
      <formula>AND(IF($Q119=3,1,0),IF($X119&lt;30,1,0))</formula>
    </cfRule>
    <cfRule type="expression" dxfId="37756" priority="16924">
      <formula>AND(IF($Q119=3,1,IF($Q119=4,1,0)),IF($F119&lt;=85,1,0))</formula>
    </cfRule>
  </conditionalFormatting>
  <conditionalFormatting sqref="AV120">
    <cfRule type="expression" dxfId="37755" priority="16919">
      <formula>AV120="X"</formula>
    </cfRule>
    <cfRule type="expression" dxfId="37754" priority="16920">
      <formula>AV120="후보"</formula>
    </cfRule>
  </conditionalFormatting>
  <conditionalFormatting sqref="AC120">
    <cfRule type="cellIs" dxfId="37753" priority="16917" operator="greaterThan">
      <formula>0.9</formula>
    </cfRule>
    <cfRule type="cellIs" dxfId="37752" priority="16918" operator="greaterThan">
      <formula>0.85</formula>
    </cfRule>
  </conditionalFormatting>
  <conditionalFormatting sqref="N120">
    <cfRule type="cellIs" dxfId="37751" priority="16915" operator="greaterThan">
      <formula>0.9</formula>
    </cfRule>
    <cfRule type="cellIs" dxfId="37750" priority="16916" operator="greaterThan">
      <formula>0.85</formula>
    </cfRule>
  </conditionalFormatting>
  <conditionalFormatting sqref="E120">
    <cfRule type="expression" dxfId="37749" priority="16911">
      <formula>AND(IF(OR($Q120=1,$Q120=2),1,0),IF($X120&lt;=20,1,0))</formula>
    </cfRule>
    <cfRule type="expression" dxfId="37748" priority="16912">
      <formula>AND(IF($Q120=2,1,0),IF($X120&lt;30,1,0))</formula>
    </cfRule>
    <cfRule type="expression" dxfId="37747" priority="16913">
      <formula>AND(IF($Q120=3,1,0),IF($X120&lt;30,1,0))</formula>
    </cfRule>
    <cfRule type="expression" dxfId="37746" priority="16914">
      <formula>AND(IF($Q120=3,1,IF($Q120=4,1,0)),IF($F120&lt;=85,1,0))</formula>
    </cfRule>
  </conditionalFormatting>
  <conditionalFormatting sqref="X120">
    <cfRule type="expression" dxfId="37745" priority="16907">
      <formula>AND(IF(OR($Q120=1,$Q120=2),1,0),IF($X120&lt;=20,1,0))</formula>
    </cfRule>
    <cfRule type="expression" dxfId="37744" priority="16908">
      <formula>AND(IF($Q120=2,1,0),IF($X120&lt;30,1,0))</formula>
    </cfRule>
    <cfRule type="expression" dxfId="37743" priority="16909">
      <formula>AND(IF($Q120=3,1,0),IF($X120&lt;30,1,0))</formula>
    </cfRule>
    <cfRule type="expression" dxfId="37742" priority="16910">
      <formula>AND(IF($Q120=3,1,IF($Q120=4,1,0)),IF($F120&lt;=85,1,0))</formula>
    </cfRule>
  </conditionalFormatting>
  <conditionalFormatting sqref="AI120">
    <cfRule type="expression" dxfId="37741" priority="16903">
      <formula>AND(IF(OR($Q120=1,$Q120=2),1,0),IF($X120&lt;=20,1,0))</formula>
    </cfRule>
    <cfRule type="expression" dxfId="37740" priority="16904">
      <formula>AND(IF($Q120=2,1,0),IF($X120&lt;30,1,0))</formula>
    </cfRule>
    <cfRule type="expression" dxfId="37739" priority="16905">
      <formula>AND(IF($Q120=3,1,0),IF($X120&lt;30,1,0))</formula>
    </cfRule>
    <cfRule type="expression" dxfId="37738" priority="16906">
      <formula>AND(IF($Q120=3,1,IF($Q120=4,1,0)),IF($F120&lt;=85,1,0))</formula>
    </cfRule>
  </conditionalFormatting>
  <conditionalFormatting sqref="AV121">
    <cfRule type="expression" dxfId="37737" priority="16901">
      <formula>AV121="X"</formula>
    </cfRule>
    <cfRule type="expression" dxfId="37736" priority="16902">
      <formula>AV121="후보"</formula>
    </cfRule>
  </conditionalFormatting>
  <conditionalFormatting sqref="AC121">
    <cfRule type="cellIs" dxfId="37735" priority="16899" operator="greaterThan">
      <formula>0.9</formula>
    </cfRule>
    <cfRule type="cellIs" dxfId="37734" priority="16900" operator="greaterThan">
      <formula>0.85</formula>
    </cfRule>
  </conditionalFormatting>
  <conditionalFormatting sqref="N121">
    <cfRule type="cellIs" dxfId="37733" priority="16897" operator="greaterThan">
      <formula>0.9</formula>
    </cfRule>
    <cfRule type="cellIs" dxfId="37732" priority="16898" operator="greaterThan">
      <formula>0.85</formula>
    </cfRule>
  </conditionalFormatting>
  <conditionalFormatting sqref="E121">
    <cfRule type="expression" dxfId="37731" priority="16893">
      <formula>AND(IF(OR($Q121=1,$Q121=2),1,0),IF($X121&lt;=20,1,0))</formula>
    </cfRule>
    <cfRule type="expression" dxfId="37730" priority="16894">
      <formula>AND(IF($Q121=2,1,0),IF($X121&lt;30,1,0))</formula>
    </cfRule>
    <cfRule type="expression" dxfId="37729" priority="16895">
      <formula>AND(IF($Q121=3,1,0),IF($X121&lt;30,1,0))</formula>
    </cfRule>
    <cfRule type="expression" dxfId="37728" priority="16896">
      <formula>AND(IF($Q121=3,1,IF($Q121=4,1,0)),IF($F121&lt;=85,1,0))</formula>
    </cfRule>
  </conditionalFormatting>
  <conditionalFormatting sqref="X121">
    <cfRule type="expression" dxfId="37727" priority="16889">
      <formula>AND(IF(OR($Q121=1,$Q121=2),1,0),IF($X121&lt;=20,1,0))</formula>
    </cfRule>
    <cfRule type="expression" dxfId="37726" priority="16890">
      <formula>AND(IF($Q121=2,1,0),IF($X121&lt;30,1,0))</formula>
    </cfRule>
    <cfRule type="expression" dxfId="37725" priority="16891">
      <formula>AND(IF($Q121=3,1,0),IF($X121&lt;30,1,0))</formula>
    </cfRule>
    <cfRule type="expression" dxfId="37724" priority="16892">
      <formula>AND(IF($Q121=3,1,IF($Q121=4,1,0)),IF($F121&lt;=85,1,0))</formula>
    </cfRule>
  </conditionalFormatting>
  <conditionalFormatting sqref="AI121">
    <cfRule type="expression" dxfId="37723" priority="16885">
      <formula>AND(IF(OR($Q121=1,$Q121=2),1,0),IF($X121&lt;=20,1,0))</formula>
    </cfRule>
    <cfRule type="expression" dxfId="37722" priority="16886">
      <formula>AND(IF($Q121=2,1,0),IF($X121&lt;30,1,0))</formula>
    </cfRule>
    <cfRule type="expression" dxfId="37721" priority="16887">
      <formula>AND(IF($Q121=3,1,0),IF($X121&lt;30,1,0))</formula>
    </cfRule>
    <cfRule type="expression" dxfId="37720" priority="16888">
      <formula>AND(IF($Q121=3,1,IF($Q121=4,1,0)),IF($F121&lt;=85,1,0))</formula>
    </cfRule>
  </conditionalFormatting>
  <conditionalFormatting sqref="AV122">
    <cfRule type="expression" dxfId="37719" priority="16883">
      <formula>AV122="X"</formula>
    </cfRule>
    <cfRule type="expression" dxfId="37718" priority="16884">
      <formula>AV122="후보"</formula>
    </cfRule>
  </conditionalFormatting>
  <conditionalFormatting sqref="AC122">
    <cfRule type="cellIs" dxfId="37717" priority="16881" operator="greaterThan">
      <formula>0.9</formula>
    </cfRule>
    <cfRule type="cellIs" dxfId="37716" priority="16882" operator="greaterThan">
      <formula>0.85</formula>
    </cfRule>
  </conditionalFormatting>
  <conditionalFormatting sqref="N122">
    <cfRule type="cellIs" dxfId="37715" priority="16879" operator="greaterThan">
      <formula>0.9</formula>
    </cfRule>
    <cfRule type="cellIs" dxfId="37714" priority="16880" operator="greaterThan">
      <formula>0.85</formula>
    </cfRule>
  </conditionalFormatting>
  <conditionalFormatting sqref="E122">
    <cfRule type="expression" dxfId="37713" priority="16875">
      <formula>AND(IF(OR($Q122=1,$Q122=2),1,0),IF($X122&lt;=20,1,0))</formula>
    </cfRule>
    <cfRule type="expression" dxfId="37712" priority="16876">
      <formula>AND(IF($Q122=2,1,0),IF($X122&lt;30,1,0))</formula>
    </cfRule>
    <cfRule type="expression" dxfId="37711" priority="16877">
      <formula>AND(IF($Q122=3,1,0),IF($X122&lt;30,1,0))</formula>
    </cfRule>
    <cfRule type="expression" dxfId="37710" priority="16878">
      <formula>AND(IF($Q122=3,1,IF($Q122=4,1,0)),IF($F122&lt;=85,1,0))</formula>
    </cfRule>
  </conditionalFormatting>
  <conditionalFormatting sqref="X122">
    <cfRule type="expression" dxfId="37709" priority="16871">
      <formula>AND(IF(OR($Q122=1,$Q122=2),1,0),IF($X122&lt;=20,1,0))</formula>
    </cfRule>
    <cfRule type="expression" dxfId="37708" priority="16872">
      <formula>AND(IF($Q122=2,1,0),IF($X122&lt;30,1,0))</formula>
    </cfRule>
    <cfRule type="expression" dxfId="37707" priority="16873">
      <formula>AND(IF($Q122=3,1,0),IF($X122&lt;30,1,0))</formula>
    </cfRule>
    <cfRule type="expression" dxfId="37706" priority="16874">
      <formula>AND(IF($Q122=3,1,IF($Q122=4,1,0)),IF($F122&lt;=85,1,0))</formula>
    </cfRule>
  </conditionalFormatting>
  <conditionalFormatting sqref="AI122">
    <cfRule type="expression" dxfId="37705" priority="16867">
      <formula>AND(IF(OR($Q122=1,$Q122=2),1,0),IF($X122&lt;=20,1,0))</formula>
    </cfRule>
    <cfRule type="expression" dxfId="37704" priority="16868">
      <formula>AND(IF($Q122=2,1,0),IF($X122&lt;30,1,0))</formula>
    </cfRule>
    <cfRule type="expression" dxfId="37703" priority="16869">
      <formula>AND(IF($Q122=3,1,0),IF($X122&lt;30,1,0))</formula>
    </cfRule>
    <cfRule type="expression" dxfId="37702" priority="16870">
      <formula>AND(IF($Q122=3,1,IF($Q122=4,1,0)),IF($F122&lt;=85,1,0))</formula>
    </cfRule>
  </conditionalFormatting>
  <conditionalFormatting sqref="AV123">
    <cfRule type="expression" dxfId="37701" priority="16865">
      <formula>AV123="X"</formula>
    </cfRule>
    <cfRule type="expression" dxfId="37700" priority="16866">
      <formula>AV123="후보"</formula>
    </cfRule>
  </conditionalFormatting>
  <conditionalFormatting sqref="AC123">
    <cfRule type="cellIs" dxfId="37699" priority="16863" operator="greaterThan">
      <formula>0.9</formula>
    </cfRule>
    <cfRule type="cellIs" dxfId="37698" priority="16864" operator="greaterThan">
      <formula>0.85</formula>
    </cfRule>
  </conditionalFormatting>
  <conditionalFormatting sqref="N123">
    <cfRule type="cellIs" dxfId="37697" priority="16861" operator="greaterThan">
      <formula>0.9</formula>
    </cfRule>
    <cfRule type="cellIs" dxfId="37696" priority="16862" operator="greaterThan">
      <formula>0.85</formula>
    </cfRule>
  </conditionalFormatting>
  <conditionalFormatting sqref="E123">
    <cfRule type="expression" dxfId="37695" priority="16857">
      <formula>AND(IF(OR($Q123=1,$Q123=2),1,0),IF($X123&lt;=20,1,0))</formula>
    </cfRule>
    <cfRule type="expression" dxfId="37694" priority="16858">
      <formula>AND(IF($Q123=2,1,0),IF($X123&lt;30,1,0))</formula>
    </cfRule>
    <cfRule type="expression" dxfId="37693" priority="16859">
      <formula>AND(IF($Q123=3,1,0),IF($X123&lt;30,1,0))</formula>
    </cfRule>
    <cfRule type="expression" dxfId="37692" priority="16860">
      <formula>AND(IF($Q123=3,1,IF($Q123=4,1,0)),IF($F123&lt;=85,1,0))</formula>
    </cfRule>
  </conditionalFormatting>
  <conditionalFormatting sqref="X123">
    <cfRule type="expression" dxfId="37691" priority="16853">
      <formula>AND(IF(OR($Q123=1,$Q123=2),1,0),IF($X123&lt;=20,1,0))</formula>
    </cfRule>
    <cfRule type="expression" dxfId="37690" priority="16854">
      <formula>AND(IF($Q123=2,1,0),IF($X123&lt;30,1,0))</formula>
    </cfRule>
    <cfRule type="expression" dxfId="37689" priority="16855">
      <formula>AND(IF($Q123=3,1,0),IF($X123&lt;30,1,0))</formula>
    </cfRule>
    <cfRule type="expression" dxfId="37688" priority="16856">
      <formula>AND(IF($Q123=3,1,IF($Q123=4,1,0)),IF($F123&lt;=85,1,0))</formula>
    </cfRule>
  </conditionalFormatting>
  <conditionalFormatting sqref="AI123">
    <cfRule type="expression" dxfId="37687" priority="16849">
      <formula>AND(IF(OR($Q123=1,$Q123=2),1,0),IF($X123&lt;=20,1,0))</formula>
    </cfRule>
    <cfRule type="expression" dxfId="37686" priority="16850">
      <formula>AND(IF($Q123=2,1,0),IF($X123&lt;30,1,0))</formula>
    </cfRule>
    <cfRule type="expression" dxfId="37685" priority="16851">
      <formula>AND(IF($Q123=3,1,0),IF($X123&lt;30,1,0))</formula>
    </cfRule>
    <cfRule type="expression" dxfId="37684" priority="16852">
      <formula>AND(IF($Q123=3,1,IF($Q123=4,1,0)),IF($F123&lt;=85,1,0))</formula>
    </cfRule>
  </conditionalFormatting>
  <conditionalFormatting sqref="AV124">
    <cfRule type="expression" dxfId="37683" priority="16847">
      <formula>AV124="X"</formula>
    </cfRule>
    <cfRule type="expression" dxfId="37682" priority="16848">
      <formula>AV124="후보"</formula>
    </cfRule>
  </conditionalFormatting>
  <conditionalFormatting sqref="AC124">
    <cfRule type="cellIs" dxfId="37681" priority="16845" operator="greaterThan">
      <formula>0.9</formula>
    </cfRule>
    <cfRule type="cellIs" dxfId="37680" priority="16846" operator="greaterThan">
      <formula>0.85</formula>
    </cfRule>
  </conditionalFormatting>
  <conditionalFormatting sqref="N124">
    <cfRule type="cellIs" dxfId="37679" priority="16843" operator="greaterThan">
      <formula>0.9</formula>
    </cfRule>
    <cfRule type="cellIs" dxfId="37678" priority="16844" operator="greaterThan">
      <formula>0.85</formula>
    </cfRule>
  </conditionalFormatting>
  <conditionalFormatting sqref="E124">
    <cfRule type="expression" dxfId="37677" priority="16839">
      <formula>AND(IF(OR($Q124=1,$Q124=2),1,0),IF($X124&lt;=20,1,0))</formula>
    </cfRule>
    <cfRule type="expression" dxfId="37676" priority="16840">
      <formula>AND(IF($Q124=2,1,0),IF($X124&lt;30,1,0))</formula>
    </cfRule>
    <cfRule type="expression" dxfId="37675" priority="16841">
      <formula>AND(IF($Q124=3,1,0),IF($X124&lt;30,1,0))</formula>
    </cfRule>
    <cfRule type="expression" dxfId="37674" priority="16842">
      <formula>AND(IF($Q124=3,1,IF($Q124=4,1,0)),IF($F124&lt;=85,1,0))</formula>
    </cfRule>
  </conditionalFormatting>
  <conditionalFormatting sqref="X124">
    <cfRule type="expression" dxfId="37673" priority="16835">
      <formula>AND(IF(OR($Q124=1,$Q124=2),1,0),IF($X124&lt;=20,1,0))</formula>
    </cfRule>
    <cfRule type="expression" dxfId="37672" priority="16836">
      <formula>AND(IF($Q124=2,1,0),IF($X124&lt;30,1,0))</formula>
    </cfRule>
    <cfRule type="expression" dxfId="37671" priority="16837">
      <formula>AND(IF($Q124=3,1,0),IF($X124&lt;30,1,0))</formula>
    </cfRule>
    <cfRule type="expression" dxfId="37670" priority="16838">
      <formula>AND(IF($Q124=3,1,IF($Q124=4,1,0)),IF($F124&lt;=85,1,0))</formula>
    </cfRule>
  </conditionalFormatting>
  <conditionalFormatting sqref="AI124">
    <cfRule type="expression" dxfId="37669" priority="16831">
      <formula>AND(IF(OR($Q124=1,$Q124=2),1,0),IF($X124&lt;=20,1,0))</formula>
    </cfRule>
    <cfRule type="expression" dxfId="37668" priority="16832">
      <formula>AND(IF($Q124=2,1,0),IF($X124&lt;30,1,0))</formula>
    </cfRule>
    <cfRule type="expression" dxfId="37667" priority="16833">
      <formula>AND(IF($Q124=3,1,0),IF($X124&lt;30,1,0))</formula>
    </cfRule>
    <cfRule type="expression" dxfId="37666" priority="16834">
      <formula>AND(IF($Q124=3,1,IF($Q124=4,1,0)),IF($F124&lt;=85,1,0))</formula>
    </cfRule>
  </conditionalFormatting>
  <conditionalFormatting sqref="AV125">
    <cfRule type="expression" dxfId="37665" priority="16829">
      <formula>AV125="X"</formula>
    </cfRule>
    <cfRule type="expression" dxfId="37664" priority="16830">
      <formula>AV125="후보"</formula>
    </cfRule>
  </conditionalFormatting>
  <conditionalFormatting sqref="AC125">
    <cfRule type="cellIs" dxfId="37663" priority="16827" operator="greaterThan">
      <formula>0.9</formula>
    </cfRule>
    <cfRule type="cellIs" dxfId="37662" priority="16828" operator="greaterThan">
      <formula>0.85</formula>
    </cfRule>
  </conditionalFormatting>
  <conditionalFormatting sqref="N125">
    <cfRule type="cellIs" dxfId="37661" priority="16825" operator="greaterThan">
      <formula>0.9</formula>
    </cfRule>
    <cfRule type="cellIs" dxfId="37660" priority="16826" operator="greaterThan">
      <formula>0.85</formula>
    </cfRule>
  </conditionalFormatting>
  <conditionalFormatting sqref="E125">
    <cfRule type="expression" dxfId="37659" priority="16821">
      <formula>AND(IF(OR($Q125=1,$Q125=2),1,0),IF($X125&lt;=20,1,0))</formula>
    </cfRule>
    <cfRule type="expression" dxfId="37658" priority="16822">
      <formula>AND(IF($Q125=2,1,0),IF($X125&lt;30,1,0))</formula>
    </cfRule>
    <cfRule type="expression" dxfId="37657" priority="16823">
      <formula>AND(IF($Q125=3,1,0),IF($X125&lt;30,1,0))</formula>
    </cfRule>
    <cfRule type="expression" dxfId="37656" priority="16824">
      <formula>AND(IF($Q125=3,1,IF($Q125=4,1,0)),IF($F125&lt;=85,1,0))</formula>
    </cfRule>
  </conditionalFormatting>
  <conditionalFormatting sqref="X125">
    <cfRule type="expression" dxfId="37655" priority="16817">
      <formula>AND(IF(OR($Q125=1,$Q125=2),1,0),IF($X125&lt;=20,1,0))</formula>
    </cfRule>
    <cfRule type="expression" dxfId="37654" priority="16818">
      <formula>AND(IF($Q125=2,1,0),IF($X125&lt;30,1,0))</formula>
    </cfRule>
    <cfRule type="expression" dxfId="37653" priority="16819">
      <formula>AND(IF($Q125=3,1,0),IF($X125&lt;30,1,0))</formula>
    </cfRule>
    <cfRule type="expression" dxfId="37652" priority="16820">
      <formula>AND(IF($Q125=3,1,IF($Q125=4,1,0)),IF($F125&lt;=85,1,0))</formula>
    </cfRule>
  </conditionalFormatting>
  <conditionalFormatting sqref="AI125">
    <cfRule type="expression" dxfId="37651" priority="16813">
      <formula>AND(IF(OR($Q125=1,$Q125=2),1,0),IF($X125&lt;=20,1,0))</formula>
    </cfRule>
    <cfRule type="expression" dxfId="37650" priority="16814">
      <formula>AND(IF($Q125=2,1,0),IF($X125&lt;30,1,0))</formula>
    </cfRule>
    <cfRule type="expression" dxfId="37649" priority="16815">
      <formula>AND(IF($Q125=3,1,0),IF($X125&lt;30,1,0))</formula>
    </cfRule>
    <cfRule type="expression" dxfId="37648" priority="16816">
      <formula>AND(IF($Q125=3,1,IF($Q125=4,1,0)),IF($F125&lt;=85,1,0))</formula>
    </cfRule>
  </conditionalFormatting>
  <conditionalFormatting sqref="AV126">
    <cfRule type="expression" dxfId="37647" priority="16811">
      <formula>AV126="X"</formula>
    </cfRule>
    <cfRule type="expression" dxfId="37646" priority="16812">
      <formula>AV126="후보"</formula>
    </cfRule>
  </conditionalFormatting>
  <conditionalFormatting sqref="AC126">
    <cfRule type="cellIs" dxfId="37645" priority="16809" operator="greaterThan">
      <formula>0.9</formula>
    </cfRule>
    <cfRule type="cellIs" dxfId="37644" priority="16810" operator="greaterThan">
      <formula>0.85</formula>
    </cfRule>
  </conditionalFormatting>
  <conditionalFormatting sqref="N126">
    <cfRule type="cellIs" dxfId="37643" priority="16807" operator="greaterThan">
      <formula>0.9</formula>
    </cfRule>
    <cfRule type="cellIs" dxfId="37642" priority="16808" operator="greaterThan">
      <formula>0.85</formula>
    </cfRule>
  </conditionalFormatting>
  <conditionalFormatting sqref="E126">
    <cfRule type="expression" dxfId="37641" priority="16803">
      <formula>AND(IF(OR($Q126=1,$Q126=2),1,0),IF($X126&lt;=20,1,0))</formula>
    </cfRule>
    <cfRule type="expression" dxfId="37640" priority="16804">
      <formula>AND(IF($Q126=2,1,0),IF($X126&lt;30,1,0))</formula>
    </cfRule>
    <cfRule type="expression" dxfId="37639" priority="16805">
      <formula>AND(IF($Q126=3,1,0),IF($X126&lt;30,1,0))</formula>
    </cfRule>
    <cfRule type="expression" dxfId="37638" priority="16806">
      <formula>AND(IF($Q126=3,1,IF($Q126=4,1,0)),IF($F126&lt;=85,1,0))</formula>
    </cfRule>
  </conditionalFormatting>
  <conditionalFormatting sqref="X126">
    <cfRule type="expression" dxfId="37637" priority="16799">
      <formula>AND(IF(OR($Q126=1,$Q126=2),1,0),IF($X126&lt;=20,1,0))</formula>
    </cfRule>
    <cfRule type="expression" dxfId="37636" priority="16800">
      <formula>AND(IF($Q126=2,1,0),IF($X126&lt;30,1,0))</formula>
    </cfRule>
    <cfRule type="expression" dxfId="37635" priority="16801">
      <formula>AND(IF($Q126=3,1,0),IF($X126&lt;30,1,0))</formula>
    </cfRule>
    <cfRule type="expression" dxfId="37634" priority="16802">
      <formula>AND(IF($Q126=3,1,IF($Q126=4,1,0)),IF($F126&lt;=85,1,0))</formula>
    </cfRule>
  </conditionalFormatting>
  <conditionalFormatting sqref="AI126">
    <cfRule type="expression" dxfId="37633" priority="16795">
      <formula>AND(IF(OR($Q126=1,$Q126=2),1,0),IF($X126&lt;=20,1,0))</formula>
    </cfRule>
    <cfRule type="expression" dxfId="37632" priority="16796">
      <formula>AND(IF($Q126=2,1,0),IF($X126&lt;30,1,0))</formula>
    </cfRule>
    <cfRule type="expression" dxfId="37631" priority="16797">
      <formula>AND(IF($Q126=3,1,0),IF($X126&lt;30,1,0))</formula>
    </cfRule>
    <cfRule type="expression" dxfId="37630" priority="16798">
      <formula>AND(IF($Q126=3,1,IF($Q126=4,1,0)),IF($F126&lt;=85,1,0))</formula>
    </cfRule>
  </conditionalFormatting>
  <conditionalFormatting sqref="AV127">
    <cfRule type="expression" dxfId="37629" priority="16793">
      <formula>AV127="X"</formula>
    </cfRule>
    <cfRule type="expression" dxfId="37628" priority="16794">
      <formula>AV127="후보"</formula>
    </cfRule>
  </conditionalFormatting>
  <conditionalFormatting sqref="AC127">
    <cfRule type="cellIs" dxfId="37627" priority="16791" operator="greaterThan">
      <formula>0.9</formula>
    </cfRule>
    <cfRule type="cellIs" dxfId="37626" priority="16792" operator="greaterThan">
      <formula>0.85</formula>
    </cfRule>
  </conditionalFormatting>
  <conditionalFormatting sqref="N127">
    <cfRule type="cellIs" dxfId="37625" priority="16789" operator="greaterThan">
      <formula>0.9</formula>
    </cfRule>
    <cfRule type="cellIs" dxfId="37624" priority="16790" operator="greaterThan">
      <formula>0.85</formula>
    </cfRule>
  </conditionalFormatting>
  <conditionalFormatting sqref="E127">
    <cfRule type="expression" dxfId="37623" priority="16785">
      <formula>AND(IF(OR($Q127=1,$Q127=2),1,0),IF($X127&lt;=20,1,0))</formula>
    </cfRule>
    <cfRule type="expression" dxfId="37622" priority="16786">
      <formula>AND(IF($Q127=2,1,0),IF($X127&lt;30,1,0))</formula>
    </cfRule>
    <cfRule type="expression" dxfId="37621" priority="16787">
      <formula>AND(IF($Q127=3,1,0),IF($X127&lt;30,1,0))</formula>
    </cfRule>
    <cfRule type="expression" dxfId="37620" priority="16788">
      <formula>AND(IF($Q127=3,1,IF($Q127=4,1,0)),IF($F127&lt;=85,1,0))</formula>
    </cfRule>
  </conditionalFormatting>
  <conditionalFormatting sqref="X127">
    <cfRule type="expression" dxfId="37619" priority="16781">
      <formula>AND(IF(OR($Q127=1,$Q127=2),1,0),IF($X127&lt;=20,1,0))</formula>
    </cfRule>
    <cfRule type="expression" dxfId="37618" priority="16782">
      <formula>AND(IF($Q127=2,1,0),IF($X127&lt;30,1,0))</formula>
    </cfRule>
    <cfRule type="expression" dxfId="37617" priority="16783">
      <formula>AND(IF($Q127=3,1,0),IF($X127&lt;30,1,0))</formula>
    </cfRule>
    <cfRule type="expression" dxfId="37616" priority="16784">
      <formula>AND(IF($Q127=3,1,IF($Q127=4,1,0)),IF($F127&lt;=85,1,0))</formula>
    </cfRule>
  </conditionalFormatting>
  <conditionalFormatting sqref="AI127">
    <cfRule type="expression" dxfId="37615" priority="16777">
      <formula>AND(IF(OR($Q127=1,$Q127=2),1,0),IF($X127&lt;=20,1,0))</formula>
    </cfRule>
    <cfRule type="expression" dxfId="37614" priority="16778">
      <formula>AND(IF($Q127=2,1,0),IF($X127&lt;30,1,0))</formula>
    </cfRule>
    <cfRule type="expression" dxfId="37613" priority="16779">
      <formula>AND(IF($Q127=3,1,0),IF($X127&lt;30,1,0))</formula>
    </cfRule>
    <cfRule type="expression" dxfId="37612" priority="16780">
      <formula>AND(IF($Q127=3,1,IF($Q127=4,1,0)),IF($F127&lt;=85,1,0))</formula>
    </cfRule>
  </conditionalFormatting>
  <conditionalFormatting sqref="AV128">
    <cfRule type="expression" dxfId="37611" priority="16775">
      <formula>AV128="X"</formula>
    </cfRule>
    <cfRule type="expression" dxfId="37610" priority="16776">
      <formula>AV128="후보"</formula>
    </cfRule>
  </conditionalFormatting>
  <conditionalFormatting sqref="AC128">
    <cfRule type="cellIs" dxfId="37609" priority="16773" operator="greaterThan">
      <formula>0.9</formula>
    </cfRule>
    <cfRule type="cellIs" dxfId="37608" priority="16774" operator="greaterThan">
      <formula>0.85</formula>
    </cfRule>
  </conditionalFormatting>
  <conditionalFormatting sqref="N128">
    <cfRule type="cellIs" dxfId="37607" priority="16771" operator="greaterThan">
      <formula>0.9</formula>
    </cfRule>
    <cfRule type="cellIs" dxfId="37606" priority="16772" operator="greaterThan">
      <formula>0.85</formula>
    </cfRule>
  </conditionalFormatting>
  <conditionalFormatting sqref="E128">
    <cfRule type="expression" dxfId="37605" priority="16767">
      <formula>AND(IF(OR($Q128=1,$Q128=2),1,0),IF($X128&lt;=20,1,0))</formula>
    </cfRule>
    <cfRule type="expression" dxfId="37604" priority="16768">
      <formula>AND(IF($Q128=2,1,0),IF($X128&lt;30,1,0))</formula>
    </cfRule>
    <cfRule type="expression" dxfId="37603" priority="16769">
      <formula>AND(IF($Q128=3,1,0),IF($X128&lt;30,1,0))</formula>
    </cfRule>
    <cfRule type="expression" dxfId="37602" priority="16770">
      <formula>AND(IF($Q128=3,1,IF($Q128=4,1,0)),IF($F128&lt;=85,1,0))</formula>
    </cfRule>
  </conditionalFormatting>
  <conditionalFormatting sqref="X128">
    <cfRule type="expression" dxfId="37601" priority="16763">
      <formula>AND(IF(OR($Q128=1,$Q128=2),1,0),IF($X128&lt;=20,1,0))</formula>
    </cfRule>
    <cfRule type="expression" dxfId="37600" priority="16764">
      <formula>AND(IF($Q128=2,1,0),IF($X128&lt;30,1,0))</formula>
    </cfRule>
    <cfRule type="expression" dxfId="37599" priority="16765">
      <formula>AND(IF($Q128=3,1,0),IF($X128&lt;30,1,0))</formula>
    </cfRule>
    <cfRule type="expression" dxfId="37598" priority="16766">
      <formula>AND(IF($Q128=3,1,IF($Q128=4,1,0)),IF($F128&lt;=85,1,0))</formula>
    </cfRule>
  </conditionalFormatting>
  <conditionalFormatting sqref="AI128">
    <cfRule type="expression" dxfId="37597" priority="16759">
      <formula>AND(IF(OR($Q128=1,$Q128=2),1,0),IF($X128&lt;=20,1,0))</formula>
    </cfRule>
    <cfRule type="expression" dxfId="37596" priority="16760">
      <formula>AND(IF($Q128=2,1,0),IF($X128&lt;30,1,0))</formula>
    </cfRule>
    <cfRule type="expression" dxfId="37595" priority="16761">
      <formula>AND(IF($Q128=3,1,0),IF($X128&lt;30,1,0))</formula>
    </cfRule>
    <cfRule type="expression" dxfId="37594" priority="16762">
      <formula>AND(IF($Q128=3,1,IF($Q128=4,1,0)),IF($F128&lt;=85,1,0))</formula>
    </cfRule>
  </conditionalFormatting>
  <conditionalFormatting sqref="AV129">
    <cfRule type="expression" dxfId="37593" priority="16757">
      <formula>AV129="X"</formula>
    </cfRule>
    <cfRule type="expression" dxfId="37592" priority="16758">
      <formula>AV129="후보"</formula>
    </cfRule>
  </conditionalFormatting>
  <conditionalFormatting sqref="AC129">
    <cfRule type="cellIs" dxfId="37591" priority="16755" operator="greaterThan">
      <formula>0.9</formula>
    </cfRule>
    <cfRule type="cellIs" dxfId="37590" priority="16756" operator="greaterThan">
      <formula>0.85</formula>
    </cfRule>
  </conditionalFormatting>
  <conditionalFormatting sqref="N129">
    <cfRule type="cellIs" dxfId="37589" priority="16753" operator="greaterThan">
      <formula>0.9</formula>
    </cfRule>
    <cfRule type="cellIs" dxfId="37588" priority="16754" operator="greaterThan">
      <formula>0.85</formula>
    </cfRule>
  </conditionalFormatting>
  <conditionalFormatting sqref="E129">
    <cfRule type="expression" dxfId="37587" priority="16749">
      <formula>AND(IF(OR($Q129=1,$Q129=2),1,0),IF($X129&lt;=20,1,0))</formula>
    </cfRule>
    <cfRule type="expression" dxfId="37586" priority="16750">
      <formula>AND(IF($Q129=2,1,0),IF($X129&lt;30,1,0))</formula>
    </cfRule>
    <cfRule type="expression" dxfId="37585" priority="16751">
      <formula>AND(IF($Q129=3,1,0),IF($X129&lt;30,1,0))</formula>
    </cfRule>
    <cfRule type="expression" dxfId="37584" priority="16752">
      <formula>AND(IF($Q129=3,1,IF($Q129=4,1,0)),IF($F129&lt;=85,1,0))</formula>
    </cfRule>
  </conditionalFormatting>
  <conditionalFormatting sqref="X129">
    <cfRule type="expression" dxfId="37583" priority="16745">
      <formula>AND(IF(OR($Q129=1,$Q129=2),1,0),IF($X129&lt;=20,1,0))</formula>
    </cfRule>
    <cfRule type="expression" dxfId="37582" priority="16746">
      <formula>AND(IF($Q129=2,1,0),IF($X129&lt;30,1,0))</formula>
    </cfRule>
    <cfRule type="expression" dxfId="37581" priority="16747">
      <formula>AND(IF($Q129=3,1,0),IF($X129&lt;30,1,0))</formula>
    </cfRule>
    <cfRule type="expression" dxfId="37580" priority="16748">
      <formula>AND(IF($Q129=3,1,IF($Q129=4,1,0)),IF($F129&lt;=85,1,0))</formula>
    </cfRule>
  </conditionalFormatting>
  <conditionalFormatting sqref="AI129">
    <cfRule type="expression" dxfId="37579" priority="16741">
      <formula>AND(IF(OR($Q129=1,$Q129=2),1,0),IF($X129&lt;=20,1,0))</formula>
    </cfRule>
    <cfRule type="expression" dxfId="37578" priority="16742">
      <formula>AND(IF($Q129=2,1,0),IF($X129&lt;30,1,0))</formula>
    </cfRule>
    <cfRule type="expression" dxfId="37577" priority="16743">
      <formula>AND(IF($Q129=3,1,0),IF($X129&lt;30,1,0))</formula>
    </cfRule>
    <cfRule type="expression" dxfId="37576" priority="16744">
      <formula>AND(IF($Q129=3,1,IF($Q129=4,1,0)),IF($F129&lt;=85,1,0))</formula>
    </cfRule>
  </conditionalFormatting>
  <conditionalFormatting sqref="AV130">
    <cfRule type="expression" dxfId="37575" priority="16739">
      <formula>AV130="X"</formula>
    </cfRule>
    <cfRule type="expression" dxfId="37574" priority="16740">
      <formula>AV130="후보"</formula>
    </cfRule>
  </conditionalFormatting>
  <conditionalFormatting sqref="AC130">
    <cfRule type="cellIs" dxfId="37573" priority="16737" operator="greaterThan">
      <formula>0.9</formula>
    </cfRule>
    <cfRule type="cellIs" dxfId="37572" priority="16738" operator="greaterThan">
      <formula>0.85</formula>
    </cfRule>
  </conditionalFormatting>
  <conditionalFormatting sqref="N130">
    <cfRule type="cellIs" dxfId="37571" priority="16735" operator="greaterThan">
      <formula>0.9</formula>
    </cfRule>
    <cfRule type="cellIs" dxfId="37570" priority="16736" operator="greaterThan">
      <formula>0.85</formula>
    </cfRule>
  </conditionalFormatting>
  <conditionalFormatting sqref="E130">
    <cfRule type="expression" dxfId="37569" priority="16731">
      <formula>AND(IF(OR($Q130=1,$Q130=2),1,0),IF($X130&lt;=20,1,0))</formula>
    </cfRule>
    <cfRule type="expression" dxfId="37568" priority="16732">
      <formula>AND(IF($Q130=2,1,0),IF($X130&lt;30,1,0))</formula>
    </cfRule>
    <cfRule type="expression" dxfId="37567" priority="16733">
      <formula>AND(IF($Q130=3,1,0),IF($X130&lt;30,1,0))</formula>
    </cfRule>
    <cfRule type="expression" dxfId="37566" priority="16734">
      <formula>AND(IF($Q130=3,1,IF($Q130=4,1,0)),IF($F130&lt;=85,1,0))</formula>
    </cfRule>
  </conditionalFormatting>
  <conditionalFormatting sqref="X130">
    <cfRule type="expression" dxfId="37565" priority="16727">
      <formula>AND(IF(OR($Q130=1,$Q130=2),1,0),IF($X130&lt;=20,1,0))</formula>
    </cfRule>
    <cfRule type="expression" dxfId="37564" priority="16728">
      <formula>AND(IF($Q130=2,1,0),IF($X130&lt;30,1,0))</formula>
    </cfRule>
    <cfRule type="expression" dxfId="37563" priority="16729">
      <formula>AND(IF($Q130=3,1,0),IF($X130&lt;30,1,0))</formula>
    </cfRule>
    <cfRule type="expression" dxfId="37562" priority="16730">
      <formula>AND(IF($Q130=3,1,IF($Q130=4,1,0)),IF($F130&lt;=85,1,0))</formula>
    </cfRule>
  </conditionalFormatting>
  <conditionalFormatting sqref="AI130">
    <cfRule type="expression" dxfId="37561" priority="16723">
      <formula>AND(IF(OR($Q130=1,$Q130=2),1,0),IF($X130&lt;=20,1,0))</formula>
    </cfRule>
    <cfRule type="expression" dxfId="37560" priority="16724">
      <formula>AND(IF($Q130=2,1,0),IF($X130&lt;30,1,0))</formula>
    </cfRule>
    <cfRule type="expression" dxfId="37559" priority="16725">
      <formula>AND(IF($Q130=3,1,0),IF($X130&lt;30,1,0))</formula>
    </cfRule>
    <cfRule type="expression" dxfId="37558" priority="16726">
      <formula>AND(IF($Q130=3,1,IF($Q130=4,1,0)),IF($F130&lt;=85,1,0))</formula>
    </cfRule>
  </conditionalFormatting>
  <conditionalFormatting sqref="AV131">
    <cfRule type="expression" dxfId="37557" priority="16721">
      <formula>AV131="X"</formula>
    </cfRule>
    <cfRule type="expression" dxfId="37556" priority="16722">
      <formula>AV131="후보"</formula>
    </cfRule>
  </conditionalFormatting>
  <conditionalFormatting sqref="AC131">
    <cfRule type="cellIs" dxfId="37555" priority="16719" operator="greaterThan">
      <formula>0.9</formula>
    </cfRule>
    <cfRule type="cellIs" dxfId="37554" priority="16720" operator="greaterThan">
      <formula>0.85</formula>
    </cfRule>
  </conditionalFormatting>
  <conditionalFormatting sqref="N131">
    <cfRule type="cellIs" dxfId="37553" priority="16717" operator="greaterThan">
      <formula>0.9</formula>
    </cfRule>
    <cfRule type="cellIs" dxfId="37552" priority="16718" operator="greaterThan">
      <formula>0.85</formula>
    </cfRule>
  </conditionalFormatting>
  <conditionalFormatting sqref="E131">
    <cfRule type="expression" dxfId="37551" priority="16713">
      <formula>AND(IF(OR($Q131=1,$Q131=2),1,0),IF($X131&lt;=20,1,0))</formula>
    </cfRule>
    <cfRule type="expression" dxfId="37550" priority="16714">
      <formula>AND(IF($Q131=2,1,0),IF($X131&lt;30,1,0))</formula>
    </cfRule>
    <cfRule type="expression" dxfId="37549" priority="16715">
      <formula>AND(IF($Q131=3,1,0),IF($X131&lt;30,1,0))</formula>
    </cfRule>
    <cfRule type="expression" dxfId="37548" priority="16716">
      <formula>AND(IF($Q131=3,1,IF($Q131=4,1,0)),IF($F131&lt;=85,1,0))</formula>
    </cfRule>
  </conditionalFormatting>
  <conditionalFormatting sqref="X131">
    <cfRule type="expression" dxfId="37547" priority="16709">
      <formula>AND(IF(OR($Q131=1,$Q131=2),1,0),IF($X131&lt;=20,1,0))</formula>
    </cfRule>
    <cfRule type="expression" dxfId="37546" priority="16710">
      <formula>AND(IF($Q131=2,1,0),IF($X131&lt;30,1,0))</formula>
    </cfRule>
    <cfRule type="expression" dxfId="37545" priority="16711">
      <formula>AND(IF($Q131=3,1,0),IF($X131&lt;30,1,0))</formula>
    </cfRule>
    <cfRule type="expression" dxfId="37544" priority="16712">
      <formula>AND(IF($Q131=3,1,IF($Q131=4,1,0)),IF($F131&lt;=85,1,0))</formula>
    </cfRule>
  </conditionalFormatting>
  <conditionalFormatting sqref="AI131">
    <cfRule type="expression" dxfId="37543" priority="16705">
      <formula>AND(IF(OR($Q131=1,$Q131=2),1,0),IF($X131&lt;=20,1,0))</formula>
    </cfRule>
    <cfRule type="expression" dxfId="37542" priority="16706">
      <formula>AND(IF($Q131=2,1,0),IF($X131&lt;30,1,0))</formula>
    </cfRule>
    <cfRule type="expression" dxfId="37541" priority="16707">
      <formula>AND(IF($Q131=3,1,0),IF($X131&lt;30,1,0))</formula>
    </cfRule>
    <cfRule type="expression" dxfId="37540" priority="16708">
      <formula>AND(IF($Q131=3,1,IF($Q131=4,1,0)),IF($F131&lt;=85,1,0))</formula>
    </cfRule>
  </conditionalFormatting>
  <conditionalFormatting sqref="AV132">
    <cfRule type="expression" dxfId="37539" priority="16703">
      <formula>AV132="X"</formula>
    </cfRule>
    <cfRule type="expression" dxfId="37538" priority="16704">
      <formula>AV132="후보"</formula>
    </cfRule>
  </conditionalFormatting>
  <conditionalFormatting sqref="AC132">
    <cfRule type="cellIs" dxfId="37537" priority="16701" operator="greaterThan">
      <formula>0.9</formula>
    </cfRule>
    <cfRule type="cellIs" dxfId="37536" priority="16702" operator="greaterThan">
      <formula>0.85</formula>
    </cfRule>
  </conditionalFormatting>
  <conditionalFormatting sqref="N132">
    <cfRule type="cellIs" dxfId="37535" priority="16699" operator="greaterThan">
      <formula>0.9</formula>
    </cfRule>
    <cfRule type="cellIs" dxfId="37534" priority="16700" operator="greaterThan">
      <formula>0.85</formula>
    </cfRule>
  </conditionalFormatting>
  <conditionalFormatting sqref="E132">
    <cfRule type="expression" dxfId="37533" priority="16695">
      <formula>AND(IF(OR($Q132=1,$Q132=2),1,0),IF($X132&lt;=20,1,0))</formula>
    </cfRule>
    <cfRule type="expression" dxfId="37532" priority="16696">
      <formula>AND(IF($Q132=2,1,0),IF($X132&lt;30,1,0))</formula>
    </cfRule>
    <cfRule type="expression" dxfId="37531" priority="16697">
      <formula>AND(IF($Q132=3,1,0),IF($X132&lt;30,1,0))</formula>
    </cfRule>
    <cfRule type="expression" dxfId="37530" priority="16698">
      <formula>AND(IF($Q132=3,1,IF($Q132=4,1,0)),IF($F132&lt;=85,1,0))</formula>
    </cfRule>
  </conditionalFormatting>
  <conditionalFormatting sqref="X132">
    <cfRule type="expression" dxfId="37529" priority="16691">
      <formula>AND(IF(OR($Q132=1,$Q132=2),1,0),IF($X132&lt;=20,1,0))</formula>
    </cfRule>
    <cfRule type="expression" dxfId="37528" priority="16692">
      <formula>AND(IF($Q132=2,1,0),IF($X132&lt;30,1,0))</formula>
    </cfRule>
    <cfRule type="expression" dxfId="37527" priority="16693">
      <formula>AND(IF($Q132=3,1,0),IF($X132&lt;30,1,0))</formula>
    </cfRule>
    <cfRule type="expression" dxfId="37526" priority="16694">
      <formula>AND(IF($Q132=3,1,IF($Q132=4,1,0)),IF($F132&lt;=85,1,0))</formula>
    </cfRule>
  </conditionalFormatting>
  <conditionalFormatting sqref="AI132">
    <cfRule type="expression" dxfId="37525" priority="16687">
      <formula>AND(IF(OR($Q132=1,$Q132=2),1,0),IF($X132&lt;=20,1,0))</formula>
    </cfRule>
    <cfRule type="expression" dxfId="37524" priority="16688">
      <formula>AND(IF($Q132=2,1,0),IF($X132&lt;30,1,0))</formula>
    </cfRule>
    <cfRule type="expression" dxfId="37523" priority="16689">
      <formula>AND(IF($Q132=3,1,0),IF($X132&lt;30,1,0))</formula>
    </cfRule>
    <cfRule type="expression" dxfId="37522" priority="16690">
      <formula>AND(IF($Q132=3,1,IF($Q132=4,1,0)),IF($F132&lt;=85,1,0))</formula>
    </cfRule>
  </conditionalFormatting>
  <conditionalFormatting sqref="AV133">
    <cfRule type="expression" dxfId="37521" priority="16685">
      <formula>AV133="X"</formula>
    </cfRule>
    <cfRule type="expression" dxfId="37520" priority="16686">
      <formula>AV133="후보"</formula>
    </cfRule>
  </conditionalFormatting>
  <conditionalFormatting sqref="AC133">
    <cfRule type="cellIs" dxfId="37519" priority="16683" operator="greaterThan">
      <formula>0.9</formula>
    </cfRule>
    <cfRule type="cellIs" dxfId="37518" priority="16684" operator="greaterThan">
      <formula>0.85</formula>
    </cfRule>
  </conditionalFormatting>
  <conditionalFormatting sqref="N133">
    <cfRule type="cellIs" dxfId="37517" priority="16681" operator="greaterThan">
      <formula>0.9</formula>
    </cfRule>
    <cfRule type="cellIs" dxfId="37516" priority="16682" operator="greaterThan">
      <formula>0.85</formula>
    </cfRule>
  </conditionalFormatting>
  <conditionalFormatting sqref="E133">
    <cfRule type="expression" dxfId="37515" priority="16677">
      <formula>AND(IF(OR($Q133=1,$Q133=2),1,0),IF($X133&lt;=20,1,0))</formula>
    </cfRule>
    <cfRule type="expression" dxfId="37514" priority="16678">
      <formula>AND(IF($Q133=2,1,0),IF($X133&lt;30,1,0))</formula>
    </cfRule>
    <cfRule type="expression" dxfId="37513" priority="16679">
      <formula>AND(IF($Q133=3,1,0),IF($X133&lt;30,1,0))</formula>
    </cfRule>
    <cfRule type="expression" dxfId="37512" priority="16680">
      <formula>AND(IF($Q133=3,1,IF($Q133=4,1,0)),IF($F133&lt;=85,1,0))</formula>
    </cfRule>
  </conditionalFormatting>
  <conditionalFormatting sqref="X133">
    <cfRule type="expression" dxfId="37511" priority="16673">
      <formula>AND(IF(OR($Q133=1,$Q133=2),1,0),IF($X133&lt;=20,1,0))</formula>
    </cfRule>
    <cfRule type="expression" dxfId="37510" priority="16674">
      <formula>AND(IF($Q133=2,1,0),IF($X133&lt;30,1,0))</formula>
    </cfRule>
    <cfRule type="expression" dxfId="37509" priority="16675">
      <formula>AND(IF($Q133=3,1,0),IF($X133&lt;30,1,0))</formula>
    </cfRule>
    <cfRule type="expression" dxfId="37508" priority="16676">
      <formula>AND(IF($Q133=3,1,IF($Q133=4,1,0)),IF($F133&lt;=85,1,0))</formula>
    </cfRule>
  </conditionalFormatting>
  <conditionalFormatting sqref="AI133">
    <cfRule type="expression" dxfId="37507" priority="16669">
      <formula>AND(IF(OR($Q133=1,$Q133=2),1,0),IF($X133&lt;=20,1,0))</formula>
    </cfRule>
    <cfRule type="expression" dxfId="37506" priority="16670">
      <formula>AND(IF($Q133=2,1,0),IF($X133&lt;30,1,0))</formula>
    </cfRule>
    <cfRule type="expression" dxfId="37505" priority="16671">
      <formula>AND(IF($Q133=3,1,0),IF($X133&lt;30,1,0))</formula>
    </cfRule>
    <cfRule type="expression" dxfId="37504" priority="16672">
      <formula>AND(IF($Q133=3,1,IF($Q133=4,1,0)),IF($F133&lt;=85,1,0))</formula>
    </cfRule>
  </conditionalFormatting>
  <conditionalFormatting sqref="AV134">
    <cfRule type="expression" dxfId="37503" priority="16667">
      <formula>AV134="X"</formula>
    </cfRule>
    <cfRule type="expression" dxfId="37502" priority="16668">
      <formula>AV134="후보"</formula>
    </cfRule>
  </conditionalFormatting>
  <conditionalFormatting sqref="AC134">
    <cfRule type="cellIs" dxfId="37501" priority="16665" operator="greaterThan">
      <formula>0.9</formula>
    </cfRule>
    <cfRule type="cellIs" dxfId="37500" priority="16666" operator="greaterThan">
      <formula>0.85</formula>
    </cfRule>
  </conditionalFormatting>
  <conditionalFormatting sqref="N134">
    <cfRule type="cellIs" dxfId="37499" priority="16663" operator="greaterThan">
      <formula>0.9</formula>
    </cfRule>
    <cfRule type="cellIs" dxfId="37498" priority="16664" operator="greaterThan">
      <formula>0.85</formula>
    </cfRule>
  </conditionalFormatting>
  <conditionalFormatting sqref="E134">
    <cfRule type="expression" dxfId="37497" priority="16659">
      <formula>AND(IF(OR($Q134=1,$Q134=2),1,0),IF($X134&lt;=20,1,0))</formula>
    </cfRule>
    <cfRule type="expression" dxfId="37496" priority="16660">
      <formula>AND(IF($Q134=2,1,0),IF($X134&lt;30,1,0))</formula>
    </cfRule>
    <cfRule type="expression" dxfId="37495" priority="16661">
      <formula>AND(IF($Q134=3,1,0),IF($X134&lt;30,1,0))</formula>
    </cfRule>
    <cfRule type="expression" dxfId="37494" priority="16662">
      <formula>AND(IF($Q134=3,1,IF($Q134=4,1,0)),IF($F134&lt;=85,1,0))</formula>
    </cfRule>
  </conditionalFormatting>
  <conditionalFormatting sqref="X134">
    <cfRule type="expression" dxfId="37493" priority="16655">
      <formula>AND(IF(OR($Q134=1,$Q134=2),1,0),IF($X134&lt;=20,1,0))</formula>
    </cfRule>
    <cfRule type="expression" dxfId="37492" priority="16656">
      <formula>AND(IF($Q134=2,1,0),IF($X134&lt;30,1,0))</formula>
    </cfRule>
    <cfRule type="expression" dxfId="37491" priority="16657">
      <formula>AND(IF($Q134=3,1,0),IF($X134&lt;30,1,0))</formula>
    </cfRule>
    <cfRule type="expression" dxfId="37490" priority="16658">
      <formula>AND(IF($Q134=3,1,IF($Q134=4,1,0)),IF($F134&lt;=85,1,0))</formula>
    </cfRule>
  </conditionalFormatting>
  <conditionalFormatting sqref="AI134">
    <cfRule type="expression" dxfId="37489" priority="16651">
      <formula>AND(IF(OR($Q134=1,$Q134=2),1,0),IF($X134&lt;=20,1,0))</formula>
    </cfRule>
    <cfRule type="expression" dxfId="37488" priority="16652">
      <formula>AND(IF($Q134=2,1,0),IF($X134&lt;30,1,0))</formula>
    </cfRule>
    <cfRule type="expression" dxfId="37487" priority="16653">
      <formula>AND(IF($Q134=3,1,0),IF($X134&lt;30,1,0))</formula>
    </cfRule>
    <cfRule type="expression" dxfId="37486" priority="16654">
      <formula>AND(IF($Q134=3,1,IF($Q134=4,1,0)),IF($F134&lt;=85,1,0))</formula>
    </cfRule>
  </conditionalFormatting>
  <conditionalFormatting sqref="AV135">
    <cfRule type="expression" dxfId="37485" priority="16649">
      <formula>AV135="X"</formula>
    </cfRule>
    <cfRule type="expression" dxfId="37484" priority="16650">
      <formula>AV135="후보"</formula>
    </cfRule>
  </conditionalFormatting>
  <conditionalFormatting sqref="AC135">
    <cfRule type="cellIs" dxfId="37483" priority="16647" operator="greaterThan">
      <formula>0.9</formula>
    </cfRule>
    <cfRule type="cellIs" dxfId="37482" priority="16648" operator="greaterThan">
      <formula>0.85</formula>
    </cfRule>
  </conditionalFormatting>
  <conditionalFormatting sqref="N135">
    <cfRule type="cellIs" dxfId="37481" priority="16645" operator="greaterThan">
      <formula>0.9</formula>
    </cfRule>
    <cfRule type="cellIs" dxfId="37480" priority="16646" operator="greaterThan">
      <formula>0.85</formula>
    </cfRule>
  </conditionalFormatting>
  <conditionalFormatting sqref="E135">
    <cfRule type="expression" dxfId="37479" priority="16641">
      <formula>AND(IF(OR($Q135=1,$Q135=2),1,0),IF($X135&lt;=20,1,0))</formula>
    </cfRule>
    <cfRule type="expression" dxfId="37478" priority="16642">
      <formula>AND(IF($Q135=2,1,0),IF($X135&lt;30,1,0))</formula>
    </cfRule>
    <cfRule type="expression" dxfId="37477" priority="16643">
      <formula>AND(IF($Q135=3,1,0),IF($X135&lt;30,1,0))</formula>
    </cfRule>
    <cfRule type="expression" dxfId="37476" priority="16644">
      <formula>AND(IF($Q135=3,1,IF($Q135=4,1,0)),IF($F135&lt;=85,1,0))</formula>
    </cfRule>
  </conditionalFormatting>
  <conditionalFormatting sqref="X135">
    <cfRule type="expression" dxfId="37475" priority="16637">
      <formula>AND(IF(OR($Q135=1,$Q135=2),1,0),IF($X135&lt;=20,1,0))</formula>
    </cfRule>
    <cfRule type="expression" dxfId="37474" priority="16638">
      <formula>AND(IF($Q135=2,1,0),IF($X135&lt;30,1,0))</formula>
    </cfRule>
    <cfRule type="expression" dxfId="37473" priority="16639">
      <formula>AND(IF($Q135=3,1,0),IF($X135&lt;30,1,0))</formula>
    </cfRule>
    <cfRule type="expression" dxfId="37472" priority="16640">
      <formula>AND(IF($Q135=3,1,IF($Q135=4,1,0)),IF($F135&lt;=85,1,0))</formula>
    </cfRule>
  </conditionalFormatting>
  <conditionalFormatting sqref="AI135">
    <cfRule type="expression" dxfId="37471" priority="16633">
      <formula>AND(IF(OR($Q135=1,$Q135=2),1,0),IF($X135&lt;=20,1,0))</formula>
    </cfRule>
    <cfRule type="expression" dxfId="37470" priority="16634">
      <formula>AND(IF($Q135=2,1,0),IF($X135&lt;30,1,0))</formula>
    </cfRule>
    <cfRule type="expression" dxfId="37469" priority="16635">
      <formula>AND(IF($Q135=3,1,0),IF($X135&lt;30,1,0))</formula>
    </cfRule>
    <cfRule type="expression" dxfId="37468" priority="16636">
      <formula>AND(IF($Q135=3,1,IF($Q135=4,1,0)),IF($F135&lt;=85,1,0))</formula>
    </cfRule>
  </conditionalFormatting>
  <conditionalFormatting sqref="AV136">
    <cfRule type="expression" dxfId="37467" priority="16631">
      <formula>AV136="X"</formula>
    </cfRule>
    <cfRule type="expression" dxfId="37466" priority="16632">
      <formula>AV136="후보"</formula>
    </cfRule>
  </conditionalFormatting>
  <conditionalFormatting sqref="AC136">
    <cfRule type="cellIs" dxfId="37465" priority="16629" operator="greaterThan">
      <formula>0.9</formula>
    </cfRule>
    <cfRule type="cellIs" dxfId="37464" priority="16630" operator="greaterThan">
      <formula>0.85</formula>
    </cfRule>
  </conditionalFormatting>
  <conditionalFormatting sqref="N136">
    <cfRule type="cellIs" dxfId="37463" priority="16627" operator="greaterThan">
      <formula>0.9</formula>
    </cfRule>
    <cfRule type="cellIs" dxfId="37462" priority="16628" operator="greaterThan">
      <formula>0.85</formula>
    </cfRule>
  </conditionalFormatting>
  <conditionalFormatting sqref="E136">
    <cfRule type="expression" dxfId="37461" priority="16623">
      <formula>AND(IF(OR($Q136=1,$Q136=2),1,0),IF($X136&lt;=20,1,0))</formula>
    </cfRule>
    <cfRule type="expression" dxfId="37460" priority="16624">
      <formula>AND(IF($Q136=2,1,0),IF($X136&lt;30,1,0))</formula>
    </cfRule>
    <cfRule type="expression" dxfId="37459" priority="16625">
      <formula>AND(IF($Q136=3,1,0),IF($X136&lt;30,1,0))</formula>
    </cfRule>
    <cfRule type="expression" dxfId="37458" priority="16626">
      <formula>AND(IF($Q136=3,1,IF($Q136=4,1,0)),IF($F136&lt;=85,1,0))</formula>
    </cfRule>
  </conditionalFormatting>
  <conditionalFormatting sqref="X136">
    <cfRule type="expression" dxfId="37457" priority="16619">
      <formula>AND(IF(OR($Q136=1,$Q136=2),1,0),IF($X136&lt;=20,1,0))</formula>
    </cfRule>
    <cfRule type="expression" dxfId="37456" priority="16620">
      <formula>AND(IF($Q136=2,1,0),IF($X136&lt;30,1,0))</formula>
    </cfRule>
    <cfRule type="expression" dxfId="37455" priority="16621">
      <formula>AND(IF($Q136=3,1,0),IF($X136&lt;30,1,0))</formula>
    </cfRule>
    <cfRule type="expression" dxfId="37454" priority="16622">
      <formula>AND(IF($Q136=3,1,IF($Q136=4,1,0)),IF($F136&lt;=85,1,0))</formula>
    </cfRule>
  </conditionalFormatting>
  <conditionalFormatting sqref="AI136">
    <cfRule type="expression" dxfId="37453" priority="16615">
      <formula>AND(IF(OR($Q136=1,$Q136=2),1,0),IF($X136&lt;=20,1,0))</formula>
    </cfRule>
    <cfRule type="expression" dxfId="37452" priority="16616">
      <formula>AND(IF($Q136=2,1,0),IF($X136&lt;30,1,0))</formula>
    </cfRule>
    <cfRule type="expression" dxfId="37451" priority="16617">
      <formula>AND(IF($Q136=3,1,0),IF($X136&lt;30,1,0))</formula>
    </cfRule>
    <cfRule type="expression" dxfId="37450" priority="16618">
      <formula>AND(IF($Q136=3,1,IF($Q136=4,1,0)),IF($F136&lt;=85,1,0))</formula>
    </cfRule>
  </conditionalFormatting>
  <conditionalFormatting sqref="AV137">
    <cfRule type="expression" dxfId="37449" priority="16613">
      <formula>AV137="X"</formula>
    </cfRule>
    <cfRule type="expression" dxfId="37448" priority="16614">
      <formula>AV137="후보"</formula>
    </cfRule>
  </conditionalFormatting>
  <conditionalFormatting sqref="AC137">
    <cfRule type="cellIs" dxfId="37447" priority="16611" operator="greaterThan">
      <formula>0.9</formula>
    </cfRule>
    <cfRule type="cellIs" dxfId="37446" priority="16612" operator="greaterThan">
      <formula>0.85</formula>
    </cfRule>
  </conditionalFormatting>
  <conditionalFormatting sqref="N137">
    <cfRule type="cellIs" dxfId="37445" priority="16609" operator="greaterThan">
      <formula>0.9</formula>
    </cfRule>
    <cfRule type="cellIs" dxfId="37444" priority="16610" operator="greaterThan">
      <formula>0.85</formula>
    </cfRule>
  </conditionalFormatting>
  <conditionalFormatting sqref="E137">
    <cfRule type="expression" dxfId="37443" priority="16605">
      <formula>AND(IF(OR($Q137=1,$Q137=2),1,0),IF($X137&lt;=20,1,0))</formula>
    </cfRule>
    <cfRule type="expression" dxfId="37442" priority="16606">
      <formula>AND(IF($Q137=2,1,0),IF($X137&lt;30,1,0))</formula>
    </cfRule>
    <cfRule type="expression" dxfId="37441" priority="16607">
      <formula>AND(IF($Q137=3,1,0),IF($X137&lt;30,1,0))</formula>
    </cfRule>
    <cfRule type="expression" dxfId="37440" priority="16608">
      <formula>AND(IF($Q137=3,1,IF($Q137=4,1,0)),IF($F137&lt;=85,1,0))</formula>
    </cfRule>
  </conditionalFormatting>
  <conditionalFormatting sqref="X137">
    <cfRule type="expression" dxfId="37439" priority="16601">
      <formula>AND(IF(OR($Q137=1,$Q137=2),1,0),IF($X137&lt;=20,1,0))</formula>
    </cfRule>
    <cfRule type="expression" dxfId="37438" priority="16602">
      <formula>AND(IF($Q137=2,1,0),IF($X137&lt;30,1,0))</formula>
    </cfRule>
    <cfRule type="expression" dxfId="37437" priority="16603">
      <formula>AND(IF($Q137=3,1,0),IF($X137&lt;30,1,0))</formula>
    </cfRule>
    <cfRule type="expression" dxfId="37436" priority="16604">
      <formula>AND(IF($Q137=3,1,IF($Q137=4,1,0)),IF($F137&lt;=85,1,0))</formula>
    </cfRule>
  </conditionalFormatting>
  <conditionalFormatting sqref="AI137">
    <cfRule type="expression" dxfId="37435" priority="16597">
      <formula>AND(IF(OR($Q137=1,$Q137=2),1,0),IF($X137&lt;=20,1,0))</formula>
    </cfRule>
    <cfRule type="expression" dxfId="37434" priority="16598">
      <formula>AND(IF($Q137=2,1,0),IF($X137&lt;30,1,0))</formula>
    </cfRule>
    <cfRule type="expression" dxfId="37433" priority="16599">
      <formula>AND(IF($Q137=3,1,0),IF($X137&lt;30,1,0))</formula>
    </cfRule>
    <cfRule type="expression" dxfId="37432" priority="16600">
      <formula>AND(IF($Q137=3,1,IF($Q137=4,1,0)),IF($F137&lt;=85,1,0))</formula>
    </cfRule>
  </conditionalFormatting>
  <conditionalFormatting sqref="AV138">
    <cfRule type="expression" dxfId="37431" priority="16595">
      <formula>AV138="X"</formula>
    </cfRule>
    <cfRule type="expression" dxfId="37430" priority="16596">
      <formula>AV138="후보"</formula>
    </cfRule>
  </conditionalFormatting>
  <conditionalFormatting sqref="AC138">
    <cfRule type="cellIs" dxfId="37429" priority="16593" operator="greaterThan">
      <formula>0.9</formula>
    </cfRule>
    <cfRule type="cellIs" dxfId="37428" priority="16594" operator="greaterThan">
      <formula>0.85</formula>
    </cfRule>
  </conditionalFormatting>
  <conditionalFormatting sqref="N138">
    <cfRule type="cellIs" dxfId="37427" priority="16591" operator="greaterThan">
      <formula>0.9</formula>
    </cfRule>
    <cfRule type="cellIs" dxfId="37426" priority="16592" operator="greaterThan">
      <formula>0.85</formula>
    </cfRule>
  </conditionalFormatting>
  <conditionalFormatting sqref="E138">
    <cfRule type="expression" dxfId="37425" priority="16587">
      <formula>AND(IF(OR($Q138=1,$Q138=2),1,0),IF($X138&lt;=20,1,0))</formula>
    </cfRule>
    <cfRule type="expression" dxfId="37424" priority="16588">
      <formula>AND(IF($Q138=2,1,0),IF($X138&lt;30,1,0))</formula>
    </cfRule>
    <cfRule type="expression" dxfId="37423" priority="16589">
      <formula>AND(IF($Q138=3,1,0),IF($X138&lt;30,1,0))</formula>
    </cfRule>
    <cfRule type="expression" dxfId="37422" priority="16590">
      <formula>AND(IF($Q138=3,1,IF($Q138=4,1,0)),IF($F138&lt;=85,1,0))</formula>
    </cfRule>
  </conditionalFormatting>
  <conditionalFormatting sqref="X138">
    <cfRule type="expression" dxfId="37421" priority="16583">
      <formula>AND(IF(OR($Q138=1,$Q138=2),1,0),IF($X138&lt;=20,1,0))</formula>
    </cfRule>
    <cfRule type="expression" dxfId="37420" priority="16584">
      <formula>AND(IF($Q138=2,1,0),IF($X138&lt;30,1,0))</formula>
    </cfRule>
    <cfRule type="expression" dxfId="37419" priority="16585">
      <formula>AND(IF($Q138=3,1,0),IF($X138&lt;30,1,0))</formula>
    </cfRule>
    <cfRule type="expression" dxfId="37418" priority="16586">
      <formula>AND(IF($Q138=3,1,IF($Q138=4,1,0)),IF($F138&lt;=85,1,0))</formula>
    </cfRule>
  </conditionalFormatting>
  <conditionalFormatting sqref="AI138">
    <cfRule type="expression" dxfId="37417" priority="16579">
      <formula>AND(IF(OR($Q138=1,$Q138=2),1,0),IF($X138&lt;=20,1,0))</formula>
    </cfRule>
    <cfRule type="expression" dxfId="37416" priority="16580">
      <formula>AND(IF($Q138=2,1,0),IF($X138&lt;30,1,0))</formula>
    </cfRule>
    <cfRule type="expression" dxfId="37415" priority="16581">
      <formula>AND(IF($Q138=3,1,0),IF($X138&lt;30,1,0))</formula>
    </cfRule>
    <cfRule type="expression" dxfId="37414" priority="16582">
      <formula>AND(IF($Q138=3,1,IF($Q138=4,1,0)),IF($F138&lt;=85,1,0))</formula>
    </cfRule>
  </conditionalFormatting>
  <conditionalFormatting sqref="AV139">
    <cfRule type="expression" dxfId="37413" priority="16577">
      <formula>AV139="X"</formula>
    </cfRule>
    <cfRule type="expression" dxfId="37412" priority="16578">
      <formula>AV139="후보"</formula>
    </cfRule>
  </conditionalFormatting>
  <conditionalFormatting sqref="AC139">
    <cfRule type="cellIs" dxfId="37411" priority="16575" operator="greaterThan">
      <formula>0.9</formula>
    </cfRule>
    <cfRule type="cellIs" dxfId="37410" priority="16576" operator="greaterThan">
      <formula>0.85</formula>
    </cfRule>
  </conditionalFormatting>
  <conditionalFormatting sqref="N139">
    <cfRule type="cellIs" dxfId="37409" priority="16573" operator="greaterThan">
      <formula>0.9</formula>
    </cfRule>
    <cfRule type="cellIs" dxfId="37408" priority="16574" operator="greaterThan">
      <formula>0.85</formula>
    </cfRule>
  </conditionalFormatting>
  <conditionalFormatting sqref="E139">
    <cfRule type="expression" dxfId="37407" priority="16569">
      <formula>AND(IF(OR($Q139=1,$Q139=2),1,0),IF($X139&lt;=20,1,0))</formula>
    </cfRule>
    <cfRule type="expression" dxfId="37406" priority="16570">
      <formula>AND(IF($Q139=2,1,0),IF($X139&lt;30,1,0))</formula>
    </cfRule>
    <cfRule type="expression" dxfId="37405" priority="16571">
      <formula>AND(IF($Q139=3,1,0),IF($X139&lt;30,1,0))</formula>
    </cfRule>
    <cfRule type="expression" dxfId="37404" priority="16572">
      <formula>AND(IF($Q139=3,1,IF($Q139=4,1,0)),IF($F139&lt;=85,1,0))</formula>
    </cfRule>
  </conditionalFormatting>
  <conditionalFormatting sqref="X139">
    <cfRule type="expression" dxfId="37403" priority="16565">
      <formula>AND(IF(OR($Q139=1,$Q139=2),1,0),IF($X139&lt;=20,1,0))</formula>
    </cfRule>
    <cfRule type="expression" dxfId="37402" priority="16566">
      <formula>AND(IF($Q139=2,1,0),IF($X139&lt;30,1,0))</formula>
    </cfRule>
    <cfRule type="expression" dxfId="37401" priority="16567">
      <formula>AND(IF($Q139=3,1,0),IF($X139&lt;30,1,0))</formula>
    </cfRule>
    <cfRule type="expression" dxfId="37400" priority="16568">
      <formula>AND(IF($Q139=3,1,IF($Q139=4,1,0)),IF($F139&lt;=85,1,0))</formula>
    </cfRule>
  </conditionalFormatting>
  <conditionalFormatting sqref="AI139">
    <cfRule type="expression" dxfId="37399" priority="16561">
      <formula>AND(IF(OR($Q139=1,$Q139=2),1,0),IF($X139&lt;=20,1,0))</formula>
    </cfRule>
    <cfRule type="expression" dxfId="37398" priority="16562">
      <formula>AND(IF($Q139=2,1,0),IF($X139&lt;30,1,0))</formula>
    </cfRule>
    <cfRule type="expression" dxfId="37397" priority="16563">
      <formula>AND(IF($Q139=3,1,0),IF($X139&lt;30,1,0))</formula>
    </cfRule>
    <cfRule type="expression" dxfId="37396" priority="16564">
      <formula>AND(IF($Q139=3,1,IF($Q139=4,1,0)),IF($F139&lt;=85,1,0))</formula>
    </cfRule>
  </conditionalFormatting>
  <conditionalFormatting sqref="AV140">
    <cfRule type="expression" dxfId="37395" priority="16559">
      <formula>AV140="X"</formula>
    </cfRule>
    <cfRule type="expression" dxfId="37394" priority="16560">
      <formula>AV140="후보"</formula>
    </cfRule>
  </conditionalFormatting>
  <conditionalFormatting sqref="AC140">
    <cfRule type="cellIs" dxfId="37393" priority="16557" operator="greaterThan">
      <formula>0.9</formula>
    </cfRule>
    <cfRule type="cellIs" dxfId="37392" priority="16558" operator="greaterThan">
      <formula>0.85</formula>
    </cfRule>
  </conditionalFormatting>
  <conditionalFormatting sqref="N140">
    <cfRule type="cellIs" dxfId="37391" priority="16555" operator="greaterThan">
      <formula>0.9</formula>
    </cfRule>
    <cfRule type="cellIs" dxfId="37390" priority="16556" operator="greaterThan">
      <formula>0.85</formula>
    </cfRule>
  </conditionalFormatting>
  <conditionalFormatting sqref="E140">
    <cfRule type="expression" dxfId="37389" priority="16551">
      <formula>AND(IF(OR($Q140=1,$Q140=2),1,0),IF($X140&lt;=20,1,0))</formula>
    </cfRule>
    <cfRule type="expression" dxfId="37388" priority="16552">
      <formula>AND(IF($Q140=2,1,0),IF($X140&lt;30,1,0))</formula>
    </cfRule>
    <cfRule type="expression" dxfId="37387" priority="16553">
      <formula>AND(IF($Q140=3,1,0),IF($X140&lt;30,1,0))</formula>
    </cfRule>
    <cfRule type="expression" dxfId="37386" priority="16554">
      <formula>AND(IF($Q140=3,1,IF($Q140=4,1,0)),IF($F140&lt;=85,1,0))</formula>
    </cfRule>
  </conditionalFormatting>
  <conditionalFormatting sqref="X140">
    <cfRule type="expression" dxfId="37385" priority="16547">
      <formula>AND(IF(OR($Q140=1,$Q140=2),1,0),IF($X140&lt;=20,1,0))</formula>
    </cfRule>
    <cfRule type="expression" dxfId="37384" priority="16548">
      <formula>AND(IF($Q140=2,1,0),IF($X140&lt;30,1,0))</formula>
    </cfRule>
    <cfRule type="expression" dxfId="37383" priority="16549">
      <formula>AND(IF($Q140=3,1,0),IF($X140&lt;30,1,0))</formula>
    </cfRule>
    <cfRule type="expression" dxfId="37382" priority="16550">
      <formula>AND(IF($Q140=3,1,IF($Q140=4,1,0)),IF($F140&lt;=85,1,0))</formula>
    </cfRule>
  </conditionalFormatting>
  <conditionalFormatting sqref="AI140">
    <cfRule type="expression" dxfId="37381" priority="16543">
      <formula>AND(IF(OR($Q140=1,$Q140=2),1,0),IF($X140&lt;=20,1,0))</formula>
    </cfRule>
    <cfRule type="expression" dxfId="37380" priority="16544">
      <formula>AND(IF($Q140=2,1,0),IF($X140&lt;30,1,0))</formula>
    </cfRule>
    <cfRule type="expression" dxfId="37379" priority="16545">
      <formula>AND(IF($Q140=3,1,0),IF($X140&lt;30,1,0))</formula>
    </cfRule>
    <cfRule type="expression" dxfId="37378" priority="16546">
      <formula>AND(IF($Q140=3,1,IF($Q140=4,1,0)),IF($F140&lt;=85,1,0))</formula>
    </cfRule>
  </conditionalFormatting>
  <conditionalFormatting sqref="AV141">
    <cfRule type="expression" dxfId="37377" priority="16541">
      <formula>AV141="X"</formula>
    </cfRule>
    <cfRule type="expression" dxfId="37376" priority="16542">
      <formula>AV141="후보"</formula>
    </cfRule>
  </conditionalFormatting>
  <conditionalFormatting sqref="AC141">
    <cfRule type="cellIs" dxfId="37375" priority="16539" operator="greaterThan">
      <formula>0.9</formula>
    </cfRule>
    <cfRule type="cellIs" dxfId="37374" priority="16540" operator="greaterThan">
      <formula>0.85</formula>
    </cfRule>
  </conditionalFormatting>
  <conditionalFormatting sqref="N141">
    <cfRule type="cellIs" dxfId="37373" priority="16537" operator="greaterThan">
      <formula>0.9</formula>
    </cfRule>
    <cfRule type="cellIs" dxfId="37372" priority="16538" operator="greaterThan">
      <formula>0.85</formula>
    </cfRule>
  </conditionalFormatting>
  <conditionalFormatting sqref="E141">
    <cfRule type="expression" dxfId="37371" priority="16533">
      <formula>AND(IF(OR($Q141=1,$Q141=2),1,0),IF($X141&lt;=20,1,0))</formula>
    </cfRule>
    <cfRule type="expression" dxfId="37370" priority="16534">
      <formula>AND(IF($Q141=2,1,0),IF($X141&lt;30,1,0))</formula>
    </cfRule>
    <cfRule type="expression" dxfId="37369" priority="16535">
      <formula>AND(IF($Q141=3,1,0),IF($X141&lt;30,1,0))</formula>
    </cfRule>
    <cfRule type="expression" dxfId="37368" priority="16536">
      <formula>AND(IF($Q141=3,1,IF($Q141=4,1,0)),IF($F141&lt;=85,1,0))</formula>
    </cfRule>
  </conditionalFormatting>
  <conditionalFormatting sqref="X141">
    <cfRule type="expression" dxfId="37367" priority="16529">
      <formula>AND(IF(OR($Q141=1,$Q141=2),1,0),IF($X141&lt;=20,1,0))</formula>
    </cfRule>
    <cfRule type="expression" dxfId="37366" priority="16530">
      <formula>AND(IF($Q141=2,1,0),IF($X141&lt;30,1,0))</formula>
    </cfRule>
    <cfRule type="expression" dxfId="37365" priority="16531">
      <formula>AND(IF($Q141=3,1,0),IF($X141&lt;30,1,0))</formula>
    </cfRule>
    <cfRule type="expression" dxfId="37364" priority="16532">
      <formula>AND(IF($Q141=3,1,IF($Q141=4,1,0)),IF($F141&lt;=85,1,0))</formula>
    </cfRule>
  </conditionalFormatting>
  <conditionalFormatting sqref="AI141">
    <cfRule type="expression" dxfId="37363" priority="16525">
      <formula>AND(IF(OR($Q141=1,$Q141=2),1,0),IF($X141&lt;=20,1,0))</formula>
    </cfRule>
    <cfRule type="expression" dxfId="37362" priority="16526">
      <formula>AND(IF($Q141=2,1,0),IF($X141&lt;30,1,0))</formula>
    </cfRule>
    <cfRule type="expression" dxfId="37361" priority="16527">
      <formula>AND(IF($Q141=3,1,0),IF($X141&lt;30,1,0))</formula>
    </cfRule>
    <cfRule type="expression" dxfId="37360" priority="16528">
      <formula>AND(IF($Q141=3,1,IF($Q141=4,1,0)),IF($F141&lt;=85,1,0))</formula>
    </cfRule>
  </conditionalFormatting>
  <conditionalFormatting sqref="AV142">
    <cfRule type="expression" dxfId="37359" priority="16523">
      <formula>AV142="X"</formula>
    </cfRule>
    <cfRule type="expression" dxfId="37358" priority="16524">
      <formula>AV142="후보"</formula>
    </cfRule>
  </conditionalFormatting>
  <conditionalFormatting sqref="AC142">
    <cfRule type="cellIs" dxfId="37357" priority="16521" operator="greaterThan">
      <formula>0.9</formula>
    </cfRule>
    <cfRule type="cellIs" dxfId="37356" priority="16522" operator="greaterThan">
      <formula>0.85</formula>
    </cfRule>
  </conditionalFormatting>
  <conditionalFormatting sqref="N142">
    <cfRule type="cellIs" dxfId="37355" priority="16519" operator="greaterThan">
      <formula>0.9</formula>
    </cfRule>
    <cfRule type="cellIs" dxfId="37354" priority="16520" operator="greaterThan">
      <formula>0.85</formula>
    </cfRule>
  </conditionalFormatting>
  <conditionalFormatting sqref="E142">
    <cfRule type="expression" dxfId="37353" priority="16515">
      <formula>AND(IF(OR($Q142=1,$Q142=2),1,0),IF($X142&lt;=20,1,0))</formula>
    </cfRule>
    <cfRule type="expression" dxfId="37352" priority="16516">
      <formula>AND(IF($Q142=2,1,0),IF($X142&lt;30,1,0))</formula>
    </cfRule>
    <cfRule type="expression" dxfId="37351" priority="16517">
      <formula>AND(IF($Q142=3,1,0),IF($X142&lt;30,1,0))</formula>
    </cfRule>
    <cfRule type="expression" dxfId="37350" priority="16518">
      <formula>AND(IF($Q142=3,1,IF($Q142=4,1,0)),IF($F142&lt;=85,1,0))</formula>
    </cfRule>
  </conditionalFormatting>
  <conditionalFormatting sqref="X142">
    <cfRule type="expression" dxfId="37349" priority="16511">
      <formula>AND(IF(OR($Q142=1,$Q142=2),1,0),IF($X142&lt;=20,1,0))</formula>
    </cfRule>
    <cfRule type="expression" dxfId="37348" priority="16512">
      <formula>AND(IF($Q142=2,1,0),IF($X142&lt;30,1,0))</formula>
    </cfRule>
    <cfRule type="expression" dxfId="37347" priority="16513">
      <formula>AND(IF($Q142=3,1,0),IF($X142&lt;30,1,0))</formula>
    </cfRule>
    <cfRule type="expression" dxfId="37346" priority="16514">
      <formula>AND(IF($Q142=3,1,IF($Q142=4,1,0)),IF($F142&lt;=85,1,0))</formula>
    </cfRule>
  </conditionalFormatting>
  <conditionalFormatting sqref="AI142">
    <cfRule type="expression" dxfId="37345" priority="16507">
      <formula>AND(IF(OR($Q142=1,$Q142=2),1,0),IF($X142&lt;=20,1,0))</formula>
    </cfRule>
    <cfRule type="expression" dxfId="37344" priority="16508">
      <formula>AND(IF($Q142=2,1,0),IF($X142&lt;30,1,0))</formula>
    </cfRule>
    <cfRule type="expression" dxfId="37343" priority="16509">
      <formula>AND(IF($Q142=3,1,0),IF($X142&lt;30,1,0))</formula>
    </cfRule>
    <cfRule type="expression" dxfId="37342" priority="16510">
      <formula>AND(IF($Q142=3,1,IF($Q142=4,1,0)),IF($F142&lt;=85,1,0))</formula>
    </cfRule>
  </conditionalFormatting>
  <conditionalFormatting sqref="AV143">
    <cfRule type="expression" dxfId="37341" priority="16505">
      <formula>AV143="X"</formula>
    </cfRule>
    <cfRule type="expression" dxfId="37340" priority="16506">
      <formula>AV143="후보"</formula>
    </cfRule>
  </conditionalFormatting>
  <conditionalFormatting sqref="AC143">
    <cfRule type="cellIs" dxfId="37339" priority="16503" operator="greaterThan">
      <formula>0.9</formula>
    </cfRule>
    <cfRule type="cellIs" dxfId="37338" priority="16504" operator="greaterThan">
      <formula>0.85</formula>
    </cfRule>
  </conditionalFormatting>
  <conditionalFormatting sqref="N143">
    <cfRule type="cellIs" dxfId="37337" priority="16501" operator="greaterThan">
      <formula>0.9</formula>
    </cfRule>
    <cfRule type="cellIs" dxfId="37336" priority="16502" operator="greaterThan">
      <formula>0.85</formula>
    </cfRule>
  </conditionalFormatting>
  <conditionalFormatting sqref="E143">
    <cfRule type="expression" dxfId="37335" priority="16497">
      <formula>AND(IF(OR($Q143=1,$Q143=2),1,0),IF($X143&lt;=20,1,0))</formula>
    </cfRule>
    <cfRule type="expression" dxfId="37334" priority="16498">
      <formula>AND(IF($Q143=2,1,0),IF($X143&lt;30,1,0))</formula>
    </cfRule>
    <cfRule type="expression" dxfId="37333" priority="16499">
      <formula>AND(IF($Q143=3,1,0),IF($X143&lt;30,1,0))</formula>
    </cfRule>
    <cfRule type="expression" dxfId="37332" priority="16500">
      <formula>AND(IF($Q143=3,1,IF($Q143=4,1,0)),IF($F143&lt;=85,1,0))</formula>
    </cfRule>
  </conditionalFormatting>
  <conditionalFormatting sqref="X143">
    <cfRule type="expression" dxfId="37331" priority="16493">
      <formula>AND(IF(OR($Q143=1,$Q143=2),1,0),IF($X143&lt;=20,1,0))</formula>
    </cfRule>
    <cfRule type="expression" dxfId="37330" priority="16494">
      <formula>AND(IF($Q143=2,1,0),IF($X143&lt;30,1,0))</formula>
    </cfRule>
    <cfRule type="expression" dxfId="37329" priority="16495">
      <formula>AND(IF($Q143=3,1,0),IF($X143&lt;30,1,0))</formula>
    </cfRule>
    <cfRule type="expression" dxfId="37328" priority="16496">
      <formula>AND(IF($Q143=3,1,IF($Q143=4,1,0)),IF($F143&lt;=85,1,0))</formula>
    </cfRule>
  </conditionalFormatting>
  <conditionalFormatting sqref="AI143">
    <cfRule type="expression" dxfId="37327" priority="16489">
      <formula>AND(IF(OR($Q143=1,$Q143=2),1,0),IF($X143&lt;=20,1,0))</formula>
    </cfRule>
    <cfRule type="expression" dxfId="37326" priority="16490">
      <formula>AND(IF($Q143=2,1,0),IF($X143&lt;30,1,0))</formula>
    </cfRule>
    <cfRule type="expression" dxfId="37325" priority="16491">
      <formula>AND(IF($Q143=3,1,0),IF($X143&lt;30,1,0))</formula>
    </cfRule>
    <cfRule type="expression" dxfId="37324" priority="16492">
      <formula>AND(IF($Q143=3,1,IF($Q143=4,1,0)),IF($F143&lt;=85,1,0))</formula>
    </cfRule>
  </conditionalFormatting>
  <conditionalFormatting sqref="AV144">
    <cfRule type="expression" dxfId="37323" priority="16487">
      <formula>AV144="X"</formula>
    </cfRule>
    <cfRule type="expression" dxfId="37322" priority="16488">
      <formula>AV144="후보"</formula>
    </cfRule>
  </conditionalFormatting>
  <conditionalFormatting sqref="AC144">
    <cfRule type="cellIs" dxfId="37321" priority="16485" operator="greaterThan">
      <formula>0.9</formula>
    </cfRule>
    <cfRule type="cellIs" dxfId="37320" priority="16486" operator="greaterThan">
      <formula>0.85</formula>
    </cfRule>
  </conditionalFormatting>
  <conditionalFormatting sqref="N144">
    <cfRule type="cellIs" dxfId="37319" priority="16483" operator="greaterThan">
      <formula>0.9</formula>
    </cfRule>
    <cfRule type="cellIs" dxfId="37318" priority="16484" operator="greaterThan">
      <formula>0.85</formula>
    </cfRule>
  </conditionalFormatting>
  <conditionalFormatting sqref="E144">
    <cfRule type="expression" dxfId="37317" priority="16479">
      <formula>AND(IF(OR($Q144=1,$Q144=2),1,0),IF($X144&lt;=20,1,0))</formula>
    </cfRule>
    <cfRule type="expression" dxfId="37316" priority="16480">
      <formula>AND(IF($Q144=2,1,0),IF($X144&lt;30,1,0))</formula>
    </cfRule>
    <cfRule type="expression" dxfId="37315" priority="16481">
      <formula>AND(IF($Q144=3,1,0),IF($X144&lt;30,1,0))</formula>
    </cfRule>
    <cfRule type="expression" dxfId="37314" priority="16482">
      <formula>AND(IF($Q144=3,1,IF($Q144=4,1,0)),IF($F144&lt;=85,1,0))</formula>
    </cfRule>
  </conditionalFormatting>
  <conditionalFormatting sqref="X144">
    <cfRule type="expression" dxfId="37313" priority="16475">
      <formula>AND(IF(OR($Q144=1,$Q144=2),1,0),IF($X144&lt;=20,1,0))</formula>
    </cfRule>
    <cfRule type="expression" dxfId="37312" priority="16476">
      <formula>AND(IF($Q144=2,1,0),IF($X144&lt;30,1,0))</formula>
    </cfRule>
    <cfRule type="expression" dxfId="37311" priority="16477">
      <formula>AND(IF($Q144=3,1,0),IF($X144&lt;30,1,0))</formula>
    </cfRule>
    <cfRule type="expression" dxfId="37310" priority="16478">
      <formula>AND(IF($Q144=3,1,IF($Q144=4,1,0)),IF($F144&lt;=85,1,0))</formula>
    </cfRule>
  </conditionalFormatting>
  <conditionalFormatting sqref="AI144">
    <cfRule type="expression" dxfId="37309" priority="16471">
      <formula>AND(IF(OR($Q144=1,$Q144=2),1,0),IF($X144&lt;=20,1,0))</formula>
    </cfRule>
    <cfRule type="expression" dxfId="37308" priority="16472">
      <formula>AND(IF($Q144=2,1,0),IF($X144&lt;30,1,0))</formula>
    </cfRule>
    <cfRule type="expression" dxfId="37307" priority="16473">
      <formula>AND(IF($Q144=3,1,0),IF($X144&lt;30,1,0))</formula>
    </cfRule>
    <cfRule type="expression" dxfId="37306" priority="16474">
      <formula>AND(IF($Q144=3,1,IF($Q144=4,1,0)),IF($F144&lt;=85,1,0))</formula>
    </cfRule>
  </conditionalFormatting>
  <conditionalFormatting sqref="AV145">
    <cfRule type="expression" dxfId="37305" priority="16469">
      <formula>AV145="X"</formula>
    </cfRule>
    <cfRule type="expression" dxfId="37304" priority="16470">
      <formula>AV145="후보"</formula>
    </cfRule>
  </conditionalFormatting>
  <conditionalFormatting sqref="AC145">
    <cfRule type="cellIs" dxfId="37303" priority="16467" operator="greaterThan">
      <formula>0.9</formula>
    </cfRule>
    <cfRule type="cellIs" dxfId="37302" priority="16468" operator="greaterThan">
      <formula>0.85</formula>
    </cfRule>
  </conditionalFormatting>
  <conditionalFormatting sqref="N145">
    <cfRule type="cellIs" dxfId="37301" priority="16465" operator="greaterThan">
      <formula>0.9</formula>
    </cfRule>
    <cfRule type="cellIs" dxfId="37300" priority="16466" operator="greaterThan">
      <formula>0.85</formula>
    </cfRule>
  </conditionalFormatting>
  <conditionalFormatting sqref="E145">
    <cfRule type="expression" dxfId="37299" priority="16461">
      <formula>AND(IF(OR($Q145=1,$Q145=2),1,0),IF($X145&lt;=20,1,0))</formula>
    </cfRule>
    <cfRule type="expression" dxfId="37298" priority="16462">
      <formula>AND(IF($Q145=2,1,0),IF($X145&lt;30,1,0))</formula>
    </cfRule>
    <cfRule type="expression" dxfId="37297" priority="16463">
      <formula>AND(IF($Q145=3,1,0),IF($X145&lt;30,1,0))</formula>
    </cfRule>
    <cfRule type="expression" dxfId="37296" priority="16464">
      <formula>AND(IF($Q145=3,1,IF($Q145=4,1,0)),IF($F145&lt;=85,1,0))</formula>
    </cfRule>
  </conditionalFormatting>
  <conditionalFormatting sqref="X145">
    <cfRule type="expression" dxfId="37295" priority="16457">
      <formula>AND(IF(OR($Q145=1,$Q145=2),1,0),IF($X145&lt;=20,1,0))</formula>
    </cfRule>
    <cfRule type="expression" dxfId="37294" priority="16458">
      <formula>AND(IF($Q145=2,1,0),IF($X145&lt;30,1,0))</formula>
    </cfRule>
    <cfRule type="expression" dxfId="37293" priority="16459">
      <formula>AND(IF($Q145=3,1,0),IF($X145&lt;30,1,0))</formula>
    </cfRule>
    <cfRule type="expression" dxfId="37292" priority="16460">
      <formula>AND(IF($Q145=3,1,IF($Q145=4,1,0)),IF($F145&lt;=85,1,0))</formula>
    </cfRule>
  </conditionalFormatting>
  <conditionalFormatting sqref="AI145">
    <cfRule type="expression" dxfId="37291" priority="16453">
      <formula>AND(IF(OR($Q145=1,$Q145=2),1,0),IF($X145&lt;=20,1,0))</formula>
    </cfRule>
    <cfRule type="expression" dxfId="37290" priority="16454">
      <formula>AND(IF($Q145=2,1,0),IF($X145&lt;30,1,0))</formula>
    </cfRule>
    <cfRule type="expression" dxfId="37289" priority="16455">
      <formula>AND(IF($Q145=3,1,0),IF($X145&lt;30,1,0))</formula>
    </cfRule>
    <cfRule type="expression" dxfId="37288" priority="16456">
      <formula>AND(IF($Q145=3,1,IF($Q145=4,1,0)),IF($F145&lt;=85,1,0))</formula>
    </cfRule>
  </conditionalFormatting>
  <conditionalFormatting sqref="AV146">
    <cfRule type="expression" dxfId="37287" priority="16451">
      <formula>AV146="X"</formula>
    </cfRule>
    <cfRule type="expression" dxfId="37286" priority="16452">
      <formula>AV146="후보"</formula>
    </cfRule>
  </conditionalFormatting>
  <conditionalFormatting sqref="AC146">
    <cfRule type="cellIs" dxfId="37285" priority="16449" operator="greaterThan">
      <formula>0.9</formula>
    </cfRule>
    <cfRule type="cellIs" dxfId="37284" priority="16450" operator="greaterThan">
      <formula>0.85</formula>
    </cfRule>
  </conditionalFormatting>
  <conditionalFormatting sqref="N146">
    <cfRule type="cellIs" dxfId="37283" priority="16447" operator="greaterThan">
      <formula>0.9</formula>
    </cfRule>
    <cfRule type="cellIs" dxfId="37282" priority="16448" operator="greaterThan">
      <formula>0.85</formula>
    </cfRule>
  </conditionalFormatting>
  <conditionalFormatting sqref="E146">
    <cfRule type="expression" dxfId="37281" priority="16443">
      <formula>AND(IF(OR($Q146=1,$Q146=2),1,0),IF($X146&lt;=20,1,0))</formula>
    </cfRule>
    <cfRule type="expression" dxfId="37280" priority="16444">
      <formula>AND(IF($Q146=2,1,0),IF($X146&lt;30,1,0))</formula>
    </cfRule>
    <cfRule type="expression" dxfId="37279" priority="16445">
      <formula>AND(IF($Q146=3,1,0),IF($X146&lt;30,1,0))</formula>
    </cfRule>
    <cfRule type="expression" dxfId="37278" priority="16446">
      <formula>AND(IF($Q146=3,1,IF($Q146=4,1,0)),IF($F146&lt;=85,1,0))</formula>
    </cfRule>
  </conditionalFormatting>
  <conditionalFormatting sqref="X146">
    <cfRule type="expression" dxfId="37277" priority="16439">
      <formula>AND(IF(OR($Q146=1,$Q146=2),1,0),IF($X146&lt;=20,1,0))</formula>
    </cfRule>
    <cfRule type="expression" dxfId="37276" priority="16440">
      <formula>AND(IF($Q146=2,1,0),IF($X146&lt;30,1,0))</formula>
    </cfRule>
    <cfRule type="expression" dxfId="37275" priority="16441">
      <formula>AND(IF($Q146=3,1,0),IF($X146&lt;30,1,0))</formula>
    </cfRule>
    <cfRule type="expression" dxfId="37274" priority="16442">
      <formula>AND(IF($Q146=3,1,IF($Q146=4,1,0)),IF($F146&lt;=85,1,0))</formula>
    </cfRule>
  </conditionalFormatting>
  <conditionalFormatting sqref="AI146">
    <cfRule type="expression" dxfId="37273" priority="16435">
      <formula>AND(IF(OR($Q146=1,$Q146=2),1,0),IF($X146&lt;=20,1,0))</formula>
    </cfRule>
    <cfRule type="expression" dxfId="37272" priority="16436">
      <formula>AND(IF($Q146=2,1,0),IF($X146&lt;30,1,0))</formula>
    </cfRule>
    <cfRule type="expression" dxfId="37271" priority="16437">
      <formula>AND(IF($Q146=3,1,0),IF($X146&lt;30,1,0))</formula>
    </cfRule>
    <cfRule type="expression" dxfId="37270" priority="16438">
      <formula>AND(IF($Q146=3,1,IF($Q146=4,1,0)),IF($F146&lt;=85,1,0))</formula>
    </cfRule>
  </conditionalFormatting>
  <conditionalFormatting sqref="AV147">
    <cfRule type="expression" dxfId="37269" priority="16433">
      <formula>AV147="X"</formula>
    </cfRule>
    <cfRule type="expression" dxfId="37268" priority="16434">
      <formula>AV147="후보"</formula>
    </cfRule>
  </conditionalFormatting>
  <conditionalFormatting sqref="AC147">
    <cfRule type="cellIs" dxfId="37267" priority="16431" operator="greaterThan">
      <formula>0.9</formula>
    </cfRule>
    <cfRule type="cellIs" dxfId="37266" priority="16432" operator="greaterThan">
      <formula>0.85</formula>
    </cfRule>
  </conditionalFormatting>
  <conditionalFormatting sqref="N147">
    <cfRule type="cellIs" dxfId="37265" priority="16429" operator="greaterThan">
      <formula>0.9</formula>
    </cfRule>
    <cfRule type="cellIs" dxfId="37264" priority="16430" operator="greaterThan">
      <formula>0.85</formula>
    </cfRule>
  </conditionalFormatting>
  <conditionalFormatting sqref="E147">
    <cfRule type="expression" dxfId="37263" priority="16425">
      <formula>AND(IF(OR($Q147=1,$Q147=2),1,0),IF($X147&lt;=20,1,0))</formula>
    </cfRule>
    <cfRule type="expression" dxfId="37262" priority="16426">
      <formula>AND(IF($Q147=2,1,0),IF($X147&lt;30,1,0))</formula>
    </cfRule>
    <cfRule type="expression" dxfId="37261" priority="16427">
      <formula>AND(IF($Q147=3,1,0),IF($X147&lt;30,1,0))</formula>
    </cfRule>
    <cfRule type="expression" dxfId="37260" priority="16428">
      <formula>AND(IF($Q147=3,1,IF($Q147=4,1,0)),IF($F147&lt;=85,1,0))</formula>
    </cfRule>
  </conditionalFormatting>
  <conditionalFormatting sqref="X147">
    <cfRule type="expression" dxfId="37259" priority="16421">
      <formula>AND(IF(OR($Q147=1,$Q147=2),1,0),IF($X147&lt;=20,1,0))</formula>
    </cfRule>
    <cfRule type="expression" dxfId="37258" priority="16422">
      <formula>AND(IF($Q147=2,1,0),IF($X147&lt;30,1,0))</formula>
    </cfRule>
    <cfRule type="expression" dxfId="37257" priority="16423">
      <formula>AND(IF($Q147=3,1,0),IF($X147&lt;30,1,0))</formula>
    </cfRule>
    <cfRule type="expression" dxfId="37256" priority="16424">
      <formula>AND(IF($Q147=3,1,IF($Q147=4,1,0)),IF($F147&lt;=85,1,0))</formula>
    </cfRule>
  </conditionalFormatting>
  <conditionalFormatting sqref="AI147">
    <cfRule type="expression" dxfId="37255" priority="16417">
      <formula>AND(IF(OR($Q147=1,$Q147=2),1,0),IF($X147&lt;=20,1,0))</formula>
    </cfRule>
    <cfRule type="expression" dxfId="37254" priority="16418">
      <formula>AND(IF($Q147=2,1,0),IF($X147&lt;30,1,0))</formula>
    </cfRule>
    <cfRule type="expression" dxfId="37253" priority="16419">
      <formula>AND(IF($Q147=3,1,0),IF($X147&lt;30,1,0))</formula>
    </cfRule>
    <cfRule type="expression" dxfId="37252" priority="16420">
      <formula>AND(IF($Q147=3,1,IF($Q147=4,1,0)),IF($F147&lt;=85,1,0))</formula>
    </cfRule>
  </conditionalFormatting>
  <conditionalFormatting sqref="AV148">
    <cfRule type="expression" dxfId="37251" priority="16415">
      <formula>AV148="X"</formula>
    </cfRule>
    <cfRule type="expression" dxfId="37250" priority="16416">
      <formula>AV148="후보"</formula>
    </cfRule>
  </conditionalFormatting>
  <conditionalFormatting sqref="AC148">
    <cfRule type="cellIs" dxfId="37249" priority="16413" operator="greaterThan">
      <formula>0.9</formula>
    </cfRule>
    <cfRule type="cellIs" dxfId="37248" priority="16414" operator="greaterThan">
      <formula>0.85</formula>
    </cfRule>
  </conditionalFormatting>
  <conditionalFormatting sqref="N148">
    <cfRule type="cellIs" dxfId="37247" priority="16411" operator="greaterThan">
      <formula>0.9</formula>
    </cfRule>
    <cfRule type="cellIs" dxfId="37246" priority="16412" operator="greaterThan">
      <formula>0.85</formula>
    </cfRule>
  </conditionalFormatting>
  <conditionalFormatting sqref="E148">
    <cfRule type="expression" dxfId="37245" priority="16407">
      <formula>AND(IF(OR($Q148=1,$Q148=2),1,0),IF($X148&lt;=20,1,0))</formula>
    </cfRule>
    <cfRule type="expression" dxfId="37244" priority="16408">
      <formula>AND(IF($Q148=2,1,0),IF($X148&lt;30,1,0))</formula>
    </cfRule>
    <cfRule type="expression" dxfId="37243" priority="16409">
      <formula>AND(IF($Q148=3,1,0),IF($X148&lt;30,1,0))</formula>
    </cfRule>
    <cfRule type="expression" dxfId="37242" priority="16410">
      <formula>AND(IF($Q148=3,1,IF($Q148=4,1,0)),IF($F148&lt;=85,1,0))</formula>
    </cfRule>
  </conditionalFormatting>
  <conditionalFormatting sqref="X148">
    <cfRule type="expression" dxfId="37241" priority="16403">
      <formula>AND(IF(OR($Q148=1,$Q148=2),1,0),IF($X148&lt;=20,1,0))</formula>
    </cfRule>
    <cfRule type="expression" dxfId="37240" priority="16404">
      <formula>AND(IF($Q148=2,1,0),IF($X148&lt;30,1,0))</formula>
    </cfRule>
    <cfRule type="expression" dxfId="37239" priority="16405">
      <formula>AND(IF($Q148=3,1,0),IF($X148&lt;30,1,0))</formula>
    </cfRule>
    <cfRule type="expression" dxfId="37238" priority="16406">
      <formula>AND(IF($Q148=3,1,IF($Q148=4,1,0)),IF($F148&lt;=85,1,0))</formula>
    </cfRule>
  </conditionalFormatting>
  <conditionalFormatting sqref="AI148">
    <cfRule type="expression" dxfId="37237" priority="16399">
      <formula>AND(IF(OR($Q148=1,$Q148=2),1,0),IF($X148&lt;=20,1,0))</formula>
    </cfRule>
    <cfRule type="expression" dxfId="37236" priority="16400">
      <formula>AND(IF($Q148=2,1,0),IF($X148&lt;30,1,0))</formula>
    </cfRule>
    <cfRule type="expression" dxfId="37235" priority="16401">
      <formula>AND(IF($Q148=3,1,0),IF($X148&lt;30,1,0))</formula>
    </cfRule>
    <cfRule type="expression" dxfId="37234" priority="16402">
      <formula>AND(IF($Q148=3,1,IF($Q148=4,1,0)),IF($F148&lt;=85,1,0))</formula>
    </cfRule>
  </conditionalFormatting>
  <conditionalFormatting sqref="AV149">
    <cfRule type="expression" dxfId="37233" priority="16397">
      <formula>AV149="X"</formula>
    </cfRule>
    <cfRule type="expression" dxfId="37232" priority="16398">
      <formula>AV149="후보"</formula>
    </cfRule>
  </conditionalFormatting>
  <conditionalFormatting sqref="AC149">
    <cfRule type="cellIs" dxfId="37231" priority="16395" operator="greaterThan">
      <formula>0.9</formula>
    </cfRule>
    <cfRule type="cellIs" dxfId="37230" priority="16396" operator="greaterThan">
      <formula>0.85</formula>
    </cfRule>
  </conditionalFormatting>
  <conditionalFormatting sqref="N149">
    <cfRule type="cellIs" dxfId="37229" priority="16393" operator="greaterThan">
      <formula>0.9</formula>
    </cfRule>
    <cfRule type="cellIs" dxfId="37228" priority="16394" operator="greaterThan">
      <formula>0.85</formula>
    </cfRule>
  </conditionalFormatting>
  <conditionalFormatting sqref="E149">
    <cfRule type="expression" dxfId="37227" priority="16389">
      <formula>AND(IF(OR($Q149=1,$Q149=2),1,0),IF($X149&lt;=20,1,0))</formula>
    </cfRule>
    <cfRule type="expression" dxfId="37226" priority="16390">
      <formula>AND(IF($Q149=2,1,0),IF($X149&lt;30,1,0))</formula>
    </cfRule>
    <cfRule type="expression" dxfId="37225" priority="16391">
      <formula>AND(IF($Q149=3,1,0),IF($X149&lt;30,1,0))</formula>
    </cfRule>
    <cfRule type="expression" dxfId="37224" priority="16392">
      <formula>AND(IF($Q149=3,1,IF($Q149=4,1,0)),IF($F149&lt;=85,1,0))</formula>
    </cfRule>
  </conditionalFormatting>
  <conditionalFormatting sqref="X149">
    <cfRule type="expression" dxfId="37223" priority="16385">
      <formula>AND(IF(OR($Q149=1,$Q149=2),1,0),IF($X149&lt;=20,1,0))</formula>
    </cfRule>
    <cfRule type="expression" dxfId="37222" priority="16386">
      <formula>AND(IF($Q149=2,1,0),IF($X149&lt;30,1,0))</formula>
    </cfRule>
    <cfRule type="expression" dxfId="37221" priority="16387">
      <formula>AND(IF($Q149=3,1,0),IF($X149&lt;30,1,0))</formula>
    </cfRule>
    <cfRule type="expression" dxfId="37220" priority="16388">
      <formula>AND(IF($Q149=3,1,IF($Q149=4,1,0)),IF($F149&lt;=85,1,0))</formula>
    </cfRule>
  </conditionalFormatting>
  <conditionalFormatting sqref="AI149">
    <cfRule type="expression" dxfId="37219" priority="16381">
      <formula>AND(IF(OR($Q149=1,$Q149=2),1,0),IF($X149&lt;=20,1,0))</formula>
    </cfRule>
    <cfRule type="expression" dxfId="37218" priority="16382">
      <formula>AND(IF($Q149=2,1,0),IF($X149&lt;30,1,0))</formula>
    </cfRule>
    <cfRule type="expression" dxfId="37217" priority="16383">
      <formula>AND(IF($Q149=3,1,0),IF($X149&lt;30,1,0))</formula>
    </cfRule>
    <cfRule type="expression" dxfId="37216" priority="16384">
      <formula>AND(IF($Q149=3,1,IF($Q149=4,1,0)),IF($F149&lt;=85,1,0))</formula>
    </cfRule>
  </conditionalFormatting>
  <conditionalFormatting sqref="AV150">
    <cfRule type="expression" dxfId="37215" priority="16379">
      <formula>AV150="X"</formula>
    </cfRule>
    <cfRule type="expression" dxfId="37214" priority="16380">
      <formula>AV150="후보"</formula>
    </cfRule>
  </conditionalFormatting>
  <conditionalFormatting sqref="AC150">
    <cfRule type="cellIs" dxfId="37213" priority="16377" operator="greaterThan">
      <formula>0.9</formula>
    </cfRule>
    <cfRule type="cellIs" dxfId="37212" priority="16378" operator="greaterThan">
      <formula>0.85</formula>
    </cfRule>
  </conditionalFormatting>
  <conditionalFormatting sqref="N150">
    <cfRule type="cellIs" dxfId="37211" priority="16375" operator="greaterThan">
      <formula>0.9</formula>
    </cfRule>
    <cfRule type="cellIs" dxfId="37210" priority="16376" operator="greaterThan">
      <formula>0.85</formula>
    </cfRule>
  </conditionalFormatting>
  <conditionalFormatting sqref="E150">
    <cfRule type="expression" dxfId="37209" priority="16371">
      <formula>AND(IF(OR($Q150=1,$Q150=2),1,0),IF($X150&lt;=20,1,0))</formula>
    </cfRule>
    <cfRule type="expression" dxfId="37208" priority="16372">
      <formula>AND(IF($Q150=2,1,0),IF($X150&lt;30,1,0))</formula>
    </cfRule>
    <cfRule type="expression" dxfId="37207" priority="16373">
      <formula>AND(IF($Q150=3,1,0),IF($X150&lt;30,1,0))</formula>
    </cfRule>
    <cfRule type="expression" dxfId="37206" priority="16374">
      <formula>AND(IF($Q150=3,1,IF($Q150=4,1,0)),IF($F150&lt;=85,1,0))</formula>
    </cfRule>
  </conditionalFormatting>
  <conditionalFormatting sqref="X150">
    <cfRule type="expression" dxfId="37205" priority="16367">
      <formula>AND(IF(OR($Q150=1,$Q150=2),1,0),IF($X150&lt;=20,1,0))</formula>
    </cfRule>
    <cfRule type="expression" dxfId="37204" priority="16368">
      <formula>AND(IF($Q150=2,1,0),IF($X150&lt;30,1,0))</formula>
    </cfRule>
    <cfRule type="expression" dxfId="37203" priority="16369">
      <formula>AND(IF($Q150=3,1,0),IF($X150&lt;30,1,0))</formula>
    </cfRule>
    <cfRule type="expression" dxfId="37202" priority="16370">
      <formula>AND(IF($Q150=3,1,IF($Q150=4,1,0)),IF($F150&lt;=85,1,0))</formula>
    </cfRule>
  </conditionalFormatting>
  <conditionalFormatting sqref="AI150">
    <cfRule type="expression" dxfId="37201" priority="16363">
      <formula>AND(IF(OR($Q150=1,$Q150=2),1,0),IF($X150&lt;=20,1,0))</formula>
    </cfRule>
    <cfRule type="expression" dxfId="37200" priority="16364">
      <formula>AND(IF($Q150=2,1,0),IF($X150&lt;30,1,0))</formula>
    </cfRule>
    <cfRule type="expression" dxfId="37199" priority="16365">
      <formula>AND(IF($Q150=3,1,0),IF($X150&lt;30,1,0))</formula>
    </cfRule>
    <cfRule type="expression" dxfId="37198" priority="16366">
      <formula>AND(IF($Q150=3,1,IF($Q150=4,1,0)),IF($F150&lt;=85,1,0))</formula>
    </cfRule>
  </conditionalFormatting>
  <conditionalFormatting sqref="AV151">
    <cfRule type="expression" dxfId="37197" priority="16361">
      <formula>AV151="X"</formula>
    </cfRule>
    <cfRule type="expression" dxfId="37196" priority="16362">
      <formula>AV151="후보"</formula>
    </cfRule>
  </conditionalFormatting>
  <conditionalFormatting sqref="AC151">
    <cfRule type="cellIs" dxfId="37195" priority="16359" operator="greaterThan">
      <formula>0.9</formula>
    </cfRule>
    <cfRule type="cellIs" dxfId="37194" priority="16360" operator="greaterThan">
      <formula>0.85</formula>
    </cfRule>
  </conditionalFormatting>
  <conditionalFormatting sqref="N151">
    <cfRule type="cellIs" dxfId="37193" priority="16357" operator="greaterThan">
      <formula>0.9</formula>
    </cfRule>
    <cfRule type="cellIs" dxfId="37192" priority="16358" operator="greaterThan">
      <formula>0.85</formula>
    </cfRule>
  </conditionalFormatting>
  <conditionalFormatting sqref="E151">
    <cfRule type="expression" dxfId="37191" priority="16353">
      <formula>AND(IF(OR($Q151=1,$Q151=2),1,0),IF($X151&lt;=20,1,0))</formula>
    </cfRule>
    <cfRule type="expression" dxfId="37190" priority="16354">
      <formula>AND(IF($Q151=2,1,0),IF($X151&lt;30,1,0))</formula>
    </cfRule>
    <cfRule type="expression" dxfId="37189" priority="16355">
      <formula>AND(IF($Q151=3,1,0),IF($X151&lt;30,1,0))</formula>
    </cfRule>
    <cfRule type="expression" dxfId="37188" priority="16356">
      <formula>AND(IF($Q151=3,1,IF($Q151=4,1,0)),IF($F151&lt;=85,1,0))</formula>
    </cfRule>
  </conditionalFormatting>
  <conditionalFormatting sqref="X151">
    <cfRule type="expression" dxfId="37187" priority="16349">
      <formula>AND(IF(OR($Q151=1,$Q151=2),1,0),IF($X151&lt;=20,1,0))</formula>
    </cfRule>
    <cfRule type="expression" dxfId="37186" priority="16350">
      <formula>AND(IF($Q151=2,1,0),IF($X151&lt;30,1,0))</formula>
    </cfRule>
    <cfRule type="expression" dxfId="37185" priority="16351">
      <formula>AND(IF($Q151=3,1,0),IF($X151&lt;30,1,0))</formula>
    </cfRule>
    <cfRule type="expression" dxfId="37184" priority="16352">
      <formula>AND(IF($Q151=3,1,IF($Q151=4,1,0)),IF($F151&lt;=85,1,0))</formula>
    </cfRule>
  </conditionalFormatting>
  <conditionalFormatting sqref="AI151">
    <cfRule type="expression" dxfId="37183" priority="16345">
      <formula>AND(IF(OR($Q151=1,$Q151=2),1,0),IF($X151&lt;=20,1,0))</formula>
    </cfRule>
    <cfRule type="expression" dxfId="37182" priority="16346">
      <formula>AND(IF($Q151=2,1,0),IF($X151&lt;30,1,0))</formula>
    </cfRule>
    <cfRule type="expression" dxfId="37181" priority="16347">
      <formula>AND(IF($Q151=3,1,0),IF($X151&lt;30,1,0))</formula>
    </cfRule>
    <cfRule type="expression" dxfId="37180" priority="16348">
      <formula>AND(IF($Q151=3,1,IF($Q151=4,1,0)),IF($F151&lt;=85,1,0))</formula>
    </cfRule>
  </conditionalFormatting>
  <conditionalFormatting sqref="AV152">
    <cfRule type="expression" dxfId="37179" priority="16343">
      <formula>AV152="X"</formula>
    </cfRule>
    <cfRule type="expression" dxfId="37178" priority="16344">
      <formula>AV152="후보"</formula>
    </cfRule>
  </conditionalFormatting>
  <conditionalFormatting sqref="AC152">
    <cfRule type="cellIs" dxfId="37177" priority="16341" operator="greaterThan">
      <formula>0.9</formula>
    </cfRule>
    <cfRule type="cellIs" dxfId="37176" priority="16342" operator="greaterThan">
      <formula>0.85</formula>
    </cfRule>
  </conditionalFormatting>
  <conditionalFormatting sqref="N152">
    <cfRule type="cellIs" dxfId="37175" priority="16339" operator="greaterThan">
      <formula>0.9</formula>
    </cfRule>
    <cfRule type="cellIs" dxfId="37174" priority="16340" operator="greaterThan">
      <formula>0.85</formula>
    </cfRule>
  </conditionalFormatting>
  <conditionalFormatting sqref="E152">
    <cfRule type="expression" dxfId="37173" priority="16335">
      <formula>AND(IF(OR($Q152=1,$Q152=2),1,0),IF($X152&lt;=20,1,0))</formula>
    </cfRule>
    <cfRule type="expression" dxfId="37172" priority="16336">
      <formula>AND(IF($Q152=2,1,0),IF($X152&lt;30,1,0))</formula>
    </cfRule>
    <cfRule type="expression" dxfId="37171" priority="16337">
      <formula>AND(IF($Q152=3,1,0),IF($X152&lt;30,1,0))</formula>
    </cfRule>
    <cfRule type="expression" dxfId="37170" priority="16338">
      <formula>AND(IF($Q152=3,1,IF($Q152=4,1,0)),IF($F152&lt;=85,1,0))</formula>
    </cfRule>
  </conditionalFormatting>
  <conditionalFormatting sqref="X152">
    <cfRule type="expression" dxfId="37169" priority="16331">
      <formula>AND(IF(OR($Q152=1,$Q152=2),1,0),IF($X152&lt;=20,1,0))</formula>
    </cfRule>
    <cfRule type="expression" dxfId="37168" priority="16332">
      <formula>AND(IF($Q152=2,1,0),IF($X152&lt;30,1,0))</formula>
    </cfRule>
    <cfRule type="expression" dxfId="37167" priority="16333">
      <formula>AND(IF($Q152=3,1,0),IF($X152&lt;30,1,0))</formula>
    </cfRule>
    <cfRule type="expression" dxfId="37166" priority="16334">
      <formula>AND(IF($Q152=3,1,IF($Q152=4,1,0)),IF($F152&lt;=85,1,0))</formula>
    </cfRule>
  </conditionalFormatting>
  <conditionalFormatting sqref="AI152">
    <cfRule type="expression" dxfId="37165" priority="16327">
      <formula>AND(IF(OR($Q152=1,$Q152=2),1,0),IF($X152&lt;=20,1,0))</formula>
    </cfRule>
    <cfRule type="expression" dxfId="37164" priority="16328">
      <formula>AND(IF($Q152=2,1,0),IF($X152&lt;30,1,0))</formula>
    </cfRule>
    <cfRule type="expression" dxfId="37163" priority="16329">
      <formula>AND(IF($Q152=3,1,0),IF($X152&lt;30,1,0))</formula>
    </cfRule>
    <cfRule type="expression" dxfId="37162" priority="16330">
      <formula>AND(IF($Q152=3,1,IF($Q152=4,1,0)),IF($F152&lt;=85,1,0))</formula>
    </cfRule>
  </conditionalFormatting>
  <conditionalFormatting sqref="AV153">
    <cfRule type="expression" dxfId="37161" priority="16325">
      <formula>AV153="X"</formula>
    </cfRule>
    <cfRule type="expression" dxfId="37160" priority="16326">
      <formula>AV153="후보"</formula>
    </cfRule>
  </conditionalFormatting>
  <conditionalFormatting sqref="AC153">
    <cfRule type="cellIs" dxfId="37159" priority="16323" operator="greaterThan">
      <formula>0.9</formula>
    </cfRule>
    <cfRule type="cellIs" dxfId="37158" priority="16324" operator="greaterThan">
      <formula>0.85</formula>
    </cfRule>
  </conditionalFormatting>
  <conditionalFormatting sqref="N153">
    <cfRule type="cellIs" dxfId="37157" priority="16321" operator="greaterThan">
      <formula>0.9</formula>
    </cfRule>
    <cfRule type="cellIs" dxfId="37156" priority="16322" operator="greaterThan">
      <formula>0.85</formula>
    </cfRule>
  </conditionalFormatting>
  <conditionalFormatting sqref="E153">
    <cfRule type="expression" dxfId="37155" priority="16317">
      <formula>AND(IF(OR($Q153=1,$Q153=2),1,0),IF($X153&lt;=20,1,0))</formula>
    </cfRule>
    <cfRule type="expression" dxfId="37154" priority="16318">
      <formula>AND(IF($Q153=2,1,0),IF($X153&lt;30,1,0))</formula>
    </cfRule>
    <cfRule type="expression" dxfId="37153" priority="16319">
      <formula>AND(IF($Q153=3,1,0),IF($X153&lt;30,1,0))</formula>
    </cfRule>
    <cfRule type="expression" dxfId="37152" priority="16320">
      <formula>AND(IF($Q153=3,1,IF($Q153=4,1,0)),IF($F153&lt;=85,1,0))</formula>
    </cfRule>
  </conditionalFormatting>
  <conditionalFormatting sqref="X153">
    <cfRule type="expression" dxfId="37151" priority="16313">
      <formula>AND(IF(OR($Q153=1,$Q153=2),1,0),IF($X153&lt;=20,1,0))</formula>
    </cfRule>
    <cfRule type="expression" dxfId="37150" priority="16314">
      <formula>AND(IF($Q153=2,1,0),IF($X153&lt;30,1,0))</formula>
    </cfRule>
    <cfRule type="expression" dxfId="37149" priority="16315">
      <formula>AND(IF($Q153=3,1,0),IF($X153&lt;30,1,0))</formula>
    </cfRule>
    <cfRule type="expression" dxfId="37148" priority="16316">
      <formula>AND(IF($Q153=3,1,IF($Q153=4,1,0)),IF($F153&lt;=85,1,0))</formula>
    </cfRule>
  </conditionalFormatting>
  <conditionalFormatting sqref="AI153">
    <cfRule type="expression" dxfId="37147" priority="16309">
      <formula>AND(IF(OR($Q153=1,$Q153=2),1,0),IF($X153&lt;=20,1,0))</formula>
    </cfRule>
    <cfRule type="expression" dxfId="37146" priority="16310">
      <formula>AND(IF($Q153=2,1,0),IF($X153&lt;30,1,0))</formula>
    </cfRule>
    <cfRule type="expression" dxfId="37145" priority="16311">
      <formula>AND(IF($Q153=3,1,0),IF($X153&lt;30,1,0))</formula>
    </cfRule>
    <cfRule type="expression" dxfId="37144" priority="16312">
      <formula>AND(IF($Q153=3,1,IF($Q153=4,1,0)),IF($F153&lt;=85,1,0))</formula>
    </cfRule>
  </conditionalFormatting>
  <conditionalFormatting sqref="AV154">
    <cfRule type="expression" dxfId="37143" priority="16307">
      <formula>AV154="X"</formula>
    </cfRule>
    <cfRule type="expression" dxfId="37142" priority="16308">
      <formula>AV154="후보"</formula>
    </cfRule>
  </conditionalFormatting>
  <conditionalFormatting sqref="AC154">
    <cfRule type="cellIs" dxfId="37141" priority="16305" operator="greaterThan">
      <formula>0.9</formula>
    </cfRule>
    <cfRule type="cellIs" dxfId="37140" priority="16306" operator="greaterThan">
      <formula>0.85</formula>
    </cfRule>
  </conditionalFormatting>
  <conditionalFormatting sqref="N154">
    <cfRule type="cellIs" dxfId="37139" priority="16303" operator="greaterThan">
      <formula>0.9</formula>
    </cfRule>
    <cfRule type="cellIs" dxfId="37138" priority="16304" operator="greaterThan">
      <formula>0.85</formula>
    </cfRule>
  </conditionalFormatting>
  <conditionalFormatting sqref="E154">
    <cfRule type="expression" dxfId="37137" priority="16299">
      <formula>AND(IF(OR($Q154=1,$Q154=2),1,0),IF($X154&lt;=20,1,0))</formula>
    </cfRule>
    <cfRule type="expression" dxfId="37136" priority="16300">
      <formula>AND(IF($Q154=2,1,0),IF($X154&lt;30,1,0))</formula>
    </cfRule>
    <cfRule type="expression" dxfId="37135" priority="16301">
      <formula>AND(IF($Q154=3,1,0),IF($X154&lt;30,1,0))</formula>
    </cfRule>
    <cfRule type="expression" dxfId="37134" priority="16302">
      <formula>AND(IF($Q154=3,1,IF($Q154=4,1,0)),IF($F154&lt;=85,1,0))</formula>
    </cfRule>
  </conditionalFormatting>
  <conditionalFormatting sqref="X154">
    <cfRule type="expression" dxfId="37133" priority="16295">
      <formula>AND(IF(OR($Q154=1,$Q154=2),1,0),IF($X154&lt;=20,1,0))</formula>
    </cfRule>
    <cfRule type="expression" dxfId="37132" priority="16296">
      <formula>AND(IF($Q154=2,1,0),IF($X154&lt;30,1,0))</formula>
    </cfRule>
    <cfRule type="expression" dxfId="37131" priority="16297">
      <formula>AND(IF($Q154=3,1,0),IF($X154&lt;30,1,0))</formula>
    </cfRule>
    <cfRule type="expression" dxfId="37130" priority="16298">
      <formula>AND(IF($Q154=3,1,IF($Q154=4,1,0)),IF($F154&lt;=85,1,0))</formula>
    </cfRule>
  </conditionalFormatting>
  <conditionalFormatting sqref="AI154">
    <cfRule type="expression" dxfId="37129" priority="16291">
      <formula>AND(IF(OR($Q154=1,$Q154=2),1,0),IF($X154&lt;=20,1,0))</formula>
    </cfRule>
    <cfRule type="expression" dxfId="37128" priority="16292">
      <formula>AND(IF($Q154=2,1,0),IF($X154&lt;30,1,0))</formula>
    </cfRule>
    <cfRule type="expression" dxfId="37127" priority="16293">
      <formula>AND(IF($Q154=3,1,0),IF($X154&lt;30,1,0))</formula>
    </cfRule>
    <cfRule type="expression" dxfId="37126" priority="16294">
      <formula>AND(IF($Q154=3,1,IF($Q154=4,1,0)),IF($F154&lt;=85,1,0))</formula>
    </cfRule>
  </conditionalFormatting>
  <conditionalFormatting sqref="AV155">
    <cfRule type="expression" dxfId="37125" priority="16289">
      <formula>AV155="X"</formula>
    </cfRule>
    <cfRule type="expression" dxfId="37124" priority="16290">
      <formula>AV155="후보"</formula>
    </cfRule>
  </conditionalFormatting>
  <conditionalFormatting sqref="AC155">
    <cfRule type="cellIs" dxfId="37123" priority="16287" operator="greaterThan">
      <formula>0.9</formula>
    </cfRule>
    <cfRule type="cellIs" dxfId="37122" priority="16288" operator="greaterThan">
      <formula>0.85</formula>
    </cfRule>
  </conditionalFormatting>
  <conditionalFormatting sqref="N155">
    <cfRule type="cellIs" dxfId="37121" priority="16285" operator="greaterThan">
      <formula>0.9</formula>
    </cfRule>
    <cfRule type="cellIs" dxfId="37120" priority="16286" operator="greaterThan">
      <formula>0.85</formula>
    </cfRule>
  </conditionalFormatting>
  <conditionalFormatting sqref="E155">
    <cfRule type="expression" dxfId="37119" priority="16281">
      <formula>AND(IF(OR($Q155=1,$Q155=2),1,0),IF($X155&lt;=20,1,0))</formula>
    </cfRule>
    <cfRule type="expression" dxfId="37118" priority="16282">
      <formula>AND(IF($Q155=2,1,0),IF($X155&lt;30,1,0))</formula>
    </cfRule>
    <cfRule type="expression" dxfId="37117" priority="16283">
      <formula>AND(IF($Q155=3,1,0),IF($X155&lt;30,1,0))</formula>
    </cfRule>
    <cfRule type="expression" dxfId="37116" priority="16284">
      <formula>AND(IF($Q155=3,1,IF($Q155=4,1,0)),IF($F155&lt;=85,1,0))</formula>
    </cfRule>
  </conditionalFormatting>
  <conditionalFormatting sqref="X155">
    <cfRule type="expression" dxfId="37115" priority="16277">
      <formula>AND(IF(OR($Q155=1,$Q155=2),1,0),IF($X155&lt;=20,1,0))</formula>
    </cfRule>
    <cfRule type="expression" dxfId="37114" priority="16278">
      <formula>AND(IF($Q155=2,1,0),IF($X155&lt;30,1,0))</formula>
    </cfRule>
    <cfRule type="expression" dxfId="37113" priority="16279">
      <formula>AND(IF($Q155=3,1,0),IF($X155&lt;30,1,0))</formula>
    </cfRule>
    <cfRule type="expression" dxfId="37112" priority="16280">
      <formula>AND(IF($Q155=3,1,IF($Q155=4,1,0)),IF($F155&lt;=85,1,0))</formula>
    </cfRule>
  </conditionalFormatting>
  <conditionalFormatting sqref="AI155">
    <cfRule type="expression" dxfId="37111" priority="16273">
      <formula>AND(IF(OR($Q155=1,$Q155=2),1,0),IF($X155&lt;=20,1,0))</formula>
    </cfRule>
    <cfRule type="expression" dxfId="37110" priority="16274">
      <formula>AND(IF($Q155=2,1,0),IF($X155&lt;30,1,0))</formula>
    </cfRule>
    <cfRule type="expression" dxfId="37109" priority="16275">
      <formula>AND(IF($Q155=3,1,0),IF($X155&lt;30,1,0))</formula>
    </cfRule>
    <cfRule type="expression" dxfId="37108" priority="16276">
      <formula>AND(IF($Q155=3,1,IF($Q155=4,1,0)),IF($F155&lt;=85,1,0))</formula>
    </cfRule>
  </conditionalFormatting>
  <conditionalFormatting sqref="AV156">
    <cfRule type="expression" dxfId="37107" priority="16271">
      <formula>AV156="X"</formula>
    </cfRule>
    <cfRule type="expression" dxfId="37106" priority="16272">
      <formula>AV156="후보"</formula>
    </cfRule>
  </conditionalFormatting>
  <conditionalFormatting sqref="AC156">
    <cfRule type="cellIs" dxfId="37105" priority="16269" operator="greaterThan">
      <formula>0.9</formula>
    </cfRule>
    <cfRule type="cellIs" dxfId="37104" priority="16270" operator="greaterThan">
      <formula>0.85</formula>
    </cfRule>
  </conditionalFormatting>
  <conditionalFormatting sqref="N156">
    <cfRule type="cellIs" dxfId="37103" priority="16267" operator="greaterThan">
      <formula>0.9</formula>
    </cfRule>
    <cfRule type="cellIs" dxfId="37102" priority="16268" operator="greaterThan">
      <formula>0.85</formula>
    </cfRule>
  </conditionalFormatting>
  <conditionalFormatting sqref="E156">
    <cfRule type="expression" dxfId="37101" priority="16263">
      <formula>AND(IF(OR($Q156=1,$Q156=2),1,0),IF($X156&lt;=20,1,0))</formula>
    </cfRule>
    <cfRule type="expression" dxfId="37100" priority="16264">
      <formula>AND(IF($Q156=2,1,0),IF($X156&lt;30,1,0))</formula>
    </cfRule>
    <cfRule type="expression" dxfId="37099" priority="16265">
      <formula>AND(IF($Q156=3,1,0),IF($X156&lt;30,1,0))</formula>
    </cfRule>
    <cfRule type="expression" dxfId="37098" priority="16266">
      <formula>AND(IF($Q156=3,1,IF($Q156=4,1,0)),IF($F156&lt;=85,1,0))</formula>
    </cfRule>
  </conditionalFormatting>
  <conditionalFormatting sqref="X156">
    <cfRule type="expression" dxfId="37097" priority="16259">
      <formula>AND(IF(OR($Q156=1,$Q156=2),1,0),IF($X156&lt;=20,1,0))</formula>
    </cfRule>
    <cfRule type="expression" dxfId="37096" priority="16260">
      <formula>AND(IF($Q156=2,1,0),IF($X156&lt;30,1,0))</formula>
    </cfRule>
    <cfRule type="expression" dxfId="37095" priority="16261">
      <formula>AND(IF($Q156=3,1,0),IF($X156&lt;30,1,0))</formula>
    </cfRule>
    <cfRule type="expression" dxfId="37094" priority="16262">
      <formula>AND(IF($Q156=3,1,IF($Q156=4,1,0)),IF($F156&lt;=85,1,0))</formula>
    </cfRule>
  </conditionalFormatting>
  <conditionalFormatting sqref="AI156">
    <cfRule type="expression" dxfId="37093" priority="16255">
      <formula>AND(IF(OR($Q156=1,$Q156=2),1,0),IF($X156&lt;=20,1,0))</formula>
    </cfRule>
    <cfRule type="expression" dxfId="37092" priority="16256">
      <formula>AND(IF($Q156=2,1,0),IF($X156&lt;30,1,0))</formula>
    </cfRule>
    <cfRule type="expression" dxfId="37091" priority="16257">
      <formula>AND(IF($Q156=3,1,0),IF($X156&lt;30,1,0))</formula>
    </cfRule>
    <cfRule type="expression" dxfId="37090" priority="16258">
      <formula>AND(IF($Q156=3,1,IF($Q156=4,1,0)),IF($F156&lt;=85,1,0))</formula>
    </cfRule>
  </conditionalFormatting>
  <conditionalFormatting sqref="AV157">
    <cfRule type="expression" dxfId="37089" priority="16253">
      <formula>AV157="X"</formula>
    </cfRule>
    <cfRule type="expression" dxfId="37088" priority="16254">
      <formula>AV157="후보"</formula>
    </cfRule>
  </conditionalFormatting>
  <conditionalFormatting sqref="AC157">
    <cfRule type="cellIs" dxfId="37087" priority="16251" operator="greaterThan">
      <formula>0.9</formula>
    </cfRule>
    <cfRule type="cellIs" dxfId="37086" priority="16252" operator="greaterThan">
      <formula>0.85</formula>
    </cfRule>
  </conditionalFormatting>
  <conditionalFormatting sqref="N157">
    <cfRule type="cellIs" dxfId="37085" priority="16249" operator="greaterThan">
      <formula>0.9</formula>
    </cfRule>
    <cfRule type="cellIs" dxfId="37084" priority="16250" operator="greaterThan">
      <formula>0.85</formula>
    </cfRule>
  </conditionalFormatting>
  <conditionalFormatting sqref="E157">
    <cfRule type="expression" dxfId="37083" priority="16245">
      <formula>AND(IF(OR($Q157=1,$Q157=2),1,0),IF($X157&lt;=20,1,0))</formula>
    </cfRule>
    <cfRule type="expression" dxfId="37082" priority="16246">
      <formula>AND(IF($Q157=2,1,0),IF($X157&lt;30,1,0))</formula>
    </cfRule>
    <cfRule type="expression" dxfId="37081" priority="16247">
      <formula>AND(IF($Q157=3,1,0),IF($X157&lt;30,1,0))</formula>
    </cfRule>
    <cfRule type="expression" dxfId="37080" priority="16248">
      <formula>AND(IF($Q157=3,1,IF($Q157=4,1,0)),IF($F157&lt;=85,1,0))</formula>
    </cfRule>
  </conditionalFormatting>
  <conditionalFormatting sqref="X157">
    <cfRule type="expression" dxfId="37079" priority="16241">
      <formula>AND(IF(OR($Q157=1,$Q157=2),1,0),IF($X157&lt;=20,1,0))</formula>
    </cfRule>
    <cfRule type="expression" dxfId="37078" priority="16242">
      <formula>AND(IF($Q157=2,1,0),IF($X157&lt;30,1,0))</formula>
    </cfRule>
    <cfRule type="expression" dxfId="37077" priority="16243">
      <formula>AND(IF($Q157=3,1,0),IF($X157&lt;30,1,0))</formula>
    </cfRule>
    <cfRule type="expression" dxfId="37076" priority="16244">
      <formula>AND(IF($Q157=3,1,IF($Q157=4,1,0)),IF($F157&lt;=85,1,0))</formula>
    </cfRule>
  </conditionalFormatting>
  <conditionalFormatting sqref="AI157">
    <cfRule type="expression" dxfId="37075" priority="16237">
      <formula>AND(IF(OR($Q157=1,$Q157=2),1,0),IF($X157&lt;=20,1,0))</formula>
    </cfRule>
    <cfRule type="expression" dxfId="37074" priority="16238">
      <formula>AND(IF($Q157=2,1,0),IF($X157&lt;30,1,0))</formula>
    </cfRule>
    <cfRule type="expression" dxfId="37073" priority="16239">
      <formula>AND(IF($Q157=3,1,0),IF($X157&lt;30,1,0))</formula>
    </cfRule>
    <cfRule type="expression" dxfId="37072" priority="16240">
      <formula>AND(IF($Q157=3,1,IF($Q157=4,1,0)),IF($F157&lt;=85,1,0))</formula>
    </cfRule>
  </conditionalFormatting>
  <conditionalFormatting sqref="AV158">
    <cfRule type="expression" dxfId="37071" priority="16235">
      <formula>AV158="X"</formula>
    </cfRule>
    <cfRule type="expression" dxfId="37070" priority="16236">
      <formula>AV158="후보"</formula>
    </cfRule>
  </conditionalFormatting>
  <conditionalFormatting sqref="AC158">
    <cfRule type="cellIs" dxfId="37069" priority="16233" operator="greaterThan">
      <formula>0.9</formula>
    </cfRule>
    <cfRule type="cellIs" dxfId="37068" priority="16234" operator="greaterThan">
      <formula>0.85</formula>
    </cfRule>
  </conditionalFormatting>
  <conditionalFormatting sqref="N158">
    <cfRule type="cellIs" dxfId="37067" priority="16231" operator="greaterThan">
      <formula>0.9</formula>
    </cfRule>
    <cfRule type="cellIs" dxfId="37066" priority="16232" operator="greaterThan">
      <formula>0.85</formula>
    </cfRule>
  </conditionalFormatting>
  <conditionalFormatting sqref="E158">
    <cfRule type="expression" dxfId="37065" priority="16227">
      <formula>AND(IF(OR($Q158=1,$Q158=2),1,0),IF($X158&lt;=20,1,0))</formula>
    </cfRule>
    <cfRule type="expression" dxfId="37064" priority="16228">
      <formula>AND(IF($Q158=2,1,0),IF($X158&lt;30,1,0))</formula>
    </cfRule>
    <cfRule type="expression" dxfId="37063" priority="16229">
      <formula>AND(IF($Q158=3,1,0),IF($X158&lt;30,1,0))</formula>
    </cfRule>
    <cfRule type="expression" dxfId="37062" priority="16230">
      <formula>AND(IF($Q158=3,1,IF($Q158=4,1,0)),IF($F158&lt;=85,1,0))</formula>
    </cfRule>
  </conditionalFormatting>
  <conditionalFormatting sqref="X158">
    <cfRule type="expression" dxfId="37061" priority="16223">
      <formula>AND(IF(OR($Q158=1,$Q158=2),1,0),IF($X158&lt;=20,1,0))</formula>
    </cfRule>
    <cfRule type="expression" dxfId="37060" priority="16224">
      <formula>AND(IF($Q158=2,1,0),IF($X158&lt;30,1,0))</formula>
    </cfRule>
    <cfRule type="expression" dxfId="37059" priority="16225">
      <formula>AND(IF($Q158=3,1,0),IF($X158&lt;30,1,0))</formula>
    </cfRule>
    <cfRule type="expression" dxfId="37058" priority="16226">
      <formula>AND(IF($Q158=3,1,IF($Q158=4,1,0)),IF($F158&lt;=85,1,0))</formula>
    </cfRule>
  </conditionalFormatting>
  <conditionalFormatting sqref="AI158">
    <cfRule type="expression" dxfId="37057" priority="16219">
      <formula>AND(IF(OR($Q158=1,$Q158=2),1,0),IF($X158&lt;=20,1,0))</formula>
    </cfRule>
    <cfRule type="expression" dxfId="37056" priority="16220">
      <formula>AND(IF($Q158=2,1,0),IF($X158&lt;30,1,0))</formula>
    </cfRule>
    <cfRule type="expression" dxfId="37055" priority="16221">
      <formula>AND(IF($Q158=3,1,0),IF($X158&lt;30,1,0))</formula>
    </cfRule>
    <cfRule type="expression" dxfId="37054" priority="16222">
      <formula>AND(IF($Q158=3,1,IF($Q158=4,1,0)),IF($F158&lt;=85,1,0))</formula>
    </cfRule>
  </conditionalFormatting>
  <conditionalFormatting sqref="AV159">
    <cfRule type="expression" dxfId="37053" priority="16217">
      <formula>AV159="X"</formula>
    </cfRule>
    <cfRule type="expression" dxfId="37052" priority="16218">
      <formula>AV159="후보"</formula>
    </cfRule>
  </conditionalFormatting>
  <conditionalFormatting sqref="AC159">
    <cfRule type="cellIs" dxfId="37051" priority="16215" operator="greaterThan">
      <formula>0.9</formula>
    </cfRule>
    <cfRule type="cellIs" dxfId="37050" priority="16216" operator="greaterThan">
      <formula>0.85</formula>
    </cfRule>
  </conditionalFormatting>
  <conditionalFormatting sqref="N159">
    <cfRule type="cellIs" dxfId="37049" priority="16213" operator="greaterThan">
      <formula>0.9</formula>
    </cfRule>
    <cfRule type="cellIs" dxfId="37048" priority="16214" operator="greaterThan">
      <formula>0.85</formula>
    </cfRule>
  </conditionalFormatting>
  <conditionalFormatting sqref="E159">
    <cfRule type="expression" dxfId="37047" priority="16209">
      <formula>AND(IF(OR($Q159=1,$Q159=2),1,0),IF($X159&lt;=20,1,0))</formula>
    </cfRule>
    <cfRule type="expression" dxfId="37046" priority="16210">
      <formula>AND(IF($Q159=2,1,0),IF($X159&lt;30,1,0))</formula>
    </cfRule>
    <cfRule type="expression" dxfId="37045" priority="16211">
      <formula>AND(IF($Q159=3,1,0),IF($X159&lt;30,1,0))</formula>
    </cfRule>
    <cfRule type="expression" dxfId="37044" priority="16212">
      <formula>AND(IF($Q159=3,1,IF($Q159=4,1,0)),IF($F159&lt;=85,1,0))</formula>
    </cfRule>
  </conditionalFormatting>
  <conditionalFormatting sqref="X159">
    <cfRule type="expression" dxfId="37043" priority="16205">
      <formula>AND(IF(OR($Q159=1,$Q159=2),1,0),IF($X159&lt;=20,1,0))</formula>
    </cfRule>
    <cfRule type="expression" dxfId="37042" priority="16206">
      <formula>AND(IF($Q159=2,1,0),IF($X159&lt;30,1,0))</formula>
    </cfRule>
    <cfRule type="expression" dxfId="37041" priority="16207">
      <formula>AND(IF($Q159=3,1,0),IF($X159&lt;30,1,0))</formula>
    </cfRule>
    <cfRule type="expression" dxfId="37040" priority="16208">
      <formula>AND(IF($Q159=3,1,IF($Q159=4,1,0)),IF($F159&lt;=85,1,0))</formula>
    </cfRule>
  </conditionalFormatting>
  <conditionalFormatting sqref="AI159">
    <cfRule type="expression" dxfId="37039" priority="16201">
      <formula>AND(IF(OR($Q159=1,$Q159=2),1,0),IF($X159&lt;=20,1,0))</formula>
    </cfRule>
    <cfRule type="expression" dxfId="37038" priority="16202">
      <formula>AND(IF($Q159=2,1,0),IF($X159&lt;30,1,0))</formula>
    </cfRule>
    <cfRule type="expression" dxfId="37037" priority="16203">
      <formula>AND(IF($Q159=3,1,0),IF($X159&lt;30,1,0))</formula>
    </cfRule>
    <cfRule type="expression" dxfId="37036" priority="16204">
      <formula>AND(IF($Q159=3,1,IF($Q159=4,1,0)),IF($F159&lt;=85,1,0))</formula>
    </cfRule>
  </conditionalFormatting>
  <conditionalFormatting sqref="AV160">
    <cfRule type="expression" dxfId="37035" priority="16199">
      <formula>AV160="X"</formula>
    </cfRule>
    <cfRule type="expression" dxfId="37034" priority="16200">
      <formula>AV160="후보"</formula>
    </cfRule>
  </conditionalFormatting>
  <conditionalFormatting sqref="AC160">
    <cfRule type="cellIs" dxfId="37033" priority="16197" operator="greaterThan">
      <formula>0.9</formula>
    </cfRule>
    <cfRule type="cellIs" dxfId="37032" priority="16198" operator="greaterThan">
      <formula>0.85</formula>
    </cfRule>
  </conditionalFormatting>
  <conditionalFormatting sqref="N160">
    <cfRule type="cellIs" dxfId="37031" priority="16195" operator="greaterThan">
      <formula>0.9</formula>
    </cfRule>
    <cfRule type="cellIs" dxfId="37030" priority="16196" operator="greaterThan">
      <formula>0.85</formula>
    </cfRule>
  </conditionalFormatting>
  <conditionalFormatting sqref="E160">
    <cfRule type="expression" dxfId="37029" priority="16191">
      <formula>AND(IF(OR($Q160=1,$Q160=2),1,0),IF($X160&lt;=20,1,0))</formula>
    </cfRule>
    <cfRule type="expression" dxfId="37028" priority="16192">
      <formula>AND(IF($Q160=2,1,0),IF($X160&lt;30,1,0))</formula>
    </cfRule>
    <cfRule type="expression" dxfId="37027" priority="16193">
      <formula>AND(IF($Q160=3,1,0),IF($X160&lt;30,1,0))</formula>
    </cfRule>
    <cfRule type="expression" dxfId="37026" priority="16194">
      <formula>AND(IF($Q160=3,1,IF($Q160=4,1,0)),IF($F160&lt;=85,1,0))</formula>
    </cfRule>
  </conditionalFormatting>
  <conditionalFormatting sqref="X160">
    <cfRule type="expression" dxfId="37025" priority="16187">
      <formula>AND(IF(OR($Q160=1,$Q160=2),1,0),IF($X160&lt;=20,1,0))</formula>
    </cfRule>
    <cfRule type="expression" dxfId="37024" priority="16188">
      <formula>AND(IF($Q160=2,1,0),IF($X160&lt;30,1,0))</formula>
    </cfRule>
    <cfRule type="expression" dxfId="37023" priority="16189">
      <formula>AND(IF($Q160=3,1,0),IF($X160&lt;30,1,0))</formula>
    </cfRule>
    <cfRule type="expression" dxfId="37022" priority="16190">
      <formula>AND(IF($Q160=3,1,IF($Q160=4,1,0)),IF($F160&lt;=85,1,0))</formula>
    </cfRule>
  </conditionalFormatting>
  <conditionalFormatting sqref="AI160">
    <cfRule type="expression" dxfId="37021" priority="16183">
      <formula>AND(IF(OR($Q160=1,$Q160=2),1,0),IF($X160&lt;=20,1,0))</formula>
    </cfRule>
    <cfRule type="expression" dxfId="37020" priority="16184">
      <formula>AND(IF($Q160=2,1,0),IF($X160&lt;30,1,0))</formula>
    </cfRule>
    <cfRule type="expression" dxfId="37019" priority="16185">
      <formula>AND(IF($Q160=3,1,0),IF($X160&lt;30,1,0))</formula>
    </cfRule>
    <cfRule type="expression" dxfId="37018" priority="16186">
      <formula>AND(IF($Q160=3,1,IF($Q160=4,1,0)),IF($F160&lt;=85,1,0))</formula>
    </cfRule>
  </conditionalFormatting>
  <conditionalFormatting sqref="AV161">
    <cfRule type="expression" dxfId="37017" priority="16181">
      <formula>AV161="X"</formula>
    </cfRule>
    <cfRule type="expression" dxfId="37016" priority="16182">
      <formula>AV161="후보"</formula>
    </cfRule>
  </conditionalFormatting>
  <conditionalFormatting sqref="AC161">
    <cfRule type="cellIs" dxfId="37015" priority="16179" operator="greaterThan">
      <formula>0.9</formula>
    </cfRule>
    <cfRule type="cellIs" dxfId="37014" priority="16180" operator="greaterThan">
      <formula>0.85</formula>
    </cfRule>
  </conditionalFormatting>
  <conditionalFormatting sqref="N161">
    <cfRule type="cellIs" dxfId="37013" priority="16177" operator="greaterThan">
      <formula>0.9</formula>
    </cfRule>
    <cfRule type="cellIs" dxfId="37012" priority="16178" operator="greaterThan">
      <formula>0.85</formula>
    </cfRule>
  </conditionalFormatting>
  <conditionalFormatting sqref="E161">
    <cfRule type="expression" dxfId="37011" priority="16173">
      <formula>AND(IF(OR($Q161=1,$Q161=2),1,0),IF($X161&lt;=20,1,0))</formula>
    </cfRule>
    <cfRule type="expression" dxfId="37010" priority="16174">
      <formula>AND(IF($Q161=2,1,0),IF($X161&lt;30,1,0))</formula>
    </cfRule>
    <cfRule type="expression" dxfId="37009" priority="16175">
      <formula>AND(IF($Q161=3,1,0),IF($X161&lt;30,1,0))</formula>
    </cfRule>
    <cfRule type="expression" dxfId="37008" priority="16176">
      <formula>AND(IF($Q161=3,1,IF($Q161=4,1,0)),IF($F161&lt;=85,1,0))</formula>
    </cfRule>
  </conditionalFormatting>
  <conditionalFormatting sqref="X161">
    <cfRule type="expression" dxfId="37007" priority="16169">
      <formula>AND(IF(OR($Q161=1,$Q161=2),1,0),IF($X161&lt;=20,1,0))</formula>
    </cfRule>
    <cfRule type="expression" dxfId="37006" priority="16170">
      <formula>AND(IF($Q161=2,1,0),IF($X161&lt;30,1,0))</formula>
    </cfRule>
    <cfRule type="expression" dxfId="37005" priority="16171">
      <formula>AND(IF($Q161=3,1,0),IF($X161&lt;30,1,0))</formula>
    </cfRule>
    <cfRule type="expression" dxfId="37004" priority="16172">
      <formula>AND(IF($Q161=3,1,IF($Q161=4,1,0)),IF($F161&lt;=85,1,0))</formula>
    </cfRule>
  </conditionalFormatting>
  <conditionalFormatting sqref="AI161">
    <cfRule type="expression" dxfId="37003" priority="16165">
      <formula>AND(IF(OR($Q161=1,$Q161=2),1,0),IF($X161&lt;=20,1,0))</formula>
    </cfRule>
    <cfRule type="expression" dxfId="37002" priority="16166">
      <formula>AND(IF($Q161=2,1,0),IF($X161&lt;30,1,0))</formula>
    </cfRule>
    <cfRule type="expression" dxfId="37001" priority="16167">
      <formula>AND(IF($Q161=3,1,0),IF($X161&lt;30,1,0))</formula>
    </cfRule>
    <cfRule type="expression" dxfId="37000" priority="16168">
      <formula>AND(IF($Q161=3,1,IF($Q161=4,1,0)),IF($F161&lt;=85,1,0))</formula>
    </cfRule>
  </conditionalFormatting>
  <conditionalFormatting sqref="AV162">
    <cfRule type="expression" dxfId="36999" priority="16163">
      <formula>AV162="X"</formula>
    </cfRule>
    <cfRule type="expression" dxfId="36998" priority="16164">
      <formula>AV162="후보"</formula>
    </cfRule>
  </conditionalFormatting>
  <conditionalFormatting sqref="AC162">
    <cfRule type="cellIs" dxfId="36997" priority="16161" operator="greaterThan">
      <formula>0.9</formula>
    </cfRule>
    <cfRule type="cellIs" dxfId="36996" priority="16162" operator="greaterThan">
      <formula>0.85</formula>
    </cfRule>
  </conditionalFormatting>
  <conditionalFormatting sqref="N162">
    <cfRule type="cellIs" dxfId="36995" priority="16159" operator="greaterThan">
      <formula>0.9</formula>
    </cfRule>
    <cfRule type="cellIs" dxfId="36994" priority="16160" operator="greaterThan">
      <formula>0.85</formula>
    </cfRule>
  </conditionalFormatting>
  <conditionalFormatting sqref="E162">
    <cfRule type="expression" dxfId="36993" priority="16155">
      <formula>AND(IF(OR($Q162=1,$Q162=2),1,0),IF($X162&lt;=20,1,0))</formula>
    </cfRule>
    <cfRule type="expression" dxfId="36992" priority="16156">
      <formula>AND(IF($Q162=2,1,0),IF($X162&lt;30,1,0))</formula>
    </cfRule>
    <cfRule type="expression" dxfId="36991" priority="16157">
      <formula>AND(IF($Q162=3,1,0),IF($X162&lt;30,1,0))</formula>
    </cfRule>
    <cfRule type="expression" dxfId="36990" priority="16158">
      <formula>AND(IF($Q162=3,1,IF($Q162=4,1,0)),IF($F162&lt;=85,1,0))</formula>
    </cfRule>
  </conditionalFormatting>
  <conditionalFormatting sqref="X162">
    <cfRule type="expression" dxfId="36989" priority="16151">
      <formula>AND(IF(OR($Q162=1,$Q162=2),1,0),IF($X162&lt;=20,1,0))</formula>
    </cfRule>
    <cfRule type="expression" dxfId="36988" priority="16152">
      <formula>AND(IF($Q162=2,1,0),IF($X162&lt;30,1,0))</formula>
    </cfRule>
    <cfRule type="expression" dxfId="36987" priority="16153">
      <formula>AND(IF($Q162=3,1,0),IF($X162&lt;30,1,0))</formula>
    </cfRule>
    <cfRule type="expression" dxfId="36986" priority="16154">
      <formula>AND(IF($Q162=3,1,IF($Q162=4,1,0)),IF($F162&lt;=85,1,0))</formula>
    </cfRule>
  </conditionalFormatting>
  <conditionalFormatting sqref="AI162">
    <cfRule type="expression" dxfId="36985" priority="16147">
      <formula>AND(IF(OR($Q162=1,$Q162=2),1,0),IF($X162&lt;=20,1,0))</formula>
    </cfRule>
    <cfRule type="expression" dxfId="36984" priority="16148">
      <formula>AND(IF($Q162=2,1,0),IF($X162&lt;30,1,0))</formula>
    </cfRule>
    <cfRule type="expression" dxfId="36983" priority="16149">
      <formula>AND(IF($Q162=3,1,0),IF($X162&lt;30,1,0))</formula>
    </cfRule>
    <cfRule type="expression" dxfId="36982" priority="16150">
      <formula>AND(IF($Q162=3,1,IF($Q162=4,1,0)),IF($F162&lt;=85,1,0))</formula>
    </cfRule>
  </conditionalFormatting>
  <conditionalFormatting sqref="AV163">
    <cfRule type="expression" dxfId="36981" priority="16145">
      <formula>AV163="X"</formula>
    </cfRule>
    <cfRule type="expression" dxfId="36980" priority="16146">
      <formula>AV163="후보"</formula>
    </cfRule>
  </conditionalFormatting>
  <conditionalFormatting sqref="AC163">
    <cfRule type="cellIs" dxfId="36979" priority="16143" operator="greaterThan">
      <formula>0.9</formula>
    </cfRule>
    <cfRule type="cellIs" dxfId="36978" priority="16144" operator="greaterThan">
      <formula>0.85</formula>
    </cfRule>
  </conditionalFormatting>
  <conditionalFormatting sqref="N163">
    <cfRule type="cellIs" dxfId="36977" priority="16141" operator="greaterThan">
      <formula>0.9</formula>
    </cfRule>
    <cfRule type="cellIs" dxfId="36976" priority="16142" operator="greaterThan">
      <formula>0.85</formula>
    </cfRule>
  </conditionalFormatting>
  <conditionalFormatting sqref="E163">
    <cfRule type="expression" dxfId="36975" priority="16137">
      <formula>AND(IF(OR($Q163=1,$Q163=2),1,0),IF($X163&lt;=20,1,0))</formula>
    </cfRule>
    <cfRule type="expression" dxfId="36974" priority="16138">
      <formula>AND(IF($Q163=2,1,0),IF($X163&lt;30,1,0))</formula>
    </cfRule>
    <cfRule type="expression" dxfId="36973" priority="16139">
      <formula>AND(IF($Q163=3,1,0),IF($X163&lt;30,1,0))</formula>
    </cfRule>
    <cfRule type="expression" dxfId="36972" priority="16140">
      <formula>AND(IF($Q163=3,1,IF($Q163=4,1,0)),IF($F163&lt;=85,1,0))</formula>
    </cfRule>
  </conditionalFormatting>
  <conditionalFormatting sqref="X163">
    <cfRule type="expression" dxfId="36971" priority="16133">
      <formula>AND(IF(OR($Q163=1,$Q163=2),1,0),IF($X163&lt;=20,1,0))</formula>
    </cfRule>
    <cfRule type="expression" dxfId="36970" priority="16134">
      <formula>AND(IF($Q163=2,1,0),IF($X163&lt;30,1,0))</formula>
    </cfRule>
    <cfRule type="expression" dxfId="36969" priority="16135">
      <formula>AND(IF($Q163=3,1,0),IF($X163&lt;30,1,0))</formula>
    </cfRule>
    <cfRule type="expression" dxfId="36968" priority="16136">
      <formula>AND(IF($Q163=3,1,IF($Q163=4,1,0)),IF($F163&lt;=85,1,0))</formula>
    </cfRule>
  </conditionalFormatting>
  <conditionalFormatting sqref="AI163">
    <cfRule type="expression" dxfId="36967" priority="16129">
      <formula>AND(IF(OR($Q163=1,$Q163=2),1,0),IF($X163&lt;=20,1,0))</formula>
    </cfRule>
    <cfRule type="expression" dxfId="36966" priority="16130">
      <formula>AND(IF($Q163=2,1,0),IF($X163&lt;30,1,0))</formula>
    </cfRule>
    <cfRule type="expression" dxfId="36965" priority="16131">
      <formula>AND(IF($Q163=3,1,0),IF($X163&lt;30,1,0))</formula>
    </cfRule>
    <cfRule type="expression" dxfId="36964" priority="16132">
      <formula>AND(IF($Q163=3,1,IF($Q163=4,1,0)),IF($F163&lt;=85,1,0))</formula>
    </cfRule>
  </conditionalFormatting>
  <conditionalFormatting sqref="AV164">
    <cfRule type="expression" dxfId="36963" priority="16127">
      <formula>AV164="X"</formula>
    </cfRule>
    <cfRule type="expression" dxfId="36962" priority="16128">
      <formula>AV164="후보"</formula>
    </cfRule>
  </conditionalFormatting>
  <conditionalFormatting sqref="AC164">
    <cfRule type="cellIs" dxfId="36961" priority="16125" operator="greaterThan">
      <formula>0.9</formula>
    </cfRule>
    <cfRule type="cellIs" dxfId="36960" priority="16126" operator="greaterThan">
      <formula>0.85</formula>
    </cfRule>
  </conditionalFormatting>
  <conditionalFormatting sqref="N164">
    <cfRule type="cellIs" dxfId="36959" priority="16123" operator="greaterThan">
      <formula>0.9</formula>
    </cfRule>
    <cfRule type="cellIs" dxfId="36958" priority="16124" operator="greaterThan">
      <formula>0.85</formula>
    </cfRule>
  </conditionalFormatting>
  <conditionalFormatting sqref="E164">
    <cfRule type="expression" dxfId="36957" priority="16119">
      <formula>AND(IF(OR($Q164=1,$Q164=2),1,0),IF($X164&lt;=20,1,0))</formula>
    </cfRule>
    <cfRule type="expression" dxfId="36956" priority="16120">
      <formula>AND(IF($Q164=2,1,0),IF($X164&lt;30,1,0))</formula>
    </cfRule>
    <cfRule type="expression" dxfId="36955" priority="16121">
      <formula>AND(IF($Q164=3,1,0),IF($X164&lt;30,1,0))</formula>
    </cfRule>
    <cfRule type="expression" dxfId="36954" priority="16122">
      <formula>AND(IF($Q164=3,1,IF($Q164=4,1,0)),IF($F164&lt;=85,1,0))</formula>
    </cfRule>
  </conditionalFormatting>
  <conditionalFormatting sqref="X164">
    <cfRule type="expression" dxfId="36953" priority="16115">
      <formula>AND(IF(OR($Q164=1,$Q164=2),1,0),IF($X164&lt;=20,1,0))</formula>
    </cfRule>
    <cfRule type="expression" dxfId="36952" priority="16116">
      <formula>AND(IF($Q164=2,1,0),IF($X164&lt;30,1,0))</formula>
    </cfRule>
    <cfRule type="expression" dxfId="36951" priority="16117">
      <formula>AND(IF($Q164=3,1,0),IF($X164&lt;30,1,0))</formula>
    </cfRule>
    <cfRule type="expression" dxfId="36950" priority="16118">
      <formula>AND(IF($Q164=3,1,IF($Q164=4,1,0)),IF($F164&lt;=85,1,0))</formula>
    </cfRule>
  </conditionalFormatting>
  <conditionalFormatting sqref="AI164">
    <cfRule type="expression" dxfId="36949" priority="16111">
      <formula>AND(IF(OR($Q164=1,$Q164=2),1,0),IF($X164&lt;=20,1,0))</formula>
    </cfRule>
    <cfRule type="expression" dxfId="36948" priority="16112">
      <formula>AND(IF($Q164=2,1,0),IF($X164&lt;30,1,0))</formula>
    </cfRule>
    <cfRule type="expression" dxfId="36947" priority="16113">
      <formula>AND(IF($Q164=3,1,0),IF($X164&lt;30,1,0))</formula>
    </cfRule>
    <cfRule type="expression" dxfId="36946" priority="16114">
      <formula>AND(IF($Q164=3,1,IF($Q164=4,1,0)),IF($F164&lt;=85,1,0))</formula>
    </cfRule>
  </conditionalFormatting>
  <conditionalFormatting sqref="AV165">
    <cfRule type="expression" dxfId="36945" priority="16109">
      <formula>AV165="X"</formula>
    </cfRule>
    <cfRule type="expression" dxfId="36944" priority="16110">
      <formula>AV165="후보"</formula>
    </cfRule>
  </conditionalFormatting>
  <conditionalFormatting sqref="AC165">
    <cfRule type="cellIs" dxfId="36943" priority="16107" operator="greaterThan">
      <formula>0.9</formula>
    </cfRule>
    <cfRule type="cellIs" dxfId="36942" priority="16108" operator="greaterThan">
      <formula>0.85</formula>
    </cfRule>
  </conditionalFormatting>
  <conditionalFormatting sqref="N165">
    <cfRule type="cellIs" dxfId="36941" priority="16105" operator="greaterThan">
      <formula>0.9</formula>
    </cfRule>
    <cfRule type="cellIs" dxfId="36940" priority="16106" operator="greaterThan">
      <formula>0.85</formula>
    </cfRule>
  </conditionalFormatting>
  <conditionalFormatting sqref="E165">
    <cfRule type="expression" dxfId="36939" priority="16101">
      <formula>AND(IF(OR($Q165=1,$Q165=2),1,0),IF($X165&lt;=20,1,0))</formula>
    </cfRule>
    <cfRule type="expression" dxfId="36938" priority="16102">
      <formula>AND(IF($Q165=2,1,0),IF($X165&lt;30,1,0))</formula>
    </cfRule>
    <cfRule type="expression" dxfId="36937" priority="16103">
      <formula>AND(IF($Q165=3,1,0),IF($X165&lt;30,1,0))</formula>
    </cfRule>
    <cfRule type="expression" dxfId="36936" priority="16104">
      <formula>AND(IF($Q165=3,1,IF($Q165=4,1,0)),IF($F165&lt;=85,1,0))</formula>
    </cfRule>
  </conditionalFormatting>
  <conditionalFormatting sqref="X165">
    <cfRule type="expression" dxfId="36935" priority="16097">
      <formula>AND(IF(OR($Q165=1,$Q165=2),1,0),IF($X165&lt;=20,1,0))</formula>
    </cfRule>
    <cfRule type="expression" dxfId="36934" priority="16098">
      <formula>AND(IF($Q165=2,1,0),IF($X165&lt;30,1,0))</formula>
    </cfRule>
    <cfRule type="expression" dxfId="36933" priority="16099">
      <formula>AND(IF($Q165=3,1,0),IF($X165&lt;30,1,0))</formula>
    </cfRule>
    <cfRule type="expression" dxfId="36932" priority="16100">
      <formula>AND(IF($Q165=3,1,IF($Q165=4,1,0)),IF($F165&lt;=85,1,0))</formula>
    </cfRule>
  </conditionalFormatting>
  <conditionalFormatting sqref="AI165">
    <cfRule type="expression" dxfId="36931" priority="16093">
      <formula>AND(IF(OR($Q165=1,$Q165=2),1,0),IF($X165&lt;=20,1,0))</formula>
    </cfRule>
    <cfRule type="expression" dxfId="36930" priority="16094">
      <formula>AND(IF($Q165=2,1,0),IF($X165&lt;30,1,0))</formula>
    </cfRule>
    <cfRule type="expression" dxfId="36929" priority="16095">
      <formula>AND(IF($Q165=3,1,0),IF($X165&lt;30,1,0))</formula>
    </cfRule>
    <cfRule type="expression" dxfId="36928" priority="16096">
      <formula>AND(IF($Q165=3,1,IF($Q165=4,1,0)),IF($F165&lt;=85,1,0))</formula>
    </cfRule>
  </conditionalFormatting>
  <conditionalFormatting sqref="AV166">
    <cfRule type="expression" dxfId="36927" priority="16091">
      <formula>AV166="X"</formula>
    </cfRule>
    <cfRule type="expression" dxfId="36926" priority="16092">
      <formula>AV166="후보"</formula>
    </cfRule>
  </conditionalFormatting>
  <conditionalFormatting sqref="AC166">
    <cfRule type="cellIs" dxfId="36925" priority="16089" operator="greaterThan">
      <formula>0.9</formula>
    </cfRule>
    <cfRule type="cellIs" dxfId="36924" priority="16090" operator="greaterThan">
      <formula>0.85</formula>
    </cfRule>
  </conditionalFormatting>
  <conditionalFormatting sqref="N166">
    <cfRule type="cellIs" dxfId="36923" priority="16087" operator="greaterThan">
      <formula>0.9</formula>
    </cfRule>
    <cfRule type="cellIs" dxfId="36922" priority="16088" operator="greaterThan">
      <formula>0.85</formula>
    </cfRule>
  </conditionalFormatting>
  <conditionalFormatting sqref="E166">
    <cfRule type="expression" dxfId="36921" priority="16083">
      <formula>AND(IF(OR($Q166=1,$Q166=2),1,0),IF($X166&lt;=20,1,0))</formula>
    </cfRule>
    <cfRule type="expression" dxfId="36920" priority="16084">
      <formula>AND(IF($Q166=2,1,0),IF($X166&lt;30,1,0))</formula>
    </cfRule>
    <cfRule type="expression" dxfId="36919" priority="16085">
      <formula>AND(IF($Q166=3,1,0),IF($X166&lt;30,1,0))</formula>
    </cfRule>
    <cfRule type="expression" dxfId="36918" priority="16086">
      <formula>AND(IF($Q166=3,1,IF($Q166=4,1,0)),IF($F166&lt;=85,1,0))</formula>
    </cfRule>
  </conditionalFormatting>
  <conditionalFormatting sqref="X166">
    <cfRule type="expression" dxfId="36917" priority="16079">
      <formula>AND(IF(OR($Q166=1,$Q166=2),1,0),IF($X166&lt;=20,1,0))</formula>
    </cfRule>
    <cfRule type="expression" dxfId="36916" priority="16080">
      <formula>AND(IF($Q166=2,1,0),IF($X166&lt;30,1,0))</formula>
    </cfRule>
    <cfRule type="expression" dxfId="36915" priority="16081">
      <formula>AND(IF($Q166=3,1,0),IF($X166&lt;30,1,0))</formula>
    </cfRule>
    <cfRule type="expression" dxfId="36914" priority="16082">
      <formula>AND(IF($Q166=3,1,IF($Q166=4,1,0)),IF($F166&lt;=85,1,0))</formula>
    </cfRule>
  </conditionalFormatting>
  <conditionalFormatting sqref="AI166">
    <cfRule type="expression" dxfId="36913" priority="16075">
      <formula>AND(IF(OR($Q166=1,$Q166=2),1,0),IF($X166&lt;=20,1,0))</formula>
    </cfRule>
    <cfRule type="expression" dxfId="36912" priority="16076">
      <formula>AND(IF($Q166=2,1,0),IF($X166&lt;30,1,0))</formula>
    </cfRule>
    <cfRule type="expression" dxfId="36911" priority="16077">
      <formula>AND(IF($Q166=3,1,0),IF($X166&lt;30,1,0))</formula>
    </cfRule>
    <cfRule type="expression" dxfId="36910" priority="16078">
      <formula>AND(IF($Q166=3,1,IF($Q166=4,1,0)),IF($F166&lt;=85,1,0))</formula>
    </cfRule>
  </conditionalFormatting>
  <conditionalFormatting sqref="AV167">
    <cfRule type="expression" dxfId="36909" priority="16073">
      <formula>AV167="X"</formula>
    </cfRule>
    <cfRule type="expression" dxfId="36908" priority="16074">
      <formula>AV167="후보"</formula>
    </cfRule>
  </conditionalFormatting>
  <conditionalFormatting sqref="AC167">
    <cfRule type="cellIs" dxfId="36907" priority="16071" operator="greaterThan">
      <formula>0.9</formula>
    </cfRule>
    <cfRule type="cellIs" dxfId="36906" priority="16072" operator="greaterThan">
      <formula>0.85</formula>
    </cfRule>
  </conditionalFormatting>
  <conditionalFormatting sqref="N167">
    <cfRule type="cellIs" dxfId="36905" priority="16069" operator="greaterThan">
      <formula>0.9</formula>
    </cfRule>
    <cfRule type="cellIs" dxfId="36904" priority="16070" operator="greaterThan">
      <formula>0.85</formula>
    </cfRule>
  </conditionalFormatting>
  <conditionalFormatting sqref="E167">
    <cfRule type="expression" dxfId="36903" priority="16065">
      <formula>AND(IF(OR($Q167=1,$Q167=2),1,0),IF($X167&lt;=20,1,0))</formula>
    </cfRule>
    <cfRule type="expression" dxfId="36902" priority="16066">
      <formula>AND(IF($Q167=2,1,0),IF($X167&lt;30,1,0))</formula>
    </cfRule>
    <cfRule type="expression" dxfId="36901" priority="16067">
      <formula>AND(IF($Q167=3,1,0),IF($X167&lt;30,1,0))</formula>
    </cfRule>
    <cfRule type="expression" dxfId="36900" priority="16068">
      <formula>AND(IF($Q167=3,1,IF($Q167=4,1,0)),IF($F167&lt;=85,1,0))</formula>
    </cfRule>
  </conditionalFormatting>
  <conditionalFormatting sqref="X167">
    <cfRule type="expression" dxfId="36899" priority="16061">
      <formula>AND(IF(OR($Q167=1,$Q167=2),1,0),IF($X167&lt;=20,1,0))</formula>
    </cfRule>
    <cfRule type="expression" dxfId="36898" priority="16062">
      <formula>AND(IF($Q167=2,1,0),IF($X167&lt;30,1,0))</formula>
    </cfRule>
    <cfRule type="expression" dxfId="36897" priority="16063">
      <formula>AND(IF($Q167=3,1,0),IF($X167&lt;30,1,0))</formula>
    </cfRule>
    <cfRule type="expression" dxfId="36896" priority="16064">
      <formula>AND(IF($Q167=3,1,IF($Q167=4,1,0)),IF($F167&lt;=85,1,0))</formula>
    </cfRule>
  </conditionalFormatting>
  <conditionalFormatting sqref="AI167">
    <cfRule type="expression" dxfId="36895" priority="16057">
      <formula>AND(IF(OR($Q167=1,$Q167=2),1,0),IF($X167&lt;=20,1,0))</formula>
    </cfRule>
    <cfRule type="expression" dxfId="36894" priority="16058">
      <formula>AND(IF($Q167=2,1,0),IF($X167&lt;30,1,0))</formula>
    </cfRule>
    <cfRule type="expression" dxfId="36893" priority="16059">
      <formula>AND(IF($Q167=3,1,0),IF($X167&lt;30,1,0))</formula>
    </cfRule>
    <cfRule type="expression" dxfId="36892" priority="16060">
      <formula>AND(IF($Q167=3,1,IF($Q167=4,1,0)),IF($F167&lt;=85,1,0))</formula>
    </cfRule>
  </conditionalFormatting>
  <conditionalFormatting sqref="AV168">
    <cfRule type="expression" dxfId="36891" priority="16055">
      <formula>AV168="X"</formula>
    </cfRule>
    <cfRule type="expression" dxfId="36890" priority="16056">
      <formula>AV168="후보"</formula>
    </cfRule>
  </conditionalFormatting>
  <conditionalFormatting sqref="AC168">
    <cfRule type="cellIs" dxfId="36889" priority="16053" operator="greaterThan">
      <formula>0.9</formula>
    </cfRule>
    <cfRule type="cellIs" dxfId="36888" priority="16054" operator="greaterThan">
      <formula>0.85</formula>
    </cfRule>
  </conditionalFormatting>
  <conditionalFormatting sqref="N168">
    <cfRule type="cellIs" dxfId="36887" priority="16051" operator="greaterThan">
      <formula>0.9</formula>
    </cfRule>
    <cfRule type="cellIs" dxfId="36886" priority="16052" operator="greaterThan">
      <formula>0.85</formula>
    </cfRule>
  </conditionalFormatting>
  <conditionalFormatting sqref="E168">
    <cfRule type="expression" dxfId="36885" priority="16047">
      <formula>AND(IF(OR($Q168=1,$Q168=2),1,0),IF($X168&lt;=20,1,0))</formula>
    </cfRule>
    <cfRule type="expression" dxfId="36884" priority="16048">
      <formula>AND(IF($Q168=2,1,0),IF($X168&lt;30,1,0))</formula>
    </cfRule>
    <cfRule type="expression" dxfId="36883" priority="16049">
      <formula>AND(IF($Q168=3,1,0),IF($X168&lt;30,1,0))</formula>
    </cfRule>
    <cfRule type="expression" dxfId="36882" priority="16050">
      <formula>AND(IF($Q168=3,1,IF($Q168=4,1,0)),IF($F168&lt;=85,1,0))</formula>
    </cfRule>
  </conditionalFormatting>
  <conditionalFormatting sqref="X168">
    <cfRule type="expression" dxfId="36881" priority="16043">
      <formula>AND(IF(OR($Q168=1,$Q168=2),1,0),IF($X168&lt;=20,1,0))</formula>
    </cfRule>
    <cfRule type="expression" dxfId="36880" priority="16044">
      <formula>AND(IF($Q168=2,1,0),IF($X168&lt;30,1,0))</formula>
    </cfRule>
    <cfRule type="expression" dxfId="36879" priority="16045">
      <formula>AND(IF($Q168=3,1,0),IF($X168&lt;30,1,0))</formula>
    </cfRule>
    <cfRule type="expression" dxfId="36878" priority="16046">
      <formula>AND(IF($Q168=3,1,IF($Q168=4,1,0)),IF($F168&lt;=85,1,0))</formula>
    </cfRule>
  </conditionalFormatting>
  <conditionalFormatting sqref="AI168">
    <cfRule type="expression" dxfId="36877" priority="16039">
      <formula>AND(IF(OR($Q168=1,$Q168=2),1,0),IF($X168&lt;=20,1,0))</formula>
    </cfRule>
    <cfRule type="expression" dxfId="36876" priority="16040">
      <formula>AND(IF($Q168=2,1,0),IF($X168&lt;30,1,0))</formula>
    </cfRule>
    <cfRule type="expression" dxfId="36875" priority="16041">
      <formula>AND(IF($Q168=3,1,0),IF($X168&lt;30,1,0))</formula>
    </cfRule>
    <cfRule type="expression" dxfId="36874" priority="16042">
      <formula>AND(IF($Q168=3,1,IF($Q168=4,1,0)),IF($F168&lt;=85,1,0))</formula>
    </cfRule>
  </conditionalFormatting>
  <conditionalFormatting sqref="AV169">
    <cfRule type="expression" dxfId="36873" priority="16037">
      <formula>AV169="X"</formula>
    </cfRule>
    <cfRule type="expression" dxfId="36872" priority="16038">
      <formula>AV169="후보"</formula>
    </cfRule>
  </conditionalFormatting>
  <conditionalFormatting sqref="AC169">
    <cfRule type="cellIs" dxfId="36871" priority="16035" operator="greaterThan">
      <formula>0.9</formula>
    </cfRule>
    <cfRule type="cellIs" dxfId="36870" priority="16036" operator="greaterThan">
      <formula>0.85</formula>
    </cfRule>
  </conditionalFormatting>
  <conditionalFormatting sqref="N169">
    <cfRule type="cellIs" dxfId="36869" priority="16033" operator="greaterThan">
      <formula>0.9</formula>
    </cfRule>
    <cfRule type="cellIs" dxfId="36868" priority="16034" operator="greaterThan">
      <formula>0.85</formula>
    </cfRule>
  </conditionalFormatting>
  <conditionalFormatting sqref="E169">
    <cfRule type="expression" dxfId="36867" priority="16029">
      <formula>AND(IF(OR($Q169=1,$Q169=2),1,0),IF($X169&lt;=20,1,0))</formula>
    </cfRule>
    <cfRule type="expression" dxfId="36866" priority="16030">
      <formula>AND(IF($Q169=2,1,0),IF($X169&lt;30,1,0))</formula>
    </cfRule>
    <cfRule type="expression" dxfId="36865" priority="16031">
      <formula>AND(IF($Q169=3,1,0),IF($X169&lt;30,1,0))</formula>
    </cfRule>
    <cfRule type="expression" dxfId="36864" priority="16032">
      <formula>AND(IF($Q169=3,1,IF($Q169=4,1,0)),IF($F169&lt;=85,1,0))</formula>
    </cfRule>
  </conditionalFormatting>
  <conditionalFormatting sqref="X169">
    <cfRule type="expression" dxfId="36863" priority="16025">
      <formula>AND(IF(OR($Q169=1,$Q169=2),1,0),IF($X169&lt;=20,1,0))</formula>
    </cfRule>
    <cfRule type="expression" dxfId="36862" priority="16026">
      <formula>AND(IF($Q169=2,1,0),IF($X169&lt;30,1,0))</formula>
    </cfRule>
    <cfRule type="expression" dxfId="36861" priority="16027">
      <formula>AND(IF($Q169=3,1,0),IF($X169&lt;30,1,0))</formula>
    </cfRule>
    <cfRule type="expression" dxfId="36860" priority="16028">
      <formula>AND(IF($Q169=3,1,IF($Q169=4,1,0)),IF($F169&lt;=85,1,0))</formula>
    </cfRule>
  </conditionalFormatting>
  <conditionalFormatting sqref="AI169">
    <cfRule type="expression" dxfId="36859" priority="16021">
      <formula>AND(IF(OR($Q169=1,$Q169=2),1,0),IF($X169&lt;=20,1,0))</formula>
    </cfRule>
    <cfRule type="expression" dxfId="36858" priority="16022">
      <formula>AND(IF($Q169=2,1,0),IF($X169&lt;30,1,0))</formula>
    </cfRule>
    <cfRule type="expression" dxfId="36857" priority="16023">
      <formula>AND(IF($Q169=3,1,0),IF($X169&lt;30,1,0))</formula>
    </cfRule>
    <cfRule type="expression" dxfId="36856" priority="16024">
      <formula>AND(IF($Q169=3,1,IF($Q169=4,1,0)),IF($F169&lt;=85,1,0))</formula>
    </cfRule>
  </conditionalFormatting>
  <conditionalFormatting sqref="AV170">
    <cfRule type="expression" dxfId="36855" priority="16019">
      <formula>AV170="X"</formula>
    </cfRule>
    <cfRule type="expression" dxfId="36854" priority="16020">
      <formula>AV170="후보"</formula>
    </cfRule>
  </conditionalFormatting>
  <conditionalFormatting sqref="AC170">
    <cfRule type="cellIs" dxfId="36853" priority="16017" operator="greaterThan">
      <formula>0.9</formula>
    </cfRule>
    <cfRule type="cellIs" dxfId="36852" priority="16018" operator="greaterThan">
      <formula>0.85</formula>
    </cfRule>
  </conditionalFormatting>
  <conditionalFormatting sqref="N170">
    <cfRule type="cellIs" dxfId="36851" priority="16015" operator="greaterThan">
      <formula>0.9</formula>
    </cfRule>
    <cfRule type="cellIs" dxfId="36850" priority="16016" operator="greaterThan">
      <formula>0.85</formula>
    </cfRule>
  </conditionalFormatting>
  <conditionalFormatting sqref="E170">
    <cfRule type="expression" dxfId="36849" priority="16011">
      <formula>AND(IF(OR($Q170=1,$Q170=2),1,0),IF($X170&lt;=20,1,0))</formula>
    </cfRule>
    <cfRule type="expression" dxfId="36848" priority="16012">
      <formula>AND(IF($Q170=2,1,0),IF($X170&lt;30,1,0))</formula>
    </cfRule>
    <cfRule type="expression" dxfId="36847" priority="16013">
      <formula>AND(IF($Q170=3,1,0),IF($X170&lt;30,1,0))</formula>
    </cfRule>
    <cfRule type="expression" dxfId="36846" priority="16014">
      <formula>AND(IF($Q170=3,1,IF($Q170=4,1,0)),IF($F170&lt;=85,1,0))</formula>
    </cfRule>
  </conditionalFormatting>
  <conditionalFormatting sqref="X170">
    <cfRule type="expression" dxfId="36845" priority="16007">
      <formula>AND(IF(OR($Q170=1,$Q170=2),1,0),IF($X170&lt;=20,1,0))</formula>
    </cfRule>
    <cfRule type="expression" dxfId="36844" priority="16008">
      <formula>AND(IF($Q170=2,1,0),IF($X170&lt;30,1,0))</formula>
    </cfRule>
    <cfRule type="expression" dxfId="36843" priority="16009">
      <formula>AND(IF($Q170=3,1,0),IF($X170&lt;30,1,0))</formula>
    </cfRule>
    <cfRule type="expression" dxfId="36842" priority="16010">
      <formula>AND(IF($Q170=3,1,IF($Q170=4,1,0)),IF($F170&lt;=85,1,0))</formula>
    </cfRule>
  </conditionalFormatting>
  <conditionalFormatting sqref="AI170">
    <cfRule type="expression" dxfId="36841" priority="16003">
      <formula>AND(IF(OR($Q170=1,$Q170=2),1,0),IF($X170&lt;=20,1,0))</formula>
    </cfRule>
    <cfRule type="expression" dxfId="36840" priority="16004">
      <formula>AND(IF($Q170=2,1,0),IF($X170&lt;30,1,0))</formula>
    </cfRule>
    <cfRule type="expression" dxfId="36839" priority="16005">
      <formula>AND(IF($Q170=3,1,0),IF($X170&lt;30,1,0))</formula>
    </cfRule>
    <cfRule type="expression" dxfId="36838" priority="16006">
      <formula>AND(IF($Q170=3,1,IF($Q170=4,1,0)),IF($F170&lt;=85,1,0))</formula>
    </cfRule>
  </conditionalFormatting>
  <conditionalFormatting sqref="AV171">
    <cfRule type="expression" dxfId="36837" priority="16001">
      <formula>AV171="X"</formula>
    </cfRule>
    <cfRule type="expression" dxfId="36836" priority="16002">
      <formula>AV171="후보"</formula>
    </cfRule>
  </conditionalFormatting>
  <conditionalFormatting sqref="AC171">
    <cfRule type="cellIs" dxfId="36835" priority="15999" operator="greaterThan">
      <formula>0.9</formula>
    </cfRule>
    <cfRule type="cellIs" dxfId="36834" priority="16000" operator="greaterThan">
      <formula>0.85</formula>
    </cfRule>
  </conditionalFormatting>
  <conditionalFormatting sqref="N171">
    <cfRule type="cellIs" dxfId="36833" priority="15997" operator="greaterThan">
      <formula>0.9</formula>
    </cfRule>
    <cfRule type="cellIs" dxfId="36832" priority="15998" operator="greaterThan">
      <formula>0.85</formula>
    </cfRule>
  </conditionalFormatting>
  <conditionalFormatting sqref="E171">
    <cfRule type="expression" dxfId="36831" priority="15993">
      <formula>AND(IF(OR($Q171=1,$Q171=2),1,0),IF($X171&lt;=20,1,0))</formula>
    </cfRule>
    <cfRule type="expression" dxfId="36830" priority="15994">
      <formula>AND(IF($Q171=2,1,0),IF($X171&lt;30,1,0))</formula>
    </cfRule>
    <cfRule type="expression" dxfId="36829" priority="15995">
      <formula>AND(IF($Q171=3,1,0),IF($X171&lt;30,1,0))</formula>
    </cfRule>
    <cfRule type="expression" dxfId="36828" priority="15996">
      <formula>AND(IF($Q171=3,1,IF($Q171=4,1,0)),IF($F171&lt;=85,1,0))</formula>
    </cfRule>
  </conditionalFormatting>
  <conditionalFormatting sqref="X171">
    <cfRule type="expression" dxfId="36827" priority="15989">
      <formula>AND(IF(OR($Q171=1,$Q171=2),1,0),IF($X171&lt;=20,1,0))</formula>
    </cfRule>
    <cfRule type="expression" dxfId="36826" priority="15990">
      <formula>AND(IF($Q171=2,1,0),IF($X171&lt;30,1,0))</formula>
    </cfRule>
    <cfRule type="expression" dxfId="36825" priority="15991">
      <formula>AND(IF($Q171=3,1,0),IF($X171&lt;30,1,0))</formula>
    </cfRule>
    <cfRule type="expression" dxfId="36824" priority="15992">
      <formula>AND(IF($Q171=3,1,IF($Q171=4,1,0)),IF($F171&lt;=85,1,0))</formula>
    </cfRule>
  </conditionalFormatting>
  <conditionalFormatting sqref="AI171">
    <cfRule type="expression" dxfId="36823" priority="15985">
      <formula>AND(IF(OR($Q171=1,$Q171=2),1,0),IF($X171&lt;=20,1,0))</formula>
    </cfRule>
    <cfRule type="expression" dxfId="36822" priority="15986">
      <formula>AND(IF($Q171=2,1,0),IF($X171&lt;30,1,0))</formula>
    </cfRule>
    <cfRule type="expression" dxfId="36821" priority="15987">
      <formula>AND(IF($Q171=3,1,0),IF($X171&lt;30,1,0))</formula>
    </cfRule>
    <cfRule type="expression" dxfId="36820" priority="15988">
      <formula>AND(IF($Q171=3,1,IF($Q171=4,1,0)),IF($F171&lt;=85,1,0))</formula>
    </cfRule>
  </conditionalFormatting>
  <conditionalFormatting sqref="AV172">
    <cfRule type="expression" dxfId="36819" priority="15983">
      <formula>AV172="X"</formula>
    </cfRule>
    <cfRule type="expression" dxfId="36818" priority="15984">
      <formula>AV172="후보"</formula>
    </cfRule>
  </conditionalFormatting>
  <conditionalFormatting sqref="AC172">
    <cfRule type="cellIs" dxfId="36817" priority="15981" operator="greaterThan">
      <formula>0.9</formula>
    </cfRule>
    <cfRule type="cellIs" dxfId="36816" priority="15982" operator="greaterThan">
      <formula>0.85</formula>
    </cfRule>
  </conditionalFormatting>
  <conditionalFormatting sqref="N172">
    <cfRule type="cellIs" dxfId="36815" priority="15979" operator="greaterThan">
      <formula>0.9</formula>
    </cfRule>
    <cfRule type="cellIs" dxfId="36814" priority="15980" operator="greaterThan">
      <formula>0.85</formula>
    </cfRule>
  </conditionalFormatting>
  <conditionalFormatting sqref="E172">
    <cfRule type="expression" dxfId="36813" priority="15975">
      <formula>AND(IF(OR($Q172=1,$Q172=2),1,0),IF($X172&lt;=20,1,0))</formula>
    </cfRule>
    <cfRule type="expression" dxfId="36812" priority="15976">
      <formula>AND(IF($Q172=2,1,0),IF($X172&lt;30,1,0))</formula>
    </cfRule>
    <cfRule type="expression" dxfId="36811" priority="15977">
      <formula>AND(IF($Q172=3,1,0),IF($X172&lt;30,1,0))</formula>
    </cfRule>
    <cfRule type="expression" dxfId="36810" priority="15978">
      <formula>AND(IF($Q172=3,1,IF($Q172=4,1,0)),IF($F172&lt;=85,1,0))</formula>
    </cfRule>
  </conditionalFormatting>
  <conditionalFormatting sqref="X172">
    <cfRule type="expression" dxfId="36809" priority="15971">
      <formula>AND(IF(OR($Q172=1,$Q172=2),1,0),IF($X172&lt;=20,1,0))</formula>
    </cfRule>
    <cfRule type="expression" dxfId="36808" priority="15972">
      <formula>AND(IF($Q172=2,1,0),IF($X172&lt;30,1,0))</formula>
    </cfRule>
    <cfRule type="expression" dxfId="36807" priority="15973">
      <formula>AND(IF($Q172=3,1,0),IF($X172&lt;30,1,0))</formula>
    </cfRule>
    <cfRule type="expression" dxfId="36806" priority="15974">
      <formula>AND(IF($Q172=3,1,IF($Q172=4,1,0)),IF($F172&lt;=85,1,0))</formula>
    </cfRule>
  </conditionalFormatting>
  <conditionalFormatting sqref="AI172">
    <cfRule type="expression" dxfId="36805" priority="15967">
      <formula>AND(IF(OR($Q172=1,$Q172=2),1,0),IF($X172&lt;=20,1,0))</formula>
    </cfRule>
    <cfRule type="expression" dxfId="36804" priority="15968">
      <formula>AND(IF($Q172=2,1,0),IF($X172&lt;30,1,0))</formula>
    </cfRule>
    <cfRule type="expression" dxfId="36803" priority="15969">
      <formula>AND(IF($Q172=3,1,0),IF($X172&lt;30,1,0))</formula>
    </cfRule>
    <cfRule type="expression" dxfId="36802" priority="15970">
      <formula>AND(IF($Q172=3,1,IF($Q172=4,1,0)),IF($F172&lt;=85,1,0))</formula>
    </cfRule>
  </conditionalFormatting>
  <conditionalFormatting sqref="AV173">
    <cfRule type="expression" dxfId="36801" priority="15965">
      <formula>AV173="X"</formula>
    </cfRule>
    <cfRule type="expression" dxfId="36800" priority="15966">
      <formula>AV173="후보"</formula>
    </cfRule>
  </conditionalFormatting>
  <conditionalFormatting sqref="AC173">
    <cfRule type="cellIs" dxfId="36799" priority="15963" operator="greaterThan">
      <formula>0.9</formula>
    </cfRule>
    <cfRule type="cellIs" dxfId="36798" priority="15964" operator="greaterThan">
      <formula>0.85</formula>
    </cfRule>
  </conditionalFormatting>
  <conditionalFormatting sqref="N173">
    <cfRule type="cellIs" dxfId="36797" priority="15961" operator="greaterThan">
      <formula>0.9</formula>
    </cfRule>
    <cfRule type="cellIs" dxfId="36796" priority="15962" operator="greaterThan">
      <formula>0.85</formula>
    </cfRule>
  </conditionalFormatting>
  <conditionalFormatting sqref="E173">
    <cfRule type="expression" dxfId="36795" priority="15957">
      <formula>AND(IF(OR($Q173=1,$Q173=2),1,0),IF($X173&lt;=20,1,0))</formula>
    </cfRule>
    <cfRule type="expression" dxfId="36794" priority="15958">
      <formula>AND(IF($Q173=2,1,0),IF($X173&lt;30,1,0))</formula>
    </cfRule>
    <cfRule type="expression" dxfId="36793" priority="15959">
      <formula>AND(IF($Q173=3,1,0),IF($X173&lt;30,1,0))</formula>
    </cfRule>
    <cfRule type="expression" dxfId="36792" priority="15960">
      <formula>AND(IF($Q173=3,1,IF($Q173=4,1,0)),IF($F173&lt;=85,1,0))</formula>
    </cfRule>
  </conditionalFormatting>
  <conditionalFormatting sqref="X173">
    <cfRule type="expression" dxfId="36791" priority="15953">
      <formula>AND(IF(OR($Q173=1,$Q173=2),1,0),IF($X173&lt;=20,1,0))</formula>
    </cfRule>
    <cfRule type="expression" dxfId="36790" priority="15954">
      <formula>AND(IF($Q173=2,1,0),IF($X173&lt;30,1,0))</formula>
    </cfRule>
    <cfRule type="expression" dxfId="36789" priority="15955">
      <formula>AND(IF($Q173=3,1,0),IF($X173&lt;30,1,0))</formula>
    </cfRule>
    <cfRule type="expression" dxfId="36788" priority="15956">
      <formula>AND(IF($Q173=3,1,IF($Q173=4,1,0)),IF($F173&lt;=85,1,0))</formula>
    </cfRule>
  </conditionalFormatting>
  <conditionalFormatting sqref="AI173">
    <cfRule type="expression" dxfId="36787" priority="15949">
      <formula>AND(IF(OR($Q173=1,$Q173=2),1,0),IF($X173&lt;=20,1,0))</formula>
    </cfRule>
    <cfRule type="expression" dxfId="36786" priority="15950">
      <formula>AND(IF($Q173=2,1,0),IF($X173&lt;30,1,0))</formula>
    </cfRule>
    <cfRule type="expression" dxfId="36785" priority="15951">
      <formula>AND(IF($Q173=3,1,0),IF($X173&lt;30,1,0))</formula>
    </cfRule>
    <cfRule type="expression" dxfId="36784" priority="15952">
      <formula>AND(IF($Q173=3,1,IF($Q173=4,1,0)),IF($F173&lt;=85,1,0))</formula>
    </cfRule>
  </conditionalFormatting>
  <conditionalFormatting sqref="AV174">
    <cfRule type="expression" dxfId="36783" priority="15947">
      <formula>AV174="X"</formula>
    </cfRule>
    <cfRule type="expression" dxfId="36782" priority="15948">
      <formula>AV174="후보"</formula>
    </cfRule>
  </conditionalFormatting>
  <conditionalFormatting sqref="AC174">
    <cfRule type="cellIs" dxfId="36781" priority="15945" operator="greaterThan">
      <formula>0.9</formula>
    </cfRule>
    <cfRule type="cellIs" dxfId="36780" priority="15946" operator="greaterThan">
      <formula>0.85</formula>
    </cfRule>
  </conditionalFormatting>
  <conditionalFormatting sqref="N174">
    <cfRule type="cellIs" dxfId="36779" priority="15943" operator="greaterThan">
      <formula>0.9</formula>
    </cfRule>
    <cfRule type="cellIs" dxfId="36778" priority="15944" operator="greaterThan">
      <formula>0.85</formula>
    </cfRule>
  </conditionalFormatting>
  <conditionalFormatting sqref="E174">
    <cfRule type="expression" dxfId="36777" priority="15939">
      <formula>AND(IF(OR($Q174=1,$Q174=2),1,0),IF($X174&lt;=20,1,0))</formula>
    </cfRule>
    <cfRule type="expression" dxfId="36776" priority="15940">
      <formula>AND(IF($Q174=2,1,0),IF($X174&lt;30,1,0))</formula>
    </cfRule>
    <cfRule type="expression" dxfId="36775" priority="15941">
      <formula>AND(IF($Q174=3,1,0),IF($X174&lt;30,1,0))</formula>
    </cfRule>
    <cfRule type="expression" dxfId="36774" priority="15942">
      <formula>AND(IF($Q174=3,1,IF($Q174=4,1,0)),IF($F174&lt;=85,1,0))</formula>
    </cfRule>
  </conditionalFormatting>
  <conditionalFormatting sqref="X174">
    <cfRule type="expression" dxfId="36773" priority="15935">
      <formula>AND(IF(OR($Q174=1,$Q174=2),1,0),IF($X174&lt;=20,1,0))</formula>
    </cfRule>
    <cfRule type="expression" dxfId="36772" priority="15936">
      <formula>AND(IF($Q174=2,1,0),IF($X174&lt;30,1,0))</formula>
    </cfRule>
    <cfRule type="expression" dxfId="36771" priority="15937">
      <formula>AND(IF($Q174=3,1,0),IF($X174&lt;30,1,0))</formula>
    </cfRule>
    <cfRule type="expression" dxfId="36770" priority="15938">
      <formula>AND(IF($Q174=3,1,IF($Q174=4,1,0)),IF($F174&lt;=85,1,0))</formula>
    </cfRule>
  </conditionalFormatting>
  <conditionalFormatting sqref="AI174">
    <cfRule type="expression" dxfId="36769" priority="15931">
      <formula>AND(IF(OR($Q174=1,$Q174=2),1,0),IF($X174&lt;=20,1,0))</formula>
    </cfRule>
    <cfRule type="expression" dxfId="36768" priority="15932">
      <formula>AND(IF($Q174=2,1,0),IF($X174&lt;30,1,0))</formula>
    </cfRule>
    <cfRule type="expression" dxfId="36767" priority="15933">
      <formula>AND(IF($Q174=3,1,0),IF($X174&lt;30,1,0))</formula>
    </cfRule>
    <cfRule type="expression" dxfId="36766" priority="15934">
      <formula>AND(IF($Q174=3,1,IF($Q174=4,1,0)),IF($F174&lt;=85,1,0))</formula>
    </cfRule>
  </conditionalFormatting>
  <conditionalFormatting sqref="AV175">
    <cfRule type="expression" dxfId="36765" priority="15929">
      <formula>AV175="X"</formula>
    </cfRule>
    <cfRule type="expression" dxfId="36764" priority="15930">
      <formula>AV175="후보"</formula>
    </cfRule>
  </conditionalFormatting>
  <conditionalFormatting sqref="AC175">
    <cfRule type="cellIs" dxfId="36763" priority="15927" operator="greaterThan">
      <formula>0.9</formula>
    </cfRule>
    <cfRule type="cellIs" dxfId="36762" priority="15928" operator="greaterThan">
      <formula>0.85</formula>
    </cfRule>
  </conditionalFormatting>
  <conditionalFormatting sqref="N175">
    <cfRule type="cellIs" dxfId="36761" priority="15925" operator="greaterThan">
      <formula>0.9</formula>
    </cfRule>
    <cfRule type="cellIs" dxfId="36760" priority="15926" operator="greaterThan">
      <formula>0.85</formula>
    </cfRule>
  </conditionalFormatting>
  <conditionalFormatting sqref="E175">
    <cfRule type="expression" dxfId="36759" priority="15921">
      <formula>AND(IF(OR($Q175=1,$Q175=2),1,0),IF($X175&lt;=20,1,0))</formula>
    </cfRule>
    <cfRule type="expression" dxfId="36758" priority="15922">
      <formula>AND(IF($Q175=2,1,0),IF($X175&lt;30,1,0))</formula>
    </cfRule>
    <cfRule type="expression" dxfId="36757" priority="15923">
      <formula>AND(IF($Q175=3,1,0),IF($X175&lt;30,1,0))</formula>
    </cfRule>
    <cfRule type="expression" dxfId="36756" priority="15924">
      <formula>AND(IF($Q175=3,1,IF($Q175=4,1,0)),IF($F175&lt;=85,1,0))</formula>
    </cfRule>
  </conditionalFormatting>
  <conditionalFormatting sqref="X175">
    <cfRule type="expression" dxfId="36755" priority="15917">
      <formula>AND(IF(OR($Q175=1,$Q175=2),1,0),IF($X175&lt;=20,1,0))</formula>
    </cfRule>
    <cfRule type="expression" dxfId="36754" priority="15918">
      <formula>AND(IF($Q175=2,1,0),IF($X175&lt;30,1,0))</formula>
    </cfRule>
    <cfRule type="expression" dxfId="36753" priority="15919">
      <formula>AND(IF($Q175=3,1,0),IF($X175&lt;30,1,0))</formula>
    </cfRule>
    <cfRule type="expression" dxfId="36752" priority="15920">
      <formula>AND(IF($Q175=3,1,IF($Q175=4,1,0)),IF($F175&lt;=85,1,0))</formula>
    </cfRule>
  </conditionalFormatting>
  <conditionalFormatting sqref="AI175">
    <cfRule type="expression" dxfId="36751" priority="15913">
      <formula>AND(IF(OR($Q175=1,$Q175=2),1,0),IF($X175&lt;=20,1,0))</formula>
    </cfRule>
    <cfRule type="expression" dxfId="36750" priority="15914">
      <formula>AND(IF($Q175=2,1,0),IF($X175&lt;30,1,0))</formula>
    </cfRule>
    <cfRule type="expression" dxfId="36749" priority="15915">
      <formula>AND(IF($Q175=3,1,0),IF($X175&lt;30,1,0))</formula>
    </cfRule>
    <cfRule type="expression" dxfId="36748" priority="15916">
      <formula>AND(IF($Q175=3,1,IF($Q175=4,1,0)),IF($F175&lt;=85,1,0))</formula>
    </cfRule>
  </conditionalFormatting>
  <conditionalFormatting sqref="AV176">
    <cfRule type="expression" dxfId="36747" priority="15911">
      <formula>AV176="X"</formula>
    </cfRule>
    <cfRule type="expression" dxfId="36746" priority="15912">
      <formula>AV176="후보"</formula>
    </cfRule>
  </conditionalFormatting>
  <conditionalFormatting sqref="AC176">
    <cfRule type="cellIs" dxfId="36745" priority="15909" operator="greaterThan">
      <formula>0.9</formula>
    </cfRule>
    <cfRule type="cellIs" dxfId="36744" priority="15910" operator="greaterThan">
      <formula>0.85</formula>
    </cfRule>
  </conditionalFormatting>
  <conditionalFormatting sqref="N176">
    <cfRule type="cellIs" dxfId="36743" priority="15907" operator="greaterThan">
      <formula>0.9</formula>
    </cfRule>
    <cfRule type="cellIs" dxfId="36742" priority="15908" operator="greaterThan">
      <formula>0.85</formula>
    </cfRule>
  </conditionalFormatting>
  <conditionalFormatting sqref="E176">
    <cfRule type="expression" dxfId="36741" priority="15903">
      <formula>AND(IF(OR($Q176=1,$Q176=2),1,0),IF($X176&lt;=20,1,0))</formula>
    </cfRule>
    <cfRule type="expression" dxfId="36740" priority="15904">
      <formula>AND(IF($Q176=2,1,0),IF($X176&lt;30,1,0))</formula>
    </cfRule>
    <cfRule type="expression" dxfId="36739" priority="15905">
      <formula>AND(IF($Q176=3,1,0),IF($X176&lt;30,1,0))</formula>
    </cfRule>
    <cfRule type="expression" dxfId="36738" priority="15906">
      <formula>AND(IF($Q176=3,1,IF($Q176=4,1,0)),IF($F176&lt;=85,1,0))</formula>
    </cfRule>
  </conditionalFormatting>
  <conditionalFormatting sqref="X176">
    <cfRule type="expression" dxfId="36737" priority="15899">
      <formula>AND(IF(OR($Q176=1,$Q176=2),1,0),IF($X176&lt;=20,1,0))</formula>
    </cfRule>
    <cfRule type="expression" dxfId="36736" priority="15900">
      <formula>AND(IF($Q176=2,1,0),IF($X176&lt;30,1,0))</formula>
    </cfRule>
    <cfRule type="expression" dxfId="36735" priority="15901">
      <formula>AND(IF($Q176=3,1,0),IF($X176&lt;30,1,0))</formula>
    </cfRule>
    <cfRule type="expression" dxfId="36734" priority="15902">
      <formula>AND(IF($Q176=3,1,IF($Q176=4,1,0)),IF($F176&lt;=85,1,0))</formula>
    </cfRule>
  </conditionalFormatting>
  <conditionalFormatting sqref="AI176">
    <cfRule type="expression" dxfId="36733" priority="15895">
      <formula>AND(IF(OR($Q176=1,$Q176=2),1,0),IF($X176&lt;=20,1,0))</formula>
    </cfRule>
    <cfRule type="expression" dxfId="36732" priority="15896">
      <formula>AND(IF($Q176=2,1,0),IF($X176&lt;30,1,0))</formula>
    </cfRule>
    <cfRule type="expression" dxfId="36731" priority="15897">
      <formula>AND(IF($Q176=3,1,0),IF($X176&lt;30,1,0))</formula>
    </cfRule>
    <cfRule type="expression" dxfId="36730" priority="15898">
      <formula>AND(IF($Q176=3,1,IF($Q176=4,1,0)),IF($F176&lt;=85,1,0))</formula>
    </cfRule>
  </conditionalFormatting>
  <conditionalFormatting sqref="AV177">
    <cfRule type="expression" dxfId="36729" priority="15893">
      <formula>AV177="X"</formula>
    </cfRule>
    <cfRule type="expression" dxfId="36728" priority="15894">
      <formula>AV177="후보"</formula>
    </cfRule>
  </conditionalFormatting>
  <conditionalFormatting sqref="AC177">
    <cfRule type="cellIs" dxfId="36727" priority="15891" operator="greaterThan">
      <formula>0.9</formula>
    </cfRule>
    <cfRule type="cellIs" dxfId="36726" priority="15892" operator="greaterThan">
      <formula>0.85</formula>
    </cfRule>
  </conditionalFormatting>
  <conditionalFormatting sqref="N177">
    <cfRule type="cellIs" dxfId="36725" priority="15889" operator="greaterThan">
      <formula>0.9</formula>
    </cfRule>
    <cfRule type="cellIs" dxfId="36724" priority="15890" operator="greaterThan">
      <formula>0.85</formula>
    </cfRule>
  </conditionalFormatting>
  <conditionalFormatting sqref="E177">
    <cfRule type="expression" dxfId="36723" priority="15885">
      <formula>AND(IF(OR($Q177=1,$Q177=2),1,0),IF($X177&lt;=20,1,0))</formula>
    </cfRule>
    <cfRule type="expression" dxfId="36722" priority="15886">
      <formula>AND(IF($Q177=2,1,0),IF($X177&lt;30,1,0))</formula>
    </cfRule>
    <cfRule type="expression" dxfId="36721" priority="15887">
      <formula>AND(IF($Q177=3,1,0),IF($X177&lt;30,1,0))</formula>
    </cfRule>
    <cfRule type="expression" dxfId="36720" priority="15888">
      <formula>AND(IF($Q177=3,1,IF($Q177=4,1,0)),IF($F177&lt;=85,1,0))</formula>
    </cfRule>
  </conditionalFormatting>
  <conditionalFormatting sqref="X177">
    <cfRule type="expression" dxfId="36719" priority="15881">
      <formula>AND(IF(OR($Q177=1,$Q177=2),1,0),IF($X177&lt;=20,1,0))</formula>
    </cfRule>
    <cfRule type="expression" dxfId="36718" priority="15882">
      <formula>AND(IF($Q177=2,1,0),IF($X177&lt;30,1,0))</formula>
    </cfRule>
    <cfRule type="expression" dxfId="36717" priority="15883">
      <formula>AND(IF($Q177=3,1,0),IF($X177&lt;30,1,0))</formula>
    </cfRule>
    <cfRule type="expression" dxfId="36716" priority="15884">
      <formula>AND(IF($Q177=3,1,IF($Q177=4,1,0)),IF($F177&lt;=85,1,0))</formula>
    </cfRule>
  </conditionalFormatting>
  <conditionalFormatting sqref="AI177">
    <cfRule type="expression" dxfId="36715" priority="15877">
      <formula>AND(IF(OR($Q177=1,$Q177=2),1,0),IF($X177&lt;=20,1,0))</formula>
    </cfRule>
    <cfRule type="expression" dxfId="36714" priority="15878">
      <formula>AND(IF($Q177=2,1,0),IF($X177&lt;30,1,0))</formula>
    </cfRule>
    <cfRule type="expression" dxfId="36713" priority="15879">
      <formula>AND(IF($Q177=3,1,0),IF($X177&lt;30,1,0))</formula>
    </cfRule>
    <cfRule type="expression" dxfId="36712" priority="15880">
      <formula>AND(IF($Q177=3,1,IF($Q177=4,1,0)),IF($F177&lt;=85,1,0))</formula>
    </cfRule>
  </conditionalFormatting>
  <conditionalFormatting sqref="AV178">
    <cfRule type="expression" dxfId="36711" priority="15875">
      <formula>AV178="X"</formula>
    </cfRule>
    <cfRule type="expression" dxfId="36710" priority="15876">
      <formula>AV178="후보"</formula>
    </cfRule>
  </conditionalFormatting>
  <conditionalFormatting sqref="AC178">
    <cfRule type="cellIs" dxfId="36709" priority="15873" operator="greaterThan">
      <formula>0.9</formula>
    </cfRule>
    <cfRule type="cellIs" dxfId="36708" priority="15874" operator="greaterThan">
      <formula>0.85</formula>
    </cfRule>
  </conditionalFormatting>
  <conditionalFormatting sqref="N178">
    <cfRule type="cellIs" dxfId="36707" priority="15871" operator="greaterThan">
      <formula>0.9</formula>
    </cfRule>
    <cfRule type="cellIs" dxfId="36706" priority="15872" operator="greaterThan">
      <formula>0.85</formula>
    </cfRule>
  </conditionalFormatting>
  <conditionalFormatting sqref="E178">
    <cfRule type="expression" dxfId="36705" priority="15867">
      <formula>AND(IF(OR($Q178=1,$Q178=2),1,0),IF($X178&lt;=20,1,0))</formula>
    </cfRule>
    <cfRule type="expression" dxfId="36704" priority="15868">
      <formula>AND(IF($Q178=2,1,0),IF($X178&lt;30,1,0))</formula>
    </cfRule>
    <cfRule type="expression" dxfId="36703" priority="15869">
      <formula>AND(IF($Q178=3,1,0),IF($X178&lt;30,1,0))</formula>
    </cfRule>
    <cfRule type="expression" dxfId="36702" priority="15870">
      <formula>AND(IF($Q178=3,1,IF($Q178=4,1,0)),IF($F178&lt;=85,1,0))</formula>
    </cfRule>
  </conditionalFormatting>
  <conditionalFormatting sqref="X178">
    <cfRule type="expression" dxfId="36701" priority="15863">
      <formula>AND(IF(OR($Q178=1,$Q178=2),1,0),IF($X178&lt;=20,1,0))</formula>
    </cfRule>
    <cfRule type="expression" dxfId="36700" priority="15864">
      <formula>AND(IF($Q178=2,1,0),IF($X178&lt;30,1,0))</formula>
    </cfRule>
    <cfRule type="expression" dxfId="36699" priority="15865">
      <formula>AND(IF($Q178=3,1,0),IF($X178&lt;30,1,0))</formula>
    </cfRule>
    <cfRule type="expression" dxfId="36698" priority="15866">
      <formula>AND(IF($Q178=3,1,IF($Q178=4,1,0)),IF($F178&lt;=85,1,0))</formula>
    </cfRule>
  </conditionalFormatting>
  <conditionalFormatting sqref="AI178">
    <cfRule type="expression" dxfId="36697" priority="15859">
      <formula>AND(IF(OR($Q178=1,$Q178=2),1,0),IF($X178&lt;=20,1,0))</formula>
    </cfRule>
    <cfRule type="expression" dxfId="36696" priority="15860">
      <formula>AND(IF($Q178=2,1,0),IF($X178&lt;30,1,0))</formula>
    </cfRule>
    <cfRule type="expression" dxfId="36695" priority="15861">
      <formula>AND(IF($Q178=3,1,0),IF($X178&lt;30,1,0))</formula>
    </cfRule>
    <cfRule type="expression" dxfId="36694" priority="15862">
      <formula>AND(IF($Q178=3,1,IF($Q178=4,1,0)),IF($F178&lt;=85,1,0))</formula>
    </cfRule>
  </conditionalFormatting>
  <conditionalFormatting sqref="AV179">
    <cfRule type="expression" dxfId="36693" priority="15857">
      <formula>AV179="X"</formula>
    </cfRule>
    <cfRule type="expression" dxfId="36692" priority="15858">
      <formula>AV179="후보"</formula>
    </cfRule>
  </conditionalFormatting>
  <conditionalFormatting sqref="AC179">
    <cfRule type="cellIs" dxfId="36691" priority="15855" operator="greaterThan">
      <formula>0.9</formula>
    </cfRule>
    <cfRule type="cellIs" dxfId="36690" priority="15856" operator="greaterThan">
      <formula>0.85</formula>
    </cfRule>
  </conditionalFormatting>
  <conditionalFormatting sqref="N179">
    <cfRule type="cellIs" dxfId="36689" priority="15853" operator="greaterThan">
      <formula>0.9</formula>
    </cfRule>
    <cfRule type="cellIs" dxfId="36688" priority="15854" operator="greaterThan">
      <formula>0.85</formula>
    </cfRule>
  </conditionalFormatting>
  <conditionalFormatting sqref="E179">
    <cfRule type="expression" dxfId="36687" priority="15849">
      <formula>AND(IF(OR($Q179=1,$Q179=2),1,0),IF($X179&lt;=20,1,0))</formula>
    </cfRule>
    <cfRule type="expression" dxfId="36686" priority="15850">
      <formula>AND(IF($Q179=2,1,0),IF($X179&lt;30,1,0))</formula>
    </cfRule>
    <cfRule type="expression" dxfId="36685" priority="15851">
      <formula>AND(IF($Q179=3,1,0),IF($X179&lt;30,1,0))</formula>
    </cfRule>
    <cfRule type="expression" dxfId="36684" priority="15852">
      <formula>AND(IF($Q179=3,1,IF($Q179=4,1,0)),IF($F179&lt;=85,1,0))</formula>
    </cfRule>
  </conditionalFormatting>
  <conditionalFormatting sqref="X179">
    <cfRule type="expression" dxfId="36683" priority="15845">
      <formula>AND(IF(OR($Q179=1,$Q179=2),1,0),IF($X179&lt;=20,1,0))</formula>
    </cfRule>
    <cfRule type="expression" dxfId="36682" priority="15846">
      <formula>AND(IF($Q179=2,1,0),IF($X179&lt;30,1,0))</formula>
    </cfRule>
    <cfRule type="expression" dxfId="36681" priority="15847">
      <formula>AND(IF($Q179=3,1,0),IF($X179&lt;30,1,0))</formula>
    </cfRule>
    <cfRule type="expression" dxfId="36680" priority="15848">
      <formula>AND(IF($Q179=3,1,IF($Q179=4,1,0)),IF($F179&lt;=85,1,0))</formula>
    </cfRule>
  </conditionalFormatting>
  <conditionalFormatting sqref="AI179">
    <cfRule type="expression" dxfId="36679" priority="15841">
      <formula>AND(IF(OR($Q179=1,$Q179=2),1,0),IF($X179&lt;=20,1,0))</formula>
    </cfRule>
    <cfRule type="expression" dxfId="36678" priority="15842">
      <formula>AND(IF($Q179=2,1,0),IF($X179&lt;30,1,0))</formula>
    </cfRule>
    <cfRule type="expression" dxfId="36677" priority="15843">
      <formula>AND(IF($Q179=3,1,0),IF($X179&lt;30,1,0))</formula>
    </cfRule>
    <cfRule type="expression" dxfId="36676" priority="15844">
      <formula>AND(IF($Q179=3,1,IF($Q179=4,1,0)),IF($F179&lt;=85,1,0))</formula>
    </cfRule>
  </conditionalFormatting>
  <conditionalFormatting sqref="AV180">
    <cfRule type="expression" dxfId="36675" priority="15839">
      <formula>AV180="X"</formula>
    </cfRule>
    <cfRule type="expression" dxfId="36674" priority="15840">
      <formula>AV180="후보"</formula>
    </cfRule>
  </conditionalFormatting>
  <conditionalFormatting sqref="AC180">
    <cfRule type="cellIs" dxfId="36673" priority="15837" operator="greaterThan">
      <formula>0.9</formula>
    </cfRule>
    <cfRule type="cellIs" dxfId="36672" priority="15838" operator="greaterThan">
      <formula>0.85</formula>
    </cfRule>
  </conditionalFormatting>
  <conditionalFormatting sqref="N180">
    <cfRule type="cellIs" dxfId="36671" priority="15835" operator="greaterThan">
      <formula>0.9</formula>
    </cfRule>
    <cfRule type="cellIs" dxfId="36670" priority="15836" operator="greaterThan">
      <formula>0.85</formula>
    </cfRule>
  </conditionalFormatting>
  <conditionalFormatting sqref="E180">
    <cfRule type="expression" dxfId="36669" priority="15831">
      <formula>AND(IF(OR($Q180=1,$Q180=2),1,0),IF($X180&lt;=20,1,0))</formula>
    </cfRule>
    <cfRule type="expression" dxfId="36668" priority="15832">
      <formula>AND(IF($Q180=2,1,0),IF($X180&lt;30,1,0))</formula>
    </cfRule>
    <cfRule type="expression" dxfId="36667" priority="15833">
      <formula>AND(IF($Q180=3,1,0),IF($X180&lt;30,1,0))</formula>
    </cfRule>
    <cfRule type="expression" dxfId="36666" priority="15834">
      <formula>AND(IF($Q180=3,1,IF($Q180=4,1,0)),IF($F180&lt;=85,1,0))</formula>
    </cfRule>
  </conditionalFormatting>
  <conditionalFormatting sqref="X180">
    <cfRule type="expression" dxfId="36665" priority="15827">
      <formula>AND(IF(OR($Q180=1,$Q180=2),1,0),IF($X180&lt;=20,1,0))</formula>
    </cfRule>
    <cfRule type="expression" dxfId="36664" priority="15828">
      <formula>AND(IF($Q180=2,1,0),IF($X180&lt;30,1,0))</formula>
    </cfRule>
    <cfRule type="expression" dxfId="36663" priority="15829">
      <formula>AND(IF($Q180=3,1,0),IF($X180&lt;30,1,0))</formula>
    </cfRule>
    <cfRule type="expression" dxfId="36662" priority="15830">
      <formula>AND(IF($Q180=3,1,IF($Q180=4,1,0)),IF($F180&lt;=85,1,0))</formula>
    </cfRule>
  </conditionalFormatting>
  <conditionalFormatting sqref="AI180">
    <cfRule type="expression" dxfId="36661" priority="15823">
      <formula>AND(IF(OR($Q180=1,$Q180=2),1,0),IF($X180&lt;=20,1,0))</formula>
    </cfRule>
    <cfRule type="expression" dxfId="36660" priority="15824">
      <formula>AND(IF($Q180=2,1,0),IF($X180&lt;30,1,0))</formula>
    </cfRule>
    <cfRule type="expression" dxfId="36659" priority="15825">
      <formula>AND(IF($Q180=3,1,0),IF($X180&lt;30,1,0))</formula>
    </cfRule>
    <cfRule type="expression" dxfId="36658" priority="15826">
      <formula>AND(IF($Q180=3,1,IF($Q180=4,1,0)),IF($F180&lt;=85,1,0))</formula>
    </cfRule>
  </conditionalFormatting>
  <conditionalFormatting sqref="AV181">
    <cfRule type="expression" dxfId="36657" priority="15821">
      <formula>AV181="X"</formula>
    </cfRule>
    <cfRule type="expression" dxfId="36656" priority="15822">
      <formula>AV181="후보"</formula>
    </cfRule>
  </conditionalFormatting>
  <conditionalFormatting sqref="AC181">
    <cfRule type="cellIs" dxfId="36655" priority="15819" operator="greaterThan">
      <formula>0.9</formula>
    </cfRule>
    <cfRule type="cellIs" dxfId="36654" priority="15820" operator="greaterThan">
      <formula>0.85</formula>
    </cfRule>
  </conditionalFormatting>
  <conditionalFormatting sqref="N181">
    <cfRule type="cellIs" dxfId="36653" priority="15817" operator="greaterThan">
      <formula>0.9</formula>
    </cfRule>
    <cfRule type="cellIs" dxfId="36652" priority="15818" operator="greaterThan">
      <formula>0.85</formula>
    </cfRule>
  </conditionalFormatting>
  <conditionalFormatting sqref="E181">
    <cfRule type="expression" dxfId="36651" priority="15813">
      <formula>AND(IF(OR($Q181=1,$Q181=2),1,0),IF($X181&lt;=20,1,0))</formula>
    </cfRule>
    <cfRule type="expression" dxfId="36650" priority="15814">
      <formula>AND(IF($Q181=2,1,0),IF($X181&lt;30,1,0))</formula>
    </cfRule>
    <cfRule type="expression" dxfId="36649" priority="15815">
      <formula>AND(IF($Q181=3,1,0),IF($X181&lt;30,1,0))</formula>
    </cfRule>
    <cfRule type="expression" dxfId="36648" priority="15816">
      <formula>AND(IF($Q181=3,1,IF($Q181=4,1,0)),IF($F181&lt;=85,1,0))</formula>
    </cfRule>
  </conditionalFormatting>
  <conditionalFormatting sqref="X181">
    <cfRule type="expression" dxfId="36647" priority="15809">
      <formula>AND(IF(OR($Q181=1,$Q181=2),1,0),IF($X181&lt;=20,1,0))</formula>
    </cfRule>
    <cfRule type="expression" dxfId="36646" priority="15810">
      <formula>AND(IF($Q181=2,1,0),IF($X181&lt;30,1,0))</formula>
    </cfRule>
    <cfRule type="expression" dxfId="36645" priority="15811">
      <formula>AND(IF($Q181=3,1,0),IF($X181&lt;30,1,0))</formula>
    </cfRule>
    <cfRule type="expression" dxfId="36644" priority="15812">
      <formula>AND(IF($Q181=3,1,IF($Q181=4,1,0)),IF($F181&lt;=85,1,0))</formula>
    </cfRule>
  </conditionalFormatting>
  <conditionalFormatting sqref="AI181">
    <cfRule type="expression" dxfId="36643" priority="15805">
      <formula>AND(IF(OR($Q181=1,$Q181=2),1,0),IF($X181&lt;=20,1,0))</formula>
    </cfRule>
    <cfRule type="expression" dxfId="36642" priority="15806">
      <formula>AND(IF($Q181=2,1,0),IF($X181&lt;30,1,0))</formula>
    </cfRule>
    <cfRule type="expression" dxfId="36641" priority="15807">
      <formula>AND(IF($Q181=3,1,0),IF($X181&lt;30,1,0))</formula>
    </cfRule>
    <cfRule type="expression" dxfId="36640" priority="15808">
      <formula>AND(IF($Q181=3,1,IF($Q181=4,1,0)),IF($F181&lt;=85,1,0))</formula>
    </cfRule>
  </conditionalFormatting>
  <conditionalFormatting sqref="AV182">
    <cfRule type="expression" dxfId="36639" priority="15803">
      <formula>AV182="X"</formula>
    </cfRule>
    <cfRule type="expression" dxfId="36638" priority="15804">
      <formula>AV182="후보"</formula>
    </cfRule>
  </conditionalFormatting>
  <conditionalFormatting sqref="AC182">
    <cfRule type="cellIs" dxfId="36637" priority="15801" operator="greaterThan">
      <formula>0.9</formula>
    </cfRule>
    <cfRule type="cellIs" dxfId="36636" priority="15802" operator="greaterThan">
      <formula>0.85</formula>
    </cfRule>
  </conditionalFormatting>
  <conditionalFormatting sqref="N182">
    <cfRule type="cellIs" dxfId="36635" priority="15799" operator="greaterThan">
      <formula>0.9</formula>
    </cfRule>
    <cfRule type="cellIs" dxfId="36634" priority="15800" operator="greaterThan">
      <formula>0.85</formula>
    </cfRule>
  </conditionalFormatting>
  <conditionalFormatting sqref="E182">
    <cfRule type="expression" dxfId="36633" priority="15795">
      <formula>AND(IF(OR($Q182=1,$Q182=2),1,0),IF($X182&lt;=20,1,0))</formula>
    </cfRule>
    <cfRule type="expression" dxfId="36632" priority="15796">
      <formula>AND(IF($Q182=2,1,0),IF($X182&lt;30,1,0))</formula>
    </cfRule>
    <cfRule type="expression" dxfId="36631" priority="15797">
      <formula>AND(IF($Q182=3,1,0),IF($X182&lt;30,1,0))</formula>
    </cfRule>
    <cfRule type="expression" dxfId="36630" priority="15798">
      <formula>AND(IF($Q182=3,1,IF($Q182=4,1,0)),IF($F182&lt;=85,1,0))</formula>
    </cfRule>
  </conditionalFormatting>
  <conditionalFormatting sqref="X182">
    <cfRule type="expression" dxfId="36629" priority="15791">
      <formula>AND(IF(OR($Q182=1,$Q182=2),1,0),IF($X182&lt;=20,1,0))</formula>
    </cfRule>
    <cfRule type="expression" dxfId="36628" priority="15792">
      <formula>AND(IF($Q182=2,1,0),IF($X182&lt;30,1,0))</formula>
    </cfRule>
    <cfRule type="expression" dxfId="36627" priority="15793">
      <formula>AND(IF($Q182=3,1,0),IF($X182&lt;30,1,0))</formula>
    </cfRule>
    <cfRule type="expression" dxfId="36626" priority="15794">
      <formula>AND(IF($Q182=3,1,IF($Q182=4,1,0)),IF($F182&lt;=85,1,0))</formula>
    </cfRule>
  </conditionalFormatting>
  <conditionalFormatting sqref="AI182">
    <cfRule type="expression" dxfId="36625" priority="15787">
      <formula>AND(IF(OR($Q182=1,$Q182=2),1,0),IF($X182&lt;=20,1,0))</formula>
    </cfRule>
    <cfRule type="expression" dxfId="36624" priority="15788">
      <formula>AND(IF($Q182=2,1,0),IF($X182&lt;30,1,0))</formula>
    </cfRule>
    <cfRule type="expression" dxfId="36623" priority="15789">
      <formula>AND(IF($Q182=3,1,0),IF($X182&lt;30,1,0))</formula>
    </cfRule>
    <cfRule type="expression" dxfId="36622" priority="15790">
      <formula>AND(IF($Q182=3,1,IF($Q182=4,1,0)),IF($F182&lt;=85,1,0))</formula>
    </cfRule>
  </conditionalFormatting>
  <conditionalFormatting sqref="AV183">
    <cfRule type="expression" dxfId="36621" priority="15785">
      <formula>AV183="X"</formula>
    </cfRule>
    <cfRule type="expression" dxfId="36620" priority="15786">
      <formula>AV183="후보"</formula>
    </cfRule>
  </conditionalFormatting>
  <conditionalFormatting sqref="AC183">
    <cfRule type="cellIs" dxfId="36619" priority="15783" operator="greaterThan">
      <formula>0.9</formula>
    </cfRule>
    <cfRule type="cellIs" dxfId="36618" priority="15784" operator="greaterThan">
      <formula>0.85</formula>
    </cfRule>
  </conditionalFormatting>
  <conditionalFormatting sqref="N183">
    <cfRule type="cellIs" dxfId="36617" priority="15781" operator="greaterThan">
      <formula>0.9</formula>
    </cfRule>
    <cfRule type="cellIs" dxfId="36616" priority="15782" operator="greaterThan">
      <formula>0.85</formula>
    </cfRule>
  </conditionalFormatting>
  <conditionalFormatting sqref="E183">
    <cfRule type="expression" dxfId="36615" priority="15777">
      <formula>AND(IF(OR($Q183=1,$Q183=2),1,0),IF($X183&lt;=20,1,0))</formula>
    </cfRule>
    <cfRule type="expression" dxfId="36614" priority="15778">
      <formula>AND(IF($Q183=2,1,0),IF($X183&lt;30,1,0))</formula>
    </cfRule>
    <cfRule type="expression" dxfId="36613" priority="15779">
      <formula>AND(IF($Q183=3,1,0),IF($X183&lt;30,1,0))</formula>
    </cfRule>
    <cfRule type="expression" dxfId="36612" priority="15780">
      <formula>AND(IF($Q183=3,1,IF($Q183=4,1,0)),IF($F183&lt;=85,1,0))</formula>
    </cfRule>
  </conditionalFormatting>
  <conditionalFormatting sqref="X183">
    <cfRule type="expression" dxfId="36611" priority="15773">
      <formula>AND(IF(OR($Q183=1,$Q183=2),1,0),IF($X183&lt;=20,1,0))</formula>
    </cfRule>
    <cfRule type="expression" dxfId="36610" priority="15774">
      <formula>AND(IF($Q183=2,1,0),IF($X183&lt;30,1,0))</formula>
    </cfRule>
    <cfRule type="expression" dxfId="36609" priority="15775">
      <formula>AND(IF($Q183=3,1,0),IF($X183&lt;30,1,0))</formula>
    </cfRule>
    <cfRule type="expression" dxfId="36608" priority="15776">
      <formula>AND(IF($Q183=3,1,IF($Q183=4,1,0)),IF($F183&lt;=85,1,0))</formula>
    </cfRule>
  </conditionalFormatting>
  <conditionalFormatting sqref="AI183">
    <cfRule type="expression" dxfId="36607" priority="15769">
      <formula>AND(IF(OR($Q183=1,$Q183=2),1,0),IF($X183&lt;=20,1,0))</formula>
    </cfRule>
    <cfRule type="expression" dxfId="36606" priority="15770">
      <formula>AND(IF($Q183=2,1,0),IF($X183&lt;30,1,0))</formula>
    </cfRule>
    <cfRule type="expression" dxfId="36605" priority="15771">
      <formula>AND(IF($Q183=3,1,0),IF($X183&lt;30,1,0))</formula>
    </cfRule>
    <cfRule type="expression" dxfId="36604" priority="15772">
      <formula>AND(IF($Q183=3,1,IF($Q183=4,1,0)),IF($F183&lt;=85,1,0))</formula>
    </cfRule>
  </conditionalFormatting>
  <conditionalFormatting sqref="AV184">
    <cfRule type="expression" dxfId="36603" priority="15767">
      <formula>AV184="X"</formula>
    </cfRule>
    <cfRule type="expression" dxfId="36602" priority="15768">
      <formula>AV184="후보"</formula>
    </cfRule>
  </conditionalFormatting>
  <conditionalFormatting sqref="AC184">
    <cfRule type="cellIs" dxfId="36601" priority="15765" operator="greaterThan">
      <formula>0.9</formula>
    </cfRule>
    <cfRule type="cellIs" dxfId="36600" priority="15766" operator="greaterThan">
      <formula>0.85</formula>
    </cfRule>
  </conditionalFormatting>
  <conditionalFormatting sqref="N184">
    <cfRule type="cellIs" dxfId="36599" priority="15763" operator="greaterThan">
      <formula>0.9</formula>
    </cfRule>
    <cfRule type="cellIs" dxfId="36598" priority="15764" operator="greaterThan">
      <formula>0.85</formula>
    </cfRule>
  </conditionalFormatting>
  <conditionalFormatting sqref="E184">
    <cfRule type="expression" dxfId="36597" priority="15759">
      <formula>AND(IF(OR($Q184=1,$Q184=2),1,0),IF($X184&lt;=20,1,0))</formula>
    </cfRule>
    <cfRule type="expression" dxfId="36596" priority="15760">
      <formula>AND(IF($Q184=2,1,0),IF($X184&lt;30,1,0))</formula>
    </cfRule>
    <cfRule type="expression" dxfId="36595" priority="15761">
      <formula>AND(IF($Q184=3,1,0),IF($X184&lt;30,1,0))</formula>
    </cfRule>
    <cfRule type="expression" dxfId="36594" priority="15762">
      <formula>AND(IF($Q184=3,1,IF($Q184=4,1,0)),IF($F184&lt;=85,1,0))</formula>
    </cfRule>
  </conditionalFormatting>
  <conditionalFormatting sqref="X184">
    <cfRule type="expression" dxfId="36593" priority="15755">
      <formula>AND(IF(OR($Q184=1,$Q184=2),1,0),IF($X184&lt;=20,1,0))</formula>
    </cfRule>
    <cfRule type="expression" dxfId="36592" priority="15756">
      <formula>AND(IF($Q184=2,1,0),IF($X184&lt;30,1,0))</formula>
    </cfRule>
    <cfRule type="expression" dxfId="36591" priority="15757">
      <formula>AND(IF($Q184=3,1,0),IF($X184&lt;30,1,0))</formula>
    </cfRule>
    <cfRule type="expression" dxfId="36590" priority="15758">
      <formula>AND(IF($Q184=3,1,IF($Q184=4,1,0)),IF($F184&lt;=85,1,0))</formula>
    </cfRule>
  </conditionalFormatting>
  <conditionalFormatting sqref="AI184">
    <cfRule type="expression" dxfId="36589" priority="15751">
      <formula>AND(IF(OR($Q184=1,$Q184=2),1,0),IF($X184&lt;=20,1,0))</formula>
    </cfRule>
    <cfRule type="expression" dxfId="36588" priority="15752">
      <formula>AND(IF($Q184=2,1,0),IF($X184&lt;30,1,0))</formula>
    </cfRule>
    <cfRule type="expression" dxfId="36587" priority="15753">
      <formula>AND(IF($Q184=3,1,0),IF($X184&lt;30,1,0))</formula>
    </cfRule>
    <cfRule type="expression" dxfId="36586" priority="15754">
      <formula>AND(IF($Q184=3,1,IF($Q184=4,1,0)),IF($F184&lt;=85,1,0))</formula>
    </cfRule>
  </conditionalFormatting>
  <conditionalFormatting sqref="AV185">
    <cfRule type="expression" dxfId="36585" priority="15749">
      <formula>AV185="X"</formula>
    </cfRule>
    <cfRule type="expression" dxfId="36584" priority="15750">
      <formula>AV185="후보"</formula>
    </cfRule>
  </conditionalFormatting>
  <conditionalFormatting sqref="AC185">
    <cfRule type="cellIs" dxfId="36583" priority="15747" operator="greaterThan">
      <formula>0.9</formula>
    </cfRule>
    <cfRule type="cellIs" dxfId="36582" priority="15748" operator="greaterThan">
      <formula>0.85</formula>
    </cfRule>
  </conditionalFormatting>
  <conditionalFormatting sqref="N185">
    <cfRule type="cellIs" dxfId="36581" priority="15745" operator="greaterThan">
      <formula>0.9</formula>
    </cfRule>
    <cfRule type="cellIs" dxfId="36580" priority="15746" operator="greaterThan">
      <formula>0.85</formula>
    </cfRule>
  </conditionalFormatting>
  <conditionalFormatting sqref="E185">
    <cfRule type="expression" dxfId="36579" priority="15741">
      <formula>AND(IF(OR($Q185=1,$Q185=2),1,0),IF($X185&lt;=20,1,0))</formula>
    </cfRule>
    <cfRule type="expression" dxfId="36578" priority="15742">
      <formula>AND(IF($Q185=2,1,0),IF($X185&lt;30,1,0))</formula>
    </cfRule>
    <cfRule type="expression" dxfId="36577" priority="15743">
      <formula>AND(IF($Q185=3,1,0),IF($X185&lt;30,1,0))</formula>
    </cfRule>
    <cfRule type="expression" dxfId="36576" priority="15744">
      <formula>AND(IF($Q185=3,1,IF($Q185=4,1,0)),IF($F185&lt;=85,1,0))</formula>
    </cfRule>
  </conditionalFormatting>
  <conditionalFormatting sqref="X185">
    <cfRule type="expression" dxfId="36575" priority="15737">
      <formula>AND(IF(OR($Q185=1,$Q185=2),1,0),IF($X185&lt;=20,1,0))</formula>
    </cfRule>
    <cfRule type="expression" dxfId="36574" priority="15738">
      <formula>AND(IF($Q185=2,1,0),IF($X185&lt;30,1,0))</formula>
    </cfRule>
    <cfRule type="expression" dxfId="36573" priority="15739">
      <formula>AND(IF($Q185=3,1,0),IF($X185&lt;30,1,0))</formula>
    </cfRule>
    <cfRule type="expression" dxfId="36572" priority="15740">
      <formula>AND(IF($Q185=3,1,IF($Q185=4,1,0)),IF($F185&lt;=85,1,0))</formula>
    </cfRule>
  </conditionalFormatting>
  <conditionalFormatting sqref="AI185">
    <cfRule type="expression" dxfId="36571" priority="15733">
      <formula>AND(IF(OR($Q185=1,$Q185=2),1,0),IF($X185&lt;=20,1,0))</formula>
    </cfRule>
    <cfRule type="expression" dxfId="36570" priority="15734">
      <formula>AND(IF($Q185=2,1,0),IF($X185&lt;30,1,0))</formula>
    </cfRule>
    <cfRule type="expression" dxfId="36569" priority="15735">
      <formula>AND(IF($Q185=3,1,0),IF($X185&lt;30,1,0))</formula>
    </cfRule>
    <cfRule type="expression" dxfId="36568" priority="15736">
      <formula>AND(IF($Q185=3,1,IF($Q185=4,1,0)),IF($F185&lt;=85,1,0))</formula>
    </cfRule>
  </conditionalFormatting>
  <conditionalFormatting sqref="AV186">
    <cfRule type="expression" dxfId="36567" priority="15731">
      <formula>AV186="X"</formula>
    </cfRule>
    <cfRule type="expression" dxfId="36566" priority="15732">
      <formula>AV186="후보"</formula>
    </cfRule>
  </conditionalFormatting>
  <conditionalFormatting sqref="AC186">
    <cfRule type="cellIs" dxfId="36565" priority="15729" operator="greaterThan">
      <formula>0.9</formula>
    </cfRule>
    <cfRule type="cellIs" dxfId="36564" priority="15730" operator="greaterThan">
      <formula>0.85</formula>
    </cfRule>
  </conditionalFormatting>
  <conditionalFormatting sqref="N186">
    <cfRule type="cellIs" dxfId="36563" priority="15727" operator="greaterThan">
      <formula>0.9</formula>
    </cfRule>
    <cfRule type="cellIs" dxfId="36562" priority="15728" operator="greaterThan">
      <formula>0.85</formula>
    </cfRule>
  </conditionalFormatting>
  <conditionalFormatting sqref="E186">
    <cfRule type="expression" dxfId="36561" priority="15723">
      <formula>AND(IF(OR($Q186=1,$Q186=2),1,0),IF($X186&lt;=20,1,0))</formula>
    </cfRule>
    <cfRule type="expression" dxfId="36560" priority="15724">
      <formula>AND(IF($Q186=2,1,0),IF($X186&lt;30,1,0))</formula>
    </cfRule>
    <cfRule type="expression" dxfId="36559" priority="15725">
      <formula>AND(IF($Q186=3,1,0),IF($X186&lt;30,1,0))</formula>
    </cfRule>
    <cfRule type="expression" dxfId="36558" priority="15726">
      <formula>AND(IF($Q186=3,1,IF($Q186=4,1,0)),IF($F186&lt;=85,1,0))</formula>
    </cfRule>
  </conditionalFormatting>
  <conditionalFormatting sqref="X186">
    <cfRule type="expression" dxfId="36557" priority="15719">
      <formula>AND(IF(OR($Q186=1,$Q186=2),1,0),IF($X186&lt;=20,1,0))</formula>
    </cfRule>
    <cfRule type="expression" dxfId="36556" priority="15720">
      <formula>AND(IF($Q186=2,1,0),IF($X186&lt;30,1,0))</formula>
    </cfRule>
    <cfRule type="expression" dxfId="36555" priority="15721">
      <formula>AND(IF($Q186=3,1,0),IF($X186&lt;30,1,0))</formula>
    </cfRule>
    <cfRule type="expression" dxfId="36554" priority="15722">
      <formula>AND(IF($Q186=3,1,IF($Q186=4,1,0)),IF($F186&lt;=85,1,0))</formula>
    </cfRule>
  </conditionalFormatting>
  <conditionalFormatting sqref="AI186">
    <cfRule type="expression" dxfId="36553" priority="15715">
      <formula>AND(IF(OR($Q186=1,$Q186=2),1,0),IF($X186&lt;=20,1,0))</formula>
    </cfRule>
    <cfRule type="expression" dxfId="36552" priority="15716">
      <formula>AND(IF($Q186=2,1,0),IF($X186&lt;30,1,0))</formula>
    </cfRule>
    <cfRule type="expression" dxfId="36551" priority="15717">
      <formula>AND(IF($Q186=3,1,0),IF($X186&lt;30,1,0))</formula>
    </cfRule>
    <cfRule type="expression" dxfId="36550" priority="15718">
      <formula>AND(IF($Q186=3,1,IF($Q186=4,1,0)),IF($F186&lt;=85,1,0))</formula>
    </cfRule>
  </conditionalFormatting>
  <conditionalFormatting sqref="AV187">
    <cfRule type="expression" dxfId="36549" priority="15713">
      <formula>AV187="X"</formula>
    </cfRule>
    <cfRule type="expression" dxfId="36548" priority="15714">
      <formula>AV187="후보"</formula>
    </cfRule>
  </conditionalFormatting>
  <conditionalFormatting sqref="AC187">
    <cfRule type="cellIs" dxfId="36547" priority="15711" operator="greaterThan">
      <formula>0.9</formula>
    </cfRule>
    <cfRule type="cellIs" dxfId="36546" priority="15712" operator="greaterThan">
      <formula>0.85</formula>
    </cfRule>
  </conditionalFormatting>
  <conditionalFormatting sqref="N187">
    <cfRule type="cellIs" dxfId="36545" priority="15709" operator="greaterThan">
      <formula>0.9</formula>
    </cfRule>
    <cfRule type="cellIs" dxfId="36544" priority="15710" operator="greaterThan">
      <formula>0.85</formula>
    </cfRule>
  </conditionalFormatting>
  <conditionalFormatting sqref="E187">
    <cfRule type="expression" dxfId="36543" priority="15705">
      <formula>AND(IF(OR($Q187=1,$Q187=2),1,0),IF($X187&lt;=20,1,0))</formula>
    </cfRule>
    <cfRule type="expression" dxfId="36542" priority="15706">
      <formula>AND(IF($Q187=2,1,0),IF($X187&lt;30,1,0))</formula>
    </cfRule>
    <cfRule type="expression" dxfId="36541" priority="15707">
      <formula>AND(IF($Q187=3,1,0),IF($X187&lt;30,1,0))</formula>
    </cfRule>
    <cfRule type="expression" dxfId="36540" priority="15708">
      <formula>AND(IF($Q187=3,1,IF($Q187=4,1,0)),IF($F187&lt;=85,1,0))</formula>
    </cfRule>
  </conditionalFormatting>
  <conditionalFormatting sqref="X187">
    <cfRule type="expression" dxfId="36539" priority="15701">
      <formula>AND(IF(OR($Q187=1,$Q187=2),1,0),IF($X187&lt;=20,1,0))</formula>
    </cfRule>
    <cfRule type="expression" dxfId="36538" priority="15702">
      <formula>AND(IF($Q187=2,1,0),IF($X187&lt;30,1,0))</formula>
    </cfRule>
    <cfRule type="expression" dxfId="36537" priority="15703">
      <formula>AND(IF($Q187=3,1,0),IF($X187&lt;30,1,0))</formula>
    </cfRule>
    <cfRule type="expression" dxfId="36536" priority="15704">
      <formula>AND(IF($Q187=3,1,IF($Q187=4,1,0)),IF($F187&lt;=85,1,0))</formula>
    </cfRule>
  </conditionalFormatting>
  <conditionalFormatting sqref="AI187">
    <cfRule type="expression" dxfId="36535" priority="15697">
      <formula>AND(IF(OR($Q187=1,$Q187=2),1,0),IF($X187&lt;=20,1,0))</formula>
    </cfRule>
    <cfRule type="expression" dxfId="36534" priority="15698">
      <formula>AND(IF($Q187=2,1,0),IF($X187&lt;30,1,0))</formula>
    </cfRule>
    <cfRule type="expression" dxfId="36533" priority="15699">
      <formula>AND(IF($Q187=3,1,0),IF($X187&lt;30,1,0))</formula>
    </cfRule>
    <cfRule type="expression" dxfId="36532" priority="15700">
      <formula>AND(IF($Q187=3,1,IF($Q187=4,1,0)),IF($F187&lt;=85,1,0))</formula>
    </cfRule>
  </conditionalFormatting>
  <conditionalFormatting sqref="AV188">
    <cfRule type="expression" dxfId="36531" priority="15695">
      <formula>AV188="X"</formula>
    </cfRule>
    <cfRule type="expression" dxfId="36530" priority="15696">
      <formula>AV188="후보"</formula>
    </cfRule>
  </conditionalFormatting>
  <conditionalFormatting sqref="AC188">
    <cfRule type="cellIs" dxfId="36529" priority="15693" operator="greaterThan">
      <formula>0.9</formula>
    </cfRule>
    <cfRule type="cellIs" dxfId="36528" priority="15694" operator="greaterThan">
      <formula>0.85</formula>
    </cfRule>
  </conditionalFormatting>
  <conditionalFormatting sqref="N188">
    <cfRule type="cellIs" dxfId="36527" priority="15691" operator="greaterThan">
      <formula>0.9</formula>
    </cfRule>
    <cfRule type="cellIs" dxfId="36526" priority="15692" operator="greaterThan">
      <formula>0.85</formula>
    </cfRule>
  </conditionalFormatting>
  <conditionalFormatting sqref="E188">
    <cfRule type="expression" dxfId="36525" priority="15687">
      <formula>AND(IF(OR($Q188=1,$Q188=2),1,0),IF($X188&lt;=20,1,0))</formula>
    </cfRule>
    <cfRule type="expression" dxfId="36524" priority="15688">
      <formula>AND(IF($Q188=2,1,0),IF($X188&lt;30,1,0))</formula>
    </cfRule>
    <cfRule type="expression" dxfId="36523" priority="15689">
      <formula>AND(IF($Q188=3,1,0),IF($X188&lt;30,1,0))</formula>
    </cfRule>
    <cfRule type="expression" dxfId="36522" priority="15690">
      <formula>AND(IF($Q188=3,1,IF($Q188=4,1,0)),IF($F188&lt;=85,1,0))</formula>
    </cfRule>
  </conditionalFormatting>
  <conditionalFormatting sqref="X188">
    <cfRule type="expression" dxfId="36521" priority="15683">
      <formula>AND(IF(OR($Q188=1,$Q188=2),1,0),IF($X188&lt;=20,1,0))</formula>
    </cfRule>
    <cfRule type="expression" dxfId="36520" priority="15684">
      <formula>AND(IF($Q188=2,1,0),IF($X188&lt;30,1,0))</formula>
    </cfRule>
    <cfRule type="expression" dxfId="36519" priority="15685">
      <formula>AND(IF($Q188=3,1,0),IF($X188&lt;30,1,0))</formula>
    </cfRule>
    <cfRule type="expression" dxfId="36518" priority="15686">
      <formula>AND(IF($Q188=3,1,IF($Q188=4,1,0)),IF($F188&lt;=85,1,0))</formula>
    </cfRule>
  </conditionalFormatting>
  <conditionalFormatting sqref="AI188">
    <cfRule type="expression" dxfId="36517" priority="15679">
      <formula>AND(IF(OR($Q188=1,$Q188=2),1,0),IF($X188&lt;=20,1,0))</formula>
    </cfRule>
    <cfRule type="expression" dxfId="36516" priority="15680">
      <formula>AND(IF($Q188=2,1,0),IF($X188&lt;30,1,0))</formula>
    </cfRule>
    <cfRule type="expression" dxfId="36515" priority="15681">
      <formula>AND(IF($Q188=3,1,0),IF($X188&lt;30,1,0))</formula>
    </cfRule>
    <cfRule type="expression" dxfId="36514" priority="15682">
      <formula>AND(IF($Q188=3,1,IF($Q188=4,1,0)),IF($F188&lt;=85,1,0))</formula>
    </cfRule>
  </conditionalFormatting>
  <conditionalFormatting sqref="AV189">
    <cfRule type="expression" dxfId="36513" priority="15677">
      <formula>AV189="X"</formula>
    </cfRule>
    <cfRule type="expression" dxfId="36512" priority="15678">
      <formula>AV189="후보"</formula>
    </cfRule>
  </conditionalFormatting>
  <conditionalFormatting sqref="AC189">
    <cfRule type="cellIs" dxfId="36511" priority="15675" operator="greaterThan">
      <formula>0.9</formula>
    </cfRule>
    <cfRule type="cellIs" dxfId="36510" priority="15676" operator="greaterThan">
      <formula>0.85</formula>
    </cfRule>
  </conditionalFormatting>
  <conditionalFormatting sqref="N189">
    <cfRule type="cellIs" dxfId="36509" priority="15673" operator="greaterThan">
      <formula>0.9</formula>
    </cfRule>
    <cfRule type="cellIs" dxfId="36508" priority="15674" operator="greaterThan">
      <formula>0.85</formula>
    </cfRule>
  </conditionalFormatting>
  <conditionalFormatting sqref="E189">
    <cfRule type="expression" dxfId="36507" priority="15669">
      <formula>AND(IF(OR($Q189=1,$Q189=2),1,0),IF($X189&lt;=20,1,0))</formula>
    </cfRule>
    <cfRule type="expression" dxfId="36506" priority="15670">
      <formula>AND(IF($Q189=2,1,0),IF($X189&lt;30,1,0))</formula>
    </cfRule>
    <cfRule type="expression" dxfId="36505" priority="15671">
      <formula>AND(IF($Q189=3,1,0),IF($X189&lt;30,1,0))</formula>
    </cfRule>
    <cfRule type="expression" dxfId="36504" priority="15672">
      <formula>AND(IF($Q189=3,1,IF($Q189=4,1,0)),IF($F189&lt;=85,1,0))</formula>
    </cfRule>
  </conditionalFormatting>
  <conditionalFormatting sqref="X189">
    <cfRule type="expression" dxfId="36503" priority="15665">
      <formula>AND(IF(OR($Q189=1,$Q189=2),1,0),IF($X189&lt;=20,1,0))</formula>
    </cfRule>
    <cfRule type="expression" dxfId="36502" priority="15666">
      <formula>AND(IF($Q189=2,1,0),IF($X189&lt;30,1,0))</formula>
    </cfRule>
    <cfRule type="expression" dxfId="36501" priority="15667">
      <formula>AND(IF($Q189=3,1,0),IF($X189&lt;30,1,0))</formula>
    </cfRule>
    <cfRule type="expression" dxfId="36500" priority="15668">
      <formula>AND(IF($Q189=3,1,IF($Q189=4,1,0)),IF($F189&lt;=85,1,0))</formula>
    </cfRule>
  </conditionalFormatting>
  <conditionalFormatting sqref="AI189">
    <cfRule type="expression" dxfId="36499" priority="15661">
      <formula>AND(IF(OR($Q189=1,$Q189=2),1,0),IF($X189&lt;=20,1,0))</formula>
    </cfRule>
    <cfRule type="expression" dxfId="36498" priority="15662">
      <formula>AND(IF($Q189=2,1,0),IF($X189&lt;30,1,0))</formula>
    </cfRule>
    <cfRule type="expression" dxfId="36497" priority="15663">
      <formula>AND(IF($Q189=3,1,0),IF($X189&lt;30,1,0))</formula>
    </cfRule>
    <cfRule type="expression" dxfId="36496" priority="15664">
      <formula>AND(IF($Q189=3,1,IF($Q189=4,1,0)),IF($F189&lt;=85,1,0))</formula>
    </cfRule>
  </conditionalFormatting>
  <conditionalFormatting sqref="AV190">
    <cfRule type="expression" dxfId="36495" priority="15659">
      <formula>AV190="X"</formula>
    </cfRule>
    <cfRule type="expression" dxfId="36494" priority="15660">
      <formula>AV190="후보"</formula>
    </cfRule>
  </conditionalFormatting>
  <conditionalFormatting sqref="AC190">
    <cfRule type="cellIs" dxfId="36493" priority="15657" operator="greaterThan">
      <formula>0.9</formula>
    </cfRule>
    <cfRule type="cellIs" dxfId="36492" priority="15658" operator="greaterThan">
      <formula>0.85</formula>
    </cfRule>
  </conditionalFormatting>
  <conditionalFormatting sqref="N190">
    <cfRule type="cellIs" dxfId="36491" priority="15655" operator="greaterThan">
      <formula>0.9</formula>
    </cfRule>
    <cfRule type="cellIs" dxfId="36490" priority="15656" operator="greaterThan">
      <formula>0.85</formula>
    </cfRule>
  </conditionalFormatting>
  <conditionalFormatting sqref="E190">
    <cfRule type="expression" dxfId="36489" priority="15651">
      <formula>AND(IF(OR($Q190=1,$Q190=2),1,0),IF($X190&lt;=20,1,0))</formula>
    </cfRule>
    <cfRule type="expression" dxfId="36488" priority="15652">
      <formula>AND(IF($Q190=2,1,0),IF($X190&lt;30,1,0))</formula>
    </cfRule>
    <cfRule type="expression" dxfId="36487" priority="15653">
      <formula>AND(IF($Q190=3,1,0),IF($X190&lt;30,1,0))</formula>
    </cfRule>
    <cfRule type="expression" dxfId="36486" priority="15654">
      <formula>AND(IF($Q190=3,1,IF($Q190=4,1,0)),IF($F190&lt;=85,1,0))</formula>
    </cfRule>
  </conditionalFormatting>
  <conditionalFormatting sqref="X190">
    <cfRule type="expression" dxfId="36485" priority="15647">
      <formula>AND(IF(OR($Q190=1,$Q190=2),1,0),IF($X190&lt;=20,1,0))</formula>
    </cfRule>
    <cfRule type="expression" dxfId="36484" priority="15648">
      <formula>AND(IF($Q190=2,1,0),IF($X190&lt;30,1,0))</formula>
    </cfRule>
    <cfRule type="expression" dxfId="36483" priority="15649">
      <formula>AND(IF($Q190=3,1,0),IF($X190&lt;30,1,0))</formula>
    </cfRule>
    <cfRule type="expression" dxfId="36482" priority="15650">
      <formula>AND(IF($Q190=3,1,IF($Q190=4,1,0)),IF($F190&lt;=85,1,0))</formula>
    </cfRule>
  </conditionalFormatting>
  <conditionalFormatting sqref="AI190">
    <cfRule type="expression" dxfId="36481" priority="15643">
      <formula>AND(IF(OR($Q190=1,$Q190=2),1,0),IF($X190&lt;=20,1,0))</formula>
    </cfRule>
    <cfRule type="expression" dxfId="36480" priority="15644">
      <formula>AND(IF($Q190=2,1,0),IF($X190&lt;30,1,0))</formula>
    </cfRule>
    <cfRule type="expression" dxfId="36479" priority="15645">
      <formula>AND(IF($Q190=3,1,0),IF($X190&lt;30,1,0))</formula>
    </cfRule>
    <cfRule type="expression" dxfId="36478" priority="15646">
      <formula>AND(IF($Q190=3,1,IF($Q190=4,1,0)),IF($F190&lt;=85,1,0))</formula>
    </cfRule>
  </conditionalFormatting>
  <conditionalFormatting sqref="AV191">
    <cfRule type="expression" dxfId="36477" priority="15641">
      <formula>AV191="X"</formula>
    </cfRule>
    <cfRule type="expression" dxfId="36476" priority="15642">
      <formula>AV191="후보"</formula>
    </cfRule>
  </conditionalFormatting>
  <conditionalFormatting sqref="AC191">
    <cfRule type="cellIs" dxfId="36475" priority="15639" operator="greaterThan">
      <formula>0.9</formula>
    </cfRule>
    <cfRule type="cellIs" dxfId="36474" priority="15640" operator="greaterThan">
      <formula>0.85</formula>
    </cfRule>
  </conditionalFormatting>
  <conditionalFormatting sqref="N191">
    <cfRule type="cellIs" dxfId="36473" priority="15637" operator="greaterThan">
      <formula>0.9</formula>
    </cfRule>
    <cfRule type="cellIs" dxfId="36472" priority="15638" operator="greaterThan">
      <formula>0.85</formula>
    </cfRule>
  </conditionalFormatting>
  <conditionalFormatting sqref="E191">
    <cfRule type="expression" dxfId="36471" priority="15633">
      <formula>AND(IF(OR($Q191=1,$Q191=2),1,0),IF($X191&lt;=20,1,0))</formula>
    </cfRule>
    <cfRule type="expression" dxfId="36470" priority="15634">
      <formula>AND(IF($Q191=2,1,0),IF($X191&lt;30,1,0))</formula>
    </cfRule>
    <cfRule type="expression" dxfId="36469" priority="15635">
      <formula>AND(IF($Q191=3,1,0),IF($X191&lt;30,1,0))</formula>
    </cfRule>
    <cfRule type="expression" dxfId="36468" priority="15636">
      <formula>AND(IF($Q191=3,1,IF($Q191=4,1,0)),IF($F191&lt;=85,1,0))</formula>
    </cfRule>
  </conditionalFormatting>
  <conditionalFormatting sqref="X191">
    <cfRule type="expression" dxfId="36467" priority="15629">
      <formula>AND(IF(OR($Q191=1,$Q191=2),1,0),IF($X191&lt;=20,1,0))</formula>
    </cfRule>
    <cfRule type="expression" dxfId="36466" priority="15630">
      <formula>AND(IF($Q191=2,1,0),IF($X191&lt;30,1,0))</formula>
    </cfRule>
    <cfRule type="expression" dxfId="36465" priority="15631">
      <formula>AND(IF($Q191=3,1,0),IF($X191&lt;30,1,0))</formula>
    </cfRule>
    <cfRule type="expression" dxfId="36464" priority="15632">
      <formula>AND(IF($Q191=3,1,IF($Q191=4,1,0)),IF($F191&lt;=85,1,0))</formula>
    </cfRule>
  </conditionalFormatting>
  <conditionalFormatting sqref="AI191">
    <cfRule type="expression" dxfId="36463" priority="15625">
      <formula>AND(IF(OR($Q191=1,$Q191=2),1,0),IF($X191&lt;=20,1,0))</formula>
    </cfRule>
    <cfRule type="expression" dxfId="36462" priority="15626">
      <formula>AND(IF($Q191=2,1,0),IF($X191&lt;30,1,0))</formula>
    </cfRule>
    <cfRule type="expression" dxfId="36461" priority="15627">
      <formula>AND(IF($Q191=3,1,0),IF($X191&lt;30,1,0))</formula>
    </cfRule>
    <cfRule type="expression" dxfId="36460" priority="15628">
      <formula>AND(IF($Q191=3,1,IF($Q191=4,1,0)),IF($F191&lt;=85,1,0))</formula>
    </cfRule>
  </conditionalFormatting>
  <conditionalFormatting sqref="AV192">
    <cfRule type="expression" dxfId="36459" priority="15623">
      <formula>AV192="X"</formula>
    </cfRule>
    <cfRule type="expression" dxfId="36458" priority="15624">
      <formula>AV192="후보"</formula>
    </cfRule>
  </conditionalFormatting>
  <conditionalFormatting sqref="AC192">
    <cfRule type="cellIs" dxfId="36457" priority="15621" operator="greaterThan">
      <formula>0.9</formula>
    </cfRule>
    <cfRule type="cellIs" dxfId="36456" priority="15622" operator="greaterThan">
      <formula>0.85</formula>
    </cfRule>
  </conditionalFormatting>
  <conditionalFormatting sqref="N192">
    <cfRule type="cellIs" dxfId="36455" priority="15619" operator="greaterThan">
      <formula>0.9</formula>
    </cfRule>
    <cfRule type="cellIs" dxfId="36454" priority="15620" operator="greaterThan">
      <formula>0.85</formula>
    </cfRule>
  </conditionalFormatting>
  <conditionalFormatting sqref="E192">
    <cfRule type="expression" dxfId="36453" priority="15615">
      <formula>AND(IF(OR($Q192=1,$Q192=2),1,0),IF($X192&lt;=20,1,0))</formula>
    </cfRule>
    <cfRule type="expression" dxfId="36452" priority="15616">
      <formula>AND(IF($Q192=2,1,0),IF($X192&lt;30,1,0))</formula>
    </cfRule>
    <cfRule type="expression" dxfId="36451" priority="15617">
      <formula>AND(IF($Q192=3,1,0),IF($X192&lt;30,1,0))</formula>
    </cfRule>
    <cfRule type="expression" dxfId="36450" priority="15618">
      <formula>AND(IF($Q192=3,1,IF($Q192=4,1,0)),IF($F192&lt;=85,1,0))</formula>
    </cfRule>
  </conditionalFormatting>
  <conditionalFormatting sqref="X192">
    <cfRule type="expression" dxfId="36449" priority="15611">
      <formula>AND(IF(OR($Q192=1,$Q192=2),1,0),IF($X192&lt;=20,1,0))</formula>
    </cfRule>
    <cfRule type="expression" dxfId="36448" priority="15612">
      <formula>AND(IF($Q192=2,1,0),IF($X192&lt;30,1,0))</formula>
    </cfRule>
    <cfRule type="expression" dxfId="36447" priority="15613">
      <formula>AND(IF($Q192=3,1,0),IF($X192&lt;30,1,0))</formula>
    </cfRule>
    <cfRule type="expression" dxfId="36446" priority="15614">
      <formula>AND(IF($Q192=3,1,IF($Q192=4,1,0)),IF($F192&lt;=85,1,0))</formula>
    </cfRule>
  </conditionalFormatting>
  <conditionalFormatting sqref="AI192">
    <cfRule type="expression" dxfId="36445" priority="15607">
      <formula>AND(IF(OR($Q192=1,$Q192=2),1,0),IF($X192&lt;=20,1,0))</formula>
    </cfRule>
    <cfRule type="expression" dxfId="36444" priority="15608">
      <formula>AND(IF($Q192=2,1,0),IF($X192&lt;30,1,0))</formula>
    </cfRule>
    <cfRule type="expression" dxfId="36443" priority="15609">
      <formula>AND(IF($Q192=3,1,0),IF($X192&lt;30,1,0))</formula>
    </cfRule>
    <cfRule type="expression" dxfId="36442" priority="15610">
      <formula>AND(IF($Q192=3,1,IF($Q192=4,1,0)),IF($F192&lt;=85,1,0))</formula>
    </cfRule>
  </conditionalFormatting>
  <conditionalFormatting sqref="AV193">
    <cfRule type="expression" dxfId="36441" priority="15605">
      <formula>AV193="X"</formula>
    </cfRule>
    <cfRule type="expression" dxfId="36440" priority="15606">
      <formula>AV193="후보"</formula>
    </cfRule>
  </conditionalFormatting>
  <conditionalFormatting sqref="AC193">
    <cfRule type="cellIs" dxfId="36439" priority="15603" operator="greaterThan">
      <formula>0.9</formula>
    </cfRule>
    <cfRule type="cellIs" dxfId="36438" priority="15604" operator="greaterThan">
      <formula>0.85</formula>
    </cfRule>
  </conditionalFormatting>
  <conditionalFormatting sqref="N193">
    <cfRule type="cellIs" dxfId="36437" priority="15601" operator="greaterThan">
      <formula>0.9</formula>
    </cfRule>
    <cfRule type="cellIs" dxfId="36436" priority="15602" operator="greaterThan">
      <formula>0.85</formula>
    </cfRule>
  </conditionalFormatting>
  <conditionalFormatting sqref="E193">
    <cfRule type="expression" dxfId="36435" priority="15597">
      <formula>AND(IF(OR($Q193=1,$Q193=2),1,0),IF($X193&lt;=20,1,0))</formula>
    </cfRule>
    <cfRule type="expression" dxfId="36434" priority="15598">
      <formula>AND(IF($Q193=2,1,0),IF($X193&lt;30,1,0))</formula>
    </cfRule>
    <cfRule type="expression" dxfId="36433" priority="15599">
      <formula>AND(IF($Q193=3,1,0),IF($X193&lt;30,1,0))</formula>
    </cfRule>
    <cfRule type="expression" dxfId="36432" priority="15600">
      <formula>AND(IF($Q193=3,1,IF($Q193=4,1,0)),IF($F193&lt;=85,1,0))</formula>
    </cfRule>
  </conditionalFormatting>
  <conditionalFormatting sqref="X193">
    <cfRule type="expression" dxfId="36431" priority="15593">
      <formula>AND(IF(OR($Q193=1,$Q193=2),1,0),IF($X193&lt;=20,1,0))</formula>
    </cfRule>
    <cfRule type="expression" dxfId="36430" priority="15594">
      <formula>AND(IF($Q193=2,1,0),IF($X193&lt;30,1,0))</formula>
    </cfRule>
    <cfRule type="expression" dxfId="36429" priority="15595">
      <formula>AND(IF($Q193=3,1,0),IF($X193&lt;30,1,0))</formula>
    </cfRule>
    <cfRule type="expression" dxfId="36428" priority="15596">
      <formula>AND(IF($Q193=3,1,IF($Q193=4,1,0)),IF($F193&lt;=85,1,0))</formula>
    </cfRule>
  </conditionalFormatting>
  <conditionalFormatting sqref="AI193">
    <cfRule type="expression" dxfId="36427" priority="15589">
      <formula>AND(IF(OR($Q193=1,$Q193=2),1,0),IF($X193&lt;=20,1,0))</formula>
    </cfRule>
    <cfRule type="expression" dxfId="36426" priority="15590">
      <formula>AND(IF($Q193=2,1,0),IF($X193&lt;30,1,0))</formula>
    </cfRule>
    <cfRule type="expression" dxfId="36425" priority="15591">
      <formula>AND(IF($Q193=3,1,0),IF($X193&lt;30,1,0))</formula>
    </cfRule>
    <cfRule type="expression" dxfId="36424" priority="15592">
      <formula>AND(IF($Q193=3,1,IF($Q193=4,1,0)),IF($F193&lt;=85,1,0))</formula>
    </cfRule>
  </conditionalFormatting>
  <conditionalFormatting sqref="AV194">
    <cfRule type="expression" dxfId="36423" priority="15587">
      <formula>AV194="X"</formula>
    </cfRule>
    <cfRule type="expression" dxfId="36422" priority="15588">
      <formula>AV194="후보"</formula>
    </cfRule>
  </conditionalFormatting>
  <conditionalFormatting sqref="AC194">
    <cfRule type="cellIs" dxfId="36421" priority="15585" operator="greaterThan">
      <formula>0.9</formula>
    </cfRule>
    <cfRule type="cellIs" dxfId="36420" priority="15586" operator="greaterThan">
      <formula>0.85</formula>
    </cfRule>
  </conditionalFormatting>
  <conditionalFormatting sqref="N194">
    <cfRule type="cellIs" dxfId="36419" priority="15583" operator="greaterThan">
      <formula>0.9</formula>
    </cfRule>
    <cfRule type="cellIs" dxfId="36418" priority="15584" operator="greaterThan">
      <formula>0.85</formula>
    </cfRule>
  </conditionalFormatting>
  <conditionalFormatting sqref="E194">
    <cfRule type="expression" dxfId="36417" priority="15579">
      <formula>AND(IF(OR($Q194=1,$Q194=2),1,0),IF($X194&lt;=20,1,0))</formula>
    </cfRule>
    <cfRule type="expression" dxfId="36416" priority="15580">
      <formula>AND(IF($Q194=2,1,0),IF($X194&lt;30,1,0))</formula>
    </cfRule>
    <cfRule type="expression" dxfId="36415" priority="15581">
      <formula>AND(IF($Q194=3,1,0),IF($X194&lt;30,1,0))</formula>
    </cfRule>
    <cfRule type="expression" dxfId="36414" priority="15582">
      <formula>AND(IF($Q194=3,1,IF($Q194=4,1,0)),IF($F194&lt;=85,1,0))</formula>
    </cfRule>
  </conditionalFormatting>
  <conditionalFormatting sqref="X194">
    <cfRule type="expression" dxfId="36413" priority="15575">
      <formula>AND(IF(OR($Q194=1,$Q194=2),1,0),IF($X194&lt;=20,1,0))</formula>
    </cfRule>
    <cfRule type="expression" dxfId="36412" priority="15576">
      <formula>AND(IF($Q194=2,1,0),IF($X194&lt;30,1,0))</formula>
    </cfRule>
    <cfRule type="expression" dxfId="36411" priority="15577">
      <formula>AND(IF($Q194=3,1,0),IF($X194&lt;30,1,0))</formula>
    </cfRule>
    <cfRule type="expression" dxfId="36410" priority="15578">
      <formula>AND(IF($Q194=3,1,IF($Q194=4,1,0)),IF($F194&lt;=85,1,0))</formula>
    </cfRule>
  </conditionalFormatting>
  <conditionalFormatting sqref="AI194">
    <cfRule type="expression" dxfId="36409" priority="15571">
      <formula>AND(IF(OR($Q194=1,$Q194=2),1,0),IF($X194&lt;=20,1,0))</formula>
    </cfRule>
    <cfRule type="expression" dxfId="36408" priority="15572">
      <formula>AND(IF($Q194=2,1,0),IF($X194&lt;30,1,0))</formula>
    </cfRule>
    <cfRule type="expression" dxfId="36407" priority="15573">
      <formula>AND(IF($Q194=3,1,0),IF($X194&lt;30,1,0))</formula>
    </cfRule>
    <cfRule type="expression" dxfId="36406" priority="15574">
      <formula>AND(IF($Q194=3,1,IF($Q194=4,1,0)),IF($F194&lt;=85,1,0))</formula>
    </cfRule>
  </conditionalFormatting>
  <conditionalFormatting sqref="AV195">
    <cfRule type="expression" dxfId="36405" priority="15569">
      <formula>AV195="X"</formula>
    </cfRule>
    <cfRule type="expression" dxfId="36404" priority="15570">
      <formula>AV195="후보"</formula>
    </cfRule>
  </conditionalFormatting>
  <conditionalFormatting sqref="AC195">
    <cfRule type="cellIs" dxfId="36403" priority="15567" operator="greaterThan">
      <formula>0.9</formula>
    </cfRule>
    <cfRule type="cellIs" dxfId="36402" priority="15568" operator="greaterThan">
      <formula>0.85</formula>
    </cfRule>
  </conditionalFormatting>
  <conditionalFormatting sqref="N195">
    <cfRule type="cellIs" dxfId="36401" priority="15565" operator="greaterThan">
      <formula>0.9</formula>
    </cfRule>
    <cfRule type="cellIs" dxfId="36400" priority="15566" operator="greaterThan">
      <formula>0.85</formula>
    </cfRule>
  </conditionalFormatting>
  <conditionalFormatting sqref="E195">
    <cfRule type="expression" dxfId="36399" priority="15561">
      <formula>AND(IF(OR($Q195=1,$Q195=2),1,0),IF($X195&lt;=20,1,0))</formula>
    </cfRule>
    <cfRule type="expression" dxfId="36398" priority="15562">
      <formula>AND(IF($Q195=2,1,0),IF($X195&lt;30,1,0))</formula>
    </cfRule>
    <cfRule type="expression" dxfId="36397" priority="15563">
      <formula>AND(IF($Q195=3,1,0),IF($X195&lt;30,1,0))</formula>
    </cfRule>
    <cfRule type="expression" dxfId="36396" priority="15564">
      <formula>AND(IF($Q195=3,1,IF($Q195=4,1,0)),IF($F195&lt;=85,1,0))</formula>
    </cfRule>
  </conditionalFormatting>
  <conditionalFormatting sqref="X195">
    <cfRule type="expression" dxfId="36395" priority="15557">
      <formula>AND(IF(OR($Q195=1,$Q195=2),1,0),IF($X195&lt;=20,1,0))</formula>
    </cfRule>
    <cfRule type="expression" dxfId="36394" priority="15558">
      <formula>AND(IF($Q195=2,1,0),IF($X195&lt;30,1,0))</formula>
    </cfRule>
    <cfRule type="expression" dxfId="36393" priority="15559">
      <formula>AND(IF($Q195=3,1,0),IF($X195&lt;30,1,0))</formula>
    </cfRule>
    <cfRule type="expression" dxfId="36392" priority="15560">
      <formula>AND(IF($Q195=3,1,IF($Q195=4,1,0)),IF($F195&lt;=85,1,0))</formula>
    </cfRule>
  </conditionalFormatting>
  <conditionalFormatting sqref="AI195">
    <cfRule type="expression" dxfId="36391" priority="15553">
      <formula>AND(IF(OR($Q195=1,$Q195=2),1,0),IF($X195&lt;=20,1,0))</formula>
    </cfRule>
    <cfRule type="expression" dxfId="36390" priority="15554">
      <formula>AND(IF($Q195=2,1,0),IF($X195&lt;30,1,0))</formula>
    </cfRule>
    <cfRule type="expression" dxfId="36389" priority="15555">
      <formula>AND(IF($Q195=3,1,0),IF($X195&lt;30,1,0))</formula>
    </cfRule>
    <cfRule type="expression" dxfId="36388" priority="15556">
      <formula>AND(IF($Q195=3,1,IF($Q195=4,1,0)),IF($F195&lt;=85,1,0))</formula>
    </cfRule>
  </conditionalFormatting>
  <conditionalFormatting sqref="AV196">
    <cfRule type="expression" dxfId="36387" priority="15551">
      <formula>AV196="X"</formula>
    </cfRule>
    <cfRule type="expression" dxfId="36386" priority="15552">
      <formula>AV196="후보"</formula>
    </cfRule>
  </conditionalFormatting>
  <conditionalFormatting sqref="AC196">
    <cfRule type="cellIs" dxfId="36385" priority="15549" operator="greaterThan">
      <formula>0.9</formula>
    </cfRule>
    <cfRule type="cellIs" dxfId="36384" priority="15550" operator="greaterThan">
      <formula>0.85</formula>
    </cfRule>
  </conditionalFormatting>
  <conditionalFormatting sqref="N196">
    <cfRule type="cellIs" dxfId="36383" priority="15547" operator="greaterThan">
      <formula>0.9</formula>
    </cfRule>
    <cfRule type="cellIs" dxfId="36382" priority="15548" operator="greaterThan">
      <formula>0.85</formula>
    </cfRule>
  </conditionalFormatting>
  <conditionalFormatting sqref="E196">
    <cfRule type="expression" dxfId="36381" priority="15543">
      <formula>AND(IF(OR($Q196=1,$Q196=2),1,0),IF($X196&lt;=20,1,0))</formula>
    </cfRule>
    <cfRule type="expression" dxfId="36380" priority="15544">
      <formula>AND(IF($Q196=2,1,0),IF($X196&lt;30,1,0))</formula>
    </cfRule>
    <cfRule type="expression" dxfId="36379" priority="15545">
      <formula>AND(IF($Q196=3,1,0),IF($X196&lt;30,1,0))</formula>
    </cfRule>
    <cfRule type="expression" dxfId="36378" priority="15546">
      <formula>AND(IF($Q196=3,1,IF($Q196=4,1,0)),IF($F196&lt;=85,1,0))</formula>
    </cfRule>
  </conditionalFormatting>
  <conditionalFormatting sqref="X196">
    <cfRule type="expression" dxfId="36377" priority="15539">
      <formula>AND(IF(OR($Q196=1,$Q196=2),1,0),IF($X196&lt;=20,1,0))</formula>
    </cfRule>
    <cfRule type="expression" dxfId="36376" priority="15540">
      <formula>AND(IF($Q196=2,1,0),IF($X196&lt;30,1,0))</formula>
    </cfRule>
    <cfRule type="expression" dxfId="36375" priority="15541">
      <formula>AND(IF($Q196=3,1,0),IF($X196&lt;30,1,0))</formula>
    </cfRule>
    <cfRule type="expression" dxfId="36374" priority="15542">
      <formula>AND(IF($Q196=3,1,IF($Q196=4,1,0)),IF($F196&lt;=85,1,0))</formula>
    </cfRule>
  </conditionalFormatting>
  <conditionalFormatting sqref="AI196">
    <cfRule type="expression" dxfId="36373" priority="15535">
      <formula>AND(IF(OR($Q196=1,$Q196=2),1,0),IF($X196&lt;=20,1,0))</formula>
    </cfRule>
    <cfRule type="expression" dxfId="36372" priority="15536">
      <formula>AND(IF($Q196=2,1,0),IF($X196&lt;30,1,0))</formula>
    </cfRule>
    <cfRule type="expression" dxfId="36371" priority="15537">
      <formula>AND(IF($Q196=3,1,0),IF($X196&lt;30,1,0))</formula>
    </cfRule>
    <cfRule type="expression" dxfId="36370" priority="15538">
      <formula>AND(IF($Q196=3,1,IF($Q196=4,1,0)),IF($F196&lt;=85,1,0))</formula>
    </cfRule>
  </conditionalFormatting>
  <conditionalFormatting sqref="AV197">
    <cfRule type="expression" dxfId="36369" priority="15533">
      <formula>AV197="X"</formula>
    </cfRule>
    <cfRule type="expression" dxfId="36368" priority="15534">
      <formula>AV197="후보"</formula>
    </cfRule>
  </conditionalFormatting>
  <conditionalFormatting sqref="AC197">
    <cfRule type="cellIs" dxfId="36367" priority="15531" operator="greaterThan">
      <formula>0.9</formula>
    </cfRule>
    <cfRule type="cellIs" dxfId="36366" priority="15532" operator="greaterThan">
      <formula>0.85</formula>
    </cfRule>
  </conditionalFormatting>
  <conditionalFormatting sqref="N197">
    <cfRule type="cellIs" dxfId="36365" priority="15529" operator="greaterThan">
      <formula>0.9</formula>
    </cfRule>
    <cfRule type="cellIs" dxfId="36364" priority="15530" operator="greaterThan">
      <formula>0.85</formula>
    </cfRule>
  </conditionalFormatting>
  <conditionalFormatting sqref="E197">
    <cfRule type="expression" dxfId="36363" priority="15525">
      <formula>AND(IF(OR($Q197=1,$Q197=2),1,0),IF($X197&lt;=20,1,0))</formula>
    </cfRule>
    <cfRule type="expression" dxfId="36362" priority="15526">
      <formula>AND(IF($Q197=2,1,0),IF($X197&lt;30,1,0))</formula>
    </cfRule>
    <cfRule type="expression" dxfId="36361" priority="15527">
      <formula>AND(IF($Q197=3,1,0),IF($X197&lt;30,1,0))</formula>
    </cfRule>
    <cfRule type="expression" dxfId="36360" priority="15528">
      <formula>AND(IF($Q197=3,1,IF($Q197=4,1,0)),IF($F197&lt;=85,1,0))</formula>
    </cfRule>
  </conditionalFormatting>
  <conditionalFormatting sqref="X197">
    <cfRule type="expression" dxfId="36359" priority="15521">
      <formula>AND(IF(OR($Q197=1,$Q197=2),1,0),IF($X197&lt;=20,1,0))</formula>
    </cfRule>
    <cfRule type="expression" dxfId="36358" priority="15522">
      <formula>AND(IF($Q197=2,1,0),IF($X197&lt;30,1,0))</formula>
    </cfRule>
    <cfRule type="expression" dxfId="36357" priority="15523">
      <formula>AND(IF($Q197=3,1,0),IF($X197&lt;30,1,0))</formula>
    </cfRule>
    <cfRule type="expression" dxfId="36356" priority="15524">
      <formula>AND(IF($Q197=3,1,IF($Q197=4,1,0)),IF($F197&lt;=85,1,0))</formula>
    </cfRule>
  </conditionalFormatting>
  <conditionalFormatting sqref="AI197">
    <cfRule type="expression" dxfId="36355" priority="15517">
      <formula>AND(IF(OR($Q197=1,$Q197=2),1,0),IF($X197&lt;=20,1,0))</formula>
    </cfRule>
    <cfRule type="expression" dxfId="36354" priority="15518">
      <formula>AND(IF($Q197=2,1,0),IF($X197&lt;30,1,0))</formula>
    </cfRule>
    <cfRule type="expression" dxfId="36353" priority="15519">
      <formula>AND(IF($Q197=3,1,0),IF($X197&lt;30,1,0))</formula>
    </cfRule>
    <cfRule type="expression" dxfId="36352" priority="15520">
      <formula>AND(IF($Q197=3,1,IF($Q197=4,1,0)),IF($F197&lt;=85,1,0))</formula>
    </cfRule>
  </conditionalFormatting>
  <conditionalFormatting sqref="AV198">
    <cfRule type="expression" dxfId="36351" priority="15515">
      <formula>AV198="X"</formula>
    </cfRule>
    <cfRule type="expression" dxfId="36350" priority="15516">
      <formula>AV198="후보"</formula>
    </cfRule>
  </conditionalFormatting>
  <conditionalFormatting sqref="AC198">
    <cfRule type="cellIs" dxfId="36349" priority="15513" operator="greaterThan">
      <formula>0.9</formula>
    </cfRule>
    <cfRule type="cellIs" dxfId="36348" priority="15514" operator="greaterThan">
      <formula>0.85</formula>
    </cfRule>
  </conditionalFormatting>
  <conditionalFormatting sqref="N198">
    <cfRule type="cellIs" dxfId="36347" priority="15511" operator="greaterThan">
      <formula>0.9</formula>
    </cfRule>
    <cfRule type="cellIs" dxfId="36346" priority="15512" operator="greaterThan">
      <formula>0.85</formula>
    </cfRule>
  </conditionalFormatting>
  <conditionalFormatting sqref="E198">
    <cfRule type="expression" dxfId="36345" priority="15507">
      <formula>AND(IF(OR($Q198=1,$Q198=2),1,0),IF($X198&lt;=20,1,0))</formula>
    </cfRule>
    <cfRule type="expression" dxfId="36344" priority="15508">
      <formula>AND(IF($Q198=2,1,0),IF($X198&lt;30,1,0))</formula>
    </cfRule>
    <cfRule type="expression" dxfId="36343" priority="15509">
      <formula>AND(IF($Q198=3,1,0),IF($X198&lt;30,1,0))</formula>
    </cfRule>
    <cfRule type="expression" dxfId="36342" priority="15510">
      <formula>AND(IF($Q198=3,1,IF($Q198=4,1,0)),IF($F198&lt;=85,1,0))</formula>
    </cfRule>
  </conditionalFormatting>
  <conditionalFormatting sqref="X198">
    <cfRule type="expression" dxfId="36341" priority="15503">
      <formula>AND(IF(OR($Q198=1,$Q198=2),1,0),IF($X198&lt;=20,1,0))</formula>
    </cfRule>
    <cfRule type="expression" dxfId="36340" priority="15504">
      <formula>AND(IF($Q198=2,1,0),IF($X198&lt;30,1,0))</formula>
    </cfRule>
    <cfRule type="expression" dxfId="36339" priority="15505">
      <formula>AND(IF($Q198=3,1,0),IF($X198&lt;30,1,0))</formula>
    </cfRule>
    <cfRule type="expression" dxfId="36338" priority="15506">
      <formula>AND(IF($Q198=3,1,IF($Q198=4,1,0)),IF($F198&lt;=85,1,0))</formula>
    </cfRule>
  </conditionalFormatting>
  <conditionalFormatting sqref="AI198">
    <cfRule type="expression" dxfId="36337" priority="15499">
      <formula>AND(IF(OR($Q198=1,$Q198=2),1,0),IF($X198&lt;=20,1,0))</formula>
    </cfRule>
    <cfRule type="expression" dxfId="36336" priority="15500">
      <formula>AND(IF($Q198=2,1,0),IF($X198&lt;30,1,0))</formula>
    </cfRule>
    <cfRule type="expression" dxfId="36335" priority="15501">
      <formula>AND(IF($Q198=3,1,0),IF($X198&lt;30,1,0))</formula>
    </cfRule>
    <cfRule type="expression" dxfId="36334" priority="15502">
      <formula>AND(IF($Q198=3,1,IF($Q198=4,1,0)),IF($F198&lt;=85,1,0))</formula>
    </cfRule>
  </conditionalFormatting>
  <conditionalFormatting sqref="AV199">
    <cfRule type="expression" dxfId="36333" priority="15497">
      <formula>AV199="X"</formula>
    </cfRule>
    <cfRule type="expression" dxfId="36332" priority="15498">
      <formula>AV199="후보"</formula>
    </cfRule>
  </conditionalFormatting>
  <conditionalFormatting sqref="AC199">
    <cfRule type="cellIs" dxfId="36331" priority="15495" operator="greaterThan">
      <formula>0.9</formula>
    </cfRule>
    <cfRule type="cellIs" dxfId="36330" priority="15496" operator="greaterThan">
      <formula>0.85</formula>
    </cfRule>
  </conditionalFormatting>
  <conditionalFormatting sqref="N199">
    <cfRule type="cellIs" dxfId="36329" priority="15493" operator="greaterThan">
      <formula>0.9</formula>
    </cfRule>
    <cfRule type="cellIs" dxfId="36328" priority="15494" operator="greaterThan">
      <formula>0.85</formula>
    </cfRule>
  </conditionalFormatting>
  <conditionalFormatting sqref="E199">
    <cfRule type="expression" dxfId="36327" priority="15489">
      <formula>AND(IF(OR($Q199=1,$Q199=2),1,0),IF($X199&lt;=20,1,0))</formula>
    </cfRule>
    <cfRule type="expression" dxfId="36326" priority="15490">
      <formula>AND(IF($Q199=2,1,0),IF($X199&lt;30,1,0))</formula>
    </cfRule>
    <cfRule type="expression" dxfId="36325" priority="15491">
      <formula>AND(IF($Q199=3,1,0),IF($X199&lt;30,1,0))</formula>
    </cfRule>
    <cfRule type="expression" dxfId="36324" priority="15492">
      <formula>AND(IF($Q199=3,1,IF($Q199=4,1,0)),IF($F199&lt;=85,1,0))</formula>
    </cfRule>
  </conditionalFormatting>
  <conditionalFormatting sqref="X199">
    <cfRule type="expression" dxfId="36323" priority="15485">
      <formula>AND(IF(OR($Q199=1,$Q199=2),1,0),IF($X199&lt;=20,1,0))</formula>
    </cfRule>
    <cfRule type="expression" dxfId="36322" priority="15486">
      <formula>AND(IF($Q199=2,1,0),IF($X199&lt;30,1,0))</formula>
    </cfRule>
    <cfRule type="expression" dxfId="36321" priority="15487">
      <formula>AND(IF($Q199=3,1,0),IF($X199&lt;30,1,0))</formula>
    </cfRule>
    <cfRule type="expression" dxfId="36320" priority="15488">
      <formula>AND(IF($Q199=3,1,IF($Q199=4,1,0)),IF($F199&lt;=85,1,0))</formula>
    </cfRule>
  </conditionalFormatting>
  <conditionalFormatting sqref="AI199">
    <cfRule type="expression" dxfId="36319" priority="15481">
      <formula>AND(IF(OR($Q199=1,$Q199=2),1,0),IF($X199&lt;=20,1,0))</formula>
    </cfRule>
    <cfRule type="expression" dxfId="36318" priority="15482">
      <formula>AND(IF($Q199=2,1,0),IF($X199&lt;30,1,0))</formula>
    </cfRule>
    <cfRule type="expression" dxfId="36317" priority="15483">
      <formula>AND(IF($Q199=3,1,0),IF($X199&lt;30,1,0))</formula>
    </cfRule>
    <cfRule type="expression" dxfId="36316" priority="15484">
      <formula>AND(IF($Q199=3,1,IF($Q199=4,1,0)),IF($F199&lt;=85,1,0))</formula>
    </cfRule>
  </conditionalFormatting>
  <conditionalFormatting sqref="AV200">
    <cfRule type="expression" dxfId="36315" priority="15479">
      <formula>AV200="X"</formula>
    </cfRule>
    <cfRule type="expression" dxfId="36314" priority="15480">
      <formula>AV200="후보"</formula>
    </cfRule>
  </conditionalFormatting>
  <conditionalFormatting sqref="AC200">
    <cfRule type="cellIs" dxfId="36313" priority="15477" operator="greaterThan">
      <formula>0.9</formula>
    </cfRule>
    <cfRule type="cellIs" dxfId="36312" priority="15478" operator="greaterThan">
      <formula>0.85</formula>
    </cfRule>
  </conditionalFormatting>
  <conditionalFormatting sqref="N200">
    <cfRule type="cellIs" dxfId="36311" priority="15475" operator="greaterThan">
      <formula>0.9</formula>
    </cfRule>
    <cfRule type="cellIs" dxfId="36310" priority="15476" operator="greaterThan">
      <formula>0.85</formula>
    </cfRule>
  </conditionalFormatting>
  <conditionalFormatting sqref="E200">
    <cfRule type="expression" dxfId="36309" priority="15471">
      <formula>AND(IF(OR($Q200=1,$Q200=2),1,0),IF($X200&lt;=20,1,0))</formula>
    </cfRule>
    <cfRule type="expression" dxfId="36308" priority="15472">
      <formula>AND(IF($Q200=2,1,0),IF($X200&lt;30,1,0))</formula>
    </cfRule>
    <cfRule type="expression" dxfId="36307" priority="15473">
      <formula>AND(IF($Q200=3,1,0),IF($X200&lt;30,1,0))</formula>
    </cfRule>
    <cfRule type="expression" dxfId="36306" priority="15474">
      <formula>AND(IF($Q200=3,1,IF($Q200=4,1,0)),IF($F200&lt;=85,1,0))</formula>
    </cfRule>
  </conditionalFormatting>
  <conditionalFormatting sqref="X200">
    <cfRule type="expression" dxfId="36305" priority="15467">
      <formula>AND(IF(OR($Q200=1,$Q200=2),1,0),IF($X200&lt;=20,1,0))</formula>
    </cfRule>
    <cfRule type="expression" dxfId="36304" priority="15468">
      <formula>AND(IF($Q200=2,1,0),IF($X200&lt;30,1,0))</formula>
    </cfRule>
    <cfRule type="expression" dxfId="36303" priority="15469">
      <formula>AND(IF($Q200=3,1,0),IF($X200&lt;30,1,0))</formula>
    </cfRule>
    <cfRule type="expression" dxfId="36302" priority="15470">
      <formula>AND(IF($Q200=3,1,IF($Q200=4,1,0)),IF($F200&lt;=85,1,0))</formula>
    </cfRule>
  </conditionalFormatting>
  <conditionalFormatting sqref="AI200">
    <cfRule type="expression" dxfId="36301" priority="15463">
      <formula>AND(IF(OR($Q200=1,$Q200=2),1,0),IF($X200&lt;=20,1,0))</formula>
    </cfRule>
    <cfRule type="expression" dxfId="36300" priority="15464">
      <formula>AND(IF($Q200=2,1,0),IF($X200&lt;30,1,0))</formula>
    </cfRule>
    <cfRule type="expression" dxfId="36299" priority="15465">
      <formula>AND(IF($Q200=3,1,0),IF($X200&lt;30,1,0))</formula>
    </cfRule>
    <cfRule type="expression" dxfId="36298" priority="15466">
      <formula>AND(IF($Q200=3,1,IF($Q200=4,1,0)),IF($F200&lt;=85,1,0))</formula>
    </cfRule>
  </conditionalFormatting>
  <conditionalFormatting sqref="AV201">
    <cfRule type="expression" dxfId="36297" priority="15461">
      <formula>AV201="X"</formula>
    </cfRule>
    <cfRule type="expression" dxfId="36296" priority="15462">
      <formula>AV201="후보"</formula>
    </cfRule>
  </conditionalFormatting>
  <conditionalFormatting sqref="AC201">
    <cfRule type="cellIs" dxfId="36295" priority="15459" operator="greaterThan">
      <formula>0.9</formula>
    </cfRule>
    <cfRule type="cellIs" dxfId="36294" priority="15460" operator="greaterThan">
      <formula>0.85</formula>
    </cfRule>
  </conditionalFormatting>
  <conditionalFormatting sqref="N201">
    <cfRule type="cellIs" dxfId="36293" priority="15457" operator="greaterThan">
      <formula>0.9</formula>
    </cfRule>
    <cfRule type="cellIs" dxfId="36292" priority="15458" operator="greaterThan">
      <formula>0.85</formula>
    </cfRule>
  </conditionalFormatting>
  <conditionalFormatting sqref="E201">
    <cfRule type="expression" dxfId="36291" priority="15453">
      <formula>AND(IF(OR($Q201=1,$Q201=2),1,0),IF($X201&lt;=20,1,0))</formula>
    </cfRule>
    <cfRule type="expression" dxfId="36290" priority="15454">
      <formula>AND(IF($Q201=2,1,0),IF($X201&lt;30,1,0))</formula>
    </cfRule>
    <cfRule type="expression" dxfId="36289" priority="15455">
      <formula>AND(IF($Q201=3,1,0),IF($X201&lt;30,1,0))</formula>
    </cfRule>
    <cfRule type="expression" dxfId="36288" priority="15456">
      <formula>AND(IF($Q201=3,1,IF($Q201=4,1,0)),IF($F201&lt;=85,1,0))</formula>
    </cfRule>
  </conditionalFormatting>
  <conditionalFormatting sqref="X201">
    <cfRule type="expression" dxfId="36287" priority="15449">
      <formula>AND(IF(OR($Q201=1,$Q201=2),1,0),IF($X201&lt;=20,1,0))</formula>
    </cfRule>
    <cfRule type="expression" dxfId="36286" priority="15450">
      <formula>AND(IF($Q201=2,1,0),IF($X201&lt;30,1,0))</formula>
    </cfRule>
    <cfRule type="expression" dxfId="36285" priority="15451">
      <formula>AND(IF($Q201=3,1,0),IF($X201&lt;30,1,0))</formula>
    </cfRule>
    <cfRule type="expression" dxfId="36284" priority="15452">
      <formula>AND(IF($Q201=3,1,IF($Q201=4,1,0)),IF($F201&lt;=85,1,0))</formula>
    </cfRule>
  </conditionalFormatting>
  <conditionalFormatting sqref="AI201">
    <cfRule type="expression" dxfId="36283" priority="15445">
      <formula>AND(IF(OR($Q201=1,$Q201=2),1,0),IF($X201&lt;=20,1,0))</formula>
    </cfRule>
    <cfRule type="expression" dxfId="36282" priority="15446">
      <formula>AND(IF($Q201=2,1,0),IF($X201&lt;30,1,0))</formula>
    </cfRule>
    <cfRule type="expression" dxfId="36281" priority="15447">
      <formula>AND(IF($Q201=3,1,0),IF($X201&lt;30,1,0))</formula>
    </cfRule>
    <cfRule type="expression" dxfId="36280" priority="15448">
      <formula>AND(IF($Q201=3,1,IF($Q201=4,1,0)),IF($F201&lt;=85,1,0))</formula>
    </cfRule>
  </conditionalFormatting>
  <conditionalFormatting sqref="AV202">
    <cfRule type="expression" dxfId="36279" priority="15443">
      <formula>AV202="X"</formula>
    </cfRule>
    <cfRule type="expression" dxfId="36278" priority="15444">
      <formula>AV202="후보"</formula>
    </cfRule>
  </conditionalFormatting>
  <conditionalFormatting sqref="AC202">
    <cfRule type="cellIs" dxfId="36277" priority="15441" operator="greaterThan">
      <formula>0.9</formula>
    </cfRule>
    <cfRule type="cellIs" dxfId="36276" priority="15442" operator="greaterThan">
      <formula>0.85</formula>
    </cfRule>
  </conditionalFormatting>
  <conditionalFormatting sqref="N202">
    <cfRule type="cellIs" dxfId="36275" priority="15439" operator="greaterThan">
      <formula>0.9</formula>
    </cfRule>
    <cfRule type="cellIs" dxfId="36274" priority="15440" operator="greaterThan">
      <formula>0.85</formula>
    </cfRule>
  </conditionalFormatting>
  <conditionalFormatting sqref="E202">
    <cfRule type="expression" dxfId="36273" priority="15435">
      <formula>AND(IF(OR($Q202=1,$Q202=2),1,0),IF($X202&lt;=20,1,0))</formula>
    </cfRule>
    <cfRule type="expression" dxfId="36272" priority="15436">
      <formula>AND(IF($Q202=2,1,0),IF($X202&lt;30,1,0))</formula>
    </cfRule>
    <cfRule type="expression" dxfId="36271" priority="15437">
      <formula>AND(IF($Q202=3,1,0),IF($X202&lt;30,1,0))</formula>
    </cfRule>
    <cfRule type="expression" dxfId="36270" priority="15438">
      <formula>AND(IF($Q202=3,1,IF($Q202=4,1,0)),IF($F202&lt;=85,1,0))</formula>
    </cfRule>
  </conditionalFormatting>
  <conditionalFormatting sqref="X202">
    <cfRule type="expression" dxfId="36269" priority="15431">
      <formula>AND(IF(OR($Q202=1,$Q202=2),1,0),IF($X202&lt;=20,1,0))</formula>
    </cfRule>
    <cfRule type="expression" dxfId="36268" priority="15432">
      <formula>AND(IF($Q202=2,1,0),IF($X202&lt;30,1,0))</formula>
    </cfRule>
    <cfRule type="expression" dxfId="36267" priority="15433">
      <formula>AND(IF($Q202=3,1,0),IF($X202&lt;30,1,0))</formula>
    </cfRule>
    <cfRule type="expression" dxfId="36266" priority="15434">
      <formula>AND(IF($Q202=3,1,IF($Q202=4,1,0)),IF($F202&lt;=85,1,0))</formula>
    </cfRule>
  </conditionalFormatting>
  <conditionalFormatting sqref="AI202">
    <cfRule type="expression" dxfId="36265" priority="15427">
      <formula>AND(IF(OR($Q202=1,$Q202=2),1,0),IF($X202&lt;=20,1,0))</formula>
    </cfRule>
    <cfRule type="expression" dxfId="36264" priority="15428">
      <formula>AND(IF($Q202=2,1,0),IF($X202&lt;30,1,0))</formula>
    </cfRule>
    <cfRule type="expression" dxfId="36263" priority="15429">
      <formula>AND(IF($Q202=3,1,0),IF($X202&lt;30,1,0))</formula>
    </cfRule>
    <cfRule type="expression" dxfId="36262" priority="15430">
      <formula>AND(IF($Q202=3,1,IF($Q202=4,1,0)),IF($F202&lt;=85,1,0))</formula>
    </cfRule>
  </conditionalFormatting>
  <conditionalFormatting sqref="AV203">
    <cfRule type="expression" dxfId="36261" priority="15425">
      <formula>AV203="X"</formula>
    </cfRule>
    <cfRule type="expression" dxfId="36260" priority="15426">
      <formula>AV203="후보"</formula>
    </cfRule>
  </conditionalFormatting>
  <conditionalFormatting sqref="AC203">
    <cfRule type="cellIs" dxfId="36259" priority="15423" operator="greaterThan">
      <formula>0.9</formula>
    </cfRule>
    <cfRule type="cellIs" dxfId="36258" priority="15424" operator="greaterThan">
      <formula>0.85</formula>
    </cfRule>
  </conditionalFormatting>
  <conditionalFormatting sqref="N203">
    <cfRule type="cellIs" dxfId="36257" priority="15421" operator="greaterThan">
      <formula>0.9</formula>
    </cfRule>
    <cfRule type="cellIs" dxfId="36256" priority="15422" operator="greaterThan">
      <formula>0.85</formula>
    </cfRule>
  </conditionalFormatting>
  <conditionalFormatting sqref="E203">
    <cfRule type="expression" dxfId="36255" priority="15417">
      <formula>AND(IF(OR($Q203=1,$Q203=2),1,0),IF($X203&lt;=20,1,0))</formula>
    </cfRule>
    <cfRule type="expression" dxfId="36254" priority="15418">
      <formula>AND(IF($Q203=2,1,0),IF($X203&lt;30,1,0))</formula>
    </cfRule>
    <cfRule type="expression" dxfId="36253" priority="15419">
      <formula>AND(IF($Q203=3,1,0),IF($X203&lt;30,1,0))</formula>
    </cfRule>
    <cfRule type="expression" dxfId="36252" priority="15420">
      <formula>AND(IF($Q203=3,1,IF($Q203=4,1,0)),IF($F203&lt;=85,1,0))</formula>
    </cfRule>
  </conditionalFormatting>
  <conditionalFormatting sqref="X203">
    <cfRule type="expression" dxfId="36251" priority="15413">
      <formula>AND(IF(OR($Q203=1,$Q203=2),1,0),IF($X203&lt;=20,1,0))</formula>
    </cfRule>
    <cfRule type="expression" dxfId="36250" priority="15414">
      <formula>AND(IF($Q203=2,1,0),IF($X203&lt;30,1,0))</formula>
    </cfRule>
    <cfRule type="expression" dxfId="36249" priority="15415">
      <formula>AND(IF($Q203=3,1,0),IF($X203&lt;30,1,0))</formula>
    </cfRule>
    <cfRule type="expression" dxfId="36248" priority="15416">
      <formula>AND(IF($Q203=3,1,IF($Q203=4,1,0)),IF($F203&lt;=85,1,0))</formula>
    </cfRule>
  </conditionalFormatting>
  <conditionalFormatting sqref="AI203">
    <cfRule type="expression" dxfId="36247" priority="15409">
      <formula>AND(IF(OR($Q203=1,$Q203=2),1,0),IF($X203&lt;=20,1,0))</formula>
    </cfRule>
    <cfRule type="expression" dxfId="36246" priority="15410">
      <formula>AND(IF($Q203=2,1,0),IF($X203&lt;30,1,0))</formula>
    </cfRule>
    <cfRule type="expression" dxfId="36245" priority="15411">
      <formula>AND(IF($Q203=3,1,0),IF($X203&lt;30,1,0))</formula>
    </cfRule>
    <cfRule type="expression" dxfId="36244" priority="15412">
      <formula>AND(IF($Q203=3,1,IF($Q203=4,1,0)),IF($F203&lt;=85,1,0))</formula>
    </cfRule>
  </conditionalFormatting>
  <conditionalFormatting sqref="AV204">
    <cfRule type="expression" dxfId="36243" priority="15407">
      <formula>AV204="X"</formula>
    </cfRule>
    <cfRule type="expression" dxfId="36242" priority="15408">
      <formula>AV204="후보"</formula>
    </cfRule>
  </conditionalFormatting>
  <conditionalFormatting sqref="AC204">
    <cfRule type="cellIs" dxfId="36241" priority="15405" operator="greaterThan">
      <formula>0.9</formula>
    </cfRule>
    <cfRule type="cellIs" dxfId="36240" priority="15406" operator="greaterThan">
      <formula>0.85</formula>
    </cfRule>
  </conditionalFormatting>
  <conditionalFormatting sqref="N204">
    <cfRule type="cellIs" dxfId="36239" priority="15403" operator="greaterThan">
      <formula>0.9</formula>
    </cfRule>
    <cfRule type="cellIs" dxfId="36238" priority="15404" operator="greaterThan">
      <formula>0.85</formula>
    </cfRule>
  </conditionalFormatting>
  <conditionalFormatting sqref="E204">
    <cfRule type="expression" dxfId="36237" priority="15399">
      <formula>AND(IF(OR($Q204=1,$Q204=2),1,0),IF($X204&lt;=20,1,0))</formula>
    </cfRule>
    <cfRule type="expression" dxfId="36236" priority="15400">
      <formula>AND(IF($Q204=2,1,0),IF($X204&lt;30,1,0))</formula>
    </cfRule>
    <cfRule type="expression" dxfId="36235" priority="15401">
      <formula>AND(IF($Q204=3,1,0),IF($X204&lt;30,1,0))</formula>
    </cfRule>
    <cfRule type="expression" dxfId="36234" priority="15402">
      <formula>AND(IF($Q204=3,1,IF($Q204=4,1,0)),IF($F204&lt;=85,1,0))</formula>
    </cfRule>
  </conditionalFormatting>
  <conditionalFormatting sqref="X204">
    <cfRule type="expression" dxfId="36233" priority="15395">
      <formula>AND(IF(OR($Q204=1,$Q204=2),1,0),IF($X204&lt;=20,1,0))</formula>
    </cfRule>
    <cfRule type="expression" dxfId="36232" priority="15396">
      <formula>AND(IF($Q204=2,1,0),IF($X204&lt;30,1,0))</formula>
    </cfRule>
    <cfRule type="expression" dxfId="36231" priority="15397">
      <formula>AND(IF($Q204=3,1,0),IF($X204&lt;30,1,0))</formula>
    </cfRule>
    <cfRule type="expression" dxfId="36230" priority="15398">
      <formula>AND(IF($Q204=3,1,IF($Q204=4,1,0)),IF($F204&lt;=85,1,0))</formula>
    </cfRule>
  </conditionalFormatting>
  <conditionalFormatting sqref="AI204">
    <cfRule type="expression" dxfId="36229" priority="15391">
      <formula>AND(IF(OR($Q204=1,$Q204=2),1,0),IF($X204&lt;=20,1,0))</formula>
    </cfRule>
    <cfRule type="expression" dxfId="36228" priority="15392">
      <formula>AND(IF($Q204=2,1,0),IF($X204&lt;30,1,0))</formula>
    </cfRule>
    <cfRule type="expression" dxfId="36227" priority="15393">
      <formula>AND(IF($Q204=3,1,0),IF($X204&lt;30,1,0))</formula>
    </cfRule>
    <cfRule type="expression" dxfId="36226" priority="15394">
      <formula>AND(IF($Q204=3,1,IF($Q204=4,1,0)),IF($F204&lt;=85,1,0))</formula>
    </cfRule>
  </conditionalFormatting>
  <conditionalFormatting sqref="AV205">
    <cfRule type="expression" dxfId="36225" priority="15389">
      <formula>AV205="X"</formula>
    </cfRule>
    <cfRule type="expression" dxfId="36224" priority="15390">
      <formula>AV205="후보"</formula>
    </cfRule>
  </conditionalFormatting>
  <conditionalFormatting sqref="AC205">
    <cfRule type="cellIs" dxfId="36223" priority="15387" operator="greaterThan">
      <formula>0.9</formula>
    </cfRule>
    <cfRule type="cellIs" dxfId="36222" priority="15388" operator="greaterThan">
      <formula>0.85</formula>
    </cfRule>
  </conditionalFormatting>
  <conditionalFormatting sqref="N205">
    <cfRule type="cellIs" dxfId="36221" priority="15385" operator="greaterThan">
      <formula>0.9</formula>
    </cfRule>
    <cfRule type="cellIs" dxfId="36220" priority="15386" operator="greaterThan">
      <formula>0.85</formula>
    </cfRule>
  </conditionalFormatting>
  <conditionalFormatting sqref="E205">
    <cfRule type="expression" dxfId="36219" priority="15381">
      <formula>AND(IF(OR($Q205=1,$Q205=2),1,0),IF($X205&lt;=20,1,0))</formula>
    </cfRule>
    <cfRule type="expression" dxfId="36218" priority="15382">
      <formula>AND(IF($Q205=2,1,0),IF($X205&lt;30,1,0))</formula>
    </cfRule>
    <cfRule type="expression" dxfId="36217" priority="15383">
      <formula>AND(IF($Q205=3,1,0),IF($X205&lt;30,1,0))</formula>
    </cfRule>
    <cfRule type="expression" dxfId="36216" priority="15384">
      <formula>AND(IF($Q205=3,1,IF($Q205=4,1,0)),IF($F205&lt;=85,1,0))</formula>
    </cfRule>
  </conditionalFormatting>
  <conditionalFormatting sqref="X205">
    <cfRule type="expression" dxfId="36215" priority="15377">
      <formula>AND(IF(OR($Q205=1,$Q205=2),1,0),IF($X205&lt;=20,1,0))</formula>
    </cfRule>
    <cfRule type="expression" dxfId="36214" priority="15378">
      <formula>AND(IF($Q205=2,1,0),IF($X205&lt;30,1,0))</formula>
    </cfRule>
    <cfRule type="expression" dxfId="36213" priority="15379">
      <formula>AND(IF($Q205=3,1,0),IF($X205&lt;30,1,0))</formula>
    </cfRule>
    <cfRule type="expression" dxfId="36212" priority="15380">
      <formula>AND(IF($Q205=3,1,IF($Q205=4,1,0)),IF($F205&lt;=85,1,0))</formula>
    </cfRule>
  </conditionalFormatting>
  <conditionalFormatting sqref="AI205">
    <cfRule type="expression" dxfId="36211" priority="15373">
      <formula>AND(IF(OR($Q205=1,$Q205=2),1,0),IF($X205&lt;=20,1,0))</formula>
    </cfRule>
    <cfRule type="expression" dxfId="36210" priority="15374">
      <formula>AND(IF($Q205=2,1,0),IF($X205&lt;30,1,0))</formula>
    </cfRule>
    <cfRule type="expression" dxfId="36209" priority="15375">
      <formula>AND(IF($Q205=3,1,0),IF($X205&lt;30,1,0))</formula>
    </cfRule>
    <cfRule type="expression" dxfId="36208" priority="15376">
      <formula>AND(IF($Q205=3,1,IF($Q205=4,1,0)),IF($F205&lt;=85,1,0))</formula>
    </cfRule>
  </conditionalFormatting>
  <conditionalFormatting sqref="AV206">
    <cfRule type="expression" dxfId="36207" priority="15371">
      <formula>AV206="X"</formula>
    </cfRule>
    <cfRule type="expression" dxfId="36206" priority="15372">
      <formula>AV206="후보"</formula>
    </cfRule>
  </conditionalFormatting>
  <conditionalFormatting sqref="AC206">
    <cfRule type="cellIs" dxfId="36205" priority="15369" operator="greaterThan">
      <formula>0.9</formula>
    </cfRule>
    <cfRule type="cellIs" dxfId="36204" priority="15370" operator="greaterThan">
      <formula>0.85</formula>
    </cfRule>
  </conditionalFormatting>
  <conditionalFormatting sqref="N206">
    <cfRule type="cellIs" dxfId="36203" priority="15367" operator="greaterThan">
      <formula>0.9</formula>
    </cfRule>
    <cfRule type="cellIs" dxfId="36202" priority="15368" operator="greaterThan">
      <formula>0.85</formula>
    </cfRule>
  </conditionalFormatting>
  <conditionalFormatting sqref="E206">
    <cfRule type="expression" dxfId="36201" priority="15363">
      <formula>AND(IF(OR($Q206=1,$Q206=2),1,0),IF($X206&lt;=20,1,0))</formula>
    </cfRule>
    <cfRule type="expression" dxfId="36200" priority="15364">
      <formula>AND(IF($Q206=2,1,0),IF($X206&lt;30,1,0))</formula>
    </cfRule>
    <cfRule type="expression" dxfId="36199" priority="15365">
      <formula>AND(IF($Q206=3,1,0),IF($X206&lt;30,1,0))</formula>
    </cfRule>
    <cfRule type="expression" dxfId="36198" priority="15366">
      <formula>AND(IF($Q206=3,1,IF($Q206=4,1,0)),IF($F206&lt;=85,1,0))</formula>
    </cfRule>
  </conditionalFormatting>
  <conditionalFormatting sqref="X206">
    <cfRule type="expression" dxfId="36197" priority="15359">
      <formula>AND(IF(OR($Q206=1,$Q206=2),1,0),IF($X206&lt;=20,1,0))</formula>
    </cfRule>
    <cfRule type="expression" dxfId="36196" priority="15360">
      <formula>AND(IF($Q206=2,1,0),IF($X206&lt;30,1,0))</formula>
    </cfRule>
    <cfRule type="expression" dxfId="36195" priority="15361">
      <formula>AND(IF($Q206=3,1,0),IF($X206&lt;30,1,0))</formula>
    </cfRule>
    <cfRule type="expression" dxfId="36194" priority="15362">
      <formula>AND(IF($Q206=3,1,IF($Q206=4,1,0)),IF($F206&lt;=85,1,0))</formula>
    </cfRule>
  </conditionalFormatting>
  <conditionalFormatting sqref="AI206">
    <cfRule type="expression" dxfId="36193" priority="15355">
      <formula>AND(IF(OR($Q206=1,$Q206=2),1,0),IF($X206&lt;=20,1,0))</formula>
    </cfRule>
    <cfRule type="expression" dxfId="36192" priority="15356">
      <formula>AND(IF($Q206=2,1,0),IF($X206&lt;30,1,0))</formula>
    </cfRule>
    <cfRule type="expression" dxfId="36191" priority="15357">
      <formula>AND(IF($Q206=3,1,0),IF($X206&lt;30,1,0))</formula>
    </cfRule>
    <cfRule type="expression" dxfId="36190" priority="15358">
      <formula>AND(IF($Q206=3,1,IF($Q206=4,1,0)),IF($F206&lt;=85,1,0))</formula>
    </cfRule>
  </conditionalFormatting>
  <conditionalFormatting sqref="AV207">
    <cfRule type="expression" dxfId="36189" priority="15353">
      <formula>AV207="X"</formula>
    </cfRule>
    <cfRule type="expression" dxfId="36188" priority="15354">
      <formula>AV207="후보"</formula>
    </cfRule>
  </conditionalFormatting>
  <conditionalFormatting sqref="AC207">
    <cfRule type="cellIs" dxfId="36187" priority="15351" operator="greaterThan">
      <formula>0.9</formula>
    </cfRule>
    <cfRule type="cellIs" dxfId="36186" priority="15352" operator="greaterThan">
      <formula>0.85</formula>
    </cfRule>
  </conditionalFormatting>
  <conditionalFormatting sqref="N207">
    <cfRule type="cellIs" dxfId="36185" priority="15349" operator="greaterThan">
      <formula>0.9</formula>
    </cfRule>
    <cfRule type="cellIs" dxfId="36184" priority="15350" operator="greaterThan">
      <formula>0.85</formula>
    </cfRule>
  </conditionalFormatting>
  <conditionalFormatting sqref="E207">
    <cfRule type="expression" dxfId="36183" priority="15345">
      <formula>AND(IF(OR($Q207=1,$Q207=2),1,0),IF($X207&lt;=20,1,0))</formula>
    </cfRule>
    <cfRule type="expression" dxfId="36182" priority="15346">
      <formula>AND(IF($Q207=2,1,0),IF($X207&lt;30,1,0))</formula>
    </cfRule>
    <cfRule type="expression" dxfId="36181" priority="15347">
      <formula>AND(IF($Q207=3,1,0),IF($X207&lt;30,1,0))</formula>
    </cfRule>
    <cfRule type="expression" dxfId="36180" priority="15348">
      <formula>AND(IF($Q207=3,1,IF($Q207=4,1,0)),IF($F207&lt;=85,1,0))</formula>
    </cfRule>
  </conditionalFormatting>
  <conditionalFormatting sqref="X207">
    <cfRule type="expression" dxfId="36179" priority="15341">
      <formula>AND(IF(OR($Q207=1,$Q207=2),1,0),IF($X207&lt;=20,1,0))</formula>
    </cfRule>
    <cfRule type="expression" dxfId="36178" priority="15342">
      <formula>AND(IF($Q207=2,1,0),IF($X207&lt;30,1,0))</formula>
    </cfRule>
    <cfRule type="expression" dxfId="36177" priority="15343">
      <formula>AND(IF($Q207=3,1,0),IF($X207&lt;30,1,0))</formula>
    </cfRule>
    <cfRule type="expression" dxfId="36176" priority="15344">
      <formula>AND(IF($Q207=3,1,IF($Q207=4,1,0)),IF($F207&lt;=85,1,0))</formula>
    </cfRule>
  </conditionalFormatting>
  <conditionalFormatting sqref="AI207">
    <cfRule type="expression" dxfId="36175" priority="15337">
      <formula>AND(IF(OR($Q207=1,$Q207=2),1,0),IF($X207&lt;=20,1,0))</formula>
    </cfRule>
    <cfRule type="expression" dxfId="36174" priority="15338">
      <formula>AND(IF($Q207=2,1,0),IF($X207&lt;30,1,0))</formula>
    </cfRule>
    <cfRule type="expression" dxfId="36173" priority="15339">
      <formula>AND(IF($Q207=3,1,0),IF($X207&lt;30,1,0))</formula>
    </cfRule>
    <cfRule type="expression" dxfId="36172" priority="15340">
      <formula>AND(IF($Q207=3,1,IF($Q207=4,1,0)),IF($F207&lt;=85,1,0))</formula>
    </cfRule>
  </conditionalFormatting>
  <conditionalFormatting sqref="AV208">
    <cfRule type="expression" dxfId="36171" priority="15335">
      <formula>AV208="X"</formula>
    </cfRule>
    <cfRule type="expression" dxfId="36170" priority="15336">
      <formula>AV208="후보"</formula>
    </cfRule>
  </conditionalFormatting>
  <conditionalFormatting sqref="AC208">
    <cfRule type="cellIs" dxfId="36169" priority="15333" operator="greaterThan">
      <formula>0.9</formula>
    </cfRule>
    <cfRule type="cellIs" dxfId="36168" priority="15334" operator="greaterThan">
      <formula>0.85</formula>
    </cfRule>
  </conditionalFormatting>
  <conditionalFormatting sqref="N208">
    <cfRule type="cellIs" dxfId="36167" priority="15331" operator="greaterThan">
      <formula>0.9</formula>
    </cfRule>
    <cfRule type="cellIs" dxfId="36166" priority="15332" operator="greaterThan">
      <formula>0.85</formula>
    </cfRule>
  </conditionalFormatting>
  <conditionalFormatting sqref="E208">
    <cfRule type="expression" dxfId="36165" priority="15327">
      <formula>AND(IF(OR($Q208=1,$Q208=2),1,0),IF($X208&lt;=20,1,0))</formula>
    </cfRule>
    <cfRule type="expression" dxfId="36164" priority="15328">
      <formula>AND(IF($Q208=2,1,0),IF($X208&lt;30,1,0))</formula>
    </cfRule>
    <cfRule type="expression" dxfId="36163" priority="15329">
      <formula>AND(IF($Q208=3,1,0),IF($X208&lt;30,1,0))</formula>
    </cfRule>
    <cfRule type="expression" dxfId="36162" priority="15330">
      <formula>AND(IF($Q208=3,1,IF($Q208=4,1,0)),IF($F208&lt;=85,1,0))</formula>
    </cfRule>
  </conditionalFormatting>
  <conditionalFormatting sqref="X208">
    <cfRule type="expression" dxfId="36161" priority="15323">
      <formula>AND(IF(OR($Q208=1,$Q208=2),1,0),IF($X208&lt;=20,1,0))</formula>
    </cfRule>
    <cfRule type="expression" dxfId="36160" priority="15324">
      <formula>AND(IF($Q208=2,1,0),IF($X208&lt;30,1,0))</formula>
    </cfRule>
    <cfRule type="expression" dxfId="36159" priority="15325">
      <formula>AND(IF($Q208=3,1,0),IF($X208&lt;30,1,0))</formula>
    </cfRule>
    <cfRule type="expression" dxfId="36158" priority="15326">
      <formula>AND(IF($Q208=3,1,IF($Q208=4,1,0)),IF($F208&lt;=85,1,0))</formula>
    </cfRule>
  </conditionalFormatting>
  <conditionalFormatting sqref="AI208">
    <cfRule type="expression" dxfId="36157" priority="15319">
      <formula>AND(IF(OR($Q208=1,$Q208=2),1,0),IF($X208&lt;=20,1,0))</formula>
    </cfRule>
    <cfRule type="expression" dxfId="36156" priority="15320">
      <formula>AND(IF($Q208=2,1,0),IF($X208&lt;30,1,0))</formula>
    </cfRule>
    <cfRule type="expression" dxfId="36155" priority="15321">
      <formula>AND(IF($Q208=3,1,0),IF($X208&lt;30,1,0))</formula>
    </cfRule>
    <cfRule type="expression" dxfId="36154" priority="15322">
      <formula>AND(IF($Q208=3,1,IF($Q208=4,1,0)),IF($F208&lt;=85,1,0))</formula>
    </cfRule>
  </conditionalFormatting>
  <conditionalFormatting sqref="AV209">
    <cfRule type="expression" dxfId="36153" priority="15317">
      <formula>AV209="X"</formula>
    </cfRule>
    <cfRule type="expression" dxfId="36152" priority="15318">
      <formula>AV209="후보"</formula>
    </cfRule>
  </conditionalFormatting>
  <conditionalFormatting sqref="AC209">
    <cfRule type="cellIs" dxfId="36151" priority="15315" operator="greaterThan">
      <formula>0.9</formula>
    </cfRule>
    <cfRule type="cellIs" dxfId="36150" priority="15316" operator="greaterThan">
      <formula>0.85</formula>
    </cfRule>
  </conditionalFormatting>
  <conditionalFormatting sqref="N209">
    <cfRule type="cellIs" dxfId="36149" priority="15313" operator="greaterThan">
      <formula>0.9</formula>
    </cfRule>
    <cfRule type="cellIs" dxfId="36148" priority="15314" operator="greaterThan">
      <formula>0.85</formula>
    </cfRule>
  </conditionalFormatting>
  <conditionalFormatting sqref="E209">
    <cfRule type="expression" dxfId="36147" priority="15309">
      <formula>AND(IF(OR($Q209=1,$Q209=2),1,0),IF($X209&lt;=20,1,0))</formula>
    </cfRule>
    <cfRule type="expression" dxfId="36146" priority="15310">
      <formula>AND(IF($Q209=2,1,0),IF($X209&lt;30,1,0))</formula>
    </cfRule>
    <cfRule type="expression" dxfId="36145" priority="15311">
      <formula>AND(IF($Q209=3,1,0),IF($X209&lt;30,1,0))</formula>
    </cfRule>
    <cfRule type="expression" dxfId="36144" priority="15312">
      <formula>AND(IF($Q209=3,1,IF($Q209=4,1,0)),IF($F209&lt;=85,1,0))</formula>
    </cfRule>
  </conditionalFormatting>
  <conditionalFormatting sqref="X209">
    <cfRule type="expression" dxfId="36143" priority="15305">
      <formula>AND(IF(OR($Q209=1,$Q209=2),1,0),IF($X209&lt;=20,1,0))</formula>
    </cfRule>
    <cfRule type="expression" dxfId="36142" priority="15306">
      <formula>AND(IF($Q209=2,1,0),IF($X209&lt;30,1,0))</formula>
    </cfRule>
    <cfRule type="expression" dxfId="36141" priority="15307">
      <formula>AND(IF($Q209=3,1,0),IF($X209&lt;30,1,0))</formula>
    </cfRule>
    <cfRule type="expression" dxfId="36140" priority="15308">
      <formula>AND(IF($Q209=3,1,IF($Q209=4,1,0)),IF($F209&lt;=85,1,0))</formula>
    </cfRule>
  </conditionalFormatting>
  <conditionalFormatting sqref="AI209">
    <cfRule type="expression" dxfId="36139" priority="15301">
      <formula>AND(IF(OR($Q209=1,$Q209=2),1,0),IF($X209&lt;=20,1,0))</formula>
    </cfRule>
    <cfRule type="expression" dxfId="36138" priority="15302">
      <formula>AND(IF($Q209=2,1,0),IF($X209&lt;30,1,0))</formula>
    </cfRule>
    <cfRule type="expression" dxfId="36137" priority="15303">
      <formula>AND(IF($Q209=3,1,0),IF($X209&lt;30,1,0))</formula>
    </cfRule>
    <cfRule type="expression" dxfId="36136" priority="15304">
      <formula>AND(IF($Q209=3,1,IF($Q209=4,1,0)),IF($F209&lt;=85,1,0))</formula>
    </cfRule>
  </conditionalFormatting>
  <conditionalFormatting sqref="AV210">
    <cfRule type="expression" dxfId="36135" priority="15299">
      <formula>AV210="X"</formula>
    </cfRule>
    <cfRule type="expression" dxfId="36134" priority="15300">
      <formula>AV210="후보"</formula>
    </cfRule>
  </conditionalFormatting>
  <conditionalFormatting sqref="AC210">
    <cfRule type="cellIs" dxfId="36133" priority="15297" operator="greaterThan">
      <formula>0.9</formula>
    </cfRule>
    <cfRule type="cellIs" dxfId="36132" priority="15298" operator="greaterThan">
      <formula>0.85</formula>
    </cfRule>
  </conditionalFormatting>
  <conditionalFormatting sqref="N210">
    <cfRule type="cellIs" dxfId="36131" priority="15295" operator="greaterThan">
      <formula>0.9</formula>
    </cfRule>
    <cfRule type="cellIs" dxfId="36130" priority="15296" operator="greaterThan">
      <formula>0.85</formula>
    </cfRule>
  </conditionalFormatting>
  <conditionalFormatting sqref="E210">
    <cfRule type="expression" dxfId="36129" priority="15291">
      <formula>AND(IF(OR($Q210=1,$Q210=2),1,0),IF($X210&lt;=20,1,0))</formula>
    </cfRule>
    <cfRule type="expression" dxfId="36128" priority="15292">
      <formula>AND(IF($Q210=2,1,0),IF($X210&lt;30,1,0))</formula>
    </cfRule>
    <cfRule type="expression" dxfId="36127" priority="15293">
      <formula>AND(IF($Q210=3,1,0),IF($X210&lt;30,1,0))</formula>
    </cfRule>
    <cfRule type="expression" dxfId="36126" priority="15294">
      <formula>AND(IF($Q210=3,1,IF($Q210=4,1,0)),IF($F210&lt;=85,1,0))</formula>
    </cfRule>
  </conditionalFormatting>
  <conditionalFormatting sqref="X210">
    <cfRule type="expression" dxfId="36125" priority="15287">
      <formula>AND(IF(OR($Q210=1,$Q210=2),1,0),IF($X210&lt;=20,1,0))</formula>
    </cfRule>
    <cfRule type="expression" dxfId="36124" priority="15288">
      <formula>AND(IF($Q210=2,1,0),IF($X210&lt;30,1,0))</formula>
    </cfRule>
    <cfRule type="expression" dxfId="36123" priority="15289">
      <formula>AND(IF($Q210=3,1,0),IF($X210&lt;30,1,0))</formula>
    </cfRule>
    <cfRule type="expression" dxfId="36122" priority="15290">
      <formula>AND(IF($Q210=3,1,IF($Q210=4,1,0)),IF($F210&lt;=85,1,0))</formula>
    </cfRule>
  </conditionalFormatting>
  <conditionalFormatting sqref="AI210">
    <cfRule type="expression" dxfId="36121" priority="15283">
      <formula>AND(IF(OR($Q210=1,$Q210=2),1,0),IF($X210&lt;=20,1,0))</formula>
    </cfRule>
    <cfRule type="expression" dxfId="36120" priority="15284">
      <formula>AND(IF($Q210=2,1,0),IF($X210&lt;30,1,0))</formula>
    </cfRule>
    <cfRule type="expression" dxfId="36119" priority="15285">
      <formula>AND(IF($Q210=3,1,0),IF($X210&lt;30,1,0))</formula>
    </cfRule>
    <cfRule type="expression" dxfId="36118" priority="15286">
      <formula>AND(IF($Q210=3,1,IF($Q210=4,1,0)),IF($F210&lt;=85,1,0))</formula>
    </cfRule>
  </conditionalFormatting>
  <conditionalFormatting sqref="AV211">
    <cfRule type="expression" dxfId="36117" priority="15281">
      <formula>AV211="X"</formula>
    </cfRule>
    <cfRule type="expression" dxfId="36116" priority="15282">
      <formula>AV211="후보"</formula>
    </cfRule>
  </conditionalFormatting>
  <conditionalFormatting sqref="AC211">
    <cfRule type="cellIs" dxfId="36115" priority="15279" operator="greaterThan">
      <formula>0.9</formula>
    </cfRule>
    <cfRule type="cellIs" dxfId="36114" priority="15280" operator="greaterThan">
      <formula>0.85</formula>
    </cfRule>
  </conditionalFormatting>
  <conditionalFormatting sqref="N211">
    <cfRule type="cellIs" dxfId="36113" priority="15277" operator="greaterThan">
      <formula>0.9</formula>
    </cfRule>
    <cfRule type="cellIs" dxfId="36112" priority="15278" operator="greaterThan">
      <formula>0.85</formula>
    </cfRule>
  </conditionalFormatting>
  <conditionalFormatting sqref="E211">
    <cfRule type="expression" dxfId="36111" priority="15273">
      <formula>AND(IF(OR($Q211=1,$Q211=2),1,0),IF($X211&lt;=20,1,0))</formula>
    </cfRule>
    <cfRule type="expression" dxfId="36110" priority="15274">
      <formula>AND(IF($Q211=2,1,0),IF($X211&lt;30,1,0))</formula>
    </cfRule>
    <cfRule type="expression" dxfId="36109" priority="15275">
      <formula>AND(IF($Q211=3,1,0),IF($X211&lt;30,1,0))</formula>
    </cfRule>
    <cfRule type="expression" dxfId="36108" priority="15276">
      <formula>AND(IF($Q211=3,1,IF($Q211=4,1,0)),IF($F211&lt;=85,1,0))</formula>
    </cfRule>
  </conditionalFormatting>
  <conditionalFormatting sqref="X211">
    <cfRule type="expression" dxfId="36107" priority="15269">
      <formula>AND(IF(OR($Q211=1,$Q211=2),1,0),IF($X211&lt;=20,1,0))</formula>
    </cfRule>
    <cfRule type="expression" dxfId="36106" priority="15270">
      <formula>AND(IF($Q211=2,1,0),IF($X211&lt;30,1,0))</formula>
    </cfRule>
    <cfRule type="expression" dxfId="36105" priority="15271">
      <formula>AND(IF($Q211=3,1,0),IF($X211&lt;30,1,0))</formula>
    </cfRule>
    <cfRule type="expression" dxfId="36104" priority="15272">
      <formula>AND(IF($Q211=3,1,IF($Q211=4,1,0)),IF($F211&lt;=85,1,0))</formula>
    </cfRule>
  </conditionalFormatting>
  <conditionalFormatting sqref="AI211">
    <cfRule type="expression" dxfId="36103" priority="15265">
      <formula>AND(IF(OR($Q211=1,$Q211=2),1,0),IF($X211&lt;=20,1,0))</formula>
    </cfRule>
    <cfRule type="expression" dxfId="36102" priority="15266">
      <formula>AND(IF($Q211=2,1,0),IF($X211&lt;30,1,0))</formula>
    </cfRule>
    <cfRule type="expression" dxfId="36101" priority="15267">
      <formula>AND(IF($Q211=3,1,0),IF($X211&lt;30,1,0))</formula>
    </cfRule>
    <cfRule type="expression" dxfId="36100" priority="15268">
      <formula>AND(IF($Q211=3,1,IF($Q211=4,1,0)),IF($F211&lt;=85,1,0))</formula>
    </cfRule>
  </conditionalFormatting>
  <conditionalFormatting sqref="AV212">
    <cfRule type="expression" dxfId="36099" priority="15263">
      <formula>AV212="X"</formula>
    </cfRule>
    <cfRule type="expression" dxfId="36098" priority="15264">
      <formula>AV212="후보"</formula>
    </cfRule>
  </conditionalFormatting>
  <conditionalFormatting sqref="AC212">
    <cfRule type="cellIs" dxfId="36097" priority="15261" operator="greaterThan">
      <formula>0.9</formula>
    </cfRule>
    <cfRule type="cellIs" dxfId="36096" priority="15262" operator="greaterThan">
      <formula>0.85</formula>
    </cfRule>
  </conditionalFormatting>
  <conditionalFormatting sqref="N212">
    <cfRule type="cellIs" dxfId="36095" priority="15259" operator="greaterThan">
      <formula>0.9</formula>
    </cfRule>
    <cfRule type="cellIs" dxfId="36094" priority="15260" operator="greaterThan">
      <formula>0.85</formula>
    </cfRule>
  </conditionalFormatting>
  <conditionalFormatting sqref="E212">
    <cfRule type="expression" dxfId="36093" priority="15255">
      <formula>AND(IF(OR($Q212=1,$Q212=2),1,0),IF($X212&lt;=20,1,0))</formula>
    </cfRule>
    <cfRule type="expression" dxfId="36092" priority="15256">
      <formula>AND(IF($Q212=2,1,0),IF($X212&lt;30,1,0))</formula>
    </cfRule>
    <cfRule type="expression" dxfId="36091" priority="15257">
      <formula>AND(IF($Q212=3,1,0),IF($X212&lt;30,1,0))</formula>
    </cfRule>
    <cfRule type="expression" dxfId="36090" priority="15258">
      <formula>AND(IF($Q212=3,1,IF($Q212=4,1,0)),IF($F212&lt;=85,1,0))</formula>
    </cfRule>
  </conditionalFormatting>
  <conditionalFormatting sqref="X212">
    <cfRule type="expression" dxfId="36089" priority="15251">
      <formula>AND(IF(OR($Q212=1,$Q212=2),1,0),IF($X212&lt;=20,1,0))</formula>
    </cfRule>
    <cfRule type="expression" dxfId="36088" priority="15252">
      <formula>AND(IF($Q212=2,1,0),IF($X212&lt;30,1,0))</formula>
    </cfRule>
    <cfRule type="expression" dxfId="36087" priority="15253">
      <formula>AND(IF($Q212=3,1,0),IF($X212&lt;30,1,0))</formula>
    </cfRule>
    <cfRule type="expression" dxfId="36086" priority="15254">
      <formula>AND(IF($Q212=3,1,IF($Q212=4,1,0)),IF($F212&lt;=85,1,0))</formula>
    </cfRule>
  </conditionalFormatting>
  <conditionalFormatting sqref="AI212">
    <cfRule type="expression" dxfId="36085" priority="15247">
      <formula>AND(IF(OR($Q212=1,$Q212=2),1,0),IF($X212&lt;=20,1,0))</formula>
    </cfRule>
    <cfRule type="expression" dxfId="36084" priority="15248">
      <formula>AND(IF($Q212=2,1,0),IF($X212&lt;30,1,0))</formula>
    </cfRule>
    <cfRule type="expression" dxfId="36083" priority="15249">
      <formula>AND(IF($Q212=3,1,0),IF($X212&lt;30,1,0))</formula>
    </cfRule>
    <cfRule type="expression" dxfId="36082" priority="15250">
      <formula>AND(IF($Q212=3,1,IF($Q212=4,1,0)),IF($F212&lt;=85,1,0))</formula>
    </cfRule>
  </conditionalFormatting>
  <conditionalFormatting sqref="AV213">
    <cfRule type="expression" dxfId="36081" priority="15245">
      <formula>AV213="X"</formula>
    </cfRule>
    <cfRule type="expression" dxfId="36080" priority="15246">
      <formula>AV213="후보"</formula>
    </cfRule>
  </conditionalFormatting>
  <conditionalFormatting sqref="AC213">
    <cfRule type="cellIs" dxfId="36079" priority="15243" operator="greaterThan">
      <formula>0.9</formula>
    </cfRule>
    <cfRule type="cellIs" dxfId="36078" priority="15244" operator="greaterThan">
      <formula>0.85</formula>
    </cfRule>
  </conditionalFormatting>
  <conditionalFormatting sqref="N213">
    <cfRule type="cellIs" dxfId="36077" priority="15241" operator="greaterThan">
      <formula>0.9</formula>
    </cfRule>
    <cfRule type="cellIs" dxfId="36076" priority="15242" operator="greaterThan">
      <formula>0.85</formula>
    </cfRule>
  </conditionalFormatting>
  <conditionalFormatting sqref="E213">
    <cfRule type="expression" dxfId="36075" priority="15237">
      <formula>AND(IF(OR($Q213=1,$Q213=2),1,0),IF($X213&lt;=20,1,0))</formula>
    </cfRule>
    <cfRule type="expression" dxfId="36074" priority="15238">
      <formula>AND(IF($Q213=2,1,0),IF($X213&lt;30,1,0))</formula>
    </cfRule>
    <cfRule type="expression" dxfId="36073" priority="15239">
      <formula>AND(IF($Q213=3,1,0),IF($X213&lt;30,1,0))</formula>
    </cfRule>
    <cfRule type="expression" dxfId="36072" priority="15240">
      <formula>AND(IF($Q213=3,1,IF($Q213=4,1,0)),IF($F213&lt;=85,1,0))</formula>
    </cfRule>
  </conditionalFormatting>
  <conditionalFormatting sqref="X213">
    <cfRule type="expression" dxfId="36071" priority="15233">
      <formula>AND(IF(OR($Q213=1,$Q213=2),1,0),IF($X213&lt;=20,1,0))</formula>
    </cfRule>
    <cfRule type="expression" dxfId="36070" priority="15234">
      <formula>AND(IF($Q213=2,1,0),IF($X213&lt;30,1,0))</formula>
    </cfRule>
    <cfRule type="expression" dxfId="36069" priority="15235">
      <formula>AND(IF($Q213=3,1,0),IF($X213&lt;30,1,0))</formula>
    </cfRule>
    <cfRule type="expression" dxfId="36068" priority="15236">
      <formula>AND(IF($Q213=3,1,IF($Q213=4,1,0)),IF($F213&lt;=85,1,0))</formula>
    </cfRule>
  </conditionalFormatting>
  <conditionalFormatting sqref="AI213">
    <cfRule type="expression" dxfId="36067" priority="15229">
      <formula>AND(IF(OR($Q213=1,$Q213=2),1,0),IF($X213&lt;=20,1,0))</formula>
    </cfRule>
    <cfRule type="expression" dxfId="36066" priority="15230">
      <formula>AND(IF($Q213=2,1,0),IF($X213&lt;30,1,0))</formula>
    </cfRule>
    <cfRule type="expression" dxfId="36065" priority="15231">
      <formula>AND(IF($Q213=3,1,0),IF($X213&lt;30,1,0))</formula>
    </cfRule>
    <cfRule type="expression" dxfId="36064" priority="15232">
      <formula>AND(IF($Q213=3,1,IF($Q213=4,1,0)),IF($F213&lt;=85,1,0))</formula>
    </cfRule>
  </conditionalFormatting>
  <conditionalFormatting sqref="AV214">
    <cfRule type="expression" dxfId="36063" priority="15227">
      <formula>AV214="X"</formula>
    </cfRule>
    <cfRule type="expression" dxfId="36062" priority="15228">
      <formula>AV214="후보"</formula>
    </cfRule>
  </conditionalFormatting>
  <conditionalFormatting sqref="AC214">
    <cfRule type="cellIs" dxfId="36061" priority="15225" operator="greaterThan">
      <formula>0.9</formula>
    </cfRule>
    <cfRule type="cellIs" dxfId="36060" priority="15226" operator="greaterThan">
      <formula>0.85</formula>
    </cfRule>
  </conditionalFormatting>
  <conditionalFormatting sqref="N214">
    <cfRule type="cellIs" dxfId="36059" priority="15223" operator="greaterThan">
      <formula>0.9</formula>
    </cfRule>
    <cfRule type="cellIs" dxfId="36058" priority="15224" operator="greaterThan">
      <formula>0.85</formula>
    </cfRule>
  </conditionalFormatting>
  <conditionalFormatting sqref="E214">
    <cfRule type="expression" dxfId="36057" priority="15219">
      <formula>AND(IF(OR($Q214=1,$Q214=2),1,0),IF($X214&lt;=20,1,0))</formula>
    </cfRule>
    <cfRule type="expression" dxfId="36056" priority="15220">
      <formula>AND(IF($Q214=2,1,0),IF($X214&lt;30,1,0))</formula>
    </cfRule>
    <cfRule type="expression" dxfId="36055" priority="15221">
      <formula>AND(IF($Q214=3,1,0),IF($X214&lt;30,1,0))</formula>
    </cfRule>
    <cfRule type="expression" dxfId="36054" priority="15222">
      <formula>AND(IF($Q214=3,1,IF($Q214=4,1,0)),IF($F214&lt;=85,1,0))</formula>
    </cfRule>
  </conditionalFormatting>
  <conditionalFormatting sqref="X214">
    <cfRule type="expression" dxfId="36053" priority="15215">
      <formula>AND(IF(OR($Q214=1,$Q214=2),1,0),IF($X214&lt;=20,1,0))</formula>
    </cfRule>
    <cfRule type="expression" dxfId="36052" priority="15216">
      <formula>AND(IF($Q214=2,1,0),IF($X214&lt;30,1,0))</formula>
    </cfRule>
    <cfRule type="expression" dxfId="36051" priority="15217">
      <formula>AND(IF($Q214=3,1,0),IF($X214&lt;30,1,0))</formula>
    </cfRule>
    <cfRule type="expression" dxfId="36050" priority="15218">
      <formula>AND(IF($Q214=3,1,IF($Q214=4,1,0)),IF($F214&lt;=85,1,0))</formula>
    </cfRule>
  </conditionalFormatting>
  <conditionalFormatting sqref="AI214">
    <cfRule type="expression" dxfId="36049" priority="15211">
      <formula>AND(IF(OR($Q214=1,$Q214=2),1,0),IF($X214&lt;=20,1,0))</formula>
    </cfRule>
    <cfRule type="expression" dxfId="36048" priority="15212">
      <formula>AND(IF($Q214=2,1,0),IF($X214&lt;30,1,0))</formula>
    </cfRule>
    <cfRule type="expression" dxfId="36047" priority="15213">
      <formula>AND(IF($Q214=3,1,0),IF($X214&lt;30,1,0))</formula>
    </cfRule>
    <cfRule type="expression" dxfId="36046" priority="15214">
      <formula>AND(IF($Q214=3,1,IF($Q214=4,1,0)),IF($F214&lt;=85,1,0))</formula>
    </cfRule>
  </conditionalFormatting>
  <conditionalFormatting sqref="AV215">
    <cfRule type="expression" dxfId="36045" priority="15209">
      <formula>AV215="X"</formula>
    </cfRule>
    <cfRule type="expression" dxfId="36044" priority="15210">
      <formula>AV215="후보"</formula>
    </cfRule>
  </conditionalFormatting>
  <conditionalFormatting sqref="AC215">
    <cfRule type="cellIs" dxfId="36043" priority="15207" operator="greaterThan">
      <formula>0.9</formula>
    </cfRule>
    <cfRule type="cellIs" dxfId="36042" priority="15208" operator="greaterThan">
      <formula>0.85</formula>
    </cfRule>
  </conditionalFormatting>
  <conditionalFormatting sqref="N215">
    <cfRule type="cellIs" dxfId="36041" priority="15205" operator="greaterThan">
      <formula>0.9</formula>
    </cfRule>
    <cfRule type="cellIs" dxfId="36040" priority="15206" operator="greaterThan">
      <formula>0.85</formula>
    </cfRule>
  </conditionalFormatting>
  <conditionalFormatting sqref="E215">
    <cfRule type="expression" dxfId="36039" priority="15201">
      <formula>AND(IF(OR($Q215=1,$Q215=2),1,0),IF($X215&lt;=20,1,0))</formula>
    </cfRule>
    <cfRule type="expression" dxfId="36038" priority="15202">
      <formula>AND(IF($Q215=2,1,0),IF($X215&lt;30,1,0))</formula>
    </cfRule>
    <cfRule type="expression" dxfId="36037" priority="15203">
      <formula>AND(IF($Q215=3,1,0),IF($X215&lt;30,1,0))</formula>
    </cfRule>
    <cfRule type="expression" dxfId="36036" priority="15204">
      <formula>AND(IF($Q215=3,1,IF($Q215=4,1,0)),IF($F215&lt;=85,1,0))</formula>
    </cfRule>
  </conditionalFormatting>
  <conditionalFormatting sqref="X215">
    <cfRule type="expression" dxfId="36035" priority="15197">
      <formula>AND(IF(OR($Q215=1,$Q215=2),1,0),IF($X215&lt;=20,1,0))</formula>
    </cfRule>
    <cfRule type="expression" dxfId="36034" priority="15198">
      <formula>AND(IF($Q215=2,1,0),IF($X215&lt;30,1,0))</formula>
    </cfRule>
    <cfRule type="expression" dxfId="36033" priority="15199">
      <formula>AND(IF($Q215=3,1,0),IF($X215&lt;30,1,0))</formula>
    </cfRule>
    <cfRule type="expression" dxfId="36032" priority="15200">
      <formula>AND(IF($Q215=3,1,IF($Q215=4,1,0)),IF($F215&lt;=85,1,0))</formula>
    </cfRule>
  </conditionalFormatting>
  <conditionalFormatting sqref="AI215">
    <cfRule type="expression" dxfId="36031" priority="15193">
      <formula>AND(IF(OR($Q215=1,$Q215=2),1,0),IF($X215&lt;=20,1,0))</formula>
    </cfRule>
    <cfRule type="expression" dxfId="36030" priority="15194">
      <formula>AND(IF($Q215=2,1,0),IF($X215&lt;30,1,0))</formula>
    </cfRule>
    <cfRule type="expression" dxfId="36029" priority="15195">
      <formula>AND(IF($Q215=3,1,0),IF($X215&lt;30,1,0))</formula>
    </cfRule>
    <cfRule type="expression" dxfId="36028" priority="15196">
      <formula>AND(IF($Q215=3,1,IF($Q215=4,1,0)),IF($F215&lt;=85,1,0))</formula>
    </cfRule>
  </conditionalFormatting>
  <conditionalFormatting sqref="AV216">
    <cfRule type="expression" dxfId="36027" priority="15191">
      <formula>AV216="X"</formula>
    </cfRule>
    <cfRule type="expression" dxfId="36026" priority="15192">
      <formula>AV216="후보"</formula>
    </cfRule>
  </conditionalFormatting>
  <conditionalFormatting sqref="AC216">
    <cfRule type="cellIs" dxfId="36025" priority="15189" operator="greaterThan">
      <formula>0.9</formula>
    </cfRule>
    <cfRule type="cellIs" dxfId="36024" priority="15190" operator="greaterThan">
      <formula>0.85</formula>
    </cfRule>
  </conditionalFormatting>
  <conditionalFormatting sqref="N216">
    <cfRule type="cellIs" dxfId="36023" priority="15187" operator="greaterThan">
      <formula>0.9</formula>
    </cfRule>
    <cfRule type="cellIs" dxfId="36022" priority="15188" operator="greaterThan">
      <formula>0.85</formula>
    </cfRule>
  </conditionalFormatting>
  <conditionalFormatting sqref="E216">
    <cfRule type="expression" dxfId="36021" priority="15183">
      <formula>AND(IF(OR($Q216=1,$Q216=2),1,0),IF($X216&lt;=20,1,0))</formula>
    </cfRule>
    <cfRule type="expression" dxfId="36020" priority="15184">
      <formula>AND(IF($Q216=2,1,0),IF($X216&lt;30,1,0))</formula>
    </cfRule>
    <cfRule type="expression" dxfId="36019" priority="15185">
      <formula>AND(IF($Q216=3,1,0),IF($X216&lt;30,1,0))</formula>
    </cfRule>
    <cfRule type="expression" dxfId="36018" priority="15186">
      <formula>AND(IF($Q216=3,1,IF($Q216=4,1,0)),IF($F216&lt;=85,1,0))</formula>
    </cfRule>
  </conditionalFormatting>
  <conditionalFormatting sqref="X216">
    <cfRule type="expression" dxfId="36017" priority="15179">
      <formula>AND(IF(OR($Q216=1,$Q216=2),1,0),IF($X216&lt;=20,1,0))</formula>
    </cfRule>
    <cfRule type="expression" dxfId="36016" priority="15180">
      <formula>AND(IF($Q216=2,1,0),IF($X216&lt;30,1,0))</formula>
    </cfRule>
    <cfRule type="expression" dxfId="36015" priority="15181">
      <formula>AND(IF($Q216=3,1,0),IF($X216&lt;30,1,0))</formula>
    </cfRule>
    <cfRule type="expression" dxfId="36014" priority="15182">
      <formula>AND(IF($Q216=3,1,IF($Q216=4,1,0)),IF($F216&lt;=85,1,0))</formula>
    </cfRule>
  </conditionalFormatting>
  <conditionalFormatting sqref="AI216">
    <cfRule type="expression" dxfId="36013" priority="15175">
      <formula>AND(IF(OR($Q216=1,$Q216=2),1,0),IF($X216&lt;=20,1,0))</formula>
    </cfRule>
    <cfRule type="expression" dxfId="36012" priority="15176">
      <formula>AND(IF($Q216=2,1,0),IF($X216&lt;30,1,0))</formula>
    </cfRule>
    <cfRule type="expression" dxfId="36011" priority="15177">
      <formula>AND(IF($Q216=3,1,0),IF($X216&lt;30,1,0))</formula>
    </cfRule>
    <cfRule type="expression" dxfId="36010" priority="15178">
      <formula>AND(IF($Q216=3,1,IF($Q216=4,1,0)),IF($F216&lt;=85,1,0))</formula>
    </cfRule>
  </conditionalFormatting>
  <conditionalFormatting sqref="AV217">
    <cfRule type="expression" dxfId="36009" priority="15173">
      <formula>AV217="X"</formula>
    </cfRule>
    <cfRule type="expression" dxfId="36008" priority="15174">
      <formula>AV217="후보"</formula>
    </cfRule>
  </conditionalFormatting>
  <conditionalFormatting sqref="AC217">
    <cfRule type="cellIs" dxfId="36007" priority="15171" operator="greaterThan">
      <formula>0.9</formula>
    </cfRule>
    <cfRule type="cellIs" dxfId="36006" priority="15172" operator="greaterThan">
      <formula>0.85</formula>
    </cfRule>
  </conditionalFormatting>
  <conditionalFormatting sqref="N217">
    <cfRule type="cellIs" dxfId="36005" priority="15169" operator="greaterThan">
      <formula>0.9</formula>
    </cfRule>
    <cfRule type="cellIs" dxfId="36004" priority="15170" operator="greaterThan">
      <formula>0.85</formula>
    </cfRule>
  </conditionalFormatting>
  <conditionalFormatting sqref="E217">
    <cfRule type="expression" dxfId="36003" priority="15165">
      <formula>AND(IF(OR($Q217=1,$Q217=2),1,0),IF($X217&lt;=20,1,0))</formula>
    </cfRule>
    <cfRule type="expression" dxfId="36002" priority="15166">
      <formula>AND(IF($Q217=2,1,0),IF($X217&lt;30,1,0))</formula>
    </cfRule>
    <cfRule type="expression" dxfId="36001" priority="15167">
      <formula>AND(IF($Q217=3,1,0),IF($X217&lt;30,1,0))</formula>
    </cfRule>
    <cfRule type="expression" dxfId="36000" priority="15168">
      <formula>AND(IF($Q217=3,1,IF($Q217=4,1,0)),IF($F217&lt;=85,1,0))</formula>
    </cfRule>
  </conditionalFormatting>
  <conditionalFormatting sqref="X217">
    <cfRule type="expression" dxfId="35999" priority="15161">
      <formula>AND(IF(OR($Q217=1,$Q217=2),1,0),IF($X217&lt;=20,1,0))</formula>
    </cfRule>
    <cfRule type="expression" dxfId="35998" priority="15162">
      <formula>AND(IF($Q217=2,1,0),IF($X217&lt;30,1,0))</formula>
    </cfRule>
    <cfRule type="expression" dxfId="35997" priority="15163">
      <formula>AND(IF($Q217=3,1,0),IF($X217&lt;30,1,0))</formula>
    </cfRule>
    <cfRule type="expression" dxfId="35996" priority="15164">
      <formula>AND(IF($Q217=3,1,IF($Q217=4,1,0)),IF($F217&lt;=85,1,0))</formula>
    </cfRule>
  </conditionalFormatting>
  <conditionalFormatting sqref="AI217">
    <cfRule type="expression" dxfId="35995" priority="15157">
      <formula>AND(IF(OR($Q217=1,$Q217=2),1,0),IF($X217&lt;=20,1,0))</formula>
    </cfRule>
    <cfRule type="expression" dxfId="35994" priority="15158">
      <formula>AND(IF($Q217=2,1,0),IF($X217&lt;30,1,0))</formula>
    </cfRule>
    <cfRule type="expression" dxfId="35993" priority="15159">
      <formula>AND(IF($Q217=3,1,0),IF($X217&lt;30,1,0))</formula>
    </cfRule>
    <cfRule type="expression" dxfId="35992" priority="15160">
      <formula>AND(IF($Q217=3,1,IF($Q217=4,1,0)),IF($F217&lt;=85,1,0))</formula>
    </cfRule>
  </conditionalFormatting>
  <conditionalFormatting sqref="AV218">
    <cfRule type="expression" dxfId="35991" priority="15155">
      <formula>AV218="X"</formula>
    </cfRule>
    <cfRule type="expression" dxfId="35990" priority="15156">
      <formula>AV218="후보"</formula>
    </cfRule>
  </conditionalFormatting>
  <conditionalFormatting sqref="AC218">
    <cfRule type="cellIs" dxfId="35989" priority="15153" operator="greaterThan">
      <formula>0.9</formula>
    </cfRule>
    <cfRule type="cellIs" dxfId="35988" priority="15154" operator="greaterThan">
      <formula>0.85</formula>
    </cfRule>
  </conditionalFormatting>
  <conditionalFormatting sqref="N218">
    <cfRule type="cellIs" dxfId="35987" priority="15151" operator="greaterThan">
      <formula>0.9</formula>
    </cfRule>
    <cfRule type="cellIs" dxfId="35986" priority="15152" operator="greaterThan">
      <formula>0.85</formula>
    </cfRule>
  </conditionalFormatting>
  <conditionalFormatting sqref="E218">
    <cfRule type="expression" dxfId="35985" priority="15147">
      <formula>AND(IF(OR($Q218=1,$Q218=2),1,0),IF($X218&lt;=20,1,0))</formula>
    </cfRule>
    <cfRule type="expression" dxfId="35984" priority="15148">
      <formula>AND(IF($Q218=2,1,0),IF($X218&lt;30,1,0))</formula>
    </cfRule>
    <cfRule type="expression" dxfId="35983" priority="15149">
      <formula>AND(IF($Q218=3,1,0),IF($X218&lt;30,1,0))</formula>
    </cfRule>
    <cfRule type="expression" dxfId="35982" priority="15150">
      <formula>AND(IF($Q218=3,1,IF($Q218=4,1,0)),IF($F218&lt;=85,1,0))</formula>
    </cfRule>
  </conditionalFormatting>
  <conditionalFormatting sqref="X218">
    <cfRule type="expression" dxfId="35981" priority="15143">
      <formula>AND(IF(OR($Q218=1,$Q218=2),1,0),IF($X218&lt;=20,1,0))</formula>
    </cfRule>
    <cfRule type="expression" dxfId="35980" priority="15144">
      <formula>AND(IF($Q218=2,1,0),IF($X218&lt;30,1,0))</formula>
    </cfRule>
    <cfRule type="expression" dxfId="35979" priority="15145">
      <formula>AND(IF($Q218=3,1,0),IF($X218&lt;30,1,0))</formula>
    </cfRule>
    <cfRule type="expression" dxfId="35978" priority="15146">
      <formula>AND(IF($Q218=3,1,IF($Q218=4,1,0)),IF($F218&lt;=85,1,0))</formula>
    </cfRule>
  </conditionalFormatting>
  <conditionalFormatting sqref="AI218">
    <cfRule type="expression" dxfId="35977" priority="15139">
      <formula>AND(IF(OR($Q218=1,$Q218=2),1,0),IF($X218&lt;=20,1,0))</formula>
    </cfRule>
    <cfRule type="expression" dxfId="35976" priority="15140">
      <formula>AND(IF($Q218=2,1,0),IF($X218&lt;30,1,0))</formula>
    </cfRule>
    <cfRule type="expression" dxfId="35975" priority="15141">
      <formula>AND(IF($Q218=3,1,0),IF($X218&lt;30,1,0))</formula>
    </cfRule>
    <cfRule type="expression" dxfId="35974" priority="15142">
      <formula>AND(IF($Q218=3,1,IF($Q218=4,1,0)),IF($F218&lt;=85,1,0))</formula>
    </cfRule>
  </conditionalFormatting>
  <conditionalFormatting sqref="AV219">
    <cfRule type="expression" dxfId="35973" priority="15137">
      <formula>AV219="X"</formula>
    </cfRule>
    <cfRule type="expression" dxfId="35972" priority="15138">
      <formula>AV219="후보"</formula>
    </cfRule>
  </conditionalFormatting>
  <conditionalFormatting sqref="AC219">
    <cfRule type="cellIs" dxfId="35971" priority="15135" operator="greaterThan">
      <formula>0.9</formula>
    </cfRule>
    <cfRule type="cellIs" dxfId="35970" priority="15136" operator="greaterThan">
      <formula>0.85</formula>
    </cfRule>
  </conditionalFormatting>
  <conditionalFormatting sqref="N219">
    <cfRule type="cellIs" dxfId="35969" priority="15133" operator="greaterThan">
      <formula>0.9</formula>
    </cfRule>
    <cfRule type="cellIs" dxfId="35968" priority="15134" operator="greaterThan">
      <formula>0.85</formula>
    </cfRule>
  </conditionalFormatting>
  <conditionalFormatting sqref="E219">
    <cfRule type="expression" dxfId="35967" priority="15129">
      <formula>AND(IF(OR($Q219=1,$Q219=2),1,0),IF($X219&lt;=20,1,0))</formula>
    </cfRule>
    <cfRule type="expression" dxfId="35966" priority="15130">
      <formula>AND(IF($Q219=2,1,0),IF($X219&lt;30,1,0))</formula>
    </cfRule>
    <cfRule type="expression" dxfId="35965" priority="15131">
      <formula>AND(IF($Q219=3,1,0),IF($X219&lt;30,1,0))</formula>
    </cfRule>
    <cfRule type="expression" dxfId="35964" priority="15132">
      <formula>AND(IF($Q219=3,1,IF($Q219=4,1,0)),IF($F219&lt;=85,1,0))</formula>
    </cfRule>
  </conditionalFormatting>
  <conditionalFormatting sqref="X219">
    <cfRule type="expression" dxfId="35963" priority="15125">
      <formula>AND(IF(OR($Q219=1,$Q219=2),1,0),IF($X219&lt;=20,1,0))</formula>
    </cfRule>
    <cfRule type="expression" dxfId="35962" priority="15126">
      <formula>AND(IF($Q219=2,1,0),IF($X219&lt;30,1,0))</formula>
    </cfRule>
    <cfRule type="expression" dxfId="35961" priority="15127">
      <formula>AND(IF($Q219=3,1,0),IF($X219&lt;30,1,0))</formula>
    </cfRule>
    <cfRule type="expression" dxfId="35960" priority="15128">
      <formula>AND(IF($Q219=3,1,IF($Q219=4,1,0)),IF($F219&lt;=85,1,0))</formula>
    </cfRule>
  </conditionalFormatting>
  <conditionalFormatting sqref="AI219">
    <cfRule type="expression" dxfId="35959" priority="15121">
      <formula>AND(IF(OR($Q219=1,$Q219=2),1,0),IF($X219&lt;=20,1,0))</formula>
    </cfRule>
    <cfRule type="expression" dxfId="35958" priority="15122">
      <formula>AND(IF($Q219=2,1,0),IF($X219&lt;30,1,0))</formula>
    </cfRule>
    <cfRule type="expression" dxfId="35957" priority="15123">
      <formula>AND(IF($Q219=3,1,0),IF($X219&lt;30,1,0))</formula>
    </cfRule>
    <cfRule type="expression" dxfId="35956" priority="15124">
      <formula>AND(IF($Q219=3,1,IF($Q219=4,1,0)),IF($F219&lt;=85,1,0))</formula>
    </cfRule>
  </conditionalFormatting>
  <conditionalFormatting sqref="AV220">
    <cfRule type="expression" dxfId="35955" priority="15119">
      <formula>AV220="X"</formula>
    </cfRule>
    <cfRule type="expression" dxfId="35954" priority="15120">
      <formula>AV220="후보"</formula>
    </cfRule>
  </conditionalFormatting>
  <conditionalFormatting sqref="AC220">
    <cfRule type="cellIs" dxfId="35953" priority="15117" operator="greaterThan">
      <formula>0.9</formula>
    </cfRule>
    <cfRule type="cellIs" dxfId="35952" priority="15118" operator="greaterThan">
      <formula>0.85</formula>
    </cfRule>
  </conditionalFormatting>
  <conditionalFormatting sqref="N220">
    <cfRule type="cellIs" dxfId="35951" priority="15115" operator="greaterThan">
      <formula>0.9</formula>
    </cfRule>
    <cfRule type="cellIs" dxfId="35950" priority="15116" operator="greaterThan">
      <formula>0.85</formula>
    </cfRule>
  </conditionalFormatting>
  <conditionalFormatting sqref="E220">
    <cfRule type="expression" dxfId="35949" priority="15111">
      <formula>AND(IF(OR($Q220=1,$Q220=2),1,0),IF($X220&lt;=20,1,0))</formula>
    </cfRule>
    <cfRule type="expression" dxfId="35948" priority="15112">
      <formula>AND(IF($Q220=2,1,0),IF($X220&lt;30,1,0))</formula>
    </cfRule>
    <cfRule type="expression" dxfId="35947" priority="15113">
      <formula>AND(IF($Q220=3,1,0),IF($X220&lt;30,1,0))</formula>
    </cfRule>
    <cfRule type="expression" dxfId="35946" priority="15114">
      <formula>AND(IF($Q220=3,1,IF($Q220=4,1,0)),IF($F220&lt;=85,1,0))</formula>
    </cfRule>
  </conditionalFormatting>
  <conditionalFormatting sqref="X220">
    <cfRule type="expression" dxfId="35945" priority="15107">
      <formula>AND(IF(OR($Q220=1,$Q220=2),1,0),IF($X220&lt;=20,1,0))</formula>
    </cfRule>
    <cfRule type="expression" dxfId="35944" priority="15108">
      <formula>AND(IF($Q220=2,1,0),IF($X220&lt;30,1,0))</formula>
    </cfRule>
    <cfRule type="expression" dxfId="35943" priority="15109">
      <formula>AND(IF($Q220=3,1,0),IF($X220&lt;30,1,0))</formula>
    </cfRule>
    <cfRule type="expression" dxfId="35942" priority="15110">
      <formula>AND(IF($Q220=3,1,IF($Q220=4,1,0)),IF($F220&lt;=85,1,0))</formula>
    </cfRule>
  </conditionalFormatting>
  <conditionalFormatting sqref="AI220">
    <cfRule type="expression" dxfId="35941" priority="15103">
      <formula>AND(IF(OR($Q220=1,$Q220=2),1,0),IF($X220&lt;=20,1,0))</formula>
    </cfRule>
    <cfRule type="expression" dxfId="35940" priority="15104">
      <formula>AND(IF($Q220=2,1,0),IF($X220&lt;30,1,0))</formula>
    </cfRule>
    <cfRule type="expression" dxfId="35939" priority="15105">
      <formula>AND(IF($Q220=3,1,0),IF($X220&lt;30,1,0))</formula>
    </cfRule>
    <cfRule type="expression" dxfId="35938" priority="15106">
      <formula>AND(IF($Q220=3,1,IF($Q220=4,1,0)),IF($F220&lt;=85,1,0))</formula>
    </cfRule>
  </conditionalFormatting>
  <conditionalFormatting sqref="AV221">
    <cfRule type="expression" dxfId="35937" priority="15101">
      <formula>AV221="X"</formula>
    </cfRule>
    <cfRule type="expression" dxfId="35936" priority="15102">
      <formula>AV221="후보"</formula>
    </cfRule>
  </conditionalFormatting>
  <conditionalFormatting sqref="AC221">
    <cfRule type="cellIs" dxfId="35935" priority="15099" operator="greaterThan">
      <formula>0.9</formula>
    </cfRule>
    <cfRule type="cellIs" dxfId="35934" priority="15100" operator="greaterThan">
      <formula>0.85</formula>
    </cfRule>
  </conditionalFormatting>
  <conditionalFormatting sqref="N221">
    <cfRule type="cellIs" dxfId="35933" priority="15097" operator="greaterThan">
      <formula>0.9</formula>
    </cfRule>
    <cfRule type="cellIs" dxfId="35932" priority="15098" operator="greaterThan">
      <formula>0.85</formula>
    </cfRule>
  </conditionalFormatting>
  <conditionalFormatting sqref="E221">
    <cfRule type="expression" dxfId="35931" priority="15093">
      <formula>AND(IF(OR($Q221=1,$Q221=2),1,0),IF($X221&lt;=20,1,0))</formula>
    </cfRule>
    <cfRule type="expression" dxfId="35930" priority="15094">
      <formula>AND(IF($Q221=2,1,0),IF($X221&lt;30,1,0))</formula>
    </cfRule>
    <cfRule type="expression" dxfId="35929" priority="15095">
      <formula>AND(IF($Q221=3,1,0),IF($X221&lt;30,1,0))</formula>
    </cfRule>
    <cfRule type="expression" dxfId="35928" priority="15096">
      <formula>AND(IF($Q221=3,1,IF($Q221=4,1,0)),IF($F221&lt;=85,1,0))</formula>
    </cfRule>
  </conditionalFormatting>
  <conditionalFormatting sqref="X221">
    <cfRule type="expression" dxfId="35927" priority="15089">
      <formula>AND(IF(OR($Q221=1,$Q221=2),1,0),IF($X221&lt;=20,1,0))</formula>
    </cfRule>
    <cfRule type="expression" dxfId="35926" priority="15090">
      <formula>AND(IF($Q221=2,1,0),IF($X221&lt;30,1,0))</formula>
    </cfRule>
    <cfRule type="expression" dxfId="35925" priority="15091">
      <formula>AND(IF($Q221=3,1,0),IF($X221&lt;30,1,0))</formula>
    </cfRule>
    <cfRule type="expression" dxfId="35924" priority="15092">
      <formula>AND(IF($Q221=3,1,IF($Q221=4,1,0)),IF($F221&lt;=85,1,0))</formula>
    </cfRule>
  </conditionalFormatting>
  <conditionalFormatting sqref="AI221">
    <cfRule type="expression" dxfId="35923" priority="15085">
      <formula>AND(IF(OR($Q221=1,$Q221=2),1,0),IF($X221&lt;=20,1,0))</formula>
    </cfRule>
    <cfRule type="expression" dxfId="35922" priority="15086">
      <formula>AND(IF($Q221=2,1,0),IF($X221&lt;30,1,0))</formula>
    </cfRule>
    <cfRule type="expression" dxfId="35921" priority="15087">
      <formula>AND(IF($Q221=3,1,0),IF($X221&lt;30,1,0))</formula>
    </cfRule>
    <cfRule type="expression" dxfId="35920" priority="15088">
      <formula>AND(IF($Q221=3,1,IF($Q221=4,1,0)),IF($F221&lt;=85,1,0))</formula>
    </cfRule>
  </conditionalFormatting>
  <conditionalFormatting sqref="AV222">
    <cfRule type="expression" dxfId="35919" priority="15083">
      <formula>AV222="X"</formula>
    </cfRule>
    <cfRule type="expression" dxfId="35918" priority="15084">
      <formula>AV222="후보"</formula>
    </cfRule>
  </conditionalFormatting>
  <conditionalFormatting sqref="AC222">
    <cfRule type="cellIs" dxfId="35917" priority="15081" operator="greaterThan">
      <formula>0.9</formula>
    </cfRule>
    <cfRule type="cellIs" dxfId="35916" priority="15082" operator="greaterThan">
      <formula>0.85</formula>
    </cfRule>
  </conditionalFormatting>
  <conditionalFormatting sqref="N222">
    <cfRule type="cellIs" dxfId="35915" priority="15079" operator="greaterThan">
      <formula>0.9</formula>
    </cfRule>
    <cfRule type="cellIs" dxfId="35914" priority="15080" operator="greaterThan">
      <formula>0.85</formula>
    </cfRule>
  </conditionalFormatting>
  <conditionalFormatting sqref="E222">
    <cfRule type="expression" dxfId="35913" priority="15075">
      <formula>AND(IF(OR($Q222=1,$Q222=2),1,0),IF($X222&lt;=20,1,0))</formula>
    </cfRule>
    <cfRule type="expression" dxfId="35912" priority="15076">
      <formula>AND(IF($Q222=2,1,0),IF($X222&lt;30,1,0))</formula>
    </cfRule>
    <cfRule type="expression" dxfId="35911" priority="15077">
      <formula>AND(IF($Q222=3,1,0),IF($X222&lt;30,1,0))</formula>
    </cfRule>
    <cfRule type="expression" dxfId="35910" priority="15078">
      <formula>AND(IF($Q222=3,1,IF($Q222=4,1,0)),IF($F222&lt;=85,1,0))</formula>
    </cfRule>
  </conditionalFormatting>
  <conditionalFormatting sqref="X222">
    <cfRule type="expression" dxfId="35909" priority="15071">
      <formula>AND(IF(OR($Q222=1,$Q222=2),1,0),IF($X222&lt;=20,1,0))</formula>
    </cfRule>
    <cfRule type="expression" dxfId="35908" priority="15072">
      <formula>AND(IF($Q222=2,1,0),IF($X222&lt;30,1,0))</formula>
    </cfRule>
    <cfRule type="expression" dxfId="35907" priority="15073">
      <formula>AND(IF($Q222=3,1,0),IF($X222&lt;30,1,0))</formula>
    </cfRule>
    <cfRule type="expression" dxfId="35906" priority="15074">
      <formula>AND(IF($Q222=3,1,IF($Q222=4,1,0)),IF($F222&lt;=85,1,0))</formula>
    </cfRule>
  </conditionalFormatting>
  <conditionalFormatting sqref="AI222">
    <cfRule type="expression" dxfId="35905" priority="15067">
      <formula>AND(IF(OR($Q222=1,$Q222=2),1,0),IF($X222&lt;=20,1,0))</formula>
    </cfRule>
    <cfRule type="expression" dxfId="35904" priority="15068">
      <formula>AND(IF($Q222=2,1,0),IF($X222&lt;30,1,0))</formula>
    </cfRule>
    <cfRule type="expression" dxfId="35903" priority="15069">
      <formula>AND(IF($Q222=3,1,0),IF($X222&lt;30,1,0))</formula>
    </cfRule>
    <cfRule type="expression" dxfId="35902" priority="15070">
      <formula>AND(IF($Q222=3,1,IF($Q222=4,1,0)),IF($F222&lt;=85,1,0))</formula>
    </cfRule>
  </conditionalFormatting>
  <conditionalFormatting sqref="AV223">
    <cfRule type="expression" dxfId="35901" priority="15065">
      <formula>AV223="X"</formula>
    </cfRule>
    <cfRule type="expression" dxfId="35900" priority="15066">
      <formula>AV223="후보"</formula>
    </cfRule>
  </conditionalFormatting>
  <conditionalFormatting sqref="AC223">
    <cfRule type="cellIs" dxfId="35899" priority="15063" operator="greaterThan">
      <formula>0.9</formula>
    </cfRule>
    <cfRule type="cellIs" dxfId="35898" priority="15064" operator="greaterThan">
      <formula>0.85</formula>
    </cfRule>
  </conditionalFormatting>
  <conditionalFormatting sqref="N223">
    <cfRule type="cellIs" dxfId="35897" priority="15061" operator="greaterThan">
      <formula>0.9</formula>
    </cfRule>
    <cfRule type="cellIs" dxfId="35896" priority="15062" operator="greaterThan">
      <formula>0.85</formula>
    </cfRule>
  </conditionalFormatting>
  <conditionalFormatting sqref="E223">
    <cfRule type="expression" dxfId="35895" priority="15057">
      <formula>AND(IF(OR($Q223=1,$Q223=2),1,0),IF($X223&lt;=20,1,0))</formula>
    </cfRule>
    <cfRule type="expression" dxfId="35894" priority="15058">
      <formula>AND(IF($Q223=2,1,0),IF($X223&lt;30,1,0))</formula>
    </cfRule>
    <cfRule type="expression" dxfId="35893" priority="15059">
      <formula>AND(IF($Q223=3,1,0),IF($X223&lt;30,1,0))</formula>
    </cfRule>
    <cfRule type="expression" dxfId="35892" priority="15060">
      <formula>AND(IF($Q223=3,1,IF($Q223=4,1,0)),IF($F223&lt;=85,1,0))</formula>
    </cfRule>
  </conditionalFormatting>
  <conditionalFormatting sqref="X223">
    <cfRule type="expression" dxfId="35891" priority="15053">
      <formula>AND(IF(OR($Q223=1,$Q223=2),1,0),IF($X223&lt;=20,1,0))</formula>
    </cfRule>
    <cfRule type="expression" dxfId="35890" priority="15054">
      <formula>AND(IF($Q223=2,1,0),IF($X223&lt;30,1,0))</formula>
    </cfRule>
    <cfRule type="expression" dxfId="35889" priority="15055">
      <formula>AND(IF($Q223=3,1,0),IF($X223&lt;30,1,0))</formula>
    </cfRule>
    <cfRule type="expression" dxfId="35888" priority="15056">
      <formula>AND(IF($Q223=3,1,IF($Q223=4,1,0)),IF($F223&lt;=85,1,0))</formula>
    </cfRule>
  </conditionalFormatting>
  <conditionalFormatting sqref="AI223">
    <cfRule type="expression" dxfId="35887" priority="15049">
      <formula>AND(IF(OR($Q223=1,$Q223=2),1,0),IF($X223&lt;=20,1,0))</formula>
    </cfRule>
    <cfRule type="expression" dxfId="35886" priority="15050">
      <formula>AND(IF($Q223=2,1,0),IF($X223&lt;30,1,0))</formula>
    </cfRule>
    <cfRule type="expression" dxfId="35885" priority="15051">
      <formula>AND(IF($Q223=3,1,0),IF($X223&lt;30,1,0))</formula>
    </cfRule>
    <cfRule type="expression" dxfId="35884" priority="15052">
      <formula>AND(IF($Q223=3,1,IF($Q223=4,1,0)),IF($F223&lt;=85,1,0))</formula>
    </cfRule>
  </conditionalFormatting>
  <conditionalFormatting sqref="AV224">
    <cfRule type="expression" dxfId="35883" priority="15047">
      <formula>AV224="X"</formula>
    </cfRule>
    <cfRule type="expression" dxfId="35882" priority="15048">
      <formula>AV224="후보"</formula>
    </cfRule>
  </conditionalFormatting>
  <conditionalFormatting sqref="AC224">
    <cfRule type="cellIs" dxfId="35881" priority="15045" operator="greaterThan">
      <formula>0.9</formula>
    </cfRule>
    <cfRule type="cellIs" dxfId="35880" priority="15046" operator="greaterThan">
      <formula>0.85</formula>
    </cfRule>
  </conditionalFormatting>
  <conditionalFormatting sqref="N224">
    <cfRule type="cellIs" dxfId="35879" priority="15043" operator="greaterThan">
      <formula>0.9</formula>
    </cfRule>
    <cfRule type="cellIs" dxfId="35878" priority="15044" operator="greaterThan">
      <formula>0.85</formula>
    </cfRule>
  </conditionalFormatting>
  <conditionalFormatting sqref="E224">
    <cfRule type="expression" dxfId="35877" priority="15039">
      <formula>AND(IF(OR($Q224=1,$Q224=2),1,0),IF($X224&lt;=20,1,0))</formula>
    </cfRule>
    <cfRule type="expression" dxfId="35876" priority="15040">
      <formula>AND(IF($Q224=2,1,0),IF($X224&lt;30,1,0))</formula>
    </cfRule>
    <cfRule type="expression" dxfId="35875" priority="15041">
      <formula>AND(IF($Q224=3,1,0),IF($X224&lt;30,1,0))</formula>
    </cfRule>
    <cfRule type="expression" dxfId="35874" priority="15042">
      <formula>AND(IF($Q224=3,1,IF($Q224=4,1,0)),IF($F224&lt;=85,1,0))</formula>
    </cfRule>
  </conditionalFormatting>
  <conditionalFormatting sqref="X224">
    <cfRule type="expression" dxfId="35873" priority="15035">
      <formula>AND(IF(OR($Q224=1,$Q224=2),1,0),IF($X224&lt;=20,1,0))</formula>
    </cfRule>
    <cfRule type="expression" dxfId="35872" priority="15036">
      <formula>AND(IF($Q224=2,1,0),IF($X224&lt;30,1,0))</formula>
    </cfRule>
    <cfRule type="expression" dxfId="35871" priority="15037">
      <formula>AND(IF($Q224=3,1,0),IF($X224&lt;30,1,0))</formula>
    </cfRule>
    <cfRule type="expression" dxfId="35870" priority="15038">
      <formula>AND(IF($Q224=3,1,IF($Q224=4,1,0)),IF($F224&lt;=85,1,0))</formula>
    </cfRule>
  </conditionalFormatting>
  <conditionalFormatting sqref="AI224">
    <cfRule type="expression" dxfId="35869" priority="15031">
      <formula>AND(IF(OR($Q224=1,$Q224=2),1,0),IF($X224&lt;=20,1,0))</formula>
    </cfRule>
    <cfRule type="expression" dxfId="35868" priority="15032">
      <formula>AND(IF($Q224=2,1,0),IF($X224&lt;30,1,0))</formula>
    </cfRule>
    <cfRule type="expression" dxfId="35867" priority="15033">
      <formula>AND(IF($Q224=3,1,0),IF($X224&lt;30,1,0))</formula>
    </cfRule>
    <cfRule type="expression" dxfId="35866" priority="15034">
      <formula>AND(IF($Q224=3,1,IF($Q224=4,1,0)),IF($F224&lt;=85,1,0))</formula>
    </cfRule>
  </conditionalFormatting>
  <conditionalFormatting sqref="AV225">
    <cfRule type="expression" dxfId="35865" priority="15029">
      <formula>AV225="X"</formula>
    </cfRule>
    <cfRule type="expression" dxfId="35864" priority="15030">
      <formula>AV225="후보"</formula>
    </cfRule>
  </conditionalFormatting>
  <conditionalFormatting sqref="AC225">
    <cfRule type="cellIs" dxfId="35863" priority="15027" operator="greaterThan">
      <formula>0.9</formula>
    </cfRule>
    <cfRule type="cellIs" dxfId="35862" priority="15028" operator="greaterThan">
      <formula>0.85</formula>
    </cfRule>
  </conditionalFormatting>
  <conditionalFormatting sqref="N225">
    <cfRule type="cellIs" dxfId="35861" priority="15025" operator="greaterThan">
      <formula>0.9</formula>
    </cfRule>
    <cfRule type="cellIs" dxfId="35860" priority="15026" operator="greaterThan">
      <formula>0.85</formula>
    </cfRule>
  </conditionalFormatting>
  <conditionalFormatting sqref="E225">
    <cfRule type="expression" dxfId="35859" priority="15021">
      <formula>AND(IF(OR($Q225=1,$Q225=2),1,0),IF($X225&lt;=20,1,0))</formula>
    </cfRule>
    <cfRule type="expression" dxfId="35858" priority="15022">
      <formula>AND(IF($Q225=2,1,0),IF($X225&lt;30,1,0))</formula>
    </cfRule>
    <cfRule type="expression" dxfId="35857" priority="15023">
      <formula>AND(IF($Q225=3,1,0),IF($X225&lt;30,1,0))</formula>
    </cfRule>
    <cfRule type="expression" dxfId="35856" priority="15024">
      <formula>AND(IF($Q225=3,1,IF($Q225=4,1,0)),IF($F225&lt;=85,1,0))</formula>
    </cfRule>
  </conditionalFormatting>
  <conditionalFormatting sqref="X225">
    <cfRule type="expression" dxfId="35855" priority="15017">
      <formula>AND(IF(OR($Q225=1,$Q225=2),1,0),IF($X225&lt;=20,1,0))</formula>
    </cfRule>
    <cfRule type="expression" dxfId="35854" priority="15018">
      <formula>AND(IF($Q225=2,1,0),IF($X225&lt;30,1,0))</formula>
    </cfRule>
    <cfRule type="expression" dxfId="35853" priority="15019">
      <formula>AND(IF($Q225=3,1,0),IF($X225&lt;30,1,0))</formula>
    </cfRule>
    <cfRule type="expression" dxfId="35852" priority="15020">
      <formula>AND(IF($Q225=3,1,IF($Q225=4,1,0)),IF($F225&lt;=85,1,0))</formula>
    </cfRule>
  </conditionalFormatting>
  <conditionalFormatting sqref="AI225">
    <cfRule type="expression" dxfId="35851" priority="15013">
      <formula>AND(IF(OR($Q225=1,$Q225=2),1,0),IF($X225&lt;=20,1,0))</formula>
    </cfRule>
    <cfRule type="expression" dxfId="35850" priority="15014">
      <formula>AND(IF($Q225=2,1,0),IF($X225&lt;30,1,0))</formula>
    </cfRule>
    <cfRule type="expression" dxfId="35849" priority="15015">
      <formula>AND(IF($Q225=3,1,0),IF($X225&lt;30,1,0))</formula>
    </cfRule>
    <cfRule type="expression" dxfId="35848" priority="15016">
      <formula>AND(IF($Q225=3,1,IF($Q225=4,1,0)),IF($F225&lt;=85,1,0))</formula>
    </cfRule>
  </conditionalFormatting>
  <conditionalFormatting sqref="AV226">
    <cfRule type="expression" dxfId="35847" priority="15011">
      <formula>AV226="X"</formula>
    </cfRule>
    <cfRule type="expression" dxfId="35846" priority="15012">
      <formula>AV226="후보"</formula>
    </cfRule>
  </conditionalFormatting>
  <conditionalFormatting sqref="AC226">
    <cfRule type="cellIs" dxfId="35845" priority="15009" operator="greaterThan">
      <formula>0.9</formula>
    </cfRule>
    <cfRule type="cellIs" dxfId="35844" priority="15010" operator="greaterThan">
      <formula>0.85</formula>
    </cfRule>
  </conditionalFormatting>
  <conditionalFormatting sqref="N226">
    <cfRule type="cellIs" dxfId="35843" priority="15007" operator="greaterThan">
      <formula>0.9</formula>
    </cfRule>
    <cfRule type="cellIs" dxfId="35842" priority="15008" operator="greaterThan">
      <formula>0.85</formula>
    </cfRule>
  </conditionalFormatting>
  <conditionalFormatting sqref="E226">
    <cfRule type="expression" dxfId="35841" priority="15003">
      <formula>AND(IF(OR($Q226=1,$Q226=2),1,0),IF($X226&lt;=20,1,0))</formula>
    </cfRule>
    <cfRule type="expression" dxfId="35840" priority="15004">
      <formula>AND(IF($Q226=2,1,0),IF($X226&lt;30,1,0))</formula>
    </cfRule>
    <cfRule type="expression" dxfId="35839" priority="15005">
      <formula>AND(IF($Q226=3,1,0),IF($X226&lt;30,1,0))</formula>
    </cfRule>
    <cfRule type="expression" dxfId="35838" priority="15006">
      <formula>AND(IF($Q226=3,1,IF($Q226=4,1,0)),IF($F226&lt;=85,1,0))</formula>
    </cfRule>
  </conditionalFormatting>
  <conditionalFormatting sqref="X226">
    <cfRule type="expression" dxfId="35837" priority="14999">
      <formula>AND(IF(OR($Q226=1,$Q226=2),1,0),IF($X226&lt;=20,1,0))</formula>
    </cfRule>
    <cfRule type="expression" dxfId="35836" priority="15000">
      <formula>AND(IF($Q226=2,1,0),IF($X226&lt;30,1,0))</formula>
    </cfRule>
    <cfRule type="expression" dxfId="35835" priority="15001">
      <formula>AND(IF($Q226=3,1,0),IF($X226&lt;30,1,0))</formula>
    </cfRule>
    <cfRule type="expression" dxfId="35834" priority="15002">
      <formula>AND(IF($Q226=3,1,IF($Q226=4,1,0)),IF($F226&lt;=85,1,0))</formula>
    </cfRule>
  </conditionalFormatting>
  <conditionalFormatting sqref="AI226">
    <cfRule type="expression" dxfId="35833" priority="14995">
      <formula>AND(IF(OR($Q226=1,$Q226=2),1,0),IF($X226&lt;=20,1,0))</formula>
    </cfRule>
    <cfRule type="expression" dxfId="35832" priority="14996">
      <formula>AND(IF($Q226=2,1,0),IF($X226&lt;30,1,0))</formula>
    </cfRule>
    <cfRule type="expression" dxfId="35831" priority="14997">
      <formula>AND(IF($Q226=3,1,0),IF($X226&lt;30,1,0))</formula>
    </cfRule>
    <cfRule type="expression" dxfId="35830" priority="14998">
      <formula>AND(IF($Q226=3,1,IF($Q226=4,1,0)),IF($F226&lt;=85,1,0))</formula>
    </cfRule>
  </conditionalFormatting>
  <conditionalFormatting sqref="AV227">
    <cfRule type="expression" dxfId="35829" priority="14993">
      <formula>AV227="X"</formula>
    </cfRule>
    <cfRule type="expression" dxfId="35828" priority="14994">
      <formula>AV227="후보"</formula>
    </cfRule>
  </conditionalFormatting>
  <conditionalFormatting sqref="AC227">
    <cfRule type="cellIs" dxfId="35827" priority="14991" operator="greaterThan">
      <formula>0.9</formula>
    </cfRule>
    <cfRule type="cellIs" dxfId="35826" priority="14992" operator="greaterThan">
      <formula>0.85</formula>
    </cfRule>
  </conditionalFormatting>
  <conditionalFormatting sqref="N227">
    <cfRule type="cellIs" dxfId="35825" priority="14989" operator="greaterThan">
      <formula>0.9</formula>
    </cfRule>
    <cfRule type="cellIs" dxfId="35824" priority="14990" operator="greaterThan">
      <formula>0.85</formula>
    </cfRule>
  </conditionalFormatting>
  <conditionalFormatting sqref="E227">
    <cfRule type="expression" dxfId="35823" priority="14985">
      <formula>AND(IF(OR($Q227=1,$Q227=2),1,0),IF($X227&lt;=20,1,0))</formula>
    </cfRule>
    <cfRule type="expression" dxfId="35822" priority="14986">
      <formula>AND(IF($Q227=2,1,0),IF($X227&lt;30,1,0))</formula>
    </cfRule>
    <cfRule type="expression" dxfId="35821" priority="14987">
      <formula>AND(IF($Q227=3,1,0),IF($X227&lt;30,1,0))</formula>
    </cfRule>
    <cfRule type="expression" dxfId="35820" priority="14988">
      <formula>AND(IF($Q227=3,1,IF($Q227=4,1,0)),IF($F227&lt;=85,1,0))</formula>
    </cfRule>
  </conditionalFormatting>
  <conditionalFormatting sqref="X227">
    <cfRule type="expression" dxfId="35819" priority="14981">
      <formula>AND(IF(OR($Q227=1,$Q227=2),1,0),IF($X227&lt;=20,1,0))</formula>
    </cfRule>
    <cfRule type="expression" dxfId="35818" priority="14982">
      <formula>AND(IF($Q227=2,1,0),IF($X227&lt;30,1,0))</formula>
    </cfRule>
    <cfRule type="expression" dxfId="35817" priority="14983">
      <formula>AND(IF($Q227=3,1,0),IF($X227&lt;30,1,0))</formula>
    </cfRule>
    <cfRule type="expression" dxfId="35816" priority="14984">
      <formula>AND(IF($Q227=3,1,IF($Q227=4,1,0)),IF($F227&lt;=85,1,0))</formula>
    </cfRule>
  </conditionalFormatting>
  <conditionalFormatting sqref="AI227">
    <cfRule type="expression" dxfId="35815" priority="14977">
      <formula>AND(IF(OR($Q227=1,$Q227=2),1,0),IF($X227&lt;=20,1,0))</formula>
    </cfRule>
    <cfRule type="expression" dxfId="35814" priority="14978">
      <formula>AND(IF($Q227=2,1,0),IF($X227&lt;30,1,0))</formula>
    </cfRule>
    <cfRule type="expression" dxfId="35813" priority="14979">
      <formula>AND(IF($Q227=3,1,0),IF($X227&lt;30,1,0))</formula>
    </cfRule>
    <cfRule type="expression" dxfId="35812" priority="14980">
      <formula>AND(IF($Q227=3,1,IF($Q227=4,1,0)),IF($F227&lt;=85,1,0))</formula>
    </cfRule>
  </conditionalFormatting>
  <conditionalFormatting sqref="AV228">
    <cfRule type="expression" dxfId="35811" priority="14975">
      <formula>AV228="X"</formula>
    </cfRule>
    <cfRule type="expression" dxfId="35810" priority="14976">
      <formula>AV228="후보"</formula>
    </cfRule>
  </conditionalFormatting>
  <conditionalFormatting sqref="AC228">
    <cfRule type="cellIs" dxfId="35809" priority="14973" operator="greaterThan">
      <formula>0.9</formula>
    </cfRule>
    <cfRule type="cellIs" dxfId="35808" priority="14974" operator="greaterThan">
      <formula>0.85</formula>
    </cfRule>
  </conditionalFormatting>
  <conditionalFormatting sqref="N228">
    <cfRule type="cellIs" dxfId="35807" priority="14971" operator="greaterThan">
      <formula>0.9</formula>
    </cfRule>
    <cfRule type="cellIs" dxfId="35806" priority="14972" operator="greaterThan">
      <formula>0.85</formula>
    </cfRule>
  </conditionalFormatting>
  <conditionalFormatting sqref="E228">
    <cfRule type="expression" dxfId="35805" priority="14967">
      <formula>AND(IF(OR($Q228=1,$Q228=2),1,0),IF($X228&lt;=20,1,0))</formula>
    </cfRule>
    <cfRule type="expression" dxfId="35804" priority="14968">
      <formula>AND(IF($Q228=2,1,0),IF($X228&lt;30,1,0))</formula>
    </cfRule>
    <cfRule type="expression" dxfId="35803" priority="14969">
      <formula>AND(IF($Q228=3,1,0),IF($X228&lt;30,1,0))</formula>
    </cfRule>
    <cfRule type="expression" dxfId="35802" priority="14970">
      <formula>AND(IF($Q228=3,1,IF($Q228=4,1,0)),IF($F228&lt;=85,1,0))</formula>
    </cfRule>
  </conditionalFormatting>
  <conditionalFormatting sqref="X228">
    <cfRule type="expression" dxfId="35801" priority="14963">
      <formula>AND(IF(OR($Q228=1,$Q228=2),1,0),IF($X228&lt;=20,1,0))</formula>
    </cfRule>
    <cfRule type="expression" dxfId="35800" priority="14964">
      <formula>AND(IF($Q228=2,1,0),IF($X228&lt;30,1,0))</formula>
    </cfRule>
    <cfRule type="expression" dxfId="35799" priority="14965">
      <formula>AND(IF($Q228=3,1,0),IF($X228&lt;30,1,0))</formula>
    </cfRule>
    <cfRule type="expression" dxfId="35798" priority="14966">
      <formula>AND(IF($Q228=3,1,IF($Q228=4,1,0)),IF($F228&lt;=85,1,0))</formula>
    </cfRule>
  </conditionalFormatting>
  <conditionalFormatting sqref="AI228">
    <cfRule type="expression" dxfId="35797" priority="14959">
      <formula>AND(IF(OR($Q228=1,$Q228=2),1,0),IF($X228&lt;=20,1,0))</formula>
    </cfRule>
    <cfRule type="expression" dxfId="35796" priority="14960">
      <formula>AND(IF($Q228=2,1,0),IF($X228&lt;30,1,0))</formula>
    </cfRule>
    <cfRule type="expression" dxfId="35795" priority="14961">
      <formula>AND(IF($Q228=3,1,0),IF($X228&lt;30,1,0))</formula>
    </cfRule>
    <cfRule type="expression" dxfId="35794" priority="14962">
      <formula>AND(IF($Q228=3,1,IF($Q228=4,1,0)),IF($F228&lt;=85,1,0))</formula>
    </cfRule>
  </conditionalFormatting>
  <conditionalFormatting sqref="AV229">
    <cfRule type="expression" dxfId="35793" priority="14957">
      <formula>AV229="X"</formula>
    </cfRule>
    <cfRule type="expression" dxfId="35792" priority="14958">
      <formula>AV229="후보"</formula>
    </cfRule>
  </conditionalFormatting>
  <conditionalFormatting sqref="AC229">
    <cfRule type="cellIs" dxfId="35791" priority="14955" operator="greaterThan">
      <formula>0.9</formula>
    </cfRule>
    <cfRule type="cellIs" dxfId="35790" priority="14956" operator="greaterThan">
      <formula>0.85</formula>
    </cfRule>
  </conditionalFormatting>
  <conditionalFormatting sqref="N229">
    <cfRule type="cellIs" dxfId="35789" priority="14953" operator="greaterThan">
      <formula>0.9</formula>
    </cfRule>
    <cfRule type="cellIs" dxfId="35788" priority="14954" operator="greaterThan">
      <formula>0.85</formula>
    </cfRule>
  </conditionalFormatting>
  <conditionalFormatting sqref="E229">
    <cfRule type="expression" dxfId="35787" priority="14949">
      <formula>AND(IF(OR($Q229=1,$Q229=2),1,0),IF($X229&lt;=20,1,0))</formula>
    </cfRule>
    <cfRule type="expression" dxfId="35786" priority="14950">
      <formula>AND(IF($Q229=2,1,0),IF($X229&lt;30,1,0))</formula>
    </cfRule>
    <cfRule type="expression" dxfId="35785" priority="14951">
      <formula>AND(IF($Q229=3,1,0),IF($X229&lt;30,1,0))</formula>
    </cfRule>
    <cfRule type="expression" dxfId="35784" priority="14952">
      <formula>AND(IF($Q229=3,1,IF($Q229=4,1,0)),IF($F229&lt;=85,1,0))</formula>
    </cfRule>
  </conditionalFormatting>
  <conditionalFormatting sqref="X229">
    <cfRule type="expression" dxfId="35783" priority="14945">
      <formula>AND(IF(OR($Q229=1,$Q229=2),1,0),IF($X229&lt;=20,1,0))</formula>
    </cfRule>
    <cfRule type="expression" dxfId="35782" priority="14946">
      <formula>AND(IF($Q229=2,1,0),IF($X229&lt;30,1,0))</formula>
    </cfRule>
    <cfRule type="expression" dxfId="35781" priority="14947">
      <formula>AND(IF($Q229=3,1,0),IF($X229&lt;30,1,0))</formula>
    </cfRule>
    <cfRule type="expression" dxfId="35780" priority="14948">
      <formula>AND(IF($Q229=3,1,IF($Q229=4,1,0)),IF($F229&lt;=85,1,0))</formula>
    </cfRule>
  </conditionalFormatting>
  <conditionalFormatting sqref="AI229">
    <cfRule type="expression" dxfId="35779" priority="14941">
      <formula>AND(IF(OR($Q229=1,$Q229=2),1,0),IF($X229&lt;=20,1,0))</formula>
    </cfRule>
    <cfRule type="expression" dxfId="35778" priority="14942">
      <formula>AND(IF($Q229=2,1,0),IF($X229&lt;30,1,0))</formula>
    </cfRule>
    <cfRule type="expression" dxfId="35777" priority="14943">
      <formula>AND(IF($Q229=3,1,0),IF($X229&lt;30,1,0))</formula>
    </cfRule>
    <cfRule type="expression" dxfId="35776" priority="14944">
      <formula>AND(IF($Q229=3,1,IF($Q229=4,1,0)),IF($F229&lt;=85,1,0))</formula>
    </cfRule>
  </conditionalFormatting>
  <conditionalFormatting sqref="AV230">
    <cfRule type="expression" dxfId="35775" priority="14939">
      <formula>AV230="X"</formula>
    </cfRule>
    <cfRule type="expression" dxfId="35774" priority="14940">
      <formula>AV230="후보"</formula>
    </cfRule>
  </conditionalFormatting>
  <conditionalFormatting sqref="AC230">
    <cfRule type="cellIs" dxfId="35773" priority="14937" operator="greaterThan">
      <formula>0.9</formula>
    </cfRule>
    <cfRule type="cellIs" dxfId="35772" priority="14938" operator="greaterThan">
      <formula>0.85</formula>
    </cfRule>
  </conditionalFormatting>
  <conditionalFormatting sqref="N230">
    <cfRule type="cellIs" dxfId="35771" priority="14935" operator="greaterThan">
      <formula>0.9</formula>
    </cfRule>
    <cfRule type="cellIs" dxfId="35770" priority="14936" operator="greaterThan">
      <formula>0.85</formula>
    </cfRule>
  </conditionalFormatting>
  <conditionalFormatting sqref="E230">
    <cfRule type="expression" dxfId="35769" priority="14931">
      <formula>AND(IF(OR($Q230=1,$Q230=2),1,0),IF($X230&lt;=20,1,0))</formula>
    </cfRule>
    <cfRule type="expression" dxfId="35768" priority="14932">
      <formula>AND(IF($Q230=2,1,0),IF($X230&lt;30,1,0))</formula>
    </cfRule>
    <cfRule type="expression" dxfId="35767" priority="14933">
      <formula>AND(IF($Q230=3,1,0),IF($X230&lt;30,1,0))</formula>
    </cfRule>
    <cfRule type="expression" dxfId="35766" priority="14934">
      <formula>AND(IF($Q230=3,1,IF($Q230=4,1,0)),IF($F230&lt;=85,1,0))</formula>
    </cfRule>
  </conditionalFormatting>
  <conditionalFormatting sqref="X230">
    <cfRule type="expression" dxfId="35765" priority="14927">
      <formula>AND(IF(OR($Q230=1,$Q230=2),1,0),IF($X230&lt;=20,1,0))</formula>
    </cfRule>
    <cfRule type="expression" dxfId="35764" priority="14928">
      <formula>AND(IF($Q230=2,1,0),IF($X230&lt;30,1,0))</formula>
    </cfRule>
    <cfRule type="expression" dxfId="35763" priority="14929">
      <formula>AND(IF($Q230=3,1,0),IF($X230&lt;30,1,0))</formula>
    </cfRule>
    <cfRule type="expression" dxfId="35762" priority="14930">
      <formula>AND(IF($Q230=3,1,IF($Q230=4,1,0)),IF($F230&lt;=85,1,0))</formula>
    </cfRule>
  </conditionalFormatting>
  <conditionalFormatting sqref="AI230">
    <cfRule type="expression" dxfId="35761" priority="14923">
      <formula>AND(IF(OR($Q230=1,$Q230=2),1,0),IF($X230&lt;=20,1,0))</formula>
    </cfRule>
    <cfRule type="expression" dxfId="35760" priority="14924">
      <formula>AND(IF($Q230=2,1,0),IF($X230&lt;30,1,0))</formula>
    </cfRule>
    <cfRule type="expression" dxfId="35759" priority="14925">
      <formula>AND(IF($Q230=3,1,0),IF($X230&lt;30,1,0))</formula>
    </cfRule>
    <cfRule type="expression" dxfId="35758" priority="14926">
      <formula>AND(IF($Q230=3,1,IF($Q230=4,1,0)),IF($F230&lt;=85,1,0))</formula>
    </cfRule>
  </conditionalFormatting>
  <conditionalFormatting sqref="AV231">
    <cfRule type="expression" dxfId="35757" priority="14921">
      <formula>AV231="X"</formula>
    </cfRule>
    <cfRule type="expression" dxfId="35756" priority="14922">
      <formula>AV231="후보"</formula>
    </cfRule>
  </conditionalFormatting>
  <conditionalFormatting sqref="AC231">
    <cfRule type="cellIs" dxfId="35755" priority="14919" operator="greaterThan">
      <formula>0.9</formula>
    </cfRule>
    <cfRule type="cellIs" dxfId="35754" priority="14920" operator="greaterThan">
      <formula>0.85</formula>
    </cfRule>
  </conditionalFormatting>
  <conditionalFormatting sqref="N231">
    <cfRule type="cellIs" dxfId="35753" priority="14917" operator="greaterThan">
      <formula>0.9</formula>
    </cfRule>
    <cfRule type="cellIs" dxfId="35752" priority="14918" operator="greaterThan">
      <formula>0.85</formula>
    </cfRule>
  </conditionalFormatting>
  <conditionalFormatting sqref="E231">
    <cfRule type="expression" dxfId="35751" priority="14913">
      <formula>AND(IF(OR($Q231=1,$Q231=2),1,0),IF($X231&lt;=20,1,0))</formula>
    </cfRule>
    <cfRule type="expression" dxfId="35750" priority="14914">
      <formula>AND(IF($Q231=2,1,0),IF($X231&lt;30,1,0))</formula>
    </cfRule>
    <cfRule type="expression" dxfId="35749" priority="14915">
      <formula>AND(IF($Q231=3,1,0),IF($X231&lt;30,1,0))</formula>
    </cfRule>
    <cfRule type="expression" dxfId="35748" priority="14916">
      <formula>AND(IF($Q231=3,1,IF($Q231=4,1,0)),IF($F231&lt;=85,1,0))</formula>
    </cfRule>
  </conditionalFormatting>
  <conditionalFormatting sqref="X231">
    <cfRule type="expression" dxfId="35747" priority="14909">
      <formula>AND(IF(OR($Q231=1,$Q231=2),1,0),IF($X231&lt;=20,1,0))</formula>
    </cfRule>
    <cfRule type="expression" dxfId="35746" priority="14910">
      <formula>AND(IF($Q231=2,1,0),IF($X231&lt;30,1,0))</formula>
    </cfRule>
    <cfRule type="expression" dxfId="35745" priority="14911">
      <formula>AND(IF($Q231=3,1,0),IF($X231&lt;30,1,0))</formula>
    </cfRule>
    <cfRule type="expression" dxfId="35744" priority="14912">
      <formula>AND(IF($Q231=3,1,IF($Q231=4,1,0)),IF($F231&lt;=85,1,0))</formula>
    </cfRule>
  </conditionalFormatting>
  <conditionalFormatting sqref="AI231">
    <cfRule type="expression" dxfId="35743" priority="14905">
      <formula>AND(IF(OR($Q231=1,$Q231=2),1,0),IF($X231&lt;=20,1,0))</formula>
    </cfRule>
    <cfRule type="expression" dxfId="35742" priority="14906">
      <formula>AND(IF($Q231=2,1,0),IF($X231&lt;30,1,0))</formula>
    </cfRule>
    <cfRule type="expression" dxfId="35741" priority="14907">
      <formula>AND(IF($Q231=3,1,0),IF($X231&lt;30,1,0))</formula>
    </cfRule>
    <cfRule type="expression" dxfId="35740" priority="14908">
      <formula>AND(IF($Q231=3,1,IF($Q231=4,1,0)),IF($F231&lt;=85,1,0))</formula>
    </cfRule>
  </conditionalFormatting>
  <conditionalFormatting sqref="AV232">
    <cfRule type="expression" dxfId="35739" priority="14903">
      <formula>AV232="X"</formula>
    </cfRule>
    <cfRule type="expression" dxfId="35738" priority="14904">
      <formula>AV232="후보"</formula>
    </cfRule>
  </conditionalFormatting>
  <conditionalFormatting sqref="AC232">
    <cfRule type="cellIs" dxfId="35737" priority="14901" operator="greaterThan">
      <formula>0.9</formula>
    </cfRule>
    <cfRule type="cellIs" dxfId="35736" priority="14902" operator="greaterThan">
      <formula>0.85</formula>
    </cfRule>
  </conditionalFormatting>
  <conditionalFormatting sqref="N232">
    <cfRule type="cellIs" dxfId="35735" priority="14899" operator="greaterThan">
      <formula>0.9</formula>
    </cfRule>
    <cfRule type="cellIs" dxfId="35734" priority="14900" operator="greaterThan">
      <formula>0.85</formula>
    </cfRule>
  </conditionalFormatting>
  <conditionalFormatting sqref="E232">
    <cfRule type="expression" dxfId="35733" priority="14895">
      <formula>AND(IF(OR($Q232=1,$Q232=2),1,0),IF($X232&lt;=20,1,0))</formula>
    </cfRule>
    <cfRule type="expression" dxfId="35732" priority="14896">
      <formula>AND(IF($Q232=2,1,0),IF($X232&lt;30,1,0))</formula>
    </cfRule>
    <cfRule type="expression" dxfId="35731" priority="14897">
      <formula>AND(IF($Q232=3,1,0),IF($X232&lt;30,1,0))</formula>
    </cfRule>
    <cfRule type="expression" dxfId="35730" priority="14898">
      <formula>AND(IF($Q232=3,1,IF($Q232=4,1,0)),IF($F232&lt;=85,1,0))</formula>
    </cfRule>
  </conditionalFormatting>
  <conditionalFormatting sqref="X232">
    <cfRule type="expression" dxfId="35729" priority="14891">
      <formula>AND(IF(OR($Q232=1,$Q232=2),1,0),IF($X232&lt;=20,1,0))</formula>
    </cfRule>
    <cfRule type="expression" dxfId="35728" priority="14892">
      <formula>AND(IF($Q232=2,1,0),IF($X232&lt;30,1,0))</formula>
    </cfRule>
    <cfRule type="expression" dxfId="35727" priority="14893">
      <formula>AND(IF($Q232=3,1,0),IF($X232&lt;30,1,0))</formula>
    </cfRule>
    <cfRule type="expression" dxfId="35726" priority="14894">
      <formula>AND(IF($Q232=3,1,IF($Q232=4,1,0)),IF($F232&lt;=85,1,0))</formula>
    </cfRule>
  </conditionalFormatting>
  <conditionalFormatting sqref="AI232">
    <cfRule type="expression" dxfId="35725" priority="14887">
      <formula>AND(IF(OR($Q232=1,$Q232=2),1,0),IF($X232&lt;=20,1,0))</formula>
    </cfRule>
    <cfRule type="expression" dxfId="35724" priority="14888">
      <formula>AND(IF($Q232=2,1,0),IF($X232&lt;30,1,0))</formula>
    </cfRule>
    <cfRule type="expression" dxfId="35723" priority="14889">
      <formula>AND(IF($Q232=3,1,0),IF($X232&lt;30,1,0))</formula>
    </cfRule>
    <cfRule type="expression" dxfId="35722" priority="14890">
      <formula>AND(IF($Q232=3,1,IF($Q232=4,1,0)),IF($F232&lt;=85,1,0))</formula>
    </cfRule>
  </conditionalFormatting>
  <conditionalFormatting sqref="AV233">
    <cfRule type="expression" dxfId="35721" priority="14885">
      <formula>AV233="X"</formula>
    </cfRule>
    <cfRule type="expression" dxfId="35720" priority="14886">
      <formula>AV233="후보"</formula>
    </cfRule>
  </conditionalFormatting>
  <conditionalFormatting sqref="AC233">
    <cfRule type="cellIs" dxfId="35719" priority="14883" operator="greaterThan">
      <formula>0.9</formula>
    </cfRule>
    <cfRule type="cellIs" dxfId="35718" priority="14884" operator="greaterThan">
      <formula>0.85</formula>
    </cfRule>
  </conditionalFormatting>
  <conditionalFormatting sqref="N233">
    <cfRule type="cellIs" dxfId="35717" priority="14881" operator="greaterThan">
      <formula>0.9</formula>
    </cfRule>
    <cfRule type="cellIs" dxfId="35716" priority="14882" operator="greaterThan">
      <formula>0.85</formula>
    </cfRule>
  </conditionalFormatting>
  <conditionalFormatting sqref="E233">
    <cfRule type="expression" dxfId="35715" priority="14877">
      <formula>AND(IF(OR($Q233=1,$Q233=2),1,0),IF($X233&lt;=20,1,0))</formula>
    </cfRule>
    <cfRule type="expression" dxfId="35714" priority="14878">
      <formula>AND(IF($Q233=2,1,0),IF($X233&lt;30,1,0))</formula>
    </cfRule>
    <cfRule type="expression" dxfId="35713" priority="14879">
      <formula>AND(IF($Q233=3,1,0),IF($X233&lt;30,1,0))</formula>
    </cfRule>
    <cfRule type="expression" dxfId="35712" priority="14880">
      <formula>AND(IF($Q233=3,1,IF($Q233=4,1,0)),IF($F233&lt;=85,1,0))</formula>
    </cfRule>
  </conditionalFormatting>
  <conditionalFormatting sqref="X233">
    <cfRule type="expression" dxfId="35711" priority="14873">
      <formula>AND(IF(OR($Q233=1,$Q233=2),1,0),IF($X233&lt;=20,1,0))</formula>
    </cfRule>
    <cfRule type="expression" dxfId="35710" priority="14874">
      <formula>AND(IF($Q233=2,1,0),IF($X233&lt;30,1,0))</formula>
    </cfRule>
    <cfRule type="expression" dxfId="35709" priority="14875">
      <formula>AND(IF($Q233=3,1,0),IF($X233&lt;30,1,0))</formula>
    </cfRule>
    <cfRule type="expression" dxfId="35708" priority="14876">
      <formula>AND(IF($Q233=3,1,IF($Q233=4,1,0)),IF($F233&lt;=85,1,0))</formula>
    </cfRule>
  </conditionalFormatting>
  <conditionalFormatting sqref="AI233">
    <cfRule type="expression" dxfId="35707" priority="14869">
      <formula>AND(IF(OR($Q233=1,$Q233=2),1,0),IF($X233&lt;=20,1,0))</formula>
    </cfRule>
    <cfRule type="expression" dxfId="35706" priority="14870">
      <formula>AND(IF($Q233=2,1,0),IF($X233&lt;30,1,0))</formula>
    </cfRule>
    <cfRule type="expression" dxfId="35705" priority="14871">
      <formula>AND(IF($Q233=3,1,0),IF($X233&lt;30,1,0))</formula>
    </cfRule>
    <cfRule type="expression" dxfId="35704" priority="14872">
      <formula>AND(IF($Q233=3,1,IF($Q233=4,1,0)),IF($F233&lt;=85,1,0))</formula>
    </cfRule>
  </conditionalFormatting>
  <conditionalFormatting sqref="AV234">
    <cfRule type="expression" dxfId="35703" priority="14867">
      <formula>AV234="X"</formula>
    </cfRule>
    <cfRule type="expression" dxfId="35702" priority="14868">
      <formula>AV234="후보"</formula>
    </cfRule>
  </conditionalFormatting>
  <conditionalFormatting sqref="AC234">
    <cfRule type="cellIs" dxfId="35701" priority="14865" operator="greaterThan">
      <formula>0.9</formula>
    </cfRule>
    <cfRule type="cellIs" dxfId="35700" priority="14866" operator="greaterThan">
      <formula>0.85</formula>
    </cfRule>
  </conditionalFormatting>
  <conditionalFormatting sqref="N234">
    <cfRule type="cellIs" dxfId="35699" priority="14863" operator="greaterThan">
      <formula>0.9</formula>
    </cfRule>
    <cfRule type="cellIs" dxfId="35698" priority="14864" operator="greaterThan">
      <formula>0.85</formula>
    </cfRule>
  </conditionalFormatting>
  <conditionalFormatting sqref="E234">
    <cfRule type="expression" dxfId="35697" priority="14859">
      <formula>AND(IF(OR($Q234=1,$Q234=2),1,0),IF($X234&lt;=20,1,0))</formula>
    </cfRule>
    <cfRule type="expression" dxfId="35696" priority="14860">
      <formula>AND(IF($Q234=2,1,0),IF($X234&lt;30,1,0))</formula>
    </cfRule>
    <cfRule type="expression" dxfId="35695" priority="14861">
      <formula>AND(IF($Q234=3,1,0),IF($X234&lt;30,1,0))</formula>
    </cfRule>
    <cfRule type="expression" dxfId="35694" priority="14862">
      <formula>AND(IF($Q234=3,1,IF($Q234=4,1,0)),IF($F234&lt;=85,1,0))</formula>
    </cfRule>
  </conditionalFormatting>
  <conditionalFormatting sqref="X234">
    <cfRule type="expression" dxfId="35693" priority="14855">
      <formula>AND(IF(OR($Q234=1,$Q234=2),1,0),IF($X234&lt;=20,1,0))</formula>
    </cfRule>
    <cfRule type="expression" dxfId="35692" priority="14856">
      <formula>AND(IF($Q234=2,1,0),IF($X234&lt;30,1,0))</formula>
    </cfRule>
    <cfRule type="expression" dxfId="35691" priority="14857">
      <formula>AND(IF($Q234=3,1,0),IF($X234&lt;30,1,0))</formula>
    </cfRule>
    <cfRule type="expression" dxfId="35690" priority="14858">
      <formula>AND(IF($Q234=3,1,IF($Q234=4,1,0)),IF($F234&lt;=85,1,0))</formula>
    </cfRule>
  </conditionalFormatting>
  <conditionalFormatting sqref="AI234">
    <cfRule type="expression" dxfId="35689" priority="14851">
      <formula>AND(IF(OR($Q234=1,$Q234=2),1,0),IF($X234&lt;=20,1,0))</formula>
    </cfRule>
    <cfRule type="expression" dxfId="35688" priority="14852">
      <formula>AND(IF($Q234=2,1,0),IF($X234&lt;30,1,0))</formula>
    </cfRule>
    <cfRule type="expression" dxfId="35687" priority="14853">
      <formula>AND(IF($Q234=3,1,0),IF($X234&lt;30,1,0))</formula>
    </cfRule>
    <cfRule type="expression" dxfId="35686" priority="14854">
      <formula>AND(IF($Q234=3,1,IF($Q234=4,1,0)),IF($F234&lt;=85,1,0))</formula>
    </cfRule>
  </conditionalFormatting>
  <conditionalFormatting sqref="AV235">
    <cfRule type="expression" dxfId="35685" priority="14849">
      <formula>AV235="X"</formula>
    </cfRule>
    <cfRule type="expression" dxfId="35684" priority="14850">
      <formula>AV235="후보"</formula>
    </cfRule>
  </conditionalFormatting>
  <conditionalFormatting sqref="AC235">
    <cfRule type="cellIs" dxfId="35683" priority="14847" operator="greaterThan">
      <formula>0.9</formula>
    </cfRule>
    <cfRule type="cellIs" dxfId="35682" priority="14848" operator="greaterThan">
      <formula>0.85</formula>
    </cfRule>
  </conditionalFormatting>
  <conditionalFormatting sqref="N235">
    <cfRule type="cellIs" dxfId="35681" priority="14845" operator="greaterThan">
      <formula>0.9</formula>
    </cfRule>
    <cfRule type="cellIs" dxfId="35680" priority="14846" operator="greaterThan">
      <formula>0.85</formula>
    </cfRule>
  </conditionalFormatting>
  <conditionalFormatting sqref="E235">
    <cfRule type="expression" dxfId="35679" priority="14841">
      <formula>AND(IF(OR($Q235=1,$Q235=2),1,0),IF($X235&lt;=20,1,0))</formula>
    </cfRule>
    <cfRule type="expression" dxfId="35678" priority="14842">
      <formula>AND(IF($Q235=2,1,0),IF($X235&lt;30,1,0))</formula>
    </cfRule>
    <cfRule type="expression" dxfId="35677" priority="14843">
      <formula>AND(IF($Q235=3,1,0),IF($X235&lt;30,1,0))</formula>
    </cfRule>
    <cfRule type="expression" dxfId="35676" priority="14844">
      <formula>AND(IF($Q235=3,1,IF($Q235=4,1,0)),IF($F235&lt;=85,1,0))</formula>
    </cfRule>
  </conditionalFormatting>
  <conditionalFormatting sqref="X235">
    <cfRule type="expression" dxfId="35675" priority="14837">
      <formula>AND(IF(OR($Q235=1,$Q235=2),1,0),IF($X235&lt;=20,1,0))</formula>
    </cfRule>
    <cfRule type="expression" dxfId="35674" priority="14838">
      <formula>AND(IF($Q235=2,1,0),IF($X235&lt;30,1,0))</formula>
    </cfRule>
    <cfRule type="expression" dxfId="35673" priority="14839">
      <formula>AND(IF($Q235=3,1,0),IF($X235&lt;30,1,0))</formula>
    </cfRule>
    <cfRule type="expression" dxfId="35672" priority="14840">
      <formula>AND(IF($Q235=3,1,IF($Q235=4,1,0)),IF($F235&lt;=85,1,0))</formula>
    </cfRule>
  </conditionalFormatting>
  <conditionalFormatting sqref="AI235">
    <cfRule type="expression" dxfId="35671" priority="14833">
      <formula>AND(IF(OR($Q235=1,$Q235=2),1,0),IF($X235&lt;=20,1,0))</formula>
    </cfRule>
    <cfRule type="expression" dxfId="35670" priority="14834">
      <formula>AND(IF($Q235=2,1,0),IF($X235&lt;30,1,0))</formula>
    </cfRule>
    <cfRule type="expression" dxfId="35669" priority="14835">
      <formula>AND(IF($Q235=3,1,0),IF($X235&lt;30,1,0))</formula>
    </cfRule>
    <cfRule type="expression" dxfId="35668" priority="14836">
      <formula>AND(IF($Q235=3,1,IF($Q235=4,1,0)),IF($F235&lt;=85,1,0))</formula>
    </cfRule>
  </conditionalFormatting>
  <conditionalFormatting sqref="AV236">
    <cfRule type="expression" dxfId="35667" priority="14831">
      <formula>AV236="X"</formula>
    </cfRule>
    <cfRule type="expression" dxfId="35666" priority="14832">
      <formula>AV236="후보"</formula>
    </cfRule>
  </conditionalFormatting>
  <conditionalFormatting sqref="AC236">
    <cfRule type="cellIs" dxfId="35665" priority="14829" operator="greaterThan">
      <formula>0.9</formula>
    </cfRule>
    <cfRule type="cellIs" dxfId="35664" priority="14830" operator="greaterThan">
      <formula>0.85</formula>
    </cfRule>
  </conditionalFormatting>
  <conditionalFormatting sqref="N236">
    <cfRule type="cellIs" dxfId="35663" priority="14827" operator="greaterThan">
      <formula>0.9</formula>
    </cfRule>
    <cfRule type="cellIs" dxfId="35662" priority="14828" operator="greaterThan">
      <formula>0.85</formula>
    </cfRule>
  </conditionalFormatting>
  <conditionalFormatting sqref="E236">
    <cfRule type="expression" dxfId="35661" priority="14823">
      <formula>AND(IF(OR($Q236=1,$Q236=2),1,0),IF($X236&lt;=20,1,0))</formula>
    </cfRule>
    <cfRule type="expression" dxfId="35660" priority="14824">
      <formula>AND(IF($Q236=2,1,0),IF($X236&lt;30,1,0))</formula>
    </cfRule>
    <cfRule type="expression" dxfId="35659" priority="14825">
      <formula>AND(IF($Q236=3,1,0),IF($X236&lt;30,1,0))</formula>
    </cfRule>
    <cfRule type="expression" dxfId="35658" priority="14826">
      <formula>AND(IF($Q236=3,1,IF($Q236=4,1,0)),IF($F236&lt;=85,1,0))</formula>
    </cfRule>
  </conditionalFormatting>
  <conditionalFormatting sqref="X236">
    <cfRule type="expression" dxfId="35657" priority="14819">
      <formula>AND(IF(OR($Q236=1,$Q236=2),1,0),IF($X236&lt;=20,1,0))</formula>
    </cfRule>
    <cfRule type="expression" dxfId="35656" priority="14820">
      <formula>AND(IF($Q236=2,1,0),IF($X236&lt;30,1,0))</formula>
    </cfRule>
    <cfRule type="expression" dxfId="35655" priority="14821">
      <formula>AND(IF($Q236=3,1,0),IF($X236&lt;30,1,0))</formula>
    </cfRule>
    <cfRule type="expression" dxfId="35654" priority="14822">
      <formula>AND(IF($Q236=3,1,IF($Q236=4,1,0)),IF($F236&lt;=85,1,0))</formula>
    </cfRule>
  </conditionalFormatting>
  <conditionalFormatting sqref="AI236">
    <cfRule type="expression" dxfId="35653" priority="14815">
      <formula>AND(IF(OR($Q236=1,$Q236=2),1,0),IF($X236&lt;=20,1,0))</formula>
    </cfRule>
    <cfRule type="expression" dxfId="35652" priority="14816">
      <formula>AND(IF($Q236=2,1,0),IF($X236&lt;30,1,0))</formula>
    </cfRule>
    <cfRule type="expression" dxfId="35651" priority="14817">
      <formula>AND(IF($Q236=3,1,0),IF($X236&lt;30,1,0))</formula>
    </cfRule>
    <cfRule type="expression" dxfId="35650" priority="14818">
      <formula>AND(IF($Q236=3,1,IF($Q236=4,1,0)),IF($F236&lt;=85,1,0))</formula>
    </cfRule>
  </conditionalFormatting>
  <conditionalFormatting sqref="AV237">
    <cfRule type="expression" dxfId="35649" priority="14813">
      <formula>AV237="X"</formula>
    </cfRule>
    <cfRule type="expression" dxfId="35648" priority="14814">
      <formula>AV237="후보"</formula>
    </cfRule>
  </conditionalFormatting>
  <conditionalFormatting sqref="AC237">
    <cfRule type="cellIs" dxfId="35647" priority="14811" operator="greaterThan">
      <formula>0.9</formula>
    </cfRule>
    <cfRule type="cellIs" dxfId="35646" priority="14812" operator="greaterThan">
      <formula>0.85</formula>
    </cfRule>
  </conditionalFormatting>
  <conditionalFormatting sqref="N237">
    <cfRule type="cellIs" dxfId="35645" priority="14809" operator="greaterThan">
      <formula>0.9</formula>
    </cfRule>
    <cfRule type="cellIs" dxfId="35644" priority="14810" operator="greaterThan">
      <formula>0.85</formula>
    </cfRule>
  </conditionalFormatting>
  <conditionalFormatting sqref="E237">
    <cfRule type="expression" dxfId="35643" priority="14805">
      <formula>AND(IF(OR($Q237=1,$Q237=2),1,0),IF($X237&lt;=20,1,0))</formula>
    </cfRule>
    <cfRule type="expression" dxfId="35642" priority="14806">
      <formula>AND(IF($Q237=2,1,0),IF($X237&lt;30,1,0))</formula>
    </cfRule>
    <cfRule type="expression" dxfId="35641" priority="14807">
      <formula>AND(IF($Q237=3,1,0),IF($X237&lt;30,1,0))</formula>
    </cfRule>
    <cfRule type="expression" dxfId="35640" priority="14808">
      <formula>AND(IF($Q237=3,1,IF($Q237=4,1,0)),IF($F237&lt;=85,1,0))</formula>
    </cfRule>
  </conditionalFormatting>
  <conditionalFormatting sqref="X237">
    <cfRule type="expression" dxfId="35639" priority="14801">
      <formula>AND(IF(OR($Q237=1,$Q237=2),1,0),IF($X237&lt;=20,1,0))</formula>
    </cfRule>
    <cfRule type="expression" dxfId="35638" priority="14802">
      <formula>AND(IF($Q237=2,1,0),IF($X237&lt;30,1,0))</formula>
    </cfRule>
    <cfRule type="expression" dxfId="35637" priority="14803">
      <formula>AND(IF($Q237=3,1,0),IF($X237&lt;30,1,0))</formula>
    </cfRule>
    <cfRule type="expression" dxfId="35636" priority="14804">
      <formula>AND(IF($Q237=3,1,IF($Q237=4,1,0)),IF($F237&lt;=85,1,0))</formula>
    </cfRule>
  </conditionalFormatting>
  <conditionalFormatting sqref="AI237">
    <cfRule type="expression" dxfId="35635" priority="14797">
      <formula>AND(IF(OR($Q237=1,$Q237=2),1,0),IF($X237&lt;=20,1,0))</formula>
    </cfRule>
    <cfRule type="expression" dxfId="35634" priority="14798">
      <formula>AND(IF($Q237=2,1,0),IF($X237&lt;30,1,0))</formula>
    </cfRule>
    <cfRule type="expression" dxfId="35633" priority="14799">
      <formula>AND(IF($Q237=3,1,0),IF($X237&lt;30,1,0))</formula>
    </cfRule>
    <cfRule type="expression" dxfId="35632" priority="14800">
      <formula>AND(IF($Q237=3,1,IF($Q237=4,1,0)),IF($F237&lt;=85,1,0))</formula>
    </cfRule>
  </conditionalFormatting>
  <conditionalFormatting sqref="AV238">
    <cfRule type="expression" dxfId="35631" priority="14795">
      <formula>AV238="X"</formula>
    </cfRule>
    <cfRule type="expression" dxfId="35630" priority="14796">
      <formula>AV238="후보"</formula>
    </cfRule>
  </conditionalFormatting>
  <conditionalFormatting sqref="AC238">
    <cfRule type="cellIs" dxfId="35629" priority="14793" operator="greaterThan">
      <formula>0.9</formula>
    </cfRule>
    <cfRule type="cellIs" dxfId="35628" priority="14794" operator="greaterThan">
      <formula>0.85</formula>
    </cfRule>
  </conditionalFormatting>
  <conditionalFormatting sqref="N238">
    <cfRule type="cellIs" dxfId="35627" priority="14791" operator="greaterThan">
      <formula>0.9</formula>
    </cfRule>
    <cfRule type="cellIs" dxfId="35626" priority="14792" operator="greaterThan">
      <formula>0.85</formula>
    </cfRule>
  </conditionalFormatting>
  <conditionalFormatting sqref="E238">
    <cfRule type="expression" dxfId="35625" priority="14787">
      <formula>AND(IF(OR($Q238=1,$Q238=2),1,0),IF($X238&lt;=20,1,0))</formula>
    </cfRule>
    <cfRule type="expression" dxfId="35624" priority="14788">
      <formula>AND(IF($Q238=2,1,0),IF($X238&lt;30,1,0))</formula>
    </cfRule>
    <cfRule type="expression" dxfId="35623" priority="14789">
      <formula>AND(IF($Q238=3,1,0),IF($X238&lt;30,1,0))</formula>
    </cfRule>
    <cfRule type="expression" dxfId="35622" priority="14790">
      <formula>AND(IF($Q238=3,1,IF($Q238=4,1,0)),IF($F238&lt;=85,1,0))</formula>
    </cfRule>
  </conditionalFormatting>
  <conditionalFormatting sqref="X238">
    <cfRule type="expression" dxfId="35621" priority="14783">
      <formula>AND(IF(OR($Q238=1,$Q238=2),1,0),IF($X238&lt;=20,1,0))</formula>
    </cfRule>
    <cfRule type="expression" dxfId="35620" priority="14784">
      <formula>AND(IF($Q238=2,1,0),IF($X238&lt;30,1,0))</formula>
    </cfRule>
    <cfRule type="expression" dxfId="35619" priority="14785">
      <formula>AND(IF($Q238=3,1,0),IF($X238&lt;30,1,0))</formula>
    </cfRule>
    <cfRule type="expression" dxfId="35618" priority="14786">
      <formula>AND(IF($Q238=3,1,IF($Q238=4,1,0)),IF($F238&lt;=85,1,0))</formula>
    </cfRule>
  </conditionalFormatting>
  <conditionalFormatting sqref="AI238">
    <cfRule type="expression" dxfId="35617" priority="14779">
      <formula>AND(IF(OR($Q238=1,$Q238=2),1,0),IF($X238&lt;=20,1,0))</formula>
    </cfRule>
    <cfRule type="expression" dxfId="35616" priority="14780">
      <formula>AND(IF($Q238=2,1,0),IF($X238&lt;30,1,0))</formula>
    </cfRule>
    <cfRule type="expression" dxfId="35615" priority="14781">
      <formula>AND(IF($Q238=3,1,0),IF($X238&lt;30,1,0))</formula>
    </cfRule>
    <cfRule type="expression" dxfId="35614" priority="14782">
      <formula>AND(IF($Q238=3,1,IF($Q238=4,1,0)),IF($F238&lt;=85,1,0))</formula>
    </cfRule>
  </conditionalFormatting>
  <conditionalFormatting sqref="AV239">
    <cfRule type="expression" dxfId="35613" priority="14777">
      <formula>AV239="X"</formula>
    </cfRule>
    <cfRule type="expression" dxfId="35612" priority="14778">
      <formula>AV239="후보"</formula>
    </cfRule>
  </conditionalFormatting>
  <conditionalFormatting sqref="AC239">
    <cfRule type="cellIs" dxfId="35611" priority="14775" operator="greaterThan">
      <formula>0.9</formula>
    </cfRule>
    <cfRule type="cellIs" dxfId="35610" priority="14776" operator="greaterThan">
      <formula>0.85</formula>
    </cfRule>
  </conditionalFormatting>
  <conditionalFormatting sqref="N239">
    <cfRule type="cellIs" dxfId="35609" priority="14773" operator="greaterThan">
      <formula>0.9</formula>
    </cfRule>
    <cfRule type="cellIs" dxfId="35608" priority="14774" operator="greaterThan">
      <formula>0.85</formula>
    </cfRule>
  </conditionalFormatting>
  <conditionalFormatting sqref="E239">
    <cfRule type="expression" dxfId="35607" priority="14769">
      <formula>AND(IF(OR($Q239=1,$Q239=2),1,0),IF($X239&lt;=20,1,0))</formula>
    </cfRule>
    <cfRule type="expression" dxfId="35606" priority="14770">
      <formula>AND(IF($Q239=2,1,0),IF($X239&lt;30,1,0))</formula>
    </cfRule>
    <cfRule type="expression" dxfId="35605" priority="14771">
      <formula>AND(IF($Q239=3,1,0),IF($X239&lt;30,1,0))</formula>
    </cfRule>
    <cfRule type="expression" dxfId="35604" priority="14772">
      <formula>AND(IF($Q239=3,1,IF($Q239=4,1,0)),IF($F239&lt;=85,1,0))</formula>
    </cfRule>
  </conditionalFormatting>
  <conditionalFormatting sqref="X239">
    <cfRule type="expression" dxfId="35603" priority="14765">
      <formula>AND(IF(OR($Q239=1,$Q239=2),1,0),IF($X239&lt;=20,1,0))</formula>
    </cfRule>
    <cfRule type="expression" dxfId="35602" priority="14766">
      <formula>AND(IF($Q239=2,1,0),IF($X239&lt;30,1,0))</formula>
    </cfRule>
    <cfRule type="expression" dxfId="35601" priority="14767">
      <formula>AND(IF($Q239=3,1,0),IF($X239&lt;30,1,0))</formula>
    </cfRule>
    <cfRule type="expression" dxfId="35600" priority="14768">
      <formula>AND(IF($Q239=3,1,IF($Q239=4,1,0)),IF($F239&lt;=85,1,0))</formula>
    </cfRule>
  </conditionalFormatting>
  <conditionalFormatting sqref="AI239">
    <cfRule type="expression" dxfId="35599" priority="14761">
      <formula>AND(IF(OR($Q239=1,$Q239=2),1,0),IF($X239&lt;=20,1,0))</formula>
    </cfRule>
    <cfRule type="expression" dxfId="35598" priority="14762">
      <formula>AND(IF($Q239=2,1,0),IF($X239&lt;30,1,0))</formula>
    </cfRule>
    <cfRule type="expression" dxfId="35597" priority="14763">
      <formula>AND(IF($Q239=3,1,0),IF($X239&lt;30,1,0))</formula>
    </cfRule>
    <cfRule type="expression" dxfId="35596" priority="14764">
      <formula>AND(IF($Q239=3,1,IF($Q239=4,1,0)),IF($F239&lt;=85,1,0))</formula>
    </cfRule>
  </conditionalFormatting>
  <conditionalFormatting sqref="AV240">
    <cfRule type="expression" dxfId="35595" priority="14759">
      <formula>AV240="X"</formula>
    </cfRule>
    <cfRule type="expression" dxfId="35594" priority="14760">
      <formula>AV240="후보"</formula>
    </cfRule>
  </conditionalFormatting>
  <conditionalFormatting sqref="AC240">
    <cfRule type="cellIs" dxfId="35593" priority="14757" operator="greaterThan">
      <formula>0.9</formula>
    </cfRule>
    <cfRule type="cellIs" dxfId="35592" priority="14758" operator="greaterThan">
      <formula>0.85</formula>
    </cfRule>
  </conditionalFormatting>
  <conditionalFormatting sqref="N240">
    <cfRule type="cellIs" dxfId="35591" priority="14755" operator="greaterThan">
      <formula>0.9</formula>
    </cfRule>
    <cfRule type="cellIs" dxfId="35590" priority="14756" operator="greaterThan">
      <formula>0.85</formula>
    </cfRule>
  </conditionalFormatting>
  <conditionalFormatting sqref="E240">
    <cfRule type="expression" dxfId="35589" priority="14751">
      <formula>AND(IF(OR($Q240=1,$Q240=2),1,0),IF($X240&lt;=20,1,0))</formula>
    </cfRule>
    <cfRule type="expression" dxfId="35588" priority="14752">
      <formula>AND(IF($Q240=2,1,0),IF($X240&lt;30,1,0))</formula>
    </cfRule>
    <cfRule type="expression" dxfId="35587" priority="14753">
      <formula>AND(IF($Q240=3,1,0),IF($X240&lt;30,1,0))</formula>
    </cfRule>
    <cfRule type="expression" dxfId="35586" priority="14754">
      <formula>AND(IF($Q240=3,1,IF($Q240=4,1,0)),IF($F240&lt;=85,1,0))</formula>
    </cfRule>
  </conditionalFormatting>
  <conditionalFormatting sqref="X240">
    <cfRule type="expression" dxfId="35585" priority="14747">
      <formula>AND(IF(OR($Q240=1,$Q240=2),1,0),IF($X240&lt;=20,1,0))</formula>
    </cfRule>
    <cfRule type="expression" dxfId="35584" priority="14748">
      <formula>AND(IF($Q240=2,1,0),IF($X240&lt;30,1,0))</formula>
    </cfRule>
    <cfRule type="expression" dxfId="35583" priority="14749">
      <formula>AND(IF($Q240=3,1,0),IF($X240&lt;30,1,0))</formula>
    </cfRule>
    <cfRule type="expression" dxfId="35582" priority="14750">
      <formula>AND(IF($Q240=3,1,IF($Q240=4,1,0)),IF($F240&lt;=85,1,0))</formula>
    </cfRule>
  </conditionalFormatting>
  <conditionalFormatting sqref="AI240">
    <cfRule type="expression" dxfId="35581" priority="14743">
      <formula>AND(IF(OR($Q240=1,$Q240=2),1,0),IF($X240&lt;=20,1,0))</formula>
    </cfRule>
    <cfRule type="expression" dxfId="35580" priority="14744">
      <formula>AND(IF($Q240=2,1,0),IF($X240&lt;30,1,0))</formula>
    </cfRule>
    <cfRule type="expression" dxfId="35579" priority="14745">
      <formula>AND(IF($Q240=3,1,0),IF($X240&lt;30,1,0))</formula>
    </cfRule>
    <cfRule type="expression" dxfId="35578" priority="14746">
      <formula>AND(IF($Q240=3,1,IF($Q240=4,1,0)),IF($F240&lt;=85,1,0))</formula>
    </cfRule>
  </conditionalFormatting>
  <conditionalFormatting sqref="AV241">
    <cfRule type="expression" dxfId="35577" priority="14741">
      <formula>AV241="X"</formula>
    </cfRule>
    <cfRule type="expression" dxfId="35576" priority="14742">
      <formula>AV241="후보"</formula>
    </cfRule>
  </conditionalFormatting>
  <conditionalFormatting sqref="AC241">
    <cfRule type="cellIs" dxfId="35575" priority="14739" operator="greaterThan">
      <formula>0.9</formula>
    </cfRule>
    <cfRule type="cellIs" dxfId="35574" priority="14740" operator="greaterThan">
      <formula>0.85</formula>
    </cfRule>
  </conditionalFormatting>
  <conditionalFormatting sqref="N241">
    <cfRule type="cellIs" dxfId="35573" priority="14737" operator="greaterThan">
      <formula>0.9</formula>
    </cfRule>
    <cfRule type="cellIs" dxfId="35572" priority="14738" operator="greaterThan">
      <formula>0.85</formula>
    </cfRule>
  </conditionalFormatting>
  <conditionalFormatting sqref="E241">
    <cfRule type="expression" dxfId="35571" priority="14733">
      <formula>AND(IF(OR($Q241=1,$Q241=2),1,0),IF($X241&lt;=20,1,0))</formula>
    </cfRule>
    <cfRule type="expression" dxfId="35570" priority="14734">
      <formula>AND(IF($Q241=2,1,0),IF($X241&lt;30,1,0))</formula>
    </cfRule>
    <cfRule type="expression" dxfId="35569" priority="14735">
      <formula>AND(IF($Q241=3,1,0),IF($X241&lt;30,1,0))</formula>
    </cfRule>
    <cfRule type="expression" dxfId="35568" priority="14736">
      <formula>AND(IF($Q241=3,1,IF($Q241=4,1,0)),IF($F241&lt;=85,1,0))</formula>
    </cfRule>
  </conditionalFormatting>
  <conditionalFormatting sqref="X241">
    <cfRule type="expression" dxfId="35567" priority="14729">
      <formula>AND(IF(OR($Q241=1,$Q241=2),1,0),IF($X241&lt;=20,1,0))</formula>
    </cfRule>
    <cfRule type="expression" dxfId="35566" priority="14730">
      <formula>AND(IF($Q241=2,1,0),IF($X241&lt;30,1,0))</formula>
    </cfRule>
    <cfRule type="expression" dxfId="35565" priority="14731">
      <formula>AND(IF($Q241=3,1,0),IF($X241&lt;30,1,0))</formula>
    </cfRule>
    <cfRule type="expression" dxfId="35564" priority="14732">
      <formula>AND(IF($Q241=3,1,IF($Q241=4,1,0)),IF($F241&lt;=85,1,0))</formula>
    </cfRule>
  </conditionalFormatting>
  <conditionalFormatting sqref="AI241">
    <cfRule type="expression" dxfId="35563" priority="14725">
      <formula>AND(IF(OR($Q241=1,$Q241=2),1,0),IF($X241&lt;=20,1,0))</formula>
    </cfRule>
    <cfRule type="expression" dxfId="35562" priority="14726">
      <formula>AND(IF($Q241=2,1,0),IF($X241&lt;30,1,0))</formula>
    </cfRule>
    <cfRule type="expression" dxfId="35561" priority="14727">
      <formula>AND(IF($Q241=3,1,0),IF($X241&lt;30,1,0))</formula>
    </cfRule>
    <cfRule type="expression" dxfId="35560" priority="14728">
      <formula>AND(IF($Q241=3,1,IF($Q241=4,1,0)),IF($F241&lt;=85,1,0))</formula>
    </cfRule>
  </conditionalFormatting>
  <conditionalFormatting sqref="AV242">
    <cfRule type="expression" dxfId="35559" priority="14723">
      <formula>AV242="X"</formula>
    </cfRule>
    <cfRule type="expression" dxfId="35558" priority="14724">
      <formula>AV242="후보"</formula>
    </cfRule>
  </conditionalFormatting>
  <conditionalFormatting sqref="AC242">
    <cfRule type="cellIs" dxfId="35557" priority="14721" operator="greaterThan">
      <formula>0.9</formula>
    </cfRule>
    <cfRule type="cellIs" dxfId="35556" priority="14722" operator="greaterThan">
      <formula>0.85</formula>
    </cfRule>
  </conditionalFormatting>
  <conditionalFormatting sqref="N242">
    <cfRule type="cellIs" dxfId="35555" priority="14719" operator="greaterThan">
      <formula>0.9</formula>
    </cfRule>
    <cfRule type="cellIs" dxfId="35554" priority="14720" operator="greaterThan">
      <formula>0.85</formula>
    </cfRule>
  </conditionalFormatting>
  <conditionalFormatting sqref="E242">
    <cfRule type="expression" dxfId="35553" priority="14715">
      <formula>AND(IF(OR($Q242=1,$Q242=2),1,0),IF($X242&lt;=20,1,0))</formula>
    </cfRule>
    <cfRule type="expression" dxfId="35552" priority="14716">
      <formula>AND(IF($Q242=2,1,0),IF($X242&lt;30,1,0))</formula>
    </cfRule>
    <cfRule type="expression" dxfId="35551" priority="14717">
      <formula>AND(IF($Q242=3,1,0),IF($X242&lt;30,1,0))</formula>
    </cfRule>
    <cfRule type="expression" dxfId="35550" priority="14718">
      <formula>AND(IF($Q242=3,1,IF($Q242=4,1,0)),IF($F242&lt;=85,1,0))</formula>
    </cfRule>
  </conditionalFormatting>
  <conditionalFormatting sqref="X242">
    <cfRule type="expression" dxfId="35549" priority="14711">
      <formula>AND(IF(OR($Q242=1,$Q242=2),1,0),IF($X242&lt;=20,1,0))</formula>
    </cfRule>
    <cfRule type="expression" dxfId="35548" priority="14712">
      <formula>AND(IF($Q242=2,1,0),IF($X242&lt;30,1,0))</formula>
    </cfRule>
    <cfRule type="expression" dxfId="35547" priority="14713">
      <formula>AND(IF($Q242=3,1,0),IF($X242&lt;30,1,0))</formula>
    </cfRule>
    <cfRule type="expression" dxfId="35546" priority="14714">
      <formula>AND(IF($Q242=3,1,IF($Q242=4,1,0)),IF($F242&lt;=85,1,0))</formula>
    </cfRule>
  </conditionalFormatting>
  <conditionalFormatting sqref="AI242">
    <cfRule type="expression" dxfId="35545" priority="14707">
      <formula>AND(IF(OR($Q242=1,$Q242=2),1,0),IF($X242&lt;=20,1,0))</formula>
    </cfRule>
    <cfRule type="expression" dxfId="35544" priority="14708">
      <formula>AND(IF($Q242=2,1,0),IF($X242&lt;30,1,0))</formula>
    </cfRule>
    <cfRule type="expression" dxfId="35543" priority="14709">
      <formula>AND(IF($Q242=3,1,0),IF($X242&lt;30,1,0))</formula>
    </cfRule>
    <cfRule type="expression" dxfId="35542" priority="14710">
      <formula>AND(IF($Q242=3,1,IF($Q242=4,1,0)),IF($F242&lt;=85,1,0))</formula>
    </cfRule>
  </conditionalFormatting>
  <conditionalFormatting sqref="AV243">
    <cfRule type="expression" dxfId="35541" priority="14705">
      <formula>AV243="X"</formula>
    </cfRule>
    <cfRule type="expression" dxfId="35540" priority="14706">
      <formula>AV243="후보"</formula>
    </cfRule>
  </conditionalFormatting>
  <conditionalFormatting sqref="AC243">
    <cfRule type="cellIs" dxfId="35539" priority="14703" operator="greaterThan">
      <formula>0.9</formula>
    </cfRule>
    <cfRule type="cellIs" dxfId="35538" priority="14704" operator="greaterThan">
      <formula>0.85</formula>
    </cfRule>
  </conditionalFormatting>
  <conditionalFormatting sqref="N243">
    <cfRule type="cellIs" dxfId="35537" priority="14701" operator="greaterThan">
      <formula>0.9</formula>
    </cfRule>
    <cfRule type="cellIs" dxfId="35536" priority="14702" operator="greaterThan">
      <formula>0.85</formula>
    </cfRule>
  </conditionalFormatting>
  <conditionalFormatting sqref="E243">
    <cfRule type="expression" dxfId="35535" priority="14697">
      <formula>AND(IF(OR($Q243=1,$Q243=2),1,0),IF($X243&lt;=20,1,0))</formula>
    </cfRule>
    <cfRule type="expression" dxfId="35534" priority="14698">
      <formula>AND(IF($Q243=2,1,0),IF($X243&lt;30,1,0))</formula>
    </cfRule>
    <cfRule type="expression" dxfId="35533" priority="14699">
      <formula>AND(IF($Q243=3,1,0),IF($X243&lt;30,1,0))</formula>
    </cfRule>
    <cfRule type="expression" dxfId="35532" priority="14700">
      <formula>AND(IF($Q243=3,1,IF($Q243=4,1,0)),IF($F243&lt;=85,1,0))</formula>
    </cfRule>
  </conditionalFormatting>
  <conditionalFormatting sqref="X243">
    <cfRule type="expression" dxfId="35531" priority="14693">
      <formula>AND(IF(OR($Q243=1,$Q243=2),1,0),IF($X243&lt;=20,1,0))</formula>
    </cfRule>
    <cfRule type="expression" dxfId="35530" priority="14694">
      <formula>AND(IF($Q243=2,1,0),IF($X243&lt;30,1,0))</formula>
    </cfRule>
    <cfRule type="expression" dxfId="35529" priority="14695">
      <formula>AND(IF($Q243=3,1,0),IF($X243&lt;30,1,0))</formula>
    </cfRule>
    <cfRule type="expression" dxfId="35528" priority="14696">
      <formula>AND(IF($Q243=3,1,IF($Q243=4,1,0)),IF($F243&lt;=85,1,0))</formula>
    </cfRule>
  </conditionalFormatting>
  <conditionalFormatting sqref="AI243">
    <cfRule type="expression" dxfId="35527" priority="14689">
      <formula>AND(IF(OR($Q243=1,$Q243=2),1,0),IF($X243&lt;=20,1,0))</formula>
    </cfRule>
    <cfRule type="expression" dxfId="35526" priority="14690">
      <formula>AND(IF($Q243=2,1,0),IF($X243&lt;30,1,0))</formula>
    </cfRule>
    <cfRule type="expression" dxfId="35525" priority="14691">
      <formula>AND(IF($Q243=3,1,0),IF($X243&lt;30,1,0))</formula>
    </cfRule>
    <cfRule type="expression" dxfId="35524" priority="14692">
      <formula>AND(IF($Q243=3,1,IF($Q243=4,1,0)),IF($F243&lt;=85,1,0))</formula>
    </cfRule>
  </conditionalFormatting>
  <conditionalFormatting sqref="AV244">
    <cfRule type="expression" dxfId="35523" priority="14687">
      <formula>AV244="X"</formula>
    </cfRule>
    <cfRule type="expression" dxfId="35522" priority="14688">
      <formula>AV244="후보"</formula>
    </cfRule>
  </conditionalFormatting>
  <conditionalFormatting sqref="AC244">
    <cfRule type="cellIs" dxfId="35521" priority="14685" operator="greaterThan">
      <formula>0.9</formula>
    </cfRule>
    <cfRule type="cellIs" dxfId="35520" priority="14686" operator="greaterThan">
      <formula>0.85</formula>
    </cfRule>
  </conditionalFormatting>
  <conditionalFormatting sqref="N244">
    <cfRule type="cellIs" dxfId="35519" priority="14683" operator="greaterThan">
      <formula>0.9</formula>
    </cfRule>
    <cfRule type="cellIs" dxfId="35518" priority="14684" operator="greaterThan">
      <formula>0.85</formula>
    </cfRule>
  </conditionalFormatting>
  <conditionalFormatting sqref="E244">
    <cfRule type="expression" dxfId="35517" priority="14679">
      <formula>AND(IF(OR($Q244=1,$Q244=2),1,0),IF($X244&lt;=20,1,0))</formula>
    </cfRule>
    <cfRule type="expression" dxfId="35516" priority="14680">
      <formula>AND(IF($Q244=2,1,0),IF($X244&lt;30,1,0))</formula>
    </cfRule>
    <cfRule type="expression" dxfId="35515" priority="14681">
      <formula>AND(IF($Q244=3,1,0),IF($X244&lt;30,1,0))</formula>
    </cfRule>
    <cfRule type="expression" dxfId="35514" priority="14682">
      <formula>AND(IF($Q244=3,1,IF($Q244=4,1,0)),IF($F244&lt;=85,1,0))</formula>
    </cfRule>
  </conditionalFormatting>
  <conditionalFormatting sqref="X244">
    <cfRule type="expression" dxfId="35513" priority="14675">
      <formula>AND(IF(OR($Q244=1,$Q244=2),1,0),IF($X244&lt;=20,1,0))</formula>
    </cfRule>
    <cfRule type="expression" dxfId="35512" priority="14676">
      <formula>AND(IF($Q244=2,1,0),IF($X244&lt;30,1,0))</formula>
    </cfRule>
    <cfRule type="expression" dxfId="35511" priority="14677">
      <formula>AND(IF($Q244=3,1,0),IF($X244&lt;30,1,0))</formula>
    </cfRule>
    <cfRule type="expression" dxfId="35510" priority="14678">
      <formula>AND(IF($Q244=3,1,IF($Q244=4,1,0)),IF($F244&lt;=85,1,0))</formula>
    </cfRule>
  </conditionalFormatting>
  <conditionalFormatting sqref="AI244">
    <cfRule type="expression" dxfId="35509" priority="14671">
      <formula>AND(IF(OR($Q244=1,$Q244=2),1,0),IF($X244&lt;=20,1,0))</formula>
    </cfRule>
    <cfRule type="expression" dxfId="35508" priority="14672">
      <formula>AND(IF($Q244=2,1,0),IF($X244&lt;30,1,0))</formula>
    </cfRule>
    <cfRule type="expression" dxfId="35507" priority="14673">
      <formula>AND(IF($Q244=3,1,0),IF($X244&lt;30,1,0))</formula>
    </cfRule>
    <cfRule type="expression" dxfId="35506" priority="14674">
      <formula>AND(IF($Q244=3,1,IF($Q244=4,1,0)),IF($F244&lt;=85,1,0))</formula>
    </cfRule>
  </conditionalFormatting>
  <conditionalFormatting sqref="AV245">
    <cfRule type="expression" dxfId="35505" priority="14669">
      <formula>AV245="X"</formula>
    </cfRule>
    <cfRule type="expression" dxfId="35504" priority="14670">
      <formula>AV245="후보"</formula>
    </cfRule>
  </conditionalFormatting>
  <conditionalFormatting sqref="AC245">
    <cfRule type="cellIs" dxfId="35503" priority="14667" operator="greaterThan">
      <formula>0.9</formula>
    </cfRule>
    <cfRule type="cellIs" dxfId="35502" priority="14668" operator="greaterThan">
      <formula>0.85</formula>
    </cfRule>
  </conditionalFormatting>
  <conditionalFormatting sqref="N245">
    <cfRule type="cellIs" dxfId="35501" priority="14665" operator="greaterThan">
      <formula>0.9</formula>
    </cfRule>
    <cfRule type="cellIs" dxfId="35500" priority="14666" operator="greaterThan">
      <formula>0.85</formula>
    </cfRule>
  </conditionalFormatting>
  <conditionalFormatting sqref="E245">
    <cfRule type="expression" dxfId="35499" priority="14661">
      <formula>AND(IF(OR($Q245=1,$Q245=2),1,0),IF($X245&lt;=20,1,0))</formula>
    </cfRule>
    <cfRule type="expression" dxfId="35498" priority="14662">
      <formula>AND(IF($Q245=2,1,0),IF($X245&lt;30,1,0))</formula>
    </cfRule>
    <cfRule type="expression" dxfId="35497" priority="14663">
      <formula>AND(IF($Q245=3,1,0),IF($X245&lt;30,1,0))</formula>
    </cfRule>
    <cfRule type="expression" dxfId="35496" priority="14664">
      <formula>AND(IF($Q245=3,1,IF($Q245=4,1,0)),IF($F245&lt;=85,1,0))</formula>
    </cfRule>
  </conditionalFormatting>
  <conditionalFormatting sqref="X245">
    <cfRule type="expression" dxfId="35495" priority="14657">
      <formula>AND(IF(OR($Q245=1,$Q245=2),1,0),IF($X245&lt;=20,1,0))</formula>
    </cfRule>
    <cfRule type="expression" dxfId="35494" priority="14658">
      <formula>AND(IF($Q245=2,1,0),IF($X245&lt;30,1,0))</formula>
    </cfRule>
    <cfRule type="expression" dxfId="35493" priority="14659">
      <formula>AND(IF($Q245=3,1,0),IF($X245&lt;30,1,0))</formula>
    </cfRule>
    <cfRule type="expression" dxfId="35492" priority="14660">
      <formula>AND(IF($Q245=3,1,IF($Q245=4,1,0)),IF($F245&lt;=85,1,0))</formula>
    </cfRule>
  </conditionalFormatting>
  <conditionalFormatting sqref="AI245">
    <cfRule type="expression" dxfId="35491" priority="14653">
      <formula>AND(IF(OR($Q245=1,$Q245=2),1,0),IF($X245&lt;=20,1,0))</formula>
    </cfRule>
    <cfRule type="expression" dxfId="35490" priority="14654">
      <formula>AND(IF($Q245=2,1,0),IF($X245&lt;30,1,0))</formula>
    </cfRule>
    <cfRule type="expression" dxfId="35489" priority="14655">
      <formula>AND(IF($Q245=3,1,0),IF($X245&lt;30,1,0))</formula>
    </cfRule>
    <cfRule type="expression" dxfId="35488" priority="14656">
      <formula>AND(IF($Q245=3,1,IF($Q245=4,1,0)),IF($F245&lt;=85,1,0))</formula>
    </cfRule>
  </conditionalFormatting>
  <conditionalFormatting sqref="AV246">
    <cfRule type="expression" dxfId="35487" priority="14651">
      <formula>AV246="X"</formula>
    </cfRule>
    <cfRule type="expression" dxfId="35486" priority="14652">
      <formula>AV246="후보"</formula>
    </cfRule>
  </conditionalFormatting>
  <conditionalFormatting sqref="AC246">
    <cfRule type="cellIs" dxfId="35485" priority="14649" operator="greaterThan">
      <formula>0.9</formula>
    </cfRule>
    <cfRule type="cellIs" dxfId="35484" priority="14650" operator="greaterThan">
      <formula>0.85</formula>
    </cfRule>
  </conditionalFormatting>
  <conditionalFormatting sqref="N246">
    <cfRule type="cellIs" dxfId="35483" priority="14647" operator="greaterThan">
      <formula>0.9</formula>
    </cfRule>
    <cfRule type="cellIs" dxfId="35482" priority="14648" operator="greaterThan">
      <formula>0.85</formula>
    </cfRule>
  </conditionalFormatting>
  <conditionalFormatting sqref="E246">
    <cfRule type="expression" dxfId="35481" priority="14643">
      <formula>AND(IF(OR($Q246=1,$Q246=2),1,0),IF($X246&lt;=20,1,0))</formula>
    </cfRule>
    <cfRule type="expression" dxfId="35480" priority="14644">
      <formula>AND(IF($Q246=2,1,0),IF($X246&lt;30,1,0))</formula>
    </cfRule>
    <cfRule type="expression" dxfId="35479" priority="14645">
      <formula>AND(IF($Q246=3,1,0),IF($X246&lt;30,1,0))</formula>
    </cfRule>
    <cfRule type="expression" dxfId="35478" priority="14646">
      <formula>AND(IF($Q246=3,1,IF($Q246=4,1,0)),IF($F246&lt;=85,1,0))</formula>
    </cfRule>
  </conditionalFormatting>
  <conditionalFormatting sqref="X246">
    <cfRule type="expression" dxfId="35477" priority="14639">
      <formula>AND(IF(OR($Q246=1,$Q246=2),1,0),IF($X246&lt;=20,1,0))</formula>
    </cfRule>
    <cfRule type="expression" dxfId="35476" priority="14640">
      <formula>AND(IF($Q246=2,1,0),IF($X246&lt;30,1,0))</formula>
    </cfRule>
    <cfRule type="expression" dxfId="35475" priority="14641">
      <formula>AND(IF($Q246=3,1,0),IF($X246&lt;30,1,0))</formula>
    </cfRule>
    <cfRule type="expression" dxfId="35474" priority="14642">
      <formula>AND(IF($Q246=3,1,IF($Q246=4,1,0)),IF($F246&lt;=85,1,0))</formula>
    </cfRule>
  </conditionalFormatting>
  <conditionalFormatting sqref="AI246">
    <cfRule type="expression" dxfId="35473" priority="14635">
      <formula>AND(IF(OR($Q246=1,$Q246=2),1,0),IF($X246&lt;=20,1,0))</formula>
    </cfRule>
    <cfRule type="expression" dxfId="35472" priority="14636">
      <formula>AND(IF($Q246=2,1,0),IF($X246&lt;30,1,0))</formula>
    </cfRule>
    <cfRule type="expression" dxfId="35471" priority="14637">
      <formula>AND(IF($Q246=3,1,0),IF($X246&lt;30,1,0))</formula>
    </cfRule>
    <cfRule type="expression" dxfId="35470" priority="14638">
      <formula>AND(IF($Q246=3,1,IF($Q246=4,1,0)),IF($F246&lt;=85,1,0))</formula>
    </cfRule>
  </conditionalFormatting>
  <conditionalFormatting sqref="AV247">
    <cfRule type="expression" dxfId="35469" priority="14633">
      <formula>AV247="X"</formula>
    </cfRule>
    <cfRule type="expression" dxfId="35468" priority="14634">
      <formula>AV247="후보"</formula>
    </cfRule>
  </conditionalFormatting>
  <conditionalFormatting sqref="AC247">
    <cfRule type="cellIs" dxfId="35467" priority="14631" operator="greaterThan">
      <formula>0.9</formula>
    </cfRule>
    <cfRule type="cellIs" dxfId="35466" priority="14632" operator="greaterThan">
      <formula>0.85</formula>
    </cfRule>
  </conditionalFormatting>
  <conditionalFormatting sqref="N247">
    <cfRule type="cellIs" dxfId="35465" priority="14629" operator="greaterThan">
      <formula>0.9</formula>
    </cfRule>
    <cfRule type="cellIs" dxfId="35464" priority="14630" operator="greaterThan">
      <formula>0.85</formula>
    </cfRule>
  </conditionalFormatting>
  <conditionalFormatting sqref="E247">
    <cfRule type="expression" dxfId="35463" priority="14625">
      <formula>AND(IF(OR($Q247=1,$Q247=2),1,0),IF($X247&lt;=20,1,0))</formula>
    </cfRule>
    <cfRule type="expression" dxfId="35462" priority="14626">
      <formula>AND(IF($Q247=2,1,0),IF($X247&lt;30,1,0))</formula>
    </cfRule>
    <cfRule type="expression" dxfId="35461" priority="14627">
      <formula>AND(IF($Q247=3,1,0),IF($X247&lt;30,1,0))</formula>
    </cfRule>
    <cfRule type="expression" dxfId="35460" priority="14628">
      <formula>AND(IF($Q247=3,1,IF($Q247=4,1,0)),IF($F247&lt;=85,1,0))</formula>
    </cfRule>
  </conditionalFormatting>
  <conditionalFormatting sqref="X247">
    <cfRule type="expression" dxfId="35459" priority="14621">
      <formula>AND(IF(OR($Q247=1,$Q247=2),1,0),IF($X247&lt;=20,1,0))</formula>
    </cfRule>
    <cfRule type="expression" dxfId="35458" priority="14622">
      <formula>AND(IF($Q247=2,1,0),IF($X247&lt;30,1,0))</formula>
    </cfRule>
    <cfRule type="expression" dxfId="35457" priority="14623">
      <formula>AND(IF($Q247=3,1,0),IF($X247&lt;30,1,0))</formula>
    </cfRule>
    <cfRule type="expression" dxfId="35456" priority="14624">
      <formula>AND(IF($Q247=3,1,IF($Q247=4,1,0)),IF($F247&lt;=85,1,0))</formula>
    </cfRule>
  </conditionalFormatting>
  <conditionalFormatting sqref="AI247">
    <cfRule type="expression" dxfId="35455" priority="14617">
      <formula>AND(IF(OR($Q247=1,$Q247=2),1,0),IF($X247&lt;=20,1,0))</formula>
    </cfRule>
    <cfRule type="expression" dxfId="35454" priority="14618">
      <formula>AND(IF($Q247=2,1,0),IF($X247&lt;30,1,0))</formula>
    </cfRule>
    <cfRule type="expression" dxfId="35453" priority="14619">
      <formula>AND(IF($Q247=3,1,0),IF($X247&lt;30,1,0))</formula>
    </cfRule>
    <cfRule type="expression" dxfId="35452" priority="14620">
      <formula>AND(IF($Q247=3,1,IF($Q247=4,1,0)),IF($F247&lt;=85,1,0))</formula>
    </cfRule>
  </conditionalFormatting>
  <conditionalFormatting sqref="AV248">
    <cfRule type="expression" dxfId="35451" priority="14615">
      <formula>AV248="X"</formula>
    </cfRule>
    <cfRule type="expression" dxfId="35450" priority="14616">
      <formula>AV248="후보"</formula>
    </cfRule>
  </conditionalFormatting>
  <conditionalFormatting sqref="AC248">
    <cfRule type="cellIs" dxfId="35449" priority="14613" operator="greaterThan">
      <formula>0.9</formula>
    </cfRule>
    <cfRule type="cellIs" dxfId="35448" priority="14614" operator="greaterThan">
      <formula>0.85</formula>
    </cfRule>
  </conditionalFormatting>
  <conditionalFormatting sqref="N248">
    <cfRule type="cellIs" dxfId="35447" priority="14611" operator="greaterThan">
      <formula>0.9</formula>
    </cfRule>
    <cfRule type="cellIs" dxfId="35446" priority="14612" operator="greaterThan">
      <formula>0.85</formula>
    </cfRule>
  </conditionalFormatting>
  <conditionalFormatting sqref="E248">
    <cfRule type="expression" dxfId="35445" priority="14607">
      <formula>AND(IF(OR($Q248=1,$Q248=2),1,0),IF($X248&lt;=20,1,0))</formula>
    </cfRule>
    <cfRule type="expression" dxfId="35444" priority="14608">
      <formula>AND(IF($Q248=2,1,0),IF($X248&lt;30,1,0))</formula>
    </cfRule>
    <cfRule type="expression" dxfId="35443" priority="14609">
      <formula>AND(IF($Q248=3,1,0),IF($X248&lt;30,1,0))</formula>
    </cfRule>
    <cfRule type="expression" dxfId="35442" priority="14610">
      <formula>AND(IF($Q248=3,1,IF($Q248=4,1,0)),IF($F248&lt;=85,1,0))</formula>
    </cfRule>
  </conditionalFormatting>
  <conditionalFormatting sqref="X248">
    <cfRule type="expression" dxfId="35441" priority="14603">
      <formula>AND(IF(OR($Q248=1,$Q248=2),1,0),IF($X248&lt;=20,1,0))</formula>
    </cfRule>
    <cfRule type="expression" dxfId="35440" priority="14604">
      <formula>AND(IF($Q248=2,1,0),IF($X248&lt;30,1,0))</formula>
    </cfRule>
    <cfRule type="expression" dxfId="35439" priority="14605">
      <formula>AND(IF($Q248=3,1,0),IF($X248&lt;30,1,0))</formula>
    </cfRule>
    <cfRule type="expression" dxfId="35438" priority="14606">
      <formula>AND(IF($Q248=3,1,IF($Q248=4,1,0)),IF($F248&lt;=85,1,0))</formula>
    </cfRule>
  </conditionalFormatting>
  <conditionalFormatting sqref="AI248">
    <cfRule type="expression" dxfId="35437" priority="14599">
      <formula>AND(IF(OR($Q248=1,$Q248=2),1,0),IF($X248&lt;=20,1,0))</formula>
    </cfRule>
    <cfRule type="expression" dxfId="35436" priority="14600">
      <formula>AND(IF($Q248=2,1,0),IF($X248&lt;30,1,0))</formula>
    </cfRule>
    <cfRule type="expression" dxfId="35435" priority="14601">
      <formula>AND(IF($Q248=3,1,0),IF($X248&lt;30,1,0))</formula>
    </cfRule>
    <cfRule type="expression" dxfId="35434" priority="14602">
      <formula>AND(IF($Q248=3,1,IF($Q248=4,1,0)),IF($F248&lt;=85,1,0))</formula>
    </cfRule>
  </conditionalFormatting>
  <conditionalFormatting sqref="AV249">
    <cfRule type="expression" dxfId="35433" priority="14597">
      <formula>AV249="X"</formula>
    </cfRule>
    <cfRule type="expression" dxfId="35432" priority="14598">
      <formula>AV249="후보"</formula>
    </cfRule>
  </conditionalFormatting>
  <conditionalFormatting sqref="AC249">
    <cfRule type="cellIs" dxfId="35431" priority="14595" operator="greaterThan">
      <formula>0.9</formula>
    </cfRule>
    <cfRule type="cellIs" dxfId="35430" priority="14596" operator="greaterThan">
      <formula>0.85</formula>
    </cfRule>
  </conditionalFormatting>
  <conditionalFormatting sqref="N249">
    <cfRule type="cellIs" dxfId="35429" priority="14593" operator="greaterThan">
      <formula>0.9</formula>
    </cfRule>
    <cfRule type="cellIs" dxfId="35428" priority="14594" operator="greaterThan">
      <formula>0.85</formula>
    </cfRule>
  </conditionalFormatting>
  <conditionalFormatting sqref="E249">
    <cfRule type="expression" dxfId="35427" priority="14589">
      <formula>AND(IF(OR($Q249=1,$Q249=2),1,0),IF($X249&lt;=20,1,0))</formula>
    </cfRule>
    <cfRule type="expression" dxfId="35426" priority="14590">
      <formula>AND(IF($Q249=2,1,0),IF($X249&lt;30,1,0))</formula>
    </cfRule>
    <cfRule type="expression" dxfId="35425" priority="14591">
      <formula>AND(IF($Q249=3,1,0),IF($X249&lt;30,1,0))</formula>
    </cfRule>
    <cfRule type="expression" dxfId="35424" priority="14592">
      <formula>AND(IF($Q249=3,1,IF($Q249=4,1,0)),IF($F249&lt;=85,1,0))</formula>
    </cfRule>
  </conditionalFormatting>
  <conditionalFormatting sqref="X249">
    <cfRule type="expression" dxfId="35423" priority="14585">
      <formula>AND(IF(OR($Q249=1,$Q249=2),1,0),IF($X249&lt;=20,1,0))</formula>
    </cfRule>
    <cfRule type="expression" dxfId="35422" priority="14586">
      <formula>AND(IF($Q249=2,1,0),IF($X249&lt;30,1,0))</formula>
    </cfRule>
    <cfRule type="expression" dxfId="35421" priority="14587">
      <formula>AND(IF($Q249=3,1,0),IF($X249&lt;30,1,0))</formula>
    </cfRule>
    <cfRule type="expression" dxfId="35420" priority="14588">
      <formula>AND(IF($Q249=3,1,IF($Q249=4,1,0)),IF($F249&lt;=85,1,0))</formula>
    </cfRule>
  </conditionalFormatting>
  <conditionalFormatting sqref="AI249">
    <cfRule type="expression" dxfId="35419" priority="14581">
      <formula>AND(IF(OR($Q249=1,$Q249=2),1,0),IF($X249&lt;=20,1,0))</formula>
    </cfRule>
    <cfRule type="expression" dxfId="35418" priority="14582">
      <formula>AND(IF($Q249=2,1,0),IF($X249&lt;30,1,0))</formula>
    </cfRule>
    <cfRule type="expression" dxfId="35417" priority="14583">
      <formula>AND(IF($Q249=3,1,0),IF($X249&lt;30,1,0))</formula>
    </cfRule>
    <cfRule type="expression" dxfId="35416" priority="14584">
      <formula>AND(IF($Q249=3,1,IF($Q249=4,1,0)),IF($F249&lt;=85,1,0))</formula>
    </cfRule>
  </conditionalFormatting>
  <conditionalFormatting sqref="AV250">
    <cfRule type="expression" dxfId="35415" priority="14579">
      <formula>AV250="X"</formula>
    </cfRule>
    <cfRule type="expression" dxfId="35414" priority="14580">
      <formula>AV250="후보"</formula>
    </cfRule>
  </conditionalFormatting>
  <conditionalFormatting sqref="AC250">
    <cfRule type="cellIs" dxfId="35413" priority="14577" operator="greaterThan">
      <formula>0.9</formula>
    </cfRule>
    <cfRule type="cellIs" dxfId="35412" priority="14578" operator="greaterThan">
      <formula>0.85</formula>
    </cfRule>
  </conditionalFormatting>
  <conditionalFormatting sqref="N250">
    <cfRule type="cellIs" dxfId="35411" priority="14575" operator="greaterThan">
      <formula>0.9</formula>
    </cfRule>
    <cfRule type="cellIs" dxfId="35410" priority="14576" operator="greaterThan">
      <formula>0.85</formula>
    </cfRule>
  </conditionalFormatting>
  <conditionalFormatting sqref="E250">
    <cfRule type="expression" dxfId="35409" priority="14571">
      <formula>AND(IF(OR($Q250=1,$Q250=2),1,0),IF($X250&lt;=20,1,0))</formula>
    </cfRule>
    <cfRule type="expression" dxfId="35408" priority="14572">
      <formula>AND(IF($Q250=2,1,0),IF($X250&lt;30,1,0))</formula>
    </cfRule>
    <cfRule type="expression" dxfId="35407" priority="14573">
      <formula>AND(IF($Q250=3,1,0),IF($X250&lt;30,1,0))</formula>
    </cfRule>
    <cfRule type="expression" dxfId="35406" priority="14574">
      <formula>AND(IF($Q250=3,1,IF($Q250=4,1,0)),IF($F250&lt;=85,1,0))</formula>
    </cfRule>
  </conditionalFormatting>
  <conditionalFormatting sqref="X250">
    <cfRule type="expression" dxfId="35405" priority="14567">
      <formula>AND(IF(OR($Q250=1,$Q250=2),1,0),IF($X250&lt;=20,1,0))</formula>
    </cfRule>
    <cfRule type="expression" dxfId="35404" priority="14568">
      <formula>AND(IF($Q250=2,1,0),IF($X250&lt;30,1,0))</formula>
    </cfRule>
    <cfRule type="expression" dxfId="35403" priority="14569">
      <formula>AND(IF($Q250=3,1,0),IF($X250&lt;30,1,0))</formula>
    </cfRule>
    <cfRule type="expression" dxfId="35402" priority="14570">
      <formula>AND(IF($Q250=3,1,IF($Q250=4,1,0)),IF($F250&lt;=85,1,0))</formula>
    </cfRule>
  </conditionalFormatting>
  <conditionalFormatting sqref="AI250">
    <cfRule type="expression" dxfId="35401" priority="14563">
      <formula>AND(IF(OR($Q250=1,$Q250=2),1,0),IF($X250&lt;=20,1,0))</formula>
    </cfRule>
    <cfRule type="expression" dxfId="35400" priority="14564">
      <formula>AND(IF($Q250=2,1,0),IF($X250&lt;30,1,0))</formula>
    </cfRule>
    <cfRule type="expression" dxfId="35399" priority="14565">
      <formula>AND(IF($Q250=3,1,0),IF($X250&lt;30,1,0))</formula>
    </cfRule>
    <cfRule type="expression" dxfId="35398" priority="14566">
      <formula>AND(IF($Q250=3,1,IF($Q250=4,1,0)),IF($F250&lt;=85,1,0))</formula>
    </cfRule>
  </conditionalFormatting>
  <conditionalFormatting sqref="AV251">
    <cfRule type="expression" dxfId="35397" priority="14561">
      <formula>AV251="X"</formula>
    </cfRule>
    <cfRule type="expression" dxfId="35396" priority="14562">
      <formula>AV251="후보"</formula>
    </cfRule>
  </conditionalFormatting>
  <conditionalFormatting sqref="AC251">
    <cfRule type="cellIs" dxfId="35395" priority="14559" operator="greaterThan">
      <formula>0.9</formula>
    </cfRule>
    <cfRule type="cellIs" dxfId="35394" priority="14560" operator="greaterThan">
      <formula>0.85</formula>
    </cfRule>
  </conditionalFormatting>
  <conditionalFormatting sqref="N251">
    <cfRule type="cellIs" dxfId="35393" priority="14557" operator="greaterThan">
      <formula>0.9</formula>
    </cfRule>
    <cfRule type="cellIs" dxfId="35392" priority="14558" operator="greaterThan">
      <formula>0.85</formula>
    </cfRule>
  </conditionalFormatting>
  <conditionalFormatting sqref="E251">
    <cfRule type="expression" dxfId="35391" priority="14553">
      <formula>AND(IF(OR($Q251=1,$Q251=2),1,0),IF($X251&lt;=20,1,0))</formula>
    </cfRule>
    <cfRule type="expression" dxfId="35390" priority="14554">
      <formula>AND(IF($Q251=2,1,0),IF($X251&lt;30,1,0))</formula>
    </cfRule>
    <cfRule type="expression" dxfId="35389" priority="14555">
      <formula>AND(IF($Q251=3,1,0),IF($X251&lt;30,1,0))</formula>
    </cfRule>
    <cfRule type="expression" dxfId="35388" priority="14556">
      <formula>AND(IF($Q251=3,1,IF($Q251=4,1,0)),IF($F251&lt;=85,1,0))</formula>
    </cfRule>
  </conditionalFormatting>
  <conditionalFormatting sqref="X251">
    <cfRule type="expression" dxfId="35387" priority="14549">
      <formula>AND(IF(OR($Q251=1,$Q251=2),1,0),IF($X251&lt;=20,1,0))</formula>
    </cfRule>
    <cfRule type="expression" dxfId="35386" priority="14550">
      <formula>AND(IF($Q251=2,1,0),IF($X251&lt;30,1,0))</formula>
    </cfRule>
    <cfRule type="expression" dxfId="35385" priority="14551">
      <formula>AND(IF($Q251=3,1,0),IF($X251&lt;30,1,0))</formula>
    </cfRule>
    <cfRule type="expression" dxfId="35384" priority="14552">
      <formula>AND(IF($Q251=3,1,IF($Q251=4,1,0)),IF($F251&lt;=85,1,0))</formula>
    </cfRule>
  </conditionalFormatting>
  <conditionalFormatting sqref="AI251">
    <cfRule type="expression" dxfId="35383" priority="14545">
      <formula>AND(IF(OR($Q251=1,$Q251=2),1,0),IF($X251&lt;=20,1,0))</formula>
    </cfRule>
    <cfRule type="expression" dxfId="35382" priority="14546">
      <formula>AND(IF($Q251=2,1,0),IF($X251&lt;30,1,0))</formula>
    </cfRule>
    <cfRule type="expression" dxfId="35381" priority="14547">
      <formula>AND(IF($Q251=3,1,0),IF($X251&lt;30,1,0))</formula>
    </cfRule>
    <cfRule type="expression" dxfId="35380" priority="14548">
      <formula>AND(IF($Q251=3,1,IF($Q251=4,1,0)),IF($F251&lt;=85,1,0))</formula>
    </cfRule>
  </conditionalFormatting>
  <conditionalFormatting sqref="AV252">
    <cfRule type="expression" dxfId="35379" priority="14543">
      <formula>AV252="X"</formula>
    </cfRule>
    <cfRule type="expression" dxfId="35378" priority="14544">
      <formula>AV252="후보"</formula>
    </cfRule>
  </conditionalFormatting>
  <conditionalFormatting sqref="AC252">
    <cfRule type="cellIs" dxfId="35377" priority="14541" operator="greaterThan">
      <formula>0.9</formula>
    </cfRule>
    <cfRule type="cellIs" dxfId="35376" priority="14542" operator="greaterThan">
      <formula>0.85</formula>
    </cfRule>
  </conditionalFormatting>
  <conditionalFormatting sqref="N252">
    <cfRule type="cellIs" dxfId="35375" priority="14539" operator="greaterThan">
      <formula>0.9</formula>
    </cfRule>
    <cfRule type="cellIs" dxfId="35374" priority="14540" operator="greaterThan">
      <formula>0.85</formula>
    </cfRule>
  </conditionalFormatting>
  <conditionalFormatting sqref="E252">
    <cfRule type="expression" dxfId="35373" priority="14535">
      <formula>AND(IF(OR($Q252=1,$Q252=2),1,0),IF($X252&lt;=20,1,0))</formula>
    </cfRule>
    <cfRule type="expression" dxfId="35372" priority="14536">
      <formula>AND(IF($Q252=2,1,0),IF($X252&lt;30,1,0))</formula>
    </cfRule>
    <cfRule type="expression" dxfId="35371" priority="14537">
      <formula>AND(IF($Q252=3,1,0),IF($X252&lt;30,1,0))</formula>
    </cfRule>
    <cfRule type="expression" dxfId="35370" priority="14538">
      <formula>AND(IF($Q252=3,1,IF($Q252=4,1,0)),IF($F252&lt;=85,1,0))</formula>
    </cfRule>
  </conditionalFormatting>
  <conditionalFormatting sqref="X252">
    <cfRule type="expression" dxfId="35369" priority="14531">
      <formula>AND(IF(OR($Q252=1,$Q252=2),1,0),IF($X252&lt;=20,1,0))</formula>
    </cfRule>
    <cfRule type="expression" dxfId="35368" priority="14532">
      <formula>AND(IF($Q252=2,1,0),IF($X252&lt;30,1,0))</formula>
    </cfRule>
    <cfRule type="expression" dxfId="35367" priority="14533">
      <formula>AND(IF($Q252=3,1,0),IF($X252&lt;30,1,0))</formula>
    </cfRule>
    <cfRule type="expression" dxfId="35366" priority="14534">
      <formula>AND(IF($Q252=3,1,IF($Q252=4,1,0)),IF($F252&lt;=85,1,0))</formula>
    </cfRule>
  </conditionalFormatting>
  <conditionalFormatting sqref="AI252">
    <cfRule type="expression" dxfId="35365" priority="14527">
      <formula>AND(IF(OR($Q252=1,$Q252=2),1,0),IF($X252&lt;=20,1,0))</formula>
    </cfRule>
    <cfRule type="expression" dxfId="35364" priority="14528">
      <formula>AND(IF($Q252=2,1,0),IF($X252&lt;30,1,0))</formula>
    </cfRule>
    <cfRule type="expression" dxfId="35363" priority="14529">
      <formula>AND(IF($Q252=3,1,0),IF($X252&lt;30,1,0))</formula>
    </cfRule>
    <cfRule type="expression" dxfId="35362" priority="14530">
      <formula>AND(IF($Q252=3,1,IF($Q252=4,1,0)),IF($F252&lt;=85,1,0))</formula>
    </cfRule>
  </conditionalFormatting>
  <conditionalFormatting sqref="AV253">
    <cfRule type="expression" dxfId="35361" priority="14525">
      <formula>AV253="X"</formula>
    </cfRule>
    <cfRule type="expression" dxfId="35360" priority="14526">
      <formula>AV253="후보"</formula>
    </cfRule>
  </conditionalFormatting>
  <conditionalFormatting sqref="AC253">
    <cfRule type="cellIs" dxfId="35359" priority="14523" operator="greaterThan">
      <formula>0.9</formula>
    </cfRule>
    <cfRule type="cellIs" dxfId="35358" priority="14524" operator="greaterThan">
      <formula>0.85</formula>
    </cfRule>
  </conditionalFormatting>
  <conditionalFormatting sqref="N253">
    <cfRule type="cellIs" dxfId="35357" priority="14521" operator="greaterThan">
      <formula>0.9</formula>
    </cfRule>
    <cfRule type="cellIs" dxfId="35356" priority="14522" operator="greaterThan">
      <formula>0.85</formula>
    </cfRule>
  </conditionalFormatting>
  <conditionalFormatting sqref="E253">
    <cfRule type="expression" dxfId="35355" priority="14517">
      <formula>AND(IF(OR($Q253=1,$Q253=2),1,0),IF($X253&lt;=20,1,0))</formula>
    </cfRule>
    <cfRule type="expression" dxfId="35354" priority="14518">
      <formula>AND(IF($Q253=2,1,0),IF($X253&lt;30,1,0))</formula>
    </cfRule>
    <cfRule type="expression" dxfId="35353" priority="14519">
      <formula>AND(IF($Q253=3,1,0),IF($X253&lt;30,1,0))</formula>
    </cfRule>
    <cfRule type="expression" dxfId="35352" priority="14520">
      <formula>AND(IF($Q253=3,1,IF($Q253=4,1,0)),IF($F253&lt;=85,1,0))</formula>
    </cfRule>
  </conditionalFormatting>
  <conditionalFormatting sqref="X253">
    <cfRule type="expression" dxfId="35351" priority="14513">
      <formula>AND(IF(OR($Q253=1,$Q253=2),1,0),IF($X253&lt;=20,1,0))</formula>
    </cfRule>
    <cfRule type="expression" dxfId="35350" priority="14514">
      <formula>AND(IF($Q253=2,1,0),IF($X253&lt;30,1,0))</formula>
    </cfRule>
    <cfRule type="expression" dxfId="35349" priority="14515">
      <formula>AND(IF($Q253=3,1,0),IF($X253&lt;30,1,0))</formula>
    </cfRule>
    <cfRule type="expression" dxfId="35348" priority="14516">
      <formula>AND(IF($Q253=3,1,IF($Q253=4,1,0)),IF($F253&lt;=85,1,0))</formula>
    </cfRule>
  </conditionalFormatting>
  <conditionalFormatting sqref="AI253">
    <cfRule type="expression" dxfId="35347" priority="14509">
      <formula>AND(IF(OR($Q253=1,$Q253=2),1,0),IF($X253&lt;=20,1,0))</formula>
    </cfRule>
    <cfRule type="expression" dxfId="35346" priority="14510">
      <formula>AND(IF($Q253=2,1,0),IF($X253&lt;30,1,0))</formula>
    </cfRule>
    <cfRule type="expression" dxfId="35345" priority="14511">
      <formula>AND(IF($Q253=3,1,0),IF($X253&lt;30,1,0))</formula>
    </cfRule>
    <cfRule type="expression" dxfId="35344" priority="14512">
      <formula>AND(IF($Q253=3,1,IF($Q253=4,1,0)),IF($F253&lt;=85,1,0))</formula>
    </cfRule>
  </conditionalFormatting>
  <conditionalFormatting sqref="AV254">
    <cfRule type="expression" dxfId="35343" priority="14507">
      <formula>AV254="X"</formula>
    </cfRule>
    <cfRule type="expression" dxfId="35342" priority="14508">
      <formula>AV254="후보"</formula>
    </cfRule>
  </conditionalFormatting>
  <conditionalFormatting sqref="AC254">
    <cfRule type="cellIs" dxfId="35341" priority="14505" operator="greaterThan">
      <formula>0.9</formula>
    </cfRule>
    <cfRule type="cellIs" dxfId="35340" priority="14506" operator="greaterThan">
      <formula>0.85</formula>
    </cfRule>
  </conditionalFormatting>
  <conditionalFormatting sqref="N254">
    <cfRule type="cellIs" dxfId="35339" priority="14503" operator="greaterThan">
      <formula>0.9</formula>
    </cfRule>
    <cfRule type="cellIs" dxfId="35338" priority="14504" operator="greaterThan">
      <formula>0.85</formula>
    </cfRule>
  </conditionalFormatting>
  <conditionalFormatting sqref="E254">
    <cfRule type="expression" dxfId="35337" priority="14499">
      <formula>AND(IF(OR($Q254=1,$Q254=2),1,0),IF($X254&lt;=20,1,0))</formula>
    </cfRule>
    <cfRule type="expression" dxfId="35336" priority="14500">
      <formula>AND(IF($Q254=2,1,0),IF($X254&lt;30,1,0))</formula>
    </cfRule>
    <cfRule type="expression" dxfId="35335" priority="14501">
      <formula>AND(IF($Q254=3,1,0),IF($X254&lt;30,1,0))</formula>
    </cfRule>
    <cfRule type="expression" dxfId="35334" priority="14502">
      <formula>AND(IF($Q254=3,1,IF($Q254=4,1,0)),IF($F254&lt;=85,1,0))</formula>
    </cfRule>
  </conditionalFormatting>
  <conditionalFormatting sqref="X254">
    <cfRule type="expression" dxfId="35333" priority="14495">
      <formula>AND(IF(OR($Q254=1,$Q254=2),1,0),IF($X254&lt;=20,1,0))</formula>
    </cfRule>
    <cfRule type="expression" dxfId="35332" priority="14496">
      <formula>AND(IF($Q254=2,1,0),IF($X254&lt;30,1,0))</formula>
    </cfRule>
    <cfRule type="expression" dxfId="35331" priority="14497">
      <formula>AND(IF($Q254=3,1,0),IF($X254&lt;30,1,0))</formula>
    </cfRule>
    <cfRule type="expression" dxfId="35330" priority="14498">
      <formula>AND(IF($Q254=3,1,IF($Q254=4,1,0)),IF($F254&lt;=85,1,0))</formula>
    </cfRule>
  </conditionalFormatting>
  <conditionalFormatting sqref="AI254">
    <cfRule type="expression" dxfId="35329" priority="14491">
      <formula>AND(IF(OR($Q254=1,$Q254=2),1,0),IF($X254&lt;=20,1,0))</formula>
    </cfRule>
    <cfRule type="expression" dxfId="35328" priority="14492">
      <formula>AND(IF($Q254=2,1,0),IF($X254&lt;30,1,0))</formula>
    </cfRule>
    <cfRule type="expression" dxfId="35327" priority="14493">
      <formula>AND(IF($Q254=3,1,0),IF($X254&lt;30,1,0))</formula>
    </cfRule>
    <cfRule type="expression" dxfId="35326" priority="14494">
      <formula>AND(IF($Q254=3,1,IF($Q254=4,1,0)),IF($F254&lt;=85,1,0))</formula>
    </cfRule>
  </conditionalFormatting>
  <conditionalFormatting sqref="AV255">
    <cfRule type="expression" dxfId="35325" priority="14489">
      <formula>AV255="X"</formula>
    </cfRule>
    <cfRule type="expression" dxfId="35324" priority="14490">
      <formula>AV255="후보"</formula>
    </cfRule>
  </conditionalFormatting>
  <conditionalFormatting sqref="AC255">
    <cfRule type="cellIs" dxfId="35323" priority="14487" operator="greaterThan">
      <formula>0.9</formula>
    </cfRule>
    <cfRule type="cellIs" dxfId="35322" priority="14488" operator="greaterThan">
      <formula>0.85</formula>
    </cfRule>
  </conditionalFormatting>
  <conditionalFormatting sqref="N255">
    <cfRule type="cellIs" dxfId="35321" priority="14485" operator="greaterThan">
      <formula>0.9</formula>
    </cfRule>
    <cfRule type="cellIs" dxfId="35320" priority="14486" operator="greaterThan">
      <formula>0.85</formula>
    </cfRule>
  </conditionalFormatting>
  <conditionalFormatting sqref="E255">
    <cfRule type="expression" dxfId="35319" priority="14481">
      <formula>AND(IF(OR($Q255=1,$Q255=2),1,0),IF($X255&lt;=20,1,0))</formula>
    </cfRule>
    <cfRule type="expression" dxfId="35318" priority="14482">
      <formula>AND(IF($Q255=2,1,0),IF($X255&lt;30,1,0))</formula>
    </cfRule>
    <cfRule type="expression" dxfId="35317" priority="14483">
      <formula>AND(IF($Q255=3,1,0),IF($X255&lt;30,1,0))</formula>
    </cfRule>
    <cfRule type="expression" dxfId="35316" priority="14484">
      <formula>AND(IF($Q255=3,1,IF($Q255=4,1,0)),IF($F255&lt;=85,1,0))</formula>
    </cfRule>
  </conditionalFormatting>
  <conditionalFormatting sqref="X255">
    <cfRule type="expression" dxfId="35315" priority="14477">
      <formula>AND(IF(OR($Q255=1,$Q255=2),1,0),IF($X255&lt;=20,1,0))</formula>
    </cfRule>
    <cfRule type="expression" dxfId="35314" priority="14478">
      <formula>AND(IF($Q255=2,1,0),IF($X255&lt;30,1,0))</formula>
    </cfRule>
    <cfRule type="expression" dxfId="35313" priority="14479">
      <formula>AND(IF($Q255=3,1,0),IF($X255&lt;30,1,0))</formula>
    </cfRule>
    <cfRule type="expression" dxfId="35312" priority="14480">
      <formula>AND(IF($Q255=3,1,IF($Q255=4,1,0)),IF($F255&lt;=85,1,0))</formula>
    </cfRule>
  </conditionalFormatting>
  <conditionalFormatting sqref="AI255">
    <cfRule type="expression" dxfId="35311" priority="14473">
      <formula>AND(IF(OR($Q255=1,$Q255=2),1,0),IF($X255&lt;=20,1,0))</formula>
    </cfRule>
    <cfRule type="expression" dxfId="35310" priority="14474">
      <formula>AND(IF($Q255=2,1,0),IF($X255&lt;30,1,0))</formula>
    </cfRule>
    <cfRule type="expression" dxfId="35309" priority="14475">
      <formula>AND(IF($Q255=3,1,0),IF($X255&lt;30,1,0))</formula>
    </cfRule>
    <cfRule type="expression" dxfId="35308" priority="14476">
      <formula>AND(IF($Q255=3,1,IF($Q255=4,1,0)),IF($F255&lt;=85,1,0))</formula>
    </cfRule>
  </conditionalFormatting>
  <conditionalFormatting sqref="AV256">
    <cfRule type="expression" dxfId="35307" priority="14471">
      <formula>AV256="X"</formula>
    </cfRule>
    <cfRule type="expression" dxfId="35306" priority="14472">
      <formula>AV256="후보"</formula>
    </cfRule>
  </conditionalFormatting>
  <conditionalFormatting sqref="AC256">
    <cfRule type="cellIs" dxfId="35305" priority="14469" operator="greaterThan">
      <formula>0.9</formula>
    </cfRule>
    <cfRule type="cellIs" dxfId="35304" priority="14470" operator="greaterThan">
      <formula>0.85</formula>
    </cfRule>
  </conditionalFormatting>
  <conditionalFormatting sqref="N256">
    <cfRule type="cellIs" dxfId="35303" priority="14467" operator="greaterThan">
      <formula>0.9</formula>
    </cfRule>
    <cfRule type="cellIs" dxfId="35302" priority="14468" operator="greaterThan">
      <formula>0.85</formula>
    </cfRule>
  </conditionalFormatting>
  <conditionalFormatting sqref="E256">
    <cfRule type="expression" dxfId="35301" priority="14463">
      <formula>AND(IF(OR($Q256=1,$Q256=2),1,0),IF($X256&lt;=20,1,0))</formula>
    </cfRule>
    <cfRule type="expression" dxfId="35300" priority="14464">
      <formula>AND(IF($Q256=2,1,0),IF($X256&lt;30,1,0))</formula>
    </cfRule>
    <cfRule type="expression" dxfId="35299" priority="14465">
      <formula>AND(IF($Q256=3,1,0),IF($X256&lt;30,1,0))</formula>
    </cfRule>
    <cfRule type="expression" dxfId="35298" priority="14466">
      <formula>AND(IF($Q256=3,1,IF($Q256=4,1,0)),IF($F256&lt;=85,1,0))</formula>
    </cfRule>
  </conditionalFormatting>
  <conditionalFormatting sqref="X256">
    <cfRule type="expression" dxfId="35297" priority="14459">
      <formula>AND(IF(OR($Q256=1,$Q256=2),1,0),IF($X256&lt;=20,1,0))</formula>
    </cfRule>
    <cfRule type="expression" dxfId="35296" priority="14460">
      <formula>AND(IF($Q256=2,1,0),IF($X256&lt;30,1,0))</formula>
    </cfRule>
    <cfRule type="expression" dxfId="35295" priority="14461">
      <formula>AND(IF($Q256=3,1,0),IF($X256&lt;30,1,0))</formula>
    </cfRule>
    <cfRule type="expression" dxfId="35294" priority="14462">
      <formula>AND(IF($Q256=3,1,IF($Q256=4,1,0)),IF($F256&lt;=85,1,0))</formula>
    </cfRule>
  </conditionalFormatting>
  <conditionalFormatting sqref="AI256">
    <cfRule type="expression" dxfId="35293" priority="14455">
      <formula>AND(IF(OR($Q256=1,$Q256=2),1,0),IF($X256&lt;=20,1,0))</formula>
    </cfRule>
    <cfRule type="expression" dxfId="35292" priority="14456">
      <formula>AND(IF($Q256=2,1,0),IF($X256&lt;30,1,0))</formula>
    </cfRule>
    <cfRule type="expression" dxfId="35291" priority="14457">
      <formula>AND(IF($Q256=3,1,0),IF($X256&lt;30,1,0))</formula>
    </cfRule>
    <cfRule type="expression" dxfId="35290" priority="14458">
      <formula>AND(IF($Q256=3,1,IF($Q256=4,1,0)),IF($F256&lt;=85,1,0))</formula>
    </cfRule>
  </conditionalFormatting>
  <conditionalFormatting sqref="AV257">
    <cfRule type="expression" dxfId="35289" priority="14453">
      <formula>AV257="X"</formula>
    </cfRule>
    <cfRule type="expression" dxfId="35288" priority="14454">
      <formula>AV257="후보"</formula>
    </cfRule>
  </conditionalFormatting>
  <conditionalFormatting sqref="AC257">
    <cfRule type="cellIs" dxfId="35287" priority="14451" operator="greaterThan">
      <formula>0.9</formula>
    </cfRule>
    <cfRule type="cellIs" dxfId="35286" priority="14452" operator="greaterThan">
      <formula>0.85</formula>
    </cfRule>
  </conditionalFormatting>
  <conditionalFormatting sqref="N257">
    <cfRule type="cellIs" dxfId="35285" priority="14449" operator="greaterThan">
      <formula>0.9</formula>
    </cfRule>
    <cfRule type="cellIs" dxfId="35284" priority="14450" operator="greaterThan">
      <formula>0.85</formula>
    </cfRule>
  </conditionalFormatting>
  <conditionalFormatting sqref="E257">
    <cfRule type="expression" dxfId="35283" priority="14445">
      <formula>AND(IF(OR($Q257=1,$Q257=2),1,0),IF($X257&lt;=20,1,0))</formula>
    </cfRule>
    <cfRule type="expression" dxfId="35282" priority="14446">
      <formula>AND(IF($Q257=2,1,0),IF($X257&lt;30,1,0))</formula>
    </cfRule>
    <cfRule type="expression" dxfId="35281" priority="14447">
      <formula>AND(IF($Q257=3,1,0),IF($X257&lt;30,1,0))</formula>
    </cfRule>
    <cfRule type="expression" dxfId="35280" priority="14448">
      <formula>AND(IF($Q257=3,1,IF($Q257=4,1,0)),IF($F257&lt;=85,1,0))</formula>
    </cfRule>
  </conditionalFormatting>
  <conditionalFormatting sqref="X257">
    <cfRule type="expression" dxfId="35279" priority="14441">
      <formula>AND(IF(OR($Q257=1,$Q257=2),1,0),IF($X257&lt;=20,1,0))</formula>
    </cfRule>
    <cfRule type="expression" dxfId="35278" priority="14442">
      <formula>AND(IF($Q257=2,1,0),IF($X257&lt;30,1,0))</formula>
    </cfRule>
    <cfRule type="expression" dxfId="35277" priority="14443">
      <formula>AND(IF($Q257=3,1,0),IF($X257&lt;30,1,0))</formula>
    </cfRule>
    <cfRule type="expression" dxfId="35276" priority="14444">
      <formula>AND(IF($Q257=3,1,IF($Q257=4,1,0)),IF($F257&lt;=85,1,0))</formula>
    </cfRule>
  </conditionalFormatting>
  <conditionalFormatting sqref="AI257">
    <cfRule type="expression" dxfId="35275" priority="14437">
      <formula>AND(IF(OR($Q257=1,$Q257=2),1,0),IF($X257&lt;=20,1,0))</formula>
    </cfRule>
    <cfRule type="expression" dxfId="35274" priority="14438">
      <formula>AND(IF($Q257=2,1,0),IF($X257&lt;30,1,0))</formula>
    </cfRule>
    <cfRule type="expression" dxfId="35273" priority="14439">
      <formula>AND(IF($Q257=3,1,0),IF($X257&lt;30,1,0))</formula>
    </cfRule>
    <cfRule type="expression" dxfId="35272" priority="14440">
      <formula>AND(IF($Q257=3,1,IF($Q257=4,1,0)),IF($F257&lt;=85,1,0))</formula>
    </cfRule>
  </conditionalFormatting>
  <conditionalFormatting sqref="AV258">
    <cfRule type="expression" dxfId="35271" priority="14435">
      <formula>AV258="X"</formula>
    </cfRule>
    <cfRule type="expression" dxfId="35270" priority="14436">
      <formula>AV258="후보"</formula>
    </cfRule>
  </conditionalFormatting>
  <conditionalFormatting sqref="AC258">
    <cfRule type="cellIs" dxfId="35269" priority="14433" operator="greaterThan">
      <formula>0.9</formula>
    </cfRule>
    <cfRule type="cellIs" dxfId="35268" priority="14434" operator="greaterThan">
      <formula>0.85</formula>
    </cfRule>
  </conditionalFormatting>
  <conditionalFormatting sqref="N258">
    <cfRule type="cellIs" dxfId="35267" priority="14431" operator="greaterThan">
      <formula>0.9</formula>
    </cfRule>
    <cfRule type="cellIs" dxfId="35266" priority="14432" operator="greaterThan">
      <formula>0.85</formula>
    </cfRule>
  </conditionalFormatting>
  <conditionalFormatting sqref="E258">
    <cfRule type="expression" dxfId="35265" priority="14427">
      <formula>AND(IF(OR($Q258=1,$Q258=2),1,0),IF($X258&lt;=20,1,0))</formula>
    </cfRule>
    <cfRule type="expression" dxfId="35264" priority="14428">
      <formula>AND(IF($Q258=2,1,0),IF($X258&lt;30,1,0))</formula>
    </cfRule>
    <cfRule type="expression" dxfId="35263" priority="14429">
      <formula>AND(IF($Q258=3,1,0),IF($X258&lt;30,1,0))</formula>
    </cfRule>
    <cfRule type="expression" dxfId="35262" priority="14430">
      <formula>AND(IF($Q258=3,1,IF($Q258=4,1,0)),IF($F258&lt;=85,1,0))</formula>
    </cfRule>
  </conditionalFormatting>
  <conditionalFormatting sqref="X258">
    <cfRule type="expression" dxfId="35261" priority="14423">
      <formula>AND(IF(OR($Q258=1,$Q258=2),1,0),IF($X258&lt;=20,1,0))</formula>
    </cfRule>
    <cfRule type="expression" dxfId="35260" priority="14424">
      <formula>AND(IF($Q258=2,1,0),IF($X258&lt;30,1,0))</formula>
    </cfRule>
    <cfRule type="expression" dxfId="35259" priority="14425">
      <formula>AND(IF($Q258=3,1,0),IF($X258&lt;30,1,0))</formula>
    </cfRule>
    <cfRule type="expression" dxfId="35258" priority="14426">
      <formula>AND(IF($Q258=3,1,IF($Q258=4,1,0)),IF($F258&lt;=85,1,0))</formula>
    </cfRule>
  </conditionalFormatting>
  <conditionalFormatting sqref="AI258">
    <cfRule type="expression" dxfId="35257" priority="14419">
      <formula>AND(IF(OR($Q258=1,$Q258=2),1,0),IF($X258&lt;=20,1,0))</formula>
    </cfRule>
    <cfRule type="expression" dxfId="35256" priority="14420">
      <formula>AND(IF($Q258=2,1,0),IF($X258&lt;30,1,0))</formula>
    </cfRule>
    <cfRule type="expression" dxfId="35255" priority="14421">
      <formula>AND(IF($Q258=3,1,0),IF($X258&lt;30,1,0))</formula>
    </cfRule>
    <cfRule type="expression" dxfId="35254" priority="14422">
      <formula>AND(IF($Q258=3,1,IF($Q258=4,1,0)),IF($F258&lt;=85,1,0))</formula>
    </cfRule>
  </conditionalFormatting>
  <conditionalFormatting sqref="AV259">
    <cfRule type="expression" dxfId="35253" priority="14417">
      <formula>AV259="X"</formula>
    </cfRule>
    <cfRule type="expression" dxfId="35252" priority="14418">
      <formula>AV259="후보"</formula>
    </cfRule>
  </conditionalFormatting>
  <conditionalFormatting sqref="AC259">
    <cfRule type="cellIs" dxfId="35251" priority="14415" operator="greaterThan">
      <formula>0.9</formula>
    </cfRule>
    <cfRule type="cellIs" dxfId="35250" priority="14416" operator="greaterThan">
      <formula>0.85</formula>
    </cfRule>
  </conditionalFormatting>
  <conditionalFormatting sqref="N259">
    <cfRule type="cellIs" dxfId="35249" priority="14413" operator="greaterThan">
      <formula>0.9</formula>
    </cfRule>
    <cfRule type="cellIs" dxfId="35248" priority="14414" operator="greaterThan">
      <formula>0.85</formula>
    </cfRule>
  </conditionalFormatting>
  <conditionalFormatting sqref="E259">
    <cfRule type="expression" dxfId="35247" priority="14409">
      <formula>AND(IF(OR($Q259=1,$Q259=2),1,0),IF($X259&lt;=20,1,0))</formula>
    </cfRule>
    <cfRule type="expression" dxfId="35246" priority="14410">
      <formula>AND(IF($Q259=2,1,0),IF($X259&lt;30,1,0))</formula>
    </cfRule>
    <cfRule type="expression" dxfId="35245" priority="14411">
      <formula>AND(IF($Q259=3,1,0),IF($X259&lt;30,1,0))</formula>
    </cfRule>
    <cfRule type="expression" dxfId="35244" priority="14412">
      <formula>AND(IF($Q259=3,1,IF($Q259=4,1,0)),IF($F259&lt;=85,1,0))</formula>
    </cfRule>
  </conditionalFormatting>
  <conditionalFormatting sqref="X259">
    <cfRule type="expression" dxfId="35243" priority="14405">
      <formula>AND(IF(OR($Q259=1,$Q259=2),1,0),IF($X259&lt;=20,1,0))</formula>
    </cfRule>
    <cfRule type="expression" dxfId="35242" priority="14406">
      <formula>AND(IF($Q259=2,1,0),IF($X259&lt;30,1,0))</formula>
    </cfRule>
    <cfRule type="expression" dxfId="35241" priority="14407">
      <formula>AND(IF($Q259=3,1,0),IF($X259&lt;30,1,0))</formula>
    </cfRule>
    <cfRule type="expression" dxfId="35240" priority="14408">
      <formula>AND(IF($Q259=3,1,IF($Q259=4,1,0)),IF($F259&lt;=85,1,0))</formula>
    </cfRule>
  </conditionalFormatting>
  <conditionalFormatting sqref="AI259">
    <cfRule type="expression" dxfId="35239" priority="14401">
      <formula>AND(IF(OR($Q259=1,$Q259=2),1,0),IF($X259&lt;=20,1,0))</formula>
    </cfRule>
    <cfRule type="expression" dxfId="35238" priority="14402">
      <formula>AND(IF($Q259=2,1,0),IF($X259&lt;30,1,0))</formula>
    </cfRule>
    <cfRule type="expression" dxfId="35237" priority="14403">
      <formula>AND(IF($Q259=3,1,0),IF($X259&lt;30,1,0))</formula>
    </cfRule>
    <cfRule type="expression" dxfId="35236" priority="14404">
      <formula>AND(IF($Q259=3,1,IF($Q259=4,1,0)),IF($F259&lt;=85,1,0))</formula>
    </cfRule>
  </conditionalFormatting>
  <conditionalFormatting sqref="AV260">
    <cfRule type="expression" dxfId="35235" priority="14399">
      <formula>AV260="X"</formula>
    </cfRule>
    <cfRule type="expression" dxfId="35234" priority="14400">
      <formula>AV260="후보"</formula>
    </cfRule>
  </conditionalFormatting>
  <conditionalFormatting sqref="AC260">
    <cfRule type="cellIs" dxfId="35233" priority="14397" operator="greaterThan">
      <formula>0.9</formula>
    </cfRule>
    <cfRule type="cellIs" dxfId="35232" priority="14398" operator="greaterThan">
      <formula>0.85</formula>
    </cfRule>
  </conditionalFormatting>
  <conditionalFormatting sqref="N260">
    <cfRule type="cellIs" dxfId="35231" priority="14395" operator="greaterThan">
      <formula>0.9</formula>
    </cfRule>
    <cfRule type="cellIs" dxfId="35230" priority="14396" operator="greaterThan">
      <formula>0.85</formula>
    </cfRule>
  </conditionalFormatting>
  <conditionalFormatting sqref="E260">
    <cfRule type="expression" dxfId="35229" priority="14391">
      <formula>AND(IF(OR($Q260=1,$Q260=2),1,0),IF($X260&lt;=20,1,0))</formula>
    </cfRule>
    <cfRule type="expression" dxfId="35228" priority="14392">
      <formula>AND(IF($Q260=2,1,0),IF($X260&lt;30,1,0))</formula>
    </cfRule>
    <cfRule type="expression" dxfId="35227" priority="14393">
      <formula>AND(IF($Q260=3,1,0),IF($X260&lt;30,1,0))</formula>
    </cfRule>
    <cfRule type="expression" dxfId="35226" priority="14394">
      <formula>AND(IF($Q260=3,1,IF($Q260=4,1,0)),IF($F260&lt;=85,1,0))</formula>
    </cfRule>
  </conditionalFormatting>
  <conditionalFormatting sqref="X260">
    <cfRule type="expression" dxfId="35225" priority="14387">
      <formula>AND(IF(OR($Q260=1,$Q260=2),1,0),IF($X260&lt;=20,1,0))</formula>
    </cfRule>
    <cfRule type="expression" dxfId="35224" priority="14388">
      <formula>AND(IF($Q260=2,1,0),IF($X260&lt;30,1,0))</formula>
    </cfRule>
    <cfRule type="expression" dxfId="35223" priority="14389">
      <formula>AND(IF($Q260=3,1,0),IF($X260&lt;30,1,0))</formula>
    </cfRule>
    <cfRule type="expression" dxfId="35222" priority="14390">
      <formula>AND(IF($Q260=3,1,IF($Q260=4,1,0)),IF($F260&lt;=85,1,0))</formula>
    </cfRule>
  </conditionalFormatting>
  <conditionalFormatting sqref="AI260">
    <cfRule type="expression" dxfId="35221" priority="14383">
      <formula>AND(IF(OR($Q260=1,$Q260=2),1,0),IF($X260&lt;=20,1,0))</formula>
    </cfRule>
    <cfRule type="expression" dxfId="35220" priority="14384">
      <formula>AND(IF($Q260=2,1,0),IF($X260&lt;30,1,0))</formula>
    </cfRule>
    <cfRule type="expression" dxfId="35219" priority="14385">
      <formula>AND(IF($Q260=3,1,0),IF($X260&lt;30,1,0))</formula>
    </cfRule>
    <cfRule type="expression" dxfId="35218" priority="14386">
      <formula>AND(IF($Q260=3,1,IF($Q260=4,1,0)),IF($F260&lt;=85,1,0))</formula>
    </cfRule>
  </conditionalFormatting>
  <conditionalFormatting sqref="AV261">
    <cfRule type="expression" dxfId="35217" priority="14381">
      <formula>AV261="X"</formula>
    </cfRule>
    <cfRule type="expression" dxfId="35216" priority="14382">
      <formula>AV261="후보"</formula>
    </cfRule>
  </conditionalFormatting>
  <conditionalFormatting sqref="AC261">
    <cfRule type="cellIs" dxfId="35215" priority="14379" operator="greaterThan">
      <formula>0.9</formula>
    </cfRule>
    <cfRule type="cellIs" dxfId="35214" priority="14380" operator="greaterThan">
      <formula>0.85</formula>
    </cfRule>
  </conditionalFormatting>
  <conditionalFormatting sqref="N261">
    <cfRule type="cellIs" dxfId="35213" priority="14377" operator="greaterThan">
      <formula>0.9</formula>
    </cfRule>
    <cfRule type="cellIs" dxfId="35212" priority="14378" operator="greaterThan">
      <formula>0.85</formula>
    </cfRule>
  </conditionalFormatting>
  <conditionalFormatting sqref="E261">
    <cfRule type="expression" dxfId="35211" priority="14373">
      <formula>AND(IF(OR($Q261=1,$Q261=2),1,0),IF($X261&lt;=20,1,0))</formula>
    </cfRule>
    <cfRule type="expression" dxfId="35210" priority="14374">
      <formula>AND(IF($Q261=2,1,0),IF($X261&lt;30,1,0))</formula>
    </cfRule>
    <cfRule type="expression" dxfId="35209" priority="14375">
      <formula>AND(IF($Q261=3,1,0),IF($X261&lt;30,1,0))</formula>
    </cfRule>
    <cfRule type="expression" dxfId="35208" priority="14376">
      <formula>AND(IF($Q261=3,1,IF($Q261=4,1,0)),IF($F261&lt;=85,1,0))</formula>
    </cfRule>
  </conditionalFormatting>
  <conditionalFormatting sqref="X261">
    <cfRule type="expression" dxfId="35207" priority="14369">
      <formula>AND(IF(OR($Q261=1,$Q261=2),1,0),IF($X261&lt;=20,1,0))</formula>
    </cfRule>
    <cfRule type="expression" dxfId="35206" priority="14370">
      <formula>AND(IF($Q261=2,1,0),IF($X261&lt;30,1,0))</formula>
    </cfRule>
    <cfRule type="expression" dxfId="35205" priority="14371">
      <formula>AND(IF($Q261=3,1,0),IF($X261&lt;30,1,0))</formula>
    </cfRule>
    <cfRule type="expression" dxfId="35204" priority="14372">
      <formula>AND(IF($Q261=3,1,IF($Q261=4,1,0)),IF($F261&lt;=85,1,0))</formula>
    </cfRule>
  </conditionalFormatting>
  <conditionalFormatting sqref="AI261">
    <cfRule type="expression" dxfId="35203" priority="14365">
      <formula>AND(IF(OR($Q261=1,$Q261=2),1,0),IF($X261&lt;=20,1,0))</formula>
    </cfRule>
    <cfRule type="expression" dxfId="35202" priority="14366">
      <formula>AND(IF($Q261=2,1,0),IF($X261&lt;30,1,0))</formula>
    </cfRule>
    <cfRule type="expression" dxfId="35201" priority="14367">
      <formula>AND(IF($Q261=3,1,0),IF($X261&lt;30,1,0))</formula>
    </cfRule>
    <cfRule type="expression" dxfId="35200" priority="14368">
      <formula>AND(IF($Q261=3,1,IF($Q261=4,1,0)),IF($F261&lt;=85,1,0))</formula>
    </cfRule>
  </conditionalFormatting>
  <conditionalFormatting sqref="AV262">
    <cfRule type="expression" dxfId="35199" priority="14363">
      <formula>AV262="X"</formula>
    </cfRule>
    <cfRule type="expression" dxfId="35198" priority="14364">
      <formula>AV262="후보"</formula>
    </cfRule>
  </conditionalFormatting>
  <conditionalFormatting sqref="AC262">
    <cfRule type="cellIs" dxfId="35197" priority="14361" operator="greaterThan">
      <formula>0.9</formula>
    </cfRule>
    <cfRule type="cellIs" dxfId="35196" priority="14362" operator="greaterThan">
      <formula>0.85</formula>
    </cfRule>
  </conditionalFormatting>
  <conditionalFormatting sqref="N262">
    <cfRule type="cellIs" dxfId="35195" priority="14359" operator="greaterThan">
      <formula>0.9</formula>
    </cfRule>
    <cfRule type="cellIs" dxfId="35194" priority="14360" operator="greaterThan">
      <formula>0.85</formula>
    </cfRule>
  </conditionalFormatting>
  <conditionalFormatting sqref="E262">
    <cfRule type="expression" dxfId="35193" priority="14355">
      <formula>AND(IF(OR($Q262=1,$Q262=2),1,0),IF($X262&lt;=20,1,0))</formula>
    </cfRule>
    <cfRule type="expression" dxfId="35192" priority="14356">
      <formula>AND(IF($Q262=2,1,0),IF($X262&lt;30,1,0))</formula>
    </cfRule>
    <cfRule type="expression" dxfId="35191" priority="14357">
      <formula>AND(IF($Q262=3,1,0),IF($X262&lt;30,1,0))</formula>
    </cfRule>
    <cfRule type="expression" dxfId="35190" priority="14358">
      <formula>AND(IF($Q262=3,1,IF($Q262=4,1,0)),IF($F262&lt;=85,1,0))</formula>
    </cfRule>
  </conditionalFormatting>
  <conditionalFormatting sqref="X262">
    <cfRule type="expression" dxfId="35189" priority="14351">
      <formula>AND(IF(OR($Q262=1,$Q262=2),1,0),IF($X262&lt;=20,1,0))</formula>
    </cfRule>
    <cfRule type="expression" dxfId="35188" priority="14352">
      <formula>AND(IF($Q262=2,1,0),IF($X262&lt;30,1,0))</formula>
    </cfRule>
    <cfRule type="expression" dxfId="35187" priority="14353">
      <formula>AND(IF($Q262=3,1,0),IF($X262&lt;30,1,0))</formula>
    </cfRule>
    <cfRule type="expression" dxfId="35186" priority="14354">
      <formula>AND(IF($Q262=3,1,IF($Q262=4,1,0)),IF($F262&lt;=85,1,0))</formula>
    </cfRule>
  </conditionalFormatting>
  <conditionalFormatting sqref="AI262">
    <cfRule type="expression" dxfId="35185" priority="14347">
      <formula>AND(IF(OR($Q262=1,$Q262=2),1,0),IF($X262&lt;=20,1,0))</formula>
    </cfRule>
    <cfRule type="expression" dxfId="35184" priority="14348">
      <formula>AND(IF($Q262=2,1,0),IF($X262&lt;30,1,0))</formula>
    </cfRule>
    <cfRule type="expression" dxfId="35183" priority="14349">
      <formula>AND(IF($Q262=3,1,0),IF($X262&lt;30,1,0))</formula>
    </cfRule>
    <cfRule type="expression" dxfId="35182" priority="14350">
      <formula>AND(IF($Q262=3,1,IF($Q262=4,1,0)),IF($F262&lt;=85,1,0))</formula>
    </cfRule>
  </conditionalFormatting>
  <conditionalFormatting sqref="AV263">
    <cfRule type="expression" dxfId="35181" priority="14345">
      <formula>AV263="X"</formula>
    </cfRule>
    <cfRule type="expression" dxfId="35180" priority="14346">
      <formula>AV263="후보"</formula>
    </cfRule>
  </conditionalFormatting>
  <conditionalFormatting sqref="AC263">
    <cfRule type="cellIs" dxfId="35179" priority="14343" operator="greaterThan">
      <formula>0.9</formula>
    </cfRule>
    <cfRule type="cellIs" dxfId="35178" priority="14344" operator="greaterThan">
      <formula>0.85</formula>
    </cfRule>
  </conditionalFormatting>
  <conditionalFormatting sqref="N263">
    <cfRule type="cellIs" dxfId="35177" priority="14341" operator="greaterThan">
      <formula>0.9</formula>
    </cfRule>
    <cfRule type="cellIs" dxfId="35176" priority="14342" operator="greaterThan">
      <formula>0.85</formula>
    </cfRule>
  </conditionalFormatting>
  <conditionalFormatting sqref="E263">
    <cfRule type="expression" dxfId="35175" priority="14337">
      <formula>AND(IF(OR($Q263=1,$Q263=2),1,0),IF($X263&lt;=20,1,0))</formula>
    </cfRule>
    <cfRule type="expression" dxfId="35174" priority="14338">
      <formula>AND(IF($Q263=2,1,0),IF($X263&lt;30,1,0))</formula>
    </cfRule>
    <cfRule type="expression" dxfId="35173" priority="14339">
      <formula>AND(IF($Q263=3,1,0),IF($X263&lt;30,1,0))</formula>
    </cfRule>
    <cfRule type="expression" dxfId="35172" priority="14340">
      <formula>AND(IF($Q263=3,1,IF($Q263=4,1,0)),IF($F263&lt;=85,1,0))</formula>
    </cfRule>
  </conditionalFormatting>
  <conditionalFormatting sqref="X263">
    <cfRule type="expression" dxfId="35171" priority="14333">
      <formula>AND(IF(OR($Q263=1,$Q263=2),1,0),IF($X263&lt;=20,1,0))</formula>
    </cfRule>
    <cfRule type="expression" dxfId="35170" priority="14334">
      <formula>AND(IF($Q263=2,1,0),IF($X263&lt;30,1,0))</formula>
    </cfRule>
    <cfRule type="expression" dxfId="35169" priority="14335">
      <formula>AND(IF($Q263=3,1,0),IF($X263&lt;30,1,0))</formula>
    </cfRule>
    <cfRule type="expression" dxfId="35168" priority="14336">
      <formula>AND(IF($Q263=3,1,IF($Q263=4,1,0)),IF($F263&lt;=85,1,0))</formula>
    </cfRule>
  </conditionalFormatting>
  <conditionalFormatting sqref="AI263">
    <cfRule type="expression" dxfId="35167" priority="14329">
      <formula>AND(IF(OR($Q263=1,$Q263=2),1,0),IF($X263&lt;=20,1,0))</formula>
    </cfRule>
    <cfRule type="expression" dxfId="35166" priority="14330">
      <formula>AND(IF($Q263=2,1,0),IF($X263&lt;30,1,0))</formula>
    </cfRule>
    <cfRule type="expression" dxfId="35165" priority="14331">
      <formula>AND(IF($Q263=3,1,0),IF($X263&lt;30,1,0))</formula>
    </cfRule>
    <cfRule type="expression" dxfId="35164" priority="14332">
      <formula>AND(IF($Q263=3,1,IF($Q263=4,1,0)),IF($F263&lt;=85,1,0))</formula>
    </cfRule>
  </conditionalFormatting>
  <conditionalFormatting sqref="AV264">
    <cfRule type="expression" dxfId="35163" priority="14327">
      <formula>AV264="X"</formula>
    </cfRule>
    <cfRule type="expression" dxfId="35162" priority="14328">
      <formula>AV264="후보"</formula>
    </cfRule>
  </conditionalFormatting>
  <conditionalFormatting sqref="AC264">
    <cfRule type="cellIs" dxfId="35161" priority="14325" operator="greaterThan">
      <formula>0.9</formula>
    </cfRule>
    <cfRule type="cellIs" dxfId="35160" priority="14326" operator="greaterThan">
      <formula>0.85</formula>
    </cfRule>
  </conditionalFormatting>
  <conditionalFormatting sqref="N264">
    <cfRule type="cellIs" dxfId="35159" priority="14323" operator="greaterThan">
      <formula>0.9</formula>
    </cfRule>
    <cfRule type="cellIs" dxfId="35158" priority="14324" operator="greaterThan">
      <formula>0.85</formula>
    </cfRule>
  </conditionalFormatting>
  <conditionalFormatting sqref="E264">
    <cfRule type="expression" dxfId="35157" priority="14319">
      <formula>AND(IF(OR($Q264=1,$Q264=2),1,0),IF($X264&lt;=20,1,0))</formula>
    </cfRule>
    <cfRule type="expression" dxfId="35156" priority="14320">
      <formula>AND(IF($Q264=2,1,0),IF($X264&lt;30,1,0))</formula>
    </cfRule>
    <cfRule type="expression" dxfId="35155" priority="14321">
      <formula>AND(IF($Q264=3,1,0),IF($X264&lt;30,1,0))</formula>
    </cfRule>
    <cfRule type="expression" dxfId="35154" priority="14322">
      <formula>AND(IF($Q264=3,1,IF($Q264=4,1,0)),IF($F264&lt;=85,1,0))</formula>
    </cfRule>
  </conditionalFormatting>
  <conditionalFormatting sqref="X264">
    <cfRule type="expression" dxfId="35153" priority="14315">
      <formula>AND(IF(OR($Q264=1,$Q264=2),1,0),IF($X264&lt;=20,1,0))</formula>
    </cfRule>
    <cfRule type="expression" dxfId="35152" priority="14316">
      <formula>AND(IF($Q264=2,1,0),IF($X264&lt;30,1,0))</formula>
    </cfRule>
    <cfRule type="expression" dxfId="35151" priority="14317">
      <formula>AND(IF($Q264=3,1,0),IF($X264&lt;30,1,0))</formula>
    </cfRule>
    <cfRule type="expression" dxfId="35150" priority="14318">
      <formula>AND(IF($Q264=3,1,IF($Q264=4,1,0)),IF($F264&lt;=85,1,0))</formula>
    </cfRule>
  </conditionalFormatting>
  <conditionalFormatting sqref="AI264">
    <cfRule type="expression" dxfId="35149" priority="14311">
      <formula>AND(IF(OR($Q264=1,$Q264=2),1,0),IF($X264&lt;=20,1,0))</formula>
    </cfRule>
    <cfRule type="expression" dxfId="35148" priority="14312">
      <formula>AND(IF($Q264=2,1,0),IF($X264&lt;30,1,0))</formula>
    </cfRule>
    <cfRule type="expression" dxfId="35147" priority="14313">
      <formula>AND(IF($Q264=3,1,0),IF($X264&lt;30,1,0))</formula>
    </cfRule>
    <cfRule type="expression" dxfId="35146" priority="14314">
      <formula>AND(IF($Q264=3,1,IF($Q264=4,1,0)),IF($F264&lt;=85,1,0))</formula>
    </cfRule>
  </conditionalFormatting>
  <conditionalFormatting sqref="AV265">
    <cfRule type="expression" dxfId="35145" priority="14309">
      <formula>AV265="X"</formula>
    </cfRule>
    <cfRule type="expression" dxfId="35144" priority="14310">
      <formula>AV265="후보"</formula>
    </cfRule>
  </conditionalFormatting>
  <conditionalFormatting sqref="AC265">
    <cfRule type="cellIs" dxfId="35143" priority="14307" operator="greaterThan">
      <formula>0.9</formula>
    </cfRule>
    <cfRule type="cellIs" dxfId="35142" priority="14308" operator="greaterThan">
      <formula>0.85</formula>
    </cfRule>
  </conditionalFormatting>
  <conditionalFormatting sqref="N265">
    <cfRule type="cellIs" dxfId="35141" priority="14305" operator="greaterThan">
      <formula>0.9</formula>
    </cfRule>
    <cfRule type="cellIs" dxfId="35140" priority="14306" operator="greaterThan">
      <formula>0.85</formula>
    </cfRule>
  </conditionalFormatting>
  <conditionalFormatting sqref="E265">
    <cfRule type="expression" dxfId="35139" priority="14301">
      <formula>AND(IF(OR($Q265=1,$Q265=2),1,0),IF($X265&lt;=20,1,0))</formula>
    </cfRule>
    <cfRule type="expression" dxfId="35138" priority="14302">
      <formula>AND(IF($Q265=2,1,0),IF($X265&lt;30,1,0))</formula>
    </cfRule>
    <cfRule type="expression" dxfId="35137" priority="14303">
      <formula>AND(IF($Q265=3,1,0),IF($X265&lt;30,1,0))</formula>
    </cfRule>
    <cfRule type="expression" dxfId="35136" priority="14304">
      <formula>AND(IF($Q265=3,1,IF($Q265=4,1,0)),IF($F265&lt;=85,1,0))</formula>
    </cfRule>
  </conditionalFormatting>
  <conditionalFormatting sqref="X265">
    <cfRule type="expression" dxfId="35135" priority="14297">
      <formula>AND(IF(OR($Q265=1,$Q265=2),1,0),IF($X265&lt;=20,1,0))</formula>
    </cfRule>
    <cfRule type="expression" dxfId="35134" priority="14298">
      <formula>AND(IF($Q265=2,1,0),IF($X265&lt;30,1,0))</formula>
    </cfRule>
    <cfRule type="expression" dxfId="35133" priority="14299">
      <formula>AND(IF($Q265=3,1,0),IF($X265&lt;30,1,0))</formula>
    </cfRule>
    <cfRule type="expression" dxfId="35132" priority="14300">
      <formula>AND(IF($Q265=3,1,IF($Q265=4,1,0)),IF($F265&lt;=85,1,0))</formula>
    </cfRule>
  </conditionalFormatting>
  <conditionalFormatting sqref="AI265">
    <cfRule type="expression" dxfId="35131" priority="14293">
      <formula>AND(IF(OR($Q265=1,$Q265=2),1,0),IF($X265&lt;=20,1,0))</formula>
    </cfRule>
    <cfRule type="expression" dxfId="35130" priority="14294">
      <formula>AND(IF($Q265=2,1,0),IF($X265&lt;30,1,0))</formula>
    </cfRule>
    <cfRule type="expression" dxfId="35129" priority="14295">
      <formula>AND(IF($Q265=3,1,0),IF($X265&lt;30,1,0))</formula>
    </cfRule>
    <cfRule type="expression" dxfId="35128" priority="14296">
      <formula>AND(IF($Q265=3,1,IF($Q265=4,1,0)),IF($F265&lt;=85,1,0))</formula>
    </cfRule>
  </conditionalFormatting>
  <conditionalFormatting sqref="AV266">
    <cfRule type="expression" dxfId="35127" priority="14291">
      <formula>AV266="X"</formula>
    </cfRule>
    <cfRule type="expression" dxfId="35126" priority="14292">
      <formula>AV266="후보"</formula>
    </cfRule>
  </conditionalFormatting>
  <conditionalFormatting sqref="AC266">
    <cfRule type="cellIs" dxfId="35125" priority="14289" operator="greaterThan">
      <formula>0.9</formula>
    </cfRule>
    <cfRule type="cellIs" dxfId="35124" priority="14290" operator="greaterThan">
      <formula>0.85</formula>
    </cfRule>
  </conditionalFormatting>
  <conditionalFormatting sqref="N266">
    <cfRule type="cellIs" dxfId="35123" priority="14287" operator="greaterThan">
      <formula>0.9</formula>
    </cfRule>
    <cfRule type="cellIs" dxfId="35122" priority="14288" operator="greaterThan">
      <formula>0.85</formula>
    </cfRule>
  </conditionalFormatting>
  <conditionalFormatting sqref="E266">
    <cfRule type="expression" dxfId="35121" priority="14283">
      <formula>AND(IF(OR($Q266=1,$Q266=2),1,0),IF($X266&lt;=20,1,0))</formula>
    </cfRule>
    <cfRule type="expression" dxfId="35120" priority="14284">
      <formula>AND(IF($Q266=2,1,0),IF($X266&lt;30,1,0))</formula>
    </cfRule>
    <cfRule type="expression" dxfId="35119" priority="14285">
      <formula>AND(IF($Q266=3,1,0),IF($X266&lt;30,1,0))</formula>
    </cfRule>
    <cfRule type="expression" dxfId="35118" priority="14286">
      <formula>AND(IF($Q266=3,1,IF($Q266=4,1,0)),IF($F266&lt;=85,1,0))</formula>
    </cfRule>
  </conditionalFormatting>
  <conditionalFormatting sqref="X266">
    <cfRule type="expression" dxfId="35117" priority="14279">
      <formula>AND(IF(OR($Q266=1,$Q266=2),1,0),IF($X266&lt;=20,1,0))</formula>
    </cfRule>
    <cfRule type="expression" dxfId="35116" priority="14280">
      <formula>AND(IF($Q266=2,1,0),IF($X266&lt;30,1,0))</formula>
    </cfRule>
    <cfRule type="expression" dxfId="35115" priority="14281">
      <formula>AND(IF($Q266=3,1,0),IF($X266&lt;30,1,0))</formula>
    </cfRule>
    <cfRule type="expression" dxfId="35114" priority="14282">
      <formula>AND(IF($Q266=3,1,IF($Q266=4,1,0)),IF($F266&lt;=85,1,0))</formula>
    </cfRule>
  </conditionalFormatting>
  <conditionalFormatting sqref="AI266">
    <cfRule type="expression" dxfId="35113" priority="14275">
      <formula>AND(IF(OR($Q266=1,$Q266=2),1,0),IF($X266&lt;=20,1,0))</formula>
    </cfRule>
    <cfRule type="expression" dxfId="35112" priority="14276">
      <formula>AND(IF($Q266=2,1,0),IF($X266&lt;30,1,0))</formula>
    </cfRule>
    <cfRule type="expression" dxfId="35111" priority="14277">
      <formula>AND(IF($Q266=3,1,0),IF($X266&lt;30,1,0))</formula>
    </cfRule>
    <cfRule type="expression" dxfId="35110" priority="14278">
      <formula>AND(IF($Q266=3,1,IF($Q266=4,1,0)),IF($F266&lt;=85,1,0))</formula>
    </cfRule>
  </conditionalFormatting>
  <conditionalFormatting sqref="AV267">
    <cfRule type="expression" dxfId="35109" priority="14273">
      <formula>AV267="X"</formula>
    </cfRule>
    <cfRule type="expression" dxfId="35108" priority="14274">
      <formula>AV267="후보"</formula>
    </cfRule>
  </conditionalFormatting>
  <conditionalFormatting sqref="AC267">
    <cfRule type="cellIs" dxfId="35107" priority="14271" operator="greaterThan">
      <formula>0.9</formula>
    </cfRule>
    <cfRule type="cellIs" dxfId="35106" priority="14272" operator="greaterThan">
      <formula>0.85</formula>
    </cfRule>
  </conditionalFormatting>
  <conditionalFormatting sqref="N267">
    <cfRule type="cellIs" dxfId="35105" priority="14269" operator="greaterThan">
      <formula>0.9</formula>
    </cfRule>
    <cfRule type="cellIs" dxfId="35104" priority="14270" operator="greaterThan">
      <formula>0.85</formula>
    </cfRule>
  </conditionalFormatting>
  <conditionalFormatting sqref="E267">
    <cfRule type="expression" dxfId="35103" priority="14265">
      <formula>AND(IF(OR($Q267=1,$Q267=2),1,0),IF($X267&lt;=20,1,0))</formula>
    </cfRule>
    <cfRule type="expression" dxfId="35102" priority="14266">
      <formula>AND(IF($Q267=2,1,0),IF($X267&lt;30,1,0))</formula>
    </cfRule>
    <cfRule type="expression" dxfId="35101" priority="14267">
      <formula>AND(IF($Q267=3,1,0),IF($X267&lt;30,1,0))</formula>
    </cfRule>
    <cfRule type="expression" dxfId="35100" priority="14268">
      <formula>AND(IF($Q267=3,1,IF($Q267=4,1,0)),IF($F267&lt;=85,1,0))</formula>
    </cfRule>
  </conditionalFormatting>
  <conditionalFormatting sqref="X267">
    <cfRule type="expression" dxfId="35099" priority="14261">
      <formula>AND(IF(OR($Q267=1,$Q267=2),1,0),IF($X267&lt;=20,1,0))</formula>
    </cfRule>
    <cfRule type="expression" dxfId="35098" priority="14262">
      <formula>AND(IF($Q267=2,1,0),IF($X267&lt;30,1,0))</formula>
    </cfRule>
    <cfRule type="expression" dxfId="35097" priority="14263">
      <formula>AND(IF($Q267=3,1,0),IF($X267&lt;30,1,0))</formula>
    </cfRule>
    <cfRule type="expression" dxfId="35096" priority="14264">
      <formula>AND(IF($Q267=3,1,IF($Q267=4,1,0)),IF($F267&lt;=85,1,0))</formula>
    </cfRule>
  </conditionalFormatting>
  <conditionalFormatting sqref="AI267">
    <cfRule type="expression" dxfId="35095" priority="14257">
      <formula>AND(IF(OR($Q267=1,$Q267=2),1,0),IF($X267&lt;=20,1,0))</formula>
    </cfRule>
    <cfRule type="expression" dxfId="35094" priority="14258">
      <formula>AND(IF($Q267=2,1,0),IF($X267&lt;30,1,0))</formula>
    </cfRule>
    <cfRule type="expression" dxfId="35093" priority="14259">
      <formula>AND(IF($Q267=3,1,0),IF($X267&lt;30,1,0))</formula>
    </cfRule>
    <cfRule type="expression" dxfId="35092" priority="14260">
      <formula>AND(IF($Q267=3,1,IF($Q267=4,1,0)),IF($F267&lt;=85,1,0))</formula>
    </cfRule>
  </conditionalFormatting>
  <conditionalFormatting sqref="AV268">
    <cfRule type="expression" dxfId="35091" priority="14255">
      <formula>AV268="X"</formula>
    </cfRule>
    <cfRule type="expression" dxfId="35090" priority="14256">
      <formula>AV268="후보"</formula>
    </cfRule>
  </conditionalFormatting>
  <conditionalFormatting sqref="AC268">
    <cfRule type="cellIs" dxfId="35089" priority="14253" operator="greaterThan">
      <formula>0.9</formula>
    </cfRule>
    <cfRule type="cellIs" dxfId="35088" priority="14254" operator="greaterThan">
      <formula>0.85</formula>
    </cfRule>
  </conditionalFormatting>
  <conditionalFormatting sqref="N268">
    <cfRule type="cellIs" dxfId="35087" priority="14251" operator="greaterThan">
      <formula>0.9</formula>
    </cfRule>
    <cfRule type="cellIs" dxfId="35086" priority="14252" operator="greaterThan">
      <formula>0.85</formula>
    </cfRule>
  </conditionalFormatting>
  <conditionalFormatting sqref="E268">
    <cfRule type="expression" dxfId="35085" priority="14247">
      <formula>AND(IF(OR($Q268=1,$Q268=2),1,0),IF($X268&lt;=20,1,0))</formula>
    </cfRule>
    <cfRule type="expression" dxfId="35084" priority="14248">
      <formula>AND(IF($Q268=2,1,0),IF($X268&lt;30,1,0))</formula>
    </cfRule>
    <cfRule type="expression" dxfId="35083" priority="14249">
      <formula>AND(IF($Q268=3,1,0),IF($X268&lt;30,1,0))</formula>
    </cfRule>
    <cfRule type="expression" dxfId="35082" priority="14250">
      <formula>AND(IF($Q268=3,1,IF($Q268=4,1,0)),IF($F268&lt;=85,1,0))</formula>
    </cfRule>
  </conditionalFormatting>
  <conditionalFormatting sqref="X268">
    <cfRule type="expression" dxfId="35081" priority="14243">
      <formula>AND(IF(OR($Q268=1,$Q268=2),1,0),IF($X268&lt;=20,1,0))</formula>
    </cfRule>
    <cfRule type="expression" dxfId="35080" priority="14244">
      <formula>AND(IF($Q268=2,1,0),IF($X268&lt;30,1,0))</formula>
    </cfRule>
    <cfRule type="expression" dxfId="35079" priority="14245">
      <formula>AND(IF($Q268=3,1,0),IF($X268&lt;30,1,0))</formula>
    </cfRule>
    <cfRule type="expression" dxfId="35078" priority="14246">
      <formula>AND(IF($Q268=3,1,IF($Q268=4,1,0)),IF($F268&lt;=85,1,0))</formula>
    </cfRule>
  </conditionalFormatting>
  <conditionalFormatting sqref="AI268">
    <cfRule type="expression" dxfId="35077" priority="14239">
      <formula>AND(IF(OR($Q268=1,$Q268=2),1,0),IF($X268&lt;=20,1,0))</formula>
    </cfRule>
    <cfRule type="expression" dxfId="35076" priority="14240">
      <formula>AND(IF($Q268=2,1,0),IF($X268&lt;30,1,0))</formula>
    </cfRule>
    <cfRule type="expression" dxfId="35075" priority="14241">
      <formula>AND(IF($Q268=3,1,0),IF($X268&lt;30,1,0))</formula>
    </cfRule>
    <cfRule type="expression" dxfId="35074" priority="14242">
      <formula>AND(IF($Q268=3,1,IF($Q268=4,1,0)),IF($F268&lt;=85,1,0))</formula>
    </cfRule>
  </conditionalFormatting>
  <conditionalFormatting sqref="AV269">
    <cfRule type="expression" dxfId="35073" priority="14237">
      <formula>AV269="X"</formula>
    </cfRule>
    <cfRule type="expression" dxfId="35072" priority="14238">
      <formula>AV269="후보"</formula>
    </cfRule>
  </conditionalFormatting>
  <conditionalFormatting sqref="AC269">
    <cfRule type="cellIs" dxfId="35071" priority="14235" operator="greaterThan">
      <formula>0.9</formula>
    </cfRule>
    <cfRule type="cellIs" dxfId="35070" priority="14236" operator="greaterThan">
      <formula>0.85</formula>
    </cfRule>
  </conditionalFormatting>
  <conditionalFormatting sqref="N269">
    <cfRule type="cellIs" dxfId="35069" priority="14233" operator="greaterThan">
      <formula>0.9</formula>
    </cfRule>
    <cfRule type="cellIs" dxfId="35068" priority="14234" operator="greaterThan">
      <formula>0.85</formula>
    </cfRule>
  </conditionalFormatting>
  <conditionalFormatting sqref="E269">
    <cfRule type="expression" dxfId="35067" priority="14229">
      <formula>AND(IF(OR($Q269=1,$Q269=2),1,0),IF($X269&lt;=20,1,0))</formula>
    </cfRule>
    <cfRule type="expression" dxfId="35066" priority="14230">
      <formula>AND(IF($Q269=2,1,0),IF($X269&lt;30,1,0))</formula>
    </cfRule>
    <cfRule type="expression" dxfId="35065" priority="14231">
      <formula>AND(IF($Q269=3,1,0),IF($X269&lt;30,1,0))</formula>
    </cfRule>
    <cfRule type="expression" dxfId="35064" priority="14232">
      <formula>AND(IF($Q269=3,1,IF($Q269=4,1,0)),IF($F269&lt;=85,1,0))</formula>
    </cfRule>
  </conditionalFormatting>
  <conditionalFormatting sqref="X269">
    <cfRule type="expression" dxfId="35063" priority="14225">
      <formula>AND(IF(OR($Q269=1,$Q269=2),1,0),IF($X269&lt;=20,1,0))</formula>
    </cfRule>
    <cfRule type="expression" dxfId="35062" priority="14226">
      <formula>AND(IF($Q269=2,1,0),IF($X269&lt;30,1,0))</formula>
    </cfRule>
    <cfRule type="expression" dxfId="35061" priority="14227">
      <formula>AND(IF($Q269=3,1,0),IF($X269&lt;30,1,0))</formula>
    </cfRule>
    <cfRule type="expression" dxfId="35060" priority="14228">
      <formula>AND(IF($Q269=3,1,IF($Q269=4,1,0)),IF($F269&lt;=85,1,0))</formula>
    </cfRule>
  </conditionalFormatting>
  <conditionalFormatting sqref="AI269">
    <cfRule type="expression" dxfId="35059" priority="14221">
      <formula>AND(IF(OR($Q269=1,$Q269=2),1,0),IF($X269&lt;=20,1,0))</formula>
    </cfRule>
    <cfRule type="expression" dxfId="35058" priority="14222">
      <formula>AND(IF($Q269=2,1,0),IF($X269&lt;30,1,0))</formula>
    </cfRule>
    <cfRule type="expression" dxfId="35057" priority="14223">
      <formula>AND(IF($Q269=3,1,0),IF($X269&lt;30,1,0))</formula>
    </cfRule>
    <cfRule type="expression" dxfId="35056" priority="14224">
      <formula>AND(IF($Q269=3,1,IF($Q269=4,1,0)),IF($F269&lt;=85,1,0))</formula>
    </cfRule>
  </conditionalFormatting>
  <conditionalFormatting sqref="AV270">
    <cfRule type="expression" dxfId="35055" priority="14219">
      <formula>AV270="X"</formula>
    </cfRule>
    <cfRule type="expression" dxfId="35054" priority="14220">
      <formula>AV270="후보"</formula>
    </cfRule>
  </conditionalFormatting>
  <conditionalFormatting sqref="AC270">
    <cfRule type="cellIs" dxfId="35053" priority="14217" operator="greaterThan">
      <formula>0.9</formula>
    </cfRule>
    <cfRule type="cellIs" dxfId="35052" priority="14218" operator="greaterThan">
      <formula>0.85</formula>
    </cfRule>
  </conditionalFormatting>
  <conditionalFormatting sqref="N270">
    <cfRule type="cellIs" dxfId="35051" priority="14215" operator="greaterThan">
      <formula>0.9</formula>
    </cfRule>
    <cfRule type="cellIs" dxfId="35050" priority="14216" operator="greaterThan">
      <formula>0.85</formula>
    </cfRule>
  </conditionalFormatting>
  <conditionalFormatting sqref="E270">
    <cfRule type="expression" dxfId="35049" priority="14211">
      <formula>AND(IF(OR($Q270=1,$Q270=2),1,0),IF($X270&lt;=20,1,0))</formula>
    </cfRule>
    <cfRule type="expression" dxfId="35048" priority="14212">
      <formula>AND(IF($Q270=2,1,0),IF($X270&lt;30,1,0))</formula>
    </cfRule>
    <cfRule type="expression" dxfId="35047" priority="14213">
      <formula>AND(IF($Q270=3,1,0),IF($X270&lt;30,1,0))</formula>
    </cfRule>
    <cfRule type="expression" dxfId="35046" priority="14214">
      <formula>AND(IF($Q270=3,1,IF($Q270=4,1,0)),IF($F270&lt;=85,1,0))</formula>
    </cfRule>
  </conditionalFormatting>
  <conditionalFormatting sqref="X270">
    <cfRule type="expression" dxfId="35045" priority="14207">
      <formula>AND(IF(OR($Q270=1,$Q270=2),1,0),IF($X270&lt;=20,1,0))</formula>
    </cfRule>
    <cfRule type="expression" dxfId="35044" priority="14208">
      <formula>AND(IF($Q270=2,1,0),IF($X270&lt;30,1,0))</formula>
    </cfRule>
    <cfRule type="expression" dxfId="35043" priority="14209">
      <formula>AND(IF($Q270=3,1,0),IF($X270&lt;30,1,0))</formula>
    </cfRule>
    <cfRule type="expression" dxfId="35042" priority="14210">
      <formula>AND(IF($Q270=3,1,IF($Q270=4,1,0)),IF($F270&lt;=85,1,0))</formula>
    </cfRule>
  </conditionalFormatting>
  <conditionalFormatting sqref="AI270">
    <cfRule type="expression" dxfId="35041" priority="14203">
      <formula>AND(IF(OR($Q270=1,$Q270=2),1,0),IF($X270&lt;=20,1,0))</formula>
    </cfRule>
    <cfRule type="expression" dxfId="35040" priority="14204">
      <formula>AND(IF($Q270=2,1,0),IF($X270&lt;30,1,0))</formula>
    </cfRule>
    <cfRule type="expression" dxfId="35039" priority="14205">
      <formula>AND(IF($Q270=3,1,0),IF($X270&lt;30,1,0))</formula>
    </cfRule>
    <cfRule type="expression" dxfId="35038" priority="14206">
      <formula>AND(IF($Q270=3,1,IF($Q270=4,1,0)),IF($F270&lt;=85,1,0))</formula>
    </cfRule>
  </conditionalFormatting>
  <conditionalFormatting sqref="AV271">
    <cfRule type="expression" dxfId="35037" priority="14201">
      <formula>AV271="X"</formula>
    </cfRule>
    <cfRule type="expression" dxfId="35036" priority="14202">
      <formula>AV271="후보"</formula>
    </cfRule>
  </conditionalFormatting>
  <conditionalFormatting sqref="AC271">
    <cfRule type="cellIs" dxfId="35035" priority="14199" operator="greaterThan">
      <formula>0.9</formula>
    </cfRule>
    <cfRule type="cellIs" dxfId="35034" priority="14200" operator="greaterThan">
      <formula>0.85</formula>
    </cfRule>
  </conditionalFormatting>
  <conditionalFormatting sqref="N271">
    <cfRule type="cellIs" dxfId="35033" priority="14197" operator="greaterThan">
      <formula>0.9</formula>
    </cfRule>
    <cfRule type="cellIs" dxfId="35032" priority="14198" operator="greaterThan">
      <formula>0.85</formula>
    </cfRule>
  </conditionalFormatting>
  <conditionalFormatting sqref="E271">
    <cfRule type="expression" dxfId="35031" priority="14193">
      <formula>AND(IF(OR($Q271=1,$Q271=2),1,0),IF($X271&lt;=20,1,0))</formula>
    </cfRule>
    <cfRule type="expression" dxfId="35030" priority="14194">
      <formula>AND(IF($Q271=2,1,0),IF($X271&lt;30,1,0))</formula>
    </cfRule>
    <cfRule type="expression" dxfId="35029" priority="14195">
      <formula>AND(IF($Q271=3,1,0),IF($X271&lt;30,1,0))</formula>
    </cfRule>
    <cfRule type="expression" dxfId="35028" priority="14196">
      <formula>AND(IF($Q271=3,1,IF($Q271=4,1,0)),IF($F271&lt;=85,1,0))</formula>
    </cfRule>
  </conditionalFormatting>
  <conditionalFormatting sqref="X271">
    <cfRule type="expression" dxfId="35027" priority="14189">
      <formula>AND(IF(OR($Q271=1,$Q271=2),1,0),IF($X271&lt;=20,1,0))</formula>
    </cfRule>
    <cfRule type="expression" dxfId="35026" priority="14190">
      <formula>AND(IF($Q271=2,1,0),IF($X271&lt;30,1,0))</formula>
    </cfRule>
    <cfRule type="expression" dxfId="35025" priority="14191">
      <formula>AND(IF($Q271=3,1,0),IF($X271&lt;30,1,0))</formula>
    </cfRule>
    <cfRule type="expression" dxfId="35024" priority="14192">
      <formula>AND(IF($Q271=3,1,IF($Q271=4,1,0)),IF($F271&lt;=85,1,0))</formula>
    </cfRule>
  </conditionalFormatting>
  <conditionalFormatting sqref="AI271">
    <cfRule type="expression" dxfId="35023" priority="14185">
      <formula>AND(IF(OR($Q271=1,$Q271=2),1,0),IF($X271&lt;=20,1,0))</formula>
    </cfRule>
    <cfRule type="expression" dxfId="35022" priority="14186">
      <formula>AND(IF($Q271=2,1,0),IF($X271&lt;30,1,0))</formula>
    </cfRule>
    <cfRule type="expression" dxfId="35021" priority="14187">
      <formula>AND(IF($Q271=3,1,0),IF($X271&lt;30,1,0))</formula>
    </cfRule>
    <cfRule type="expression" dxfId="35020" priority="14188">
      <formula>AND(IF($Q271=3,1,IF($Q271=4,1,0)),IF($F271&lt;=85,1,0))</formula>
    </cfRule>
  </conditionalFormatting>
  <conditionalFormatting sqref="AV272">
    <cfRule type="expression" dxfId="35019" priority="14183">
      <formula>AV272="X"</formula>
    </cfRule>
    <cfRule type="expression" dxfId="35018" priority="14184">
      <formula>AV272="후보"</formula>
    </cfRule>
  </conditionalFormatting>
  <conditionalFormatting sqref="AC272">
    <cfRule type="cellIs" dxfId="35017" priority="14181" operator="greaterThan">
      <formula>0.9</formula>
    </cfRule>
    <cfRule type="cellIs" dxfId="35016" priority="14182" operator="greaterThan">
      <formula>0.85</formula>
    </cfRule>
  </conditionalFormatting>
  <conditionalFormatting sqref="N272">
    <cfRule type="cellIs" dxfId="35015" priority="14179" operator="greaterThan">
      <formula>0.9</formula>
    </cfRule>
    <cfRule type="cellIs" dxfId="35014" priority="14180" operator="greaterThan">
      <formula>0.85</formula>
    </cfRule>
  </conditionalFormatting>
  <conditionalFormatting sqref="E272">
    <cfRule type="expression" dxfId="35013" priority="14175">
      <formula>AND(IF(OR($Q272=1,$Q272=2),1,0),IF($X272&lt;=20,1,0))</formula>
    </cfRule>
    <cfRule type="expression" dxfId="35012" priority="14176">
      <formula>AND(IF($Q272=2,1,0),IF($X272&lt;30,1,0))</formula>
    </cfRule>
    <cfRule type="expression" dxfId="35011" priority="14177">
      <formula>AND(IF($Q272=3,1,0),IF($X272&lt;30,1,0))</formula>
    </cfRule>
    <cfRule type="expression" dxfId="35010" priority="14178">
      <formula>AND(IF($Q272=3,1,IF($Q272=4,1,0)),IF($F272&lt;=85,1,0))</formula>
    </cfRule>
  </conditionalFormatting>
  <conditionalFormatting sqref="X272">
    <cfRule type="expression" dxfId="35009" priority="14171">
      <formula>AND(IF(OR($Q272=1,$Q272=2),1,0),IF($X272&lt;=20,1,0))</formula>
    </cfRule>
    <cfRule type="expression" dxfId="35008" priority="14172">
      <formula>AND(IF($Q272=2,1,0),IF($X272&lt;30,1,0))</formula>
    </cfRule>
    <cfRule type="expression" dxfId="35007" priority="14173">
      <formula>AND(IF($Q272=3,1,0),IF($X272&lt;30,1,0))</formula>
    </cfRule>
    <cfRule type="expression" dxfId="35006" priority="14174">
      <formula>AND(IF($Q272=3,1,IF($Q272=4,1,0)),IF($F272&lt;=85,1,0))</formula>
    </cfRule>
  </conditionalFormatting>
  <conditionalFormatting sqref="AI272">
    <cfRule type="expression" dxfId="35005" priority="14167">
      <formula>AND(IF(OR($Q272=1,$Q272=2),1,0),IF($X272&lt;=20,1,0))</formula>
    </cfRule>
    <cfRule type="expression" dxfId="35004" priority="14168">
      <formula>AND(IF($Q272=2,1,0),IF($X272&lt;30,1,0))</formula>
    </cfRule>
    <cfRule type="expression" dxfId="35003" priority="14169">
      <formula>AND(IF($Q272=3,1,0),IF($X272&lt;30,1,0))</formula>
    </cfRule>
    <cfRule type="expression" dxfId="35002" priority="14170">
      <formula>AND(IF($Q272=3,1,IF($Q272=4,1,0)),IF($F272&lt;=85,1,0))</formula>
    </cfRule>
  </conditionalFormatting>
  <conditionalFormatting sqref="AV273">
    <cfRule type="expression" dxfId="35001" priority="14165">
      <formula>AV273="X"</formula>
    </cfRule>
    <cfRule type="expression" dxfId="35000" priority="14166">
      <formula>AV273="후보"</formula>
    </cfRule>
  </conditionalFormatting>
  <conditionalFormatting sqref="AC273">
    <cfRule type="cellIs" dxfId="34999" priority="14163" operator="greaterThan">
      <formula>0.9</formula>
    </cfRule>
    <cfRule type="cellIs" dxfId="34998" priority="14164" operator="greaterThan">
      <formula>0.85</formula>
    </cfRule>
  </conditionalFormatting>
  <conditionalFormatting sqref="N273">
    <cfRule type="cellIs" dxfId="34997" priority="14161" operator="greaterThan">
      <formula>0.9</formula>
    </cfRule>
    <cfRule type="cellIs" dxfId="34996" priority="14162" operator="greaterThan">
      <formula>0.85</formula>
    </cfRule>
  </conditionalFormatting>
  <conditionalFormatting sqref="E273">
    <cfRule type="expression" dxfId="34995" priority="14157">
      <formula>AND(IF(OR($Q273=1,$Q273=2),1,0),IF($X273&lt;=20,1,0))</formula>
    </cfRule>
    <cfRule type="expression" dxfId="34994" priority="14158">
      <formula>AND(IF($Q273=2,1,0),IF($X273&lt;30,1,0))</formula>
    </cfRule>
    <cfRule type="expression" dxfId="34993" priority="14159">
      <formula>AND(IF($Q273=3,1,0),IF($X273&lt;30,1,0))</formula>
    </cfRule>
    <cfRule type="expression" dxfId="34992" priority="14160">
      <formula>AND(IF($Q273=3,1,IF($Q273=4,1,0)),IF($F273&lt;=85,1,0))</formula>
    </cfRule>
  </conditionalFormatting>
  <conditionalFormatting sqref="X273">
    <cfRule type="expression" dxfId="34991" priority="14153">
      <formula>AND(IF(OR($Q273=1,$Q273=2),1,0),IF($X273&lt;=20,1,0))</formula>
    </cfRule>
    <cfRule type="expression" dxfId="34990" priority="14154">
      <formula>AND(IF($Q273=2,1,0),IF($X273&lt;30,1,0))</formula>
    </cfRule>
    <cfRule type="expression" dxfId="34989" priority="14155">
      <formula>AND(IF($Q273=3,1,0),IF($X273&lt;30,1,0))</formula>
    </cfRule>
    <cfRule type="expression" dxfId="34988" priority="14156">
      <formula>AND(IF($Q273=3,1,IF($Q273=4,1,0)),IF($F273&lt;=85,1,0))</formula>
    </cfRule>
  </conditionalFormatting>
  <conditionalFormatting sqref="AI273">
    <cfRule type="expression" dxfId="34987" priority="14149">
      <formula>AND(IF(OR($Q273=1,$Q273=2),1,0),IF($X273&lt;=20,1,0))</formula>
    </cfRule>
    <cfRule type="expression" dxfId="34986" priority="14150">
      <formula>AND(IF($Q273=2,1,0),IF($X273&lt;30,1,0))</formula>
    </cfRule>
    <cfRule type="expression" dxfId="34985" priority="14151">
      <formula>AND(IF($Q273=3,1,0),IF($X273&lt;30,1,0))</formula>
    </cfRule>
    <cfRule type="expression" dxfId="34984" priority="14152">
      <formula>AND(IF($Q273=3,1,IF($Q273=4,1,0)),IF($F273&lt;=85,1,0))</formula>
    </cfRule>
  </conditionalFormatting>
  <conditionalFormatting sqref="AV274">
    <cfRule type="expression" dxfId="34983" priority="14147">
      <formula>AV274="X"</formula>
    </cfRule>
    <cfRule type="expression" dxfId="34982" priority="14148">
      <formula>AV274="후보"</formula>
    </cfRule>
  </conditionalFormatting>
  <conditionalFormatting sqref="AC274">
    <cfRule type="cellIs" dxfId="34981" priority="14145" operator="greaterThan">
      <formula>0.9</formula>
    </cfRule>
    <cfRule type="cellIs" dxfId="34980" priority="14146" operator="greaterThan">
      <formula>0.85</formula>
    </cfRule>
  </conditionalFormatting>
  <conditionalFormatting sqref="N274">
    <cfRule type="cellIs" dxfId="34979" priority="14143" operator="greaterThan">
      <formula>0.9</formula>
    </cfRule>
    <cfRule type="cellIs" dxfId="34978" priority="14144" operator="greaterThan">
      <formula>0.85</formula>
    </cfRule>
  </conditionalFormatting>
  <conditionalFormatting sqref="E274">
    <cfRule type="expression" dxfId="34977" priority="14139">
      <formula>AND(IF(OR($Q274=1,$Q274=2),1,0),IF($X274&lt;=20,1,0))</formula>
    </cfRule>
    <cfRule type="expression" dxfId="34976" priority="14140">
      <formula>AND(IF($Q274=2,1,0),IF($X274&lt;30,1,0))</formula>
    </cfRule>
    <cfRule type="expression" dxfId="34975" priority="14141">
      <formula>AND(IF($Q274=3,1,0),IF($X274&lt;30,1,0))</formula>
    </cfRule>
    <cfRule type="expression" dxfId="34974" priority="14142">
      <formula>AND(IF($Q274=3,1,IF($Q274=4,1,0)),IF($F274&lt;=85,1,0))</formula>
    </cfRule>
  </conditionalFormatting>
  <conditionalFormatting sqref="X274">
    <cfRule type="expression" dxfId="34973" priority="14135">
      <formula>AND(IF(OR($Q274=1,$Q274=2),1,0),IF($X274&lt;=20,1,0))</formula>
    </cfRule>
    <cfRule type="expression" dxfId="34972" priority="14136">
      <formula>AND(IF($Q274=2,1,0),IF($X274&lt;30,1,0))</formula>
    </cfRule>
    <cfRule type="expression" dxfId="34971" priority="14137">
      <formula>AND(IF($Q274=3,1,0),IF($X274&lt;30,1,0))</formula>
    </cfRule>
    <cfRule type="expression" dxfId="34970" priority="14138">
      <formula>AND(IF($Q274=3,1,IF($Q274=4,1,0)),IF($F274&lt;=85,1,0))</formula>
    </cfRule>
  </conditionalFormatting>
  <conditionalFormatting sqref="AI274">
    <cfRule type="expression" dxfId="34969" priority="14131">
      <formula>AND(IF(OR($Q274=1,$Q274=2),1,0),IF($X274&lt;=20,1,0))</formula>
    </cfRule>
    <cfRule type="expression" dxfId="34968" priority="14132">
      <formula>AND(IF($Q274=2,1,0),IF($X274&lt;30,1,0))</formula>
    </cfRule>
    <cfRule type="expression" dxfId="34967" priority="14133">
      <formula>AND(IF($Q274=3,1,0),IF($X274&lt;30,1,0))</formula>
    </cfRule>
    <cfRule type="expression" dxfId="34966" priority="14134">
      <formula>AND(IF($Q274=3,1,IF($Q274=4,1,0)),IF($F274&lt;=85,1,0))</formula>
    </cfRule>
  </conditionalFormatting>
  <conditionalFormatting sqref="AV275">
    <cfRule type="expression" dxfId="34965" priority="14129">
      <formula>AV275="X"</formula>
    </cfRule>
    <cfRule type="expression" dxfId="34964" priority="14130">
      <formula>AV275="후보"</formula>
    </cfRule>
  </conditionalFormatting>
  <conditionalFormatting sqref="AC275">
    <cfRule type="cellIs" dxfId="34963" priority="14127" operator="greaterThan">
      <formula>0.9</formula>
    </cfRule>
    <cfRule type="cellIs" dxfId="34962" priority="14128" operator="greaterThan">
      <formula>0.85</formula>
    </cfRule>
  </conditionalFormatting>
  <conditionalFormatting sqref="N275">
    <cfRule type="cellIs" dxfId="34961" priority="14125" operator="greaterThan">
      <formula>0.9</formula>
    </cfRule>
    <cfRule type="cellIs" dxfId="34960" priority="14126" operator="greaterThan">
      <formula>0.85</formula>
    </cfRule>
  </conditionalFormatting>
  <conditionalFormatting sqref="E275">
    <cfRule type="expression" dxfId="34959" priority="14121">
      <formula>AND(IF(OR($Q275=1,$Q275=2),1,0),IF($X275&lt;=20,1,0))</formula>
    </cfRule>
    <cfRule type="expression" dxfId="34958" priority="14122">
      <formula>AND(IF($Q275=2,1,0),IF($X275&lt;30,1,0))</formula>
    </cfRule>
    <cfRule type="expression" dxfId="34957" priority="14123">
      <formula>AND(IF($Q275=3,1,0),IF($X275&lt;30,1,0))</formula>
    </cfRule>
    <cfRule type="expression" dxfId="34956" priority="14124">
      <formula>AND(IF($Q275=3,1,IF($Q275=4,1,0)),IF($F275&lt;=85,1,0))</formula>
    </cfRule>
  </conditionalFormatting>
  <conditionalFormatting sqref="X275">
    <cfRule type="expression" dxfId="34955" priority="14117">
      <formula>AND(IF(OR($Q275=1,$Q275=2),1,0),IF($X275&lt;=20,1,0))</formula>
    </cfRule>
    <cfRule type="expression" dxfId="34954" priority="14118">
      <formula>AND(IF($Q275=2,1,0),IF($X275&lt;30,1,0))</formula>
    </cfRule>
    <cfRule type="expression" dxfId="34953" priority="14119">
      <formula>AND(IF($Q275=3,1,0),IF($X275&lt;30,1,0))</formula>
    </cfRule>
    <cfRule type="expression" dxfId="34952" priority="14120">
      <formula>AND(IF($Q275=3,1,IF($Q275=4,1,0)),IF($F275&lt;=85,1,0))</formula>
    </cfRule>
  </conditionalFormatting>
  <conditionalFormatting sqref="AI275">
    <cfRule type="expression" dxfId="34951" priority="14113">
      <formula>AND(IF(OR($Q275=1,$Q275=2),1,0),IF($X275&lt;=20,1,0))</formula>
    </cfRule>
    <cfRule type="expression" dxfId="34950" priority="14114">
      <formula>AND(IF($Q275=2,1,0),IF($X275&lt;30,1,0))</formula>
    </cfRule>
    <cfRule type="expression" dxfId="34949" priority="14115">
      <formula>AND(IF($Q275=3,1,0),IF($X275&lt;30,1,0))</formula>
    </cfRule>
    <cfRule type="expression" dxfId="34948" priority="14116">
      <formula>AND(IF($Q275=3,1,IF($Q275=4,1,0)),IF($F275&lt;=85,1,0))</formula>
    </cfRule>
  </conditionalFormatting>
  <conditionalFormatting sqref="AV276">
    <cfRule type="expression" dxfId="34947" priority="14111">
      <formula>AV276="X"</formula>
    </cfRule>
    <cfRule type="expression" dxfId="34946" priority="14112">
      <formula>AV276="후보"</formula>
    </cfRule>
  </conditionalFormatting>
  <conditionalFormatting sqref="AC276">
    <cfRule type="cellIs" dxfId="34945" priority="14109" operator="greaterThan">
      <formula>0.9</formula>
    </cfRule>
    <cfRule type="cellIs" dxfId="34944" priority="14110" operator="greaterThan">
      <formula>0.85</formula>
    </cfRule>
  </conditionalFormatting>
  <conditionalFormatting sqref="N276">
    <cfRule type="cellIs" dxfId="34943" priority="14107" operator="greaterThan">
      <formula>0.9</formula>
    </cfRule>
    <cfRule type="cellIs" dxfId="34942" priority="14108" operator="greaterThan">
      <formula>0.85</formula>
    </cfRule>
  </conditionalFormatting>
  <conditionalFormatting sqref="E276">
    <cfRule type="expression" dxfId="34941" priority="14103">
      <formula>AND(IF(OR($Q276=1,$Q276=2),1,0),IF($X276&lt;=20,1,0))</formula>
    </cfRule>
    <cfRule type="expression" dxfId="34940" priority="14104">
      <formula>AND(IF($Q276=2,1,0),IF($X276&lt;30,1,0))</formula>
    </cfRule>
    <cfRule type="expression" dxfId="34939" priority="14105">
      <formula>AND(IF($Q276=3,1,0),IF($X276&lt;30,1,0))</formula>
    </cfRule>
    <cfRule type="expression" dxfId="34938" priority="14106">
      <formula>AND(IF($Q276=3,1,IF($Q276=4,1,0)),IF($F276&lt;=85,1,0))</formula>
    </cfRule>
  </conditionalFormatting>
  <conditionalFormatting sqref="X276">
    <cfRule type="expression" dxfId="34937" priority="14099">
      <formula>AND(IF(OR($Q276=1,$Q276=2),1,0),IF($X276&lt;=20,1,0))</formula>
    </cfRule>
    <cfRule type="expression" dxfId="34936" priority="14100">
      <formula>AND(IF($Q276=2,1,0),IF($X276&lt;30,1,0))</formula>
    </cfRule>
    <cfRule type="expression" dxfId="34935" priority="14101">
      <formula>AND(IF($Q276=3,1,0),IF($X276&lt;30,1,0))</formula>
    </cfRule>
    <cfRule type="expression" dxfId="34934" priority="14102">
      <formula>AND(IF($Q276=3,1,IF($Q276=4,1,0)),IF($F276&lt;=85,1,0))</formula>
    </cfRule>
  </conditionalFormatting>
  <conditionalFormatting sqref="AI276">
    <cfRule type="expression" dxfId="34933" priority="14095">
      <formula>AND(IF(OR($Q276=1,$Q276=2),1,0),IF($X276&lt;=20,1,0))</formula>
    </cfRule>
    <cfRule type="expression" dxfId="34932" priority="14096">
      <formula>AND(IF($Q276=2,1,0),IF($X276&lt;30,1,0))</formula>
    </cfRule>
    <cfRule type="expression" dxfId="34931" priority="14097">
      <formula>AND(IF($Q276=3,1,0),IF($X276&lt;30,1,0))</formula>
    </cfRule>
    <cfRule type="expression" dxfId="34930" priority="14098">
      <formula>AND(IF($Q276=3,1,IF($Q276=4,1,0)),IF($F276&lt;=85,1,0))</formula>
    </cfRule>
  </conditionalFormatting>
  <conditionalFormatting sqref="AV277">
    <cfRule type="expression" dxfId="34929" priority="14093">
      <formula>AV277="X"</formula>
    </cfRule>
    <cfRule type="expression" dxfId="34928" priority="14094">
      <formula>AV277="후보"</formula>
    </cfRule>
  </conditionalFormatting>
  <conditionalFormatting sqref="AC277">
    <cfRule type="cellIs" dxfId="34927" priority="14091" operator="greaterThan">
      <formula>0.9</formula>
    </cfRule>
    <cfRule type="cellIs" dxfId="34926" priority="14092" operator="greaterThan">
      <formula>0.85</formula>
    </cfRule>
  </conditionalFormatting>
  <conditionalFormatting sqref="N277">
    <cfRule type="cellIs" dxfId="34925" priority="14089" operator="greaterThan">
      <formula>0.9</formula>
    </cfRule>
    <cfRule type="cellIs" dxfId="34924" priority="14090" operator="greaterThan">
      <formula>0.85</formula>
    </cfRule>
  </conditionalFormatting>
  <conditionalFormatting sqref="E277">
    <cfRule type="expression" dxfId="34923" priority="14085">
      <formula>AND(IF(OR($Q277=1,$Q277=2),1,0),IF($X277&lt;=20,1,0))</formula>
    </cfRule>
    <cfRule type="expression" dxfId="34922" priority="14086">
      <formula>AND(IF($Q277=2,1,0),IF($X277&lt;30,1,0))</formula>
    </cfRule>
    <cfRule type="expression" dxfId="34921" priority="14087">
      <formula>AND(IF($Q277=3,1,0),IF($X277&lt;30,1,0))</formula>
    </cfRule>
    <cfRule type="expression" dxfId="34920" priority="14088">
      <formula>AND(IF($Q277=3,1,IF($Q277=4,1,0)),IF($F277&lt;=85,1,0))</formula>
    </cfRule>
  </conditionalFormatting>
  <conditionalFormatting sqref="X277">
    <cfRule type="expression" dxfId="34919" priority="14081">
      <formula>AND(IF(OR($Q277=1,$Q277=2),1,0),IF($X277&lt;=20,1,0))</formula>
    </cfRule>
    <cfRule type="expression" dxfId="34918" priority="14082">
      <formula>AND(IF($Q277=2,1,0),IF($X277&lt;30,1,0))</formula>
    </cfRule>
    <cfRule type="expression" dxfId="34917" priority="14083">
      <formula>AND(IF($Q277=3,1,0),IF($X277&lt;30,1,0))</formula>
    </cfRule>
    <cfRule type="expression" dxfId="34916" priority="14084">
      <formula>AND(IF($Q277=3,1,IF($Q277=4,1,0)),IF($F277&lt;=85,1,0))</formula>
    </cfRule>
  </conditionalFormatting>
  <conditionalFormatting sqref="AI277">
    <cfRule type="expression" dxfId="34915" priority="14077">
      <formula>AND(IF(OR($Q277=1,$Q277=2),1,0),IF($X277&lt;=20,1,0))</formula>
    </cfRule>
    <cfRule type="expression" dxfId="34914" priority="14078">
      <formula>AND(IF($Q277=2,1,0),IF($X277&lt;30,1,0))</formula>
    </cfRule>
    <cfRule type="expression" dxfId="34913" priority="14079">
      <formula>AND(IF($Q277=3,1,0),IF($X277&lt;30,1,0))</formula>
    </cfRule>
    <cfRule type="expression" dxfId="34912" priority="14080">
      <formula>AND(IF($Q277=3,1,IF($Q277=4,1,0)),IF($F277&lt;=85,1,0))</formula>
    </cfRule>
  </conditionalFormatting>
  <conditionalFormatting sqref="AV278">
    <cfRule type="expression" dxfId="34911" priority="14075">
      <formula>AV278="X"</formula>
    </cfRule>
    <cfRule type="expression" dxfId="34910" priority="14076">
      <formula>AV278="후보"</formula>
    </cfRule>
  </conditionalFormatting>
  <conditionalFormatting sqref="AC278">
    <cfRule type="cellIs" dxfId="34909" priority="14073" operator="greaterThan">
      <formula>0.9</formula>
    </cfRule>
    <cfRule type="cellIs" dxfId="34908" priority="14074" operator="greaterThan">
      <formula>0.85</formula>
    </cfRule>
  </conditionalFormatting>
  <conditionalFormatting sqref="N278">
    <cfRule type="cellIs" dxfId="34907" priority="14071" operator="greaterThan">
      <formula>0.9</formula>
    </cfRule>
    <cfRule type="cellIs" dxfId="34906" priority="14072" operator="greaterThan">
      <formula>0.85</formula>
    </cfRule>
  </conditionalFormatting>
  <conditionalFormatting sqref="E278">
    <cfRule type="expression" dxfId="34905" priority="14067">
      <formula>AND(IF(OR($Q278=1,$Q278=2),1,0),IF($X278&lt;=20,1,0))</formula>
    </cfRule>
    <cfRule type="expression" dxfId="34904" priority="14068">
      <formula>AND(IF($Q278=2,1,0),IF($X278&lt;30,1,0))</formula>
    </cfRule>
    <cfRule type="expression" dxfId="34903" priority="14069">
      <formula>AND(IF($Q278=3,1,0),IF($X278&lt;30,1,0))</formula>
    </cfRule>
    <cfRule type="expression" dxfId="34902" priority="14070">
      <formula>AND(IF($Q278=3,1,IF($Q278=4,1,0)),IF($F278&lt;=85,1,0))</formula>
    </cfRule>
  </conditionalFormatting>
  <conditionalFormatting sqref="X278">
    <cfRule type="expression" dxfId="34901" priority="14063">
      <formula>AND(IF(OR($Q278=1,$Q278=2),1,0),IF($X278&lt;=20,1,0))</formula>
    </cfRule>
    <cfRule type="expression" dxfId="34900" priority="14064">
      <formula>AND(IF($Q278=2,1,0),IF($X278&lt;30,1,0))</formula>
    </cfRule>
    <cfRule type="expression" dxfId="34899" priority="14065">
      <formula>AND(IF($Q278=3,1,0),IF($X278&lt;30,1,0))</formula>
    </cfRule>
    <cfRule type="expression" dxfId="34898" priority="14066">
      <formula>AND(IF($Q278=3,1,IF($Q278=4,1,0)),IF($F278&lt;=85,1,0))</formula>
    </cfRule>
  </conditionalFormatting>
  <conditionalFormatting sqref="AI278">
    <cfRule type="expression" dxfId="34897" priority="14059">
      <formula>AND(IF(OR($Q278=1,$Q278=2),1,0),IF($X278&lt;=20,1,0))</formula>
    </cfRule>
    <cfRule type="expression" dxfId="34896" priority="14060">
      <formula>AND(IF($Q278=2,1,0),IF($X278&lt;30,1,0))</formula>
    </cfRule>
    <cfRule type="expression" dxfId="34895" priority="14061">
      <formula>AND(IF($Q278=3,1,0),IF($X278&lt;30,1,0))</formula>
    </cfRule>
    <cfRule type="expression" dxfId="34894" priority="14062">
      <formula>AND(IF($Q278=3,1,IF($Q278=4,1,0)),IF($F278&lt;=85,1,0))</formula>
    </cfRule>
  </conditionalFormatting>
  <conditionalFormatting sqref="AV279">
    <cfRule type="expression" dxfId="34893" priority="14057">
      <formula>AV279="X"</formula>
    </cfRule>
    <cfRule type="expression" dxfId="34892" priority="14058">
      <formula>AV279="후보"</formula>
    </cfRule>
  </conditionalFormatting>
  <conditionalFormatting sqref="AC279">
    <cfRule type="cellIs" dxfId="34891" priority="14055" operator="greaterThan">
      <formula>0.9</formula>
    </cfRule>
    <cfRule type="cellIs" dxfId="34890" priority="14056" operator="greaterThan">
      <formula>0.85</formula>
    </cfRule>
  </conditionalFormatting>
  <conditionalFormatting sqref="N279">
    <cfRule type="cellIs" dxfId="34889" priority="14053" operator="greaterThan">
      <formula>0.9</formula>
    </cfRule>
    <cfRule type="cellIs" dxfId="34888" priority="14054" operator="greaterThan">
      <formula>0.85</formula>
    </cfRule>
  </conditionalFormatting>
  <conditionalFormatting sqref="E279">
    <cfRule type="expression" dxfId="34887" priority="14049">
      <formula>AND(IF(OR($Q279=1,$Q279=2),1,0),IF($X279&lt;=20,1,0))</formula>
    </cfRule>
    <cfRule type="expression" dxfId="34886" priority="14050">
      <formula>AND(IF($Q279=2,1,0),IF($X279&lt;30,1,0))</formula>
    </cfRule>
    <cfRule type="expression" dxfId="34885" priority="14051">
      <formula>AND(IF($Q279=3,1,0),IF($X279&lt;30,1,0))</formula>
    </cfRule>
    <cfRule type="expression" dxfId="34884" priority="14052">
      <formula>AND(IF($Q279=3,1,IF($Q279=4,1,0)),IF($F279&lt;=85,1,0))</formula>
    </cfRule>
  </conditionalFormatting>
  <conditionalFormatting sqref="X279">
    <cfRule type="expression" dxfId="34883" priority="14045">
      <formula>AND(IF(OR($Q279=1,$Q279=2),1,0),IF($X279&lt;=20,1,0))</formula>
    </cfRule>
    <cfRule type="expression" dxfId="34882" priority="14046">
      <formula>AND(IF($Q279=2,1,0),IF($X279&lt;30,1,0))</formula>
    </cfRule>
    <cfRule type="expression" dxfId="34881" priority="14047">
      <formula>AND(IF($Q279=3,1,0),IF($X279&lt;30,1,0))</formula>
    </cfRule>
    <cfRule type="expression" dxfId="34880" priority="14048">
      <formula>AND(IF($Q279=3,1,IF($Q279=4,1,0)),IF($F279&lt;=85,1,0))</formula>
    </cfRule>
  </conditionalFormatting>
  <conditionalFormatting sqref="AI279">
    <cfRule type="expression" dxfId="34879" priority="14041">
      <formula>AND(IF(OR($Q279=1,$Q279=2),1,0),IF($X279&lt;=20,1,0))</formula>
    </cfRule>
    <cfRule type="expression" dxfId="34878" priority="14042">
      <formula>AND(IF($Q279=2,1,0),IF($X279&lt;30,1,0))</formula>
    </cfRule>
    <cfRule type="expression" dxfId="34877" priority="14043">
      <formula>AND(IF($Q279=3,1,0),IF($X279&lt;30,1,0))</formula>
    </cfRule>
    <cfRule type="expression" dxfId="34876" priority="14044">
      <formula>AND(IF($Q279=3,1,IF($Q279=4,1,0)),IF($F279&lt;=85,1,0))</formula>
    </cfRule>
  </conditionalFormatting>
  <conditionalFormatting sqref="AV280">
    <cfRule type="expression" dxfId="34875" priority="14039">
      <formula>AV280="X"</formula>
    </cfRule>
    <cfRule type="expression" dxfId="34874" priority="14040">
      <formula>AV280="후보"</formula>
    </cfRule>
  </conditionalFormatting>
  <conditionalFormatting sqref="AC280">
    <cfRule type="cellIs" dxfId="34873" priority="14037" operator="greaterThan">
      <formula>0.9</formula>
    </cfRule>
    <cfRule type="cellIs" dxfId="34872" priority="14038" operator="greaterThan">
      <formula>0.85</formula>
    </cfRule>
  </conditionalFormatting>
  <conditionalFormatting sqref="N280">
    <cfRule type="cellIs" dxfId="34871" priority="14035" operator="greaterThan">
      <formula>0.9</formula>
    </cfRule>
    <cfRule type="cellIs" dxfId="34870" priority="14036" operator="greaterThan">
      <formula>0.85</formula>
    </cfRule>
  </conditionalFormatting>
  <conditionalFormatting sqref="E280">
    <cfRule type="expression" dxfId="34869" priority="14031">
      <formula>AND(IF(OR($Q280=1,$Q280=2),1,0),IF($X280&lt;=20,1,0))</formula>
    </cfRule>
    <cfRule type="expression" dxfId="34868" priority="14032">
      <formula>AND(IF($Q280=2,1,0),IF($X280&lt;30,1,0))</formula>
    </cfRule>
    <cfRule type="expression" dxfId="34867" priority="14033">
      <formula>AND(IF($Q280=3,1,0),IF($X280&lt;30,1,0))</formula>
    </cfRule>
    <cfRule type="expression" dxfId="34866" priority="14034">
      <formula>AND(IF($Q280=3,1,IF($Q280=4,1,0)),IF($F280&lt;=85,1,0))</formula>
    </cfRule>
  </conditionalFormatting>
  <conditionalFormatting sqref="X280">
    <cfRule type="expression" dxfId="34865" priority="14027">
      <formula>AND(IF(OR($Q280=1,$Q280=2),1,0),IF($X280&lt;=20,1,0))</formula>
    </cfRule>
    <cfRule type="expression" dxfId="34864" priority="14028">
      <formula>AND(IF($Q280=2,1,0),IF($X280&lt;30,1,0))</formula>
    </cfRule>
    <cfRule type="expression" dxfId="34863" priority="14029">
      <formula>AND(IF($Q280=3,1,0),IF($X280&lt;30,1,0))</formula>
    </cfRule>
    <cfRule type="expression" dxfId="34862" priority="14030">
      <formula>AND(IF($Q280=3,1,IF($Q280=4,1,0)),IF($F280&lt;=85,1,0))</formula>
    </cfRule>
  </conditionalFormatting>
  <conditionalFormatting sqref="AI280">
    <cfRule type="expression" dxfId="34861" priority="14023">
      <formula>AND(IF(OR($Q280=1,$Q280=2),1,0),IF($X280&lt;=20,1,0))</formula>
    </cfRule>
    <cfRule type="expression" dxfId="34860" priority="14024">
      <formula>AND(IF($Q280=2,1,0),IF($X280&lt;30,1,0))</formula>
    </cfRule>
    <cfRule type="expression" dxfId="34859" priority="14025">
      <formula>AND(IF($Q280=3,1,0),IF($X280&lt;30,1,0))</formula>
    </cfRule>
    <cfRule type="expression" dxfId="34858" priority="14026">
      <formula>AND(IF($Q280=3,1,IF($Q280=4,1,0)),IF($F280&lt;=85,1,0))</formula>
    </cfRule>
  </conditionalFormatting>
  <conditionalFormatting sqref="AV281">
    <cfRule type="expression" dxfId="34857" priority="14021">
      <formula>AV281="X"</formula>
    </cfRule>
    <cfRule type="expression" dxfId="34856" priority="14022">
      <formula>AV281="후보"</formula>
    </cfRule>
  </conditionalFormatting>
  <conditionalFormatting sqref="AC281">
    <cfRule type="cellIs" dxfId="34855" priority="14019" operator="greaterThan">
      <formula>0.9</formula>
    </cfRule>
    <cfRule type="cellIs" dxfId="34854" priority="14020" operator="greaterThan">
      <formula>0.85</formula>
    </cfRule>
  </conditionalFormatting>
  <conditionalFormatting sqref="N281">
    <cfRule type="cellIs" dxfId="34853" priority="14017" operator="greaterThan">
      <formula>0.9</formula>
    </cfRule>
    <cfRule type="cellIs" dxfId="34852" priority="14018" operator="greaterThan">
      <formula>0.85</formula>
    </cfRule>
  </conditionalFormatting>
  <conditionalFormatting sqref="E281">
    <cfRule type="expression" dxfId="34851" priority="14013">
      <formula>AND(IF(OR($Q281=1,$Q281=2),1,0),IF($X281&lt;=20,1,0))</formula>
    </cfRule>
    <cfRule type="expression" dxfId="34850" priority="14014">
      <formula>AND(IF($Q281=2,1,0),IF($X281&lt;30,1,0))</formula>
    </cfRule>
    <cfRule type="expression" dxfId="34849" priority="14015">
      <formula>AND(IF($Q281=3,1,0),IF($X281&lt;30,1,0))</formula>
    </cfRule>
    <cfRule type="expression" dxfId="34848" priority="14016">
      <formula>AND(IF($Q281=3,1,IF($Q281=4,1,0)),IF($F281&lt;=85,1,0))</formula>
    </cfRule>
  </conditionalFormatting>
  <conditionalFormatting sqref="X281">
    <cfRule type="expression" dxfId="34847" priority="14009">
      <formula>AND(IF(OR($Q281=1,$Q281=2),1,0),IF($X281&lt;=20,1,0))</formula>
    </cfRule>
    <cfRule type="expression" dxfId="34846" priority="14010">
      <formula>AND(IF($Q281=2,1,0),IF($X281&lt;30,1,0))</formula>
    </cfRule>
    <cfRule type="expression" dxfId="34845" priority="14011">
      <formula>AND(IF($Q281=3,1,0),IF($X281&lt;30,1,0))</formula>
    </cfRule>
    <cfRule type="expression" dxfId="34844" priority="14012">
      <formula>AND(IF($Q281=3,1,IF($Q281=4,1,0)),IF($F281&lt;=85,1,0))</formula>
    </cfRule>
  </conditionalFormatting>
  <conditionalFormatting sqref="AI281">
    <cfRule type="expression" dxfId="34843" priority="14005">
      <formula>AND(IF(OR($Q281=1,$Q281=2),1,0),IF($X281&lt;=20,1,0))</formula>
    </cfRule>
    <cfRule type="expression" dxfId="34842" priority="14006">
      <formula>AND(IF($Q281=2,1,0),IF($X281&lt;30,1,0))</formula>
    </cfRule>
    <cfRule type="expression" dxfId="34841" priority="14007">
      <formula>AND(IF($Q281=3,1,0),IF($X281&lt;30,1,0))</formula>
    </cfRule>
    <cfRule type="expression" dxfId="34840" priority="14008">
      <formula>AND(IF($Q281=3,1,IF($Q281=4,1,0)),IF($F281&lt;=85,1,0))</formula>
    </cfRule>
  </conditionalFormatting>
  <conditionalFormatting sqref="AV282">
    <cfRule type="expression" dxfId="34839" priority="14003">
      <formula>AV282="X"</formula>
    </cfRule>
    <cfRule type="expression" dxfId="34838" priority="14004">
      <formula>AV282="후보"</formula>
    </cfRule>
  </conditionalFormatting>
  <conditionalFormatting sqref="AC282">
    <cfRule type="cellIs" dxfId="34837" priority="14001" operator="greaterThan">
      <formula>0.9</formula>
    </cfRule>
    <cfRule type="cellIs" dxfId="34836" priority="14002" operator="greaterThan">
      <formula>0.85</formula>
    </cfRule>
  </conditionalFormatting>
  <conditionalFormatting sqref="N282">
    <cfRule type="cellIs" dxfId="34835" priority="13999" operator="greaterThan">
      <formula>0.9</formula>
    </cfRule>
    <cfRule type="cellIs" dxfId="34834" priority="14000" operator="greaterThan">
      <formula>0.85</formula>
    </cfRule>
  </conditionalFormatting>
  <conditionalFormatting sqref="E282">
    <cfRule type="expression" dxfId="34833" priority="13995">
      <formula>AND(IF(OR($Q282=1,$Q282=2),1,0),IF($X282&lt;=20,1,0))</formula>
    </cfRule>
    <cfRule type="expression" dxfId="34832" priority="13996">
      <formula>AND(IF($Q282=2,1,0),IF($X282&lt;30,1,0))</formula>
    </cfRule>
    <cfRule type="expression" dxfId="34831" priority="13997">
      <formula>AND(IF($Q282=3,1,0),IF($X282&lt;30,1,0))</formula>
    </cfRule>
    <cfRule type="expression" dxfId="34830" priority="13998">
      <formula>AND(IF($Q282=3,1,IF($Q282=4,1,0)),IF($F282&lt;=85,1,0))</formula>
    </cfRule>
  </conditionalFormatting>
  <conditionalFormatting sqref="X282">
    <cfRule type="expression" dxfId="34829" priority="13991">
      <formula>AND(IF(OR($Q282=1,$Q282=2),1,0),IF($X282&lt;=20,1,0))</formula>
    </cfRule>
    <cfRule type="expression" dxfId="34828" priority="13992">
      <formula>AND(IF($Q282=2,1,0),IF($X282&lt;30,1,0))</formula>
    </cfRule>
    <cfRule type="expression" dxfId="34827" priority="13993">
      <formula>AND(IF($Q282=3,1,0),IF($X282&lt;30,1,0))</formula>
    </cfRule>
    <cfRule type="expression" dxfId="34826" priority="13994">
      <formula>AND(IF($Q282=3,1,IF($Q282=4,1,0)),IF($F282&lt;=85,1,0))</formula>
    </cfRule>
  </conditionalFormatting>
  <conditionalFormatting sqref="AI282">
    <cfRule type="expression" dxfId="34825" priority="13987">
      <formula>AND(IF(OR($Q282=1,$Q282=2),1,0),IF($X282&lt;=20,1,0))</formula>
    </cfRule>
    <cfRule type="expression" dxfId="34824" priority="13988">
      <formula>AND(IF($Q282=2,1,0),IF($X282&lt;30,1,0))</formula>
    </cfRule>
    <cfRule type="expression" dxfId="34823" priority="13989">
      <formula>AND(IF($Q282=3,1,0),IF($X282&lt;30,1,0))</formula>
    </cfRule>
    <cfRule type="expression" dxfId="34822" priority="13990">
      <formula>AND(IF($Q282=3,1,IF($Q282=4,1,0)),IF($F282&lt;=85,1,0))</formula>
    </cfRule>
  </conditionalFormatting>
  <conditionalFormatting sqref="AV283">
    <cfRule type="expression" dxfId="34821" priority="13985">
      <formula>AV283="X"</formula>
    </cfRule>
    <cfRule type="expression" dxfId="34820" priority="13986">
      <formula>AV283="후보"</formula>
    </cfRule>
  </conditionalFormatting>
  <conditionalFormatting sqref="AC283">
    <cfRule type="cellIs" dxfId="34819" priority="13983" operator="greaterThan">
      <formula>0.9</formula>
    </cfRule>
    <cfRule type="cellIs" dxfId="34818" priority="13984" operator="greaterThan">
      <formula>0.85</formula>
    </cfRule>
  </conditionalFormatting>
  <conditionalFormatting sqref="N283">
    <cfRule type="cellIs" dxfId="34817" priority="13981" operator="greaterThan">
      <formula>0.9</formula>
    </cfRule>
    <cfRule type="cellIs" dxfId="34816" priority="13982" operator="greaterThan">
      <formula>0.85</formula>
    </cfRule>
  </conditionalFormatting>
  <conditionalFormatting sqref="E283">
    <cfRule type="expression" dxfId="34815" priority="13977">
      <formula>AND(IF(OR($Q283=1,$Q283=2),1,0),IF($X283&lt;=20,1,0))</formula>
    </cfRule>
    <cfRule type="expression" dxfId="34814" priority="13978">
      <formula>AND(IF($Q283=2,1,0),IF($X283&lt;30,1,0))</formula>
    </cfRule>
    <cfRule type="expression" dxfId="34813" priority="13979">
      <formula>AND(IF($Q283=3,1,0),IF($X283&lt;30,1,0))</formula>
    </cfRule>
    <cfRule type="expression" dxfId="34812" priority="13980">
      <formula>AND(IF($Q283=3,1,IF($Q283=4,1,0)),IF($F283&lt;=85,1,0))</formula>
    </cfRule>
  </conditionalFormatting>
  <conditionalFormatting sqref="X283">
    <cfRule type="expression" dxfId="34811" priority="13973">
      <formula>AND(IF(OR($Q283=1,$Q283=2),1,0),IF($X283&lt;=20,1,0))</formula>
    </cfRule>
    <cfRule type="expression" dxfId="34810" priority="13974">
      <formula>AND(IF($Q283=2,1,0),IF($X283&lt;30,1,0))</formula>
    </cfRule>
    <cfRule type="expression" dxfId="34809" priority="13975">
      <formula>AND(IF($Q283=3,1,0),IF($X283&lt;30,1,0))</formula>
    </cfRule>
    <cfRule type="expression" dxfId="34808" priority="13976">
      <formula>AND(IF($Q283=3,1,IF($Q283=4,1,0)),IF($F283&lt;=85,1,0))</formula>
    </cfRule>
  </conditionalFormatting>
  <conditionalFormatting sqref="AI283">
    <cfRule type="expression" dxfId="34807" priority="13969">
      <formula>AND(IF(OR($Q283=1,$Q283=2),1,0),IF($X283&lt;=20,1,0))</formula>
    </cfRule>
    <cfRule type="expression" dxfId="34806" priority="13970">
      <formula>AND(IF($Q283=2,1,0),IF($X283&lt;30,1,0))</formula>
    </cfRule>
    <cfRule type="expression" dxfId="34805" priority="13971">
      <formula>AND(IF($Q283=3,1,0),IF($X283&lt;30,1,0))</formula>
    </cfRule>
    <cfRule type="expression" dxfId="34804" priority="13972">
      <formula>AND(IF($Q283=3,1,IF($Q283=4,1,0)),IF($F283&lt;=85,1,0))</formula>
    </cfRule>
  </conditionalFormatting>
  <conditionalFormatting sqref="AV284">
    <cfRule type="expression" dxfId="34803" priority="13967">
      <formula>AV284="X"</formula>
    </cfRule>
    <cfRule type="expression" dxfId="34802" priority="13968">
      <formula>AV284="후보"</formula>
    </cfRule>
  </conditionalFormatting>
  <conditionalFormatting sqref="AC284">
    <cfRule type="cellIs" dxfId="34801" priority="13965" operator="greaterThan">
      <formula>0.9</formula>
    </cfRule>
    <cfRule type="cellIs" dxfId="34800" priority="13966" operator="greaterThan">
      <formula>0.85</formula>
    </cfRule>
  </conditionalFormatting>
  <conditionalFormatting sqref="N284">
    <cfRule type="cellIs" dxfId="34799" priority="13963" operator="greaterThan">
      <formula>0.9</formula>
    </cfRule>
    <cfRule type="cellIs" dxfId="34798" priority="13964" operator="greaterThan">
      <formula>0.85</formula>
    </cfRule>
  </conditionalFormatting>
  <conditionalFormatting sqref="E284">
    <cfRule type="expression" dxfId="34797" priority="13959">
      <formula>AND(IF(OR($Q284=1,$Q284=2),1,0),IF($X284&lt;=20,1,0))</formula>
    </cfRule>
    <cfRule type="expression" dxfId="34796" priority="13960">
      <formula>AND(IF($Q284=2,1,0),IF($X284&lt;30,1,0))</formula>
    </cfRule>
    <cfRule type="expression" dxfId="34795" priority="13961">
      <formula>AND(IF($Q284=3,1,0),IF($X284&lt;30,1,0))</formula>
    </cfRule>
    <cfRule type="expression" dxfId="34794" priority="13962">
      <formula>AND(IF($Q284=3,1,IF($Q284=4,1,0)),IF($F284&lt;=85,1,0))</formula>
    </cfRule>
  </conditionalFormatting>
  <conditionalFormatting sqref="X284">
    <cfRule type="expression" dxfId="34793" priority="13955">
      <formula>AND(IF(OR($Q284=1,$Q284=2),1,0),IF($X284&lt;=20,1,0))</formula>
    </cfRule>
    <cfRule type="expression" dxfId="34792" priority="13956">
      <formula>AND(IF($Q284=2,1,0),IF($X284&lt;30,1,0))</formula>
    </cfRule>
    <cfRule type="expression" dxfId="34791" priority="13957">
      <formula>AND(IF($Q284=3,1,0),IF($X284&lt;30,1,0))</formula>
    </cfRule>
    <cfRule type="expression" dxfId="34790" priority="13958">
      <formula>AND(IF($Q284=3,1,IF($Q284=4,1,0)),IF($F284&lt;=85,1,0))</formula>
    </cfRule>
  </conditionalFormatting>
  <conditionalFormatting sqref="AI284">
    <cfRule type="expression" dxfId="34789" priority="13951">
      <formula>AND(IF(OR($Q284=1,$Q284=2),1,0),IF($X284&lt;=20,1,0))</formula>
    </cfRule>
    <cfRule type="expression" dxfId="34788" priority="13952">
      <formula>AND(IF($Q284=2,1,0),IF($X284&lt;30,1,0))</formula>
    </cfRule>
    <cfRule type="expression" dxfId="34787" priority="13953">
      <formula>AND(IF($Q284=3,1,0),IF($X284&lt;30,1,0))</formula>
    </cfRule>
    <cfRule type="expression" dxfId="34786" priority="13954">
      <formula>AND(IF($Q284=3,1,IF($Q284=4,1,0)),IF($F284&lt;=85,1,0))</formula>
    </cfRule>
  </conditionalFormatting>
  <conditionalFormatting sqref="AV285">
    <cfRule type="expression" dxfId="34785" priority="13949">
      <formula>AV285="X"</formula>
    </cfRule>
    <cfRule type="expression" dxfId="34784" priority="13950">
      <formula>AV285="후보"</formula>
    </cfRule>
  </conditionalFormatting>
  <conditionalFormatting sqref="AC285">
    <cfRule type="cellIs" dxfId="34783" priority="13947" operator="greaterThan">
      <formula>0.9</formula>
    </cfRule>
    <cfRule type="cellIs" dxfId="34782" priority="13948" operator="greaterThan">
      <formula>0.85</formula>
    </cfRule>
  </conditionalFormatting>
  <conditionalFormatting sqref="N285">
    <cfRule type="cellIs" dxfId="34781" priority="13945" operator="greaterThan">
      <formula>0.9</formula>
    </cfRule>
    <cfRule type="cellIs" dxfId="34780" priority="13946" operator="greaterThan">
      <formula>0.85</formula>
    </cfRule>
  </conditionalFormatting>
  <conditionalFormatting sqref="E285">
    <cfRule type="expression" dxfId="34779" priority="13941">
      <formula>AND(IF(OR($Q285=1,$Q285=2),1,0),IF($X285&lt;=20,1,0))</formula>
    </cfRule>
    <cfRule type="expression" dxfId="34778" priority="13942">
      <formula>AND(IF($Q285=2,1,0),IF($X285&lt;30,1,0))</formula>
    </cfRule>
    <cfRule type="expression" dxfId="34777" priority="13943">
      <formula>AND(IF($Q285=3,1,0),IF($X285&lt;30,1,0))</formula>
    </cfRule>
    <cfRule type="expression" dxfId="34776" priority="13944">
      <formula>AND(IF($Q285=3,1,IF($Q285=4,1,0)),IF($F285&lt;=85,1,0))</formula>
    </cfRule>
  </conditionalFormatting>
  <conditionalFormatting sqref="X285">
    <cfRule type="expression" dxfId="34775" priority="13937">
      <formula>AND(IF(OR($Q285=1,$Q285=2),1,0),IF($X285&lt;=20,1,0))</formula>
    </cfRule>
    <cfRule type="expression" dxfId="34774" priority="13938">
      <formula>AND(IF($Q285=2,1,0),IF($X285&lt;30,1,0))</formula>
    </cfRule>
    <cfRule type="expression" dxfId="34773" priority="13939">
      <formula>AND(IF($Q285=3,1,0),IF($X285&lt;30,1,0))</formula>
    </cfRule>
    <cfRule type="expression" dxfId="34772" priority="13940">
      <formula>AND(IF($Q285=3,1,IF($Q285=4,1,0)),IF($F285&lt;=85,1,0))</formula>
    </cfRule>
  </conditionalFormatting>
  <conditionalFormatting sqref="AI285">
    <cfRule type="expression" dxfId="34771" priority="13933">
      <formula>AND(IF(OR($Q285=1,$Q285=2),1,0),IF($X285&lt;=20,1,0))</formula>
    </cfRule>
    <cfRule type="expression" dxfId="34770" priority="13934">
      <formula>AND(IF($Q285=2,1,0),IF($X285&lt;30,1,0))</formula>
    </cfRule>
    <cfRule type="expression" dxfId="34769" priority="13935">
      <formula>AND(IF($Q285=3,1,0),IF($X285&lt;30,1,0))</formula>
    </cfRule>
    <cfRule type="expression" dxfId="34768" priority="13936">
      <formula>AND(IF($Q285=3,1,IF($Q285=4,1,0)),IF($F285&lt;=85,1,0))</formula>
    </cfRule>
  </conditionalFormatting>
  <conditionalFormatting sqref="AV286">
    <cfRule type="expression" dxfId="34767" priority="13931">
      <formula>AV286="X"</formula>
    </cfRule>
    <cfRule type="expression" dxfId="34766" priority="13932">
      <formula>AV286="후보"</formula>
    </cfRule>
  </conditionalFormatting>
  <conditionalFormatting sqref="AC286">
    <cfRule type="cellIs" dxfId="34765" priority="13929" operator="greaterThan">
      <formula>0.9</formula>
    </cfRule>
    <cfRule type="cellIs" dxfId="34764" priority="13930" operator="greaterThan">
      <formula>0.85</formula>
    </cfRule>
  </conditionalFormatting>
  <conditionalFormatting sqref="N286">
    <cfRule type="cellIs" dxfId="34763" priority="13927" operator="greaterThan">
      <formula>0.9</formula>
    </cfRule>
    <cfRule type="cellIs" dxfId="34762" priority="13928" operator="greaterThan">
      <formula>0.85</formula>
    </cfRule>
  </conditionalFormatting>
  <conditionalFormatting sqref="E286">
    <cfRule type="expression" dxfId="34761" priority="13923">
      <formula>AND(IF(OR($Q286=1,$Q286=2),1,0),IF($X286&lt;=20,1,0))</formula>
    </cfRule>
    <cfRule type="expression" dxfId="34760" priority="13924">
      <formula>AND(IF($Q286=2,1,0),IF($X286&lt;30,1,0))</formula>
    </cfRule>
    <cfRule type="expression" dxfId="34759" priority="13925">
      <formula>AND(IF($Q286=3,1,0),IF($X286&lt;30,1,0))</formula>
    </cfRule>
    <cfRule type="expression" dxfId="34758" priority="13926">
      <formula>AND(IF($Q286=3,1,IF($Q286=4,1,0)),IF($F286&lt;=85,1,0))</formula>
    </cfRule>
  </conditionalFormatting>
  <conditionalFormatting sqref="X286">
    <cfRule type="expression" dxfId="34757" priority="13919">
      <formula>AND(IF(OR($Q286=1,$Q286=2),1,0),IF($X286&lt;=20,1,0))</formula>
    </cfRule>
    <cfRule type="expression" dxfId="34756" priority="13920">
      <formula>AND(IF($Q286=2,1,0),IF($X286&lt;30,1,0))</formula>
    </cfRule>
    <cfRule type="expression" dxfId="34755" priority="13921">
      <formula>AND(IF($Q286=3,1,0),IF($X286&lt;30,1,0))</formula>
    </cfRule>
    <cfRule type="expression" dxfId="34754" priority="13922">
      <formula>AND(IF($Q286=3,1,IF($Q286=4,1,0)),IF($F286&lt;=85,1,0))</formula>
    </cfRule>
  </conditionalFormatting>
  <conditionalFormatting sqref="AI286">
    <cfRule type="expression" dxfId="34753" priority="13915">
      <formula>AND(IF(OR($Q286=1,$Q286=2),1,0),IF($X286&lt;=20,1,0))</formula>
    </cfRule>
    <cfRule type="expression" dxfId="34752" priority="13916">
      <formula>AND(IF($Q286=2,1,0),IF($X286&lt;30,1,0))</formula>
    </cfRule>
    <cfRule type="expression" dxfId="34751" priority="13917">
      <formula>AND(IF($Q286=3,1,0),IF($X286&lt;30,1,0))</formula>
    </cfRule>
    <cfRule type="expression" dxfId="34750" priority="13918">
      <formula>AND(IF($Q286=3,1,IF($Q286=4,1,0)),IF($F286&lt;=85,1,0))</formula>
    </cfRule>
  </conditionalFormatting>
  <conditionalFormatting sqref="AV287">
    <cfRule type="expression" dxfId="34749" priority="13913">
      <formula>AV287="X"</formula>
    </cfRule>
    <cfRule type="expression" dxfId="34748" priority="13914">
      <formula>AV287="후보"</formula>
    </cfRule>
  </conditionalFormatting>
  <conditionalFormatting sqref="AC287">
    <cfRule type="cellIs" dxfId="34747" priority="13911" operator="greaterThan">
      <formula>0.9</formula>
    </cfRule>
    <cfRule type="cellIs" dxfId="34746" priority="13912" operator="greaterThan">
      <formula>0.85</formula>
    </cfRule>
  </conditionalFormatting>
  <conditionalFormatting sqref="N287">
    <cfRule type="cellIs" dxfId="34745" priority="13909" operator="greaterThan">
      <formula>0.9</formula>
    </cfRule>
    <cfRule type="cellIs" dxfId="34744" priority="13910" operator="greaterThan">
      <formula>0.85</formula>
    </cfRule>
  </conditionalFormatting>
  <conditionalFormatting sqref="E287">
    <cfRule type="expression" dxfId="34743" priority="13905">
      <formula>AND(IF(OR($Q287=1,$Q287=2),1,0),IF($X287&lt;=20,1,0))</formula>
    </cfRule>
    <cfRule type="expression" dxfId="34742" priority="13906">
      <formula>AND(IF($Q287=2,1,0),IF($X287&lt;30,1,0))</formula>
    </cfRule>
    <cfRule type="expression" dxfId="34741" priority="13907">
      <formula>AND(IF($Q287=3,1,0),IF($X287&lt;30,1,0))</formula>
    </cfRule>
    <cfRule type="expression" dxfId="34740" priority="13908">
      <formula>AND(IF($Q287=3,1,IF($Q287=4,1,0)),IF($F287&lt;=85,1,0))</formula>
    </cfRule>
  </conditionalFormatting>
  <conditionalFormatting sqref="X287">
    <cfRule type="expression" dxfId="34739" priority="13901">
      <formula>AND(IF(OR($Q287=1,$Q287=2),1,0),IF($X287&lt;=20,1,0))</formula>
    </cfRule>
    <cfRule type="expression" dxfId="34738" priority="13902">
      <formula>AND(IF($Q287=2,1,0),IF($X287&lt;30,1,0))</formula>
    </cfRule>
    <cfRule type="expression" dxfId="34737" priority="13903">
      <formula>AND(IF($Q287=3,1,0),IF($X287&lt;30,1,0))</formula>
    </cfRule>
    <cfRule type="expression" dxfId="34736" priority="13904">
      <formula>AND(IF($Q287=3,1,IF($Q287=4,1,0)),IF($F287&lt;=85,1,0))</formula>
    </cfRule>
  </conditionalFormatting>
  <conditionalFormatting sqref="AI287">
    <cfRule type="expression" dxfId="34735" priority="13897">
      <formula>AND(IF(OR($Q287=1,$Q287=2),1,0),IF($X287&lt;=20,1,0))</formula>
    </cfRule>
    <cfRule type="expression" dxfId="34734" priority="13898">
      <formula>AND(IF($Q287=2,1,0),IF($X287&lt;30,1,0))</formula>
    </cfRule>
    <cfRule type="expression" dxfId="34733" priority="13899">
      <formula>AND(IF($Q287=3,1,0),IF($X287&lt;30,1,0))</formula>
    </cfRule>
    <cfRule type="expression" dxfId="34732" priority="13900">
      <formula>AND(IF($Q287=3,1,IF($Q287=4,1,0)),IF($F287&lt;=85,1,0))</formula>
    </cfRule>
  </conditionalFormatting>
  <conditionalFormatting sqref="AV288">
    <cfRule type="expression" dxfId="34731" priority="13895">
      <formula>AV288="X"</formula>
    </cfRule>
    <cfRule type="expression" dxfId="34730" priority="13896">
      <formula>AV288="후보"</formula>
    </cfRule>
  </conditionalFormatting>
  <conditionalFormatting sqref="AC288">
    <cfRule type="cellIs" dxfId="34729" priority="13893" operator="greaterThan">
      <formula>0.9</formula>
    </cfRule>
    <cfRule type="cellIs" dxfId="34728" priority="13894" operator="greaterThan">
      <formula>0.85</formula>
    </cfRule>
  </conditionalFormatting>
  <conditionalFormatting sqref="N288">
    <cfRule type="cellIs" dxfId="34727" priority="13891" operator="greaterThan">
      <formula>0.9</formula>
    </cfRule>
    <cfRule type="cellIs" dxfId="34726" priority="13892" operator="greaterThan">
      <formula>0.85</formula>
    </cfRule>
  </conditionalFormatting>
  <conditionalFormatting sqref="E288">
    <cfRule type="expression" dxfId="34725" priority="13887">
      <formula>AND(IF(OR($Q288=1,$Q288=2),1,0),IF($X288&lt;=20,1,0))</formula>
    </cfRule>
    <cfRule type="expression" dxfId="34724" priority="13888">
      <formula>AND(IF($Q288=2,1,0),IF($X288&lt;30,1,0))</formula>
    </cfRule>
    <cfRule type="expression" dxfId="34723" priority="13889">
      <formula>AND(IF($Q288=3,1,0),IF($X288&lt;30,1,0))</formula>
    </cfRule>
    <cfRule type="expression" dxfId="34722" priority="13890">
      <formula>AND(IF($Q288=3,1,IF($Q288=4,1,0)),IF($F288&lt;=85,1,0))</formula>
    </cfRule>
  </conditionalFormatting>
  <conditionalFormatting sqref="X288">
    <cfRule type="expression" dxfId="34721" priority="13883">
      <formula>AND(IF(OR($Q288=1,$Q288=2),1,0),IF($X288&lt;=20,1,0))</formula>
    </cfRule>
    <cfRule type="expression" dxfId="34720" priority="13884">
      <formula>AND(IF($Q288=2,1,0),IF($X288&lt;30,1,0))</formula>
    </cfRule>
    <cfRule type="expression" dxfId="34719" priority="13885">
      <formula>AND(IF($Q288=3,1,0),IF($X288&lt;30,1,0))</formula>
    </cfRule>
    <cfRule type="expression" dxfId="34718" priority="13886">
      <formula>AND(IF($Q288=3,1,IF($Q288=4,1,0)),IF($F288&lt;=85,1,0))</formula>
    </cfRule>
  </conditionalFormatting>
  <conditionalFormatting sqref="AI288">
    <cfRule type="expression" dxfId="34717" priority="13879">
      <formula>AND(IF(OR($Q288=1,$Q288=2),1,0),IF($X288&lt;=20,1,0))</formula>
    </cfRule>
    <cfRule type="expression" dxfId="34716" priority="13880">
      <formula>AND(IF($Q288=2,1,0),IF($X288&lt;30,1,0))</formula>
    </cfRule>
    <cfRule type="expression" dxfId="34715" priority="13881">
      <formula>AND(IF($Q288=3,1,0),IF($X288&lt;30,1,0))</formula>
    </cfRule>
    <cfRule type="expression" dxfId="34714" priority="13882">
      <formula>AND(IF($Q288=3,1,IF($Q288=4,1,0)),IF($F288&lt;=85,1,0))</formula>
    </cfRule>
  </conditionalFormatting>
  <conditionalFormatting sqref="AV289">
    <cfRule type="expression" dxfId="34713" priority="13877">
      <formula>AV289="X"</formula>
    </cfRule>
    <cfRule type="expression" dxfId="34712" priority="13878">
      <formula>AV289="후보"</formula>
    </cfRule>
  </conditionalFormatting>
  <conditionalFormatting sqref="AC289">
    <cfRule type="cellIs" dxfId="34711" priority="13875" operator="greaterThan">
      <formula>0.9</formula>
    </cfRule>
    <cfRule type="cellIs" dxfId="34710" priority="13876" operator="greaterThan">
      <formula>0.85</formula>
    </cfRule>
  </conditionalFormatting>
  <conditionalFormatting sqref="N289">
    <cfRule type="cellIs" dxfId="34709" priority="13873" operator="greaterThan">
      <formula>0.9</formula>
    </cfRule>
    <cfRule type="cellIs" dxfId="34708" priority="13874" operator="greaterThan">
      <formula>0.85</formula>
    </cfRule>
  </conditionalFormatting>
  <conditionalFormatting sqref="E289">
    <cfRule type="expression" dxfId="34707" priority="13869">
      <formula>AND(IF(OR($Q289=1,$Q289=2),1,0),IF($X289&lt;=20,1,0))</formula>
    </cfRule>
    <cfRule type="expression" dxfId="34706" priority="13870">
      <formula>AND(IF($Q289=2,1,0),IF($X289&lt;30,1,0))</formula>
    </cfRule>
    <cfRule type="expression" dxfId="34705" priority="13871">
      <formula>AND(IF($Q289=3,1,0),IF($X289&lt;30,1,0))</formula>
    </cfRule>
    <cfRule type="expression" dxfId="34704" priority="13872">
      <formula>AND(IF($Q289=3,1,IF($Q289=4,1,0)),IF($F289&lt;=85,1,0))</formula>
    </cfRule>
  </conditionalFormatting>
  <conditionalFormatting sqref="X289">
    <cfRule type="expression" dxfId="34703" priority="13865">
      <formula>AND(IF(OR($Q289=1,$Q289=2),1,0),IF($X289&lt;=20,1,0))</formula>
    </cfRule>
    <cfRule type="expression" dxfId="34702" priority="13866">
      <formula>AND(IF($Q289=2,1,0),IF($X289&lt;30,1,0))</formula>
    </cfRule>
    <cfRule type="expression" dxfId="34701" priority="13867">
      <formula>AND(IF($Q289=3,1,0),IF($X289&lt;30,1,0))</formula>
    </cfRule>
    <cfRule type="expression" dxfId="34700" priority="13868">
      <formula>AND(IF($Q289=3,1,IF($Q289=4,1,0)),IF($F289&lt;=85,1,0))</formula>
    </cfRule>
  </conditionalFormatting>
  <conditionalFormatting sqref="AI289">
    <cfRule type="expression" dxfId="34699" priority="13861">
      <formula>AND(IF(OR($Q289=1,$Q289=2),1,0),IF($X289&lt;=20,1,0))</formula>
    </cfRule>
    <cfRule type="expression" dxfId="34698" priority="13862">
      <formula>AND(IF($Q289=2,1,0),IF($X289&lt;30,1,0))</formula>
    </cfRule>
    <cfRule type="expression" dxfId="34697" priority="13863">
      <formula>AND(IF($Q289=3,1,0),IF($X289&lt;30,1,0))</formula>
    </cfRule>
    <cfRule type="expression" dxfId="34696" priority="13864">
      <formula>AND(IF($Q289=3,1,IF($Q289=4,1,0)),IF($F289&lt;=85,1,0))</formula>
    </cfRule>
  </conditionalFormatting>
  <conditionalFormatting sqref="AV290">
    <cfRule type="expression" dxfId="34695" priority="13859">
      <formula>AV290="X"</formula>
    </cfRule>
    <cfRule type="expression" dxfId="34694" priority="13860">
      <formula>AV290="후보"</formula>
    </cfRule>
  </conditionalFormatting>
  <conditionalFormatting sqref="AC290">
    <cfRule type="cellIs" dxfId="34693" priority="13857" operator="greaterThan">
      <formula>0.9</formula>
    </cfRule>
    <cfRule type="cellIs" dxfId="34692" priority="13858" operator="greaterThan">
      <formula>0.85</formula>
    </cfRule>
  </conditionalFormatting>
  <conditionalFormatting sqref="N290">
    <cfRule type="cellIs" dxfId="34691" priority="13855" operator="greaterThan">
      <formula>0.9</formula>
    </cfRule>
    <cfRule type="cellIs" dxfId="34690" priority="13856" operator="greaterThan">
      <formula>0.85</formula>
    </cfRule>
  </conditionalFormatting>
  <conditionalFormatting sqref="E290">
    <cfRule type="expression" dxfId="34689" priority="13851">
      <formula>AND(IF(OR($Q290=1,$Q290=2),1,0),IF($X290&lt;=20,1,0))</formula>
    </cfRule>
    <cfRule type="expression" dxfId="34688" priority="13852">
      <formula>AND(IF($Q290=2,1,0),IF($X290&lt;30,1,0))</formula>
    </cfRule>
    <cfRule type="expression" dxfId="34687" priority="13853">
      <formula>AND(IF($Q290=3,1,0),IF($X290&lt;30,1,0))</formula>
    </cfRule>
    <cfRule type="expression" dxfId="34686" priority="13854">
      <formula>AND(IF($Q290=3,1,IF($Q290=4,1,0)),IF($F290&lt;=85,1,0))</formula>
    </cfRule>
  </conditionalFormatting>
  <conditionalFormatting sqref="X290">
    <cfRule type="expression" dxfId="34685" priority="13847">
      <formula>AND(IF(OR($Q290=1,$Q290=2),1,0),IF($X290&lt;=20,1,0))</formula>
    </cfRule>
    <cfRule type="expression" dxfId="34684" priority="13848">
      <formula>AND(IF($Q290=2,1,0),IF($X290&lt;30,1,0))</formula>
    </cfRule>
    <cfRule type="expression" dxfId="34683" priority="13849">
      <formula>AND(IF($Q290=3,1,0),IF($X290&lt;30,1,0))</formula>
    </cfRule>
    <cfRule type="expression" dxfId="34682" priority="13850">
      <formula>AND(IF($Q290=3,1,IF($Q290=4,1,0)),IF($F290&lt;=85,1,0))</formula>
    </cfRule>
  </conditionalFormatting>
  <conditionalFormatting sqref="AI290">
    <cfRule type="expression" dxfId="34681" priority="13843">
      <formula>AND(IF(OR($Q290=1,$Q290=2),1,0),IF($X290&lt;=20,1,0))</formula>
    </cfRule>
    <cfRule type="expression" dxfId="34680" priority="13844">
      <formula>AND(IF($Q290=2,1,0),IF($X290&lt;30,1,0))</formula>
    </cfRule>
    <cfRule type="expression" dxfId="34679" priority="13845">
      <formula>AND(IF($Q290=3,1,0),IF($X290&lt;30,1,0))</formula>
    </cfRule>
    <cfRule type="expression" dxfId="34678" priority="13846">
      <formula>AND(IF($Q290=3,1,IF($Q290=4,1,0)),IF($F290&lt;=85,1,0))</formula>
    </cfRule>
  </conditionalFormatting>
  <conditionalFormatting sqref="AV291">
    <cfRule type="expression" dxfId="34677" priority="13841">
      <formula>AV291="X"</formula>
    </cfRule>
    <cfRule type="expression" dxfId="34676" priority="13842">
      <formula>AV291="후보"</formula>
    </cfRule>
  </conditionalFormatting>
  <conditionalFormatting sqref="AC291">
    <cfRule type="cellIs" dxfId="34675" priority="13839" operator="greaterThan">
      <formula>0.9</formula>
    </cfRule>
    <cfRule type="cellIs" dxfId="34674" priority="13840" operator="greaterThan">
      <formula>0.85</formula>
    </cfRule>
  </conditionalFormatting>
  <conditionalFormatting sqref="N291">
    <cfRule type="cellIs" dxfId="34673" priority="13837" operator="greaterThan">
      <formula>0.9</formula>
    </cfRule>
    <cfRule type="cellIs" dxfId="34672" priority="13838" operator="greaterThan">
      <formula>0.85</formula>
    </cfRule>
  </conditionalFormatting>
  <conditionalFormatting sqref="E291">
    <cfRule type="expression" dxfId="34671" priority="13833">
      <formula>AND(IF(OR($Q291=1,$Q291=2),1,0),IF($X291&lt;=20,1,0))</formula>
    </cfRule>
    <cfRule type="expression" dxfId="34670" priority="13834">
      <formula>AND(IF($Q291=2,1,0),IF($X291&lt;30,1,0))</formula>
    </cfRule>
    <cfRule type="expression" dxfId="34669" priority="13835">
      <formula>AND(IF($Q291=3,1,0),IF($X291&lt;30,1,0))</formula>
    </cfRule>
    <cfRule type="expression" dxfId="34668" priority="13836">
      <formula>AND(IF($Q291=3,1,IF($Q291=4,1,0)),IF($F291&lt;=85,1,0))</formula>
    </cfRule>
  </conditionalFormatting>
  <conditionalFormatting sqref="X291">
    <cfRule type="expression" dxfId="34667" priority="13829">
      <formula>AND(IF(OR($Q291=1,$Q291=2),1,0),IF($X291&lt;=20,1,0))</formula>
    </cfRule>
    <cfRule type="expression" dxfId="34666" priority="13830">
      <formula>AND(IF($Q291=2,1,0),IF($X291&lt;30,1,0))</formula>
    </cfRule>
    <cfRule type="expression" dxfId="34665" priority="13831">
      <formula>AND(IF($Q291=3,1,0),IF($X291&lt;30,1,0))</formula>
    </cfRule>
    <cfRule type="expression" dxfId="34664" priority="13832">
      <formula>AND(IF($Q291=3,1,IF($Q291=4,1,0)),IF($F291&lt;=85,1,0))</formula>
    </cfRule>
  </conditionalFormatting>
  <conditionalFormatting sqref="AI291">
    <cfRule type="expression" dxfId="34663" priority="13825">
      <formula>AND(IF(OR($Q291=1,$Q291=2),1,0),IF($X291&lt;=20,1,0))</formula>
    </cfRule>
    <cfRule type="expression" dxfId="34662" priority="13826">
      <formula>AND(IF($Q291=2,1,0),IF($X291&lt;30,1,0))</formula>
    </cfRule>
    <cfRule type="expression" dxfId="34661" priority="13827">
      <formula>AND(IF($Q291=3,1,0),IF($X291&lt;30,1,0))</formula>
    </cfRule>
    <cfRule type="expression" dxfId="34660" priority="13828">
      <formula>AND(IF($Q291=3,1,IF($Q291=4,1,0)),IF($F291&lt;=85,1,0))</formula>
    </cfRule>
  </conditionalFormatting>
  <conditionalFormatting sqref="AV292">
    <cfRule type="expression" dxfId="34659" priority="13823">
      <formula>AV292="X"</formula>
    </cfRule>
    <cfRule type="expression" dxfId="34658" priority="13824">
      <formula>AV292="후보"</formula>
    </cfRule>
  </conditionalFormatting>
  <conditionalFormatting sqref="AC292">
    <cfRule type="cellIs" dxfId="34657" priority="13821" operator="greaterThan">
      <formula>0.9</formula>
    </cfRule>
    <cfRule type="cellIs" dxfId="34656" priority="13822" operator="greaterThan">
      <formula>0.85</formula>
    </cfRule>
  </conditionalFormatting>
  <conditionalFormatting sqref="N292">
    <cfRule type="cellIs" dxfId="34655" priority="13819" operator="greaterThan">
      <formula>0.9</formula>
    </cfRule>
    <cfRule type="cellIs" dxfId="34654" priority="13820" operator="greaterThan">
      <formula>0.85</formula>
    </cfRule>
  </conditionalFormatting>
  <conditionalFormatting sqref="E292">
    <cfRule type="expression" dxfId="34653" priority="13815">
      <formula>AND(IF(OR($Q292=1,$Q292=2),1,0),IF($X292&lt;=20,1,0))</formula>
    </cfRule>
    <cfRule type="expression" dxfId="34652" priority="13816">
      <formula>AND(IF($Q292=2,1,0),IF($X292&lt;30,1,0))</formula>
    </cfRule>
    <cfRule type="expression" dxfId="34651" priority="13817">
      <formula>AND(IF($Q292=3,1,0),IF($X292&lt;30,1,0))</formula>
    </cfRule>
    <cfRule type="expression" dxfId="34650" priority="13818">
      <formula>AND(IF($Q292=3,1,IF($Q292=4,1,0)),IF($F292&lt;=85,1,0))</formula>
    </cfRule>
  </conditionalFormatting>
  <conditionalFormatting sqref="X292">
    <cfRule type="expression" dxfId="34649" priority="13811">
      <formula>AND(IF(OR($Q292=1,$Q292=2),1,0),IF($X292&lt;=20,1,0))</formula>
    </cfRule>
    <cfRule type="expression" dxfId="34648" priority="13812">
      <formula>AND(IF($Q292=2,1,0),IF($X292&lt;30,1,0))</formula>
    </cfRule>
    <cfRule type="expression" dxfId="34647" priority="13813">
      <formula>AND(IF($Q292=3,1,0),IF($X292&lt;30,1,0))</formula>
    </cfRule>
    <cfRule type="expression" dxfId="34646" priority="13814">
      <formula>AND(IF($Q292=3,1,IF($Q292=4,1,0)),IF($F292&lt;=85,1,0))</formula>
    </cfRule>
  </conditionalFormatting>
  <conditionalFormatting sqref="AI292">
    <cfRule type="expression" dxfId="34645" priority="13807">
      <formula>AND(IF(OR($Q292=1,$Q292=2),1,0),IF($X292&lt;=20,1,0))</formula>
    </cfRule>
    <cfRule type="expression" dxfId="34644" priority="13808">
      <formula>AND(IF($Q292=2,1,0),IF($X292&lt;30,1,0))</formula>
    </cfRule>
    <cfRule type="expression" dxfId="34643" priority="13809">
      <formula>AND(IF($Q292=3,1,0),IF($X292&lt;30,1,0))</formula>
    </cfRule>
    <cfRule type="expression" dxfId="34642" priority="13810">
      <formula>AND(IF($Q292=3,1,IF($Q292=4,1,0)),IF($F292&lt;=85,1,0))</formula>
    </cfRule>
  </conditionalFormatting>
  <conditionalFormatting sqref="AV293">
    <cfRule type="expression" dxfId="34641" priority="13805">
      <formula>AV293="X"</formula>
    </cfRule>
    <cfRule type="expression" dxfId="34640" priority="13806">
      <formula>AV293="후보"</formula>
    </cfRule>
  </conditionalFormatting>
  <conditionalFormatting sqref="AC293">
    <cfRule type="cellIs" dxfId="34639" priority="13803" operator="greaterThan">
      <formula>0.9</formula>
    </cfRule>
    <cfRule type="cellIs" dxfId="34638" priority="13804" operator="greaterThan">
      <formula>0.85</formula>
    </cfRule>
  </conditionalFormatting>
  <conditionalFormatting sqref="N293">
    <cfRule type="cellIs" dxfId="34637" priority="13801" operator="greaterThan">
      <formula>0.9</formula>
    </cfRule>
    <cfRule type="cellIs" dxfId="34636" priority="13802" operator="greaterThan">
      <formula>0.85</formula>
    </cfRule>
  </conditionalFormatting>
  <conditionalFormatting sqref="E293">
    <cfRule type="expression" dxfId="34635" priority="13797">
      <formula>AND(IF(OR($Q293=1,$Q293=2),1,0),IF($X293&lt;=20,1,0))</formula>
    </cfRule>
    <cfRule type="expression" dxfId="34634" priority="13798">
      <formula>AND(IF($Q293=2,1,0),IF($X293&lt;30,1,0))</formula>
    </cfRule>
    <cfRule type="expression" dxfId="34633" priority="13799">
      <formula>AND(IF($Q293=3,1,0),IF($X293&lt;30,1,0))</formula>
    </cfRule>
    <cfRule type="expression" dxfId="34632" priority="13800">
      <formula>AND(IF($Q293=3,1,IF($Q293=4,1,0)),IF($F293&lt;=85,1,0))</formula>
    </cfRule>
  </conditionalFormatting>
  <conditionalFormatting sqref="X293">
    <cfRule type="expression" dxfId="34631" priority="13793">
      <formula>AND(IF(OR($Q293=1,$Q293=2),1,0),IF($X293&lt;=20,1,0))</formula>
    </cfRule>
    <cfRule type="expression" dxfId="34630" priority="13794">
      <formula>AND(IF($Q293=2,1,0),IF($X293&lt;30,1,0))</formula>
    </cfRule>
    <cfRule type="expression" dxfId="34629" priority="13795">
      <formula>AND(IF($Q293=3,1,0),IF($X293&lt;30,1,0))</formula>
    </cfRule>
    <cfRule type="expression" dxfId="34628" priority="13796">
      <formula>AND(IF($Q293=3,1,IF($Q293=4,1,0)),IF($F293&lt;=85,1,0))</formula>
    </cfRule>
  </conditionalFormatting>
  <conditionalFormatting sqref="AI293">
    <cfRule type="expression" dxfId="34627" priority="13789">
      <formula>AND(IF(OR($Q293=1,$Q293=2),1,0),IF($X293&lt;=20,1,0))</formula>
    </cfRule>
    <cfRule type="expression" dxfId="34626" priority="13790">
      <formula>AND(IF($Q293=2,1,0),IF($X293&lt;30,1,0))</formula>
    </cfRule>
    <cfRule type="expression" dxfId="34625" priority="13791">
      <formula>AND(IF($Q293=3,1,0),IF($X293&lt;30,1,0))</formula>
    </cfRule>
    <cfRule type="expression" dxfId="34624" priority="13792">
      <formula>AND(IF($Q293=3,1,IF($Q293=4,1,0)),IF($F293&lt;=85,1,0))</formula>
    </cfRule>
  </conditionalFormatting>
  <conditionalFormatting sqref="AV294">
    <cfRule type="expression" dxfId="34623" priority="13787">
      <formula>AV294="X"</formula>
    </cfRule>
    <cfRule type="expression" dxfId="34622" priority="13788">
      <formula>AV294="후보"</formula>
    </cfRule>
  </conditionalFormatting>
  <conditionalFormatting sqref="AC294">
    <cfRule type="cellIs" dxfId="34621" priority="13785" operator="greaterThan">
      <formula>0.9</formula>
    </cfRule>
    <cfRule type="cellIs" dxfId="34620" priority="13786" operator="greaterThan">
      <formula>0.85</formula>
    </cfRule>
  </conditionalFormatting>
  <conditionalFormatting sqref="N294">
    <cfRule type="cellIs" dxfId="34619" priority="13783" operator="greaterThan">
      <formula>0.9</formula>
    </cfRule>
    <cfRule type="cellIs" dxfId="34618" priority="13784" operator="greaterThan">
      <formula>0.85</formula>
    </cfRule>
  </conditionalFormatting>
  <conditionalFormatting sqref="E294">
    <cfRule type="expression" dxfId="34617" priority="13779">
      <formula>AND(IF(OR($Q294=1,$Q294=2),1,0),IF($X294&lt;=20,1,0))</formula>
    </cfRule>
    <cfRule type="expression" dxfId="34616" priority="13780">
      <formula>AND(IF($Q294=2,1,0),IF($X294&lt;30,1,0))</formula>
    </cfRule>
    <cfRule type="expression" dxfId="34615" priority="13781">
      <formula>AND(IF($Q294=3,1,0),IF($X294&lt;30,1,0))</formula>
    </cfRule>
    <cfRule type="expression" dxfId="34614" priority="13782">
      <formula>AND(IF($Q294=3,1,IF($Q294=4,1,0)),IF($F294&lt;=85,1,0))</formula>
    </cfRule>
  </conditionalFormatting>
  <conditionalFormatting sqref="X294">
    <cfRule type="expression" dxfId="34613" priority="13775">
      <formula>AND(IF(OR($Q294=1,$Q294=2),1,0),IF($X294&lt;=20,1,0))</formula>
    </cfRule>
    <cfRule type="expression" dxfId="34612" priority="13776">
      <formula>AND(IF($Q294=2,1,0),IF($X294&lt;30,1,0))</formula>
    </cfRule>
    <cfRule type="expression" dxfId="34611" priority="13777">
      <formula>AND(IF($Q294=3,1,0),IF($X294&lt;30,1,0))</formula>
    </cfRule>
    <cfRule type="expression" dxfId="34610" priority="13778">
      <formula>AND(IF($Q294=3,1,IF($Q294=4,1,0)),IF($F294&lt;=85,1,0))</formula>
    </cfRule>
  </conditionalFormatting>
  <conditionalFormatting sqref="AI294">
    <cfRule type="expression" dxfId="34609" priority="13771">
      <formula>AND(IF(OR($Q294=1,$Q294=2),1,0),IF($X294&lt;=20,1,0))</formula>
    </cfRule>
    <cfRule type="expression" dxfId="34608" priority="13772">
      <formula>AND(IF($Q294=2,1,0),IF($X294&lt;30,1,0))</formula>
    </cfRule>
    <cfRule type="expression" dxfId="34607" priority="13773">
      <formula>AND(IF($Q294=3,1,0),IF($X294&lt;30,1,0))</formula>
    </cfRule>
    <cfRule type="expression" dxfId="34606" priority="13774">
      <formula>AND(IF($Q294=3,1,IF($Q294=4,1,0)),IF($F294&lt;=85,1,0))</formula>
    </cfRule>
  </conditionalFormatting>
  <conditionalFormatting sqref="AV295">
    <cfRule type="expression" dxfId="34605" priority="13769">
      <formula>AV295="X"</formula>
    </cfRule>
    <cfRule type="expression" dxfId="34604" priority="13770">
      <formula>AV295="후보"</formula>
    </cfRule>
  </conditionalFormatting>
  <conditionalFormatting sqref="AC295">
    <cfRule type="cellIs" dxfId="34603" priority="13767" operator="greaterThan">
      <formula>0.9</formula>
    </cfRule>
    <cfRule type="cellIs" dxfId="34602" priority="13768" operator="greaterThan">
      <formula>0.85</formula>
    </cfRule>
  </conditionalFormatting>
  <conditionalFormatting sqref="N295">
    <cfRule type="cellIs" dxfId="34601" priority="13765" operator="greaterThan">
      <formula>0.9</formula>
    </cfRule>
    <cfRule type="cellIs" dxfId="34600" priority="13766" operator="greaterThan">
      <formula>0.85</formula>
    </cfRule>
  </conditionalFormatting>
  <conditionalFormatting sqref="E295">
    <cfRule type="expression" dxfId="34599" priority="13761">
      <formula>AND(IF(OR($Q295=1,$Q295=2),1,0),IF($X295&lt;=20,1,0))</formula>
    </cfRule>
    <cfRule type="expression" dxfId="34598" priority="13762">
      <formula>AND(IF($Q295=2,1,0),IF($X295&lt;30,1,0))</formula>
    </cfRule>
    <cfRule type="expression" dxfId="34597" priority="13763">
      <formula>AND(IF($Q295=3,1,0),IF($X295&lt;30,1,0))</formula>
    </cfRule>
    <cfRule type="expression" dxfId="34596" priority="13764">
      <formula>AND(IF($Q295=3,1,IF($Q295=4,1,0)),IF($F295&lt;=85,1,0))</formula>
    </cfRule>
  </conditionalFormatting>
  <conditionalFormatting sqref="X295">
    <cfRule type="expression" dxfId="34595" priority="13757">
      <formula>AND(IF(OR($Q295=1,$Q295=2),1,0),IF($X295&lt;=20,1,0))</formula>
    </cfRule>
    <cfRule type="expression" dxfId="34594" priority="13758">
      <formula>AND(IF($Q295=2,1,0),IF($X295&lt;30,1,0))</formula>
    </cfRule>
    <cfRule type="expression" dxfId="34593" priority="13759">
      <formula>AND(IF($Q295=3,1,0),IF($X295&lt;30,1,0))</formula>
    </cfRule>
    <cfRule type="expression" dxfId="34592" priority="13760">
      <formula>AND(IF($Q295=3,1,IF($Q295=4,1,0)),IF($F295&lt;=85,1,0))</formula>
    </cfRule>
  </conditionalFormatting>
  <conditionalFormatting sqref="AI295">
    <cfRule type="expression" dxfId="34591" priority="13753">
      <formula>AND(IF(OR($Q295=1,$Q295=2),1,0),IF($X295&lt;=20,1,0))</formula>
    </cfRule>
    <cfRule type="expression" dxfId="34590" priority="13754">
      <formula>AND(IF($Q295=2,1,0),IF($X295&lt;30,1,0))</formula>
    </cfRule>
    <cfRule type="expression" dxfId="34589" priority="13755">
      <formula>AND(IF($Q295=3,1,0),IF($X295&lt;30,1,0))</formula>
    </cfRule>
    <cfRule type="expression" dxfId="34588" priority="13756">
      <formula>AND(IF($Q295=3,1,IF($Q295=4,1,0)),IF($F295&lt;=85,1,0))</formula>
    </cfRule>
  </conditionalFormatting>
  <conditionalFormatting sqref="AV296">
    <cfRule type="expression" dxfId="34587" priority="13751">
      <formula>AV296="X"</formula>
    </cfRule>
    <cfRule type="expression" dxfId="34586" priority="13752">
      <formula>AV296="후보"</formula>
    </cfRule>
  </conditionalFormatting>
  <conditionalFormatting sqref="AC296">
    <cfRule type="cellIs" dxfId="34585" priority="13749" operator="greaterThan">
      <formula>0.9</formula>
    </cfRule>
    <cfRule type="cellIs" dxfId="34584" priority="13750" operator="greaterThan">
      <formula>0.85</formula>
    </cfRule>
  </conditionalFormatting>
  <conditionalFormatting sqref="N296">
    <cfRule type="cellIs" dxfId="34583" priority="13747" operator="greaterThan">
      <formula>0.9</formula>
    </cfRule>
    <cfRule type="cellIs" dxfId="34582" priority="13748" operator="greaterThan">
      <formula>0.85</formula>
    </cfRule>
  </conditionalFormatting>
  <conditionalFormatting sqref="E296">
    <cfRule type="expression" dxfId="34581" priority="13743">
      <formula>AND(IF(OR($Q296=1,$Q296=2),1,0),IF($X296&lt;=20,1,0))</formula>
    </cfRule>
    <cfRule type="expression" dxfId="34580" priority="13744">
      <formula>AND(IF($Q296=2,1,0),IF($X296&lt;30,1,0))</formula>
    </cfRule>
    <cfRule type="expression" dxfId="34579" priority="13745">
      <formula>AND(IF($Q296=3,1,0),IF($X296&lt;30,1,0))</formula>
    </cfRule>
    <cfRule type="expression" dxfId="34578" priority="13746">
      <formula>AND(IF($Q296=3,1,IF($Q296=4,1,0)),IF($F296&lt;=85,1,0))</formula>
    </cfRule>
  </conditionalFormatting>
  <conditionalFormatting sqref="X296">
    <cfRule type="expression" dxfId="34577" priority="13739">
      <formula>AND(IF(OR($Q296=1,$Q296=2),1,0),IF($X296&lt;=20,1,0))</formula>
    </cfRule>
    <cfRule type="expression" dxfId="34576" priority="13740">
      <formula>AND(IF($Q296=2,1,0),IF($X296&lt;30,1,0))</formula>
    </cfRule>
    <cfRule type="expression" dxfId="34575" priority="13741">
      <formula>AND(IF($Q296=3,1,0),IF($X296&lt;30,1,0))</formula>
    </cfRule>
    <cfRule type="expression" dxfId="34574" priority="13742">
      <formula>AND(IF($Q296=3,1,IF($Q296=4,1,0)),IF($F296&lt;=85,1,0))</formula>
    </cfRule>
  </conditionalFormatting>
  <conditionalFormatting sqref="AI296">
    <cfRule type="expression" dxfId="34573" priority="13735">
      <formula>AND(IF(OR($Q296=1,$Q296=2),1,0),IF($X296&lt;=20,1,0))</formula>
    </cfRule>
    <cfRule type="expression" dxfId="34572" priority="13736">
      <formula>AND(IF($Q296=2,1,0),IF($X296&lt;30,1,0))</formula>
    </cfRule>
    <cfRule type="expression" dxfId="34571" priority="13737">
      <formula>AND(IF($Q296=3,1,0),IF($X296&lt;30,1,0))</formula>
    </cfRule>
    <cfRule type="expression" dxfId="34570" priority="13738">
      <formula>AND(IF($Q296=3,1,IF($Q296=4,1,0)),IF($F296&lt;=85,1,0))</formula>
    </cfRule>
  </conditionalFormatting>
  <conditionalFormatting sqref="AV297">
    <cfRule type="expression" dxfId="34569" priority="13733">
      <formula>AV297="X"</formula>
    </cfRule>
    <cfRule type="expression" dxfId="34568" priority="13734">
      <formula>AV297="후보"</formula>
    </cfRule>
  </conditionalFormatting>
  <conditionalFormatting sqref="AC297">
    <cfRule type="cellIs" dxfId="34567" priority="13731" operator="greaterThan">
      <formula>0.9</formula>
    </cfRule>
    <cfRule type="cellIs" dxfId="34566" priority="13732" operator="greaterThan">
      <formula>0.85</formula>
    </cfRule>
  </conditionalFormatting>
  <conditionalFormatting sqref="N297">
    <cfRule type="cellIs" dxfId="34565" priority="13729" operator="greaterThan">
      <formula>0.9</formula>
    </cfRule>
    <cfRule type="cellIs" dxfId="34564" priority="13730" operator="greaterThan">
      <formula>0.85</formula>
    </cfRule>
  </conditionalFormatting>
  <conditionalFormatting sqref="E297">
    <cfRule type="expression" dxfId="34563" priority="13725">
      <formula>AND(IF(OR($Q297=1,$Q297=2),1,0),IF($X297&lt;=20,1,0))</formula>
    </cfRule>
    <cfRule type="expression" dxfId="34562" priority="13726">
      <formula>AND(IF($Q297=2,1,0),IF($X297&lt;30,1,0))</formula>
    </cfRule>
    <cfRule type="expression" dxfId="34561" priority="13727">
      <formula>AND(IF($Q297=3,1,0),IF($X297&lt;30,1,0))</formula>
    </cfRule>
    <cfRule type="expression" dxfId="34560" priority="13728">
      <formula>AND(IF($Q297=3,1,IF($Q297=4,1,0)),IF($F297&lt;=85,1,0))</formula>
    </cfRule>
  </conditionalFormatting>
  <conditionalFormatting sqref="X297">
    <cfRule type="expression" dxfId="34559" priority="13721">
      <formula>AND(IF(OR($Q297=1,$Q297=2),1,0),IF($X297&lt;=20,1,0))</formula>
    </cfRule>
    <cfRule type="expression" dxfId="34558" priority="13722">
      <formula>AND(IF($Q297=2,1,0),IF($X297&lt;30,1,0))</formula>
    </cfRule>
    <cfRule type="expression" dxfId="34557" priority="13723">
      <formula>AND(IF($Q297=3,1,0),IF($X297&lt;30,1,0))</formula>
    </cfRule>
    <cfRule type="expression" dxfId="34556" priority="13724">
      <formula>AND(IF($Q297=3,1,IF($Q297=4,1,0)),IF($F297&lt;=85,1,0))</formula>
    </cfRule>
  </conditionalFormatting>
  <conditionalFormatting sqref="AI297">
    <cfRule type="expression" dxfId="34555" priority="13717">
      <formula>AND(IF(OR($Q297=1,$Q297=2),1,0),IF($X297&lt;=20,1,0))</formula>
    </cfRule>
    <cfRule type="expression" dxfId="34554" priority="13718">
      <formula>AND(IF($Q297=2,1,0),IF($X297&lt;30,1,0))</formula>
    </cfRule>
    <cfRule type="expression" dxfId="34553" priority="13719">
      <formula>AND(IF($Q297=3,1,0),IF($X297&lt;30,1,0))</formula>
    </cfRule>
    <cfRule type="expression" dxfId="34552" priority="13720">
      <formula>AND(IF($Q297=3,1,IF($Q297=4,1,0)),IF($F297&lt;=85,1,0))</formula>
    </cfRule>
  </conditionalFormatting>
  <conditionalFormatting sqref="AV298">
    <cfRule type="expression" dxfId="34551" priority="13715">
      <formula>AV298="X"</formula>
    </cfRule>
    <cfRule type="expression" dxfId="34550" priority="13716">
      <formula>AV298="후보"</formula>
    </cfRule>
  </conditionalFormatting>
  <conditionalFormatting sqref="AC298">
    <cfRule type="cellIs" dxfId="34549" priority="13713" operator="greaterThan">
      <formula>0.9</formula>
    </cfRule>
    <cfRule type="cellIs" dxfId="34548" priority="13714" operator="greaterThan">
      <formula>0.85</formula>
    </cfRule>
  </conditionalFormatting>
  <conditionalFormatting sqref="N298">
    <cfRule type="cellIs" dxfId="34547" priority="13711" operator="greaterThan">
      <formula>0.9</formula>
    </cfRule>
    <cfRule type="cellIs" dxfId="34546" priority="13712" operator="greaterThan">
      <formula>0.85</formula>
    </cfRule>
  </conditionalFormatting>
  <conditionalFormatting sqref="E298">
    <cfRule type="expression" dxfId="34545" priority="13707">
      <formula>AND(IF(OR($Q298=1,$Q298=2),1,0),IF($X298&lt;=20,1,0))</formula>
    </cfRule>
    <cfRule type="expression" dxfId="34544" priority="13708">
      <formula>AND(IF($Q298=2,1,0),IF($X298&lt;30,1,0))</formula>
    </cfRule>
    <cfRule type="expression" dxfId="34543" priority="13709">
      <formula>AND(IF($Q298=3,1,0),IF($X298&lt;30,1,0))</formula>
    </cfRule>
    <cfRule type="expression" dxfId="34542" priority="13710">
      <formula>AND(IF($Q298=3,1,IF($Q298=4,1,0)),IF($F298&lt;=85,1,0))</formula>
    </cfRule>
  </conditionalFormatting>
  <conditionalFormatting sqref="X298">
    <cfRule type="expression" dxfId="34541" priority="13703">
      <formula>AND(IF(OR($Q298=1,$Q298=2),1,0),IF($X298&lt;=20,1,0))</formula>
    </cfRule>
    <cfRule type="expression" dxfId="34540" priority="13704">
      <formula>AND(IF($Q298=2,1,0),IF($X298&lt;30,1,0))</formula>
    </cfRule>
    <cfRule type="expression" dxfId="34539" priority="13705">
      <formula>AND(IF($Q298=3,1,0),IF($X298&lt;30,1,0))</formula>
    </cfRule>
    <cfRule type="expression" dxfId="34538" priority="13706">
      <formula>AND(IF($Q298=3,1,IF($Q298=4,1,0)),IF($F298&lt;=85,1,0))</formula>
    </cfRule>
  </conditionalFormatting>
  <conditionalFormatting sqref="AI298">
    <cfRule type="expression" dxfId="34537" priority="13699">
      <formula>AND(IF(OR($Q298=1,$Q298=2),1,0),IF($X298&lt;=20,1,0))</formula>
    </cfRule>
    <cfRule type="expression" dxfId="34536" priority="13700">
      <formula>AND(IF($Q298=2,1,0),IF($X298&lt;30,1,0))</formula>
    </cfRule>
    <cfRule type="expression" dxfId="34535" priority="13701">
      <formula>AND(IF($Q298=3,1,0),IF($X298&lt;30,1,0))</formula>
    </cfRule>
    <cfRule type="expression" dxfId="34534" priority="13702">
      <formula>AND(IF($Q298=3,1,IF($Q298=4,1,0)),IF($F298&lt;=85,1,0))</formula>
    </cfRule>
  </conditionalFormatting>
  <conditionalFormatting sqref="AV299">
    <cfRule type="expression" dxfId="34533" priority="13697">
      <formula>AV299="X"</formula>
    </cfRule>
    <cfRule type="expression" dxfId="34532" priority="13698">
      <formula>AV299="후보"</formula>
    </cfRule>
  </conditionalFormatting>
  <conditionalFormatting sqref="AC299">
    <cfRule type="cellIs" dxfId="34531" priority="13695" operator="greaterThan">
      <formula>0.9</formula>
    </cfRule>
    <cfRule type="cellIs" dxfId="34530" priority="13696" operator="greaterThan">
      <formula>0.85</formula>
    </cfRule>
  </conditionalFormatting>
  <conditionalFormatting sqref="N299">
    <cfRule type="cellIs" dxfId="34529" priority="13693" operator="greaterThan">
      <formula>0.9</formula>
    </cfRule>
    <cfRule type="cellIs" dxfId="34528" priority="13694" operator="greaterThan">
      <formula>0.85</formula>
    </cfRule>
  </conditionalFormatting>
  <conditionalFormatting sqref="E299">
    <cfRule type="expression" dxfId="34527" priority="13689">
      <formula>AND(IF(OR($Q299=1,$Q299=2),1,0),IF($X299&lt;=20,1,0))</formula>
    </cfRule>
    <cfRule type="expression" dxfId="34526" priority="13690">
      <formula>AND(IF($Q299=2,1,0),IF($X299&lt;30,1,0))</formula>
    </cfRule>
    <cfRule type="expression" dxfId="34525" priority="13691">
      <formula>AND(IF($Q299=3,1,0),IF($X299&lt;30,1,0))</formula>
    </cfRule>
    <cfRule type="expression" dxfId="34524" priority="13692">
      <formula>AND(IF($Q299=3,1,IF($Q299=4,1,0)),IF($F299&lt;=85,1,0))</formula>
    </cfRule>
  </conditionalFormatting>
  <conditionalFormatting sqref="X299">
    <cfRule type="expression" dxfId="34523" priority="13685">
      <formula>AND(IF(OR($Q299=1,$Q299=2),1,0),IF($X299&lt;=20,1,0))</formula>
    </cfRule>
    <cfRule type="expression" dxfId="34522" priority="13686">
      <formula>AND(IF($Q299=2,1,0),IF($X299&lt;30,1,0))</formula>
    </cfRule>
    <cfRule type="expression" dxfId="34521" priority="13687">
      <formula>AND(IF($Q299=3,1,0),IF($X299&lt;30,1,0))</formula>
    </cfRule>
    <cfRule type="expression" dxfId="34520" priority="13688">
      <formula>AND(IF($Q299=3,1,IF($Q299=4,1,0)),IF($F299&lt;=85,1,0))</formula>
    </cfRule>
  </conditionalFormatting>
  <conditionalFormatting sqref="AI299">
    <cfRule type="expression" dxfId="34519" priority="13681">
      <formula>AND(IF(OR($Q299=1,$Q299=2),1,0),IF($X299&lt;=20,1,0))</formula>
    </cfRule>
    <cfRule type="expression" dxfId="34518" priority="13682">
      <formula>AND(IF($Q299=2,1,0),IF($X299&lt;30,1,0))</formula>
    </cfRule>
    <cfRule type="expression" dxfId="34517" priority="13683">
      <formula>AND(IF($Q299=3,1,0),IF($X299&lt;30,1,0))</formula>
    </cfRule>
    <cfRule type="expression" dxfId="34516" priority="13684">
      <formula>AND(IF($Q299=3,1,IF($Q299=4,1,0)),IF($F299&lt;=85,1,0))</formula>
    </cfRule>
  </conditionalFormatting>
  <conditionalFormatting sqref="AV300">
    <cfRule type="expression" dxfId="34515" priority="13679">
      <formula>AV300="X"</formula>
    </cfRule>
    <cfRule type="expression" dxfId="34514" priority="13680">
      <formula>AV300="후보"</formula>
    </cfRule>
  </conditionalFormatting>
  <conditionalFormatting sqref="AC300">
    <cfRule type="cellIs" dxfId="34513" priority="13677" operator="greaterThan">
      <formula>0.9</formula>
    </cfRule>
    <cfRule type="cellIs" dxfId="34512" priority="13678" operator="greaterThan">
      <formula>0.85</formula>
    </cfRule>
  </conditionalFormatting>
  <conditionalFormatting sqref="N300">
    <cfRule type="cellIs" dxfId="34511" priority="13675" operator="greaterThan">
      <formula>0.9</formula>
    </cfRule>
    <cfRule type="cellIs" dxfId="34510" priority="13676" operator="greaterThan">
      <formula>0.85</formula>
    </cfRule>
  </conditionalFormatting>
  <conditionalFormatting sqref="E300">
    <cfRule type="expression" dxfId="34509" priority="13671">
      <formula>AND(IF(OR($Q300=1,$Q300=2),1,0),IF($X300&lt;=20,1,0))</formula>
    </cfRule>
    <cfRule type="expression" dxfId="34508" priority="13672">
      <formula>AND(IF($Q300=2,1,0),IF($X300&lt;30,1,0))</formula>
    </cfRule>
    <cfRule type="expression" dxfId="34507" priority="13673">
      <formula>AND(IF($Q300=3,1,0),IF($X300&lt;30,1,0))</formula>
    </cfRule>
    <cfRule type="expression" dxfId="34506" priority="13674">
      <formula>AND(IF($Q300=3,1,IF($Q300=4,1,0)),IF($F300&lt;=85,1,0))</formula>
    </cfRule>
  </conditionalFormatting>
  <conditionalFormatting sqref="X300">
    <cfRule type="expression" dxfId="34505" priority="13667">
      <formula>AND(IF(OR($Q300=1,$Q300=2),1,0),IF($X300&lt;=20,1,0))</formula>
    </cfRule>
    <cfRule type="expression" dxfId="34504" priority="13668">
      <formula>AND(IF($Q300=2,1,0),IF($X300&lt;30,1,0))</formula>
    </cfRule>
    <cfRule type="expression" dxfId="34503" priority="13669">
      <formula>AND(IF($Q300=3,1,0),IF($X300&lt;30,1,0))</formula>
    </cfRule>
    <cfRule type="expression" dxfId="34502" priority="13670">
      <formula>AND(IF($Q300=3,1,IF($Q300=4,1,0)),IF($F300&lt;=85,1,0))</formula>
    </cfRule>
  </conditionalFormatting>
  <conditionalFormatting sqref="AI300">
    <cfRule type="expression" dxfId="34501" priority="13663">
      <formula>AND(IF(OR($Q300=1,$Q300=2),1,0),IF($X300&lt;=20,1,0))</formula>
    </cfRule>
    <cfRule type="expression" dxfId="34500" priority="13664">
      <formula>AND(IF($Q300=2,1,0),IF($X300&lt;30,1,0))</formula>
    </cfRule>
    <cfRule type="expression" dxfId="34499" priority="13665">
      <formula>AND(IF($Q300=3,1,0),IF($X300&lt;30,1,0))</formula>
    </cfRule>
    <cfRule type="expression" dxfId="34498" priority="13666">
      <formula>AND(IF($Q300=3,1,IF($Q300=4,1,0)),IF($F300&lt;=85,1,0))</formula>
    </cfRule>
  </conditionalFormatting>
  <conditionalFormatting sqref="AV301">
    <cfRule type="expression" dxfId="34497" priority="13661">
      <formula>AV301="X"</formula>
    </cfRule>
    <cfRule type="expression" dxfId="34496" priority="13662">
      <formula>AV301="후보"</formula>
    </cfRule>
  </conditionalFormatting>
  <conditionalFormatting sqref="AC301">
    <cfRule type="cellIs" dxfId="34495" priority="13659" operator="greaterThan">
      <formula>0.9</formula>
    </cfRule>
    <cfRule type="cellIs" dxfId="34494" priority="13660" operator="greaterThan">
      <formula>0.85</formula>
    </cfRule>
  </conditionalFormatting>
  <conditionalFormatting sqref="N301">
    <cfRule type="cellIs" dxfId="34493" priority="13657" operator="greaterThan">
      <formula>0.9</formula>
    </cfRule>
    <cfRule type="cellIs" dxfId="34492" priority="13658" operator="greaterThan">
      <formula>0.85</formula>
    </cfRule>
  </conditionalFormatting>
  <conditionalFormatting sqref="E301">
    <cfRule type="expression" dxfId="34491" priority="13653">
      <formula>AND(IF(OR($Q301=1,$Q301=2),1,0),IF($X301&lt;=20,1,0))</formula>
    </cfRule>
    <cfRule type="expression" dxfId="34490" priority="13654">
      <formula>AND(IF($Q301=2,1,0),IF($X301&lt;30,1,0))</formula>
    </cfRule>
    <cfRule type="expression" dxfId="34489" priority="13655">
      <formula>AND(IF($Q301=3,1,0),IF($X301&lt;30,1,0))</formula>
    </cfRule>
    <cfRule type="expression" dxfId="34488" priority="13656">
      <formula>AND(IF($Q301=3,1,IF($Q301=4,1,0)),IF($F301&lt;=85,1,0))</formula>
    </cfRule>
  </conditionalFormatting>
  <conditionalFormatting sqref="X301">
    <cfRule type="expression" dxfId="34487" priority="13649">
      <formula>AND(IF(OR($Q301=1,$Q301=2),1,0),IF($X301&lt;=20,1,0))</formula>
    </cfRule>
    <cfRule type="expression" dxfId="34486" priority="13650">
      <formula>AND(IF($Q301=2,1,0),IF($X301&lt;30,1,0))</formula>
    </cfRule>
    <cfRule type="expression" dxfId="34485" priority="13651">
      <formula>AND(IF($Q301=3,1,0),IF($X301&lt;30,1,0))</formula>
    </cfRule>
    <cfRule type="expression" dxfId="34484" priority="13652">
      <formula>AND(IF($Q301=3,1,IF($Q301=4,1,0)),IF($F301&lt;=85,1,0))</formula>
    </cfRule>
  </conditionalFormatting>
  <conditionalFormatting sqref="AI301">
    <cfRule type="expression" dxfId="34483" priority="13645">
      <formula>AND(IF(OR($Q301=1,$Q301=2),1,0),IF($X301&lt;=20,1,0))</formula>
    </cfRule>
    <cfRule type="expression" dxfId="34482" priority="13646">
      <formula>AND(IF($Q301=2,1,0),IF($X301&lt;30,1,0))</formula>
    </cfRule>
    <cfRule type="expression" dxfId="34481" priority="13647">
      <formula>AND(IF($Q301=3,1,0),IF($X301&lt;30,1,0))</formula>
    </cfRule>
    <cfRule type="expression" dxfId="34480" priority="13648">
      <formula>AND(IF($Q301=3,1,IF($Q301=4,1,0)),IF($F301&lt;=85,1,0))</formula>
    </cfRule>
  </conditionalFormatting>
  <conditionalFormatting sqref="AV302">
    <cfRule type="expression" dxfId="34479" priority="13643">
      <formula>AV302="X"</formula>
    </cfRule>
    <cfRule type="expression" dxfId="34478" priority="13644">
      <formula>AV302="후보"</formula>
    </cfRule>
  </conditionalFormatting>
  <conditionalFormatting sqref="AC302">
    <cfRule type="cellIs" dxfId="34477" priority="13641" operator="greaterThan">
      <formula>0.9</formula>
    </cfRule>
    <cfRule type="cellIs" dxfId="34476" priority="13642" operator="greaterThan">
      <formula>0.85</formula>
    </cfRule>
  </conditionalFormatting>
  <conditionalFormatting sqref="N302">
    <cfRule type="cellIs" dxfId="34475" priority="13639" operator="greaterThan">
      <formula>0.9</formula>
    </cfRule>
    <cfRule type="cellIs" dxfId="34474" priority="13640" operator="greaterThan">
      <formula>0.85</formula>
    </cfRule>
  </conditionalFormatting>
  <conditionalFormatting sqref="E302">
    <cfRule type="expression" dxfId="34473" priority="13635">
      <formula>AND(IF(OR($Q302=1,$Q302=2),1,0),IF($X302&lt;=20,1,0))</formula>
    </cfRule>
    <cfRule type="expression" dxfId="34472" priority="13636">
      <formula>AND(IF($Q302=2,1,0),IF($X302&lt;30,1,0))</formula>
    </cfRule>
    <cfRule type="expression" dxfId="34471" priority="13637">
      <formula>AND(IF($Q302=3,1,0),IF($X302&lt;30,1,0))</formula>
    </cfRule>
    <cfRule type="expression" dxfId="34470" priority="13638">
      <formula>AND(IF($Q302=3,1,IF($Q302=4,1,0)),IF($F302&lt;=85,1,0))</formula>
    </cfRule>
  </conditionalFormatting>
  <conditionalFormatting sqref="X302">
    <cfRule type="expression" dxfId="34469" priority="13631">
      <formula>AND(IF(OR($Q302=1,$Q302=2),1,0),IF($X302&lt;=20,1,0))</formula>
    </cfRule>
    <cfRule type="expression" dxfId="34468" priority="13632">
      <formula>AND(IF($Q302=2,1,0),IF($X302&lt;30,1,0))</formula>
    </cfRule>
    <cfRule type="expression" dxfId="34467" priority="13633">
      <formula>AND(IF($Q302=3,1,0),IF($X302&lt;30,1,0))</formula>
    </cfRule>
    <cfRule type="expression" dxfId="34466" priority="13634">
      <formula>AND(IF($Q302=3,1,IF($Q302=4,1,0)),IF($F302&lt;=85,1,0))</formula>
    </cfRule>
  </conditionalFormatting>
  <conditionalFormatting sqref="AI302">
    <cfRule type="expression" dxfId="34465" priority="13627">
      <formula>AND(IF(OR($Q302=1,$Q302=2),1,0),IF($X302&lt;=20,1,0))</formula>
    </cfRule>
    <cfRule type="expression" dxfId="34464" priority="13628">
      <formula>AND(IF($Q302=2,1,0),IF($X302&lt;30,1,0))</formula>
    </cfRule>
    <cfRule type="expression" dxfId="34463" priority="13629">
      <formula>AND(IF($Q302=3,1,0),IF($X302&lt;30,1,0))</formula>
    </cfRule>
    <cfRule type="expression" dxfId="34462" priority="13630">
      <formula>AND(IF($Q302=3,1,IF($Q302=4,1,0)),IF($F302&lt;=85,1,0))</formula>
    </cfRule>
  </conditionalFormatting>
  <conditionalFormatting sqref="AV303">
    <cfRule type="expression" dxfId="34461" priority="13625">
      <formula>AV303="X"</formula>
    </cfRule>
    <cfRule type="expression" dxfId="34460" priority="13626">
      <formula>AV303="후보"</formula>
    </cfRule>
  </conditionalFormatting>
  <conditionalFormatting sqref="AC303">
    <cfRule type="cellIs" dxfId="34459" priority="13623" operator="greaterThan">
      <formula>0.9</formula>
    </cfRule>
    <cfRule type="cellIs" dxfId="34458" priority="13624" operator="greaterThan">
      <formula>0.85</formula>
    </cfRule>
  </conditionalFormatting>
  <conditionalFormatting sqref="N303">
    <cfRule type="cellIs" dxfId="34457" priority="13621" operator="greaterThan">
      <formula>0.9</formula>
    </cfRule>
    <cfRule type="cellIs" dxfId="34456" priority="13622" operator="greaterThan">
      <formula>0.85</formula>
    </cfRule>
  </conditionalFormatting>
  <conditionalFormatting sqref="E303">
    <cfRule type="expression" dxfId="34455" priority="13617">
      <formula>AND(IF(OR($Q303=1,$Q303=2),1,0),IF($X303&lt;=20,1,0))</formula>
    </cfRule>
    <cfRule type="expression" dxfId="34454" priority="13618">
      <formula>AND(IF($Q303=2,1,0),IF($X303&lt;30,1,0))</formula>
    </cfRule>
    <cfRule type="expression" dxfId="34453" priority="13619">
      <formula>AND(IF($Q303=3,1,0),IF($X303&lt;30,1,0))</formula>
    </cfRule>
    <cfRule type="expression" dxfId="34452" priority="13620">
      <formula>AND(IF($Q303=3,1,IF($Q303=4,1,0)),IF($F303&lt;=85,1,0))</formula>
    </cfRule>
  </conditionalFormatting>
  <conditionalFormatting sqref="X303">
    <cfRule type="expression" dxfId="34451" priority="13613">
      <formula>AND(IF(OR($Q303=1,$Q303=2),1,0),IF($X303&lt;=20,1,0))</formula>
    </cfRule>
    <cfRule type="expression" dxfId="34450" priority="13614">
      <formula>AND(IF($Q303=2,1,0),IF($X303&lt;30,1,0))</formula>
    </cfRule>
    <cfRule type="expression" dxfId="34449" priority="13615">
      <formula>AND(IF($Q303=3,1,0),IF($X303&lt;30,1,0))</formula>
    </cfRule>
    <cfRule type="expression" dxfId="34448" priority="13616">
      <formula>AND(IF($Q303=3,1,IF($Q303=4,1,0)),IF($F303&lt;=85,1,0))</formula>
    </cfRule>
  </conditionalFormatting>
  <conditionalFormatting sqref="AI303">
    <cfRule type="expression" dxfId="34447" priority="13609">
      <formula>AND(IF(OR($Q303=1,$Q303=2),1,0),IF($X303&lt;=20,1,0))</formula>
    </cfRule>
    <cfRule type="expression" dxfId="34446" priority="13610">
      <formula>AND(IF($Q303=2,1,0),IF($X303&lt;30,1,0))</formula>
    </cfRule>
    <cfRule type="expression" dxfId="34445" priority="13611">
      <formula>AND(IF($Q303=3,1,0),IF($X303&lt;30,1,0))</formula>
    </cfRule>
    <cfRule type="expression" dxfId="34444" priority="13612">
      <formula>AND(IF($Q303=3,1,IF($Q303=4,1,0)),IF($F303&lt;=85,1,0))</formula>
    </cfRule>
  </conditionalFormatting>
  <conditionalFormatting sqref="AV304">
    <cfRule type="expression" dxfId="34443" priority="13607">
      <formula>AV304="X"</formula>
    </cfRule>
    <cfRule type="expression" dxfId="34442" priority="13608">
      <formula>AV304="후보"</formula>
    </cfRule>
  </conditionalFormatting>
  <conditionalFormatting sqref="AC304">
    <cfRule type="cellIs" dxfId="34441" priority="13605" operator="greaterThan">
      <formula>0.9</formula>
    </cfRule>
    <cfRule type="cellIs" dxfId="34440" priority="13606" operator="greaterThan">
      <formula>0.85</formula>
    </cfRule>
  </conditionalFormatting>
  <conditionalFormatting sqref="N304">
    <cfRule type="cellIs" dxfId="34439" priority="13603" operator="greaterThan">
      <formula>0.9</formula>
    </cfRule>
    <cfRule type="cellIs" dxfId="34438" priority="13604" operator="greaterThan">
      <formula>0.85</formula>
    </cfRule>
  </conditionalFormatting>
  <conditionalFormatting sqref="E304">
    <cfRule type="expression" dxfId="34437" priority="13599">
      <formula>AND(IF(OR($Q304=1,$Q304=2),1,0),IF($X304&lt;=20,1,0))</formula>
    </cfRule>
    <cfRule type="expression" dxfId="34436" priority="13600">
      <formula>AND(IF($Q304=2,1,0),IF($X304&lt;30,1,0))</formula>
    </cfRule>
    <cfRule type="expression" dxfId="34435" priority="13601">
      <formula>AND(IF($Q304=3,1,0),IF($X304&lt;30,1,0))</formula>
    </cfRule>
    <cfRule type="expression" dxfId="34434" priority="13602">
      <formula>AND(IF($Q304=3,1,IF($Q304=4,1,0)),IF($F304&lt;=85,1,0))</formula>
    </cfRule>
  </conditionalFormatting>
  <conditionalFormatting sqref="X304">
    <cfRule type="expression" dxfId="34433" priority="13595">
      <formula>AND(IF(OR($Q304=1,$Q304=2),1,0),IF($X304&lt;=20,1,0))</formula>
    </cfRule>
    <cfRule type="expression" dxfId="34432" priority="13596">
      <formula>AND(IF($Q304=2,1,0),IF($X304&lt;30,1,0))</formula>
    </cfRule>
    <cfRule type="expression" dxfId="34431" priority="13597">
      <formula>AND(IF($Q304=3,1,0),IF($X304&lt;30,1,0))</formula>
    </cfRule>
    <cfRule type="expression" dxfId="34430" priority="13598">
      <formula>AND(IF($Q304=3,1,IF($Q304=4,1,0)),IF($F304&lt;=85,1,0))</formula>
    </cfRule>
  </conditionalFormatting>
  <conditionalFormatting sqref="AI304">
    <cfRule type="expression" dxfId="34429" priority="13591">
      <formula>AND(IF(OR($Q304=1,$Q304=2),1,0),IF($X304&lt;=20,1,0))</formula>
    </cfRule>
    <cfRule type="expression" dxfId="34428" priority="13592">
      <formula>AND(IF($Q304=2,1,0),IF($X304&lt;30,1,0))</formula>
    </cfRule>
    <cfRule type="expression" dxfId="34427" priority="13593">
      <formula>AND(IF($Q304=3,1,0),IF($X304&lt;30,1,0))</formula>
    </cfRule>
    <cfRule type="expression" dxfId="34426" priority="13594">
      <formula>AND(IF($Q304=3,1,IF($Q304=4,1,0)),IF($F304&lt;=85,1,0))</formula>
    </cfRule>
  </conditionalFormatting>
  <conditionalFormatting sqref="AV305">
    <cfRule type="expression" dxfId="34425" priority="13589">
      <formula>AV305="X"</formula>
    </cfRule>
    <cfRule type="expression" dxfId="34424" priority="13590">
      <formula>AV305="후보"</formula>
    </cfRule>
  </conditionalFormatting>
  <conditionalFormatting sqref="AC305">
    <cfRule type="cellIs" dxfId="34423" priority="13587" operator="greaterThan">
      <formula>0.9</formula>
    </cfRule>
    <cfRule type="cellIs" dxfId="34422" priority="13588" operator="greaterThan">
      <formula>0.85</formula>
    </cfRule>
  </conditionalFormatting>
  <conditionalFormatting sqref="N305">
    <cfRule type="cellIs" dxfId="34421" priority="13585" operator="greaterThan">
      <formula>0.9</formula>
    </cfRule>
    <cfRule type="cellIs" dxfId="34420" priority="13586" operator="greaterThan">
      <formula>0.85</formula>
    </cfRule>
  </conditionalFormatting>
  <conditionalFormatting sqref="E305">
    <cfRule type="expression" dxfId="34419" priority="13581">
      <formula>AND(IF(OR($Q305=1,$Q305=2),1,0),IF($X305&lt;=20,1,0))</formula>
    </cfRule>
    <cfRule type="expression" dxfId="34418" priority="13582">
      <formula>AND(IF($Q305=2,1,0),IF($X305&lt;30,1,0))</formula>
    </cfRule>
    <cfRule type="expression" dxfId="34417" priority="13583">
      <formula>AND(IF($Q305=3,1,0),IF($X305&lt;30,1,0))</formula>
    </cfRule>
    <cfRule type="expression" dxfId="34416" priority="13584">
      <formula>AND(IF($Q305=3,1,IF($Q305=4,1,0)),IF($F305&lt;=85,1,0))</formula>
    </cfRule>
  </conditionalFormatting>
  <conditionalFormatting sqref="X305">
    <cfRule type="expression" dxfId="34415" priority="13577">
      <formula>AND(IF(OR($Q305=1,$Q305=2),1,0),IF($X305&lt;=20,1,0))</formula>
    </cfRule>
    <cfRule type="expression" dxfId="34414" priority="13578">
      <formula>AND(IF($Q305=2,1,0),IF($X305&lt;30,1,0))</formula>
    </cfRule>
    <cfRule type="expression" dxfId="34413" priority="13579">
      <formula>AND(IF($Q305=3,1,0),IF($X305&lt;30,1,0))</formula>
    </cfRule>
    <cfRule type="expression" dxfId="34412" priority="13580">
      <formula>AND(IF($Q305=3,1,IF($Q305=4,1,0)),IF($F305&lt;=85,1,0))</formula>
    </cfRule>
  </conditionalFormatting>
  <conditionalFormatting sqref="AI305">
    <cfRule type="expression" dxfId="34411" priority="13573">
      <formula>AND(IF(OR($Q305=1,$Q305=2),1,0),IF($X305&lt;=20,1,0))</formula>
    </cfRule>
    <cfRule type="expression" dxfId="34410" priority="13574">
      <formula>AND(IF($Q305=2,1,0),IF($X305&lt;30,1,0))</formula>
    </cfRule>
    <cfRule type="expression" dxfId="34409" priority="13575">
      <formula>AND(IF($Q305=3,1,0),IF($X305&lt;30,1,0))</formula>
    </cfRule>
    <cfRule type="expression" dxfId="34408" priority="13576">
      <formula>AND(IF($Q305=3,1,IF($Q305=4,1,0)),IF($F305&lt;=85,1,0))</formula>
    </cfRule>
  </conditionalFormatting>
  <conditionalFormatting sqref="AV306">
    <cfRule type="expression" dxfId="34407" priority="13571">
      <formula>AV306="X"</formula>
    </cfRule>
    <cfRule type="expression" dxfId="34406" priority="13572">
      <formula>AV306="후보"</formula>
    </cfRule>
  </conditionalFormatting>
  <conditionalFormatting sqref="AC306">
    <cfRule type="cellIs" dxfId="34405" priority="13569" operator="greaterThan">
      <formula>0.9</formula>
    </cfRule>
    <cfRule type="cellIs" dxfId="34404" priority="13570" operator="greaterThan">
      <formula>0.85</formula>
    </cfRule>
  </conditionalFormatting>
  <conditionalFormatting sqref="N306">
    <cfRule type="cellIs" dxfId="34403" priority="13567" operator="greaterThan">
      <formula>0.9</formula>
    </cfRule>
    <cfRule type="cellIs" dxfId="34402" priority="13568" operator="greaterThan">
      <formula>0.85</formula>
    </cfRule>
  </conditionalFormatting>
  <conditionalFormatting sqref="E306">
    <cfRule type="expression" dxfId="34401" priority="13563">
      <formula>AND(IF(OR($Q306=1,$Q306=2),1,0),IF($X306&lt;=20,1,0))</formula>
    </cfRule>
    <cfRule type="expression" dxfId="34400" priority="13564">
      <formula>AND(IF($Q306=2,1,0),IF($X306&lt;30,1,0))</formula>
    </cfRule>
    <cfRule type="expression" dxfId="34399" priority="13565">
      <formula>AND(IF($Q306=3,1,0),IF($X306&lt;30,1,0))</formula>
    </cfRule>
    <cfRule type="expression" dxfId="34398" priority="13566">
      <formula>AND(IF($Q306=3,1,IF($Q306=4,1,0)),IF($F306&lt;=85,1,0))</formula>
    </cfRule>
  </conditionalFormatting>
  <conditionalFormatting sqref="X306">
    <cfRule type="expression" dxfId="34397" priority="13559">
      <formula>AND(IF(OR($Q306=1,$Q306=2),1,0),IF($X306&lt;=20,1,0))</formula>
    </cfRule>
    <cfRule type="expression" dxfId="34396" priority="13560">
      <formula>AND(IF($Q306=2,1,0),IF($X306&lt;30,1,0))</formula>
    </cfRule>
    <cfRule type="expression" dxfId="34395" priority="13561">
      <formula>AND(IF($Q306=3,1,0),IF($X306&lt;30,1,0))</formula>
    </cfRule>
    <cfRule type="expression" dxfId="34394" priority="13562">
      <formula>AND(IF($Q306=3,1,IF($Q306=4,1,0)),IF($F306&lt;=85,1,0))</formula>
    </cfRule>
  </conditionalFormatting>
  <conditionalFormatting sqref="AI306">
    <cfRule type="expression" dxfId="34393" priority="13555">
      <formula>AND(IF(OR($Q306=1,$Q306=2),1,0),IF($X306&lt;=20,1,0))</formula>
    </cfRule>
    <cfRule type="expression" dxfId="34392" priority="13556">
      <formula>AND(IF($Q306=2,1,0),IF($X306&lt;30,1,0))</formula>
    </cfRule>
    <cfRule type="expression" dxfId="34391" priority="13557">
      <formula>AND(IF($Q306=3,1,0),IF($X306&lt;30,1,0))</formula>
    </cfRule>
    <cfRule type="expression" dxfId="34390" priority="13558">
      <formula>AND(IF($Q306=3,1,IF($Q306=4,1,0)),IF($F306&lt;=85,1,0))</formula>
    </cfRule>
  </conditionalFormatting>
  <conditionalFormatting sqref="AV307">
    <cfRule type="expression" dxfId="34389" priority="13553">
      <formula>AV307="X"</formula>
    </cfRule>
    <cfRule type="expression" dxfId="34388" priority="13554">
      <formula>AV307="후보"</formula>
    </cfRule>
  </conditionalFormatting>
  <conditionalFormatting sqref="AC307">
    <cfRule type="cellIs" dxfId="34387" priority="13551" operator="greaterThan">
      <formula>0.9</formula>
    </cfRule>
    <cfRule type="cellIs" dxfId="34386" priority="13552" operator="greaterThan">
      <formula>0.85</formula>
    </cfRule>
  </conditionalFormatting>
  <conditionalFormatting sqref="N307">
    <cfRule type="cellIs" dxfId="34385" priority="13549" operator="greaterThan">
      <formula>0.9</formula>
    </cfRule>
    <cfRule type="cellIs" dxfId="34384" priority="13550" operator="greaterThan">
      <formula>0.85</formula>
    </cfRule>
  </conditionalFormatting>
  <conditionalFormatting sqref="E307">
    <cfRule type="expression" dxfId="34383" priority="13545">
      <formula>AND(IF(OR($Q307=1,$Q307=2),1,0),IF($X307&lt;=20,1,0))</formula>
    </cfRule>
    <cfRule type="expression" dxfId="34382" priority="13546">
      <formula>AND(IF($Q307=2,1,0),IF($X307&lt;30,1,0))</formula>
    </cfRule>
    <cfRule type="expression" dxfId="34381" priority="13547">
      <formula>AND(IF($Q307=3,1,0),IF($X307&lt;30,1,0))</formula>
    </cfRule>
    <cfRule type="expression" dxfId="34380" priority="13548">
      <formula>AND(IF($Q307=3,1,IF($Q307=4,1,0)),IF($F307&lt;=85,1,0))</formula>
    </cfRule>
  </conditionalFormatting>
  <conditionalFormatting sqref="X307">
    <cfRule type="expression" dxfId="34379" priority="13541">
      <formula>AND(IF(OR($Q307=1,$Q307=2),1,0),IF($X307&lt;=20,1,0))</formula>
    </cfRule>
    <cfRule type="expression" dxfId="34378" priority="13542">
      <formula>AND(IF($Q307=2,1,0),IF($X307&lt;30,1,0))</formula>
    </cfRule>
    <cfRule type="expression" dxfId="34377" priority="13543">
      <formula>AND(IF($Q307=3,1,0),IF($X307&lt;30,1,0))</formula>
    </cfRule>
    <cfRule type="expression" dxfId="34376" priority="13544">
      <formula>AND(IF($Q307=3,1,IF($Q307=4,1,0)),IF($F307&lt;=85,1,0))</formula>
    </cfRule>
  </conditionalFormatting>
  <conditionalFormatting sqref="AI307">
    <cfRule type="expression" dxfId="34375" priority="13537">
      <formula>AND(IF(OR($Q307=1,$Q307=2),1,0),IF($X307&lt;=20,1,0))</formula>
    </cfRule>
    <cfRule type="expression" dxfId="34374" priority="13538">
      <formula>AND(IF($Q307=2,1,0),IF($X307&lt;30,1,0))</formula>
    </cfRule>
    <cfRule type="expression" dxfId="34373" priority="13539">
      <formula>AND(IF($Q307=3,1,0),IF($X307&lt;30,1,0))</formula>
    </cfRule>
    <cfRule type="expression" dxfId="34372" priority="13540">
      <formula>AND(IF($Q307=3,1,IF($Q307=4,1,0)),IF($F307&lt;=85,1,0))</formula>
    </cfRule>
  </conditionalFormatting>
  <conditionalFormatting sqref="AV308">
    <cfRule type="expression" dxfId="34371" priority="13535">
      <formula>AV308="X"</formula>
    </cfRule>
    <cfRule type="expression" dxfId="34370" priority="13536">
      <formula>AV308="후보"</formula>
    </cfRule>
  </conditionalFormatting>
  <conditionalFormatting sqref="AC308">
    <cfRule type="cellIs" dxfId="34369" priority="13533" operator="greaterThan">
      <formula>0.9</formula>
    </cfRule>
    <cfRule type="cellIs" dxfId="34368" priority="13534" operator="greaterThan">
      <formula>0.85</formula>
    </cfRule>
  </conditionalFormatting>
  <conditionalFormatting sqref="N308">
    <cfRule type="cellIs" dxfId="34367" priority="13531" operator="greaterThan">
      <formula>0.9</formula>
    </cfRule>
    <cfRule type="cellIs" dxfId="34366" priority="13532" operator="greaterThan">
      <formula>0.85</formula>
    </cfRule>
  </conditionalFormatting>
  <conditionalFormatting sqref="E308">
    <cfRule type="expression" dxfId="34365" priority="13527">
      <formula>AND(IF(OR($Q308=1,$Q308=2),1,0),IF($X308&lt;=20,1,0))</formula>
    </cfRule>
    <cfRule type="expression" dxfId="34364" priority="13528">
      <formula>AND(IF($Q308=2,1,0),IF($X308&lt;30,1,0))</formula>
    </cfRule>
    <cfRule type="expression" dxfId="34363" priority="13529">
      <formula>AND(IF($Q308=3,1,0),IF($X308&lt;30,1,0))</formula>
    </cfRule>
    <cfRule type="expression" dxfId="34362" priority="13530">
      <formula>AND(IF($Q308=3,1,IF($Q308=4,1,0)),IF($F308&lt;=85,1,0))</formula>
    </cfRule>
  </conditionalFormatting>
  <conditionalFormatting sqref="X308">
    <cfRule type="expression" dxfId="34361" priority="13523">
      <formula>AND(IF(OR($Q308=1,$Q308=2),1,0),IF($X308&lt;=20,1,0))</formula>
    </cfRule>
    <cfRule type="expression" dxfId="34360" priority="13524">
      <formula>AND(IF($Q308=2,1,0),IF($X308&lt;30,1,0))</formula>
    </cfRule>
    <cfRule type="expression" dxfId="34359" priority="13525">
      <formula>AND(IF($Q308=3,1,0),IF($X308&lt;30,1,0))</formula>
    </cfRule>
    <cfRule type="expression" dxfId="34358" priority="13526">
      <formula>AND(IF($Q308=3,1,IF($Q308=4,1,0)),IF($F308&lt;=85,1,0))</formula>
    </cfRule>
  </conditionalFormatting>
  <conditionalFormatting sqref="AI308">
    <cfRule type="expression" dxfId="34357" priority="13519">
      <formula>AND(IF(OR($Q308=1,$Q308=2),1,0),IF($X308&lt;=20,1,0))</formula>
    </cfRule>
    <cfRule type="expression" dxfId="34356" priority="13520">
      <formula>AND(IF($Q308=2,1,0),IF($X308&lt;30,1,0))</formula>
    </cfRule>
    <cfRule type="expression" dxfId="34355" priority="13521">
      <formula>AND(IF($Q308=3,1,0),IF($X308&lt;30,1,0))</formula>
    </cfRule>
    <cfRule type="expression" dxfId="34354" priority="13522">
      <formula>AND(IF($Q308=3,1,IF($Q308=4,1,0)),IF($F308&lt;=85,1,0))</formula>
    </cfRule>
  </conditionalFormatting>
  <conditionalFormatting sqref="AV309">
    <cfRule type="expression" dxfId="34353" priority="13517">
      <formula>AV309="X"</formula>
    </cfRule>
    <cfRule type="expression" dxfId="34352" priority="13518">
      <formula>AV309="후보"</formula>
    </cfRule>
  </conditionalFormatting>
  <conditionalFormatting sqref="AC309">
    <cfRule type="cellIs" dxfId="34351" priority="13515" operator="greaterThan">
      <formula>0.9</formula>
    </cfRule>
    <cfRule type="cellIs" dxfId="34350" priority="13516" operator="greaterThan">
      <formula>0.85</formula>
    </cfRule>
  </conditionalFormatting>
  <conditionalFormatting sqref="N309">
    <cfRule type="cellIs" dxfId="34349" priority="13513" operator="greaterThan">
      <formula>0.9</formula>
    </cfRule>
    <cfRule type="cellIs" dxfId="34348" priority="13514" operator="greaterThan">
      <formula>0.85</formula>
    </cfRule>
  </conditionalFormatting>
  <conditionalFormatting sqref="E309">
    <cfRule type="expression" dxfId="34347" priority="13509">
      <formula>AND(IF(OR($Q309=1,$Q309=2),1,0),IF($X309&lt;=20,1,0))</formula>
    </cfRule>
    <cfRule type="expression" dxfId="34346" priority="13510">
      <formula>AND(IF($Q309=2,1,0),IF($X309&lt;30,1,0))</formula>
    </cfRule>
    <cfRule type="expression" dxfId="34345" priority="13511">
      <formula>AND(IF($Q309=3,1,0),IF($X309&lt;30,1,0))</formula>
    </cfRule>
    <cfRule type="expression" dxfId="34344" priority="13512">
      <formula>AND(IF($Q309=3,1,IF($Q309=4,1,0)),IF($F309&lt;=85,1,0))</formula>
    </cfRule>
  </conditionalFormatting>
  <conditionalFormatting sqref="X309">
    <cfRule type="expression" dxfId="34343" priority="13505">
      <formula>AND(IF(OR($Q309=1,$Q309=2),1,0),IF($X309&lt;=20,1,0))</formula>
    </cfRule>
    <cfRule type="expression" dxfId="34342" priority="13506">
      <formula>AND(IF($Q309=2,1,0),IF($X309&lt;30,1,0))</formula>
    </cfRule>
    <cfRule type="expression" dxfId="34341" priority="13507">
      <formula>AND(IF($Q309=3,1,0),IF($X309&lt;30,1,0))</formula>
    </cfRule>
    <cfRule type="expression" dxfId="34340" priority="13508">
      <formula>AND(IF($Q309=3,1,IF($Q309=4,1,0)),IF($F309&lt;=85,1,0))</formula>
    </cfRule>
  </conditionalFormatting>
  <conditionalFormatting sqref="AI309">
    <cfRule type="expression" dxfId="34339" priority="13501">
      <formula>AND(IF(OR($Q309=1,$Q309=2),1,0),IF($X309&lt;=20,1,0))</formula>
    </cfRule>
    <cfRule type="expression" dxfId="34338" priority="13502">
      <formula>AND(IF($Q309=2,1,0),IF($X309&lt;30,1,0))</formula>
    </cfRule>
    <cfRule type="expression" dxfId="34337" priority="13503">
      <formula>AND(IF($Q309=3,1,0),IF($X309&lt;30,1,0))</formula>
    </cfRule>
    <cfRule type="expression" dxfId="34336" priority="13504">
      <formula>AND(IF($Q309=3,1,IF($Q309=4,1,0)),IF($F309&lt;=85,1,0))</formula>
    </cfRule>
  </conditionalFormatting>
  <conditionalFormatting sqref="AV310">
    <cfRule type="expression" dxfId="34335" priority="13499">
      <formula>AV310="X"</formula>
    </cfRule>
    <cfRule type="expression" dxfId="34334" priority="13500">
      <formula>AV310="후보"</formula>
    </cfRule>
  </conditionalFormatting>
  <conditionalFormatting sqref="AC310">
    <cfRule type="cellIs" dxfId="34333" priority="13497" operator="greaterThan">
      <formula>0.9</formula>
    </cfRule>
    <cfRule type="cellIs" dxfId="34332" priority="13498" operator="greaterThan">
      <formula>0.85</formula>
    </cfRule>
  </conditionalFormatting>
  <conditionalFormatting sqref="N310">
    <cfRule type="cellIs" dxfId="34331" priority="13495" operator="greaterThan">
      <formula>0.9</formula>
    </cfRule>
    <cfRule type="cellIs" dxfId="34330" priority="13496" operator="greaterThan">
      <formula>0.85</formula>
    </cfRule>
  </conditionalFormatting>
  <conditionalFormatting sqref="E310">
    <cfRule type="expression" dxfId="34329" priority="13491">
      <formula>AND(IF(OR($Q310=1,$Q310=2),1,0),IF($X310&lt;=20,1,0))</formula>
    </cfRule>
    <cfRule type="expression" dxfId="34328" priority="13492">
      <formula>AND(IF($Q310=2,1,0),IF($X310&lt;30,1,0))</formula>
    </cfRule>
    <cfRule type="expression" dxfId="34327" priority="13493">
      <formula>AND(IF($Q310=3,1,0),IF($X310&lt;30,1,0))</formula>
    </cfRule>
    <cfRule type="expression" dxfId="34326" priority="13494">
      <formula>AND(IF($Q310=3,1,IF($Q310=4,1,0)),IF($F310&lt;=85,1,0))</formula>
    </cfRule>
  </conditionalFormatting>
  <conditionalFormatting sqref="X310">
    <cfRule type="expression" dxfId="34325" priority="13487">
      <formula>AND(IF(OR($Q310=1,$Q310=2),1,0),IF($X310&lt;=20,1,0))</formula>
    </cfRule>
    <cfRule type="expression" dxfId="34324" priority="13488">
      <formula>AND(IF($Q310=2,1,0),IF($X310&lt;30,1,0))</formula>
    </cfRule>
    <cfRule type="expression" dxfId="34323" priority="13489">
      <formula>AND(IF($Q310=3,1,0),IF($X310&lt;30,1,0))</formula>
    </cfRule>
    <cfRule type="expression" dxfId="34322" priority="13490">
      <formula>AND(IF($Q310=3,1,IF($Q310=4,1,0)),IF($F310&lt;=85,1,0))</formula>
    </cfRule>
  </conditionalFormatting>
  <conditionalFormatting sqref="AI310">
    <cfRule type="expression" dxfId="34321" priority="13483">
      <formula>AND(IF(OR($Q310=1,$Q310=2),1,0),IF($X310&lt;=20,1,0))</formula>
    </cfRule>
    <cfRule type="expression" dxfId="34320" priority="13484">
      <formula>AND(IF($Q310=2,1,0),IF($X310&lt;30,1,0))</formula>
    </cfRule>
    <cfRule type="expression" dxfId="34319" priority="13485">
      <formula>AND(IF($Q310=3,1,0),IF($X310&lt;30,1,0))</formula>
    </cfRule>
    <cfRule type="expression" dxfId="34318" priority="13486">
      <formula>AND(IF($Q310=3,1,IF($Q310=4,1,0)),IF($F310&lt;=85,1,0))</formula>
    </cfRule>
  </conditionalFormatting>
  <conditionalFormatting sqref="AV311">
    <cfRule type="expression" dxfId="34317" priority="13481">
      <formula>AV311="X"</formula>
    </cfRule>
    <cfRule type="expression" dxfId="34316" priority="13482">
      <formula>AV311="후보"</formula>
    </cfRule>
  </conditionalFormatting>
  <conditionalFormatting sqref="AC311">
    <cfRule type="cellIs" dxfId="34315" priority="13479" operator="greaterThan">
      <formula>0.9</formula>
    </cfRule>
    <cfRule type="cellIs" dxfId="34314" priority="13480" operator="greaterThan">
      <formula>0.85</formula>
    </cfRule>
  </conditionalFormatting>
  <conditionalFormatting sqref="N311">
    <cfRule type="cellIs" dxfId="34313" priority="13477" operator="greaterThan">
      <formula>0.9</formula>
    </cfRule>
    <cfRule type="cellIs" dxfId="34312" priority="13478" operator="greaterThan">
      <formula>0.85</formula>
    </cfRule>
  </conditionalFormatting>
  <conditionalFormatting sqref="E311">
    <cfRule type="expression" dxfId="34311" priority="13473">
      <formula>AND(IF(OR($Q311=1,$Q311=2),1,0),IF($X311&lt;=20,1,0))</formula>
    </cfRule>
    <cfRule type="expression" dxfId="34310" priority="13474">
      <formula>AND(IF($Q311=2,1,0),IF($X311&lt;30,1,0))</formula>
    </cfRule>
    <cfRule type="expression" dxfId="34309" priority="13475">
      <formula>AND(IF($Q311=3,1,0),IF($X311&lt;30,1,0))</formula>
    </cfRule>
    <cfRule type="expression" dxfId="34308" priority="13476">
      <formula>AND(IF($Q311=3,1,IF($Q311=4,1,0)),IF($F311&lt;=85,1,0))</formula>
    </cfRule>
  </conditionalFormatting>
  <conditionalFormatting sqref="X311">
    <cfRule type="expression" dxfId="34307" priority="13469">
      <formula>AND(IF(OR($Q311=1,$Q311=2),1,0),IF($X311&lt;=20,1,0))</formula>
    </cfRule>
    <cfRule type="expression" dxfId="34306" priority="13470">
      <formula>AND(IF($Q311=2,1,0),IF($X311&lt;30,1,0))</formula>
    </cfRule>
    <cfRule type="expression" dxfId="34305" priority="13471">
      <formula>AND(IF($Q311=3,1,0),IF($X311&lt;30,1,0))</formula>
    </cfRule>
    <cfRule type="expression" dxfId="34304" priority="13472">
      <formula>AND(IF($Q311=3,1,IF($Q311=4,1,0)),IF($F311&lt;=85,1,0))</formula>
    </cfRule>
  </conditionalFormatting>
  <conditionalFormatting sqref="AI311">
    <cfRule type="expression" dxfId="34303" priority="13465">
      <formula>AND(IF(OR($Q311=1,$Q311=2),1,0),IF($X311&lt;=20,1,0))</formula>
    </cfRule>
    <cfRule type="expression" dxfId="34302" priority="13466">
      <formula>AND(IF($Q311=2,1,0),IF($X311&lt;30,1,0))</formula>
    </cfRule>
    <cfRule type="expression" dxfId="34301" priority="13467">
      <formula>AND(IF($Q311=3,1,0),IF($X311&lt;30,1,0))</formula>
    </cfRule>
    <cfRule type="expression" dxfId="34300" priority="13468">
      <formula>AND(IF($Q311=3,1,IF($Q311=4,1,0)),IF($F311&lt;=85,1,0))</formula>
    </cfRule>
  </conditionalFormatting>
  <conditionalFormatting sqref="AV312">
    <cfRule type="expression" dxfId="34299" priority="13463">
      <formula>AV312="X"</formula>
    </cfRule>
    <cfRule type="expression" dxfId="34298" priority="13464">
      <formula>AV312="후보"</formula>
    </cfRule>
  </conditionalFormatting>
  <conditionalFormatting sqref="AC312">
    <cfRule type="cellIs" dxfId="34297" priority="13461" operator="greaterThan">
      <formula>0.9</formula>
    </cfRule>
    <cfRule type="cellIs" dxfId="34296" priority="13462" operator="greaterThan">
      <formula>0.85</formula>
    </cfRule>
  </conditionalFormatting>
  <conditionalFormatting sqref="N312">
    <cfRule type="cellIs" dxfId="34295" priority="13459" operator="greaterThan">
      <formula>0.9</formula>
    </cfRule>
    <cfRule type="cellIs" dxfId="34294" priority="13460" operator="greaterThan">
      <formula>0.85</formula>
    </cfRule>
  </conditionalFormatting>
  <conditionalFormatting sqref="E312">
    <cfRule type="expression" dxfId="34293" priority="13455">
      <formula>AND(IF(OR($Q312=1,$Q312=2),1,0),IF($X312&lt;=20,1,0))</formula>
    </cfRule>
    <cfRule type="expression" dxfId="34292" priority="13456">
      <formula>AND(IF($Q312=2,1,0),IF($X312&lt;30,1,0))</formula>
    </cfRule>
    <cfRule type="expression" dxfId="34291" priority="13457">
      <formula>AND(IF($Q312=3,1,0),IF($X312&lt;30,1,0))</formula>
    </cfRule>
    <cfRule type="expression" dxfId="34290" priority="13458">
      <formula>AND(IF($Q312=3,1,IF($Q312=4,1,0)),IF($F312&lt;=85,1,0))</formula>
    </cfRule>
  </conditionalFormatting>
  <conditionalFormatting sqref="X312">
    <cfRule type="expression" dxfId="34289" priority="13451">
      <formula>AND(IF(OR($Q312=1,$Q312=2),1,0),IF($X312&lt;=20,1,0))</formula>
    </cfRule>
    <cfRule type="expression" dxfId="34288" priority="13452">
      <formula>AND(IF($Q312=2,1,0),IF($X312&lt;30,1,0))</formula>
    </cfRule>
    <cfRule type="expression" dxfId="34287" priority="13453">
      <formula>AND(IF($Q312=3,1,0),IF($X312&lt;30,1,0))</formula>
    </cfRule>
    <cfRule type="expression" dxfId="34286" priority="13454">
      <formula>AND(IF($Q312=3,1,IF($Q312=4,1,0)),IF($F312&lt;=85,1,0))</formula>
    </cfRule>
  </conditionalFormatting>
  <conditionalFormatting sqref="AI312">
    <cfRule type="expression" dxfId="34285" priority="13447">
      <formula>AND(IF(OR($Q312=1,$Q312=2),1,0),IF($X312&lt;=20,1,0))</formula>
    </cfRule>
    <cfRule type="expression" dxfId="34284" priority="13448">
      <formula>AND(IF($Q312=2,1,0),IF($X312&lt;30,1,0))</formula>
    </cfRule>
    <cfRule type="expression" dxfId="34283" priority="13449">
      <formula>AND(IF($Q312=3,1,0),IF($X312&lt;30,1,0))</formula>
    </cfRule>
    <cfRule type="expression" dxfId="34282" priority="13450">
      <formula>AND(IF($Q312=3,1,IF($Q312=4,1,0)),IF($F312&lt;=85,1,0))</formula>
    </cfRule>
  </conditionalFormatting>
  <conditionalFormatting sqref="AV313">
    <cfRule type="expression" dxfId="34281" priority="13445">
      <formula>AV313="X"</formula>
    </cfRule>
    <cfRule type="expression" dxfId="34280" priority="13446">
      <formula>AV313="후보"</formula>
    </cfRule>
  </conditionalFormatting>
  <conditionalFormatting sqref="AC313">
    <cfRule type="cellIs" dxfId="34279" priority="13443" operator="greaterThan">
      <formula>0.9</formula>
    </cfRule>
    <cfRule type="cellIs" dxfId="34278" priority="13444" operator="greaterThan">
      <formula>0.85</formula>
    </cfRule>
  </conditionalFormatting>
  <conditionalFormatting sqref="N313">
    <cfRule type="cellIs" dxfId="34277" priority="13441" operator="greaterThan">
      <formula>0.9</formula>
    </cfRule>
    <cfRule type="cellIs" dxfId="34276" priority="13442" operator="greaterThan">
      <formula>0.85</formula>
    </cfRule>
  </conditionalFormatting>
  <conditionalFormatting sqref="E313">
    <cfRule type="expression" dxfId="34275" priority="13437">
      <formula>AND(IF(OR($Q313=1,$Q313=2),1,0),IF($X313&lt;=20,1,0))</formula>
    </cfRule>
    <cfRule type="expression" dxfId="34274" priority="13438">
      <formula>AND(IF($Q313=2,1,0),IF($X313&lt;30,1,0))</formula>
    </cfRule>
    <cfRule type="expression" dxfId="34273" priority="13439">
      <formula>AND(IF($Q313=3,1,0),IF($X313&lt;30,1,0))</formula>
    </cfRule>
    <cfRule type="expression" dxfId="34272" priority="13440">
      <formula>AND(IF($Q313=3,1,IF($Q313=4,1,0)),IF($F313&lt;=85,1,0))</formula>
    </cfRule>
  </conditionalFormatting>
  <conditionalFormatting sqref="X313">
    <cfRule type="expression" dxfId="34271" priority="13433">
      <formula>AND(IF(OR($Q313=1,$Q313=2),1,0),IF($X313&lt;=20,1,0))</formula>
    </cfRule>
    <cfRule type="expression" dxfId="34270" priority="13434">
      <formula>AND(IF($Q313=2,1,0),IF($X313&lt;30,1,0))</formula>
    </cfRule>
    <cfRule type="expression" dxfId="34269" priority="13435">
      <formula>AND(IF($Q313=3,1,0),IF($X313&lt;30,1,0))</formula>
    </cfRule>
    <cfRule type="expression" dxfId="34268" priority="13436">
      <formula>AND(IF($Q313=3,1,IF($Q313=4,1,0)),IF($F313&lt;=85,1,0))</formula>
    </cfRule>
  </conditionalFormatting>
  <conditionalFormatting sqref="AI313">
    <cfRule type="expression" dxfId="34267" priority="13429">
      <formula>AND(IF(OR($Q313=1,$Q313=2),1,0),IF($X313&lt;=20,1,0))</formula>
    </cfRule>
    <cfRule type="expression" dxfId="34266" priority="13430">
      <formula>AND(IF($Q313=2,1,0),IF($X313&lt;30,1,0))</formula>
    </cfRule>
    <cfRule type="expression" dxfId="34265" priority="13431">
      <formula>AND(IF($Q313=3,1,0),IF($X313&lt;30,1,0))</formula>
    </cfRule>
    <cfRule type="expression" dxfId="34264" priority="13432">
      <formula>AND(IF($Q313=3,1,IF($Q313=4,1,0)),IF($F313&lt;=85,1,0))</formula>
    </cfRule>
  </conditionalFormatting>
  <conditionalFormatting sqref="AV314">
    <cfRule type="expression" dxfId="34263" priority="13427">
      <formula>AV314="X"</formula>
    </cfRule>
    <cfRule type="expression" dxfId="34262" priority="13428">
      <formula>AV314="후보"</formula>
    </cfRule>
  </conditionalFormatting>
  <conditionalFormatting sqref="AC314">
    <cfRule type="cellIs" dxfId="34261" priority="13425" operator="greaterThan">
      <formula>0.9</formula>
    </cfRule>
    <cfRule type="cellIs" dxfId="34260" priority="13426" operator="greaterThan">
      <formula>0.85</formula>
    </cfRule>
  </conditionalFormatting>
  <conditionalFormatting sqref="N314">
    <cfRule type="cellIs" dxfId="34259" priority="13423" operator="greaterThan">
      <formula>0.9</formula>
    </cfRule>
    <cfRule type="cellIs" dxfId="34258" priority="13424" operator="greaterThan">
      <formula>0.85</formula>
    </cfRule>
  </conditionalFormatting>
  <conditionalFormatting sqref="E314">
    <cfRule type="expression" dxfId="34257" priority="13419">
      <formula>AND(IF(OR($Q314=1,$Q314=2),1,0),IF($X314&lt;=20,1,0))</formula>
    </cfRule>
    <cfRule type="expression" dxfId="34256" priority="13420">
      <formula>AND(IF($Q314=2,1,0),IF($X314&lt;30,1,0))</formula>
    </cfRule>
    <cfRule type="expression" dxfId="34255" priority="13421">
      <formula>AND(IF($Q314=3,1,0),IF($X314&lt;30,1,0))</formula>
    </cfRule>
    <cfRule type="expression" dxfId="34254" priority="13422">
      <formula>AND(IF($Q314=3,1,IF($Q314=4,1,0)),IF($F314&lt;=85,1,0))</formula>
    </cfRule>
  </conditionalFormatting>
  <conditionalFormatting sqref="X314">
    <cfRule type="expression" dxfId="34253" priority="13415">
      <formula>AND(IF(OR($Q314=1,$Q314=2),1,0),IF($X314&lt;=20,1,0))</formula>
    </cfRule>
    <cfRule type="expression" dxfId="34252" priority="13416">
      <formula>AND(IF($Q314=2,1,0),IF($X314&lt;30,1,0))</formula>
    </cfRule>
    <cfRule type="expression" dxfId="34251" priority="13417">
      <formula>AND(IF($Q314=3,1,0),IF($X314&lt;30,1,0))</formula>
    </cfRule>
    <cfRule type="expression" dxfId="34250" priority="13418">
      <formula>AND(IF($Q314=3,1,IF($Q314=4,1,0)),IF($F314&lt;=85,1,0))</formula>
    </cfRule>
  </conditionalFormatting>
  <conditionalFormatting sqref="AI314">
    <cfRule type="expression" dxfId="34249" priority="13411">
      <formula>AND(IF(OR($Q314=1,$Q314=2),1,0),IF($X314&lt;=20,1,0))</formula>
    </cfRule>
    <cfRule type="expression" dxfId="34248" priority="13412">
      <formula>AND(IF($Q314=2,1,0),IF($X314&lt;30,1,0))</formula>
    </cfRule>
    <cfRule type="expression" dxfId="34247" priority="13413">
      <formula>AND(IF($Q314=3,1,0),IF($X314&lt;30,1,0))</formula>
    </cfRule>
    <cfRule type="expression" dxfId="34246" priority="13414">
      <formula>AND(IF($Q314=3,1,IF($Q314=4,1,0)),IF($F314&lt;=85,1,0))</formula>
    </cfRule>
  </conditionalFormatting>
  <conditionalFormatting sqref="AV315">
    <cfRule type="expression" dxfId="34245" priority="13409">
      <formula>AV315="X"</formula>
    </cfRule>
    <cfRule type="expression" dxfId="34244" priority="13410">
      <formula>AV315="후보"</formula>
    </cfRule>
  </conditionalFormatting>
  <conditionalFormatting sqref="AC315">
    <cfRule type="cellIs" dxfId="34243" priority="13407" operator="greaterThan">
      <formula>0.9</formula>
    </cfRule>
    <cfRule type="cellIs" dxfId="34242" priority="13408" operator="greaterThan">
      <formula>0.85</formula>
    </cfRule>
  </conditionalFormatting>
  <conditionalFormatting sqref="N315">
    <cfRule type="cellIs" dxfId="34241" priority="13405" operator="greaterThan">
      <formula>0.9</formula>
    </cfRule>
    <cfRule type="cellIs" dxfId="34240" priority="13406" operator="greaterThan">
      <formula>0.85</formula>
    </cfRule>
  </conditionalFormatting>
  <conditionalFormatting sqref="E315">
    <cfRule type="expression" dxfId="34239" priority="13401">
      <formula>AND(IF(OR($Q315=1,$Q315=2),1,0),IF($X315&lt;=20,1,0))</formula>
    </cfRule>
    <cfRule type="expression" dxfId="34238" priority="13402">
      <formula>AND(IF($Q315=2,1,0),IF($X315&lt;30,1,0))</formula>
    </cfRule>
    <cfRule type="expression" dxfId="34237" priority="13403">
      <formula>AND(IF($Q315=3,1,0),IF($X315&lt;30,1,0))</formula>
    </cfRule>
    <cfRule type="expression" dxfId="34236" priority="13404">
      <formula>AND(IF($Q315=3,1,IF($Q315=4,1,0)),IF($F315&lt;=85,1,0))</formula>
    </cfRule>
  </conditionalFormatting>
  <conditionalFormatting sqref="X315">
    <cfRule type="expression" dxfId="34235" priority="13397">
      <formula>AND(IF(OR($Q315=1,$Q315=2),1,0),IF($X315&lt;=20,1,0))</formula>
    </cfRule>
    <cfRule type="expression" dxfId="34234" priority="13398">
      <formula>AND(IF($Q315=2,1,0),IF($X315&lt;30,1,0))</formula>
    </cfRule>
    <cfRule type="expression" dxfId="34233" priority="13399">
      <formula>AND(IF($Q315=3,1,0),IF($X315&lt;30,1,0))</formula>
    </cfRule>
    <cfRule type="expression" dxfId="34232" priority="13400">
      <formula>AND(IF($Q315=3,1,IF($Q315=4,1,0)),IF($F315&lt;=85,1,0))</formula>
    </cfRule>
  </conditionalFormatting>
  <conditionalFormatting sqref="AI315">
    <cfRule type="expression" dxfId="34231" priority="13393">
      <formula>AND(IF(OR($Q315=1,$Q315=2),1,0),IF($X315&lt;=20,1,0))</formula>
    </cfRule>
    <cfRule type="expression" dxfId="34230" priority="13394">
      <formula>AND(IF($Q315=2,1,0),IF($X315&lt;30,1,0))</formula>
    </cfRule>
    <cfRule type="expression" dxfId="34229" priority="13395">
      <formula>AND(IF($Q315=3,1,0),IF($X315&lt;30,1,0))</formula>
    </cfRule>
    <cfRule type="expression" dxfId="34228" priority="13396">
      <formula>AND(IF($Q315=3,1,IF($Q315=4,1,0)),IF($F315&lt;=85,1,0))</formula>
    </cfRule>
  </conditionalFormatting>
  <conditionalFormatting sqref="AV316">
    <cfRule type="expression" dxfId="34227" priority="13391">
      <formula>AV316="X"</formula>
    </cfRule>
    <cfRule type="expression" dxfId="34226" priority="13392">
      <formula>AV316="후보"</formula>
    </cfRule>
  </conditionalFormatting>
  <conditionalFormatting sqref="AC316">
    <cfRule type="cellIs" dxfId="34225" priority="13389" operator="greaterThan">
      <formula>0.9</formula>
    </cfRule>
    <cfRule type="cellIs" dxfId="34224" priority="13390" operator="greaterThan">
      <formula>0.85</formula>
    </cfRule>
  </conditionalFormatting>
  <conditionalFormatting sqref="N316">
    <cfRule type="cellIs" dxfId="34223" priority="13387" operator="greaterThan">
      <formula>0.9</formula>
    </cfRule>
    <cfRule type="cellIs" dxfId="34222" priority="13388" operator="greaterThan">
      <formula>0.85</formula>
    </cfRule>
  </conditionalFormatting>
  <conditionalFormatting sqref="E316">
    <cfRule type="expression" dxfId="34221" priority="13383">
      <formula>AND(IF(OR($Q316=1,$Q316=2),1,0),IF($X316&lt;=20,1,0))</formula>
    </cfRule>
    <cfRule type="expression" dxfId="34220" priority="13384">
      <formula>AND(IF($Q316=2,1,0),IF($X316&lt;30,1,0))</formula>
    </cfRule>
    <cfRule type="expression" dxfId="34219" priority="13385">
      <formula>AND(IF($Q316=3,1,0),IF($X316&lt;30,1,0))</formula>
    </cfRule>
    <cfRule type="expression" dxfId="34218" priority="13386">
      <formula>AND(IF($Q316=3,1,IF($Q316=4,1,0)),IF($F316&lt;=85,1,0))</formula>
    </cfRule>
  </conditionalFormatting>
  <conditionalFormatting sqref="X316">
    <cfRule type="expression" dxfId="34217" priority="13379">
      <formula>AND(IF(OR($Q316=1,$Q316=2),1,0),IF($X316&lt;=20,1,0))</formula>
    </cfRule>
    <cfRule type="expression" dxfId="34216" priority="13380">
      <formula>AND(IF($Q316=2,1,0),IF($X316&lt;30,1,0))</formula>
    </cfRule>
    <cfRule type="expression" dxfId="34215" priority="13381">
      <formula>AND(IF($Q316=3,1,0),IF($X316&lt;30,1,0))</formula>
    </cfRule>
    <cfRule type="expression" dxfId="34214" priority="13382">
      <formula>AND(IF($Q316=3,1,IF($Q316=4,1,0)),IF($F316&lt;=85,1,0))</formula>
    </cfRule>
  </conditionalFormatting>
  <conditionalFormatting sqref="AI316">
    <cfRule type="expression" dxfId="34213" priority="13375">
      <formula>AND(IF(OR($Q316=1,$Q316=2),1,0),IF($X316&lt;=20,1,0))</formula>
    </cfRule>
    <cfRule type="expression" dxfId="34212" priority="13376">
      <formula>AND(IF($Q316=2,1,0),IF($X316&lt;30,1,0))</formula>
    </cfRule>
    <cfRule type="expression" dxfId="34211" priority="13377">
      <formula>AND(IF($Q316=3,1,0),IF($X316&lt;30,1,0))</formula>
    </cfRule>
    <cfRule type="expression" dxfId="34210" priority="13378">
      <formula>AND(IF($Q316=3,1,IF($Q316=4,1,0)),IF($F316&lt;=85,1,0))</formula>
    </cfRule>
  </conditionalFormatting>
  <conditionalFormatting sqref="AV317">
    <cfRule type="expression" dxfId="34209" priority="13373">
      <formula>AV317="X"</formula>
    </cfRule>
    <cfRule type="expression" dxfId="34208" priority="13374">
      <formula>AV317="후보"</formula>
    </cfRule>
  </conditionalFormatting>
  <conditionalFormatting sqref="AC317">
    <cfRule type="cellIs" dxfId="34207" priority="13371" operator="greaterThan">
      <formula>0.9</formula>
    </cfRule>
    <cfRule type="cellIs" dxfId="34206" priority="13372" operator="greaterThan">
      <formula>0.85</formula>
    </cfRule>
  </conditionalFormatting>
  <conditionalFormatting sqref="N317">
    <cfRule type="cellIs" dxfId="34205" priority="13369" operator="greaterThan">
      <formula>0.9</formula>
    </cfRule>
    <cfRule type="cellIs" dxfId="34204" priority="13370" operator="greaterThan">
      <formula>0.85</formula>
    </cfRule>
  </conditionalFormatting>
  <conditionalFormatting sqref="E317">
    <cfRule type="expression" dxfId="34203" priority="13365">
      <formula>AND(IF(OR($Q317=1,$Q317=2),1,0),IF($X317&lt;=20,1,0))</formula>
    </cfRule>
    <cfRule type="expression" dxfId="34202" priority="13366">
      <formula>AND(IF($Q317=2,1,0),IF($X317&lt;30,1,0))</formula>
    </cfRule>
    <cfRule type="expression" dxfId="34201" priority="13367">
      <formula>AND(IF($Q317=3,1,0),IF($X317&lt;30,1,0))</formula>
    </cfRule>
    <cfRule type="expression" dxfId="34200" priority="13368">
      <formula>AND(IF($Q317=3,1,IF($Q317=4,1,0)),IF($F317&lt;=85,1,0))</formula>
    </cfRule>
  </conditionalFormatting>
  <conditionalFormatting sqref="X317">
    <cfRule type="expression" dxfId="34199" priority="13361">
      <formula>AND(IF(OR($Q317=1,$Q317=2),1,0),IF($X317&lt;=20,1,0))</formula>
    </cfRule>
    <cfRule type="expression" dxfId="34198" priority="13362">
      <formula>AND(IF($Q317=2,1,0),IF($X317&lt;30,1,0))</formula>
    </cfRule>
    <cfRule type="expression" dxfId="34197" priority="13363">
      <formula>AND(IF($Q317=3,1,0),IF($X317&lt;30,1,0))</formula>
    </cfRule>
    <cfRule type="expression" dxfId="34196" priority="13364">
      <formula>AND(IF($Q317=3,1,IF($Q317=4,1,0)),IF($F317&lt;=85,1,0))</formula>
    </cfRule>
  </conditionalFormatting>
  <conditionalFormatting sqref="AI317">
    <cfRule type="expression" dxfId="34195" priority="13357">
      <formula>AND(IF(OR($Q317=1,$Q317=2),1,0),IF($X317&lt;=20,1,0))</formula>
    </cfRule>
    <cfRule type="expression" dxfId="34194" priority="13358">
      <formula>AND(IF($Q317=2,1,0),IF($X317&lt;30,1,0))</formula>
    </cfRule>
    <cfRule type="expression" dxfId="34193" priority="13359">
      <formula>AND(IF($Q317=3,1,0),IF($X317&lt;30,1,0))</formula>
    </cfRule>
    <cfRule type="expression" dxfId="34192" priority="13360">
      <formula>AND(IF($Q317=3,1,IF($Q317=4,1,0)),IF($F317&lt;=85,1,0))</formula>
    </cfRule>
  </conditionalFormatting>
  <conditionalFormatting sqref="AV318">
    <cfRule type="expression" dxfId="34191" priority="13355">
      <formula>AV318="X"</formula>
    </cfRule>
    <cfRule type="expression" dxfId="34190" priority="13356">
      <formula>AV318="후보"</formula>
    </cfRule>
  </conditionalFormatting>
  <conditionalFormatting sqref="AC318">
    <cfRule type="cellIs" dxfId="34189" priority="13353" operator="greaterThan">
      <formula>0.9</formula>
    </cfRule>
    <cfRule type="cellIs" dxfId="34188" priority="13354" operator="greaterThan">
      <formula>0.85</formula>
    </cfRule>
  </conditionalFormatting>
  <conditionalFormatting sqref="N318">
    <cfRule type="cellIs" dxfId="34187" priority="13351" operator="greaterThan">
      <formula>0.9</formula>
    </cfRule>
    <cfRule type="cellIs" dxfId="34186" priority="13352" operator="greaterThan">
      <formula>0.85</formula>
    </cfRule>
  </conditionalFormatting>
  <conditionalFormatting sqref="E318">
    <cfRule type="expression" dxfId="34185" priority="13347">
      <formula>AND(IF(OR($Q318=1,$Q318=2),1,0),IF($X318&lt;=20,1,0))</formula>
    </cfRule>
    <cfRule type="expression" dxfId="34184" priority="13348">
      <formula>AND(IF($Q318=2,1,0),IF($X318&lt;30,1,0))</formula>
    </cfRule>
    <cfRule type="expression" dxfId="34183" priority="13349">
      <formula>AND(IF($Q318=3,1,0),IF($X318&lt;30,1,0))</formula>
    </cfRule>
    <cfRule type="expression" dxfId="34182" priority="13350">
      <formula>AND(IF($Q318=3,1,IF($Q318=4,1,0)),IF($F318&lt;=85,1,0))</formula>
    </cfRule>
  </conditionalFormatting>
  <conditionalFormatting sqref="X318">
    <cfRule type="expression" dxfId="34181" priority="13343">
      <formula>AND(IF(OR($Q318=1,$Q318=2),1,0),IF($X318&lt;=20,1,0))</formula>
    </cfRule>
    <cfRule type="expression" dxfId="34180" priority="13344">
      <formula>AND(IF($Q318=2,1,0),IF($X318&lt;30,1,0))</formula>
    </cfRule>
    <cfRule type="expression" dxfId="34179" priority="13345">
      <formula>AND(IF($Q318=3,1,0),IF($X318&lt;30,1,0))</formula>
    </cfRule>
    <cfRule type="expression" dxfId="34178" priority="13346">
      <formula>AND(IF($Q318=3,1,IF($Q318=4,1,0)),IF($F318&lt;=85,1,0))</formula>
    </cfRule>
  </conditionalFormatting>
  <conditionalFormatting sqref="AI318">
    <cfRule type="expression" dxfId="34177" priority="13339">
      <formula>AND(IF(OR($Q318=1,$Q318=2),1,0),IF($X318&lt;=20,1,0))</formula>
    </cfRule>
    <cfRule type="expression" dxfId="34176" priority="13340">
      <formula>AND(IF($Q318=2,1,0),IF($X318&lt;30,1,0))</formula>
    </cfRule>
    <cfRule type="expression" dxfId="34175" priority="13341">
      <formula>AND(IF($Q318=3,1,0),IF($X318&lt;30,1,0))</formula>
    </cfRule>
    <cfRule type="expression" dxfId="34174" priority="13342">
      <formula>AND(IF($Q318=3,1,IF($Q318=4,1,0)),IF($F318&lt;=85,1,0))</formula>
    </cfRule>
  </conditionalFormatting>
  <conditionalFormatting sqref="AV319">
    <cfRule type="expression" dxfId="34173" priority="13337">
      <formula>AV319="X"</formula>
    </cfRule>
    <cfRule type="expression" dxfId="34172" priority="13338">
      <formula>AV319="후보"</formula>
    </cfRule>
  </conditionalFormatting>
  <conditionalFormatting sqref="AC319">
    <cfRule type="cellIs" dxfId="34171" priority="13335" operator="greaterThan">
      <formula>0.9</formula>
    </cfRule>
    <cfRule type="cellIs" dxfId="34170" priority="13336" operator="greaterThan">
      <formula>0.85</formula>
    </cfRule>
  </conditionalFormatting>
  <conditionalFormatting sqref="N319">
    <cfRule type="cellIs" dxfId="34169" priority="13333" operator="greaterThan">
      <formula>0.9</formula>
    </cfRule>
    <cfRule type="cellIs" dxfId="34168" priority="13334" operator="greaterThan">
      <formula>0.85</formula>
    </cfRule>
  </conditionalFormatting>
  <conditionalFormatting sqref="E319">
    <cfRule type="expression" dxfId="34167" priority="13329">
      <formula>AND(IF(OR($Q319=1,$Q319=2),1,0),IF($X319&lt;=20,1,0))</formula>
    </cfRule>
    <cfRule type="expression" dxfId="34166" priority="13330">
      <formula>AND(IF($Q319=2,1,0),IF($X319&lt;30,1,0))</formula>
    </cfRule>
    <cfRule type="expression" dxfId="34165" priority="13331">
      <formula>AND(IF($Q319=3,1,0),IF($X319&lt;30,1,0))</formula>
    </cfRule>
    <cfRule type="expression" dxfId="34164" priority="13332">
      <formula>AND(IF($Q319=3,1,IF($Q319=4,1,0)),IF($F319&lt;=85,1,0))</formula>
    </cfRule>
  </conditionalFormatting>
  <conditionalFormatting sqref="X319">
    <cfRule type="expression" dxfId="34163" priority="13325">
      <formula>AND(IF(OR($Q319=1,$Q319=2),1,0),IF($X319&lt;=20,1,0))</formula>
    </cfRule>
    <cfRule type="expression" dxfId="34162" priority="13326">
      <formula>AND(IF($Q319=2,1,0),IF($X319&lt;30,1,0))</formula>
    </cfRule>
    <cfRule type="expression" dxfId="34161" priority="13327">
      <formula>AND(IF($Q319=3,1,0),IF($X319&lt;30,1,0))</formula>
    </cfRule>
    <cfRule type="expression" dxfId="34160" priority="13328">
      <formula>AND(IF($Q319=3,1,IF($Q319=4,1,0)),IF($F319&lt;=85,1,0))</formula>
    </cfRule>
  </conditionalFormatting>
  <conditionalFormatting sqref="AI319">
    <cfRule type="expression" dxfId="34159" priority="13321">
      <formula>AND(IF(OR($Q319=1,$Q319=2),1,0),IF($X319&lt;=20,1,0))</formula>
    </cfRule>
    <cfRule type="expression" dxfId="34158" priority="13322">
      <formula>AND(IF($Q319=2,1,0),IF($X319&lt;30,1,0))</formula>
    </cfRule>
    <cfRule type="expression" dxfId="34157" priority="13323">
      <formula>AND(IF($Q319=3,1,0),IF($X319&lt;30,1,0))</formula>
    </cfRule>
    <cfRule type="expression" dxfId="34156" priority="13324">
      <formula>AND(IF($Q319=3,1,IF($Q319=4,1,0)),IF($F319&lt;=85,1,0))</formula>
    </cfRule>
  </conditionalFormatting>
  <conditionalFormatting sqref="AV320">
    <cfRule type="expression" dxfId="34155" priority="13319">
      <formula>AV320="X"</formula>
    </cfRule>
    <cfRule type="expression" dxfId="34154" priority="13320">
      <formula>AV320="후보"</formula>
    </cfRule>
  </conditionalFormatting>
  <conditionalFormatting sqref="AC320">
    <cfRule type="cellIs" dxfId="34153" priority="13317" operator="greaterThan">
      <formula>0.9</formula>
    </cfRule>
    <cfRule type="cellIs" dxfId="34152" priority="13318" operator="greaterThan">
      <formula>0.85</formula>
    </cfRule>
  </conditionalFormatting>
  <conditionalFormatting sqref="N320">
    <cfRule type="cellIs" dxfId="34151" priority="13315" operator="greaterThan">
      <formula>0.9</formula>
    </cfRule>
    <cfRule type="cellIs" dxfId="34150" priority="13316" operator="greaterThan">
      <formula>0.85</formula>
    </cfRule>
  </conditionalFormatting>
  <conditionalFormatting sqref="E320">
    <cfRule type="expression" dxfId="34149" priority="13311">
      <formula>AND(IF(OR($Q320=1,$Q320=2),1,0),IF($X320&lt;=20,1,0))</formula>
    </cfRule>
    <cfRule type="expression" dxfId="34148" priority="13312">
      <formula>AND(IF($Q320=2,1,0),IF($X320&lt;30,1,0))</formula>
    </cfRule>
    <cfRule type="expression" dxfId="34147" priority="13313">
      <formula>AND(IF($Q320=3,1,0),IF($X320&lt;30,1,0))</formula>
    </cfRule>
    <cfRule type="expression" dxfId="34146" priority="13314">
      <formula>AND(IF($Q320=3,1,IF($Q320=4,1,0)),IF($F320&lt;=85,1,0))</formula>
    </cfRule>
  </conditionalFormatting>
  <conditionalFormatting sqref="X320">
    <cfRule type="expression" dxfId="34145" priority="13307">
      <formula>AND(IF(OR($Q320=1,$Q320=2),1,0),IF($X320&lt;=20,1,0))</formula>
    </cfRule>
    <cfRule type="expression" dxfId="34144" priority="13308">
      <formula>AND(IF($Q320=2,1,0),IF($X320&lt;30,1,0))</formula>
    </cfRule>
    <cfRule type="expression" dxfId="34143" priority="13309">
      <formula>AND(IF($Q320=3,1,0),IF($X320&lt;30,1,0))</formula>
    </cfRule>
    <cfRule type="expression" dxfId="34142" priority="13310">
      <formula>AND(IF($Q320=3,1,IF($Q320=4,1,0)),IF($F320&lt;=85,1,0))</formula>
    </cfRule>
  </conditionalFormatting>
  <conditionalFormatting sqref="AI320">
    <cfRule type="expression" dxfId="34141" priority="13303">
      <formula>AND(IF(OR($Q320=1,$Q320=2),1,0),IF($X320&lt;=20,1,0))</formula>
    </cfRule>
    <cfRule type="expression" dxfId="34140" priority="13304">
      <formula>AND(IF($Q320=2,1,0),IF($X320&lt;30,1,0))</formula>
    </cfRule>
    <cfRule type="expression" dxfId="34139" priority="13305">
      <formula>AND(IF($Q320=3,1,0),IF($X320&lt;30,1,0))</formula>
    </cfRule>
    <cfRule type="expression" dxfId="34138" priority="13306">
      <formula>AND(IF($Q320=3,1,IF($Q320=4,1,0)),IF($F320&lt;=85,1,0))</formula>
    </cfRule>
  </conditionalFormatting>
  <conditionalFormatting sqref="AV321">
    <cfRule type="expression" dxfId="34137" priority="13301">
      <formula>AV321="X"</formula>
    </cfRule>
    <cfRule type="expression" dxfId="34136" priority="13302">
      <formula>AV321="후보"</formula>
    </cfRule>
  </conditionalFormatting>
  <conditionalFormatting sqref="AC321">
    <cfRule type="cellIs" dxfId="34135" priority="13299" operator="greaterThan">
      <formula>0.9</formula>
    </cfRule>
    <cfRule type="cellIs" dxfId="34134" priority="13300" operator="greaterThan">
      <formula>0.85</formula>
    </cfRule>
  </conditionalFormatting>
  <conditionalFormatting sqref="N321">
    <cfRule type="cellIs" dxfId="34133" priority="13297" operator="greaterThan">
      <formula>0.9</formula>
    </cfRule>
    <cfRule type="cellIs" dxfId="34132" priority="13298" operator="greaterThan">
      <formula>0.85</formula>
    </cfRule>
  </conditionalFormatting>
  <conditionalFormatting sqref="E321">
    <cfRule type="expression" dxfId="34131" priority="13293">
      <formula>AND(IF(OR($Q321=1,$Q321=2),1,0),IF($X321&lt;=20,1,0))</formula>
    </cfRule>
    <cfRule type="expression" dxfId="34130" priority="13294">
      <formula>AND(IF($Q321=2,1,0),IF($X321&lt;30,1,0))</formula>
    </cfRule>
    <cfRule type="expression" dxfId="34129" priority="13295">
      <formula>AND(IF($Q321=3,1,0),IF($X321&lt;30,1,0))</formula>
    </cfRule>
    <cfRule type="expression" dxfId="34128" priority="13296">
      <formula>AND(IF($Q321=3,1,IF($Q321=4,1,0)),IF($F321&lt;=85,1,0))</formula>
    </cfRule>
  </conditionalFormatting>
  <conditionalFormatting sqref="X321">
    <cfRule type="expression" dxfId="34127" priority="13289">
      <formula>AND(IF(OR($Q321=1,$Q321=2),1,0),IF($X321&lt;=20,1,0))</formula>
    </cfRule>
    <cfRule type="expression" dxfId="34126" priority="13290">
      <formula>AND(IF($Q321=2,1,0),IF($X321&lt;30,1,0))</formula>
    </cfRule>
    <cfRule type="expression" dxfId="34125" priority="13291">
      <formula>AND(IF($Q321=3,1,0),IF($X321&lt;30,1,0))</formula>
    </cfRule>
    <cfRule type="expression" dxfId="34124" priority="13292">
      <formula>AND(IF($Q321=3,1,IF($Q321=4,1,0)),IF($F321&lt;=85,1,0))</formula>
    </cfRule>
  </conditionalFormatting>
  <conditionalFormatting sqref="AI321">
    <cfRule type="expression" dxfId="34123" priority="13285">
      <formula>AND(IF(OR($Q321=1,$Q321=2),1,0),IF($X321&lt;=20,1,0))</formula>
    </cfRule>
    <cfRule type="expression" dxfId="34122" priority="13286">
      <formula>AND(IF($Q321=2,1,0),IF($X321&lt;30,1,0))</formula>
    </cfRule>
    <cfRule type="expression" dxfId="34121" priority="13287">
      <formula>AND(IF($Q321=3,1,0),IF($X321&lt;30,1,0))</formula>
    </cfRule>
    <cfRule type="expression" dxfId="34120" priority="13288">
      <formula>AND(IF($Q321=3,1,IF($Q321=4,1,0)),IF($F321&lt;=85,1,0))</formula>
    </cfRule>
  </conditionalFormatting>
  <conditionalFormatting sqref="AV322">
    <cfRule type="expression" dxfId="34119" priority="13283">
      <formula>AV322="X"</formula>
    </cfRule>
    <cfRule type="expression" dxfId="34118" priority="13284">
      <formula>AV322="후보"</formula>
    </cfRule>
  </conditionalFormatting>
  <conditionalFormatting sqref="AC322">
    <cfRule type="cellIs" dxfId="34117" priority="13281" operator="greaterThan">
      <formula>0.9</formula>
    </cfRule>
    <cfRule type="cellIs" dxfId="34116" priority="13282" operator="greaterThan">
      <formula>0.85</formula>
    </cfRule>
  </conditionalFormatting>
  <conditionalFormatting sqref="N322">
    <cfRule type="cellIs" dxfId="34115" priority="13279" operator="greaterThan">
      <formula>0.9</formula>
    </cfRule>
    <cfRule type="cellIs" dxfId="34114" priority="13280" operator="greaterThan">
      <formula>0.85</formula>
    </cfRule>
  </conditionalFormatting>
  <conditionalFormatting sqref="E322">
    <cfRule type="expression" dxfId="34113" priority="13275">
      <formula>AND(IF(OR($Q322=1,$Q322=2),1,0),IF($X322&lt;=20,1,0))</formula>
    </cfRule>
    <cfRule type="expression" dxfId="34112" priority="13276">
      <formula>AND(IF($Q322=2,1,0),IF($X322&lt;30,1,0))</formula>
    </cfRule>
    <cfRule type="expression" dxfId="34111" priority="13277">
      <formula>AND(IF($Q322=3,1,0),IF($X322&lt;30,1,0))</formula>
    </cfRule>
    <cfRule type="expression" dxfId="34110" priority="13278">
      <formula>AND(IF($Q322=3,1,IF($Q322=4,1,0)),IF($F322&lt;=85,1,0))</formula>
    </cfRule>
  </conditionalFormatting>
  <conditionalFormatting sqref="X322">
    <cfRule type="expression" dxfId="34109" priority="13271">
      <formula>AND(IF(OR($Q322=1,$Q322=2),1,0),IF($X322&lt;=20,1,0))</formula>
    </cfRule>
    <cfRule type="expression" dxfId="34108" priority="13272">
      <formula>AND(IF($Q322=2,1,0),IF($X322&lt;30,1,0))</formula>
    </cfRule>
    <cfRule type="expression" dxfId="34107" priority="13273">
      <formula>AND(IF($Q322=3,1,0),IF($X322&lt;30,1,0))</formula>
    </cfRule>
    <cfRule type="expression" dxfId="34106" priority="13274">
      <formula>AND(IF($Q322=3,1,IF($Q322=4,1,0)),IF($F322&lt;=85,1,0))</formula>
    </cfRule>
  </conditionalFormatting>
  <conditionalFormatting sqref="AI322">
    <cfRule type="expression" dxfId="34105" priority="13267">
      <formula>AND(IF(OR($Q322=1,$Q322=2),1,0),IF($X322&lt;=20,1,0))</formula>
    </cfRule>
    <cfRule type="expression" dxfId="34104" priority="13268">
      <formula>AND(IF($Q322=2,1,0),IF($X322&lt;30,1,0))</formula>
    </cfRule>
    <cfRule type="expression" dxfId="34103" priority="13269">
      <formula>AND(IF($Q322=3,1,0),IF($X322&lt;30,1,0))</formula>
    </cfRule>
    <cfRule type="expression" dxfId="34102" priority="13270">
      <formula>AND(IF($Q322=3,1,IF($Q322=4,1,0)),IF($F322&lt;=85,1,0))</formula>
    </cfRule>
  </conditionalFormatting>
  <conditionalFormatting sqref="AV323">
    <cfRule type="expression" dxfId="34101" priority="13265">
      <formula>AV323="X"</formula>
    </cfRule>
    <cfRule type="expression" dxfId="34100" priority="13266">
      <formula>AV323="후보"</formula>
    </cfRule>
  </conditionalFormatting>
  <conditionalFormatting sqref="AC323">
    <cfRule type="cellIs" dxfId="34099" priority="13263" operator="greaterThan">
      <formula>0.9</formula>
    </cfRule>
    <cfRule type="cellIs" dxfId="34098" priority="13264" operator="greaterThan">
      <formula>0.85</formula>
    </cfRule>
  </conditionalFormatting>
  <conditionalFormatting sqref="N323">
    <cfRule type="cellIs" dxfId="34097" priority="13261" operator="greaterThan">
      <formula>0.9</formula>
    </cfRule>
    <cfRule type="cellIs" dxfId="34096" priority="13262" operator="greaterThan">
      <formula>0.85</formula>
    </cfRule>
  </conditionalFormatting>
  <conditionalFormatting sqref="E323">
    <cfRule type="expression" dxfId="34095" priority="13257">
      <formula>AND(IF(OR($Q323=1,$Q323=2),1,0),IF($X323&lt;=20,1,0))</formula>
    </cfRule>
    <cfRule type="expression" dxfId="34094" priority="13258">
      <formula>AND(IF($Q323=2,1,0),IF($X323&lt;30,1,0))</formula>
    </cfRule>
    <cfRule type="expression" dxfId="34093" priority="13259">
      <formula>AND(IF($Q323=3,1,0),IF($X323&lt;30,1,0))</formula>
    </cfRule>
    <cfRule type="expression" dxfId="34092" priority="13260">
      <formula>AND(IF($Q323=3,1,IF($Q323=4,1,0)),IF($F323&lt;=85,1,0))</formula>
    </cfRule>
  </conditionalFormatting>
  <conditionalFormatting sqref="X323">
    <cfRule type="expression" dxfId="34091" priority="13253">
      <formula>AND(IF(OR($Q323=1,$Q323=2),1,0),IF($X323&lt;=20,1,0))</formula>
    </cfRule>
    <cfRule type="expression" dxfId="34090" priority="13254">
      <formula>AND(IF($Q323=2,1,0),IF($X323&lt;30,1,0))</formula>
    </cfRule>
    <cfRule type="expression" dxfId="34089" priority="13255">
      <formula>AND(IF($Q323=3,1,0),IF($X323&lt;30,1,0))</formula>
    </cfRule>
    <cfRule type="expression" dxfId="34088" priority="13256">
      <formula>AND(IF($Q323=3,1,IF($Q323=4,1,0)),IF($F323&lt;=85,1,0))</formula>
    </cfRule>
  </conditionalFormatting>
  <conditionalFormatting sqref="AI323">
    <cfRule type="expression" dxfId="34087" priority="13249">
      <formula>AND(IF(OR($Q323=1,$Q323=2),1,0),IF($X323&lt;=20,1,0))</formula>
    </cfRule>
    <cfRule type="expression" dxfId="34086" priority="13250">
      <formula>AND(IF($Q323=2,1,0),IF($X323&lt;30,1,0))</formula>
    </cfRule>
    <cfRule type="expression" dxfId="34085" priority="13251">
      <formula>AND(IF($Q323=3,1,0),IF($X323&lt;30,1,0))</formula>
    </cfRule>
    <cfRule type="expression" dxfId="34084" priority="13252">
      <formula>AND(IF($Q323=3,1,IF($Q323=4,1,0)),IF($F323&lt;=85,1,0))</formula>
    </cfRule>
  </conditionalFormatting>
  <conditionalFormatting sqref="AV324">
    <cfRule type="expression" dxfId="34083" priority="13247">
      <formula>AV324="X"</formula>
    </cfRule>
    <cfRule type="expression" dxfId="34082" priority="13248">
      <formula>AV324="후보"</formula>
    </cfRule>
  </conditionalFormatting>
  <conditionalFormatting sqref="AC324">
    <cfRule type="cellIs" dxfId="34081" priority="13245" operator="greaterThan">
      <formula>0.9</formula>
    </cfRule>
    <cfRule type="cellIs" dxfId="34080" priority="13246" operator="greaterThan">
      <formula>0.85</formula>
    </cfRule>
  </conditionalFormatting>
  <conditionalFormatting sqref="N324">
    <cfRule type="cellIs" dxfId="34079" priority="13243" operator="greaterThan">
      <formula>0.9</formula>
    </cfRule>
    <cfRule type="cellIs" dxfId="34078" priority="13244" operator="greaterThan">
      <formula>0.85</formula>
    </cfRule>
  </conditionalFormatting>
  <conditionalFormatting sqref="E324">
    <cfRule type="expression" dxfId="34077" priority="13239">
      <formula>AND(IF(OR($Q324=1,$Q324=2),1,0),IF($X324&lt;=20,1,0))</formula>
    </cfRule>
    <cfRule type="expression" dxfId="34076" priority="13240">
      <formula>AND(IF($Q324=2,1,0),IF($X324&lt;30,1,0))</formula>
    </cfRule>
    <cfRule type="expression" dxfId="34075" priority="13241">
      <formula>AND(IF($Q324=3,1,0),IF($X324&lt;30,1,0))</formula>
    </cfRule>
    <cfRule type="expression" dxfId="34074" priority="13242">
      <formula>AND(IF($Q324=3,1,IF($Q324=4,1,0)),IF($F324&lt;=85,1,0))</formula>
    </cfRule>
  </conditionalFormatting>
  <conditionalFormatting sqref="X324">
    <cfRule type="expression" dxfId="34073" priority="13235">
      <formula>AND(IF(OR($Q324=1,$Q324=2),1,0),IF($X324&lt;=20,1,0))</formula>
    </cfRule>
    <cfRule type="expression" dxfId="34072" priority="13236">
      <formula>AND(IF($Q324=2,1,0),IF($X324&lt;30,1,0))</formula>
    </cfRule>
    <cfRule type="expression" dxfId="34071" priority="13237">
      <formula>AND(IF($Q324=3,1,0),IF($X324&lt;30,1,0))</formula>
    </cfRule>
    <cfRule type="expression" dxfId="34070" priority="13238">
      <formula>AND(IF($Q324=3,1,IF($Q324=4,1,0)),IF($F324&lt;=85,1,0))</formula>
    </cfRule>
  </conditionalFormatting>
  <conditionalFormatting sqref="AI324">
    <cfRule type="expression" dxfId="34069" priority="13231">
      <formula>AND(IF(OR($Q324=1,$Q324=2),1,0),IF($X324&lt;=20,1,0))</formula>
    </cfRule>
    <cfRule type="expression" dxfId="34068" priority="13232">
      <formula>AND(IF($Q324=2,1,0),IF($X324&lt;30,1,0))</formula>
    </cfRule>
    <cfRule type="expression" dxfId="34067" priority="13233">
      <formula>AND(IF($Q324=3,1,0),IF($X324&lt;30,1,0))</formula>
    </cfRule>
    <cfRule type="expression" dxfId="34066" priority="13234">
      <formula>AND(IF($Q324=3,1,IF($Q324=4,1,0)),IF($F324&lt;=85,1,0))</formula>
    </cfRule>
  </conditionalFormatting>
  <conditionalFormatting sqref="AV325">
    <cfRule type="expression" dxfId="34065" priority="13229">
      <formula>AV325="X"</formula>
    </cfRule>
    <cfRule type="expression" dxfId="34064" priority="13230">
      <formula>AV325="후보"</formula>
    </cfRule>
  </conditionalFormatting>
  <conditionalFormatting sqref="AC325">
    <cfRule type="cellIs" dxfId="34063" priority="13227" operator="greaterThan">
      <formula>0.9</formula>
    </cfRule>
    <cfRule type="cellIs" dxfId="34062" priority="13228" operator="greaterThan">
      <formula>0.85</formula>
    </cfRule>
  </conditionalFormatting>
  <conditionalFormatting sqref="N325">
    <cfRule type="cellIs" dxfId="34061" priority="13225" operator="greaterThan">
      <formula>0.9</formula>
    </cfRule>
    <cfRule type="cellIs" dxfId="34060" priority="13226" operator="greaterThan">
      <formula>0.85</formula>
    </cfRule>
  </conditionalFormatting>
  <conditionalFormatting sqref="E325">
    <cfRule type="expression" dxfId="34059" priority="13221">
      <formula>AND(IF(OR($Q325=1,$Q325=2),1,0),IF($X325&lt;=20,1,0))</formula>
    </cfRule>
    <cfRule type="expression" dxfId="34058" priority="13222">
      <formula>AND(IF($Q325=2,1,0),IF($X325&lt;30,1,0))</formula>
    </cfRule>
    <cfRule type="expression" dxfId="34057" priority="13223">
      <formula>AND(IF($Q325=3,1,0),IF($X325&lt;30,1,0))</formula>
    </cfRule>
    <cfRule type="expression" dxfId="34056" priority="13224">
      <formula>AND(IF($Q325=3,1,IF($Q325=4,1,0)),IF($F325&lt;=85,1,0))</formula>
    </cfRule>
  </conditionalFormatting>
  <conditionalFormatting sqref="X325">
    <cfRule type="expression" dxfId="34055" priority="13217">
      <formula>AND(IF(OR($Q325=1,$Q325=2),1,0),IF($X325&lt;=20,1,0))</formula>
    </cfRule>
    <cfRule type="expression" dxfId="34054" priority="13218">
      <formula>AND(IF($Q325=2,1,0),IF($X325&lt;30,1,0))</formula>
    </cfRule>
    <cfRule type="expression" dxfId="34053" priority="13219">
      <formula>AND(IF($Q325=3,1,0),IF($X325&lt;30,1,0))</formula>
    </cfRule>
    <cfRule type="expression" dxfId="34052" priority="13220">
      <formula>AND(IF($Q325=3,1,IF($Q325=4,1,0)),IF($F325&lt;=85,1,0))</formula>
    </cfRule>
  </conditionalFormatting>
  <conditionalFormatting sqref="AI325">
    <cfRule type="expression" dxfId="34051" priority="13213">
      <formula>AND(IF(OR($Q325=1,$Q325=2),1,0),IF($X325&lt;=20,1,0))</formula>
    </cfRule>
    <cfRule type="expression" dxfId="34050" priority="13214">
      <formula>AND(IF($Q325=2,1,0),IF($X325&lt;30,1,0))</formula>
    </cfRule>
    <cfRule type="expression" dxfId="34049" priority="13215">
      <formula>AND(IF($Q325=3,1,0),IF($X325&lt;30,1,0))</formula>
    </cfRule>
    <cfRule type="expression" dxfId="34048" priority="13216">
      <formula>AND(IF($Q325=3,1,IF($Q325=4,1,0)),IF($F325&lt;=85,1,0))</formula>
    </cfRule>
  </conditionalFormatting>
  <conditionalFormatting sqref="AV326">
    <cfRule type="expression" dxfId="34047" priority="13211">
      <formula>AV326="X"</formula>
    </cfRule>
    <cfRule type="expression" dxfId="34046" priority="13212">
      <formula>AV326="후보"</formula>
    </cfRule>
  </conditionalFormatting>
  <conditionalFormatting sqref="AC326">
    <cfRule type="cellIs" dxfId="34045" priority="13209" operator="greaterThan">
      <formula>0.9</formula>
    </cfRule>
    <cfRule type="cellIs" dxfId="34044" priority="13210" operator="greaterThan">
      <formula>0.85</formula>
    </cfRule>
  </conditionalFormatting>
  <conditionalFormatting sqref="N326">
    <cfRule type="cellIs" dxfId="34043" priority="13207" operator="greaterThan">
      <formula>0.9</formula>
    </cfRule>
    <cfRule type="cellIs" dxfId="34042" priority="13208" operator="greaterThan">
      <formula>0.85</formula>
    </cfRule>
  </conditionalFormatting>
  <conditionalFormatting sqref="E326">
    <cfRule type="expression" dxfId="34041" priority="13203">
      <formula>AND(IF(OR($Q326=1,$Q326=2),1,0),IF($X326&lt;=20,1,0))</formula>
    </cfRule>
    <cfRule type="expression" dxfId="34040" priority="13204">
      <formula>AND(IF($Q326=2,1,0),IF($X326&lt;30,1,0))</formula>
    </cfRule>
    <cfRule type="expression" dxfId="34039" priority="13205">
      <formula>AND(IF($Q326=3,1,0),IF($X326&lt;30,1,0))</formula>
    </cfRule>
    <cfRule type="expression" dxfId="34038" priority="13206">
      <formula>AND(IF($Q326=3,1,IF($Q326=4,1,0)),IF($F326&lt;=85,1,0))</formula>
    </cfRule>
  </conditionalFormatting>
  <conditionalFormatting sqref="X326">
    <cfRule type="expression" dxfId="34037" priority="13199">
      <formula>AND(IF(OR($Q326=1,$Q326=2),1,0),IF($X326&lt;=20,1,0))</formula>
    </cfRule>
    <cfRule type="expression" dxfId="34036" priority="13200">
      <formula>AND(IF($Q326=2,1,0),IF($X326&lt;30,1,0))</formula>
    </cfRule>
    <cfRule type="expression" dxfId="34035" priority="13201">
      <formula>AND(IF($Q326=3,1,0),IF($X326&lt;30,1,0))</formula>
    </cfRule>
    <cfRule type="expression" dxfId="34034" priority="13202">
      <formula>AND(IF($Q326=3,1,IF($Q326=4,1,0)),IF($F326&lt;=85,1,0))</formula>
    </cfRule>
  </conditionalFormatting>
  <conditionalFormatting sqref="AI326">
    <cfRule type="expression" dxfId="34033" priority="13195">
      <formula>AND(IF(OR($Q326=1,$Q326=2),1,0),IF($X326&lt;=20,1,0))</formula>
    </cfRule>
    <cfRule type="expression" dxfId="34032" priority="13196">
      <formula>AND(IF($Q326=2,1,0),IF($X326&lt;30,1,0))</formula>
    </cfRule>
    <cfRule type="expression" dxfId="34031" priority="13197">
      <formula>AND(IF($Q326=3,1,0),IF($X326&lt;30,1,0))</formula>
    </cfRule>
    <cfRule type="expression" dxfId="34030" priority="13198">
      <formula>AND(IF($Q326=3,1,IF($Q326=4,1,0)),IF($F326&lt;=85,1,0))</formula>
    </cfRule>
  </conditionalFormatting>
  <conditionalFormatting sqref="AV327">
    <cfRule type="expression" dxfId="34029" priority="13193">
      <formula>AV327="X"</formula>
    </cfRule>
    <cfRule type="expression" dxfId="34028" priority="13194">
      <formula>AV327="후보"</formula>
    </cfRule>
  </conditionalFormatting>
  <conditionalFormatting sqref="AC327">
    <cfRule type="cellIs" dxfId="34027" priority="13191" operator="greaterThan">
      <formula>0.9</formula>
    </cfRule>
    <cfRule type="cellIs" dxfId="34026" priority="13192" operator="greaterThan">
      <formula>0.85</formula>
    </cfRule>
  </conditionalFormatting>
  <conditionalFormatting sqref="N327">
    <cfRule type="cellIs" dxfId="34025" priority="13189" operator="greaterThan">
      <formula>0.9</formula>
    </cfRule>
    <cfRule type="cellIs" dxfId="34024" priority="13190" operator="greaterThan">
      <formula>0.85</formula>
    </cfRule>
  </conditionalFormatting>
  <conditionalFormatting sqref="E327">
    <cfRule type="expression" dxfId="34023" priority="13185">
      <formula>AND(IF(OR($Q327=1,$Q327=2),1,0),IF($X327&lt;=20,1,0))</formula>
    </cfRule>
    <cfRule type="expression" dxfId="34022" priority="13186">
      <formula>AND(IF($Q327=2,1,0),IF($X327&lt;30,1,0))</formula>
    </cfRule>
    <cfRule type="expression" dxfId="34021" priority="13187">
      <formula>AND(IF($Q327=3,1,0),IF($X327&lt;30,1,0))</formula>
    </cfRule>
    <cfRule type="expression" dxfId="34020" priority="13188">
      <formula>AND(IF($Q327=3,1,IF($Q327=4,1,0)),IF($F327&lt;=85,1,0))</formula>
    </cfRule>
  </conditionalFormatting>
  <conditionalFormatting sqref="X327">
    <cfRule type="expression" dxfId="34019" priority="13181">
      <formula>AND(IF(OR($Q327=1,$Q327=2),1,0),IF($X327&lt;=20,1,0))</formula>
    </cfRule>
    <cfRule type="expression" dxfId="34018" priority="13182">
      <formula>AND(IF($Q327=2,1,0),IF($X327&lt;30,1,0))</formula>
    </cfRule>
    <cfRule type="expression" dxfId="34017" priority="13183">
      <formula>AND(IF($Q327=3,1,0),IF($X327&lt;30,1,0))</formula>
    </cfRule>
    <cfRule type="expression" dxfId="34016" priority="13184">
      <formula>AND(IF($Q327=3,1,IF($Q327=4,1,0)),IF($F327&lt;=85,1,0))</formula>
    </cfRule>
  </conditionalFormatting>
  <conditionalFormatting sqref="AI327">
    <cfRule type="expression" dxfId="34015" priority="13177">
      <formula>AND(IF(OR($Q327=1,$Q327=2),1,0),IF($X327&lt;=20,1,0))</formula>
    </cfRule>
    <cfRule type="expression" dxfId="34014" priority="13178">
      <formula>AND(IF($Q327=2,1,0),IF($X327&lt;30,1,0))</formula>
    </cfRule>
    <cfRule type="expression" dxfId="34013" priority="13179">
      <formula>AND(IF($Q327=3,1,0),IF($X327&lt;30,1,0))</formula>
    </cfRule>
    <cfRule type="expression" dxfId="34012" priority="13180">
      <formula>AND(IF($Q327=3,1,IF($Q327=4,1,0)),IF($F327&lt;=85,1,0))</formula>
    </cfRule>
  </conditionalFormatting>
  <conditionalFormatting sqref="AV328">
    <cfRule type="expression" dxfId="34011" priority="13175">
      <formula>AV328="X"</formula>
    </cfRule>
    <cfRule type="expression" dxfId="34010" priority="13176">
      <formula>AV328="후보"</formula>
    </cfRule>
  </conditionalFormatting>
  <conditionalFormatting sqref="AC328">
    <cfRule type="cellIs" dxfId="34009" priority="13173" operator="greaterThan">
      <formula>0.9</formula>
    </cfRule>
    <cfRule type="cellIs" dxfId="34008" priority="13174" operator="greaterThan">
      <formula>0.85</formula>
    </cfRule>
  </conditionalFormatting>
  <conditionalFormatting sqref="N328">
    <cfRule type="cellIs" dxfId="34007" priority="13171" operator="greaterThan">
      <formula>0.9</formula>
    </cfRule>
    <cfRule type="cellIs" dxfId="34006" priority="13172" operator="greaterThan">
      <formula>0.85</formula>
    </cfRule>
  </conditionalFormatting>
  <conditionalFormatting sqref="E328">
    <cfRule type="expression" dxfId="34005" priority="13167">
      <formula>AND(IF(OR($Q328=1,$Q328=2),1,0),IF($X328&lt;=20,1,0))</formula>
    </cfRule>
    <cfRule type="expression" dxfId="34004" priority="13168">
      <formula>AND(IF($Q328=2,1,0),IF($X328&lt;30,1,0))</formula>
    </cfRule>
    <cfRule type="expression" dxfId="34003" priority="13169">
      <formula>AND(IF($Q328=3,1,0),IF($X328&lt;30,1,0))</formula>
    </cfRule>
    <cfRule type="expression" dxfId="34002" priority="13170">
      <formula>AND(IF($Q328=3,1,IF($Q328=4,1,0)),IF($F328&lt;=85,1,0))</formula>
    </cfRule>
  </conditionalFormatting>
  <conditionalFormatting sqref="X328">
    <cfRule type="expression" dxfId="34001" priority="13163">
      <formula>AND(IF(OR($Q328=1,$Q328=2),1,0),IF($X328&lt;=20,1,0))</formula>
    </cfRule>
    <cfRule type="expression" dxfId="34000" priority="13164">
      <formula>AND(IF($Q328=2,1,0),IF($X328&lt;30,1,0))</formula>
    </cfRule>
    <cfRule type="expression" dxfId="33999" priority="13165">
      <formula>AND(IF($Q328=3,1,0),IF($X328&lt;30,1,0))</formula>
    </cfRule>
    <cfRule type="expression" dxfId="33998" priority="13166">
      <formula>AND(IF($Q328=3,1,IF($Q328=4,1,0)),IF($F328&lt;=85,1,0))</formula>
    </cfRule>
  </conditionalFormatting>
  <conditionalFormatting sqref="AI328">
    <cfRule type="expression" dxfId="33997" priority="13159">
      <formula>AND(IF(OR($Q328=1,$Q328=2),1,0),IF($X328&lt;=20,1,0))</formula>
    </cfRule>
    <cfRule type="expression" dxfId="33996" priority="13160">
      <formula>AND(IF($Q328=2,1,0),IF($X328&lt;30,1,0))</formula>
    </cfRule>
    <cfRule type="expression" dxfId="33995" priority="13161">
      <formula>AND(IF($Q328=3,1,0),IF($X328&lt;30,1,0))</formula>
    </cfRule>
    <cfRule type="expression" dxfId="33994" priority="13162">
      <formula>AND(IF($Q328=3,1,IF($Q328=4,1,0)),IF($F328&lt;=85,1,0))</formula>
    </cfRule>
  </conditionalFormatting>
  <conditionalFormatting sqref="AV329">
    <cfRule type="expression" dxfId="33993" priority="13157">
      <formula>AV329="X"</formula>
    </cfRule>
    <cfRule type="expression" dxfId="33992" priority="13158">
      <formula>AV329="후보"</formula>
    </cfRule>
  </conditionalFormatting>
  <conditionalFormatting sqref="AC329">
    <cfRule type="cellIs" dxfId="33991" priority="13155" operator="greaterThan">
      <formula>0.9</formula>
    </cfRule>
    <cfRule type="cellIs" dxfId="33990" priority="13156" operator="greaterThan">
      <formula>0.85</formula>
    </cfRule>
  </conditionalFormatting>
  <conditionalFormatting sqref="N329">
    <cfRule type="cellIs" dxfId="33989" priority="13153" operator="greaterThan">
      <formula>0.9</formula>
    </cfRule>
    <cfRule type="cellIs" dxfId="33988" priority="13154" operator="greaterThan">
      <formula>0.85</formula>
    </cfRule>
  </conditionalFormatting>
  <conditionalFormatting sqref="E329">
    <cfRule type="expression" dxfId="33987" priority="13149">
      <formula>AND(IF(OR($Q329=1,$Q329=2),1,0),IF($X329&lt;=20,1,0))</formula>
    </cfRule>
    <cfRule type="expression" dxfId="33986" priority="13150">
      <formula>AND(IF($Q329=2,1,0),IF($X329&lt;30,1,0))</formula>
    </cfRule>
    <cfRule type="expression" dxfId="33985" priority="13151">
      <formula>AND(IF($Q329=3,1,0),IF($X329&lt;30,1,0))</formula>
    </cfRule>
    <cfRule type="expression" dxfId="33984" priority="13152">
      <formula>AND(IF($Q329=3,1,IF($Q329=4,1,0)),IF($F329&lt;=85,1,0))</formula>
    </cfRule>
  </conditionalFormatting>
  <conditionalFormatting sqref="X329">
    <cfRule type="expression" dxfId="33983" priority="13145">
      <formula>AND(IF(OR($Q329=1,$Q329=2),1,0),IF($X329&lt;=20,1,0))</formula>
    </cfRule>
    <cfRule type="expression" dxfId="33982" priority="13146">
      <formula>AND(IF($Q329=2,1,0),IF($X329&lt;30,1,0))</formula>
    </cfRule>
    <cfRule type="expression" dxfId="33981" priority="13147">
      <formula>AND(IF($Q329=3,1,0),IF($X329&lt;30,1,0))</formula>
    </cfRule>
    <cfRule type="expression" dxfId="33980" priority="13148">
      <formula>AND(IF($Q329=3,1,IF($Q329=4,1,0)),IF($F329&lt;=85,1,0))</formula>
    </cfRule>
  </conditionalFormatting>
  <conditionalFormatting sqref="AI329">
    <cfRule type="expression" dxfId="33979" priority="13141">
      <formula>AND(IF(OR($Q329=1,$Q329=2),1,0),IF($X329&lt;=20,1,0))</formula>
    </cfRule>
    <cfRule type="expression" dxfId="33978" priority="13142">
      <formula>AND(IF($Q329=2,1,0),IF($X329&lt;30,1,0))</formula>
    </cfRule>
    <cfRule type="expression" dxfId="33977" priority="13143">
      <formula>AND(IF($Q329=3,1,0),IF($X329&lt;30,1,0))</formula>
    </cfRule>
    <cfRule type="expression" dxfId="33976" priority="13144">
      <formula>AND(IF($Q329=3,1,IF($Q329=4,1,0)),IF($F329&lt;=85,1,0))</formula>
    </cfRule>
  </conditionalFormatting>
  <conditionalFormatting sqref="AV330">
    <cfRule type="expression" dxfId="33975" priority="13139">
      <formula>AV330="X"</formula>
    </cfRule>
    <cfRule type="expression" dxfId="33974" priority="13140">
      <formula>AV330="후보"</formula>
    </cfRule>
  </conditionalFormatting>
  <conditionalFormatting sqref="AC330">
    <cfRule type="cellIs" dxfId="33973" priority="13137" operator="greaterThan">
      <formula>0.9</formula>
    </cfRule>
    <cfRule type="cellIs" dxfId="33972" priority="13138" operator="greaterThan">
      <formula>0.85</formula>
    </cfRule>
  </conditionalFormatting>
  <conditionalFormatting sqref="N330">
    <cfRule type="cellIs" dxfId="33971" priority="13135" operator="greaterThan">
      <formula>0.9</formula>
    </cfRule>
    <cfRule type="cellIs" dxfId="33970" priority="13136" operator="greaterThan">
      <formula>0.85</formula>
    </cfRule>
  </conditionalFormatting>
  <conditionalFormatting sqref="E330">
    <cfRule type="expression" dxfId="33969" priority="13131">
      <formula>AND(IF(OR($Q330=1,$Q330=2),1,0),IF($X330&lt;=20,1,0))</formula>
    </cfRule>
    <cfRule type="expression" dxfId="33968" priority="13132">
      <formula>AND(IF($Q330=2,1,0),IF($X330&lt;30,1,0))</formula>
    </cfRule>
    <cfRule type="expression" dxfId="33967" priority="13133">
      <formula>AND(IF($Q330=3,1,0),IF($X330&lt;30,1,0))</formula>
    </cfRule>
    <cfRule type="expression" dxfId="33966" priority="13134">
      <formula>AND(IF($Q330=3,1,IF($Q330=4,1,0)),IF($F330&lt;=85,1,0))</formula>
    </cfRule>
  </conditionalFormatting>
  <conditionalFormatting sqref="X330">
    <cfRule type="expression" dxfId="33965" priority="13127">
      <formula>AND(IF(OR($Q330=1,$Q330=2),1,0),IF($X330&lt;=20,1,0))</formula>
    </cfRule>
    <cfRule type="expression" dxfId="33964" priority="13128">
      <formula>AND(IF($Q330=2,1,0),IF($X330&lt;30,1,0))</formula>
    </cfRule>
    <cfRule type="expression" dxfId="33963" priority="13129">
      <formula>AND(IF($Q330=3,1,0),IF($X330&lt;30,1,0))</formula>
    </cfRule>
    <cfRule type="expression" dxfId="33962" priority="13130">
      <formula>AND(IF($Q330=3,1,IF($Q330=4,1,0)),IF($F330&lt;=85,1,0))</formula>
    </cfRule>
  </conditionalFormatting>
  <conditionalFormatting sqref="AI330">
    <cfRule type="expression" dxfId="33961" priority="13123">
      <formula>AND(IF(OR($Q330=1,$Q330=2),1,0),IF($X330&lt;=20,1,0))</formula>
    </cfRule>
    <cfRule type="expression" dxfId="33960" priority="13124">
      <formula>AND(IF($Q330=2,1,0),IF($X330&lt;30,1,0))</formula>
    </cfRule>
    <cfRule type="expression" dxfId="33959" priority="13125">
      <formula>AND(IF($Q330=3,1,0),IF($X330&lt;30,1,0))</formula>
    </cfRule>
    <cfRule type="expression" dxfId="33958" priority="13126">
      <formula>AND(IF($Q330=3,1,IF($Q330=4,1,0)),IF($F330&lt;=85,1,0))</formula>
    </cfRule>
  </conditionalFormatting>
  <conditionalFormatting sqref="AV331">
    <cfRule type="expression" dxfId="33957" priority="13121">
      <formula>AV331="X"</formula>
    </cfRule>
    <cfRule type="expression" dxfId="33956" priority="13122">
      <formula>AV331="후보"</formula>
    </cfRule>
  </conditionalFormatting>
  <conditionalFormatting sqref="AC331">
    <cfRule type="cellIs" dxfId="33955" priority="13119" operator="greaterThan">
      <formula>0.9</formula>
    </cfRule>
    <cfRule type="cellIs" dxfId="33954" priority="13120" operator="greaterThan">
      <formula>0.85</formula>
    </cfRule>
  </conditionalFormatting>
  <conditionalFormatting sqref="N331">
    <cfRule type="cellIs" dxfId="33953" priority="13117" operator="greaterThan">
      <formula>0.9</formula>
    </cfRule>
    <cfRule type="cellIs" dxfId="33952" priority="13118" operator="greaterThan">
      <formula>0.85</formula>
    </cfRule>
  </conditionalFormatting>
  <conditionalFormatting sqref="E331">
    <cfRule type="expression" dxfId="33951" priority="13113">
      <formula>AND(IF(OR($Q331=1,$Q331=2),1,0),IF($X331&lt;=20,1,0))</formula>
    </cfRule>
    <cfRule type="expression" dxfId="33950" priority="13114">
      <formula>AND(IF($Q331=2,1,0),IF($X331&lt;30,1,0))</formula>
    </cfRule>
    <cfRule type="expression" dxfId="33949" priority="13115">
      <formula>AND(IF($Q331=3,1,0),IF($X331&lt;30,1,0))</formula>
    </cfRule>
    <cfRule type="expression" dxfId="33948" priority="13116">
      <formula>AND(IF($Q331=3,1,IF($Q331=4,1,0)),IF($F331&lt;=85,1,0))</formula>
    </cfRule>
  </conditionalFormatting>
  <conditionalFormatting sqref="X331">
    <cfRule type="expression" dxfId="33947" priority="13109">
      <formula>AND(IF(OR($Q331=1,$Q331=2),1,0),IF($X331&lt;=20,1,0))</formula>
    </cfRule>
    <cfRule type="expression" dxfId="33946" priority="13110">
      <formula>AND(IF($Q331=2,1,0),IF($X331&lt;30,1,0))</formula>
    </cfRule>
    <cfRule type="expression" dxfId="33945" priority="13111">
      <formula>AND(IF($Q331=3,1,0),IF($X331&lt;30,1,0))</formula>
    </cfRule>
    <cfRule type="expression" dxfId="33944" priority="13112">
      <formula>AND(IF($Q331=3,1,IF($Q331=4,1,0)),IF($F331&lt;=85,1,0))</formula>
    </cfRule>
  </conditionalFormatting>
  <conditionalFormatting sqref="AI331">
    <cfRule type="expression" dxfId="33943" priority="13105">
      <formula>AND(IF(OR($Q331=1,$Q331=2),1,0),IF($X331&lt;=20,1,0))</formula>
    </cfRule>
    <cfRule type="expression" dxfId="33942" priority="13106">
      <formula>AND(IF($Q331=2,1,0),IF($X331&lt;30,1,0))</formula>
    </cfRule>
    <cfRule type="expression" dxfId="33941" priority="13107">
      <formula>AND(IF($Q331=3,1,0),IF($X331&lt;30,1,0))</formula>
    </cfRule>
    <cfRule type="expression" dxfId="33940" priority="13108">
      <formula>AND(IF($Q331=3,1,IF($Q331=4,1,0)),IF($F331&lt;=85,1,0))</formula>
    </cfRule>
  </conditionalFormatting>
  <conditionalFormatting sqref="AV332">
    <cfRule type="expression" dxfId="33939" priority="13103">
      <formula>AV332="X"</formula>
    </cfRule>
    <cfRule type="expression" dxfId="33938" priority="13104">
      <formula>AV332="후보"</formula>
    </cfRule>
  </conditionalFormatting>
  <conditionalFormatting sqref="AC332">
    <cfRule type="cellIs" dxfId="33937" priority="13101" operator="greaterThan">
      <formula>0.9</formula>
    </cfRule>
    <cfRule type="cellIs" dxfId="33936" priority="13102" operator="greaterThan">
      <formula>0.85</formula>
    </cfRule>
  </conditionalFormatting>
  <conditionalFormatting sqref="N332">
    <cfRule type="cellIs" dxfId="33935" priority="13099" operator="greaterThan">
      <formula>0.9</formula>
    </cfRule>
    <cfRule type="cellIs" dxfId="33934" priority="13100" operator="greaterThan">
      <formula>0.85</formula>
    </cfRule>
  </conditionalFormatting>
  <conditionalFormatting sqref="E332">
    <cfRule type="expression" dxfId="33933" priority="13095">
      <formula>AND(IF(OR($Q332=1,$Q332=2),1,0),IF($X332&lt;=20,1,0))</formula>
    </cfRule>
    <cfRule type="expression" dxfId="33932" priority="13096">
      <formula>AND(IF($Q332=2,1,0),IF($X332&lt;30,1,0))</formula>
    </cfRule>
    <cfRule type="expression" dxfId="33931" priority="13097">
      <formula>AND(IF($Q332=3,1,0),IF($X332&lt;30,1,0))</formula>
    </cfRule>
    <cfRule type="expression" dxfId="33930" priority="13098">
      <formula>AND(IF($Q332=3,1,IF($Q332=4,1,0)),IF($F332&lt;=85,1,0))</formula>
    </cfRule>
  </conditionalFormatting>
  <conditionalFormatting sqref="X332">
    <cfRule type="expression" dxfId="33929" priority="13091">
      <formula>AND(IF(OR($Q332=1,$Q332=2),1,0),IF($X332&lt;=20,1,0))</formula>
    </cfRule>
    <cfRule type="expression" dxfId="33928" priority="13092">
      <formula>AND(IF($Q332=2,1,0),IF($X332&lt;30,1,0))</formula>
    </cfRule>
    <cfRule type="expression" dxfId="33927" priority="13093">
      <formula>AND(IF($Q332=3,1,0),IF($X332&lt;30,1,0))</formula>
    </cfRule>
    <cfRule type="expression" dxfId="33926" priority="13094">
      <formula>AND(IF($Q332=3,1,IF($Q332=4,1,0)),IF($F332&lt;=85,1,0))</formula>
    </cfRule>
  </conditionalFormatting>
  <conditionalFormatting sqref="AI332">
    <cfRule type="expression" dxfId="33925" priority="13087">
      <formula>AND(IF(OR($Q332=1,$Q332=2),1,0),IF($X332&lt;=20,1,0))</formula>
    </cfRule>
    <cfRule type="expression" dxfId="33924" priority="13088">
      <formula>AND(IF($Q332=2,1,0),IF($X332&lt;30,1,0))</formula>
    </cfRule>
    <cfRule type="expression" dxfId="33923" priority="13089">
      <formula>AND(IF($Q332=3,1,0),IF($X332&lt;30,1,0))</formula>
    </cfRule>
    <cfRule type="expression" dxfId="33922" priority="13090">
      <formula>AND(IF($Q332=3,1,IF($Q332=4,1,0)),IF($F332&lt;=85,1,0))</formula>
    </cfRule>
  </conditionalFormatting>
  <conditionalFormatting sqref="AV333">
    <cfRule type="expression" dxfId="33921" priority="13085">
      <formula>AV333="X"</formula>
    </cfRule>
    <cfRule type="expression" dxfId="33920" priority="13086">
      <formula>AV333="후보"</formula>
    </cfRule>
  </conditionalFormatting>
  <conditionalFormatting sqref="AC333">
    <cfRule type="cellIs" dxfId="33919" priority="13083" operator="greaterThan">
      <formula>0.9</formula>
    </cfRule>
    <cfRule type="cellIs" dxfId="33918" priority="13084" operator="greaterThan">
      <formula>0.85</formula>
    </cfRule>
  </conditionalFormatting>
  <conditionalFormatting sqref="N333">
    <cfRule type="cellIs" dxfId="33917" priority="13081" operator="greaterThan">
      <formula>0.9</formula>
    </cfRule>
    <cfRule type="cellIs" dxfId="33916" priority="13082" operator="greaterThan">
      <formula>0.85</formula>
    </cfRule>
  </conditionalFormatting>
  <conditionalFormatting sqref="E333">
    <cfRule type="expression" dxfId="33915" priority="13077">
      <formula>AND(IF(OR($Q333=1,$Q333=2),1,0),IF($X333&lt;=20,1,0))</formula>
    </cfRule>
    <cfRule type="expression" dxfId="33914" priority="13078">
      <formula>AND(IF($Q333=2,1,0),IF($X333&lt;30,1,0))</formula>
    </cfRule>
    <cfRule type="expression" dxfId="33913" priority="13079">
      <formula>AND(IF($Q333=3,1,0),IF($X333&lt;30,1,0))</formula>
    </cfRule>
    <cfRule type="expression" dxfId="33912" priority="13080">
      <formula>AND(IF($Q333=3,1,IF($Q333=4,1,0)),IF($F333&lt;=85,1,0))</formula>
    </cfRule>
  </conditionalFormatting>
  <conditionalFormatting sqref="X333">
    <cfRule type="expression" dxfId="33911" priority="13073">
      <formula>AND(IF(OR($Q333=1,$Q333=2),1,0),IF($X333&lt;=20,1,0))</formula>
    </cfRule>
    <cfRule type="expression" dxfId="33910" priority="13074">
      <formula>AND(IF($Q333=2,1,0),IF($X333&lt;30,1,0))</formula>
    </cfRule>
    <cfRule type="expression" dxfId="33909" priority="13075">
      <formula>AND(IF($Q333=3,1,0),IF($X333&lt;30,1,0))</formula>
    </cfRule>
    <cfRule type="expression" dxfId="33908" priority="13076">
      <formula>AND(IF($Q333=3,1,IF($Q333=4,1,0)),IF($F333&lt;=85,1,0))</formula>
    </cfRule>
  </conditionalFormatting>
  <conditionalFormatting sqref="AI333">
    <cfRule type="expression" dxfId="33907" priority="13069">
      <formula>AND(IF(OR($Q333=1,$Q333=2),1,0),IF($X333&lt;=20,1,0))</formula>
    </cfRule>
    <cfRule type="expression" dxfId="33906" priority="13070">
      <formula>AND(IF($Q333=2,1,0),IF($X333&lt;30,1,0))</formula>
    </cfRule>
    <cfRule type="expression" dxfId="33905" priority="13071">
      <formula>AND(IF($Q333=3,1,0),IF($X333&lt;30,1,0))</formula>
    </cfRule>
    <cfRule type="expression" dxfId="33904" priority="13072">
      <formula>AND(IF($Q333=3,1,IF($Q333=4,1,0)),IF($F333&lt;=85,1,0))</formula>
    </cfRule>
  </conditionalFormatting>
  <conditionalFormatting sqref="AV334">
    <cfRule type="expression" dxfId="33903" priority="13067">
      <formula>AV334="X"</formula>
    </cfRule>
    <cfRule type="expression" dxfId="33902" priority="13068">
      <formula>AV334="후보"</formula>
    </cfRule>
  </conditionalFormatting>
  <conditionalFormatting sqref="AC334">
    <cfRule type="cellIs" dxfId="33901" priority="13065" operator="greaterThan">
      <formula>0.9</formula>
    </cfRule>
    <cfRule type="cellIs" dxfId="33900" priority="13066" operator="greaterThan">
      <formula>0.85</formula>
    </cfRule>
  </conditionalFormatting>
  <conditionalFormatting sqref="N334">
    <cfRule type="cellIs" dxfId="33899" priority="13063" operator="greaterThan">
      <formula>0.9</formula>
    </cfRule>
    <cfRule type="cellIs" dxfId="33898" priority="13064" operator="greaterThan">
      <formula>0.85</formula>
    </cfRule>
  </conditionalFormatting>
  <conditionalFormatting sqref="E334">
    <cfRule type="expression" dxfId="33897" priority="13059">
      <formula>AND(IF(OR($Q334=1,$Q334=2),1,0),IF($X334&lt;=20,1,0))</formula>
    </cfRule>
    <cfRule type="expression" dxfId="33896" priority="13060">
      <formula>AND(IF($Q334=2,1,0),IF($X334&lt;30,1,0))</formula>
    </cfRule>
    <cfRule type="expression" dxfId="33895" priority="13061">
      <formula>AND(IF($Q334=3,1,0),IF($X334&lt;30,1,0))</formula>
    </cfRule>
    <cfRule type="expression" dxfId="33894" priority="13062">
      <formula>AND(IF($Q334=3,1,IF($Q334=4,1,0)),IF($F334&lt;=85,1,0))</formula>
    </cfRule>
  </conditionalFormatting>
  <conditionalFormatting sqref="X334">
    <cfRule type="expression" dxfId="33893" priority="13055">
      <formula>AND(IF(OR($Q334=1,$Q334=2),1,0),IF($X334&lt;=20,1,0))</formula>
    </cfRule>
    <cfRule type="expression" dxfId="33892" priority="13056">
      <formula>AND(IF($Q334=2,1,0),IF($X334&lt;30,1,0))</formula>
    </cfRule>
    <cfRule type="expression" dxfId="33891" priority="13057">
      <formula>AND(IF($Q334=3,1,0),IF($X334&lt;30,1,0))</formula>
    </cfRule>
    <cfRule type="expression" dxfId="33890" priority="13058">
      <formula>AND(IF($Q334=3,1,IF($Q334=4,1,0)),IF($F334&lt;=85,1,0))</formula>
    </cfRule>
  </conditionalFormatting>
  <conditionalFormatting sqref="AI334">
    <cfRule type="expression" dxfId="33889" priority="13051">
      <formula>AND(IF(OR($Q334=1,$Q334=2),1,0),IF($X334&lt;=20,1,0))</formula>
    </cfRule>
    <cfRule type="expression" dxfId="33888" priority="13052">
      <formula>AND(IF($Q334=2,1,0),IF($X334&lt;30,1,0))</formula>
    </cfRule>
    <cfRule type="expression" dxfId="33887" priority="13053">
      <formula>AND(IF($Q334=3,1,0),IF($X334&lt;30,1,0))</formula>
    </cfRule>
    <cfRule type="expression" dxfId="33886" priority="13054">
      <formula>AND(IF($Q334=3,1,IF($Q334=4,1,0)),IF($F334&lt;=85,1,0))</formula>
    </cfRule>
  </conditionalFormatting>
  <conditionalFormatting sqref="AV335">
    <cfRule type="expression" dxfId="33885" priority="13049">
      <formula>AV335="X"</formula>
    </cfRule>
    <cfRule type="expression" dxfId="33884" priority="13050">
      <formula>AV335="후보"</formula>
    </cfRule>
  </conditionalFormatting>
  <conditionalFormatting sqref="AC335">
    <cfRule type="cellIs" dxfId="33883" priority="13047" operator="greaterThan">
      <formula>0.9</formula>
    </cfRule>
    <cfRule type="cellIs" dxfId="33882" priority="13048" operator="greaterThan">
      <formula>0.85</formula>
    </cfRule>
  </conditionalFormatting>
  <conditionalFormatting sqref="N335">
    <cfRule type="cellIs" dxfId="33881" priority="13045" operator="greaterThan">
      <formula>0.9</formula>
    </cfRule>
    <cfRule type="cellIs" dxfId="33880" priority="13046" operator="greaterThan">
      <formula>0.85</formula>
    </cfRule>
  </conditionalFormatting>
  <conditionalFormatting sqref="E335">
    <cfRule type="expression" dxfId="33879" priority="13041">
      <formula>AND(IF(OR($Q335=1,$Q335=2),1,0),IF($X335&lt;=20,1,0))</formula>
    </cfRule>
    <cfRule type="expression" dxfId="33878" priority="13042">
      <formula>AND(IF($Q335=2,1,0),IF($X335&lt;30,1,0))</formula>
    </cfRule>
    <cfRule type="expression" dxfId="33877" priority="13043">
      <formula>AND(IF($Q335=3,1,0),IF($X335&lt;30,1,0))</formula>
    </cfRule>
    <cfRule type="expression" dxfId="33876" priority="13044">
      <formula>AND(IF($Q335=3,1,IF($Q335=4,1,0)),IF($F335&lt;=85,1,0))</formula>
    </cfRule>
  </conditionalFormatting>
  <conditionalFormatting sqref="X335">
    <cfRule type="expression" dxfId="33875" priority="13037">
      <formula>AND(IF(OR($Q335=1,$Q335=2),1,0),IF($X335&lt;=20,1,0))</formula>
    </cfRule>
    <cfRule type="expression" dxfId="33874" priority="13038">
      <formula>AND(IF($Q335=2,1,0),IF($X335&lt;30,1,0))</formula>
    </cfRule>
    <cfRule type="expression" dxfId="33873" priority="13039">
      <formula>AND(IF($Q335=3,1,0),IF($X335&lt;30,1,0))</formula>
    </cfRule>
    <cfRule type="expression" dxfId="33872" priority="13040">
      <formula>AND(IF($Q335=3,1,IF($Q335=4,1,0)),IF($F335&lt;=85,1,0))</formula>
    </cfRule>
  </conditionalFormatting>
  <conditionalFormatting sqref="AI335">
    <cfRule type="expression" dxfId="33871" priority="13033">
      <formula>AND(IF(OR($Q335=1,$Q335=2),1,0),IF($X335&lt;=20,1,0))</formula>
    </cfRule>
    <cfRule type="expression" dxfId="33870" priority="13034">
      <formula>AND(IF($Q335=2,1,0),IF($X335&lt;30,1,0))</formula>
    </cfRule>
    <cfRule type="expression" dxfId="33869" priority="13035">
      <formula>AND(IF($Q335=3,1,0),IF($X335&lt;30,1,0))</formula>
    </cfRule>
    <cfRule type="expression" dxfId="33868" priority="13036">
      <formula>AND(IF($Q335=3,1,IF($Q335=4,1,0)),IF($F335&lt;=85,1,0))</formula>
    </cfRule>
  </conditionalFormatting>
  <conditionalFormatting sqref="AV336">
    <cfRule type="expression" dxfId="33867" priority="13031">
      <formula>AV336="X"</formula>
    </cfRule>
    <cfRule type="expression" dxfId="33866" priority="13032">
      <formula>AV336="후보"</formula>
    </cfRule>
  </conditionalFormatting>
  <conditionalFormatting sqref="AC336">
    <cfRule type="cellIs" dxfId="33865" priority="13029" operator="greaterThan">
      <formula>0.9</formula>
    </cfRule>
    <cfRule type="cellIs" dxfId="33864" priority="13030" operator="greaterThan">
      <formula>0.85</formula>
    </cfRule>
  </conditionalFormatting>
  <conditionalFormatting sqref="N336">
    <cfRule type="cellIs" dxfId="33863" priority="13027" operator="greaterThan">
      <formula>0.9</formula>
    </cfRule>
    <cfRule type="cellIs" dxfId="33862" priority="13028" operator="greaterThan">
      <formula>0.85</formula>
    </cfRule>
  </conditionalFormatting>
  <conditionalFormatting sqref="E336">
    <cfRule type="expression" dxfId="33861" priority="13023">
      <formula>AND(IF(OR($Q336=1,$Q336=2),1,0),IF($X336&lt;=20,1,0))</formula>
    </cfRule>
    <cfRule type="expression" dxfId="33860" priority="13024">
      <formula>AND(IF($Q336=2,1,0),IF($X336&lt;30,1,0))</formula>
    </cfRule>
    <cfRule type="expression" dxfId="33859" priority="13025">
      <formula>AND(IF($Q336=3,1,0),IF($X336&lt;30,1,0))</formula>
    </cfRule>
    <cfRule type="expression" dxfId="33858" priority="13026">
      <formula>AND(IF($Q336=3,1,IF($Q336=4,1,0)),IF($F336&lt;=85,1,0))</formula>
    </cfRule>
  </conditionalFormatting>
  <conditionalFormatting sqref="X336">
    <cfRule type="expression" dxfId="33857" priority="13019">
      <formula>AND(IF(OR($Q336=1,$Q336=2),1,0),IF($X336&lt;=20,1,0))</formula>
    </cfRule>
    <cfRule type="expression" dxfId="33856" priority="13020">
      <formula>AND(IF($Q336=2,1,0),IF($X336&lt;30,1,0))</formula>
    </cfRule>
    <cfRule type="expression" dxfId="33855" priority="13021">
      <formula>AND(IF($Q336=3,1,0),IF($X336&lt;30,1,0))</formula>
    </cfRule>
    <cfRule type="expression" dxfId="33854" priority="13022">
      <formula>AND(IF($Q336=3,1,IF($Q336=4,1,0)),IF($F336&lt;=85,1,0))</formula>
    </cfRule>
  </conditionalFormatting>
  <conditionalFormatting sqref="AI336">
    <cfRule type="expression" dxfId="33853" priority="13015">
      <formula>AND(IF(OR($Q336=1,$Q336=2),1,0),IF($X336&lt;=20,1,0))</formula>
    </cfRule>
    <cfRule type="expression" dxfId="33852" priority="13016">
      <formula>AND(IF($Q336=2,1,0),IF($X336&lt;30,1,0))</formula>
    </cfRule>
    <cfRule type="expression" dxfId="33851" priority="13017">
      <formula>AND(IF($Q336=3,1,0),IF($X336&lt;30,1,0))</formula>
    </cfRule>
    <cfRule type="expression" dxfId="33850" priority="13018">
      <formula>AND(IF($Q336=3,1,IF($Q336=4,1,0)),IF($F336&lt;=85,1,0))</formula>
    </cfRule>
  </conditionalFormatting>
  <conditionalFormatting sqref="AV337">
    <cfRule type="expression" dxfId="33849" priority="13013">
      <formula>AV337="X"</formula>
    </cfRule>
    <cfRule type="expression" dxfId="33848" priority="13014">
      <formula>AV337="후보"</formula>
    </cfRule>
  </conditionalFormatting>
  <conditionalFormatting sqref="AC337">
    <cfRule type="cellIs" dxfId="33847" priority="13011" operator="greaterThan">
      <formula>0.9</formula>
    </cfRule>
    <cfRule type="cellIs" dxfId="33846" priority="13012" operator="greaterThan">
      <formula>0.85</formula>
    </cfRule>
  </conditionalFormatting>
  <conditionalFormatting sqref="N337">
    <cfRule type="cellIs" dxfId="33845" priority="13009" operator="greaterThan">
      <formula>0.9</formula>
    </cfRule>
    <cfRule type="cellIs" dxfId="33844" priority="13010" operator="greaterThan">
      <formula>0.85</formula>
    </cfRule>
  </conditionalFormatting>
  <conditionalFormatting sqref="E337">
    <cfRule type="expression" dxfId="33843" priority="13005">
      <formula>AND(IF(OR($Q337=1,$Q337=2),1,0),IF($X337&lt;=20,1,0))</formula>
    </cfRule>
    <cfRule type="expression" dxfId="33842" priority="13006">
      <formula>AND(IF($Q337=2,1,0),IF($X337&lt;30,1,0))</formula>
    </cfRule>
    <cfRule type="expression" dxfId="33841" priority="13007">
      <formula>AND(IF($Q337=3,1,0),IF($X337&lt;30,1,0))</formula>
    </cfRule>
    <cfRule type="expression" dxfId="33840" priority="13008">
      <formula>AND(IF($Q337=3,1,IF($Q337=4,1,0)),IF($F337&lt;=85,1,0))</formula>
    </cfRule>
  </conditionalFormatting>
  <conditionalFormatting sqref="X337">
    <cfRule type="expression" dxfId="33839" priority="13001">
      <formula>AND(IF(OR($Q337=1,$Q337=2),1,0),IF($X337&lt;=20,1,0))</formula>
    </cfRule>
    <cfRule type="expression" dxfId="33838" priority="13002">
      <formula>AND(IF($Q337=2,1,0),IF($X337&lt;30,1,0))</formula>
    </cfRule>
    <cfRule type="expression" dxfId="33837" priority="13003">
      <formula>AND(IF($Q337=3,1,0),IF($X337&lt;30,1,0))</formula>
    </cfRule>
    <cfRule type="expression" dxfId="33836" priority="13004">
      <formula>AND(IF($Q337=3,1,IF($Q337=4,1,0)),IF($F337&lt;=85,1,0))</formula>
    </cfRule>
  </conditionalFormatting>
  <conditionalFormatting sqref="AI337">
    <cfRule type="expression" dxfId="33835" priority="12997">
      <formula>AND(IF(OR($Q337=1,$Q337=2),1,0),IF($X337&lt;=20,1,0))</formula>
    </cfRule>
    <cfRule type="expression" dxfId="33834" priority="12998">
      <formula>AND(IF($Q337=2,1,0),IF($X337&lt;30,1,0))</formula>
    </cfRule>
    <cfRule type="expression" dxfId="33833" priority="12999">
      <formula>AND(IF($Q337=3,1,0),IF($X337&lt;30,1,0))</formula>
    </cfRule>
    <cfRule type="expression" dxfId="33832" priority="13000">
      <formula>AND(IF($Q337=3,1,IF($Q337=4,1,0)),IF($F337&lt;=85,1,0))</formula>
    </cfRule>
  </conditionalFormatting>
  <conditionalFormatting sqref="AV338">
    <cfRule type="expression" dxfId="33831" priority="12995">
      <formula>AV338="X"</formula>
    </cfRule>
    <cfRule type="expression" dxfId="33830" priority="12996">
      <formula>AV338="후보"</formula>
    </cfRule>
  </conditionalFormatting>
  <conditionalFormatting sqref="AC338">
    <cfRule type="cellIs" dxfId="33829" priority="12993" operator="greaterThan">
      <formula>0.9</formula>
    </cfRule>
    <cfRule type="cellIs" dxfId="33828" priority="12994" operator="greaterThan">
      <formula>0.85</formula>
    </cfRule>
  </conditionalFormatting>
  <conditionalFormatting sqref="N338">
    <cfRule type="cellIs" dxfId="33827" priority="12991" operator="greaterThan">
      <formula>0.9</formula>
    </cfRule>
    <cfRule type="cellIs" dxfId="33826" priority="12992" operator="greaterThan">
      <formula>0.85</formula>
    </cfRule>
  </conditionalFormatting>
  <conditionalFormatting sqref="E338">
    <cfRule type="expression" dxfId="33825" priority="12987">
      <formula>AND(IF(OR($Q338=1,$Q338=2),1,0),IF($X338&lt;=20,1,0))</formula>
    </cfRule>
    <cfRule type="expression" dxfId="33824" priority="12988">
      <formula>AND(IF($Q338=2,1,0),IF($X338&lt;30,1,0))</formula>
    </cfRule>
    <cfRule type="expression" dxfId="33823" priority="12989">
      <formula>AND(IF($Q338=3,1,0),IF($X338&lt;30,1,0))</formula>
    </cfRule>
    <cfRule type="expression" dxfId="33822" priority="12990">
      <formula>AND(IF($Q338=3,1,IF($Q338=4,1,0)),IF($F338&lt;=85,1,0))</formula>
    </cfRule>
  </conditionalFormatting>
  <conditionalFormatting sqref="X338">
    <cfRule type="expression" dxfId="33821" priority="12983">
      <formula>AND(IF(OR($Q338=1,$Q338=2),1,0),IF($X338&lt;=20,1,0))</formula>
    </cfRule>
    <cfRule type="expression" dxfId="33820" priority="12984">
      <formula>AND(IF($Q338=2,1,0),IF($X338&lt;30,1,0))</formula>
    </cfRule>
    <cfRule type="expression" dxfId="33819" priority="12985">
      <formula>AND(IF($Q338=3,1,0),IF($X338&lt;30,1,0))</formula>
    </cfRule>
    <cfRule type="expression" dxfId="33818" priority="12986">
      <formula>AND(IF($Q338=3,1,IF($Q338=4,1,0)),IF($F338&lt;=85,1,0))</formula>
    </cfRule>
  </conditionalFormatting>
  <conditionalFormatting sqref="AI338">
    <cfRule type="expression" dxfId="33817" priority="12979">
      <formula>AND(IF(OR($Q338=1,$Q338=2),1,0),IF($X338&lt;=20,1,0))</formula>
    </cfRule>
    <cfRule type="expression" dxfId="33816" priority="12980">
      <formula>AND(IF($Q338=2,1,0),IF($X338&lt;30,1,0))</formula>
    </cfRule>
    <cfRule type="expression" dxfId="33815" priority="12981">
      <formula>AND(IF($Q338=3,1,0),IF($X338&lt;30,1,0))</formula>
    </cfRule>
    <cfRule type="expression" dxfId="33814" priority="12982">
      <formula>AND(IF($Q338=3,1,IF($Q338=4,1,0)),IF($F338&lt;=85,1,0))</formula>
    </cfRule>
  </conditionalFormatting>
  <conditionalFormatting sqref="AV339">
    <cfRule type="expression" dxfId="33813" priority="12977">
      <formula>AV339="X"</formula>
    </cfRule>
    <cfRule type="expression" dxfId="33812" priority="12978">
      <formula>AV339="후보"</formula>
    </cfRule>
  </conditionalFormatting>
  <conditionalFormatting sqref="AC339">
    <cfRule type="cellIs" dxfId="33811" priority="12975" operator="greaterThan">
      <formula>0.9</formula>
    </cfRule>
    <cfRule type="cellIs" dxfId="33810" priority="12976" operator="greaterThan">
      <formula>0.85</formula>
    </cfRule>
  </conditionalFormatting>
  <conditionalFormatting sqref="N339">
    <cfRule type="cellIs" dxfId="33809" priority="12973" operator="greaterThan">
      <formula>0.9</formula>
    </cfRule>
    <cfRule type="cellIs" dxfId="33808" priority="12974" operator="greaterThan">
      <formula>0.85</formula>
    </cfRule>
  </conditionalFormatting>
  <conditionalFormatting sqref="E339">
    <cfRule type="expression" dxfId="33807" priority="12969">
      <formula>AND(IF(OR($Q339=1,$Q339=2),1,0),IF($X339&lt;=20,1,0))</formula>
    </cfRule>
    <cfRule type="expression" dxfId="33806" priority="12970">
      <formula>AND(IF($Q339=2,1,0),IF($X339&lt;30,1,0))</formula>
    </cfRule>
    <cfRule type="expression" dxfId="33805" priority="12971">
      <formula>AND(IF($Q339=3,1,0),IF($X339&lt;30,1,0))</formula>
    </cfRule>
    <cfRule type="expression" dxfId="33804" priority="12972">
      <formula>AND(IF($Q339=3,1,IF($Q339=4,1,0)),IF($F339&lt;=85,1,0))</formula>
    </cfRule>
  </conditionalFormatting>
  <conditionalFormatting sqref="X339">
    <cfRule type="expression" dxfId="33803" priority="12965">
      <formula>AND(IF(OR($Q339=1,$Q339=2),1,0),IF($X339&lt;=20,1,0))</formula>
    </cfRule>
    <cfRule type="expression" dxfId="33802" priority="12966">
      <formula>AND(IF($Q339=2,1,0),IF($X339&lt;30,1,0))</formula>
    </cfRule>
    <cfRule type="expression" dxfId="33801" priority="12967">
      <formula>AND(IF($Q339=3,1,0),IF($X339&lt;30,1,0))</formula>
    </cfRule>
    <cfRule type="expression" dxfId="33800" priority="12968">
      <formula>AND(IF($Q339=3,1,IF($Q339=4,1,0)),IF($F339&lt;=85,1,0))</formula>
    </cfRule>
  </conditionalFormatting>
  <conditionalFormatting sqref="AI339">
    <cfRule type="expression" dxfId="33799" priority="12961">
      <formula>AND(IF(OR($Q339=1,$Q339=2),1,0),IF($X339&lt;=20,1,0))</formula>
    </cfRule>
    <cfRule type="expression" dxfId="33798" priority="12962">
      <formula>AND(IF($Q339=2,1,0),IF($X339&lt;30,1,0))</formula>
    </cfRule>
    <cfRule type="expression" dxfId="33797" priority="12963">
      <formula>AND(IF($Q339=3,1,0),IF($X339&lt;30,1,0))</formula>
    </cfRule>
    <cfRule type="expression" dxfId="33796" priority="12964">
      <formula>AND(IF($Q339=3,1,IF($Q339=4,1,0)),IF($F339&lt;=85,1,0))</formula>
    </cfRule>
  </conditionalFormatting>
  <conditionalFormatting sqref="AV340">
    <cfRule type="expression" dxfId="33795" priority="12959">
      <formula>AV340="X"</formula>
    </cfRule>
    <cfRule type="expression" dxfId="33794" priority="12960">
      <formula>AV340="후보"</formula>
    </cfRule>
  </conditionalFormatting>
  <conditionalFormatting sqref="AC340">
    <cfRule type="cellIs" dxfId="33793" priority="12957" operator="greaterThan">
      <formula>0.9</formula>
    </cfRule>
    <cfRule type="cellIs" dxfId="33792" priority="12958" operator="greaterThan">
      <formula>0.85</formula>
    </cfRule>
  </conditionalFormatting>
  <conditionalFormatting sqref="N340">
    <cfRule type="cellIs" dxfId="33791" priority="12955" operator="greaterThan">
      <formula>0.9</formula>
    </cfRule>
    <cfRule type="cellIs" dxfId="33790" priority="12956" operator="greaterThan">
      <formula>0.85</formula>
    </cfRule>
  </conditionalFormatting>
  <conditionalFormatting sqref="E340">
    <cfRule type="expression" dxfId="33789" priority="12951">
      <formula>AND(IF(OR($Q340=1,$Q340=2),1,0),IF($X340&lt;=20,1,0))</formula>
    </cfRule>
    <cfRule type="expression" dxfId="33788" priority="12952">
      <formula>AND(IF($Q340=2,1,0),IF($X340&lt;30,1,0))</formula>
    </cfRule>
    <cfRule type="expression" dxfId="33787" priority="12953">
      <formula>AND(IF($Q340=3,1,0),IF($X340&lt;30,1,0))</formula>
    </cfRule>
    <cfRule type="expression" dxfId="33786" priority="12954">
      <formula>AND(IF($Q340=3,1,IF($Q340=4,1,0)),IF($F340&lt;=85,1,0))</formula>
    </cfRule>
  </conditionalFormatting>
  <conditionalFormatting sqref="X340">
    <cfRule type="expression" dxfId="33785" priority="12947">
      <formula>AND(IF(OR($Q340=1,$Q340=2),1,0),IF($X340&lt;=20,1,0))</formula>
    </cfRule>
    <cfRule type="expression" dxfId="33784" priority="12948">
      <formula>AND(IF($Q340=2,1,0),IF($X340&lt;30,1,0))</formula>
    </cfRule>
    <cfRule type="expression" dxfId="33783" priority="12949">
      <formula>AND(IF($Q340=3,1,0),IF($X340&lt;30,1,0))</formula>
    </cfRule>
    <cfRule type="expression" dxfId="33782" priority="12950">
      <formula>AND(IF($Q340=3,1,IF($Q340=4,1,0)),IF($F340&lt;=85,1,0))</formula>
    </cfRule>
  </conditionalFormatting>
  <conditionalFormatting sqref="AI340">
    <cfRule type="expression" dxfId="33781" priority="12943">
      <formula>AND(IF(OR($Q340=1,$Q340=2),1,0),IF($X340&lt;=20,1,0))</formula>
    </cfRule>
    <cfRule type="expression" dxfId="33780" priority="12944">
      <formula>AND(IF($Q340=2,1,0),IF($X340&lt;30,1,0))</formula>
    </cfRule>
    <cfRule type="expression" dxfId="33779" priority="12945">
      <formula>AND(IF($Q340=3,1,0),IF($X340&lt;30,1,0))</formula>
    </cfRule>
    <cfRule type="expression" dxfId="33778" priority="12946">
      <formula>AND(IF($Q340=3,1,IF($Q340=4,1,0)),IF($F340&lt;=85,1,0))</formula>
    </cfRule>
  </conditionalFormatting>
  <conditionalFormatting sqref="AV341">
    <cfRule type="expression" dxfId="33777" priority="12941">
      <formula>AV341="X"</formula>
    </cfRule>
    <cfRule type="expression" dxfId="33776" priority="12942">
      <formula>AV341="후보"</formula>
    </cfRule>
  </conditionalFormatting>
  <conditionalFormatting sqref="AC341">
    <cfRule type="cellIs" dxfId="33775" priority="12939" operator="greaterThan">
      <formula>0.9</formula>
    </cfRule>
    <cfRule type="cellIs" dxfId="33774" priority="12940" operator="greaterThan">
      <formula>0.85</formula>
    </cfRule>
  </conditionalFormatting>
  <conditionalFormatting sqref="N341">
    <cfRule type="cellIs" dxfId="33773" priority="12937" operator="greaterThan">
      <formula>0.9</formula>
    </cfRule>
    <cfRule type="cellIs" dxfId="33772" priority="12938" operator="greaterThan">
      <formula>0.85</formula>
    </cfRule>
  </conditionalFormatting>
  <conditionalFormatting sqref="E341">
    <cfRule type="expression" dxfId="33771" priority="12933">
      <formula>AND(IF(OR($Q341=1,$Q341=2),1,0),IF($X341&lt;=20,1,0))</formula>
    </cfRule>
    <cfRule type="expression" dxfId="33770" priority="12934">
      <formula>AND(IF($Q341=2,1,0),IF($X341&lt;30,1,0))</formula>
    </cfRule>
    <cfRule type="expression" dxfId="33769" priority="12935">
      <formula>AND(IF($Q341=3,1,0),IF($X341&lt;30,1,0))</formula>
    </cfRule>
    <cfRule type="expression" dxfId="33768" priority="12936">
      <formula>AND(IF($Q341=3,1,IF($Q341=4,1,0)),IF($F341&lt;=85,1,0))</formula>
    </cfRule>
  </conditionalFormatting>
  <conditionalFormatting sqref="X341">
    <cfRule type="expression" dxfId="33767" priority="12929">
      <formula>AND(IF(OR($Q341=1,$Q341=2),1,0),IF($X341&lt;=20,1,0))</formula>
    </cfRule>
    <cfRule type="expression" dxfId="33766" priority="12930">
      <formula>AND(IF($Q341=2,1,0),IF($X341&lt;30,1,0))</formula>
    </cfRule>
    <cfRule type="expression" dxfId="33765" priority="12931">
      <formula>AND(IF($Q341=3,1,0),IF($X341&lt;30,1,0))</formula>
    </cfRule>
    <cfRule type="expression" dxfId="33764" priority="12932">
      <formula>AND(IF($Q341=3,1,IF($Q341=4,1,0)),IF($F341&lt;=85,1,0))</formula>
    </cfRule>
  </conditionalFormatting>
  <conditionalFormatting sqref="AI341">
    <cfRule type="expression" dxfId="33763" priority="12925">
      <formula>AND(IF(OR($Q341=1,$Q341=2),1,0),IF($X341&lt;=20,1,0))</formula>
    </cfRule>
    <cfRule type="expression" dxfId="33762" priority="12926">
      <formula>AND(IF($Q341=2,1,0),IF($X341&lt;30,1,0))</formula>
    </cfRule>
    <cfRule type="expression" dxfId="33761" priority="12927">
      <formula>AND(IF($Q341=3,1,0),IF($X341&lt;30,1,0))</formula>
    </cfRule>
    <cfRule type="expression" dxfId="33760" priority="12928">
      <formula>AND(IF($Q341=3,1,IF($Q341=4,1,0)),IF($F341&lt;=85,1,0))</formula>
    </cfRule>
  </conditionalFormatting>
  <conditionalFormatting sqref="AV342">
    <cfRule type="expression" dxfId="33759" priority="12923">
      <formula>AV342="X"</formula>
    </cfRule>
    <cfRule type="expression" dxfId="33758" priority="12924">
      <formula>AV342="후보"</formula>
    </cfRule>
  </conditionalFormatting>
  <conditionalFormatting sqref="AC342">
    <cfRule type="cellIs" dxfId="33757" priority="12921" operator="greaterThan">
      <formula>0.9</formula>
    </cfRule>
    <cfRule type="cellIs" dxfId="33756" priority="12922" operator="greaterThan">
      <formula>0.85</formula>
    </cfRule>
  </conditionalFormatting>
  <conditionalFormatting sqref="N342">
    <cfRule type="cellIs" dxfId="33755" priority="12919" operator="greaterThan">
      <formula>0.9</formula>
    </cfRule>
    <cfRule type="cellIs" dxfId="33754" priority="12920" operator="greaterThan">
      <formula>0.85</formula>
    </cfRule>
  </conditionalFormatting>
  <conditionalFormatting sqref="E342">
    <cfRule type="expression" dxfId="33753" priority="12915">
      <formula>AND(IF(OR($Q342=1,$Q342=2),1,0),IF($X342&lt;=20,1,0))</formula>
    </cfRule>
    <cfRule type="expression" dxfId="33752" priority="12916">
      <formula>AND(IF($Q342=2,1,0),IF($X342&lt;30,1,0))</formula>
    </cfRule>
    <cfRule type="expression" dxfId="33751" priority="12917">
      <formula>AND(IF($Q342=3,1,0),IF($X342&lt;30,1,0))</formula>
    </cfRule>
    <cfRule type="expression" dxfId="33750" priority="12918">
      <formula>AND(IF($Q342=3,1,IF($Q342=4,1,0)),IF($F342&lt;=85,1,0))</formula>
    </cfRule>
  </conditionalFormatting>
  <conditionalFormatting sqref="X342">
    <cfRule type="expression" dxfId="33749" priority="12911">
      <formula>AND(IF(OR($Q342=1,$Q342=2),1,0),IF($X342&lt;=20,1,0))</formula>
    </cfRule>
    <cfRule type="expression" dxfId="33748" priority="12912">
      <formula>AND(IF($Q342=2,1,0),IF($X342&lt;30,1,0))</formula>
    </cfRule>
    <cfRule type="expression" dxfId="33747" priority="12913">
      <formula>AND(IF($Q342=3,1,0),IF($X342&lt;30,1,0))</formula>
    </cfRule>
    <cfRule type="expression" dxfId="33746" priority="12914">
      <formula>AND(IF($Q342=3,1,IF($Q342=4,1,0)),IF($F342&lt;=85,1,0))</formula>
    </cfRule>
  </conditionalFormatting>
  <conditionalFormatting sqref="AI342">
    <cfRule type="expression" dxfId="33745" priority="12907">
      <formula>AND(IF(OR($Q342=1,$Q342=2),1,0),IF($X342&lt;=20,1,0))</formula>
    </cfRule>
    <cfRule type="expression" dxfId="33744" priority="12908">
      <formula>AND(IF($Q342=2,1,0),IF($X342&lt;30,1,0))</formula>
    </cfRule>
    <cfRule type="expression" dxfId="33743" priority="12909">
      <formula>AND(IF($Q342=3,1,0),IF($X342&lt;30,1,0))</formula>
    </cfRule>
    <cfRule type="expression" dxfId="33742" priority="12910">
      <formula>AND(IF($Q342=3,1,IF($Q342=4,1,0)),IF($F342&lt;=85,1,0))</formula>
    </cfRule>
  </conditionalFormatting>
  <conditionalFormatting sqref="AV343">
    <cfRule type="expression" dxfId="33741" priority="12905">
      <formula>AV343="X"</formula>
    </cfRule>
    <cfRule type="expression" dxfId="33740" priority="12906">
      <formula>AV343="후보"</formula>
    </cfRule>
  </conditionalFormatting>
  <conditionalFormatting sqref="AC343">
    <cfRule type="cellIs" dxfId="33739" priority="12903" operator="greaterThan">
      <formula>0.9</formula>
    </cfRule>
    <cfRule type="cellIs" dxfId="33738" priority="12904" operator="greaterThan">
      <formula>0.85</formula>
    </cfRule>
  </conditionalFormatting>
  <conditionalFormatting sqref="N343">
    <cfRule type="cellIs" dxfId="33737" priority="12901" operator="greaterThan">
      <formula>0.9</formula>
    </cfRule>
    <cfRule type="cellIs" dxfId="33736" priority="12902" operator="greaterThan">
      <formula>0.85</formula>
    </cfRule>
  </conditionalFormatting>
  <conditionalFormatting sqref="E343">
    <cfRule type="expression" dxfId="33735" priority="12897">
      <formula>AND(IF(OR($Q343=1,$Q343=2),1,0),IF($X343&lt;=20,1,0))</formula>
    </cfRule>
    <cfRule type="expression" dxfId="33734" priority="12898">
      <formula>AND(IF($Q343=2,1,0),IF($X343&lt;30,1,0))</formula>
    </cfRule>
    <cfRule type="expression" dxfId="33733" priority="12899">
      <formula>AND(IF($Q343=3,1,0),IF($X343&lt;30,1,0))</formula>
    </cfRule>
    <cfRule type="expression" dxfId="33732" priority="12900">
      <formula>AND(IF($Q343=3,1,IF($Q343=4,1,0)),IF($F343&lt;=85,1,0))</formula>
    </cfRule>
  </conditionalFormatting>
  <conditionalFormatting sqref="X343">
    <cfRule type="expression" dxfId="33731" priority="12893">
      <formula>AND(IF(OR($Q343=1,$Q343=2),1,0),IF($X343&lt;=20,1,0))</formula>
    </cfRule>
    <cfRule type="expression" dxfId="33730" priority="12894">
      <formula>AND(IF($Q343=2,1,0),IF($X343&lt;30,1,0))</formula>
    </cfRule>
    <cfRule type="expression" dxfId="33729" priority="12895">
      <formula>AND(IF($Q343=3,1,0),IF($X343&lt;30,1,0))</formula>
    </cfRule>
    <cfRule type="expression" dxfId="33728" priority="12896">
      <formula>AND(IF($Q343=3,1,IF($Q343=4,1,0)),IF($F343&lt;=85,1,0))</formula>
    </cfRule>
  </conditionalFormatting>
  <conditionalFormatting sqref="AI343">
    <cfRule type="expression" dxfId="33727" priority="12889">
      <formula>AND(IF(OR($Q343=1,$Q343=2),1,0),IF($X343&lt;=20,1,0))</formula>
    </cfRule>
    <cfRule type="expression" dxfId="33726" priority="12890">
      <formula>AND(IF($Q343=2,1,0),IF($X343&lt;30,1,0))</formula>
    </cfRule>
    <cfRule type="expression" dxfId="33725" priority="12891">
      <formula>AND(IF($Q343=3,1,0),IF($X343&lt;30,1,0))</formula>
    </cfRule>
    <cfRule type="expression" dxfId="33724" priority="12892">
      <formula>AND(IF($Q343=3,1,IF($Q343=4,1,0)),IF($F343&lt;=85,1,0))</formula>
    </cfRule>
  </conditionalFormatting>
  <conditionalFormatting sqref="AV344">
    <cfRule type="expression" dxfId="33723" priority="12887">
      <formula>AV344="X"</formula>
    </cfRule>
    <cfRule type="expression" dxfId="33722" priority="12888">
      <formula>AV344="후보"</formula>
    </cfRule>
  </conditionalFormatting>
  <conditionalFormatting sqref="AC344">
    <cfRule type="cellIs" dxfId="33721" priority="12885" operator="greaterThan">
      <formula>0.9</formula>
    </cfRule>
    <cfRule type="cellIs" dxfId="33720" priority="12886" operator="greaterThan">
      <formula>0.85</formula>
    </cfRule>
  </conditionalFormatting>
  <conditionalFormatting sqref="N344">
    <cfRule type="cellIs" dxfId="33719" priority="12883" operator="greaterThan">
      <formula>0.9</formula>
    </cfRule>
    <cfRule type="cellIs" dxfId="33718" priority="12884" operator="greaterThan">
      <formula>0.85</formula>
    </cfRule>
  </conditionalFormatting>
  <conditionalFormatting sqref="E344">
    <cfRule type="expression" dxfId="33717" priority="12879">
      <formula>AND(IF(OR($Q344=1,$Q344=2),1,0),IF($X344&lt;=20,1,0))</formula>
    </cfRule>
    <cfRule type="expression" dxfId="33716" priority="12880">
      <formula>AND(IF($Q344=2,1,0),IF($X344&lt;30,1,0))</formula>
    </cfRule>
    <cfRule type="expression" dxfId="33715" priority="12881">
      <formula>AND(IF($Q344=3,1,0),IF($X344&lt;30,1,0))</formula>
    </cfRule>
    <cfRule type="expression" dxfId="33714" priority="12882">
      <formula>AND(IF($Q344=3,1,IF($Q344=4,1,0)),IF($F344&lt;=85,1,0))</formula>
    </cfRule>
  </conditionalFormatting>
  <conditionalFormatting sqref="X344">
    <cfRule type="expression" dxfId="33713" priority="12875">
      <formula>AND(IF(OR($Q344=1,$Q344=2),1,0),IF($X344&lt;=20,1,0))</formula>
    </cfRule>
    <cfRule type="expression" dxfId="33712" priority="12876">
      <formula>AND(IF($Q344=2,1,0),IF($X344&lt;30,1,0))</formula>
    </cfRule>
    <cfRule type="expression" dxfId="33711" priority="12877">
      <formula>AND(IF($Q344=3,1,0),IF($X344&lt;30,1,0))</formula>
    </cfRule>
    <cfRule type="expression" dxfId="33710" priority="12878">
      <formula>AND(IF($Q344=3,1,IF($Q344=4,1,0)),IF($F344&lt;=85,1,0))</formula>
    </cfRule>
  </conditionalFormatting>
  <conditionalFormatting sqref="AI344">
    <cfRule type="expression" dxfId="33709" priority="12871">
      <formula>AND(IF(OR($Q344=1,$Q344=2),1,0),IF($X344&lt;=20,1,0))</formula>
    </cfRule>
    <cfRule type="expression" dxfId="33708" priority="12872">
      <formula>AND(IF($Q344=2,1,0),IF($X344&lt;30,1,0))</formula>
    </cfRule>
    <cfRule type="expression" dxfId="33707" priority="12873">
      <formula>AND(IF($Q344=3,1,0),IF($X344&lt;30,1,0))</formula>
    </cfRule>
    <cfRule type="expression" dxfId="33706" priority="12874">
      <formula>AND(IF($Q344=3,1,IF($Q344=4,1,0)),IF($F344&lt;=85,1,0))</formula>
    </cfRule>
  </conditionalFormatting>
  <conditionalFormatting sqref="AV345">
    <cfRule type="expression" dxfId="33705" priority="12869">
      <formula>AV345="X"</formula>
    </cfRule>
    <cfRule type="expression" dxfId="33704" priority="12870">
      <formula>AV345="후보"</formula>
    </cfRule>
  </conditionalFormatting>
  <conditionalFormatting sqref="AC345">
    <cfRule type="cellIs" dxfId="33703" priority="12867" operator="greaterThan">
      <formula>0.9</formula>
    </cfRule>
    <cfRule type="cellIs" dxfId="33702" priority="12868" operator="greaterThan">
      <formula>0.85</formula>
    </cfRule>
  </conditionalFormatting>
  <conditionalFormatting sqref="N345">
    <cfRule type="cellIs" dxfId="33701" priority="12865" operator="greaterThan">
      <formula>0.9</formula>
    </cfRule>
    <cfRule type="cellIs" dxfId="33700" priority="12866" operator="greaterThan">
      <formula>0.85</formula>
    </cfRule>
  </conditionalFormatting>
  <conditionalFormatting sqref="E345">
    <cfRule type="expression" dxfId="33699" priority="12861">
      <formula>AND(IF(OR($Q345=1,$Q345=2),1,0),IF($X345&lt;=20,1,0))</formula>
    </cfRule>
    <cfRule type="expression" dxfId="33698" priority="12862">
      <formula>AND(IF($Q345=2,1,0),IF($X345&lt;30,1,0))</formula>
    </cfRule>
    <cfRule type="expression" dxfId="33697" priority="12863">
      <formula>AND(IF($Q345=3,1,0),IF($X345&lt;30,1,0))</formula>
    </cfRule>
    <cfRule type="expression" dxfId="33696" priority="12864">
      <formula>AND(IF($Q345=3,1,IF($Q345=4,1,0)),IF($F345&lt;=85,1,0))</formula>
    </cfRule>
  </conditionalFormatting>
  <conditionalFormatting sqref="X345">
    <cfRule type="expression" dxfId="33695" priority="12857">
      <formula>AND(IF(OR($Q345=1,$Q345=2),1,0),IF($X345&lt;=20,1,0))</formula>
    </cfRule>
    <cfRule type="expression" dxfId="33694" priority="12858">
      <formula>AND(IF($Q345=2,1,0),IF($X345&lt;30,1,0))</formula>
    </cfRule>
    <cfRule type="expression" dxfId="33693" priority="12859">
      <formula>AND(IF($Q345=3,1,0),IF($X345&lt;30,1,0))</formula>
    </cfRule>
    <cfRule type="expression" dxfId="33692" priority="12860">
      <formula>AND(IF($Q345=3,1,IF($Q345=4,1,0)),IF($F345&lt;=85,1,0))</formula>
    </cfRule>
  </conditionalFormatting>
  <conditionalFormatting sqref="AI345">
    <cfRule type="expression" dxfId="33691" priority="12853">
      <formula>AND(IF(OR($Q345=1,$Q345=2),1,0),IF($X345&lt;=20,1,0))</formula>
    </cfRule>
    <cfRule type="expression" dxfId="33690" priority="12854">
      <formula>AND(IF($Q345=2,1,0),IF($X345&lt;30,1,0))</formula>
    </cfRule>
    <cfRule type="expression" dxfId="33689" priority="12855">
      <formula>AND(IF($Q345=3,1,0),IF($X345&lt;30,1,0))</formula>
    </cfRule>
    <cfRule type="expression" dxfId="33688" priority="12856">
      <formula>AND(IF($Q345=3,1,IF($Q345=4,1,0)),IF($F345&lt;=85,1,0))</formula>
    </cfRule>
  </conditionalFormatting>
  <conditionalFormatting sqref="AV346">
    <cfRule type="expression" dxfId="33687" priority="12851">
      <formula>AV346="X"</formula>
    </cfRule>
    <cfRule type="expression" dxfId="33686" priority="12852">
      <formula>AV346="후보"</formula>
    </cfRule>
  </conditionalFormatting>
  <conditionalFormatting sqref="AC346">
    <cfRule type="cellIs" dxfId="33685" priority="12849" operator="greaterThan">
      <formula>0.9</formula>
    </cfRule>
    <cfRule type="cellIs" dxfId="33684" priority="12850" operator="greaterThan">
      <formula>0.85</formula>
    </cfRule>
  </conditionalFormatting>
  <conditionalFormatting sqref="N346">
    <cfRule type="cellIs" dxfId="33683" priority="12847" operator="greaterThan">
      <formula>0.9</formula>
    </cfRule>
    <cfRule type="cellIs" dxfId="33682" priority="12848" operator="greaterThan">
      <formula>0.85</formula>
    </cfRule>
  </conditionalFormatting>
  <conditionalFormatting sqref="E346">
    <cfRule type="expression" dxfId="33681" priority="12843">
      <formula>AND(IF(OR($Q346=1,$Q346=2),1,0),IF($X346&lt;=20,1,0))</formula>
    </cfRule>
    <cfRule type="expression" dxfId="33680" priority="12844">
      <formula>AND(IF($Q346=2,1,0),IF($X346&lt;30,1,0))</formula>
    </cfRule>
    <cfRule type="expression" dxfId="33679" priority="12845">
      <formula>AND(IF($Q346=3,1,0),IF($X346&lt;30,1,0))</formula>
    </cfRule>
    <cfRule type="expression" dxfId="33678" priority="12846">
      <formula>AND(IF($Q346=3,1,IF($Q346=4,1,0)),IF($F346&lt;=85,1,0))</formula>
    </cfRule>
  </conditionalFormatting>
  <conditionalFormatting sqref="X346">
    <cfRule type="expression" dxfId="33677" priority="12839">
      <formula>AND(IF(OR($Q346=1,$Q346=2),1,0),IF($X346&lt;=20,1,0))</formula>
    </cfRule>
    <cfRule type="expression" dxfId="33676" priority="12840">
      <formula>AND(IF($Q346=2,1,0),IF($X346&lt;30,1,0))</formula>
    </cfRule>
    <cfRule type="expression" dxfId="33675" priority="12841">
      <formula>AND(IF($Q346=3,1,0),IF($X346&lt;30,1,0))</formula>
    </cfRule>
    <cfRule type="expression" dxfId="33674" priority="12842">
      <formula>AND(IF($Q346=3,1,IF($Q346=4,1,0)),IF($F346&lt;=85,1,0))</formula>
    </cfRule>
  </conditionalFormatting>
  <conditionalFormatting sqref="AI346">
    <cfRule type="expression" dxfId="33673" priority="12835">
      <formula>AND(IF(OR($Q346=1,$Q346=2),1,0),IF($X346&lt;=20,1,0))</formula>
    </cfRule>
    <cfRule type="expression" dxfId="33672" priority="12836">
      <formula>AND(IF($Q346=2,1,0),IF($X346&lt;30,1,0))</formula>
    </cfRule>
    <cfRule type="expression" dxfId="33671" priority="12837">
      <formula>AND(IF($Q346=3,1,0),IF($X346&lt;30,1,0))</formula>
    </cfRule>
    <cfRule type="expression" dxfId="33670" priority="12838">
      <formula>AND(IF($Q346=3,1,IF($Q346=4,1,0)),IF($F346&lt;=85,1,0))</formula>
    </cfRule>
  </conditionalFormatting>
  <conditionalFormatting sqref="AV347">
    <cfRule type="expression" dxfId="33669" priority="12833">
      <formula>AV347="X"</formula>
    </cfRule>
    <cfRule type="expression" dxfId="33668" priority="12834">
      <formula>AV347="후보"</formula>
    </cfRule>
  </conditionalFormatting>
  <conditionalFormatting sqref="AC347">
    <cfRule type="cellIs" dxfId="33667" priority="12831" operator="greaterThan">
      <formula>0.9</formula>
    </cfRule>
    <cfRule type="cellIs" dxfId="33666" priority="12832" operator="greaterThan">
      <formula>0.85</formula>
    </cfRule>
  </conditionalFormatting>
  <conditionalFormatting sqref="N347">
    <cfRule type="cellIs" dxfId="33665" priority="12829" operator="greaterThan">
      <formula>0.9</formula>
    </cfRule>
    <cfRule type="cellIs" dxfId="33664" priority="12830" operator="greaterThan">
      <formula>0.85</formula>
    </cfRule>
  </conditionalFormatting>
  <conditionalFormatting sqref="E347">
    <cfRule type="expression" dxfId="33663" priority="12825">
      <formula>AND(IF(OR($Q347=1,$Q347=2),1,0),IF($X347&lt;=20,1,0))</formula>
    </cfRule>
    <cfRule type="expression" dxfId="33662" priority="12826">
      <formula>AND(IF($Q347=2,1,0),IF($X347&lt;30,1,0))</formula>
    </cfRule>
    <cfRule type="expression" dxfId="33661" priority="12827">
      <formula>AND(IF($Q347=3,1,0),IF($X347&lt;30,1,0))</formula>
    </cfRule>
    <cfRule type="expression" dxfId="33660" priority="12828">
      <formula>AND(IF($Q347=3,1,IF($Q347=4,1,0)),IF($F347&lt;=85,1,0))</formula>
    </cfRule>
  </conditionalFormatting>
  <conditionalFormatting sqref="X347">
    <cfRule type="expression" dxfId="33659" priority="12821">
      <formula>AND(IF(OR($Q347=1,$Q347=2),1,0),IF($X347&lt;=20,1,0))</formula>
    </cfRule>
    <cfRule type="expression" dxfId="33658" priority="12822">
      <formula>AND(IF($Q347=2,1,0),IF($X347&lt;30,1,0))</formula>
    </cfRule>
    <cfRule type="expression" dxfId="33657" priority="12823">
      <formula>AND(IF($Q347=3,1,0),IF($X347&lt;30,1,0))</formula>
    </cfRule>
    <cfRule type="expression" dxfId="33656" priority="12824">
      <formula>AND(IF($Q347=3,1,IF($Q347=4,1,0)),IF($F347&lt;=85,1,0))</formula>
    </cfRule>
  </conditionalFormatting>
  <conditionalFormatting sqref="AI347">
    <cfRule type="expression" dxfId="33655" priority="12817">
      <formula>AND(IF(OR($Q347=1,$Q347=2),1,0),IF($X347&lt;=20,1,0))</formula>
    </cfRule>
    <cfRule type="expression" dxfId="33654" priority="12818">
      <formula>AND(IF($Q347=2,1,0),IF($X347&lt;30,1,0))</formula>
    </cfRule>
    <cfRule type="expression" dxfId="33653" priority="12819">
      <formula>AND(IF($Q347=3,1,0),IF($X347&lt;30,1,0))</formula>
    </cfRule>
    <cfRule type="expression" dxfId="33652" priority="12820">
      <formula>AND(IF($Q347=3,1,IF($Q347=4,1,0)),IF($F347&lt;=85,1,0))</formula>
    </cfRule>
  </conditionalFormatting>
  <conditionalFormatting sqref="AV348">
    <cfRule type="expression" dxfId="33651" priority="12815">
      <formula>AV348="X"</formula>
    </cfRule>
    <cfRule type="expression" dxfId="33650" priority="12816">
      <formula>AV348="후보"</formula>
    </cfRule>
  </conditionalFormatting>
  <conditionalFormatting sqref="AC348">
    <cfRule type="cellIs" dxfId="33649" priority="12813" operator="greaterThan">
      <formula>0.9</formula>
    </cfRule>
    <cfRule type="cellIs" dxfId="33648" priority="12814" operator="greaterThan">
      <formula>0.85</formula>
    </cfRule>
  </conditionalFormatting>
  <conditionalFormatting sqref="N348">
    <cfRule type="cellIs" dxfId="33647" priority="12811" operator="greaterThan">
      <formula>0.9</formula>
    </cfRule>
    <cfRule type="cellIs" dxfId="33646" priority="12812" operator="greaterThan">
      <formula>0.85</formula>
    </cfRule>
  </conditionalFormatting>
  <conditionalFormatting sqref="E348">
    <cfRule type="expression" dxfId="33645" priority="12807">
      <formula>AND(IF(OR($Q348=1,$Q348=2),1,0),IF($X348&lt;=20,1,0))</formula>
    </cfRule>
    <cfRule type="expression" dxfId="33644" priority="12808">
      <formula>AND(IF($Q348=2,1,0),IF($X348&lt;30,1,0))</formula>
    </cfRule>
    <cfRule type="expression" dxfId="33643" priority="12809">
      <formula>AND(IF($Q348=3,1,0),IF($X348&lt;30,1,0))</formula>
    </cfRule>
    <cfRule type="expression" dxfId="33642" priority="12810">
      <formula>AND(IF($Q348=3,1,IF($Q348=4,1,0)),IF($F348&lt;=85,1,0))</formula>
    </cfRule>
  </conditionalFormatting>
  <conditionalFormatting sqref="X348">
    <cfRule type="expression" dxfId="33641" priority="12803">
      <formula>AND(IF(OR($Q348=1,$Q348=2),1,0),IF($X348&lt;=20,1,0))</formula>
    </cfRule>
    <cfRule type="expression" dxfId="33640" priority="12804">
      <formula>AND(IF($Q348=2,1,0),IF($X348&lt;30,1,0))</formula>
    </cfRule>
    <cfRule type="expression" dxfId="33639" priority="12805">
      <formula>AND(IF($Q348=3,1,0),IF($X348&lt;30,1,0))</formula>
    </cfRule>
    <cfRule type="expression" dxfId="33638" priority="12806">
      <formula>AND(IF($Q348=3,1,IF($Q348=4,1,0)),IF($F348&lt;=85,1,0))</formula>
    </cfRule>
  </conditionalFormatting>
  <conditionalFormatting sqref="AI348">
    <cfRule type="expression" dxfId="33637" priority="12799">
      <formula>AND(IF(OR($Q348=1,$Q348=2),1,0),IF($X348&lt;=20,1,0))</formula>
    </cfRule>
    <cfRule type="expression" dxfId="33636" priority="12800">
      <formula>AND(IF($Q348=2,1,0),IF($X348&lt;30,1,0))</formula>
    </cfRule>
    <cfRule type="expression" dxfId="33635" priority="12801">
      <formula>AND(IF($Q348=3,1,0),IF($X348&lt;30,1,0))</formula>
    </cfRule>
    <cfRule type="expression" dxfId="33634" priority="12802">
      <formula>AND(IF($Q348=3,1,IF($Q348=4,1,0)),IF($F348&lt;=85,1,0))</formula>
    </cfRule>
  </conditionalFormatting>
  <conditionalFormatting sqref="AV349">
    <cfRule type="expression" dxfId="33633" priority="12797">
      <formula>AV349="X"</formula>
    </cfRule>
    <cfRule type="expression" dxfId="33632" priority="12798">
      <formula>AV349="후보"</formula>
    </cfRule>
  </conditionalFormatting>
  <conditionalFormatting sqref="AC349">
    <cfRule type="cellIs" dxfId="33631" priority="12795" operator="greaterThan">
      <formula>0.9</formula>
    </cfRule>
    <cfRule type="cellIs" dxfId="33630" priority="12796" operator="greaterThan">
      <formula>0.85</formula>
    </cfRule>
  </conditionalFormatting>
  <conditionalFormatting sqref="N349">
    <cfRule type="cellIs" dxfId="33629" priority="12793" operator="greaterThan">
      <formula>0.9</formula>
    </cfRule>
    <cfRule type="cellIs" dxfId="33628" priority="12794" operator="greaterThan">
      <formula>0.85</formula>
    </cfRule>
  </conditionalFormatting>
  <conditionalFormatting sqref="E349">
    <cfRule type="expression" dxfId="33627" priority="12789">
      <formula>AND(IF(OR($Q349=1,$Q349=2),1,0),IF($X349&lt;=20,1,0))</formula>
    </cfRule>
    <cfRule type="expression" dxfId="33626" priority="12790">
      <formula>AND(IF($Q349=2,1,0),IF($X349&lt;30,1,0))</formula>
    </cfRule>
    <cfRule type="expression" dxfId="33625" priority="12791">
      <formula>AND(IF($Q349=3,1,0),IF($X349&lt;30,1,0))</formula>
    </cfRule>
    <cfRule type="expression" dxfId="33624" priority="12792">
      <formula>AND(IF($Q349=3,1,IF($Q349=4,1,0)),IF($F349&lt;=85,1,0))</formula>
    </cfRule>
  </conditionalFormatting>
  <conditionalFormatting sqref="X349">
    <cfRule type="expression" dxfId="33623" priority="12785">
      <formula>AND(IF(OR($Q349=1,$Q349=2),1,0),IF($X349&lt;=20,1,0))</formula>
    </cfRule>
    <cfRule type="expression" dxfId="33622" priority="12786">
      <formula>AND(IF($Q349=2,1,0),IF($X349&lt;30,1,0))</formula>
    </cfRule>
    <cfRule type="expression" dxfId="33621" priority="12787">
      <formula>AND(IF($Q349=3,1,0),IF($X349&lt;30,1,0))</formula>
    </cfRule>
    <cfRule type="expression" dxfId="33620" priority="12788">
      <formula>AND(IF($Q349=3,1,IF($Q349=4,1,0)),IF($F349&lt;=85,1,0))</formula>
    </cfRule>
  </conditionalFormatting>
  <conditionalFormatting sqref="AI349">
    <cfRule type="expression" dxfId="33619" priority="12781">
      <formula>AND(IF(OR($Q349=1,$Q349=2),1,0),IF($X349&lt;=20,1,0))</formula>
    </cfRule>
    <cfRule type="expression" dxfId="33618" priority="12782">
      <formula>AND(IF($Q349=2,1,0),IF($X349&lt;30,1,0))</formula>
    </cfRule>
    <cfRule type="expression" dxfId="33617" priority="12783">
      <formula>AND(IF($Q349=3,1,0),IF($X349&lt;30,1,0))</formula>
    </cfRule>
    <cfRule type="expression" dxfId="33616" priority="12784">
      <formula>AND(IF($Q349=3,1,IF($Q349=4,1,0)),IF($F349&lt;=85,1,0))</formula>
    </cfRule>
  </conditionalFormatting>
  <conditionalFormatting sqref="AV350">
    <cfRule type="expression" dxfId="33615" priority="12779">
      <formula>AV350="X"</formula>
    </cfRule>
    <cfRule type="expression" dxfId="33614" priority="12780">
      <formula>AV350="후보"</formula>
    </cfRule>
  </conditionalFormatting>
  <conditionalFormatting sqref="AC350">
    <cfRule type="cellIs" dxfId="33613" priority="12777" operator="greaterThan">
      <formula>0.9</formula>
    </cfRule>
    <cfRule type="cellIs" dxfId="33612" priority="12778" operator="greaterThan">
      <formula>0.85</formula>
    </cfRule>
  </conditionalFormatting>
  <conditionalFormatting sqref="N350">
    <cfRule type="cellIs" dxfId="33611" priority="12775" operator="greaterThan">
      <formula>0.9</formula>
    </cfRule>
    <cfRule type="cellIs" dxfId="33610" priority="12776" operator="greaterThan">
      <formula>0.85</formula>
    </cfRule>
  </conditionalFormatting>
  <conditionalFormatting sqref="E350">
    <cfRule type="expression" dxfId="33609" priority="12771">
      <formula>AND(IF(OR($Q350=1,$Q350=2),1,0),IF($X350&lt;=20,1,0))</formula>
    </cfRule>
    <cfRule type="expression" dxfId="33608" priority="12772">
      <formula>AND(IF($Q350=2,1,0),IF($X350&lt;30,1,0))</formula>
    </cfRule>
    <cfRule type="expression" dxfId="33607" priority="12773">
      <formula>AND(IF($Q350=3,1,0),IF($X350&lt;30,1,0))</formula>
    </cfRule>
    <cfRule type="expression" dxfId="33606" priority="12774">
      <formula>AND(IF($Q350=3,1,IF($Q350=4,1,0)),IF($F350&lt;=85,1,0))</formula>
    </cfRule>
  </conditionalFormatting>
  <conditionalFormatting sqref="X350">
    <cfRule type="expression" dxfId="33605" priority="12767">
      <formula>AND(IF(OR($Q350=1,$Q350=2),1,0),IF($X350&lt;=20,1,0))</formula>
    </cfRule>
    <cfRule type="expression" dxfId="33604" priority="12768">
      <formula>AND(IF($Q350=2,1,0),IF($X350&lt;30,1,0))</formula>
    </cfRule>
    <cfRule type="expression" dxfId="33603" priority="12769">
      <formula>AND(IF($Q350=3,1,0),IF($X350&lt;30,1,0))</formula>
    </cfRule>
    <cfRule type="expression" dxfId="33602" priority="12770">
      <formula>AND(IF($Q350=3,1,IF($Q350=4,1,0)),IF($F350&lt;=85,1,0))</formula>
    </cfRule>
  </conditionalFormatting>
  <conditionalFormatting sqref="AI350">
    <cfRule type="expression" dxfId="33601" priority="12763">
      <formula>AND(IF(OR($Q350=1,$Q350=2),1,0),IF($X350&lt;=20,1,0))</formula>
    </cfRule>
    <cfRule type="expression" dxfId="33600" priority="12764">
      <formula>AND(IF($Q350=2,1,0),IF($X350&lt;30,1,0))</formula>
    </cfRule>
    <cfRule type="expression" dxfId="33599" priority="12765">
      <formula>AND(IF($Q350=3,1,0),IF($X350&lt;30,1,0))</formula>
    </cfRule>
    <cfRule type="expression" dxfId="33598" priority="12766">
      <formula>AND(IF($Q350=3,1,IF($Q350=4,1,0)),IF($F350&lt;=85,1,0))</formula>
    </cfRule>
  </conditionalFormatting>
  <conditionalFormatting sqref="AV351">
    <cfRule type="expression" dxfId="33597" priority="12761">
      <formula>AV351="X"</formula>
    </cfRule>
    <cfRule type="expression" dxfId="33596" priority="12762">
      <formula>AV351="후보"</formula>
    </cfRule>
  </conditionalFormatting>
  <conditionalFormatting sqref="AC351">
    <cfRule type="cellIs" dxfId="33595" priority="12759" operator="greaterThan">
      <formula>0.9</formula>
    </cfRule>
    <cfRule type="cellIs" dxfId="33594" priority="12760" operator="greaterThan">
      <formula>0.85</formula>
    </cfRule>
  </conditionalFormatting>
  <conditionalFormatting sqref="N351">
    <cfRule type="cellIs" dxfId="33593" priority="12757" operator="greaterThan">
      <formula>0.9</formula>
    </cfRule>
    <cfRule type="cellIs" dxfId="33592" priority="12758" operator="greaterThan">
      <formula>0.85</formula>
    </cfRule>
  </conditionalFormatting>
  <conditionalFormatting sqref="E351">
    <cfRule type="expression" dxfId="33591" priority="12753">
      <formula>AND(IF(OR($Q351=1,$Q351=2),1,0),IF($X351&lt;=20,1,0))</formula>
    </cfRule>
    <cfRule type="expression" dxfId="33590" priority="12754">
      <formula>AND(IF($Q351=2,1,0),IF($X351&lt;30,1,0))</formula>
    </cfRule>
    <cfRule type="expression" dxfId="33589" priority="12755">
      <formula>AND(IF($Q351=3,1,0),IF($X351&lt;30,1,0))</formula>
    </cfRule>
    <cfRule type="expression" dxfId="33588" priority="12756">
      <formula>AND(IF($Q351=3,1,IF($Q351=4,1,0)),IF($F351&lt;=85,1,0))</formula>
    </cfRule>
  </conditionalFormatting>
  <conditionalFormatting sqref="X351">
    <cfRule type="expression" dxfId="33587" priority="12749">
      <formula>AND(IF(OR($Q351=1,$Q351=2),1,0),IF($X351&lt;=20,1,0))</formula>
    </cfRule>
    <cfRule type="expression" dxfId="33586" priority="12750">
      <formula>AND(IF($Q351=2,1,0),IF($X351&lt;30,1,0))</formula>
    </cfRule>
    <cfRule type="expression" dxfId="33585" priority="12751">
      <formula>AND(IF($Q351=3,1,0),IF($X351&lt;30,1,0))</formula>
    </cfRule>
    <cfRule type="expression" dxfId="33584" priority="12752">
      <formula>AND(IF($Q351=3,1,IF($Q351=4,1,0)),IF($F351&lt;=85,1,0))</formula>
    </cfRule>
  </conditionalFormatting>
  <conditionalFormatting sqref="AI351">
    <cfRule type="expression" dxfId="33583" priority="12745">
      <formula>AND(IF(OR($Q351=1,$Q351=2),1,0),IF($X351&lt;=20,1,0))</formula>
    </cfRule>
    <cfRule type="expression" dxfId="33582" priority="12746">
      <formula>AND(IF($Q351=2,1,0),IF($X351&lt;30,1,0))</formula>
    </cfRule>
    <cfRule type="expression" dxfId="33581" priority="12747">
      <formula>AND(IF($Q351=3,1,0),IF($X351&lt;30,1,0))</formula>
    </cfRule>
    <cfRule type="expression" dxfId="33580" priority="12748">
      <formula>AND(IF($Q351=3,1,IF($Q351=4,1,0)),IF($F351&lt;=85,1,0))</formula>
    </cfRule>
  </conditionalFormatting>
  <conditionalFormatting sqref="AV352">
    <cfRule type="expression" dxfId="33579" priority="12743">
      <formula>AV352="X"</formula>
    </cfRule>
    <cfRule type="expression" dxfId="33578" priority="12744">
      <formula>AV352="후보"</formula>
    </cfRule>
  </conditionalFormatting>
  <conditionalFormatting sqref="AC352">
    <cfRule type="cellIs" dxfId="33577" priority="12741" operator="greaterThan">
      <formula>0.9</formula>
    </cfRule>
    <cfRule type="cellIs" dxfId="33576" priority="12742" operator="greaterThan">
      <formula>0.85</formula>
    </cfRule>
  </conditionalFormatting>
  <conditionalFormatting sqref="N352">
    <cfRule type="cellIs" dxfId="33575" priority="12739" operator="greaterThan">
      <formula>0.9</formula>
    </cfRule>
    <cfRule type="cellIs" dxfId="33574" priority="12740" operator="greaterThan">
      <formula>0.85</formula>
    </cfRule>
  </conditionalFormatting>
  <conditionalFormatting sqref="E352">
    <cfRule type="expression" dxfId="33573" priority="12735">
      <formula>AND(IF(OR($Q352=1,$Q352=2),1,0),IF($X352&lt;=20,1,0))</formula>
    </cfRule>
    <cfRule type="expression" dxfId="33572" priority="12736">
      <formula>AND(IF($Q352=2,1,0),IF($X352&lt;30,1,0))</formula>
    </cfRule>
    <cfRule type="expression" dxfId="33571" priority="12737">
      <formula>AND(IF($Q352=3,1,0),IF($X352&lt;30,1,0))</formula>
    </cfRule>
    <cfRule type="expression" dxfId="33570" priority="12738">
      <formula>AND(IF($Q352=3,1,IF($Q352=4,1,0)),IF($F352&lt;=85,1,0))</formula>
    </cfRule>
  </conditionalFormatting>
  <conditionalFormatting sqref="X352">
    <cfRule type="expression" dxfId="33569" priority="12731">
      <formula>AND(IF(OR($Q352=1,$Q352=2),1,0),IF($X352&lt;=20,1,0))</formula>
    </cfRule>
    <cfRule type="expression" dxfId="33568" priority="12732">
      <formula>AND(IF($Q352=2,1,0),IF($X352&lt;30,1,0))</formula>
    </cfRule>
    <cfRule type="expression" dxfId="33567" priority="12733">
      <formula>AND(IF($Q352=3,1,0),IF($X352&lt;30,1,0))</formula>
    </cfRule>
    <cfRule type="expression" dxfId="33566" priority="12734">
      <formula>AND(IF($Q352=3,1,IF($Q352=4,1,0)),IF($F352&lt;=85,1,0))</formula>
    </cfRule>
  </conditionalFormatting>
  <conditionalFormatting sqref="AI352">
    <cfRule type="expression" dxfId="33565" priority="12727">
      <formula>AND(IF(OR($Q352=1,$Q352=2),1,0),IF($X352&lt;=20,1,0))</formula>
    </cfRule>
    <cfRule type="expression" dxfId="33564" priority="12728">
      <formula>AND(IF($Q352=2,1,0),IF($X352&lt;30,1,0))</formula>
    </cfRule>
    <cfRule type="expression" dxfId="33563" priority="12729">
      <formula>AND(IF($Q352=3,1,0),IF($X352&lt;30,1,0))</formula>
    </cfRule>
    <cfRule type="expression" dxfId="33562" priority="12730">
      <formula>AND(IF($Q352=3,1,IF($Q352=4,1,0)),IF($F352&lt;=85,1,0))</formula>
    </cfRule>
  </conditionalFormatting>
  <conditionalFormatting sqref="AV353">
    <cfRule type="expression" dxfId="33561" priority="12725">
      <formula>AV353="X"</formula>
    </cfRule>
    <cfRule type="expression" dxfId="33560" priority="12726">
      <formula>AV353="후보"</formula>
    </cfRule>
  </conditionalFormatting>
  <conditionalFormatting sqref="AC353">
    <cfRule type="cellIs" dxfId="33559" priority="12723" operator="greaterThan">
      <formula>0.9</formula>
    </cfRule>
    <cfRule type="cellIs" dxfId="33558" priority="12724" operator="greaterThan">
      <formula>0.85</formula>
    </cfRule>
  </conditionalFormatting>
  <conditionalFormatting sqref="N353">
    <cfRule type="cellIs" dxfId="33557" priority="12721" operator="greaterThan">
      <formula>0.9</formula>
    </cfRule>
    <cfRule type="cellIs" dxfId="33556" priority="12722" operator="greaterThan">
      <formula>0.85</formula>
    </cfRule>
  </conditionalFormatting>
  <conditionalFormatting sqref="E353">
    <cfRule type="expression" dxfId="33555" priority="12717">
      <formula>AND(IF(OR($Q353=1,$Q353=2),1,0),IF($X353&lt;=20,1,0))</formula>
    </cfRule>
    <cfRule type="expression" dxfId="33554" priority="12718">
      <formula>AND(IF($Q353=2,1,0),IF($X353&lt;30,1,0))</formula>
    </cfRule>
    <cfRule type="expression" dxfId="33553" priority="12719">
      <formula>AND(IF($Q353=3,1,0),IF($X353&lt;30,1,0))</formula>
    </cfRule>
    <cfRule type="expression" dxfId="33552" priority="12720">
      <formula>AND(IF($Q353=3,1,IF($Q353=4,1,0)),IF($F353&lt;=85,1,0))</formula>
    </cfRule>
  </conditionalFormatting>
  <conditionalFormatting sqref="X353">
    <cfRule type="expression" dxfId="33551" priority="12713">
      <formula>AND(IF(OR($Q353=1,$Q353=2),1,0),IF($X353&lt;=20,1,0))</formula>
    </cfRule>
    <cfRule type="expression" dxfId="33550" priority="12714">
      <formula>AND(IF($Q353=2,1,0),IF($X353&lt;30,1,0))</formula>
    </cfRule>
    <cfRule type="expression" dxfId="33549" priority="12715">
      <formula>AND(IF($Q353=3,1,0),IF($X353&lt;30,1,0))</formula>
    </cfRule>
    <cfRule type="expression" dxfId="33548" priority="12716">
      <formula>AND(IF($Q353=3,1,IF($Q353=4,1,0)),IF($F353&lt;=85,1,0))</formula>
    </cfRule>
  </conditionalFormatting>
  <conditionalFormatting sqref="AI353">
    <cfRule type="expression" dxfId="33547" priority="12709">
      <formula>AND(IF(OR($Q353=1,$Q353=2),1,0),IF($X353&lt;=20,1,0))</formula>
    </cfRule>
    <cfRule type="expression" dxfId="33546" priority="12710">
      <formula>AND(IF($Q353=2,1,0),IF($X353&lt;30,1,0))</formula>
    </cfRule>
    <cfRule type="expression" dxfId="33545" priority="12711">
      <formula>AND(IF($Q353=3,1,0),IF($X353&lt;30,1,0))</formula>
    </cfRule>
    <cfRule type="expression" dxfId="33544" priority="12712">
      <formula>AND(IF($Q353=3,1,IF($Q353=4,1,0)),IF($F353&lt;=85,1,0))</formula>
    </cfRule>
  </conditionalFormatting>
  <conditionalFormatting sqref="AV354">
    <cfRule type="expression" dxfId="33543" priority="12707">
      <formula>AV354="X"</formula>
    </cfRule>
    <cfRule type="expression" dxfId="33542" priority="12708">
      <formula>AV354="후보"</formula>
    </cfRule>
  </conditionalFormatting>
  <conditionalFormatting sqref="AC354">
    <cfRule type="cellIs" dxfId="33541" priority="12705" operator="greaterThan">
      <formula>0.9</formula>
    </cfRule>
    <cfRule type="cellIs" dxfId="33540" priority="12706" operator="greaterThan">
      <formula>0.85</formula>
    </cfRule>
  </conditionalFormatting>
  <conditionalFormatting sqref="N354">
    <cfRule type="cellIs" dxfId="33539" priority="12703" operator="greaterThan">
      <formula>0.9</formula>
    </cfRule>
    <cfRule type="cellIs" dxfId="33538" priority="12704" operator="greaterThan">
      <formula>0.85</formula>
    </cfRule>
  </conditionalFormatting>
  <conditionalFormatting sqref="E354">
    <cfRule type="expression" dxfId="33537" priority="12699">
      <formula>AND(IF(OR($Q354=1,$Q354=2),1,0),IF($X354&lt;=20,1,0))</formula>
    </cfRule>
    <cfRule type="expression" dxfId="33536" priority="12700">
      <formula>AND(IF($Q354=2,1,0),IF($X354&lt;30,1,0))</formula>
    </cfRule>
    <cfRule type="expression" dxfId="33535" priority="12701">
      <formula>AND(IF($Q354=3,1,0),IF($X354&lt;30,1,0))</formula>
    </cfRule>
    <cfRule type="expression" dxfId="33534" priority="12702">
      <formula>AND(IF($Q354=3,1,IF($Q354=4,1,0)),IF($F354&lt;=85,1,0))</formula>
    </cfRule>
  </conditionalFormatting>
  <conditionalFormatting sqref="X354">
    <cfRule type="expression" dxfId="33533" priority="12695">
      <formula>AND(IF(OR($Q354=1,$Q354=2),1,0),IF($X354&lt;=20,1,0))</formula>
    </cfRule>
    <cfRule type="expression" dxfId="33532" priority="12696">
      <formula>AND(IF($Q354=2,1,0),IF($X354&lt;30,1,0))</formula>
    </cfRule>
    <cfRule type="expression" dxfId="33531" priority="12697">
      <formula>AND(IF($Q354=3,1,0),IF($X354&lt;30,1,0))</formula>
    </cfRule>
    <cfRule type="expression" dxfId="33530" priority="12698">
      <formula>AND(IF($Q354=3,1,IF($Q354=4,1,0)),IF($F354&lt;=85,1,0))</formula>
    </cfRule>
  </conditionalFormatting>
  <conditionalFormatting sqref="AI354">
    <cfRule type="expression" dxfId="33529" priority="12691">
      <formula>AND(IF(OR($Q354=1,$Q354=2),1,0),IF($X354&lt;=20,1,0))</formula>
    </cfRule>
    <cfRule type="expression" dxfId="33528" priority="12692">
      <formula>AND(IF($Q354=2,1,0),IF($X354&lt;30,1,0))</formula>
    </cfRule>
    <cfRule type="expression" dxfId="33527" priority="12693">
      <formula>AND(IF($Q354=3,1,0),IF($X354&lt;30,1,0))</formula>
    </cfRule>
    <cfRule type="expression" dxfId="33526" priority="12694">
      <formula>AND(IF($Q354=3,1,IF($Q354=4,1,0)),IF($F354&lt;=85,1,0))</formula>
    </cfRule>
  </conditionalFormatting>
  <conditionalFormatting sqref="AV355">
    <cfRule type="expression" dxfId="33525" priority="12689">
      <formula>AV355="X"</formula>
    </cfRule>
    <cfRule type="expression" dxfId="33524" priority="12690">
      <formula>AV355="후보"</formula>
    </cfRule>
  </conditionalFormatting>
  <conditionalFormatting sqref="AC355">
    <cfRule type="cellIs" dxfId="33523" priority="12687" operator="greaterThan">
      <formula>0.9</formula>
    </cfRule>
    <cfRule type="cellIs" dxfId="33522" priority="12688" operator="greaterThan">
      <formula>0.85</formula>
    </cfRule>
  </conditionalFormatting>
  <conditionalFormatting sqref="N355">
    <cfRule type="cellIs" dxfId="33521" priority="12685" operator="greaterThan">
      <formula>0.9</formula>
    </cfRule>
    <cfRule type="cellIs" dxfId="33520" priority="12686" operator="greaterThan">
      <formula>0.85</formula>
    </cfRule>
  </conditionalFormatting>
  <conditionalFormatting sqref="E355">
    <cfRule type="expression" dxfId="33519" priority="12681">
      <formula>AND(IF(OR($Q355=1,$Q355=2),1,0),IF($X355&lt;=20,1,0))</formula>
    </cfRule>
    <cfRule type="expression" dxfId="33518" priority="12682">
      <formula>AND(IF($Q355=2,1,0),IF($X355&lt;30,1,0))</formula>
    </cfRule>
    <cfRule type="expression" dxfId="33517" priority="12683">
      <formula>AND(IF($Q355=3,1,0),IF($X355&lt;30,1,0))</formula>
    </cfRule>
    <cfRule type="expression" dxfId="33516" priority="12684">
      <formula>AND(IF($Q355=3,1,IF($Q355=4,1,0)),IF($F355&lt;=85,1,0))</formula>
    </cfRule>
  </conditionalFormatting>
  <conditionalFormatting sqref="X355">
    <cfRule type="expression" dxfId="33515" priority="12677">
      <formula>AND(IF(OR($Q355=1,$Q355=2),1,0),IF($X355&lt;=20,1,0))</formula>
    </cfRule>
    <cfRule type="expression" dxfId="33514" priority="12678">
      <formula>AND(IF($Q355=2,1,0),IF($X355&lt;30,1,0))</formula>
    </cfRule>
    <cfRule type="expression" dxfId="33513" priority="12679">
      <formula>AND(IF($Q355=3,1,0),IF($X355&lt;30,1,0))</formula>
    </cfRule>
    <cfRule type="expression" dxfId="33512" priority="12680">
      <formula>AND(IF($Q355=3,1,IF($Q355=4,1,0)),IF($F355&lt;=85,1,0))</formula>
    </cfRule>
  </conditionalFormatting>
  <conditionalFormatting sqref="AI355">
    <cfRule type="expression" dxfId="33511" priority="12673">
      <formula>AND(IF(OR($Q355=1,$Q355=2),1,0),IF($X355&lt;=20,1,0))</formula>
    </cfRule>
    <cfRule type="expression" dxfId="33510" priority="12674">
      <formula>AND(IF($Q355=2,1,0),IF($X355&lt;30,1,0))</formula>
    </cfRule>
    <cfRule type="expression" dxfId="33509" priority="12675">
      <formula>AND(IF($Q355=3,1,0),IF($X355&lt;30,1,0))</formula>
    </cfRule>
    <cfRule type="expression" dxfId="33508" priority="12676">
      <formula>AND(IF($Q355=3,1,IF($Q355=4,1,0)),IF($F355&lt;=85,1,0))</formula>
    </cfRule>
  </conditionalFormatting>
  <conditionalFormatting sqref="AV356">
    <cfRule type="expression" dxfId="33507" priority="12671">
      <formula>AV356="X"</formula>
    </cfRule>
    <cfRule type="expression" dxfId="33506" priority="12672">
      <formula>AV356="후보"</formula>
    </cfRule>
  </conditionalFormatting>
  <conditionalFormatting sqref="AC356">
    <cfRule type="cellIs" dxfId="33505" priority="12669" operator="greaterThan">
      <formula>0.9</formula>
    </cfRule>
    <cfRule type="cellIs" dxfId="33504" priority="12670" operator="greaterThan">
      <formula>0.85</formula>
    </cfRule>
  </conditionalFormatting>
  <conditionalFormatting sqref="N356">
    <cfRule type="cellIs" dxfId="33503" priority="12667" operator="greaterThan">
      <formula>0.9</formula>
    </cfRule>
    <cfRule type="cellIs" dxfId="33502" priority="12668" operator="greaterThan">
      <formula>0.85</formula>
    </cfRule>
  </conditionalFormatting>
  <conditionalFormatting sqref="E356">
    <cfRule type="expression" dxfId="33501" priority="12663">
      <formula>AND(IF(OR($Q356=1,$Q356=2),1,0),IF($X356&lt;=20,1,0))</formula>
    </cfRule>
    <cfRule type="expression" dxfId="33500" priority="12664">
      <formula>AND(IF($Q356=2,1,0),IF($X356&lt;30,1,0))</formula>
    </cfRule>
    <cfRule type="expression" dxfId="33499" priority="12665">
      <formula>AND(IF($Q356=3,1,0),IF($X356&lt;30,1,0))</formula>
    </cfRule>
    <cfRule type="expression" dxfId="33498" priority="12666">
      <formula>AND(IF($Q356=3,1,IF($Q356=4,1,0)),IF($F356&lt;=85,1,0))</formula>
    </cfRule>
  </conditionalFormatting>
  <conditionalFormatting sqref="X356">
    <cfRule type="expression" dxfId="33497" priority="12659">
      <formula>AND(IF(OR($Q356=1,$Q356=2),1,0),IF($X356&lt;=20,1,0))</formula>
    </cfRule>
    <cfRule type="expression" dxfId="33496" priority="12660">
      <formula>AND(IF($Q356=2,1,0),IF($X356&lt;30,1,0))</formula>
    </cfRule>
    <cfRule type="expression" dxfId="33495" priority="12661">
      <formula>AND(IF($Q356=3,1,0),IF($X356&lt;30,1,0))</formula>
    </cfRule>
    <cfRule type="expression" dxfId="33494" priority="12662">
      <formula>AND(IF($Q356=3,1,IF($Q356=4,1,0)),IF($F356&lt;=85,1,0))</formula>
    </cfRule>
  </conditionalFormatting>
  <conditionalFormatting sqref="AI356">
    <cfRule type="expression" dxfId="33493" priority="12655">
      <formula>AND(IF(OR($Q356=1,$Q356=2),1,0),IF($X356&lt;=20,1,0))</formula>
    </cfRule>
    <cfRule type="expression" dxfId="33492" priority="12656">
      <formula>AND(IF($Q356=2,1,0),IF($X356&lt;30,1,0))</formula>
    </cfRule>
    <cfRule type="expression" dxfId="33491" priority="12657">
      <formula>AND(IF($Q356=3,1,0),IF($X356&lt;30,1,0))</formula>
    </cfRule>
    <cfRule type="expression" dxfId="33490" priority="12658">
      <formula>AND(IF($Q356=3,1,IF($Q356=4,1,0)),IF($F356&lt;=85,1,0))</formula>
    </cfRule>
  </conditionalFormatting>
  <conditionalFormatting sqref="AV357">
    <cfRule type="expression" dxfId="33489" priority="12653">
      <formula>AV357="X"</formula>
    </cfRule>
    <cfRule type="expression" dxfId="33488" priority="12654">
      <formula>AV357="후보"</formula>
    </cfRule>
  </conditionalFormatting>
  <conditionalFormatting sqref="AC357">
    <cfRule type="cellIs" dxfId="33487" priority="12651" operator="greaterThan">
      <formula>0.9</formula>
    </cfRule>
    <cfRule type="cellIs" dxfId="33486" priority="12652" operator="greaterThan">
      <formula>0.85</formula>
    </cfRule>
  </conditionalFormatting>
  <conditionalFormatting sqref="N357">
    <cfRule type="cellIs" dxfId="33485" priority="12649" operator="greaterThan">
      <formula>0.9</formula>
    </cfRule>
    <cfRule type="cellIs" dxfId="33484" priority="12650" operator="greaterThan">
      <formula>0.85</formula>
    </cfRule>
  </conditionalFormatting>
  <conditionalFormatting sqref="E357">
    <cfRule type="expression" dxfId="33483" priority="12645">
      <formula>AND(IF(OR($Q357=1,$Q357=2),1,0),IF($X357&lt;=20,1,0))</formula>
    </cfRule>
    <cfRule type="expression" dxfId="33482" priority="12646">
      <formula>AND(IF($Q357=2,1,0),IF($X357&lt;30,1,0))</formula>
    </cfRule>
    <cfRule type="expression" dxfId="33481" priority="12647">
      <formula>AND(IF($Q357=3,1,0),IF($X357&lt;30,1,0))</formula>
    </cfRule>
    <cfRule type="expression" dxfId="33480" priority="12648">
      <formula>AND(IF($Q357=3,1,IF($Q357=4,1,0)),IF($F357&lt;=85,1,0))</formula>
    </cfRule>
  </conditionalFormatting>
  <conditionalFormatting sqref="X357">
    <cfRule type="expression" dxfId="33479" priority="12641">
      <formula>AND(IF(OR($Q357=1,$Q357=2),1,0),IF($X357&lt;=20,1,0))</formula>
    </cfRule>
    <cfRule type="expression" dxfId="33478" priority="12642">
      <formula>AND(IF($Q357=2,1,0),IF($X357&lt;30,1,0))</formula>
    </cfRule>
    <cfRule type="expression" dxfId="33477" priority="12643">
      <formula>AND(IF($Q357=3,1,0),IF($X357&lt;30,1,0))</formula>
    </cfRule>
    <cfRule type="expression" dxfId="33476" priority="12644">
      <formula>AND(IF($Q357=3,1,IF($Q357=4,1,0)),IF($F357&lt;=85,1,0))</formula>
    </cfRule>
  </conditionalFormatting>
  <conditionalFormatting sqref="AI357">
    <cfRule type="expression" dxfId="33475" priority="12637">
      <formula>AND(IF(OR($Q357=1,$Q357=2),1,0),IF($X357&lt;=20,1,0))</formula>
    </cfRule>
    <cfRule type="expression" dxfId="33474" priority="12638">
      <formula>AND(IF($Q357=2,1,0),IF($X357&lt;30,1,0))</formula>
    </cfRule>
    <cfRule type="expression" dxfId="33473" priority="12639">
      <formula>AND(IF($Q357=3,1,0),IF($X357&lt;30,1,0))</formula>
    </cfRule>
    <cfRule type="expression" dxfId="33472" priority="12640">
      <formula>AND(IF($Q357=3,1,IF($Q357=4,1,0)),IF($F357&lt;=85,1,0))</formula>
    </cfRule>
  </conditionalFormatting>
  <conditionalFormatting sqref="AV358">
    <cfRule type="expression" dxfId="33471" priority="12635">
      <formula>AV358="X"</formula>
    </cfRule>
    <cfRule type="expression" dxfId="33470" priority="12636">
      <formula>AV358="후보"</formula>
    </cfRule>
  </conditionalFormatting>
  <conditionalFormatting sqref="AC358">
    <cfRule type="cellIs" dxfId="33469" priority="12633" operator="greaterThan">
      <formula>0.9</formula>
    </cfRule>
    <cfRule type="cellIs" dxfId="33468" priority="12634" operator="greaterThan">
      <formula>0.85</formula>
    </cfRule>
  </conditionalFormatting>
  <conditionalFormatting sqref="N358">
    <cfRule type="cellIs" dxfId="33467" priority="12631" operator="greaterThan">
      <formula>0.9</formula>
    </cfRule>
    <cfRule type="cellIs" dxfId="33466" priority="12632" operator="greaterThan">
      <formula>0.85</formula>
    </cfRule>
  </conditionalFormatting>
  <conditionalFormatting sqref="E358">
    <cfRule type="expression" dxfId="33465" priority="12627">
      <formula>AND(IF(OR($Q358=1,$Q358=2),1,0),IF($X358&lt;=20,1,0))</formula>
    </cfRule>
    <cfRule type="expression" dxfId="33464" priority="12628">
      <formula>AND(IF($Q358=2,1,0),IF($X358&lt;30,1,0))</formula>
    </cfRule>
    <cfRule type="expression" dxfId="33463" priority="12629">
      <formula>AND(IF($Q358=3,1,0),IF($X358&lt;30,1,0))</formula>
    </cfRule>
    <cfRule type="expression" dxfId="33462" priority="12630">
      <formula>AND(IF($Q358=3,1,IF($Q358=4,1,0)),IF($F358&lt;=85,1,0))</formula>
    </cfRule>
  </conditionalFormatting>
  <conditionalFormatting sqref="X358">
    <cfRule type="expression" dxfId="33461" priority="12623">
      <formula>AND(IF(OR($Q358=1,$Q358=2),1,0),IF($X358&lt;=20,1,0))</formula>
    </cfRule>
    <cfRule type="expression" dxfId="33460" priority="12624">
      <formula>AND(IF($Q358=2,1,0),IF($X358&lt;30,1,0))</formula>
    </cfRule>
    <cfRule type="expression" dxfId="33459" priority="12625">
      <formula>AND(IF($Q358=3,1,0),IF($X358&lt;30,1,0))</formula>
    </cfRule>
    <cfRule type="expression" dxfId="33458" priority="12626">
      <formula>AND(IF($Q358=3,1,IF($Q358=4,1,0)),IF($F358&lt;=85,1,0))</formula>
    </cfRule>
  </conditionalFormatting>
  <conditionalFormatting sqref="AI358">
    <cfRule type="expression" dxfId="33457" priority="12619">
      <formula>AND(IF(OR($Q358=1,$Q358=2),1,0),IF($X358&lt;=20,1,0))</formula>
    </cfRule>
    <cfRule type="expression" dxfId="33456" priority="12620">
      <formula>AND(IF($Q358=2,1,0),IF($X358&lt;30,1,0))</formula>
    </cfRule>
    <cfRule type="expression" dxfId="33455" priority="12621">
      <formula>AND(IF($Q358=3,1,0),IF($X358&lt;30,1,0))</formula>
    </cfRule>
    <cfRule type="expression" dxfId="33454" priority="12622">
      <formula>AND(IF($Q358=3,1,IF($Q358=4,1,0)),IF($F358&lt;=85,1,0))</formula>
    </cfRule>
  </conditionalFormatting>
  <conditionalFormatting sqref="AV359">
    <cfRule type="expression" dxfId="33453" priority="12617">
      <formula>AV359="X"</formula>
    </cfRule>
    <cfRule type="expression" dxfId="33452" priority="12618">
      <formula>AV359="후보"</formula>
    </cfRule>
  </conditionalFormatting>
  <conditionalFormatting sqref="AC359">
    <cfRule type="cellIs" dxfId="33451" priority="12615" operator="greaterThan">
      <formula>0.9</formula>
    </cfRule>
    <cfRule type="cellIs" dxfId="33450" priority="12616" operator="greaterThan">
      <formula>0.85</formula>
    </cfRule>
  </conditionalFormatting>
  <conditionalFormatting sqref="N359">
    <cfRule type="cellIs" dxfId="33449" priority="12613" operator="greaterThan">
      <formula>0.9</formula>
    </cfRule>
    <cfRule type="cellIs" dxfId="33448" priority="12614" operator="greaterThan">
      <formula>0.85</formula>
    </cfRule>
  </conditionalFormatting>
  <conditionalFormatting sqref="E359">
    <cfRule type="expression" dxfId="33447" priority="12609">
      <formula>AND(IF(OR($Q359=1,$Q359=2),1,0),IF($X359&lt;=20,1,0))</formula>
    </cfRule>
    <cfRule type="expression" dxfId="33446" priority="12610">
      <formula>AND(IF($Q359=2,1,0),IF($X359&lt;30,1,0))</formula>
    </cfRule>
    <cfRule type="expression" dxfId="33445" priority="12611">
      <formula>AND(IF($Q359=3,1,0),IF($X359&lt;30,1,0))</formula>
    </cfRule>
    <cfRule type="expression" dxfId="33444" priority="12612">
      <formula>AND(IF($Q359=3,1,IF($Q359=4,1,0)),IF($F359&lt;=85,1,0))</formula>
    </cfRule>
  </conditionalFormatting>
  <conditionalFormatting sqref="X359">
    <cfRule type="expression" dxfId="33443" priority="12605">
      <formula>AND(IF(OR($Q359=1,$Q359=2),1,0),IF($X359&lt;=20,1,0))</formula>
    </cfRule>
    <cfRule type="expression" dxfId="33442" priority="12606">
      <formula>AND(IF($Q359=2,1,0),IF($X359&lt;30,1,0))</formula>
    </cfRule>
    <cfRule type="expression" dxfId="33441" priority="12607">
      <formula>AND(IF($Q359=3,1,0),IF($X359&lt;30,1,0))</formula>
    </cfRule>
    <cfRule type="expression" dxfId="33440" priority="12608">
      <formula>AND(IF($Q359=3,1,IF($Q359=4,1,0)),IF($F359&lt;=85,1,0))</formula>
    </cfRule>
  </conditionalFormatting>
  <conditionalFormatting sqref="AI359">
    <cfRule type="expression" dxfId="33439" priority="12601">
      <formula>AND(IF(OR($Q359=1,$Q359=2),1,0),IF($X359&lt;=20,1,0))</formula>
    </cfRule>
    <cfRule type="expression" dxfId="33438" priority="12602">
      <formula>AND(IF($Q359=2,1,0),IF($X359&lt;30,1,0))</formula>
    </cfRule>
    <cfRule type="expression" dxfId="33437" priority="12603">
      <formula>AND(IF($Q359=3,1,0),IF($X359&lt;30,1,0))</formula>
    </cfRule>
    <cfRule type="expression" dxfId="33436" priority="12604">
      <formula>AND(IF($Q359=3,1,IF($Q359=4,1,0)),IF($F359&lt;=85,1,0))</formula>
    </cfRule>
  </conditionalFormatting>
  <conditionalFormatting sqref="AV360">
    <cfRule type="expression" dxfId="33435" priority="12599">
      <formula>AV360="X"</formula>
    </cfRule>
    <cfRule type="expression" dxfId="33434" priority="12600">
      <formula>AV360="후보"</formula>
    </cfRule>
  </conditionalFormatting>
  <conditionalFormatting sqref="AC360">
    <cfRule type="cellIs" dxfId="33433" priority="12597" operator="greaterThan">
      <formula>0.9</formula>
    </cfRule>
    <cfRule type="cellIs" dxfId="33432" priority="12598" operator="greaterThan">
      <formula>0.85</formula>
    </cfRule>
  </conditionalFormatting>
  <conditionalFormatting sqref="N360">
    <cfRule type="cellIs" dxfId="33431" priority="12595" operator="greaterThan">
      <formula>0.9</formula>
    </cfRule>
    <cfRule type="cellIs" dxfId="33430" priority="12596" operator="greaterThan">
      <formula>0.85</formula>
    </cfRule>
  </conditionalFormatting>
  <conditionalFormatting sqref="E360">
    <cfRule type="expression" dxfId="33429" priority="12591">
      <formula>AND(IF(OR($Q360=1,$Q360=2),1,0),IF($X360&lt;=20,1,0))</formula>
    </cfRule>
    <cfRule type="expression" dxfId="33428" priority="12592">
      <formula>AND(IF($Q360=2,1,0),IF($X360&lt;30,1,0))</formula>
    </cfRule>
    <cfRule type="expression" dxfId="33427" priority="12593">
      <formula>AND(IF($Q360=3,1,0),IF($X360&lt;30,1,0))</formula>
    </cfRule>
    <cfRule type="expression" dxfId="33426" priority="12594">
      <formula>AND(IF($Q360=3,1,IF($Q360=4,1,0)),IF($F360&lt;=85,1,0))</formula>
    </cfRule>
  </conditionalFormatting>
  <conditionalFormatting sqref="X360">
    <cfRule type="expression" dxfId="33425" priority="12587">
      <formula>AND(IF(OR($Q360=1,$Q360=2),1,0),IF($X360&lt;=20,1,0))</formula>
    </cfRule>
    <cfRule type="expression" dxfId="33424" priority="12588">
      <formula>AND(IF($Q360=2,1,0),IF($X360&lt;30,1,0))</formula>
    </cfRule>
    <cfRule type="expression" dxfId="33423" priority="12589">
      <formula>AND(IF($Q360=3,1,0),IF($X360&lt;30,1,0))</formula>
    </cfRule>
    <cfRule type="expression" dxfId="33422" priority="12590">
      <formula>AND(IF($Q360=3,1,IF($Q360=4,1,0)),IF($F360&lt;=85,1,0))</formula>
    </cfRule>
  </conditionalFormatting>
  <conditionalFormatting sqref="AI360">
    <cfRule type="expression" dxfId="33421" priority="12583">
      <formula>AND(IF(OR($Q360=1,$Q360=2),1,0),IF($X360&lt;=20,1,0))</formula>
    </cfRule>
    <cfRule type="expression" dxfId="33420" priority="12584">
      <formula>AND(IF($Q360=2,1,0),IF($X360&lt;30,1,0))</formula>
    </cfRule>
    <cfRule type="expression" dxfId="33419" priority="12585">
      <formula>AND(IF($Q360=3,1,0),IF($X360&lt;30,1,0))</formula>
    </cfRule>
    <cfRule type="expression" dxfId="33418" priority="12586">
      <formula>AND(IF($Q360=3,1,IF($Q360=4,1,0)),IF($F360&lt;=85,1,0))</formula>
    </cfRule>
  </conditionalFormatting>
  <conditionalFormatting sqref="AV361">
    <cfRule type="expression" dxfId="33417" priority="12581">
      <formula>AV361="X"</formula>
    </cfRule>
    <cfRule type="expression" dxfId="33416" priority="12582">
      <formula>AV361="후보"</formula>
    </cfRule>
  </conditionalFormatting>
  <conditionalFormatting sqref="AC361">
    <cfRule type="cellIs" dxfId="33415" priority="12579" operator="greaterThan">
      <formula>0.9</formula>
    </cfRule>
    <cfRule type="cellIs" dxfId="33414" priority="12580" operator="greaterThan">
      <formula>0.85</formula>
    </cfRule>
  </conditionalFormatting>
  <conditionalFormatting sqref="N361">
    <cfRule type="cellIs" dxfId="33413" priority="12577" operator="greaterThan">
      <formula>0.9</formula>
    </cfRule>
    <cfRule type="cellIs" dxfId="33412" priority="12578" operator="greaterThan">
      <formula>0.85</formula>
    </cfRule>
  </conditionalFormatting>
  <conditionalFormatting sqref="E361">
    <cfRule type="expression" dxfId="33411" priority="12573">
      <formula>AND(IF(OR($Q361=1,$Q361=2),1,0),IF($X361&lt;=20,1,0))</formula>
    </cfRule>
    <cfRule type="expression" dxfId="33410" priority="12574">
      <formula>AND(IF($Q361=2,1,0),IF($X361&lt;30,1,0))</formula>
    </cfRule>
    <cfRule type="expression" dxfId="33409" priority="12575">
      <formula>AND(IF($Q361=3,1,0),IF($X361&lt;30,1,0))</formula>
    </cfRule>
    <cfRule type="expression" dxfId="33408" priority="12576">
      <formula>AND(IF($Q361=3,1,IF($Q361=4,1,0)),IF($F361&lt;=85,1,0))</formula>
    </cfRule>
  </conditionalFormatting>
  <conditionalFormatting sqref="X361">
    <cfRule type="expression" dxfId="33407" priority="12569">
      <formula>AND(IF(OR($Q361=1,$Q361=2),1,0),IF($X361&lt;=20,1,0))</formula>
    </cfRule>
    <cfRule type="expression" dxfId="33406" priority="12570">
      <formula>AND(IF($Q361=2,1,0),IF($X361&lt;30,1,0))</formula>
    </cfRule>
    <cfRule type="expression" dxfId="33405" priority="12571">
      <formula>AND(IF($Q361=3,1,0),IF($X361&lt;30,1,0))</formula>
    </cfRule>
    <cfRule type="expression" dxfId="33404" priority="12572">
      <formula>AND(IF($Q361=3,1,IF($Q361=4,1,0)),IF($F361&lt;=85,1,0))</formula>
    </cfRule>
  </conditionalFormatting>
  <conditionalFormatting sqref="AI361">
    <cfRule type="expression" dxfId="33403" priority="12565">
      <formula>AND(IF(OR($Q361=1,$Q361=2),1,0),IF($X361&lt;=20,1,0))</formula>
    </cfRule>
    <cfRule type="expression" dxfId="33402" priority="12566">
      <formula>AND(IF($Q361=2,1,0),IF($X361&lt;30,1,0))</formula>
    </cfRule>
    <cfRule type="expression" dxfId="33401" priority="12567">
      <formula>AND(IF($Q361=3,1,0),IF($X361&lt;30,1,0))</formula>
    </cfRule>
    <cfRule type="expression" dxfId="33400" priority="12568">
      <formula>AND(IF($Q361=3,1,IF($Q361=4,1,0)),IF($F361&lt;=85,1,0))</formula>
    </cfRule>
  </conditionalFormatting>
  <conditionalFormatting sqref="AV362">
    <cfRule type="expression" dxfId="33399" priority="12563">
      <formula>AV362="X"</formula>
    </cfRule>
    <cfRule type="expression" dxfId="33398" priority="12564">
      <formula>AV362="후보"</formula>
    </cfRule>
  </conditionalFormatting>
  <conditionalFormatting sqref="AC362">
    <cfRule type="cellIs" dxfId="33397" priority="12561" operator="greaterThan">
      <formula>0.9</formula>
    </cfRule>
    <cfRule type="cellIs" dxfId="33396" priority="12562" operator="greaterThan">
      <formula>0.85</formula>
    </cfRule>
  </conditionalFormatting>
  <conditionalFormatting sqref="N362">
    <cfRule type="cellIs" dxfId="33395" priority="12559" operator="greaterThan">
      <formula>0.9</formula>
    </cfRule>
    <cfRule type="cellIs" dxfId="33394" priority="12560" operator="greaterThan">
      <formula>0.85</formula>
    </cfRule>
  </conditionalFormatting>
  <conditionalFormatting sqref="E362">
    <cfRule type="expression" dxfId="33393" priority="12555">
      <formula>AND(IF(OR($Q362=1,$Q362=2),1,0),IF($X362&lt;=20,1,0))</formula>
    </cfRule>
    <cfRule type="expression" dxfId="33392" priority="12556">
      <formula>AND(IF($Q362=2,1,0),IF($X362&lt;30,1,0))</formula>
    </cfRule>
    <cfRule type="expression" dxfId="33391" priority="12557">
      <formula>AND(IF($Q362=3,1,0),IF($X362&lt;30,1,0))</formula>
    </cfRule>
    <cfRule type="expression" dxfId="33390" priority="12558">
      <formula>AND(IF($Q362=3,1,IF($Q362=4,1,0)),IF($F362&lt;=85,1,0))</formula>
    </cfRule>
  </conditionalFormatting>
  <conditionalFormatting sqref="X362">
    <cfRule type="expression" dxfId="33389" priority="12551">
      <formula>AND(IF(OR($Q362=1,$Q362=2),1,0),IF($X362&lt;=20,1,0))</formula>
    </cfRule>
    <cfRule type="expression" dxfId="33388" priority="12552">
      <formula>AND(IF($Q362=2,1,0),IF($X362&lt;30,1,0))</formula>
    </cfRule>
    <cfRule type="expression" dxfId="33387" priority="12553">
      <formula>AND(IF($Q362=3,1,0),IF($X362&lt;30,1,0))</formula>
    </cfRule>
    <cfRule type="expression" dxfId="33386" priority="12554">
      <formula>AND(IF($Q362=3,1,IF($Q362=4,1,0)),IF($F362&lt;=85,1,0))</formula>
    </cfRule>
  </conditionalFormatting>
  <conditionalFormatting sqref="AI362">
    <cfRule type="expression" dxfId="33385" priority="12547">
      <formula>AND(IF(OR($Q362=1,$Q362=2),1,0),IF($X362&lt;=20,1,0))</formula>
    </cfRule>
    <cfRule type="expression" dxfId="33384" priority="12548">
      <formula>AND(IF($Q362=2,1,0),IF($X362&lt;30,1,0))</formula>
    </cfRule>
    <cfRule type="expression" dxfId="33383" priority="12549">
      <formula>AND(IF($Q362=3,1,0),IF($X362&lt;30,1,0))</formula>
    </cfRule>
    <cfRule type="expression" dxfId="33382" priority="12550">
      <formula>AND(IF($Q362=3,1,IF($Q362=4,1,0)),IF($F362&lt;=85,1,0))</formula>
    </cfRule>
  </conditionalFormatting>
  <conditionalFormatting sqref="AV363">
    <cfRule type="expression" dxfId="33381" priority="12545">
      <formula>AV363="X"</formula>
    </cfRule>
    <cfRule type="expression" dxfId="33380" priority="12546">
      <formula>AV363="후보"</formula>
    </cfRule>
  </conditionalFormatting>
  <conditionalFormatting sqref="AC363">
    <cfRule type="cellIs" dxfId="33379" priority="12543" operator="greaterThan">
      <formula>0.9</formula>
    </cfRule>
    <cfRule type="cellIs" dxfId="33378" priority="12544" operator="greaterThan">
      <formula>0.85</formula>
    </cfRule>
  </conditionalFormatting>
  <conditionalFormatting sqref="N363">
    <cfRule type="cellIs" dxfId="33377" priority="12541" operator="greaterThan">
      <formula>0.9</formula>
    </cfRule>
    <cfRule type="cellIs" dxfId="33376" priority="12542" operator="greaterThan">
      <formula>0.85</formula>
    </cfRule>
  </conditionalFormatting>
  <conditionalFormatting sqref="E363">
    <cfRule type="expression" dxfId="33375" priority="12537">
      <formula>AND(IF(OR($Q363=1,$Q363=2),1,0),IF($X363&lt;=20,1,0))</formula>
    </cfRule>
    <cfRule type="expression" dxfId="33374" priority="12538">
      <formula>AND(IF($Q363=2,1,0),IF($X363&lt;30,1,0))</formula>
    </cfRule>
    <cfRule type="expression" dxfId="33373" priority="12539">
      <formula>AND(IF($Q363=3,1,0),IF($X363&lt;30,1,0))</formula>
    </cfRule>
    <cfRule type="expression" dxfId="33372" priority="12540">
      <formula>AND(IF($Q363=3,1,IF($Q363=4,1,0)),IF($F363&lt;=85,1,0))</formula>
    </cfRule>
  </conditionalFormatting>
  <conditionalFormatting sqref="X363">
    <cfRule type="expression" dxfId="33371" priority="12533">
      <formula>AND(IF(OR($Q363=1,$Q363=2),1,0),IF($X363&lt;=20,1,0))</formula>
    </cfRule>
    <cfRule type="expression" dxfId="33370" priority="12534">
      <formula>AND(IF($Q363=2,1,0),IF($X363&lt;30,1,0))</formula>
    </cfRule>
    <cfRule type="expression" dxfId="33369" priority="12535">
      <formula>AND(IF($Q363=3,1,0),IF($X363&lt;30,1,0))</formula>
    </cfRule>
    <cfRule type="expression" dxfId="33368" priority="12536">
      <formula>AND(IF($Q363=3,1,IF($Q363=4,1,0)),IF($F363&lt;=85,1,0))</formula>
    </cfRule>
  </conditionalFormatting>
  <conditionalFormatting sqref="AI363">
    <cfRule type="expression" dxfId="33367" priority="12529">
      <formula>AND(IF(OR($Q363=1,$Q363=2),1,0),IF($X363&lt;=20,1,0))</formula>
    </cfRule>
    <cfRule type="expression" dxfId="33366" priority="12530">
      <formula>AND(IF($Q363=2,1,0),IF($X363&lt;30,1,0))</formula>
    </cfRule>
    <cfRule type="expression" dxfId="33365" priority="12531">
      <formula>AND(IF($Q363=3,1,0),IF($X363&lt;30,1,0))</formula>
    </cfRule>
    <cfRule type="expression" dxfId="33364" priority="12532">
      <formula>AND(IF($Q363=3,1,IF($Q363=4,1,0)),IF($F363&lt;=85,1,0))</formula>
    </cfRule>
  </conditionalFormatting>
  <conditionalFormatting sqref="AV364">
    <cfRule type="expression" dxfId="33363" priority="12527">
      <formula>AV364="X"</formula>
    </cfRule>
    <cfRule type="expression" dxfId="33362" priority="12528">
      <formula>AV364="후보"</formula>
    </cfRule>
  </conditionalFormatting>
  <conditionalFormatting sqref="AC364">
    <cfRule type="cellIs" dxfId="33361" priority="12525" operator="greaterThan">
      <formula>0.9</formula>
    </cfRule>
    <cfRule type="cellIs" dxfId="33360" priority="12526" operator="greaterThan">
      <formula>0.85</formula>
    </cfRule>
  </conditionalFormatting>
  <conditionalFormatting sqref="N364">
    <cfRule type="cellIs" dxfId="33359" priority="12523" operator="greaterThan">
      <formula>0.9</formula>
    </cfRule>
    <cfRule type="cellIs" dxfId="33358" priority="12524" operator="greaterThan">
      <formula>0.85</formula>
    </cfRule>
  </conditionalFormatting>
  <conditionalFormatting sqref="E364">
    <cfRule type="expression" dxfId="33357" priority="12519">
      <formula>AND(IF(OR($Q364=1,$Q364=2),1,0),IF($X364&lt;=20,1,0))</formula>
    </cfRule>
    <cfRule type="expression" dxfId="33356" priority="12520">
      <formula>AND(IF($Q364=2,1,0),IF($X364&lt;30,1,0))</formula>
    </cfRule>
    <cfRule type="expression" dxfId="33355" priority="12521">
      <formula>AND(IF($Q364=3,1,0),IF($X364&lt;30,1,0))</formula>
    </cfRule>
    <cfRule type="expression" dxfId="33354" priority="12522">
      <formula>AND(IF($Q364=3,1,IF($Q364=4,1,0)),IF($F364&lt;=85,1,0))</formula>
    </cfRule>
  </conditionalFormatting>
  <conditionalFormatting sqref="X364">
    <cfRule type="expression" dxfId="33353" priority="12515">
      <formula>AND(IF(OR($Q364=1,$Q364=2),1,0),IF($X364&lt;=20,1,0))</formula>
    </cfRule>
    <cfRule type="expression" dxfId="33352" priority="12516">
      <formula>AND(IF($Q364=2,1,0),IF($X364&lt;30,1,0))</formula>
    </cfRule>
    <cfRule type="expression" dxfId="33351" priority="12517">
      <formula>AND(IF($Q364=3,1,0),IF($X364&lt;30,1,0))</formula>
    </cfRule>
    <cfRule type="expression" dxfId="33350" priority="12518">
      <formula>AND(IF($Q364=3,1,IF($Q364=4,1,0)),IF($F364&lt;=85,1,0))</formula>
    </cfRule>
  </conditionalFormatting>
  <conditionalFormatting sqref="AI364">
    <cfRule type="expression" dxfId="33349" priority="12511">
      <formula>AND(IF(OR($Q364=1,$Q364=2),1,0),IF($X364&lt;=20,1,0))</formula>
    </cfRule>
    <cfRule type="expression" dxfId="33348" priority="12512">
      <formula>AND(IF($Q364=2,1,0),IF($X364&lt;30,1,0))</formula>
    </cfRule>
    <cfRule type="expression" dxfId="33347" priority="12513">
      <formula>AND(IF($Q364=3,1,0),IF($X364&lt;30,1,0))</formula>
    </cfRule>
    <cfRule type="expression" dxfId="33346" priority="12514">
      <formula>AND(IF($Q364=3,1,IF($Q364=4,1,0)),IF($F364&lt;=85,1,0))</formula>
    </cfRule>
  </conditionalFormatting>
  <conditionalFormatting sqref="AV365">
    <cfRule type="expression" dxfId="33345" priority="12509">
      <formula>AV365="X"</formula>
    </cfRule>
    <cfRule type="expression" dxfId="33344" priority="12510">
      <formula>AV365="후보"</formula>
    </cfRule>
  </conditionalFormatting>
  <conditionalFormatting sqref="AC365">
    <cfRule type="cellIs" dxfId="33343" priority="12507" operator="greaterThan">
      <formula>0.9</formula>
    </cfRule>
    <cfRule type="cellIs" dxfId="33342" priority="12508" operator="greaterThan">
      <formula>0.85</formula>
    </cfRule>
  </conditionalFormatting>
  <conditionalFormatting sqref="N365">
    <cfRule type="cellIs" dxfId="33341" priority="12505" operator="greaterThan">
      <formula>0.9</formula>
    </cfRule>
    <cfRule type="cellIs" dxfId="33340" priority="12506" operator="greaterThan">
      <formula>0.85</formula>
    </cfRule>
  </conditionalFormatting>
  <conditionalFormatting sqref="E365">
    <cfRule type="expression" dxfId="33339" priority="12501">
      <formula>AND(IF(OR($Q365=1,$Q365=2),1,0),IF($X365&lt;=20,1,0))</formula>
    </cfRule>
    <cfRule type="expression" dxfId="33338" priority="12502">
      <formula>AND(IF($Q365=2,1,0),IF($X365&lt;30,1,0))</formula>
    </cfRule>
    <cfRule type="expression" dxfId="33337" priority="12503">
      <formula>AND(IF($Q365=3,1,0),IF($X365&lt;30,1,0))</formula>
    </cfRule>
    <cfRule type="expression" dxfId="33336" priority="12504">
      <formula>AND(IF($Q365=3,1,IF($Q365=4,1,0)),IF($F365&lt;=85,1,0))</formula>
    </cfRule>
  </conditionalFormatting>
  <conditionalFormatting sqref="X365">
    <cfRule type="expression" dxfId="33335" priority="12497">
      <formula>AND(IF(OR($Q365=1,$Q365=2),1,0),IF($X365&lt;=20,1,0))</formula>
    </cfRule>
    <cfRule type="expression" dxfId="33334" priority="12498">
      <formula>AND(IF($Q365=2,1,0),IF($X365&lt;30,1,0))</formula>
    </cfRule>
    <cfRule type="expression" dxfId="33333" priority="12499">
      <formula>AND(IF($Q365=3,1,0),IF($X365&lt;30,1,0))</formula>
    </cfRule>
    <cfRule type="expression" dxfId="33332" priority="12500">
      <formula>AND(IF($Q365=3,1,IF($Q365=4,1,0)),IF($F365&lt;=85,1,0))</formula>
    </cfRule>
  </conditionalFormatting>
  <conditionalFormatting sqref="AI365">
    <cfRule type="expression" dxfId="33331" priority="12493">
      <formula>AND(IF(OR($Q365=1,$Q365=2),1,0),IF($X365&lt;=20,1,0))</formula>
    </cfRule>
    <cfRule type="expression" dxfId="33330" priority="12494">
      <formula>AND(IF($Q365=2,1,0),IF($X365&lt;30,1,0))</formula>
    </cfRule>
    <cfRule type="expression" dxfId="33329" priority="12495">
      <formula>AND(IF($Q365=3,1,0),IF($X365&lt;30,1,0))</formula>
    </cfRule>
    <cfRule type="expression" dxfId="33328" priority="12496">
      <formula>AND(IF($Q365=3,1,IF($Q365=4,1,0)),IF($F365&lt;=85,1,0))</formula>
    </cfRule>
  </conditionalFormatting>
  <conditionalFormatting sqref="AV366">
    <cfRule type="expression" dxfId="33327" priority="12491">
      <formula>AV366="X"</formula>
    </cfRule>
    <cfRule type="expression" dxfId="33326" priority="12492">
      <formula>AV366="후보"</formula>
    </cfRule>
  </conditionalFormatting>
  <conditionalFormatting sqref="AC366">
    <cfRule type="cellIs" dxfId="33325" priority="12489" operator="greaterThan">
      <formula>0.9</formula>
    </cfRule>
    <cfRule type="cellIs" dxfId="33324" priority="12490" operator="greaterThan">
      <formula>0.85</formula>
    </cfRule>
  </conditionalFormatting>
  <conditionalFormatting sqref="N366">
    <cfRule type="cellIs" dxfId="33323" priority="12487" operator="greaterThan">
      <formula>0.9</formula>
    </cfRule>
    <cfRule type="cellIs" dxfId="33322" priority="12488" operator="greaterThan">
      <formula>0.85</formula>
    </cfRule>
  </conditionalFormatting>
  <conditionalFormatting sqref="E366">
    <cfRule type="expression" dxfId="33321" priority="12483">
      <formula>AND(IF(OR($Q366=1,$Q366=2),1,0),IF($X366&lt;=20,1,0))</formula>
    </cfRule>
    <cfRule type="expression" dxfId="33320" priority="12484">
      <formula>AND(IF($Q366=2,1,0),IF($X366&lt;30,1,0))</formula>
    </cfRule>
    <cfRule type="expression" dxfId="33319" priority="12485">
      <formula>AND(IF($Q366=3,1,0),IF($X366&lt;30,1,0))</formula>
    </cfRule>
    <cfRule type="expression" dxfId="33318" priority="12486">
      <formula>AND(IF($Q366=3,1,IF($Q366=4,1,0)),IF($F366&lt;=85,1,0))</formula>
    </cfRule>
  </conditionalFormatting>
  <conditionalFormatting sqref="X366">
    <cfRule type="expression" dxfId="33317" priority="12479">
      <formula>AND(IF(OR($Q366=1,$Q366=2),1,0),IF($X366&lt;=20,1,0))</formula>
    </cfRule>
    <cfRule type="expression" dxfId="33316" priority="12480">
      <formula>AND(IF($Q366=2,1,0),IF($X366&lt;30,1,0))</formula>
    </cfRule>
    <cfRule type="expression" dxfId="33315" priority="12481">
      <formula>AND(IF($Q366=3,1,0),IF($X366&lt;30,1,0))</formula>
    </cfRule>
    <cfRule type="expression" dxfId="33314" priority="12482">
      <formula>AND(IF($Q366=3,1,IF($Q366=4,1,0)),IF($F366&lt;=85,1,0))</formula>
    </cfRule>
  </conditionalFormatting>
  <conditionalFormatting sqref="AI366">
    <cfRule type="expression" dxfId="33313" priority="12475">
      <formula>AND(IF(OR($Q366=1,$Q366=2),1,0),IF($X366&lt;=20,1,0))</formula>
    </cfRule>
    <cfRule type="expression" dxfId="33312" priority="12476">
      <formula>AND(IF($Q366=2,1,0),IF($X366&lt;30,1,0))</formula>
    </cfRule>
    <cfRule type="expression" dxfId="33311" priority="12477">
      <formula>AND(IF($Q366=3,1,0),IF($X366&lt;30,1,0))</formula>
    </cfRule>
    <cfRule type="expression" dxfId="33310" priority="12478">
      <formula>AND(IF($Q366=3,1,IF($Q366=4,1,0)),IF($F366&lt;=85,1,0))</formula>
    </cfRule>
  </conditionalFormatting>
  <conditionalFormatting sqref="AV367">
    <cfRule type="expression" dxfId="33309" priority="12473">
      <formula>AV367="X"</formula>
    </cfRule>
    <cfRule type="expression" dxfId="33308" priority="12474">
      <formula>AV367="후보"</formula>
    </cfRule>
  </conditionalFormatting>
  <conditionalFormatting sqref="AC367">
    <cfRule type="cellIs" dxfId="33307" priority="12471" operator="greaterThan">
      <formula>0.9</formula>
    </cfRule>
    <cfRule type="cellIs" dxfId="33306" priority="12472" operator="greaterThan">
      <formula>0.85</formula>
    </cfRule>
  </conditionalFormatting>
  <conditionalFormatting sqref="N367">
    <cfRule type="cellIs" dxfId="33305" priority="12469" operator="greaterThan">
      <formula>0.9</formula>
    </cfRule>
    <cfRule type="cellIs" dxfId="33304" priority="12470" operator="greaterThan">
      <formula>0.85</formula>
    </cfRule>
  </conditionalFormatting>
  <conditionalFormatting sqref="E367">
    <cfRule type="expression" dxfId="33303" priority="12465">
      <formula>AND(IF(OR($Q367=1,$Q367=2),1,0),IF($X367&lt;=20,1,0))</formula>
    </cfRule>
    <cfRule type="expression" dxfId="33302" priority="12466">
      <formula>AND(IF($Q367=2,1,0),IF($X367&lt;30,1,0))</formula>
    </cfRule>
    <cfRule type="expression" dxfId="33301" priority="12467">
      <formula>AND(IF($Q367=3,1,0),IF($X367&lt;30,1,0))</formula>
    </cfRule>
    <cfRule type="expression" dxfId="33300" priority="12468">
      <formula>AND(IF($Q367=3,1,IF($Q367=4,1,0)),IF($F367&lt;=85,1,0))</formula>
    </cfRule>
  </conditionalFormatting>
  <conditionalFormatting sqref="X367">
    <cfRule type="expression" dxfId="33299" priority="12461">
      <formula>AND(IF(OR($Q367=1,$Q367=2),1,0),IF($X367&lt;=20,1,0))</formula>
    </cfRule>
    <cfRule type="expression" dxfId="33298" priority="12462">
      <formula>AND(IF($Q367=2,1,0),IF($X367&lt;30,1,0))</formula>
    </cfRule>
    <cfRule type="expression" dxfId="33297" priority="12463">
      <formula>AND(IF($Q367=3,1,0),IF($X367&lt;30,1,0))</formula>
    </cfRule>
    <cfRule type="expression" dxfId="33296" priority="12464">
      <formula>AND(IF($Q367=3,1,IF($Q367=4,1,0)),IF($F367&lt;=85,1,0))</formula>
    </cfRule>
  </conditionalFormatting>
  <conditionalFormatting sqref="AI367">
    <cfRule type="expression" dxfId="33295" priority="12457">
      <formula>AND(IF(OR($Q367=1,$Q367=2),1,0),IF($X367&lt;=20,1,0))</formula>
    </cfRule>
    <cfRule type="expression" dxfId="33294" priority="12458">
      <formula>AND(IF($Q367=2,1,0),IF($X367&lt;30,1,0))</formula>
    </cfRule>
    <cfRule type="expression" dxfId="33293" priority="12459">
      <formula>AND(IF($Q367=3,1,0),IF($X367&lt;30,1,0))</formula>
    </cfRule>
    <cfRule type="expression" dxfId="33292" priority="12460">
      <formula>AND(IF($Q367=3,1,IF($Q367=4,1,0)),IF($F367&lt;=85,1,0))</formula>
    </cfRule>
  </conditionalFormatting>
  <conditionalFormatting sqref="AV368">
    <cfRule type="expression" dxfId="33291" priority="12455">
      <formula>AV368="X"</formula>
    </cfRule>
    <cfRule type="expression" dxfId="33290" priority="12456">
      <formula>AV368="후보"</formula>
    </cfRule>
  </conditionalFormatting>
  <conditionalFormatting sqref="AC368">
    <cfRule type="cellIs" dxfId="33289" priority="12453" operator="greaterThan">
      <formula>0.9</formula>
    </cfRule>
    <cfRule type="cellIs" dxfId="33288" priority="12454" operator="greaterThan">
      <formula>0.85</formula>
    </cfRule>
  </conditionalFormatting>
  <conditionalFormatting sqref="N368">
    <cfRule type="cellIs" dxfId="33287" priority="12451" operator="greaterThan">
      <formula>0.9</formula>
    </cfRule>
    <cfRule type="cellIs" dxfId="33286" priority="12452" operator="greaterThan">
      <formula>0.85</formula>
    </cfRule>
  </conditionalFormatting>
  <conditionalFormatting sqref="E368">
    <cfRule type="expression" dxfId="33285" priority="12447">
      <formula>AND(IF(OR($Q368=1,$Q368=2),1,0),IF($X368&lt;=20,1,0))</formula>
    </cfRule>
    <cfRule type="expression" dxfId="33284" priority="12448">
      <formula>AND(IF($Q368=2,1,0),IF($X368&lt;30,1,0))</formula>
    </cfRule>
    <cfRule type="expression" dxfId="33283" priority="12449">
      <formula>AND(IF($Q368=3,1,0),IF($X368&lt;30,1,0))</formula>
    </cfRule>
    <cfRule type="expression" dxfId="33282" priority="12450">
      <formula>AND(IF($Q368=3,1,IF($Q368=4,1,0)),IF($F368&lt;=85,1,0))</formula>
    </cfRule>
  </conditionalFormatting>
  <conditionalFormatting sqref="X368">
    <cfRule type="expression" dxfId="33281" priority="12443">
      <formula>AND(IF(OR($Q368=1,$Q368=2),1,0),IF($X368&lt;=20,1,0))</formula>
    </cfRule>
    <cfRule type="expression" dxfId="33280" priority="12444">
      <formula>AND(IF($Q368=2,1,0),IF($X368&lt;30,1,0))</formula>
    </cfRule>
    <cfRule type="expression" dxfId="33279" priority="12445">
      <formula>AND(IF($Q368=3,1,0),IF($X368&lt;30,1,0))</formula>
    </cfRule>
    <cfRule type="expression" dxfId="33278" priority="12446">
      <formula>AND(IF($Q368=3,1,IF($Q368=4,1,0)),IF($F368&lt;=85,1,0))</formula>
    </cfRule>
  </conditionalFormatting>
  <conditionalFormatting sqref="AI368">
    <cfRule type="expression" dxfId="33277" priority="12439">
      <formula>AND(IF(OR($Q368=1,$Q368=2),1,0),IF($X368&lt;=20,1,0))</formula>
    </cfRule>
    <cfRule type="expression" dxfId="33276" priority="12440">
      <formula>AND(IF($Q368=2,1,0),IF($X368&lt;30,1,0))</formula>
    </cfRule>
    <cfRule type="expression" dxfId="33275" priority="12441">
      <formula>AND(IF($Q368=3,1,0),IF($X368&lt;30,1,0))</formula>
    </cfRule>
    <cfRule type="expression" dxfId="33274" priority="12442">
      <formula>AND(IF($Q368=3,1,IF($Q368=4,1,0)),IF($F368&lt;=85,1,0))</formula>
    </cfRule>
  </conditionalFormatting>
  <conditionalFormatting sqref="AV369">
    <cfRule type="expression" dxfId="33273" priority="12437">
      <formula>AV369="X"</formula>
    </cfRule>
    <cfRule type="expression" dxfId="33272" priority="12438">
      <formula>AV369="후보"</formula>
    </cfRule>
  </conditionalFormatting>
  <conditionalFormatting sqref="AC369">
    <cfRule type="cellIs" dxfId="33271" priority="12435" operator="greaterThan">
      <formula>0.9</formula>
    </cfRule>
    <cfRule type="cellIs" dxfId="33270" priority="12436" operator="greaterThan">
      <formula>0.85</formula>
    </cfRule>
  </conditionalFormatting>
  <conditionalFormatting sqref="N369">
    <cfRule type="cellIs" dxfId="33269" priority="12433" operator="greaterThan">
      <formula>0.9</formula>
    </cfRule>
    <cfRule type="cellIs" dxfId="33268" priority="12434" operator="greaterThan">
      <formula>0.85</formula>
    </cfRule>
  </conditionalFormatting>
  <conditionalFormatting sqref="E369">
    <cfRule type="expression" dxfId="33267" priority="12429">
      <formula>AND(IF(OR($Q369=1,$Q369=2),1,0),IF($X369&lt;=20,1,0))</formula>
    </cfRule>
    <cfRule type="expression" dxfId="33266" priority="12430">
      <formula>AND(IF($Q369=2,1,0),IF($X369&lt;30,1,0))</formula>
    </cfRule>
    <cfRule type="expression" dxfId="33265" priority="12431">
      <formula>AND(IF($Q369=3,1,0),IF($X369&lt;30,1,0))</formula>
    </cfRule>
    <cfRule type="expression" dxfId="33264" priority="12432">
      <formula>AND(IF($Q369=3,1,IF($Q369=4,1,0)),IF($F369&lt;=85,1,0))</formula>
    </cfRule>
  </conditionalFormatting>
  <conditionalFormatting sqref="X369">
    <cfRule type="expression" dxfId="33263" priority="12425">
      <formula>AND(IF(OR($Q369=1,$Q369=2),1,0),IF($X369&lt;=20,1,0))</formula>
    </cfRule>
    <cfRule type="expression" dxfId="33262" priority="12426">
      <formula>AND(IF($Q369=2,1,0),IF($X369&lt;30,1,0))</formula>
    </cfRule>
    <cfRule type="expression" dxfId="33261" priority="12427">
      <formula>AND(IF($Q369=3,1,0),IF($X369&lt;30,1,0))</formula>
    </cfRule>
    <cfRule type="expression" dxfId="33260" priority="12428">
      <formula>AND(IF($Q369=3,1,IF($Q369=4,1,0)),IF($F369&lt;=85,1,0))</formula>
    </cfRule>
  </conditionalFormatting>
  <conditionalFormatting sqref="AI369">
    <cfRule type="expression" dxfId="33259" priority="12421">
      <formula>AND(IF(OR($Q369=1,$Q369=2),1,0),IF($X369&lt;=20,1,0))</formula>
    </cfRule>
    <cfRule type="expression" dxfId="33258" priority="12422">
      <formula>AND(IF($Q369=2,1,0),IF($X369&lt;30,1,0))</formula>
    </cfRule>
    <cfRule type="expression" dxfId="33257" priority="12423">
      <formula>AND(IF($Q369=3,1,0),IF($X369&lt;30,1,0))</formula>
    </cfRule>
    <cfRule type="expression" dxfId="33256" priority="12424">
      <formula>AND(IF($Q369=3,1,IF($Q369=4,1,0)),IF($F369&lt;=85,1,0))</formula>
    </cfRule>
  </conditionalFormatting>
  <conditionalFormatting sqref="AV370">
    <cfRule type="expression" dxfId="33255" priority="12419">
      <formula>AV370="X"</formula>
    </cfRule>
    <cfRule type="expression" dxfId="33254" priority="12420">
      <formula>AV370="후보"</formula>
    </cfRule>
  </conditionalFormatting>
  <conditionalFormatting sqref="AC370">
    <cfRule type="cellIs" dxfId="33253" priority="12417" operator="greaterThan">
      <formula>0.9</formula>
    </cfRule>
    <cfRule type="cellIs" dxfId="33252" priority="12418" operator="greaterThan">
      <formula>0.85</formula>
    </cfRule>
  </conditionalFormatting>
  <conditionalFormatting sqref="N370">
    <cfRule type="cellIs" dxfId="33251" priority="12415" operator="greaterThan">
      <formula>0.9</formula>
    </cfRule>
    <cfRule type="cellIs" dxfId="33250" priority="12416" operator="greaterThan">
      <formula>0.85</formula>
    </cfRule>
  </conditionalFormatting>
  <conditionalFormatting sqref="E370">
    <cfRule type="expression" dxfId="33249" priority="12411">
      <formula>AND(IF(OR($Q370=1,$Q370=2),1,0),IF($X370&lt;=20,1,0))</formula>
    </cfRule>
    <cfRule type="expression" dxfId="33248" priority="12412">
      <formula>AND(IF($Q370=2,1,0),IF($X370&lt;30,1,0))</formula>
    </cfRule>
    <cfRule type="expression" dxfId="33247" priority="12413">
      <formula>AND(IF($Q370=3,1,0),IF($X370&lt;30,1,0))</formula>
    </cfRule>
    <cfRule type="expression" dxfId="33246" priority="12414">
      <formula>AND(IF($Q370=3,1,IF($Q370=4,1,0)),IF($F370&lt;=85,1,0))</formula>
    </cfRule>
  </conditionalFormatting>
  <conditionalFormatting sqref="X370">
    <cfRule type="expression" dxfId="33245" priority="12407">
      <formula>AND(IF(OR($Q370=1,$Q370=2),1,0),IF($X370&lt;=20,1,0))</formula>
    </cfRule>
    <cfRule type="expression" dxfId="33244" priority="12408">
      <formula>AND(IF($Q370=2,1,0),IF($X370&lt;30,1,0))</formula>
    </cfRule>
    <cfRule type="expression" dxfId="33243" priority="12409">
      <formula>AND(IF($Q370=3,1,0),IF($X370&lt;30,1,0))</formula>
    </cfRule>
    <cfRule type="expression" dxfId="33242" priority="12410">
      <formula>AND(IF($Q370=3,1,IF($Q370=4,1,0)),IF($F370&lt;=85,1,0))</formula>
    </cfRule>
  </conditionalFormatting>
  <conditionalFormatting sqref="AI370">
    <cfRule type="expression" dxfId="33241" priority="12403">
      <formula>AND(IF(OR($Q370=1,$Q370=2),1,0),IF($X370&lt;=20,1,0))</formula>
    </cfRule>
    <cfRule type="expression" dxfId="33240" priority="12404">
      <formula>AND(IF($Q370=2,1,0),IF($X370&lt;30,1,0))</formula>
    </cfRule>
    <cfRule type="expression" dxfId="33239" priority="12405">
      <formula>AND(IF($Q370=3,1,0),IF($X370&lt;30,1,0))</formula>
    </cfRule>
    <cfRule type="expression" dxfId="33238" priority="12406">
      <formula>AND(IF($Q370=3,1,IF($Q370=4,1,0)),IF($F370&lt;=85,1,0))</formula>
    </cfRule>
  </conditionalFormatting>
  <conditionalFormatting sqref="AV371">
    <cfRule type="expression" dxfId="33237" priority="12401">
      <formula>AV371="X"</formula>
    </cfRule>
    <cfRule type="expression" dxfId="33236" priority="12402">
      <formula>AV371="후보"</formula>
    </cfRule>
  </conditionalFormatting>
  <conditionalFormatting sqref="AC371">
    <cfRule type="cellIs" dxfId="33235" priority="12399" operator="greaterThan">
      <formula>0.9</formula>
    </cfRule>
    <cfRule type="cellIs" dxfId="33234" priority="12400" operator="greaterThan">
      <formula>0.85</formula>
    </cfRule>
  </conditionalFormatting>
  <conditionalFormatting sqref="N371">
    <cfRule type="cellIs" dxfId="33233" priority="12397" operator="greaterThan">
      <formula>0.9</formula>
    </cfRule>
    <cfRule type="cellIs" dxfId="33232" priority="12398" operator="greaterThan">
      <formula>0.85</formula>
    </cfRule>
  </conditionalFormatting>
  <conditionalFormatting sqref="E371">
    <cfRule type="expression" dxfId="33231" priority="12393">
      <formula>AND(IF(OR($Q371=1,$Q371=2),1,0),IF($X371&lt;=20,1,0))</formula>
    </cfRule>
    <cfRule type="expression" dxfId="33230" priority="12394">
      <formula>AND(IF($Q371=2,1,0),IF($X371&lt;30,1,0))</formula>
    </cfRule>
    <cfRule type="expression" dxfId="33229" priority="12395">
      <formula>AND(IF($Q371=3,1,0),IF($X371&lt;30,1,0))</formula>
    </cfRule>
    <cfRule type="expression" dxfId="33228" priority="12396">
      <formula>AND(IF($Q371=3,1,IF($Q371=4,1,0)),IF($F371&lt;=85,1,0))</formula>
    </cfRule>
  </conditionalFormatting>
  <conditionalFormatting sqref="X371">
    <cfRule type="expression" dxfId="33227" priority="12389">
      <formula>AND(IF(OR($Q371=1,$Q371=2),1,0),IF($X371&lt;=20,1,0))</formula>
    </cfRule>
    <cfRule type="expression" dxfId="33226" priority="12390">
      <formula>AND(IF($Q371=2,1,0),IF($X371&lt;30,1,0))</formula>
    </cfRule>
    <cfRule type="expression" dxfId="33225" priority="12391">
      <formula>AND(IF($Q371=3,1,0),IF($X371&lt;30,1,0))</formula>
    </cfRule>
    <cfRule type="expression" dxfId="33224" priority="12392">
      <formula>AND(IF($Q371=3,1,IF($Q371=4,1,0)),IF($F371&lt;=85,1,0))</formula>
    </cfRule>
  </conditionalFormatting>
  <conditionalFormatting sqref="AI371">
    <cfRule type="expression" dxfId="33223" priority="12385">
      <formula>AND(IF(OR($Q371=1,$Q371=2),1,0),IF($X371&lt;=20,1,0))</formula>
    </cfRule>
    <cfRule type="expression" dxfId="33222" priority="12386">
      <formula>AND(IF($Q371=2,1,0),IF($X371&lt;30,1,0))</formula>
    </cfRule>
    <cfRule type="expression" dxfId="33221" priority="12387">
      <formula>AND(IF($Q371=3,1,0),IF($X371&lt;30,1,0))</formula>
    </cfRule>
    <cfRule type="expression" dxfId="33220" priority="12388">
      <formula>AND(IF($Q371=3,1,IF($Q371=4,1,0)),IF($F371&lt;=85,1,0))</formula>
    </cfRule>
  </conditionalFormatting>
  <conditionalFormatting sqref="AV372">
    <cfRule type="expression" dxfId="33219" priority="12383">
      <formula>AV372="X"</formula>
    </cfRule>
    <cfRule type="expression" dxfId="33218" priority="12384">
      <formula>AV372="후보"</formula>
    </cfRule>
  </conditionalFormatting>
  <conditionalFormatting sqref="AC372">
    <cfRule type="cellIs" dxfId="33217" priority="12381" operator="greaterThan">
      <formula>0.9</formula>
    </cfRule>
    <cfRule type="cellIs" dxfId="33216" priority="12382" operator="greaterThan">
      <formula>0.85</formula>
    </cfRule>
  </conditionalFormatting>
  <conditionalFormatting sqref="N372">
    <cfRule type="cellIs" dxfId="33215" priority="12379" operator="greaterThan">
      <formula>0.9</formula>
    </cfRule>
    <cfRule type="cellIs" dxfId="33214" priority="12380" operator="greaterThan">
      <formula>0.85</formula>
    </cfRule>
  </conditionalFormatting>
  <conditionalFormatting sqref="E372">
    <cfRule type="expression" dxfId="33213" priority="12375">
      <formula>AND(IF(OR($Q372=1,$Q372=2),1,0),IF($X372&lt;=20,1,0))</formula>
    </cfRule>
    <cfRule type="expression" dxfId="33212" priority="12376">
      <formula>AND(IF($Q372=2,1,0),IF($X372&lt;30,1,0))</formula>
    </cfRule>
    <cfRule type="expression" dxfId="33211" priority="12377">
      <formula>AND(IF($Q372=3,1,0),IF($X372&lt;30,1,0))</formula>
    </cfRule>
    <cfRule type="expression" dxfId="33210" priority="12378">
      <formula>AND(IF($Q372=3,1,IF($Q372=4,1,0)),IF($F372&lt;=85,1,0))</formula>
    </cfRule>
  </conditionalFormatting>
  <conditionalFormatting sqref="X372">
    <cfRule type="expression" dxfId="33209" priority="12371">
      <formula>AND(IF(OR($Q372=1,$Q372=2),1,0),IF($X372&lt;=20,1,0))</formula>
    </cfRule>
    <cfRule type="expression" dxfId="33208" priority="12372">
      <formula>AND(IF($Q372=2,1,0),IF($X372&lt;30,1,0))</formula>
    </cfRule>
    <cfRule type="expression" dxfId="33207" priority="12373">
      <formula>AND(IF($Q372=3,1,0),IF($X372&lt;30,1,0))</formula>
    </cfRule>
    <cfRule type="expression" dxfId="33206" priority="12374">
      <formula>AND(IF($Q372=3,1,IF($Q372=4,1,0)),IF($F372&lt;=85,1,0))</formula>
    </cfRule>
  </conditionalFormatting>
  <conditionalFormatting sqref="AI372">
    <cfRule type="expression" dxfId="33205" priority="12367">
      <formula>AND(IF(OR($Q372=1,$Q372=2),1,0),IF($X372&lt;=20,1,0))</formula>
    </cfRule>
    <cfRule type="expression" dxfId="33204" priority="12368">
      <formula>AND(IF($Q372=2,1,0),IF($X372&lt;30,1,0))</formula>
    </cfRule>
    <cfRule type="expression" dxfId="33203" priority="12369">
      <formula>AND(IF($Q372=3,1,0),IF($X372&lt;30,1,0))</formula>
    </cfRule>
    <cfRule type="expression" dxfId="33202" priority="12370">
      <formula>AND(IF($Q372=3,1,IF($Q372=4,1,0)),IF($F372&lt;=85,1,0))</formula>
    </cfRule>
  </conditionalFormatting>
  <conditionalFormatting sqref="AV373">
    <cfRule type="expression" dxfId="33201" priority="12365">
      <formula>AV373="X"</formula>
    </cfRule>
    <cfRule type="expression" dxfId="33200" priority="12366">
      <formula>AV373="후보"</formula>
    </cfRule>
  </conditionalFormatting>
  <conditionalFormatting sqref="AC373">
    <cfRule type="cellIs" dxfId="33199" priority="12363" operator="greaterThan">
      <formula>0.9</formula>
    </cfRule>
    <cfRule type="cellIs" dxfId="33198" priority="12364" operator="greaterThan">
      <formula>0.85</formula>
    </cfRule>
  </conditionalFormatting>
  <conditionalFormatting sqref="N373">
    <cfRule type="cellIs" dxfId="33197" priority="12361" operator="greaterThan">
      <formula>0.9</formula>
    </cfRule>
    <cfRule type="cellIs" dxfId="33196" priority="12362" operator="greaterThan">
      <formula>0.85</formula>
    </cfRule>
  </conditionalFormatting>
  <conditionalFormatting sqref="E373">
    <cfRule type="expression" dxfId="33195" priority="12357">
      <formula>AND(IF(OR($Q373=1,$Q373=2),1,0),IF($X373&lt;=20,1,0))</formula>
    </cfRule>
    <cfRule type="expression" dxfId="33194" priority="12358">
      <formula>AND(IF($Q373=2,1,0),IF($X373&lt;30,1,0))</formula>
    </cfRule>
    <cfRule type="expression" dxfId="33193" priority="12359">
      <formula>AND(IF($Q373=3,1,0),IF($X373&lt;30,1,0))</formula>
    </cfRule>
    <cfRule type="expression" dxfId="33192" priority="12360">
      <formula>AND(IF($Q373=3,1,IF($Q373=4,1,0)),IF($F373&lt;=85,1,0))</formula>
    </cfRule>
  </conditionalFormatting>
  <conditionalFormatting sqref="X373">
    <cfRule type="expression" dxfId="33191" priority="12353">
      <formula>AND(IF(OR($Q373=1,$Q373=2),1,0),IF($X373&lt;=20,1,0))</formula>
    </cfRule>
    <cfRule type="expression" dxfId="33190" priority="12354">
      <formula>AND(IF($Q373=2,1,0),IF($X373&lt;30,1,0))</formula>
    </cfRule>
    <cfRule type="expression" dxfId="33189" priority="12355">
      <formula>AND(IF($Q373=3,1,0),IF($X373&lt;30,1,0))</formula>
    </cfRule>
    <cfRule type="expression" dxfId="33188" priority="12356">
      <formula>AND(IF($Q373=3,1,IF($Q373=4,1,0)),IF($F373&lt;=85,1,0))</formula>
    </cfRule>
  </conditionalFormatting>
  <conditionalFormatting sqref="AI373">
    <cfRule type="expression" dxfId="33187" priority="12349">
      <formula>AND(IF(OR($Q373=1,$Q373=2),1,0),IF($X373&lt;=20,1,0))</formula>
    </cfRule>
    <cfRule type="expression" dxfId="33186" priority="12350">
      <formula>AND(IF($Q373=2,1,0),IF($X373&lt;30,1,0))</formula>
    </cfRule>
    <cfRule type="expression" dxfId="33185" priority="12351">
      <formula>AND(IF($Q373=3,1,0),IF($X373&lt;30,1,0))</formula>
    </cfRule>
    <cfRule type="expression" dxfId="33184" priority="12352">
      <formula>AND(IF($Q373=3,1,IF($Q373=4,1,0)),IF($F373&lt;=85,1,0))</formula>
    </cfRule>
  </conditionalFormatting>
  <conditionalFormatting sqref="AV374">
    <cfRule type="expression" dxfId="33183" priority="12347">
      <formula>AV374="X"</formula>
    </cfRule>
    <cfRule type="expression" dxfId="33182" priority="12348">
      <formula>AV374="후보"</formula>
    </cfRule>
  </conditionalFormatting>
  <conditionalFormatting sqref="AC374">
    <cfRule type="cellIs" dxfId="33181" priority="12345" operator="greaterThan">
      <formula>0.9</formula>
    </cfRule>
    <cfRule type="cellIs" dxfId="33180" priority="12346" operator="greaterThan">
      <formula>0.85</formula>
    </cfRule>
  </conditionalFormatting>
  <conditionalFormatting sqref="N374">
    <cfRule type="cellIs" dxfId="33179" priority="12343" operator="greaterThan">
      <formula>0.9</formula>
    </cfRule>
    <cfRule type="cellIs" dxfId="33178" priority="12344" operator="greaterThan">
      <formula>0.85</formula>
    </cfRule>
  </conditionalFormatting>
  <conditionalFormatting sqref="E374">
    <cfRule type="expression" dxfId="33177" priority="12339">
      <formula>AND(IF(OR($Q374=1,$Q374=2),1,0),IF($X374&lt;=20,1,0))</formula>
    </cfRule>
    <cfRule type="expression" dxfId="33176" priority="12340">
      <formula>AND(IF($Q374=2,1,0),IF($X374&lt;30,1,0))</formula>
    </cfRule>
    <cfRule type="expression" dxfId="33175" priority="12341">
      <formula>AND(IF($Q374=3,1,0),IF($X374&lt;30,1,0))</formula>
    </cfRule>
    <cfRule type="expression" dxfId="33174" priority="12342">
      <formula>AND(IF($Q374=3,1,IF($Q374=4,1,0)),IF($F374&lt;=85,1,0))</formula>
    </cfRule>
  </conditionalFormatting>
  <conditionalFormatting sqref="X374">
    <cfRule type="expression" dxfId="33173" priority="12335">
      <formula>AND(IF(OR($Q374=1,$Q374=2),1,0),IF($X374&lt;=20,1,0))</formula>
    </cfRule>
    <cfRule type="expression" dxfId="33172" priority="12336">
      <formula>AND(IF($Q374=2,1,0),IF($X374&lt;30,1,0))</formula>
    </cfRule>
    <cfRule type="expression" dxfId="33171" priority="12337">
      <formula>AND(IF($Q374=3,1,0),IF($X374&lt;30,1,0))</formula>
    </cfRule>
    <cfRule type="expression" dxfId="33170" priority="12338">
      <formula>AND(IF($Q374=3,1,IF($Q374=4,1,0)),IF($F374&lt;=85,1,0))</formula>
    </cfRule>
  </conditionalFormatting>
  <conditionalFormatting sqref="AI374">
    <cfRule type="expression" dxfId="33169" priority="12331">
      <formula>AND(IF(OR($Q374=1,$Q374=2),1,0),IF($X374&lt;=20,1,0))</formula>
    </cfRule>
    <cfRule type="expression" dxfId="33168" priority="12332">
      <formula>AND(IF($Q374=2,1,0),IF($X374&lt;30,1,0))</formula>
    </cfRule>
    <cfRule type="expression" dxfId="33167" priority="12333">
      <formula>AND(IF($Q374=3,1,0),IF($X374&lt;30,1,0))</formula>
    </cfRule>
    <cfRule type="expression" dxfId="33166" priority="12334">
      <formula>AND(IF($Q374=3,1,IF($Q374=4,1,0)),IF($F374&lt;=85,1,0))</formula>
    </cfRule>
  </conditionalFormatting>
  <conditionalFormatting sqref="AV375">
    <cfRule type="expression" dxfId="33165" priority="12329">
      <formula>AV375="X"</formula>
    </cfRule>
    <cfRule type="expression" dxfId="33164" priority="12330">
      <formula>AV375="후보"</formula>
    </cfRule>
  </conditionalFormatting>
  <conditionalFormatting sqref="AC375">
    <cfRule type="cellIs" dxfId="33163" priority="12327" operator="greaterThan">
      <formula>0.9</formula>
    </cfRule>
    <cfRule type="cellIs" dxfId="33162" priority="12328" operator="greaterThan">
      <formula>0.85</formula>
    </cfRule>
  </conditionalFormatting>
  <conditionalFormatting sqref="N375">
    <cfRule type="cellIs" dxfId="33161" priority="12325" operator="greaterThan">
      <formula>0.9</formula>
    </cfRule>
    <cfRule type="cellIs" dxfId="33160" priority="12326" operator="greaterThan">
      <formula>0.85</formula>
    </cfRule>
  </conditionalFormatting>
  <conditionalFormatting sqref="E375">
    <cfRule type="expression" dxfId="33159" priority="12321">
      <formula>AND(IF(OR($Q375=1,$Q375=2),1,0),IF($X375&lt;=20,1,0))</formula>
    </cfRule>
    <cfRule type="expression" dxfId="33158" priority="12322">
      <formula>AND(IF($Q375=2,1,0),IF($X375&lt;30,1,0))</formula>
    </cfRule>
    <cfRule type="expression" dxfId="33157" priority="12323">
      <formula>AND(IF($Q375=3,1,0),IF($X375&lt;30,1,0))</formula>
    </cfRule>
    <cfRule type="expression" dxfId="33156" priority="12324">
      <formula>AND(IF($Q375=3,1,IF($Q375=4,1,0)),IF($F375&lt;=85,1,0))</formula>
    </cfRule>
  </conditionalFormatting>
  <conditionalFormatting sqref="X375">
    <cfRule type="expression" dxfId="33155" priority="12317">
      <formula>AND(IF(OR($Q375=1,$Q375=2),1,0),IF($X375&lt;=20,1,0))</formula>
    </cfRule>
    <cfRule type="expression" dxfId="33154" priority="12318">
      <formula>AND(IF($Q375=2,1,0),IF($X375&lt;30,1,0))</formula>
    </cfRule>
    <cfRule type="expression" dxfId="33153" priority="12319">
      <formula>AND(IF($Q375=3,1,0),IF($X375&lt;30,1,0))</formula>
    </cfRule>
    <cfRule type="expression" dxfId="33152" priority="12320">
      <formula>AND(IF($Q375=3,1,IF($Q375=4,1,0)),IF($F375&lt;=85,1,0))</formula>
    </cfRule>
  </conditionalFormatting>
  <conditionalFormatting sqref="AI375">
    <cfRule type="expression" dxfId="33151" priority="12313">
      <formula>AND(IF(OR($Q375=1,$Q375=2),1,0),IF($X375&lt;=20,1,0))</formula>
    </cfRule>
    <cfRule type="expression" dxfId="33150" priority="12314">
      <formula>AND(IF($Q375=2,1,0),IF($X375&lt;30,1,0))</formula>
    </cfRule>
    <cfRule type="expression" dxfId="33149" priority="12315">
      <formula>AND(IF($Q375=3,1,0),IF($X375&lt;30,1,0))</formula>
    </cfRule>
    <cfRule type="expression" dxfId="33148" priority="12316">
      <formula>AND(IF($Q375=3,1,IF($Q375=4,1,0)),IF($F375&lt;=85,1,0))</formula>
    </cfRule>
  </conditionalFormatting>
  <conditionalFormatting sqref="AV376">
    <cfRule type="expression" dxfId="33147" priority="12311">
      <formula>AV376="X"</formula>
    </cfRule>
    <cfRule type="expression" dxfId="33146" priority="12312">
      <formula>AV376="후보"</formula>
    </cfRule>
  </conditionalFormatting>
  <conditionalFormatting sqref="AC376">
    <cfRule type="cellIs" dxfId="33145" priority="12309" operator="greaterThan">
      <formula>0.9</formula>
    </cfRule>
    <cfRule type="cellIs" dxfId="33144" priority="12310" operator="greaterThan">
      <formula>0.85</formula>
    </cfRule>
  </conditionalFormatting>
  <conditionalFormatting sqref="N376">
    <cfRule type="cellIs" dxfId="33143" priority="12307" operator="greaterThan">
      <formula>0.9</formula>
    </cfRule>
    <cfRule type="cellIs" dxfId="33142" priority="12308" operator="greaterThan">
      <formula>0.85</formula>
    </cfRule>
  </conditionalFormatting>
  <conditionalFormatting sqref="E376">
    <cfRule type="expression" dxfId="33141" priority="12303">
      <formula>AND(IF(OR($Q376=1,$Q376=2),1,0),IF($X376&lt;=20,1,0))</formula>
    </cfRule>
    <cfRule type="expression" dxfId="33140" priority="12304">
      <formula>AND(IF($Q376=2,1,0),IF($X376&lt;30,1,0))</formula>
    </cfRule>
    <cfRule type="expression" dxfId="33139" priority="12305">
      <formula>AND(IF($Q376=3,1,0),IF($X376&lt;30,1,0))</formula>
    </cfRule>
    <cfRule type="expression" dxfId="33138" priority="12306">
      <formula>AND(IF($Q376=3,1,IF($Q376=4,1,0)),IF($F376&lt;=85,1,0))</formula>
    </cfRule>
  </conditionalFormatting>
  <conditionalFormatting sqref="X376">
    <cfRule type="expression" dxfId="33137" priority="12299">
      <formula>AND(IF(OR($Q376=1,$Q376=2),1,0),IF($X376&lt;=20,1,0))</formula>
    </cfRule>
    <cfRule type="expression" dxfId="33136" priority="12300">
      <formula>AND(IF($Q376=2,1,0),IF($X376&lt;30,1,0))</formula>
    </cfRule>
    <cfRule type="expression" dxfId="33135" priority="12301">
      <formula>AND(IF($Q376=3,1,0),IF($X376&lt;30,1,0))</formula>
    </cfRule>
    <cfRule type="expression" dxfId="33134" priority="12302">
      <formula>AND(IF($Q376=3,1,IF($Q376=4,1,0)),IF($F376&lt;=85,1,0))</formula>
    </cfRule>
  </conditionalFormatting>
  <conditionalFormatting sqref="AI376">
    <cfRule type="expression" dxfId="33133" priority="12295">
      <formula>AND(IF(OR($Q376=1,$Q376=2),1,0),IF($X376&lt;=20,1,0))</formula>
    </cfRule>
    <cfRule type="expression" dxfId="33132" priority="12296">
      <formula>AND(IF($Q376=2,1,0),IF($X376&lt;30,1,0))</formula>
    </cfRule>
    <cfRule type="expression" dxfId="33131" priority="12297">
      <formula>AND(IF($Q376=3,1,0),IF($X376&lt;30,1,0))</formula>
    </cfRule>
    <cfRule type="expression" dxfId="33130" priority="12298">
      <formula>AND(IF($Q376=3,1,IF($Q376=4,1,0)),IF($F376&lt;=85,1,0))</formula>
    </cfRule>
  </conditionalFormatting>
  <conditionalFormatting sqref="AV377">
    <cfRule type="expression" dxfId="33129" priority="12293">
      <formula>AV377="X"</formula>
    </cfRule>
    <cfRule type="expression" dxfId="33128" priority="12294">
      <formula>AV377="후보"</formula>
    </cfRule>
  </conditionalFormatting>
  <conditionalFormatting sqref="AC377">
    <cfRule type="cellIs" dxfId="33127" priority="12291" operator="greaterThan">
      <formula>0.9</formula>
    </cfRule>
    <cfRule type="cellIs" dxfId="33126" priority="12292" operator="greaterThan">
      <formula>0.85</formula>
    </cfRule>
  </conditionalFormatting>
  <conditionalFormatting sqref="N377">
    <cfRule type="cellIs" dxfId="33125" priority="12289" operator="greaterThan">
      <formula>0.9</formula>
    </cfRule>
    <cfRule type="cellIs" dxfId="33124" priority="12290" operator="greaterThan">
      <formula>0.85</formula>
    </cfRule>
  </conditionalFormatting>
  <conditionalFormatting sqref="E377">
    <cfRule type="expression" dxfId="33123" priority="12285">
      <formula>AND(IF(OR($Q377=1,$Q377=2),1,0),IF($X377&lt;=20,1,0))</formula>
    </cfRule>
    <cfRule type="expression" dxfId="33122" priority="12286">
      <formula>AND(IF($Q377=2,1,0),IF($X377&lt;30,1,0))</formula>
    </cfRule>
    <cfRule type="expression" dxfId="33121" priority="12287">
      <formula>AND(IF($Q377=3,1,0),IF($X377&lt;30,1,0))</formula>
    </cfRule>
    <cfRule type="expression" dxfId="33120" priority="12288">
      <formula>AND(IF($Q377=3,1,IF($Q377=4,1,0)),IF($F377&lt;=85,1,0))</formula>
    </cfRule>
  </conditionalFormatting>
  <conditionalFormatting sqref="X377">
    <cfRule type="expression" dxfId="33119" priority="12281">
      <formula>AND(IF(OR($Q377=1,$Q377=2),1,0),IF($X377&lt;=20,1,0))</formula>
    </cfRule>
    <cfRule type="expression" dxfId="33118" priority="12282">
      <formula>AND(IF($Q377=2,1,0),IF($X377&lt;30,1,0))</formula>
    </cfRule>
    <cfRule type="expression" dxfId="33117" priority="12283">
      <formula>AND(IF($Q377=3,1,0),IF($X377&lt;30,1,0))</formula>
    </cfRule>
    <cfRule type="expression" dxfId="33116" priority="12284">
      <formula>AND(IF($Q377=3,1,IF($Q377=4,1,0)),IF($F377&lt;=85,1,0))</formula>
    </cfRule>
  </conditionalFormatting>
  <conditionalFormatting sqref="AI377">
    <cfRule type="expression" dxfId="33115" priority="12277">
      <formula>AND(IF(OR($Q377=1,$Q377=2),1,0),IF($X377&lt;=20,1,0))</formula>
    </cfRule>
    <cfRule type="expression" dxfId="33114" priority="12278">
      <formula>AND(IF($Q377=2,1,0),IF($X377&lt;30,1,0))</formula>
    </cfRule>
    <cfRule type="expression" dxfId="33113" priority="12279">
      <formula>AND(IF($Q377=3,1,0),IF($X377&lt;30,1,0))</formula>
    </cfRule>
    <cfRule type="expression" dxfId="33112" priority="12280">
      <formula>AND(IF($Q377=3,1,IF($Q377=4,1,0)),IF($F377&lt;=85,1,0))</formula>
    </cfRule>
  </conditionalFormatting>
  <conditionalFormatting sqref="AV378">
    <cfRule type="expression" dxfId="33111" priority="12275">
      <formula>AV378="X"</formula>
    </cfRule>
    <cfRule type="expression" dxfId="33110" priority="12276">
      <formula>AV378="후보"</formula>
    </cfRule>
  </conditionalFormatting>
  <conditionalFormatting sqref="AC378">
    <cfRule type="cellIs" dxfId="33109" priority="12273" operator="greaterThan">
      <formula>0.9</formula>
    </cfRule>
    <cfRule type="cellIs" dxfId="33108" priority="12274" operator="greaterThan">
      <formula>0.85</formula>
    </cfRule>
  </conditionalFormatting>
  <conditionalFormatting sqref="N378">
    <cfRule type="cellIs" dxfId="33107" priority="12271" operator="greaterThan">
      <formula>0.9</formula>
    </cfRule>
    <cfRule type="cellIs" dxfId="33106" priority="12272" operator="greaterThan">
      <formula>0.85</formula>
    </cfRule>
  </conditionalFormatting>
  <conditionalFormatting sqref="E378">
    <cfRule type="expression" dxfId="33105" priority="12267">
      <formula>AND(IF(OR($Q378=1,$Q378=2),1,0),IF($X378&lt;=20,1,0))</formula>
    </cfRule>
    <cfRule type="expression" dxfId="33104" priority="12268">
      <formula>AND(IF($Q378=2,1,0),IF($X378&lt;30,1,0))</formula>
    </cfRule>
    <cfRule type="expression" dxfId="33103" priority="12269">
      <formula>AND(IF($Q378=3,1,0),IF($X378&lt;30,1,0))</formula>
    </cfRule>
    <cfRule type="expression" dxfId="33102" priority="12270">
      <formula>AND(IF($Q378=3,1,IF($Q378=4,1,0)),IF($F378&lt;=85,1,0))</formula>
    </cfRule>
  </conditionalFormatting>
  <conditionalFormatting sqref="X378">
    <cfRule type="expression" dxfId="33101" priority="12263">
      <formula>AND(IF(OR($Q378=1,$Q378=2),1,0),IF($X378&lt;=20,1,0))</formula>
    </cfRule>
    <cfRule type="expression" dxfId="33100" priority="12264">
      <formula>AND(IF($Q378=2,1,0),IF($X378&lt;30,1,0))</formula>
    </cfRule>
    <cfRule type="expression" dxfId="33099" priority="12265">
      <formula>AND(IF($Q378=3,1,0),IF($X378&lt;30,1,0))</formula>
    </cfRule>
    <cfRule type="expression" dxfId="33098" priority="12266">
      <formula>AND(IF($Q378=3,1,IF($Q378=4,1,0)),IF($F378&lt;=85,1,0))</formula>
    </cfRule>
  </conditionalFormatting>
  <conditionalFormatting sqref="AI378">
    <cfRule type="expression" dxfId="33097" priority="12259">
      <formula>AND(IF(OR($Q378=1,$Q378=2),1,0),IF($X378&lt;=20,1,0))</formula>
    </cfRule>
    <cfRule type="expression" dxfId="33096" priority="12260">
      <formula>AND(IF($Q378=2,1,0),IF($X378&lt;30,1,0))</formula>
    </cfRule>
    <cfRule type="expression" dxfId="33095" priority="12261">
      <formula>AND(IF($Q378=3,1,0),IF($X378&lt;30,1,0))</formula>
    </cfRule>
    <cfRule type="expression" dxfId="33094" priority="12262">
      <formula>AND(IF($Q378=3,1,IF($Q378=4,1,0)),IF($F378&lt;=85,1,0))</formula>
    </cfRule>
  </conditionalFormatting>
  <conditionalFormatting sqref="AV379">
    <cfRule type="expression" dxfId="33093" priority="12257">
      <formula>AV379="X"</formula>
    </cfRule>
    <cfRule type="expression" dxfId="33092" priority="12258">
      <formula>AV379="후보"</formula>
    </cfRule>
  </conditionalFormatting>
  <conditionalFormatting sqref="AC379">
    <cfRule type="cellIs" dxfId="33091" priority="12255" operator="greaterThan">
      <formula>0.9</formula>
    </cfRule>
    <cfRule type="cellIs" dxfId="33090" priority="12256" operator="greaterThan">
      <formula>0.85</formula>
    </cfRule>
  </conditionalFormatting>
  <conditionalFormatting sqref="N379">
    <cfRule type="cellIs" dxfId="33089" priority="12253" operator="greaterThan">
      <formula>0.9</formula>
    </cfRule>
    <cfRule type="cellIs" dxfId="33088" priority="12254" operator="greaterThan">
      <formula>0.85</formula>
    </cfRule>
  </conditionalFormatting>
  <conditionalFormatting sqref="E379">
    <cfRule type="expression" dxfId="33087" priority="12249">
      <formula>AND(IF(OR($Q379=1,$Q379=2),1,0),IF($X379&lt;=20,1,0))</formula>
    </cfRule>
    <cfRule type="expression" dxfId="33086" priority="12250">
      <formula>AND(IF($Q379=2,1,0),IF($X379&lt;30,1,0))</formula>
    </cfRule>
    <cfRule type="expression" dxfId="33085" priority="12251">
      <formula>AND(IF($Q379=3,1,0),IF($X379&lt;30,1,0))</formula>
    </cfRule>
    <cfRule type="expression" dxfId="33084" priority="12252">
      <formula>AND(IF($Q379=3,1,IF($Q379=4,1,0)),IF($F379&lt;=85,1,0))</formula>
    </cfRule>
  </conditionalFormatting>
  <conditionalFormatting sqref="X379">
    <cfRule type="expression" dxfId="33083" priority="12245">
      <formula>AND(IF(OR($Q379=1,$Q379=2),1,0),IF($X379&lt;=20,1,0))</formula>
    </cfRule>
    <cfRule type="expression" dxfId="33082" priority="12246">
      <formula>AND(IF($Q379=2,1,0),IF($X379&lt;30,1,0))</formula>
    </cfRule>
    <cfRule type="expression" dxfId="33081" priority="12247">
      <formula>AND(IF($Q379=3,1,0),IF($X379&lt;30,1,0))</formula>
    </cfRule>
    <cfRule type="expression" dxfId="33080" priority="12248">
      <formula>AND(IF($Q379=3,1,IF($Q379=4,1,0)),IF($F379&lt;=85,1,0))</formula>
    </cfRule>
  </conditionalFormatting>
  <conditionalFormatting sqref="AI379">
    <cfRule type="expression" dxfId="33079" priority="12241">
      <formula>AND(IF(OR($Q379=1,$Q379=2),1,0),IF($X379&lt;=20,1,0))</formula>
    </cfRule>
    <cfRule type="expression" dxfId="33078" priority="12242">
      <formula>AND(IF($Q379=2,1,0),IF($X379&lt;30,1,0))</formula>
    </cfRule>
    <cfRule type="expression" dxfId="33077" priority="12243">
      <formula>AND(IF($Q379=3,1,0),IF($X379&lt;30,1,0))</formula>
    </cfRule>
    <cfRule type="expression" dxfId="33076" priority="12244">
      <formula>AND(IF($Q379=3,1,IF($Q379=4,1,0)),IF($F379&lt;=85,1,0))</formula>
    </cfRule>
  </conditionalFormatting>
  <conditionalFormatting sqref="AV380">
    <cfRule type="expression" dxfId="33075" priority="12239">
      <formula>AV380="X"</formula>
    </cfRule>
    <cfRule type="expression" dxfId="33074" priority="12240">
      <formula>AV380="후보"</formula>
    </cfRule>
  </conditionalFormatting>
  <conditionalFormatting sqref="AC380">
    <cfRule type="cellIs" dxfId="33073" priority="12237" operator="greaterThan">
      <formula>0.9</formula>
    </cfRule>
    <cfRule type="cellIs" dxfId="33072" priority="12238" operator="greaterThan">
      <formula>0.85</formula>
    </cfRule>
  </conditionalFormatting>
  <conditionalFormatting sqref="N380">
    <cfRule type="cellIs" dxfId="33071" priority="12235" operator="greaterThan">
      <formula>0.9</formula>
    </cfRule>
    <cfRule type="cellIs" dxfId="33070" priority="12236" operator="greaterThan">
      <formula>0.85</formula>
    </cfRule>
  </conditionalFormatting>
  <conditionalFormatting sqref="E380">
    <cfRule type="expression" dxfId="33069" priority="12231">
      <formula>AND(IF(OR($Q380=1,$Q380=2),1,0),IF($X380&lt;=20,1,0))</formula>
    </cfRule>
    <cfRule type="expression" dxfId="33068" priority="12232">
      <formula>AND(IF($Q380=2,1,0),IF($X380&lt;30,1,0))</formula>
    </cfRule>
    <cfRule type="expression" dxfId="33067" priority="12233">
      <formula>AND(IF($Q380=3,1,0),IF($X380&lt;30,1,0))</formula>
    </cfRule>
    <cfRule type="expression" dxfId="33066" priority="12234">
      <formula>AND(IF($Q380=3,1,IF($Q380=4,1,0)),IF($F380&lt;=85,1,0))</formula>
    </cfRule>
  </conditionalFormatting>
  <conditionalFormatting sqref="X380">
    <cfRule type="expression" dxfId="33065" priority="12227">
      <formula>AND(IF(OR($Q380=1,$Q380=2),1,0),IF($X380&lt;=20,1,0))</formula>
    </cfRule>
    <cfRule type="expression" dxfId="33064" priority="12228">
      <formula>AND(IF($Q380=2,1,0),IF($X380&lt;30,1,0))</formula>
    </cfRule>
    <cfRule type="expression" dxfId="33063" priority="12229">
      <formula>AND(IF($Q380=3,1,0),IF($X380&lt;30,1,0))</formula>
    </cfRule>
    <cfRule type="expression" dxfId="33062" priority="12230">
      <formula>AND(IF($Q380=3,1,IF($Q380=4,1,0)),IF($F380&lt;=85,1,0))</formula>
    </cfRule>
  </conditionalFormatting>
  <conditionalFormatting sqref="AI380">
    <cfRule type="expression" dxfId="33061" priority="12223">
      <formula>AND(IF(OR($Q380=1,$Q380=2),1,0),IF($X380&lt;=20,1,0))</formula>
    </cfRule>
    <cfRule type="expression" dxfId="33060" priority="12224">
      <formula>AND(IF($Q380=2,1,0),IF($X380&lt;30,1,0))</formula>
    </cfRule>
    <cfRule type="expression" dxfId="33059" priority="12225">
      <formula>AND(IF($Q380=3,1,0),IF($X380&lt;30,1,0))</formula>
    </cfRule>
    <cfRule type="expression" dxfId="33058" priority="12226">
      <formula>AND(IF($Q380=3,1,IF($Q380=4,1,0)),IF($F380&lt;=85,1,0))</formula>
    </cfRule>
  </conditionalFormatting>
  <conditionalFormatting sqref="AV381">
    <cfRule type="expression" dxfId="33057" priority="12221">
      <formula>AV381="X"</formula>
    </cfRule>
    <cfRule type="expression" dxfId="33056" priority="12222">
      <formula>AV381="후보"</formula>
    </cfRule>
  </conditionalFormatting>
  <conditionalFormatting sqref="AC381">
    <cfRule type="cellIs" dxfId="33055" priority="12219" operator="greaterThan">
      <formula>0.9</formula>
    </cfRule>
    <cfRule type="cellIs" dxfId="33054" priority="12220" operator="greaterThan">
      <formula>0.85</formula>
    </cfRule>
  </conditionalFormatting>
  <conditionalFormatting sqref="N381">
    <cfRule type="cellIs" dxfId="33053" priority="12217" operator="greaterThan">
      <formula>0.9</formula>
    </cfRule>
    <cfRule type="cellIs" dxfId="33052" priority="12218" operator="greaterThan">
      <formula>0.85</formula>
    </cfRule>
  </conditionalFormatting>
  <conditionalFormatting sqref="E381">
    <cfRule type="expression" dxfId="33051" priority="12213">
      <formula>AND(IF(OR($Q381=1,$Q381=2),1,0),IF($X381&lt;=20,1,0))</formula>
    </cfRule>
    <cfRule type="expression" dxfId="33050" priority="12214">
      <formula>AND(IF($Q381=2,1,0),IF($X381&lt;30,1,0))</formula>
    </cfRule>
    <cfRule type="expression" dxfId="33049" priority="12215">
      <formula>AND(IF($Q381=3,1,0),IF($X381&lt;30,1,0))</formula>
    </cfRule>
    <cfRule type="expression" dxfId="33048" priority="12216">
      <formula>AND(IF($Q381=3,1,IF($Q381=4,1,0)),IF($F381&lt;=85,1,0))</formula>
    </cfRule>
  </conditionalFormatting>
  <conditionalFormatting sqref="X381">
    <cfRule type="expression" dxfId="33047" priority="12209">
      <formula>AND(IF(OR($Q381=1,$Q381=2),1,0),IF($X381&lt;=20,1,0))</formula>
    </cfRule>
    <cfRule type="expression" dxfId="33046" priority="12210">
      <formula>AND(IF($Q381=2,1,0),IF($X381&lt;30,1,0))</formula>
    </cfRule>
    <cfRule type="expression" dxfId="33045" priority="12211">
      <formula>AND(IF($Q381=3,1,0),IF($X381&lt;30,1,0))</formula>
    </cfRule>
    <cfRule type="expression" dxfId="33044" priority="12212">
      <formula>AND(IF($Q381=3,1,IF($Q381=4,1,0)),IF($F381&lt;=85,1,0))</formula>
    </cfRule>
  </conditionalFormatting>
  <conditionalFormatting sqref="AI381">
    <cfRule type="expression" dxfId="33043" priority="12205">
      <formula>AND(IF(OR($Q381=1,$Q381=2),1,0),IF($X381&lt;=20,1,0))</formula>
    </cfRule>
    <cfRule type="expression" dxfId="33042" priority="12206">
      <formula>AND(IF($Q381=2,1,0),IF($X381&lt;30,1,0))</formula>
    </cfRule>
    <cfRule type="expression" dxfId="33041" priority="12207">
      <formula>AND(IF($Q381=3,1,0),IF($X381&lt;30,1,0))</formula>
    </cfRule>
    <cfRule type="expression" dxfId="33040" priority="12208">
      <formula>AND(IF($Q381=3,1,IF($Q381=4,1,0)),IF($F381&lt;=85,1,0))</formula>
    </cfRule>
  </conditionalFormatting>
  <conditionalFormatting sqref="AV382">
    <cfRule type="expression" dxfId="33039" priority="12203">
      <formula>AV382="X"</formula>
    </cfRule>
    <cfRule type="expression" dxfId="33038" priority="12204">
      <formula>AV382="후보"</formula>
    </cfRule>
  </conditionalFormatting>
  <conditionalFormatting sqref="AC382">
    <cfRule type="cellIs" dxfId="33037" priority="12201" operator="greaterThan">
      <formula>0.9</formula>
    </cfRule>
    <cfRule type="cellIs" dxfId="33036" priority="12202" operator="greaterThan">
      <formula>0.85</formula>
    </cfRule>
  </conditionalFormatting>
  <conditionalFormatting sqref="N382">
    <cfRule type="cellIs" dxfId="33035" priority="12199" operator="greaterThan">
      <formula>0.9</formula>
    </cfRule>
    <cfRule type="cellIs" dxfId="33034" priority="12200" operator="greaterThan">
      <formula>0.85</formula>
    </cfRule>
  </conditionalFormatting>
  <conditionalFormatting sqref="E382">
    <cfRule type="expression" dxfId="33033" priority="12195">
      <formula>AND(IF(OR($Q382=1,$Q382=2),1,0),IF($X382&lt;=20,1,0))</formula>
    </cfRule>
    <cfRule type="expression" dxfId="33032" priority="12196">
      <formula>AND(IF($Q382=2,1,0),IF($X382&lt;30,1,0))</formula>
    </cfRule>
    <cfRule type="expression" dxfId="33031" priority="12197">
      <formula>AND(IF($Q382=3,1,0),IF($X382&lt;30,1,0))</formula>
    </cfRule>
    <cfRule type="expression" dxfId="33030" priority="12198">
      <formula>AND(IF($Q382=3,1,IF($Q382=4,1,0)),IF($F382&lt;=85,1,0))</formula>
    </cfRule>
  </conditionalFormatting>
  <conditionalFormatting sqref="X382">
    <cfRule type="expression" dxfId="33029" priority="12191">
      <formula>AND(IF(OR($Q382=1,$Q382=2),1,0),IF($X382&lt;=20,1,0))</formula>
    </cfRule>
    <cfRule type="expression" dxfId="33028" priority="12192">
      <formula>AND(IF($Q382=2,1,0),IF($X382&lt;30,1,0))</formula>
    </cfRule>
    <cfRule type="expression" dxfId="33027" priority="12193">
      <formula>AND(IF($Q382=3,1,0),IF($X382&lt;30,1,0))</formula>
    </cfRule>
    <cfRule type="expression" dxfId="33026" priority="12194">
      <formula>AND(IF($Q382=3,1,IF($Q382=4,1,0)),IF($F382&lt;=85,1,0))</formula>
    </cfRule>
  </conditionalFormatting>
  <conditionalFormatting sqref="AI382">
    <cfRule type="expression" dxfId="33025" priority="12187">
      <formula>AND(IF(OR($Q382=1,$Q382=2),1,0),IF($X382&lt;=20,1,0))</formula>
    </cfRule>
    <cfRule type="expression" dxfId="33024" priority="12188">
      <formula>AND(IF($Q382=2,1,0),IF($X382&lt;30,1,0))</formula>
    </cfRule>
    <cfRule type="expression" dxfId="33023" priority="12189">
      <formula>AND(IF($Q382=3,1,0),IF($X382&lt;30,1,0))</formula>
    </cfRule>
    <cfRule type="expression" dxfId="33022" priority="12190">
      <formula>AND(IF($Q382=3,1,IF($Q382=4,1,0)),IF($F382&lt;=85,1,0))</formula>
    </cfRule>
  </conditionalFormatting>
  <conditionalFormatting sqref="AV383">
    <cfRule type="expression" dxfId="33021" priority="12185">
      <formula>AV383="X"</formula>
    </cfRule>
    <cfRule type="expression" dxfId="33020" priority="12186">
      <formula>AV383="후보"</formula>
    </cfRule>
  </conditionalFormatting>
  <conditionalFormatting sqref="AC383">
    <cfRule type="cellIs" dxfId="33019" priority="12183" operator="greaterThan">
      <formula>0.9</formula>
    </cfRule>
    <cfRule type="cellIs" dxfId="33018" priority="12184" operator="greaterThan">
      <formula>0.85</formula>
    </cfRule>
  </conditionalFormatting>
  <conditionalFormatting sqref="N383">
    <cfRule type="cellIs" dxfId="33017" priority="12181" operator="greaterThan">
      <formula>0.9</formula>
    </cfRule>
    <cfRule type="cellIs" dxfId="33016" priority="12182" operator="greaterThan">
      <formula>0.85</formula>
    </cfRule>
  </conditionalFormatting>
  <conditionalFormatting sqref="E383">
    <cfRule type="expression" dxfId="33015" priority="12177">
      <formula>AND(IF(OR($Q383=1,$Q383=2),1,0),IF($X383&lt;=20,1,0))</formula>
    </cfRule>
    <cfRule type="expression" dxfId="33014" priority="12178">
      <formula>AND(IF($Q383=2,1,0),IF($X383&lt;30,1,0))</formula>
    </cfRule>
    <cfRule type="expression" dxfId="33013" priority="12179">
      <formula>AND(IF($Q383=3,1,0),IF($X383&lt;30,1,0))</formula>
    </cfRule>
    <cfRule type="expression" dxfId="33012" priority="12180">
      <formula>AND(IF($Q383=3,1,IF($Q383=4,1,0)),IF($F383&lt;=85,1,0))</formula>
    </cfRule>
  </conditionalFormatting>
  <conditionalFormatting sqref="X383">
    <cfRule type="expression" dxfId="33011" priority="12173">
      <formula>AND(IF(OR($Q383=1,$Q383=2),1,0),IF($X383&lt;=20,1,0))</formula>
    </cfRule>
    <cfRule type="expression" dxfId="33010" priority="12174">
      <formula>AND(IF($Q383=2,1,0),IF($X383&lt;30,1,0))</formula>
    </cfRule>
    <cfRule type="expression" dxfId="33009" priority="12175">
      <formula>AND(IF($Q383=3,1,0),IF($X383&lt;30,1,0))</formula>
    </cfRule>
    <cfRule type="expression" dxfId="33008" priority="12176">
      <formula>AND(IF($Q383=3,1,IF($Q383=4,1,0)),IF($F383&lt;=85,1,0))</formula>
    </cfRule>
  </conditionalFormatting>
  <conditionalFormatting sqref="AI383">
    <cfRule type="expression" dxfId="33007" priority="12169">
      <formula>AND(IF(OR($Q383=1,$Q383=2),1,0),IF($X383&lt;=20,1,0))</formula>
    </cfRule>
    <cfRule type="expression" dxfId="33006" priority="12170">
      <formula>AND(IF($Q383=2,1,0),IF($X383&lt;30,1,0))</formula>
    </cfRule>
    <cfRule type="expression" dxfId="33005" priority="12171">
      <formula>AND(IF($Q383=3,1,0),IF($X383&lt;30,1,0))</formula>
    </cfRule>
    <cfRule type="expression" dxfId="33004" priority="12172">
      <formula>AND(IF($Q383=3,1,IF($Q383=4,1,0)),IF($F383&lt;=85,1,0))</formula>
    </cfRule>
  </conditionalFormatting>
  <conditionalFormatting sqref="AV384">
    <cfRule type="expression" dxfId="33003" priority="12167">
      <formula>AV384="X"</formula>
    </cfRule>
    <cfRule type="expression" dxfId="33002" priority="12168">
      <formula>AV384="후보"</formula>
    </cfRule>
  </conditionalFormatting>
  <conditionalFormatting sqref="AC384">
    <cfRule type="cellIs" dxfId="33001" priority="12165" operator="greaterThan">
      <formula>0.9</formula>
    </cfRule>
    <cfRule type="cellIs" dxfId="33000" priority="12166" operator="greaterThan">
      <formula>0.85</formula>
    </cfRule>
  </conditionalFormatting>
  <conditionalFormatting sqref="N384">
    <cfRule type="cellIs" dxfId="32999" priority="12163" operator="greaterThan">
      <formula>0.9</formula>
    </cfRule>
    <cfRule type="cellIs" dxfId="32998" priority="12164" operator="greaterThan">
      <formula>0.85</formula>
    </cfRule>
  </conditionalFormatting>
  <conditionalFormatting sqref="E384">
    <cfRule type="expression" dxfId="32997" priority="12159">
      <formula>AND(IF(OR($Q384=1,$Q384=2),1,0),IF($X384&lt;=20,1,0))</formula>
    </cfRule>
    <cfRule type="expression" dxfId="32996" priority="12160">
      <formula>AND(IF($Q384=2,1,0),IF($X384&lt;30,1,0))</formula>
    </cfRule>
    <cfRule type="expression" dxfId="32995" priority="12161">
      <formula>AND(IF($Q384=3,1,0),IF($X384&lt;30,1,0))</formula>
    </cfRule>
    <cfRule type="expression" dxfId="32994" priority="12162">
      <formula>AND(IF($Q384=3,1,IF($Q384=4,1,0)),IF($F384&lt;=85,1,0))</formula>
    </cfRule>
  </conditionalFormatting>
  <conditionalFormatting sqref="X384">
    <cfRule type="expression" dxfId="32993" priority="12155">
      <formula>AND(IF(OR($Q384=1,$Q384=2),1,0),IF($X384&lt;=20,1,0))</formula>
    </cfRule>
    <cfRule type="expression" dxfId="32992" priority="12156">
      <formula>AND(IF($Q384=2,1,0),IF($X384&lt;30,1,0))</formula>
    </cfRule>
    <cfRule type="expression" dxfId="32991" priority="12157">
      <formula>AND(IF($Q384=3,1,0),IF($X384&lt;30,1,0))</formula>
    </cfRule>
    <cfRule type="expression" dxfId="32990" priority="12158">
      <formula>AND(IF($Q384=3,1,IF($Q384=4,1,0)),IF($F384&lt;=85,1,0))</formula>
    </cfRule>
  </conditionalFormatting>
  <conditionalFormatting sqref="AI384">
    <cfRule type="expression" dxfId="32989" priority="12151">
      <formula>AND(IF(OR($Q384=1,$Q384=2),1,0),IF($X384&lt;=20,1,0))</formula>
    </cfRule>
    <cfRule type="expression" dxfId="32988" priority="12152">
      <formula>AND(IF($Q384=2,1,0),IF($X384&lt;30,1,0))</formula>
    </cfRule>
    <cfRule type="expression" dxfId="32987" priority="12153">
      <formula>AND(IF($Q384=3,1,0),IF($X384&lt;30,1,0))</formula>
    </cfRule>
    <cfRule type="expression" dxfId="32986" priority="12154">
      <formula>AND(IF($Q384=3,1,IF($Q384=4,1,0)),IF($F384&lt;=85,1,0))</formula>
    </cfRule>
  </conditionalFormatting>
  <conditionalFormatting sqref="AV385">
    <cfRule type="expression" dxfId="32985" priority="12149">
      <formula>AV385="X"</formula>
    </cfRule>
    <cfRule type="expression" dxfId="32984" priority="12150">
      <formula>AV385="후보"</formula>
    </cfRule>
  </conditionalFormatting>
  <conditionalFormatting sqref="AC385">
    <cfRule type="cellIs" dxfId="32983" priority="12147" operator="greaterThan">
      <formula>0.9</formula>
    </cfRule>
    <cfRule type="cellIs" dxfId="32982" priority="12148" operator="greaterThan">
      <formula>0.85</formula>
    </cfRule>
  </conditionalFormatting>
  <conditionalFormatting sqref="N385">
    <cfRule type="cellIs" dxfId="32981" priority="12145" operator="greaterThan">
      <formula>0.9</formula>
    </cfRule>
    <cfRule type="cellIs" dxfId="32980" priority="12146" operator="greaterThan">
      <formula>0.85</formula>
    </cfRule>
  </conditionalFormatting>
  <conditionalFormatting sqref="E385">
    <cfRule type="expression" dxfId="32979" priority="12141">
      <formula>AND(IF(OR($Q385=1,$Q385=2),1,0),IF($X385&lt;=20,1,0))</formula>
    </cfRule>
    <cfRule type="expression" dxfId="32978" priority="12142">
      <formula>AND(IF($Q385=2,1,0),IF($X385&lt;30,1,0))</formula>
    </cfRule>
    <cfRule type="expression" dxfId="32977" priority="12143">
      <formula>AND(IF($Q385=3,1,0),IF($X385&lt;30,1,0))</formula>
    </cfRule>
    <cfRule type="expression" dxfId="32976" priority="12144">
      <formula>AND(IF($Q385=3,1,IF($Q385=4,1,0)),IF($F385&lt;=85,1,0))</formula>
    </cfRule>
  </conditionalFormatting>
  <conditionalFormatting sqref="X385">
    <cfRule type="expression" dxfId="32975" priority="12137">
      <formula>AND(IF(OR($Q385=1,$Q385=2),1,0),IF($X385&lt;=20,1,0))</formula>
    </cfRule>
    <cfRule type="expression" dxfId="32974" priority="12138">
      <formula>AND(IF($Q385=2,1,0),IF($X385&lt;30,1,0))</formula>
    </cfRule>
    <cfRule type="expression" dxfId="32973" priority="12139">
      <formula>AND(IF($Q385=3,1,0),IF($X385&lt;30,1,0))</formula>
    </cfRule>
    <cfRule type="expression" dxfId="32972" priority="12140">
      <formula>AND(IF($Q385=3,1,IF($Q385=4,1,0)),IF($F385&lt;=85,1,0))</formula>
    </cfRule>
  </conditionalFormatting>
  <conditionalFormatting sqref="AI385">
    <cfRule type="expression" dxfId="32971" priority="12133">
      <formula>AND(IF(OR($Q385=1,$Q385=2),1,0),IF($X385&lt;=20,1,0))</formula>
    </cfRule>
    <cfRule type="expression" dxfId="32970" priority="12134">
      <formula>AND(IF($Q385=2,1,0),IF($X385&lt;30,1,0))</formula>
    </cfRule>
    <cfRule type="expression" dxfId="32969" priority="12135">
      <formula>AND(IF($Q385=3,1,0),IF($X385&lt;30,1,0))</formula>
    </cfRule>
    <cfRule type="expression" dxfId="32968" priority="12136">
      <formula>AND(IF($Q385=3,1,IF($Q385=4,1,0)),IF($F385&lt;=85,1,0))</formula>
    </cfRule>
  </conditionalFormatting>
  <conditionalFormatting sqref="AV386">
    <cfRule type="expression" dxfId="32967" priority="12131">
      <formula>AV386="X"</formula>
    </cfRule>
    <cfRule type="expression" dxfId="32966" priority="12132">
      <formula>AV386="후보"</formula>
    </cfRule>
  </conditionalFormatting>
  <conditionalFormatting sqref="AC386">
    <cfRule type="cellIs" dxfId="32965" priority="12129" operator="greaterThan">
      <formula>0.9</formula>
    </cfRule>
    <cfRule type="cellIs" dxfId="32964" priority="12130" operator="greaterThan">
      <formula>0.85</formula>
    </cfRule>
  </conditionalFormatting>
  <conditionalFormatting sqref="N386">
    <cfRule type="cellIs" dxfId="32963" priority="12127" operator="greaterThan">
      <formula>0.9</formula>
    </cfRule>
    <cfRule type="cellIs" dxfId="32962" priority="12128" operator="greaterThan">
      <formula>0.85</formula>
    </cfRule>
  </conditionalFormatting>
  <conditionalFormatting sqref="E386">
    <cfRule type="expression" dxfId="32961" priority="12123">
      <formula>AND(IF(OR($Q386=1,$Q386=2),1,0),IF($X386&lt;=20,1,0))</formula>
    </cfRule>
    <cfRule type="expression" dxfId="32960" priority="12124">
      <formula>AND(IF($Q386=2,1,0),IF($X386&lt;30,1,0))</formula>
    </cfRule>
    <cfRule type="expression" dxfId="32959" priority="12125">
      <formula>AND(IF($Q386=3,1,0),IF($X386&lt;30,1,0))</formula>
    </cfRule>
    <cfRule type="expression" dxfId="32958" priority="12126">
      <formula>AND(IF($Q386=3,1,IF($Q386=4,1,0)),IF($F386&lt;=85,1,0))</formula>
    </cfRule>
  </conditionalFormatting>
  <conditionalFormatting sqref="X386">
    <cfRule type="expression" dxfId="32957" priority="12119">
      <formula>AND(IF(OR($Q386=1,$Q386=2),1,0),IF($X386&lt;=20,1,0))</formula>
    </cfRule>
    <cfRule type="expression" dxfId="32956" priority="12120">
      <formula>AND(IF($Q386=2,1,0),IF($X386&lt;30,1,0))</formula>
    </cfRule>
    <cfRule type="expression" dxfId="32955" priority="12121">
      <formula>AND(IF($Q386=3,1,0),IF($X386&lt;30,1,0))</formula>
    </cfRule>
    <cfRule type="expression" dxfId="32954" priority="12122">
      <formula>AND(IF($Q386=3,1,IF($Q386=4,1,0)),IF($F386&lt;=85,1,0))</formula>
    </cfRule>
  </conditionalFormatting>
  <conditionalFormatting sqref="AI386">
    <cfRule type="expression" dxfId="32953" priority="12115">
      <formula>AND(IF(OR($Q386=1,$Q386=2),1,0),IF($X386&lt;=20,1,0))</formula>
    </cfRule>
    <cfRule type="expression" dxfId="32952" priority="12116">
      <formula>AND(IF($Q386=2,1,0),IF($X386&lt;30,1,0))</formula>
    </cfRule>
    <cfRule type="expression" dxfId="32951" priority="12117">
      <formula>AND(IF($Q386=3,1,0),IF($X386&lt;30,1,0))</formula>
    </cfRule>
    <cfRule type="expression" dxfId="32950" priority="12118">
      <formula>AND(IF($Q386=3,1,IF($Q386=4,1,0)),IF($F386&lt;=85,1,0))</formula>
    </cfRule>
  </conditionalFormatting>
  <conditionalFormatting sqref="AV387">
    <cfRule type="expression" dxfId="32949" priority="12113">
      <formula>AV387="X"</formula>
    </cfRule>
    <cfRule type="expression" dxfId="32948" priority="12114">
      <formula>AV387="후보"</formula>
    </cfRule>
  </conditionalFormatting>
  <conditionalFormatting sqref="AC387">
    <cfRule type="cellIs" dxfId="32947" priority="12111" operator="greaterThan">
      <formula>0.9</formula>
    </cfRule>
    <cfRule type="cellIs" dxfId="32946" priority="12112" operator="greaterThan">
      <formula>0.85</formula>
    </cfRule>
  </conditionalFormatting>
  <conditionalFormatting sqref="N387">
    <cfRule type="cellIs" dxfId="32945" priority="12109" operator="greaterThan">
      <formula>0.9</formula>
    </cfRule>
    <cfRule type="cellIs" dxfId="32944" priority="12110" operator="greaterThan">
      <formula>0.85</formula>
    </cfRule>
  </conditionalFormatting>
  <conditionalFormatting sqref="E387">
    <cfRule type="expression" dxfId="32943" priority="12105">
      <formula>AND(IF(OR($Q387=1,$Q387=2),1,0),IF($X387&lt;=20,1,0))</formula>
    </cfRule>
    <cfRule type="expression" dxfId="32942" priority="12106">
      <formula>AND(IF($Q387=2,1,0),IF($X387&lt;30,1,0))</formula>
    </cfRule>
    <cfRule type="expression" dxfId="32941" priority="12107">
      <formula>AND(IF($Q387=3,1,0),IF($X387&lt;30,1,0))</formula>
    </cfRule>
    <cfRule type="expression" dxfId="32940" priority="12108">
      <formula>AND(IF($Q387=3,1,IF($Q387=4,1,0)),IF($F387&lt;=85,1,0))</formula>
    </cfRule>
  </conditionalFormatting>
  <conditionalFormatting sqref="X387">
    <cfRule type="expression" dxfId="32939" priority="12101">
      <formula>AND(IF(OR($Q387=1,$Q387=2),1,0),IF($X387&lt;=20,1,0))</formula>
    </cfRule>
    <cfRule type="expression" dxfId="32938" priority="12102">
      <formula>AND(IF($Q387=2,1,0),IF($X387&lt;30,1,0))</formula>
    </cfRule>
    <cfRule type="expression" dxfId="32937" priority="12103">
      <formula>AND(IF($Q387=3,1,0),IF($X387&lt;30,1,0))</formula>
    </cfRule>
    <cfRule type="expression" dxfId="32936" priority="12104">
      <formula>AND(IF($Q387=3,1,IF($Q387=4,1,0)),IF($F387&lt;=85,1,0))</formula>
    </cfRule>
  </conditionalFormatting>
  <conditionalFormatting sqref="AI387">
    <cfRule type="expression" dxfId="32935" priority="12097">
      <formula>AND(IF(OR($Q387=1,$Q387=2),1,0),IF($X387&lt;=20,1,0))</formula>
    </cfRule>
    <cfRule type="expression" dxfId="32934" priority="12098">
      <formula>AND(IF($Q387=2,1,0),IF($X387&lt;30,1,0))</formula>
    </cfRule>
    <cfRule type="expression" dxfId="32933" priority="12099">
      <formula>AND(IF($Q387=3,1,0),IF($X387&lt;30,1,0))</formula>
    </cfRule>
    <cfRule type="expression" dxfId="32932" priority="12100">
      <formula>AND(IF($Q387=3,1,IF($Q387=4,1,0)),IF($F387&lt;=85,1,0))</formula>
    </cfRule>
  </conditionalFormatting>
  <conditionalFormatting sqref="AV388">
    <cfRule type="expression" dxfId="32931" priority="12095">
      <formula>AV388="X"</formula>
    </cfRule>
    <cfRule type="expression" dxfId="32930" priority="12096">
      <formula>AV388="후보"</formula>
    </cfRule>
  </conditionalFormatting>
  <conditionalFormatting sqref="AC388">
    <cfRule type="cellIs" dxfId="32929" priority="12093" operator="greaterThan">
      <formula>0.9</formula>
    </cfRule>
    <cfRule type="cellIs" dxfId="32928" priority="12094" operator="greaterThan">
      <formula>0.85</formula>
    </cfRule>
  </conditionalFormatting>
  <conditionalFormatting sqref="N388">
    <cfRule type="cellIs" dxfId="32927" priority="12091" operator="greaterThan">
      <formula>0.9</formula>
    </cfRule>
    <cfRule type="cellIs" dxfId="32926" priority="12092" operator="greaterThan">
      <formula>0.85</formula>
    </cfRule>
  </conditionalFormatting>
  <conditionalFormatting sqref="E388">
    <cfRule type="expression" dxfId="32925" priority="12087">
      <formula>AND(IF(OR($Q388=1,$Q388=2),1,0),IF($X388&lt;=20,1,0))</formula>
    </cfRule>
    <cfRule type="expression" dxfId="32924" priority="12088">
      <formula>AND(IF($Q388=2,1,0),IF($X388&lt;30,1,0))</formula>
    </cfRule>
    <cfRule type="expression" dxfId="32923" priority="12089">
      <formula>AND(IF($Q388=3,1,0),IF($X388&lt;30,1,0))</formula>
    </cfRule>
    <cfRule type="expression" dxfId="32922" priority="12090">
      <formula>AND(IF($Q388=3,1,IF($Q388=4,1,0)),IF($F388&lt;=85,1,0))</formula>
    </cfRule>
  </conditionalFormatting>
  <conditionalFormatting sqref="X388">
    <cfRule type="expression" dxfId="32921" priority="12083">
      <formula>AND(IF(OR($Q388=1,$Q388=2),1,0),IF($X388&lt;=20,1,0))</formula>
    </cfRule>
    <cfRule type="expression" dxfId="32920" priority="12084">
      <formula>AND(IF($Q388=2,1,0),IF($X388&lt;30,1,0))</formula>
    </cfRule>
    <cfRule type="expression" dxfId="32919" priority="12085">
      <formula>AND(IF($Q388=3,1,0),IF($X388&lt;30,1,0))</formula>
    </cfRule>
    <cfRule type="expression" dxfId="32918" priority="12086">
      <formula>AND(IF($Q388=3,1,IF($Q388=4,1,0)),IF($F388&lt;=85,1,0))</formula>
    </cfRule>
  </conditionalFormatting>
  <conditionalFormatting sqref="AI388">
    <cfRule type="expression" dxfId="32917" priority="12079">
      <formula>AND(IF(OR($Q388=1,$Q388=2),1,0),IF($X388&lt;=20,1,0))</formula>
    </cfRule>
    <cfRule type="expression" dxfId="32916" priority="12080">
      <formula>AND(IF($Q388=2,1,0),IF($X388&lt;30,1,0))</formula>
    </cfRule>
    <cfRule type="expression" dxfId="32915" priority="12081">
      <formula>AND(IF($Q388=3,1,0),IF($X388&lt;30,1,0))</formula>
    </cfRule>
    <cfRule type="expression" dxfId="32914" priority="12082">
      <formula>AND(IF($Q388=3,1,IF($Q388=4,1,0)),IF($F388&lt;=85,1,0))</formula>
    </cfRule>
  </conditionalFormatting>
  <conditionalFormatting sqref="AV389">
    <cfRule type="expression" dxfId="32913" priority="12077">
      <formula>AV389="X"</formula>
    </cfRule>
    <cfRule type="expression" dxfId="32912" priority="12078">
      <formula>AV389="후보"</formula>
    </cfRule>
  </conditionalFormatting>
  <conditionalFormatting sqref="AC389">
    <cfRule type="cellIs" dxfId="32911" priority="12075" operator="greaterThan">
      <formula>0.9</formula>
    </cfRule>
    <cfRule type="cellIs" dxfId="32910" priority="12076" operator="greaterThan">
      <formula>0.85</formula>
    </cfRule>
  </conditionalFormatting>
  <conditionalFormatting sqref="N389">
    <cfRule type="cellIs" dxfId="32909" priority="12073" operator="greaterThan">
      <formula>0.9</formula>
    </cfRule>
    <cfRule type="cellIs" dxfId="32908" priority="12074" operator="greaterThan">
      <formula>0.85</formula>
    </cfRule>
  </conditionalFormatting>
  <conditionalFormatting sqref="E389">
    <cfRule type="expression" dxfId="32907" priority="12069">
      <formula>AND(IF(OR($Q389=1,$Q389=2),1,0),IF($X389&lt;=20,1,0))</formula>
    </cfRule>
    <cfRule type="expression" dxfId="32906" priority="12070">
      <formula>AND(IF($Q389=2,1,0),IF($X389&lt;30,1,0))</formula>
    </cfRule>
    <cfRule type="expression" dxfId="32905" priority="12071">
      <formula>AND(IF($Q389=3,1,0),IF($X389&lt;30,1,0))</formula>
    </cfRule>
    <cfRule type="expression" dxfId="32904" priority="12072">
      <formula>AND(IF($Q389=3,1,IF($Q389=4,1,0)),IF($F389&lt;=85,1,0))</formula>
    </cfRule>
  </conditionalFormatting>
  <conditionalFormatting sqref="X389">
    <cfRule type="expression" dxfId="32903" priority="12065">
      <formula>AND(IF(OR($Q389=1,$Q389=2),1,0),IF($X389&lt;=20,1,0))</formula>
    </cfRule>
    <cfRule type="expression" dxfId="32902" priority="12066">
      <formula>AND(IF($Q389=2,1,0),IF($X389&lt;30,1,0))</formula>
    </cfRule>
    <cfRule type="expression" dxfId="32901" priority="12067">
      <formula>AND(IF($Q389=3,1,0),IF($X389&lt;30,1,0))</formula>
    </cfRule>
    <cfRule type="expression" dxfId="32900" priority="12068">
      <formula>AND(IF($Q389=3,1,IF($Q389=4,1,0)),IF($F389&lt;=85,1,0))</formula>
    </cfRule>
  </conditionalFormatting>
  <conditionalFormatting sqref="AI389">
    <cfRule type="expression" dxfId="32899" priority="12061">
      <formula>AND(IF(OR($Q389=1,$Q389=2),1,0),IF($X389&lt;=20,1,0))</formula>
    </cfRule>
    <cfRule type="expression" dxfId="32898" priority="12062">
      <formula>AND(IF($Q389=2,1,0),IF($X389&lt;30,1,0))</formula>
    </cfRule>
    <cfRule type="expression" dxfId="32897" priority="12063">
      <formula>AND(IF($Q389=3,1,0),IF($X389&lt;30,1,0))</formula>
    </cfRule>
    <cfRule type="expression" dxfId="32896" priority="12064">
      <formula>AND(IF($Q389=3,1,IF($Q389=4,1,0)),IF($F389&lt;=85,1,0))</formula>
    </cfRule>
  </conditionalFormatting>
  <conditionalFormatting sqref="AV390">
    <cfRule type="expression" dxfId="32895" priority="12059">
      <formula>AV390="X"</formula>
    </cfRule>
    <cfRule type="expression" dxfId="32894" priority="12060">
      <formula>AV390="후보"</formula>
    </cfRule>
  </conditionalFormatting>
  <conditionalFormatting sqref="AC390">
    <cfRule type="cellIs" dxfId="32893" priority="12057" operator="greaterThan">
      <formula>0.9</formula>
    </cfRule>
    <cfRule type="cellIs" dxfId="32892" priority="12058" operator="greaterThan">
      <formula>0.85</formula>
    </cfRule>
  </conditionalFormatting>
  <conditionalFormatting sqref="N390">
    <cfRule type="cellIs" dxfId="32891" priority="12055" operator="greaterThan">
      <formula>0.9</formula>
    </cfRule>
    <cfRule type="cellIs" dxfId="32890" priority="12056" operator="greaterThan">
      <formula>0.85</formula>
    </cfRule>
  </conditionalFormatting>
  <conditionalFormatting sqref="E390">
    <cfRule type="expression" dxfId="32889" priority="12051">
      <formula>AND(IF(OR($Q390=1,$Q390=2),1,0),IF($X390&lt;=20,1,0))</formula>
    </cfRule>
    <cfRule type="expression" dxfId="32888" priority="12052">
      <formula>AND(IF($Q390=2,1,0),IF($X390&lt;30,1,0))</formula>
    </cfRule>
    <cfRule type="expression" dxfId="32887" priority="12053">
      <formula>AND(IF($Q390=3,1,0),IF($X390&lt;30,1,0))</formula>
    </cfRule>
    <cfRule type="expression" dxfId="32886" priority="12054">
      <formula>AND(IF($Q390=3,1,IF($Q390=4,1,0)),IF($F390&lt;=85,1,0))</formula>
    </cfRule>
  </conditionalFormatting>
  <conditionalFormatting sqref="X390">
    <cfRule type="expression" dxfId="32885" priority="12047">
      <formula>AND(IF(OR($Q390=1,$Q390=2),1,0),IF($X390&lt;=20,1,0))</formula>
    </cfRule>
    <cfRule type="expression" dxfId="32884" priority="12048">
      <formula>AND(IF($Q390=2,1,0),IF($X390&lt;30,1,0))</formula>
    </cfRule>
    <cfRule type="expression" dxfId="32883" priority="12049">
      <formula>AND(IF($Q390=3,1,0),IF($X390&lt;30,1,0))</formula>
    </cfRule>
    <cfRule type="expression" dxfId="32882" priority="12050">
      <formula>AND(IF($Q390=3,1,IF($Q390=4,1,0)),IF($F390&lt;=85,1,0))</formula>
    </cfRule>
  </conditionalFormatting>
  <conditionalFormatting sqref="AI390">
    <cfRule type="expression" dxfId="32881" priority="12043">
      <formula>AND(IF(OR($Q390=1,$Q390=2),1,0),IF($X390&lt;=20,1,0))</formula>
    </cfRule>
    <cfRule type="expression" dxfId="32880" priority="12044">
      <formula>AND(IF($Q390=2,1,0),IF($X390&lt;30,1,0))</formula>
    </cfRule>
    <cfRule type="expression" dxfId="32879" priority="12045">
      <formula>AND(IF($Q390=3,1,0),IF($X390&lt;30,1,0))</formula>
    </cfRule>
    <cfRule type="expression" dxfId="32878" priority="12046">
      <formula>AND(IF($Q390=3,1,IF($Q390=4,1,0)),IF($F390&lt;=85,1,0))</formula>
    </cfRule>
  </conditionalFormatting>
  <conditionalFormatting sqref="AV391">
    <cfRule type="expression" dxfId="32877" priority="12041">
      <formula>AV391="X"</formula>
    </cfRule>
    <cfRule type="expression" dxfId="32876" priority="12042">
      <formula>AV391="후보"</formula>
    </cfRule>
  </conditionalFormatting>
  <conditionalFormatting sqref="AC391">
    <cfRule type="cellIs" dxfId="32875" priority="12039" operator="greaterThan">
      <formula>0.9</formula>
    </cfRule>
    <cfRule type="cellIs" dxfId="32874" priority="12040" operator="greaterThan">
      <formula>0.85</formula>
    </cfRule>
  </conditionalFormatting>
  <conditionalFormatting sqref="N391">
    <cfRule type="cellIs" dxfId="32873" priority="12037" operator="greaterThan">
      <formula>0.9</formula>
    </cfRule>
    <cfRule type="cellIs" dxfId="32872" priority="12038" operator="greaterThan">
      <formula>0.85</formula>
    </cfRule>
  </conditionalFormatting>
  <conditionalFormatting sqref="E391">
    <cfRule type="expression" dxfId="32871" priority="12033">
      <formula>AND(IF(OR($Q391=1,$Q391=2),1,0),IF($X391&lt;=20,1,0))</formula>
    </cfRule>
    <cfRule type="expression" dxfId="32870" priority="12034">
      <formula>AND(IF($Q391=2,1,0),IF($X391&lt;30,1,0))</formula>
    </cfRule>
    <cfRule type="expression" dxfId="32869" priority="12035">
      <formula>AND(IF($Q391=3,1,0),IF($X391&lt;30,1,0))</formula>
    </cfRule>
    <cfRule type="expression" dxfId="32868" priority="12036">
      <formula>AND(IF($Q391=3,1,IF($Q391=4,1,0)),IF($F391&lt;=85,1,0))</formula>
    </cfRule>
  </conditionalFormatting>
  <conditionalFormatting sqref="X391">
    <cfRule type="expression" dxfId="32867" priority="12029">
      <formula>AND(IF(OR($Q391=1,$Q391=2),1,0),IF($X391&lt;=20,1,0))</formula>
    </cfRule>
    <cfRule type="expression" dxfId="32866" priority="12030">
      <formula>AND(IF($Q391=2,1,0),IF($X391&lt;30,1,0))</formula>
    </cfRule>
    <cfRule type="expression" dxfId="32865" priority="12031">
      <formula>AND(IF($Q391=3,1,0),IF($X391&lt;30,1,0))</formula>
    </cfRule>
    <cfRule type="expression" dxfId="32864" priority="12032">
      <formula>AND(IF($Q391=3,1,IF($Q391=4,1,0)),IF($F391&lt;=85,1,0))</formula>
    </cfRule>
  </conditionalFormatting>
  <conditionalFormatting sqref="AI391">
    <cfRule type="expression" dxfId="32863" priority="12025">
      <formula>AND(IF(OR($Q391=1,$Q391=2),1,0),IF($X391&lt;=20,1,0))</formula>
    </cfRule>
    <cfRule type="expression" dxfId="32862" priority="12026">
      <formula>AND(IF($Q391=2,1,0),IF($X391&lt;30,1,0))</formula>
    </cfRule>
    <cfRule type="expression" dxfId="32861" priority="12027">
      <formula>AND(IF($Q391=3,1,0),IF($X391&lt;30,1,0))</formula>
    </cfRule>
    <cfRule type="expression" dxfId="32860" priority="12028">
      <formula>AND(IF($Q391=3,1,IF($Q391=4,1,0)),IF($F391&lt;=85,1,0))</formula>
    </cfRule>
  </conditionalFormatting>
  <conditionalFormatting sqref="AV392">
    <cfRule type="expression" dxfId="32859" priority="12023">
      <formula>AV392="X"</formula>
    </cfRule>
    <cfRule type="expression" dxfId="32858" priority="12024">
      <formula>AV392="후보"</formula>
    </cfRule>
  </conditionalFormatting>
  <conditionalFormatting sqref="AC392">
    <cfRule type="cellIs" dxfId="32857" priority="12021" operator="greaterThan">
      <formula>0.9</formula>
    </cfRule>
    <cfRule type="cellIs" dxfId="32856" priority="12022" operator="greaterThan">
      <formula>0.85</formula>
    </cfRule>
  </conditionalFormatting>
  <conditionalFormatting sqref="N392">
    <cfRule type="cellIs" dxfId="32855" priority="12019" operator="greaterThan">
      <formula>0.9</formula>
    </cfRule>
    <cfRule type="cellIs" dxfId="32854" priority="12020" operator="greaterThan">
      <formula>0.85</formula>
    </cfRule>
  </conditionalFormatting>
  <conditionalFormatting sqref="E392">
    <cfRule type="expression" dxfId="32853" priority="12015">
      <formula>AND(IF(OR($Q392=1,$Q392=2),1,0),IF($X392&lt;=20,1,0))</formula>
    </cfRule>
    <cfRule type="expression" dxfId="32852" priority="12016">
      <formula>AND(IF($Q392=2,1,0),IF($X392&lt;30,1,0))</formula>
    </cfRule>
    <cfRule type="expression" dxfId="32851" priority="12017">
      <formula>AND(IF($Q392=3,1,0),IF($X392&lt;30,1,0))</formula>
    </cfRule>
    <cfRule type="expression" dxfId="32850" priority="12018">
      <formula>AND(IF($Q392=3,1,IF($Q392=4,1,0)),IF($F392&lt;=85,1,0))</formula>
    </cfRule>
  </conditionalFormatting>
  <conditionalFormatting sqref="X392">
    <cfRule type="expression" dxfId="32849" priority="12011">
      <formula>AND(IF(OR($Q392=1,$Q392=2),1,0),IF($X392&lt;=20,1,0))</formula>
    </cfRule>
    <cfRule type="expression" dxfId="32848" priority="12012">
      <formula>AND(IF($Q392=2,1,0),IF($X392&lt;30,1,0))</formula>
    </cfRule>
    <cfRule type="expression" dxfId="32847" priority="12013">
      <formula>AND(IF($Q392=3,1,0),IF($X392&lt;30,1,0))</formula>
    </cfRule>
    <cfRule type="expression" dxfId="32846" priority="12014">
      <formula>AND(IF($Q392=3,1,IF($Q392=4,1,0)),IF($F392&lt;=85,1,0))</formula>
    </cfRule>
  </conditionalFormatting>
  <conditionalFormatting sqref="AI392">
    <cfRule type="expression" dxfId="32845" priority="12007">
      <formula>AND(IF(OR($Q392=1,$Q392=2),1,0),IF($X392&lt;=20,1,0))</formula>
    </cfRule>
    <cfRule type="expression" dxfId="32844" priority="12008">
      <formula>AND(IF($Q392=2,1,0),IF($X392&lt;30,1,0))</formula>
    </cfRule>
    <cfRule type="expression" dxfId="32843" priority="12009">
      <formula>AND(IF($Q392=3,1,0),IF($X392&lt;30,1,0))</formula>
    </cfRule>
    <cfRule type="expression" dxfId="32842" priority="12010">
      <formula>AND(IF($Q392=3,1,IF($Q392=4,1,0)),IF($F392&lt;=85,1,0))</formula>
    </cfRule>
  </conditionalFormatting>
  <conditionalFormatting sqref="AV393">
    <cfRule type="expression" dxfId="32841" priority="12005">
      <formula>AV393="X"</formula>
    </cfRule>
    <cfRule type="expression" dxfId="32840" priority="12006">
      <formula>AV393="후보"</formula>
    </cfRule>
  </conditionalFormatting>
  <conditionalFormatting sqref="AC393">
    <cfRule type="cellIs" dxfId="32839" priority="12003" operator="greaterThan">
      <formula>0.9</formula>
    </cfRule>
    <cfRule type="cellIs" dxfId="32838" priority="12004" operator="greaterThan">
      <formula>0.85</formula>
    </cfRule>
  </conditionalFormatting>
  <conditionalFormatting sqref="N393">
    <cfRule type="cellIs" dxfId="32837" priority="12001" operator="greaterThan">
      <formula>0.9</formula>
    </cfRule>
    <cfRule type="cellIs" dxfId="32836" priority="12002" operator="greaterThan">
      <formula>0.85</formula>
    </cfRule>
  </conditionalFormatting>
  <conditionalFormatting sqref="E393">
    <cfRule type="expression" dxfId="32835" priority="11997">
      <formula>AND(IF(OR($Q393=1,$Q393=2),1,0),IF($X393&lt;=20,1,0))</formula>
    </cfRule>
    <cfRule type="expression" dxfId="32834" priority="11998">
      <formula>AND(IF($Q393=2,1,0),IF($X393&lt;30,1,0))</formula>
    </cfRule>
    <cfRule type="expression" dxfId="32833" priority="11999">
      <formula>AND(IF($Q393=3,1,0),IF($X393&lt;30,1,0))</formula>
    </cfRule>
    <cfRule type="expression" dxfId="32832" priority="12000">
      <formula>AND(IF($Q393=3,1,IF($Q393=4,1,0)),IF($F393&lt;=85,1,0))</formula>
    </cfRule>
  </conditionalFormatting>
  <conditionalFormatting sqref="X393">
    <cfRule type="expression" dxfId="32831" priority="11993">
      <formula>AND(IF(OR($Q393=1,$Q393=2),1,0),IF($X393&lt;=20,1,0))</formula>
    </cfRule>
    <cfRule type="expression" dxfId="32830" priority="11994">
      <formula>AND(IF($Q393=2,1,0),IF($X393&lt;30,1,0))</formula>
    </cfRule>
    <cfRule type="expression" dxfId="32829" priority="11995">
      <formula>AND(IF($Q393=3,1,0),IF($X393&lt;30,1,0))</formula>
    </cfRule>
    <cfRule type="expression" dxfId="32828" priority="11996">
      <formula>AND(IF($Q393=3,1,IF($Q393=4,1,0)),IF($F393&lt;=85,1,0))</formula>
    </cfRule>
  </conditionalFormatting>
  <conditionalFormatting sqref="AI393">
    <cfRule type="expression" dxfId="32827" priority="11989">
      <formula>AND(IF(OR($Q393=1,$Q393=2),1,0),IF($X393&lt;=20,1,0))</formula>
    </cfRule>
    <cfRule type="expression" dxfId="32826" priority="11990">
      <formula>AND(IF($Q393=2,1,0),IF($X393&lt;30,1,0))</formula>
    </cfRule>
    <cfRule type="expression" dxfId="32825" priority="11991">
      <formula>AND(IF($Q393=3,1,0),IF($X393&lt;30,1,0))</formula>
    </cfRule>
    <cfRule type="expression" dxfId="32824" priority="11992">
      <formula>AND(IF($Q393=3,1,IF($Q393=4,1,0)),IF($F393&lt;=85,1,0))</formula>
    </cfRule>
  </conditionalFormatting>
  <conditionalFormatting sqref="AV394">
    <cfRule type="expression" dxfId="32823" priority="11987">
      <formula>AV394="X"</formula>
    </cfRule>
    <cfRule type="expression" dxfId="32822" priority="11988">
      <formula>AV394="후보"</formula>
    </cfRule>
  </conditionalFormatting>
  <conditionalFormatting sqref="AC394">
    <cfRule type="cellIs" dxfId="32821" priority="11985" operator="greaterThan">
      <formula>0.9</formula>
    </cfRule>
    <cfRule type="cellIs" dxfId="32820" priority="11986" operator="greaterThan">
      <formula>0.85</formula>
    </cfRule>
  </conditionalFormatting>
  <conditionalFormatting sqref="N394">
    <cfRule type="cellIs" dxfId="32819" priority="11983" operator="greaterThan">
      <formula>0.9</formula>
    </cfRule>
    <cfRule type="cellIs" dxfId="32818" priority="11984" operator="greaterThan">
      <formula>0.85</formula>
    </cfRule>
  </conditionalFormatting>
  <conditionalFormatting sqref="E394">
    <cfRule type="expression" dxfId="32817" priority="11979">
      <formula>AND(IF(OR($Q394=1,$Q394=2),1,0),IF($X394&lt;=20,1,0))</formula>
    </cfRule>
    <cfRule type="expression" dxfId="32816" priority="11980">
      <formula>AND(IF($Q394=2,1,0),IF($X394&lt;30,1,0))</formula>
    </cfRule>
    <cfRule type="expression" dxfId="32815" priority="11981">
      <formula>AND(IF($Q394=3,1,0),IF($X394&lt;30,1,0))</formula>
    </cfRule>
    <cfRule type="expression" dxfId="32814" priority="11982">
      <formula>AND(IF($Q394=3,1,IF($Q394=4,1,0)),IF($F394&lt;=85,1,0))</formula>
    </cfRule>
  </conditionalFormatting>
  <conditionalFormatting sqref="X394">
    <cfRule type="expression" dxfId="32813" priority="11975">
      <formula>AND(IF(OR($Q394=1,$Q394=2),1,0),IF($X394&lt;=20,1,0))</formula>
    </cfRule>
    <cfRule type="expression" dxfId="32812" priority="11976">
      <formula>AND(IF($Q394=2,1,0),IF($X394&lt;30,1,0))</formula>
    </cfRule>
    <cfRule type="expression" dxfId="32811" priority="11977">
      <formula>AND(IF($Q394=3,1,0),IF($X394&lt;30,1,0))</formula>
    </cfRule>
    <cfRule type="expression" dxfId="32810" priority="11978">
      <formula>AND(IF($Q394=3,1,IF($Q394=4,1,0)),IF($F394&lt;=85,1,0))</formula>
    </cfRule>
  </conditionalFormatting>
  <conditionalFormatting sqref="AI394">
    <cfRule type="expression" dxfId="32809" priority="11971">
      <formula>AND(IF(OR($Q394=1,$Q394=2),1,0),IF($X394&lt;=20,1,0))</formula>
    </cfRule>
    <cfRule type="expression" dxfId="32808" priority="11972">
      <formula>AND(IF($Q394=2,1,0),IF($X394&lt;30,1,0))</formula>
    </cfRule>
    <cfRule type="expression" dxfId="32807" priority="11973">
      <formula>AND(IF($Q394=3,1,0),IF($X394&lt;30,1,0))</formula>
    </cfRule>
    <cfRule type="expression" dxfId="32806" priority="11974">
      <formula>AND(IF($Q394=3,1,IF($Q394=4,1,0)),IF($F394&lt;=85,1,0))</formula>
    </cfRule>
  </conditionalFormatting>
  <conditionalFormatting sqref="AV395">
    <cfRule type="expression" dxfId="32805" priority="11969">
      <formula>AV395="X"</formula>
    </cfRule>
    <cfRule type="expression" dxfId="32804" priority="11970">
      <formula>AV395="후보"</formula>
    </cfRule>
  </conditionalFormatting>
  <conditionalFormatting sqref="AC395">
    <cfRule type="cellIs" dxfId="32803" priority="11967" operator="greaterThan">
      <formula>0.9</formula>
    </cfRule>
    <cfRule type="cellIs" dxfId="32802" priority="11968" operator="greaterThan">
      <formula>0.85</formula>
    </cfRule>
  </conditionalFormatting>
  <conditionalFormatting sqref="N395">
    <cfRule type="cellIs" dxfId="32801" priority="11965" operator="greaterThan">
      <formula>0.9</formula>
    </cfRule>
    <cfRule type="cellIs" dxfId="32800" priority="11966" operator="greaterThan">
      <formula>0.85</formula>
    </cfRule>
  </conditionalFormatting>
  <conditionalFormatting sqref="E395">
    <cfRule type="expression" dxfId="32799" priority="11961">
      <formula>AND(IF(OR($Q395=1,$Q395=2),1,0),IF($X395&lt;=20,1,0))</formula>
    </cfRule>
    <cfRule type="expression" dxfId="32798" priority="11962">
      <formula>AND(IF($Q395=2,1,0),IF($X395&lt;30,1,0))</formula>
    </cfRule>
    <cfRule type="expression" dxfId="32797" priority="11963">
      <formula>AND(IF($Q395=3,1,0),IF($X395&lt;30,1,0))</formula>
    </cfRule>
    <cfRule type="expression" dxfId="32796" priority="11964">
      <formula>AND(IF($Q395=3,1,IF($Q395=4,1,0)),IF($F395&lt;=85,1,0))</formula>
    </cfRule>
  </conditionalFormatting>
  <conditionalFormatting sqref="X395">
    <cfRule type="expression" dxfId="32795" priority="11957">
      <formula>AND(IF(OR($Q395=1,$Q395=2),1,0),IF($X395&lt;=20,1,0))</formula>
    </cfRule>
    <cfRule type="expression" dxfId="32794" priority="11958">
      <formula>AND(IF($Q395=2,1,0),IF($X395&lt;30,1,0))</formula>
    </cfRule>
    <cfRule type="expression" dxfId="32793" priority="11959">
      <formula>AND(IF($Q395=3,1,0),IF($X395&lt;30,1,0))</formula>
    </cfRule>
    <cfRule type="expression" dxfId="32792" priority="11960">
      <formula>AND(IF($Q395=3,1,IF($Q395=4,1,0)),IF($F395&lt;=85,1,0))</formula>
    </cfRule>
  </conditionalFormatting>
  <conditionalFormatting sqref="AI395">
    <cfRule type="expression" dxfId="32791" priority="11953">
      <formula>AND(IF(OR($Q395=1,$Q395=2),1,0),IF($X395&lt;=20,1,0))</formula>
    </cfRule>
    <cfRule type="expression" dxfId="32790" priority="11954">
      <formula>AND(IF($Q395=2,1,0),IF($X395&lt;30,1,0))</formula>
    </cfRule>
    <cfRule type="expression" dxfId="32789" priority="11955">
      <formula>AND(IF($Q395=3,1,0),IF($X395&lt;30,1,0))</formula>
    </cfRule>
    <cfRule type="expression" dxfId="32788" priority="11956">
      <formula>AND(IF($Q395=3,1,IF($Q395=4,1,0)),IF($F395&lt;=85,1,0))</formula>
    </cfRule>
  </conditionalFormatting>
  <conditionalFormatting sqref="AV396">
    <cfRule type="expression" dxfId="32787" priority="11951">
      <formula>AV396="X"</formula>
    </cfRule>
    <cfRule type="expression" dxfId="32786" priority="11952">
      <formula>AV396="후보"</formula>
    </cfRule>
  </conditionalFormatting>
  <conditionalFormatting sqref="AC396">
    <cfRule type="cellIs" dxfId="32785" priority="11949" operator="greaterThan">
      <formula>0.9</formula>
    </cfRule>
    <cfRule type="cellIs" dxfId="32784" priority="11950" operator="greaterThan">
      <formula>0.85</formula>
    </cfRule>
  </conditionalFormatting>
  <conditionalFormatting sqref="N396">
    <cfRule type="cellIs" dxfId="32783" priority="11947" operator="greaterThan">
      <formula>0.9</formula>
    </cfRule>
    <cfRule type="cellIs" dxfId="32782" priority="11948" operator="greaterThan">
      <formula>0.85</formula>
    </cfRule>
  </conditionalFormatting>
  <conditionalFormatting sqref="E396">
    <cfRule type="expression" dxfId="32781" priority="11943">
      <formula>AND(IF(OR($Q396=1,$Q396=2),1,0),IF($X396&lt;=20,1,0))</formula>
    </cfRule>
    <cfRule type="expression" dxfId="32780" priority="11944">
      <formula>AND(IF($Q396=2,1,0),IF($X396&lt;30,1,0))</formula>
    </cfRule>
    <cfRule type="expression" dxfId="32779" priority="11945">
      <formula>AND(IF($Q396=3,1,0),IF($X396&lt;30,1,0))</formula>
    </cfRule>
    <cfRule type="expression" dxfId="32778" priority="11946">
      <formula>AND(IF($Q396=3,1,IF($Q396=4,1,0)),IF($F396&lt;=85,1,0))</formula>
    </cfRule>
  </conditionalFormatting>
  <conditionalFormatting sqref="X396">
    <cfRule type="expression" dxfId="32777" priority="11939">
      <formula>AND(IF(OR($Q396=1,$Q396=2),1,0),IF($X396&lt;=20,1,0))</formula>
    </cfRule>
    <cfRule type="expression" dxfId="32776" priority="11940">
      <formula>AND(IF($Q396=2,1,0),IF($X396&lt;30,1,0))</formula>
    </cfRule>
    <cfRule type="expression" dxfId="32775" priority="11941">
      <formula>AND(IF($Q396=3,1,0),IF($X396&lt;30,1,0))</formula>
    </cfRule>
    <cfRule type="expression" dxfId="32774" priority="11942">
      <formula>AND(IF($Q396=3,1,IF($Q396=4,1,0)),IF($F396&lt;=85,1,0))</formula>
    </cfRule>
  </conditionalFormatting>
  <conditionalFormatting sqref="AI396">
    <cfRule type="expression" dxfId="32773" priority="11935">
      <formula>AND(IF(OR($Q396=1,$Q396=2),1,0),IF($X396&lt;=20,1,0))</formula>
    </cfRule>
    <cfRule type="expression" dxfId="32772" priority="11936">
      <formula>AND(IF($Q396=2,1,0),IF($X396&lt;30,1,0))</formula>
    </cfRule>
    <cfRule type="expression" dxfId="32771" priority="11937">
      <formula>AND(IF($Q396=3,1,0),IF($X396&lt;30,1,0))</formula>
    </cfRule>
    <cfRule type="expression" dxfId="32770" priority="11938">
      <formula>AND(IF($Q396=3,1,IF($Q396=4,1,0)),IF($F396&lt;=85,1,0))</formula>
    </cfRule>
  </conditionalFormatting>
  <conditionalFormatting sqref="AV397">
    <cfRule type="expression" dxfId="32769" priority="11933">
      <formula>AV397="X"</formula>
    </cfRule>
    <cfRule type="expression" dxfId="32768" priority="11934">
      <formula>AV397="후보"</formula>
    </cfRule>
  </conditionalFormatting>
  <conditionalFormatting sqref="AC397">
    <cfRule type="cellIs" dxfId="32767" priority="11931" operator="greaterThan">
      <formula>0.9</formula>
    </cfRule>
    <cfRule type="cellIs" dxfId="32766" priority="11932" operator="greaterThan">
      <formula>0.85</formula>
    </cfRule>
  </conditionalFormatting>
  <conditionalFormatting sqref="N397">
    <cfRule type="cellIs" dxfId="32765" priority="11929" operator="greaterThan">
      <formula>0.9</formula>
    </cfRule>
    <cfRule type="cellIs" dxfId="32764" priority="11930" operator="greaterThan">
      <formula>0.85</formula>
    </cfRule>
  </conditionalFormatting>
  <conditionalFormatting sqref="E397">
    <cfRule type="expression" dxfId="32763" priority="11925">
      <formula>AND(IF(OR($Q397=1,$Q397=2),1,0),IF($X397&lt;=20,1,0))</formula>
    </cfRule>
    <cfRule type="expression" dxfId="32762" priority="11926">
      <formula>AND(IF($Q397=2,1,0),IF($X397&lt;30,1,0))</formula>
    </cfRule>
    <cfRule type="expression" dxfId="32761" priority="11927">
      <formula>AND(IF($Q397=3,1,0),IF($X397&lt;30,1,0))</formula>
    </cfRule>
    <cfRule type="expression" dxfId="32760" priority="11928">
      <formula>AND(IF($Q397=3,1,IF($Q397=4,1,0)),IF($F397&lt;=85,1,0))</formula>
    </cfRule>
  </conditionalFormatting>
  <conditionalFormatting sqref="X397">
    <cfRule type="expression" dxfId="32759" priority="11921">
      <formula>AND(IF(OR($Q397=1,$Q397=2),1,0),IF($X397&lt;=20,1,0))</formula>
    </cfRule>
    <cfRule type="expression" dxfId="32758" priority="11922">
      <formula>AND(IF($Q397=2,1,0),IF($X397&lt;30,1,0))</formula>
    </cfRule>
    <cfRule type="expression" dxfId="32757" priority="11923">
      <formula>AND(IF($Q397=3,1,0),IF($X397&lt;30,1,0))</formula>
    </cfRule>
    <cfRule type="expression" dxfId="32756" priority="11924">
      <formula>AND(IF($Q397=3,1,IF($Q397=4,1,0)),IF($F397&lt;=85,1,0))</formula>
    </cfRule>
  </conditionalFormatting>
  <conditionalFormatting sqref="AI397">
    <cfRule type="expression" dxfId="32755" priority="11917">
      <formula>AND(IF(OR($Q397=1,$Q397=2),1,0),IF($X397&lt;=20,1,0))</formula>
    </cfRule>
    <cfRule type="expression" dxfId="32754" priority="11918">
      <formula>AND(IF($Q397=2,1,0),IF($X397&lt;30,1,0))</formula>
    </cfRule>
    <cfRule type="expression" dxfId="32753" priority="11919">
      <formula>AND(IF($Q397=3,1,0),IF($X397&lt;30,1,0))</formula>
    </cfRule>
    <cfRule type="expression" dxfId="32752" priority="11920">
      <formula>AND(IF($Q397=3,1,IF($Q397=4,1,0)),IF($F397&lt;=85,1,0))</formula>
    </cfRule>
  </conditionalFormatting>
  <conditionalFormatting sqref="AV398">
    <cfRule type="expression" dxfId="32751" priority="11915">
      <formula>AV398="X"</formula>
    </cfRule>
    <cfRule type="expression" dxfId="32750" priority="11916">
      <formula>AV398="후보"</formula>
    </cfRule>
  </conditionalFormatting>
  <conditionalFormatting sqref="AC398">
    <cfRule type="cellIs" dxfId="32749" priority="11913" operator="greaterThan">
      <formula>0.9</formula>
    </cfRule>
    <cfRule type="cellIs" dxfId="32748" priority="11914" operator="greaterThan">
      <formula>0.85</formula>
    </cfRule>
  </conditionalFormatting>
  <conditionalFormatting sqref="N398">
    <cfRule type="cellIs" dxfId="32747" priority="11911" operator="greaterThan">
      <formula>0.9</formula>
    </cfRule>
    <cfRule type="cellIs" dxfId="32746" priority="11912" operator="greaterThan">
      <formula>0.85</formula>
    </cfRule>
  </conditionalFormatting>
  <conditionalFormatting sqref="E398">
    <cfRule type="expression" dxfId="32745" priority="11907">
      <formula>AND(IF(OR($Q398=1,$Q398=2),1,0),IF($X398&lt;=20,1,0))</formula>
    </cfRule>
    <cfRule type="expression" dxfId="32744" priority="11908">
      <formula>AND(IF($Q398=2,1,0),IF($X398&lt;30,1,0))</formula>
    </cfRule>
    <cfRule type="expression" dxfId="32743" priority="11909">
      <formula>AND(IF($Q398=3,1,0),IF($X398&lt;30,1,0))</formula>
    </cfRule>
    <cfRule type="expression" dxfId="32742" priority="11910">
      <formula>AND(IF($Q398=3,1,IF($Q398=4,1,0)),IF($F398&lt;=85,1,0))</formula>
    </cfRule>
  </conditionalFormatting>
  <conditionalFormatting sqref="X398">
    <cfRule type="expression" dxfId="32741" priority="11903">
      <formula>AND(IF(OR($Q398=1,$Q398=2),1,0),IF($X398&lt;=20,1,0))</formula>
    </cfRule>
    <cfRule type="expression" dxfId="32740" priority="11904">
      <formula>AND(IF($Q398=2,1,0),IF($X398&lt;30,1,0))</formula>
    </cfRule>
    <cfRule type="expression" dxfId="32739" priority="11905">
      <formula>AND(IF($Q398=3,1,0),IF($X398&lt;30,1,0))</formula>
    </cfRule>
    <cfRule type="expression" dxfId="32738" priority="11906">
      <formula>AND(IF($Q398=3,1,IF($Q398=4,1,0)),IF($F398&lt;=85,1,0))</formula>
    </cfRule>
  </conditionalFormatting>
  <conditionalFormatting sqref="AI398">
    <cfRule type="expression" dxfId="32737" priority="11899">
      <formula>AND(IF(OR($Q398=1,$Q398=2),1,0),IF($X398&lt;=20,1,0))</formula>
    </cfRule>
    <cfRule type="expression" dxfId="32736" priority="11900">
      <formula>AND(IF($Q398=2,1,0),IF($X398&lt;30,1,0))</formula>
    </cfRule>
    <cfRule type="expression" dxfId="32735" priority="11901">
      <formula>AND(IF($Q398=3,1,0),IF($X398&lt;30,1,0))</formula>
    </cfRule>
    <cfRule type="expression" dxfId="32734" priority="11902">
      <formula>AND(IF($Q398=3,1,IF($Q398=4,1,0)),IF($F398&lt;=85,1,0))</formula>
    </cfRule>
  </conditionalFormatting>
  <conditionalFormatting sqref="AV399">
    <cfRule type="expression" dxfId="32733" priority="11897">
      <formula>AV399="X"</formula>
    </cfRule>
    <cfRule type="expression" dxfId="32732" priority="11898">
      <formula>AV399="후보"</formula>
    </cfRule>
  </conditionalFormatting>
  <conditionalFormatting sqref="AC399">
    <cfRule type="cellIs" dxfId="32731" priority="11895" operator="greaterThan">
      <formula>0.9</formula>
    </cfRule>
    <cfRule type="cellIs" dxfId="32730" priority="11896" operator="greaterThan">
      <formula>0.85</formula>
    </cfRule>
  </conditionalFormatting>
  <conditionalFormatting sqref="N399">
    <cfRule type="cellIs" dxfId="32729" priority="11893" operator="greaterThan">
      <formula>0.9</formula>
    </cfRule>
    <cfRule type="cellIs" dxfId="32728" priority="11894" operator="greaterThan">
      <formula>0.85</formula>
    </cfRule>
  </conditionalFormatting>
  <conditionalFormatting sqref="E399">
    <cfRule type="expression" dxfId="32727" priority="11889">
      <formula>AND(IF(OR($Q399=1,$Q399=2),1,0),IF($X399&lt;=20,1,0))</formula>
    </cfRule>
    <cfRule type="expression" dxfId="32726" priority="11890">
      <formula>AND(IF($Q399=2,1,0),IF($X399&lt;30,1,0))</formula>
    </cfRule>
    <cfRule type="expression" dxfId="32725" priority="11891">
      <formula>AND(IF($Q399=3,1,0),IF($X399&lt;30,1,0))</formula>
    </cfRule>
    <cfRule type="expression" dxfId="32724" priority="11892">
      <formula>AND(IF($Q399=3,1,IF($Q399=4,1,0)),IF($F399&lt;=85,1,0))</formula>
    </cfRule>
  </conditionalFormatting>
  <conditionalFormatting sqref="X399">
    <cfRule type="expression" dxfId="32723" priority="11885">
      <formula>AND(IF(OR($Q399=1,$Q399=2),1,0),IF($X399&lt;=20,1,0))</formula>
    </cfRule>
    <cfRule type="expression" dxfId="32722" priority="11886">
      <formula>AND(IF($Q399=2,1,0),IF($X399&lt;30,1,0))</formula>
    </cfRule>
    <cfRule type="expression" dxfId="32721" priority="11887">
      <formula>AND(IF($Q399=3,1,0),IF($X399&lt;30,1,0))</formula>
    </cfRule>
    <cfRule type="expression" dxfId="32720" priority="11888">
      <formula>AND(IF($Q399=3,1,IF($Q399=4,1,0)),IF($F399&lt;=85,1,0))</formula>
    </cfRule>
  </conditionalFormatting>
  <conditionalFormatting sqref="AI399">
    <cfRule type="expression" dxfId="32719" priority="11881">
      <formula>AND(IF(OR($Q399=1,$Q399=2),1,0),IF($X399&lt;=20,1,0))</formula>
    </cfRule>
    <cfRule type="expression" dxfId="32718" priority="11882">
      <formula>AND(IF($Q399=2,1,0),IF($X399&lt;30,1,0))</formula>
    </cfRule>
    <cfRule type="expression" dxfId="32717" priority="11883">
      <formula>AND(IF($Q399=3,1,0),IF($X399&lt;30,1,0))</formula>
    </cfRule>
    <cfRule type="expression" dxfId="32716" priority="11884">
      <formula>AND(IF($Q399=3,1,IF($Q399=4,1,0)),IF($F399&lt;=85,1,0))</formula>
    </cfRule>
  </conditionalFormatting>
  <conditionalFormatting sqref="AV400">
    <cfRule type="expression" dxfId="32715" priority="11879">
      <formula>AV400="X"</formula>
    </cfRule>
    <cfRule type="expression" dxfId="32714" priority="11880">
      <formula>AV400="후보"</formula>
    </cfRule>
  </conditionalFormatting>
  <conditionalFormatting sqref="AC400">
    <cfRule type="cellIs" dxfId="32713" priority="11877" operator="greaterThan">
      <formula>0.9</formula>
    </cfRule>
    <cfRule type="cellIs" dxfId="32712" priority="11878" operator="greaterThan">
      <formula>0.85</formula>
    </cfRule>
  </conditionalFormatting>
  <conditionalFormatting sqref="N400">
    <cfRule type="cellIs" dxfId="32711" priority="11875" operator="greaterThan">
      <formula>0.9</formula>
    </cfRule>
    <cfRule type="cellIs" dxfId="32710" priority="11876" operator="greaterThan">
      <formula>0.85</formula>
    </cfRule>
  </conditionalFormatting>
  <conditionalFormatting sqref="E400">
    <cfRule type="expression" dxfId="32709" priority="11871">
      <formula>AND(IF(OR($Q400=1,$Q400=2),1,0),IF($X400&lt;=20,1,0))</formula>
    </cfRule>
    <cfRule type="expression" dxfId="32708" priority="11872">
      <formula>AND(IF($Q400=2,1,0),IF($X400&lt;30,1,0))</formula>
    </cfRule>
    <cfRule type="expression" dxfId="32707" priority="11873">
      <formula>AND(IF($Q400=3,1,0),IF($X400&lt;30,1,0))</formula>
    </cfRule>
    <cfRule type="expression" dxfId="32706" priority="11874">
      <formula>AND(IF($Q400=3,1,IF($Q400=4,1,0)),IF($F400&lt;=85,1,0))</formula>
    </cfRule>
  </conditionalFormatting>
  <conditionalFormatting sqref="X400">
    <cfRule type="expression" dxfId="32705" priority="11867">
      <formula>AND(IF(OR($Q400=1,$Q400=2),1,0),IF($X400&lt;=20,1,0))</formula>
    </cfRule>
    <cfRule type="expression" dxfId="32704" priority="11868">
      <formula>AND(IF($Q400=2,1,0),IF($X400&lt;30,1,0))</formula>
    </cfRule>
    <cfRule type="expression" dxfId="32703" priority="11869">
      <formula>AND(IF($Q400=3,1,0),IF($X400&lt;30,1,0))</formula>
    </cfRule>
    <cfRule type="expression" dxfId="32702" priority="11870">
      <formula>AND(IF($Q400=3,1,IF($Q400=4,1,0)),IF($F400&lt;=85,1,0))</formula>
    </cfRule>
  </conditionalFormatting>
  <conditionalFormatting sqref="AI400">
    <cfRule type="expression" dxfId="32701" priority="11863">
      <formula>AND(IF(OR($Q400=1,$Q400=2),1,0),IF($X400&lt;=20,1,0))</formula>
    </cfRule>
    <cfRule type="expression" dxfId="32700" priority="11864">
      <formula>AND(IF($Q400=2,1,0),IF($X400&lt;30,1,0))</formula>
    </cfRule>
    <cfRule type="expression" dxfId="32699" priority="11865">
      <formula>AND(IF($Q400=3,1,0),IF($X400&lt;30,1,0))</formula>
    </cfRule>
    <cfRule type="expression" dxfId="32698" priority="11866">
      <formula>AND(IF($Q400=3,1,IF($Q400=4,1,0)),IF($F400&lt;=85,1,0))</formula>
    </cfRule>
  </conditionalFormatting>
  <conditionalFormatting sqref="AV401">
    <cfRule type="expression" dxfId="32697" priority="11861">
      <formula>AV401="X"</formula>
    </cfRule>
    <cfRule type="expression" dxfId="32696" priority="11862">
      <formula>AV401="후보"</formula>
    </cfRule>
  </conditionalFormatting>
  <conditionalFormatting sqref="AC401">
    <cfRule type="cellIs" dxfId="32695" priority="11859" operator="greaterThan">
      <formula>0.9</formula>
    </cfRule>
    <cfRule type="cellIs" dxfId="32694" priority="11860" operator="greaterThan">
      <formula>0.85</formula>
    </cfRule>
  </conditionalFormatting>
  <conditionalFormatting sqref="N401">
    <cfRule type="cellIs" dxfId="32693" priority="11857" operator="greaterThan">
      <formula>0.9</formula>
    </cfRule>
    <cfRule type="cellIs" dxfId="32692" priority="11858" operator="greaterThan">
      <formula>0.85</formula>
    </cfRule>
  </conditionalFormatting>
  <conditionalFormatting sqref="E401">
    <cfRule type="expression" dxfId="32691" priority="11853">
      <formula>AND(IF(OR($Q401=1,$Q401=2),1,0),IF($X401&lt;=20,1,0))</formula>
    </cfRule>
    <cfRule type="expression" dxfId="32690" priority="11854">
      <formula>AND(IF($Q401=2,1,0),IF($X401&lt;30,1,0))</formula>
    </cfRule>
    <cfRule type="expression" dxfId="32689" priority="11855">
      <formula>AND(IF($Q401=3,1,0),IF($X401&lt;30,1,0))</formula>
    </cfRule>
    <cfRule type="expression" dxfId="32688" priority="11856">
      <formula>AND(IF($Q401=3,1,IF($Q401=4,1,0)),IF($F401&lt;=85,1,0))</formula>
    </cfRule>
  </conditionalFormatting>
  <conditionalFormatting sqref="X401">
    <cfRule type="expression" dxfId="32687" priority="11849">
      <formula>AND(IF(OR($Q401=1,$Q401=2),1,0),IF($X401&lt;=20,1,0))</formula>
    </cfRule>
    <cfRule type="expression" dxfId="32686" priority="11850">
      <formula>AND(IF($Q401=2,1,0),IF($X401&lt;30,1,0))</formula>
    </cfRule>
    <cfRule type="expression" dxfId="32685" priority="11851">
      <formula>AND(IF($Q401=3,1,0),IF($X401&lt;30,1,0))</formula>
    </cfRule>
    <cfRule type="expression" dxfId="32684" priority="11852">
      <formula>AND(IF($Q401=3,1,IF($Q401=4,1,0)),IF($F401&lt;=85,1,0))</formula>
    </cfRule>
  </conditionalFormatting>
  <conditionalFormatting sqref="AI401">
    <cfRule type="expression" dxfId="32683" priority="11845">
      <formula>AND(IF(OR($Q401=1,$Q401=2),1,0),IF($X401&lt;=20,1,0))</formula>
    </cfRule>
    <cfRule type="expression" dxfId="32682" priority="11846">
      <formula>AND(IF($Q401=2,1,0),IF($X401&lt;30,1,0))</formula>
    </cfRule>
    <cfRule type="expression" dxfId="32681" priority="11847">
      <formula>AND(IF($Q401=3,1,0),IF($X401&lt;30,1,0))</formula>
    </cfRule>
    <cfRule type="expression" dxfId="32680" priority="11848">
      <formula>AND(IF($Q401=3,1,IF($Q401=4,1,0)),IF($F401&lt;=85,1,0))</formula>
    </cfRule>
  </conditionalFormatting>
  <conditionalFormatting sqref="AV402">
    <cfRule type="expression" dxfId="32679" priority="11843">
      <formula>AV402="X"</formula>
    </cfRule>
    <cfRule type="expression" dxfId="32678" priority="11844">
      <formula>AV402="후보"</formula>
    </cfRule>
  </conditionalFormatting>
  <conditionalFormatting sqref="AC402">
    <cfRule type="cellIs" dxfId="32677" priority="11841" operator="greaterThan">
      <formula>0.9</formula>
    </cfRule>
    <cfRule type="cellIs" dxfId="32676" priority="11842" operator="greaterThan">
      <formula>0.85</formula>
    </cfRule>
  </conditionalFormatting>
  <conditionalFormatting sqref="N402">
    <cfRule type="cellIs" dxfId="32675" priority="11839" operator="greaterThan">
      <formula>0.9</formula>
    </cfRule>
    <cfRule type="cellIs" dxfId="32674" priority="11840" operator="greaterThan">
      <formula>0.85</formula>
    </cfRule>
  </conditionalFormatting>
  <conditionalFormatting sqref="E402">
    <cfRule type="expression" dxfId="32673" priority="11835">
      <formula>AND(IF(OR($Q402=1,$Q402=2),1,0),IF($X402&lt;=20,1,0))</formula>
    </cfRule>
    <cfRule type="expression" dxfId="32672" priority="11836">
      <formula>AND(IF($Q402=2,1,0),IF($X402&lt;30,1,0))</formula>
    </cfRule>
    <cfRule type="expression" dxfId="32671" priority="11837">
      <formula>AND(IF($Q402=3,1,0),IF($X402&lt;30,1,0))</formula>
    </cfRule>
    <cfRule type="expression" dxfId="32670" priority="11838">
      <formula>AND(IF($Q402=3,1,IF($Q402=4,1,0)),IF($F402&lt;=85,1,0))</formula>
    </cfRule>
  </conditionalFormatting>
  <conditionalFormatting sqref="X402">
    <cfRule type="expression" dxfId="32669" priority="11831">
      <formula>AND(IF(OR($Q402=1,$Q402=2),1,0),IF($X402&lt;=20,1,0))</formula>
    </cfRule>
    <cfRule type="expression" dxfId="32668" priority="11832">
      <formula>AND(IF($Q402=2,1,0),IF($X402&lt;30,1,0))</formula>
    </cfRule>
    <cfRule type="expression" dxfId="32667" priority="11833">
      <formula>AND(IF($Q402=3,1,0),IF($X402&lt;30,1,0))</formula>
    </cfRule>
    <cfRule type="expression" dxfId="32666" priority="11834">
      <formula>AND(IF($Q402=3,1,IF($Q402=4,1,0)),IF($F402&lt;=85,1,0))</formula>
    </cfRule>
  </conditionalFormatting>
  <conditionalFormatting sqref="AI402">
    <cfRule type="expression" dxfId="32665" priority="11827">
      <formula>AND(IF(OR($Q402=1,$Q402=2),1,0),IF($X402&lt;=20,1,0))</formula>
    </cfRule>
    <cfRule type="expression" dxfId="32664" priority="11828">
      <formula>AND(IF($Q402=2,1,0),IF($X402&lt;30,1,0))</formula>
    </cfRule>
    <cfRule type="expression" dxfId="32663" priority="11829">
      <formula>AND(IF($Q402=3,1,0),IF($X402&lt;30,1,0))</formula>
    </cfRule>
    <cfRule type="expression" dxfId="32662" priority="11830">
      <formula>AND(IF($Q402=3,1,IF($Q402=4,1,0)),IF($F402&lt;=85,1,0))</formula>
    </cfRule>
  </conditionalFormatting>
  <conditionalFormatting sqref="AV403">
    <cfRule type="expression" dxfId="32661" priority="11825">
      <formula>AV403="X"</formula>
    </cfRule>
    <cfRule type="expression" dxfId="32660" priority="11826">
      <formula>AV403="후보"</formula>
    </cfRule>
  </conditionalFormatting>
  <conditionalFormatting sqref="AC403">
    <cfRule type="cellIs" dxfId="32659" priority="11823" operator="greaterThan">
      <formula>0.9</formula>
    </cfRule>
    <cfRule type="cellIs" dxfId="32658" priority="11824" operator="greaterThan">
      <formula>0.85</formula>
    </cfRule>
  </conditionalFormatting>
  <conditionalFormatting sqref="N403">
    <cfRule type="cellIs" dxfId="32657" priority="11821" operator="greaterThan">
      <formula>0.9</formula>
    </cfRule>
    <cfRule type="cellIs" dxfId="32656" priority="11822" operator="greaterThan">
      <formula>0.85</formula>
    </cfRule>
  </conditionalFormatting>
  <conditionalFormatting sqref="E403">
    <cfRule type="expression" dxfId="32655" priority="11817">
      <formula>AND(IF(OR($Q403=1,$Q403=2),1,0),IF($X403&lt;=20,1,0))</formula>
    </cfRule>
    <cfRule type="expression" dxfId="32654" priority="11818">
      <formula>AND(IF($Q403=2,1,0),IF($X403&lt;30,1,0))</formula>
    </cfRule>
    <cfRule type="expression" dxfId="32653" priority="11819">
      <formula>AND(IF($Q403=3,1,0),IF($X403&lt;30,1,0))</formula>
    </cfRule>
    <cfRule type="expression" dxfId="32652" priority="11820">
      <formula>AND(IF($Q403=3,1,IF($Q403=4,1,0)),IF($F403&lt;=85,1,0))</formula>
    </cfRule>
  </conditionalFormatting>
  <conditionalFormatting sqref="X403">
    <cfRule type="expression" dxfId="32651" priority="11813">
      <formula>AND(IF(OR($Q403=1,$Q403=2),1,0),IF($X403&lt;=20,1,0))</formula>
    </cfRule>
    <cfRule type="expression" dxfId="32650" priority="11814">
      <formula>AND(IF($Q403=2,1,0),IF($X403&lt;30,1,0))</formula>
    </cfRule>
    <cfRule type="expression" dxfId="32649" priority="11815">
      <formula>AND(IF($Q403=3,1,0),IF($X403&lt;30,1,0))</formula>
    </cfRule>
    <cfRule type="expression" dxfId="32648" priority="11816">
      <formula>AND(IF($Q403=3,1,IF($Q403=4,1,0)),IF($F403&lt;=85,1,0))</formula>
    </cfRule>
  </conditionalFormatting>
  <conditionalFormatting sqref="AI403">
    <cfRule type="expression" dxfId="32647" priority="11809">
      <formula>AND(IF(OR($Q403=1,$Q403=2),1,0),IF($X403&lt;=20,1,0))</formula>
    </cfRule>
    <cfRule type="expression" dxfId="32646" priority="11810">
      <formula>AND(IF($Q403=2,1,0),IF($X403&lt;30,1,0))</formula>
    </cfRule>
    <cfRule type="expression" dxfId="32645" priority="11811">
      <formula>AND(IF($Q403=3,1,0),IF($X403&lt;30,1,0))</formula>
    </cfRule>
    <cfRule type="expression" dxfId="32644" priority="11812">
      <formula>AND(IF($Q403=3,1,IF($Q403=4,1,0)),IF($F403&lt;=85,1,0))</formula>
    </cfRule>
  </conditionalFormatting>
  <conditionalFormatting sqref="AV404">
    <cfRule type="expression" dxfId="32643" priority="11807">
      <formula>AV404="X"</formula>
    </cfRule>
    <cfRule type="expression" dxfId="32642" priority="11808">
      <formula>AV404="후보"</formula>
    </cfRule>
  </conditionalFormatting>
  <conditionalFormatting sqref="AC404">
    <cfRule type="cellIs" dxfId="32641" priority="11805" operator="greaterThan">
      <formula>0.9</formula>
    </cfRule>
    <cfRule type="cellIs" dxfId="32640" priority="11806" operator="greaterThan">
      <formula>0.85</formula>
    </cfRule>
  </conditionalFormatting>
  <conditionalFormatting sqref="N404">
    <cfRule type="cellIs" dxfId="32639" priority="11803" operator="greaterThan">
      <formula>0.9</formula>
    </cfRule>
    <cfRule type="cellIs" dxfId="32638" priority="11804" operator="greaterThan">
      <formula>0.85</formula>
    </cfRule>
  </conditionalFormatting>
  <conditionalFormatting sqref="E404">
    <cfRule type="expression" dxfId="32637" priority="11799">
      <formula>AND(IF(OR($Q404=1,$Q404=2),1,0),IF($X404&lt;=20,1,0))</formula>
    </cfRule>
    <cfRule type="expression" dxfId="32636" priority="11800">
      <formula>AND(IF($Q404=2,1,0),IF($X404&lt;30,1,0))</formula>
    </cfRule>
    <cfRule type="expression" dxfId="32635" priority="11801">
      <formula>AND(IF($Q404=3,1,0),IF($X404&lt;30,1,0))</formula>
    </cfRule>
    <cfRule type="expression" dxfId="32634" priority="11802">
      <formula>AND(IF($Q404=3,1,IF($Q404=4,1,0)),IF($F404&lt;=85,1,0))</formula>
    </cfRule>
  </conditionalFormatting>
  <conditionalFormatting sqref="X404">
    <cfRule type="expression" dxfId="32633" priority="11795">
      <formula>AND(IF(OR($Q404=1,$Q404=2),1,0),IF($X404&lt;=20,1,0))</formula>
    </cfRule>
    <cfRule type="expression" dxfId="32632" priority="11796">
      <formula>AND(IF($Q404=2,1,0),IF($X404&lt;30,1,0))</formula>
    </cfRule>
    <cfRule type="expression" dxfId="32631" priority="11797">
      <formula>AND(IF($Q404=3,1,0),IF($X404&lt;30,1,0))</formula>
    </cfRule>
    <cfRule type="expression" dxfId="32630" priority="11798">
      <formula>AND(IF($Q404=3,1,IF($Q404=4,1,0)),IF($F404&lt;=85,1,0))</formula>
    </cfRule>
  </conditionalFormatting>
  <conditionalFormatting sqref="AI404">
    <cfRule type="expression" dxfId="32629" priority="11791">
      <formula>AND(IF(OR($Q404=1,$Q404=2),1,0),IF($X404&lt;=20,1,0))</formula>
    </cfRule>
    <cfRule type="expression" dxfId="32628" priority="11792">
      <formula>AND(IF($Q404=2,1,0),IF($X404&lt;30,1,0))</formula>
    </cfRule>
    <cfRule type="expression" dxfId="32627" priority="11793">
      <formula>AND(IF($Q404=3,1,0),IF($X404&lt;30,1,0))</formula>
    </cfRule>
    <cfRule type="expression" dxfId="32626" priority="11794">
      <formula>AND(IF($Q404=3,1,IF($Q404=4,1,0)),IF($F404&lt;=85,1,0))</formula>
    </cfRule>
  </conditionalFormatting>
  <conditionalFormatting sqref="AV405">
    <cfRule type="expression" dxfId="32625" priority="11789">
      <formula>AV405="X"</formula>
    </cfRule>
    <cfRule type="expression" dxfId="32624" priority="11790">
      <formula>AV405="후보"</formula>
    </cfRule>
  </conditionalFormatting>
  <conditionalFormatting sqref="AC405">
    <cfRule type="cellIs" dxfId="32623" priority="11787" operator="greaterThan">
      <formula>0.9</formula>
    </cfRule>
    <cfRule type="cellIs" dxfId="32622" priority="11788" operator="greaterThan">
      <formula>0.85</formula>
    </cfRule>
  </conditionalFormatting>
  <conditionalFormatting sqref="N405">
    <cfRule type="cellIs" dxfId="32621" priority="11785" operator="greaterThan">
      <formula>0.9</formula>
    </cfRule>
    <cfRule type="cellIs" dxfId="32620" priority="11786" operator="greaterThan">
      <formula>0.85</formula>
    </cfRule>
  </conditionalFormatting>
  <conditionalFormatting sqref="E405">
    <cfRule type="expression" dxfId="32619" priority="11781">
      <formula>AND(IF(OR($Q405=1,$Q405=2),1,0),IF($X405&lt;=20,1,0))</formula>
    </cfRule>
    <cfRule type="expression" dxfId="32618" priority="11782">
      <formula>AND(IF($Q405=2,1,0),IF($X405&lt;30,1,0))</formula>
    </cfRule>
    <cfRule type="expression" dxfId="32617" priority="11783">
      <formula>AND(IF($Q405=3,1,0),IF($X405&lt;30,1,0))</formula>
    </cfRule>
    <cfRule type="expression" dxfId="32616" priority="11784">
      <formula>AND(IF($Q405=3,1,IF($Q405=4,1,0)),IF($F405&lt;=85,1,0))</formula>
    </cfRule>
  </conditionalFormatting>
  <conditionalFormatting sqref="X405">
    <cfRule type="expression" dxfId="32615" priority="11777">
      <formula>AND(IF(OR($Q405=1,$Q405=2),1,0),IF($X405&lt;=20,1,0))</formula>
    </cfRule>
    <cfRule type="expression" dxfId="32614" priority="11778">
      <formula>AND(IF($Q405=2,1,0),IF($X405&lt;30,1,0))</formula>
    </cfRule>
    <cfRule type="expression" dxfId="32613" priority="11779">
      <formula>AND(IF($Q405=3,1,0),IF($X405&lt;30,1,0))</formula>
    </cfRule>
    <cfRule type="expression" dxfId="32612" priority="11780">
      <formula>AND(IF($Q405=3,1,IF($Q405=4,1,0)),IF($F405&lt;=85,1,0))</formula>
    </cfRule>
  </conditionalFormatting>
  <conditionalFormatting sqref="AI405">
    <cfRule type="expression" dxfId="32611" priority="11773">
      <formula>AND(IF(OR($Q405=1,$Q405=2),1,0),IF($X405&lt;=20,1,0))</formula>
    </cfRule>
    <cfRule type="expression" dxfId="32610" priority="11774">
      <formula>AND(IF($Q405=2,1,0),IF($X405&lt;30,1,0))</formula>
    </cfRule>
    <cfRule type="expression" dxfId="32609" priority="11775">
      <formula>AND(IF($Q405=3,1,0),IF($X405&lt;30,1,0))</formula>
    </cfRule>
    <cfRule type="expression" dxfId="32608" priority="11776">
      <formula>AND(IF($Q405=3,1,IF($Q405=4,1,0)),IF($F405&lt;=85,1,0))</formula>
    </cfRule>
  </conditionalFormatting>
  <conditionalFormatting sqref="AV406">
    <cfRule type="expression" dxfId="32607" priority="11771">
      <formula>AV406="X"</formula>
    </cfRule>
    <cfRule type="expression" dxfId="32606" priority="11772">
      <formula>AV406="후보"</formula>
    </cfRule>
  </conditionalFormatting>
  <conditionalFormatting sqref="AC406">
    <cfRule type="cellIs" dxfId="32605" priority="11769" operator="greaterThan">
      <formula>0.9</formula>
    </cfRule>
    <cfRule type="cellIs" dxfId="32604" priority="11770" operator="greaterThan">
      <formula>0.85</formula>
    </cfRule>
  </conditionalFormatting>
  <conditionalFormatting sqref="N406">
    <cfRule type="cellIs" dxfId="32603" priority="11767" operator="greaterThan">
      <formula>0.9</formula>
    </cfRule>
    <cfRule type="cellIs" dxfId="32602" priority="11768" operator="greaterThan">
      <formula>0.85</formula>
    </cfRule>
  </conditionalFormatting>
  <conditionalFormatting sqref="E406">
    <cfRule type="expression" dxfId="32601" priority="11763">
      <formula>AND(IF(OR($Q406=1,$Q406=2),1,0),IF($X406&lt;=20,1,0))</formula>
    </cfRule>
    <cfRule type="expression" dxfId="32600" priority="11764">
      <formula>AND(IF($Q406=2,1,0),IF($X406&lt;30,1,0))</formula>
    </cfRule>
    <cfRule type="expression" dxfId="32599" priority="11765">
      <formula>AND(IF($Q406=3,1,0),IF($X406&lt;30,1,0))</formula>
    </cfRule>
    <cfRule type="expression" dxfId="32598" priority="11766">
      <formula>AND(IF($Q406=3,1,IF($Q406=4,1,0)),IF($F406&lt;=85,1,0))</formula>
    </cfRule>
  </conditionalFormatting>
  <conditionalFormatting sqref="X406">
    <cfRule type="expression" dxfId="32597" priority="11759">
      <formula>AND(IF(OR($Q406=1,$Q406=2),1,0),IF($X406&lt;=20,1,0))</formula>
    </cfRule>
    <cfRule type="expression" dxfId="32596" priority="11760">
      <formula>AND(IF($Q406=2,1,0),IF($X406&lt;30,1,0))</formula>
    </cfRule>
    <cfRule type="expression" dxfId="32595" priority="11761">
      <formula>AND(IF($Q406=3,1,0),IF($X406&lt;30,1,0))</formula>
    </cfRule>
    <cfRule type="expression" dxfId="32594" priority="11762">
      <formula>AND(IF($Q406=3,1,IF($Q406=4,1,0)),IF($F406&lt;=85,1,0))</formula>
    </cfRule>
  </conditionalFormatting>
  <conditionalFormatting sqref="AI406">
    <cfRule type="expression" dxfId="32593" priority="11755">
      <formula>AND(IF(OR($Q406=1,$Q406=2),1,0),IF($X406&lt;=20,1,0))</formula>
    </cfRule>
    <cfRule type="expression" dxfId="32592" priority="11756">
      <formula>AND(IF($Q406=2,1,0),IF($X406&lt;30,1,0))</formula>
    </cfRule>
    <cfRule type="expression" dxfId="32591" priority="11757">
      <formula>AND(IF($Q406=3,1,0),IF($X406&lt;30,1,0))</formula>
    </cfRule>
    <cfRule type="expression" dxfId="32590" priority="11758">
      <formula>AND(IF($Q406=3,1,IF($Q406=4,1,0)),IF($F406&lt;=85,1,0))</formula>
    </cfRule>
  </conditionalFormatting>
  <conditionalFormatting sqref="AV407">
    <cfRule type="expression" dxfId="32589" priority="11753">
      <formula>AV407="X"</formula>
    </cfRule>
    <cfRule type="expression" dxfId="32588" priority="11754">
      <formula>AV407="후보"</formula>
    </cfRule>
  </conditionalFormatting>
  <conditionalFormatting sqref="AC407">
    <cfRule type="cellIs" dxfId="32587" priority="11751" operator="greaterThan">
      <formula>0.9</formula>
    </cfRule>
    <cfRule type="cellIs" dxfId="32586" priority="11752" operator="greaterThan">
      <formula>0.85</formula>
    </cfRule>
  </conditionalFormatting>
  <conditionalFormatting sqref="N407">
    <cfRule type="cellIs" dxfId="32585" priority="11749" operator="greaterThan">
      <formula>0.9</formula>
    </cfRule>
    <cfRule type="cellIs" dxfId="32584" priority="11750" operator="greaterThan">
      <formula>0.85</formula>
    </cfRule>
  </conditionalFormatting>
  <conditionalFormatting sqref="E407">
    <cfRule type="expression" dxfId="32583" priority="11745">
      <formula>AND(IF(OR($Q407=1,$Q407=2),1,0),IF($X407&lt;=20,1,0))</formula>
    </cfRule>
    <cfRule type="expression" dxfId="32582" priority="11746">
      <formula>AND(IF($Q407=2,1,0),IF($X407&lt;30,1,0))</formula>
    </cfRule>
    <cfRule type="expression" dxfId="32581" priority="11747">
      <formula>AND(IF($Q407=3,1,0),IF($X407&lt;30,1,0))</formula>
    </cfRule>
    <cfRule type="expression" dxfId="32580" priority="11748">
      <formula>AND(IF($Q407=3,1,IF($Q407=4,1,0)),IF($F407&lt;=85,1,0))</formula>
    </cfRule>
  </conditionalFormatting>
  <conditionalFormatting sqref="X407">
    <cfRule type="expression" dxfId="32579" priority="11741">
      <formula>AND(IF(OR($Q407=1,$Q407=2),1,0),IF($X407&lt;=20,1,0))</formula>
    </cfRule>
    <cfRule type="expression" dxfId="32578" priority="11742">
      <formula>AND(IF($Q407=2,1,0),IF($X407&lt;30,1,0))</formula>
    </cfRule>
    <cfRule type="expression" dxfId="32577" priority="11743">
      <formula>AND(IF($Q407=3,1,0),IF($X407&lt;30,1,0))</formula>
    </cfRule>
    <cfRule type="expression" dxfId="32576" priority="11744">
      <formula>AND(IF($Q407=3,1,IF($Q407=4,1,0)),IF($F407&lt;=85,1,0))</formula>
    </cfRule>
  </conditionalFormatting>
  <conditionalFormatting sqref="AI407">
    <cfRule type="expression" dxfId="32575" priority="11737">
      <formula>AND(IF(OR($Q407=1,$Q407=2),1,0),IF($X407&lt;=20,1,0))</formula>
    </cfRule>
    <cfRule type="expression" dxfId="32574" priority="11738">
      <formula>AND(IF($Q407=2,1,0),IF($X407&lt;30,1,0))</formula>
    </cfRule>
    <cfRule type="expression" dxfId="32573" priority="11739">
      <formula>AND(IF($Q407=3,1,0),IF($X407&lt;30,1,0))</formula>
    </cfRule>
    <cfRule type="expression" dxfId="32572" priority="11740">
      <formula>AND(IF($Q407=3,1,IF($Q407=4,1,0)),IF($F407&lt;=85,1,0))</formula>
    </cfRule>
  </conditionalFormatting>
  <conditionalFormatting sqref="AV408">
    <cfRule type="expression" dxfId="32571" priority="11735">
      <formula>AV408="X"</formula>
    </cfRule>
    <cfRule type="expression" dxfId="32570" priority="11736">
      <formula>AV408="후보"</formula>
    </cfRule>
  </conditionalFormatting>
  <conditionalFormatting sqref="AC408">
    <cfRule type="cellIs" dxfId="32569" priority="11733" operator="greaterThan">
      <formula>0.9</formula>
    </cfRule>
    <cfRule type="cellIs" dxfId="32568" priority="11734" operator="greaterThan">
      <formula>0.85</formula>
    </cfRule>
  </conditionalFormatting>
  <conditionalFormatting sqref="N408">
    <cfRule type="cellIs" dxfId="32567" priority="11731" operator="greaterThan">
      <formula>0.9</formula>
    </cfRule>
    <cfRule type="cellIs" dxfId="32566" priority="11732" operator="greaterThan">
      <formula>0.85</formula>
    </cfRule>
  </conditionalFormatting>
  <conditionalFormatting sqref="E408">
    <cfRule type="expression" dxfId="32565" priority="11727">
      <formula>AND(IF(OR($Q408=1,$Q408=2),1,0),IF($X408&lt;=20,1,0))</formula>
    </cfRule>
    <cfRule type="expression" dxfId="32564" priority="11728">
      <formula>AND(IF($Q408=2,1,0),IF($X408&lt;30,1,0))</formula>
    </cfRule>
    <cfRule type="expression" dxfId="32563" priority="11729">
      <formula>AND(IF($Q408=3,1,0),IF($X408&lt;30,1,0))</formula>
    </cfRule>
    <cfRule type="expression" dxfId="32562" priority="11730">
      <formula>AND(IF($Q408=3,1,IF($Q408=4,1,0)),IF($F408&lt;=85,1,0))</formula>
    </cfRule>
  </conditionalFormatting>
  <conditionalFormatting sqref="X408">
    <cfRule type="expression" dxfId="32561" priority="11723">
      <formula>AND(IF(OR($Q408=1,$Q408=2),1,0),IF($X408&lt;=20,1,0))</formula>
    </cfRule>
    <cfRule type="expression" dxfId="32560" priority="11724">
      <formula>AND(IF($Q408=2,1,0),IF($X408&lt;30,1,0))</formula>
    </cfRule>
    <cfRule type="expression" dxfId="32559" priority="11725">
      <formula>AND(IF($Q408=3,1,0),IF($X408&lt;30,1,0))</formula>
    </cfRule>
    <cfRule type="expression" dxfId="32558" priority="11726">
      <formula>AND(IF($Q408=3,1,IF($Q408=4,1,0)),IF($F408&lt;=85,1,0))</formula>
    </cfRule>
  </conditionalFormatting>
  <conditionalFormatting sqref="AI408">
    <cfRule type="expression" dxfId="32557" priority="11719">
      <formula>AND(IF(OR($Q408=1,$Q408=2),1,0),IF($X408&lt;=20,1,0))</formula>
    </cfRule>
    <cfRule type="expression" dxfId="32556" priority="11720">
      <formula>AND(IF($Q408=2,1,0),IF($X408&lt;30,1,0))</formula>
    </cfRule>
    <cfRule type="expression" dxfId="32555" priority="11721">
      <formula>AND(IF($Q408=3,1,0),IF($X408&lt;30,1,0))</formula>
    </cfRule>
    <cfRule type="expression" dxfId="32554" priority="11722">
      <formula>AND(IF($Q408=3,1,IF($Q408=4,1,0)),IF($F408&lt;=85,1,0))</formula>
    </cfRule>
  </conditionalFormatting>
  <conditionalFormatting sqref="AV409">
    <cfRule type="expression" dxfId="32553" priority="11717">
      <formula>AV409="X"</formula>
    </cfRule>
    <cfRule type="expression" dxfId="32552" priority="11718">
      <formula>AV409="후보"</formula>
    </cfRule>
  </conditionalFormatting>
  <conditionalFormatting sqref="AC409">
    <cfRule type="cellIs" dxfId="32551" priority="11715" operator="greaterThan">
      <formula>0.9</formula>
    </cfRule>
    <cfRule type="cellIs" dxfId="32550" priority="11716" operator="greaterThan">
      <formula>0.85</formula>
    </cfRule>
  </conditionalFormatting>
  <conditionalFormatting sqref="N409">
    <cfRule type="cellIs" dxfId="32549" priority="11713" operator="greaterThan">
      <formula>0.9</formula>
    </cfRule>
    <cfRule type="cellIs" dxfId="32548" priority="11714" operator="greaterThan">
      <formula>0.85</formula>
    </cfRule>
  </conditionalFormatting>
  <conditionalFormatting sqref="E409">
    <cfRule type="expression" dxfId="32547" priority="11709">
      <formula>AND(IF(OR($Q409=1,$Q409=2),1,0),IF($X409&lt;=20,1,0))</formula>
    </cfRule>
    <cfRule type="expression" dxfId="32546" priority="11710">
      <formula>AND(IF($Q409=2,1,0),IF($X409&lt;30,1,0))</formula>
    </cfRule>
    <cfRule type="expression" dxfId="32545" priority="11711">
      <formula>AND(IF($Q409=3,1,0),IF($X409&lt;30,1,0))</formula>
    </cfRule>
    <cfRule type="expression" dxfId="32544" priority="11712">
      <formula>AND(IF($Q409=3,1,IF($Q409=4,1,0)),IF($F409&lt;=85,1,0))</formula>
    </cfRule>
  </conditionalFormatting>
  <conditionalFormatting sqref="X409">
    <cfRule type="expression" dxfId="32543" priority="11705">
      <formula>AND(IF(OR($Q409=1,$Q409=2),1,0),IF($X409&lt;=20,1,0))</formula>
    </cfRule>
    <cfRule type="expression" dxfId="32542" priority="11706">
      <formula>AND(IF($Q409=2,1,0),IF($X409&lt;30,1,0))</formula>
    </cfRule>
    <cfRule type="expression" dxfId="32541" priority="11707">
      <formula>AND(IF($Q409=3,1,0),IF($X409&lt;30,1,0))</formula>
    </cfRule>
    <cfRule type="expression" dxfId="32540" priority="11708">
      <formula>AND(IF($Q409=3,1,IF($Q409=4,1,0)),IF($F409&lt;=85,1,0))</formula>
    </cfRule>
  </conditionalFormatting>
  <conditionalFormatting sqref="AI409">
    <cfRule type="expression" dxfId="32539" priority="11701">
      <formula>AND(IF(OR($Q409=1,$Q409=2),1,0),IF($X409&lt;=20,1,0))</formula>
    </cfRule>
    <cfRule type="expression" dxfId="32538" priority="11702">
      <formula>AND(IF($Q409=2,1,0),IF($X409&lt;30,1,0))</formula>
    </cfRule>
    <cfRule type="expression" dxfId="32537" priority="11703">
      <formula>AND(IF($Q409=3,1,0),IF($X409&lt;30,1,0))</formula>
    </cfRule>
    <cfRule type="expression" dxfId="32536" priority="11704">
      <formula>AND(IF($Q409=3,1,IF($Q409=4,1,0)),IF($F409&lt;=85,1,0))</formula>
    </cfRule>
  </conditionalFormatting>
  <conditionalFormatting sqref="AV410">
    <cfRule type="expression" dxfId="32535" priority="11699">
      <formula>AV410="X"</formula>
    </cfRule>
    <cfRule type="expression" dxfId="32534" priority="11700">
      <formula>AV410="후보"</formula>
    </cfRule>
  </conditionalFormatting>
  <conditionalFormatting sqref="AC410">
    <cfRule type="cellIs" dxfId="32533" priority="11697" operator="greaterThan">
      <formula>0.9</formula>
    </cfRule>
    <cfRule type="cellIs" dxfId="32532" priority="11698" operator="greaterThan">
      <formula>0.85</formula>
    </cfRule>
  </conditionalFormatting>
  <conditionalFormatting sqref="N410">
    <cfRule type="cellIs" dxfId="32531" priority="11695" operator="greaterThan">
      <formula>0.9</formula>
    </cfRule>
    <cfRule type="cellIs" dxfId="32530" priority="11696" operator="greaterThan">
      <formula>0.85</formula>
    </cfRule>
  </conditionalFormatting>
  <conditionalFormatting sqref="E410">
    <cfRule type="expression" dxfId="32529" priority="11691">
      <formula>AND(IF(OR($Q410=1,$Q410=2),1,0),IF($X410&lt;=20,1,0))</formula>
    </cfRule>
    <cfRule type="expression" dxfId="32528" priority="11692">
      <formula>AND(IF($Q410=2,1,0),IF($X410&lt;30,1,0))</formula>
    </cfRule>
    <cfRule type="expression" dxfId="32527" priority="11693">
      <formula>AND(IF($Q410=3,1,0),IF($X410&lt;30,1,0))</formula>
    </cfRule>
    <cfRule type="expression" dxfId="32526" priority="11694">
      <formula>AND(IF($Q410=3,1,IF($Q410=4,1,0)),IF($F410&lt;=85,1,0))</formula>
    </cfRule>
  </conditionalFormatting>
  <conditionalFormatting sqref="X410">
    <cfRule type="expression" dxfId="32525" priority="11687">
      <formula>AND(IF(OR($Q410=1,$Q410=2),1,0),IF($X410&lt;=20,1,0))</formula>
    </cfRule>
    <cfRule type="expression" dxfId="32524" priority="11688">
      <formula>AND(IF($Q410=2,1,0),IF($X410&lt;30,1,0))</formula>
    </cfRule>
    <cfRule type="expression" dxfId="32523" priority="11689">
      <formula>AND(IF($Q410=3,1,0),IF($X410&lt;30,1,0))</formula>
    </cfRule>
    <cfRule type="expression" dxfId="32522" priority="11690">
      <formula>AND(IF($Q410=3,1,IF($Q410=4,1,0)),IF($F410&lt;=85,1,0))</formula>
    </cfRule>
  </conditionalFormatting>
  <conditionalFormatting sqref="AI410">
    <cfRule type="expression" dxfId="32521" priority="11683">
      <formula>AND(IF(OR($Q410=1,$Q410=2),1,0),IF($X410&lt;=20,1,0))</formula>
    </cfRule>
    <cfRule type="expression" dxfId="32520" priority="11684">
      <formula>AND(IF($Q410=2,1,0),IF($X410&lt;30,1,0))</formula>
    </cfRule>
    <cfRule type="expression" dxfId="32519" priority="11685">
      <formula>AND(IF($Q410=3,1,0),IF($X410&lt;30,1,0))</formula>
    </cfRule>
    <cfRule type="expression" dxfId="32518" priority="11686">
      <formula>AND(IF($Q410=3,1,IF($Q410=4,1,0)),IF($F410&lt;=85,1,0))</formula>
    </cfRule>
  </conditionalFormatting>
  <conditionalFormatting sqref="AV411">
    <cfRule type="expression" dxfId="32517" priority="11681">
      <formula>AV411="X"</formula>
    </cfRule>
    <cfRule type="expression" dxfId="32516" priority="11682">
      <formula>AV411="후보"</formula>
    </cfRule>
  </conditionalFormatting>
  <conditionalFormatting sqref="AC411">
    <cfRule type="cellIs" dxfId="32515" priority="11679" operator="greaterThan">
      <formula>0.9</formula>
    </cfRule>
    <cfRule type="cellIs" dxfId="32514" priority="11680" operator="greaterThan">
      <formula>0.85</formula>
    </cfRule>
  </conditionalFormatting>
  <conditionalFormatting sqref="N411">
    <cfRule type="cellIs" dxfId="32513" priority="11677" operator="greaterThan">
      <formula>0.9</formula>
    </cfRule>
    <cfRule type="cellIs" dxfId="32512" priority="11678" operator="greaterThan">
      <formula>0.85</formula>
    </cfRule>
  </conditionalFormatting>
  <conditionalFormatting sqref="E411">
    <cfRule type="expression" dxfId="32511" priority="11673">
      <formula>AND(IF(OR($Q411=1,$Q411=2),1,0),IF($X411&lt;=20,1,0))</formula>
    </cfRule>
    <cfRule type="expression" dxfId="32510" priority="11674">
      <formula>AND(IF($Q411=2,1,0),IF($X411&lt;30,1,0))</formula>
    </cfRule>
    <cfRule type="expression" dxfId="32509" priority="11675">
      <formula>AND(IF($Q411=3,1,0),IF($X411&lt;30,1,0))</formula>
    </cfRule>
    <cfRule type="expression" dxfId="32508" priority="11676">
      <formula>AND(IF($Q411=3,1,IF($Q411=4,1,0)),IF($F411&lt;=85,1,0))</formula>
    </cfRule>
  </conditionalFormatting>
  <conditionalFormatting sqref="X411">
    <cfRule type="expression" dxfId="32507" priority="11669">
      <formula>AND(IF(OR($Q411=1,$Q411=2),1,0),IF($X411&lt;=20,1,0))</formula>
    </cfRule>
    <cfRule type="expression" dxfId="32506" priority="11670">
      <formula>AND(IF($Q411=2,1,0),IF($X411&lt;30,1,0))</formula>
    </cfRule>
    <cfRule type="expression" dxfId="32505" priority="11671">
      <formula>AND(IF($Q411=3,1,0),IF($X411&lt;30,1,0))</formula>
    </cfRule>
    <cfRule type="expression" dxfId="32504" priority="11672">
      <formula>AND(IF($Q411=3,1,IF($Q411=4,1,0)),IF($F411&lt;=85,1,0))</formula>
    </cfRule>
  </conditionalFormatting>
  <conditionalFormatting sqref="AI411">
    <cfRule type="expression" dxfId="32503" priority="11665">
      <formula>AND(IF(OR($Q411=1,$Q411=2),1,0),IF($X411&lt;=20,1,0))</formula>
    </cfRule>
    <cfRule type="expression" dxfId="32502" priority="11666">
      <formula>AND(IF($Q411=2,1,0),IF($X411&lt;30,1,0))</formula>
    </cfRule>
    <cfRule type="expression" dxfId="32501" priority="11667">
      <formula>AND(IF($Q411=3,1,0),IF($X411&lt;30,1,0))</formula>
    </cfRule>
    <cfRule type="expression" dxfId="32500" priority="11668">
      <formula>AND(IF($Q411=3,1,IF($Q411=4,1,0)),IF($F411&lt;=85,1,0))</formula>
    </cfRule>
  </conditionalFormatting>
  <conditionalFormatting sqref="AV412">
    <cfRule type="expression" dxfId="32499" priority="11663">
      <formula>AV412="X"</formula>
    </cfRule>
    <cfRule type="expression" dxfId="32498" priority="11664">
      <formula>AV412="후보"</formula>
    </cfRule>
  </conditionalFormatting>
  <conditionalFormatting sqref="AC412">
    <cfRule type="cellIs" dxfId="32497" priority="11661" operator="greaterThan">
      <formula>0.9</formula>
    </cfRule>
    <cfRule type="cellIs" dxfId="32496" priority="11662" operator="greaterThan">
      <formula>0.85</formula>
    </cfRule>
  </conditionalFormatting>
  <conditionalFormatting sqref="N412">
    <cfRule type="cellIs" dxfId="32495" priority="11659" operator="greaterThan">
      <formula>0.9</formula>
    </cfRule>
    <cfRule type="cellIs" dxfId="32494" priority="11660" operator="greaterThan">
      <formula>0.85</formula>
    </cfRule>
  </conditionalFormatting>
  <conditionalFormatting sqref="E412">
    <cfRule type="expression" dxfId="32493" priority="11655">
      <formula>AND(IF(OR($Q412=1,$Q412=2),1,0),IF($X412&lt;=20,1,0))</formula>
    </cfRule>
    <cfRule type="expression" dxfId="32492" priority="11656">
      <formula>AND(IF($Q412=2,1,0),IF($X412&lt;30,1,0))</formula>
    </cfRule>
    <cfRule type="expression" dxfId="32491" priority="11657">
      <formula>AND(IF($Q412=3,1,0),IF($X412&lt;30,1,0))</formula>
    </cfRule>
    <cfRule type="expression" dxfId="32490" priority="11658">
      <formula>AND(IF($Q412=3,1,IF($Q412=4,1,0)),IF($F412&lt;=85,1,0))</formula>
    </cfRule>
  </conditionalFormatting>
  <conditionalFormatting sqref="X412">
    <cfRule type="expression" dxfId="32489" priority="11651">
      <formula>AND(IF(OR($Q412=1,$Q412=2),1,0),IF($X412&lt;=20,1,0))</formula>
    </cfRule>
    <cfRule type="expression" dxfId="32488" priority="11652">
      <formula>AND(IF($Q412=2,1,0),IF($X412&lt;30,1,0))</formula>
    </cfRule>
    <cfRule type="expression" dxfId="32487" priority="11653">
      <formula>AND(IF($Q412=3,1,0),IF($X412&lt;30,1,0))</formula>
    </cfRule>
    <cfRule type="expression" dxfId="32486" priority="11654">
      <formula>AND(IF($Q412=3,1,IF($Q412=4,1,0)),IF($F412&lt;=85,1,0))</formula>
    </cfRule>
  </conditionalFormatting>
  <conditionalFormatting sqref="AI412">
    <cfRule type="expression" dxfId="32485" priority="11647">
      <formula>AND(IF(OR($Q412=1,$Q412=2),1,0),IF($X412&lt;=20,1,0))</formula>
    </cfRule>
    <cfRule type="expression" dxfId="32484" priority="11648">
      <formula>AND(IF($Q412=2,1,0),IF($X412&lt;30,1,0))</formula>
    </cfRule>
    <cfRule type="expression" dxfId="32483" priority="11649">
      <formula>AND(IF($Q412=3,1,0),IF($X412&lt;30,1,0))</formula>
    </cfRule>
    <cfRule type="expression" dxfId="32482" priority="11650">
      <formula>AND(IF($Q412=3,1,IF($Q412=4,1,0)),IF($F412&lt;=85,1,0))</formula>
    </cfRule>
  </conditionalFormatting>
  <conditionalFormatting sqref="AV413">
    <cfRule type="expression" dxfId="32481" priority="11645">
      <formula>AV413="X"</formula>
    </cfRule>
    <cfRule type="expression" dxfId="32480" priority="11646">
      <formula>AV413="후보"</formula>
    </cfRule>
  </conditionalFormatting>
  <conditionalFormatting sqref="AC413">
    <cfRule type="cellIs" dxfId="32479" priority="11643" operator="greaterThan">
      <formula>0.9</formula>
    </cfRule>
    <cfRule type="cellIs" dxfId="32478" priority="11644" operator="greaterThan">
      <formula>0.85</formula>
    </cfRule>
  </conditionalFormatting>
  <conditionalFormatting sqref="N413">
    <cfRule type="cellIs" dxfId="32477" priority="11641" operator="greaterThan">
      <formula>0.9</formula>
    </cfRule>
    <cfRule type="cellIs" dxfId="32476" priority="11642" operator="greaterThan">
      <formula>0.85</formula>
    </cfRule>
  </conditionalFormatting>
  <conditionalFormatting sqref="E413">
    <cfRule type="expression" dxfId="32475" priority="11637">
      <formula>AND(IF(OR($Q413=1,$Q413=2),1,0),IF($X413&lt;=20,1,0))</formula>
    </cfRule>
    <cfRule type="expression" dxfId="32474" priority="11638">
      <formula>AND(IF($Q413=2,1,0),IF($X413&lt;30,1,0))</formula>
    </cfRule>
    <cfRule type="expression" dxfId="32473" priority="11639">
      <formula>AND(IF($Q413=3,1,0),IF($X413&lt;30,1,0))</formula>
    </cfRule>
    <cfRule type="expression" dxfId="32472" priority="11640">
      <formula>AND(IF($Q413=3,1,IF($Q413=4,1,0)),IF($F413&lt;=85,1,0))</formula>
    </cfRule>
  </conditionalFormatting>
  <conditionalFormatting sqref="X413">
    <cfRule type="expression" dxfId="32471" priority="11633">
      <formula>AND(IF(OR($Q413=1,$Q413=2),1,0),IF($X413&lt;=20,1,0))</formula>
    </cfRule>
    <cfRule type="expression" dxfId="32470" priority="11634">
      <formula>AND(IF($Q413=2,1,0),IF($X413&lt;30,1,0))</formula>
    </cfRule>
    <cfRule type="expression" dxfId="32469" priority="11635">
      <formula>AND(IF($Q413=3,1,0),IF($X413&lt;30,1,0))</formula>
    </cfRule>
    <cfRule type="expression" dxfId="32468" priority="11636">
      <formula>AND(IF($Q413=3,1,IF($Q413=4,1,0)),IF($F413&lt;=85,1,0))</formula>
    </cfRule>
  </conditionalFormatting>
  <conditionalFormatting sqref="AI413">
    <cfRule type="expression" dxfId="32467" priority="11629">
      <formula>AND(IF(OR($Q413=1,$Q413=2),1,0),IF($X413&lt;=20,1,0))</formula>
    </cfRule>
    <cfRule type="expression" dxfId="32466" priority="11630">
      <formula>AND(IF($Q413=2,1,0),IF($X413&lt;30,1,0))</formula>
    </cfRule>
    <cfRule type="expression" dxfId="32465" priority="11631">
      <formula>AND(IF($Q413=3,1,0),IF($X413&lt;30,1,0))</formula>
    </cfRule>
    <cfRule type="expression" dxfId="32464" priority="11632">
      <formula>AND(IF($Q413=3,1,IF($Q413=4,1,0)),IF($F413&lt;=85,1,0))</formula>
    </cfRule>
  </conditionalFormatting>
  <conditionalFormatting sqref="AV414">
    <cfRule type="expression" dxfId="32463" priority="11627">
      <formula>AV414="X"</formula>
    </cfRule>
    <cfRule type="expression" dxfId="32462" priority="11628">
      <formula>AV414="후보"</formula>
    </cfRule>
  </conditionalFormatting>
  <conditionalFormatting sqref="AC414">
    <cfRule type="cellIs" dxfId="32461" priority="11625" operator="greaterThan">
      <formula>0.9</formula>
    </cfRule>
    <cfRule type="cellIs" dxfId="32460" priority="11626" operator="greaterThan">
      <formula>0.85</formula>
    </cfRule>
  </conditionalFormatting>
  <conditionalFormatting sqref="N414">
    <cfRule type="cellIs" dxfId="32459" priority="11623" operator="greaterThan">
      <formula>0.9</formula>
    </cfRule>
    <cfRule type="cellIs" dxfId="32458" priority="11624" operator="greaterThan">
      <formula>0.85</formula>
    </cfRule>
  </conditionalFormatting>
  <conditionalFormatting sqref="E414">
    <cfRule type="expression" dxfId="32457" priority="11619">
      <formula>AND(IF(OR($Q414=1,$Q414=2),1,0),IF($X414&lt;=20,1,0))</formula>
    </cfRule>
    <cfRule type="expression" dxfId="32456" priority="11620">
      <formula>AND(IF($Q414=2,1,0),IF($X414&lt;30,1,0))</formula>
    </cfRule>
    <cfRule type="expression" dxfId="32455" priority="11621">
      <formula>AND(IF($Q414=3,1,0),IF($X414&lt;30,1,0))</formula>
    </cfRule>
    <cfRule type="expression" dxfId="32454" priority="11622">
      <formula>AND(IF($Q414=3,1,IF($Q414=4,1,0)),IF($F414&lt;=85,1,0))</formula>
    </cfRule>
  </conditionalFormatting>
  <conditionalFormatting sqref="X414">
    <cfRule type="expression" dxfId="32453" priority="11615">
      <formula>AND(IF(OR($Q414=1,$Q414=2),1,0),IF($X414&lt;=20,1,0))</formula>
    </cfRule>
    <cfRule type="expression" dxfId="32452" priority="11616">
      <formula>AND(IF($Q414=2,1,0),IF($X414&lt;30,1,0))</formula>
    </cfRule>
    <cfRule type="expression" dxfId="32451" priority="11617">
      <formula>AND(IF($Q414=3,1,0),IF($X414&lt;30,1,0))</formula>
    </cfRule>
    <cfRule type="expression" dxfId="32450" priority="11618">
      <formula>AND(IF($Q414=3,1,IF($Q414=4,1,0)),IF($F414&lt;=85,1,0))</formula>
    </cfRule>
  </conditionalFormatting>
  <conditionalFormatting sqref="AI414">
    <cfRule type="expression" dxfId="32449" priority="11611">
      <formula>AND(IF(OR($Q414=1,$Q414=2),1,0),IF($X414&lt;=20,1,0))</formula>
    </cfRule>
    <cfRule type="expression" dxfId="32448" priority="11612">
      <formula>AND(IF($Q414=2,1,0),IF($X414&lt;30,1,0))</formula>
    </cfRule>
    <cfRule type="expression" dxfId="32447" priority="11613">
      <formula>AND(IF($Q414=3,1,0),IF($X414&lt;30,1,0))</formula>
    </cfRule>
    <cfRule type="expression" dxfId="32446" priority="11614">
      <formula>AND(IF($Q414=3,1,IF($Q414=4,1,0)),IF($F414&lt;=85,1,0))</formula>
    </cfRule>
  </conditionalFormatting>
  <conditionalFormatting sqref="AV415">
    <cfRule type="expression" dxfId="32445" priority="11609">
      <formula>AV415="X"</formula>
    </cfRule>
    <cfRule type="expression" dxfId="32444" priority="11610">
      <formula>AV415="후보"</formula>
    </cfRule>
  </conditionalFormatting>
  <conditionalFormatting sqref="AC415">
    <cfRule type="cellIs" dxfId="32443" priority="11607" operator="greaterThan">
      <formula>0.9</formula>
    </cfRule>
    <cfRule type="cellIs" dxfId="32442" priority="11608" operator="greaterThan">
      <formula>0.85</formula>
    </cfRule>
  </conditionalFormatting>
  <conditionalFormatting sqref="N415">
    <cfRule type="cellIs" dxfId="32441" priority="11605" operator="greaterThan">
      <formula>0.9</formula>
    </cfRule>
    <cfRule type="cellIs" dxfId="32440" priority="11606" operator="greaterThan">
      <formula>0.85</formula>
    </cfRule>
  </conditionalFormatting>
  <conditionalFormatting sqref="E415">
    <cfRule type="expression" dxfId="32439" priority="11601">
      <formula>AND(IF(OR($Q415=1,$Q415=2),1,0),IF($X415&lt;=20,1,0))</formula>
    </cfRule>
    <cfRule type="expression" dxfId="32438" priority="11602">
      <formula>AND(IF($Q415=2,1,0),IF($X415&lt;30,1,0))</formula>
    </cfRule>
    <cfRule type="expression" dxfId="32437" priority="11603">
      <formula>AND(IF($Q415=3,1,0),IF($X415&lt;30,1,0))</formula>
    </cfRule>
    <cfRule type="expression" dxfId="32436" priority="11604">
      <formula>AND(IF($Q415=3,1,IF($Q415=4,1,0)),IF($F415&lt;=85,1,0))</formula>
    </cfRule>
  </conditionalFormatting>
  <conditionalFormatting sqref="X415">
    <cfRule type="expression" dxfId="32435" priority="11597">
      <formula>AND(IF(OR($Q415=1,$Q415=2),1,0),IF($X415&lt;=20,1,0))</formula>
    </cfRule>
    <cfRule type="expression" dxfId="32434" priority="11598">
      <formula>AND(IF($Q415=2,1,0),IF($X415&lt;30,1,0))</formula>
    </cfRule>
    <cfRule type="expression" dxfId="32433" priority="11599">
      <formula>AND(IF($Q415=3,1,0),IF($X415&lt;30,1,0))</formula>
    </cfRule>
    <cfRule type="expression" dxfId="32432" priority="11600">
      <formula>AND(IF($Q415=3,1,IF($Q415=4,1,0)),IF($F415&lt;=85,1,0))</formula>
    </cfRule>
  </conditionalFormatting>
  <conditionalFormatting sqref="AI415">
    <cfRule type="expression" dxfId="32431" priority="11593">
      <formula>AND(IF(OR($Q415=1,$Q415=2),1,0),IF($X415&lt;=20,1,0))</formula>
    </cfRule>
    <cfRule type="expression" dxfId="32430" priority="11594">
      <formula>AND(IF($Q415=2,1,0),IF($X415&lt;30,1,0))</formula>
    </cfRule>
    <cfRule type="expression" dxfId="32429" priority="11595">
      <formula>AND(IF($Q415=3,1,0),IF($X415&lt;30,1,0))</formula>
    </cfRule>
    <cfRule type="expression" dxfId="32428" priority="11596">
      <formula>AND(IF($Q415=3,1,IF($Q415=4,1,0)),IF($F415&lt;=85,1,0))</formula>
    </cfRule>
  </conditionalFormatting>
  <conditionalFormatting sqref="AV416">
    <cfRule type="expression" dxfId="32427" priority="11591">
      <formula>AV416="X"</formula>
    </cfRule>
    <cfRule type="expression" dxfId="32426" priority="11592">
      <formula>AV416="후보"</formula>
    </cfRule>
  </conditionalFormatting>
  <conditionalFormatting sqref="AC416">
    <cfRule type="cellIs" dxfId="32425" priority="11589" operator="greaterThan">
      <formula>0.9</formula>
    </cfRule>
    <cfRule type="cellIs" dxfId="32424" priority="11590" operator="greaterThan">
      <formula>0.85</formula>
    </cfRule>
  </conditionalFormatting>
  <conditionalFormatting sqref="N416">
    <cfRule type="cellIs" dxfId="32423" priority="11587" operator="greaterThan">
      <formula>0.9</formula>
    </cfRule>
    <cfRule type="cellIs" dxfId="32422" priority="11588" operator="greaterThan">
      <formula>0.85</formula>
    </cfRule>
  </conditionalFormatting>
  <conditionalFormatting sqref="E416">
    <cfRule type="expression" dxfId="32421" priority="11583">
      <formula>AND(IF(OR($Q416=1,$Q416=2),1,0),IF($X416&lt;=20,1,0))</formula>
    </cfRule>
    <cfRule type="expression" dxfId="32420" priority="11584">
      <formula>AND(IF($Q416=2,1,0),IF($X416&lt;30,1,0))</formula>
    </cfRule>
    <cfRule type="expression" dxfId="32419" priority="11585">
      <formula>AND(IF($Q416=3,1,0),IF($X416&lt;30,1,0))</formula>
    </cfRule>
    <cfRule type="expression" dxfId="32418" priority="11586">
      <formula>AND(IF($Q416=3,1,IF($Q416=4,1,0)),IF($F416&lt;=85,1,0))</formula>
    </cfRule>
  </conditionalFormatting>
  <conditionalFormatting sqref="X416">
    <cfRule type="expression" dxfId="32417" priority="11579">
      <formula>AND(IF(OR($Q416=1,$Q416=2),1,0),IF($X416&lt;=20,1,0))</formula>
    </cfRule>
    <cfRule type="expression" dxfId="32416" priority="11580">
      <formula>AND(IF($Q416=2,1,0),IF($X416&lt;30,1,0))</formula>
    </cfRule>
    <cfRule type="expression" dxfId="32415" priority="11581">
      <formula>AND(IF($Q416=3,1,0),IF($X416&lt;30,1,0))</formula>
    </cfRule>
    <cfRule type="expression" dxfId="32414" priority="11582">
      <formula>AND(IF($Q416=3,1,IF($Q416=4,1,0)),IF($F416&lt;=85,1,0))</formula>
    </cfRule>
  </conditionalFormatting>
  <conditionalFormatting sqref="AI416">
    <cfRule type="expression" dxfId="32413" priority="11575">
      <formula>AND(IF(OR($Q416=1,$Q416=2),1,0),IF($X416&lt;=20,1,0))</formula>
    </cfRule>
    <cfRule type="expression" dxfId="32412" priority="11576">
      <formula>AND(IF($Q416=2,1,0),IF($X416&lt;30,1,0))</formula>
    </cfRule>
    <cfRule type="expression" dxfId="32411" priority="11577">
      <formula>AND(IF($Q416=3,1,0),IF($X416&lt;30,1,0))</formula>
    </cfRule>
    <cfRule type="expression" dxfId="32410" priority="11578">
      <formula>AND(IF($Q416=3,1,IF($Q416=4,1,0)),IF($F416&lt;=85,1,0))</formula>
    </cfRule>
  </conditionalFormatting>
  <conditionalFormatting sqref="AV417">
    <cfRule type="expression" dxfId="32409" priority="11573">
      <formula>AV417="X"</formula>
    </cfRule>
    <cfRule type="expression" dxfId="32408" priority="11574">
      <formula>AV417="후보"</formula>
    </cfRule>
  </conditionalFormatting>
  <conditionalFormatting sqref="AC417">
    <cfRule type="cellIs" dxfId="32407" priority="11571" operator="greaterThan">
      <formula>0.9</formula>
    </cfRule>
    <cfRule type="cellIs" dxfId="32406" priority="11572" operator="greaterThan">
      <formula>0.85</formula>
    </cfRule>
  </conditionalFormatting>
  <conditionalFormatting sqref="N417">
    <cfRule type="cellIs" dxfId="32405" priority="11569" operator="greaterThan">
      <formula>0.9</formula>
    </cfRule>
    <cfRule type="cellIs" dxfId="32404" priority="11570" operator="greaterThan">
      <formula>0.85</formula>
    </cfRule>
  </conditionalFormatting>
  <conditionalFormatting sqref="E417">
    <cfRule type="expression" dxfId="32403" priority="11565">
      <formula>AND(IF(OR($Q417=1,$Q417=2),1,0),IF($X417&lt;=20,1,0))</formula>
    </cfRule>
    <cfRule type="expression" dxfId="32402" priority="11566">
      <formula>AND(IF($Q417=2,1,0),IF($X417&lt;30,1,0))</formula>
    </cfRule>
    <cfRule type="expression" dxfId="32401" priority="11567">
      <formula>AND(IF($Q417=3,1,0),IF($X417&lt;30,1,0))</formula>
    </cfRule>
    <cfRule type="expression" dxfId="32400" priority="11568">
      <formula>AND(IF($Q417=3,1,IF($Q417=4,1,0)),IF($F417&lt;=85,1,0))</formula>
    </cfRule>
  </conditionalFormatting>
  <conditionalFormatting sqref="X417">
    <cfRule type="expression" dxfId="32399" priority="11561">
      <formula>AND(IF(OR($Q417=1,$Q417=2),1,0),IF($X417&lt;=20,1,0))</formula>
    </cfRule>
    <cfRule type="expression" dxfId="32398" priority="11562">
      <formula>AND(IF($Q417=2,1,0),IF($X417&lt;30,1,0))</formula>
    </cfRule>
    <cfRule type="expression" dxfId="32397" priority="11563">
      <formula>AND(IF($Q417=3,1,0),IF($X417&lt;30,1,0))</formula>
    </cfRule>
    <cfRule type="expression" dxfId="32396" priority="11564">
      <formula>AND(IF($Q417=3,1,IF($Q417=4,1,0)),IF($F417&lt;=85,1,0))</formula>
    </cfRule>
  </conditionalFormatting>
  <conditionalFormatting sqref="AI417">
    <cfRule type="expression" dxfId="32395" priority="11557">
      <formula>AND(IF(OR($Q417=1,$Q417=2),1,0),IF($X417&lt;=20,1,0))</formula>
    </cfRule>
    <cfRule type="expression" dxfId="32394" priority="11558">
      <formula>AND(IF($Q417=2,1,0),IF($X417&lt;30,1,0))</formula>
    </cfRule>
    <cfRule type="expression" dxfId="32393" priority="11559">
      <formula>AND(IF($Q417=3,1,0),IF($X417&lt;30,1,0))</formula>
    </cfRule>
    <cfRule type="expression" dxfId="32392" priority="11560">
      <formula>AND(IF($Q417=3,1,IF($Q417=4,1,0)),IF($F417&lt;=85,1,0))</formula>
    </cfRule>
  </conditionalFormatting>
  <conditionalFormatting sqref="AV418">
    <cfRule type="expression" dxfId="32391" priority="11555">
      <formula>AV418="X"</formula>
    </cfRule>
    <cfRule type="expression" dxfId="32390" priority="11556">
      <formula>AV418="후보"</formula>
    </cfRule>
  </conditionalFormatting>
  <conditionalFormatting sqref="AC418">
    <cfRule type="cellIs" dxfId="32389" priority="11553" operator="greaterThan">
      <formula>0.9</formula>
    </cfRule>
    <cfRule type="cellIs" dxfId="32388" priority="11554" operator="greaterThan">
      <formula>0.85</formula>
    </cfRule>
  </conditionalFormatting>
  <conditionalFormatting sqref="N418">
    <cfRule type="cellIs" dxfId="32387" priority="11551" operator="greaterThan">
      <formula>0.9</formula>
    </cfRule>
    <cfRule type="cellIs" dxfId="32386" priority="11552" operator="greaterThan">
      <formula>0.85</formula>
    </cfRule>
  </conditionalFormatting>
  <conditionalFormatting sqref="E418">
    <cfRule type="expression" dxfId="32385" priority="11547">
      <formula>AND(IF(OR($Q418=1,$Q418=2),1,0),IF($X418&lt;=20,1,0))</formula>
    </cfRule>
    <cfRule type="expression" dxfId="32384" priority="11548">
      <formula>AND(IF($Q418=2,1,0),IF($X418&lt;30,1,0))</formula>
    </cfRule>
    <cfRule type="expression" dxfId="32383" priority="11549">
      <formula>AND(IF($Q418=3,1,0),IF($X418&lt;30,1,0))</formula>
    </cfRule>
    <cfRule type="expression" dxfId="32382" priority="11550">
      <formula>AND(IF($Q418=3,1,IF($Q418=4,1,0)),IF($F418&lt;=85,1,0))</formula>
    </cfRule>
  </conditionalFormatting>
  <conditionalFormatting sqref="X418">
    <cfRule type="expression" dxfId="32381" priority="11543">
      <formula>AND(IF(OR($Q418=1,$Q418=2),1,0),IF($X418&lt;=20,1,0))</formula>
    </cfRule>
    <cfRule type="expression" dxfId="32380" priority="11544">
      <formula>AND(IF($Q418=2,1,0),IF($X418&lt;30,1,0))</formula>
    </cfRule>
    <cfRule type="expression" dxfId="32379" priority="11545">
      <formula>AND(IF($Q418=3,1,0),IF($X418&lt;30,1,0))</formula>
    </cfRule>
    <cfRule type="expression" dxfId="32378" priority="11546">
      <formula>AND(IF($Q418=3,1,IF($Q418=4,1,0)),IF($F418&lt;=85,1,0))</formula>
    </cfRule>
  </conditionalFormatting>
  <conditionalFormatting sqref="AI418">
    <cfRule type="expression" dxfId="32377" priority="11539">
      <formula>AND(IF(OR($Q418=1,$Q418=2),1,0),IF($X418&lt;=20,1,0))</formula>
    </cfRule>
    <cfRule type="expression" dxfId="32376" priority="11540">
      <formula>AND(IF($Q418=2,1,0),IF($X418&lt;30,1,0))</formula>
    </cfRule>
    <cfRule type="expression" dxfId="32375" priority="11541">
      <formula>AND(IF($Q418=3,1,0),IF($X418&lt;30,1,0))</formula>
    </cfRule>
    <cfRule type="expression" dxfId="32374" priority="11542">
      <formula>AND(IF($Q418=3,1,IF($Q418=4,1,0)),IF($F418&lt;=85,1,0))</formula>
    </cfRule>
  </conditionalFormatting>
  <conditionalFormatting sqref="AV419">
    <cfRule type="expression" dxfId="32373" priority="11537">
      <formula>AV419="X"</formula>
    </cfRule>
    <cfRule type="expression" dxfId="32372" priority="11538">
      <formula>AV419="후보"</formula>
    </cfRule>
  </conditionalFormatting>
  <conditionalFormatting sqref="AC419">
    <cfRule type="cellIs" dxfId="32371" priority="11535" operator="greaterThan">
      <formula>0.9</formula>
    </cfRule>
    <cfRule type="cellIs" dxfId="32370" priority="11536" operator="greaterThan">
      <formula>0.85</formula>
    </cfRule>
  </conditionalFormatting>
  <conditionalFormatting sqref="N419">
    <cfRule type="cellIs" dxfId="32369" priority="11533" operator="greaterThan">
      <formula>0.9</formula>
    </cfRule>
    <cfRule type="cellIs" dxfId="32368" priority="11534" operator="greaterThan">
      <formula>0.85</formula>
    </cfRule>
  </conditionalFormatting>
  <conditionalFormatting sqref="E419">
    <cfRule type="expression" dxfId="32367" priority="11529">
      <formula>AND(IF(OR($Q419=1,$Q419=2),1,0),IF($X419&lt;=20,1,0))</formula>
    </cfRule>
    <cfRule type="expression" dxfId="32366" priority="11530">
      <formula>AND(IF($Q419=2,1,0),IF($X419&lt;30,1,0))</formula>
    </cfRule>
    <cfRule type="expression" dxfId="32365" priority="11531">
      <formula>AND(IF($Q419=3,1,0),IF($X419&lt;30,1,0))</formula>
    </cfRule>
    <cfRule type="expression" dxfId="32364" priority="11532">
      <formula>AND(IF($Q419=3,1,IF($Q419=4,1,0)),IF($F419&lt;=85,1,0))</formula>
    </cfRule>
  </conditionalFormatting>
  <conditionalFormatting sqref="X419">
    <cfRule type="expression" dxfId="32363" priority="11525">
      <formula>AND(IF(OR($Q419=1,$Q419=2),1,0),IF($X419&lt;=20,1,0))</formula>
    </cfRule>
    <cfRule type="expression" dxfId="32362" priority="11526">
      <formula>AND(IF($Q419=2,1,0),IF($X419&lt;30,1,0))</formula>
    </cfRule>
    <cfRule type="expression" dxfId="32361" priority="11527">
      <formula>AND(IF($Q419=3,1,0),IF($X419&lt;30,1,0))</formula>
    </cfRule>
    <cfRule type="expression" dxfId="32360" priority="11528">
      <formula>AND(IF($Q419=3,1,IF($Q419=4,1,0)),IF($F419&lt;=85,1,0))</formula>
    </cfRule>
  </conditionalFormatting>
  <conditionalFormatting sqref="AI419">
    <cfRule type="expression" dxfId="32359" priority="11521">
      <formula>AND(IF(OR($Q419=1,$Q419=2),1,0),IF($X419&lt;=20,1,0))</formula>
    </cfRule>
    <cfRule type="expression" dxfId="32358" priority="11522">
      <formula>AND(IF($Q419=2,1,0),IF($X419&lt;30,1,0))</formula>
    </cfRule>
    <cfRule type="expression" dxfId="32357" priority="11523">
      <formula>AND(IF($Q419=3,1,0),IF($X419&lt;30,1,0))</formula>
    </cfRule>
    <cfRule type="expression" dxfId="32356" priority="11524">
      <formula>AND(IF($Q419=3,1,IF($Q419=4,1,0)),IF($F419&lt;=85,1,0))</formula>
    </cfRule>
  </conditionalFormatting>
  <conditionalFormatting sqref="AV420">
    <cfRule type="expression" dxfId="32355" priority="11519">
      <formula>AV420="X"</formula>
    </cfRule>
    <cfRule type="expression" dxfId="32354" priority="11520">
      <formula>AV420="후보"</formula>
    </cfRule>
  </conditionalFormatting>
  <conditionalFormatting sqref="AC420">
    <cfRule type="cellIs" dxfId="32353" priority="11517" operator="greaterThan">
      <formula>0.9</formula>
    </cfRule>
    <cfRule type="cellIs" dxfId="32352" priority="11518" operator="greaterThan">
      <formula>0.85</formula>
    </cfRule>
  </conditionalFormatting>
  <conditionalFormatting sqref="N420">
    <cfRule type="cellIs" dxfId="32351" priority="11515" operator="greaterThan">
      <formula>0.9</formula>
    </cfRule>
    <cfRule type="cellIs" dxfId="32350" priority="11516" operator="greaterThan">
      <formula>0.85</formula>
    </cfRule>
  </conditionalFormatting>
  <conditionalFormatting sqref="E420">
    <cfRule type="expression" dxfId="32349" priority="11511">
      <formula>AND(IF(OR($Q420=1,$Q420=2),1,0),IF($X420&lt;=20,1,0))</formula>
    </cfRule>
    <cfRule type="expression" dxfId="32348" priority="11512">
      <formula>AND(IF($Q420=2,1,0),IF($X420&lt;30,1,0))</formula>
    </cfRule>
    <cfRule type="expression" dxfId="32347" priority="11513">
      <formula>AND(IF($Q420=3,1,0),IF($X420&lt;30,1,0))</formula>
    </cfRule>
    <cfRule type="expression" dxfId="32346" priority="11514">
      <formula>AND(IF($Q420=3,1,IF($Q420=4,1,0)),IF($F420&lt;=85,1,0))</formula>
    </cfRule>
  </conditionalFormatting>
  <conditionalFormatting sqref="X420">
    <cfRule type="expression" dxfId="32345" priority="11507">
      <formula>AND(IF(OR($Q420=1,$Q420=2),1,0),IF($X420&lt;=20,1,0))</formula>
    </cfRule>
    <cfRule type="expression" dxfId="32344" priority="11508">
      <formula>AND(IF($Q420=2,1,0),IF($X420&lt;30,1,0))</formula>
    </cfRule>
    <cfRule type="expression" dxfId="32343" priority="11509">
      <formula>AND(IF($Q420=3,1,0),IF($X420&lt;30,1,0))</formula>
    </cfRule>
    <cfRule type="expression" dxfId="32342" priority="11510">
      <formula>AND(IF($Q420=3,1,IF($Q420=4,1,0)),IF($F420&lt;=85,1,0))</formula>
    </cfRule>
  </conditionalFormatting>
  <conditionalFormatting sqref="AI420">
    <cfRule type="expression" dxfId="32341" priority="11503">
      <formula>AND(IF(OR($Q420=1,$Q420=2),1,0),IF($X420&lt;=20,1,0))</formula>
    </cfRule>
    <cfRule type="expression" dxfId="32340" priority="11504">
      <formula>AND(IF($Q420=2,1,0),IF($X420&lt;30,1,0))</formula>
    </cfRule>
    <cfRule type="expression" dxfId="32339" priority="11505">
      <formula>AND(IF($Q420=3,1,0),IF($X420&lt;30,1,0))</formula>
    </cfRule>
    <cfRule type="expression" dxfId="32338" priority="11506">
      <formula>AND(IF($Q420=3,1,IF($Q420=4,1,0)),IF($F420&lt;=85,1,0))</formula>
    </cfRule>
  </conditionalFormatting>
  <conditionalFormatting sqref="AV421">
    <cfRule type="expression" dxfId="32337" priority="11501">
      <formula>AV421="X"</formula>
    </cfRule>
    <cfRule type="expression" dxfId="32336" priority="11502">
      <formula>AV421="후보"</formula>
    </cfRule>
  </conditionalFormatting>
  <conditionalFormatting sqref="AC421">
    <cfRule type="cellIs" dxfId="32335" priority="11499" operator="greaterThan">
      <formula>0.9</formula>
    </cfRule>
    <cfRule type="cellIs" dxfId="32334" priority="11500" operator="greaterThan">
      <formula>0.85</formula>
    </cfRule>
  </conditionalFormatting>
  <conditionalFormatting sqref="N421">
    <cfRule type="cellIs" dxfId="32333" priority="11497" operator="greaterThan">
      <formula>0.9</formula>
    </cfRule>
    <cfRule type="cellIs" dxfId="32332" priority="11498" operator="greaterThan">
      <formula>0.85</formula>
    </cfRule>
  </conditionalFormatting>
  <conditionalFormatting sqref="E421">
    <cfRule type="expression" dxfId="32331" priority="11493">
      <formula>AND(IF(OR($Q421=1,$Q421=2),1,0),IF($X421&lt;=20,1,0))</formula>
    </cfRule>
    <cfRule type="expression" dxfId="32330" priority="11494">
      <formula>AND(IF($Q421=2,1,0),IF($X421&lt;30,1,0))</formula>
    </cfRule>
    <cfRule type="expression" dxfId="32329" priority="11495">
      <formula>AND(IF($Q421=3,1,0),IF($X421&lt;30,1,0))</formula>
    </cfRule>
    <cfRule type="expression" dxfId="32328" priority="11496">
      <formula>AND(IF($Q421=3,1,IF($Q421=4,1,0)),IF($F421&lt;=85,1,0))</formula>
    </cfRule>
  </conditionalFormatting>
  <conditionalFormatting sqref="X421">
    <cfRule type="expression" dxfId="32327" priority="11489">
      <formula>AND(IF(OR($Q421=1,$Q421=2),1,0),IF($X421&lt;=20,1,0))</formula>
    </cfRule>
    <cfRule type="expression" dxfId="32326" priority="11490">
      <formula>AND(IF($Q421=2,1,0),IF($X421&lt;30,1,0))</formula>
    </cfRule>
    <cfRule type="expression" dxfId="32325" priority="11491">
      <formula>AND(IF($Q421=3,1,0),IF($X421&lt;30,1,0))</formula>
    </cfRule>
    <cfRule type="expression" dxfId="32324" priority="11492">
      <formula>AND(IF($Q421=3,1,IF($Q421=4,1,0)),IF($F421&lt;=85,1,0))</formula>
    </cfRule>
  </conditionalFormatting>
  <conditionalFormatting sqref="AI421">
    <cfRule type="expression" dxfId="32323" priority="11485">
      <formula>AND(IF(OR($Q421=1,$Q421=2),1,0),IF($X421&lt;=20,1,0))</formula>
    </cfRule>
    <cfRule type="expression" dxfId="32322" priority="11486">
      <formula>AND(IF($Q421=2,1,0),IF($X421&lt;30,1,0))</formula>
    </cfRule>
    <cfRule type="expression" dxfId="32321" priority="11487">
      <formula>AND(IF($Q421=3,1,0),IF($X421&lt;30,1,0))</formula>
    </cfRule>
    <cfRule type="expression" dxfId="32320" priority="11488">
      <formula>AND(IF($Q421=3,1,IF($Q421=4,1,0)),IF($F421&lt;=85,1,0))</formula>
    </cfRule>
  </conditionalFormatting>
  <conditionalFormatting sqref="AV422">
    <cfRule type="expression" dxfId="32319" priority="11483">
      <formula>AV422="X"</formula>
    </cfRule>
    <cfRule type="expression" dxfId="32318" priority="11484">
      <formula>AV422="후보"</formula>
    </cfRule>
  </conditionalFormatting>
  <conditionalFormatting sqref="AC422">
    <cfRule type="cellIs" dxfId="32317" priority="11481" operator="greaterThan">
      <formula>0.9</formula>
    </cfRule>
    <cfRule type="cellIs" dxfId="32316" priority="11482" operator="greaterThan">
      <formula>0.85</formula>
    </cfRule>
  </conditionalFormatting>
  <conditionalFormatting sqref="N422">
    <cfRule type="cellIs" dxfId="32315" priority="11479" operator="greaterThan">
      <formula>0.9</formula>
    </cfRule>
    <cfRule type="cellIs" dxfId="32314" priority="11480" operator="greaterThan">
      <formula>0.85</formula>
    </cfRule>
  </conditionalFormatting>
  <conditionalFormatting sqref="E422">
    <cfRule type="expression" dxfId="32313" priority="11475">
      <formula>AND(IF(OR($Q422=1,$Q422=2),1,0),IF($X422&lt;=20,1,0))</formula>
    </cfRule>
    <cfRule type="expression" dxfId="32312" priority="11476">
      <formula>AND(IF($Q422=2,1,0),IF($X422&lt;30,1,0))</formula>
    </cfRule>
    <cfRule type="expression" dxfId="32311" priority="11477">
      <formula>AND(IF($Q422=3,1,0),IF($X422&lt;30,1,0))</formula>
    </cfRule>
    <cfRule type="expression" dxfId="32310" priority="11478">
      <formula>AND(IF($Q422=3,1,IF($Q422=4,1,0)),IF($F422&lt;=85,1,0))</formula>
    </cfRule>
  </conditionalFormatting>
  <conditionalFormatting sqref="X422">
    <cfRule type="expression" dxfId="32309" priority="11471">
      <formula>AND(IF(OR($Q422=1,$Q422=2),1,0),IF($X422&lt;=20,1,0))</formula>
    </cfRule>
    <cfRule type="expression" dxfId="32308" priority="11472">
      <formula>AND(IF($Q422=2,1,0),IF($X422&lt;30,1,0))</formula>
    </cfRule>
    <cfRule type="expression" dxfId="32307" priority="11473">
      <formula>AND(IF($Q422=3,1,0),IF($X422&lt;30,1,0))</formula>
    </cfRule>
    <cfRule type="expression" dxfId="32306" priority="11474">
      <formula>AND(IF($Q422=3,1,IF($Q422=4,1,0)),IF($F422&lt;=85,1,0))</formula>
    </cfRule>
  </conditionalFormatting>
  <conditionalFormatting sqref="AI422">
    <cfRule type="expression" dxfId="32305" priority="11467">
      <formula>AND(IF(OR($Q422=1,$Q422=2),1,0),IF($X422&lt;=20,1,0))</formula>
    </cfRule>
    <cfRule type="expression" dxfId="32304" priority="11468">
      <formula>AND(IF($Q422=2,1,0),IF($X422&lt;30,1,0))</formula>
    </cfRule>
    <cfRule type="expression" dxfId="32303" priority="11469">
      <formula>AND(IF($Q422=3,1,0),IF($X422&lt;30,1,0))</formula>
    </cfRule>
    <cfRule type="expression" dxfId="32302" priority="11470">
      <formula>AND(IF($Q422=3,1,IF($Q422=4,1,0)),IF($F422&lt;=85,1,0))</formula>
    </cfRule>
  </conditionalFormatting>
  <conditionalFormatting sqref="AV423">
    <cfRule type="expression" dxfId="32301" priority="11465">
      <formula>AV423="X"</formula>
    </cfRule>
    <cfRule type="expression" dxfId="32300" priority="11466">
      <formula>AV423="후보"</formula>
    </cfRule>
  </conditionalFormatting>
  <conditionalFormatting sqref="AC423">
    <cfRule type="cellIs" dxfId="32299" priority="11463" operator="greaterThan">
      <formula>0.9</formula>
    </cfRule>
    <cfRule type="cellIs" dxfId="32298" priority="11464" operator="greaterThan">
      <formula>0.85</formula>
    </cfRule>
  </conditionalFormatting>
  <conditionalFormatting sqref="N423">
    <cfRule type="cellIs" dxfId="32297" priority="11461" operator="greaterThan">
      <formula>0.9</formula>
    </cfRule>
    <cfRule type="cellIs" dxfId="32296" priority="11462" operator="greaterThan">
      <formula>0.85</formula>
    </cfRule>
  </conditionalFormatting>
  <conditionalFormatting sqref="E423">
    <cfRule type="expression" dxfId="32295" priority="11457">
      <formula>AND(IF(OR($Q423=1,$Q423=2),1,0),IF($X423&lt;=20,1,0))</formula>
    </cfRule>
    <cfRule type="expression" dxfId="32294" priority="11458">
      <formula>AND(IF($Q423=2,1,0),IF($X423&lt;30,1,0))</formula>
    </cfRule>
    <cfRule type="expression" dxfId="32293" priority="11459">
      <formula>AND(IF($Q423=3,1,0),IF($X423&lt;30,1,0))</formula>
    </cfRule>
    <cfRule type="expression" dxfId="32292" priority="11460">
      <formula>AND(IF($Q423=3,1,IF($Q423=4,1,0)),IF($F423&lt;=85,1,0))</formula>
    </cfRule>
  </conditionalFormatting>
  <conditionalFormatting sqref="X423">
    <cfRule type="expression" dxfId="32291" priority="11453">
      <formula>AND(IF(OR($Q423=1,$Q423=2),1,0),IF($X423&lt;=20,1,0))</formula>
    </cfRule>
    <cfRule type="expression" dxfId="32290" priority="11454">
      <formula>AND(IF($Q423=2,1,0),IF($X423&lt;30,1,0))</formula>
    </cfRule>
    <cfRule type="expression" dxfId="32289" priority="11455">
      <formula>AND(IF($Q423=3,1,0),IF($X423&lt;30,1,0))</formula>
    </cfRule>
    <cfRule type="expression" dxfId="32288" priority="11456">
      <formula>AND(IF($Q423=3,1,IF($Q423=4,1,0)),IF($F423&lt;=85,1,0))</formula>
    </cfRule>
  </conditionalFormatting>
  <conditionalFormatting sqref="AI423">
    <cfRule type="expression" dxfId="32287" priority="11449">
      <formula>AND(IF(OR($Q423=1,$Q423=2),1,0),IF($X423&lt;=20,1,0))</formula>
    </cfRule>
    <cfRule type="expression" dxfId="32286" priority="11450">
      <formula>AND(IF($Q423=2,1,0),IF($X423&lt;30,1,0))</formula>
    </cfRule>
    <cfRule type="expression" dxfId="32285" priority="11451">
      <formula>AND(IF($Q423=3,1,0),IF($X423&lt;30,1,0))</formula>
    </cfRule>
    <cfRule type="expression" dxfId="32284" priority="11452">
      <formula>AND(IF($Q423=3,1,IF($Q423=4,1,0)),IF($F423&lt;=85,1,0))</formula>
    </cfRule>
  </conditionalFormatting>
  <conditionalFormatting sqref="AV424">
    <cfRule type="expression" dxfId="32283" priority="11447">
      <formula>AV424="X"</formula>
    </cfRule>
    <cfRule type="expression" dxfId="32282" priority="11448">
      <formula>AV424="후보"</formula>
    </cfRule>
  </conditionalFormatting>
  <conditionalFormatting sqref="AC424">
    <cfRule type="cellIs" dxfId="32281" priority="11445" operator="greaterThan">
      <formula>0.9</formula>
    </cfRule>
    <cfRule type="cellIs" dxfId="32280" priority="11446" operator="greaterThan">
      <formula>0.85</formula>
    </cfRule>
  </conditionalFormatting>
  <conditionalFormatting sqref="N424">
    <cfRule type="cellIs" dxfId="32279" priority="11443" operator="greaterThan">
      <formula>0.9</formula>
    </cfRule>
    <cfRule type="cellIs" dxfId="32278" priority="11444" operator="greaterThan">
      <formula>0.85</formula>
    </cfRule>
  </conditionalFormatting>
  <conditionalFormatting sqref="E424">
    <cfRule type="expression" dxfId="32277" priority="11439">
      <formula>AND(IF(OR($Q424=1,$Q424=2),1,0),IF($X424&lt;=20,1,0))</formula>
    </cfRule>
    <cfRule type="expression" dxfId="32276" priority="11440">
      <formula>AND(IF($Q424=2,1,0),IF($X424&lt;30,1,0))</formula>
    </cfRule>
    <cfRule type="expression" dxfId="32275" priority="11441">
      <formula>AND(IF($Q424=3,1,0),IF($X424&lt;30,1,0))</formula>
    </cfRule>
    <cfRule type="expression" dxfId="32274" priority="11442">
      <formula>AND(IF($Q424=3,1,IF($Q424=4,1,0)),IF($F424&lt;=85,1,0))</formula>
    </cfRule>
  </conditionalFormatting>
  <conditionalFormatting sqref="X424">
    <cfRule type="expression" dxfId="32273" priority="11435">
      <formula>AND(IF(OR($Q424=1,$Q424=2),1,0),IF($X424&lt;=20,1,0))</formula>
    </cfRule>
    <cfRule type="expression" dxfId="32272" priority="11436">
      <formula>AND(IF($Q424=2,1,0),IF($X424&lt;30,1,0))</formula>
    </cfRule>
    <cfRule type="expression" dxfId="32271" priority="11437">
      <formula>AND(IF($Q424=3,1,0),IF($X424&lt;30,1,0))</formula>
    </cfRule>
    <cfRule type="expression" dxfId="32270" priority="11438">
      <formula>AND(IF($Q424=3,1,IF($Q424=4,1,0)),IF($F424&lt;=85,1,0))</formula>
    </cfRule>
  </conditionalFormatting>
  <conditionalFormatting sqref="AI424">
    <cfRule type="expression" dxfId="32269" priority="11431">
      <formula>AND(IF(OR($Q424=1,$Q424=2),1,0),IF($X424&lt;=20,1,0))</formula>
    </cfRule>
    <cfRule type="expression" dxfId="32268" priority="11432">
      <formula>AND(IF($Q424=2,1,0),IF($X424&lt;30,1,0))</formula>
    </cfRule>
    <cfRule type="expression" dxfId="32267" priority="11433">
      <formula>AND(IF($Q424=3,1,0),IF($X424&lt;30,1,0))</formula>
    </cfRule>
    <cfRule type="expression" dxfId="32266" priority="11434">
      <formula>AND(IF($Q424=3,1,IF($Q424=4,1,0)),IF($F424&lt;=85,1,0))</formula>
    </cfRule>
  </conditionalFormatting>
  <conditionalFormatting sqref="AV425">
    <cfRule type="expression" dxfId="32265" priority="11429">
      <formula>AV425="X"</formula>
    </cfRule>
    <cfRule type="expression" dxfId="32264" priority="11430">
      <formula>AV425="후보"</formula>
    </cfRule>
  </conditionalFormatting>
  <conditionalFormatting sqref="AC425">
    <cfRule type="cellIs" dxfId="32263" priority="11427" operator="greaterThan">
      <formula>0.9</formula>
    </cfRule>
    <cfRule type="cellIs" dxfId="32262" priority="11428" operator="greaterThan">
      <formula>0.85</formula>
    </cfRule>
  </conditionalFormatting>
  <conditionalFormatting sqref="N425">
    <cfRule type="cellIs" dxfId="32261" priority="11425" operator="greaterThan">
      <formula>0.9</formula>
    </cfRule>
    <cfRule type="cellIs" dxfId="32260" priority="11426" operator="greaterThan">
      <formula>0.85</formula>
    </cfRule>
  </conditionalFormatting>
  <conditionalFormatting sqref="E425">
    <cfRule type="expression" dxfId="32259" priority="11421">
      <formula>AND(IF(OR($Q425=1,$Q425=2),1,0),IF($X425&lt;=20,1,0))</formula>
    </cfRule>
    <cfRule type="expression" dxfId="32258" priority="11422">
      <formula>AND(IF($Q425=2,1,0),IF($X425&lt;30,1,0))</formula>
    </cfRule>
    <cfRule type="expression" dxfId="32257" priority="11423">
      <formula>AND(IF($Q425=3,1,0),IF($X425&lt;30,1,0))</formula>
    </cfRule>
    <cfRule type="expression" dxfId="32256" priority="11424">
      <formula>AND(IF($Q425=3,1,IF($Q425=4,1,0)),IF($F425&lt;=85,1,0))</formula>
    </cfRule>
  </conditionalFormatting>
  <conditionalFormatting sqref="X425">
    <cfRule type="expression" dxfId="32255" priority="11417">
      <formula>AND(IF(OR($Q425=1,$Q425=2),1,0),IF($X425&lt;=20,1,0))</formula>
    </cfRule>
    <cfRule type="expression" dxfId="32254" priority="11418">
      <formula>AND(IF($Q425=2,1,0),IF($X425&lt;30,1,0))</formula>
    </cfRule>
    <cfRule type="expression" dxfId="32253" priority="11419">
      <formula>AND(IF($Q425=3,1,0),IF($X425&lt;30,1,0))</formula>
    </cfRule>
    <cfRule type="expression" dxfId="32252" priority="11420">
      <formula>AND(IF($Q425=3,1,IF($Q425=4,1,0)),IF($F425&lt;=85,1,0))</formula>
    </cfRule>
  </conditionalFormatting>
  <conditionalFormatting sqref="AI425">
    <cfRule type="expression" dxfId="32251" priority="11413">
      <formula>AND(IF(OR($Q425=1,$Q425=2),1,0),IF($X425&lt;=20,1,0))</formula>
    </cfRule>
    <cfRule type="expression" dxfId="32250" priority="11414">
      <formula>AND(IF($Q425=2,1,0),IF($X425&lt;30,1,0))</formula>
    </cfRule>
    <cfRule type="expression" dxfId="32249" priority="11415">
      <formula>AND(IF($Q425=3,1,0),IF($X425&lt;30,1,0))</formula>
    </cfRule>
    <cfRule type="expression" dxfId="32248" priority="11416">
      <formula>AND(IF($Q425=3,1,IF($Q425=4,1,0)),IF($F425&lt;=85,1,0))</formula>
    </cfRule>
  </conditionalFormatting>
  <conditionalFormatting sqref="AV426">
    <cfRule type="expression" dxfId="32247" priority="11411">
      <formula>AV426="X"</formula>
    </cfRule>
    <cfRule type="expression" dxfId="32246" priority="11412">
      <formula>AV426="후보"</formula>
    </cfRule>
  </conditionalFormatting>
  <conditionalFormatting sqref="AC426">
    <cfRule type="cellIs" dxfId="32245" priority="11409" operator="greaterThan">
      <formula>0.9</formula>
    </cfRule>
    <cfRule type="cellIs" dxfId="32244" priority="11410" operator="greaterThan">
      <formula>0.85</formula>
    </cfRule>
  </conditionalFormatting>
  <conditionalFormatting sqref="N426">
    <cfRule type="cellIs" dxfId="32243" priority="11407" operator="greaterThan">
      <formula>0.9</formula>
    </cfRule>
    <cfRule type="cellIs" dxfId="32242" priority="11408" operator="greaterThan">
      <formula>0.85</formula>
    </cfRule>
  </conditionalFormatting>
  <conditionalFormatting sqref="E426">
    <cfRule type="expression" dxfId="32241" priority="11403">
      <formula>AND(IF(OR($Q426=1,$Q426=2),1,0),IF($X426&lt;=20,1,0))</formula>
    </cfRule>
    <cfRule type="expression" dxfId="32240" priority="11404">
      <formula>AND(IF($Q426=2,1,0),IF($X426&lt;30,1,0))</formula>
    </cfRule>
    <cfRule type="expression" dxfId="32239" priority="11405">
      <formula>AND(IF($Q426=3,1,0),IF($X426&lt;30,1,0))</formula>
    </cfRule>
    <cfRule type="expression" dxfId="32238" priority="11406">
      <formula>AND(IF($Q426=3,1,IF($Q426=4,1,0)),IF($F426&lt;=85,1,0))</formula>
    </cfRule>
  </conditionalFormatting>
  <conditionalFormatting sqref="X426">
    <cfRule type="expression" dxfId="32237" priority="11399">
      <formula>AND(IF(OR($Q426=1,$Q426=2),1,0),IF($X426&lt;=20,1,0))</formula>
    </cfRule>
    <cfRule type="expression" dxfId="32236" priority="11400">
      <formula>AND(IF($Q426=2,1,0),IF($X426&lt;30,1,0))</formula>
    </cfRule>
    <cfRule type="expression" dxfId="32235" priority="11401">
      <formula>AND(IF($Q426=3,1,0),IF($X426&lt;30,1,0))</formula>
    </cfRule>
    <cfRule type="expression" dxfId="32234" priority="11402">
      <formula>AND(IF($Q426=3,1,IF($Q426=4,1,0)),IF($F426&lt;=85,1,0))</formula>
    </cfRule>
  </conditionalFormatting>
  <conditionalFormatting sqref="AI426">
    <cfRule type="expression" dxfId="32233" priority="11395">
      <formula>AND(IF(OR($Q426=1,$Q426=2),1,0),IF($X426&lt;=20,1,0))</formula>
    </cfRule>
    <cfRule type="expression" dxfId="32232" priority="11396">
      <formula>AND(IF($Q426=2,1,0),IF($X426&lt;30,1,0))</formula>
    </cfRule>
    <cfRule type="expression" dxfId="32231" priority="11397">
      <formula>AND(IF($Q426=3,1,0),IF($X426&lt;30,1,0))</formula>
    </cfRule>
    <cfRule type="expression" dxfId="32230" priority="11398">
      <formula>AND(IF($Q426=3,1,IF($Q426=4,1,0)),IF($F426&lt;=85,1,0))</formula>
    </cfRule>
  </conditionalFormatting>
  <conditionalFormatting sqref="AV427">
    <cfRule type="expression" dxfId="32229" priority="11393">
      <formula>AV427="X"</formula>
    </cfRule>
    <cfRule type="expression" dxfId="32228" priority="11394">
      <formula>AV427="후보"</formula>
    </cfRule>
  </conditionalFormatting>
  <conditionalFormatting sqref="AC427">
    <cfRule type="cellIs" dxfId="32227" priority="11391" operator="greaterThan">
      <formula>0.9</formula>
    </cfRule>
    <cfRule type="cellIs" dxfId="32226" priority="11392" operator="greaterThan">
      <formula>0.85</formula>
    </cfRule>
  </conditionalFormatting>
  <conditionalFormatting sqref="N427">
    <cfRule type="cellIs" dxfId="32225" priority="11389" operator="greaterThan">
      <formula>0.9</formula>
    </cfRule>
    <cfRule type="cellIs" dxfId="32224" priority="11390" operator="greaterThan">
      <formula>0.85</formula>
    </cfRule>
  </conditionalFormatting>
  <conditionalFormatting sqref="E427">
    <cfRule type="expression" dxfId="32223" priority="11385">
      <formula>AND(IF(OR($Q427=1,$Q427=2),1,0),IF($X427&lt;=20,1,0))</formula>
    </cfRule>
    <cfRule type="expression" dxfId="32222" priority="11386">
      <formula>AND(IF($Q427=2,1,0),IF($X427&lt;30,1,0))</formula>
    </cfRule>
    <cfRule type="expression" dxfId="32221" priority="11387">
      <formula>AND(IF($Q427=3,1,0),IF($X427&lt;30,1,0))</formula>
    </cfRule>
    <cfRule type="expression" dxfId="32220" priority="11388">
      <formula>AND(IF($Q427=3,1,IF($Q427=4,1,0)),IF($F427&lt;=85,1,0))</formula>
    </cfRule>
  </conditionalFormatting>
  <conditionalFormatting sqref="X427">
    <cfRule type="expression" dxfId="32219" priority="11381">
      <formula>AND(IF(OR($Q427=1,$Q427=2),1,0),IF($X427&lt;=20,1,0))</formula>
    </cfRule>
    <cfRule type="expression" dxfId="32218" priority="11382">
      <formula>AND(IF($Q427=2,1,0),IF($X427&lt;30,1,0))</formula>
    </cfRule>
    <cfRule type="expression" dxfId="32217" priority="11383">
      <formula>AND(IF($Q427=3,1,0),IF($X427&lt;30,1,0))</formula>
    </cfRule>
    <cfRule type="expression" dxfId="32216" priority="11384">
      <formula>AND(IF($Q427=3,1,IF($Q427=4,1,0)),IF($F427&lt;=85,1,0))</formula>
    </cfRule>
  </conditionalFormatting>
  <conditionalFormatting sqref="AI427">
    <cfRule type="expression" dxfId="32215" priority="11377">
      <formula>AND(IF(OR($Q427=1,$Q427=2),1,0),IF($X427&lt;=20,1,0))</formula>
    </cfRule>
    <cfRule type="expression" dxfId="32214" priority="11378">
      <formula>AND(IF($Q427=2,1,0),IF($X427&lt;30,1,0))</formula>
    </cfRule>
    <cfRule type="expression" dxfId="32213" priority="11379">
      <formula>AND(IF($Q427=3,1,0),IF($X427&lt;30,1,0))</formula>
    </cfRule>
    <cfRule type="expression" dxfId="32212" priority="11380">
      <formula>AND(IF($Q427=3,1,IF($Q427=4,1,0)),IF($F427&lt;=85,1,0))</formula>
    </cfRule>
  </conditionalFormatting>
  <conditionalFormatting sqref="AV428">
    <cfRule type="expression" dxfId="32211" priority="11375">
      <formula>AV428="X"</formula>
    </cfRule>
    <cfRule type="expression" dxfId="32210" priority="11376">
      <formula>AV428="후보"</formula>
    </cfRule>
  </conditionalFormatting>
  <conditionalFormatting sqref="AC428">
    <cfRule type="cellIs" dxfId="32209" priority="11373" operator="greaterThan">
      <formula>0.9</formula>
    </cfRule>
    <cfRule type="cellIs" dxfId="32208" priority="11374" operator="greaterThan">
      <formula>0.85</formula>
    </cfRule>
  </conditionalFormatting>
  <conditionalFormatting sqref="N428">
    <cfRule type="cellIs" dxfId="32207" priority="11371" operator="greaterThan">
      <formula>0.9</formula>
    </cfRule>
    <cfRule type="cellIs" dxfId="32206" priority="11372" operator="greaterThan">
      <formula>0.85</formula>
    </cfRule>
  </conditionalFormatting>
  <conditionalFormatting sqref="E428">
    <cfRule type="expression" dxfId="32205" priority="11367">
      <formula>AND(IF(OR($Q428=1,$Q428=2),1,0),IF($X428&lt;=20,1,0))</formula>
    </cfRule>
    <cfRule type="expression" dxfId="32204" priority="11368">
      <formula>AND(IF($Q428=2,1,0),IF($X428&lt;30,1,0))</formula>
    </cfRule>
    <cfRule type="expression" dxfId="32203" priority="11369">
      <formula>AND(IF($Q428=3,1,0),IF($X428&lt;30,1,0))</formula>
    </cfRule>
    <cfRule type="expression" dxfId="32202" priority="11370">
      <formula>AND(IF($Q428=3,1,IF($Q428=4,1,0)),IF($F428&lt;=85,1,0))</formula>
    </cfRule>
  </conditionalFormatting>
  <conditionalFormatting sqref="X428">
    <cfRule type="expression" dxfId="32201" priority="11363">
      <formula>AND(IF(OR($Q428=1,$Q428=2),1,0),IF($X428&lt;=20,1,0))</formula>
    </cfRule>
    <cfRule type="expression" dxfId="32200" priority="11364">
      <formula>AND(IF($Q428=2,1,0),IF($X428&lt;30,1,0))</formula>
    </cfRule>
    <cfRule type="expression" dxfId="32199" priority="11365">
      <formula>AND(IF($Q428=3,1,0),IF($X428&lt;30,1,0))</formula>
    </cfRule>
    <cfRule type="expression" dxfId="32198" priority="11366">
      <formula>AND(IF($Q428=3,1,IF($Q428=4,1,0)),IF($F428&lt;=85,1,0))</formula>
    </cfRule>
  </conditionalFormatting>
  <conditionalFormatting sqref="AI428">
    <cfRule type="expression" dxfId="32197" priority="11359">
      <formula>AND(IF(OR($Q428=1,$Q428=2),1,0),IF($X428&lt;=20,1,0))</formula>
    </cfRule>
    <cfRule type="expression" dxfId="32196" priority="11360">
      <formula>AND(IF($Q428=2,1,0),IF($X428&lt;30,1,0))</formula>
    </cfRule>
    <cfRule type="expression" dxfId="32195" priority="11361">
      <formula>AND(IF($Q428=3,1,0),IF($X428&lt;30,1,0))</formula>
    </cfRule>
    <cfRule type="expression" dxfId="32194" priority="11362">
      <formula>AND(IF($Q428=3,1,IF($Q428=4,1,0)),IF($F428&lt;=85,1,0))</formula>
    </cfRule>
  </conditionalFormatting>
  <conditionalFormatting sqref="AV429">
    <cfRule type="expression" dxfId="32193" priority="11357">
      <formula>AV429="X"</formula>
    </cfRule>
    <cfRule type="expression" dxfId="32192" priority="11358">
      <formula>AV429="후보"</formula>
    </cfRule>
  </conditionalFormatting>
  <conditionalFormatting sqref="AC429">
    <cfRule type="cellIs" dxfId="32191" priority="11355" operator="greaterThan">
      <formula>0.9</formula>
    </cfRule>
    <cfRule type="cellIs" dxfId="32190" priority="11356" operator="greaterThan">
      <formula>0.85</formula>
    </cfRule>
  </conditionalFormatting>
  <conditionalFormatting sqref="N429">
    <cfRule type="cellIs" dxfId="32189" priority="11353" operator="greaterThan">
      <formula>0.9</formula>
    </cfRule>
    <cfRule type="cellIs" dxfId="32188" priority="11354" operator="greaterThan">
      <formula>0.85</formula>
    </cfRule>
  </conditionalFormatting>
  <conditionalFormatting sqref="E429">
    <cfRule type="expression" dxfId="32187" priority="11349">
      <formula>AND(IF(OR($Q429=1,$Q429=2),1,0),IF($X429&lt;=20,1,0))</formula>
    </cfRule>
    <cfRule type="expression" dxfId="32186" priority="11350">
      <formula>AND(IF($Q429=2,1,0),IF($X429&lt;30,1,0))</formula>
    </cfRule>
    <cfRule type="expression" dxfId="32185" priority="11351">
      <formula>AND(IF($Q429=3,1,0),IF($X429&lt;30,1,0))</formula>
    </cfRule>
    <cfRule type="expression" dxfId="32184" priority="11352">
      <formula>AND(IF($Q429=3,1,IF($Q429=4,1,0)),IF($F429&lt;=85,1,0))</formula>
    </cfRule>
  </conditionalFormatting>
  <conditionalFormatting sqref="X429">
    <cfRule type="expression" dxfId="32183" priority="11345">
      <formula>AND(IF(OR($Q429=1,$Q429=2),1,0),IF($X429&lt;=20,1,0))</formula>
    </cfRule>
    <cfRule type="expression" dxfId="32182" priority="11346">
      <formula>AND(IF($Q429=2,1,0),IF($X429&lt;30,1,0))</formula>
    </cfRule>
    <cfRule type="expression" dxfId="32181" priority="11347">
      <formula>AND(IF($Q429=3,1,0),IF($X429&lt;30,1,0))</formula>
    </cfRule>
    <cfRule type="expression" dxfId="32180" priority="11348">
      <formula>AND(IF($Q429=3,1,IF($Q429=4,1,0)),IF($F429&lt;=85,1,0))</formula>
    </cfRule>
  </conditionalFormatting>
  <conditionalFormatting sqref="AI429">
    <cfRule type="expression" dxfId="32179" priority="11341">
      <formula>AND(IF(OR($Q429=1,$Q429=2),1,0),IF($X429&lt;=20,1,0))</formula>
    </cfRule>
    <cfRule type="expression" dxfId="32178" priority="11342">
      <formula>AND(IF($Q429=2,1,0),IF($X429&lt;30,1,0))</formula>
    </cfRule>
    <cfRule type="expression" dxfId="32177" priority="11343">
      <formula>AND(IF($Q429=3,1,0),IF($X429&lt;30,1,0))</formula>
    </cfRule>
    <cfRule type="expression" dxfId="32176" priority="11344">
      <formula>AND(IF($Q429=3,1,IF($Q429=4,1,0)),IF($F429&lt;=85,1,0))</formula>
    </cfRule>
  </conditionalFormatting>
  <conditionalFormatting sqref="AV430">
    <cfRule type="expression" dxfId="32175" priority="11339">
      <formula>AV430="X"</formula>
    </cfRule>
    <cfRule type="expression" dxfId="32174" priority="11340">
      <formula>AV430="후보"</formula>
    </cfRule>
  </conditionalFormatting>
  <conditionalFormatting sqref="AC430">
    <cfRule type="cellIs" dxfId="32173" priority="11337" operator="greaterThan">
      <formula>0.9</formula>
    </cfRule>
    <cfRule type="cellIs" dxfId="32172" priority="11338" operator="greaterThan">
      <formula>0.85</formula>
    </cfRule>
  </conditionalFormatting>
  <conditionalFormatting sqref="N430">
    <cfRule type="cellIs" dxfId="32171" priority="11335" operator="greaterThan">
      <formula>0.9</formula>
    </cfRule>
    <cfRule type="cellIs" dxfId="32170" priority="11336" operator="greaterThan">
      <formula>0.85</formula>
    </cfRule>
  </conditionalFormatting>
  <conditionalFormatting sqref="E430">
    <cfRule type="expression" dxfId="32169" priority="11331">
      <formula>AND(IF(OR($Q430=1,$Q430=2),1,0),IF($X430&lt;=20,1,0))</formula>
    </cfRule>
    <cfRule type="expression" dxfId="32168" priority="11332">
      <formula>AND(IF($Q430=2,1,0),IF($X430&lt;30,1,0))</formula>
    </cfRule>
    <cfRule type="expression" dxfId="32167" priority="11333">
      <formula>AND(IF($Q430=3,1,0),IF($X430&lt;30,1,0))</formula>
    </cfRule>
    <cfRule type="expression" dxfId="32166" priority="11334">
      <formula>AND(IF($Q430=3,1,IF($Q430=4,1,0)),IF($F430&lt;=85,1,0))</formula>
    </cfRule>
  </conditionalFormatting>
  <conditionalFormatting sqref="X430">
    <cfRule type="expression" dxfId="32165" priority="11327">
      <formula>AND(IF(OR($Q430=1,$Q430=2),1,0),IF($X430&lt;=20,1,0))</formula>
    </cfRule>
    <cfRule type="expression" dxfId="32164" priority="11328">
      <formula>AND(IF($Q430=2,1,0),IF($X430&lt;30,1,0))</formula>
    </cfRule>
    <cfRule type="expression" dxfId="32163" priority="11329">
      <formula>AND(IF($Q430=3,1,0),IF($X430&lt;30,1,0))</formula>
    </cfRule>
    <cfRule type="expression" dxfId="32162" priority="11330">
      <formula>AND(IF($Q430=3,1,IF($Q430=4,1,0)),IF($F430&lt;=85,1,0))</formula>
    </cfRule>
  </conditionalFormatting>
  <conditionalFormatting sqref="AI430">
    <cfRule type="expression" dxfId="32161" priority="11323">
      <formula>AND(IF(OR($Q430=1,$Q430=2),1,0),IF($X430&lt;=20,1,0))</formula>
    </cfRule>
    <cfRule type="expression" dxfId="32160" priority="11324">
      <formula>AND(IF($Q430=2,1,0),IF($X430&lt;30,1,0))</formula>
    </cfRule>
    <cfRule type="expression" dxfId="32159" priority="11325">
      <formula>AND(IF($Q430=3,1,0),IF($X430&lt;30,1,0))</formula>
    </cfRule>
    <cfRule type="expression" dxfId="32158" priority="11326">
      <formula>AND(IF($Q430=3,1,IF($Q430=4,1,0)),IF($F430&lt;=85,1,0))</formula>
    </cfRule>
  </conditionalFormatting>
  <conditionalFormatting sqref="AV431">
    <cfRule type="expression" dxfId="32157" priority="11321">
      <formula>AV431="X"</formula>
    </cfRule>
    <cfRule type="expression" dxfId="32156" priority="11322">
      <formula>AV431="후보"</formula>
    </cfRule>
  </conditionalFormatting>
  <conditionalFormatting sqref="AC431">
    <cfRule type="cellIs" dxfId="32155" priority="11319" operator="greaterThan">
      <formula>0.9</formula>
    </cfRule>
    <cfRule type="cellIs" dxfId="32154" priority="11320" operator="greaterThan">
      <formula>0.85</formula>
    </cfRule>
  </conditionalFormatting>
  <conditionalFormatting sqref="N431">
    <cfRule type="cellIs" dxfId="32153" priority="11317" operator="greaterThan">
      <formula>0.9</formula>
    </cfRule>
    <cfRule type="cellIs" dxfId="32152" priority="11318" operator="greaterThan">
      <formula>0.85</formula>
    </cfRule>
  </conditionalFormatting>
  <conditionalFormatting sqref="E431">
    <cfRule type="expression" dxfId="32151" priority="11313">
      <formula>AND(IF(OR($Q431=1,$Q431=2),1,0),IF($X431&lt;=20,1,0))</formula>
    </cfRule>
    <cfRule type="expression" dxfId="32150" priority="11314">
      <formula>AND(IF($Q431=2,1,0),IF($X431&lt;30,1,0))</formula>
    </cfRule>
    <cfRule type="expression" dxfId="32149" priority="11315">
      <formula>AND(IF($Q431=3,1,0),IF($X431&lt;30,1,0))</formula>
    </cfRule>
    <cfRule type="expression" dxfId="32148" priority="11316">
      <formula>AND(IF($Q431=3,1,IF($Q431=4,1,0)),IF($F431&lt;=85,1,0))</formula>
    </cfRule>
  </conditionalFormatting>
  <conditionalFormatting sqref="X431">
    <cfRule type="expression" dxfId="32147" priority="11309">
      <formula>AND(IF(OR($Q431=1,$Q431=2),1,0),IF($X431&lt;=20,1,0))</formula>
    </cfRule>
    <cfRule type="expression" dxfId="32146" priority="11310">
      <formula>AND(IF($Q431=2,1,0),IF($X431&lt;30,1,0))</formula>
    </cfRule>
    <cfRule type="expression" dxfId="32145" priority="11311">
      <formula>AND(IF($Q431=3,1,0),IF($X431&lt;30,1,0))</formula>
    </cfRule>
    <cfRule type="expression" dxfId="32144" priority="11312">
      <formula>AND(IF($Q431=3,1,IF($Q431=4,1,0)),IF($F431&lt;=85,1,0))</formula>
    </cfRule>
  </conditionalFormatting>
  <conditionalFormatting sqref="AI431">
    <cfRule type="expression" dxfId="32143" priority="11305">
      <formula>AND(IF(OR($Q431=1,$Q431=2),1,0),IF($X431&lt;=20,1,0))</formula>
    </cfRule>
    <cfRule type="expression" dxfId="32142" priority="11306">
      <formula>AND(IF($Q431=2,1,0),IF($X431&lt;30,1,0))</formula>
    </cfRule>
    <cfRule type="expression" dxfId="32141" priority="11307">
      <formula>AND(IF($Q431=3,1,0),IF($X431&lt;30,1,0))</formula>
    </cfRule>
    <cfRule type="expression" dxfId="32140" priority="11308">
      <formula>AND(IF($Q431=3,1,IF($Q431=4,1,0)),IF($F431&lt;=85,1,0))</formula>
    </cfRule>
  </conditionalFormatting>
  <conditionalFormatting sqref="AV432">
    <cfRule type="expression" dxfId="32139" priority="11303">
      <formula>AV432="X"</formula>
    </cfRule>
    <cfRule type="expression" dxfId="32138" priority="11304">
      <formula>AV432="후보"</formula>
    </cfRule>
  </conditionalFormatting>
  <conditionalFormatting sqref="AC432">
    <cfRule type="cellIs" dxfId="32137" priority="11301" operator="greaterThan">
      <formula>0.9</formula>
    </cfRule>
    <cfRule type="cellIs" dxfId="32136" priority="11302" operator="greaterThan">
      <formula>0.85</formula>
    </cfRule>
  </conditionalFormatting>
  <conditionalFormatting sqref="N432">
    <cfRule type="cellIs" dxfId="32135" priority="11299" operator="greaterThan">
      <formula>0.9</formula>
    </cfRule>
    <cfRule type="cellIs" dxfId="32134" priority="11300" operator="greaterThan">
      <formula>0.85</formula>
    </cfRule>
  </conditionalFormatting>
  <conditionalFormatting sqref="E432">
    <cfRule type="expression" dxfId="32133" priority="11295">
      <formula>AND(IF(OR($Q432=1,$Q432=2),1,0),IF($X432&lt;=20,1,0))</formula>
    </cfRule>
    <cfRule type="expression" dxfId="32132" priority="11296">
      <formula>AND(IF($Q432=2,1,0),IF($X432&lt;30,1,0))</formula>
    </cfRule>
    <cfRule type="expression" dxfId="32131" priority="11297">
      <formula>AND(IF($Q432=3,1,0),IF($X432&lt;30,1,0))</formula>
    </cfRule>
    <cfRule type="expression" dxfId="32130" priority="11298">
      <formula>AND(IF($Q432=3,1,IF($Q432=4,1,0)),IF($F432&lt;=85,1,0))</formula>
    </cfRule>
  </conditionalFormatting>
  <conditionalFormatting sqref="X432">
    <cfRule type="expression" dxfId="32129" priority="11291">
      <formula>AND(IF(OR($Q432=1,$Q432=2),1,0),IF($X432&lt;=20,1,0))</formula>
    </cfRule>
    <cfRule type="expression" dxfId="32128" priority="11292">
      <formula>AND(IF($Q432=2,1,0),IF($X432&lt;30,1,0))</formula>
    </cfRule>
    <cfRule type="expression" dxfId="32127" priority="11293">
      <formula>AND(IF($Q432=3,1,0),IF($X432&lt;30,1,0))</formula>
    </cfRule>
    <cfRule type="expression" dxfId="32126" priority="11294">
      <formula>AND(IF($Q432=3,1,IF($Q432=4,1,0)),IF($F432&lt;=85,1,0))</formula>
    </cfRule>
  </conditionalFormatting>
  <conditionalFormatting sqref="AI432">
    <cfRule type="expression" dxfId="32125" priority="11287">
      <formula>AND(IF(OR($Q432=1,$Q432=2),1,0),IF($X432&lt;=20,1,0))</formula>
    </cfRule>
    <cfRule type="expression" dxfId="32124" priority="11288">
      <formula>AND(IF($Q432=2,1,0),IF($X432&lt;30,1,0))</formula>
    </cfRule>
    <cfRule type="expression" dxfId="32123" priority="11289">
      <formula>AND(IF($Q432=3,1,0),IF($X432&lt;30,1,0))</formula>
    </cfRule>
    <cfRule type="expression" dxfId="32122" priority="11290">
      <formula>AND(IF($Q432=3,1,IF($Q432=4,1,0)),IF($F432&lt;=85,1,0))</formula>
    </cfRule>
  </conditionalFormatting>
  <conditionalFormatting sqref="AV433">
    <cfRule type="expression" dxfId="32121" priority="11285">
      <formula>AV433="X"</formula>
    </cfRule>
    <cfRule type="expression" dxfId="32120" priority="11286">
      <formula>AV433="후보"</formula>
    </cfRule>
  </conditionalFormatting>
  <conditionalFormatting sqref="AC433">
    <cfRule type="cellIs" dxfId="32119" priority="11283" operator="greaterThan">
      <formula>0.9</formula>
    </cfRule>
    <cfRule type="cellIs" dxfId="32118" priority="11284" operator="greaterThan">
      <formula>0.85</formula>
    </cfRule>
  </conditionalFormatting>
  <conditionalFormatting sqref="N433">
    <cfRule type="cellIs" dxfId="32117" priority="11281" operator="greaterThan">
      <formula>0.9</formula>
    </cfRule>
    <cfRule type="cellIs" dxfId="32116" priority="11282" operator="greaterThan">
      <formula>0.85</formula>
    </cfRule>
  </conditionalFormatting>
  <conditionalFormatting sqref="E433">
    <cfRule type="expression" dxfId="32115" priority="11277">
      <formula>AND(IF(OR($Q433=1,$Q433=2),1,0),IF($X433&lt;=20,1,0))</formula>
    </cfRule>
    <cfRule type="expression" dxfId="32114" priority="11278">
      <formula>AND(IF($Q433=2,1,0),IF($X433&lt;30,1,0))</formula>
    </cfRule>
    <cfRule type="expression" dxfId="32113" priority="11279">
      <formula>AND(IF($Q433=3,1,0),IF($X433&lt;30,1,0))</formula>
    </cfRule>
    <cfRule type="expression" dxfId="32112" priority="11280">
      <formula>AND(IF($Q433=3,1,IF($Q433=4,1,0)),IF($F433&lt;=85,1,0))</formula>
    </cfRule>
  </conditionalFormatting>
  <conditionalFormatting sqref="X433">
    <cfRule type="expression" dxfId="32111" priority="11273">
      <formula>AND(IF(OR($Q433=1,$Q433=2),1,0),IF($X433&lt;=20,1,0))</formula>
    </cfRule>
    <cfRule type="expression" dxfId="32110" priority="11274">
      <formula>AND(IF($Q433=2,1,0),IF($X433&lt;30,1,0))</formula>
    </cfRule>
    <cfRule type="expression" dxfId="32109" priority="11275">
      <formula>AND(IF($Q433=3,1,0),IF($X433&lt;30,1,0))</formula>
    </cfRule>
    <cfRule type="expression" dxfId="32108" priority="11276">
      <formula>AND(IF($Q433=3,1,IF($Q433=4,1,0)),IF($F433&lt;=85,1,0))</formula>
    </cfRule>
  </conditionalFormatting>
  <conditionalFormatting sqref="AI433">
    <cfRule type="expression" dxfId="32107" priority="11269">
      <formula>AND(IF(OR($Q433=1,$Q433=2),1,0),IF($X433&lt;=20,1,0))</formula>
    </cfRule>
    <cfRule type="expression" dxfId="32106" priority="11270">
      <formula>AND(IF($Q433=2,1,0),IF($X433&lt;30,1,0))</formula>
    </cfRule>
    <cfRule type="expression" dxfId="32105" priority="11271">
      <formula>AND(IF($Q433=3,1,0),IF($X433&lt;30,1,0))</formula>
    </cfRule>
    <cfRule type="expression" dxfId="32104" priority="11272">
      <formula>AND(IF($Q433=3,1,IF($Q433=4,1,0)),IF($F433&lt;=85,1,0))</formula>
    </cfRule>
  </conditionalFormatting>
  <conditionalFormatting sqref="AV434">
    <cfRule type="expression" dxfId="32103" priority="11267">
      <formula>AV434="X"</formula>
    </cfRule>
    <cfRule type="expression" dxfId="32102" priority="11268">
      <formula>AV434="후보"</formula>
    </cfRule>
  </conditionalFormatting>
  <conditionalFormatting sqref="AC434">
    <cfRule type="cellIs" dxfId="32101" priority="11265" operator="greaterThan">
      <formula>0.9</formula>
    </cfRule>
    <cfRule type="cellIs" dxfId="32100" priority="11266" operator="greaterThan">
      <formula>0.85</formula>
    </cfRule>
  </conditionalFormatting>
  <conditionalFormatting sqref="N434">
    <cfRule type="cellIs" dxfId="32099" priority="11263" operator="greaterThan">
      <formula>0.9</formula>
    </cfRule>
    <cfRule type="cellIs" dxfId="32098" priority="11264" operator="greaterThan">
      <formula>0.85</formula>
    </cfRule>
  </conditionalFormatting>
  <conditionalFormatting sqref="E434">
    <cfRule type="expression" dxfId="32097" priority="11259">
      <formula>AND(IF(OR($Q434=1,$Q434=2),1,0),IF($X434&lt;=20,1,0))</formula>
    </cfRule>
    <cfRule type="expression" dxfId="32096" priority="11260">
      <formula>AND(IF($Q434=2,1,0),IF($X434&lt;30,1,0))</formula>
    </cfRule>
    <cfRule type="expression" dxfId="32095" priority="11261">
      <formula>AND(IF($Q434=3,1,0),IF($X434&lt;30,1,0))</formula>
    </cfRule>
    <cfRule type="expression" dxfId="32094" priority="11262">
      <formula>AND(IF($Q434=3,1,IF($Q434=4,1,0)),IF($F434&lt;=85,1,0))</formula>
    </cfRule>
  </conditionalFormatting>
  <conditionalFormatting sqref="X434">
    <cfRule type="expression" dxfId="32093" priority="11255">
      <formula>AND(IF(OR($Q434=1,$Q434=2),1,0),IF($X434&lt;=20,1,0))</formula>
    </cfRule>
    <cfRule type="expression" dxfId="32092" priority="11256">
      <formula>AND(IF($Q434=2,1,0),IF($X434&lt;30,1,0))</formula>
    </cfRule>
    <cfRule type="expression" dxfId="32091" priority="11257">
      <formula>AND(IF($Q434=3,1,0),IF($X434&lt;30,1,0))</formula>
    </cfRule>
    <cfRule type="expression" dxfId="32090" priority="11258">
      <formula>AND(IF($Q434=3,1,IF($Q434=4,1,0)),IF($F434&lt;=85,1,0))</formula>
    </cfRule>
  </conditionalFormatting>
  <conditionalFormatting sqref="AI434">
    <cfRule type="expression" dxfId="32089" priority="11251">
      <formula>AND(IF(OR($Q434=1,$Q434=2),1,0),IF($X434&lt;=20,1,0))</formula>
    </cfRule>
    <cfRule type="expression" dxfId="32088" priority="11252">
      <formula>AND(IF($Q434=2,1,0),IF($X434&lt;30,1,0))</formula>
    </cfRule>
    <cfRule type="expression" dxfId="32087" priority="11253">
      <formula>AND(IF($Q434=3,1,0),IF($X434&lt;30,1,0))</formula>
    </cfRule>
    <cfRule type="expression" dxfId="32086" priority="11254">
      <formula>AND(IF($Q434=3,1,IF($Q434=4,1,0)),IF($F434&lt;=85,1,0))</formula>
    </cfRule>
  </conditionalFormatting>
  <conditionalFormatting sqref="AV435">
    <cfRule type="expression" dxfId="32085" priority="11249">
      <formula>AV435="X"</formula>
    </cfRule>
    <cfRule type="expression" dxfId="32084" priority="11250">
      <formula>AV435="후보"</formula>
    </cfRule>
  </conditionalFormatting>
  <conditionalFormatting sqref="AC435">
    <cfRule type="cellIs" dxfId="32083" priority="11247" operator="greaterThan">
      <formula>0.9</formula>
    </cfRule>
    <cfRule type="cellIs" dxfId="32082" priority="11248" operator="greaterThan">
      <formula>0.85</formula>
    </cfRule>
  </conditionalFormatting>
  <conditionalFormatting sqref="N435">
    <cfRule type="cellIs" dxfId="32081" priority="11245" operator="greaterThan">
      <formula>0.9</formula>
    </cfRule>
    <cfRule type="cellIs" dxfId="32080" priority="11246" operator="greaterThan">
      <formula>0.85</formula>
    </cfRule>
  </conditionalFormatting>
  <conditionalFormatting sqref="E435">
    <cfRule type="expression" dxfId="32079" priority="11241">
      <formula>AND(IF(OR($Q435=1,$Q435=2),1,0),IF($X435&lt;=20,1,0))</formula>
    </cfRule>
    <cfRule type="expression" dxfId="32078" priority="11242">
      <formula>AND(IF($Q435=2,1,0),IF($X435&lt;30,1,0))</formula>
    </cfRule>
    <cfRule type="expression" dxfId="32077" priority="11243">
      <formula>AND(IF($Q435=3,1,0),IF($X435&lt;30,1,0))</formula>
    </cfRule>
    <cfRule type="expression" dxfId="32076" priority="11244">
      <formula>AND(IF($Q435=3,1,IF($Q435=4,1,0)),IF($F435&lt;=85,1,0))</formula>
    </cfRule>
  </conditionalFormatting>
  <conditionalFormatting sqref="X435">
    <cfRule type="expression" dxfId="32075" priority="11237">
      <formula>AND(IF(OR($Q435=1,$Q435=2),1,0),IF($X435&lt;=20,1,0))</formula>
    </cfRule>
    <cfRule type="expression" dxfId="32074" priority="11238">
      <formula>AND(IF($Q435=2,1,0),IF($X435&lt;30,1,0))</formula>
    </cfRule>
    <cfRule type="expression" dxfId="32073" priority="11239">
      <formula>AND(IF($Q435=3,1,0),IF($X435&lt;30,1,0))</formula>
    </cfRule>
    <cfRule type="expression" dxfId="32072" priority="11240">
      <formula>AND(IF($Q435=3,1,IF($Q435=4,1,0)),IF($F435&lt;=85,1,0))</formula>
    </cfRule>
  </conditionalFormatting>
  <conditionalFormatting sqref="AI435">
    <cfRule type="expression" dxfId="32071" priority="11233">
      <formula>AND(IF(OR($Q435=1,$Q435=2),1,0),IF($X435&lt;=20,1,0))</formula>
    </cfRule>
    <cfRule type="expression" dxfId="32070" priority="11234">
      <formula>AND(IF($Q435=2,1,0),IF($X435&lt;30,1,0))</formula>
    </cfRule>
    <cfRule type="expression" dxfId="32069" priority="11235">
      <formula>AND(IF($Q435=3,1,0),IF($X435&lt;30,1,0))</formula>
    </cfRule>
    <cfRule type="expression" dxfId="32068" priority="11236">
      <formula>AND(IF($Q435=3,1,IF($Q435=4,1,0)),IF($F435&lt;=85,1,0))</formula>
    </cfRule>
  </conditionalFormatting>
  <conditionalFormatting sqref="AV436">
    <cfRule type="expression" dxfId="32067" priority="11231">
      <formula>AV436="X"</formula>
    </cfRule>
    <cfRule type="expression" dxfId="32066" priority="11232">
      <formula>AV436="후보"</formula>
    </cfRule>
  </conditionalFormatting>
  <conditionalFormatting sqref="AC436">
    <cfRule type="cellIs" dxfId="32065" priority="11229" operator="greaterThan">
      <formula>0.9</formula>
    </cfRule>
    <cfRule type="cellIs" dxfId="32064" priority="11230" operator="greaterThan">
      <formula>0.85</formula>
    </cfRule>
  </conditionalFormatting>
  <conditionalFormatting sqref="N436">
    <cfRule type="cellIs" dxfId="32063" priority="11227" operator="greaterThan">
      <formula>0.9</formula>
    </cfRule>
    <cfRule type="cellIs" dxfId="32062" priority="11228" operator="greaterThan">
      <formula>0.85</formula>
    </cfRule>
  </conditionalFormatting>
  <conditionalFormatting sqref="E436">
    <cfRule type="expression" dxfId="32061" priority="11223">
      <formula>AND(IF(OR($Q436=1,$Q436=2),1,0),IF($X436&lt;=20,1,0))</formula>
    </cfRule>
    <cfRule type="expression" dxfId="32060" priority="11224">
      <formula>AND(IF($Q436=2,1,0),IF($X436&lt;30,1,0))</formula>
    </cfRule>
    <cfRule type="expression" dxfId="32059" priority="11225">
      <formula>AND(IF($Q436=3,1,0),IF($X436&lt;30,1,0))</formula>
    </cfRule>
    <cfRule type="expression" dxfId="32058" priority="11226">
      <formula>AND(IF($Q436=3,1,IF($Q436=4,1,0)),IF($F436&lt;=85,1,0))</formula>
    </cfRule>
  </conditionalFormatting>
  <conditionalFormatting sqref="X436">
    <cfRule type="expression" dxfId="32057" priority="11219">
      <formula>AND(IF(OR($Q436=1,$Q436=2),1,0),IF($X436&lt;=20,1,0))</formula>
    </cfRule>
    <cfRule type="expression" dxfId="32056" priority="11220">
      <formula>AND(IF($Q436=2,1,0),IF($X436&lt;30,1,0))</formula>
    </cfRule>
    <cfRule type="expression" dxfId="32055" priority="11221">
      <formula>AND(IF($Q436=3,1,0),IF($X436&lt;30,1,0))</formula>
    </cfRule>
    <cfRule type="expression" dxfId="32054" priority="11222">
      <formula>AND(IF($Q436=3,1,IF($Q436=4,1,0)),IF($F436&lt;=85,1,0))</formula>
    </cfRule>
  </conditionalFormatting>
  <conditionalFormatting sqref="AI436">
    <cfRule type="expression" dxfId="32053" priority="11215">
      <formula>AND(IF(OR($Q436=1,$Q436=2),1,0),IF($X436&lt;=20,1,0))</formula>
    </cfRule>
    <cfRule type="expression" dxfId="32052" priority="11216">
      <formula>AND(IF($Q436=2,1,0),IF($X436&lt;30,1,0))</formula>
    </cfRule>
    <cfRule type="expression" dxfId="32051" priority="11217">
      <formula>AND(IF($Q436=3,1,0),IF($X436&lt;30,1,0))</formula>
    </cfRule>
    <cfRule type="expression" dxfId="32050" priority="11218">
      <formula>AND(IF($Q436=3,1,IF($Q436=4,1,0)),IF($F436&lt;=85,1,0))</formula>
    </cfRule>
  </conditionalFormatting>
  <conditionalFormatting sqref="AV437">
    <cfRule type="expression" dxfId="32049" priority="11213">
      <formula>AV437="X"</formula>
    </cfRule>
    <cfRule type="expression" dxfId="32048" priority="11214">
      <formula>AV437="후보"</formula>
    </cfRule>
  </conditionalFormatting>
  <conditionalFormatting sqref="AC437">
    <cfRule type="cellIs" dxfId="32047" priority="11211" operator="greaterThan">
      <formula>0.9</formula>
    </cfRule>
    <cfRule type="cellIs" dxfId="32046" priority="11212" operator="greaterThan">
      <formula>0.85</formula>
    </cfRule>
  </conditionalFormatting>
  <conditionalFormatting sqref="N437">
    <cfRule type="cellIs" dxfId="32045" priority="11209" operator="greaterThan">
      <formula>0.9</formula>
    </cfRule>
    <cfRule type="cellIs" dxfId="32044" priority="11210" operator="greaterThan">
      <formula>0.85</formula>
    </cfRule>
  </conditionalFormatting>
  <conditionalFormatting sqref="E437">
    <cfRule type="expression" dxfId="32043" priority="11205">
      <formula>AND(IF(OR($Q437=1,$Q437=2),1,0),IF($X437&lt;=20,1,0))</formula>
    </cfRule>
    <cfRule type="expression" dxfId="32042" priority="11206">
      <formula>AND(IF($Q437=2,1,0),IF($X437&lt;30,1,0))</formula>
    </cfRule>
    <cfRule type="expression" dxfId="32041" priority="11207">
      <formula>AND(IF($Q437=3,1,0),IF($X437&lt;30,1,0))</formula>
    </cfRule>
    <cfRule type="expression" dxfId="32040" priority="11208">
      <formula>AND(IF($Q437=3,1,IF($Q437=4,1,0)),IF($F437&lt;=85,1,0))</formula>
    </cfRule>
  </conditionalFormatting>
  <conditionalFormatting sqref="X437">
    <cfRule type="expression" dxfId="32039" priority="11201">
      <formula>AND(IF(OR($Q437=1,$Q437=2),1,0),IF($X437&lt;=20,1,0))</formula>
    </cfRule>
    <cfRule type="expression" dxfId="32038" priority="11202">
      <formula>AND(IF($Q437=2,1,0),IF($X437&lt;30,1,0))</formula>
    </cfRule>
    <cfRule type="expression" dxfId="32037" priority="11203">
      <formula>AND(IF($Q437=3,1,0),IF($X437&lt;30,1,0))</formula>
    </cfRule>
    <cfRule type="expression" dxfId="32036" priority="11204">
      <formula>AND(IF($Q437=3,1,IF($Q437=4,1,0)),IF($F437&lt;=85,1,0))</formula>
    </cfRule>
  </conditionalFormatting>
  <conditionalFormatting sqref="AI437">
    <cfRule type="expression" dxfId="32035" priority="11197">
      <formula>AND(IF(OR($Q437=1,$Q437=2),1,0),IF($X437&lt;=20,1,0))</formula>
    </cfRule>
    <cfRule type="expression" dxfId="32034" priority="11198">
      <formula>AND(IF($Q437=2,1,0),IF($X437&lt;30,1,0))</formula>
    </cfRule>
    <cfRule type="expression" dxfId="32033" priority="11199">
      <formula>AND(IF($Q437=3,1,0),IF($X437&lt;30,1,0))</formula>
    </cfRule>
    <cfRule type="expression" dxfId="32032" priority="11200">
      <formula>AND(IF($Q437=3,1,IF($Q437=4,1,0)),IF($F437&lt;=85,1,0))</formula>
    </cfRule>
  </conditionalFormatting>
  <conditionalFormatting sqref="AV438">
    <cfRule type="expression" dxfId="32031" priority="11195">
      <formula>AV438="X"</formula>
    </cfRule>
    <cfRule type="expression" dxfId="32030" priority="11196">
      <formula>AV438="후보"</formula>
    </cfRule>
  </conditionalFormatting>
  <conditionalFormatting sqref="AC438">
    <cfRule type="cellIs" dxfId="32029" priority="11193" operator="greaterThan">
      <formula>0.9</formula>
    </cfRule>
    <cfRule type="cellIs" dxfId="32028" priority="11194" operator="greaterThan">
      <formula>0.85</formula>
    </cfRule>
  </conditionalFormatting>
  <conditionalFormatting sqref="N438">
    <cfRule type="cellIs" dxfId="32027" priority="11191" operator="greaterThan">
      <formula>0.9</formula>
    </cfRule>
    <cfRule type="cellIs" dxfId="32026" priority="11192" operator="greaterThan">
      <formula>0.85</formula>
    </cfRule>
  </conditionalFormatting>
  <conditionalFormatting sqref="E438">
    <cfRule type="expression" dxfId="32025" priority="11187">
      <formula>AND(IF(OR($Q438=1,$Q438=2),1,0),IF($X438&lt;=20,1,0))</formula>
    </cfRule>
    <cfRule type="expression" dxfId="32024" priority="11188">
      <formula>AND(IF($Q438=2,1,0),IF($X438&lt;30,1,0))</formula>
    </cfRule>
    <cfRule type="expression" dxfId="32023" priority="11189">
      <formula>AND(IF($Q438=3,1,0),IF($X438&lt;30,1,0))</formula>
    </cfRule>
    <cfRule type="expression" dxfId="32022" priority="11190">
      <formula>AND(IF($Q438=3,1,IF($Q438=4,1,0)),IF($F438&lt;=85,1,0))</formula>
    </cfRule>
  </conditionalFormatting>
  <conditionalFormatting sqref="X438">
    <cfRule type="expression" dxfId="32021" priority="11183">
      <formula>AND(IF(OR($Q438=1,$Q438=2),1,0),IF($X438&lt;=20,1,0))</formula>
    </cfRule>
    <cfRule type="expression" dxfId="32020" priority="11184">
      <formula>AND(IF($Q438=2,1,0),IF($X438&lt;30,1,0))</formula>
    </cfRule>
    <cfRule type="expression" dxfId="32019" priority="11185">
      <formula>AND(IF($Q438=3,1,0),IF($X438&lt;30,1,0))</formula>
    </cfRule>
    <cfRule type="expression" dxfId="32018" priority="11186">
      <formula>AND(IF($Q438=3,1,IF($Q438=4,1,0)),IF($F438&lt;=85,1,0))</formula>
    </cfRule>
  </conditionalFormatting>
  <conditionalFormatting sqref="AI438">
    <cfRule type="expression" dxfId="32017" priority="11179">
      <formula>AND(IF(OR($Q438=1,$Q438=2),1,0),IF($X438&lt;=20,1,0))</formula>
    </cfRule>
    <cfRule type="expression" dxfId="32016" priority="11180">
      <formula>AND(IF($Q438=2,1,0),IF($X438&lt;30,1,0))</formula>
    </cfRule>
    <cfRule type="expression" dxfId="32015" priority="11181">
      <formula>AND(IF($Q438=3,1,0),IF($X438&lt;30,1,0))</formula>
    </cfRule>
    <cfRule type="expression" dxfId="32014" priority="11182">
      <formula>AND(IF($Q438=3,1,IF($Q438=4,1,0)),IF($F438&lt;=85,1,0))</formula>
    </cfRule>
  </conditionalFormatting>
  <conditionalFormatting sqref="AV439">
    <cfRule type="expression" dxfId="32013" priority="11177">
      <formula>AV439="X"</formula>
    </cfRule>
    <cfRule type="expression" dxfId="32012" priority="11178">
      <formula>AV439="후보"</formula>
    </cfRule>
  </conditionalFormatting>
  <conditionalFormatting sqref="AC439">
    <cfRule type="cellIs" dxfId="32011" priority="11175" operator="greaterThan">
      <formula>0.9</formula>
    </cfRule>
    <cfRule type="cellIs" dxfId="32010" priority="11176" operator="greaterThan">
      <formula>0.85</formula>
    </cfRule>
  </conditionalFormatting>
  <conditionalFormatting sqref="N439">
    <cfRule type="cellIs" dxfId="32009" priority="11173" operator="greaterThan">
      <formula>0.9</formula>
    </cfRule>
    <cfRule type="cellIs" dxfId="32008" priority="11174" operator="greaterThan">
      <formula>0.85</formula>
    </cfRule>
  </conditionalFormatting>
  <conditionalFormatting sqref="E439">
    <cfRule type="expression" dxfId="32007" priority="11169">
      <formula>AND(IF(OR($Q439=1,$Q439=2),1,0),IF($X439&lt;=20,1,0))</formula>
    </cfRule>
    <cfRule type="expression" dxfId="32006" priority="11170">
      <formula>AND(IF($Q439=2,1,0),IF($X439&lt;30,1,0))</formula>
    </cfRule>
    <cfRule type="expression" dxfId="32005" priority="11171">
      <formula>AND(IF($Q439=3,1,0),IF($X439&lt;30,1,0))</formula>
    </cfRule>
    <cfRule type="expression" dxfId="32004" priority="11172">
      <formula>AND(IF($Q439=3,1,IF($Q439=4,1,0)),IF($F439&lt;=85,1,0))</formula>
    </cfRule>
  </conditionalFormatting>
  <conditionalFormatting sqref="X439">
    <cfRule type="expression" dxfId="32003" priority="11165">
      <formula>AND(IF(OR($Q439=1,$Q439=2),1,0),IF($X439&lt;=20,1,0))</formula>
    </cfRule>
    <cfRule type="expression" dxfId="32002" priority="11166">
      <formula>AND(IF($Q439=2,1,0),IF($X439&lt;30,1,0))</formula>
    </cfRule>
    <cfRule type="expression" dxfId="32001" priority="11167">
      <formula>AND(IF($Q439=3,1,0),IF($X439&lt;30,1,0))</formula>
    </cfRule>
    <cfRule type="expression" dxfId="32000" priority="11168">
      <formula>AND(IF($Q439=3,1,IF($Q439=4,1,0)),IF($F439&lt;=85,1,0))</formula>
    </cfRule>
  </conditionalFormatting>
  <conditionalFormatting sqref="AI439">
    <cfRule type="expression" dxfId="31999" priority="11161">
      <formula>AND(IF(OR($Q439=1,$Q439=2),1,0),IF($X439&lt;=20,1,0))</formula>
    </cfRule>
    <cfRule type="expression" dxfId="31998" priority="11162">
      <formula>AND(IF($Q439=2,1,0),IF($X439&lt;30,1,0))</formula>
    </cfRule>
    <cfRule type="expression" dxfId="31997" priority="11163">
      <formula>AND(IF($Q439=3,1,0),IF($X439&lt;30,1,0))</formula>
    </cfRule>
    <cfRule type="expression" dxfId="31996" priority="11164">
      <formula>AND(IF($Q439=3,1,IF($Q439=4,1,0)),IF($F439&lt;=85,1,0))</formula>
    </cfRule>
  </conditionalFormatting>
  <conditionalFormatting sqref="AV440">
    <cfRule type="expression" dxfId="31995" priority="11159">
      <formula>AV440="X"</formula>
    </cfRule>
    <cfRule type="expression" dxfId="31994" priority="11160">
      <formula>AV440="후보"</formula>
    </cfRule>
  </conditionalFormatting>
  <conditionalFormatting sqref="AC440">
    <cfRule type="cellIs" dxfId="31993" priority="11157" operator="greaterThan">
      <formula>0.9</formula>
    </cfRule>
    <cfRule type="cellIs" dxfId="31992" priority="11158" operator="greaterThan">
      <formula>0.85</formula>
    </cfRule>
  </conditionalFormatting>
  <conditionalFormatting sqref="N440">
    <cfRule type="cellIs" dxfId="31991" priority="11155" operator="greaterThan">
      <formula>0.9</formula>
    </cfRule>
    <cfRule type="cellIs" dxfId="31990" priority="11156" operator="greaterThan">
      <formula>0.85</formula>
    </cfRule>
  </conditionalFormatting>
  <conditionalFormatting sqref="E440">
    <cfRule type="expression" dxfId="31989" priority="11151">
      <formula>AND(IF(OR($Q440=1,$Q440=2),1,0),IF($X440&lt;=20,1,0))</formula>
    </cfRule>
    <cfRule type="expression" dxfId="31988" priority="11152">
      <formula>AND(IF($Q440=2,1,0),IF($X440&lt;30,1,0))</formula>
    </cfRule>
    <cfRule type="expression" dxfId="31987" priority="11153">
      <formula>AND(IF($Q440=3,1,0),IF($X440&lt;30,1,0))</formula>
    </cfRule>
    <cfRule type="expression" dxfId="31986" priority="11154">
      <formula>AND(IF($Q440=3,1,IF($Q440=4,1,0)),IF($F440&lt;=85,1,0))</formula>
    </cfRule>
  </conditionalFormatting>
  <conditionalFormatting sqref="X440">
    <cfRule type="expression" dxfId="31985" priority="11147">
      <formula>AND(IF(OR($Q440=1,$Q440=2),1,0),IF($X440&lt;=20,1,0))</formula>
    </cfRule>
    <cfRule type="expression" dxfId="31984" priority="11148">
      <formula>AND(IF($Q440=2,1,0),IF($X440&lt;30,1,0))</formula>
    </cfRule>
    <cfRule type="expression" dxfId="31983" priority="11149">
      <formula>AND(IF($Q440=3,1,0),IF($X440&lt;30,1,0))</formula>
    </cfRule>
    <cfRule type="expression" dxfId="31982" priority="11150">
      <formula>AND(IF($Q440=3,1,IF($Q440=4,1,0)),IF($F440&lt;=85,1,0))</formula>
    </cfRule>
  </conditionalFormatting>
  <conditionalFormatting sqref="AI440">
    <cfRule type="expression" dxfId="31981" priority="11143">
      <formula>AND(IF(OR($Q440=1,$Q440=2),1,0),IF($X440&lt;=20,1,0))</formula>
    </cfRule>
    <cfRule type="expression" dxfId="31980" priority="11144">
      <formula>AND(IF($Q440=2,1,0),IF($X440&lt;30,1,0))</formula>
    </cfRule>
    <cfRule type="expression" dxfId="31979" priority="11145">
      <formula>AND(IF($Q440=3,1,0),IF($X440&lt;30,1,0))</formula>
    </cfRule>
    <cfRule type="expression" dxfId="31978" priority="11146">
      <formula>AND(IF($Q440=3,1,IF($Q440=4,1,0)),IF($F440&lt;=85,1,0))</formula>
    </cfRule>
  </conditionalFormatting>
  <conditionalFormatting sqref="AV441">
    <cfRule type="expression" dxfId="31977" priority="11141">
      <formula>AV441="X"</formula>
    </cfRule>
    <cfRule type="expression" dxfId="31976" priority="11142">
      <formula>AV441="후보"</formula>
    </cfRule>
  </conditionalFormatting>
  <conditionalFormatting sqref="AC441">
    <cfRule type="cellIs" dxfId="31975" priority="11139" operator="greaterThan">
      <formula>0.9</formula>
    </cfRule>
    <cfRule type="cellIs" dxfId="31974" priority="11140" operator="greaterThan">
      <formula>0.85</formula>
    </cfRule>
  </conditionalFormatting>
  <conditionalFormatting sqref="N441">
    <cfRule type="cellIs" dxfId="31973" priority="11137" operator="greaterThan">
      <formula>0.9</formula>
    </cfRule>
    <cfRule type="cellIs" dxfId="31972" priority="11138" operator="greaterThan">
      <formula>0.85</formula>
    </cfRule>
  </conditionalFormatting>
  <conditionalFormatting sqref="E441">
    <cfRule type="expression" dxfId="31971" priority="11133">
      <formula>AND(IF(OR($Q441=1,$Q441=2),1,0),IF($X441&lt;=20,1,0))</formula>
    </cfRule>
    <cfRule type="expression" dxfId="31970" priority="11134">
      <formula>AND(IF($Q441=2,1,0),IF($X441&lt;30,1,0))</formula>
    </cfRule>
    <cfRule type="expression" dxfId="31969" priority="11135">
      <formula>AND(IF($Q441=3,1,0),IF($X441&lt;30,1,0))</formula>
    </cfRule>
    <cfRule type="expression" dxfId="31968" priority="11136">
      <formula>AND(IF($Q441=3,1,IF($Q441=4,1,0)),IF($F441&lt;=85,1,0))</formula>
    </cfRule>
  </conditionalFormatting>
  <conditionalFormatting sqref="X441">
    <cfRule type="expression" dxfId="31967" priority="11129">
      <formula>AND(IF(OR($Q441=1,$Q441=2),1,0),IF($X441&lt;=20,1,0))</formula>
    </cfRule>
    <cfRule type="expression" dxfId="31966" priority="11130">
      <formula>AND(IF($Q441=2,1,0),IF($X441&lt;30,1,0))</formula>
    </cfRule>
    <cfRule type="expression" dxfId="31965" priority="11131">
      <formula>AND(IF($Q441=3,1,0),IF($X441&lt;30,1,0))</formula>
    </cfRule>
    <cfRule type="expression" dxfId="31964" priority="11132">
      <formula>AND(IF($Q441=3,1,IF($Q441=4,1,0)),IF($F441&lt;=85,1,0))</formula>
    </cfRule>
  </conditionalFormatting>
  <conditionalFormatting sqref="AI441">
    <cfRule type="expression" dxfId="31963" priority="11125">
      <formula>AND(IF(OR($Q441=1,$Q441=2),1,0),IF($X441&lt;=20,1,0))</formula>
    </cfRule>
    <cfRule type="expression" dxfId="31962" priority="11126">
      <formula>AND(IF($Q441=2,1,0),IF($X441&lt;30,1,0))</formula>
    </cfRule>
    <cfRule type="expression" dxfId="31961" priority="11127">
      <formula>AND(IF($Q441=3,1,0),IF($X441&lt;30,1,0))</formula>
    </cfRule>
    <cfRule type="expression" dxfId="31960" priority="11128">
      <formula>AND(IF($Q441=3,1,IF($Q441=4,1,0)),IF($F441&lt;=85,1,0))</formula>
    </cfRule>
  </conditionalFormatting>
  <conditionalFormatting sqref="AV442">
    <cfRule type="expression" dxfId="31959" priority="11123">
      <formula>AV442="X"</formula>
    </cfRule>
    <cfRule type="expression" dxfId="31958" priority="11124">
      <formula>AV442="후보"</formula>
    </cfRule>
  </conditionalFormatting>
  <conditionalFormatting sqref="AC442">
    <cfRule type="cellIs" dxfId="31957" priority="11121" operator="greaterThan">
      <formula>0.9</formula>
    </cfRule>
    <cfRule type="cellIs" dxfId="31956" priority="11122" operator="greaterThan">
      <formula>0.85</formula>
    </cfRule>
  </conditionalFormatting>
  <conditionalFormatting sqref="N442">
    <cfRule type="cellIs" dxfId="31955" priority="11119" operator="greaterThan">
      <formula>0.9</formula>
    </cfRule>
    <cfRule type="cellIs" dxfId="31954" priority="11120" operator="greaterThan">
      <formula>0.85</formula>
    </cfRule>
  </conditionalFormatting>
  <conditionalFormatting sqref="E442">
    <cfRule type="expression" dxfId="31953" priority="11115">
      <formula>AND(IF(OR($Q442=1,$Q442=2),1,0),IF($X442&lt;=20,1,0))</formula>
    </cfRule>
    <cfRule type="expression" dxfId="31952" priority="11116">
      <formula>AND(IF($Q442=2,1,0),IF($X442&lt;30,1,0))</formula>
    </cfRule>
    <cfRule type="expression" dxfId="31951" priority="11117">
      <formula>AND(IF($Q442=3,1,0),IF($X442&lt;30,1,0))</formula>
    </cfRule>
    <cfRule type="expression" dxfId="31950" priority="11118">
      <formula>AND(IF($Q442=3,1,IF($Q442=4,1,0)),IF($F442&lt;=85,1,0))</formula>
    </cfRule>
  </conditionalFormatting>
  <conditionalFormatting sqref="X442">
    <cfRule type="expression" dxfId="31949" priority="11111">
      <formula>AND(IF(OR($Q442=1,$Q442=2),1,0),IF($X442&lt;=20,1,0))</formula>
    </cfRule>
    <cfRule type="expression" dxfId="31948" priority="11112">
      <formula>AND(IF($Q442=2,1,0),IF($X442&lt;30,1,0))</formula>
    </cfRule>
    <cfRule type="expression" dxfId="31947" priority="11113">
      <formula>AND(IF($Q442=3,1,0),IF($X442&lt;30,1,0))</formula>
    </cfRule>
    <cfRule type="expression" dxfId="31946" priority="11114">
      <formula>AND(IF($Q442=3,1,IF($Q442=4,1,0)),IF($F442&lt;=85,1,0))</formula>
    </cfRule>
  </conditionalFormatting>
  <conditionalFormatting sqref="AI442">
    <cfRule type="expression" dxfId="31945" priority="11107">
      <formula>AND(IF(OR($Q442=1,$Q442=2),1,0),IF($X442&lt;=20,1,0))</formula>
    </cfRule>
    <cfRule type="expression" dxfId="31944" priority="11108">
      <formula>AND(IF($Q442=2,1,0),IF($X442&lt;30,1,0))</formula>
    </cfRule>
    <cfRule type="expression" dxfId="31943" priority="11109">
      <formula>AND(IF($Q442=3,1,0),IF($X442&lt;30,1,0))</formula>
    </cfRule>
    <cfRule type="expression" dxfId="31942" priority="11110">
      <formula>AND(IF($Q442=3,1,IF($Q442=4,1,0)),IF($F442&lt;=85,1,0))</formula>
    </cfRule>
  </conditionalFormatting>
  <conditionalFormatting sqref="AV443">
    <cfRule type="expression" dxfId="31941" priority="11105">
      <formula>AV443="X"</formula>
    </cfRule>
    <cfRule type="expression" dxfId="31940" priority="11106">
      <formula>AV443="후보"</formula>
    </cfRule>
  </conditionalFormatting>
  <conditionalFormatting sqref="AC443">
    <cfRule type="cellIs" dxfId="31939" priority="11103" operator="greaterThan">
      <formula>0.9</formula>
    </cfRule>
    <cfRule type="cellIs" dxfId="31938" priority="11104" operator="greaterThan">
      <formula>0.85</formula>
    </cfRule>
  </conditionalFormatting>
  <conditionalFormatting sqref="N443">
    <cfRule type="cellIs" dxfId="31937" priority="11101" operator="greaterThan">
      <formula>0.9</formula>
    </cfRule>
    <cfRule type="cellIs" dxfId="31936" priority="11102" operator="greaterThan">
      <formula>0.85</formula>
    </cfRule>
  </conditionalFormatting>
  <conditionalFormatting sqref="E443">
    <cfRule type="expression" dxfId="31935" priority="11097">
      <formula>AND(IF(OR($Q443=1,$Q443=2),1,0),IF($X443&lt;=20,1,0))</formula>
    </cfRule>
    <cfRule type="expression" dxfId="31934" priority="11098">
      <formula>AND(IF($Q443=2,1,0),IF($X443&lt;30,1,0))</formula>
    </cfRule>
    <cfRule type="expression" dxfId="31933" priority="11099">
      <formula>AND(IF($Q443=3,1,0),IF($X443&lt;30,1,0))</formula>
    </cfRule>
    <cfRule type="expression" dxfId="31932" priority="11100">
      <formula>AND(IF($Q443=3,1,IF($Q443=4,1,0)),IF($F443&lt;=85,1,0))</formula>
    </cfRule>
  </conditionalFormatting>
  <conditionalFormatting sqref="X443">
    <cfRule type="expression" dxfId="31931" priority="11093">
      <formula>AND(IF(OR($Q443=1,$Q443=2),1,0),IF($X443&lt;=20,1,0))</formula>
    </cfRule>
    <cfRule type="expression" dxfId="31930" priority="11094">
      <formula>AND(IF($Q443=2,1,0),IF($X443&lt;30,1,0))</formula>
    </cfRule>
    <cfRule type="expression" dxfId="31929" priority="11095">
      <formula>AND(IF($Q443=3,1,0),IF($X443&lt;30,1,0))</formula>
    </cfRule>
    <cfRule type="expression" dxfId="31928" priority="11096">
      <formula>AND(IF($Q443=3,1,IF($Q443=4,1,0)),IF($F443&lt;=85,1,0))</formula>
    </cfRule>
  </conditionalFormatting>
  <conditionalFormatting sqref="AI443">
    <cfRule type="expression" dxfId="31927" priority="11089">
      <formula>AND(IF(OR($Q443=1,$Q443=2),1,0),IF($X443&lt;=20,1,0))</formula>
    </cfRule>
    <cfRule type="expression" dxfId="31926" priority="11090">
      <formula>AND(IF($Q443=2,1,0),IF($X443&lt;30,1,0))</formula>
    </cfRule>
    <cfRule type="expression" dxfId="31925" priority="11091">
      <formula>AND(IF($Q443=3,1,0),IF($X443&lt;30,1,0))</formula>
    </cfRule>
    <cfRule type="expression" dxfId="31924" priority="11092">
      <formula>AND(IF($Q443=3,1,IF($Q443=4,1,0)),IF($F443&lt;=85,1,0))</formula>
    </cfRule>
  </conditionalFormatting>
  <conditionalFormatting sqref="AV444">
    <cfRule type="expression" dxfId="31923" priority="11087">
      <formula>AV444="X"</formula>
    </cfRule>
    <cfRule type="expression" dxfId="31922" priority="11088">
      <formula>AV444="후보"</formula>
    </cfRule>
  </conditionalFormatting>
  <conditionalFormatting sqref="AC444">
    <cfRule type="cellIs" dxfId="31921" priority="11085" operator="greaterThan">
      <formula>0.9</formula>
    </cfRule>
    <cfRule type="cellIs" dxfId="31920" priority="11086" operator="greaterThan">
      <formula>0.85</formula>
    </cfRule>
  </conditionalFormatting>
  <conditionalFormatting sqref="N444">
    <cfRule type="cellIs" dxfId="31919" priority="11083" operator="greaterThan">
      <formula>0.9</formula>
    </cfRule>
    <cfRule type="cellIs" dxfId="31918" priority="11084" operator="greaterThan">
      <formula>0.85</formula>
    </cfRule>
  </conditionalFormatting>
  <conditionalFormatting sqref="E444">
    <cfRule type="expression" dxfId="31917" priority="11079">
      <formula>AND(IF(OR($Q444=1,$Q444=2),1,0),IF($X444&lt;=20,1,0))</formula>
    </cfRule>
    <cfRule type="expression" dxfId="31916" priority="11080">
      <formula>AND(IF($Q444=2,1,0),IF($X444&lt;30,1,0))</formula>
    </cfRule>
    <cfRule type="expression" dxfId="31915" priority="11081">
      <formula>AND(IF($Q444=3,1,0),IF($X444&lt;30,1,0))</formula>
    </cfRule>
    <cfRule type="expression" dxfId="31914" priority="11082">
      <formula>AND(IF($Q444=3,1,IF($Q444=4,1,0)),IF($F444&lt;=85,1,0))</formula>
    </cfRule>
  </conditionalFormatting>
  <conditionalFormatting sqref="X444">
    <cfRule type="expression" dxfId="31913" priority="11075">
      <formula>AND(IF(OR($Q444=1,$Q444=2),1,0),IF($X444&lt;=20,1,0))</formula>
    </cfRule>
    <cfRule type="expression" dxfId="31912" priority="11076">
      <formula>AND(IF($Q444=2,1,0),IF($X444&lt;30,1,0))</formula>
    </cfRule>
    <cfRule type="expression" dxfId="31911" priority="11077">
      <formula>AND(IF($Q444=3,1,0),IF($X444&lt;30,1,0))</formula>
    </cfRule>
    <cfRule type="expression" dxfId="31910" priority="11078">
      <formula>AND(IF($Q444=3,1,IF($Q444=4,1,0)),IF($F444&lt;=85,1,0))</formula>
    </cfRule>
  </conditionalFormatting>
  <conditionalFormatting sqref="AI444">
    <cfRule type="expression" dxfId="31909" priority="11071">
      <formula>AND(IF(OR($Q444=1,$Q444=2),1,0),IF($X444&lt;=20,1,0))</formula>
    </cfRule>
    <cfRule type="expression" dxfId="31908" priority="11072">
      <formula>AND(IF($Q444=2,1,0),IF($X444&lt;30,1,0))</formula>
    </cfRule>
    <cfRule type="expression" dxfId="31907" priority="11073">
      <formula>AND(IF($Q444=3,1,0),IF($X444&lt;30,1,0))</formula>
    </cfRule>
    <cfRule type="expression" dxfId="31906" priority="11074">
      <formula>AND(IF($Q444=3,1,IF($Q444=4,1,0)),IF($F444&lt;=85,1,0))</formula>
    </cfRule>
  </conditionalFormatting>
  <conditionalFormatting sqref="AV445">
    <cfRule type="expression" dxfId="31905" priority="11069">
      <formula>AV445="X"</formula>
    </cfRule>
    <cfRule type="expression" dxfId="31904" priority="11070">
      <formula>AV445="후보"</formula>
    </cfRule>
  </conditionalFormatting>
  <conditionalFormatting sqref="AC445">
    <cfRule type="cellIs" dxfId="31903" priority="11067" operator="greaterThan">
      <formula>0.9</formula>
    </cfRule>
    <cfRule type="cellIs" dxfId="31902" priority="11068" operator="greaterThan">
      <formula>0.85</formula>
    </cfRule>
  </conditionalFormatting>
  <conditionalFormatting sqref="N445">
    <cfRule type="cellIs" dxfId="31901" priority="11065" operator="greaterThan">
      <formula>0.9</formula>
    </cfRule>
    <cfRule type="cellIs" dxfId="31900" priority="11066" operator="greaterThan">
      <formula>0.85</formula>
    </cfRule>
  </conditionalFormatting>
  <conditionalFormatting sqref="E445">
    <cfRule type="expression" dxfId="31899" priority="11061">
      <formula>AND(IF(OR($Q445=1,$Q445=2),1,0),IF($X445&lt;=20,1,0))</formula>
    </cfRule>
    <cfRule type="expression" dxfId="31898" priority="11062">
      <formula>AND(IF($Q445=2,1,0),IF($X445&lt;30,1,0))</formula>
    </cfRule>
    <cfRule type="expression" dxfId="31897" priority="11063">
      <formula>AND(IF($Q445=3,1,0),IF($X445&lt;30,1,0))</formula>
    </cfRule>
    <cfRule type="expression" dxfId="31896" priority="11064">
      <formula>AND(IF($Q445=3,1,IF($Q445=4,1,0)),IF($F445&lt;=85,1,0))</formula>
    </cfRule>
  </conditionalFormatting>
  <conditionalFormatting sqref="X445">
    <cfRule type="expression" dxfId="31895" priority="11057">
      <formula>AND(IF(OR($Q445=1,$Q445=2),1,0),IF($X445&lt;=20,1,0))</formula>
    </cfRule>
    <cfRule type="expression" dxfId="31894" priority="11058">
      <formula>AND(IF($Q445=2,1,0),IF($X445&lt;30,1,0))</formula>
    </cfRule>
    <cfRule type="expression" dxfId="31893" priority="11059">
      <formula>AND(IF($Q445=3,1,0),IF($X445&lt;30,1,0))</formula>
    </cfRule>
    <cfRule type="expression" dxfId="31892" priority="11060">
      <formula>AND(IF($Q445=3,1,IF($Q445=4,1,0)),IF($F445&lt;=85,1,0))</formula>
    </cfRule>
  </conditionalFormatting>
  <conditionalFormatting sqref="AI445">
    <cfRule type="expression" dxfId="31891" priority="11053">
      <formula>AND(IF(OR($Q445=1,$Q445=2),1,0),IF($X445&lt;=20,1,0))</formula>
    </cfRule>
    <cfRule type="expression" dxfId="31890" priority="11054">
      <formula>AND(IF($Q445=2,1,0),IF($X445&lt;30,1,0))</formula>
    </cfRule>
    <cfRule type="expression" dxfId="31889" priority="11055">
      <formula>AND(IF($Q445=3,1,0),IF($X445&lt;30,1,0))</formula>
    </cfRule>
    <cfRule type="expression" dxfId="31888" priority="11056">
      <formula>AND(IF($Q445=3,1,IF($Q445=4,1,0)),IF($F445&lt;=85,1,0))</formula>
    </cfRule>
  </conditionalFormatting>
  <conditionalFormatting sqref="AV446">
    <cfRule type="expression" dxfId="31887" priority="11051">
      <formula>AV446="X"</formula>
    </cfRule>
    <cfRule type="expression" dxfId="31886" priority="11052">
      <formula>AV446="후보"</formula>
    </cfRule>
  </conditionalFormatting>
  <conditionalFormatting sqref="AC446">
    <cfRule type="cellIs" dxfId="31885" priority="11049" operator="greaterThan">
      <formula>0.9</formula>
    </cfRule>
    <cfRule type="cellIs" dxfId="31884" priority="11050" operator="greaterThan">
      <formula>0.85</formula>
    </cfRule>
  </conditionalFormatting>
  <conditionalFormatting sqref="N446">
    <cfRule type="cellIs" dxfId="31883" priority="11047" operator="greaterThan">
      <formula>0.9</formula>
    </cfRule>
    <cfRule type="cellIs" dxfId="31882" priority="11048" operator="greaterThan">
      <formula>0.85</formula>
    </cfRule>
  </conditionalFormatting>
  <conditionalFormatting sqref="E446">
    <cfRule type="expression" dxfId="31881" priority="11043">
      <formula>AND(IF(OR($Q446=1,$Q446=2),1,0),IF($X446&lt;=20,1,0))</formula>
    </cfRule>
    <cfRule type="expression" dxfId="31880" priority="11044">
      <formula>AND(IF($Q446=2,1,0),IF($X446&lt;30,1,0))</formula>
    </cfRule>
    <cfRule type="expression" dxfId="31879" priority="11045">
      <formula>AND(IF($Q446=3,1,0),IF($X446&lt;30,1,0))</formula>
    </cfRule>
    <cfRule type="expression" dxfId="31878" priority="11046">
      <formula>AND(IF($Q446=3,1,IF($Q446=4,1,0)),IF($F446&lt;=85,1,0))</formula>
    </cfRule>
  </conditionalFormatting>
  <conditionalFormatting sqref="X446">
    <cfRule type="expression" dxfId="31877" priority="11039">
      <formula>AND(IF(OR($Q446=1,$Q446=2),1,0),IF($X446&lt;=20,1,0))</formula>
    </cfRule>
    <cfRule type="expression" dxfId="31876" priority="11040">
      <formula>AND(IF($Q446=2,1,0),IF($X446&lt;30,1,0))</formula>
    </cfRule>
    <cfRule type="expression" dxfId="31875" priority="11041">
      <formula>AND(IF($Q446=3,1,0),IF($X446&lt;30,1,0))</formula>
    </cfRule>
    <cfRule type="expression" dxfId="31874" priority="11042">
      <formula>AND(IF($Q446=3,1,IF($Q446=4,1,0)),IF($F446&lt;=85,1,0))</formula>
    </cfRule>
  </conditionalFormatting>
  <conditionalFormatting sqref="AI446">
    <cfRule type="expression" dxfId="31873" priority="11035">
      <formula>AND(IF(OR($Q446=1,$Q446=2),1,0),IF($X446&lt;=20,1,0))</formula>
    </cfRule>
    <cfRule type="expression" dxfId="31872" priority="11036">
      <formula>AND(IF($Q446=2,1,0),IF($X446&lt;30,1,0))</formula>
    </cfRule>
    <cfRule type="expression" dxfId="31871" priority="11037">
      <formula>AND(IF($Q446=3,1,0),IF($X446&lt;30,1,0))</formula>
    </cfRule>
    <cfRule type="expression" dxfId="31870" priority="11038">
      <formula>AND(IF($Q446=3,1,IF($Q446=4,1,0)),IF($F446&lt;=85,1,0))</formula>
    </cfRule>
  </conditionalFormatting>
  <conditionalFormatting sqref="AV447">
    <cfRule type="expression" dxfId="31869" priority="11033">
      <formula>AV447="X"</formula>
    </cfRule>
    <cfRule type="expression" dxfId="31868" priority="11034">
      <formula>AV447="후보"</formula>
    </cfRule>
  </conditionalFormatting>
  <conditionalFormatting sqref="AC447">
    <cfRule type="cellIs" dxfId="31867" priority="11031" operator="greaterThan">
      <formula>0.9</formula>
    </cfRule>
    <cfRule type="cellIs" dxfId="31866" priority="11032" operator="greaterThan">
      <formula>0.85</formula>
    </cfRule>
  </conditionalFormatting>
  <conditionalFormatting sqref="N447">
    <cfRule type="cellIs" dxfId="31865" priority="11029" operator="greaterThan">
      <formula>0.9</formula>
    </cfRule>
    <cfRule type="cellIs" dxfId="31864" priority="11030" operator="greaterThan">
      <formula>0.85</formula>
    </cfRule>
  </conditionalFormatting>
  <conditionalFormatting sqref="E447">
    <cfRule type="expression" dxfId="31863" priority="11025">
      <formula>AND(IF(OR($Q447=1,$Q447=2),1,0),IF($X447&lt;=20,1,0))</formula>
    </cfRule>
    <cfRule type="expression" dxfId="31862" priority="11026">
      <formula>AND(IF($Q447=2,1,0),IF($X447&lt;30,1,0))</formula>
    </cfRule>
    <cfRule type="expression" dxfId="31861" priority="11027">
      <formula>AND(IF($Q447=3,1,0),IF($X447&lt;30,1,0))</formula>
    </cfRule>
    <cfRule type="expression" dxfId="31860" priority="11028">
      <formula>AND(IF($Q447=3,1,IF($Q447=4,1,0)),IF($F447&lt;=85,1,0))</formula>
    </cfRule>
  </conditionalFormatting>
  <conditionalFormatting sqref="X447">
    <cfRule type="expression" dxfId="31859" priority="11021">
      <formula>AND(IF(OR($Q447=1,$Q447=2),1,0),IF($X447&lt;=20,1,0))</formula>
    </cfRule>
    <cfRule type="expression" dxfId="31858" priority="11022">
      <formula>AND(IF($Q447=2,1,0),IF($X447&lt;30,1,0))</formula>
    </cfRule>
    <cfRule type="expression" dxfId="31857" priority="11023">
      <formula>AND(IF($Q447=3,1,0),IF($X447&lt;30,1,0))</formula>
    </cfRule>
    <cfRule type="expression" dxfId="31856" priority="11024">
      <formula>AND(IF($Q447=3,1,IF($Q447=4,1,0)),IF($F447&lt;=85,1,0))</formula>
    </cfRule>
  </conditionalFormatting>
  <conditionalFormatting sqref="AI447">
    <cfRule type="expression" dxfId="31855" priority="11017">
      <formula>AND(IF(OR($Q447=1,$Q447=2),1,0),IF($X447&lt;=20,1,0))</formula>
    </cfRule>
    <cfRule type="expression" dxfId="31854" priority="11018">
      <formula>AND(IF($Q447=2,1,0),IF($X447&lt;30,1,0))</formula>
    </cfRule>
    <cfRule type="expression" dxfId="31853" priority="11019">
      <formula>AND(IF($Q447=3,1,0),IF($X447&lt;30,1,0))</formula>
    </cfRule>
    <cfRule type="expression" dxfId="31852" priority="11020">
      <formula>AND(IF($Q447=3,1,IF($Q447=4,1,0)),IF($F447&lt;=85,1,0))</formula>
    </cfRule>
  </conditionalFormatting>
  <conditionalFormatting sqref="AV448">
    <cfRule type="expression" dxfId="31851" priority="11015">
      <formula>AV448="X"</formula>
    </cfRule>
    <cfRule type="expression" dxfId="31850" priority="11016">
      <formula>AV448="후보"</formula>
    </cfRule>
  </conditionalFormatting>
  <conditionalFormatting sqref="AC448">
    <cfRule type="cellIs" dxfId="31849" priority="11013" operator="greaterThan">
      <formula>0.9</formula>
    </cfRule>
    <cfRule type="cellIs" dxfId="31848" priority="11014" operator="greaterThan">
      <formula>0.85</formula>
    </cfRule>
  </conditionalFormatting>
  <conditionalFormatting sqref="N448">
    <cfRule type="cellIs" dxfId="31847" priority="11011" operator="greaterThan">
      <formula>0.9</formula>
    </cfRule>
    <cfRule type="cellIs" dxfId="31846" priority="11012" operator="greaterThan">
      <formula>0.85</formula>
    </cfRule>
  </conditionalFormatting>
  <conditionalFormatting sqref="E448">
    <cfRule type="expression" dxfId="31845" priority="11007">
      <formula>AND(IF(OR($Q448=1,$Q448=2),1,0),IF($X448&lt;=20,1,0))</formula>
    </cfRule>
    <cfRule type="expression" dxfId="31844" priority="11008">
      <formula>AND(IF($Q448=2,1,0),IF($X448&lt;30,1,0))</formula>
    </cfRule>
    <cfRule type="expression" dxfId="31843" priority="11009">
      <formula>AND(IF($Q448=3,1,0),IF($X448&lt;30,1,0))</formula>
    </cfRule>
    <cfRule type="expression" dxfId="31842" priority="11010">
      <formula>AND(IF($Q448=3,1,IF($Q448=4,1,0)),IF($F448&lt;=85,1,0))</formula>
    </cfRule>
  </conditionalFormatting>
  <conditionalFormatting sqref="X448">
    <cfRule type="expression" dxfId="31841" priority="11003">
      <formula>AND(IF(OR($Q448=1,$Q448=2),1,0),IF($X448&lt;=20,1,0))</formula>
    </cfRule>
    <cfRule type="expression" dxfId="31840" priority="11004">
      <formula>AND(IF($Q448=2,1,0),IF($X448&lt;30,1,0))</formula>
    </cfRule>
    <cfRule type="expression" dxfId="31839" priority="11005">
      <formula>AND(IF($Q448=3,1,0),IF($X448&lt;30,1,0))</formula>
    </cfRule>
    <cfRule type="expression" dxfId="31838" priority="11006">
      <formula>AND(IF($Q448=3,1,IF($Q448=4,1,0)),IF($F448&lt;=85,1,0))</formula>
    </cfRule>
  </conditionalFormatting>
  <conditionalFormatting sqref="AI448">
    <cfRule type="expression" dxfId="31837" priority="10999">
      <formula>AND(IF(OR($Q448=1,$Q448=2),1,0),IF($X448&lt;=20,1,0))</formula>
    </cfRule>
    <cfRule type="expression" dxfId="31836" priority="11000">
      <formula>AND(IF($Q448=2,1,0),IF($X448&lt;30,1,0))</formula>
    </cfRule>
    <cfRule type="expression" dxfId="31835" priority="11001">
      <formula>AND(IF($Q448=3,1,0),IF($X448&lt;30,1,0))</formula>
    </cfRule>
    <cfRule type="expression" dxfId="31834" priority="11002">
      <formula>AND(IF($Q448=3,1,IF($Q448=4,1,0)),IF($F448&lt;=85,1,0))</formula>
    </cfRule>
  </conditionalFormatting>
  <conditionalFormatting sqref="AV449">
    <cfRule type="expression" dxfId="31833" priority="10997">
      <formula>AV449="X"</formula>
    </cfRule>
    <cfRule type="expression" dxfId="31832" priority="10998">
      <formula>AV449="후보"</formula>
    </cfRule>
  </conditionalFormatting>
  <conditionalFormatting sqref="AC449">
    <cfRule type="cellIs" dxfId="31831" priority="10995" operator="greaterThan">
      <formula>0.9</formula>
    </cfRule>
    <cfRule type="cellIs" dxfId="31830" priority="10996" operator="greaterThan">
      <formula>0.85</formula>
    </cfRule>
  </conditionalFormatting>
  <conditionalFormatting sqref="N449">
    <cfRule type="cellIs" dxfId="31829" priority="10993" operator="greaterThan">
      <formula>0.9</formula>
    </cfRule>
    <cfRule type="cellIs" dxfId="31828" priority="10994" operator="greaterThan">
      <formula>0.85</formula>
    </cfRule>
  </conditionalFormatting>
  <conditionalFormatting sqref="E449">
    <cfRule type="expression" dxfId="31827" priority="10989">
      <formula>AND(IF(OR($Q449=1,$Q449=2),1,0),IF($X449&lt;=20,1,0))</formula>
    </cfRule>
    <cfRule type="expression" dxfId="31826" priority="10990">
      <formula>AND(IF($Q449=2,1,0),IF($X449&lt;30,1,0))</formula>
    </cfRule>
    <cfRule type="expression" dxfId="31825" priority="10991">
      <formula>AND(IF($Q449=3,1,0),IF($X449&lt;30,1,0))</formula>
    </cfRule>
    <cfRule type="expression" dxfId="31824" priority="10992">
      <formula>AND(IF($Q449=3,1,IF($Q449=4,1,0)),IF($F449&lt;=85,1,0))</formula>
    </cfRule>
  </conditionalFormatting>
  <conditionalFormatting sqref="X449">
    <cfRule type="expression" dxfId="31823" priority="10985">
      <formula>AND(IF(OR($Q449=1,$Q449=2),1,0),IF($X449&lt;=20,1,0))</formula>
    </cfRule>
    <cfRule type="expression" dxfId="31822" priority="10986">
      <formula>AND(IF($Q449=2,1,0),IF($X449&lt;30,1,0))</formula>
    </cfRule>
    <cfRule type="expression" dxfId="31821" priority="10987">
      <formula>AND(IF($Q449=3,1,0),IF($X449&lt;30,1,0))</formula>
    </cfRule>
    <cfRule type="expression" dxfId="31820" priority="10988">
      <formula>AND(IF($Q449=3,1,IF($Q449=4,1,0)),IF($F449&lt;=85,1,0))</formula>
    </cfRule>
  </conditionalFormatting>
  <conditionalFormatting sqref="AI449">
    <cfRule type="expression" dxfId="31819" priority="10981">
      <formula>AND(IF(OR($Q449=1,$Q449=2),1,0),IF($X449&lt;=20,1,0))</formula>
    </cfRule>
    <cfRule type="expression" dxfId="31818" priority="10982">
      <formula>AND(IF($Q449=2,1,0),IF($X449&lt;30,1,0))</formula>
    </cfRule>
    <cfRule type="expression" dxfId="31817" priority="10983">
      <formula>AND(IF($Q449=3,1,0),IF($X449&lt;30,1,0))</formula>
    </cfRule>
    <cfRule type="expression" dxfId="31816" priority="10984">
      <formula>AND(IF($Q449=3,1,IF($Q449=4,1,0)),IF($F449&lt;=85,1,0))</formula>
    </cfRule>
  </conditionalFormatting>
  <conditionalFormatting sqref="AV450">
    <cfRule type="expression" dxfId="31815" priority="10979">
      <formula>AV450="X"</formula>
    </cfRule>
    <cfRule type="expression" dxfId="31814" priority="10980">
      <formula>AV450="후보"</formula>
    </cfRule>
  </conditionalFormatting>
  <conditionalFormatting sqref="AC450">
    <cfRule type="cellIs" dxfId="31813" priority="10977" operator="greaterThan">
      <formula>0.9</formula>
    </cfRule>
    <cfRule type="cellIs" dxfId="31812" priority="10978" operator="greaterThan">
      <formula>0.85</formula>
    </cfRule>
  </conditionalFormatting>
  <conditionalFormatting sqref="N450">
    <cfRule type="cellIs" dxfId="31811" priority="10975" operator="greaterThan">
      <formula>0.9</formula>
    </cfRule>
    <cfRule type="cellIs" dxfId="31810" priority="10976" operator="greaterThan">
      <formula>0.85</formula>
    </cfRule>
  </conditionalFormatting>
  <conditionalFormatting sqref="E450">
    <cfRule type="expression" dxfId="31809" priority="10971">
      <formula>AND(IF(OR($Q450=1,$Q450=2),1,0),IF($X450&lt;=20,1,0))</formula>
    </cfRule>
    <cfRule type="expression" dxfId="31808" priority="10972">
      <formula>AND(IF($Q450=2,1,0),IF($X450&lt;30,1,0))</formula>
    </cfRule>
    <cfRule type="expression" dxfId="31807" priority="10973">
      <formula>AND(IF($Q450=3,1,0),IF($X450&lt;30,1,0))</formula>
    </cfRule>
    <cfRule type="expression" dxfId="31806" priority="10974">
      <formula>AND(IF($Q450=3,1,IF($Q450=4,1,0)),IF($F450&lt;=85,1,0))</formula>
    </cfRule>
  </conditionalFormatting>
  <conditionalFormatting sqref="X450">
    <cfRule type="expression" dxfId="31805" priority="10967">
      <formula>AND(IF(OR($Q450=1,$Q450=2),1,0),IF($X450&lt;=20,1,0))</formula>
    </cfRule>
    <cfRule type="expression" dxfId="31804" priority="10968">
      <formula>AND(IF($Q450=2,1,0),IF($X450&lt;30,1,0))</formula>
    </cfRule>
    <cfRule type="expression" dxfId="31803" priority="10969">
      <formula>AND(IF($Q450=3,1,0),IF($X450&lt;30,1,0))</formula>
    </cfRule>
    <cfRule type="expression" dxfId="31802" priority="10970">
      <formula>AND(IF($Q450=3,1,IF($Q450=4,1,0)),IF($F450&lt;=85,1,0))</formula>
    </cfRule>
  </conditionalFormatting>
  <conditionalFormatting sqref="AI450">
    <cfRule type="expression" dxfId="31801" priority="10963">
      <formula>AND(IF(OR($Q450=1,$Q450=2),1,0),IF($X450&lt;=20,1,0))</formula>
    </cfRule>
    <cfRule type="expression" dxfId="31800" priority="10964">
      <formula>AND(IF($Q450=2,1,0),IF($X450&lt;30,1,0))</formula>
    </cfRule>
    <cfRule type="expression" dxfId="31799" priority="10965">
      <formula>AND(IF($Q450=3,1,0),IF($X450&lt;30,1,0))</formula>
    </cfRule>
    <cfRule type="expression" dxfId="31798" priority="10966">
      <formula>AND(IF($Q450=3,1,IF($Q450=4,1,0)),IF($F450&lt;=85,1,0))</formula>
    </cfRule>
  </conditionalFormatting>
  <conditionalFormatting sqref="AV451">
    <cfRule type="expression" dxfId="31797" priority="10961">
      <formula>AV451="X"</formula>
    </cfRule>
    <cfRule type="expression" dxfId="31796" priority="10962">
      <formula>AV451="후보"</formula>
    </cfRule>
  </conditionalFormatting>
  <conditionalFormatting sqref="AC451">
    <cfRule type="cellIs" dxfId="31795" priority="10959" operator="greaterThan">
      <formula>0.9</formula>
    </cfRule>
    <cfRule type="cellIs" dxfId="31794" priority="10960" operator="greaterThan">
      <formula>0.85</formula>
    </cfRule>
  </conditionalFormatting>
  <conditionalFormatting sqref="N451">
    <cfRule type="cellIs" dxfId="31793" priority="10957" operator="greaterThan">
      <formula>0.9</formula>
    </cfRule>
    <cfRule type="cellIs" dxfId="31792" priority="10958" operator="greaterThan">
      <formula>0.85</formula>
    </cfRule>
  </conditionalFormatting>
  <conditionalFormatting sqref="E451">
    <cfRule type="expression" dxfId="31791" priority="10953">
      <formula>AND(IF(OR($Q451=1,$Q451=2),1,0),IF($X451&lt;=20,1,0))</formula>
    </cfRule>
    <cfRule type="expression" dxfId="31790" priority="10954">
      <formula>AND(IF($Q451=2,1,0),IF($X451&lt;30,1,0))</formula>
    </cfRule>
    <cfRule type="expression" dxfId="31789" priority="10955">
      <formula>AND(IF($Q451=3,1,0),IF($X451&lt;30,1,0))</formula>
    </cfRule>
    <cfRule type="expression" dxfId="31788" priority="10956">
      <formula>AND(IF($Q451=3,1,IF($Q451=4,1,0)),IF($F451&lt;=85,1,0))</formula>
    </cfRule>
  </conditionalFormatting>
  <conditionalFormatting sqref="X451">
    <cfRule type="expression" dxfId="31787" priority="10949">
      <formula>AND(IF(OR($Q451=1,$Q451=2),1,0),IF($X451&lt;=20,1,0))</formula>
    </cfRule>
    <cfRule type="expression" dxfId="31786" priority="10950">
      <formula>AND(IF($Q451=2,1,0),IF($X451&lt;30,1,0))</formula>
    </cfRule>
    <cfRule type="expression" dxfId="31785" priority="10951">
      <formula>AND(IF($Q451=3,1,0),IF($X451&lt;30,1,0))</formula>
    </cfRule>
    <cfRule type="expression" dxfId="31784" priority="10952">
      <formula>AND(IF($Q451=3,1,IF($Q451=4,1,0)),IF($F451&lt;=85,1,0))</formula>
    </cfRule>
  </conditionalFormatting>
  <conditionalFormatting sqref="AI451">
    <cfRule type="expression" dxfId="31783" priority="10945">
      <formula>AND(IF(OR($Q451=1,$Q451=2),1,0),IF($X451&lt;=20,1,0))</formula>
    </cfRule>
    <cfRule type="expression" dxfId="31782" priority="10946">
      <formula>AND(IF($Q451=2,1,0),IF($X451&lt;30,1,0))</formula>
    </cfRule>
    <cfRule type="expression" dxfId="31781" priority="10947">
      <formula>AND(IF($Q451=3,1,0),IF($X451&lt;30,1,0))</formula>
    </cfRule>
    <cfRule type="expression" dxfId="31780" priority="10948">
      <formula>AND(IF($Q451=3,1,IF($Q451=4,1,0)),IF($F451&lt;=85,1,0))</formula>
    </cfRule>
  </conditionalFormatting>
  <conditionalFormatting sqref="AV452">
    <cfRule type="expression" dxfId="31779" priority="10943">
      <formula>AV452="X"</formula>
    </cfRule>
    <cfRule type="expression" dxfId="31778" priority="10944">
      <formula>AV452="후보"</formula>
    </cfRule>
  </conditionalFormatting>
  <conditionalFormatting sqref="AC452">
    <cfRule type="cellIs" dxfId="31777" priority="10941" operator="greaterThan">
      <formula>0.9</formula>
    </cfRule>
    <cfRule type="cellIs" dxfId="31776" priority="10942" operator="greaterThan">
      <formula>0.85</formula>
    </cfRule>
  </conditionalFormatting>
  <conditionalFormatting sqref="N452">
    <cfRule type="cellIs" dxfId="31775" priority="10939" operator="greaterThan">
      <formula>0.9</formula>
    </cfRule>
    <cfRule type="cellIs" dxfId="31774" priority="10940" operator="greaterThan">
      <formula>0.85</formula>
    </cfRule>
  </conditionalFormatting>
  <conditionalFormatting sqref="E452">
    <cfRule type="expression" dxfId="31773" priority="10935">
      <formula>AND(IF(OR($Q452=1,$Q452=2),1,0),IF($X452&lt;=20,1,0))</formula>
    </cfRule>
    <cfRule type="expression" dxfId="31772" priority="10936">
      <formula>AND(IF($Q452=2,1,0),IF($X452&lt;30,1,0))</formula>
    </cfRule>
    <cfRule type="expression" dxfId="31771" priority="10937">
      <formula>AND(IF($Q452=3,1,0),IF($X452&lt;30,1,0))</formula>
    </cfRule>
    <cfRule type="expression" dxfId="31770" priority="10938">
      <formula>AND(IF($Q452=3,1,IF($Q452=4,1,0)),IF($F452&lt;=85,1,0))</formula>
    </cfRule>
  </conditionalFormatting>
  <conditionalFormatting sqref="X452">
    <cfRule type="expression" dxfId="31769" priority="10931">
      <formula>AND(IF(OR($Q452=1,$Q452=2),1,0),IF($X452&lt;=20,1,0))</formula>
    </cfRule>
    <cfRule type="expression" dxfId="31768" priority="10932">
      <formula>AND(IF($Q452=2,1,0),IF($X452&lt;30,1,0))</formula>
    </cfRule>
    <cfRule type="expression" dxfId="31767" priority="10933">
      <formula>AND(IF($Q452=3,1,0),IF($X452&lt;30,1,0))</formula>
    </cfRule>
    <cfRule type="expression" dxfId="31766" priority="10934">
      <formula>AND(IF($Q452=3,1,IF($Q452=4,1,0)),IF($F452&lt;=85,1,0))</formula>
    </cfRule>
  </conditionalFormatting>
  <conditionalFormatting sqref="AI452">
    <cfRule type="expression" dxfId="31765" priority="10927">
      <formula>AND(IF(OR($Q452=1,$Q452=2),1,0),IF($X452&lt;=20,1,0))</formula>
    </cfRule>
    <cfRule type="expression" dxfId="31764" priority="10928">
      <formula>AND(IF($Q452=2,1,0),IF($X452&lt;30,1,0))</formula>
    </cfRule>
    <cfRule type="expression" dxfId="31763" priority="10929">
      <formula>AND(IF($Q452=3,1,0),IF($X452&lt;30,1,0))</formula>
    </cfRule>
    <cfRule type="expression" dxfId="31762" priority="10930">
      <formula>AND(IF($Q452=3,1,IF($Q452=4,1,0)),IF($F452&lt;=85,1,0))</formula>
    </cfRule>
  </conditionalFormatting>
  <conditionalFormatting sqref="AV453">
    <cfRule type="expression" dxfId="31761" priority="10925">
      <formula>AV453="X"</formula>
    </cfRule>
    <cfRule type="expression" dxfId="31760" priority="10926">
      <formula>AV453="후보"</formula>
    </cfRule>
  </conditionalFormatting>
  <conditionalFormatting sqref="AC453">
    <cfRule type="cellIs" dxfId="31759" priority="10923" operator="greaterThan">
      <formula>0.9</formula>
    </cfRule>
    <cfRule type="cellIs" dxfId="31758" priority="10924" operator="greaterThan">
      <formula>0.85</formula>
    </cfRule>
  </conditionalFormatting>
  <conditionalFormatting sqref="N453">
    <cfRule type="cellIs" dxfId="31757" priority="10921" operator="greaterThan">
      <formula>0.9</formula>
    </cfRule>
    <cfRule type="cellIs" dxfId="31756" priority="10922" operator="greaterThan">
      <formula>0.85</formula>
    </cfRule>
  </conditionalFormatting>
  <conditionalFormatting sqref="E453">
    <cfRule type="expression" dxfId="31755" priority="10917">
      <formula>AND(IF(OR($Q453=1,$Q453=2),1,0),IF($X453&lt;=20,1,0))</formula>
    </cfRule>
    <cfRule type="expression" dxfId="31754" priority="10918">
      <formula>AND(IF($Q453=2,1,0),IF($X453&lt;30,1,0))</formula>
    </cfRule>
    <cfRule type="expression" dxfId="31753" priority="10919">
      <formula>AND(IF($Q453=3,1,0),IF($X453&lt;30,1,0))</formula>
    </cfRule>
    <cfRule type="expression" dxfId="31752" priority="10920">
      <formula>AND(IF($Q453=3,1,IF($Q453=4,1,0)),IF($F453&lt;=85,1,0))</formula>
    </cfRule>
  </conditionalFormatting>
  <conditionalFormatting sqref="X453">
    <cfRule type="expression" dxfId="31751" priority="10913">
      <formula>AND(IF(OR($Q453=1,$Q453=2),1,0),IF($X453&lt;=20,1,0))</formula>
    </cfRule>
    <cfRule type="expression" dxfId="31750" priority="10914">
      <formula>AND(IF($Q453=2,1,0),IF($X453&lt;30,1,0))</formula>
    </cfRule>
    <cfRule type="expression" dxfId="31749" priority="10915">
      <formula>AND(IF($Q453=3,1,0),IF($X453&lt;30,1,0))</formula>
    </cfRule>
    <cfRule type="expression" dxfId="31748" priority="10916">
      <formula>AND(IF($Q453=3,1,IF($Q453=4,1,0)),IF($F453&lt;=85,1,0))</formula>
    </cfRule>
  </conditionalFormatting>
  <conditionalFormatting sqref="AI453">
    <cfRule type="expression" dxfId="31747" priority="10909">
      <formula>AND(IF(OR($Q453=1,$Q453=2),1,0),IF($X453&lt;=20,1,0))</formula>
    </cfRule>
    <cfRule type="expression" dxfId="31746" priority="10910">
      <formula>AND(IF($Q453=2,1,0),IF($X453&lt;30,1,0))</formula>
    </cfRule>
    <cfRule type="expression" dxfId="31745" priority="10911">
      <formula>AND(IF($Q453=3,1,0),IF($X453&lt;30,1,0))</formula>
    </cfRule>
    <cfRule type="expression" dxfId="31744" priority="10912">
      <formula>AND(IF($Q453=3,1,IF($Q453=4,1,0)),IF($F453&lt;=85,1,0))</formula>
    </cfRule>
  </conditionalFormatting>
  <conditionalFormatting sqref="AV454">
    <cfRule type="expression" dxfId="31743" priority="10907">
      <formula>AV454="X"</formula>
    </cfRule>
    <cfRule type="expression" dxfId="31742" priority="10908">
      <formula>AV454="후보"</formula>
    </cfRule>
  </conditionalFormatting>
  <conditionalFormatting sqref="AC454">
    <cfRule type="cellIs" dxfId="31741" priority="10905" operator="greaterThan">
      <formula>0.9</formula>
    </cfRule>
    <cfRule type="cellIs" dxfId="31740" priority="10906" operator="greaterThan">
      <formula>0.85</formula>
    </cfRule>
  </conditionalFormatting>
  <conditionalFormatting sqref="N454">
    <cfRule type="cellIs" dxfId="31739" priority="10903" operator="greaterThan">
      <formula>0.9</formula>
    </cfRule>
    <cfRule type="cellIs" dxfId="31738" priority="10904" operator="greaterThan">
      <formula>0.85</formula>
    </cfRule>
  </conditionalFormatting>
  <conditionalFormatting sqref="E454">
    <cfRule type="expression" dxfId="31737" priority="10899">
      <formula>AND(IF(OR($Q454=1,$Q454=2),1,0),IF($X454&lt;=20,1,0))</formula>
    </cfRule>
    <cfRule type="expression" dxfId="31736" priority="10900">
      <formula>AND(IF($Q454=2,1,0),IF($X454&lt;30,1,0))</formula>
    </cfRule>
    <cfRule type="expression" dxfId="31735" priority="10901">
      <formula>AND(IF($Q454=3,1,0),IF($X454&lt;30,1,0))</formula>
    </cfRule>
    <cfRule type="expression" dxfId="31734" priority="10902">
      <formula>AND(IF($Q454=3,1,IF($Q454=4,1,0)),IF($F454&lt;=85,1,0))</formula>
    </cfRule>
  </conditionalFormatting>
  <conditionalFormatting sqref="X454">
    <cfRule type="expression" dxfId="31733" priority="10895">
      <formula>AND(IF(OR($Q454=1,$Q454=2),1,0),IF($X454&lt;=20,1,0))</formula>
    </cfRule>
    <cfRule type="expression" dxfId="31732" priority="10896">
      <formula>AND(IF($Q454=2,1,0),IF($X454&lt;30,1,0))</formula>
    </cfRule>
    <cfRule type="expression" dxfId="31731" priority="10897">
      <formula>AND(IF($Q454=3,1,0),IF($X454&lt;30,1,0))</formula>
    </cfRule>
    <cfRule type="expression" dxfId="31730" priority="10898">
      <formula>AND(IF($Q454=3,1,IF($Q454=4,1,0)),IF($F454&lt;=85,1,0))</formula>
    </cfRule>
  </conditionalFormatting>
  <conditionalFormatting sqref="AI454">
    <cfRule type="expression" dxfId="31729" priority="10891">
      <formula>AND(IF(OR($Q454=1,$Q454=2),1,0),IF($X454&lt;=20,1,0))</formula>
    </cfRule>
    <cfRule type="expression" dxfId="31728" priority="10892">
      <formula>AND(IF($Q454=2,1,0),IF($X454&lt;30,1,0))</formula>
    </cfRule>
    <cfRule type="expression" dxfId="31727" priority="10893">
      <formula>AND(IF($Q454=3,1,0),IF($X454&lt;30,1,0))</formula>
    </cfRule>
    <cfRule type="expression" dxfId="31726" priority="10894">
      <formula>AND(IF($Q454=3,1,IF($Q454=4,1,0)),IF($F454&lt;=85,1,0))</formula>
    </cfRule>
  </conditionalFormatting>
  <conditionalFormatting sqref="AV455">
    <cfRule type="expression" dxfId="31725" priority="10889">
      <formula>AV455="X"</formula>
    </cfRule>
    <cfRule type="expression" dxfId="31724" priority="10890">
      <formula>AV455="후보"</formula>
    </cfRule>
  </conditionalFormatting>
  <conditionalFormatting sqref="AC455">
    <cfRule type="cellIs" dxfId="31723" priority="10887" operator="greaterThan">
      <formula>0.9</formula>
    </cfRule>
    <cfRule type="cellIs" dxfId="31722" priority="10888" operator="greaterThan">
      <formula>0.85</formula>
    </cfRule>
  </conditionalFormatting>
  <conditionalFormatting sqref="N455">
    <cfRule type="cellIs" dxfId="31721" priority="10885" operator="greaterThan">
      <formula>0.9</formula>
    </cfRule>
    <cfRule type="cellIs" dxfId="31720" priority="10886" operator="greaterThan">
      <formula>0.85</formula>
    </cfRule>
  </conditionalFormatting>
  <conditionalFormatting sqref="E455">
    <cfRule type="expression" dxfId="31719" priority="10881">
      <formula>AND(IF(OR($Q455=1,$Q455=2),1,0),IF($X455&lt;=20,1,0))</formula>
    </cfRule>
    <cfRule type="expression" dxfId="31718" priority="10882">
      <formula>AND(IF($Q455=2,1,0),IF($X455&lt;30,1,0))</formula>
    </cfRule>
    <cfRule type="expression" dxfId="31717" priority="10883">
      <formula>AND(IF($Q455=3,1,0),IF($X455&lt;30,1,0))</formula>
    </cfRule>
    <cfRule type="expression" dxfId="31716" priority="10884">
      <formula>AND(IF($Q455=3,1,IF($Q455=4,1,0)),IF($F455&lt;=85,1,0))</formula>
    </cfRule>
  </conditionalFormatting>
  <conditionalFormatting sqref="X455">
    <cfRule type="expression" dxfId="31715" priority="10877">
      <formula>AND(IF(OR($Q455=1,$Q455=2),1,0),IF($X455&lt;=20,1,0))</formula>
    </cfRule>
    <cfRule type="expression" dxfId="31714" priority="10878">
      <formula>AND(IF($Q455=2,1,0),IF($X455&lt;30,1,0))</formula>
    </cfRule>
    <cfRule type="expression" dxfId="31713" priority="10879">
      <formula>AND(IF($Q455=3,1,0),IF($X455&lt;30,1,0))</formula>
    </cfRule>
    <cfRule type="expression" dxfId="31712" priority="10880">
      <formula>AND(IF($Q455=3,1,IF($Q455=4,1,0)),IF($F455&lt;=85,1,0))</formula>
    </cfRule>
  </conditionalFormatting>
  <conditionalFormatting sqref="AI455">
    <cfRule type="expression" dxfId="31711" priority="10873">
      <formula>AND(IF(OR($Q455=1,$Q455=2),1,0),IF($X455&lt;=20,1,0))</formula>
    </cfRule>
    <cfRule type="expression" dxfId="31710" priority="10874">
      <formula>AND(IF($Q455=2,1,0),IF($X455&lt;30,1,0))</formula>
    </cfRule>
    <cfRule type="expression" dxfId="31709" priority="10875">
      <formula>AND(IF($Q455=3,1,0),IF($X455&lt;30,1,0))</formula>
    </cfRule>
    <cfRule type="expression" dxfId="31708" priority="10876">
      <formula>AND(IF($Q455=3,1,IF($Q455=4,1,0)),IF($F455&lt;=85,1,0))</formula>
    </cfRule>
  </conditionalFormatting>
  <conditionalFormatting sqref="AV456">
    <cfRule type="expression" dxfId="31707" priority="10871">
      <formula>AV456="X"</formula>
    </cfRule>
    <cfRule type="expression" dxfId="31706" priority="10872">
      <formula>AV456="후보"</formula>
    </cfRule>
  </conditionalFormatting>
  <conditionalFormatting sqref="AC456">
    <cfRule type="cellIs" dxfId="31705" priority="10869" operator="greaterThan">
      <formula>0.9</formula>
    </cfRule>
    <cfRule type="cellIs" dxfId="31704" priority="10870" operator="greaterThan">
      <formula>0.85</formula>
    </cfRule>
  </conditionalFormatting>
  <conditionalFormatting sqref="N456">
    <cfRule type="cellIs" dxfId="31703" priority="10867" operator="greaterThan">
      <formula>0.9</formula>
    </cfRule>
    <cfRule type="cellIs" dxfId="31702" priority="10868" operator="greaterThan">
      <formula>0.85</formula>
    </cfRule>
  </conditionalFormatting>
  <conditionalFormatting sqref="E456">
    <cfRule type="expression" dxfId="31701" priority="10863">
      <formula>AND(IF(OR($Q456=1,$Q456=2),1,0),IF($X456&lt;=20,1,0))</formula>
    </cfRule>
    <cfRule type="expression" dxfId="31700" priority="10864">
      <formula>AND(IF($Q456=2,1,0),IF($X456&lt;30,1,0))</formula>
    </cfRule>
    <cfRule type="expression" dxfId="31699" priority="10865">
      <formula>AND(IF($Q456=3,1,0),IF($X456&lt;30,1,0))</formula>
    </cfRule>
    <cfRule type="expression" dxfId="31698" priority="10866">
      <formula>AND(IF($Q456=3,1,IF($Q456=4,1,0)),IF($F456&lt;=85,1,0))</formula>
    </cfRule>
  </conditionalFormatting>
  <conditionalFormatting sqref="X456">
    <cfRule type="expression" dxfId="31697" priority="10859">
      <formula>AND(IF(OR($Q456=1,$Q456=2),1,0),IF($X456&lt;=20,1,0))</formula>
    </cfRule>
    <cfRule type="expression" dxfId="31696" priority="10860">
      <formula>AND(IF($Q456=2,1,0),IF($X456&lt;30,1,0))</formula>
    </cfRule>
    <cfRule type="expression" dxfId="31695" priority="10861">
      <formula>AND(IF($Q456=3,1,0),IF($X456&lt;30,1,0))</formula>
    </cfRule>
    <cfRule type="expression" dxfId="31694" priority="10862">
      <formula>AND(IF($Q456=3,1,IF($Q456=4,1,0)),IF($F456&lt;=85,1,0))</formula>
    </cfRule>
  </conditionalFormatting>
  <conditionalFormatting sqref="AI456">
    <cfRule type="expression" dxfId="31693" priority="10855">
      <formula>AND(IF(OR($Q456=1,$Q456=2),1,0),IF($X456&lt;=20,1,0))</formula>
    </cfRule>
    <cfRule type="expression" dxfId="31692" priority="10856">
      <formula>AND(IF($Q456=2,1,0),IF($X456&lt;30,1,0))</formula>
    </cfRule>
    <cfRule type="expression" dxfId="31691" priority="10857">
      <formula>AND(IF($Q456=3,1,0),IF($X456&lt;30,1,0))</formula>
    </cfRule>
    <cfRule type="expression" dxfId="31690" priority="10858">
      <formula>AND(IF($Q456=3,1,IF($Q456=4,1,0)),IF($F456&lt;=85,1,0))</formula>
    </cfRule>
  </conditionalFormatting>
  <conditionalFormatting sqref="AV457">
    <cfRule type="expression" dxfId="31689" priority="10853">
      <formula>AV457="X"</formula>
    </cfRule>
    <cfRule type="expression" dxfId="31688" priority="10854">
      <formula>AV457="후보"</formula>
    </cfRule>
  </conditionalFormatting>
  <conditionalFormatting sqref="AC457">
    <cfRule type="cellIs" dxfId="31687" priority="10851" operator="greaterThan">
      <formula>0.9</formula>
    </cfRule>
    <cfRule type="cellIs" dxfId="31686" priority="10852" operator="greaterThan">
      <formula>0.85</formula>
    </cfRule>
  </conditionalFormatting>
  <conditionalFormatting sqref="N457">
    <cfRule type="cellIs" dxfId="31685" priority="10849" operator="greaterThan">
      <formula>0.9</formula>
    </cfRule>
    <cfRule type="cellIs" dxfId="31684" priority="10850" operator="greaterThan">
      <formula>0.85</formula>
    </cfRule>
  </conditionalFormatting>
  <conditionalFormatting sqref="E457">
    <cfRule type="expression" dxfId="31683" priority="10845">
      <formula>AND(IF(OR($Q457=1,$Q457=2),1,0),IF($X457&lt;=20,1,0))</formula>
    </cfRule>
    <cfRule type="expression" dxfId="31682" priority="10846">
      <formula>AND(IF($Q457=2,1,0),IF($X457&lt;30,1,0))</formula>
    </cfRule>
    <cfRule type="expression" dxfId="31681" priority="10847">
      <formula>AND(IF($Q457=3,1,0),IF($X457&lt;30,1,0))</formula>
    </cfRule>
    <cfRule type="expression" dxfId="31680" priority="10848">
      <formula>AND(IF($Q457=3,1,IF($Q457=4,1,0)),IF($F457&lt;=85,1,0))</formula>
    </cfRule>
  </conditionalFormatting>
  <conditionalFormatting sqref="X457">
    <cfRule type="expression" dxfId="31679" priority="10841">
      <formula>AND(IF(OR($Q457=1,$Q457=2),1,0),IF($X457&lt;=20,1,0))</formula>
    </cfRule>
    <cfRule type="expression" dxfId="31678" priority="10842">
      <formula>AND(IF($Q457=2,1,0),IF($X457&lt;30,1,0))</formula>
    </cfRule>
    <cfRule type="expression" dxfId="31677" priority="10843">
      <formula>AND(IF($Q457=3,1,0),IF($X457&lt;30,1,0))</formula>
    </cfRule>
    <cfRule type="expression" dxfId="31676" priority="10844">
      <formula>AND(IF($Q457=3,1,IF($Q457=4,1,0)),IF($F457&lt;=85,1,0))</formula>
    </cfRule>
  </conditionalFormatting>
  <conditionalFormatting sqref="AI457">
    <cfRule type="expression" dxfId="31675" priority="10837">
      <formula>AND(IF(OR($Q457=1,$Q457=2),1,0),IF($X457&lt;=20,1,0))</formula>
    </cfRule>
    <cfRule type="expression" dxfId="31674" priority="10838">
      <formula>AND(IF($Q457=2,1,0),IF($X457&lt;30,1,0))</formula>
    </cfRule>
    <cfRule type="expression" dxfId="31673" priority="10839">
      <formula>AND(IF($Q457=3,1,0),IF($X457&lt;30,1,0))</formula>
    </cfRule>
    <cfRule type="expression" dxfId="31672" priority="10840">
      <formula>AND(IF($Q457=3,1,IF($Q457=4,1,0)),IF($F457&lt;=85,1,0))</formula>
    </cfRule>
  </conditionalFormatting>
  <conditionalFormatting sqref="AV458">
    <cfRule type="expression" dxfId="31671" priority="10835">
      <formula>AV458="X"</formula>
    </cfRule>
    <cfRule type="expression" dxfId="31670" priority="10836">
      <formula>AV458="후보"</formula>
    </cfRule>
  </conditionalFormatting>
  <conditionalFormatting sqref="AC458">
    <cfRule type="cellIs" dxfId="31669" priority="10833" operator="greaterThan">
      <formula>0.9</formula>
    </cfRule>
    <cfRule type="cellIs" dxfId="31668" priority="10834" operator="greaterThan">
      <formula>0.85</formula>
    </cfRule>
  </conditionalFormatting>
  <conditionalFormatting sqref="N458">
    <cfRule type="cellIs" dxfId="31667" priority="10831" operator="greaterThan">
      <formula>0.9</formula>
    </cfRule>
    <cfRule type="cellIs" dxfId="31666" priority="10832" operator="greaterThan">
      <formula>0.85</formula>
    </cfRule>
  </conditionalFormatting>
  <conditionalFormatting sqref="E458">
    <cfRule type="expression" dxfId="31665" priority="10827">
      <formula>AND(IF(OR($Q458=1,$Q458=2),1,0),IF($X458&lt;=20,1,0))</formula>
    </cfRule>
    <cfRule type="expression" dxfId="31664" priority="10828">
      <formula>AND(IF($Q458=2,1,0),IF($X458&lt;30,1,0))</formula>
    </cfRule>
    <cfRule type="expression" dxfId="31663" priority="10829">
      <formula>AND(IF($Q458=3,1,0),IF($X458&lt;30,1,0))</formula>
    </cfRule>
    <cfRule type="expression" dxfId="31662" priority="10830">
      <formula>AND(IF($Q458=3,1,IF($Q458=4,1,0)),IF($F458&lt;=85,1,0))</formula>
    </cfRule>
  </conditionalFormatting>
  <conditionalFormatting sqref="X458">
    <cfRule type="expression" dxfId="31661" priority="10823">
      <formula>AND(IF(OR($Q458=1,$Q458=2),1,0),IF($X458&lt;=20,1,0))</formula>
    </cfRule>
    <cfRule type="expression" dxfId="31660" priority="10824">
      <formula>AND(IF($Q458=2,1,0),IF($X458&lt;30,1,0))</formula>
    </cfRule>
    <cfRule type="expression" dxfId="31659" priority="10825">
      <formula>AND(IF($Q458=3,1,0),IF($X458&lt;30,1,0))</formula>
    </cfRule>
    <cfRule type="expression" dxfId="31658" priority="10826">
      <formula>AND(IF($Q458=3,1,IF($Q458=4,1,0)),IF($F458&lt;=85,1,0))</formula>
    </cfRule>
  </conditionalFormatting>
  <conditionalFormatting sqref="AI458">
    <cfRule type="expression" dxfId="31657" priority="10819">
      <formula>AND(IF(OR($Q458=1,$Q458=2),1,0),IF($X458&lt;=20,1,0))</formula>
    </cfRule>
    <cfRule type="expression" dxfId="31656" priority="10820">
      <formula>AND(IF($Q458=2,1,0),IF($X458&lt;30,1,0))</formula>
    </cfRule>
    <cfRule type="expression" dxfId="31655" priority="10821">
      <formula>AND(IF($Q458=3,1,0),IF($X458&lt;30,1,0))</formula>
    </cfRule>
    <cfRule type="expression" dxfId="31654" priority="10822">
      <formula>AND(IF($Q458=3,1,IF($Q458=4,1,0)),IF($F458&lt;=85,1,0))</formula>
    </cfRule>
  </conditionalFormatting>
  <conditionalFormatting sqref="AV459">
    <cfRule type="expression" dxfId="31653" priority="10817">
      <formula>AV459="X"</formula>
    </cfRule>
    <cfRule type="expression" dxfId="31652" priority="10818">
      <formula>AV459="후보"</formula>
    </cfRule>
  </conditionalFormatting>
  <conditionalFormatting sqref="AC459">
    <cfRule type="cellIs" dxfId="31651" priority="10815" operator="greaterThan">
      <formula>0.9</formula>
    </cfRule>
    <cfRule type="cellIs" dxfId="31650" priority="10816" operator="greaterThan">
      <formula>0.85</formula>
    </cfRule>
  </conditionalFormatting>
  <conditionalFormatting sqref="N459">
    <cfRule type="cellIs" dxfId="31649" priority="10813" operator="greaterThan">
      <formula>0.9</formula>
    </cfRule>
    <cfRule type="cellIs" dxfId="31648" priority="10814" operator="greaterThan">
      <formula>0.85</formula>
    </cfRule>
  </conditionalFormatting>
  <conditionalFormatting sqref="E459">
    <cfRule type="expression" dxfId="31647" priority="10809">
      <formula>AND(IF(OR($Q459=1,$Q459=2),1,0),IF($X459&lt;=20,1,0))</formula>
    </cfRule>
    <cfRule type="expression" dxfId="31646" priority="10810">
      <formula>AND(IF($Q459=2,1,0),IF($X459&lt;30,1,0))</formula>
    </cfRule>
    <cfRule type="expression" dxfId="31645" priority="10811">
      <formula>AND(IF($Q459=3,1,0),IF($X459&lt;30,1,0))</formula>
    </cfRule>
    <cfRule type="expression" dxfId="31644" priority="10812">
      <formula>AND(IF($Q459=3,1,IF($Q459=4,1,0)),IF($F459&lt;=85,1,0))</formula>
    </cfRule>
  </conditionalFormatting>
  <conditionalFormatting sqref="X459">
    <cfRule type="expression" dxfId="31643" priority="10805">
      <formula>AND(IF(OR($Q459=1,$Q459=2),1,0),IF($X459&lt;=20,1,0))</formula>
    </cfRule>
    <cfRule type="expression" dxfId="31642" priority="10806">
      <formula>AND(IF($Q459=2,1,0),IF($X459&lt;30,1,0))</formula>
    </cfRule>
    <cfRule type="expression" dxfId="31641" priority="10807">
      <formula>AND(IF($Q459=3,1,0),IF($X459&lt;30,1,0))</formula>
    </cfRule>
    <cfRule type="expression" dxfId="31640" priority="10808">
      <formula>AND(IF($Q459=3,1,IF($Q459=4,1,0)),IF($F459&lt;=85,1,0))</formula>
    </cfRule>
  </conditionalFormatting>
  <conditionalFormatting sqref="AI459">
    <cfRule type="expression" dxfId="31639" priority="10801">
      <formula>AND(IF(OR($Q459=1,$Q459=2),1,0),IF($X459&lt;=20,1,0))</formula>
    </cfRule>
    <cfRule type="expression" dxfId="31638" priority="10802">
      <formula>AND(IF($Q459=2,1,0),IF($X459&lt;30,1,0))</formula>
    </cfRule>
    <cfRule type="expression" dxfId="31637" priority="10803">
      <formula>AND(IF($Q459=3,1,0),IF($X459&lt;30,1,0))</formula>
    </cfRule>
    <cfRule type="expression" dxfId="31636" priority="10804">
      <formula>AND(IF($Q459=3,1,IF($Q459=4,1,0)),IF($F459&lt;=85,1,0))</formula>
    </cfRule>
  </conditionalFormatting>
  <conditionalFormatting sqref="AV460">
    <cfRule type="expression" dxfId="31635" priority="10799">
      <formula>AV460="X"</formula>
    </cfRule>
    <cfRule type="expression" dxfId="31634" priority="10800">
      <formula>AV460="후보"</formula>
    </cfRule>
  </conditionalFormatting>
  <conditionalFormatting sqref="AC460">
    <cfRule type="cellIs" dxfId="31633" priority="10797" operator="greaterThan">
      <formula>0.9</formula>
    </cfRule>
    <cfRule type="cellIs" dxfId="31632" priority="10798" operator="greaterThan">
      <formula>0.85</formula>
    </cfRule>
  </conditionalFormatting>
  <conditionalFormatting sqref="N460">
    <cfRule type="cellIs" dxfId="31631" priority="10795" operator="greaterThan">
      <formula>0.9</formula>
    </cfRule>
    <cfRule type="cellIs" dxfId="31630" priority="10796" operator="greaterThan">
      <formula>0.85</formula>
    </cfRule>
  </conditionalFormatting>
  <conditionalFormatting sqref="E460">
    <cfRule type="expression" dxfId="31629" priority="10791">
      <formula>AND(IF(OR($Q460=1,$Q460=2),1,0),IF($X460&lt;=20,1,0))</formula>
    </cfRule>
    <cfRule type="expression" dxfId="31628" priority="10792">
      <formula>AND(IF($Q460=2,1,0),IF($X460&lt;30,1,0))</formula>
    </cfRule>
    <cfRule type="expression" dxfId="31627" priority="10793">
      <formula>AND(IF($Q460=3,1,0),IF($X460&lt;30,1,0))</formula>
    </cfRule>
    <cfRule type="expression" dxfId="31626" priority="10794">
      <formula>AND(IF($Q460=3,1,IF($Q460=4,1,0)),IF($F460&lt;=85,1,0))</formula>
    </cfRule>
  </conditionalFormatting>
  <conditionalFormatting sqref="X460">
    <cfRule type="expression" dxfId="31625" priority="10787">
      <formula>AND(IF(OR($Q460=1,$Q460=2),1,0),IF($X460&lt;=20,1,0))</formula>
    </cfRule>
    <cfRule type="expression" dxfId="31624" priority="10788">
      <formula>AND(IF($Q460=2,1,0),IF($X460&lt;30,1,0))</formula>
    </cfRule>
    <cfRule type="expression" dxfId="31623" priority="10789">
      <formula>AND(IF($Q460=3,1,0),IF($X460&lt;30,1,0))</formula>
    </cfRule>
    <cfRule type="expression" dxfId="31622" priority="10790">
      <formula>AND(IF($Q460=3,1,IF($Q460=4,1,0)),IF($F460&lt;=85,1,0))</formula>
    </cfRule>
  </conditionalFormatting>
  <conditionalFormatting sqref="AI460">
    <cfRule type="expression" dxfId="31621" priority="10783">
      <formula>AND(IF(OR($Q460=1,$Q460=2),1,0),IF($X460&lt;=20,1,0))</formula>
    </cfRule>
    <cfRule type="expression" dxfId="31620" priority="10784">
      <formula>AND(IF($Q460=2,1,0),IF($X460&lt;30,1,0))</formula>
    </cfRule>
    <cfRule type="expression" dxfId="31619" priority="10785">
      <formula>AND(IF($Q460=3,1,0),IF($X460&lt;30,1,0))</formula>
    </cfRule>
    <cfRule type="expression" dxfId="31618" priority="10786">
      <formula>AND(IF($Q460=3,1,IF($Q460=4,1,0)),IF($F460&lt;=85,1,0))</formula>
    </cfRule>
  </conditionalFormatting>
  <conditionalFormatting sqref="AV461">
    <cfRule type="expression" dxfId="31617" priority="10781">
      <formula>AV461="X"</formula>
    </cfRule>
    <cfRule type="expression" dxfId="31616" priority="10782">
      <formula>AV461="후보"</formula>
    </cfRule>
  </conditionalFormatting>
  <conditionalFormatting sqref="AC461">
    <cfRule type="cellIs" dxfId="31615" priority="10779" operator="greaterThan">
      <formula>0.9</formula>
    </cfRule>
    <cfRule type="cellIs" dxfId="31614" priority="10780" operator="greaterThan">
      <formula>0.85</formula>
    </cfRule>
  </conditionalFormatting>
  <conditionalFormatting sqref="N461">
    <cfRule type="cellIs" dxfId="31613" priority="10777" operator="greaterThan">
      <formula>0.9</formula>
    </cfRule>
    <cfRule type="cellIs" dxfId="31612" priority="10778" operator="greaterThan">
      <formula>0.85</formula>
    </cfRule>
  </conditionalFormatting>
  <conditionalFormatting sqref="E461">
    <cfRule type="expression" dxfId="31611" priority="10773">
      <formula>AND(IF(OR($Q461=1,$Q461=2),1,0),IF($X461&lt;=20,1,0))</formula>
    </cfRule>
    <cfRule type="expression" dxfId="31610" priority="10774">
      <formula>AND(IF($Q461=2,1,0),IF($X461&lt;30,1,0))</formula>
    </cfRule>
    <cfRule type="expression" dxfId="31609" priority="10775">
      <formula>AND(IF($Q461=3,1,0),IF($X461&lt;30,1,0))</formula>
    </cfRule>
    <cfRule type="expression" dxfId="31608" priority="10776">
      <formula>AND(IF($Q461=3,1,IF($Q461=4,1,0)),IF($F461&lt;=85,1,0))</formula>
    </cfRule>
  </conditionalFormatting>
  <conditionalFormatting sqref="X461">
    <cfRule type="expression" dxfId="31607" priority="10769">
      <formula>AND(IF(OR($Q461=1,$Q461=2),1,0),IF($X461&lt;=20,1,0))</formula>
    </cfRule>
    <cfRule type="expression" dxfId="31606" priority="10770">
      <formula>AND(IF($Q461=2,1,0),IF($X461&lt;30,1,0))</formula>
    </cfRule>
    <cfRule type="expression" dxfId="31605" priority="10771">
      <formula>AND(IF($Q461=3,1,0),IF($X461&lt;30,1,0))</formula>
    </cfRule>
    <cfRule type="expression" dxfId="31604" priority="10772">
      <formula>AND(IF($Q461=3,1,IF($Q461=4,1,0)),IF($F461&lt;=85,1,0))</formula>
    </cfRule>
  </conditionalFormatting>
  <conditionalFormatting sqref="AI461">
    <cfRule type="expression" dxfId="31603" priority="10765">
      <formula>AND(IF(OR($Q461=1,$Q461=2),1,0),IF($X461&lt;=20,1,0))</formula>
    </cfRule>
    <cfRule type="expression" dxfId="31602" priority="10766">
      <formula>AND(IF($Q461=2,1,0),IF($X461&lt;30,1,0))</formula>
    </cfRule>
    <cfRule type="expression" dxfId="31601" priority="10767">
      <formula>AND(IF($Q461=3,1,0),IF($X461&lt;30,1,0))</formula>
    </cfRule>
    <cfRule type="expression" dxfId="31600" priority="10768">
      <formula>AND(IF($Q461=3,1,IF($Q461=4,1,0)),IF($F461&lt;=85,1,0))</formula>
    </cfRule>
  </conditionalFormatting>
  <conditionalFormatting sqref="AV462">
    <cfRule type="expression" dxfId="31599" priority="10763">
      <formula>AV462="X"</formula>
    </cfRule>
    <cfRule type="expression" dxfId="31598" priority="10764">
      <formula>AV462="후보"</formula>
    </cfRule>
  </conditionalFormatting>
  <conditionalFormatting sqref="AC462">
    <cfRule type="cellIs" dxfId="31597" priority="10761" operator="greaterThan">
      <formula>0.9</formula>
    </cfRule>
    <cfRule type="cellIs" dxfId="31596" priority="10762" operator="greaterThan">
      <formula>0.85</formula>
    </cfRule>
  </conditionalFormatting>
  <conditionalFormatting sqref="N462">
    <cfRule type="cellIs" dxfId="31595" priority="10759" operator="greaterThan">
      <formula>0.9</formula>
    </cfRule>
    <cfRule type="cellIs" dxfId="31594" priority="10760" operator="greaterThan">
      <formula>0.85</formula>
    </cfRule>
  </conditionalFormatting>
  <conditionalFormatting sqref="E462">
    <cfRule type="expression" dxfId="31593" priority="10755">
      <formula>AND(IF(OR($Q462=1,$Q462=2),1,0),IF($X462&lt;=20,1,0))</formula>
    </cfRule>
    <cfRule type="expression" dxfId="31592" priority="10756">
      <formula>AND(IF($Q462=2,1,0),IF($X462&lt;30,1,0))</formula>
    </cfRule>
    <cfRule type="expression" dxfId="31591" priority="10757">
      <formula>AND(IF($Q462=3,1,0),IF($X462&lt;30,1,0))</formula>
    </cfRule>
    <cfRule type="expression" dxfId="31590" priority="10758">
      <formula>AND(IF($Q462=3,1,IF($Q462=4,1,0)),IF($F462&lt;=85,1,0))</formula>
    </cfRule>
  </conditionalFormatting>
  <conditionalFormatting sqref="X462">
    <cfRule type="expression" dxfId="31589" priority="10751">
      <formula>AND(IF(OR($Q462=1,$Q462=2),1,0),IF($X462&lt;=20,1,0))</formula>
    </cfRule>
    <cfRule type="expression" dxfId="31588" priority="10752">
      <formula>AND(IF($Q462=2,1,0),IF($X462&lt;30,1,0))</formula>
    </cfRule>
    <cfRule type="expression" dxfId="31587" priority="10753">
      <formula>AND(IF($Q462=3,1,0),IF($X462&lt;30,1,0))</formula>
    </cfRule>
    <cfRule type="expression" dxfId="31586" priority="10754">
      <formula>AND(IF($Q462=3,1,IF($Q462=4,1,0)),IF($F462&lt;=85,1,0))</formula>
    </cfRule>
  </conditionalFormatting>
  <conditionalFormatting sqref="AI462">
    <cfRule type="expression" dxfId="31585" priority="10747">
      <formula>AND(IF(OR($Q462=1,$Q462=2),1,0),IF($X462&lt;=20,1,0))</formula>
    </cfRule>
    <cfRule type="expression" dxfId="31584" priority="10748">
      <formula>AND(IF($Q462=2,1,0),IF($X462&lt;30,1,0))</formula>
    </cfRule>
    <cfRule type="expression" dxfId="31583" priority="10749">
      <formula>AND(IF($Q462=3,1,0),IF($X462&lt;30,1,0))</formula>
    </cfRule>
    <cfRule type="expression" dxfId="31582" priority="10750">
      <formula>AND(IF($Q462=3,1,IF($Q462=4,1,0)),IF($F462&lt;=85,1,0))</formula>
    </cfRule>
  </conditionalFormatting>
  <conditionalFormatting sqref="AV463">
    <cfRule type="expression" dxfId="31581" priority="10745">
      <formula>AV463="X"</formula>
    </cfRule>
    <cfRule type="expression" dxfId="31580" priority="10746">
      <formula>AV463="후보"</formula>
    </cfRule>
  </conditionalFormatting>
  <conditionalFormatting sqref="AC463">
    <cfRule type="cellIs" dxfId="31579" priority="10743" operator="greaterThan">
      <formula>0.9</formula>
    </cfRule>
    <cfRule type="cellIs" dxfId="31578" priority="10744" operator="greaterThan">
      <formula>0.85</formula>
    </cfRule>
  </conditionalFormatting>
  <conditionalFormatting sqref="N463">
    <cfRule type="cellIs" dxfId="31577" priority="10741" operator="greaterThan">
      <formula>0.9</formula>
    </cfRule>
    <cfRule type="cellIs" dxfId="31576" priority="10742" operator="greaterThan">
      <formula>0.85</formula>
    </cfRule>
  </conditionalFormatting>
  <conditionalFormatting sqref="E463">
    <cfRule type="expression" dxfId="31575" priority="10737">
      <formula>AND(IF(OR($Q463=1,$Q463=2),1,0),IF($X463&lt;=20,1,0))</formula>
    </cfRule>
    <cfRule type="expression" dxfId="31574" priority="10738">
      <formula>AND(IF($Q463=2,1,0),IF($X463&lt;30,1,0))</formula>
    </cfRule>
    <cfRule type="expression" dxfId="31573" priority="10739">
      <formula>AND(IF($Q463=3,1,0),IF($X463&lt;30,1,0))</formula>
    </cfRule>
    <cfRule type="expression" dxfId="31572" priority="10740">
      <formula>AND(IF($Q463=3,1,IF($Q463=4,1,0)),IF($F463&lt;=85,1,0))</formula>
    </cfRule>
  </conditionalFormatting>
  <conditionalFormatting sqref="X463">
    <cfRule type="expression" dxfId="31571" priority="10733">
      <formula>AND(IF(OR($Q463=1,$Q463=2),1,0),IF($X463&lt;=20,1,0))</formula>
    </cfRule>
    <cfRule type="expression" dxfId="31570" priority="10734">
      <formula>AND(IF($Q463=2,1,0),IF($X463&lt;30,1,0))</formula>
    </cfRule>
    <cfRule type="expression" dxfId="31569" priority="10735">
      <formula>AND(IF($Q463=3,1,0),IF($X463&lt;30,1,0))</formula>
    </cfRule>
    <cfRule type="expression" dxfId="31568" priority="10736">
      <formula>AND(IF($Q463=3,1,IF($Q463=4,1,0)),IF($F463&lt;=85,1,0))</formula>
    </cfRule>
  </conditionalFormatting>
  <conditionalFormatting sqref="AI463">
    <cfRule type="expression" dxfId="31567" priority="10729">
      <formula>AND(IF(OR($Q463=1,$Q463=2),1,0),IF($X463&lt;=20,1,0))</formula>
    </cfRule>
    <cfRule type="expression" dxfId="31566" priority="10730">
      <formula>AND(IF($Q463=2,1,0),IF($X463&lt;30,1,0))</formula>
    </cfRule>
    <cfRule type="expression" dxfId="31565" priority="10731">
      <formula>AND(IF($Q463=3,1,0),IF($X463&lt;30,1,0))</formula>
    </cfRule>
    <cfRule type="expression" dxfId="31564" priority="10732">
      <formula>AND(IF($Q463=3,1,IF($Q463=4,1,0)),IF($F463&lt;=85,1,0))</formula>
    </cfRule>
  </conditionalFormatting>
  <conditionalFormatting sqref="AV464">
    <cfRule type="expression" dxfId="31563" priority="10727">
      <formula>AV464="X"</formula>
    </cfRule>
    <cfRule type="expression" dxfId="31562" priority="10728">
      <formula>AV464="후보"</formula>
    </cfRule>
  </conditionalFormatting>
  <conditionalFormatting sqref="AC464">
    <cfRule type="cellIs" dxfId="31561" priority="10725" operator="greaterThan">
      <formula>0.9</formula>
    </cfRule>
    <cfRule type="cellIs" dxfId="31560" priority="10726" operator="greaterThan">
      <formula>0.85</formula>
    </cfRule>
  </conditionalFormatting>
  <conditionalFormatting sqref="N464">
    <cfRule type="cellIs" dxfId="31559" priority="10723" operator="greaterThan">
      <formula>0.9</formula>
    </cfRule>
    <cfRule type="cellIs" dxfId="31558" priority="10724" operator="greaterThan">
      <formula>0.85</formula>
    </cfRule>
  </conditionalFormatting>
  <conditionalFormatting sqref="E464">
    <cfRule type="expression" dxfId="31557" priority="10719">
      <formula>AND(IF(OR($Q464=1,$Q464=2),1,0),IF($X464&lt;=20,1,0))</formula>
    </cfRule>
    <cfRule type="expression" dxfId="31556" priority="10720">
      <formula>AND(IF($Q464=2,1,0),IF($X464&lt;30,1,0))</formula>
    </cfRule>
    <cfRule type="expression" dxfId="31555" priority="10721">
      <formula>AND(IF($Q464=3,1,0),IF($X464&lt;30,1,0))</formula>
    </cfRule>
    <cfRule type="expression" dxfId="31554" priority="10722">
      <formula>AND(IF($Q464=3,1,IF($Q464=4,1,0)),IF($F464&lt;=85,1,0))</formula>
    </cfRule>
  </conditionalFormatting>
  <conditionalFormatting sqref="X464">
    <cfRule type="expression" dxfId="31553" priority="10715">
      <formula>AND(IF(OR($Q464=1,$Q464=2),1,0),IF($X464&lt;=20,1,0))</formula>
    </cfRule>
    <cfRule type="expression" dxfId="31552" priority="10716">
      <formula>AND(IF($Q464=2,1,0),IF($X464&lt;30,1,0))</formula>
    </cfRule>
    <cfRule type="expression" dxfId="31551" priority="10717">
      <formula>AND(IF($Q464=3,1,0),IF($X464&lt;30,1,0))</formula>
    </cfRule>
    <cfRule type="expression" dxfId="31550" priority="10718">
      <formula>AND(IF($Q464=3,1,IF($Q464=4,1,0)),IF($F464&lt;=85,1,0))</formula>
    </cfRule>
  </conditionalFormatting>
  <conditionalFormatting sqref="AI464">
    <cfRule type="expression" dxfId="31549" priority="10711">
      <formula>AND(IF(OR($Q464=1,$Q464=2),1,0),IF($X464&lt;=20,1,0))</formula>
    </cfRule>
    <cfRule type="expression" dxfId="31548" priority="10712">
      <formula>AND(IF($Q464=2,1,0),IF($X464&lt;30,1,0))</formula>
    </cfRule>
    <cfRule type="expression" dxfId="31547" priority="10713">
      <formula>AND(IF($Q464=3,1,0),IF($X464&lt;30,1,0))</formula>
    </cfRule>
    <cfRule type="expression" dxfId="31546" priority="10714">
      <formula>AND(IF($Q464=3,1,IF($Q464=4,1,0)),IF($F464&lt;=85,1,0))</formula>
    </cfRule>
  </conditionalFormatting>
  <conditionalFormatting sqref="AV465">
    <cfRule type="expression" dxfId="31545" priority="10709">
      <formula>AV465="X"</formula>
    </cfRule>
    <cfRule type="expression" dxfId="31544" priority="10710">
      <formula>AV465="후보"</formula>
    </cfRule>
  </conditionalFormatting>
  <conditionalFormatting sqref="AC465">
    <cfRule type="cellIs" dxfId="31543" priority="10707" operator="greaterThan">
      <formula>0.9</formula>
    </cfRule>
    <cfRule type="cellIs" dxfId="31542" priority="10708" operator="greaterThan">
      <formula>0.85</formula>
    </cfRule>
  </conditionalFormatting>
  <conditionalFormatting sqref="N465">
    <cfRule type="cellIs" dxfId="31541" priority="10705" operator="greaterThan">
      <formula>0.9</formula>
    </cfRule>
    <cfRule type="cellIs" dxfId="31540" priority="10706" operator="greaterThan">
      <formula>0.85</formula>
    </cfRule>
  </conditionalFormatting>
  <conditionalFormatting sqref="E465">
    <cfRule type="expression" dxfId="31539" priority="10701">
      <formula>AND(IF(OR($Q465=1,$Q465=2),1,0),IF($X465&lt;=20,1,0))</formula>
    </cfRule>
    <cfRule type="expression" dxfId="31538" priority="10702">
      <formula>AND(IF($Q465=2,1,0),IF($X465&lt;30,1,0))</formula>
    </cfRule>
    <cfRule type="expression" dxfId="31537" priority="10703">
      <formula>AND(IF($Q465=3,1,0),IF($X465&lt;30,1,0))</formula>
    </cfRule>
    <cfRule type="expression" dxfId="31536" priority="10704">
      <formula>AND(IF($Q465=3,1,IF($Q465=4,1,0)),IF($F465&lt;=85,1,0))</formula>
    </cfRule>
  </conditionalFormatting>
  <conditionalFormatting sqref="X465">
    <cfRule type="expression" dxfId="31535" priority="10697">
      <formula>AND(IF(OR($Q465=1,$Q465=2),1,0),IF($X465&lt;=20,1,0))</formula>
    </cfRule>
    <cfRule type="expression" dxfId="31534" priority="10698">
      <formula>AND(IF($Q465=2,1,0),IF($X465&lt;30,1,0))</formula>
    </cfRule>
    <cfRule type="expression" dxfId="31533" priority="10699">
      <formula>AND(IF($Q465=3,1,0),IF($X465&lt;30,1,0))</formula>
    </cfRule>
    <cfRule type="expression" dxfId="31532" priority="10700">
      <formula>AND(IF($Q465=3,1,IF($Q465=4,1,0)),IF($F465&lt;=85,1,0))</formula>
    </cfRule>
  </conditionalFormatting>
  <conditionalFormatting sqref="AI465">
    <cfRule type="expression" dxfId="31531" priority="10693">
      <formula>AND(IF(OR($Q465=1,$Q465=2),1,0),IF($X465&lt;=20,1,0))</formula>
    </cfRule>
    <cfRule type="expression" dxfId="31530" priority="10694">
      <formula>AND(IF($Q465=2,1,0),IF($X465&lt;30,1,0))</formula>
    </cfRule>
    <cfRule type="expression" dxfId="31529" priority="10695">
      <formula>AND(IF($Q465=3,1,0),IF($X465&lt;30,1,0))</formula>
    </cfRule>
    <cfRule type="expression" dxfId="31528" priority="10696">
      <formula>AND(IF($Q465=3,1,IF($Q465=4,1,0)),IF($F465&lt;=85,1,0))</formula>
    </cfRule>
  </conditionalFormatting>
  <conditionalFormatting sqref="AV466">
    <cfRule type="expression" dxfId="31527" priority="10691">
      <formula>AV466="X"</formula>
    </cfRule>
    <cfRule type="expression" dxfId="31526" priority="10692">
      <formula>AV466="후보"</formula>
    </cfRule>
  </conditionalFormatting>
  <conditionalFormatting sqref="AC466">
    <cfRule type="cellIs" dxfId="31525" priority="10689" operator="greaterThan">
      <formula>0.9</formula>
    </cfRule>
    <cfRule type="cellIs" dxfId="31524" priority="10690" operator="greaterThan">
      <formula>0.85</formula>
    </cfRule>
  </conditionalFormatting>
  <conditionalFormatting sqref="N466">
    <cfRule type="cellIs" dxfId="31523" priority="10687" operator="greaterThan">
      <formula>0.9</formula>
    </cfRule>
    <cfRule type="cellIs" dxfId="31522" priority="10688" operator="greaterThan">
      <formula>0.85</formula>
    </cfRule>
  </conditionalFormatting>
  <conditionalFormatting sqref="E466">
    <cfRule type="expression" dxfId="31521" priority="10683">
      <formula>AND(IF(OR($Q466=1,$Q466=2),1,0),IF($X466&lt;=20,1,0))</formula>
    </cfRule>
    <cfRule type="expression" dxfId="31520" priority="10684">
      <formula>AND(IF($Q466=2,1,0),IF($X466&lt;30,1,0))</formula>
    </cfRule>
    <cfRule type="expression" dxfId="31519" priority="10685">
      <formula>AND(IF($Q466=3,1,0),IF($X466&lt;30,1,0))</formula>
    </cfRule>
    <cfRule type="expression" dxfId="31518" priority="10686">
      <formula>AND(IF($Q466=3,1,IF($Q466=4,1,0)),IF($F466&lt;=85,1,0))</formula>
    </cfRule>
  </conditionalFormatting>
  <conditionalFormatting sqref="X466">
    <cfRule type="expression" dxfId="31517" priority="10679">
      <formula>AND(IF(OR($Q466=1,$Q466=2),1,0),IF($X466&lt;=20,1,0))</formula>
    </cfRule>
    <cfRule type="expression" dxfId="31516" priority="10680">
      <formula>AND(IF($Q466=2,1,0),IF($X466&lt;30,1,0))</formula>
    </cfRule>
    <cfRule type="expression" dxfId="31515" priority="10681">
      <formula>AND(IF($Q466=3,1,0),IF($X466&lt;30,1,0))</formula>
    </cfRule>
    <cfRule type="expression" dxfId="31514" priority="10682">
      <formula>AND(IF($Q466=3,1,IF($Q466=4,1,0)),IF($F466&lt;=85,1,0))</formula>
    </cfRule>
  </conditionalFormatting>
  <conditionalFormatting sqref="AI466">
    <cfRule type="expression" dxfId="31513" priority="10675">
      <formula>AND(IF(OR($Q466=1,$Q466=2),1,0),IF($X466&lt;=20,1,0))</formula>
    </cfRule>
    <cfRule type="expression" dxfId="31512" priority="10676">
      <formula>AND(IF($Q466=2,1,0),IF($X466&lt;30,1,0))</formula>
    </cfRule>
    <cfRule type="expression" dxfId="31511" priority="10677">
      <formula>AND(IF($Q466=3,1,0),IF($X466&lt;30,1,0))</formula>
    </cfRule>
    <cfRule type="expression" dxfId="31510" priority="10678">
      <formula>AND(IF($Q466=3,1,IF($Q466=4,1,0)),IF($F466&lt;=85,1,0))</formula>
    </cfRule>
  </conditionalFormatting>
  <conditionalFormatting sqref="AV467">
    <cfRule type="expression" dxfId="31509" priority="10673">
      <formula>AV467="X"</formula>
    </cfRule>
    <cfRule type="expression" dxfId="31508" priority="10674">
      <formula>AV467="후보"</formula>
    </cfRule>
  </conditionalFormatting>
  <conditionalFormatting sqref="AC467">
    <cfRule type="cellIs" dxfId="31507" priority="10671" operator="greaterThan">
      <formula>0.9</formula>
    </cfRule>
    <cfRule type="cellIs" dxfId="31506" priority="10672" operator="greaterThan">
      <formula>0.85</formula>
    </cfRule>
  </conditionalFormatting>
  <conditionalFormatting sqref="N467">
    <cfRule type="cellIs" dxfId="31505" priority="10669" operator="greaterThan">
      <formula>0.9</formula>
    </cfRule>
    <cfRule type="cellIs" dxfId="31504" priority="10670" operator="greaterThan">
      <formula>0.85</formula>
    </cfRule>
  </conditionalFormatting>
  <conditionalFormatting sqref="E467">
    <cfRule type="expression" dxfId="31503" priority="10665">
      <formula>AND(IF(OR($Q467=1,$Q467=2),1,0),IF($X467&lt;=20,1,0))</formula>
    </cfRule>
    <cfRule type="expression" dxfId="31502" priority="10666">
      <formula>AND(IF($Q467=2,1,0),IF($X467&lt;30,1,0))</formula>
    </cfRule>
    <cfRule type="expression" dxfId="31501" priority="10667">
      <formula>AND(IF($Q467=3,1,0),IF($X467&lt;30,1,0))</formula>
    </cfRule>
    <cfRule type="expression" dxfId="31500" priority="10668">
      <formula>AND(IF($Q467=3,1,IF($Q467=4,1,0)),IF($F467&lt;=85,1,0))</formula>
    </cfRule>
  </conditionalFormatting>
  <conditionalFormatting sqref="X467">
    <cfRule type="expression" dxfId="31499" priority="10661">
      <formula>AND(IF(OR($Q467=1,$Q467=2),1,0),IF($X467&lt;=20,1,0))</formula>
    </cfRule>
    <cfRule type="expression" dxfId="31498" priority="10662">
      <formula>AND(IF($Q467=2,1,0),IF($X467&lt;30,1,0))</formula>
    </cfRule>
    <cfRule type="expression" dxfId="31497" priority="10663">
      <formula>AND(IF($Q467=3,1,0),IF($X467&lt;30,1,0))</formula>
    </cfRule>
    <cfRule type="expression" dxfId="31496" priority="10664">
      <formula>AND(IF($Q467=3,1,IF($Q467=4,1,0)),IF($F467&lt;=85,1,0))</formula>
    </cfRule>
  </conditionalFormatting>
  <conditionalFormatting sqref="AI467">
    <cfRule type="expression" dxfId="31495" priority="10657">
      <formula>AND(IF(OR($Q467=1,$Q467=2),1,0),IF($X467&lt;=20,1,0))</formula>
    </cfRule>
    <cfRule type="expression" dxfId="31494" priority="10658">
      <formula>AND(IF($Q467=2,1,0),IF($X467&lt;30,1,0))</formula>
    </cfRule>
    <cfRule type="expression" dxfId="31493" priority="10659">
      <formula>AND(IF($Q467=3,1,0),IF($X467&lt;30,1,0))</formula>
    </cfRule>
    <cfRule type="expression" dxfId="31492" priority="10660">
      <formula>AND(IF($Q467=3,1,IF($Q467=4,1,0)),IF($F467&lt;=85,1,0))</formula>
    </cfRule>
  </conditionalFormatting>
  <conditionalFormatting sqref="AV468">
    <cfRule type="expression" dxfId="31491" priority="10655">
      <formula>AV468="X"</formula>
    </cfRule>
    <cfRule type="expression" dxfId="31490" priority="10656">
      <formula>AV468="후보"</formula>
    </cfRule>
  </conditionalFormatting>
  <conditionalFormatting sqref="AC468">
    <cfRule type="cellIs" dxfId="31489" priority="10653" operator="greaterThan">
      <formula>0.9</formula>
    </cfRule>
    <cfRule type="cellIs" dxfId="31488" priority="10654" operator="greaterThan">
      <formula>0.85</formula>
    </cfRule>
  </conditionalFormatting>
  <conditionalFormatting sqref="N468">
    <cfRule type="cellIs" dxfId="31487" priority="10651" operator="greaterThan">
      <formula>0.9</formula>
    </cfRule>
    <cfRule type="cellIs" dxfId="31486" priority="10652" operator="greaterThan">
      <formula>0.85</formula>
    </cfRule>
  </conditionalFormatting>
  <conditionalFormatting sqref="E468">
    <cfRule type="expression" dxfId="31485" priority="10647">
      <formula>AND(IF(OR($Q468=1,$Q468=2),1,0),IF($X468&lt;=20,1,0))</formula>
    </cfRule>
    <cfRule type="expression" dxfId="31484" priority="10648">
      <formula>AND(IF($Q468=2,1,0),IF($X468&lt;30,1,0))</formula>
    </cfRule>
    <cfRule type="expression" dxfId="31483" priority="10649">
      <formula>AND(IF($Q468=3,1,0),IF($X468&lt;30,1,0))</formula>
    </cfRule>
    <cfRule type="expression" dxfId="31482" priority="10650">
      <formula>AND(IF($Q468=3,1,IF($Q468=4,1,0)),IF($F468&lt;=85,1,0))</formula>
    </cfRule>
  </conditionalFormatting>
  <conditionalFormatting sqref="X468">
    <cfRule type="expression" dxfId="31481" priority="10643">
      <formula>AND(IF(OR($Q468=1,$Q468=2),1,0),IF($X468&lt;=20,1,0))</formula>
    </cfRule>
    <cfRule type="expression" dxfId="31480" priority="10644">
      <formula>AND(IF($Q468=2,1,0),IF($X468&lt;30,1,0))</formula>
    </cfRule>
    <cfRule type="expression" dxfId="31479" priority="10645">
      <formula>AND(IF($Q468=3,1,0),IF($X468&lt;30,1,0))</formula>
    </cfRule>
    <cfRule type="expression" dxfId="31478" priority="10646">
      <formula>AND(IF($Q468=3,1,IF($Q468=4,1,0)),IF($F468&lt;=85,1,0))</formula>
    </cfRule>
  </conditionalFormatting>
  <conditionalFormatting sqref="AI468">
    <cfRule type="expression" dxfId="31477" priority="10639">
      <formula>AND(IF(OR($Q468=1,$Q468=2),1,0),IF($X468&lt;=20,1,0))</formula>
    </cfRule>
    <cfRule type="expression" dxfId="31476" priority="10640">
      <formula>AND(IF($Q468=2,1,0),IF($X468&lt;30,1,0))</formula>
    </cfRule>
    <cfRule type="expression" dxfId="31475" priority="10641">
      <formula>AND(IF($Q468=3,1,0),IF($X468&lt;30,1,0))</formula>
    </cfRule>
    <cfRule type="expression" dxfId="31474" priority="10642">
      <formula>AND(IF($Q468=3,1,IF($Q468=4,1,0)),IF($F468&lt;=85,1,0))</formula>
    </cfRule>
  </conditionalFormatting>
  <conditionalFormatting sqref="AV469">
    <cfRule type="expression" dxfId="31473" priority="10637">
      <formula>AV469="X"</formula>
    </cfRule>
    <cfRule type="expression" dxfId="31472" priority="10638">
      <formula>AV469="후보"</formula>
    </cfRule>
  </conditionalFormatting>
  <conditionalFormatting sqref="AC469">
    <cfRule type="cellIs" dxfId="31471" priority="10635" operator="greaterThan">
      <formula>0.9</formula>
    </cfRule>
    <cfRule type="cellIs" dxfId="31470" priority="10636" operator="greaterThan">
      <formula>0.85</formula>
    </cfRule>
  </conditionalFormatting>
  <conditionalFormatting sqref="N469">
    <cfRule type="cellIs" dxfId="31469" priority="10633" operator="greaterThan">
      <formula>0.9</formula>
    </cfRule>
    <cfRule type="cellIs" dxfId="31468" priority="10634" operator="greaterThan">
      <formula>0.85</formula>
    </cfRule>
  </conditionalFormatting>
  <conditionalFormatting sqref="E469">
    <cfRule type="expression" dxfId="31467" priority="10629">
      <formula>AND(IF(OR($Q469=1,$Q469=2),1,0),IF($X469&lt;=20,1,0))</formula>
    </cfRule>
    <cfRule type="expression" dxfId="31466" priority="10630">
      <formula>AND(IF($Q469=2,1,0),IF($X469&lt;30,1,0))</formula>
    </cfRule>
    <cfRule type="expression" dxfId="31465" priority="10631">
      <formula>AND(IF($Q469=3,1,0),IF($X469&lt;30,1,0))</formula>
    </cfRule>
    <cfRule type="expression" dxfId="31464" priority="10632">
      <formula>AND(IF($Q469=3,1,IF($Q469=4,1,0)),IF($F469&lt;=85,1,0))</formula>
    </cfRule>
  </conditionalFormatting>
  <conditionalFormatting sqref="X469">
    <cfRule type="expression" dxfId="31463" priority="10625">
      <formula>AND(IF(OR($Q469=1,$Q469=2),1,0),IF($X469&lt;=20,1,0))</formula>
    </cfRule>
    <cfRule type="expression" dxfId="31462" priority="10626">
      <formula>AND(IF($Q469=2,1,0),IF($X469&lt;30,1,0))</formula>
    </cfRule>
    <cfRule type="expression" dxfId="31461" priority="10627">
      <formula>AND(IF($Q469=3,1,0),IF($X469&lt;30,1,0))</formula>
    </cfRule>
    <cfRule type="expression" dxfId="31460" priority="10628">
      <formula>AND(IF($Q469=3,1,IF($Q469=4,1,0)),IF($F469&lt;=85,1,0))</formula>
    </cfRule>
  </conditionalFormatting>
  <conditionalFormatting sqref="AI469">
    <cfRule type="expression" dxfId="31459" priority="10621">
      <formula>AND(IF(OR($Q469=1,$Q469=2),1,0),IF($X469&lt;=20,1,0))</formula>
    </cfRule>
    <cfRule type="expression" dxfId="31458" priority="10622">
      <formula>AND(IF($Q469=2,1,0),IF($X469&lt;30,1,0))</formula>
    </cfRule>
    <cfRule type="expression" dxfId="31457" priority="10623">
      <formula>AND(IF($Q469=3,1,0),IF($X469&lt;30,1,0))</formula>
    </cfRule>
    <cfRule type="expression" dxfId="31456" priority="10624">
      <formula>AND(IF($Q469=3,1,IF($Q469=4,1,0)),IF($F469&lt;=85,1,0))</formula>
    </cfRule>
  </conditionalFormatting>
  <conditionalFormatting sqref="AV470">
    <cfRule type="expression" dxfId="31455" priority="10619">
      <formula>AV470="X"</formula>
    </cfRule>
    <cfRule type="expression" dxfId="31454" priority="10620">
      <formula>AV470="후보"</formula>
    </cfRule>
  </conditionalFormatting>
  <conditionalFormatting sqref="AC470">
    <cfRule type="cellIs" dxfId="31453" priority="10617" operator="greaterThan">
      <formula>0.9</formula>
    </cfRule>
    <cfRule type="cellIs" dxfId="31452" priority="10618" operator="greaterThan">
      <formula>0.85</formula>
    </cfRule>
  </conditionalFormatting>
  <conditionalFormatting sqref="N470">
    <cfRule type="cellIs" dxfId="31451" priority="10615" operator="greaterThan">
      <formula>0.9</formula>
    </cfRule>
    <cfRule type="cellIs" dxfId="31450" priority="10616" operator="greaterThan">
      <formula>0.85</formula>
    </cfRule>
  </conditionalFormatting>
  <conditionalFormatting sqref="E470">
    <cfRule type="expression" dxfId="31449" priority="10611">
      <formula>AND(IF(OR($Q470=1,$Q470=2),1,0),IF($X470&lt;=20,1,0))</formula>
    </cfRule>
    <cfRule type="expression" dxfId="31448" priority="10612">
      <formula>AND(IF($Q470=2,1,0),IF($X470&lt;30,1,0))</formula>
    </cfRule>
    <cfRule type="expression" dxfId="31447" priority="10613">
      <formula>AND(IF($Q470=3,1,0),IF($X470&lt;30,1,0))</formula>
    </cfRule>
    <cfRule type="expression" dxfId="31446" priority="10614">
      <formula>AND(IF($Q470=3,1,IF($Q470=4,1,0)),IF($F470&lt;=85,1,0))</formula>
    </cfRule>
  </conditionalFormatting>
  <conditionalFormatting sqref="X470">
    <cfRule type="expression" dxfId="31445" priority="10607">
      <formula>AND(IF(OR($Q470=1,$Q470=2),1,0),IF($X470&lt;=20,1,0))</formula>
    </cfRule>
    <cfRule type="expression" dxfId="31444" priority="10608">
      <formula>AND(IF($Q470=2,1,0),IF($X470&lt;30,1,0))</formula>
    </cfRule>
    <cfRule type="expression" dxfId="31443" priority="10609">
      <formula>AND(IF($Q470=3,1,0),IF($X470&lt;30,1,0))</formula>
    </cfRule>
    <cfRule type="expression" dxfId="31442" priority="10610">
      <formula>AND(IF($Q470=3,1,IF($Q470=4,1,0)),IF($F470&lt;=85,1,0))</formula>
    </cfRule>
  </conditionalFormatting>
  <conditionalFormatting sqref="AI470">
    <cfRule type="expression" dxfId="31441" priority="10603">
      <formula>AND(IF(OR($Q470=1,$Q470=2),1,0),IF($X470&lt;=20,1,0))</formula>
    </cfRule>
    <cfRule type="expression" dxfId="31440" priority="10604">
      <formula>AND(IF($Q470=2,1,0),IF($X470&lt;30,1,0))</formula>
    </cfRule>
    <cfRule type="expression" dxfId="31439" priority="10605">
      <formula>AND(IF($Q470=3,1,0),IF($X470&lt;30,1,0))</formula>
    </cfRule>
    <cfRule type="expression" dxfId="31438" priority="10606">
      <formula>AND(IF($Q470=3,1,IF($Q470=4,1,0)),IF($F470&lt;=85,1,0))</formula>
    </cfRule>
  </conditionalFormatting>
  <conditionalFormatting sqref="AV471">
    <cfRule type="expression" dxfId="31437" priority="10601">
      <formula>AV471="X"</formula>
    </cfRule>
    <cfRule type="expression" dxfId="31436" priority="10602">
      <formula>AV471="후보"</formula>
    </cfRule>
  </conditionalFormatting>
  <conditionalFormatting sqref="AC471">
    <cfRule type="cellIs" dxfId="31435" priority="10599" operator="greaterThan">
      <formula>0.9</formula>
    </cfRule>
    <cfRule type="cellIs" dxfId="31434" priority="10600" operator="greaterThan">
      <formula>0.85</formula>
    </cfRule>
  </conditionalFormatting>
  <conditionalFormatting sqref="N471">
    <cfRule type="cellIs" dxfId="31433" priority="10597" operator="greaterThan">
      <formula>0.9</formula>
    </cfRule>
    <cfRule type="cellIs" dxfId="31432" priority="10598" operator="greaterThan">
      <formula>0.85</formula>
    </cfRule>
  </conditionalFormatting>
  <conditionalFormatting sqref="E471">
    <cfRule type="expression" dxfId="31431" priority="10593">
      <formula>AND(IF(OR($Q471=1,$Q471=2),1,0),IF($X471&lt;=20,1,0))</formula>
    </cfRule>
    <cfRule type="expression" dxfId="31430" priority="10594">
      <formula>AND(IF($Q471=2,1,0),IF($X471&lt;30,1,0))</formula>
    </cfRule>
    <cfRule type="expression" dxfId="31429" priority="10595">
      <formula>AND(IF($Q471=3,1,0),IF($X471&lt;30,1,0))</formula>
    </cfRule>
    <cfRule type="expression" dxfId="31428" priority="10596">
      <formula>AND(IF($Q471=3,1,IF($Q471=4,1,0)),IF($F471&lt;=85,1,0))</formula>
    </cfRule>
  </conditionalFormatting>
  <conditionalFormatting sqref="X471">
    <cfRule type="expression" dxfId="31427" priority="10589">
      <formula>AND(IF(OR($Q471=1,$Q471=2),1,0),IF($X471&lt;=20,1,0))</formula>
    </cfRule>
    <cfRule type="expression" dxfId="31426" priority="10590">
      <formula>AND(IF($Q471=2,1,0),IF($X471&lt;30,1,0))</formula>
    </cfRule>
    <cfRule type="expression" dxfId="31425" priority="10591">
      <formula>AND(IF($Q471=3,1,0),IF($X471&lt;30,1,0))</formula>
    </cfRule>
    <cfRule type="expression" dxfId="31424" priority="10592">
      <formula>AND(IF($Q471=3,1,IF($Q471=4,1,0)),IF($F471&lt;=85,1,0))</formula>
    </cfRule>
  </conditionalFormatting>
  <conditionalFormatting sqref="AI471">
    <cfRule type="expression" dxfId="31423" priority="10585">
      <formula>AND(IF(OR($Q471=1,$Q471=2),1,0),IF($X471&lt;=20,1,0))</formula>
    </cfRule>
    <cfRule type="expression" dxfId="31422" priority="10586">
      <formula>AND(IF($Q471=2,1,0),IF($X471&lt;30,1,0))</formula>
    </cfRule>
    <cfRule type="expression" dxfId="31421" priority="10587">
      <formula>AND(IF($Q471=3,1,0),IF($X471&lt;30,1,0))</formula>
    </cfRule>
    <cfRule type="expression" dxfId="31420" priority="10588">
      <formula>AND(IF($Q471=3,1,IF($Q471=4,1,0)),IF($F471&lt;=85,1,0))</formula>
    </cfRule>
  </conditionalFormatting>
  <conditionalFormatting sqref="AV472">
    <cfRule type="expression" dxfId="31419" priority="10583">
      <formula>AV472="X"</formula>
    </cfRule>
    <cfRule type="expression" dxfId="31418" priority="10584">
      <formula>AV472="후보"</formula>
    </cfRule>
  </conditionalFormatting>
  <conditionalFormatting sqref="AC472">
    <cfRule type="cellIs" dxfId="31417" priority="10581" operator="greaterThan">
      <formula>0.9</formula>
    </cfRule>
    <cfRule type="cellIs" dxfId="31416" priority="10582" operator="greaterThan">
      <formula>0.85</formula>
    </cfRule>
  </conditionalFormatting>
  <conditionalFormatting sqref="N472">
    <cfRule type="cellIs" dxfId="31415" priority="10579" operator="greaterThan">
      <formula>0.9</formula>
    </cfRule>
    <cfRule type="cellIs" dxfId="31414" priority="10580" operator="greaterThan">
      <formula>0.85</formula>
    </cfRule>
  </conditionalFormatting>
  <conditionalFormatting sqref="E472">
    <cfRule type="expression" dxfId="31413" priority="10575">
      <formula>AND(IF(OR($Q472=1,$Q472=2),1,0),IF($X472&lt;=20,1,0))</formula>
    </cfRule>
    <cfRule type="expression" dxfId="31412" priority="10576">
      <formula>AND(IF($Q472=2,1,0),IF($X472&lt;30,1,0))</formula>
    </cfRule>
    <cfRule type="expression" dxfId="31411" priority="10577">
      <formula>AND(IF($Q472=3,1,0),IF($X472&lt;30,1,0))</formula>
    </cfRule>
    <cfRule type="expression" dxfId="31410" priority="10578">
      <formula>AND(IF($Q472=3,1,IF($Q472=4,1,0)),IF($F472&lt;=85,1,0))</formula>
    </cfRule>
  </conditionalFormatting>
  <conditionalFormatting sqref="X472">
    <cfRule type="expression" dxfId="31409" priority="10571">
      <formula>AND(IF(OR($Q472=1,$Q472=2),1,0),IF($X472&lt;=20,1,0))</formula>
    </cfRule>
    <cfRule type="expression" dxfId="31408" priority="10572">
      <formula>AND(IF($Q472=2,1,0),IF($X472&lt;30,1,0))</formula>
    </cfRule>
    <cfRule type="expression" dxfId="31407" priority="10573">
      <formula>AND(IF($Q472=3,1,0),IF($X472&lt;30,1,0))</formula>
    </cfRule>
    <cfRule type="expression" dxfId="31406" priority="10574">
      <formula>AND(IF($Q472=3,1,IF($Q472=4,1,0)),IF($F472&lt;=85,1,0))</formula>
    </cfRule>
  </conditionalFormatting>
  <conditionalFormatting sqref="AI472">
    <cfRule type="expression" dxfId="31405" priority="10567">
      <formula>AND(IF(OR($Q472=1,$Q472=2),1,0),IF($X472&lt;=20,1,0))</formula>
    </cfRule>
    <cfRule type="expression" dxfId="31404" priority="10568">
      <formula>AND(IF($Q472=2,1,0),IF($X472&lt;30,1,0))</formula>
    </cfRule>
    <cfRule type="expression" dxfId="31403" priority="10569">
      <formula>AND(IF($Q472=3,1,0),IF($X472&lt;30,1,0))</formula>
    </cfRule>
    <cfRule type="expression" dxfId="31402" priority="10570">
      <formula>AND(IF($Q472=3,1,IF($Q472=4,1,0)),IF($F472&lt;=85,1,0))</formula>
    </cfRule>
  </conditionalFormatting>
  <conditionalFormatting sqref="AV473">
    <cfRule type="expression" dxfId="31401" priority="10565">
      <formula>AV473="X"</formula>
    </cfRule>
    <cfRule type="expression" dxfId="31400" priority="10566">
      <formula>AV473="후보"</formula>
    </cfRule>
  </conditionalFormatting>
  <conditionalFormatting sqref="AC473">
    <cfRule type="cellIs" dxfId="31399" priority="10563" operator="greaterThan">
      <formula>0.9</formula>
    </cfRule>
    <cfRule type="cellIs" dxfId="31398" priority="10564" operator="greaterThan">
      <formula>0.85</formula>
    </cfRule>
  </conditionalFormatting>
  <conditionalFormatting sqref="N473">
    <cfRule type="cellIs" dxfId="31397" priority="10561" operator="greaterThan">
      <formula>0.9</formula>
    </cfRule>
    <cfRule type="cellIs" dxfId="31396" priority="10562" operator="greaterThan">
      <formula>0.85</formula>
    </cfRule>
  </conditionalFormatting>
  <conditionalFormatting sqref="E473">
    <cfRule type="expression" dxfId="31395" priority="10557">
      <formula>AND(IF(OR($Q473=1,$Q473=2),1,0),IF($X473&lt;=20,1,0))</formula>
    </cfRule>
    <cfRule type="expression" dxfId="31394" priority="10558">
      <formula>AND(IF($Q473=2,1,0),IF($X473&lt;30,1,0))</formula>
    </cfRule>
    <cfRule type="expression" dxfId="31393" priority="10559">
      <formula>AND(IF($Q473=3,1,0),IF($X473&lt;30,1,0))</formula>
    </cfRule>
    <cfRule type="expression" dxfId="31392" priority="10560">
      <formula>AND(IF($Q473=3,1,IF($Q473=4,1,0)),IF($F473&lt;=85,1,0))</formula>
    </cfRule>
  </conditionalFormatting>
  <conditionalFormatting sqref="X473">
    <cfRule type="expression" dxfId="31391" priority="10553">
      <formula>AND(IF(OR($Q473=1,$Q473=2),1,0),IF($X473&lt;=20,1,0))</formula>
    </cfRule>
    <cfRule type="expression" dxfId="31390" priority="10554">
      <formula>AND(IF($Q473=2,1,0),IF($X473&lt;30,1,0))</formula>
    </cfRule>
    <cfRule type="expression" dxfId="31389" priority="10555">
      <formula>AND(IF($Q473=3,1,0),IF($X473&lt;30,1,0))</formula>
    </cfRule>
    <cfRule type="expression" dxfId="31388" priority="10556">
      <formula>AND(IF($Q473=3,1,IF($Q473=4,1,0)),IF($F473&lt;=85,1,0))</formula>
    </cfRule>
  </conditionalFormatting>
  <conditionalFormatting sqref="AI473">
    <cfRule type="expression" dxfId="31387" priority="10549">
      <formula>AND(IF(OR($Q473=1,$Q473=2),1,0),IF($X473&lt;=20,1,0))</formula>
    </cfRule>
    <cfRule type="expression" dxfId="31386" priority="10550">
      <formula>AND(IF($Q473=2,1,0),IF($X473&lt;30,1,0))</formula>
    </cfRule>
    <cfRule type="expression" dxfId="31385" priority="10551">
      <formula>AND(IF($Q473=3,1,0),IF($X473&lt;30,1,0))</formula>
    </cfRule>
    <cfRule type="expression" dxfId="31384" priority="10552">
      <formula>AND(IF($Q473=3,1,IF($Q473=4,1,0)),IF($F473&lt;=85,1,0))</formula>
    </cfRule>
  </conditionalFormatting>
  <conditionalFormatting sqref="AV474">
    <cfRule type="expression" dxfId="31383" priority="10547">
      <formula>AV474="X"</formula>
    </cfRule>
    <cfRule type="expression" dxfId="31382" priority="10548">
      <formula>AV474="후보"</formula>
    </cfRule>
  </conditionalFormatting>
  <conditionalFormatting sqref="AC474">
    <cfRule type="cellIs" dxfId="31381" priority="10545" operator="greaterThan">
      <formula>0.9</formula>
    </cfRule>
    <cfRule type="cellIs" dxfId="31380" priority="10546" operator="greaterThan">
      <formula>0.85</formula>
    </cfRule>
  </conditionalFormatting>
  <conditionalFormatting sqref="N474">
    <cfRule type="cellIs" dxfId="31379" priority="10543" operator="greaterThan">
      <formula>0.9</formula>
    </cfRule>
    <cfRule type="cellIs" dxfId="31378" priority="10544" operator="greaterThan">
      <formula>0.85</formula>
    </cfRule>
  </conditionalFormatting>
  <conditionalFormatting sqref="E474">
    <cfRule type="expression" dxfId="31377" priority="10539">
      <formula>AND(IF(OR($Q474=1,$Q474=2),1,0),IF($X474&lt;=20,1,0))</formula>
    </cfRule>
    <cfRule type="expression" dxfId="31376" priority="10540">
      <formula>AND(IF($Q474=2,1,0),IF($X474&lt;30,1,0))</formula>
    </cfRule>
    <cfRule type="expression" dxfId="31375" priority="10541">
      <formula>AND(IF($Q474=3,1,0),IF($X474&lt;30,1,0))</formula>
    </cfRule>
    <cfRule type="expression" dxfId="31374" priority="10542">
      <formula>AND(IF($Q474=3,1,IF($Q474=4,1,0)),IF($F474&lt;=85,1,0))</formula>
    </cfRule>
  </conditionalFormatting>
  <conditionalFormatting sqref="X474">
    <cfRule type="expression" dxfId="31373" priority="10535">
      <formula>AND(IF(OR($Q474=1,$Q474=2),1,0),IF($X474&lt;=20,1,0))</formula>
    </cfRule>
    <cfRule type="expression" dxfId="31372" priority="10536">
      <formula>AND(IF($Q474=2,1,0),IF($X474&lt;30,1,0))</formula>
    </cfRule>
    <cfRule type="expression" dxfId="31371" priority="10537">
      <formula>AND(IF($Q474=3,1,0),IF($X474&lt;30,1,0))</formula>
    </cfRule>
    <cfRule type="expression" dxfId="31370" priority="10538">
      <formula>AND(IF($Q474=3,1,IF($Q474=4,1,0)),IF($F474&lt;=85,1,0))</formula>
    </cfRule>
  </conditionalFormatting>
  <conditionalFormatting sqref="AI474">
    <cfRule type="expression" dxfId="31369" priority="10531">
      <formula>AND(IF(OR($Q474=1,$Q474=2),1,0),IF($X474&lt;=20,1,0))</formula>
    </cfRule>
    <cfRule type="expression" dxfId="31368" priority="10532">
      <formula>AND(IF($Q474=2,1,0),IF($X474&lt;30,1,0))</formula>
    </cfRule>
    <cfRule type="expression" dxfId="31367" priority="10533">
      <formula>AND(IF($Q474=3,1,0),IF($X474&lt;30,1,0))</formula>
    </cfRule>
    <cfRule type="expression" dxfId="31366" priority="10534">
      <formula>AND(IF($Q474=3,1,IF($Q474=4,1,0)),IF($F474&lt;=85,1,0))</formula>
    </cfRule>
  </conditionalFormatting>
  <conditionalFormatting sqref="AV475">
    <cfRule type="expression" dxfId="31365" priority="10529">
      <formula>AV475="X"</formula>
    </cfRule>
    <cfRule type="expression" dxfId="31364" priority="10530">
      <formula>AV475="후보"</formula>
    </cfRule>
  </conditionalFormatting>
  <conditionalFormatting sqref="AC475">
    <cfRule type="cellIs" dxfId="31363" priority="10527" operator="greaterThan">
      <formula>0.9</formula>
    </cfRule>
    <cfRule type="cellIs" dxfId="31362" priority="10528" operator="greaterThan">
      <formula>0.85</formula>
    </cfRule>
  </conditionalFormatting>
  <conditionalFormatting sqref="N475">
    <cfRule type="cellIs" dxfId="31361" priority="10525" operator="greaterThan">
      <formula>0.9</formula>
    </cfRule>
    <cfRule type="cellIs" dxfId="31360" priority="10526" operator="greaterThan">
      <formula>0.85</formula>
    </cfRule>
  </conditionalFormatting>
  <conditionalFormatting sqref="E475">
    <cfRule type="expression" dxfId="31359" priority="10521">
      <formula>AND(IF(OR($Q475=1,$Q475=2),1,0),IF($X475&lt;=20,1,0))</formula>
    </cfRule>
    <cfRule type="expression" dxfId="31358" priority="10522">
      <formula>AND(IF($Q475=2,1,0),IF($X475&lt;30,1,0))</formula>
    </cfRule>
    <cfRule type="expression" dxfId="31357" priority="10523">
      <formula>AND(IF($Q475=3,1,0),IF($X475&lt;30,1,0))</formula>
    </cfRule>
    <cfRule type="expression" dxfId="31356" priority="10524">
      <formula>AND(IF($Q475=3,1,IF($Q475=4,1,0)),IF($F475&lt;=85,1,0))</formula>
    </cfRule>
  </conditionalFormatting>
  <conditionalFormatting sqref="X475">
    <cfRule type="expression" dxfId="31355" priority="10517">
      <formula>AND(IF(OR($Q475=1,$Q475=2),1,0),IF($X475&lt;=20,1,0))</formula>
    </cfRule>
    <cfRule type="expression" dxfId="31354" priority="10518">
      <formula>AND(IF($Q475=2,1,0),IF($X475&lt;30,1,0))</formula>
    </cfRule>
    <cfRule type="expression" dxfId="31353" priority="10519">
      <formula>AND(IF($Q475=3,1,0),IF($X475&lt;30,1,0))</formula>
    </cfRule>
    <cfRule type="expression" dxfId="31352" priority="10520">
      <formula>AND(IF($Q475=3,1,IF($Q475=4,1,0)),IF($F475&lt;=85,1,0))</formula>
    </cfRule>
  </conditionalFormatting>
  <conditionalFormatting sqref="AI475">
    <cfRule type="expression" dxfId="31351" priority="10513">
      <formula>AND(IF(OR($Q475=1,$Q475=2),1,0),IF($X475&lt;=20,1,0))</formula>
    </cfRule>
    <cfRule type="expression" dxfId="31350" priority="10514">
      <formula>AND(IF($Q475=2,1,0),IF($X475&lt;30,1,0))</formula>
    </cfRule>
    <cfRule type="expression" dxfId="31349" priority="10515">
      <formula>AND(IF($Q475=3,1,0),IF($X475&lt;30,1,0))</formula>
    </cfRule>
    <cfRule type="expression" dxfId="31348" priority="10516">
      <formula>AND(IF($Q475=3,1,IF($Q475=4,1,0)),IF($F475&lt;=85,1,0))</formula>
    </cfRule>
  </conditionalFormatting>
  <conditionalFormatting sqref="AV476">
    <cfRule type="expression" dxfId="31347" priority="10511">
      <formula>AV476="X"</formula>
    </cfRule>
    <cfRule type="expression" dxfId="31346" priority="10512">
      <formula>AV476="후보"</formula>
    </cfRule>
  </conditionalFormatting>
  <conditionalFormatting sqref="AC476">
    <cfRule type="cellIs" dxfId="31345" priority="10509" operator="greaterThan">
      <formula>0.9</formula>
    </cfRule>
    <cfRule type="cellIs" dxfId="31344" priority="10510" operator="greaterThan">
      <formula>0.85</formula>
    </cfRule>
  </conditionalFormatting>
  <conditionalFormatting sqref="N476">
    <cfRule type="cellIs" dxfId="31343" priority="10507" operator="greaterThan">
      <formula>0.9</formula>
    </cfRule>
    <cfRule type="cellIs" dxfId="31342" priority="10508" operator="greaterThan">
      <formula>0.85</formula>
    </cfRule>
  </conditionalFormatting>
  <conditionalFormatting sqref="E476">
    <cfRule type="expression" dxfId="31341" priority="10503">
      <formula>AND(IF(OR($Q476=1,$Q476=2),1,0),IF($X476&lt;=20,1,0))</formula>
    </cfRule>
    <cfRule type="expression" dxfId="31340" priority="10504">
      <formula>AND(IF($Q476=2,1,0),IF($X476&lt;30,1,0))</formula>
    </cfRule>
    <cfRule type="expression" dxfId="31339" priority="10505">
      <formula>AND(IF($Q476=3,1,0),IF($X476&lt;30,1,0))</formula>
    </cfRule>
    <cfRule type="expression" dxfId="31338" priority="10506">
      <formula>AND(IF($Q476=3,1,IF($Q476=4,1,0)),IF($F476&lt;=85,1,0))</formula>
    </cfRule>
  </conditionalFormatting>
  <conditionalFormatting sqref="X476">
    <cfRule type="expression" dxfId="31337" priority="10499">
      <formula>AND(IF(OR($Q476=1,$Q476=2),1,0),IF($X476&lt;=20,1,0))</formula>
    </cfRule>
    <cfRule type="expression" dxfId="31336" priority="10500">
      <formula>AND(IF($Q476=2,1,0),IF($X476&lt;30,1,0))</formula>
    </cfRule>
    <cfRule type="expression" dxfId="31335" priority="10501">
      <formula>AND(IF($Q476=3,1,0),IF($X476&lt;30,1,0))</formula>
    </cfRule>
    <cfRule type="expression" dxfId="31334" priority="10502">
      <formula>AND(IF($Q476=3,1,IF($Q476=4,1,0)),IF($F476&lt;=85,1,0))</formula>
    </cfRule>
  </conditionalFormatting>
  <conditionalFormatting sqref="AI476">
    <cfRule type="expression" dxfId="31333" priority="10495">
      <formula>AND(IF(OR($Q476=1,$Q476=2),1,0),IF($X476&lt;=20,1,0))</formula>
    </cfRule>
    <cfRule type="expression" dxfId="31332" priority="10496">
      <formula>AND(IF($Q476=2,1,0),IF($X476&lt;30,1,0))</formula>
    </cfRule>
    <cfRule type="expression" dxfId="31331" priority="10497">
      <formula>AND(IF($Q476=3,1,0),IF($X476&lt;30,1,0))</formula>
    </cfRule>
    <cfRule type="expression" dxfId="31330" priority="10498">
      <formula>AND(IF($Q476=3,1,IF($Q476=4,1,0)),IF($F476&lt;=85,1,0))</formula>
    </cfRule>
  </conditionalFormatting>
  <conditionalFormatting sqref="AV477">
    <cfRule type="expression" dxfId="31329" priority="10493">
      <formula>AV477="X"</formula>
    </cfRule>
    <cfRule type="expression" dxfId="31328" priority="10494">
      <formula>AV477="후보"</formula>
    </cfRule>
  </conditionalFormatting>
  <conditionalFormatting sqref="AC477">
    <cfRule type="cellIs" dxfId="31327" priority="10491" operator="greaterThan">
      <formula>0.9</formula>
    </cfRule>
    <cfRule type="cellIs" dxfId="31326" priority="10492" operator="greaterThan">
      <formula>0.85</formula>
    </cfRule>
  </conditionalFormatting>
  <conditionalFormatting sqref="N477">
    <cfRule type="cellIs" dxfId="31325" priority="10489" operator="greaterThan">
      <formula>0.9</formula>
    </cfRule>
    <cfRule type="cellIs" dxfId="31324" priority="10490" operator="greaterThan">
      <formula>0.85</formula>
    </cfRule>
  </conditionalFormatting>
  <conditionalFormatting sqref="E477">
    <cfRule type="expression" dxfId="31323" priority="10485">
      <formula>AND(IF(OR($Q477=1,$Q477=2),1,0),IF($X477&lt;=20,1,0))</formula>
    </cfRule>
    <cfRule type="expression" dxfId="31322" priority="10486">
      <formula>AND(IF($Q477=2,1,0),IF($X477&lt;30,1,0))</formula>
    </cfRule>
    <cfRule type="expression" dxfId="31321" priority="10487">
      <formula>AND(IF($Q477=3,1,0),IF($X477&lt;30,1,0))</formula>
    </cfRule>
    <cfRule type="expression" dxfId="31320" priority="10488">
      <formula>AND(IF($Q477=3,1,IF($Q477=4,1,0)),IF($F477&lt;=85,1,0))</formula>
    </cfRule>
  </conditionalFormatting>
  <conditionalFormatting sqref="X477">
    <cfRule type="expression" dxfId="31319" priority="10481">
      <formula>AND(IF(OR($Q477=1,$Q477=2),1,0),IF($X477&lt;=20,1,0))</formula>
    </cfRule>
    <cfRule type="expression" dxfId="31318" priority="10482">
      <formula>AND(IF($Q477=2,1,0),IF($X477&lt;30,1,0))</formula>
    </cfRule>
    <cfRule type="expression" dxfId="31317" priority="10483">
      <formula>AND(IF($Q477=3,1,0),IF($X477&lt;30,1,0))</formula>
    </cfRule>
    <cfRule type="expression" dxfId="31316" priority="10484">
      <formula>AND(IF($Q477=3,1,IF($Q477=4,1,0)),IF($F477&lt;=85,1,0))</formula>
    </cfRule>
  </conditionalFormatting>
  <conditionalFormatting sqref="AI477">
    <cfRule type="expression" dxfId="31315" priority="10477">
      <formula>AND(IF(OR($Q477=1,$Q477=2),1,0),IF($X477&lt;=20,1,0))</formula>
    </cfRule>
    <cfRule type="expression" dxfId="31314" priority="10478">
      <formula>AND(IF($Q477=2,1,0),IF($X477&lt;30,1,0))</formula>
    </cfRule>
    <cfRule type="expression" dxfId="31313" priority="10479">
      <formula>AND(IF($Q477=3,1,0),IF($X477&lt;30,1,0))</formula>
    </cfRule>
    <cfRule type="expression" dxfId="31312" priority="10480">
      <formula>AND(IF($Q477=3,1,IF($Q477=4,1,0)),IF($F477&lt;=85,1,0))</formula>
    </cfRule>
  </conditionalFormatting>
  <conditionalFormatting sqref="AV478">
    <cfRule type="expression" dxfId="31311" priority="10475">
      <formula>AV478="X"</formula>
    </cfRule>
    <cfRule type="expression" dxfId="31310" priority="10476">
      <formula>AV478="후보"</formula>
    </cfRule>
  </conditionalFormatting>
  <conditionalFormatting sqref="AC478">
    <cfRule type="cellIs" dxfId="31309" priority="10473" operator="greaterThan">
      <formula>0.9</formula>
    </cfRule>
    <cfRule type="cellIs" dxfId="31308" priority="10474" operator="greaterThan">
      <formula>0.85</formula>
    </cfRule>
  </conditionalFormatting>
  <conditionalFormatting sqref="N478">
    <cfRule type="cellIs" dxfId="31307" priority="10471" operator="greaterThan">
      <formula>0.9</formula>
    </cfRule>
    <cfRule type="cellIs" dxfId="31306" priority="10472" operator="greaterThan">
      <formula>0.85</formula>
    </cfRule>
  </conditionalFormatting>
  <conditionalFormatting sqref="E478">
    <cfRule type="expression" dxfId="31305" priority="10467">
      <formula>AND(IF(OR($Q478=1,$Q478=2),1,0),IF($X478&lt;=20,1,0))</formula>
    </cfRule>
    <cfRule type="expression" dxfId="31304" priority="10468">
      <formula>AND(IF($Q478=2,1,0),IF($X478&lt;30,1,0))</formula>
    </cfRule>
    <cfRule type="expression" dxfId="31303" priority="10469">
      <formula>AND(IF($Q478=3,1,0),IF($X478&lt;30,1,0))</formula>
    </cfRule>
    <cfRule type="expression" dxfId="31302" priority="10470">
      <formula>AND(IF($Q478=3,1,IF($Q478=4,1,0)),IF($F478&lt;=85,1,0))</formula>
    </cfRule>
  </conditionalFormatting>
  <conditionalFormatting sqref="X478">
    <cfRule type="expression" dxfId="31301" priority="10463">
      <formula>AND(IF(OR($Q478=1,$Q478=2),1,0),IF($X478&lt;=20,1,0))</formula>
    </cfRule>
    <cfRule type="expression" dxfId="31300" priority="10464">
      <formula>AND(IF($Q478=2,1,0),IF($X478&lt;30,1,0))</formula>
    </cfRule>
    <cfRule type="expression" dxfId="31299" priority="10465">
      <formula>AND(IF($Q478=3,1,0),IF($X478&lt;30,1,0))</formula>
    </cfRule>
    <cfRule type="expression" dxfId="31298" priority="10466">
      <formula>AND(IF($Q478=3,1,IF($Q478=4,1,0)),IF($F478&lt;=85,1,0))</formula>
    </cfRule>
  </conditionalFormatting>
  <conditionalFormatting sqref="AI478">
    <cfRule type="expression" dxfId="31297" priority="10459">
      <formula>AND(IF(OR($Q478=1,$Q478=2),1,0),IF($X478&lt;=20,1,0))</formula>
    </cfRule>
    <cfRule type="expression" dxfId="31296" priority="10460">
      <formula>AND(IF($Q478=2,1,0),IF($X478&lt;30,1,0))</formula>
    </cfRule>
    <cfRule type="expression" dxfId="31295" priority="10461">
      <formula>AND(IF($Q478=3,1,0),IF($X478&lt;30,1,0))</formula>
    </cfRule>
    <cfRule type="expression" dxfId="31294" priority="10462">
      <formula>AND(IF($Q478=3,1,IF($Q478=4,1,0)),IF($F478&lt;=85,1,0))</formula>
    </cfRule>
  </conditionalFormatting>
  <conditionalFormatting sqref="AV479">
    <cfRule type="expression" dxfId="31293" priority="10457">
      <formula>AV479="X"</formula>
    </cfRule>
    <cfRule type="expression" dxfId="31292" priority="10458">
      <formula>AV479="후보"</formula>
    </cfRule>
  </conditionalFormatting>
  <conditionalFormatting sqref="AC479">
    <cfRule type="cellIs" dxfId="31291" priority="10455" operator="greaterThan">
      <formula>0.9</formula>
    </cfRule>
    <cfRule type="cellIs" dxfId="31290" priority="10456" operator="greaterThan">
      <formula>0.85</formula>
    </cfRule>
  </conditionalFormatting>
  <conditionalFormatting sqref="N479">
    <cfRule type="cellIs" dxfId="31289" priority="10453" operator="greaterThan">
      <formula>0.9</formula>
    </cfRule>
    <cfRule type="cellIs" dxfId="31288" priority="10454" operator="greaterThan">
      <formula>0.85</formula>
    </cfRule>
  </conditionalFormatting>
  <conditionalFormatting sqref="E479">
    <cfRule type="expression" dxfId="31287" priority="10449">
      <formula>AND(IF(OR($Q479=1,$Q479=2),1,0),IF($X479&lt;=20,1,0))</formula>
    </cfRule>
    <cfRule type="expression" dxfId="31286" priority="10450">
      <formula>AND(IF($Q479=2,1,0),IF($X479&lt;30,1,0))</formula>
    </cfRule>
    <cfRule type="expression" dxfId="31285" priority="10451">
      <formula>AND(IF($Q479=3,1,0),IF($X479&lt;30,1,0))</formula>
    </cfRule>
    <cfRule type="expression" dxfId="31284" priority="10452">
      <formula>AND(IF($Q479=3,1,IF($Q479=4,1,0)),IF($F479&lt;=85,1,0))</formula>
    </cfRule>
  </conditionalFormatting>
  <conditionalFormatting sqref="X479">
    <cfRule type="expression" dxfId="31283" priority="10445">
      <formula>AND(IF(OR($Q479=1,$Q479=2),1,0),IF($X479&lt;=20,1,0))</formula>
    </cfRule>
    <cfRule type="expression" dxfId="31282" priority="10446">
      <formula>AND(IF($Q479=2,1,0),IF($X479&lt;30,1,0))</formula>
    </cfRule>
    <cfRule type="expression" dxfId="31281" priority="10447">
      <formula>AND(IF($Q479=3,1,0),IF($X479&lt;30,1,0))</formula>
    </cfRule>
    <cfRule type="expression" dxfId="31280" priority="10448">
      <formula>AND(IF($Q479=3,1,IF($Q479=4,1,0)),IF($F479&lt;=85,1,0))</formula>
    </cfRule>
  </conditionalFormatting>
  <conditionalFormatting sqref="AI479">
    <cfRule type="expression" dxfId="31279" priority="10441">
      <formula>AND(IF(OR($Q479=1,$Q479=2),1,0),IF($X479&lt;=20,1,0))</formula>
    </cfRule>
    <cfRule type="expression" dxfId="31278" priority="10442">
      <formula>AND(IF($Q479=2,1,0),IF($X479&lt;30,1,0))</formula>
    </cfRule>
    <cfRule type="expression" dxfId="31277" priority="10443">
      <formula>AND(IF($Q479=3,1,0),IF($X479&lt;30,1,0))</formula>
    </cfRule>
    <cfRule type="expression" dxfId="31276" priority="10444">
      <formula>AND(IF($Q479=3,1,IF($Q479=4,1,0)),IF($F479&lt;=85,1,0))</formula>
    </cfRule>
  </conditionalFormatting>
  <conditionalFormatting sqref="AV480">
    <cfRule type="expression" dxfId="31275" priority="10439">
      <formula>AV480="X"</formula>
    </cfRule>
    <cfRule type="expression" dxfId="31274" priority="10440">
      <formula>AV480="후보"</formula>
    </cfRule>
  </conditionalFormatting>
  <conditionalFormatting sqref="AC480">
    <cfRule type="cellIs" dxfId="31273" priority="10437" operator="greaterThan">
      <formula>0.9</formula>
    </cfRule>
    <cfRule type="cellIs" dxfId="31272" priority="10438" operator="greaterThan">
      <formula>0.85</formula>
    </cfRule>
  </conditionalFormatting>
  <conditionalFormatting sqref="N480">
    <cfRule type="cellIs" dxfId="31271" priority="10435" operator="greaterThan">
      <formula>0.9</formula>
    </cfRule>
    <cfRule type="cellIs" dxfId="31270" priority="10436" operator="greaterThan">
      <formula>0.85</formula>
    </cfRule>
  </conditionalFormatting>
  <conditionalFormatting sqref="E480">
    <cfRule type="expression" dxfId="31269" priority="10431">
      <formula>AND(IF(OR($Q480=1,$Q480=2),1,0),IF($X480&lt;=20,1,0))</formula>
    </cfRule>
    <cfRule type="expression" dxfId="31268" priority="10432">
      <formula>AND(IF($Q480=2,1,0),IF($X480&lt;30,1,0))</formula>
    </cfRule>
    <cfRule type="expression" dxfId="31267" priority="10433">
      <formula>AND(IF($Q480=3,1,0),IF($X480&lt;30,1,0))</formula>
    </cfRule>
    <cfRule type="expression" dxfId="31266" priority="10434">
      <formula>AND(IF($Q480=3,1,IF($Q480=4,1,0)),IF($F480&lt;=85,1,0))</formula>
    </cfRule>
  </conditionalFormatting>
  <conditionalFormatting sqref="X480">
    <cfRule type="expression" dxfId="31265" priority="10427">
      <formula>AND(IF(OR($Q480=1,$Q480=2),1,0),IF($X480&lt;=20,1,0))</formula>
    </cfRule>
    <cfRule type="expression" dxfId="31264" priority="10428">
      <formula>AND(IF($Q480=2,1,0),IF($X480&lt;30,1,0))</formula>
    </cfRule>
    <cfRule type="expression" dxfId="31263" priority="10429">
      <formula>AND(IF($Q480=3,1,0),IF($X480&lt;30,1,0))</formula>
    </cfRule>
    <cfRule type="expression" dxfId="31262" priority="10430">
      <formula>AND(IF($Q480=3,1,IF($Q480=4,1,0)),IF($F480&lt;=85,1,0))</formula>
    </cfRule>
  </conditionalFormatting>
  <conditionalFormatting sqref="AI480">
    <cfRule type="expression" dxfId="31261" priority="10423">
      <formula>AND(IF(OR($Q480=1,$Q480=2),1,0),IF($X480&lt;=20,1,0))</formula>
    </cfRule>
    <cfRule type="expression" dxfId="31260" priority="10424">
      <formula>AND(IF($Q480=2,1,0),IF($X480&lt;30,1,0))</formula>
    </cfRule>
    <cfRule type="expression" dxfId="31259" priority="10425">
      <formula>AND(IF($Q480=3,1,0),IF($X480&lt;30,1,0))</formula>
    </cfRule>
    <cfRule type="expression" dxfId="31258" priority="10426">
      <formula>AND(IF($Q480=3,1,IF($Q480=4,1,0)),IF($F480&lt;=85,1,0))</formula>
    </cfRule>
  </conditionalFormatting>
  <conditionalFormatting sqref="AV481">
    <cfRule type="expression" dxfId="31257" priority="10421">
      <formula>AV481="X"</formula>
    </cfRule>
    <cfRule type="expression" dxfId="31256" priority="10422">
      <formula>AV481="후보"</formula>
    </cfRule>
  </conditionalFormatting>
  <conditionalFormatting sqref="AC481">
    <cfRule type="cellIs" dxfId="31255" priority="10419" operator="greaterThan">
      <formula>0.9</formula>
    </cfRule>
    <cfRule type="cellIs" dxfId="31254" priority="10420" operator="greaterThan">
      <formula>0.85</formula>
    </cfRule>
  </conditionalFormatting>
  <conditionalFormatting sqref="N481">
    <cfRule type="cellIs" dxfId="31253" priority="10417" operator="greaterThan">
      <formula>0.9</formula>
    </cfRule>
    <cfRule type="cellIs" dxfId="31252" priority="10418" operator="greaterThan">
      <formula>0.85</formula>
    </cfRule>
  </conditionalFormatting>
  <conditionalFormatting sqref="E481">
    <cfRule type="expression" dxfId="31251" priority="10413">
      <formula>AND(IF(OR($Q481=1,$Q481=2),1,0),IF($X481&lt;=20,1,0))</formula>
    </cfRule>
    <cfRule type="expression" dxfId="31250" priority="10414">
      <formula>AND(IF($Q481=2,1,0),IF($X481&lt;30,1,0))</formula>
    </cfRule>
    <cfRule type="expression" dxfId="31249" priority="10415">
      <formula>AND(IF($Q481=3,1,0),IF($X481&lt;30,1,0))</formula>
    </cfRule>
    <cfRule type="expression" dxfId="31248" priority="10416">
      <formula>AND(IF($Q481=3,1,IF($Q481=4,1,0)),IF($F481&lt;=85,1,0))</formula>
    </cfRule>
  </conditionalFormatting>
  <conditionalFormatting sqref="X481">
    <cfRule type="expression" dxfId="31247" priority="10409">
      <formula>AND(IF(OR($Q481=1,$Q481=2),1,0),IF($X481&lt;=20,1,0))</formula>
    </cfRule>
    <cfRule type="expression" dxfId="31246" priority="10410">
      <formula>AND(IF($Q481=2,1,0),IF($X481&lt;30,1,0))</formula>
    </cfRule>
    <cfRule type="expression" dxfId="31245" priority="10411">
      <formula>AND(IF($Q481=3,1,0),IF($X481&lt;30,1,0))</formula>
    </cfRule>
    <cfRule type="expression" dxfId="31244" priority="10412">
      <formula>AND(IF($Q481=3,1,IF($Q481=4,1,0)),IF($F481&lt;=85,1,0))</formula>
    </cfRule>
  </conditionalFormatting>
  <conditionalFormatting sqref="AI481">
    <cfRule type="expression" dxfId="31243" priority="10405">
      <formula>AND(IF(OR($Q481=1,$Q481=2),1,0),IF($X481&lt;=20,1,0))</formula>
    </cfRule>
    <cfRule type="expression" dxfId="31242" priority="10406">
      <formula>AND(IF($Q481=2,1,0),IF($X481&lt;30,1,0))</formula>
    </cfRule>
    <cfRule type="expression" dxfId="31241" priority="10407">
      <formula>AND(IF($Q481=3,1,0),IF($X481&lt;30,1,0))</formula>
    </cfRule>
    <cfRule type="expression" dxfId="31240" priority="10408">
      <formula>AND(IF($Q481=3,1,IF($Q481=4,1,0)),IF($F481&lt;=85,1,0))</formula>
    </cfRule>
  </conditionalFormatting>
  <conditionalFormatting sqref="AV482">
    <cfRule type="expression" dxfId="31239" priority="10403">
      <formula>AV482="X"</formula>
    </cfRule>
    <cfRule type="expression" dxfId="31238" priority="10404">
      <formula>AV482="후보"</formula>
    </cfRule>
  </conditionalFormatting>
  <conditionalFormatting sqref="AC482">
    <cfRule type="cellIs" dxfId="31237" priority="10401" operator="greaterThan">
      <formula>0.9</formula>
    </cfRule>
    <cfRule type="cellIs" dxfId="31236" priority="10402" operator="greaterThan">
      <formula>0.85</formula>
    </cfRule>
  </conditionalFormatting>
  <conditionalFormatting sqref="N482">
    <cfRule type="cellIs" dxfId="31235" priority="10399" operator="greaterThan">
      <formula>0.9</formula>
    </cfRule>
    <cfRule type="cellIs" dxfId="31234" priority="10400" operator="greaterThan">
      <formula>0.85</formula>
    </cfRule>
  </conditionalFormatting>
  <conditionalFormatting sqref="E482">
    <cfRule type="expression" dxfId="31233" priority="10395">
      <formula>AND(IF(OR($Q482=1,$Q482=2),1,0),IF($X482&lt;=20,1,0))</formula>
    </cfRule>
    <cfRule type="expression" dxfId="31232" priority="10396">
      <formula>AND(IF($Q482=2,1,0),IF($X482&lt;30,1,0))</formula>
    </cfRule>
    <cfRule type="expression" dxfId="31231" priority="10397">
      <formula>AND(IF($Q482=3,1,0),IF($X482&lt;30,1,0))</formula>
    </cfRule>
    <cfRule type="expression" dxfId="31230" priority="10398">
      <formula>AND(IF($Q482=3,1,IF($Q482=4,1,0)),IF($F482&lt;=85,1,0))</formula>
    </cfRule>
  </conditionalFormatting>
  <conditionalFormatting sqref="X482">
    <cfRule type="expression" dxfId="31229" priority="10391">
      <formula>AND(IF(OR($Q482=1,$Q482=2),1,0),IF($X482&lt;=20,1,0))</formula>
    </cfRule>
    <cfRule type="expression" dxfId="31228" priority="10392">
      <formula>AND(IF($Q482=2,1,0),IF($X482&lt;30,1,0))</formula>
    </cfRule>
    <cfRule type="expression" dxfId="31227" priority="10393">
      <formula>AND(IF($Q482=3,1,0),IF($X482&lt;30,1,0))</formula>
    </cfRule>
    <cfRule type="expression" dxfId="31226" priority="10394">
      <formula>AND(IF($Q482=3,1,IF($Q482=4,1,0)),IF($F482&lt;=85,1,0))</formula>
    </cfRule>
  </conditionalFormatting>
  <conditionalFormatting sqref="AI482">
    <cfRule type="expression" dxfId="31225" priority="10387">
      <formula>AND(IF(OR($Q482=1,$Q482=2),1,0),IF($X482&lt;=20,1,0))</formula>
    </cfRule>
    <cfRule type="expression" dxfId="31224" priority="10388">
      <formula>AND(IF($Q482=2,1,0),IF($X482&lt;30,1,0))</formula>
    </cfRule>
    <cfRule type="expression" dxfId="31223" priority="10389">
      <formula>AND(IF($Q482=3,1,0),IF($X482&lt;30,1,0))</formula>
    </cfRule>
    <cfRule type="expression" dxfId="31222" priority="10390">
      <formula>AND(IF($Q482=3,1,IF($Q482=4,1,0)),IF($F482&lt;=85,1,0))</formula>
    </cfRule>
  </conditionalFormatting>
  <conditionalFormatting sqref="AV483">
    <cfRule type="expression" dxfId="31221" priority="10385">
      <formula>AV483="X"</formula>
    </cfRule>
    <cfRule type="expression" dxfId="31220" priority="10386">
      <formula>AV483="후보"</formula>
    </cfRule>
  </conditionalFormatting>
  <conditionalFormatting sqref="AC483">
    <cfRule type="cellIs" dxfId="31219" priority="10383" operator="greaterThan">
      <formula>0.9</formula>
    </cfRule>
    <cfRule type="cellIs" dxfId="31218" priority="10384" operator="greaterThan">
      <formula>0.85</formula>
    </cfRule>
  </conditionalFormatting>
  <conditionalFormatting sqref="N483">
    <cfRule type="cellIs" dxfId="31217" priority="10381" operator="greaterThan">
      <formula>0.9</formula>
    </cfRule>
    <cfRule type="cellIs" dxfId="31216" priority="10382" operator="greaterThan">
      <formula>0.85</formula>
    </cfRule>
  </conditionalFormatting>
  <conditionalFormatting sqref="E483">
    <cfRule type="expression" dxfId="31215" priority="10377">
      <formula>AND(IF(OR($Q483=1,$Q483=2),1,0),IF($X483&lt;=20,1,0))</formula>
    </cfRule>
    <cfRule type="expression" dxfId="31214" priority="10378">
      <formula>AND(IF($Q483=2,1,0),IF($X483&lt;30,1,0))</formula>
    </cfRule>
    <cfRule type="expression" dxfId="31213" priority="10379">
      <formula>AND(IF($Q483=3,1,0),IF($X483&lt;30,1,0))</formula>
    </cfRule>
    <cfRule type="expression" dxfId="31212" priority="10380">
      <formula>AND(IF($Q483=3,1,IF($Q483=4,1,0)),IF($F483&lt;=85,1,0))</formula>
    </cfRule>
  </conditionalFormatting>
  <conditionalFormatting sqref="X483">
    <cfRule type="expression" dxfId="31211" priority="10373">
      <formula>AND(IF(OR($Q483=1,$Q483=2),1,0),IF($X483&lt;=20,1,0))</formula>
    </cfRule>
    <cfRule type="expression" dxfId="31210" priority="10374">
      <formula>AND(IF($Q483=2,1,0),IF($X483&lt;30,1,0))</formula>
    </cfRule>
    <cfRule type="expression" dxfId="31209" priority="10375">
      <formula>AND(IF($Q483=3,1,0),IF($X483&lt;30,1,0))</formula>
    </cfRule>
    <cfRule type="expression" dxfId="31208" priority="10376">
      <formula>AND(IF($Q483=3,1,IF($Q483=4,1,0)),IF($F483&lt;=85,1,0))</formula>
    </cfRule>
  </conditionalFormatting>
  <conditionalFormatting sqref="AI483">
    <cfRule type="expression" dxfId="31207" priority="10369">
      <formula>AND(IF(OR($Q483=1,$Q483=2),1,0),IF($X483&lt;=20,1,0))</formula>
    </cfRule>
    <cfRule type="expression" dxfId="31206" priority="10370">
      <formula>AND(IF($Q483=2,1,0),IF($X483&lt;30,1,0))</formula>
    </cfRule>
    <cfRule type="expression" dxfId="31205" priority="10371">
      <formula>AND(IF($Q483=3,1,0),IF($X483&lt;30,1,0))</formula>
    </cfRule>
    <cfRule type="expression" dxfId="31204" priority="10372">
      <formula>AND(IF($Q483=3,1,IF($Q483=4,1,0)),IF($F483&lt;=85,1,0))</formula>
    </cfRule>
  </conditionalFormatting>
  <conditionalFormatting sqref="AV484">
    <cfRule type="expression" dxfId="31203" priority="10367">
      <formula>AV484="X"</formula>
    </cfRule>
    <cfRule type="expression" dxfId="31202" priority="10368">
      <formula>AV484="후보"</formula>
    </cfRule>
  </conditionalFormatting>
  <conditionalFormatting sqref="AC484">
    <cfRule type="cellIs" dxfId="31201" priority="10365" operator="greaterThan">
      <formula>0.9</formula>
    </cfRule>
    <cfRule type="cellIs" dxfId="31200" priority="10366" operator="greaterThan">
      <formula>0.85</formula>
    </cfRule>
  </conditionalFormatting>
  <conditionalFormatting sqref="N484">
    <cfRule type="cellIs" dxfId="31199" priority="10363" operator="greaterThan">
      <formula>0.9</formula>
    </cfRule>
    <cfRule type="cellIs" dxfId="31198" priority="10364" operator="greaterThan">
      <formula>0.85</formula>
    </cfRule>
  </conditionalFormatting>
  <conditionalFormatting sqref="E484">
    <cfRule type="expression" dxfId="31197" priority="10359">
      <formula>AND(IF(OR($Q484=1,$Q484=2),1,0),IF($X484&lt;=20,1,0))</formula>
    </cfRule>
    <cfRule type="expression" dxfId="31196" priority="10360">
      <formula>AND(IF($Q484=2,1,0),IF($X484&lt;30,1,0))</formula>
    </cfRule>
    <cfRule type="expression" dxfId="31195" priority="10361">
      <formula>AND(IF($Q484=3,1,0),IF($X484&lt;30,1,0))</formula>
    </cfRule>
    <cfRule type="expression" dxfId="31194" priority="10362">
      <formula>AND(IF($Q484=3,1,IF($Q484=4,1,0)),IF($F484&lt;=85,1,0))</formula>
    </cfRule>
  </conditionalFormatting>
  <conditionalFormatting sqref="X484">
    <cfRule type="expression" dxfId="31193" priority="10355">
      <formula>AND(IF(OR($Q484=1,$Q484=2),1,0),IF($X484&lt;=20,1,0))</formula>
    </cfRule>
    <cfRule type="expression" dxfId="31192" priority="10356">
      <formula>AND(IF($Q484=2,1,0),IF($X484&lt;30,1,0))</formula>
    </cfRule>
    <cfRule type="expression" dxfId="31191" priority="10357">
      <formula>AND(IF($Q484=3,1,0),IF($X484&lt;30,1,0))</formula>
    </cfRule>
    <cfRule type="expression" dxfId="31190" priority="10358">
      <formula>AND(IF($Q484=3,1,IF($Q484=4,1,0)),IF($F484&lt;=85,1,0))</formula>
    </cfRule>
  </conditionalFormatting>
  <conditionalFormatting sqref="AI484">
    <cfRule type="expression" dxfId="31189" priority="10351">
      <formula>AND(IF(OR($Q484=1,$Q484=2),1,0),IF($X484&lt;=20,1,0))</formula>
    </cfRule>
    <cfRule type="expression" dxfId="31188" priority="10352">
      <formula>AND(IF($Q484=2,1,0),IF($X484&lt;30,1,0))</formula>
    </cfRule>
    <cfRule type="expression" dxfId="31187" priority="10353">
      <formula>AND(IF($Q484=3,1,0),IF($X484&lt;30,1,0))</formula>
    </cfRule>
    <cfRule type="expression" dxfId="31186" priority="10354">
      <formula>AND(IF($Q484=3,1,IF($Q484=4,1,0)),IF($F484&lt;=85,1,0))</formula>
    </cfRule>
  </conditionalFormatting>
  <conditionalFormatting sqref="AV485">
    <cfRule type="expression" dxfId="31185" priority="10349">
      <formula>AV485="X"</formula>
    </cfRule>
    <cfRule type="expression" dxfId="31184" priority="10350">
      <formula>AV485="후보"</formula>
    </cfRule>
  </conditionalFormatting>
  <conditionalFormatting sqref="AC485">
    <cfRule type="cellIs" dxfId="31183" priority="10347" operator="greaterThan">
      <formula>0.9</formula>
    </cfRule>
    <cfRule type="cellIs" dxfId="31182" priority="10348" operator="greaterThan">
      <formula>0.85</formula>
    </cfRule>
  </conditionalFormatting>
  <conditionalFormatting sqref="N485">
    <cfRule type="cellIs" dxfId="31181" priority="10345" operator="greaterThan">
      <formula>0.9</formula>
    </cfRule>
    <cfRule type="cellIs" dxfId="31180" priority="10346" operator="greaterThan">
      <formula>0.85</formula>
    </cfRule>
  </conditionalFormatting>
  <conditionalFormatting sqref="E485">
    <cfRule type="expression" dxfId="31179" priority="10341">
      <formula>AND(IF(OR($Q485=1,$Q485=2),1,0),IF($X485&lt;=20,1,0))</formula>
    </cfRule>
    <cfRule type="expression" dxfId="31178" priority="10342">
      <formula>AND(IF($Q485=2,1,0),IF($X485&lt;30,1,0))</formula>
    </cfRule>
    <cfRule type="expression" dxfId="31177" priority="10343">
      <formula>AND(IF($Q485=3,1,0),IF($X485&lt;30,1,0))</formula>
    </cfRule>
    <cfRule type="expression" dxfId="31176" priority="10344">
      <formula>AND(IF($Q485=3,1,IF($Q485=4,1,0)),IF($F485&lt;=85,1,0))</formula>
    </cfRule>
  </conditionalFormatting>
  <conditionalFormatting sqref="X485">
    <cfRule type="expression" dxfId="31175" priority="10337">
      <formula>AND(IF(OR($Q485=1,$Q485=2),1,0),IF($X485&lt;=20,1,0))</formula>
    </cfRule>
    <cfRule type="expression" dxfId="31174" priority="10338">
      <formula>AND(IF($Q485=2,1,0),IF($X485&lt;30,1,0))</formula>
    </cfRule>
    <cfRule type="expression" dxfId="31173" priority="10339">
      <formula>AND(IF($Q485=3,1,0),IF($X485&lt;30,1,0))</formula>
    </cfRule>
    <cfRule type="expression" dxfId="31172" priority="10340">
      <formula>AND(IF($Q485=3,1,IF($Q485=4,1,0)),IF($F485&lt;=85,1,0))</formula>
    </cfRule>
  </conditionalFormatting>
  <conditionalFormatting sqref="AI485">
    <cfRule type="expression" dxfId="31171" priority="10333">
      <formula>AND(IF(OR($Q485=1,$Q485=2),1,0),IF($X485&lt;=20,1,0))</formula>
    </cfRule>
    <cfRule type="expression" dxfId="31170" priority="10334">
      <formula>AND(IF($Q485=2,1,0),IF($X485&lt;30,1,0))</formula>
    </cfRule>
    <cfRule type="expression" dxfId="31169" priority="10335">
      <formula>AND(IF($Q485=3,1,0),IF($X485&lt;30,1,0))</formula>
    </cfRule>
    <cfRule type="expression" dxfId="31168" priority="10336">
      <formula>AND(IF($Q485=3,1,IF($Q485=4,1,0)),IF($F485&lt;=85,1,0))</formula>
    </cfRule>
  </conditionalFormatting>
  <conditionalFormatting sqref="AV486">
    <cfRule type="expression" dxfId="31167" priority="10331">
      <formula>AV486="X"</formula>
    </cfRule>
    <cfRule type="expression" dxfId="31166" priority="10332">
      <formula>AV486="후보"</formula>
    </cfRule>
  </conditionalFormatting>
  <conditionalFormatting sqref="AC486">
    <cfRule type="cellIs" dxfId="31165" priority="10329" operator="greaterThan">
      <formula>0.9</formula>
    </cfRule>
    <cfRule type="cellIs" dxfId="31164" priority="10330" operator="greaterThan">
      <formula>0.85</formula>
    </cfRule>
  </conditionalFormatting>
  <conditionalFormatting sqref="N486">
    <cfRule type="cellIs" dxfId="31163" priority="10327" operator="greaterThan">
      <formula>0.9</formula>
    </cfRule>
    <cfRule type="cellIs" dxfId="31162" priority="10328" operator="greaterThan">
      <formula>0.85</formula>
    </cfRule>
  </conditionalFormatting>
  <conditionalFormatting sqref="E486">
    <cfRule type="expression" dxfId="31161" priority="10323">
      <formula>AND(IF(OR($Q486=1,$Q486=2),1,0),IF($X486&lt;=20,1,0))</formula>
    </cfRule>
    <cfRule type="expression" dxfId="31160" priority="10324">
      <formula>AND(IF($Q486=2,1,0),IF($X486&lt;30,1,0))</formula>
    </cfRule>
    <cfRule type="expression" dxfId="31159" priority="10325">
      <formula>AND(IF($Q486=3,1,0),IF($X486&lt;30,1,0))</formula>
    </cfRule>
    <cfRule type="expression" dxfId="31158" priority="10326">
      <formula>AND(IF($Q486=3,1,IF($Q486=4,1,0)),IF($F486&lt;=85,1,0))</formula>
    </cfRule>
  </conditionalFormatting>
  <conditionalFormatting sqref="X486">
    <cfRule type="expression" dxfId="31157" priority="10319">
      <formula>AND(IF(OR($Q486=1,$Q486=2),1,0),IF($X486&lt;=20,1,0))</formula>
    </cfRule>
    <cfRule type="expression" dxfId="31156" priority="10320">
      <formula>AND(IF($Q486=2,1,0),IF($X486&lt;30,1,0))</formula>
    </cfRule>
    <cfRule type="expression" dxfId="31155" priority="10321">
      <formula>AND(IF($Q486=3,1,0),IF($X486&lt;30,1,0))</formula>
    </cfRule>
    <cfRule type="expression" dxfId="31154" priority="10322">
      <formula>AND(IF($Q486=3,1,IF($Q486=4,1,0)),IF($F486&lt;=85,1,0))</formula>
    </cfRule>
  </conditionalFormatting>
  <conditionalFormatting sqref="AI486">
    <cfRule type="expression" dxfId="31153" priority="10315">
      <formula>AND(IF(OR($Q486=1,$Q486=2),1,0),IF($X486&lt;=20,1,0))</formula>
    </cfRule>
    <cfRule type="expression" dxfId="31152" priority="10316">
      <formula>AND(IF($Q486=2,1,0),IF($X486&lt;30,1,0))</formula>
    </cfRule>
    <cfRule type="expression" dxfId="31151" priority="10317">
      <formula>AND(IF($Q486=3,1,0),IF($X486&lt;30,1,0))</formula>
    </cfRule>
    <cfRule type="expression" dxfId="31150" priority="10318">
      <formula>AND(IF($Q486=3,1,IF($Q486=4,1,0)),IF($F486&lt;=85,1,0))</formula>
    </cfRule>
  </conditionalFormatting>
  <conditionalFormatting sqref="AV487">
    <cfRule type="expression" dxfId="31149" priority="10313">
      <formula>AV487="X"</formula>
    </cfRule>
    <cfRule type="expression" dxfId="31148" priority="10314">
      <formula>AV487="후보"</formula>
    </cfRule>
  </conditionalFormatting>
  <conditionalFormatting sqref="AC487">
    <cfRule type="cellIs" dxfId="31147" priority="10311" operator="greaterThan">
      <formula>0.9</formula>
    </cfRule>
    <cfRule type="cellIs" dxfId="31146" priority="10312" operator="greaterThan">
      <formula>0.85</formula>
    </cfRule>
  </conditionalFormatting>
  <conditionalFormatting sqref="N487">
    <cfRule type="cellIs" dxfId="31145" priority="10309" operator="greaterThan">
      <formula>0.9</formula>
    </cfRule>
    <cfRule type="cellIs" dxfId="31144" priority="10310" operator="greaterThan">
      <formula>0.85</formula>
    </cfRule>
  </conditionalFormatting>
  <conditionalFormatting sqref="E487">
    <cfRule type="expression" dxfId="31143" priority="10305">
      <formula>AND(IF(OR($Q487=1,$Q487=2),1,0),IF($X487&lt;=20,1,0))</formula>
    </cfRule>
    <cfRule type="expression" dxfId="31142" priority="10306">
      <formula>AND(IF($Q487=2,1,0),IF($X487&lt;30,1,0))</formula>
    </cfRule>
    <cfRule type="expression" dxfId="31141" priority="10307">
      <formula>AND(IF($Q487=3,1,0),IF($X487&lt;30,1,0))</formula>
    </cfRule>
    <cfRule type="expression" dxfId="31140" priority="10308">
      <formula>AND(IF($Q487=3,1,IF($Q487=4,1,0)),IF($F487&lt;=85,1,0))</formula>
    </cfRule>
  </conditionalFormatting>
  <conditionalFormatting sqref="X487">
    <cfRule type="expression" dxfId="31139" priority="10301">
      <formula>AND(IF(OR($Q487=1,$Q487=2),1,0),IF($X487&lt;=20,1,0))</formula>
    </cfRule>
    <cfRule type="expression" dxfId="31138" priority="10302">
      <formula>AND(IF($Q487=2,1,0),IF($X487&lt;30,1,0))</formula>
    </cfRule>
    <cfRule type="expression" dxfId="31137" priority="10303">
      <formula>AND(IF($Q487=3,1,0),IF($X487&lt;30,1,0))</formula>
    </cfRule>
    <cfRule type="expression" dxfId="31136" priority="10304">
      <formula>AND(IF($Q487=3,1,IF($Q487=4,1,0)),IF($F487&lt;=85,1,0))</formula>
    </cfRule>
  </conditionalFormatting>
  <conditionalFormatting sqref="AI487">
    <cfRule type="expression" dxfId="31135" priority="10297">
      <formula>AND(IF(OR($Q487=1,$Q487=2),1,0),IF($X487&lt;=20,1,0))</formula>
    </cfRule>
    <cfRule type="expression" dxfId="31134" priority="10298">
      <formula>AND(IF($Q487=2,1,0),IF($X487&lt;30,1,0))</formula>
    </cfRule>
    <cfRule type="expression" dxfId="31133" priority="10299">
      <formula>AND(IF($Q487=3,1,0),IF($X487&lt;30,1,0))</formula>
    </cfRule>
    <cfRule type="expression" dxfId="31132" priority="10300">
      <formula>AND(IF($Q487=3,1,IF($Q487=4,1,0)),IF($F487&lt;=85,1,0))</formula>
    </cfRule>
  </conditionalFormatting>
  <conditionalFormatting sqref="AV488">
    <cfRule type="expression" dxfId="31131" priority="10295">
      <formula>AV488="X"</formula>
    </cfRule>
    <cfRule type="expression" dxfId="31130" priority="10296">
      <formula>AV488="후보"</formula>
    </cfRule>
  </conditionalFormatting>
  <conditionalFormatting sqref="AC488">
    <cfRule type="cellIs" dxfId="31129" priority="10293" operator="greaterThan">
      <formula>0.9</formula>
    </cfRule>
    <cfRule type="cellIs" dxfId="31128" priority="10294" operator="greaterThan">
      <formula>0.85</formula>
    </cfRule>
  </conditionalFormatting>
  <conditionalFormatting sqref="N488">
    <cfRule type="cellIs" dxfId="31127" priority="10291" operator="greaterThan">
      <formula>0.9</formula>
    </cfRule>
    <cfRule type="cellIs" dxfId="31126" priority="10292" operator="greaterThan">
      <formula>0.85</formula>
    </cfRule>
  </conditionalFormatting>
  <conditionalFormatting sqref="E488">
    <cfRule type="expression" dxfId="31125" priority="10287">
      <formula>AND(IF(OR($Q488=1,$Q488=2),1,0),IF($X488&lt;=20,1,0))</formula>
    </cfRule>
    <cfRule type="expression" dxfId="31124" priority="10288">
      <formula>AND(IF($Q488=2,1,0),IF($X488&lt;30,1,0))</formula>
    </cfRule>
    <cfRule type="expression" dxfId="31123" priority="10289">
      <formula>AND(IF($Q488=3,1,0),IF($X488&lt;30,1,0))</formula>
    </cfRule>
    <cfRule type="expression" dxfId="31122" priority="10290">
      <formula>AND(IF($Q488=3,1,IF($Q488=4,1,0)),IF($F488&lt;=85,1,0))</formula>
    </cfRule>
  </conditionalFormatting>
  <conditionalFormatting sqref="X488">
    <cfRule type="expression" dxfId="31121" priority="10283">
      <formula>AND(IF(OR($Q488=1,$Q488=2),1,0),IF($X488&lt;=20,1,0))</formula>
    </cfRule>
    <cfRule type="expression" dxfId="31120" priority="10284">
      <formula>AND(IF($Q488=2,1,0),IF($X488&lt;30,1,0))</formula>
    </cfRule>
    <cfRule type="expression" dxfId="31119" priority="10285">
      <formula>AND(IF($Q488=3,1,0),IF($X488&lt;30,1,0))</formula>
    </cfRule>
    <cfRule type="expression" dxfId="31118" priority="10286">
      <formula>AND(IF($Q488=3,1,IF($Q488=4,1,0)),IF($F488&lt;=85,1,0))</formula>
    </cfRule>
  </conditionalFormatting>
  <conditionalFormatting sqref="AI488">
    <cfRule type="expression" dxfId="31117" priority="10279">
      <formula>AND(IF(OR($Q488=1,$Q488=2),1,0),IF($X488&lt;=20,1,0))</formula>
    </cfRule>
    <cfRule type="expression" dxfId="31116" priority="10280">
      <formula>AND(IF($Q488=2,1,0),IF($X488&lt;30,1,0))</formula>
    </cfRule>
    <cfRule type="expression" dxfId="31115" priority="10281">
      <formula>AND(IF($Q488=3,1,0),IF($X488&lt;30,1,0))</formula>
    </cfRule>
    <cfRule type="expression" dxfId="31114" priority="10282">
      <formula>AND(IF($Q488=3,1,IF($Q488=4,1,0)),IF($F488&lt;=85,1,0))</formula>
    </cfRule>
  </conditionalFormatting>
  <conditionalFormatting sqref="AV489">
    <cfRule type="expression" dxfId="31113" priority="10277">
      <formula>AV489="X"</formula>
    </cfRule>
    <cfRule type="expression" dxfId="31112" priority="10278">
      <formula>AV489="후보"</formula>
    </cfRule>
  </conditionalFormatting>
  <conditionalFormatting sqref="AC489">
    <cfRule type="cellIs" dxfId="31111" priority="10275" operator="greaterThan">
      <formula>0.9</formula>
    </cfRule>
    <cfRule type="cellIs" dxfId="31110" priority="10276" operator="greaterThan">
      <formula>0.85</formula>
    </cfRule>
  </conditionalFormatting>
  <conditionalFormatting sqref="N489">
    <cfRule type="cellIs" dxfId="31109" priority="10273" operator="greaterThan">
      <formula>0.9</formula>
    </cfRule>
    <cfRule type="cellIs" dxfId="31108" priority="10274" operator="greaterThan">
      <formula>0.85</formula>
    </cfRule>
  </conditionalFormatting>
  <conditionalFormatting sqref="E489">
    <cfRule type="expression" dxfId="31107" priority="10269">
      <formula>AND(IF(OR($Q489=1,$Q489=2),1,0),IF($X489&lt;=20,1,0))</formula>
    </cfRule>
    <cfRule type="expression" dxfId="31106" priority="10270">
      <formula>AND(IF($Q489=2,1,0),IF($X489&lt;30,1,0))</formula>
    </cfRule>
    <cfRule type="expression" dxfId="31105" priority="10271">
      <formula>AND(IF($Q489=3,1,0),IF($X489&lt;30,1,0))</formula>
    </cfRule>
    <cfRule type="expression" dxfId="31104" priority="10272">
      <formula>AND(IF($Q489=3,1,IF($Q489=4,1,0)),IF($F489&lt;=85,1,0))</formula>
    </cfRule>
  </conditionalFormatting>
  <conditionalFormatting sqref="X489">
    <cfRule type="expression" dxfId="31103" priority="10265">
      <formula>AND(IF(OR($Q489=1,$Q489=2),1,0),IF($X489&lt;=20,1,0))</formula>
    </cfRule>
    <cfRule type="expression" dxfId="31102" priority="10266">
      <formula>AND(IF($Q489=2,1,0),IF($X489&lt;30,1,0))</formula>
    </cfRule>
    <cfRule type="expression" dxfId="31101" priority="10267">
      <formula>AND(IF($Q489=3,1,0),IF($X489&lt;30,1,0))</formula>
    </cfRule>
    <cfRule type="expression" dxfId="31100" priority="10268">
      <formula>AND(IF($Q489=3,1,IF($Q489=4,1,0)),IF($F489&lt;=85,1,0))</formula>
    </cfRule>
  </conditionalFormatting>
  <conditionalFormatting sqref="AI489">
    <cfRule type="expression" dxfId="31099" priority="10261">
      <formula>AND(IF(OR($Q489=1,$Q489=2),1,0),IF($X489&lt;=20,1,0))</formula>
    </cfRule>
    <cfRule type="expression" dxfId="31098" priority="10262">
      <formula>AND(IF($Q489=2,1,0),IF($X489&lt;30,1,0))</formula>
    </cfRule>
    <cfRule type="expression" dxfId="31097" priority="10263">
      <formula>AND(IF($Q489=3,1,0),IF($X489&lt;30,1,0))</formula>
    </cfRule>
    <cfRule type="expression" dxfId="31096" priority="10264">
      <formula>AND(IF($Q489=3,1,IF($Q489=4,1,0)),IF($F489&lt;=85,1,0))</formula>
    </cfRule>
  </conditionalFormatting>
  <conditionalFormatting sqref="AV490">
    <cfRule type="expression" dxfId="31095" priority="10259">
      <formula>AV490="X"</formula>
    </cfRule>
    <cfRule type="expression" dxfId="31094" priority="10260">
      <formula>AV490="후보"</formula>
    </cfRule>
  </conditionalFormatting>
  <conditionalFormatting sqref="AC490">
    <cfRule type="cellIs" dxfId="31093" priority="10257" operator="greaterThan">
      <formula>0.9</formula>
    </cfRule>
    <cfRule type="cellIs" dxfId="31092" priority="10258" operator="greaterThan">
      <formula>0.85</formula>
    </cfRule>
  </conditionalFormatting>
  <conditionalFormatting sqref="N490">
    <cfRule type="cellIs" dxfId="31091" priority="10255" operator="greaterThan">
      <formula>0.9</formula>
    </cfRule>
    <cfRule type="cellIs" dxfId="31090" priority="10256" operator="greaterThan">
      <formula>0.85</formula>
    </cfRule>
  </conditionalFormatting>
  <conditionalFormatting sqref="E490">
    <cfRule type="expression" dxfId="31089" priority="10251">
      <formula>AND(IF(OR($Q490=1,$Q490=2),1,0),IF($X490&lt;=20,1,0))</formula>
    </cfRule>
    <cfRule type="expression" dxfId="31088" priority="10252">
      <formula>AND(IF($Q490=2,1,0),IF($X490&lt;30,1,0))</formula>
    </cfRule>
    <cfRule type="expression" dxfId="31087" priority="10253">
      <formula>AND(IF($Q490=3,1,0),IF($X490&lt;30,1,0))</formula>
    </cfRule>
    <cfRule type="expression" dxfId="31086" priority="10254">
      <formula>AND(IF($Q490=3,1,IF($Q490=4,1,0)),IF($F490&lt;=85,1,0))</formula>
    </cfRule>
  </conditionalFormatting>
  <conditionalFormatting sqref="X490">
    <cfRule type="expression" dxfId="31085" priority="10247">
      <formula>AND(IF(OR($Q490=1,$Q490=2),1,0),IF($X490&lt;=20,1,0))</formula>
    </cfRule>
    <cfRule type="expression" dxfId="31084" priority="10248">
      <formula>AND(IF($Q490=2,1,0),IF($X490&lt;30,1,0))</formula>
    </cfRule>
    <cfRule type="expression" dxfId="31083" priority="10249">
      <formula>AND(IF($Q490=3,1,0),IF($X490&lt;30,1,0))</formula>
    </cfRule>
    <cfRule type="expression" dxfId="31082" priority="10250">
      <formula>AND(IF($Q490=3,1,IF($Q490=4,1,0)),IF($F490&lt;=85,1,0))</formula>
    </cfRule>
  </conditionalFormatting>
  <conditionalFormatting sqref="AI490">
    <cfRule type="expression" dxfId="31081" priority="10243">
      <formula>AND(IF(OR($Q490=1,$Q490=2),1,0),IF($X490&lt;=20,1,0))</formula>
    </cfRule>
    <cfRule type="expression" dxfId="31080" priority="10244">
      <formula>AND(IF($Q490=2,1,0),IF($X490&lt;30,1,0))</formula>
    </cfRule>
    <cfRule type="expression" dxfId="31079" priority="10245">
      <formula>AND(IF($Q490=3,1,0),IF($X490&lt;30,1,0))</formula>
    </cfRule>
    <cfRule type="expression" dxfId="31078" priority="10246">
      <formula>AND(IF($Q490=3,1,IF($Q490=4,1,0)),IF($F490&lt;=85,1,0))</formula>
    </cfRule>
  </conditionalFormatting>
  <conditionalFormatting sqref="AV491">
    <cfRule type="expression" dxfId="31077" priority="10241">
      <formula>AV491="X"</formula>
    </cfRule>
    <cfRule type="expression" dxfId="31076" priority="10242">
      <formula>AV491="후보"</formula>
    </cfRule>
  </conditionalFormatting>
  <conditionalFormatting sqref="AC491">
    <cfRule type="cellIs" dxfId="31075" priority="10239" operator="greaterThan">
      <formula>0.9</formula>
    </cfRule>
    <cfRule type="cellIs" dxfId="31074" priority="10240" operator="greaterThan">
      <formula>0.85</formula>
    </cfRule>
  </conditionalFormatting>
  <conditionalFormatting sqref="N491">
    <cfRule type="cellIs" dxfId="31073" priority="10237" operator="greaterThan">
      <formula>0.9</formula>
    </cfRule>
    <cfRule type="cellIs" dxfId="31072" priority="10238" operator="greaterThan">
      <formula>0.85</formula>
    </cfRule>
  </conditionalFormatting>
  <conditionalFormatting sqref="E491">
    <cfRule type="expression" dxfId="31071" priority="10233">
      <formula>AND(IF(OR($Q491=1,$Q491=2),1,0),IF($X491&lt;=20,1,0))</formula>
    </cfRule>
    <cfRule type="expression" dxfId="31070" priority="10234">
      <formula>AND(IF($Q491=2,1,0),IF($X491&lt;30,1,0))</formula>
    </cfRule>
    <cfRule type="expression" dxfId="31069" priority="10235">
      <formula>AND(IF($Q491=3,1,0),IF($X491&lt;30,1,0))</formula>
    </cfRule>
    <cfRule type="expression" dxfId="31068" priority="10236">
      <formula>AND(IF($Q491=3,1,IF($Q491=4,1,0)),IF($F491&lt;=85,1,0))</formula>
    </cfRule>
  </conditionalFormatting>
  <conditionalFormatting sqref="X491">
    <cfRule type="expression" dxfId="31067" priority="10229">
      <formula>AND(IF(OR($Q491=1,$Q491=2),1,0),IF($X491&lt;=20,1,0))</formula>
    </cfRule>
    <cfRule type="expression" dxfId="31066" priority="10230">
      <formula>AND(IF($Q491=2,1,0),IF($X491&lt;30,1,0))</formula>
    </cfRule>
    <cfRule type="expression" dxfId="31065" priority="10231">
      <formula>AND(IF($Q491=3,1,0),IF($X491&lt;30,1,0))</formula>
    </cfRule>
    <cfRule type="expression" dxfId="31064" priority="10232">
      <formula>AND(IF($Q491=3,1,IF($Q491=4,1,0)),IF($F491&lt;=85,1,0))</formula>
    </cfRule>
  </conditionalFormatting>
  <conditionalFormatting sqref="AI491">
    <cfRule type="expression" dxfId="31063" priority="10225">
      <formula>AND(IF(OR($Q491=1,$Q491=2),1,0),IF($X491&lt;=20,1,0))</formula>
    </cfRule>
    <cfRule type="expression" dxfId="31062" priority="10226">
      <formula>AND(IF($Q491=2,1,0),IF($X491&lt;30,1,0))</formula>
    </cfRule>
    <cfRule type="expression" dxfId="31061" priority="10227">
      <formula>AND(IF($Q491=3,1,0),IF($X491&lt;30,1,0))</formula>
    </cfRule>
    <cfRule type="expression" dxfId="31060" priority="10228">
      <formula>AND(IF($Q491=3,1,IF($Q491=4,1,0)),IF($F491&lt;=85,1,0))</formula>
    </cfRule>
  </conditionalFormatting>
  <conditionalFormatting sqref="AV492">
    <cfRule type="expression" dxfId="31059" priority="10223">
      <formula>AV492="X"</formula>
    </cfRule>
    <cfRule type="expression" dxfId="31058" priority="10224">
      <formula>AV492="후보"</formula>
    </cfRule>
  </conditionalFormatting>
  <conditionalFormatting sqref="AC492">
    <cfRule type="cellIs" dxfId="31057" priority="10221" operator="greaterThan">
      <formula>0.9</formula>
    </cfRule>
    <cfRule type="cellIs" dxfId="31056" priority="10222" operator="greaterThan">
      <formula>0.85</formula>
    </cfRule>
  </conditionalFormatting>
  <conditionalFormatting sqref="N492">
    <cfRule type="cellIs" dxfId="31055" priority="10219" operator="greaterThan">
      <formula>0.9</formula>
    </cfRule>
    <cfRule type="cellIs" dxfId="31054" priority="10220" operator="greaterThan">
      <formula>0.85</formula>
    </cfRule>
  </conditionalFormatting>
  <conditionalFormatting sqref="E492">
    <cfRule type="expression" dxfId="31053" priority="10215">
      <formula>AND(IF(OR($Q492=1,$Q492=2),1,0),IF($X492&lt;=20,1,0))</formula>
    </cfRule>
    <cfRule type="expression" dxfId="31052" priority="10216">
      <formula>AND(IF($Q492=2,1,0),IF($X492&lt;30,1,0))</formula>
    </cfRule>
    <cfRule type="expression" dxfId="31051" priority="10217">
      <formula>AND(IF($Q492=3,1,0),IF($X492&lt;30,1,0))</formula>
    </cfRule>
    <cfRule type="expression" dxfId="31050" priority="10218">
      <formula>AND(IF($Q492=3,1,IF($Q492=4,1,0)),IF($F492&lt;=85,1,0))</formula>
    </cfRule>
  </conditionalFormatting>
  <conditionalFormatting sqref="X492">
    <cfRule type="expression" dxfId="31049" priority="10211">
      <formula>AND(IF(OR($Q492=1,$Q492=2),1,0),IF($X492&lt;=20,1,0))</formula>
    </cfRule>
    <cfRule type="expression" dxfId="31048" priority="10212">
      <formula>AND(IF($Q492=2,1,0),IF($X492&lt;30,1,0))</formula>
    </cfRule>
    <cfRule type="expression" dxfId="31047" priority="10213">
      <formula>AND(IF($Q492=3,1,0),IF($X492&lt;30,1,0))</formula>
    </cfRule>
    <cfRule type="expression" dxfId="31046" priority="10214">
      <formula>AND(IF($Q492=3,1,IF($Q492=4,1,0)),IF($F492&lt;=85,1,0))</formula>
    </cfRule>
  </conditionalFormatting>
  <conditionalFormatting sqref="AI492">
    <cfRule type="expression" dxfId="31045" priority="10207">
      <formula>AND(IF(OR($Q492=1,$Q492=2),1,0),IF($X492&lt;=20,1,0))</formula>
    </cfRule>
    <cfRule type="expression" dxfId="31044" priority="10208">
      <formula>AND(IF($Q492=2,1,0),IF($X492&lt;30,1,0))</formula>
    </cfRule>
    <cfRule type="expression" dxfId="31043" priority="10209">
      <formula>AND(IF($Q492=3,1,0),IF($X492&lt;30,1,0))</formula>
    </cfRule>
    <cfRule type="expression" dxfId="31042" priority="10210">
      <formula>AND(IF($Q492=3,1,IF($Q492=4,1,0)),IF($F492&lt;=85,1,0))</formula>
    </cfRule>
  </conditionalFormatting>
  <conditionalFormatting sqref="AV493">
    <cfRule type="expression" dxfId="31041" priority="10205">
      <formula>AV493="X"</formula>
    </cfRule>
    <cfRule type="expression" dxfId="31040" priority="10206">
      <formula>AV493="후보"</formula>
    </cfRule>
  </conditionalFormatting>
  <conditionalFormatting sqref="AC493">
    <cfRule type="cellIs" dxfId="31039" priority="10203" operator="greaterThan">
      <formula>0.9</formula>
    </cfRule>
    <cfRule type="cellIs" dxfId="31038" priority="10204" operator="greaterThan">
      <formula>0.85</formula>
    </cfRule>
  </conditionalFormatting>
  <conditionalFormatting sqref="N493">
    <cfRule type="cellIs" dxfId="31037" priority="10201" operator="greaterThan">
      <formula>0.9</formula>
    </cfRule>
    <cfRule type="cellIs" dxfId="31036" priority="10202" operator="greaterThan">
      <formula>0.85</formula>
    </cfRule>
  </conditionalFormatting>
  <conditionalFormatting sqref="E493">
    <cfRule type="expression" dxfId="31035" priority="10197">
      <formula>AND(IF(OR($Q493=1,$Q493=2),1,0),IF($X493&lt;=20,1,0))</formula>
    </cfRule>
    <cfRule type="expression" dxfId="31034" priority="10198">
      <formula>AND(IF($Q493=2,1,0),IF($X493&lt;30,1,0))</formula>
    </cfRule>
    <cfRule type="expression" dxfId="31033" priority="10199">
      <formula>AND(IF($Q493=3,1,0),IF($X493&lt;30,1,0))</formula>
    </cfRule>
    <cfRule type="expression" dxfId="31032" priority="10200">
      <formula>AND(IF($Q493=3,1,IF($Q493=4,1,0)),IF($F493&lt;=85,1,0))</formula>
    </cfRule>
  </conditionalFormatting>
  <conditionalFormatting sqref="X493">
    <cfRule type="expression" dxfId="31031" priority="10193">
      <formula>AND(IF(OR($Q493=1,$Q493=2),1,0),IF($X493&lt;=20,1,0))</formula>
    </cfRule>
    <cfRule type="expression" dxfId="31030" priority="10194">
      <formula>AND(IF($Q493=2,1,0),IF($X493&lt;30,1,0))</formula>
    </cfRule>
    <cfRule type="expression" dxfId="31029" priority="10195">
      <formula>AND(IF($Q493=3,1,0),IF($X493&lt;30,1,0))</formula>
    </cfRule>
    <cfRule type="expression" dxfId="31028" priority="10196">
      <formula>AND(IF($Q493=3,1,IF($Q493=4,1,0)),IF($F493&lt;=85,1,0))</formula>
    </cfRule>
  </conditionalFormatting>
  <conditionalFormatting sqref="AI493">
    <cfRule type="expression" dxfId="31027" priority="10189">
      <formula>AND(IF(OR($Q493=1,$Q493=2),1,0),IF($X493&lt;=20,1,0))</formula>
    </cfRule>
    <cfRule type="expression" dxfId="31026" priority="10190">
      <formula>AND(IF($Q493=2,1,0),IF($X493&lt;30,1,0))</formula>
    </cfRule>
    <cfRule type="expression" dxfId="31025" priority="10191">
      <formula>AND(IF($Q493=3,1,0),IF($X493&lt;30,1,0))</formula>
    </cfRule>
    <cfRule type="expression" dxfId="31024" priority="10192">
      <formula>AND(IF($Q493=3,1,IF($Q493=4,1,0)),IF($F493&lt;=85,1,0))</formula>
    </cfRule>
  </conditionalFormatting>
  <conditionalFormatting sqref="AV494">
    <cfRule type="expression" dxfId="31023" priority="10187">
      <formula>AV494="X"</formula>
    </cfRule>
    <cfRule type="expression" dxfId="31022" priority="10188">
      <formula>AV494="후보"</formula>
    </cfRule>
  </conditionalFormatting>
  <conditionalFormatting sqref="AC494">
    <cfRule type="cellIs" dxfId="31021" priority="10185" operator="greaterThan">
      <formula>0.9</formula>
    </cfRule>
    <cfRule type="cellIs" dxfId="31020" priority="10186" operator="greaterThan">
      <formula>0.85</formula>
    </cfRule>
  </conditionalFormatting>
  <conditionalFormatting sqref="N494">
    <cfRule type="cellIs" dxfId="31019" priority="10183" operator="greaterThan">
      <formula>0.9</formula>
    </cfRule>
    <cfRule type="cellIs" dxfId="31018" priority="10184" operator="greaterThan">
      <formula>0.85</formula>
    </cfRule>
  </conditionalFormatting>
  <conditionalFormatting sqref="E494">
    <cfRule type="expression" dxfId="31017" priority="10179">
      <formula>AND(IF(OR($Q494=1,$Q494=2),1,0),IF($X494&lt;=20,1,0))</formula>
    </cfRule>
    <cfRule type="expression" dxfId="31016" priority="10180">
      <formula>AND(IF($Q494=2,1,0),IF($X494&lt;30,1,0))</formula>
    </cfRule>
    <cfRule type="expression" dxfId="31015" priority="10181">
      <formula>AND(IF($Q494=3,1,0),IF($X494&lt;30,1,0))</formula>
    </cfRule>
    <cfRule type="expression" dxfId="31014" priority="10182">
      <formula>AND(IF($Q494=3,1,IF($Q494=4,1,0)),IF($F494&lt;=85,1,0))</formula>
    </cfRule>
  </conditionalFormatting>
  <conditionalFormatting sqref="X494">
    <cfRule type="expression" dxfId="31013" priority="10175">
      <formula>AND(IF(OR($Q494=1,$Q494=2),1,0),IF($X494&lt;=20,1,0))</formula>
    </cfRule>
    <cfRule type="expression" dxfId="31012" priority="10176">
      <formula>AND(IF($Q494=2,1,0),IF($X494&lt;30,1,0))</formula>
    </cfRule>
    <cfRule type="expression" dxfId="31011" priority="10177">
      <formula>AND(IF($Q494=3,1,0),IF($X494&lt;30,1,0))</formula>
    </cfRule>
    <cfRule type="expression" dxfId="31010" priority="10178">
      <formula>AND(IF($Q494=3,1,IF($Q494=4,1,0)),IF($F494&lt;=85,1,0))</formula>
    </cfRule>
  </conditionalFormatting>
  <conditionalFormatting sqref="AI494">
    <cfRule type="expression" dxfId="31009" priority="10171">
      <formula>AND(IF(OR($Q494=1,$Q494=2),1,0),IF($X494&lt;=20,1,0))</formula>
    </cfRule>
    <cfRule type="expression" dxfId="31008" priority="10172">
      <formula>AND(IF($Q494=2,1,0),IF($X494&lt;30,1,0))</formula>
    </cfRule>
    <cfRule type="expression" dxfId="31007" priority="10173">
      <formula>AND(IF($Q494=3,1,0),IF($X494&lt;30,1,0))</formula>
    </cfRule>
    <cfRule type="expression" dxfId="31006" priority="10174">
      <formula>AND(IF($Q494=3,1,IF($Q494=4,1,0)),IF($F494&lt;=85,1,0))</formula>
    </cfRule>
  </conditionalFormatting>
  <conditionalFormatting sqref="AV495">
    <cfRule type="expression" dxfId="31005" priority="10169">
      <formula>AV495="X"</formula>
    </cfRule>
    <cfRule type="expression" dxfId="31004" priority="10170">
      <formula>AV495="후보"</formula>
    </cfRule>
  </conditionalFormatting>
  <conditionalFormatting sqref="AC495">
    <cfRule type="cellIs" dxfId="31003" priority="10167" operator="greaterThan">
      <formula>0.9</formula>
    </cfRule>
    <cfRule type="cellIs" dxfId="31002" priority="10168" operator="greaterThan">
      <formula>0.85</formula>
    </cfRule>
  </conditionalFormatting>
  <conditionalFormatting sqref="N495">
    <cfRule type="cellIs" dxfId="31001" priority="10165" operator="greaterThan">
      <formula>0.9</formula>
    </cfRule>
    <cfRule type="cellIs" dxfId="31000" priority="10166" operator="greaterThan">
      <formula>0.85</formula>
    </cfRule>
  </conditionalFormatting>
  <conditionalFormatting sqref="E495">
    <cfRule type="expression" dxfId="30999" priority="10161">
      <formula>AND(IF(OR($Q495=1,$Q495=2),1,0),IF($X495&lt;=20,1,0))</formula>
    </cfRule>
    <cfRule type="expression" dxfId="30998" priority="10162">
      <formula>AND(IF($Q495=2,1,0),IF($X495&lt;30,1,0))</formula>
    </cfRule>
    <cfRule type="expression" dxfId="30997" priority="10163">
      <formula>AND(IF($Q495=3,1,0),IF($X495&lt;30,1,0))</formula>
    </cfRule>
    <cfRule type="expression" dxfId="30996" priority="10164">
      <formula>AND(IF($Q495=3,1,IF($Q495=4,1,0)),IF($F495&lt;=85,1,0))</formula>
    </cfRule>
  </conditionalFormatting>
  <conditionalFormatting sqref="X495">
    <cfRule type="expression" dxfId="30995" priority="10157">
      <formula>AND(IF(OR($Q495=1,$Q495=2),1,0),IF($X495&lt;=20,1,0))</formula>
    </cfRule>
    <cfRule type="expression" dxfId="30994" priority="10158">
      <formula>AND(IF($Q495=2,1,0),IF($X495&lt;30,1,0))</formula>
    </cfRule>
    <cfRule type="expression" dxfId="30993" priority="10159">
      <formula>AND(IF($Q495=3,1,0),IF($X495&lt;30,1,0))</formula>
    </cfRule>
    <cfRule type="expression" dxfId="30992" priority="10160">
      <formula>AND(IF($Q495=3,1,IF($Q495=4,1,0)),IF($F495&lt;=85,1,0))</formula>
    </cfRule>
  </conditionalFormatting>
  <conditionalFormatting sqref="AI495">
    <cfRule type="expression" dxfId="30991" priority="10153">
      <formula>AND(IF(OR($Q495=1,$Q495=2),1,0),IF($X495&lt;=20,1,0))</formula>
    </cfRule>
    <cfRule type="expression" dxfId="30990" priority="10154">
      <formula>AND(IF($Q495=2,1,0),IF($X495&lt;30,1,0))</formula>
    </cfRule>
    <cfRule type="expression" dxfId="30989" priority="10155">
      <formula>AND(IF($Q495=3,1,0),IF($X495&lt;30,1,0))</formula>
    </cfRule>
    <cfRule type="expression" dxfId="30988" priority="10156">
      <formula>AND(IF($Q495=3,1,IF($Q495=4,1,0)),IF($F495&lt;=85,1,0))</formula>
    </cfRule>
  </conditionalFormatting>
  <conditionalFormatting sqref="AV496">
    <cfRule type="expression" dxfId="30987" priority="10151">
      <formula>AV496="X"</formula>
    </cfRule>
    <cfRule type="expression" dxfId="30986" priority="10152">
      <formula>AV496="후보"</formula>
    </cfRule>
  </conditionalFormatting>
  <conditionalFormatting sqref="AC496">
    <cfRule type="cellIs" dxfId="30985" priority="10149" operator="greaterThan">
      <formula>0.9</formula>
    </cfRule>
    <cfRule type="cellIs" dxfId="30984" priority="10150" operator="greaterThan">
      <formula>0.85</formula>
    </cfRule>
  </conditionalFormatting>
  <conditionalFormatting sqref="N496">
    <cfRule type="cellIs" dxfId="30983" priority="10147" operator="greaterThan">
      <formula>0.9</formula>
    </cfRule>
    <cfRule type="cellIs" dxfId="30982" priority="10148" operator="greaterThan">
      <formula>0.85</formula>
    </cfRule>
  </conditionalFormatting>
  <conditionalFormatting sqref="E496">
    <cfRule type="expression" dxfId="30981" priority="10143">
      <formula>AND(IF(OR($Q496=1,$Q496=2),1,0),IF($X496&lt;=20,1,0))</formula>
    </cfRule>
    <cfRule type="expression" dxfId="30980" priority="10144">
      <formula>AND(IF($Q496=2,1,0),IF($X496&lt;30,1,0))</formula>
    </cfRule>
    <cfRule type="expression" dxfId="30979" priority="10145">
      <formula>AND(IF($Q496=3,1,0),IF($X496&lt;30,1,0))</formula>
    </cfRule>
    <cfRule type="expression" dxfId="30978" priority="10146">
      <formula>AND(IF($Q496=3,1,IF($Q496=4,1,0)),IF($F496&lt;=85,1,0))</formula>
    </cfRule>
  </conditionalFormatting>
  <conditionalFormatting sqref="X496">
    <cfRule type="expression" dxfId="30977" priority="10139">
      <formula>AND(IF(OR($Q496=1,$Q496=2),1,0),IF($X496&lt;=20,1,0))</formula>
    </cfRule>
    <cfRule type="expression" dxfId="30976" priority="10140">
      <formula>AND(IF($Q496=2,1,0),IF($X496&lt;30,1,0))</formula>
    </cfRule>
    <cfRule type="expression" dxfId="30975" priority="10141">
      <formula>AND(IF($Q496=3,1,0),IF($X496&lt;30,1,0))</formula>
    </cfRule>
    <cfRule type="expression" dxfId="30974" priority="10142">
      <formula>AND(IF($Q496=3,1,IF($Q496=4,1,0)),IF($F496&lt;=85,1,0))</formula>
    </cfRule>
  </conditionalFormatting>
  <conditionalFormatting sqref="AI496">
    <cfRule type="expression" dxfId="30973" priority="10135">
      <formula>AND(IF(OR($Q496=1,$Q496=2),1,0),IF($X496&lt;=20,1,0))</formula>
    </cfRule>
    <cfRule type="expression" dxfId="30972" priority="10136">
      <formula>AND(IF($Q496=2,1,0),IF($X496&lt;30,1,0))</formula>
    </cfRule>
    <cfRule type="expression" dxfId="30971" priority="10137">
      <formula>AND(IF($Q496=3,1,0),IF($X496&lt;30,1,0))</formula>
    </cfRule>
    <cfRule type="expression" dxfId="30970" priority="10138">
      <formula>AND(IF($Q496=3,1,IF($Q496=4,1,0)),IF($F496&lt;=85,1,0))</formula>
    </cfRule>
  </conditionalFormatting>
  <conditionalFormatting sqref="AV497">
    <cfRule type="expression" dxfId="30969" priority="10133">
      <formula>AV497="X"</formula>
    </cfRule>
    <cfRule type="expression" dxfId="30968" priority="10134">
      <formula>AV497="후보"</formula>
    </cfRule>
  </conditionalFormatting>
  <conditionalFormatting sqref="AC497">
    <cfRule type="cellIs" dxfId="30967" priority="10131" operator="greaterThan">
      <formula>0.9</formula>
    </cfRule>
    <cfRule type="cellIs" dxfId="30966" priority="10132" operator="greaterThan">
      <formula>0.85</formula>
    </cfRule>
  </conditionalFormatting>
  <conditionalFormatting sqref="N497">
    <cfRule type="cellIs" dxfId="30965" priority="10129" operator="greaterThan">
      <formula>0.9</formula>
    </cfRule>
    <cfRule type="cellIs" dxfId="30964" priority="10130" operator="greaterThan">
      <formula>0.85</formula>
    </cfRule>
  </conditionalFormatting>
  <conditionalFormatting sqref="E497">
    <cfRule type="expression" dxfId="30963" priority="10125">
      <formula>AND(IF(OR($Q497=1,$Q497=2),1,0),IF($X497&lt;=20,1,0))</formula>
    </cfRule>
    <cfRule type="expression" dxfId="30962" priority="10126">
      <formula>AND(IF($Q497=2,1,0),IF($X497&lt;30,1,0))</formula>
    </cfRule>
    <cfRule type="expression" dxfId="30961" priority="10127">
      <formula>AND(IF($Q497=3,1,0),IF($X497&lt;30,1,0))</formula>
    </cfRule>
    <cfRule type="expression" dxfId="30960" priority="10128">
      <formula>AND(IF($Q497=3,1,IF($Q497=4,1,0)),IF($F497&lt;=85,1,0))</formula>
    </cfRule>
  </conditionalFormatting>
  <conditionalFormatting sqref="X497">
    <cfRule type="expression" dxfId="30959" priority="10121">
      <formula>AND(IF(OR($Q497=1,$Q497=2),1,0),IF($X497&lt;=20,1,0))</formula>
    </cfRule>
    <cfRule type="expression" dxfId="30958" priority="10122">
      <formula>AND(IF($Q497=2,1,0),IF($X497&lt;30,1,0))</formula>
    </cfRule>
    <cfRule type="expression" dxfId="30957" priority="10123">
      <formula>AND(IF($Q497=3,1,0),IF($X497&lt;30,1,0))</formula>
    </cfRule>
    <cfRule type="expression" dxfId="30956" priority="10124">
      <formula>AND(IF($Q497=3,1,IF($Q497=4,1,0)),IF($F497&lt;=85,1,0))</formula>
    </cfRule>
  </conditionalFormatting>
  <conditionalFormatting sqref="AI497">
    <cfRule type="expression" dxfId="30955" priority="10117">
      <formula>AND(IF(OR($Q497=1,$Q497=2),1,0),IF($X497&lt;=20,1,0))</formula>
    </cfRule>
    <cfRule type="expression" dxfId="30954" priority="10118">
      <formula>AND(IF($Q497=2,1,0),IF($X497&lt;30,1,0))</formula>
    </cfRule>
    <cfRule type="expression" dxfId="30953" priority="10119">
      <formula>AND(IF($Q497=3,1,0),IF($X497&lt;30,1,0))</formula>
    </cfRule>
    <cfRule type="expression" dxfId="30952" priority="10120">
      <formula>AND(IF($Q497=3,1,IF($Q497=4,1,0)),IF($F497&lt;=85,1,0))</formula>
    </cfRule>
  </conditionalFormatting>
  <conditionalFormatting sqref="AV498">
    <cfRule type="expression" dxfId="30951" priority="10115">
      <formula>AV498="X"</formula>
    </cfRule>
    <cfRule type="expression" dxfId="30950" priority="10116">
      <formula>AV498="후보"</formula>
    </cfRule>
  </conditionalFormatting>
  <conditionalFormatting sqref="AC498">
    <cfRule type="cellIs" dxfId="30949" priority="10113" operator="greaterThan">
      <formula>0.9</formula>
    </cfRule>
    <cfRule type="cellIs" dxfId="30948" priority="10114" operator="greaterThan">
      <formula>0.85</formula>
    </cfRule>
  </conditionalFormatting>
  <conditionalFormatting sqref="N498">
    <cfRule type="cellIs" dxfId="30947" priority="10111" operator="greaterThan">
      <formula>0.9</formula>
    </cfRule>
    <cfRule type="cellIs" dxfId="30946" priority="10112" operator="greaterThan">
      <formula>0.85</formula>
    </cfRule>
  </conditionalFormatting>
  <conditionalFormatting sqref="E498">
    <cfRule type="expression" dxfId="30945" priority="10107">
      <formula>AND(IF(OR($Q498=1,$Q498=2),1,0),IF($X498&lt;=20,1,0))</formula>
    </cfRule>
    <cfRule type="expression" dxfId="30944" priority="10108">
      <formula>AND(IF($Q498=2,1,0),IF($X498&lt;30,1,0))</formula>
    </cfRule>
    <cfRule type="expression" dxfId="30943" priority="10109">
      <formula>AND(IF($Q498=3,1,0),IF($X498&lt;30,1,0))</formula>
    </cfRule>
    <cfRule type="expression" dxfId="30942" priority="10110">
      <formula>AND(IF($Q498=3,1,IF($Q498=4,1,0)),IF($F498&lt;=85,1,0))</formula>
    </cfRule>
  </conditionalFormatting>
  <conditionalFormatting sqref="X498">
    <cfRule type="expression" dxfId="30941" priority="10103">
      <formula>AND(IF(OR($Q498=1,$Q498=2),1,0),IF($X498&lt;=20,1,0))</formula>
    </cfRule>
    <cfRule type="expression" dxfId="30940" priority="10104">
      <formula>AND(IF($Q498=2,1,0),IF($X498&lt;30,1,0))</formula>
    </cfRule>
    <cfRule type="expression" dxfId="30939" priority="10105">
      <formula>AND(IF($Q498=3,1,0),IF($X498&lt;30,1,0))</formula>
    </cfRule>
    <cfRule type="expression" dxfId="30938" priority="10106">
      <formula>AND(IF($Q498=3,1,IF($Q498=4,1,0)),IF($F498&lt;=85,1,0))</formula>
    </cfRule>
  </conditionalFormatting>
  <conditionalFormatting sqref="AI498">
    <cfRule type="expression" dxfId="30937" priority="10099">
      <formula>AND(IF(OR($Q498=1,$Q498=2),1,0),IF($X498&lt;=20,1,0))</formula>
    </cfRule>
    <cfRule type="expression" dxfId="30936" priority="10100">
      <formula>AND(IF($Q498=2,1,0),IF($X498&lt;30,1,0))</formula>
    </cfRule>
    <cfRule type="expression" dxfId="30935" priority="10101">
      <formula>AND(IF($Q498=3,1,0),IF($X498&lt;30,1,0))</formula>
    </cfRule>
    <cfRule type="expression" dxfId="30934" priority="10102">
      <formula>AND(IF($Q498=3,1,IF($Q498=4,1,0)),IF($F498&lt;=85,1,0))</formula>
    </cfRule>
  </conditionalFormatting>
  <conditionalFormatting sqref="AV499">
    <cfRule type="expression" dxfId="30933" priority="10097">
      <formula>AV499="X"</formula>
    </cfRule>
    <cfRule type="expression" dxfId="30932" priority="10098">
      <formula>AV499="후보"</formula>
    </cfRule>
  </conditionalFormatting>
  <conditionalFormatting sqref="AC499">
    <cfRule type="cellIs" dxfId="30931" priority="10095" operator="greaterThan">
      <formula>0.9</formula>
    </cfRule>
    <cfRule type="cellIs" dxfId="30930" priority="10096" operator="greaterThan">
      <formula>0.85</formula>
    </cfRule>
  </conditionalFormatting>
  <conditionalFormatting sqref="N499">
    <cfRule type="cellIs" dxfId="30929" priority="10093" operator="greaterThan">
      <formula>0.9</formula>
    </cfRule>
    <cfRule type="cellIs" dxfId="30928" priority="10094" operator="greaterThan">
      <formula>0.85</formula>
    </cfRule>
  </conditionalFormatting>
  <conditionalFormatting sqref="E499">
    <cfRule type="expression" dxfId="30927" priority="10089">
      <formula>AND(IF(OR($Q499=1,$Q499=2),1,0),IF($X499&lt;=20,1,0))</formula>
    </cfRule>
    <cfRule type="expression" dxfId="30926" priority="10090">
      <formula>AND(IF($Q499=2,1,0),IF($X499&lt;30,1,0))</formula>
    </cfRule>
    <cfRule type="expression" dxfId="30925" priority="10091">
      <formula>AND(IF($Q499=3,1,0),IF($X499&lt;30,1,0))</formula>
    </cfRule>
    <cfRule type="expression" dxfId="30924" priority="10092">
      <formula>AND(IF($Q499=3,1,IF($Q499=4,1,0)),IF($F499&lt;=85,1,0))</formula>
    </cfRule>
  </conditionalFormatting>
  <conditionalFormatting sqref="X499">
    <cfRule type="expression" dxfId="30923" priority="10085">
      <formula>AND(IF(OR($Q499=1,$Q499=2),1,0),IF($X499&lt;=20,1,0))</formula>
    </cfRule>
    <cfRule type="expression" dxfId="30922" priority="10086">
      <formula>AND(IF($Q499=2,1,0),IF($X499&lt;30,1,0))</formula>
    </cfRule>
    <cfRule type="expression" dxfId="30921" priority="10087">
      <formula>AND(IF($Q499=3,1,0),IF($X499&lt;30,1,0))</formula>
    </cfRule>
    <cfRule type="expression" dxfId="30920" priority="10088">
      <formula>AND(IF($Q499=3,1,IF($Q499=4,1,0)),IF($F499&lt;=85,1,0))</formula>
    </cfRule>
  </conditionalFormatting>
  <conditionalFormatting sqref="AI499">
    <cfRule type="expression" dxfId="30919" priority="10081">
      <formula>AND(IF(OR($Q499=1,$Q499=2),1,0),IF($X499&lt;=20,1,0))</formula>
    </cfRule>
    <cfRule type="expression" dxfId="30918" priority="10082">
      <formula>AND(IF($Q499=2,1,0),IF($X499&lt;30,1,0))</formula>
    </cfRule>
    <cfRule type="expression" dxfId="30917" priority="10083">
      <formula>AND(IF($Q499=3,1,0),IF($X499&lt;30,1,0))</formula>
    </cfRule>
    <cfRule type="expression" dxfId="30916" priority="10084">
      <formula>AND(IF($Q499=3,1,IF($Q499=4,1,0)),IF($F499&lt;=85,1,0))</formula>
    </cfRule>
  </conditionalFormatting>
  <conditionalFormatting sqref="AV500">
    <cfRule type="expression" dxfId="30915" priority="10079">
      <formula>AV500="X"</formula>
    </cfRule>
    <cfRule type="expression" dxfId="30914" priority="10080">
      <formula>AV500="후보"</formula>
    </cfRule>
  </conditionalFormatting>
  <conditionalFormatting sqref="AC500">
    <cfRule type="cellIs" dxfId="30913" priority="10077" operator="greaterThan">
      <formula>0.9</formula>
    </cfRule>
    <cfRule type="cellIs" dxfId="30912" priority="10078" operator="greaterThan">
      <formula>0.85</formula>
    </cfRule>
  </conditionalFormatting>
  <conditionalFormatting sqref="N500">
    <cfRule type="cellIs" dxfId="30911" priority="10075" operator="greaterThan">
      <formula>0.9</formula>
    </cfRule>
    <cfRule type="cellIs" dxfId="30910" priority="10076" operator="greaterThan">
      <formula>0.85</formula>
    </cfRule>
  </conditionalFormatting>
  <conditionalFormatting sqref="E500">
    <cfRule type="expression" dxfId="30909" priority="10071">
      <formula>AND(IF(OR($Q500=1,$Q500=2),1,0),IF($X500&lt;=20,1,0))</formula>
    </cfRule>
    <cfRule type="expression" dxfId="30908" priority="10072">
      <formula>AND(IF($Q500=2,1,0),IF($X500&lt;30,1,0))</formula>
    </cfRule>
    <cfRule type="expression" dxfId="30907" priority="10073">
      <formula>AND(IF($Q500=3,1,0),IF($X500&lt;30,1,0))</formula>
    </cfRule>
    <cfRule type="expression" dxfId="30906" priority="10074">
      <formula>AND(IF($Q500=3,1,IF($Q500=4,1,0)),IF($F500&lt;=85,1,0))</formula>
    </cfRule>
  </conditionalFormatting>
  <conditionalFormatting sqref="X500">
    <cfRule type="expression" dxfId="30905" priority="10067">
      <formula>AND(IF(OR($Q500=1,$Q500=2),1,0),IF($X500&lt;=20,1,0))</formula>
    </cfRule>
    <cfRule type="expression" dxfId="30904" priority="10068">
      <formula>AND(IF($Q500=2,1,0),IF($X500&lt;30,1,0))</formula>
    </cfRule>
    <cfRule type="expression" dxfId="30903" priority="10069">
      <formula>AND(IF($Q500=3,1,0),IF($X500&lt;30,1,0))</formula>
    </cfRule>
    <cfRule type="expression" dxfId="30902" priority="10070">
      <formula>AND(IF($Q500=3,1,IF($Q500=4,1,0)),IF($F500&lt;=85,1,0))</formula>
    </cfRule>
  </conditionalFormatting>
  <conditionalFormatting sqref="AI500">
    <cfRule type="expression" dxfId="30901" priority="10063">
      <formula>AND(IF(OR($Q500=1,$Q500=2),1,0),IF($X500&lt;=20,1,0))</formula>
    </cfRule>
    <cfRule type="expression" dxfId="30900" priority="10064">
      <formula>AND(IF($Q500=2,1,0),IF($X500&lt;30,1,0))</formula>
    </cfRule>
    <cfRule type="expression" dxfId="30899" priority="10065">
      <formula>AND(IF($Q500=3,1,0),IF($X500&lt;30,1,0))</formula>
    </cfRule>
    <cfRule type="expression" dxfId="30898" priority="10066">
      <formula>AND(IF($Q500=3,1,IF($Q500=4,1,0)),IF($F500&lt;=85,1,0))</formula>
    </cfRule>
  </conditionalFormatting>
  <conditionalFormatting sqref="AV501">
    <cfRule type="expression" dxfId="30897" priority="10061">
      <formula>AV501="X"</formula>
    </cfRule>
    <cfRule type="expression" dxfId="30896" priority="10062">
      <formula>AV501="후보"</formula>
    </cfRule>
  </conditionalFormatting>
  <conditionalFormatting sqref="AC501">
    <cfRule type="cellIs" dxfId="30895" priority="10059" operator="greaterThan">
      <formula>0.9</formula>
    </cfRule>
    <cfRule type="cellIs" dxfId="30894" priority="10060" operator="greaterThan">
      <formula>0.85</formula>
    </cfRule>
  </conditionalFormatting>
  <conditionalFormatting sqref="N501">
    <cfRule type="cellIs" dxfId="30893" priority="10057" operator="greaterThan">
      <formula>0.9</formula>
    </cfRule>
    <cfRule type="cellIs" dxfId="30892" priority="10058" operator="greaterThan">
      <formula>0.85</formula>
    </cfRule>
  </conditionalFormatting>
  <conditionalFormatting sqref="E501">
    <cfRule type="expression" dxfId="30891" priority="10053">
      <formula>AND(IF(OR($Q501=1,$Q501=2),1,0),IF($X501&lt;=20,1,0))</formula>
    </cfRule>
    <cfRule type="expression" dxfId="30890" priority="10054">
      <formula>AND(IF($Q501=2,1,0),IF($X501&lt;30,1,0))</formula>
    </cfRule>
    <cfRule type="expression" dxfId="30889" priority="10055">
      <formula>AND(IF($Q501=3,1,0),IF($X501&lt;30,1,0))</formula>
    </cfRule>
    <cfRule type="expression" dxfId="30888" priority="10056">
      <formula>AND(IF($Q501=3,1,IF($Q501=4,1,0)),IF($F501&lt;=85,1,0))</formula>
    </cfRule>
  </conditionalFormatting>
  <conditionalFormatting sqref="X501">
    <cfRule type="expression" dxfId="30887" priority="10049">
      <formula>AND(IF(OR($Q501=1,$Q501=2),1,0),IF($X501&lt;=20,1,0))</formula>
    </cfRule>
    <cfRule type="expression" dxfId="30886" priority="10050">
      <formula>AND(IF($Q501=2,1,0),IF($X501&lt;30,1,0))</formula>
    </cfRule>
    <cfRule type="expression" dxfId="30885" priority="10051">
      <formula>AND(IF($Q501=3,1,0),IF($X501&lt;30,1,0))</formula>
    </cfRule>
    <cfRule type="expression" dxfId="30884" priority="10052">
      <formula>AND(IF($Q501=3,1,IF($Q501=4,1,0)),IF($F501&lt;=85,1,0))</formula>
    </cfRule>
  </conditionalFormatting>
  <conditionalFormatting sqref="AI501">
    <cfRule type="expression" dxfId="30883" priority="10045">
      <formula>AND(IF(OR($Q501=1,$Q501=2),1,0),IF($X501&lt;=20,1,0))</formula>
    </cfRule>
    <cfRule type="expression" dxfId="30882" priority="10046">
      <formula>AND(IF($Q501=2,1,0),IF($X501&lt;30,1,0))</formula>
    </cfRule>
    <cfRule type="expression" dxfId="30881" priority="10047">
      <formula>AND(IF($Q501=3,1,0),IF($X501&lt;30,1,0))</formula>
    </cfRule>
    <cfRule type="expression" dxfId="30880" priority="10048">
      <formula>AND(IF($Q501=3,1,IF($Q501=4,1,0)),IF($F501&lt;=85,1,0))</formula>
    </cfRule>
  </conditionalFormatting>
  <conditionalFormatting sqref="AV502">
    <cfRule type="expression" dxfId="30879" priority="10043">
      <formula>AV502="X"</formula>
    </cfRule>
    <cfRule type="expression" dxfId="30878" priority="10044">
      <formula>AV502="후보"</formula>
    </cfRule>
  </conditionalFormatting>
  <conditionalFormatting sqref="AC502">
    <cfRule type="cellIs" dxfId="30877" priority="10041" operator="greaterThan">
      <formula>0.9</formula>
    </cfRule>
    <cfRule type="cellIs" dxfId="30876" priority="10042" operator="greaterThan">
      <formula>0.85</formula>
    </cfRule>
  </conditionalFormatting>
  <conditionalFormatting sqref="N502">
    <cfRule type="cellIs" dxfId="30875" priority="10039" operator="greaterThan">
      <formula>0.9</formula>
    </cfRule>
    <cfRule type="cellIs" dxfId="30874" priority="10040" operator="greaterThan">
      <formula>0.85</formula>
    </cfRule>
  </conditionalFormatting>
  <conditionalFormatting sqref="E502">
    <cfRule type="expression" dxfId="30873" priority="10035">
      <formula>AND(IF(OR($Q502=1,$Q502=2),1,0),IF($X502&lt;=20,1,0))</formula>
    </cfRule>
    <cfRule type="expression" dxfId="30872" priority="10036">
      <formula>AND(IF($Q502=2,1,0),IF($X502&lt;30,1,0))</formula>
    </cfRule>
    <cfRule type="expression" dxfId="30871" priority="10037">
      <formula>AND(IF($Q502=3,1,0),IF($X502&lt;30,1,0))</formula>
    </cfRule>
    <cfRule type="expression" dxfId="30870" priority="10038">
      <formula>AND(IF($Q502=3,1,IF($Q502=4,1,0)),IF($F502&lt;=85,1,0))</formula>
    </cfRule>
  </conditionalFormatting>
  <conditionalFormatting sqref="X502">
    <cfRule type="expression" dxfId="30869" priority="10031">
      <formula>AND(IF(OR($Q502=1,$Q502=2),1,0),IF($X502&lt;=20,1,0))</formula>
    </cfRule>
    <cfRule type="expression" dxfId="30868" priority="10032">
      <formula>AND(IF($Q502=2,1,0),IF($X502&lt;30,1,0))</formula>
    </cfRule>
    <cfRule type="expression" dxfId="30867" priority="10033">
      <formula>AND(IF($Q502=3,1,0),IF($X502&lt;30,1,0))</formula>
    </cfRule>
    <cfRule type="expression" dxfId="30866" priority="10034">
      <formula>AND(IF($Q502=3,1,IF($Q502=4,1,0)),IF($F502&lt;=85,1,0))</formula>
    </cfRule>
  </conditionalFormatting>
  <conditionalFormatting sqref="AI502">
    <cfRule type="expression" dxfId="30865" priority="10027">
      <formula>AND(IF(OR($Q502=1,$Q502=2),1,0),IF($X502&lt;=20,1,0))</formula>
    </cfRule>
    <cfRule type="expression" dxfId="30864" priority="10028">
      <formula>AND(IF($Q502=2,1,0),IF($X502&lt;30,1,0))</formula>
    </cfRule>
    <cfRule type="expression" dxfId="30863" priority="10029">
      <formula>AND(IF($Q502=3,1,0),IF($X502&lt;30,1,0))</formula>
    </cfRule>
    <cfRule type="expression" dxfId="30862" priority="10030">
      <formula>AND(IF($Q502=3,1,IF($Q502=4,1,0)),IF($F502&lt;=85,1,0))</formula>
    </cfRule>
  </conditionalFormatting>
  <conditionalFormatting sqref="AV503">
    <cfRule type="expression" dxfId="30861" priority="10025">
      <formula>AV503="X"</formula>
    </cfRule>
    <cfRule type="expression" dxfId="30860" priority="10026">
      <formula>AV503="후보"</formula>
    </cfRule>
  </conditionalFormatting>
  <conditionalFormatting sqref="AC503">
    <cfRule type="cellIs" dxfId="30859" priority="10023" operator="greaterThan">
      <formula>0.9</formula>
    </cfRule>
    <cfRule type="cellIs" dxfId="30858" priority="10024" operator="greaterThan">
      <formula>0.85</formula>
    </cfRule>
  </conditionalFormatting>
  <conditionalFormatting sqref="N503">
    <cfRule type="cellIs" dxfId="30857" priority="10021" operator="greaterThan">
      <formula>0.9</formula>
    </cfRule>
    <cfRule type="cellIs" dxfId="30856" priority="10022" operator="greaterThan">
      <formula>0.85</formula>
    </cfRule>
  </conditionalFormatting>
  <conditionalFormatting sqref="E503">
    <cfRule type="expression" dxfId="30855" priority="10017">
      <formula>AND(IF(OR($Q503=1,$Q503=2),1,0),IF($X503&lt;=20,1,0))</formula>
    </cfRule>
    <cfRule type="expression" dxfId="30854" priority="10018">
      <formula>AND(IF($Q503=2,1,0),IF($X503&lt;30,1,0))</formula>
    </cfRule>
    <cfRule type="expression" dxfId="30853" priority="10019">
      <formula>AND(IF($Q503=3,1,0),IF($X503&lt;30,1,0))</formula>
    </cfRule>
    <cfRule type="expression" dxfId="30852" priority="10020">
      <formula>AND(IF($Q503=3,1,IF($Q503=4,1,0)),IF($F503&lt;=85,1,0))</formula>
    </cfRule>
  </conditionalFormatting>
  <conditionalFormatting sqref="X503">
    <cfRule type="expression" dxfId="30851" priority="10013">
      <formula>AND(IF(OR($Q503=1,$Q503=2),1,0),IF($X503&lt;=20,1,0))</formula>
    </cfRule>
    <cfRule type="expression" dxfId="30850" priority="10014">
      <formula>AND(IF($Q503=2,1,0),IF($X503&lt;30,1,0))</formula>
    </cfRule>
    <cfRule type="expression" dxfId="30849" priority="10015">
      <formula>AND(IF($Q503=3,1,0),IF($X503&lt;30,1,0))</formula>
    </cfRule>
    <cfRule type="expression" dxfId="30848" priority="10016">
      <formula>AND(IF($Q503=3,1,IF($Q503=4,1,0)),IF($F503&lt;=85,1,0))</formula>
    </cfRule>
  </conditionalFormatting>
  <conditionalFormatting sqref="AI503">
    <cfRule type="expression" dxfId="30847" priority="10009">
      <formula>AND(IF(OR($Q503=1,$Q503=2),1,0),IF($X503&lt;=20,1,0))</formula>
    </cfRule>
    <cfRule type="expression" dxfId="30846" priority="10010">
      <formula>AND(IF($Q503=2,1,0),IF($X503&lt;30,1,0))</formula>
    </cfRule>
    <cfRule type="expression" dxfId="30845" priority="10011">
      <formula>AND(IF($Q503=3,1,0),IF($X503&lt;30,1,0))</formula>
    </cfRule>
    <cfRule type="expression" dxfId="30844" priority="10012">
      <formula>AND(IF($Q503=3,1,IF($Q503=4,1,0)),IF($F503&lt;=85,1,0))</formula>
    </cfRule>
  </conditionalFormatting>
  <conditionalFormatting sqref="AV504">
    <cfRule type="expression" dxfId="30843" priority="10007">
      <formula>AV504="X"</formula>
    </cfRule>
    <cfRule type="expression" dxfId="30842" priority="10008">
      <formula>AV504="후보"</formula>
    </cfRule>
  </conditionalFormatting>
  <conditionalFormatting sqref="AC504">
    <cfRule type="cellIs" dxfId="30841" priority="10005" operator="greaterThan">
      <formula>0.9</formula>
    </cfRule>
    <cfRule type="cellIs" dxfId="30840" priority="10006" operator="greaterThan">
      <formula>0.85</formula>
    </cfRule>
  </conditionalFormatting>
  <conditionalFormatting sqref="N504">
    <cfRule type="cellIs" dxfId="30839" priority="10003" operator="greaterThan">
      <formula>0.9</formula>
    </cfRule>
    <cfRule type="cellIs" dxfId="30838" priority="10004" operator="greaterThan">
      <formula>0.85</formula>
    </cfRule>
  </conditionalFormatting>
  <conditionalFormatting sqref="E504">
    <cfRule type="expression" dxfId="30837" priority="9999">
      <formula>AND(IF(OR($Q504=1,$Q504=2),1,0),IF($X504&lt;=20,1,0))</formula>
    </cfRule>
    <cfRule type="expression" dxfId="30836" priority="10000">
      <formula>AND(IF($Q504=2,1,0),IF($X504&lt;30,1,0))</formula>
    </cfRule>
    <cfRule type="expression" dxfId="30835" priority="10001">
      <formula>AND(IF($Q504=3,1,0),IF($X504&lt;30,1,0))</formula>
    </cfRule>
    <cfRule type="expression" dxfId="30834" priority="10002">
      <formula>AND(IF($Q504=3,1,IF($Q504=4,1,0)),IF($F504&lt;=85,1,0))</formula>
    </cfRule>
  </conditionalFormatting>
  <conditionalFormatting sqref="X504">
    <cfRule type="expression" dxfId="30833" priority="9995">
      <formula>AND(IF(OR($Q504=1,$Q504=2),1,0),IF($X504&lt;=20,1,0))</formula>
    </cfRule>
    <cfRule type="expression" dxfId="30832" priority="9996">
      <formula>AND(IF($Q504=2,1,0),IF($X504&lt;30,1,0))</formula>
    </cfRule>
    <cfRule type="expression" dxfId="30831" priority="9997">
      <formula>AND(IF($Q504=3,1,0),IF($X504&lt;30,1,0))</formula>
    </cfRule>
    <cfRule type="expression" dxfId="30830" priority="9998">
      <formula>AND(IF($Q504=3,1,IF($Q504=4,1,0)),IF($F504&lt;=85,1,0))</formula>
    </cfRule>
  </conditionalFormatting>
  <conditionalFormatting sqref="AI504">
    <cfRule type="expression" dxfId="30829" priority="9991">
      <formula>AND(IF(OR($Q504=1,$Q504=2),1,0),IF($X504&lt;=20,1,0))</formula>
    </cfRule>
    <cfRule type="expression" dxfId="30828" priority="9992">
      <formula>AND(IF($Q504=2,1,0),IF($X504&lt;30,1,0))</formula>
    </cfRule>
    <cfRule type="expression" dxfId="30827" priority="9993">
      <formula>AND(IF($Q504=3,1,0),IF($X504&lt;30,1,0))</formula>
    </cfRule>
    <cfRule type="expression" dxfId="30826" priority="9994">
      <formula>AND(IF($Q504=3,1,IF($Q504=4,1,0)),IF($F504&lt;=85,1,0))</formula>
    </cfRule>
  </conditionalFormatting>
  <conditionalFormatting sqref="AV505">
    <cfRule type="expression" dxfId="30825" priority="9989">
      <formula>AV505="X"</formula>
    </cfRule>
    <cfRule type="expression" dxfId="30824" priority="9990">
      <formula>AV505="후보"</formula>
    </cfRule>
  </conditionalFormatting>
  <conditionalFormatting sqref="AC505">
    <cfRule type="cellIs" dxfId="30823" priority="9987" operator="greaterThan">
      <formula>0.9</formula>
    </cfRule>
    <cfRule type="cellIs" dxfId="30822" priority="9988" operator="greaterThan">
      <formula>0.85</formula>
    </cfRule>
  </conditionalFormatting>
  <conditionalFormatting sqref="N505">
    <cfRule type="cellIs" dxfId="30821" priority="9985" operator="greaterThan">
      <formula>0.9</formula>
    </cfRule>
    <cfRule type="cellIs" dxfId="30820" priority="9986" operator="greaterThan">
      <formula>0.85</formula>
    </cfRule>
  </conditionalFormatting>
  <conditionalFormatting sqref="E505">
    <cfRule type="expression" dxfId="30819" priority="9981">
      <formula>AND(IF(OR($Q505=1,$Q505=2),1,0),IF($X505&lt;=20,1,0))</formula>
    </cfRule>
    <cfRule type="expression" dxfId="30818" priority="9982">
      <formula>AND(IF($Q505=2,1,0),IF($X505&lt;30,1,0))</formula>
    </cfRule>
    <cfRule type="expression" dxfId="30817" priority="9983">
      <formula>AND(IF($Q505=3,1,0),IF($X505&lt;30,1,0))</formula>
    </cfRule>
    <cfRule type="expression" dxfId="30816" priority="9984">
      <formula>AND(IF($Q505=3,1,IF($Q505=4,1,0)),IF($F505&lt;=85,1,0))</formula>
    </cfRule>
  </conditionalFormatting>
  <conditionalFormatting sqref="X505">
    <cfRule type="expression" dxfId="30815" priority="9977">
      <formula>AND(IF(OR($Q505=1,$Q505=2),1,0),IF($X505&lt;=20,1,0))</formula>
    </cfRule>
    <cfRule type="expression" dxfId="30814" priority="9978">
      <formula>AND(IF($Q505=2,1,0),IF($X505&lt;30,1,0))</formula>
    </cfRule>
    <cfRule type="expression" dxfId="30813" priority="9979">
      <formula>AND(IF($Q505=3,1,0),IF($X505&lt;30,1,0))</formula>
    </cfRule>
    <cfRule type="expression" dxfId="30812" priority="9980">
      <formula>AND(IF($Q505=3,1,IF($Q505=4,1,0)),IF($F505&lt;=85,1,0))</formula>
    </cfRule>
  </conditionalFormatting>
  <conditionalFormatting sqref="AI505">
    <cfRule type="expression" dxfId="30811" priority="9973">
      <formula>AND(IF(OR($Q505=1,$Q505=2),1,0),IF($X505&lt;=20,1,0))</formula>
    </cfRule>
    <cfRule type="expression" dxfId="30810" priority="9974">
      <formula>AND(IF($Q505=2,1,0),IF($X505&lt;30,1,0))</formula>
    </cfRule>
    <cfRule type="expression" dxfId="30809" priority="9975">
      <formula>AND(IF($Q505=3,1,0),IF($X505&lt;30,1,0))</formula>
    </cfRule>
    <cfRule type="expression" dxfId="30808" priority="9976">
      <formula>AND(IF($Q505=3,1,IF($Q505=4,1,0)),IF($F505&lt;=85,1,0))</formula>
    </cfRule>
  </conditionalFormatting>
  <conditionalFormatting sqref="AV506">
    <cfRule type="expression" dxfId="30807" priority="9971">
      <formula>AV506="X"</formula>
    </cfRule>
    <cfRule type="expression" dxfId="30806" priority="9972">
      <formula>AV506="후보"</formula>
    </cfRule>
  </conditionalFormatting>
  <conditionalFormatting sqref="AC506">
    <cfRule type="cellIs" dxfId="30805" priority="9969" operator="greaterThan">
      <formula>0.9</formula>
    </cfRule>
    <cfRule type="cellIs" dxfId="30804" priority="9970" operator="greaterThan">
      <formula>0.85</formula>
    </cfRule>
  </conditionalFormatting>
  <conditionalFormatting sqref="N506">
    <cfRule type="cellIs" dxfId="30803" priority="9967" operator="greaterThan">
      <formula>0.9</formula>
    </cfRule>
    <cfRule type="cellIs" dxfId="30802" priority="9968" operator="greaterThan">
      <formula>0.85</formula>
    </cfRule>
  </conditionalFormatting>
  <conditionalFormatting sqref="E506">
    <cfRule type="expression" dxfId="30801" priority="9963">
      <formula>AND(IF(OR($Q506=1,$Q506=2),1,0),IF($X506&lt;=20,1,0))</formula>
    </cfRule>
    <cfRule type="expression" dxfId="30800" priority="9964">
      <formula>AND(IF($Q506=2,1,0),IF($X506&lt;30,1,0))</formula>
    </cfRule>
    <cfRule type="expression" dxfId="30799" priority="9965">
      <formula>AND(IF($Q506=3,1,0),IF($X506&lt;30,1,0))</formula>
    </cfRule>
    <cfRule type="expression" dxfId="30798" priority="9966">
      <formula>AND(IF($Q506=3,1,IF($Q506=4,1,0)),IF($F506&lt;=85,1,0))</formula>
    </cfRule>
  </conditionalFormatting>
  <conditionalFormatting sqref="X506">
    <cfRule type="expression" dxfId="30797" priority="9959">
      <formula>AND(IF(OR($Q506=1,$Q506=2),1,0),IF($X506&lt;=20,1,0))</formula>
    </cfRule>
    <cfRule type="expression" dxfId="30796" priority="9960">
      <formula>AND(IF($Q506=2,1,0),IF($X506&lt;30,1,0))</formula>
    </cfRule>
    <cfRule type="expression" dxfId="30795" priority="9961">
      <formula>AND(IF($Q506=3,1,0),IF($X506&lt;30,1,0))</formula>
    </cfRule>
    <cfRule type="expression" dxfId="30794" priority="9962">
      <formula>AND(IF($Q506=3,1,IF($Q506=4,1,0)),IF($F506&lt;=85,1,0))</formula>
    </cfRule>
  </conditionalFormatting>
  <conditionalFormatting sqref="AI506">
    <cfRule type="expression" dxfId="30793" priority="9955">
      <formula>AND(IF(OR($Q506=1,$Q506=2),1,0),IF($X506&lt;=20,1,0))</formula>
    </cfRule>
    <cfRule type="expression" dxfId="30792" priority="9956">
      <formula>AND(IF($Q506=2,1,0),IF($X506&lt;30,1,0))</formula>
    </cfRule>
    <cfRule type="expression" dxfId="30791" priority="9957">
      <formula>AND(IF($Q506=3,1,0),IF($X506&lt;30,1,0))</formula>
    </cfRule>
    <cfRule type="expression" dxfId="30790" priority="9958">
      <formula>AND(IF($Q506=3,1,IF($Q506=4,1,0)),IF($F506&lt;=85,1,0))</formula>
    </cfRule>
  </conditionalFormatting>
  <conditionalFormatting sqref="AV507">
    <cfRule type="expression" dxfId="30789" priority="9953">
      <formula>AV507="X"</formula>
    </cfRule>
    <cfRule type="expression" dxfId="30788" priority="9954">
      <formula>AV507="후보"</formula>
    </cfRule>
  </conditionalFormatting>
  <conditionalFormatting sqref="AC507">
    <cfRule type="cellIs" dxfId="30787" priority="9951" operator="greaterThan">
      <formula>0.9</formula>
    </cfRule>
    <cfRule type="cellIs" dxfId="30786" priority="9952" operator="greaterThan">
      <formula>0.85</formula>
    </cfRule>
  </conditionalFormatting>
  <conditionalFormatting sqref="N507">
    <cfRule type="cellIs" dxfId="30785" priority="9949" operator="greaterThan">
      <formula>0.9</formula>
    </cfRule>
    <cfRule type="cellIs" dxfId="30784" priority="9950" operator="greaterThan">
      <formula>0.85</formula>
    </cfRule>
  </conditionalFormatting>
  <conditionalFormatting sqref="E507">
    <cfRule type="expression" dxfId="30783" priority="9945">
      <formula>AND(IF(OR($Q507=1,$Q507=2),1,0),IF($X507&lt;=20,1,0))</formula>
    </cfRule>
    <cfRule type="expression" dxfId="30782" priority="9946">
      <formula>AND(IF($Q507=2,1,0),IF($X507&lt;30,1,0))</formula>
    </cfRule>
    <cfRule type="expression" dxfId="30781" priority="9947">
      <formula>AND(IF($Q507=3,1,0),IF($X507&lt;30,1,0))</formula>
    </cfRule>
    <cfRule type="expression" dxfId="30780" priority="9948">
      <formula>AND(IF($Q507=3,1,IF($Q507=4,1,0)),IF($F507&lt;=85,1,0))</formula>
    </cfRule>
  </conditionalFormatting>
  <conditionalFormatting sqref="X507">
    <cfRule type="expression" dxfId="30779" priority="9941">
      <formula>AND(IF(OR($Q507=1,$Q507=2),1,0),IF($X507&lt;=20,1,0))</formula>
    </cfRule>
    <cfRule type="expression" dxfId="30778" priority="9942">
      <formula>AND(IF($Q507=2,1,0),IF($X507&lt;30,1,0))</formula>
    </cfRule>
    <cfRule type="expression" dxfId="30777" priority="9943">
      <formula>AND(IF($Q507=3,1,0),IF($X507&lt;30,1,0))</formula>
    </cfRule>
    <cfRule type="expression" dxfId="30776" priority="9944">
      <formula>AND(IF($Q507=3,1,IF($Q507=4,1,0)),IF($F507&lt;=85,1,0))</formula>
    </cfRule>
  </conditionalFormatting>
  <conditionalFormatting sqref="AI507">
    <cfRule type="expression" dxfId="30775" priority="9937">
      <formula>AND(IF(OR($Q507=1,$Q507=2),1,0),IF($X507&lt;=20,1,0))</formula>
    </cfRule>
    <cfRule type="expression" dxfId="30774" priority="9938">
      <formula>AND(IF($Q507=2,1,0),IF($X507&lt;30,1,0))</formula>
    </cfRule>
    <cfRule type="expression" dxfId="30773" priority="9939">
      <formula>AND(IF($Q507=3,1,0),IF($X507&lt;30,1,0))</formula>
    </cfRule>
    <cfRule type="expression" dxfId="30772" priority="9940">
      <formula>AND(IF($Q507=3,1,IF($Q507=4,1,0)),IF($F507&lt;=85,1,0))</formula>
    </cfRule>
  </conditionalFormatting>
  <conditionalFormatting sqref="AV508">
    <cfRule type="expression" dxfId="30771" priority="9935">
      <formula>AV508="X"</formula>
    </cfRule>
    <cfRule type="expression" dxfId="30770" priority="9936">
      <formula>AV508="후보"</formula>
    </cfRule>
  </conditionalFormatting>
  <conditionalFormatting sqref="AC508">
    <cfRule type="cellIs" dxfId="30769" priority="9933" operator="greaterThan">
      <formula>0.9</formula>
    </cfRule>
    <cfRule type="cellIs" dxfId="30768" priority="9934" operator="greaterThan">
      <formula>0.85</formula>
    </cfRule>
  </conditionalFormatting>
  <conditionalFormatting sqref="N508">
    <cfRule type="cellIs" dxfId="30767" priority="9931" operator="greaterThan">
      <formula>0.9</formula>
    </cfRule>
    <cfRule type="cellIs" dxfId="30766" priority="9932" operator="greaterThan">
      <formula>0.85</formula>
    </cfRule>
  </conditionalFormatting>
  <conditionalFormatting sqref="E508">
    <cfRule type="expression" dxfId="30765" priority="9927">
      <formula>AND(IF(OR($Q508=1,$Q508=2),1,0),IF($X508&lt;=20,1,0))</formula>
    </cfRule>
    <cfRule type="expression" dxfId="30764" priority="9928">
      <formula>AND(IF($Q508=2,1,0),IF($X508&lt;30,1,0))</formula>
    </cfRule>
    <cfRule type="expression" dxfId="30763" priority="9929">
      <formula>AND(IF($Q508=3,1,0),IF($X508&lt;30,1,0))</formula>
    </cfRule>
    <cfRule type="expression" dxfId="30762" priority="9930">
      <formula>AND(IF($Q508=3,1,IF($Q508=4,1,0)),IF($F508&lt;=85,1,0))</formula>
    </cfRule>
  </conditionalFormatting>
  <conditionalFormatting sqref="X508">
    <cfRule type="expression" dxfId="30761" priority="9923">
      <formula>AND(IF(OR($Q508=1,$Q508=2),1,0),IF($X508&lt;=20,1,0))</formula>
    </cfRule>
    <cfRule type="expression" dxfId="30760" priority="9924">
      <formula>AND(IF($Q508=2,1,0),IF($X508&lt;30,1,0))</formula>
    </cfRule>
    <cfRule type="expression" dxfId="30759" priority="9925">
      <formula>AND(IF($Q508=3,1,0),IF($X508&lt;30,1,0))</formula>
    </cfRule>
    <cfRule type="expression" dxfId="30758" priority="9926">
      <formula>AND(IF($Q508=3,1,IF($Q508=4,1,0)),IF($F508&lt;=85,1,0))</formula>
    </cfRule>
  </conditionalFormatting>
  <conditionalFormatting sqref="AI508">
    <cfRule type="expression" dxfId="30757" priority="9919">
      <formula>AND(IF(OR($Q508=1,$Q508=2),1,0),IF($X508&lt;=20,1,0))</formula>
    </cfRule>
    <cfRule type="expression" dxfId="30756" priority="9920">
      <formula>AND(IF($Q508=2,1,0),IF($X508&lt;30,1,0))</formula>
    </cfRule>
    <cfRule type="expression" dxfId="30755" priority="9921">
      <formula>AND(IF($Q508=3,1,0),IF($X508&lt;30,1,0))</formula>
    </cfRule>
    <cfRule type="expression" dxfId="30754" priority="9922">
      <formula>AND(IF($Q508=3,1,IF($Q508=4,1,0)),IF($F508&lt;=85,1,0))</formula>
    </cfRule>
  </conditionalFormatting>
  <conditionalFormatting sqref="AV509">
    <cfRule type="expression" dxfId="30753" priority="9917">
      <formula>AV509="X"</formula>
    </cfRule>
    <cfRule type="expression" dxfId="30752" priority="9918">
      <formula>AV509="후보"</formula>
    </cfRule>
  </conditionalFormatting>
  <conditionalFormatting sqref="AC509">
    <cfRule type="cellIs" dxfId="30751" priority="9915" operator="greaterThan">
      <formula>0.9</formula>
    </cfRule>
    <cfRule type="cellIs" dxfId="30750" priority="9916" operator="greaterThan">
      <formula>0.85</formula>
    </cfRule>
  </conditionalFormatting>
  <conditionalFormatting sqref="N509">
    <cfRule type="cellIs" dxfId="30749" priority="9913" operator="greaterThan">
      <formula>0.9</formula>
    </cfRule>
    <cfRule type="cellIs" dxfId="30748" priority="9914" operator="greaterThan">
      <formula>0.85</formula>
    </cfRule>
  </conditionalFormatting>
  <conditionalFormatting sqref="E509">
    <cfRule type="expression" dxfId="30747" priority="9909">
      <formula>AND(IF(OR($Q509=1,$Q509=2),1,0),IF($X509&lt;=20,1,0))</formula>
    </cfRule>
    <cfRule type="expression" dxfId="30746" priority="9910">
      <formula>AND(IF($Q509=2,1,0),IF($X509&lt;30,1,0))</formula>
    </cfRule>
    <cfRule type="expression" dxfId="30745" priority="9911">
      <formula>AND(IF($Q509=3,1,0),IF($X509&lt;30,1,0))</formula>
    </cfRule>
    <cfRule type="expression" dxfId="30744" priority="9912">
      <formula>AND(IF($Q509=3,1,IF($Q509=4,1,0)),IF($F509&lt;=85,1,0))</formula>
    </cfRule>
  </conditionalFormatting>
  <conditionalFormatting sqref="X509">
    <cfRule type="expression" dxfId="30743" priority="9905">
      <formula>AND(IF(OR($Q509=1,$Q509=2),1,0),IF($X509&lt;=20,1,0))</formula>
    </cfRule>
    <cfRule type="expression" dxfId="30742" priority="9906">
      <formula>AND(IF($Q509=2,1,0),IF($X509&lt;30,1,0))</formula>
    </cfRule>
    <cfRule type="expression" dxfId="30741" priority="9907">
      <formula>AND(IF($Q509=3,1,0),IF($X509&lt;30,1,0))</formula>
    </cfRule>
    <cfRule type="expression" dxfId="30740" priority="9908">
      <formula>AND(IF($Q509=3,1,IF($Q509=4,1,0)),IF($F509&lt;=85,1,0))</formula>
    </cfRule>
  </conditionalFormatting>
  <conditionalFormatting sqref="AI509">
    <cfRule type="expression" dxfId="30739" priority="9901">
      <formula>AND(IF(OR($Q509=1,$Q509=2),1,0),IF($X509&lt;=20,1,0))</formula>
    </cfRule>
    <cfRule type="expression" dxfId="30738" priority="9902">
      <formula>AND(IF($Q509=2,1,0),IF($X509&lt;30,1,0))</formula>
    </cfRule>
    <cfRule type="expression" dxfId="30737" priority="9903">
      <formula>AND(IF($Q509=3,1,0),IF($X509&lt;30,1,0))</formula>
    </cfRule>
    <cfRule type="expression" dxfId="30736" priority="9904">
      <formula>AND(IF($Q509=3,1,IF($Q509=4,1,0)),IF($F509&lt;=85,1,0))</formula>
    </cfRule>
  </conditionalFormatting>
  <conditionalFormatting sqref="AV510">
    <cfRule type="expression" dxfId="30735" priority="9899">
      <formula>AV510="X"</formula>
    </cfRule>
    <cfRule type="expression" dxfId="30734" priority="9900">
      <formula>AV510="후보"</formula>
    </cfRule>
  </conditionalFormatting>
  <conditionalFormatting sqref="AC510">
    <cfRule type="cellIs" dxfId="30733" priority="9897" operator="greaterThan">
      <formula>0.9</formula>
    </cfRule>
    <cfRule type="cellIs" dxfId="30732" priority="9898" operator="greaterThan">
      <formula>0.85</formula>
    </cfRule>
  </conditionalFormatting>
  <conditionalFormatting sqref="N510">
    <cfRule type="cellIs" dxfId="30731" priority="9895" operator="greaterThan">
      <formula>0.9</formula>
    </cfRule>
    <cfRule type="cellIs" dxfId="30730" priority="9896" operator="greaterThan">
      <formula>0.85</formula>
    </cfRule>
  </conditionalFormatting>
  <conditionalFormatting sqref="E510">
    <cfRule type="expression" dxfId="30729" priority="9891">
      <formula>AND(IF(OR($Q510=1,$Q510=2),1,0),IF($X510&lt;=20,1,0))</formula>
    </cfRule>
    <cfRule type="expression" dxfId="30728" priority="9892">
      <formula>AND(IF($Q510=2,1,0),IF($X510&lt;30,1,0))</formula>
    </cfRule>
    <cfRule type="expression" dxfId="30727" priority="9893">
      <formula>AND(IF($Q510=3,1,0),IF($X510&lt;30,1,0))</formula>
    </cfRule>
    <cfRule type="expression" dxfId="30726" priority="9894">
      <formula>AND(IF($Q510=3,1,IF($Q510=4,1,0)),IF($F510&lt;=85,1,0))</formula>
    </cfRule>
  </conditionalFormatting>
  <conditionalFormatting sqref="X510">
    <cfRule type="expression" dxfId="30725" priority="9887">
      <formula>AND(IF(OR($Q510=1,$Q510=2),1,0),IF($X510&lt;=20,1,0))</formula>
    </cfRule>
    <cfRule type="expression" dxfId="30724" priority="9888">
      <formula>AND(IF($Q510=2,1,0),IF($X510&lt;30,1,0))</formula>
    </cfRule>
    <cfRule type="expression" dxfId="30723" priority="9889">
      <formula>AND(IF($Q510=3,1,0),IF($X510&lt;30,1,0))</formula>
    </cfRule>
    <cfRule type="expression" dxfId="30722" priority="9890">
      <formula>AND(IF($Q510=3,1,IF($Q510=4,1,0)),IF($F510&lt;=85,1,0))</formula>
    </cfRule>
  </conditionalFormatting>
  <conditionalFormatting sqref="AI510">
    <cfRule type="expression" dxfId="30721" priority="9883">
      <formula>AND(IF(OR($Q510=1,$Q510=2),1,0),IF($X510&lt;=20,1,0))</formula>
    </cfRule>
    <cfRule type="expression" dxfId="30720" priority="9884">
      <formula>AND(IF($Q510=2,1,0),IF($X510&lt;30,1,0))</formula>
    </cfRule>
    <cfRule type="expression" dxfId="30719" priority="9885">
      <formula>AND(IF($Q510=3,1,0),IF($X510&lt;30,1,0))</formula>
    </cfRule>
    <cfRule type="expression" dxfId="30718" priority="9886">
      <formula>AND(IF($Q510=3,1,IF($Q510=4,1,0)),IF($F510&lt;=85,1,0))</formula>
    </cfRule>
  </conditionalFormatting>
  <conditionalFormatting sqref="AV511">
    <cfRule type="expression" dxfId="30717" priority="9881">
      <formula>AV511="X"</formula>
    </cfRule>
    <cfRule type="expression" dxfId="30716" priority="9882">
      <formula>AV511="후보"</formula>
    </cfRule>
  </conditionalFormatting>
  <conditionalFormatting sqref="AC511">
    <cfRule type="cellIs" dxfId="30715" priority="9879" operator="greaterThan">
      <formula>0.9</formula>
    </cfRule>
    <cfRule type="cellIs" dxfId="30714" priority="9880" operator="greaterThan">
      <formula>0.85</formula>
    </cfRule>
  </conditionalFormatting>
  <conditionalFormatting sqref="N511">
    <cfRule type="cellIs" dxfId="30713" priority="9877" operator="greaterThan">
      <formula>0.9</formula>
    </cfRule>
    <cfRule type="cellIs" dxfId="30712" priority="9878" operator="greaterThan">
      <formula>0.85</formula>
    </cfRule>
  </conditionalFormatting>
  <conditionalFormatting sqref="E511">
    <cfRule type="expression" dxfId="30711" priority="9873">
      <formula>AND(IF(OR($Q511=1,$Q511=2),1,0),IF($X511&lt;=20,1,0))</formula>
    </cfRule>
    <cfRule type="expression" dxfId="30710" priority="9874">
      <formula>AND(IF($Q511=2,1,0),IF($X511&lt;30,1,0))</formula>
    </cfRule>
    <cfRule type="expression" dxfId="30709" priority="9875">
      <formula>AND(IF($Q511=3,1,0),IF($X511&lt;30,1,0))</formula>
    </cfRule>
    <cfRule type="expression" dxfId="30708" priority="9876">
      <formula>AND(IF($Q511=3,1,IF($Q511=4,1,0)),IF($F511&lt;=85,1,0))</formula>
    </cfRule>
  </conditionalFormatting>
  <conditionalFormatting sqref="X511">
    <cfRule type="expression" dxfId="30707" priority="9869">
      <formula>AND(IF(OR($Q511=1,$Q511=2),1,0),IF($X511&lt;=20,1,0))</formula>
    </cfRule>
    <cfRule type="expression" dxfId="30706" priority="9870">
      <formula>AND(IF($Q511=2,1,0),IF($X511&lt;30,1,0))</formula>
    </cfRule>
    <cfRule type="expression" dxfId="30705" priority="9871">
      <formula>AND(IF($Q511=3,1,0),IF($X511&lt;30,1,0))</formula>
    </cfRule>
    <cfRule type="expression" dxfId="30704" priority="9872">
      <formula>AND(IF($Q511=3,1,IF($Q511=4,1,0)),IF($F511&lt;=85,1,0))</formula>
    </cfRule>
  </conditionalFormatting>
  <conditionalFormatting sqref="AI511">
    <cfRule type="expression" dxfId="30703" priority="9865">
      <formula>AND(IF(OR($Q511=1,$Q511=2),1,0),IF($X511&lt;=20,1,0))</formula>
    </cfRule>
    <cfRule type="expression" dxfId="30702" priority="9866">
      <formula>AND(IF($Q511=2,1,0),IF($X511&lt;30,1,0))</formula>
    </cfRule>
    <cfRule type="expression" dxfId="30701" priority="9867">
      <formula>AND(IF($Q511=3,1,0),IF($X511&lt;30,1,0))</formula>
    </cfRule>
    <cfRule type="expression" dxfId="30700" priority="9868">
      <formula>AND(IF($Q511=3,1,IF($Q511=4,1,0)),IF($F511&lt;=85,1,0))</formula>
    </cfRule>
  </conditionalFormatting>
  <conditionalFormatting sqref="AV512">
    <cfRule type="expression" dxfId="30699" priority="9863">
      <formula>AV512="X"</formula>
    </cfRule>
    <cfRule type="expression" dxfId="30698" priority="9864">
      <formula>AV512="후보"</formula>
    </cfRule>
  </conditionalFormatting>
  <conditionalFormatting sqref="AC512">
    <cfRule type="cellIs" dxfId="30697" priority="9861" operator="greaterThan">
      <formula>0.9</formula>
    </cfRule>
    <cfRule type="cellIs" dxfId="30696" priority="9862" operator="greaterThan">
      <formula>0.85</formula>
    </cfRule>
  </conditionalFormatting>
  <conditionalFormatting sqref="N512">
    <cfRule type="cellIs" dxfId="30695" priority="9859" operator="greaterThan">
      <formula>0.9</formula>
    </cfRule>
    <cfRule type="cellIs" dxfId="30694" priority="9860" operator="greaterThan">
      <formula>0.85</formula>
    </cfRule>
  </conditionalFormatting>
  <conditionalFormatting sqref="E512">
    <cfRule type="expression" dxfId="30693" priority="9855">
      <formula>AND(IF(OR($Q512=1,$Q512=2),1,0),IF($X512&lt;=20,1,0))</formula>
    </cfRule>
    <cfRule type="expression" dxfId="30692" priority="9856">
      <formula>AND(IF($Q512=2,1,0),IF($X512&lt;30,1,0))</formula>
    </cfRule>
    <cfRule type="expression" dxfId="30691" priority="9857">
      <formula>AND(IF($Q512=3,1,0),IF($X512&lt;30,1,0))</formula>
    </cfRule>
    <cfRule type="expression" dxfId="30690" priority="9858">
      <formula>AND(IF($Q512=3,1,IF($Q512=4,1,0)),IF($F512&lt;=85,1,0))</formula>
    </cfRule>
  </conditionalFormatting>
  <conditionalFormatting sqref="X512">
    <cfRule type="expression" dxfId="30689" priority="9851">
      <formula>AND(IF(OR($Q512=1,$Q512=2),1,0),IF($X512&lt;=20,1,0))</formula>
    </cfRule>
    <cfRule type="expression" dxfId="30688" priority="9852">
      <formula>AND(IF($Q512=2,1,0),IF($X512&lt;30,1,0))</formula>
    </cfRule>
    <cfRule type="expression" dxfId="30687" priority="9853">
      <formula>AND(IF($Q512=3,1,0),IF($X512&lt;30,1,0))</formula>
    </cfRule>
    <cfRule type="expression" dxfId="30686" priority="9854">
      <formula>AND(IF($Q512=3,1,IF($Q512=4,1,0)),IF($F512&lt;=85,1,0))</formula>
    </cfRule>
  </conditionalFormatting>
  <conditionalFormatting sqref="AI512">
    <cfRule type="expression" dxfId="30685" priority="9847">
      <formula>AND(IF(OR($Q512=1,$Q512=2),1,0),IF($X512&lt;=20,1,0))</formula>
    </cfRule>
    <cfRule type="expression" dxfId="30684" priority="9848">
      <formula>AND(IF($Q512=2,1,0),IF($X512&lt;30,1,0))</formula>
    </cfRule>
    <cfRule type="expression" dxfId="30683" priority="9849">
      <formula>AND(IF($Q512=3,1,0),IF($X512&lt;30,1,0))</formula>
    </cfRule>
    <cfRule type="expression" dxfId="30682" priority="9850">
      <formula>AND(IF($Q512=3,1,IF($Q512=4,1,0)),IF($F512&lt;=85,1,0))</formula>
    </cfRule>
  </conditionalFormatting>
  <conditionalFormatting sqref="AV513">
    <cfRule type="expression" dxfId="30681" priority="9845">
      <formula>AV513="X"</formula>
    </cfRule>
    <cfRule type="expression" dxfId="30680" priority="9846">
      <formula>AV513="후보"</formula>
    </cfRule>
  </conditionalFormatting>
  <conditionalFormatting sqref="AC513">
    <cfRule type="cellIs" dxfId="30679" priority="9843" operator="greaterThan">
      <formula>0.9</formula>
    </cfRule>
    <cfRule type="cellIs" dxfId="30678" priority="9844" operator="greaterThan">
      <formula>0.85</formula>
    </cfRule>
  </conditionalFormatting>
  <conditionalFormatting sqref="N513">
    <cfRule type="cellIs" dxfId="30677" priority="9841" operator="greaterThan">
      <formula>0.9</formula>
    </cfRule>
    <cfRule type="cellIs" dxfId="30676" priority="9842" operator="greaterThan">
      <formula>0.85</formula>
    </cfRule>
  </conditionalFormatting>
  <conditionalFormatting sqref="E513">
    <cfRule type="expression" dxfId="30675" priority="9837">
      <formula>AND(IF(OR($Q513=1,$Q513=2),1,0),IF($X513&lt;=20,1,0))</formula>
    </cfRule>
    <cfRule type="expression" dxfId="30674" priority="9838">
      <formula>AND(IF($Q513=2,1,0),IF($X513&lt;30,1,0))</formula>
    </cfRule>
    <cfRule type="expression" dxfId="30673" priority="9839">
      <formula>AND(IF($Q513=3,1,0),IF($X513&lt;30,1,0))</formula>
    </cfRule>
    <cfRule type="expression" dxfId="30672" priority="9840">
      <formula>AND(IF($Q513=3,1,IF($Q513=4,1,0)),IF($F513&lt;=85,1,0))</formula>
    </cfRule>
  </conditionalFormatting>
  <conditionalFormatting sqref="X513">
    <cfRule type="expression" dxfId="30671" priority="9833">
      <formula>AND(IF(OR($Q513=1,$Q513=2),1,0),IF($X513&lt;=20,1,0))</formula>
    </cfRule>
    <cfRule type="expression" dxfId="30670" priority="9834">
      <formula>AND(IF($Q513=2,1,0),IF($X513&lt;30,1,0))</formula>
    </cfRule>
    <cfRule type="expression" dxfId="30669" priority="9835">
      <formula>AND(IF($Q513=3,1,0),IF($X513&lt;30,1,0))</formula>
    </cfRule>
    <cfRule type="expression" dxfId="30668" priority="9836">
      <formula>AND(IF($Q513=3,1,IF($Q513=4,1,0)),IF($F513&lt;=85,1,0))</formula>
    </cfRule>
  </conditionalFormatting>
  <conditionalFormatting sqref="AI513">
    <cfRule type="expression" dxfId="30667" priority="9829">
      <formula>AND(IF(OR($Q513=1,$Q513=2),1,0),IF($X513&lt;=20,1,0))</formula>
    </cfRule>
    <cfRule type="expression" dxfId="30666" priority="9830">
      <formula>AND(IF($Q513=2,1,0),IF($X513&lt;30,1,0))</formula>
    </cfRule>
    <cfRule type="expression" dxfId="30665" priority="9831">
      <formula>AND(IF($Q513=3,1,0),IF($X513&lt;30,1,0))</formula>
    </cfRule>
    <cfRule type="expression" dxfId="30664" priority="9832">
      <formula>AND(IF($Q513=3,1,IF($Q513=4,1,0)),IF($F513&lt;=85,1,0))</formula>
    </cfRule>
  </conditionalFormatting>
  <conditionalFormatting sqref="AV514">
    <cfRule type="expression" dxfId="30663" priority="9827">
      <formula>AV514="X"</formula>
    </cfRule>
    <cfRule type="expression" dxfId="30662" priority="9828">
      <formula>AV514="후보"</formula>
    </cfRule>
  </conditionalFormatting>
  <conditionalFormatting sqref="AC514">
    <cfRule type="cellIs" dxfId="30661" priority="9825" operator="greaterThan">
      <formula>0.9</formula>
    </cfRule>
    <cfRule type="cellIs" dxfId="30660" priority="9826" operator="greaterThan">
      <formula>0.85</formula>
    </cfRule>
  </conditionalFormatting>
  <conditionalFormatting sqref="N514">
    <cfRule type="cellIs" dxfId="30659" priority="9823" operator="greaterThan">
      <formula>0.9</formula>
    </cfRule>
    <cfRule type="cellIs" dxfId="30658" priority="9824" operator="greaterThan">
      <formula>0.85</formula>
    </cfRule>
  </conditionalFormatting>
  <conditionalFormatting sqref="E514">
    <cfRule type="expression" dxfId="30657" priority="9819">
      <formula>AND(IF(OR($Q514=1,$Q514=2),1,0),IF($X514&lt;=20,1,0))</formula>
    </cfRule>
    <cfRule type="expression" dxfId="30656" priority="9820">
      <formula>AND(IF($Q514=2,1,0),IF($X514&lt;30,1,0))</formula>
    </cfRule>
    <cfRule type="expression" dxfId="30655" priority="9821">
      <formula>AND(IF($Q514=3,1,0),IF($X514&lt;30,1,0))</formula>
    </cfRule>
    <cfRule type="expression" dxfId="30654" priority="9822">
      <formula>AND(IF($Q514=3,1,IF($Q514=4,1,0)),IF($F514&lt;=85,1,0))</formula>
    </cfRule>
  </conditionalFormatting>
  <conditionalFormatting sqref="X514">
    <cfRule type="expression" dxfId="30653" priority="9815">
      <formula>AND(IF(OR($Q514=1,$Q514=2),1,0),IF($X514&lt;=20,1,0))</formula>
    </cfRule>
    <cfRule type="expression" dxfId="30652" priority="9816">
      <formula>AND(IF($Q514=2,1,0),IF($X514&lt;30,1,0))</formula>
    </cfRule>
    <cfRule type="expression" dxfId="30651" priority="9817">
      <formula>AND(IF($Q514=3,1,0),IF($X514&lt;30,1,0))</formula>
    </cfRule>
    <cfRule type="expression" dxfId="30650" priority="9818">
      <formula>AND(IF($Q514=3,1,IF($Q514=4,1,0)),IF($F514&lt;=85,1,0))</formula>
    </cfRule>
  </conditionalFormatting>
  <conditionalFormatting sqref="AI514">
    <cfRule type="expression" dxfId="30649" priority="9811">
      <formula>AND(IF(OR($Q514=1,$Q514=2),1,0),IF($X514&lt;=20,1,0))</formula>
    </cfRule>
    <cfRule type="expression" dxfId="30648" priority="9812">
      <formula>AND(IF($Q514=2,1,0),IF($X514&lt;30,1,0))</formula>
    </cfRule>
    <cfRule type="expression" dxfId="30647" priority="9813">
      <formula>AND(IF($Q514=3,1,0),IF($X514&lt;30,1,0))</formula>
    </cfRule>
    <cfRule type="expression" dxfId="30646" priority="9814">
      <formula>AND(IF($Q514=3,1,IF($Q514=4,1,0)),IF($F514&lt;=85,1,0))</formula>
    </cfRule>
  </conditionalFormatting>
  <conditionalFormatting sqref="AV515">
    <cfRule type="expression" dxfId="30645" priority="9809">
      <formula>AV515="X"</formula>
    </cfRule>
    <cfRule type="expression" dxfId="30644" priority="9810">
      <formula>AV515="후보"</formula>
    </cfRule>
  </conditionalFormatting>
  <conditionalFormatting sqref="AC515">
    <cfRule type="cellIs" dxfId="30643" priority="9807" operator="greaterThan">
      <formula>0.9</formula>
    </cfRule>
    <cfRule type="cellIs" dxfId="30642" priority="9808" operator="greaterThan">
      <formula>0.85</formula>
    </cfRule>
  </conditionalFormatting>
  <conditionalFormatting sqref="N515">
    <cfRule type="cellIs" dxfId="30641" priority="9805" operator="greaterThan">
      <formula>0.9</formula>
    </cfRule>
    <cfRule type="cellIs" dxfId="30640" priority="9806" operator="greaterThan">
      <formula>0.85</formula>
    </cfRule>
  </conditionalFormatting>
  <conditionalFormatting sqref="E515">
    <cfRule type="expression" dxfId="30639" priority="9801">
      <formula>AND(IF(OR($Q515=1,$Q515=2),1,0),IF($X515&lt;=20,1,0))</formula>
    </cfRule>
    <cfRule type="expression" dxfId="30638" priority="9802">
      <formula>AND(IF($Q515=2,1,0),IF($X515&lt;30,1,0))</formula>
    </cfRule>
    <cfRule type="expression" dxfId="30637" priority="9803">
      <formula>AND(IF($Q515=3,1,0),IF($X515&lt;30,1,0))</formula>
    </cfRule>
    <cfRule type="expression" dxfId="30636" priority="9804">
      <formula>AND(IF($Q515=3,1,IF($Q515=4,1,0)),IF($F515&lt;=85,1,0))</formula>
    </cfRule>
  </conditionalFormatting>
  <conditionalFormatting sqref="X515">
    <cfRule type="expression" dxfId="30635" priority="9797">
      <formula>AND(IF(OR($Q515=1,$Q515=2),1,0),IF($X515&lt;=20,1,0))</formula>
    </cfRule>
    <cfRule type="expression" dxfId="30634" priority="9798">
      <formula>AND(IF($Q515=2,1,0),IF($X515&lt;30,1,0))</formula>
    </cfRule>
    <cfRule type="expression" dxfId="30633" priority="9799">
      <formula>AND(IF($Q515=3,1,0),IF($X515&lt;30,1,0))</formula>
    </cfRule>
    <cfRule type="expression" dxfId="30632" priority="9800">
      <formula>AND(IF($Q515=3,1,IF($Q515=4,1,0)),IF($F515&lt;=85,1,0))</formula>
    </cfRule>
  </conditionalFormatting>
  <conditionalFormatting sqref="AI515">
    <cfRule type="expression" dxfId="30631" priority="9793">
      <formula>AND(IF(OR($Q515=1,$Q515=2),1,0),IF($X515&lt;=20,1,0))</formula>
    </cfRule>
    <cfRule type="expression" dxfId="30630" priority="9794">
      <formula>AND(IF($Q515=2,1,0),IF($X515&lt;30,1,0))</formula>
    </cfRule>
    <cfRule type="expression" dxfId="30629" priority="9795">
      <formula>AND(IF($Q515=3,1,0),IF($X515&lt;30,1,0))</formula>
    </cfRule>
    <cfRule type="expression" dxfId="30628" priority="9796">
      <formula>AND(IF($Q515=3,1,IF($Q515=4,1,0)),IF($F515&lt;=85,1,0))</formula>
    </cfRule>
  </conditionalFormatting>
  <conditionalFormatting sqref="AV516">
    <cfRule type="expression" dxfId="30627" priority="9791">
      <formula>AV516="X"</formula>
    </cfRule>
    <cfRule type="expression" dxfId="30626" priority="9792">
      <formula>AV516="후보"</formula>
    </cfRule>
  </conditionalFormatting>
  <conditionalFormatting sqref="AC516">
    <cfRule type="cellIs" dxfId="30625" priority="9789" operator="greaterThan">
      <formula>0.9</formula>
    </cfRule>
    <cfRule type="cellIs" dxfId="30624" priority="9790" operator="greaterThan">
      <formula>0.85</formula>
    </cfRule>
  </conditionalFormatting>
  <conditionalFormatting sqref="N516">
    <cfRule type="cellIs" dxfId="30623" priority="9787" operator="greaterThan">
      <formula>0.9</formula>
    </cfRule>
    <cfRule type="cellIs" dxfId="30622" priority="9788" operator="greaterThan">
      <formula>0.85</formula>
    </cfRule>
  </conditionalFormatting>
  <conditionalFormatting sqref="E516">
    <cfRule type="expression" dxfId="30621" priority="9783">
      <formula>AND(IF(OR($Q516=1,$Q516=2),1,0),IF($X516&lt;=20,1,0))</formula>
    </cfRule>
    <cfRule type="expression" dxfId="30620" priority="9784">
      <formula>AND(IF($Q516=2,1,0),IF($X516&lt;30,1,0))</formula>
    </cfRule>
    <cfRule type="expression" dxfId="30619" priority="9785">
      <formula>AND(IF($Q516=3,1,0),IF($X516&lt;30,1,0))</formula>
    </cfRule>
    <cfRule type="expression" dxfId="30618" priority="9786">
      <formula>AND(IF($Q516=3,1,IF($Q516=4,1,0)),IF($F516&lt;=85,1,0))</formula>
    </cfRule>
  </conditionalFormatting>
  <conditionalFormatting sqref="X516">
    <cfRule type="expression" dxfId="30617" priority="9779">
      <formula>AND(IF(OR($Q516=1,$Q516=2),1,0),IF($X516&lt;=20,1,0))</formula>
    </cfRule>
    <cfRule type="expression" dxfId="30616" priority="9780">
      <formula>AND(IF($Q516=2,1,0),IF($X516&lt;30,1,0))</formula>
    </cfRule>
    <cfRule type="expression" dxfId="30615" priority="9781">
      <formula>AND(IF($Q516=3,1,0),IF($X516&lt;30,1,0))</formula>
    </cfRule>
    <cfRule type="expression" dxfId="30614" priority="9782">
      <formula>AND(IF($Q516=3,1,IF($Q516=4,1,0)),IF($F516&lt;=85,1,0))</formula>
    </cfRule>
  </conditionalFormatting>
  <conditionalFormatting sqref="AI516">
    <cfRule type="expression" dxfId="30613" priority="9775">
      <formula>AND(IF(OR($Q516=1,$Q516=2),1,0),IF($X516&lt;=20,1,0))</formula>
    </cfRule>
    <cfRule type="expression" dxfId="30612" priority="9776">
      <formula>AND(IF($Q516=2,1,0),IF($X516&lt;30,1,0))</formula>
    </cfRule>
    <cfRule type="expression" dxfId="30611" priority="9777">
      <formula>AND(IF($Q516=3,1,0),IF($X516&lt;30,1,0))</formula>
    </cfRule>
    <cfRule type="expression" dxfId="30610" priority="9778">
      <formula>AND(IF($Q516=3,1,IF($Q516=4,1,0)),IF($F516&lt;=85,1,0))</formula>
    </cfRule>
  </conditionalFormatting>
  <conditionalFormatting sqref="AV517">
    <cfRule type="expression" dxfId="30609" priority="9773">
      <formula>AV517="X"</formula>
    </cfRule>
    <cfRule type="expression" dxfId="30608" priority="9774">
      <formula>AV517="후보"</formula>
    </cfRule>
  </conditionalFormatting>
  <conditionalFormatting sqref="AC517">
    <cfRule type="cellIs" dxfId="30607" priority="9771" operator="greaterThan">
      <formula>0.9</formula>
    </cfRule>
    <cfRule type="cellIs" dxfId="30606" priority="9772" operator="greaterThan">
      <formula>0.85</formula>
    </cfRule>
  </conditionalFormatting>
  <conditionalFormatting sqref="N517">
    <cfRule type="cellIs" dxfId="30605" priority="9769" operator="greaterThan">
      <formula>0.9</formula>
    </cfRule>
    <cfRule type="cellIs" dxfId="30604" priority="9770" operator="greaterThan">
      <formula>0.85</formula>
    </cfRule>
  </conditionalFormatting>
  <conditionalFormatting sqref="E517">
    <cfRule type="expression" dxfId="30603" priority="9765">
      <formula>AND(IF(OR($Q517=1,$Q517=2),1,0),IF($X517&lt;=20,1,0))</formula>
    </cfRule>
    <cfRule type="expression" dxfId="30602" priority="9766">
      <formula>AND(IF($Q517=2,1,0),IF($X517&lt;30,1,0))</formula>
    </cfRule>
    <cfRule type="expression" dxfId="30601" priority="9767">
      <formula>AND(IF($Q517=3,1,0),IF($X517&lt;30,1,0))</formula>
    </cfRule>
    <cfRule type="expression" dxfId="30600" priority="9768">
      <formula>AND(IF($Q517=3,1,IF($Q517=4,1,0)),IF($F517&lt;=85,1,0))</formula>
    </cfRule>
  </conditionalFormatting>
  <conditionalFormatting sqref="X517">
    <cfRule type="expression" dxfId="30599" priority="9761">
      <formula>AND(IF(OR($Q517=1,$Q517=2),1,0),IF($X517&lt;=20,1,0))</formula>
    </cfRule>
    <cfRule type="expression" dxfId="30598" priority="9762">
      <formula>AND(IF($Q517=2,1,0),IF($X517&lt;30,1,0))</formula>
    </cfRule>
    <cfRule type="expression" dxfId="30597" priority="9763">
      <formula>AND(IF($Q517=3,1,0),IF($X517&lt;30,1,0))</formula>
    </cfRule>
    <cfRule type="expression" dxfId="30596" priority="9764">
      <formula>AND(IF($Q517=3,1,IF($Q517=4,1,0)),IF($F517&lt;=85,1,0))</formula>
    </cfRule>
  </conditionalFormatting>
  <conditionalFormatting sqref="AI517">
    <cfRule type="expression" dxfId="30595" priority="9757">
      <formula>AND(IF(OR($Q517=1,$Q517=2),1,0),IF($X517&lt;=20,1,0))</formula>
    </cfRule>
    <cfRule type="expression" dxfId="30594" priority="9758">
      <formula>AND(IF($Q517=2,1,0),IF($X517&lt;30,1,0))</formula>
    </cfRule>
    <cfRule type="expression" dxfId="30593" priority="9759">
      <formula>AND(IF($Q517=3,1,0),IF($X517&lt;30,1,0))</formula>
    </cfRule>
    <cfRule type="expression" dxfId="30592" priority="9760">
      <formula>AND(IF($Q517=3,1,IF($Q517=4,1,0)),IF($F517&lt;=85,1,0))</formula>
    </cfRule>
  </conditionalFormatting>
  <conditionalFormatting sqref="AV518">
    <cfRule type="expression" dxfId="30591" priority="9755">
      <formula>AV518="X"</formula>
    </cfRule>
    <cfRule type="expression" dxfId="30590" priority="9756">
      <formula>AV518="후보"</formula>
    </cfRule>
  </conditionalFormatting>
  <conditionalFormatting sqref="AC518">
    <cfRule type="cellIs" dxfId="30589" priority="9753" operator="greaterThan">
      <formula>0.9</formula>
    </cfRule>
    <cfRule type="cellIs" dxfId="30588" priority="9754" operator="greaterThan">
      <formula>0.85</formula>
    </cfRule>
  </conditionalFormatting>
  <conditionalFormatting sqref="N518">
    <cfRule type="cellIs" dxfId="30587" priority="9751" operator="greaterThan">
      <formula>0.9</formula>
    </cfRule>
    <cfRule type="cellIs" dxfId="30586" priority="9752" operator="greaterThan">
      <formula>0.85</formula>
    </cfRule>
  </conditionalFormatting>
  <conditionalFormatting sqref="E518">
    <cfRule type="expression" dxfId="30585" priority="9747">
      <formula>AND(IF(OR($Q518=1,$Q518=2),1,0),IF($X518&lt;=20,1,0))</formula>
    </cfRule>
    <cfRule type="expression" dxfId="30584" priority="9748">
      <formula>AND(IF($Q518=2,1,0),IF($X518&lt;30,1,0))</formula>
    </cfRule>
    <cfRule type="expression" dxfId="30583" priority="9749">
      <formula>AND(IF($Q518=3,1,0),IF($X518&lt;30,1,0))</formula>
    </cfRule>
    <cfRule type="expression" dxfId="30582" priority="9750">
      <formula>AND(IF($Q518=3,1,IF($Q518=4,1,0)),IF($F518&lt;=85,1,0))</formula>
    </cfRule>
  </conditionalFormatting>
  <conditionalFormatting sqref="X518">
    <cfRule type="expression" dxfId="30581" priority="9743">
      <formula>AND(IF(OR($Q518=1,$Q518=2),1,0),IF($X518&lt;=20,1,0))</formula>
    </cfRule>
    <cfRule type="expression" dxfId="30580" priority="9744">
      <formula>AND(IF($Q518=2,1,0),IF($X518&lt;30,1,0))</formula>
    </cfRule>
    <cfRule type="expression" dxfId="30579" priority="9745">
      <formula>AND(IF($Q518=3,1,0),IF($X518&lt;30,1,0))</formula>
    </cfRule>
    <cfRule type="expression" dxfId="30578" priority="9746">
      <formula>AND(IF($Q518=3,1,IF($Q518=4,1,0)),IF($F518&lt;=85,1,0))</formula>
    </cfRule>
  </conditionalFormatting>
  <conditionalFormatting sqref="AI518">
    <cfRule type="expression" dxfId="30577" priority="9739">
      <formula>AND(IF(OR($Q518=1,$Q518=2),1,0),IF($X518&lt;=20,1,0))</formula>
    </cfRule>
    <cfRule type="expression" dxfId="30576" priority="9740">
      <formula>AND(IF($Q518=2,1,0),IF($X518&lt;30,1,0))</formula>
    </cfRule>
    <cfRule type="expression" dxfId="30575" priority="9741">
      <formula>AND(IF($Q518=3,1,0),IF($X518&lt;30,1,0))</formula>
    </cfRule>
    <cfRule type="expression" dxfId="30574" priority="9742">
      <formula>AND(IF($Q518=3,1,IF($Q518=4,1,0)),IF($F518&lt;=85,1,0))</formula>
    </cfRule>
  </conditionalFormatting>
  <conditionalFormatting sqref="AV519">
    <cfRule type="expression" dxfId="30573" priority="9737">
      <formula>AV519="X"</formula>
    </cfRule>
    <cfRule type="expression" dxfId="30572" priority="9738">
      <formula>AV519="후보"</formula>
    </cfRule>
  </conditionalFormatting>
  <conditionalFormatting sqref="AC519">
    <cfRule type="cellIs" dxfId="30571" priority="9735" operator="greaterThan">
      <formula>0.9</formula>
    </cfRule>
    <cfRule type="cellIs" dxfId="30570" priority="9736" operator="greaterThan">
      <formula>0.85</formula>
    </cfRule>
  </conditionalFormatting>
  <conditionalFormatting sqref="N519">
    <cfRule type="cellIs" dxfId="30569" priority="9733" operator="greaterThan">
      <formula>0.9</formula>
    </cfRule>
    <cfRule type="cellIs" dxfId="30568" priority="9734" operator="greaterThan">
      <formula>0.85</formula>
    </cfRule>
  </conditionalFormatting>
  <conditionalFormatting sqref="E519">
    <cfRule type="expression" dxfId="30567" priority="9729">
      <formula>AND(IF(OR($Q519=1,$Q519=2),1,0),IF($X519&lt;=20,1,0))</formula>
    </cfRule>
    <cfRule type="expression" dxfId="30566" priority="9730">
      <formula>AND(IF($Q519=2,1,0),IF($X519&lt;30,1,0))</formula>
    </cfRule>
    <cfRule type="expression" dxfId="30565" priority="9731">
      <formula>AND(IF($Q519=3,1,0),IF($X519&lt;30,1,0))</formula>
    </cfRule>
    <cfRule type="expression" dxfId="30564" priority="9732">
      <formula>AND(IF($Q519=3,1,IF($Q519=4,1,0)),IF($F519&lt;=85,1,0))</formula>
    </cfRule>
  </conditionalFormatting>
  <conditionalFormatting sqref="X519">
    <cfRule type="expression" dxfId="30563" priority="9725">
      <formula>AND(IF(OR($Q519=1,$Q519=2),1,0),IF($X519&lt;=20,1,0))</formula>
    </cfRule>
    <cfRule type="expression" dxfId="30562" priority="9726">
      <formula>AND(IF($Q519=2,1,0),IF($X519&lt;30,1,0))</formula>
    </cfRule>
    <cfRule type="expression" dxfId="30561" priority="9727">
      <formula>AND(IF($Q519=3,1,0),IF($X519&lt;30,1,0))</formula>
    </cfRule>
    <cfRule type="expression" dxfId="30560" priority="9728">
      <formula>AND(IF($Q519=3,1,IF($Q519=4,1,0)),IF($F519&lt;=85,1,0))</formula>
    </cfRule>
  </conditionalFormatting>
  <conditionalFormatting sqref="AI519">
    <cfRule type="expression" dxfId="30559" priority="9721">
      <formula>AND(IF(OR($Q519=1,$Q519=2),1,0),IF($X519&lt;=20,1,0))</formula>
    </cfRule>
    <cfRule type="expression" dxfId="30558" priority="9722">
      <formula>AND(IF($Q519=2,1,0),IF($X519&lt;30,1,0))</formula>
    </cfRule>
    <cfRule type="expression" dxfId="30557" priority="9723">
      <formula>AND(IF($Q519=3,1,0),IF($X519&lt;30,1,0))</formula>
    </cfRule>
    <cfRule type="expression" dxfId="30556" priority="9724">
      <formula>AND(IF($Q519=3,1,IF($Q519=4,1,0)),IF($F519&lt;=85,1,0))</formula>
    </cfRule>
  </conditionalFormatting>
  <conditionalFormatting sqref="AV520">
    <cfRule type="expression" dxfId="30555" priority="9719">
      <formula>AV520="X"</formula>
    </cfRule>
    <cfRule type="expression" dxfId="30554" priority="9720">
      <formula>AV520="후보"</formula>
    </cfRule>
  </conditionalFormatting>
  <conditionalFormatting sqref="AC520">
    <cfRule type="cellIs" dxfId="30553" priority="9717" operator="greaterThan">
      <formula>0.9</formula>
    </cfRule>
    <cfRule type="cellIs" dxfId="30552" priority="9718" operator="greaterThan">
      <formula>0.85</formula>
    </cfRule>
  </conditionalFormatting>
  <conditionalFormatting sqref="N520">
    <cfRule type="cellIs" dxfId="30551" priority="9715" operator="greaterThan">
      <formula>0.9</formula>
    </cfRule>
    <cfRule type="cellIs" dxfId="30550" priority="9716" operator="greaterThan">
      <formula>0.85</formula>
    </cfRule>
  </conditionalFormatting>
  <conditionalFormatting sqref="E520">
    <cfRule type="expression" dxfId="30549" priority="9711">
      <formula>AND(IF(OR($Q520=1,$Q520=2),1,0),IF($X520&lt;=20,1,0))</formula>
    </cfRule>
    <cfRule type="expression" dxfId="30548" priority="9712">
      <formula>AND(IF($Q520=2,1,0),IF($X520&lt;30,1,0))</formula>
    </cfRule>
    <cfRule type="expression" dxfId="30547" priority="9713">
      <formula>AND(IF($Q520=3,1,0),IF($X520&lt;30,1,0))</formula>
    </cfRule>
    <cfRule type="expression" dxfId="30546" priority="9714">
      <formula>AND(IF($Q520=3,1,IF($Q520=4,1,0)),IF($F520&lt;=85,1,0))</formula>
    </cfRule>
  </conditionalFormatting>
  <conditionalFormatting sqref="X520">
    <cfRule type="expression" dxfId="30545" priority="9707">
      <formula>AND(IF(OR($Q520=1,$Q520=2),1,0),IF($X520&lt;=20,1,0))</formula>
    </cfRule>
    <cfRule type="expression" dxfId="30544" priority="9708">
      <formula>AND(IF($Q520=2,1,0),IF($X520&lt;30,1,0))</formula>
    </cfRule>
    <cfRule type="expression" dxfId="30543" priority="9709">
      <formula>AND(IF($Q520=3,1,0),IF($X520&lt;30,1,0))</formula>
    </cfRule>
    <cfRule type="expression" dxfId="30542" priority="9710">
      <formula>AND(IF($Q520=3,1,IF($Q520=4,1,0)),IF($F520&lt;=85,1,0))</formula>
    </cfRule>
  </conditionalFormatting>
  <conditionalFormatting sqref="AI520">
    <cfRule type="expression" dxfId="30541" priority="9703">
      <formula>AND(IF(OR($Q520=1,$Q520=2),1,0),IF($X520&lt;=20,1,0))</formula>
    </cfRule>
    <cfRule type="expression" dxfId="30540" priority="9704">
      <formula>AND(IF($Q520=2,1,0),IF($X520&lt;30,1,0))</formula>
    </cfRule>
    <cfRule type="expression" dxfId="30539" priority="9705">
      <formula>AND(IF($Q520=3,1,0),IF($X520&lt;30,1,0))</formula>
    </cfRule>
    <cfRule type="expression" dxfId="30538" priority="9706">
      <formula>AND(IF($Q520=3,1,IF($Q520=4,1,0)),IF($F520&lt;=85,1,0))</formula>
    </cfRule>
  </conditionalFormatting>
  <conditionalFormatting sqref="AV521">
    <cfRule type="expression" dxfId="30537" priority="9701">
      <formula>AV521="X"</formula>
    </cfRule>
    <cfRule type="expression" dxfId="30536" priority="9702">
      <formula>AV521="후보"</formula>
    </cfRule>
  </conditionalFormatting>
  <conditionalFormatting sqref="AC521">
    <cfRule type="cellIs" dxfId="30535" priority="9699" operator="greaterThan">
      <formula>0.9</formula>
    </cfRule>
    <cfRule type="cellIs" dxfId="30534" priority="9700" operator="greaterThan">
      <formula>0.85</formula>
    </cfRule>
  </conditionalFormatting>
  <conditionalFormatting sqref="N521">
    <cfRule type="cellIs" dxfId="30533" priority="9697" operator="greaterThan">
      <formula>0.9</formula>
    </cfRule>
    <cfRule type="cellIs" dxfId="30532" priority="9698" operator="greaterThan">
      <formula>0.85</formula>
    </cfRule>
  </conditionalFormatting>
  <conditionalFormatting sqref="E521">
    <cfRule type="expression" dxfId="30531" priority="9693">
      <formula>AND(IF(OR($Q521=1,$Q521=2),1,0),IF($X521&lt;=20,1,0))</formula>
    </cfRule>
    <cfRule type="expression" dxfId="30530" priority="9694">
      <formula>AND(IF($Q521=2,1,0),IF($X521&lt;30,1,0))</formula>
    </cfRule>
    <cfRule type="expression" dxfId="30529" priority="9695">
      <formula>AND(IF($Q521=3,1,0),IF($X521&lt;30,1,0))</formula>
    </cfRule>
    <cfRule type="expression" dxfId="30528" priority="9696">
      <formula>AND(IF($Q521=3,1,IF($Q521=4,1,0)),IF($F521&lt;=85,1,0))</formula>
    </cfRule>
  </conditionalFormatting>
  <conditionalFormatting sqref="X521">
    <cfRule type="expression" dxfId="30527" priority="9689">
      <formula>AND(IF(OR($Q521=1,$Q521=2),1,0),IF($X521&lt;=20,1,0))</formula>
    </cfRule>
    <cfRule type="expression" dxfId="30526" priority="9690">
      <formula>AND(IF($Q521=2,1,0),IF($X521&lt;30,1,0))</formula>
    </cfRule>
    <cfRule type="expression" dxfId="30525" priority="9691">
      <formula>AND(IF($Q521=3,1,0),IF($X521&lt;30,1,0))</formula>
    </cfRule>
    <cfRule type="expression" dxfId="30524" priority="9692">
      <formula>AND(IF($Q521=3,1,IF($Q521=4,1,0)),IF($F521&lt;=85,1,0))</formula>
    </cfRule>
  </conditionalFormatting>
  <conditionalFormatting sqref="AI521">
    <cfRule type="expression" dxfId="30523" priority="9685">
      <formula>AND(IF(OR($Q521=1,$Q521=2),1,0),IF($X521&lt;=20,1,0))</formula>
    </cfRule>
    <cfRule type="expression" dxfId="30522" priority="9686">
      <formula>AND(IF($Q521=2,1,0),IF($X521&lt;30,1,0))</formula>
    </cfRule>
    <cfRule type="expression" dxfId="30521" priority="9687">
      <formula>AND(IF($Q521=3,1,0),IF($X521&lt;30,1,0))</formula>
    </cfRule>
    <cfRule type="expression" dxfId="30520" priority="9688">
      <formula>AND(IF($Q521=3,1,IF($Q521=4,1,0)),IF($F521&lt;=85,1,0))</formula>
    </cfRule>
  </conditionalFormatting>
  <conditionalFormatting sqref="AV522">
    <cfRule type="expression" dxfId="30519" priority="9683">
      <formula>AV522="X"</formula>
    </cfRule>
    <cfRule type="expression" dxfId="30518" priority="9684">
      <formula>AV522="후보"</formula>
    </cfRule>
  </conditionalFormatting>
  <conditionalFormatting sqref="AC522">
    <cfRule type="cellIs" dxfId="30517" priority="9681" operator="greaterThan">
      <formula>0.9</formula>
    </cfRule>
    <cfRule type="cellIs" dxfId="30516" priority="9682" operator="greaterThan">
      <formula>0.85</formula>
    </cfRule>
  </conditionalFormatting>
  <conditionalFormatting sqref="N522">
    <cfRule type="cellIs" dxfId="30515" priority="9679" operator="greaterThan">
      <formula>0.9</formula>
    </cfRule>
    <cfRule type="cellIs" dxfId="30514" priority="9680" operator="greaterThan">
      <formula>0.85</formula>
    </cfRule>
  </conditionalFormatting>
  <conditionalFormatting sqref="E522">
    <cfRule type="expression" dxfId="30513" priority="9675">
      <formula>AND(IF(OR($Q522=1,$Q522=2),1,0),IF($X522&lt;=20,1,0))</formula>
    </cfRule>
    <cfRule type="expression" dxfId="30512" priority="9676">
      <formula>AND(IF($Q522=2,1,0),IF($X522&lt;30,1,0))</formula>
    </cfRule>
    <cfRule type="expression" dxfId="30511" priority="9677">
      <formula>AND(IF($Q522=3,1,0),IF($X522&lt;30,1,0))</formula>
    </cfRule>
    <cfRule type="expression" dxfId="30510" priority="9678">
      <formula>AND(IF($Q522=3,1,IF($Q522=4,1,0)),IF($F522&lt;=85,1,0))</formula>
    </cfRule>
  </conditionalFormatting>
  <conditionalFormatting sqref="X522">
    <cfRule type="expression" dxfId="30509" priority="9671">
      <formula>AND(IF(OR($Q522=1,$Q522=2),1,0),IF($X522&lt;=20,1,0))</formula>
    </cfRule>
    <cfRule type="expression" dxfId="30508" priority="9672">
      <formula>AND(IF($Q522=2,1,0),IF($X522&lt;30,1,0))</formula>
    </cfRule>
    <cfRule type="expression" dxfId="30507" priority="9673">
      <formula>AND(IF($Q522=3,1,0),IF($X522&lt;30,1,0))</formula>
    </cfRule>
    <cfRule type="expression" dxfId="30506" priority="9674">
      <formula>AND(IF($Q522=3,1,IF($Q522=4,1,0)),IF($F522&lt;=85,1,0))</formula>
    </cfRule>
  </conditionalFormatting>
  <conditionalFormatting sqref="AI522">
    <cfRule type="expression" dxfId="30505" priority="9667">
      <formula>AND(IF(OR($Q522=1,$Q522=2),1,0),IF($X522&lt;=20,1,0))</formula>
    </cfRule>
    <cfRule type="expression" dxfId="30504" priority="9668">
      <formula>AND(IF($Q522=2,1,0),IF($X522&lt;30,1,0))</formula>
    </cfRule>
    <cfRule type="expression" dxfId="30503" priority="9669">
      <formula>AND(IF($Q522=3,1,0),IF($X522&lt;30,1,0))</formula>
    </cfRule>
    <cfRule type="expression" dxfId="30502" priority="9670">
      <formula>AND(IF($Q522=3,1,IF($Q522=4,1,0)),IF($F522&lt;=85,1,0))</formula>
    </cfRule>
  </conditionalFormatting>
  <conditionalFormatting sqref="AV523">
    <cfRule type="expression" dxfId="30501" priority="9665">
      <formula>AV523="X"</formula>
    </cfRule>
    <cfRule type="expression" dxfId="30500" priority="9666">
      <formula>AV523="후보"</formula>
    </cfRule>
  </conditionalFormatting>
  <conditionalFormatting sqref="AC523">
    <cfRule type="cellIs" dxfId="30499" priority="9663" operator="greaterThan">
      <formula>0.9</formula>
    </cfRule>
    <cfRule type="cellIs" dxfId="30498" priority="9664" operator="greaterThan">
      <formula>0.85</formula>
    </cfRule>
  </conditionalFormatting>
  <conditionalFormatting sqref="N523">
    <cfRule type="cellIs" dxfId="30497" priority="9661" operator="greaterThan">
      <formula>0.9</formula>
    </cfRule>
    <cfRule type="cellIs" dxfId="30496" priority="9662" operator="greaterThan">
      <formula>0.85</formula>
    </cfRule>
  </conditionalFormatting>
  <conditionalFormatting sqref="E523">
    <cfRule type="expression" dxfId="30495" priority="9657">
      <formula>AND(IF(OR($Q523=1,$Q523=2),1,0),IF($X523&lt;=20,1,0))</formula>
    </cfRule>
    <cfRule type="expression" dxfId="30494" priority="9658">
      <formula>AND(IF($Q523=2,1,0),IF($X523&lt;30,1,0))</formula>
    </cfRule>
    <cfRule type="expression" dxfId="30493" priority="9659">
      <formula>AND(IF($Q523=3,1,0),IF($X523&lt;30,1,0))</formula>
    </cfRule>
    <cfRule type="expression" dxfId="30492" priority="9660">
      <formula>AND(IF($Q523=3,1,IF($Q523=4,1,0)),IF($F523&lt;=85,1,0))</formula>
    </cfRule>
  </conditionalFormatting>
  <conditionalFormatting sqref="X523">
    <cfRule type="expression" dxfId="30491" priority="9653">
      <formula>AND(IF(OR($Q523=1,$Q523=2),1,0),IF($X523&lt;=20,1,0))</formula>
    </cfRule>
    <cfRule type="expression" dxfId="30490" priority="9654">
      <formula>AND(IF($Q523=2,1,0),IF($X523&lt;30,1,0))</formula>
    </cfRule>
    <cfRule type="expression" dxfId="30489" priority="9655">
      <formula>AND(IF($Q523=3,1,0),IF($X523&lt;30,1,0))</formula>
    </cfRule>
    <cfRule type="expression" dxfId="30488" priority="9656">
      <formula>AND(IF($Q523=3,1,IF($Q523=4,1,0)),IF($F523&lt;=85,1,0))</formula>
    </cfRule>
  </conditionalFormatting>
  <conditionalFormatting sqref="AI523">
    <cfRule type="expression" dxfId="30487" priority="9649">
      <formula>AND(IF(OR($Q523=1,$Q523=2),1,0),IF($X523&lt;=20,1,0))</formula>
    </cfRule>
    <cfRule type="expression" dxfId="30486" priority="9650">
      <formula>AND(IF($Q523=2,1,0),IF($X523&lt;30,1,0))</formula>
    </cfRule>
    <cfRule type="expression" dxfId="30485" priority="9651">
      <formula>AND(IF($Q523=3,1,0),IF($X523&lt;30,1,0))</formula>
    </cfRule>
    <cfRule type="expression" dxfId="30484" priority="9652">
      <formula>AND(IF($Q523=3,1,IF($Q523=4,1,0)),IF($F523&lt;=85,1,0))</formula>
    </cfRule>
  </conditionalFormatting>
  <conditionalFormatting sqref="AV524">
    <cfRule type="expression" dxfId="30483" priority="9647">
      <formula>AV524="X"</formula>
    </cfRule>
    <cfRule type="expression" dxfId="30482" priority="9648">
      <formula>AV524="후보"</formula>
    </cfRule>
  </conditionalFormatting>
  <conditionalFormatting sqref="AC524">
    <cfRule type="cellIs" dxfId="30481" priority="9645" operator="greaterThan">
      <formula>0.9</formula>
    </cfRule>
    <cfRule type="cellIs" dxfId="30480" priority="9646" operator="greaterThan">
      <formula>0.85</formula>
    </cfRule>
  </conditionalFormatting>
  <conditionalFormatting sqref="N524">
    <cfRule type="cellIs" dxfId="30479" priority="9643" operator="greaterThan">
      <formula>0.9</formula>
    </cfRule>
    <cfRule type="cellIs" dxfId="30478" priority="9644" operator="greaterThan">
      <formula>0.85</formula>
    </cfRule>
  </conditionalFormatting>
  <conditionalFormatting sqref="E524">
    <cfRule type="expression" dxfId="30477" priority="9639">
      <formula>AND(IF(OR($Q524=1,$Q524=2),1,0),IF($X524&lt;=20,1,0))</formula>
    </cfRule>
    <cfRule type="expression" dxfId="30476" priority="9640">
      <formula>AND(IF($Q524=2,1,0),IF($X524&lt;30,1,0))</formula>
    </cfRule>
    <cfRule type="expression" dxfId="30475" priority="9641">
      <formula>AND(IF($Q524=3,1,0),IF($X524&lt;30,1,0))</formula>
    </cfRule>
    <cfRule type="expression" dxfId="30474" priority="9642">
      <formula>AND(IF($Q524=3,1,IF($Q524=4,1,0)),IF($F524&lt;=85,1,0))</formula>
    </cfRule>
  </conditionalFormatting>
  <conditionalFormatting sqref="X524">
    <cfRule type="expression" dxfId="30473" priority="9635">
      <formula>AND(IF(OR($Q524=1,$Q524=2),1,0),IF($X524&lt;=20,1,0))</formula>
    </cfRule>
    <cfRule type="expression" dxfId="30472" priority="9636">
      <formula>AND(IF($Q524=2,1,0),IF($X524&lt;30,1,0))</formula>
    </cfRule>
    <cfRule type="expression" dxfId="30471" priority="9637">
      <formula>AND(IF($Q524=3,1,0),IF($X524&lt;30,1,0))</formula>
    </cfRule>
    <cfRule type="expression" dxfId="30470" priority="9638">
      <formula>AND(IF($Q524=3,1,IF($Q524=4,1,0)),IF($F524&lt;=85,1,0))</formula>
    </cfRule>
  </conditionalFormatting>
  <conditionalFormatting sqref="AI524">
    <cfRule type="expression" dxfId="30469" priority="9631">
      <formula>AND(IF(OR($Q524=1,$Q524=2),1,0),IF($X524&lt;=20,1,0))</formula>
    </cfRule>
    <cfRule type="expression" dxfId="30468" priority="9632">
      <formula>AND(IF($Q524=2,1,0),IF($X524&lt;30,1,0))</formula>
    </cfRule>
    <cfRule type="expression" dxfId="30467" priority="9633">
      <formula>AND(IF($Q524=3,1,0),IF($X524&lt;30,1,0))</formula>
    </cfRule>
    <cfRule type="expression" dxfId="30466" priority="9634">
      <formula>AND(IF($Q524=3,1,IF($Q524=4,1,0)),IF($F524&lt;=85,1,0))</formula>
    </cfRule>
  </conditionalFormatting>
  <conditionalFormatting sqref="AV525">
    <cfRule type="expression" dxfId="30465" priority="9629">
      <formula>AV525="X"</formula>
    </cfRule>
    <cfRule type="expression" dxfId="30464" priority="9630">
      <formula>AV525="후보"</formula>
    </cfRule>
  </conditionalFormatting>
  <conditionalFormatting sqref="AC525">
    <cfRule type="cellIs" dxfId="30463" priority="9627" operator="greaterThan">
      <formula>0.9</formula>
    </cfRule>
    <cfRule type="cellIs" dxfId="30462" priority="9628" operator="greaterThan">
      <formula>0.85</formula>
    </cfRule>
  </conditionalFormatting>
  <conditionalFormatting sqref="N525">
    <cfRule type="cellIs" dxfId="30461" priority="9625" operator="greaterThan">
      <formula>0.9</formula>
    </cfRule>
    <cfRule type="cellIs" dxfId="30460" priority="9626" operator="greaterThan">
      <formula>0.85</formula>
    </cfRule>
  </conditionalFormatting>
  <conditionalFormatting sqref="E525">
    <cfRule type="expression" dxfId="30459" priority="9621">
      <formula>AND(IF(OR($Q525=1,$Q525=2),1,0),IF($X525&lt;=20,1,0))</formula>
    </cfRule>
    <cfRule type="expression" dxfId="30458" priority="9622">
      <formula>AND(IF($Q525=2,1,0),IF($X525&lt;30,1,0))</formula>
    </cfRule>
    <cfRule type="expression" dxfId="30457" priority="9623">
      <formula>AND(IF($Q525=3,1,0),IF($X525&lt;30,1,0))</formula>
    </cfRule>
    <cfRule type="expression" dxfId="30456" priority="9624">
      <formula>AND(IF($Q525=3,1,IF($Q525=4,1,0)),IF($F525&lt;=85,1,0))</formula>
    </cfRule>
  </conditionalFormatting>
  <conditionalFormatting sqref="X525">
    <cfRule type="expression" dxfId="30455" priority="9617">
      <formula>AND(IF(OR($Q525=1,$Q525=2),1,0),IF($X525&lt;=20,1,0))</formula>
    </cfRule>
    <cfRule type="expression" dxfId="30454" priority="9618">
      <formula>AND(IF($Q525=2,1,0),IF($X525&lt;30,1,0))</formula>
    </cfRule>
    <cfRule type="expression" dxfId="30453" priority="9619">
      <formula>AND(IF($Q525=3,1,0),IF($X525&lt;30,1,0))</formula>
    </cfRule>
    <cfRule type="expression" dxfId="30452" priority="9620">
      <formula>AND(IF($Q525=3,1,IF($Q525=4,1,0)),IF($F525&lt;=85,1,0))</formula>
    </cfRule>
  </conditionalFormatting>
  <conditionalFormatting sqref="AI525">
    <cfRule type="expression" dxfId="30451" priority="9613">
      <formula>AND(IF(OR($Q525=1,$Q525=2),1,0),IF($X525&lt;=20,1,0))</formula>
    </cfRule>
    <cfRule type="expression" dxfId="30450" priority="9614">
      <formula>AND(IF($Q525=2,1,0),IF($X525&lt;30,1,0))</formula>
    </cfRule>
    <cfRule type="expression" dxfId="30449" priority="9615">
      <formula>AND(IF($Q525=3,1,0),IF($X525&lt;30,1,0))</formula>
    </cfRule>
    <cfRule type="expression" dxfId="30448" priority="9616">
      <formula>AND(IF($Q525=3,1,IF($Q525=4,1,0)),IF($F525&lt;=85,1,0))</formula>
    </cfRule>
  </conditionalFormatting>
  <conditionalFormatting sqref="AV526">
    <cfRule type="expression" dxfId="30447" priority="9611">
      <formula>AV526="X"</formula>
    </cfRule>
    <cfRule type="expression" dxfId="30446" priority="9612">
      <formula>AV526="후보"</formula>
    </cfRule>
  </conditionalFormatting>
  <conditionalFormatting sqref="AC526">
    <cfRule type="cellIs" dxfId="30445" priority="9609" operator="greaterThan">
      <formula>0.9</formula>
    </cfRule>
    <cfRule type="cellIs" dxfId="30444" priority="9610" operator="greaterThan">
      <formula>0.85</formula>
    </cfRule>
  </conditionalFormatting>
  <conditionalFormatting sqref="N526">
    <cfRule type="cellIs" dxfId="30443" priority="9607" operator="greaterThan">
      <formula>0.9</formula>
    </cfRule>
    <cfRule type="cellIs" dxfId="30442" priority="9608" operator="greaterThan">
      <formula>0.85</formula>
    </cfRule>
  </conditionalFormatting>
  <conditionalFormatting sqref="E526">
    <cfRule type="expression" dxfId="30441" priority="9603">
      <formula>AND(IF(OR($Q526=1,$Q526=2),1,0),IF($X526&lt;=20,1,0))</formula>
    </cfRule>
    <cfRule type="expression" dxfId="30440" priority="9604">
      <formula>AND(IF($Q526=2,1,0),IF($X526&lt;30,1,0))</formula>
    </cfRule>
    <cfRule type="expression" dxfId="30439" priority="9605">
      <formula>AND(IF($Q526=3,1,0),IF($X526&lt;30,1,0))</formula>
    </cfRule>
    <cfRule type="expression" dxfId="30438" priority="9606">
      <formula>AND(IF($Q526=3,1,IF($Q526=4,1,0)),IF($F526&lt;=85,1,0))</formula>
    </cfRule>
  </conditionalFormatting>
  <conditionalFormatting sqref="X526">
    <cfRule type="expression" dxfId="30437" priority="9599">
      <formula>AND(IF(OR($Q526=1,$Q526=2),1,0),IF($X526&lt;=20,1,0))</formula>
    </cfRule>
    <cfRule type="expression" dxfId="30436" priority="9600">
      <formula>AND(IF($Q526=2,1,0),IF($X526&lt;30,1,0))</formula>
    </cfRule>
    <cfRule type="expression" dxfId="30435" priority="9601">
      <formula>AND(IF($Q526=3,1,0),IF($X526&lt;30,1,0))</formula>
    </cfRule>
    <cfRule type="expression" dxfId="30434" priority="9602">
      <formula>AND(IF($Q526=3,1,IF($Q526=4,1,0)),IF($F526&lt;=85,1,0))</formula>
    </cfRule>
  </conditionalFormatting>
  <conditionalFormatting sqref="AI526">
    <cfRule type="expression" dxfId="30433" priority="9595">
      <formula>AND(IF(OR($Q526=1,$Q526=2),1,0),IF($X526&lt;=20,1,0))</formula>
    </cfRule>
    <cfRule type="expression" dxfId="30432" priority="9596">
      <formula>AND(IF($Q526=2,1,0),IF($X526&lt;30,1,0))</formula>
    </cfRule>
    <cfRule type="expression" dxfId="30431" priority="9597">
      <formula>AND(IF($Q526=3,1,0),IF($X526&lt;30,1,0))</formula>
    </cfRule>
    <cfRule type="expression" dxfId="30430" priority="9598">
      <formula>AND(IF($Q526=3,1,IF($Q526=4,1,0)),IF($F526&lt;=85,1,0))</formula>
    </cfRule>
  </conditionalFormatting>
  <conditionalFormatting sqref="AV527">
    <cfRule type="expression" dxfId="30429" priority="9593">
      <formula>AV527="X"</formula>
    </cfRule>
    <cfRule type="expression" dxfId="30428" priority="9594">
      <formula>AV527="후보"</formula>
    </cfRule>
  </conditionalFormatting>
  <conditionalFormatting sqref="AC527">
    <cfRule type="cellIs" dxfId="30427" priority="9591" operator="greaterThan">
      <formula>0.9</formula>
    </cfRule>
    <cfRule type="cellIs" dxfId="30426" priority="9592" operator="greaterThan">
      <formula>0.85</formula>
    </cfRule>
  </conditionalFormatting>
  <conditionalFormatting sqref="N527">
    <cfRule type="cellIs" dxfId="30425" priority="9589" operator="greaterThan">
      <formula>0.9</formula>
    </cfRule>
    <cfRule type="cellIs" dxfId="30424" priority="9590" operator="greaterThan">
      <formula>0.85</formula>
    </cfRule>
  </conditionalFormatting>
  <conditionalFormatting sqref="E527">
    <cfRule type="expression" dxfId="30423" priority="9585">
      <formula>AND(IF(OR($Q527=1,$Q527=2),1,0),IF($X527&lt;=20,1,0))</formula>
    </cfRule>
    <cfRule type="expression" dxfId="30422" priority="9586">
      <formula>AND(IF($Q527=2,1,0),IF($X527&lt;30,1,0))</formula>
    </cfRule>
    <cfRule type="expression" dxfId="30421" priority="9587">
      <formula>AND(IF($Q527=3,1,0),IF($X527&lt;30,1,0))</formula>
    </cfRule>
    <cfRule type="expression" dxfId="30420" priority="9588">
      <formula>AND(IF($Q527=3,1,IF($Q527=4,1,0)),IF($F527&lt;=85,1,0))</formula>
    </cfRule>
  </conditionalFormatting>
  <conditionalFormatting sqref="X527">
    <cfRule type="expression" dxfId="30419" priority="9581">
      <formula>AND(IF(OR($Q527=1,$Q527=2),1,0),IF($X527&lt;=20,1,0))</formula>
    </cfRule>
    <cfRule type="expression" dxfId="30418" priority="9582">
      <formula>AND(IF($Q527=2,1,0),IF($X527&lt;30,1,0))</formula>
    </cfRule>
    <cfRule type="expression" dxfId="30417" priority="9583">
      <formula>AND(IF($Q527=3,1,0),IF($X527&lt;30,1,0))</formula>
    </cfRule>
    <cfRule type="expression" dxfId="30416" priority="9584">
      <formula>AND(IF($Q527=3,1,IF($Q527=4,1,0)),IF($F527&lt;=85,1,0))</formula>
    </cfRule>
  </conditionalFormatting>
  <conditionalFormatting sqref="AI527">
    <cfRule type="expression" dxfId="30415" priority="9577">
      <formula>AND(IF(OR($Q527=1,$Q527=2),1,0),IF($X527&lt;=20,1,0))</formula>
    </cfRule>
    <cfRule type="expression" dxfId="30414" priority="9578">
      <formula>AND(IF($Q527=2,1,0),IF($X527&lt;30,1,0))</formula>
    </cfRule>
    <cfRule type="expression" dxfId="30413" priority="9579">
      <formula>AND(IF($Q527=3,1,0),IF($X527&lt;30,1,0))</formula>
    </cfRule>
    <cfRule type="expression" dxfId="30412" priority="9580">
      <formula>AND(IF($Q527=3,1,IF($Q527=4,1,0)),IF($F527&lt;=85,1,0))</formula>
    </cfRule>
  </conditionalFormatting>
  <conditionalFormatting sqref="AV528">
    <cfRule type="expression" dxfId="30411" priority="9575">
      <formula>AV528="X"</formula>
    </cfRule>
    <cfRule type="expression" dxfId="30410" priority="9576">
      <formula>AV528="후보"</formula>
    </cfRule>
  </conditionalFormatting>
  <conditionalFormatting sqref="AC528">
    <cfRule type="cellIs" dxfId="30409" priority="9573" operator="greaterThan">
      <formula>0.9</formula>
    </cfRule>
    <cfRule type="cellIs" dxfId="30408" priority="9574" operator="greaterThan">
      <formula>0.85</formula>
    </cfRule>
  </conditionalFormatting>
  <conditionalFormatting sqref="N528">
    <cfRule type="cellIs" dxfId="30407" priority="9571" operator="greaterThan">
      <formula>0.9</formula>
    </cfRule>
    <cfRule type="cellIs" dxfId="30406" priority="9572" operator="greaterThan">
      <formula>0.85</formula>
    </cfRule>
  </conditionalFormatting>
  <conditionalFormatting sqref="E528">
    <cfRule type="expression" dxfId="30405" priority="9567">
      <formula>AND(IF(OR($Q528=1,$Q528=2),1,0),IF($X528&lt;=20,1,0))</formula>
    </cfRule>
    <cfRule type="expression" dxfId="30404" priority="9568">
      <formula>AND(IF($Q528=2,1,0),IF($X528&lt;30,1,0))</formula>
    </cfRule>
    <cfRule type="expression" dxfId="30403" priority="9569">
      <formula>AND(IF($Q528=3,1,0),IF($X528&lt;30,1,0))</formula>
    </cfRule>
    <cfRule type="expression" dxfId="30402" priority="9570">
      <formula>AND(IF($Q528=3,1,IF($Q528=4,1,0)),IF($F528&lt;=85,1,0))</formula>
    </cfRule>
  </conditionalFormatting>
  <conditionalFormatting sqref="X528">
    <cfRule type="expression" dxfId="30401" priority="9563">
      <formula>AND(IF(OR($Q528=1,$Q528=2),1,0),IF($X528&lt;=20,1,0))</formula>
    </cfRule>
    <cfRule type="expression" dxfId="30400" priority="9564">
      <formula>AND(IF($Q528=2,1,0),IF($X528&lt;30,1,0))</formula>
    </cfRule>
    <cfRule type="expression" dxfId="30399" priority="9565">
      <formula>AND(IF($Q528=3,1,0),IF($X528&lt;30,1,0))</formula>
    </cfRule>
    <cfRule type="expression" dxfId="30398" priority="9566">
      <formula>AND(IF($Q528=3,1,IF($Q528=4,1,0)),IF($F528&lt;=85,1,0))</formula>
    </cfRule>
  </conditionalFormatting>
  <conditionalFormatting sqref="AI528">
    <cfRule type="expression" dxfId="30397" priority="9559">
      <formula>AND(IF(OR($Q528=1,$Q528=2),1,0),IF($X528&lt;=20,1,0))</formula>
    </cfRule>
    <cfRule type="expression" dxfId="30396" priority="9560">
      <formula>AND(IF($Q528=2,1,0),IF($X528&lt;30,1,0))</formula>
    </cfRule>
    <cfRule type="expression" dxfId="30395" priority="9561">
      <formula>AND(IF($Q528=3,1,0),IF($X528&lt;30,1,0))</formula>
    </cfRule>
    <cfRule type="expression" dxfId="30394" priority="9562">
      <formula>AND(IF($Q528=3,1,IF($Q528=4,1,0)),IF($F528&lt;=85,1,0))</formula>
    </cfRule>
  </conditionalFormatting>
  <conditionalFormatting sqref="AV529">
    <cfRule type="expression" dxfId="30393" priority="9557">
      <formula>AV529="X"</formula>
    </cfRule>
    <cfRule type="expression" dxfId="30392" priority="9558">
      <formula>AV529="후보"</formula>
    </cfRule>
  </conditionalFormatting>
  <conditionalFormatting sqref="AC529">
    <cfRule type="cellIs" dxfId="30391" priority="9555" operator="greaterThan">
      <formula>0.9</formula>
    </cfRule>
    <cfRule type="cellIs" dxfId="30390" priority="9556" operator="greaterThan">
      <formula>0.85</formula>
    </cfRule>
  </conditionalFormatting>
  <conditionalFormatting sqref="N529">
    <cfRule type="cellIs" dxfId="30389" priority="9553" operator="greaterThan">
      <formula>0.9</formula>
    </cfRule>
    <cfRule type="cellIs" dxfId="30388" priority="9554" operator="greaterThan">
      <formula>0.85</formula>
    </cfRule>
  </conditionalFormatting>
  <conditionalFormatting sqref="E529">
    <cfRule type="expression" dxfId="30387" priority="9549">
      <formula>AND(IF(OR($Q529=1,$Q529=2),1,0),IF($X529&lt;=20,1,0))</formula>
    </cfRule>
    <cfRule type="expression" dxfId="30386" priority="9550">
      <formula>AND(IF($Q529=2,1,0),IF($X529&lt;30,1,0))</formula>
    </cfRule>
    <cfRule type="expression" dxfId="30385" priority="9551">
      <formula>AND(IF($Q529=3,1,0),IF($X529&lt;30,1,0))</formula>
    </cfRule>
    <cfRule type="expression" dxfId="30384" priority="9552">
      <formula>AND(IF($Q529=3,1,IF($Q529=4,1,0)),IF($F529&lt;=85,1,0))</formula>
    </cfRule>
  </conditionalFormatting>
  <conditionalFormatting sqref="X529">
    <cfRule type="expression" dxfId="30383" priority="9545">
      <formula>AND(IF(OR($Q529=1,$Q529=2),1,0),IF($X529&lt;=20,1,0))</formula>
    </cfRule>
    <cfRule type="expression" dxfId="30382" priority="9546">
      <formula>AND(IF($Q529=2,1,0),IF($X529&lt;30,1,0))</formula>
    </cfRule>
    <cfRule type="expression" dxfId="30381" priority="9547">
      <formula>AND(IF($Q529=3,1,0),IF($X529&lt;30,1,0))</formula>
    </cfRule>
    <cfRule type="expression" dxfId="30380" priority="9548">
      <formula>AND(IF($Q529=3,1,IF($Q529=4,1,0)),IF($F529&lt;=85,1,0))</formula>
    </cfRule>
  </conditionalFormatting>
  <conditionalFormatting sqref="AI529">
    <cfRule type="expression" dxfId="30379" priority="9541">
      <formula>AND(IF(OR($Q529=1,$Q529=2),1,0),IF($X529&lt;=20,1,0))</formula>
    </cfRule>
    <cfRule type="expression" dxfId="30378" priority="9542">
      <formula>AND(IF($Q529=2,1,0),IF($X529&lt;30,1,0))</formula>
    </cfRule>
    <cfRule type="expression" dxfId="30377" priority="9543">
      <formula>AND(IF($Q529=3,1,0),IF($X529&lt;30,1,0))</formula>
    </cfRule>
    <cfRule type="expression" dxfId="30376" priority="9544">
      <formula>AND(IF($Q529=3,1,IF($Q529=4,1,0)),IF($F529&lt;=85,1,0))</formula>
    </cfRule>
  </conditionalFormatting>
  <conditionalFormatting sqref="AV530">
    <cfRule type="expression" dxfId="30375" priority="9539">
      <formula>AV530="X"</formula>
    </cfRule>
    <cfRule type="expression" dxfId="30374" priority="9540">
      <formula>AV530="후보"</formula>
    </cfRule>
  </conditionalFormatting>
  <conditionalFormatting sqref="AC530">
    <cfRule type="cellIs" dxfId="30373" priority="9537" operator="greaterThan">
      <formula>0.9</formula>
    </cfRule>
    <cfRule type="cellIs" dxfId="30372" priority="9538" operator="greaterThan">
      <formula>0.85</formula>
    </cfRule>
  </conditionalFormatting>
  <conditionalFormatting sqref="N530">
    <cfRule type="cellIs" dxfId="30371" priority="9535" operator="greaterThan">
      <formula>0.9</formula>
    </cfRule>
    <cfRule type="cellIs" dxfId="30370" priority="9536" operator="greaterThan">
      <formula>0.85</formula>
    </cfRule>
  </conditionalFormatting>
  <conditionalFormatting sqref="E530">
    <cfRule type="expression" dxfId="30369" priority="9531">
      <formula>AND(IF(OR($Q530=1,$Q530=2),1,0),IF($X530&lt;=20,1,0))</formula>
    </cfRule>
    <cfRule type="expression" dxfId="30368" priority="9532">
      <formula>AND(IF($Q530=2,1,0),IF($X530&lt;30,1,0))</formula>
    </cfRule>
    <cfRule type="expression" dxfId="30367" priority="9533">
      <formula>AND(IF($Q530=3,1,0),IF($X530&lt;30,1,0))</formula>
    </cfRule>
    <cfRule type="expression" dxfId="30366" priority="9534">
      <formula>AND(IF($Q530=3,1,IF($Q530=4,1,0)),IF($F530&lt;=85,1,0))</formula>
    </cfRule>
  </conditionalFormatting>
  <conditionalFormatting sqref="X530">
    <cfRule type="expression" dxfId="30365" priority="9527">
      <formula>AND(IF(OR($Q530=1,$Q530=2),1,0),IF($X530&lt;=20,1,0))</formula>
    </cfRule>
    <cfRule type="expression" dxfId="30364" priority="9528">
      <formula>AND(IF($Q530=2,1,0),IF($X530&lt;30,1,0))</formula>
    </cfRule>
    <cfRule type="expression" dxfId="30363" priority="9529">
      <formula>AND(IF($Q530=3,1,0),IF($X530&lt;30,1,0))</formula>
    </cfRule>
    <cfRule type="expression" dxfId="30362" priority="9530">
      <formula>AND(IF($Q530=3,1,IF($Q530=4,1,0)),IF($F530&lt;=85,1,0))</formula>
    </cfRule>
  </conditionalFormatting>
  <conditionalFormatting sqref="AI530">
    <cfRule type="expression" dxfId="30361" priority="9523">
      <formula>AND(IF(OR($Q530=1,$Q530=2),1,0),IF($X530&lt;=20,1,0))</formula>
    </cfRule>
    <cfRule type="expression" dxfId="30360" priority="9524">
      <formula>AND(IF($Q530=2,1,0),IF($X530&lt;30,1,0))</formula>
    </cfRule>
    <cfRule type="expression" dxfId="30359" priority="9525">
      <formula>AND(IF($Q530=3,1,0),IF($X530&lt;30,1,0))</formula>
    </cfRule>
    <cfRule type="expression" dxfId="30358" priority="9526">
      <formula>AND(IF($Q530=3,1,IF($Q530=4,1,0)),IF($F530&lt;=85,1,0))</formula>
    </cfRule>
  </conditionalFormatting>
  <conditionalFormatting sqref="AV531">
    <cfRule type="expression" dxfId="30357" priority="9521">
      <formula>AV531="X"</formula>
    </cfRule>
    <cfRule type="expression" dxfId="30356" priority="9522">
      <formula>AV531="후보"</formula>
    </cfRule>
  </conditionalFormatting>
  <conditionalFormatting sqref="AC531">
    <cfRule type="cellIs" dxfId="30355" priority="9519" operator="greaterThan">
      <formula>0.9</formula>
    </cfRule>
    <cfRule type="cellIs" dxfId="30354" priority="9520" operator="greaterThan">
      <formula>0.85</formula>
    </cfRule>
  </conditionalFormatting>
  <conditionalFormatting sqref="N531">
    <cfRule type="cellIs" dxfId="30353" priority="9517" operator="greaterThan">
      <formula>0.9</formula>
    </cfRule>
    <cfRule type="cellIs" dxfId="30352" priority="9518" operator="greaterThan">
      <formula>0.85</formula>
    </cfRule>
  </conditionalFormatting>
  <conditionalFormatting sqref="E531">
    <cfRule type="expression" dxfId="30351" priority="9513">
      <formula>AND(IF(OR($Q531=1,$Q531=2),1,0),IF($X531&lt;=20,1,0))</formula>
    </cfRule>
    <cfRule type="expression" dxfId="30350" priority="9514">
      <formula>AND(IF($Q531=2,1,0),IF($X531&lt;30,1,0))</formula>
    </cfRule>
    <cfRule type="expression" dxfId="30349" priority="9515">
      <formula>AND(IF($Q531=3,1,0),IF($X531&lt;30,1,0))</formula>
    </cfRule>
    <cfRule type="expression" dxfId="30348" priority="9516">
      <formula>AND(IF($Q531=3,1,IF($Q531=4,1,0)),IF($F531&lt;=85,1,0))</formula>
    </cfRule>
  </conditionalFormatting>
  <conditionalFormatting sqref="X531">
    <cfRule type="expression" dxfId="30347" priority="9509">
      <formula>AND(IF(OR($Q531=1,$Q531=2),1,0),IF($X531&lt;=20,1,0))</formula>
    </cfRule>
    <cfRule type="expression" dxfId="30346" priority="9510">
      <formula>AND(IF($Q531=2,1,0),IF($X531&lt;30,1,0))</formula>
    </cfRule>
    <cfRule type="expression" dxfId="30345" priority="9511">
      <formula>AND(IF($Q531=3,1,0),IF($X531&lt;30,1,0))</formula>
    </cfRule>
    <cfRule type="expression" dxfId="30344" priority="9512">
      <formula>AND(IF($Q531=3,1,IF($Q531=4,1,0)),IF($F531&lt;=85,1,0))</formula>
    </cfRule>
  </conditionalFormatting>
  <conditionalFormatting sqref="AI531">
    <cfRule type="expression" dxfId="30343" priority="9505">
      <formula>AND(IF(OR($Q531=1,$Q531=2),1,0),IF($X531&lt;=20,1,0))</formula>
    </cfRule>
    <cfRule type="expression" dxfId="30342" priority="9506">
      <formula>AND(IF($Q531=2,1,0),IF($X531&lt;30,1,0))</formula>
    </cfRule>
    <cfRule type="expression" dxfId="30341" priority="9507">
      <formula>AND(IF($Q531=3,1,0),IF($X531&lt;30,1,0))</formula>
    </cfRule>
    <cfRule type="expression" dxfId="30340" priority="9508">
      <formula>AND(IF($Q531=3,1,IF($Q531=4,1,0)),IF($F531&lt;=85,1,0))</formula>
    </cfRule>
  </conditionalFormatting>
  <conditionalFormatting sqref="AV532">
    <cfRule type="expression" dxfId="30339" priority="9503">
      <formula>AV532="X"</formula>
    </cfRule>
    <cfRule type="expression" dxfId="30338" priority="9504">
      <formula>AV532="후보"</formula>
    </cfRule>
  </conditionalFormatting>
  <conditionalFormatting sqref="AC532">
    <cfRule type="cellIs" dxfId="30337" priority="9501" operator="greaterThan">
      <formula>0.9</formula>
    </cfRule>
    <cfRule type="cellIs" dxfId="30336" priority="9502" operator="greaterThan">
      <formula>0.85</formula>
    </cfRule>
  </conditionalFormatting>
  <conditionalFormatting sqref="N532">
    <cfRule type="cellIs" dxfId="30335" priority="9499" operator="greaterThan">
      <formula>0.9</formula>
    </cfRule>
    <cfRule type="cellIs" dxfId="30334" priority="9500" operator="greaterThan">
      <formula>0.85</formula>
    </cfRule>
  </conditionalFormatting>
  <conditionalFormatting sqref="E532">
    <cfRule type="expression" dxfId="30333" priority="9495">
      <formula>AND(IF(OR($Q532=1,$Q532=2),1,0),IF($X532&lt;=20,1,0))</formula>
    </cfRule>
    <cfRule type="expression" dxfId="30332" priority="9496">
      <formula>AND(IF($Q532=2,1,0),IF($X532&lt;30,1,0))</formula>
    </cfRule>
    <cfRule type="expression" dxfId="30331" priority="9497">
      <formula>AND(IF($Q532=3,1,0),IF($X532&lt;30,1,0))</formula>
    </cfRule>
    <cfRule type="expression" dxfId="30330" priority="9498">
      <formula>AND(IF($Q532=3,1,IF($Q532=4,1,0)),IF($F532&lt;=85,1,0))</formula>
    </cfRule>
  </conditionalFormatting>
  <conditionalFormatting sqref="X532">
    <cfRule type="expression" dxfId="30329" priority="9491">
      <formula>AND(IF(OR($Q532=1,$Q532=2),1,0),IF($X532&lt;=20,1,0))</formula>
    </cfRule>
    <cfRule type="expression" dxfId="30328" priority="9492">
      <formula>AND(IF($Q532=2,1,0),IF($X532&lt;30,1,0))</formula>
    </cfRule>
    <cfRule type="expression" dxfId="30327" priority="9493">
      <formula>AND(IF($Q532=3,1,0),IF($X532&lt;30,1,0))</formula>
    </cfRule>
    <cfRule type="expression" dxfId="30326" priority="9494">
      <formula>AND(IF($Q532=3,1,IF($Q532=4,1,0)),IF($F532&lt;=85,1,0))</formula>
    </cfRule>
  </conditionalFormatting>
  <conditionalFormatting sqref="AI532">
    <cfRule type="expression" dxfId="30325" priority="9487">
      <formula>AND(IF(OR($Q532=1,$Q532=2),1,0),IF($X532&lt;=20,1,0))</formula>
    </cfRule>
    <cfRule type="expression" dxfId="30324" priority="9488">
      <formula>AND(IF($Q532=2,1,0),IF($X532&lt;30,1,0))</formula>
    </cfRule>
    <cfRule type="expression" dxfId="30323" priority="9489">
      <formula>AND(IF($Q532=3,1,0),IF($X532&lt;30,1,0))</formula>
    </cfRule>
    <cfRule type="expression" dxfId="30322" priority="9490">
      <formula>AND(IF($Q532=3,1,IF($Q532=4,1,0)),IF($F532&lt;=85,1,0))</formula>
    </cfRule>
  </conditionalFormatting>
  <conditionalFormatting sqref="AV533">
    <cfRule type="expression" dxfId="30321" priority="9485">
      <formula>AV533="X"</formula>
    </cfRule>
    <cfRule type="expression" dxfId="30320" priority="9486">
      <formula>AV533="후보"</formula>
    </cfRule>
  </conditionalFormatting>
  <conditionalFormatting sqref="AC533">
    <cfRule type="cellIs" dxfId="30319" priority="9483" operator="greaterThan">
      <formula>0.9</formula>
    </cfRule>
    <cfRule type="cellIs" dxfId="30318" priority="9484" operator="greaterThan">
      <formula>0.85</formula>
    </cfRule>
  </conditionalFormatting>
  <conditionalFormatting sqref="N533">
    <cfRule type="cellIs" dxfId="30317" priority="9481" operator="greaterThan">
      <formula>0.9</formula>
    </cfRule>
    <cfRule type="cellIs" dxfId="30316" priority="9482" operator="greaterThan">
      <formula>0.85</formula>
    </cfRule>
  </conditionalFormatting>
  <conditionalFormatting sqref="E533">
    <cfRule type="expression" dxfId="30315" priority="9477">
      <formula>AND(IF(OR($Q533=1,$Q533=2),1,0),IF($X533&lt;=20,1,0))</formula>
    </cfRule>
    <cfRule type="expression" dxfId="30314" priority="9478">
      <formula>AND(IF($Q533=2,1,0),IF($X533&lt;30,1,0))</formula>
    </cfRule>
    <cfRule type="expression" dxfId="30313" priority="9479">
      <formula>AND(IF($Q533=3,1,0),IF($X533&lt;30,1,0))</formula>
    </cfRule>
    <cfRule type="expression" dxfId="30312" priority="9480">
      <formula>AND(IF($Q533=3,1,IF($Q533=4,1,0)),IF($F533&lt;=85,1,0))</formula>
    </cfRule>
  </conditionalFormatting>
  <conditionalFormatting sqref="X533">
    <cfRule type="expression" dxfId="30311" priority="9473">
      <formula>AND(IF(OR($Q533=1,$Q533=2),1,0),IF($X533&lt;=20,1,0))</formula>
    </cfRule>
    <cfRule type="expression" dxfId="30310" priority="9474">
      <formula>AND(IF($Q533=2,1,0),IF($X533&lt;30,1,0))</formula>
    </cfRule>
    <cfRule type="expression" dxfId="30309" priority="9475">
      <formula>AND(IF($Q533=3,1,0),IF($X533&lt;30,1,0))</formula>
    </cfRule>
    <cfRule type="expression" dxfId="30308" priority="9476">
      <formula>AND(IF($Q533=3,1,IF($Q533=4,1,0)),IF($F533&lt;=85,1,0))</formula>
    </cfRule>
  </conditionalFormatting>
  <conditionalFormatting sqref="AI533">
    <cfRule type="expression" dxfId="30307" priority="9469">
      <formula>AND(IF(OR($Q533=1,$Q533=2),1,0),IF($X533&lt;=20,1,0))</formula>
    </cfRule>
    <cfRule type="expression" dxfId="30306" priority="9470">
      <formula>AND(IF($Q533=2,1,0),IF($X533&lt;30,1,0))</formula>
    </cfRule>
    <cfRule type="expression" dxfId="30305" priority="9471">
      <formula>AND(IF($Q533=3,1,0),IF($X533&lt;30,1,0))</formula>
    </cfRule>
    <cfRule type="expression" dxfId="30304" priority="9472">
      <formula>AND(IF($Q533=3,1,IF($Q533=4,1,0)),IF($F533&lt;=85,1,0))</formula>
    </cfRule>
  </conditionalFormatting>
  <conditionalFormatting sqref="AV534">
    <cfRule type="expression" dxfId="30303" priority="9467">
      <formula>AV534="X"</formula>
    </cfRule>
    <cfRule type="expression" dxfId="30302" priority="9468">
      <formula>AV534="후보"</formula>
    </cfRule>
  </conditionalFormatting>
  <conditionalFormatting sqref="AC534">
    <cfRule type="cellIs" dxfId="30301" priority="9465" operator="greaterThan">
      <formula>0.9</formula>
    </cfRule>
    <cfRule type="cellIs" dxfId="30300" priority="9466" operator="greaterThan">
      <formula>0.85</formula>
    </cfRule>
  </conditionalFormatting>
  <conditionalFormatting sqref="N534">
    <cfRule type="cellIs" dxfId="30299" priority="9463" operator="greaterThan">
      <formula>0.9</formula>
    </cfRule>
    <cfRule type="cellIs" dxfId="30298" priority="9464" operator="greaterThan">
      <formula>0.85</formula>
    </cfRule>
  </conditionalFormatting>
  <conditionalFormatting sqref="E534">
    <cfRule type="expression" dxfId="30297" priority="9459">
      <formula>AND(IF(OR($Q534=1,$Q534=2),1,0),IF($X534&lt;=20,1,0))</formula>
    </cfRule>
    <cfRule type="expression" dxfId="30296" priority="9460">
      <formula>AND(IF($Q534=2,1,0),IF($X534&lt;30,1,0))</formula>
    </cfRule>
    <cfRule type="expression" dxfId="30295" priority="9461">
      <formula>AND(IF($Q534=3,1,0),IF($X534&lt;30,1,0))</formula>
    </cfRule>
    <cfRule type="expression" dxfId="30294" priority="9462">
      <formula>AND(IF($Q534=3,1,IF($Q534=4,1,0)),IF($F534&lt;=85,1,0))</formula>
    </cfRule>
  </conditionalFormatting>
  <conditionalFormatting sqref="X534">
    <cfRule type="expression" dxfId="30293" priority="9455">
      <formula>AND(IF(OR($Q534=1,$Q534=2),1,0),IF($X534&lt;=20,1,0))</formula>
    </cfRule>
    <cfRule type="expression" dxfId="30292" priority="9456">
      <formula>AND(IF($Q534=2,1,0),IF($X534&lt;30,1,0))</formula>
    </cfRule>
    <cfRule type="expression" dxfId="30291" priority="9457">
      <formula>AND(IF($Q534=3,1,0),IF($X534&lt;30,1,0))</formula>
    </cfRule>
    <cfRule type="expression" dxfId="30290" priority="9458">
      <formula>AND(IF($Q534=3,1,IF($Q534=4,1,0)),IF($F534&lt;=85,1,0))</formula>
    </cfRule>
  </conditionalFormatting>
  <conditionalFormatting sqref="AI534">
    <cfRule type="expression" dxfId="30289" priority="9451">
      <formula>AND(IF(OR($Q534=1,$Q534=2),1,0),IF($X534&lt;=20,1,0))</formula>
    </cfRule>
    <cfRule type="expression" dxfId="30288" priority="9452">
      <formula>AND(IF($Q534=2,1,0),IF($X534&lt;30,1,0))</formula>
    </cfRule>
    <cfRule type="expression" dxfId="30287" priority="9453">
      <formula>AND(IF($Q534=3,1,0),IF($X534&lt;30,1,0))</formula>
    </cfRule>
    <cfRule type="expression" dxfId="30286" priority="9454">
      <formula>AND(IF($Q534=3,1,IF($Q534=4,1,0)),IF($F534&lt;=85,1,0))</formula>
    </cfRule>
  </conditionalFormatting>
  <conditionalFormatting sqref="AV535">
    <cfRule type="expression" dxfId="30285" priority="9449">
      <formula>AV535="X"</formula>
    </cfRule>
    <cfRule type="expression" dxfId="30284" priority="9450">
      <formula>AV535="후보"</formula>
    </cfRule>
  </conditionalFormatting>
  <conditionalFormatting sqref="AC535">
    <cfRule type="cellIs" dxfId="30283" priority="9447" operator="greaterThan">
      <formula>0.9</formula>
    </cfRule>
    <cfRule type="cellIs" dxfId="30282" priority="9448" operator="greaterThan">
      <formula>0.85</formula>
    </cfRule>
  </conditionalFormatting>
  <conditionalFormatting sqref="N535">
    <cfRule type="cellIs" dxfId="30281" priority="9445" operator="greaterThan">
      <formula>0.9</formula>
    </cfRule>
    <cfRule type="cellIs" dxfId="30280" priority="9446" operator="greaterThan">
      <formula>0.85</formula>
    </cfRule>
  </conditionalFormatting>
  <conditionalFormatting sqref="E535">
    <cfRule type="expression" dxfId="30279" priority="9441">
      <formula>AND(IF(OR($Q535=1,$Q535=2),1,0),IF($X535&lt;=20,1,0))</formula>
    </cfRule>
    <cfRule type="expression" dxfId="30278" priority="9442">
      <formula>AND(IF($Q535=2,1,0),IF($X535&lt;30,1,0))</formula>
    </cfRule>
    <cfRule type="expression" dxfId="30277" priority="9443">
      <formula>AND(IF($Q535=3,1,0),IF($X535&lt;30,1,0))</formula>
    </cfRule>
    <cfRule type="expression" dxfId="30276" priority="9444">
      <formula>AND(IF($Q535=3,1,IF($Q535=4,1,0)),IF($F535&lt;=85,1,0))</formula>
    </cfRule>
  </conditionalFormatting>
  <conditionalFormatting sqref="X535">
    <cfRule type="expression" dxfId="30275" priority="9437">
      <formula>AND(IF(OR($Q535=1,$Q535=2),1,0),IF($X535&lt;=20,1,0))</formula>
    </cfRule>
    <cfRule type="expression" dxfId="30274" priority="9438">
      <formula>AND(IF($Q535=2,1,0),IF($X535&lt;30,1,0))</formula>
    </cfRule>
    <cfRule type="expression" dxfId="30273" priority="9439">
      <formula>AND(IF($Q535=3,1,0),IF($X535&lt;30,1,0))</formula>
    </cfRule>
    <cfRule type="expression" dxfId="30272" priority="9440">
      <formula>AND(IF($Q535=3,1,IF($Q535=4,1,0)),IF($F535&lt;=85,1,0))</formula>
    </cfRule>
  </conditionalFormatting>
  <conditionalFormatting sqref="AI535">
    <cfRule type="expression" dxfId="30271" priority="9433">
      <formula>AND(IF(OR($Q535=1,$Q535=2),1,0),IF($X535&lt;=20,1,0))</formula>
    </cfRule>
    <cfRule type="expression" dxfId="30270" priority="9434">
      <formula>AND(IF($Q535=2,1,0),IF($X535&lt;30,1,0))</formula>
    </cfRule>
    <cfRule type="expression" dxfId="30269" priority="9435">
      <formula>AND(IF($Q535=3,1,0),IF($X535&lt;30,1,0))</formula>
    </cfRule>
    <cfRule type="expression" dxfId="30268" priority="9436">
      <formula>AND(IF($Q535=3,1,IF($Q535=4,1,0)),IF($F535&lt;=85,1,0))</formula>
    </cfRule>
  </conditionalFormatting>
  <conditionalFormatting sqref="AV536">
    <cfRule type="expression" dxfId="30267" priority="9431">
      <formula>AV536="X"</formula>
    </cfRule>
    <cfRule type="expression" dxfId="30266" priority="9432">
      <formula>AV536="후보"</formula>
    </cfRule>
  </conditionalFormatting>
  <conditionalFormatting sqref="AC536">
    <cfRule type="cellIs" dxfId="30265" priority="9429" operator="greaterThan">
      <formula>0.9</formula>
    </cfRule>
    <cfRule type="cellIs" dxfId="30264" priority="9430" operator="greaterThan">
      <formula>0.85</formula>
    </cfRule>
  </conditionalFormatting>
  <conditionalFormatting sqref="N536">
    <cfRule type="cellIs" dxfId="30263" priority="9427" operator="greaterThan">
      <formula>0.9</formula>
    </cfRule>
    <cfRule type="cellIs" dxfId="30262" priority="9428" operator="greaterThan">
      <formula>0.85</formula>
    </cfRule>
  </conditionalFormatting>
  <conditionalFormatting sqref="E536">
    <cfRule type="expression" dxfId="30261" priority="9423">
      <formula>AND(IF(OR($Q536=1,$Q536=2),1,0),IF($X536&lt;=20,1,0))</formula>
    </cfRule>
    <cfRule type="expression" dxfId="30260" priority="9424">
      <formula>AND(IF($Q536=2,1,0),IF($X536&lt;30,1,0))</formula>
    </cfRule>
    <cfRule type="expression" dxfId="30259" priority="9425">
      <formula>AND(IF($Q536=3,1,0),IF($X536&lt;30,1,0))</formula>
    </cfRule>
    <cfRule type="expression" dxfId="30258" priority="9426">
      <formula>AND(IF($Q536=3,1,IF($Q536=4,1,0)),IF($F536&lt;=85,1,0))</formula>
    </cfRule>
  </conditionalFormatting>
  <conditionalFormatting sqref="X536">
    <cfRule type="expression" dxfId="30257" priority="9419">
      <formula>AND(IF(OR($Q536=1,$Q536=2),1,0),IF($X536&lt;=20,1,0))</formula>
    </cfRule>
    <cfRule type="expression" dxfId="30256" priority="9420">
      <formula>AND(IF($Q536=2,1,0),IF($X536&lt;30,1,0))</formula>
    </cfRule>
    <cfRule type="expression" dxfId="30255" priority="9421">
      <formula>AND(IF($Q536=3,1,0),IF($X536&lt;30,1,0))</formula>
    </cfRule>
    <cfRule type="expression" dxfId="30254" priority="9422">
      <formula>AND(IF($Q536=3,1,IF($Q536=4,1,0)),IF($F536&lt;=85,1,0))</formula>
    </cfRule>
  </conditionalFormatting>
  <conditionalFormatting sqref="AI536">
    <cfRule type="expression" dxfId="30253" priority="9415">
      <formula>AND(IF(OR($Q536=1,$Q536=2),1,0),IF($X536&lt;=20,1,0))</formula>
    </cfRule>
    <cfRule type="expression" dxfId="30252" priority="9416">
      <formula>AND(IF($Q536=2,1,0),IF($X536&lt;30,1,0))</formula>
    </cfRule>
    <cfRule type="expression" dxfId="30251" priority="9417">
      <formula>AND(IF($Q536=3,1,0),IF($X536&lt;30,1,0))</formula>
    </cfRule>
    <cfRule type="expression" dxfId="30250" priority="9418">
      <formula>AND(IF($Q536=3,1,IF($Q536=4,1,0)),IF($F536&lt;=85,1,0))</formula>
    </cfRule>
  </conditionalFormatting>
  <conditionalFormatting sqref="AV537">
    <cfRule type="expression" dxfId="30249" priority="9413">
      <formula>AV537="X"</formula>
    </cfRule>
    <cfRule type="expression" dxfId="30248" priority="9414">
      <formula>AV537="후보"</formula>
    </cfRule>
  </conditionalFormatting>
  <conditionalFormatting sqref="AC537">
    <cfRule type="cellIs" dxfId="30247" priority="9411" operator="greaterThan">
      <formula>0.9</formula>
    </cfRule>
    <cfRule type="cellIs" dxfId="30246" priority="9412" operator="greaterThan">
      <formula>0.85</formula>
    </cfRule>
  </conditionalFormatting>
  <conditionalFormatting sqref="N537">
    <cfRule type="cellIs" dxfId="30245" priority="9409" operator="greaterThan">
      <formula>0.9</formula>
    </cfRule>
    <cfRule type="cellIs" dxfId="30244" priority="9410" operator="greaterThan">
      <formula>0.85</formula>
    </cfRule>
  </conditionalFormatting>
  <conditionalFormatting sqref="E537">
    <cfRule type="expression" dxfId="30243" priority="9405">
      <formula>AND(IF(OR($Q537=1,$Q537=2),1,0),IF($X537&lt;=20,1,0))</formula>
    </cfRule>
    <cfRule type="expression" dxfId="30242" priority="9406">
      <formula>AND(IF($Q537=2,1,0),IF($X537&lt;30,1,0))</formula>
    </cfRule>
    <cfRule type="expression" dxfId="30241" priority="9407">
      <formula>AND(IF($Q537=3,1,0),IF($X537&lt;30,1,0))</formula>
    </cfRule>
    <cfRule type="expression" dxfId="30240" priority="9408">
      <formula>AND(IF($Q537=3,1,IF($Q537=4,1,0)),IF($F537&lt;=85,1,0))</formula>
    </cfRule>
  </conditionalFormatting>
  <conditionalFormatting sqref="X537">
    <cfRule type="expression" dxfId="30239" priority="9401">
      <formula>AND(IF(OR($Q537=1,$Q537=2),1,0),IF($X537&lt;=20,1,0))</formula>
    </cfRule>
    <cfRule type="expression" dxfId="30238" priority="9402">
      <formula>AND(IF($Q537=2,1,0),IF($X537&lt;30,1,0))</formula>
    </cfRule>
    <cfRule type="expression" dxfId="30237" priority="9403">
      <formula>AND(IF($Q537=3,1,0),IF($X537&lt;30,1,0))</formula>
    </cfRule>
    <cfRule type="expression" dxfId="30236" priority="9404">
      <formula>AND(IF($Q537=3,1,IF($Q537=4,1,0)),IF($F537&lt;=85,1,0))</formula>
    </cfRule>
  </conditionalFormatting>
  <conditionalFormatting sqref="AI537">
    <cfRule type="expression" dxfId="30235" priority="9397">
      <formula>AND(IF(OR($Q537=1,$Q537=2),1,0),IF($X537&lt;=20,1,0))</formula>
    </cfRule>
    <cfRule type="expression" dxfId="30234" priority="9398">
      <formula>AND(IF($Q537=2,1,0),IF($X537&lt;30,1,0))</formula>
    </cfRule>
    <cfRule type="expression" dxfId="30233" priority="9399">
      <formula>AND(IF($Q537=3,1,0),IF($X537&lt;30,1,0))</formula>
    </cfRule>
    <cfRule type="expression" dxfId="30232" priority="9400">
      <formula>AND(IF($Q537=3,1,IF($Q537=4,1,0)),IF($F537&lt;=85,1,0))</formula>
    </cfRule>
  </conditionalFormatting>
  <conditionalFormatting sqref="AV538">
    <cfRule type="expression" dxfId="30231" priority="9395">
      <formula>AV538="X"</formula>
    </cfRule>
    <cfRule type="expression" dxfId="30230" priority="9396">
      <formula>AV538="후보"</formula>
    </cfRule>
  </conditionalFormatting>
  <conditionalFormatting sqref="AC538">
    <cfRule type="cellIs" dxfId="30229" priority="9393" operator="greaterThan">
      <formula>0.9</formula>
    </cfRule>
    <cfRule type="cellIs" dxfId="30228" priority="9394" operator="greaterThan">
      <formula>0.85</formula>
    </cfRule>
  </conditionalFormatting>
  <conditionalFormatting sqref="N538">
    <cfRule type="cellIs" dxfId="30227" priority="9391" operator="greaterThan">
      <formula>0.9</formula>
    </cfRule>
    <cfRule type="cellIs" dxfId="30226" priority="9392" operator="greaterThan">
      <formula>0.85</formula>
    </cfRule>
  </conditionalFormatting>
  <conditionalFormatting sqref="E538">
    <cfRule type="expression" dxfId="30225" priority="9387">
      <formula>AND(IF(OR($Q538=1,$Q538=2),1,0),IF($X538&lt;=20,1,0))</formula>
    </cfRule>
    <cfRule type="expression" dxfId="30224" priority="9388">
      <formula>AND(IF($Q538=2,1,0),IF($X538&lt;30,1,0))</formula>
    </cfRule>
    <cfRule type="expression" dxfId="30223" priority="9389">
      <formula>AND(IF($Q538=3,1,0),IF($X538&lt;30,1,0))</formula>
    </cfRule>
    <cfRule type="expression" dxfId="30222" priority="9390">
      <formula>AND(IF($Q538=3,1,IF($Q538=4,1,0)),IF($F538&lt;=85,1,0))</formula>
    </cfRule>
  </conditionalFormatting>
  <conditionalFormatting sqref="X538">
    <cfRule type="expression" dxfId="30221" priority="9383">
      <formula>AND(IF(OR($Q538=1,$Q538=2),1,0),IF($X538&lt;=20,1,0))</formula>
    </cfRule>
    <cfRule type="expression" dxfId="30220" priority="9384">
      <formula>AND(IF($Q538=2,1,0),IF($X538&lt;30,1,0))</formula>
    </cfRule>
    <cfRule type="expression" dxfId="30219" priority="9385">
      <formula>AND(IF($Q538=3,1,0),IF($X538&lt;30,1,0))</formula>
    </cfRule>
    <cfRule type="expression" dxfId="30218" priority="9386">
      <formula>AND(IF($Q538=3,1,IF($Q538=4,1,0)),IF($F538&lt;=85,1,0))</formula>
    </cfRule>
  </conditionalFormatting>
  <conditionalFormatting sqref="AI538">
    <cfRule type="expression" dxfId="30217" priority="9379">
      <formula>AND(IF(OR($Q538=1,$Q538=2),1,0),IF($X538&lt;=20,1,0))</formula>
    </cfRule>
    <cfRule type="expression" dxfId="30216" priority="9380">
      <formula>AND(IF($Q538=2,1,0),IF($X538&lt;30,1,0))</formula>
    </cfRule>
    <cfRule type="expression" dxfId="30215" priority="9381">
      <formula>AND(IF($Q538=3,1,0),IF($X538&lt;30,1,0))</formula>
    </cfRule>
    <cfRule type="expression" dxfId="30214" priority="9382">
      <formula>AND(IF($Q538=3,1,IF($Q538=4,1,0)),IF($F538&lt;=85,1,0))</formula>
    </cfRule>
  </conditionalFormatting>
  <conditionalFormatting sqref="AV539">
    <cfRule type="expression" dxfId="30213" priority="9377">
      <formula>AV539="X"</formula>
    </cfRule>
    <cfRule type="expression" dxfId="30212" priority="9378">
      <formula>AV539="후보"</formula>
    </cfRule>
  </conditionalFormatting>
  <conditionalFormatting sqref="AC539">
    <cfRule type="cellIs" dxfId="30211" priority="9375" operator="greaterThan">
      <formula>0.9</formula>
    </cfRule>
    <cfRule type="cellIs" dxfId="30210" priority="9376" operator="greaterThan">
      <formula>0.85</formula>
    </cfRule>
  </conditionalFormatting>
  <conditionalFormatting sqref="N539">
    <cfRule type="cellIs" dxfId="30209" priority="9373" operator="greaterThan">
      <formula>0.9</formula>
    </cfRule>
    <cfRule type="cellIs" dxfId="30208" priority="9374" operator="greaterThan">
      <formula>0.85</formula>
    </cfRule>
  </conditionalFormatting>
  <conditionalFormatting sqref="E539">
    <cfRule type="expression" dxfId="30207" priority="9369">
      <formula>AND(IF(OR($Q539=1,$Q539=2),1,0),IF($X539&lt;=20,1,0))</formula>
    </cfRule>
    <cfRule type="expression" dxfId="30206" priority="9370">
      <formula>AND(IF($Q539=2,1,0),IF($X539&lt;30,1,0))</formula>
    </cfRule>
    <cfRule type="expression" dxfId="30205" priority="9371">
      <formula>AND(IF($Q539=3,1,0),IF($X539&lt;30,1,0))</formula>
    </cfRule>
    <cfRule type="expression" dxfId="30204" priority="9372">
      <formula>AND(IF($Q539=3,1,IF($Q539=4,1,0)),IF($F539&lt;=85,1,0))</formula>
    </cfRule>
  </conditionalFormatting>
  <conditionalFormatting sqref="X539">
    <cfRule type="expression" dxfId="30203" priority="9365">
      <formula>AND(IF(OR($Q539=1,$Q539=2),1,0),IF($X539&lt;=20,1,0))</formula>
    </cfRule>
    <cfRule type="expression" dxfId="30202" priority="9366">
      <formula>AND(IF($Q539=2,1,0),IF($X539&lt;30,1,0))</formula>
    </cfRule>
    <cfRule type="expression" dxfId="30201" priority="9367">
      <formula>AND(IF($Q539=3,1,0),IF($X539&lt;30,1,0))</formula>
    </cfRule>
    <cfRule type="expression" dxfId="30200" priority="9368">
      <formula>AND(IF($Q539=3,1,IF($Q539=4,1,0)),IF($F539&lt;=85,1,0))</formula>
    </cfRule>
  </conditionalFormatting>
  <conditionalFormatting sqref="AI539">
    <cfRule type="expression" dxfId="30199" priority="9361">
      <formula>AND(IF(OR($Q539=1,$Q539=2),1,0),IF($X539&lt;=20,1,0))</formula>
    </cfRule>
    <cfRule type="expression" dxfId="30198" priority="9362">
      <formula>AND(IF($Q539=2,1,0),IF($X539&lt;30,1,0))</formula>
    </cfRule>
    <cfRule type="expression" dxfId="30197" priority="9363">
      <formula>AND(IF($Q539=3,1,0),IF($X539&lt;30,1,0))</formula>
    </cfRule>
    <cfRule type="expression" dxfId="30196" priority="9364">
      <formula>AND(IF($Q539=3,1,IF($Q539=4,1,0)),IF($F539&lt;=85,1,0))</formula>
    </cfRule>
  </conditionalFormatting>
  <conditionalFormatting sqref="AV540">
    <cfRule type="expression" dxfId="30195" priority="9359">
      <formula>AV540="X"</formula>
    </cfRule>
    <cfRule type="expression" dxfId="30194" priority="9360">
      <formula>AV540="후보"</formula>
    </cfRule>
  </conditionalFormatting>
  <conditionalFormatting sqref="AC540">
    <cfRule type="cellIs" dxfId="30193" priority="9357" operator="greaterThan">
      <formula>0.9</formula>
    </cfRule>
    <cfRule type="cellIs" dxfId="30192" priority="9358" operator="greaterThan">
      <formula>0.85</formula>
    </cfRule>
  </conditionalFormatting>
  <conditionalFormatting sqref="N540">
    <cfRule type="cellIs" dxfId="30191" priority="9355" operator="greaterThan">
      <formula>0.9</formula>
    </cfRule>
    <cfRule type="cellIs" dxfId="30190" priority="9356" operator="greaterThan">
      <formula>0.85</formula>
    </cfRule>
  </conditionalFormatting>
  <conditionalFormatting sqref="E540">
    <cfRule type="expression" dxfId="30189" priority="9351">
      <formula>AND(IF(OR($Q540=1,$Q540=2),1,0),IF($X540&lt;=20,1,0))</formula>
    </cfRule>
    <cfRule type="expression" dxfId="30188" priority="9352">
      <formula>AND(IF($Q540=2,1,0),IF($X540&lt;30,1,0))</formula>
    </cfRule>
    <cfRule type="expression" dxfId="30187" priority="9353">
      <formula>AND(IF($Q540=3,1,0),IF($X540&lt;30,1,0))</formula>
    </cfRule>
    <cfRule type="expression" dxfId="30186" priority="9354">
      <formula>AND(IF($Q540=3,1,IF($Q540=4,1,0)),IF($F540&lt;=85,1,0))</formula>
    </cfRule>
  </conditionalFormatting>
  <conditionalFormatting sqref="X540">
    <cfRule type="expression" dxfId="30185" priority="9347">
      <formula>AND(IF(OR($Q540=1,$Q540=2),1,0),IF($X540&lt;=20,1,0))</formula>
    </cfRule>
    <cfRule type="expression" dxfId="30184" priority="9348">
      <formula>AND(IF($Q540=2,1,0),IF($X540&lt;30,1,0))</formula>
    </cfRule>
    <cfRule type="expression" dxfId="30183" priority="9349">
      <formula>AND(IF($Q540=3,1,0),IF($X540&lt;30,1,0))</formula>
    </cfRule>
    <cfRule type="expression" dxfId="30182" priority="9350">
      <formula>AND(IF($Q540=3,1,IF($Q540=4,1,0)),IF($F540&lt;=85,1,0))</formula>
    </cfRule>
  </conditionalFormatting>
  <conditionalFormatting sqref="AI540">
    <cfRule type="expression" dxfId="30181" priority="9343">
      <formula>AND(IF(OR($Q540=1,$Q540=2),1,0),IF($X540&lt;=20,1,0))</formula>
    </cfRule>
    <cfRule type="expression" dxfId="30180" priority="9344">
      <formula>AND(IF($Q540=2,1,0),IF($X540&lt;30,1,0))</formula>
    </cfRule>
    <cfRule type="expression" dxfId="30179" priority="9345">
      <formula>AND(IF($Q540=3,1,0),IF($X540&lt;30,1,0))</formula>
    </cfRule>
    <cfRule type="expression" dxfId="30178" priority="9346">
      <formula>AND(IF($Q540=3,1,IF($Q540=4,1,0)),IF($F540&lt;=85,1,0))</formula>
    </cfRule>
  </conditionalFormatting>
  <conditionalFormatting sqref="AV541">
    <cfRule type="expression" dxfId="30177" priority="9341">
      <formula>AV541="X"</formula>
    </cfRule>
    <cfRule type="expression" dxfId="30176" priority="9342">
      <formula>AV541="후보"</formula>
    </cfRule>
  </conditionalFormatting>
  <conditionalFormatting sqref="AC541">
    <cfRule type="cellIs" dxfId="30175" priority="9339" operator="greaterThan">
      <formula>0.9</formula>
    </cfRule>
    <cfRule type="cellIs" dxfId="30174" priority="9340" operator="greaterThan">
      <formula>0.85</formula>
    </cfRule>
  </conditionalFormatting>
  <conditionalFormatting sqref="N541">
    <cfRule type="cellIs" dxfId="30173" priority="9337" operator="greaterThan">
      <formula>0.9</formula>
    </cfRule>
    <cfRule type="cellIs" dxfId="30172" priority="9338" operator="greaterThan">
      <formula>0.85</formula>
    </cfRule>
  </conditionalFormatting>
  <conditionalFormatting sqref="E541">
    <cfRule type="expression" dxfId="30171" priority="9333">
      <formula>AND(IF(OR($Q541=1,$Q541=2),1,0),IF($X541&lt;=20,1,0))</formula>
    </cfRule>
    <cfRule type="expression" dxfId="30170" priority="9334">
      <formula>AND(IF($Q541=2,1,0),IF($X541&lt;30,1,0))</formula>
    </cfRule>
    <cfRule type="expression" dxfId="30169" priority="9335">
      <formula>AND(IF($Q541=3,1,0),IF($X541&lt;30,1,0))</formula>
    </cfRule>
    <cfRule type="expression" dxfId="30168" priority="9336">
      <formula>AND(IF($Q541=3,1,IF($Q541=4,1,0)),IF($F541&lt;=85,1,0))</formula>
    </cfRule>
  </conditionalFormatting>
  <conditionalFormatting sqref="X541">
    <cfRule type="expression" dxfId="30167" priority="9329">
      <formula>AND(IF(OR($Q541=1,$Q541=2),1,0),IF($X541&lt;=20,1,0))</formula>
    </cfRule>
    <cfRule type="expression" dxfId="30166" priority="9330">
      <formula>AND(IF($Q541=2,1,0),IF($X541&lt;30,1,0))</formula>
    </cfRule>
    <cfRule type="expression" dxfId="30165" priority="9331">
      <formula>AND(IF($Q541=3,1,0),IF($X541&lt;30,1,0))</formula>
    </cfRule>
    <cfRule type="expression" dxfId="30164" priority="9332">
      <formula>AND(IF($Q541=3,1,IF($Q541=4,1,0)),IF($F541&lt;=85,1,0))</formula>
    </cfRule>
  </conditionalFormatting>
  <conditionalFormatting sqref="AI541">
    <cfRule type="expression" dxfId="30163" priority="9325">
      <formula>AND(IF(OR($Q541=1,$Q541=2),1,0),IF($X541&lt;=20,1,0))</formula>
    </cfRule>
    <cfRule type="expression" dxfId="30162" priority="9326">
      <formula>AND(IF($Q541=2,1,0),IF($X541&lt;30,1,0))</formula>
    </cfRule>
    <cfRule type="expression" dxfId="30161" priority="9327">
      <formula>AND(IF($Q541=3,1,0),IF($X541&lt;30,1,0))</formula>
    </cfRule>
    <cfRule type="expression" dxfId="30160" priority="9328">
      <formula>AND(IF($Q541=3,1,IF($Q541=4,1,0)),IF($F541&lt;=85,1,0))</formula>
    </cfRule>
  </conditionalFormatting>
  <conditionalFormatting sqref="AV542">
    <cfRule type="expression" dxfId="30159" priority="9323">
      <formula>AV542="X"</formula>
    </cfRule>
    <cfRule type="expression" dxfId="30158" priority="9324">
      <formula>AV542="후보"</formula>
    </cfRule>
  </conditionalFormatting>
  <conditionalFormatting sqref="AC542">
    <cfRule type="cellIs" dxfId="30157" priority="9321" operator="greaterThan">
      <formula>0.9</formula>
    </cfRule>
    <cfRule type="cellIs" dxfId="30156" priority="9322" operator="greaterThan">
      <formula>0.85</formula>
    </cfRule>
  </conditionalFormatting>
  <conditionalFormatting sqref="N542">
    <cfRule type="cellIs" dxfId="30155" priority="9319" operator="greaterThan">
      <formula>0.9</formula>
    </cfRule>
    <cfRule type="cellIs" dxfId="30154" priority="9320" operator="greaterThan">
      <formula>0.85</formula>
    </cfRule>
  </conditionalFormatting>
  <conditionalFormatting sqref="E542">
    <cfRule type="expression" dxfId="30153" priority="9315">
      <formula>AND(IF(OR($Q542=1,$Q542=2),1,0),IF($X542&lt;=20,1,0))</formula>
    </cfRule>
    <cfRule type="expression" dxfId="30152" priority="9316">
      <formula>AND(IF($Q542=2,1,0),IF($X542&lt;30,1,0))</formula>
    </cfRule>
    <cfRule type="expression" dxfId="30151" priority="9317">
      <formula>AND(IF($Q542=3,1,0),IF($X542&lt;30,1,0))</formula>
    </cfRule>
    <cfRule type="expression" dxfId="30150" priority="9318">
      <formula>AND(IF($Q542=3,1,IF($Q542=4,1,0)),IF($F542&lt;=85,1,0))</formula>
    </cfRule>
  </conditionalFormatting>
  <conditionalFormatting sqref="X542">
    <cfRule type="expression" dxfId="30149" priority="9311">
      <formula>AND(IF(OR($Q542=1,$Q542=2),1,0),IF($X542&lt;=20,1,0))</formula>
    </cfRule>
    <cfRule type="expression" dxfId="30148" priority="9312">
      <formula>AND(IF($Q542=2,1,0),IF($X542&lt;30,1,0))</formula>
    </cfRule>
    <cfRule type="expression" dxfId="30147" priority="9313">
      <formula>AND(IF($Q542=3,1,0),IF($X542&lt;30,1,0))</formula>
    </cfRule>
    <cfRule type="expression" dxfId="30146" priority="9314">
      <formula>AND(IF($Q542=3,1,IF($Q542=4,1,0)),IF($F542&lt;=85,1,0))</formula>
    </cfRule>
  </conditionalFormatting>
  <conditionalFormatting sqref="AI542">
    <cfRule type="expression" dxfId="30145" priority="9307">
      <formula>AND(IF(OR($Q542=1,$Q542=2),1,0),IF($X542&lt;=20,1,0))</formula>
    </cfRule>
    <cfRule type="expression" dxfId="30144" priority="9308">
      <formula>AND(IF($Q542=2,1,0),IF($X542&lt;30,1,0))</formula>
    </cfRule>
    <cfRule type="expression" dxfId="30143" priority="9309">
      <formula>AND(IF($Q542=3,1,0),IF($X542&lt;30,1,0))</formula>
    </cfRule>
    <cfRule type="expression" dxfId="30142" priority="9310">
      <formula>AND(IF($Q542=3,1,IF($Q542=4,1,0)),IF($F542&lt;=85,1,0))</formula>
    </cfRule>
  </conditionalFormatting>
  <conditionalFormatting sqref="AV543">
    <cfRule type="expression" dxfId="30141" priority="9305">
      <formula>AV543="X"</formula>
    </cfRule>
    <cfRule type="expression" dxfId="30140" priority="9306">
      <formula>AV543="후보"</formula>
    </cfRule>
  </conditionalFormatting>
  <conditionalFormatting sqref="AC543">
    <cfRule type="cellIs" dxfId="30139" priority="9303" operator="greaterThan">
      <formula>0.9</formula>
    </cfRule>
    <cfRule type="cellIs" dxfId="30138" priority="9304" operator="greaterThan">
      <formula>0.85</formula>
    </cfRule>
  </conditionalFormatting>
  <conditionalFormatting sqref="N543">
    <cfRule type="cellIs" dxfId="30137" priority="9301" operator="greaterThan">
      <formula>0.9</formula>
    </cfRule>
    <cfRule type="cellIs" dxfId="30136" priority="9302" operator="greaterThan">
      <formula>0.85</formula>
    </cfRule>
  </conditionalFormatting>
  <conditionalFormatting sqref="E543">
    <cfRule type="expression" dxfId="30135" priority="9297">
      <formula>AND(IF(OR($Q543=1,$Q543=2),1,0),IF($X543&lt;=20,1,0))</formula>
    </cfRule>
    <cfRule type="expression" dxfId="30134" priority="9298">
      <formula>AND(IF($Q543=2,1,0),IF($X543&lt;30,1,0))</formula>
    </cfRule>
    <cfRule type="expression" dxfId="30133" priority="9299">
      <formula>AND(IF($Q543=3,1,0),IF($X543&lt;30,1,0))</formula>
    </cfRule>
    <cfRule type="expression" dxfId="30132" priority="9300">
      <formula>AND(IF($Q543=3,1,IF($Q543=4,1,0)),IF($F543&lt;=85,1,0))</formula>
    </cfRule>
  </conditionalFormatting>
  <conditionalFormatting sqref="X543">
    <cfRule type="expression" dxfId="30131" priority="9293">
      <formula>AND(IF(OR($Q543=1,$Q543=2),1,0),IF($X543&lt;=20,1,0))</formula>
    </cfRule>
    <cfRule type="expression" dxfId="30130" priority="9294">
      <formula>AND(IF($Q543=2,1,0),IF($X543&lt;30,1,0))</formula>
    </cfRule>
    <cfRule type="expression" dxfId="30129" priority="9295">
      <formula>AND(IF($Q543=3,1,0),IF($X543&lt;30,1,0))</formula>
    </cfRule>
    <cfRule type="expression" dxfId="30128" priority="9296">
      <formula>AND(IF($Q543=3,1,IF($Q543=4,1,0)),IF($F543&lt;=85,1,0))</formula>
    </cfRule>
  </conditionalFormatting>
  <conditionalFormatting sqref="AI543">
    <cfRule type="expression" dxfId="30127" priority="9289">
      <formula>AND(IF(OR($Q543=1,$Q543=2),1,0),IF($X543&lt;=20,1,0))</formula>
    </cfRule>
    <cfRule type="expression" dxfId="30126" priority="9290">
      <formula>AND(IF($Q543=2,1,0),IF($X543&lt;30,1,0))</formula>
    </cfRule>
    <cfRule type="expression" dxfId="30125" priority="9291">
      <formula>AND(IF($Q543=3,1,0),IF($X543&lt;30,1,0))</formula>
    </cfRule>
    <cfRule type="expression" dxfId="30124" priority="9292">
      <formula>AND(IF($Q543=3,1,IF($Q543=4,1,0)),IF($F543&lt;=85,1,0))</formula>
    </cfRule>
  </conditionalFormatting>
  <conditionalFormatting sqref="AV544">
    <cfRule type="expression" dxfId="30123" priority="9287">
      <formula>AV544="X"</formula>
    </cfRule>
    <cfRule type="expression" dxfId="30122" priority="9288">
      <formula>AV544="후보"</formula>
    </cfRule>
  </conditionalFormatting>
  <conditionalFormatting sqref="AC544">
    <cfRule type="cellIs" dxfId="30121" priority="9285" operator="greaterThan">
      <formula>0.9</formula>
    </cfRule>
    <cfRule type="cellIs" dxfId="30120" priority="9286" operator="greaterThan">
      <formula>0.85</formula>
    </cfRule>
  </conditionalFormatting>
  <conditionalFormatting sqref="N544">
    <cfRule type="cellIs" dxfId="30119" priority="9283" operator="greaterThan">
      <formula>0.9</formula>
    </cfRule>
    <cfRule type="cellIs" dxfId="30118" priority="9284" operator="greaterThan">
      <formula>0.85</formula>
    </cfRule>
  </conditionalFormatting>
  <conditionalFormatting sqref="E544">
    <cfRule type="expression" dxfId="30117" priority="9279">
      <formula>AND(IF(OR($Q544=1,$Q544=2),1,0),IF($X544&lt;=20,1,0))</formula>
    </cfRule>
    <cfRule type="expression" dxfId="30116" priority="9280">
      <formula>AND(IF($Q544=2,1,0),IF($X544&lt;30,1,0))</formula>
    </cfRule>
    <cfRule type="expression" dxfId="30115" priority="9281">
      <formula>AND(IF($Q544=3,1,0),IF($X544&lt;30,1,0))</formula>
    </cfRule>
    <cfRule type="expression" dxfId="30114" priority="9282">
      <formula>AND(IF($Q544=3,1,IF($Q544=4,1,0)),IF($F544&lt;=85,1,0))</formula>
    </cfRule>
  </conditionalFormatting>
  <conditionalFormatting sqref="X544">
    <cfRule type="expression" dxfId="30113" priority="9275">
      <formula>AND(IF(OR($Q544=1,$Q544=2),1,0),IF($X544&lt;=20,1,0))</formula>
    </cfRule>
    <cfRule type="expression" dxfId="30112" priority="9276">
      <formula>AND(IF($Q544=2,1,0),IF($X544&lt;30,1,0))</formula>
    </cfRule>
    <cfRule type="expression" dxfId="30111" priority="9277">
      <formula>AND(IF($Q544=3,1,0),IF($X544&lt;30,1,0))</formula>
    </cfRule>
    <cfRule type="expression" dxfId="30110" priority="9278">
      <formula>AND(IF($Q544=3,1,IF($Q544=4,1,0)),IF($F544&lt;=85,1,0))</formula>
    </cfRule>
  </conditionalFormatting>
  <conditionalFormatting sqref="AI544">
    <cfRule type="expression" dxfId="30109" priority="9271">
      <formula>AND(IF(OR($Q544=1,$Q544=2),1,0),IF($X544&lt;=20,1,0))</formula>
    </cfRule>
    <cfRule type="expression" dxfId="30108" priority="9272">
      <formula>AND(IF($Q544=2,1,0),IF($X544&lt;30,1,0))</formula>
    </cfRule>
    <cfRule type="expression" dxfId="30107" priority="9273">
      <formula>AND(IF($Q544=3,1,0),IF($X544&lt;30,1,0))</formula>
    </cfRule>
    <cfRule type="expression" dxfId="30106" priority="9274">
      <formula>AND(IF($Q544=3,1,IF($Q544=4,1,0)),IF($F544&lt;=85,1,0))</formula>
    </cfRule>
  </conditionalFormatting>
  <conditionalFormatting sqref="AV545">
    <cfRule type="expression" dxfId="30105" priority="9269">
      <formula>AV545="X"</formula>
    </cfRule>
    <cfRule type="expression" dxfId="30104" priority="9270">
      <formula>AV545="후보"</formula>
    </cfRule>
  </conditionalFormatting>
  <conditionalFormatting sqref="AC545">
    <cfRule type="cellIs" dxfId="30103" priority="9267" operator="greaterThan">
      <formula>0.9</formula>
    </cfRule>
    <cfRule type="cellIs" dxfId="30102" priority="9268" operator="greaterThan">
      <formula>0.85</formula>
    </cfRule>
  </conditionalFormatting>
  <conditionalFormatting sqref="N545">
    <cfRule type="cellIs" dxfId="30101" priority="9265" operator="greaterThan">
      <formula>0.9</formula>
    </cfRule>
    <cfRule type="cellIs" dxfId="30100" priority="9266" operator="greaterThan">
      <formula>0.85</formula>
    </cfRule>
  </conditionalFormatting>
  <conditionalFormatting sqref="E545">
    <cfRule type="expression" dxfId="30099" priority="9261">
      <formula>AND(IF(OR($Q545=1,$Q545=2),1,0),IF($X545&lt;=20,1,0))</formula>
    </cfRule>
    <cfRule type="expression" dxfId="30098" priority="9262">
      <formula>AND(IF($Q545=2,1,0),IF($X545&lt;30,1,0))</formula>
    </cfRule>
    <cfRule type="expression" dxfId="30097" priority="9263">
      <formula>AND(IF($Q545=3,1,0),IF($X545&lt;30,1,0))</formula>
    </cfRule>
    <cfRule type="expression" dxfId="30096" priority="9264">
      <formula>AND(IF($Q545=3,1,IF($Q545=4,1,0)),IF($F545&lt;=85,1,0))</formula>
    </cfRule>
  </conditionalFormatting>
  <conditionalFormatting sqref="X545">
    <cfRule type="expression" dxfId="30095" priority="9257">
      <formula>AND(IF(OR($Q545=1,$Q545=2),1,0),IF($X545&lt;=20,1,0))</formula>
    </cfRule>
    <cfRule type="expression" dxfId="30094" priority="9258">
      <formula>AND(IF($Q545=2,1,0),IF($X545&lt;30,1,0))</formula>
    </cfRule>
    <cfRule type="expression" dxfId="30093" priority="9259">
      <formula>AND(IF($Q545=3,1,0),IF($X545&lt;30,1,0))</formula>
    </cfRule>
    <cfRule type="expression" dxfId="30092" priority="9260">
      <formula>AND(IF($Q545=3,1,IF($Q545=4,1,0)),IF($F545&lt;=85,1,0))</formula>
    </cfRule>
  </conditionalFormatting>
  <conditionalFormatting sqref="AI545">
    <cfRule type="expression" dxfId="30091" priority="9253">
      <formula>AND(IF(OR($Q545=1,$Q545=2),1,0),IF($X545&lt;=20,1,0))</formula>
    </cfRule>
    <cfRule type="expression" dxfId="30090" priority="9254">
      <formula>AND(IF($Q545=2,1,0),IF($X545&lt;30,1,0))</formula>
    </cfRule>
    <cfRule type="expression" dxfId="30089" priority="9255">
      <formula>AND(IF($Q545=3,1,0),IF($X545&lt;30,1,0))</formula>
    </cfRule>
    <cfRule type="expression" dxfId="30088" priority="9256">
      <formula>AND(IF($Q545=3,1,IF($Q545=4,1,0)),IF($F545&lt;=85,1,0))</formula>
    </cfRule>
  </conditionalFormatting>
  <conditionalFormatting sqref="AV546">
    <cfRule type="expression" dxfId="30087" priority="9251">
      <formula>AV546="X"</formula>
    </cfRule>
    <cfRule type="expression" dxfId="30086" priority="9252">
      <formula>AV546="후보"</formula>
    </cfRule>
  </conditionalFormatting>
  <conditionalFormatting sqref="AC546">
    <cfRule type="cellIs" dxfId="30085" priority="9249" operator="greaterThan">
      <formula>0.9</formula>
    </cfRule>
    <cfRule type="cellIs" dxfId="30084" priority="9250" operator="greaterThan">
      <formula>0.85</formula>
    </cfRule>
  </conditionalFormatting>
  <conditionalFormatting sqref="N546">
    <cfRule type="cellIs" dxfId="30083" priority="9247" operator="greaterThan">
      <formula>0.9</formula>
    </cfRule>
    <cfRule type="cellIs" dxfId="30082" priority="9248" operator="greaterThan">
      <formula>0.85</formula>
    </cfRule>
  </conditionalFormatting>
  <conditionalFormatting sqref="E546">
    <cfRule type="expression" dxfId="30081" priority="9243">
      <formula>AND(IF(OR($Q546=1,$Q546=2),1,0),IF($X546&lt;=20,1,0))</formula>
    </cfRule>
    <cfRule type="expression" dxfId="30080" priority="9244">
      <formula>AND(IF($Q546=2,1,0),IF($X546&lt;30,1,0))</formula>
    </cfRule>
    <cfRule type="expression" dxfId="30079" priority="9245">
      <formula>AND(IF($Q546=3,1,0),IF($X546&lt;30,1,0))</formula>
    </cfRule>
    <cfRule type="expression" dxfId="30078" priority="9246">
      <formula>AND(IF($Q546=3,1,IF($Q546=4,1,0)),IF($F546&lt;=85,1,0))</formula>
    </cfRule>
  </conditionalFormatting>
  <conditionalFormatting sqref="X546">
    <cfRule type="expression" dxfId="30077" priority="9239">
      <formula>AND(IF(OR($Q546=1,$Q546=2),1,0),IF($X546&lt;=20,1,0))</formula>
    </cfRule>
    <cfRule type="expression" dxfId="30076" priority="9240">
      <formula>AND(IF($Q546=2,1,0),IF($X546&lt;30,1,0))</formula>
    </cfRule>
    <cfRule type="expression" dxfId="30075" priority="9241">
      <formula>AND(IF($Q546=3,1,0),IF($X546&lt;30,1,0))</formula>
    </cfRule>
    <cfRule type="expression" dxfId="30074" priority="9242">
      <formula>AND(IF($Q546=3,1,IF($Q546=4,1,0)),IF($F546&lt;=85,1,0))</formula>
    </cfRule>
  </conditionalFormatting>
  <conditionalFormatting sqref="AI546">
    <cfRule type="expression" dxfId="30073" priority="9235">
      <formula>AND(IF(OR($Q546=1,$Q546=2),1,0),IF($X546&lt;=20,1,0))</formula>
    </cfRule>
    <cfRule type="expression" dxfId="30072" priority="9236">
      <formula>AND(IF($Q546=2,1,0),IF($X546&lt;30,1,0))</formula>
    </cfRule>
    <cfRule type="expression" dxfId="30071" priority="9237">
      <formula>AND(IF($Q546=3,1,0),IF($X546&lt;30,1,0))</formula>
    </cfRule>
    <cfRule type="expression" dxfId="30070" priority="9238">
      <formula>AND(IF($Q546=3,1,IF($Q546=4,1,0)),IF($F546&lt;=85,1,0))</formula>
    </cfRule>
  </conditionalFormatting>
  <conditionalFormatting sqref="AV547">
    <cfRule type="expression" dxfId="30069" priority="9233">
      <formula>AV547="X"</formula>
    </cfRule>
    <cfRule type="expression" dxfId="30068" priority="9234">
      <formula>AV547="후보"</formula>
    </cfRule>
  </conditionalFormatting>
  <conditionalFormatting sqref="AC547">
    <cfRule type="cellIs" dxfId="30067" priority="9231" operator="greaterThan">
      <formula>0.9</formula>
    </cfRule>
    <cfRule type="cellIs" dxfId="30066" priority="9232" operator="greaterThan">
      <formula>0.85</formula>
    </cfRule>
  </conditionalFormatting>
  <conditionalFormatting sqref="N547">
    <cfRule type="cellIs" dxfId="30065" priority="9229" operator="greaterThan">
      <formula>0.9</formula>
    </cfRule>
    <cfRule type="cellIs" dxfId="30064" priority="9230" operator="greaterThan">
      <formula>0.85</formula>
    </cfRule>
  </conditionalFormatting>
  <conditionalFormatting sqref="E547">
    <cfRule type="expression" dxfId="30063" priority="9225">
      <formula>AND(IF(OR($Q547=1,$Q547=2),1,0),IF($X547&lt;=20,1,0))</formula>
    </cfRule>
    <cfRule type="expression" dxfId="30062" priority="9226">
      <formula>AND(IF($Q547=2,1,0),IF($X547&lt;30,1,0))</formula>
    </cfRule>
    <cfRule type="expression" dxfId="30061" priority="9227">
      <formula>AND(IF($Q547=3,1,0),IF($X547&lt;30,1,0))</formula>
    </cfRule>
    <cfRule type="expression" dxfId="30060" priority="9228">
      <formula>AND(IF($Q547=3,1,IF($Q547=4,1,0)),IF($F547&lt;=85,1,0))</formula>
    </cfRule>
  </conditionalFormatting>
  <conditionalFormatting sqref="X547">
    <cfRule type="expression" dxfId="30059" priority="9221">
      <formula>AND(IF(OR($Q547=1,$Q547=2),1,0),IF($X547&lt;=20,1,0))</formula>
    </cfRule>
    <cfRule type="expression" dxfId="30058" priority="9222">
      <formula>AND(IF($Q547=2,1,0),IF($X547&lt;30,1,0))</formula>
    </cfRule>
    <cfRule type="expression" dxfId="30057" priority="9223">
      <formula>AND(IF($Q547=3,1,0),IF($X547&lt;30,1,0))</formula>
    </cfRule>
    <cfRule type="expression" dxfId="30056" priority="9224">
      <formula>AND(IF($Q547=3,1,IF($Q547=4,1,0)),IF($F547&lt;=85,1,0))</formula>
    </cfRule>
  </conditionalFormatting>
  <conditionalFormatting sqref="AI547">
    <cfRule type="expression" dxfId="30055" priority="9217">
      <formula>AND(IF(OR($Q547=1,$Q547=2),1,0),IF($X547&lt;=20,1,0))</formula>
    </cfRule>
    <cfRule type="expression" dxfId="30054" priority="9218">
      <formula>AND(IF($Q547=2,1,0),IF($X547&lt;30,1,0))</formula>
    </cfRule>
    <cfRule type="expression" dxfId="30053" priority="9219">
      <formula>AND(IF($Q547=3,1,0),IF($X547&lt;30,1,0))</formula>
    </cfRule>
    <cfRule type="expression" dxfId="30052" priority="9220">
      <formula>AND(IF($Q547=3,1,IF($Q547=4,1,0)),IF($F547&lt;=85,1,0))</formula>
    </cfRule>
  </conditionalFormatting>
  <conditionalFormatting sqref="AV548">
    <cfRule type="expression" dxfId="30051" priority="9215">
      <formula>AV548="X"</formula>
    </cfRule>
    <cfRule type="expression" dxfId="30050" priority="9216">
      <formula>AV548="후보"</formula>
    </cfRule>
  </conditionalFormatting>
  <conditionalFormatting sqref="AC548">
    <cfRule type="cellIs" dxfId="30049" priority="9213" operator="greaterThan">
      <formula>0.9</formula>
    </cfRule>
    <cfRule type="cellIs" dxfId="30048" priority="9214" operator="greaterThan">
      <formula>0.85</formula>
    </cfRule>
  </conditionalFormatting>
  <conditionalFormatting sqref="N548">
    <cfRule type="cellIs" dxfId="30047" priority="9211" operator="greaterThan">
      <formula>0.9</formula>
    </cfRule>
    <cfRule type="cellIs" dxfId="30046" priority="9212" operator="greaterThan">
      <formula>0.85</formula>
    </cfRule>
  </conditionalFormatting>
  <conditionalFormatting sqref="E548">
    <cfRule type="expression" dxfId="30045" priority="9207">
      <formula>AND(IF(OR($Q548=1,$Q548=2),1,0),IF($X548&lt;=20,1,0))</formula>
    </cfRule>
    <cfRule type="expression" dxfId="30044" priority="9208">
      <formula>AND(IF($Q548=2,1,0),IF($X548&lt;30,1,0))</formula>
    </cfRule>
    <cfRule type="expression" dxfId="30043" priority="9209">
      <formula>AND(IF($Q548=3,1,0),IF($X548&lt;30,1,0))</formula>
    </cfRule>
    <cfRule type="expression" dxfId="30042" priority="9210">
      <formula>AND(IF($Q548=3,1,IF($Q548=4,1,0)),IF($F548&lt;=85,1,0))</formula>
    </cfRule>
  </conditionalFormatting>
  <conditionalFormatting sqref="X548">
    <cfRule type="expression" dxfId="30041" priority="9203">
      <formula>AND(IF(OR($Q548=1,$Q548=2),1,0),IF($X548&lt;=20,1,0))</formula>
    </cfRule>
    <cfRule type="expression" dxfId="30040" priority="9204">
      <formula>AND(IF($Q548=2,1,0),IF($X548&lt;30,1,0))</formula>
    </cfRule>
    <cfRule type="expression" dxfId="30039" priority="9205">
      <formula>AND(IF($Q548=3,1,0),IF($X548&lt;30,1,0))</formula>
    </cfRule>
    <cfRule type="expression" dxfId="30038" priority="9206">
      <formula>AND(IF($Q548=3,1,IF($Q548=4,1,0)),IF($F548&lt;=85,1,0))</formula>
    </cfRule>
  </conditionalFormatting>
  <conditionalFormatting sqref="AI548">
    <cfRule type="expression" dxfId="30037" priority="9199">
      <formula>AND(IF(OR($Q548=1,$Q548=2),1,0),IF($X548&lt;=20,1,0))</formula>
    </cfRule>
    <cfRule type="expression" dxfId="30036" priority="9200">
      <formula>AND(IF($Q548=2,1,0),IF($X548&lt;30,1,0))</formula>
    </cfRule>
    <cfRule type="expression" dxfId="30035" priority="9201">
      <formula>AND(IF($Q548=3,1,0),IF($X548&lt;30,1,0))</formula>
    </cfRule>
    <cfRule type="expression" dxfId="30034" priority="9202">
      <formula>AND(IF($Q548=3,1,IF($Q548=4,1,0)),IF($F548&lt;=85,1,0))</formula>
    </cfRule>
  </conditionalFormatting>
  <conditionalFormatting sqref="AV549">
    <cfRule type="expression" dxfId="30033" priority="9197">
      <formula>AV549="X"</formula>
    </cfRule>
    <cfRule type="expression" dxfId="30032" priority="9198">
      <formula>AV549="후보"</formula>
    </cfRule>
  </conditionalFormatting>
  <conditionalFormatting sqref="AC549">
    <cfRule type="cellIs" dxfId="30031" priority="9195" operator="greaterThan">
      <formula>0.9</formula>
    </cfRule>
    <cfRule type="cellIs" dxfId="30030" priority="9196" operator="greaterThan">
      <formula>0.85</formula>
    </cfRule>
  </conditionalFormatting>
  <conditionalFormatting sqref="N549">
    <cfRule type="cellIs" dxfId="30029" priority="9193" operator="greaterThan">
      <formula>0.9</formula>
    </cfRule>
    <cfRule type="cellIs" dxfId="30028" priority="9194" operator="greaterThan">
      <formula>0.85</formula>
    </cfRule>
  </conditionalFormatting>
  <conditionalFormatting sqref="E549">
    <cfRule type="expression" dxfId="30027" priority="9189">
      <formula>AND(IF(OR($Q549=1,$Q549=2),1,0),IF($X549&lt;=20,1,0))</formula>
    </cfRule>
    <cfRule type="expression" dxfId="30026" priority="9190">
      <formula>AND(IF($Q549=2,1,0),IF($X549&lt;30,1,0))</formula>
    </cfRule>
    <cfRule type="expression" dxfId="30025" priority="9191">
      <formula>AND(IF($Q549=3,1,0),IF($X549&lt;30,1,0))</formula>
    </cfRule>
    <cfRule type="expression" dxfId="30024" priority="9192">
      <formula>AND(IF($Q549=3,1,IF($Q549=4,1,0)),IF($F549&lt;=85,1,0))</formula>
    </cfRule>
  </conditionalFormatting>
  <conditionalFormatting sqref="X549">
    <cfRule type="expression" dxfId="30023" priority="9185">
      <formula>AND(IF(OR($Q549=1,$Q549=2),1,0),IF($X549&lt;=20,1,0))</formula>
    </cfRule>
    <cfRule type="expression" dxfId="30022" priority="9186">
      <formula>AND(IF($Q549=2,1,0),IF($X549&lt;30,1,0))</formula>
    </cfRule>
    <cfRule type="expression" dxfId="30021" priority="9187">
      <formula>AND(IF($Q549=3,1,0),IF($X549&lt;30,1,0))</formula>
    </cfRule>
    <cfRule type="expression" dxfId="30020" priority="9188">
      <formula>AND(IF($Q549=3,1,IF($Q549=4,1,0)),IF($F549&lt;=85,1,0))</formula>
    </cfRule>
  </conditionalFormatting>
  <conditionalFormatting sqref="AI549">
    <cfRule type="expression" dxfId="30019" priority="9181">
      <formula>AND(IF(OR($Q549=1,$Q549=2),1,0),IF($X549&lt;=20,1,0))</formula>
    </cfRule>
    <cfRule type="expression" dxfId="30018" priority="9182">
      <formula>AND(IF($Q549=2,1,0),IF($X549&lt;30,1,0))</formula>
    </cfRule>
    <cfRule type="expression" dxfId="30017" priority="9183">
      <formula>AND(IF($Q549=3,1,0),IF($X549&lt;30,1,0))</formula>
    </cfRule>
    <cfRule type="expression" dxfId="30016" priority="9184">
      <formula>AND(IF($Q549=3,1,IF($Q549=4,1,0)),IF($F549&lt;=85,1,0))</formula>
    </cfRule>
  </conditionalFormatting>
  <conditionalFormatting sqref="AV550">
    <cfRule type="expression" dxfId="30015" priority="9179">
      <formula>AV550="X"</formula>
    </cfRule>
    <cfRule type="expression" dxfId="30014" priority="9180">
      <formula>AV550="후보"</formula>
    </cfRule>
  </conditionalFormatting>
  <conditionalFormatting sqref="AC550">
    <cfRule type="cellIs" dxfId="30013" priority="9177" operator="greaterThan">
      <formula>0.9</formula>
    </cfRule>
    <cfRule type="cellIs" dxfId="30012" priority="9178" operator="greaterThan">
      <formula>0.85</formula>
    </cfRule>
  </conditionalFormatting>
  <conditionalFormatting sqref="N550">
    <cfRule type="cellIs" dxfId="30011" priority="9175" operator="greaterThan">
      <formula>0.9</formula>
    </cfRule>
    <cfRule type="cellIs" dxfId="30010" priority="9176" operator="greaterThan">
      <formula>0.85</formula>
    </cfRule>
  </conditionalFormatting>
  <conditionalFormatting sqref="E550">
    <cfRule type="expression" dxfId="30009" priority="9171">
      <formula>AND(IF(OR($Q550=1,$Q550=2),1,0),IF($X550&lt;=20,1,0))</formula>
    </cfRule>
    <cfRule type="expression" dxfId="30008" priority="9172">
      <formula>AND(IF($Q550=2,1,0),IF($X550&lt;30,1,0))</formula>
    </cfRule>
    <cfRule type="expression" dxfId="30007" priority="9173">
      <formula>AND(IF($Q550=3,1,0),IF($X550&lt;30,1,0))</formula>
    </cfRule>
    <cfRule type="expression" dxfId="30006" priority="9174">
      <formula>AND(IF($Q550=3,1,IF($Q550=4,1,0)),IF($F550&lt;=85,1,0))</formula>
    </cfRule>
  </conditionalFormatting>
  <conditionalFormatting sqref="X550">
    <cfRule type="expression" dxfId="30005" priority="9167">
      <formula>AND(IF(OR($Q550=1,$Q550=2),1,0),IF($X550&lt;=20,1,0))</formula>
    </cfRule>
    <cfRule type="expression" dxfId="30004" priority="9168">
      <formula>AND(IF($Q550=2,1,0),IF($X550&lt;30,1,0))</formula>
    </cfRule>
    <cfRule type="expression" dxfId="30003" priority="9169">
      <formula>AND(IF($Q550=3,1,0),IF($X550&lt;30,1,0))</formula>
    </cfRule>
    <cfRule type="expression" dxfId="30002" priority="9170">
      <formula>AND(IF($Q550=3,1,IF($Q550=4,1,0)),IF($F550&lt;=85,1,0))</formula>
    </cfRule>
  </conditionalFormatting>
  <conditionalFormatting sqref="AI550">
    <cfRule type="expression" dxfId="30001" priority="9163">
      <formula>AND(IF(OR($Q550=1,$Q550=2),1,0),IF($X550&lt;=20,1,0))</formula>
    </cfRule>
    <cfRule type="expression" dxfId="30000" priority="9164">
      <formula>AND(IF($Q550=2,1,0),IF($X550&lt;30,1,0))</formula>
    </cfRule>
    <cfRule type="expression" dxfId="29999" priority="9165">
      <formula>AND(IF($Q550=3,1,0),IF($X550&lt;30,1,0))</formula>
    </cfRule>
    <cfRule type="expression" dxfId="29998" priority="9166">
      <formula>AND(IF($Q550=3,1,IF($Q550=4,1,0)),IF($F550&lt;=85,1,0))</formula>
    </cfRule>
  </conditionalFormatting>
  <conditionalFormatting sqref="AV551">
    <cfRule type="expression" dxfId="29997" priority="9161">
      <formula>AV551="X"</formula>
    </cfRule>
    <cfRule type="expression" dxfId="29996" priority="9162">
      <formula>AV551="후보"</formula>
    </cfRule>
  </conditionalFormatting>
  <conditionalFormatting sqref="AC551">
    <cfRule type="cellIs" dxfId="29995" priority="9159" operator="greaterThan">
      <formula>0.9</formula>
    </cfRule>
    <cfRule type="cellIs" dxfId="29994" priority="9160" operator="greaterThan">
      <formula>0.85</formula>
    </cfRule>
  </conditionalFormatting>
  <conditionalFormatting sqref="N551">
    <cfRule type="cellIs" dxfId="29993" priority="9157" operator="greaterThan">
      <formula>0.9</formula>
    </cfRule>
    <cfRule type="cellIs" dxfId="29992" priority="9158" operator="greaterThan">
      <formula>0.85</formula>
    </cfRule>
  </conditionalFormatting>
  <conditionalFormatting sqref="E551">
    <cfRule type="expression" dxfId="29991" priority="9153">
      <formula>AND(IF(OR($Q551=1,$Q551=2),1,0),IF($X551&lt;=20,1,0))</formula>
    </cfRule>
    <cfRule type="expression" dxfId="29990" priority="9154">
      <formula>AND(IF($Q551=2,1,0),IF($X551&lt;30,1,0))</formula>
    </cfRule>
    <cfRule type="expression" dxfId="29989" priority="9155">
      <formula>AND(IF($Q551=3,1,0),IF($X551&lt;30,1,0))</formula>
    </cfRule>
    <cfRule type="expression" dxfId="29988" priority="9156">
      <formula>AND(IF($Q551=3,1,IF($Q551=4,1,0)),IF($F551&lt;=85,1,0))</formula>
    </cfRule>
  </conditionalFormatting>
  <conditionalFormatting sqref="X551">
    <cfRule type="expression" dxfId="29987" priority="9149">
      <formula>AND(IF(OR($Q551=1,$Q551=2),1,0),IF($X551&lt;=20,1,0))</formula>
    </cfRule>
    <cfRule type="expression" dxfId="29986" priority="9150">
      <formula>AND(IF($Q551=2,1,0),IF($X551&lt;30,1,0))</formula>
    </cfRule>
    <cfRule type="expression" dxfId="29985" priority="9151">
      <formula>AND(IF($Q551=3,1,0),IF($X551&lt;30,1,0))</formula>
    </cfRule>
    <cfRule type="expression" dxfId="29984" priority="9152">
      <formula>AND(IF($Q551=3,1,IF($Q551=4,1,0)),IF($F551&lt;=85,1,0))</formula>
    </cfRule>
  </conditionalFormatting>
  <conditionalFormatting sqref="AI551">
    <cfRule type="expression" dxfId="29983" priority="9145">
      <formula>AND(IF(OR($Q551=1,$Q551=2),1,0),IF($X551&lt;=20,1,0))</formula>
    </cfRule>
    <cfRule type="expression" dxfId="29982" priority="9146">
      <formula>AND(IF($Q551=2,1,0),IF($X551&lt;30,1,0))</formula>
    </cfRule>
    <cfRule type="expression" dxfId="29981" priority="9147">
      <formula>AND(IF($Q551=3,1,0),IF($X551&lt;30,1,0))</formula>
    </cfRule>
    <cfRule type="expression" dxfId="29980" priority="9148">
      <formula>AND(IF($Q551=3,1,IF($Q551=4,1,0)),IF($F551&lt;=85,1,0))</formula>
    </cfRule>
  </conditionalFormatting>
  <conditionalFormatting sqref="AV552">
    <cfRule type="expression" dxfId="29979" priority="9143">
      <formula>AV552="X"</formula>
    </cfRule>
    <cfRule type="expression" dxfId="29978" priority="9144">
      <formula>AV552="후보"</formula>
    </cfRule>
  </conditionalFormatting>
  <conditionalFormatting sqref="AC552">
    <cfRule type="cellIs" dxfId="29977" priority="9141" operator="greaterThan">
      <formula>0.9</formula>
    </cfRule>
    <cfRule type="cellIs" dxfId="29976" priority="9142" operator="greaterThan">
      <formula>0.85</formula>
    </cfRule>
  </conditionalFormatting>
  <conditionalFormatting sqref="N552">
    <cfRule type="cellIs" dxfId="29975" priority="9139" operator="greaterThan">
      <formula>0.9</formula>
    </cfRule>
    <cfRule type="cellIs" dxfId="29974" priority="9140" operator="greaterThan">
      <formula>0.85</formula>
    </cfRule>
  </conditionalFormatting>
  <conditionalFormatting sqref="E552">
    <cfRule type="expression" dxfId="29973" priority="9135">
      <formula>AND(IF(OR($Q552=1,$Q552=2),1,0),IF($X552&lt;=20,1,0))</formula>
    </cfRule>
    <cfRule type="expression" dxfId="29972" priority="9136">
      <formula>AND(IF($Q552=2,1,0),IF($X552&lt;30,1,0))</formula>
    </cfRule>
    <cfRule type="expression" dxfId="29971" priority="9137">
      <formula>AND(IF($Q552=3,1,0),IF($X552&lt;30,1,0))</formula>
    </cfRule>
    <cfRule type="expression" dxfId="29970" priority="9138">
      <formula>AND(IF($Q552=3,1,IF($Q552=4,1,0)),IF($F552&lt;=85,1,0))</formula>
    </cfRule>
  </conditionalFormatting>
  <conditionalFormatting sqref="X552">
    <cfRule type="expression" dxfId="29969" priority="9131">
      <formula>AND(IF(OR($Q552=1,$Q552=2),1,0),IF($X552&lt;=20,1,0))</formula>
    </cfRule>
    <cfRule type="expression" dxfId="29968" priority="9132">
      <formula>AND(IF($Q552=2,1,0),IF($X552&lt;30,1,0))</formula>
    </cfRule>
    <cfRule type="expression" dxfId="29967" priority="9133">
      <formula>AND(IF($Q552=3,1,0),IF($X552&lt;30,1,0))</formula>
    </cfRule>
    <cfRule type="expression" dxfId="29966" priority="9134">
      <formula>AND(IF($Q552=3,1,IF($Q552=4,1,0)),IF($F552&lt;=85,1,0))</formula>
    </cfRule>
  </conditionalFormatting>
  <conditionalFormatting sqref="AI552">
    <cfRule type="expression" dxfId="29965" priority="9127">
      <formula>AND(IF(OR($Q552=1,$Q552=2),1,0),IF($X552&lt;=20,1,0))</formula>
    </cfRule>
    <cfRule type="expression" dxfId="29964" priority="9128">
      <formula>AND(IF($Q552=2,1,0),IF($X552&lt;30,1,0))</formula>
    </cfRule>
    <cfRule type="expression" dxfId="29963" priority="9129">
      <formula>AND(IF($Q552=3,1,0),IF($X552&lt;30,1,0))</formula>
    </cfRule>
    <cfRule type="expression" dxfId="29962" priority="9130">
      <formula>AND(IF($Q552=3,1,IF($Q552=4,1,0)),IF($F552&lt;=85,1,0))</formula>
    </cfRule>
  </conditionalFormatting>
  <conditionalFormatting sqref="AV553">
    <cfRule type="expression" dxfId="29961" priority="9125">
      <formula>AV553="X"</formula>
    </cfRule>
    <cfRule type="expression" dxfId="29960" priority="9126">
      <formula>AV553="후보"</formula>
    </cfRule>
  </conditionalFormatting>
  <conditionalFormatting sqref="AC553">
    <cfRule type="cellIs" dxfId="29959" priority="9123" operator="greaterThan">
      <formula>0.9</formula>
    </cfRule>
    <cfRule type="cellIs" dxfId="29958" priority="9124" operator="greaterThan">
      <formula>0.85</formula>
    </cfRule>
  </conditionalFormatting>
  <conditionalFormatting sqref="N553">
    <cfRule type="cellIs" dxfId="29957" priority="9121" operator="greaterThan">
      <formula>0.9</formula>
    </cfRule>
    <cfRule type="cellIs" dxfId="29956" priority="9122" operator="greaterThan">
      <formula>0.85</formula>
    </cfRule>
  </conditionalFormatting>
  <conditionalFormatting sqref="E553">
    <cfRule type="expression" dxfId="29955" priority="9117">
      <formula>AND(IF(OR($Q553=1,$Q553=2),1,0),IF($X553&lt;=20,1,0))</formula>
    </cfRule>
    <cfRule type="expression" dxfId="29954" priority="9118">
      <formula>AND(IF($Q553=2,1,0),IF($X553&lt;30,1,0))</formula>
    </cfRule>
    <cfRule type="expression" dxfId="29953" priority="9119">
      <formula>AND(IF($Q553=3,1,0),IF($X553&lt;30,1,0))</formula>
    </cfRule>
    <cfRule type="expression" dxfId="29952" priority="9120">
      <formula>AND(IF($Q553=3,1,IF($Q553=4,1,0)),IF($F553&lt;=85,1,0))</formula>
    </cfRule>
  </conditionalFormatting>
  <conditionalFormatting sqref="X553">
    <cfRule type="expression" dxfId="29951" priority="9113">
      <formula>AND(IF(OR($Q553=1,$Q553=2),1,0),IF($X553&lt;=20,1,0))</formula>
    </cfRule>
    <cfRule type="expression" dxfId="29950" priority="9114">
      <formula>AND(IF($Q553=2,1,0),IF($X553&lt;30,1,0))</formula>
    </cfRule>
    <cfRule type="expression" dxfId="29949" priority="9115">
      <formula>AND(IF($Q553=3,1,0),IF($X553&lt;30,1,0))</formula>
    </cfRule>
    <cfRule type="expression" dxfId="29948" priority="9116">
      <formula>AND(IF($Q553=3,1,IF($Q553=4,1,0)),IF($F553&lt;=85,1,0))</formula>
    </cfRule>
  </conditionalFormatting>
  <conditionalFormatting sqref="AI553">
    <cfRule type="expression" dxfId="29947" priority="9109">
      <formula>AND(IF(OR($Q553=1,$Q553=2),1,0),IF($X553&lt;=20,1,0))</formula>
    </cfRule>
    <cfRule type="expression" dxfId="29946" priority="9110">
      <formula>AND(IF($Q553=2,1,0),IF($X553&lt;30,1,0))</formula>
    </cfRule>
    <cfRule type="expression" dxfId="29945" priority="9111">
      <formula>AND(IF($Q553=3,1,0),IF($X553&lt;30,1,0))</formula>
    </cfRule>
    <cfRule type="expression" dxfId="29944" priority="9112">
      <formula>AND(IF($Q553=3,1,IF($Q553=4,1,0)),IF($F553&lt;=85,1,0))</formula>
    </cfRule>
  </conditionalFormatting>
  <conditionalFormatting sqref="AV554">
    <cfRule type="expression" dxfId="29943" priority="9107">
      <formula>AV554="X"</formula>
    </cfRule>
    <cfRule type="expression" dxfId="29942" priority="9108">
      <formula>AV554="후보"</formula>
    </cfRule>
  </conditionalFormatting>
  <conditionalFormatting sqref="AC554">
    <cfRule type="cellIs" dxfId="29941" priority="9105" operator="greaterThan">
      <formula>0.9</formula>
    </cfRule>
    <cfRule type="cellIs" dxfId="29940" priority="9106" operator="greaterThan">
      <formula>0.85</formula>
    </cfRule>
  </conditionalFormatting>
  <conditionalFormatting sqref="N554">
    <cfRule type="cellIs" dxfId="29939" priority="9103" operator="greaterThan">
      <formula>0.9</formula>
    </cfRule>
    <cfRule type="cellIs" dxfId="29938" priority="9104" operator="greaterThan">
      <formula>0.85</formula>
    </cfRule>
  </conditionalFormatting>
  <conditionalFormatting sqref="E554">
    <cfRule type="expression" dxfId="29937" priority="9099">
      <formula>AND(IF(OR($Q554=1,$Q554=2),1,0),IF($X554&lt;=20,1,0))</formula>
    </cfRule>
    <cfRule type="expression" dxfId="29936" priority="9100">
      <formula>AND(IF($Q554=2,1,0),IF($X554&lt;30,1,0))</formula>
    </cfRule>
    <cfRule type="expression" dxfId="29935" priority="9101">
      <formula>AND(IF($Q554=3,1,0),IF($X554&lt;30,1,0))</formula>
    </cfRule>
    <cfRule type="expression" dxfId="29934" priority="9102">
      <formula>AND(IF($Q554=3,1,IF($Q554=4,1,0)),IF($F554&lt;=85,1,0))</formula>
    </cfRule>
  </conditionalFormatting>
  <conditionalFormatting sqref="X554">
    <cfRule type="expression" dxfId="29933" priority="9095">
      <formula>AND(IF(OR($Q554=1,$Q554=2),1,0),IF($X554&lt;=20,1,0))</formula>
    </cfRule>
    <cfRule type="expression" dxfId="29932" priority="9096">
      <formula>AND(IF($Q554=2,1,0),IF($X554&lt;30,1,0))</formula>
    </cfRule>
    <cfRule type="expression" dxfId="29931" priority="9097">
      <formula>AND(IF($Q554=3,1,0),IF($X554&lt;30,1,0))</formula>
    </cfRule>
    <cfRule type="expression" dxfId="29930" priority="9098">
      <formula>AND(IF($Q554=3,1,IF($Q554=4,1,0)),IF($F554&lt;=85,1,0))</formula>
    </cfRule>
  </conditionalFormatting>
  <conditionalFormatting sqref="AI554">
    <cfRule type="expression" dxfId="29929" priority="9091">
      <formula>AND(IF(OR($Q554=1,$Q554=2),1,0),IF($X554&lt;=20,1,0))</formula>
    </cfRule>
    <cfRule type="expression" dxfId="29928" priority="9092">
      <formula>AND(IF($Q554=2,1,0),IF($X554&lt;30,1,0))</formula>
    </cfRule>
    <cfRule type="expression" dxfId="29927" priority="9093">
      <formula>AND(IF($Q554=3,1,0),IF($X554&lt;30,1,0))</formula>
    </cfRule>
    <cfRule type="expression" dxfId="29926" priority="9094">
      <formula>AND(IF($Q554=3,1,IF($Q554=4,1,0)),IF($F554&lt;=85,1,0))</formula>
    </cfRule>
  </conditionalFormatting>
  <conditionalFormatting sqref="AV555">
    <cfRule type="expression" dxfId="29925" priority="9089">
      <formula>AV555="X"</formula>
    </cfRule>
    <cfRule type="expression" dxfId="29924" priority="9090">
      <formula>AV555="후보"</formula>
    </cfRule>
  </conditionalFormatting>
  <conditionalFormatting sqref="AC555">
    <cfRule type="cellIs" dxfId="29923" priority="9087" operator="greaterThan">
      <formula>0.9</formula>
    </cfRule>
    <cfRule type="cellIs" dxfId="29922" priority="9088" operator="greaterThan">
      <formula>0.85</formula>
    </cfRule>
  </conditionalFormatting>
  <conditionalFormatting sqref="N555">
    <cfRule type="cellIs" dxfId="29921" priority="9085" operator="greaterThan">
      <formula>0.9</formula>
    </cfRule>
    <cfRule type="cellIs" dxfId="29920" priority="9086" operator="greaterThan">
      <formula>0.85</formula>
    </cfRule>
  </conditionalFormatting>
  <conditionalFormatting sqref="E555">
    <cfRule type="expression" dxfId="29919" priority="9081">
      <formula>AND(IF(OR($Q555=1,$Q555=2),1,0),IF($X555&lt;=20,1,0))</formula>
    </cfRule>
    <cfRule type="expression" dxfId="29918" priority="9082">
      <formula>AND(IF($Q555=2,1,0),IF($X555&lt;30,1,0))</formula>
    </cfRule>
    <cfRule type="expression" dxfId="29917" priority="9083">
      <formula>AND(IF($Q555=3,1,0),IF($X555&lt;30,1,0))</formula>
    </cfRule>
    <cfRule type="expression" dxfId="29916" priority="9084">
      <formula>AND(IF($Q555=3,1,IF($Q555=4,1,0)),IF($F555&lt;=85,1,0))</formula>
    </cfRule>
  </conditionalFormatting>
  <conditionalFormatting sqref="X555">
    <cfRule type="expression" dxfId="29915" priority="9077">
      <formula>AND(IF(OR($Q555=1,$Q555=2),1,0),IF($X555&lt;=20,1,0))</formula>
    </cfRule>
    <cfRule type="expression" dxfId="29914" priority="9078">
      <formula>AND(IF($Q555=2,1,0),IF($X555&lt;30,1,0))</formula>
    </cfRule>
    <cfRule type="expression" dxfId="29913" priority="9079">
      <formula>AND(IF($Q555=3,1,0),IF($X555&lt;30,1,0))</formula>
    </cfRule>
    <cfRule type="expression" dxfId="29912" priority="9080">
      <formula>AND(IF($Q555=3,1,IF($Q555=4,1,0)),IF($F555&lt;=85,1,0))</formula>
    </cfRule>
  </conditionalFormatting>
  <conditionalFormatting sqref="AI555">
    <cfRule type="expression" dxfId="29911" priority="9073">
      <formula>AND(IF(OR($Q555=1,$Q555=2),1,0),IF($X555&lt;=20,1,0))</formula>
    </cfRule>
    <cfRule type="expression" dxfId="29910" priority="9074">
      <formula>AND(IF($Q555=2,1,0),IF($X555&lt;30,1,0))</formula>
    </cfRule>
    <cfRule type="expression" dxfId="29909" priority="9075">
      <formula>AND(IF($Q555=3,1,0),IF($X555&lt;30,1,0))</formula>
    </cfRule>
    <cfRule type="expression" dxfId="29908" priority="9076">
      <formula>AND(IF($Q555=3,1,IF($Q555=4,1,0)),IF($F555&lt;=85,1,0))</formula>
    </cfRule>
  </conditionalFormatting>
  <conditionalFormatting sqref="AV556">
    <cfRule type="expression" dxfId="29907" priority="9071">
      <formula>AV556="X"</formula>
    </cfRule>
    <cfRule type="expression" dxfId="29906" priority="9072">
      <formula>AV556="후보"</formula>
    </cfRule>
  </conditionalFormatting>
  <conditionalFormatting sqref="AC556">
    <cfRule type="cellIs" dxfId="29905" priority="9069" operator="greaterThan">
      <formula>0.9</formula>
    </cfRule>
    <cfRule type="cellIs" dxfId="29904" priority="9070" operator="greaterThan">
      <formula>0.85</formula>
    </cfRule>
  </conditionalFormatting>
  <conditionalFormatting sqref="N556">
    <cfRule type="cellIs" dxfId="29903" priority="9067" operator="greaterThan">
      <formula>0.9</formula>
    </cfRule>
    <cfRule type="cellIs" dxfId="29902" priority="9068" operator="greaterThan">
      <formula>0.85</formula>
    </cfRule>
  </conditionalFormatting>
  <conditionalFormatting sqref="E556">
    <cfRule type="expression" dxfId="29901" priority="9063">
      <formula>AND(IF(OR($Q556=1,$Q556=2),1,0),IF($X556&lt;=20,1,0))</formula>
    </cfRule>
    <cfRule type="expression" dxfId="29900" priority="9064">
      <formula>AND(IF($Q556=2,1,0),IF($X556&lt;30,1,0))</formula>
    </cfRule>
    <cfRule type="expression" dxfId="29899" priority="9065">
      <formula>AND(IF($Q556=3,1,0),IF($X556&lt;30,1,0))</formula>
    </cfRule>
    <cfRule type="expression" dxfId="29898" priority="9066">
      <formula>AND(IF($Q556=3,1,IF($Q556=4,1,0)),IF($F556&lt;=85,1,0))</formula>
    </cfRule>
  </conditionalFormatting>
  <conditionalFormatting sqref="X556">
    <cfRule type="expression" dxfId="29897" priority="9059">
      <formula>AND(IF(OR($Q556=1,$Q556=2),1,0),IF($X556&lt;=20,1,0))</formula>
    </cfRule>
    <cfRule type="expression" dxfId="29896" priority="9060">
      <formula>AND(IF($Q556=2,1,0),IF($X556&lt;30,1,0))</formula>
    </cfRule>
    <cfRule type="expression" dxfId="29895" priority="9061">
      <formula>AND(IF($Q556=3,1,0),IF($X556&lt;30,1,0))</formula>
    </cfRule>
    <cfRule type="expression" dxfId="29894" priority="9062">
      <formula>AND(IF($Q556=3,1,IF($Q556=4,1,0)),IF($F556&lt;=85,1,0))</formula>
    </cfRule>
  </conditionalFormatting>
  <conditionalFormatting sqref="AI556">
    <cfRule type="expression" dxfId="29893" priority="9055">
      <formula>AND(IF(OR($Q556=1,$Q556=2),1,0),IF($X556&lt;=20,1,0))</formula>
    </cfRule>
    <cfRule type="expression" dxfId="29892" priority="9056">
      <formula>AND(IF($Q556=2,1,0),IF($X556&lt;30,1,0))</formula>
    </cfRule>
    <cfRule type="expression" dxfId="29891" priority="9057">
      <formula>AND(IF($Q556=3,1,0),IF($X556&lt;30,1,0))</formula>
    </cfRule>
    <cfRule type="expression" dxfId="29890" priority="9058">
      <formula>AND(IF($Q556=3,1,IF($Q556=4,1,0)),IF($F556&lt;=85,1,0))</formula>
    </cfRule>
  </conditionalFormatting>
  <conditionalFormatting sqref="AV557">
    <cfRule type="expression" dxfId="29889" priority="9053">
      <formula>AV557="X"</formula>
    </cfRule>
    <cfRule type="expression" dxfId="29888" priority="9054">
      <formula>AV557="후보"</formula>
    </cfRule>
  </conditionalFormatting>
  <conditionalFormatting sqref="AC557">
    <cfRule type="cellIs" dxfId="29887" priority="9051" operator="greaterThan">
      <formula>0.9</formula>
    </cfRule>
    <cfRule type="cellIs" dxfId="29886" priority="9052" operator="greaterThan">
      <formula>0.85</formula>
    </cfRule>
  </conditionalFormatting>
  <conditionalFormatting sqref="N557">
    <cfRule type="cellIs" dxfId="29885" priority="9049" operator="greaterThan">
      <formula>0.9</formula>
    </cfRule>
    <cfRule type="cellIs" dxfId="29884" priority="9050" operator="greaterThan">
      <formula>0.85</formula>
    </cfRule>
  </conditionalFormatting>
  <conditionalFormatting sqref="E557">
    <cfRule type="expression" dxfId="29883" priority="9045">
      <formula>AND(IF(OR($Q557=1,$Q557=2),1,0),IF($X557&lt;=20,1,0))</formula>
    </cfRule>
    <cfRule type="expression" dxfId="29882" priority="9046">
      <formula>AND(IF($Q557=2,1,0),IF($X557&lt;30,1,0))</formula>
    </cfRule>
    <cfRule type="expression" dxfId="29881" priority="9047">
      <formula>AND(IF($Q557=3,1,0),IF($X557&lt;30,1,0))</formula>
    </cfRule>
    <cfRule type="expression" dxfId="29880" priority="9048">
      <formula>AND(IF($Q557=3,1,IF($Q557=4,1,0)),IF($F557&lt;=85,1,0))</formula>
    </cfRule>
  </conditionalFormatting>
  <conditionalFormatting sqref="X557">
    <cfRule type="expression" dxfId="29879" priority="9041">
      <formula>AND(IF(OR($Q557=1,$Q557=2),1,0),IF($X557&lt;=20,1,0))</formula>
    </cfRule>
    <cfRule type="expression" dxfId="29878" priority="9042">
      <formula>AND(IF($Q557=2,1,0),IF($X557&lt;30,1,0))</formula>
    </cfRule>
    <cfRule type="expression" dxfId="29877" priority="9043">
      <formula>AND(IF($Q557=3,1,0),IF($X557&lt;30,1,0))</formula>
    </cfRule>
    <cfRule type="expression" dxfId="29876" priority="9044">
      <formula>AND(IF($Q557=3,1,IF($Q557=4,1,0)),IF($F557&lt;=85,1,0))</formula>
    </cfRule>
  </conditionalFormatting>
  <conditionalFormatting sqref="AI557">
    <cfRule type="expression" dxfId="29875" priority="9037">
      <formula>AND(IF(OR($Q557=1,$Q557=2),1,0),IF($X557&lt;=20,1,0))</formula>
    </cfRule>
    <cfRule type="expression" dxfId="29874" priority="9038">
      <formula>AND(IF($Q557=2,1,0),IF($X557&lt;30,1,0))</formula>
    </cfRule>
    <cfRule type="expression" dxfId="29873" priority="9039">
      <formula>AND(IF($Q557=3,1,0),IF($X557&lt;30,1,0))</formula>
    </cfRule>
    <cfRule type="expression" dxfId="29872" priority="9040">
      <formula>AND(IF($Q557=3,1,IF($Q557=4,1,0)),IF($F557&lt;=85,1,0))</formula>
    </cfRule>
  </conditionalFormatting>
  <conditionalFormatting sqref="AV558">
    <cfRule type="expression" dxfId="29871" priority="9035">
      <formula>AV558="X"</formula>
    </cfRule>
    <cfRule type="expression" dxfId="29870" priority="9036">
      <formula>AV558="후보"</formula>
    </cfRule>
  </conditionalFormatting>
  <conditionalFormatting sqref="AC558">
    <cfRule type="cellIs" dxfId="29869" priority="9033" operator="greaterThan">
      <formula>0.9</formula>
    </cfRule>
    <cfRule type="cellIs" dxfId="29868" priority="9034" operator="greaterThan">
      <formula>0.85</formula>
    </cfRule>
  </conditionalFormatting>
  <conditionalFormatting sqref="N558">
    <cfRule type="cellIs" dxfId="29867" priority="9031" operator="greaterThan">
      <formula>0.9</formula>
    </cfRule>
    <cfRule type="cellIs" dxfId="29866" priority="9032" operator="greaterThan">
      <formula>0.85</formula>
    </cfRule>
  </conditionalFormatting>
  <conditionalFormatting sqref="E558">
    <cfRule type="expression" dxfId="29865" priority="9027">
      <formula>AND(IF(OR($Q558=1,$Q558=2),1,0),IF($X558&lt;=20,1,0))</formula>
    </cfRule>
    <cfRule type="expression" dxfId="29864" priority="9028">
      <formula>AND(IF($Q558=2,1,0),IF($X558&lt;30,1,0))</formula>
    </cfRule>
    <cfRule type="expression" dxfId="29863" priority="9029">
      <formula>AND(IF($Q558=3,1,0),IF($X558&lt;30,1,0))</formula>
    </cfRule>
    <cfRule type="expression" dxfId="29862" priority="9030">
      <formula>AND(IF($Q558=3,1,IF($Q558=4,1,0)),IF($F558&lt;=85,1,0))</formula>
    </cfRule>
  </conditionalFormatting>
  <conditionalFormatting sqref="X558">
    <cfRule type="expression" dxfId="29861" priority="9023">
      <formula>AND(IF(OR($Q558=1,$Q558=2),1,0),IF($X558&lt;=20,1,0))</formula>
    </cfRule>
    <cfRule type="expression" dxfId="29860" priority="9024">
      <formula>AND(IF($Q558=2,1,0),IF($X558&lt;30,1,0))</formula>
    </cfRule>
    <cfRule type="expression" dxfId="29859" priority="9025">
      <formula>AND(IF($Q558=3,1,0),IF($X558&lt;30,1,0))</formula>
    </cfRule>
    <cfRule type="expression" dxfId="29858" priority="9026">
      <formula>AND(IF($Q558=3,1,IF($Q558=4,1,0)),IF($F558&lt;=85,1,0))</formula>
    </cfRule>
  </conditionalFormatting>
  <conditionalFormatting sqref="AI558">
    <cfRule type="expression" dxfId="29857" priority="9019">
      <formula>AND(IF(OR($Q558=1,$Q558=2),1,0),IF($X558&lt;=20,1,0))</formula>
    </cfRule>
    <cfRule type="expression" dxfId="29856" priority="9020">
      <formula>AND(IF($Q558=2,1,0),IF($X558&lt;30,1,0))</formula>
    </cfRule>
    <cfRule type="expression" dxfId="29855" priority="9021">
      <formula>AND(IF($Q558=3,1,0),IF($X558&lt;30,1,0))</formula>
    </cfRule>
    <cfRule type="expression" dxfId="29854" priority="9022">
      <formula>AND(IF($Q558=3,1,IF($Q558=4,1,0)),IF($F558&lt;=85,1,0))</formula>
    </cfRule>
  </conditionalFormatting>
  <conditionalFormatting sqref="AV559">
    <cfRule type="expression" dxfId="29853" priority="9017">
      <formula>AV559="X"</formula>
    </cfRule>
    <cfRule type="expression" dxfId="29852" priority="9018">
      <formula>AV559="후보"</formula>
    </cfRule>
  </conditionalFormatting>
  <conditionalFormatting sqref="AC559">
    <cfRule type="cellIs" dxfId="29851" priority="9015" operator="greaterThan">
      <formula>0.9</formula>
    </cfRule>
    <cfRule type="cellIs" dxfId="29850" priority="9016" operator="greaterThan">
      <formula>0.85</formula>
    </cfRule>
  </conditionalFormatting>
  <conditionalFormatting sqref="N559">
    <cfRule type="cellIs" dxfId="29849" priority="9013" operator="greaterThan">
      <formula>0.9</formula>
    </cfRule>
    <cfRule type="cellIs" dxfId="29848" priority="9014" operator="greaterThan">
      <formula>0.85</formula>
    </cfRule>
  </conditionalFormatting>
  <conditionalFormatting sqref="E559">
    <cfRule type="expression" dxfId="29847" priority="9009">
      <formula>AND(IF(OR($Q559=1,$Q559=2),1,0),IF($X559&lt;=20,1,0))</formula>
    </cfRule>
    <cfRule type="expression" dxfId="29846" priority="9010">
      <formula>AND(IF($Q559=2,1,0),IF($X559&lt;30,1,0))</formula>
    </cfRule>
    <cfRule type="expression" dxfId="29845" priority="9011">
      <formula>AND(IF($Q559=3,1,0),IF($X559&lt;30,1,0))</formula>
    </cfRule>
    <cfRule type="expression" dxfId="29844" priority="9012">
      <formula>AND(IF($Q559=3,1,IF($Q559=4,1,0)),IF($F559&lt;=85,1,0))</formula>
    </cfRule>
  </conditionalFormatting>
  <conditionalFormatting sqref="X559">
    <cfRule type="expression" dxfId="29843" priority="9005">
      <formula>AND(IF(OR($Q559=1,$Q559=2),1,0),IF($X559&lt;=20,1,0))</formula>
    </cfRule>
    <cfRule type="expression" dxfId="29842" priority="9006">
      <formula>AND(IF($Q559=2,1,0),IF($X559&lt;30,1,0))</formula>
    </cfRule>
    <cfRule type="expression" dxfId="29841" priority="9007">
      <formula>AND(IF($Q559=3,1,0),IF($X559&lt;30,1,0))</formula>
    </cfRule>
    <cfRule type="expression" dxfId="29840" priority="9008">
      <formula>AND(IF($Q559=3,1,IF($Q559=4,1,0)),IF($F559&lt;=85,1,0))</formula>
    </cfRule>
  </conditionalFormatting>
  <conditionalFormatting sqref="AI559">
    <cfRule type="expression" dxfId="29839" priority="9001">
      <formula>AND(IF(OR($Q559=1,$Q559=2),1,0),IF($X559&lt;=20,1,0))</formula>
    </cfRule>
    <cfRule type="expression" dxfId="29838" priority="9002">
      <formula>AND(IF($Q559=2,1,0),IF($X559&lt;30,1,0))</formula>
    </cfRule>
    <cfRule type="expression" dxfId="29837" priority="9003">
      <formula>AND(IF($Q559=3,1,0),IF($X559&lt;30,1,0))</formula>
    </cfRule>
    <cfRule type="expression" dxfId="29836" priority="9004">
      <formula>AND(IF($Q559=3,1,IF($Q559=4,1,0)),IF($F559&lt;=85,1,0))</formula>
    </cfRule>
  </conditionalFormatting>
  <conditionalFormatting sqref="AV560">
    <cfRule type="expression" dxfId="29835" priority="8999">
      <formula>AV560="X"</formula>
    </cfRule>
    <cfRule type="expression" dxfId="29834" priority="9000">
      <formula>AV560="후보"</formula>
    </cfRule>
  </conditionalFormatting>
  <conditionalFormatting sqref="AC560">
    <cfRule type="cellIs" dxfId="29833" priority="8997" operator="greaterThan">
      <formula>0.9</formula>
    </cfRule>
    <cfRule type="cellIs" dxfId="29832" priority="8998" operator="greaterThan">
      <formula>0.85</formula>
    </cfRule>
  </conditionalFormatting>
  <conditionalFormatting sqref="N560">
    <cfRule type="cellIs" dxfId="29831" priority="8995" operator="greaterThan">
      <formula>0.9</formula>
    </cfRule>
    <cfRule type="cellIs" dxfId="29830" priority="8996" operator="greaterThan">
      <formula>0.85</formula>
    </cfRule>
  </conditionalFormatting>
  <conditionalFormatting sqref="E560">
    <cfRule type="expression" dxfId="29829" priority="8991">
      <formula>AND(IF(OR($Q560=1,$Q560=2),1,0),IF($X560&lt;=20,1,0))</formula>
    </cfRule>
    <cfRule type="expression" dxfId="29828" priority="8992">
      <formula>AND(IF($Q560=2,1,0),IF($X560&lt;30,1,0))</formula>
    </cfRule>
    <cfRule type="expression" dxfId="29827" priority="8993">
      <formula>AND(IF($Q560=3,1,0),IF($X560&lt;30,1,0))</formula>
    </cfRule>
    <cfRule type="expression" dxfId="29826" priority="8994">
      <formula>AND(IF($Q560=3,1,IF($Q560=4,1,0)),IF($F560&lt;=85,1,0))</formula>
    </cfRule>
  </conditionalFormatting>
  <conditionalFormatting sqref="X560">
    <cfRule type="expression" dxfId="29825" priority="8987">
      <formula>AND(IF(OR($Q560=1,$Q560=2),1,0),IF($X560&lt;=20,1,0))</formula>
    </cfRule>
    <cfRule type="expression" dxfId="29824" priority="8988">
      <formula>AND(IF($Q560=2,1,0),IF($X560&lt;30,1,0))</formula>
    </cfRule>
    <cfRule type="expression" dxfId="29823" priority="8989">
      <formula>AND(IF($Q560=3,1,0),IF($X560&lt;30,1,0))</formula>
    </cfRule>
    <cfRule type="expression" dxfId="29822" priority="8990">
      <formula>AND(IF($Q560=3,1,IF($Q560=4,1,0)),IF($F560&lt;=85,1,0))</formula>
    </cfRule>
  </conditionalFormatting>
  <conditionalFormatting sqref="AI560">
    <cfRule type="expression" dxfId="29821" priority="8983">
      <formula>AND(IF(OR($Q560=1,$Q560=2),1,0),IF($X560&lt;=20,1,0))</formula>
    </cfRule>
    <cfRule type="expression" dxfId="29820" priority="8984">
      <formula>AND(IF($Q560=2,1,0),IF($X560&lt;30,1,0))</formula>
    </cfRule>
    <cfRule type="expression" dxfId="29819" priority="8985">
      <formula>AND(IF($Q560=3,1,0),IF($X560&lt;30,1,0))</formula>
    </cfRule>
    <cfRule type="expression" dxfId="29818" priority="8986">
      <formula>AND(IF($Q560=3,1,IF($Q560=4,1,0)),IF($F560&lt;=85,1,0))</formula>
    </cfRule>
  </conditionalFormatting>
  <conditionalFormatting sqref="AV561">
    <cfRule type="expression" dxfId="29817" priority="8981">
      <formula>AV561="X"</formula>
    </cfRule>
    <cfRule type="expression" dxfId="29816" priority="8982">
      <formula>AV561="후보"</formula>
    </cfRule>
  </conditionalFormatting>
  <conditionalFormatting sqref="AC561">
    <cfRule type="cellIs" dxfId="29815" priority="8979" operator="greaterThan">
      <formula>0.9</formula>
    </cfRule>
    <cfRule type="cellIs" dxfId="29814" priority="8980" operator="greaterThan">
      <formula>0.85</formula>
    </cfRule>
  </conditionalFormatting>
  <conditionalFormatting sqref="N561">
    <cfRule type="cellIs" dxfId="29813" priority="8977" operator="greaterThan">
      <formula>0.9</formula>
    </cfRule>
    <cfRule type="cellIs" dxfId="29812" priority="8978" operator="greaterThan">
      <formula>0.85</formula>
    </cfRule>
  </conditionalFormatting>
  <conditionalFormatting sqref="E561">
    <cfRule type="expression" dxfId="29811" priority="8973">
      <formula>AND(IF(OR($Q561=1,$Q561=2),1,0),IF($X561&lt;=20,1,0))</formula>
    </cfRule>
    <cfRule type="expression" dxfId="29810" priority="8974">
      <formula>AND(IF($Q561=2,1,0),IF($X561&lt;30,1,0))</formula>
    </cfRule>
    <cfRule type="expression" dxfId="29809" priority="8975">
      <formula>AND(IF($Q561=3,1,0),IF($X561&lt;30,1,0))</formula>
    </cfRule>
    <cfRule type="expression" dxfId="29808" priority="8976">
      <formula>AND(IF($Q561=3,1,IF($Q561=4,1,0)),IF($F561&lt;=85,1,0))</formula>
    </cfRule>
  </conditionalFormatting>
  <conditionalFormatting sqref="X561">
    <cfRule type="expression" dxfId="29807" priority="8969">
      <formula>AND(IF(OR($Q561=1,$Q561=2),1,0),IF($X561&lt;=20,1,0))</formula>
    </cfRule>
    <cfRule type="expression" dxfId="29806" priority="8970">
      <formula>AND(IF($Q561=2,1,0),IF($X561&lt;30,1,0))</formula>
    </cfRule>
    <cfRule type="expression" dxfId="29805" priority="8971">
      <formula>AND(IF($Q561=3,1,0),IF($X561&lt;30,1,0))</formula>
    </cfRule>
    <cfRule type="expression" dxfId="29804" priority="8972">
      <formula>AND(IF($Q561=3,1,IF($Q561=4,1,0)),IF($F561&lt;=85,1,0))</formula>
    </cfRule>
  </conditionalFormatting>
  <conditionalFormatting sqref="AI561">
    <cfRule type="expression" dxfId="29803" priority="8965">
      <formula>AND(IF(OR($Q561=1,$Q561=2),1,0),IF($X561&lt;=20,1,0))</formula>
    </cfRule>
    <cfRule type="expression" dxfId="29802" priority="8966">
      <formula>AND(IF($Q561=2,1,0),IF($X561&lt;30,1,0))</formula>
    </cfRule>
    <cfRule type="expression" dxfId="29801" priority="8967">
      <formula>AND(IF($Q561=3,1,0),IF($X561&lt;30,1,0))</formula>
    </cfRule>
    <cfRule type="expression" dxfId="29800" priority="8968">
      <formula>AND(IF($Q561=3,1,IF($Q561=4,1,0)),IF($F561&lt;=85,1,0))</formula>
    </cfRule>
  </conditionalFormatting>
  <conditionalFormatting sqref="AV562">
    <cfRule type="expression" dxfId="29799" priority="8963">
      <formula>AV562="X"</formula>
    </cfRule>
    <cfRule type="expression" dxfId="29798" priority="8964">
      <formula>AV562="후보"</formula>
    </cfRule>
  </conditionalFormatting>
  <conditionalFormatting sqref="AC562">
    <cfRule type="cellIs" dxfId="29797" priority="8961" operator="greaterThan">
      <formula>0.9</formula>
    </cfRule>
    <cfRule type="cellIs" dxfId="29796" priority="8962" operator="greaterThan">
      <formula>0.85</formula>
    </cfRule>
  </conditionalFormatting>
  <conditionalFormatting sqref="N562">
    <cfRule type="cellIs" dxfId="29795" priority="8959" operator="greaterThan">
      <formula>0.9</formula>
    </cfRule>
    <cfRule type="cellIs" dxfId="29794" priority="8960" operator="greaterThan">
      <formula>0.85</formula>
    </cfRule>
  </conditionalFormatting>
  <conditionalFormatting sqref="E562">
    <cfRule type="expression" dxfId="29793" priority="8955">
      <formula>AND(IF(OR($Q562=1,$Q562=2),1,0),IF($X562&lt;=20,1,0))</formula>
    </cfRule>
    <cfRule type="expression" dxfId="29792" priority="8956">
      <formula>AND(IF($Q562=2,1,0),IF($X562&lt;30,1,0))</formula>
    </cfRule>
    <cfRule type="expression" dxfId="29791" priority="8957">
      <formula>AND(IF($Q562=3,1,0),IF($X562&lt;30,1,0))</formula>
    </cfRule>
    <cfRule type="expression" dxfId="29790" priority="8958">
      <formula>AND(IF($Q562=3,1,IF($Q562=4,1,0)),IF($F562&lt;=85,1,0))</formula>
    </cfRule>
  </conditionalFormatting>
  <conditionalFormatting sqref="X562">
    <cfRule type="expression" dxfId="29789" priority="8951">
      <formula>AND(IF(OR($Q562=1,$Q562=2),1,0),IF($X562&lt;=20,1,0))</formula>
    </cfRule>
    <cfRule type="expression" dxfId="29788" priority="8952">
      <formula>AND(IF($Q562=2,1,0),IF($X562&lt;30,1,0))</formula>
    </cfRule>
    <cfRule type="expression" dxfId="29787" priority="8953">
      <formula>AND(IF($Q562=3,1,0),IF($X562&lt;30,1,0))</formula>
    </cfRule>
    <cfRule type="expression" dxfId="29786" priority="8954">
      <formula>AND(IF($Q562=3,1,IF($Q562=4,1,0)),IF($F562&lt;=85,1,0))</formula>
    </cfRule>
  </conditionalFormatting>
  <conditionalFormatting sqref="AI562">
    <cfRule type="expression" dxfId="29785" priority="8947">
      <formula>AND(IF(OR($Q562=1,$Q562=2),1,0),IF($X562&lt;=20,1,0))</formula>
    </cfRule>
    <cfRule type="expression" dxfId="29784" priority="8948">
      <formula>AND(IF($Q562=2,1,0),IF($X562&lt;30,1,0))</formula>
    </cfRule>
    <cfRule type="expression" dxfId="29783" priority="8949">
      <formula>AND(IF($Q562=3,1,0),IF($X562&lt;30,1,0))</formula>
    </cfRule>
    <cfRule type="expression" dxfId="29782" priority="8950">
      <formula>AND(IF($Q562=3,1,IF($Q562=4,1,0)),IF($F562&lt;=85,1,0))</formula>
    </cfRule>
  </conditionalFormatting>
  <conditionalFormatting sqref="AV563">
    <cfRule type="expression" dxfId="29781" priority="8945">
      <formula>AV563="X"</formula>
    </cfRule>
    <cfRule type="expression" dxfId="29780" priority="8946">
      <formula>AV563="후보"</formula>
    </cfRule>
  </conditionalFormatting>
  <conditionalFormatting sqref="AC563">
    <cfRule type="cellIs" dxfId="29779" priority="8943" operator="greaterThan">
      <formula>0.9</formula>
    </cfRule>
    <cfRule type="cellIs" dxfId="29778" priority="8944" operator="greaterThan">
      <formula>0.85</formula>
    </cfRule>
  </conditionalFormatting>
  <conditionalFormatting sqref="N563">
    <cfRule type="cellIs" dxfId="29777" priority="8941" operator="greaterThan">
      <formula>0.9</formula>
    </cfRule>
    <cfRule type="cellIs" dxfId="29776" priority="8942" operator="greaterThan">
      <formula>0.85</formula>
    </cfRule>
  </conditionalFormatting>
  <conditionalFormatting sqref="E563">
    <cfRule type="expression" dxfId="29775" priority="8937">
      <formula>AND(IF(OR($Q563=1,$Q563=2),1,0),IF($X563&lt;=20,1,0))</formula>
    </cfRule>
    <cfRule type="expression" dxfId="29774" priority="8938">
      <formula>AND(IF($Q563=2,1,0),IF($X563&lt;30,1,0))</formula>
    </cfRule>
    <cfRule type="expression" dxfId="29773" priority="8939">
      <formula>AND(IF($Q563=3,1,0),IF($X563&lt;30,1,0))</formula>
    </cfRule>
    <cfRule type="expression" dxfId="29772" priority="8940">
      <formula>AND(IF($Q563=3,1,IF($Q563=4,1,0)),IF($F563&lt;=85,1,0))</formula>
    </cfRule>
  </conditionalFormatting>
  <conditionalFormatting sqref="X563">
    <cfRule type="expression" dxfId="29771" priority="8933">
      <formula>AND(IF(OR($Q563=1,$Q563=2),1,0),IF($X563&lt;=20,1,0))</formula>
    </cfRule>
    <cfRule type="expression" dxfId="29770" priority="8934">
      <formula>AND(IF($Q563=2,1,0),IF($X563&lt;30,1,0))</formula>
    </cfRule>
    <cfRule type="expression" dxfId="29769" priority="8935">
      <formula>AND(IF($Q563=3,1,0),IF($X563&lt;30,1,0))</formula>
    </cfRule>
    <cfRule type="expression" dxfId="29768" priority="8936">
      <formula>AND(IF($Q563=3,1,IF($Q563=4,1,0)),IF($F563&lt;=85,1,0))</formula>
    </cfRule>
  </conditionalFormatting>
  <conditionalFormatting sqref="AI563">
    <cfRule type="expression" dxfId="29767" priority="8929">
      <formula>AND(IF(OR($Q563=1,$Q563=2),1,0),IF($X563&lt;=20,1,0))</formula>
    </cfRule>
    <cfRule type="expression" dxfId="29766" priority="8930">
      <formula>AND(IF($Q563=2,1,0),IF($X563&lt;30,1,0))</formula>
    </cfRule>
    <cfRule type="expression" dxfId="29765" priority="8931">
      <formula>AND(IF($Q563=3,1,0),IF($X563&lt;30,1,0))</formula>
    </cfRule>
    <cfRule type="expression" dxfId="29764" priority="8932">
      <formula>AND(IF($Q563=3,1,IF($Q563=4,1,0)),IF($F563&lt;=85,1,0))</formula>
    </cfRule>
  </conditionalFormatting>
  <conditionalFormatting sqref="AV564">
    <cfRule type="expression" dxfId="29763" priority="8927">
      <formula>AV564="X"</formula>
    </cfRule>
    <cfRule type="expression" dxfId="29762" priority="8928">
      <formula>AV564="후보"</formula>
    </cfRule>
  </conditionalFormatting>
  <conditionalFormatting sqref="AC564">
    <cfRule type="cellIs" dxfId="29761" priority="8925" operator="greaterThan">
      <formula>0.9</formula>
    </cfRule>
    <cfRule type="cellIs" dxfId="29760" priority="8926" operator="greaterThan">
      <formula>0.85</formula>
    </cfRule>
  </conditionalFormatting>
  <conditionalFormatting sqref="N564">
    <cfRule type="cellIs" dxfId="29759" priority="8923" operator="greaterThan">
      <formula>0.9</formula>
    </cfRule>
    <cfRule type="cellIs" dxfId="29758" priority="8924" operator="greaterThan">
      <formula>0.85</formula>
    </cfRule>
  </conditionalFormatting>
  <conditionalFormatting sqref="E564">
    <cfRule type="expression" dxfId="29757" priority="8919">
      <formula>AND(IF(OR($Q564=1,$Q564=2),1,0),IF($X564&lt;=20,1,0))</formula>
    </cfRule>
    <cfRule type="expression" dxfId="29756" priority="8920">
      <formula>AND(IF($Q564=2,1,0),IF($X564&lt;30,1,0))</formula>
    </cfRule>
    <cfRule type="expression" dxfId="29755" priority="8921">
      <formula>AND(IF($Q564=3,1,0),IF($X564&lt;30,1,0))</formula>
    </cfRule>
    <cfRule type="expression" dxfId="29754" priority="8922">
      <formula>AND(IF($Q564=3,1,IF($Q564=4,1,0)),IF($F564&lt;=85,1,0))</formula>
    </cfRule>
  </conditionalFormatting>
  <conditionalFormatting sqref="X564">
    <cfRule type="expression" dxfId="29753" priority="8915">
      <formula>AND(IF(OR($Q564=1,$Q564=2),1,0),IF($X564&lt;=20,1,0))</formula>
    </cfRule>
    <cfRule type="expression" dxfId="29752" priority="8916">
      <formula>AND(IF($Q564=2,1,0),IF($X564&lt;30,1,0))</formula>
    </cfRule>
    <cfRule type="expression" dxfId="29751" priority="8917">
      <formula>AND(IF($Q564=3,1,0),IF($X564&lt;30,1,0))</formula>
    </cfRule>
    <cfRule type="expression" dxfId="29750" priority="8918">
      <formula>AND(IF($Q564=3,1,IF($Q564=4,1,0)),IF($F564&lt;=85,1,0))</formula>
    </cfRule>
  </conditionalFormatting>
  <conditionalFormatting sqref="AI564">
    <cfRule type="expression" dxfId="29749" priority="8911">
      <formula>AND(IF(OR($Q564=1,$Q564=2),1,0),IF($X564&lt;=20,1,0))</formula>
    </cfRule>
    <cfRule type="expression" dxfId="29748" priority="8912">
      <formula>AND(IF($Q564=2,1,0),IF($X564&lt;30,1,0))</formula>
    </cfRule>
    <cfRule type="expression" dxfId="29747" priority="8913">
      <formula>AND(IF($Q564=3,1,0),IF($X564&lt;30,1,0))</formula>
    </cfRule>
    <cfRule type="expression" dxfId="29746" priority="8914">
      <formula>AND(IF($Q564=3,1,IF($Q564=4,1,0)),IF($F564&lt;=85,1,0))</formula>
    </cfRule>
  </conditionalFormatting>
  <conditionalFormatting sqref="AV565">
    <cfRule type="expression" dxfId="29745" priority="8909">
      <formula>AV565="X"</formula>
    </cfRule>
    <cfRule type="expression" dxfId="29744" priority="8910">
      <formula>AV565="후보"</formula>
    </cfRule>
  </conditionalFormatting>
  <conditionalFormatting sqref="AC565">
    <cfRule type="cellIs" dxfId="29743" priority="8907" operator="greaterThan">
      <formula>0.9</formula>
    </cfRule>
    <cfRule type="cellIs" dxfId="29742" priority="8908" operator="greaterThan">
      <formula>0.85</formula>
    </cfRule>
  </conditionalFormatting>
  <conditionalFormatting sqref="N565">
    <cfRule type="cellIs" dxfId="29741" priority="8905" operator="greaterThan">
      <formula>0.9</formula>
    </cfRule>
    <cfRule type="cellIs" dxfId="29740" priority="8906" operator="greaterThan">
      <formula>0.85</formula>
    </cfRule>
  </conditionalFormatting>
  <conditionalFormatting sqref="E565">
    <cfRule type="expression" dxfId="29739" priority="8901">
      <formula>AND(IF(OR($Q565=1,$Q565=2),1,0),IF($X565&lt;=20,1,0))</formula>
    </cfRule>
    <cfRule type="expression" dxfId="29738" priority="8902">
      <formula>AND(IF($Q565=2,1,0),IF($X565&lt;30,1,0))</formula>
    </cfRule>
    <cfRule type="expression" dxfId="29737" priority="8903">
      <formula>AND(IF($Q565=3,1,0),IF($X565&lt;30,1,0))</formula>
    </cfRule>
    <cfRule type="expression" dxfId="29736" priority="8904">
      <formula>AND(IF($Q565=3,1,IF($Q565=4,1,0)),IF($F565&lt;=85,1,0))</formula>
    </cfRule>
  </conditionalFormatting>
  <conditionalFormatting sqref="X565">
    <cfRule type="expression" dxfId="29735" priority="8897">
      <formula>AND(IF(OR($Q565=1,$Q565=2),1,0),IF($X565&lt;=20,1,0))</formula>
    </cfRule>
    <cfRule type="expression" dxfId="29734" priority="8898">
      <formula>AND(IF($Q565=2,1,0),IF($X565&lt;30,1,0))</formula>
    </cfRule>
    <cfRule type="expression" dxfId="29733" priority="8899">
      <formula>AND(IF($Q565=3,1,0),IF($X565&lt;30,1,0))</formula>
    </cfRule>
    <cfRule type="expression" dxfId="29732" priority="8900">
      <formula>AND(IF($Q565=3,1,IF($Q565=4,1,0)),IF($F565&lt;=85,1,0))</formula>
    </cfRule>
  </conditionalFormatting>
  <conditionalFormatting sqref="AI565">
    <cfRule type="expression" dxfId="29731" priority="8893">
      <formula>AND(IF(OR($Q565=1,$Q565=2),1,0),IF($X565&lt;=20,1,0))</formula>
    </cfRule>
    <cfRule type="expression" dxfId="29730" priority="8894">
      <formula>AND(IF($Q565=2,1,0),IF($X565&lt;30,1,0))</formula>
    </cfRule>
    <cfRule type="expression" dxfId="29729" priority="8895">
      <formula>AND(IF($Q565=3,1,0),IF($X565&lt;30,1,0))</formula>
    </cfRule>
    <cfRule type="expression" dxfId="29728" priority="8896">
      <formula>AND(IF($Q565=3,1,IF($Q565=4,1,0)),IF($F565&lt;=85,1,0))</formula>
    </cfRule>
  </conditionalFormatting>
  <conditionalFormatting sqref="AV566">
    <cfRule type="expression" dxfId="29727" priority="8891">
      <formula>AV566="X"</formula>
    </cfRule>
    <cfRule type="expression" dxfId="29726" priority="8892">
      <formula>AV566="후보"</formula>
    </cfRule>
  </conditionalFormatting>
  <conditionalFormatting sqref="AC566">
    <cfRule type="cellIs" dxfId="29725" priority="8889" operator="greaterThan">
      <formula>0.9</formula>
    </cfRule>
    <cfRule type="cellIs" dxfId="29724" priority="8890" operator="greaterThan">
      <formula>0.85</formula>
    </cfRule>
  </conditionalFormatting>
  <conditionalFormatting sqref="N566">
    <cfRule type="cellIs" dxfId="29723" priority="8887" operator="greaterThan">
      <formula>0.9</formula>
    </cfRule>
    <cfRule type="cellIs" dxfId="29722" priority="8888" operator="greaterThan">
      <formula>0.85</formula>
    </cfRule>
  </conditionalFormatting>
  <conditionalFormatting sqref="E566">
    <cfRule type="expression" dxfId="29721" priority="8883">
      <formula>AND(IF(OR($Q566=1,$Q566=2),1,0),IF($X566&lt;=20,1,0))</formula>
    </cfRule>
    <cfRule type="expression" dxfId="29720" priority="8884">
      <formula>AND(IF($Q566=2,1,0),IF($X566&lt;30,1,0))</formula>
    </cfRule>
    <cfRule type="expression" dxfId="29719" priority="8885">
      <formula>AND(IF($Q566=3,1,0),IF($X566&lt;30,1,0))</formula>
    </cfRule>
    <cfRule type="expression" dxfId="29718" priority="8886">
      <formula>AND(IF($Q566=3,1,IF($Q566=4,1,0)),IF($F566&lt;=85,1,0))</formula>
    </cfRule>
  </conditionalFormatting>
  <conditionalFormatting sqref="X566">
    <cfRule type="expression" dxfId="29717" priority="8879">
      <formula>AND(IF(OR($Q566=1,$Q566=2),1,0),IF($X566&lt;=20,1,0))</formula>
    </cfRule>
    <cfRule type="expression" dxfId="29716" priority="8880">
      <formula>AND(IF($Q566=2,1,0),IF($X566&lt;30,1,0))</formula>
    </cfRule>
    <cfRule type="expression" dxfId="29715" priority="8881">
      <formula>AND(IF($Q566=3,1,0),IF($X566&lt;30,1,0))</formula>
    </cfRule>
    <cfRule type="expression" dxfId="29714" priority="8882">
      <formula>AND(IF($Q566=3,1,IF($Q566=4,1,0)),IF($F566&lt;=85,1,0))</formula>
    </cfRule>
  </conditionalFormatting>
  <conditionalFormatting sqref="AI566">
    <cfRule type="expression" dxfId="29713" priority="8875">
      <formula>AND(IF(OR($Q566=1,$Q566=2),1,0),IF($X566&lt;=20,1,0))</formula>
    </cfRule>
    <cfRule type="expression" dxfId="29712" priority="8876">
      <formula>AND(IF($Q566=2,1,0),IF($X566&lt;30,1,0))</formula>
    </cfRule>
    <cfRule type="expression" dxfId="29711" priority="8877">
      <formula>AND(IF($Q566=3,1,0),IF($X566&lt;30,1,0))</formula>
    </cfRule>
    <cfRule type="expression" dxfId="29710" priority="8878">
      <formula>AND(IF($Q566=3,1,IF($Q566=4,1,0)),IF($F566&lt;=85,1,0))</formula>
    </cfRule>
  </conditionalFormatting>
  <conditionalFormatting sqref="AV567">
    <cfRule type="expression" dxfId="29709" priority="8873">
      <formula>AV567="X"</formula>
    </cfRule>
    <cfRule type="expression" dxfId="29708" priority="8874">
      <formula>AV567="후보"</formula>
    </cfRule>
  </conditionalFormatting>
  <conditionalFormatting sqref="AC567">
    <cfRule type="cellIs" dxfId="29707" priority="8871" operator="greaterThan">
      <formula>0.9</formula>
    </cfRule>
    <cfRule type="cellIs" dxfId="29706" priority="8872" operator="greaterThan">
      <formula>0.85</formula>
    </cfRule>
  </conditionalFormatting>
  <conditionalFormatting sqref="N567">
    <cfRule type="cellIs" dxfId="29705" priority="8869" operator="greaterThan">
      <formula>0.9</formula>
    </cfRule>
    <cfRule type="cellIs" dxfId="29704" priority="8870" operator="greaterThan">
      <formula>0.85</formula>
    </cfRule>
  </conditionalFormatting>
  <conditionalFormatting sqref="E567">
    <cfRule type="expression" dxfId="29703" priority="8865">
      <formula>AND(IF(OR($Q567=1,$Q567=2),1,0),IF($X567&lt;=20,1,0))</formula>
    </cfRule>
    <cfRule type="expression" dxfId="29702" priority="8866">
      <formula>AND(IF($Q567=2,1,0),IF($X567&lt;30,1,0))</formula>
    </cfRule>
    <cfRule type="expression" dxfId="29701" priority="8867">
      <formula>AND(IF($Q567=3,1,0),IF($X567&lt;30,1,0))</formula>
    </cfRule>
    <cfRule type="expression" dxfId="29700" priority="8868">
      <formula>AND(IF($Q567=3,1,IF($Q567=4,1,0)),IF($F567&lt;=85,1,0))</formula>
    </cfRule>
  </conditionalFormatting>
  <conditionalFormatting sqref="X567">
    <cfRule type="expression" dxfId="29699" priority="8861">
      <formula>AND(IF(OR($Q567=1,$Q567=2),1,0),IF($X567&lt;=20,1,0))</formula>
    </cfRule>
    <cfRule type="expression" dxfId="29698" priority="8862">
      <formula>AND(IF($Q567=2,1,0),IF($X567&lt;30,1,0))</formula>
    </cfRule>
    <cfRule type="expression" dxfId="29697" priority="8863">
      <formula>AND(IF($Q567=3,1,0),IF($X567&lt;30,1,0))</formula>
    </cfRule>
    <cfRule type="expression" dxfId="29696" priority="8864">
      <formula>AND(IF($Q567=3,1,IF($Q567=4,1,0)),IF($F567&lt;=85,1,0))</formula>
    </cfRule>
  </conditionalFormatting>
  <conditionalFormatting sqref="AI567">
    <cfRule type="expression" dxfId="29695" priority="8857">
      <formula>AND(IF(OR($Q567=1,$Q567=2),1,0),IF($X567&lt;=20,1,0))</formula>
    </cfRule>
    <cfRule type="expression" dxfId="29694" priority="8858">
      <formula>AND(IF($Q567=2,1,0),IF($X567&lt;30,1,0))</formula>
    </cfRule>
    <cfRule type="expression" dxfId="29693" priority="8859">
      <formula>AND(IF($Q567=3,1,0),IF($X567&lt;30,1,0))</formula>
    </cfRule>
    <cfRule type="expression" dxfId="29692" priority="8860">
      <formula>AND(IF($Q567=3,1,IF($Q567=4,1,0)),IF($F567&lt;=85,1,0))</formula>
    </cfRule>
  </conditionalFormatting>
  <conditionalFormatting sqref="AV568">
    <cfRule type="expression" dxfId="29691" priority="8855">
      <formula>AV568="X"</formula>
    </cfRule>
    <cfRule type="expression" dxfId="29690" priority="8856">
      <formula>AV568="후보"</formula>
    </cfRule>
  </conditionalFormatting>
  <conditionalFormatting sqref="AC568">
    <cfRule type="cellIs" dxfId="29689" priority="8853" operator="greaterThan">
      <formula>0.9</formula>
    </cfRule>
    <cfRule type="cellIs" dxfId="29688" priority="8854" operator="greaterThan">
      <formula>0.85</formula>
    </cfRule>
  </conditionalFormatting>
  <conditionalFormatting sqref="N568">
    <cfRule type="cellIs" dxfId="29687" priority="8851" operator="greaterThan">
      <formula>0.9</formula>
    </cfRule>
    <cfRule type="cellIs" dxfId="29686" priority="8852" operator="greaterThan">
      <formula>0.85</formula>
    </cfRule>
  </conditionalFormatting>
  <conditionalFormatting sqref="E568">
    <cfRule type="expression" dxfId="29685" priority="8847">
      <formula>AND(IF(OR($Q568=1,$Q568=2),1,0),IF($X568&lt;=20,1,0))</formula>
    </cfRule>
    <cfRule type="expression" dxfId="29684" priority="8848">
      <formula>AND(IF($Q568=2,1,0),IF($X568&lt;30,1,0))</formula>
    </cfRule>
    <cfRule type="expression" dxfId="29683" priority="8849">
      <formula>AND(IF($Q568=3,1,0),IF($X568&lt;30,1,0))</formula>
    </cfRule>
    <cfRule type="expression" dxfId="29682" priority="8850">
      <formula>AND(IF($Q568=3,1,IF($Q568=4,1,0)),IF($F568&lt;=85,1,0))</formula>
    </cfRule>
  </conditionalFormatting>
  <conditionalFormatting sqref="X568">
    <cfRule type="expression" dxfId="29681" priority="8843">
      <formula>AND(IF(OR($Q568=1,$Q568=2),1,0),IF($X568&lt;=20,1,0))</formula>
    </cfRule>
    <cfRule type="expression" dxfId="29680" priority="8844">
      <formula>AND(IF($Q568=2,1,0),IF($X568&lt;30,1,0))</formula>
    </cfRule>
    <cfRule type="expression" dxfId="29679" priority="8845">
      <formula>AND(IF($Q568=3,1,0),IF($X568&lt;30,1,0))</formula>
    </cfRule>
    <cfRule type="expression" dxfId="29678" priority="8846">
      <formula>AND(IF($Q568=3,1,IF($Q568=4,1,0)),IF($F568&lt;=85,1,0))</formula>
    </cfRule>
  </conditionalFormatting>
  <conditionalFormatting sqref="AI568">
    <cfRule type="expression" dxfId="29677" priority="8839">
      <formula>AND(IF(OR($Q568=1,$Q568=2),1,0),IF($X568&lt;=20,1,0))</formula>
    </cfRule>
    <cfRule type="expression" dxfId="29676" priority="8840">
      <formula>AND(IF($Q568=2,1,0),IF($X568&lt;30,1,0))</formula>
    </cfRule>
    <cfRule type="expression" dxfId="29675" priority="8841">
      <formula>AND(IF($Q568=3,1,0),IF($X568&lt;30,1,0))</formula>
    </cfRule>
    <cfRule type="expression" dxfId="29674" priority="8842">
      <formula>AND(IF($Q568=3,1,IF($Q568=4,1,0)),IF($F568&lt;=85,1,0))</formula>
    </cfRule>
  </conditionalFormatting>
  <conditionalFormatting sqref="AV569">
    <cfRule type="expression" dxfId="29673" priority="8837">
      <formula>AV569="X"</formula>
    </cfRule>
    <cfRule type="expression" dxfId="29672" priority="8838">
      <formula>AV569="후보"</formula>
    </cfRule>
  </conditionalFormatting>
  <conditionalFormatting sqref="AC569">
    <cfRule type="cellIs" dxfId="29671" priority="8835" operator="greaterThan">
      <formula>0.9</formula>
    </cfRule>
    <cfRule type="cellIs" dxfId="29670" priority="8836" operator="greaterThan">
      <formula>0.85</formula>
    </cfRule>
  </conditionalFormatting>
  <conditionalFormatting sqref="N569">
    <cfRule type="cellIs" dxfId="29669" priority="8833" operator="greaterThan">
      <formula>0.9</formula>
    </cfRule>
    <cfRule type="cellIs" dxfId="29668" priority="8834" operator="greaterThan">
      <formula>0.85</formula>
    </cfRule>
  </conditionalFormatting>
  <conditionalFormatting sqref="E569">
    <cfRule type="expression" dxfId="29667" priority="8829">
      <formula>AND(IF(OR($Q569=1,$Q569=2),1,0),IF($X569&lt;=20,1,0))</formula>
    </cfRule>
    <cfRule type="expression" dxfId="29666" priority="8830">
      <formula>AND(IF($Q569=2,1,0),IF($X569&lt;30,1,0))</formula>
    </cfRule>
    <cfRule type="expression" dxfId="29665" priority="8831">
      <formula>AND(IF($Q569=3,1,0),IF($X569&lt;30,1,0))</formula>
    </cfRule>
    <cfRule type="expression" dxfId="29664" priority="8832">
      <formula>AND(IF($Q569=3,1,IF($Q569=4,1,0)),IF($F569&lt;=85,1,0))</formula>
    </cfRule>
  </conditionalFormatting>
  <conditionalFormatting sqref="X569">
    <cfRule type="expression" dxfId="29663" priority="8825">
      <formula>AND(IF(OR($Q569=1,$Q569=2),1,0),IF($X569&lt;=20,1,0))</formula>
    </cfRule>
    <cfRule type="expression" dxfId="29662" priority="8826">
      <formula>AND(IF($Q569=2,1,0),IF($X569&lt;30,1,0))</formula>
    </cfRule>
    <cfRule type="expression" dxfId="29661" priority="8827">
      <formula>AND(IF($Q569=3,1,0),IF($X569&lt;30,1,0))</formula>
    </cfRule>
    <cfRule type="expression" dxfId="29660" priority="8828">
      <formula>AND(IF($Q569=3,1,IF($Q569=4,1,0)),IF($F569&lt;=85,1,0))</formula>
    </cfRule>
  </conditionalFormatting>
  <conditionalFormatting sqref="AI569">
    <cfRule type="expression" dxfId="29659" priority="8821">
      <formula>AND(IF(OR($Q569=1,$Q569=2),1,0),IF($X569&lt;=20,1,0))</formula>
    </cfRule>
    <cfRule type="expression" dxfId="29658" priority="8822">
      <formula>AND(IF($Q569=2,1,0),IF($X569&lt;30,1,0))</formula>
    </cfRule>
    <cfRule type="expression" dxfId="29657" priority="8823">
      <formula>AND(IF($Q569=3,1,0),IF($X569&lt;30,1,0))</formula>
    </cfRule>
    <cfRule type="expression" dxfId="29656" priority="8824">
      <formula>AND(IF($Q569=3,1,IF($Q569=4,1,0)),IF($F569&lt;=85,1,0))</formula>
    </cfRule>
  </conditionalFormatting>
  <conditionalFormatting sqref="AV570">
    <cfRule type="expression" dxfId="29655" priority="8819">
      <formula>AV570="X"</formula>
    </cfRule>
    <cfRule type="expression" dxfId="29654" priority="8820">
      <formula>AV570="후보"</formula>
    </cfRule>
  </conditionalFormatting>
  <conditionalFormatting sqref="AC570">
    <cfRule type="cellIs" dxfId="29653" priority="8817" operator="greaterThan">
      <formula>0.9</formula>
    </cfRule>
    <cfRule type="cellIs" dxfId="29652" priority="8818" operator="greaterThan">
      <formula>0.85</formula>
    </cfRule>
  </conditionalFormatting>
  <conditionalFormatting sqref="N570">
    <cfRule type="cellIs" dxfId="29651" priority="8815" operator="greaterThan">
      <formula>0.9</formula>
    </cfRule>
    <cfRule type="cellIs" dxfId="29650" priority="8816" operator="greaterThan">
      <formula>0.85</formula>
    </cfRule>
  </conditionalFormatting>
  <conditionalFormatting sqref="E570">
    <cfRule type="expression" dxfId="29649" priority="8811">
      <formula>AND(IF(OR($Q570=1,$Q570=2),1,0),IF($X570&lt;=20,1,0))</formula>
    </cfRule>
    <cfRule type="expression" dxfId="29648" priority="8812">
      <formula>AND(IF($Q570=2,1,0),IF($X570&lt;30,1,0))</formula>
    </cfRule>
    <cfRule type="expression" dxfId="29647" priority="8813">
      <formula>AND(IF($Q570=3,1,0),IF($X570&lt;30,1,0))</formula>
    </cfRule>
    <cfRule type="expression" dxfId="29646" priority="8814">
      <formula>AND(IF($Q570=3,1,IF($Q570=4,1,0)),IF($F570&lt;=85,1,0))</formula>
    </cfRule>
  </conditionalFormatting>
  <conditionalFormatting sqref="X570">
    <cfRule type="expression" dxfId="29645" priority="8807">
      <formula>AND(IF(OR($Q570=1,$Q570=2),1,0),IF($X570&lt;=20,1,0))</formula>
    </cfRule>
    <cfRule type="expression" dxfId="29644" priority="8808">
      <formula>AND(IF($Q570=2,1,0),IF($X570&lt;30,1,0))</formula>
    </cfRule>
    <cfRule type="expression" dxfId="29643" priority="8809">
      <formula>AND(IF($Q570=3,1,0),IF($X570&lt;30,1,0))</formula>
    </cfRule>
    <cfRule type="expression" dxfId="29642" priority="8810">
      <formula>AND(IF($Q570=3,1,IF($Q570=4,1,0)),IF($F570&lt;=85,1,0))</formula>
    </cfRule>
  </conditionalFormatting>
  <conditionalFormatting sqref="AI570">
    <cfRule type="expression" dxfId="29641" priority="8803">
      <formula>AND(IF(OR($Q570=1,$Q570=2),1,0),IF($X570&lt;=20,1,0))</formula>
    </cfRule>
    <cfRule type="expression" dxfId="29640" priority="8804">
      <formula>AND(IF($Q570=2,1,0),IF($X570&lt;30,1,0))</formula>
    </cfRule>
    <cfRule type="expression" dxfId="29639" priority="8805">
      <formula>AND(IF($Q570=3,1,0),IF($X570&lt;30,1,0))</formula>
    </cfRule>
    <cfRule type="expression" dxfId="29638" priority="8806">
      <formula>AND(IF($Q570=3,1,IF($Q570=4,1,0)),IF($F570&lt;=85,1,0))</formula>
    </cfRule>
  </conditionalFormatting>
  <conditionalFormatting sqref="AV571">
    <cfRule type="expression" dxfId="29637" priority="8801">
      <formula>AV571="X"</formula>
    </cfRule>
    <cfRule type="expression" dxfId="29636" priority="8802">
      <formula>AV571="후보"</formula>
    </cfRule>
  </conditionalFormatting>
  <conditionalFormatting sqref="AC571">
    <cfRule type="cellIs" dxfId="29635" priority="8799" operator="greaterThan">
      <formula>0.9</formula>
    </cfRule>
    <cfRule type="cellIs" dxfId="29634" priority="8800" operator="greaterThan">
      <formula>0.85</formula>
    </cfRule>
  </conditionalFormatting>
  <conditionalFormatting sqref="N571">
    <cfRule type="cellIs" dxfId="29633" priority="8797" operator="greaterThan">
      <formula>0.9</formula>
    </cfRule>
    <cfRule type="cellIs" dxfId="29632" priority="8798" operator="greaterThan">
      <formula>0.85</formula>
    </cfRule>
  </conditionalFormatting>
  <conditionalFormatting sqref="E571">
    <cfRule type="expression" dxfId="29631" priority="8793">
      <formula>AND(IF(OR($Q571=1,$Q571=2),1,0),IF($X571&lt;=20,1,0))</formula>
    </cfRule>
    <cfRule type="expression" dxfId="29630" priority="8794">
      <formula>AND(IF($Q571=2,1,0),IF($X571&lt;30,1,0))</formula>
    </cfRule>
    <cfRule type="expression" dxfId="29629" priority="8795">
      <formula>AND(IF($Q571=3,1,0),IF($X571&lt;30,1,0))</formula>
    </cfRule>
    <cfRule type="expression" dxfId="29628" priority="8796">
      <formula>AND(IF($Q571=3,1,IF($Q571=4,1,0)),IF($F571&lt;=85,1,0))</formula>
    </cfRule>
  </conditionalFormatting>
  <conditionalFormatting sqref="X571">
    <cfRule type="expression" dxfId="29627" priority="8789">
      <formula>AND(IF(OR($Q571=1,$Q571=2),1,0),IF($X571&lt;=20,1,0))</formula>
    </cfRule>
    <cfRule type="expression" dxfId="29626" priority="8790">
      <formula>AND(IF($Q571=2,1,0),IF($X571&lt;30,1,0))</formula>
    </cfRule>
    <cfRule type="expression" dxfId="29625" priority="8791">
      <formula>AND(IF($Q571=3,1,0),IF($X571&lt;30,1,0))</formula>
    </cfRule>
    <cfRule type="expression" dxfId="29624" priority="8792">
      <formula>AND(IF($Q571=3,1,IF($Q571=4,1,0)),IF($F571&lt;=85,1,0))</formula>
    </cfRule>
  </conditionalFormatting>
  <conditionalFormatting sqref="AI571">
    <cfRule type="expression" dxfId="29623" priority="8785">
      <formula>AND(IF(OR($Q571=1,$Q571=2),1,0),IF($X571&lt;=20,1,0))</formula>
    </cfRule>
    <cfRule type="expression" dxfId="29622" priority="8786">
      <formula>AND(IF($Q571=2,1,0),IF($X571&lt;30,1,0))</formula>
    </cfRule>
    <cfRule type="expression" dxfId="29621" priority="8787">
      <formula>AND(IF($Q571=3,1,0),IF($X571&lt;30,1,0))</formula>
    </cfRule>
    <cfRule type="expression" dxfId="29620" priority="8788">
      <formula>AND(IF($Q571=3,1,IF($Q571=4,1,0)),IF($F571&lt;=85,1,0))</formula>
    </cfRule>
  </conditionalFormatting>
  <conditionalFormatting sqref="AV572">
    <cfRule type="expression" dxfId="29619" priority="8783">
      <formula>AV572="X"</formula>
    </cfRule>
    <cfRule type="expression" dxfId="29618" priority="8784">
      <formula>AV572="후보"</formula>
    </cfRule>
  </conditionalFormatting>
  <conditionalFormatting sqref="AC572">
    <cfRule type="cellIs" dxfId="29617" priority="8781" operator="greaterThan">
      <formula>0.9</formula>
    </cfRule>
    <cfRule type="cellIs" dxfId="29616" priority="8782" operator="greaterThan">
      <formula>0.85</formula>
    </cfRule>
  </conditionalFormatting>
  <conditionalFormatting sqref="N572">
    <cfRule type="cellIs" dxfId="29615" priority="8779" operator="greaterThan">
      <formula>0.9</formula>
    </cfRule>
    <cfRule type="cellIs" dxfId="29614" priority="8780" operator="greaterThan">
      <formula>0.85</formula>
    </cfRule>
  </conditionalFormatting>
  <conditionalFormatting sqref="E572">
    <cfRule type="expression" dxfId="29613" priority="8775">
      <formula>AND(IF(OR($Q572=1,$Q572=2),1,0),IF($X572&lt;=20,1,0))</formula>
    </cfRule>
    <cfRule type="expression" dxfId="29612" priority="8776">
      <formula>AND(IF($Q572=2,1,0),IF($X572&lt;30,1,0))</formula>
    </cfRule>
    <cfRule type="expression" dxfId="29611" priority="8777">
      <formula>AND(IF($Q572=3,1,0),IF($X572&lt;30,1,0))</formula>
    </cfRule>
    <cfRule type="expression" dxfId="29610" priority="8778">
      <formula>AND(IF($Q572=3,1,IF($Q572=4,1,0)),IF($F572&lt;=85,1,0))</formula>
    </cfRule>
  </conditionalFormatting>
  <conditionalFormatting sqref="X572">
    <cfRule type="expression" dxfId="29609" priority="8771">
      <formula>AND(IF(OR($Q572=1,$Q572=2),1,0),IF($X572&lt;=20,1,0))</formula>
    </cfRule>
    <cfRule type="expression" dxfId="29608" priority="8772">
      <formula>AND(IF($Q572=2,1,0),IF($X572&lt;30,1,0))</formula>
    </cfRule>
    <cfRule type="expression" dxfId="29607" priority="8773">
      <formula>AND(IF($Q572=3,1,0),IF($X572&lt;30,1,0))</formula>
    </cfRule>
    <cfRule type="expression" dxfId="29606" priority="8774">
      <formula>AND(IF($Q572=3,1,IF($Q572=4,1,0)),IF($F572&lt;=85,1,0))</formula>
    </cfRule>
  </conditionalFormatting>
  <conditionalFormatting sqref="AI572">
    <cfRule type="expression" dxfId="29605" priority="8767">
      <formula>AND(IF(OR($Q572=1,$Q572=2),1,0),IF($X572&lt;=20,1,0))</formula>
    </cfRule>
    <cfRule type="expression" dxfId="29604" priority="8768">
      <formula>AND(IF($Q572=2,1,0),IF($X572&lt;30,1,0))</formula>
    </cfRule>
    <cfRule type="expression" dxfId="29603" priority="8769">
      <formula>AND(IF($Q572=3,1,0),IF($X572&lt;30,1,0))</formula>
    </cfRule>
    <cfRule type="expression" dxfId="29602" priority="8770">
      <formula>AND(IF($Q572=3,1,IF($Q572=4,1,0)),IF($F572&lt;=85,1,0))</formula>
    </cfRule>
  </conditionalFormatting>
  <conditionalFormatting sqref="AV573">
    <cfRule type="expression" dxfId="29601" priority="8765">
      <formula>AV573="X"</formula>
    </cfRule>
    <cfRule type="expression" dxfId="29600" priority="8766">
      <formula>AV573="후보"</formula>
    </cfRule>
  </conditionalFormatting>
  <conditionalFormatting sqref="AC573">
    <cfRule type="cellIs" dxfId="29599" priority="8763" operator="greaterThan">
      <formula>0.9</formula>
    </cfRule>
    <cfRule type="cellIs" dxfId="29598" priority="8764" operator="greaterThan">
      <formula>0.85</formula>
    </cfRule>
  </conditionalFormatting>
  <conditionalFormatting sqref="N573">
    <cfRule type="cellIs" dxfId="29597" priority="8761" operator="greaterThan">
      <formula>0.9</formula>
    </cfRule>
    <cfRule type="cellIs" dxfId="29596" priority="8762" operator="greaterThan">
      <formula>0.85</formula>
    </cfRule>
  </conditionalFormatting>
  <conditionalFormatting sqref="E573">
    <cfRule type="expression" dxfId="29595" priority="8757">
      <formula>AND(IF(OR($Q573=1,$Q573=2),1,0),IF($X573&lt;=20,1,0))</formula>
    </cfRule>
    <cfRule type="expression" dxfId="29594" priority="8758">
      <formula>AND(IF($Q573=2,1,0),IF($X573&lt;30,1,0))</formula>
    </cfRule>
    <cfRule type="expression" dxfId="29593" priority="8759">
      <formula>AND(IF($Q573=3,1,0),IF($X573&lt;30,1,0))</formula>
    </cfRule>
    <cfRule type="expression" dxfId="29592" priority="8760">
      <formula>AND(IF($Q573=3,1,IF($Q573=4,1,0)),IF($F573&lt;=85,1,0))</formula>
    </cfRule>
  </conditionalFormatting>
  <conditionalFormatting sqref="X573">
    <cfRule type="expression" dxfId="29591" priority="8753">
      <formula>AND(IF(OR($Q573=1,$Q573=2),1,0),IF($X573&lt;=20,1,0))</formula>
    </cfRule>
    <cfRule type="expression" dxfId="29590" priority="8754">
      <formula>AND(IF($Q573=2,1,0),IF($X573&lt;30,1,0))</formula>
    </cfRule>
    <cfRule type="expression" dxfId="29589" priority="8755">
      <formula>AND(IF($Q573=3,1,0),IF($X573&lt;30,1,0))</formula>
    </cfRule>
    <cfRule type="expression" dxfId="29588" priority="8756">
      <formula>AND(IF($Q573=3,1,IF($Q573=4,1,0)),IF($F573&lt;=85,1,0))</formula>
    </cfRule>
  </conditionalFormatting>
  <conditionalFormatting sqref="AI573">
    <cfRule type="expression" dxfId="29587" priority="8749">
      <formula>AND(IF(OR($Q573=1,$Q573=2),1,0),IF($X573&lt;=20,1,0))</formula>
    </cfRule>
    <cfRule type="expression" dxfId="29586" priority="8750">
      <formula>AND(IF($Q573=2,1,0),IF($X573&lt;30,1,0))</formula>
    </cfRule>
    <cfRule type="expression" dxfId="29585" priority="8751">
      <formula>AND(IF($Q573=3,1,0),IF($X573&lt;30,1,0))</formula>
    </cfRule>
    <cfRule type="expression" dxfId="29584" priority="8752">
      <formula>AND(IF($Q573=3,1,IF($Q573=4,1,0)),IF($F573&lt;=85,1,0))</formula>
    </cfRule>
  </conditionalFormatting>
  <conditionalFormatting sqref="AV574">
    <cfRule type="expression" dxfId="29583" priority="8747">
      <formula>AV574="X"</formula>
    </cfRule>
    <cfRule type="expression" dxfId="29582" priority="8748">
      <formula>AV574="후보"</formula>
    </cfRule>
  </conditionalFormatting>
  <conditionalFormatting sqref="AC574">
    <cfRule type="cellIs" dxfId="29581" priority="8745" operator="greaterThan">
      <formula>0.9</formula>
    </cfRule>
    <cfRule type="cellIs" dxfId="29580" priority="8746" operator="greaterThan">
      <formula>0.85</formula>
    </cfRule>
  </conditionalFormatting>
  <conditionalFormatting sqref="N574">
    <cfRule type="cellIs" dxfId="29579" priority="8743" operator="greaterThan">
      <formula>0.9</formula>
    </cfRule>
    <cfRule type="cellIs" dxfId="29578" priority="8744" operator="greaterThan">
      <formula>0.85</formula>
    </cfRule>
  </conditionalFormatting>
  <conditionalFormatting sqref="E574">
    <cfRule type="expression" dxfId="29577" priority="8739">
      <formula>AND(IF(OR($Q574=1,$Q574=2),1,0),IF($X574&lt;=20,1,0))</formula>
    </cfRule>
    <cfRule type="expression" dxfId="29576" priority="8740">
      <formula>AND(IF($Q574=2,1,0),IF($X574&lt;30,1,0))</formula>
    </cfRule>
    <cfRule type="expression" dxfId="29575" priority="8741">
      <formula>AND(IF($Q574=3,1,0),IF($X574&lt;30,1,0))</formula>
    </cfRule>
    <cfRule type="expression" dxfId="29574" priority="8742">
      <formula>AND(IF($Q574=3,1,IF($Q574=4,1,0)),IF($F574&lt;=85,1,0))</formula>
    </cfRule>
  </conditionalFormatting>
  <conditionalFormatting sqref="X574">
    <cfRule type="expression" dxfId="29573" priority="8735">
      <formula>AND(IF(OR($Q574=1,$Q574=2),1,0),IF($X574&lt;=20,1,0))</formula>
    </cfRule>
    <cfRule type="expression" dxfId="29572" priority="8736">
      <formula>AND(IF($Q574=2,1,0),IF($X574&lt;30,1,0))</formula>
    </cfRule>
    <cfRule type="expression" dxfId="29571" priority="8737">
      <formula>AND(IF($Q574=3,1,0),IF($X574&lt;30,1,0))</formula>
    </cfRule>
    <cfRule type="expression" dxfId="29570" priority="8738">
      <formula>AND(IF($Q574=3,1,IF($Q574=4,1,0)),IF($F574&lt;=85,1,0))</formula>
    </cfRule>
  </conditionalFormatting>
  <conditionalFormatting sqref="AI574">
    <cfRule type="expression" dxfId="29569" priority="8731">
      <formula>AND(IF(OR($Q574=1,$Q574=2),1,0),IF($X574&lt;=20,1,0))</formula>
    </cfRule>
    <cfRule type="expression" dxfId="29568" priority="8732">
      <formula>AND(IF($Q574=2,1,0),IF($X574&lt;30,1,0))</formula>
    </cfRule>
    <cfRule type="expression" dxfId="29567" priority="8733">
      <formula>AND(IF($Q574=3,1,0),IF($X574&lt;30,1,0))</formula>
    </cfRule>
    <cfRule type="expression" dxfId="29566" priority="8734">
      <formula>AND(IF($Q574=3,1,IF($Q574=4,1,0)),IF($F574&lt;=85,1,0))</formula>
    </cfRule>
  </conditionalFormatting>
  <conditionalFormatting sqref="AV575">
    <cfRule type="expression" dxfId="29565" priority="8729">
      <formula>AV575="X"</formula>
    </cfRule>
    <cfRule type="expression" dxfId="29564" priority="8730">
      <formula>AV575="후보"</formula>
    </cfRule>
  </conditionalFormatting>
  <conditionalFormatting sqref="AC575">
    <cfRule type="cellIs" dxfId="29563" priority="8727" operator="greaterThan">
      <formula>0.9</formula>
    </cfRule>
    <cfRule type="cellIs" dxfId="29562" priority="8728" operator="greaterThan">
      <formula>0.85</formula>
    </cfRule>
  </conditionalFormatting>
  <conditionalFormatting sqref="N575">
    <cfRule type="cellIs" dxfId="29561" priority="8725" operator="greaterThan">
      <formula>0.9</formula>
    </cfRule>
    <cfRule type="cellIs" dxfId="29560" priority="8726" operator="greaterThan">
      <formula>0.85</formula>
    </cfRule>
  </conditionalFormatting>
  <conditionalFormatting sqref="E575">
    <cfRule type="expression" dxfId="29559" priority="8721">
      <formula>AND(IF(OR($Q575=1,$Q575=2),1,0),IF($X575&lt;=20,1,0))</formula>
    </cfRule>
    <cfRule type="expression" dxfId="29558" priority="8722">
      <formula>AND(IF($Q575=2,1,0),IF($X575&lt;30,1,0))</formula>
    </cfRule>
    <cfRule type="expression" dxfId="29557" priority="8723">
      <formula>AND(IF($Q575=3,1,0),IF($X575&lt;30,1,0))</formula>
    </cfRule>
    <cfRule type="expression" dxfId="29556" priority="8724">
      <formula>AND(IF($Q575=3,1,IF($Q575=4,1,0)),IF($F575&lt;=85,1,0))</formula>
    </cfRule>
  </conditionalFormatting>
  <conditionalFormatting sqref="X575">
    <cfRule type="expression" dxfId="29555" priority="8717">
      <formula>AND(IF(OR($Q575=1,$Q575=2),1,0),IF($X575&lt;=20,1,0))</formula>
    </cfRule>
    <cfRule type="expression" dxfId="29554" priority="8718">
      <formula>AND(IF($Q575=2,1,0),IF($X575&lt;30,1,0))</formula>
    </cfRule>
    <cfRule type="expression" dxfId="29553" priority="8719">
      <formula>AND(IF($Q575=3,1,0),IF($X575&lt;30,1,0))</formula>
    </cfRule>
    <cfRule type="expression" dxfId="29552" priority="8720">
      <formula>AND(IF($Q575=3,1,IF($Q575=4,1,0)),IF($F575&lt;=85,1,0))</formula>
    </cfRule>
  </conditionalFormatting>
  <conditionalFormatting sqref="AI575">
    <cfRule type="expression" dxfId="29551" priority="8713">
      <formula>AND(IF(OR($Q575=1,$Q575=2),1,0),IF($X575&lt;=20,1,0))</formula>
    </cfRule>
    <cfRule type="expression" dxfId="29550" priority="8714">
      <formula>AND(IF($Q575=2,1,0),IF($X575&lt;30,1,0))</formula>
    </cfRule>
    <cfRule type="expression" dxfId="29549" priority="8715">
      <formula>AND(IF($Q575=3,1,0),IF($X575&lt;30,1,0))</formula>
    </cfRule>
    <cfRule type="expression" dxfId="29548" priority="8716">
      <formula>AND(IF($Q575=3,1,IF($Q575=4,1,0)),IF($F575&lt;=85,1,0))</formula>
    </cfRule>
  </conditionalFormatting>
  <conditionalFormatting sqref="AV576">
    <cfRule type="expression" dxfId="29547" priority="8711">
      <formula>AV576="X"</formula>
    </cfRule>
    <cfRule type="expression" dxfId="29546" priority="8712">
      <formula>AV576="후보"</formula>
    </cfRule>
  </conditionalFormatting>
  <conditionalFormatting sqref="AC576">
    <cfRule type="cellIs" dxfId="29545" priority="8709" operator="greaterThan">
      <formula>0.9</formula>
    </cfRule>
    <cfRule type="cellIs" dxfId="29544" priority="8710" operator="greaterThan">
      <formula>0.85</formula>
    </cfRule>
  </conditionalFormatting>
  <conditionalFormatting sqref="N576">
    <cfRule type="cellIs" dxfId="29543" priority="8707" operator="greaterThan">
      <formula>0.9</formula>
    </cfRule>
    <cfRule type="cellIs" dxfId="29542" priority="8708" operator="greaterThan">
      <formula>0.85</formula>
    </cfRule>
  </conditionalFormatting>
  <conditionalFormatting sqref="E576">
    <cfRule type="expression" dxfId="29541" priority="8703">
      <formula>AND(IF(OR($Q576=1,$Q576=2),1,0),IF($X576&lt;=20,1,0))</formula>
    </cfRule>
    <cfRule type="expression" dxfId="29540" priority="8704">
      <formula>AND(IF($Q576=2,1,0),IF($X576&lt;30,1,0))</formula>
    </cfRule>
    <cfRule type="expression" dxfId="29539" priority="8705">
      <formula>AND(IF($Q576=3,1,0),IF($X576&lt;30,1,0))</formula>
    </cfRule>
    <cfRule type="expression" dxfId="29538" priority="8706">
      <formula>AND(IF($Q576=3,1,IF($Q576=4,1,0)),IF($F576&lt;=85,1,0))</formula>
    </cfRule>
  </conditionalFormatting>
  <conditionalFormatting sqref="X576">
    <cfRule type="expression" dxfId="29537" priority="8699">
      <formula>AND(IF(OR($Q576=1,$Q576=2),1,0),IF($X576&lt;=20,1,0))</formula>
    </cfRule>
    <cfRule type="expression" dxfId="29536" priority="8700">
      <formula>AND(IF($Q576=2,1,0),IF($X576&lt;30,1,0))</formula>
    </cfRule>
    <cfRule type="expression" dxfId="29535" priority="8701">
      <formula>AND(IF($Q576=3,1,0),IF($X576&lt;30,1,0))</formula>
    </cfRule>
    <cfRule type="expression" dxfId="29534" priority="8702">
      <formula>AND(IF($Q576=3,1,IF($Q576=4,1,0)),IF($F576&lt;=85,1,0))</formula>
    </cfRule>
  </conditionalFormatting>
  <conditionalFormatting sqref="AI576">
    <cfRule type="expression" dxfId="29533" priority="8695">
      <formula>AND(IF(OR($Q576=1,$Q576=2),1,0),IF($X576&lt;=20,1,0))</formula>
    </cfRule>
    <cfRule type="expression" dxfId="29532" priority="8696">
      <formula>AND(IF($Q576=2,1,0),IF($X576&lt;30,1,0))</formula>
    </cfRule>
    <cfRule type="expression" dxfId="29531" priority="8697">
      <formula>AND(IF($Q576=3,1,0),IF($X576&lt;30,1,0))</formula>
    </cfRule>
    <cfRule type="expression" dxfId="29530" priority="8698">
      <formula>AND(IF($Q576=3,1,IF($Q576=4,1,0)),IF($F576&lt;=85,1,0))</formula>
    </cfRule>
  </conditionalFormatting>
  <conditionalFormatting sqref="AV577">
    <cfRule type="expression" dxfId="29529" priority="8693">
      <formula>AV577="X"</formula>
    </cfRule>
    <cfRule type="expression" dxfId="29528" priority="8694">
      <formula>AV577="후보"</formula>
    </cfRule>
  </conditionalFormatting>
  <conditionalFormatting sqref="AC577">
    <cfRule type="cellIs" dxfId="29527" priority="8691" operator="greaterThan">
      <formula>0.9</formula>
    </cfRule>
    <cfRule type="cellIs" dxfId="29526" priority="8692" operator="greaterThan">
      <formula>0.85</formula>
    </cfRule>
  </conditionalFormatting>
  <conditionalFormatting sqref="N577">
    <cfRule type="cellIs" dxfId="29525" priority="8689" operator="greaterThan">
      <formula>0.9</formula>
    </cfRule>
    <cfRule type="cellIs" dxfId="29524" priority="8690" operator="greaterThan">
      <formula>0.85</formula>
    </cfRule>
  </conditionalFormatting>
  <conditionalFormatting sqref="E577">
    <cfRule type="expression" dxfId="29523" priority="8685">
      <formula>AND(IF(OR($Q577=1,$Q577=2),1,0),IF($X577&lt;=20,1,0))</formula>
    </cfRule>
    <cfRule type="expression" dxfId="29522" priority="8686">
      <formula>AND(IF($Q577=2,1,0),IF($X577&lt;30,1,0))</formula>
    </cfRule>
    <cfRule type="expression" dxfId="29521" priority="8687">
      <formula>AND(IF($Q577=3,1,0),IF($X577&lt;30,1,0))</formula>
    </cfRule>
    <cfRule type="expression" dxfId="29520" priority="8688">
      <formula>AND(IF($Q577=3,1,IF($Q577=4,1,0)),IF($F577&lt;=85,1,0))</formula>
    </cfRule>
  </conditionalFormatting>
  <conditionalFormatting sqref="X577">
    <cfRule type="expression" dxfId="29519" priority="8681">
      <formula>AND(IF(OR($Q577=1,$Q577=2),1,0),IF($X577&lt;=20,1,0))</formula>
    </cfRule>
    <cfRule type="expression" dxfId="29518" priority="8682">
      <formula>AND(IF($Q577=2,1,0),IF($X577&lt;30,1,0))</formula>
    </cfRule>
    <cfRule type="expression" dxfId="29517" priority="8683">
      <formula>AND(IF($Q577=3,1,0),IF($X577&lt;30,1,0))</formula>
    </cfRule>
    <cfRule type="expression" dxfId="29516" priority="8684">
      <formula>AND(IF($Q577=3,1,IF($Q577=4,1,0)),IF($F577&lt;=85,1,0))</formula>
    </cfRule>
  </conditionalFormatting>
  <conditionalFormatting sqref="AI577">
    <cfRule type="expression" dxfId="29515" priority="8677">
      <formula>AND(IF(OR($Q577=1,$Q577=2),1,0),IF($X577&lt;=20,1,0))</formula>
    </cfRule>
    <cfRule type="expression" dxfId="29514" priority="8678">
      <formula>AND(IF($Q577=2,1,0),IF($X577&lt;30,1,0))</formula>
    </cfRule>
    <cfRule type="expression" dxfId="29513" priority="8679">
      <formula>AND(IF($Q577=3,1,0),IF($X577&lt;30,1,0))</formula>
    </cfRule>
    <cfRule type="expression" dxfId="29512" priority="8680">
      <formula>AND(IF($Q577=3,1,IF($Q577=4,1,0)),IF($F577&lt;=85,1,0))</formula>
    </cfRule>
  </conditionalFormatting>
  <conditionalFormatting sqref="AV578">
    <cfRule type="expression" dxfId="29511" priority="8675">
      <formula>AV578="X"</formula>
    </cfRule>
    <cfRule type="expression" dxfId="29510" priority="8676">
      <formula>AV578="후보"</formula>
    </cfRule>
  </conditionalFormatting>
  <conditionalFormatting sqref="AC578">
    <cfRule type="cellIs" dxfId="29509" priority="8673" operator="greaterThan">
      <formula>0.9</formula>
    </cfRule>
    <cfRule type="cellIs" dxfId="29508" priority="8674" operator="greaterThan">
      <formula>0.85</formula>
    </cfRule>
  </conditionalFormatting>
  <conditionalFormatting sqref="N578">
    <cfRule type="cellIs" dxfId="29507" priority="8671" operator="greaterThan">
      <formula>0.9</formula>
    </cfRule>
    <cfRule type="cellIs" dxfId="29506" priority="8672" operator="greaterThan">
      <formula>0.85</formula>
    </cfRule>
  </conditionalFormatting>
  <conditionalFormatting sqref="E578">
    <cfRule type="expression" dxfId="29505" priority="8667">
      <formula>AND(IF(OR($Q578=1,$Q578=2),1,0),IF($X578&lt;=20,1,0))</formula>
    </cfRule>
    <cfRule type="expression" dxfId="29504" priority="8668">
      <formula>AND(IF($Q578=2,1,0),IF($X578&lt;30,1,0))</formula>
    </cfRule>
    <cfRule type="expression" dxfId="29503" priority="8669">
      <formula>AND(IF($Q578=3,1,0),IF($X578&lt;30,1,0))</formula>
    </cfRule>
    <cfRule type="expression" dxfId="29502" priority="8670">
      <formula>AND(IF($Q578=3,1,IF($Q578=4,1,0)),IF($F578&lt;=85,1,0))</formula>
    </cfRule>
  </conditionalFormatting>
  <conditionalFormatting sqref="X578">
    <cfRule type="expression" dxfId="29501" priority="8663">
      <formula>AND(IF(OR($Q578=1,$Q578=2),1,0),IF($X578&lt;=20,1,0))</formula>
    </cfRule>
    <cfRule type="expression" dxfId="29500" priority="8664">
      <formula>AND(IF($Q578=2,1,0),IF($X578&lt;30,1,0))</formula>
    </cfRule>
    <cfRule type="expression" dxfId="29499" priority="8665">
      <formula>AND(IF($Q578=3,1,0),IF($X578&lt;30,1,0))</formula>
    </cfRule>
    <cfRule type="expression" dxfId="29498" priority="8666">
      <formula>AND(IF($Q578=3,1,IF($Q578=4,1,0)),IF($F578&lt;=85,1,0))</formula>
    </cfRule>
  </conditionalFormatting>
  <conditionalFormatting sqref="AI578">
    <cfRule type="expression" dxfId="29497" priority="8659">
      <formula>AND(IF(OR($Q578=1,$Q578=2),1,0),IF($X578&lt;=20,1,0))</formula>
    </cfRule>
    <cfRule type="expression" dxfId="29496" priority="8660">
      <formula>AND(IF($Q578=2,1,0),IF($X578&lt;30,1,0))</formula>
    </cfRule>
    <cfRule type="expression" dxfId="29495" priority="8661">
      <formula>AND(IF($Q578=3,1,0),IF($X578&lt;30,1,0))</formula>
    </cfRule>
    <cfRule type="expression" dxfId="29494" priority="8662">
      <formula>AND(IF($Q578=3,1,IF($Q578=4,1,0)),IF($F578&lt;=85,1,0))</formula>
    </cfRule>
  </conditionalFormatting>
  <conditionalFormatting sqref="AV579">
    <cfRule type="expression" dxfId="29493" priority="8657">
      <formula>AV579="X"</formula>
    </cfRule>
    <cfRule type="expression" dxfId="29492" priority="8658">
      <formula>AV579="후보"</formula>
    </cfRule>
  </conditionalFormatting>
  <conditionalFormatting sqref="AC579">
    <cfRule type="cellIs" dxfId="29491" priority="8655" operator="greaterThan">
      <formula>0.9</formula>
    </cfRule>
    <cfRule type="cellIs" dxfId="29490" priority="8656" operator="greaterThan">
      <formula>0.85</formula>
    </cfRule>
  </conditionalFormatting>
  <conditionalFormatting sqref="N579">
    <cfRule type="cellIs" dxfId="29489" priority="8653" operator="greaterThan">
      <formula>0.9</formula>
    </cfRule>
    <cfRule type="cellIs" dxfId="29488" priority="8654" operator="greaterThan">
      <formula>0.85</formula>
    </cfRule>
  </conditionalFormatting>
  <conditionalFormatting sqref="E579">
    <cfRule type="expression" dxfId="29487" priority="8649">
      <formula>AND(IF(OR($Q579=1,$Q579=2),1,0),IF($X579&lt;=20,1,0))</formula>
    </cfRule>
    <cfRule type="expression" dxfId="29486" priority="8650">
      <formula>AND(IF($Q579=2,1,0),IF($X579&lt;30,1,0))</formula>
    </cfRule>
    <cfRule type="expression" dxfId="29485" priority="8651">
      <formula>AND(IF($Q579=3,1,0),IF($X579&lt;30,1,0))</formula>
    </cfRule>
    <cfRule type="expression" dxfId="29484" priority="8652">
      <formula>AND(IF($Q579=3,1,IF($Q579=4,1,0)),IF($F579&lt;=85,1,0))</formula>
    </cfRule>
  </conditionalFormatting>
  <conditionalFormatting sqref="X579">
    <cfRule type="expression" dxfId="29483" priority="8645">
      <formula>AND(IF(OR($Q579=1,$Q579=2),1,0),IF($X579&lt;=20,1,0))</formula>
    </cfRule>
    <cfRule type="expression" dxfId="29482" priority="8646">
      <formula>AND(IF($Q579=2,1,0),IF($X579&lt;30,1,0))</formula>
    </cfRule>
    <cfRule type="expression" dxfId="29481" priority="8647">
      <formula>AND(IF($Q579=3,1,0),IF($X579&lt;30,1,0))</formula>
    </cfRule>
    <cfRule type="expression" dxfId="29480" priority="8648">
      <formula>AND(IF($Q579=3,1,IF($Q579=4,1,0)),IF($F579&lt;=85,1,0))</formula>
    </cfRule>
  </conditionalFormatting>
  <conditionalFormatting sqref="AI579">
    <cfRule type="expression" dxfId="29479" priority="8641">
      <formula>AND(IF(OR($Q579=1,$Q579=2),1,0),IF($X579&lt;=20,1,0))</formula>
    </cfRule>
    <cfRule type="expression" dxfId="29478" priority="8642">
      <formula>AND(IF($Q579=2,1,0),IF($X579&lt;30,1,0))</formula>
    </cfRule>
    <cfRule type="expression" dxfId="29477" priority="8643">
      <formula>AND(IF($Q579=3,1,0),IF($X579&lt;30,1,0))</formula>
    </cfRule>
    <cfRule type="expression" dxfId="29476" priority="8644">
      <formula>AND(IF($Q579=3,1,IF($Q579=4,1,0)),IF($F579&lt;=85,1,0))</formula>
    </cfRule>
  </conditionalFormatting>
  <conditionalFormatting sqref="AV580">
    <cfRule type="expression" dxfId="29475" priority="8639">
      <formula>AV580="X"</formula>
    </cfRule>
    <cfRule type="expression" dxfId="29474" priority="8640">
      <formula>AV580="후보"</formula>
    </cfRule>
  </conditionalFormatting>
  <conditionalFormatting sqref="AC580">
    <cfRule type="cellIs" dxfId="29473" priority="8637" operator="greaterThan">
      <formula>0.9</formula>
    </cfRule>
    <cfRule type="cellIs" dxfId="29472" priority="8638" operator="greaterThan">
      <formula>0.85</formula>
    </cfRule>
  </conditionalFormatting>
  <conditionalFormatting sqref="N580">
    <cfRule type="cellIs" dxfId="29471" priority="8635" operator="greaterThan">
      <formula>0.9</formula>
    </cfRule>
    <cfRule type="cellIs" dxfId="29470" priority="8636" operator="greaterThan">
      <formula>0.85</formula>
    </cfRule>
  </conditionalFormatting>
  <conditionalFormatting sqref="E580">
    <cfRule type="expression" dxfId="29469" priority="8631">
      <formula>AND(IF(OR($Q580=1,$Q580=2),1,0),IF($X580&lt;=20,1,0))</formula>
    </cfRule>
    <cfRule type="expression" dxfId="29468" priority="8632">
      <formula>AND(IF($Q580=2,1,0),IF($X580&lt;30,1,0))</formula>
    </cfRule>
    <cfRule type="expression" dxfId="29467" priority="8633">
      <formula>AND(IF($Q580=3,1,0),IF($X580&lt;30,1,0))</formula>
    </cfRule>
    <cfRule type="expression" dxfId="29466" priority="8634">
      <formula>AND(IF($Q580=3,1,IF($Q580=4,1,0)),IF($F580&lt;=85,1,0))</formula>
    </cfRule>
  </conditionalFormatting>
  <conditionalFormatting sqref="X580">
    <cfRule type="expression" dxfId="29465" priority="8627">
      <formula>AND(IF(OR($Q580=1,$Q580=2),1,0),IF($X580&lt;=20,1,0))</formula>
    </cfRule>
    <cfRule type="expression" dxfId="29464" priority="8628">
      <formula>AND(IF($Q580=2,1,0),IF($X580&lt;30,1,0))</formula>
    </cfRule>
    <cfRule type="expression" dxfId="29463" priority="8629">
      <formula>AND(IF($Q580=3,1,0),IF($X580&lt;30,1,0))</formula>
    </cfRule>
    <cfRule type="expression" dxfId="29462" priority="8630">
      <formula>AND(IF($Q580=3,1,IF($Q580=4,1,0)),IF($F580&lt;=85,1,0))</formula>
    </cfRule>
  </conditionalFormatting>
  <conditionalFormatting sqref="AI580">
    <cfRule type="expression" dxfId="29461" priority="8623">
      <formula>AND(IF(OR($Q580=1,$Q580=2),1,0),IF($X580&lt;=20,1,0))</formula>
    </cfRule>
    <cfRule type="expression" dxfId="29460" priority="8624">
      <formula>AND(IF($Q580=2,1,0),IF($X580&lt;30,1,0))</formula>
    </cfRule>
    <cfRule type="expression" dxfId="29459" priority="8625">
      <formula>AND(IF($Q580=3,1,0),IF($X580&lt;30,1,0))</formula>
    </cfRule>
    <cfRule type="expression" dxfId="29458" priority="8626">
      <formula>AND(IF($Q580=3,1,IF($Q580=4,1,0)),IF($F580&lt;=85,1,0))</formula>
    </cfRule>
  </conditionalFormatting>
  <conditionalFormatting sqref="AV581">
    <cfRule type="expression" dxfId="29457" priority="8621">
      <formula>AV581="X"</formula>
    </cfRule>
    <cfRule type="expression" dxfId="29456" priority="8622">
      <formula>AV581="후보"</formula>
    </cfRule>
  </conditionalFormatting>
  <conditionalFormatting sqref="AC581">
    <cfRule type="cellIs" dxfId="29455" priority="8619" operator="greaterThan">
      <formula>0.9</formula>
    </cfRule>
    <cfRule type="cellIs" dxfId="29454" priority="8620" operator="greaterThan">
      <formula>0.85</formula>
    </cfRule>
  </conditionalFormatting>
  <conditionalFormatting sqref="N581">
    <cfRule type="cellIs" dxfId="29453" priority="8617" operator="greaterThan">
      <formula>0.9</formula>
    </cfRule>
    <cfRule type="cellIs" dxfId="29452" priority="8618" operator="greaterThan">
      <formula>0.85</formula>
    </cfRule>
  </conditionalFormatting>
  <conditionalFormatting sqref="E581">
    <cfRule type="expression" dxfId="29451" priority="8613">
      <formula>AND(IF(OR($Q581=1,$Q581=2),1,0),IF($X581&lt;=20,1,0))</formula>
    </cfRule>
    <cfRule type="expression" dxfId="29450" priority="8614">
      <formula>AND(IF($Q581=2,1,0),IF($X581&lt;30,1,0))</formula>
    </cfRule>
    <cfRule type="expression" dxfId="29449" priority="8615">
      <formula>AND(IF($Q581=3,1,0),IF($X581&lt;30,1,0))</formula>
    </cfRule>
    <cfRule type="expression" dxfId="29448" priority="8616">
      <formula>AND(IF($Q581=3,1,IF($Q581=4,1,0)),IF($F581&lt;=85,1,0))</formula>
    </cfRule>
  </conditionalFormatting>
  <conditionalFormatting sqref="X581">
    <cfRule type="expression" dxfId="29447" priority="8609">
      <formula>AND(IF(OR($Q581=1,$Q581=2),1,0),IF($X581&lt;=20,1,0))</formula>
    </cfRule>
    <cfRule type="expression" dxfId="29446" priority="8610">
      <formula>AND(IF($Q581=2,1,0),IF($X581&lt;30,1,0))</formula>
    </cfRule>
    <cfRule type="expression" dxfId="29445" priority="8611">
      <formula>AND(IF($Q581=3,1,0),IF($X581&lt;30,1,0))</formula>
    </cfRule>
    <cfRule type="expression" dxfId="29444" priority="8612">
      <formula>AND(IF($Q581=3,1,IF($Q581=4,1,0)),IF($F581&lt;=85,1,0))</formula>
    </cfRule>
  </conditionalFormatting>
  <conditionalFormatting sqref="AI581">
    <cfRule type="expression" dxfId="29443" priority="8605">
      <formula>AND(IF(OR($Q581=1,$Q581=2),1,0),IF($X581&lt;=20,1,0))</formula>
    </cfRule>
    <cfRule type="expression" dxfId="29442" priority="8606">
      <formula>AND(IF($Q581=2,1,0),IF($X581&lt;30,1,0))</formula>
    </cfRule>
    <cfRule type="expression" dxfId="29441" priority="8607">
      <formula>AND(IF($Q581=3,1,0),IF($X581&lt;30,1,0))</formula>
    </cfRule>
    <cfRule type="expression" dxfId="29440" priority="8608">
      <formula>AND(IF($Q581=3,1,IF($Q581=4,1,0)),IF($F581&lt;=85,1,0))</formula>
    </cfRule>
  </conditionalFormatting>
  <conditionalFormatting sqref="AV582">
    <cfRule type="expression" dxfId="29439" priority="8603">
      <formula>AV582="X"</formula>
    </cfRule>
    <cfRule type="expression" dxfId="29438" priority="8604">
      <formula>AV582="후보"</formula>
    </cfRule>
  </conditionalFormatting>
  <conditionalFormatting sqref="AC582">
    <cfRule type="cellIs" dxfId="29437" priority="8601" operator="greaterThan">
      <formula>0.9</formula>
    </cfRule>
    <cfRule type="cellIs" dxfId="29436" priority="8602" operator="greaterThan">
      <formula>0.85</formula>
    </cfRule>
  </conditionalFormatting>
  <conditionalFormatting sqref="N582">
    <cfRule type="cellIs" dxfId="29435" priority="8599" operator="greaterThan">
      <formula>0.9</formula>
    </cfRule>
    <cfRule type="cellIs" dxfId="29434" priority="8600" operator="greaterThan">
      <formula>0.85</formula>
    </cfRule>
  </conditionalFormatting>
  <conditionalFormatting sqref="E582">
    <cfRule type="expression" dxfId="29433" priority="8595">
      <formula>AND(IF(OR($Q582=1,$Q582=2),1,0),IF($X582&lt;=20,1,0))</formula>
    </cfRule>
    <cfRule type="expression" dxfId="29432" priority="8596">
      <formula>AND(IF($Q582=2,1,0),IF($X582&lt;30,1,0))</formula>
    </cfRule>
    <cfRule type="expression" dxfId="29431" priority="8597">
      <formula>AND(IF($Q582=3,1,0),IF($X582&lt;30,1,0))</formula>
    </cfRule>
    <cfRule type="expression" dxfId="29430" priority="8598">
      <formula>AND(IF($Q582=3,1,IF($Q582=4,1,0)),IF($F582&lt;=85,1,0))</formula>
    </cfRule>
  </conditionalFormatting>
  <conditionalFormatting sqref="X582">
    <cfRule type="expression" dxfId="29429" priority="8591">
      <formula>AND(IF(OR($Q582=1,$Q582=2),1,0),IF($X582&lt;=20,1,0))</formula>
    </cfRule>
    <cfRule type="expression" dxfId="29428" priority="8592">
      <formula>AND(IF($Q582=2,1,0),IF($X582&lt;30,1,0))</formula>
    </cfRule>
    <cfRule type="expression" dxfId="29427" priority="8593">
      <formula>AND(IF($Q582=3,1,0),IF($X582&lt;30,1,0))</formula>
    </cfRule>
    <cfRule type="expression" dxfId="29426" priority="8594">
      <formula>AND(IF($Q582=3,1,IF($Q582=4,1,0)),IF($F582&lt;=85,1,0))</formula>
    </cfRule>
  </conditionalFormatting>
  <conditionalFormatting sqref="AI582">
    <cfRule type="expression" dxfId="29425" priority="8587">
      <formula>AND(IF(OR($Q582=1,$Q582=2),1,0),IF($X582&lt;=20,1,0))</formula>
    </cfRule>
    <cfRule type="expression" dxfId="29424" priority="8588">
      <formula>AND(IF($Q582=2,1,0),IF($X582&lt;30,1,0))</formula>
    </cfRule>
    <cfRule type="expression" dxfId="29423" priority="8589">
      <formula>AND(IF($Q582=3,1,0),IF($X582&lt;30,1,0))</formula>
    </cfRule>
    <cfRule type="expression" dxfId="29422" priority="8590">
      <formula>AND(IF($Q582=3,1,IF($Q582=4,1,0)),IF($F582&lt;=85,1,0))</formula>
    </cfRule>
  </conditionalFormatting>
  <conditionalFormatting sqref="AV583">
    <cfRule type="expression" dxfId="29421" priority="8585">
      <formula>AV583="X"</formula>
    </cfRule>
    <cfRule type="expression" dxfId="29420" priority="8586">
      <formula>AV583="후보"</formula>
    </cfRule>
  </conditionalFormatting>
  <conditionalFormatting sqref="AC583">
    <cfRule type="cellIs" dxfId="29419" priority="8583" operator="greaterThan">
      <formula>0.9</formula>
    </cfRule>
    <cfRule type="cellIs" dxfId="29418" priority="8584" operator="greaterThan">
      <formula>0.85</formula>
    </cfRule>
  </conditionalFormatting>
  <conditionalFormatting sqref="N583">
    <cfRule type="cellIs" dxfId="29417" priority="8581" operator="greaterThan">
      <formula>0.9</formula>
    </cfRule>
    <cfRule type="cellIs" dxfId="29416" priority="8582" operator="greaterThan">
      <formula>0.85</formula>
    </cfRule>
  </conditionalFormatting>
  <conditionalFormatting sqref="E583">
    <cfRule type="expression" dxfId="29415" priority="8577">
      <formula>AND(IF(OR($Q583=1,$Q583=2),1,0),IF($X583&lt;=20,1,0))</formula>
    </cfRule>
    <cfRule type="expression" dxfId="29414" priority="8578">
      <formula>AND(IF($Q583=2,1,0),IF($X583&lt;30,1,0))</formula>
    </cfRule>
    <cfRule type="expression" dxfId="29413" priority="8579">
      <formula>AND(IF($Q583=3,1,0),IF($X583&lt;30,1,0))</formula>
    </cfRule>
    <cfRule type="expression" dxfId="29412" priority="8580">
      <formula>AND(IF($Q583=3,1,IF($Q583=4,1,0)),IF($F583&lt;=85,1,0))</formula>
    </cfRule>
  </conditionalFormatting>
  <conditionalFormatting sqref="X583">
    <cfRule type="expression" dxfId="29411" priority="8573">
      <formula>AND(IF(OR($Q583=1,$Q583=2),1,0),IF($X583&lt;=20,1,0))</formula>
    </cfRule>
    <cfRule type="expression" dxfId="29410" priority="8574">
      <formula>AND(IF($Q583=2,1,0),IF($X583&lt;30,1,0))</formula>
    </cfRule>
    <cfRule type="expression" dxfId="29409" priority="8575">
      <formula>AND(IF($Q583=3,1,0),IF($X583&lt;30,1,0))</formula>
    </cfRule>
    <cfRule type="expression" dxfId="29408" priority="8576">
      <formula>AND(IF($Q583=3,1,IF($Q583=4,1,0)),IF($F583&lt;=85,1,0))</formula>
    </cfRule>
  </conditionalFormatting>
  <conditionalFormatting sqref="AI583">
    <cfRule type="expression" dxfId="29407" priority="8569">
      <formula>AND(IF(OR($Q583=1,$Q583=2),1,0),IF($X583&lt;=20,1,0))</formula>
    </cfRule>
    <cfRule type="expression" dxfId="29406" priority="8570">
      <formula>AND(IF($Q583=2,1,0),IF($X583&lt;30,1,0))</formula>
    </cfRule>
    <cfRule type="expression" dxfId="29405" priority="8571">
      <formula>AND(IF($Q583=3,1,0),IF($X583&lt;30,1,0))</formula>
    </cfRule>
    <cfRule type="expression" dxfId="29404" priority="8572">
      <formula>AND(IF($Q583=3,1,IF($Q583=4,1,0)),IF($F583&lt;=85,1,0))</formula>
    </cfRule>
  </conditionalFormatting>
  <conditionalFormatting sqref="AV584">
    <cfRule type="expression" dxfId="29403" priority="8567">
      <formula>AV584="X"</formula>
    </cfRule>
    <cfRule type="expression" dxfId="29402" priority="8568">
      <formula>AV584="후보"</formula>
    </cfRule>
  </conditionalFormatting>
  <conditionalFormatting sqref="AC584">
    <cfRule type="cellIs" dxfId="29401" priority="8565" operator="greaterThan">
      <formula>0.9</formula>
    </cfRule>
    <cfRule type="cellIs" dxfId="29400" priority="8566" operator="greaterThan">
      <formula>0.85</formula>
    </cfRule>
  </conditionalFormatting>
  <conditionalFormatting sqref="N584">
    <cfRule type="cellIs" dxfId="29399" priority="8563" operator="greaterThan">
      <formula>0.9</formula>
    </cfRule>
    <cfRule type="cellIs" dxfId="29398" priority="8564" operator="greaterThan">
      <formula>0.85</formula>
    </cfRule>
  </conditionalFormatting>
  <conditionalFormatting sqref="E584">
    <cfRule type="expression" dxfId="29397" priority="8559">
      <formula>AND(IF(OR($Q584=1,$Q584=2),1,0),IF($X584&lt;=20,1,0))</formula>
    </cfRule>
    <cfRule type="expression" dxfId="29396" priority="8560">
      <formula>AND(IF($Q584=2,1,0),IF($X584&lt;30,1,0))</formula>
    </cfRule>
    <cfRule type="expression" dxfId="29395" priority="8561">
      <formula>AND(IF($Q584=3,1,0),IF($X584&lt;30,1,0))</formula>
    </cfRule>
    <cfRule type="expression" dxfId="29394" priority="8562">
      <formula>AND(IF($Q584=3,1,IF($Q584=4,1,0)),IF($F584&lt;=85,1,0))</formula>
    </cfRule>
  </conditionalFormatting>
  <conditionalFormatting sqref="X584">
    <cfRule type="expression" dxfId="29393" priority="8555">
      <formula>AND(IF(OR($Q584=1,$Q584=2),1,0),IF($X584&lt;=20,1,0))</formula>
    </cfRule>
    <cfRule type="expression" dxfId="29392" priority="8556">
      <formula>AND(IF($Q584=2,1,0),IF($X584&lt;30,1,0))</formula>
    </cfRule>
    <cfRule type="expression" dxfId="29391" priority="8557">
      <formula>AND(IF($Q584=3,1,0),IF($X584&lt;30,1,0))</formula>
    </cfRule>
    <cfRule type="expression" dxfId="29390" priority="8558">
      <formula>AND(IF($Q584=3,1,IF($Q584=4,1,0)),IF($F584&lt;=85,1,0))</formula>
    </cfRule>
  </conditionalFormatting>
  <conditionalFormatting sqref="AI584">
    <cfRule type="expression" dxfId="29389" priority="8551">
      <formula>AND(IF(OR($Q584=1,$Q584=2),1,0),IF($X584&lt;=20,1,0))</formula>
    </cfRule>
    <cfRule type="expression" dxfId="29388" priority="8552">
      <formula>AND(IF($Q584=2,1,0),IF($X584&lt;30,1,0))</formula>
    </cfRule>
    <cfRule type="expression" dxfId="29387" priority="8553">
      <formula>AND(IF($Q584=3,1,0),IF($X584&lt;30,1,0))</formula>
    </cfRule>
    <cfRule type="expression" dxfId="29386" priority="8554">
      <formula>AND(IF($Q584=3,1,IF($Q584=4,1,0)),IF($F584&lt;=85,1,0))</formula>
    </cfRule>
  </conditionalFormatting>
  <conditionalFormatting sqref="AV585">
    <cfRule type="expression" dxfId="29385" priority="8549">
      <formula>AV585="X"</formula>
    </cfRule>
    <cfRule type="expression" dxfId="29384" priority="8550">
      <formula>AV585="후보"</formula>
    </cfRule>
  </conditionalFormatting>
  <conditionalFormatting sqref="AC585">
    <cfRule type="cellIs" dxfId="29383" priority="8547" operator="greaterThan">
      <formula>0.9</formula>
    </cfRule>
    <cfRule type="cellIs" dxfId="29382" priority="8548" operator="greaterThan">
      <formula>0.85</formula>
    </cfRule>
  </conditionalFormatting>
  <conditionalFormatting sqref="N585">
    <cfRule type="cellIs" dxfId="29381" priority="8545" operator="greaterThan">
      <formula>0.9</formula>
    </cfRule>
    <cfRule type="cellIs" dxfId="29380" priority="8546" operator="greaterThan">
      <formula>0.85</formula>
    </cfRule>
  </conditionalFormatting>
  <conditionalFormatting sqref="E585">
    <cfRule type="expression" dxfId="29379" priority="8541">
      <formula>AND(IF(OR($Q585=1,$Q585=2),1,0),IF($X585&lt;=20,1,0))</formula>
    </cfRule>
    <cfRule type="expression" dxfId="29378" priority="8542">
      <formula>AND(IF($Q585=2,1,0),IF($X585&lt;30,1,0))</formula>
    </cfRule>
    <cfRule type="expression" dxfId="29377" priority="8543">
      <formula>AND(IF($Q585=3,1,0),IF($X585&lt;30,1,0))</formula>
    </cfRule>
    <cfRule type="expression" dxfId="29376" priority="8544">
      <formula>AND(IF($Q585=3,1,IF($Q585=4,1,0)),IF($F585&lt;=85,1,0))</formula>
    </cfRule>
  </conditionalFormatting>
  <conditionalFormatting sqref="X585">
    <cfRule type="expression" dxfId="29375" priority="8537">
      <formula>AND(IF(OR($Q585=1,$Q585=2),1,0),IF($X585&lt;=20,1,0))</formula>
    </cfRule>
    <cfRule type="expression" dxfId="29374" priority="8538">
      <formula>AND(IF($Q585=2,1,0),IF($X585&lt;30,1,0))</formula>
    </cfRule>
    <cfRule type="expression" dxfId="29373" priority="8539">
      <formula>AND(IF($Q585=3,1,0),IF($X585&lt;30,1,0))</formula>
    </cfRule>
    <cfRule type="expression" dxfId="29372" priority="8540">
      <formula>AND(IF($Q585=3,1,IF($Q585=4,1,0)),IF($F585&lt;=85,1,0))</formula>
    </cfRule>
  </conditionalFormatting>
  <conditionalFormatting sqref="AI585">
    <cfRule type="expression" dxfId="29371" priority="8533">
      <formula>AND(IF(OR($Q585=1,$Q585=2),1,0),IF($X585&lt;=20,1,0))</formula>
    </cfRule>
    <cfRule type="expression" dxfId="29370" priority="8534">
      <formula>AND(IF($Q585=2,1,0),IF($X585&lt;30,1,0))</formula>
    </cfRule>
    <cfRule type="expression" dxfId="29369" priority="8535">
      <formula>AND(IF($Q585=3,1,0),IF($X585&lt;30,1,0))</formula>
    </cfRule>
    <cfRule type="expression" dxfId="29368" priority="8536">
      <formula>AND(IF($Q585=3,1,IF($Q585=4,1,0)),IF($F585&lt;=85,1,0))</formula>
    </cfRule>
  </conditionalFormatting>
  <conditionalFormatting sqref="AV586">
    <cfRule type="expression" dxfId="29367" priority="8531">
      <formula>AV586="X"</formula>
    </cfRule>
    <cfRule type="expression" dxfId="29366" priority="8532">
      <formula>AV586="후보"</formula>
    </cfRule>
  </conditionalFormatting>
  <conditionalFormatting sqref="AC586">
    <cfRule type="cellIs" dxfId="29365" priority="8529" operator="greaterThan">
      <formula>0.9</formula>
    </cfRule>
    <cfRule type="cellIs" dxfId="29364" priority="8530" operator="greaterThan">
      <formula>0.85</formula>
    </cfRule>
  </conditionalFormatting>
  <conditionalFormatting sqref="N586">
    <cfRule type="cellIs" dxfId="29363" priority="8527" operator="greaterThan">
      <formula>0.9</formula>
    </cfRule>
    <cfRule type="cellIs" dxfId="29362" priority="8528" operator="greaterThan">
      <formula>0.85</formula>
    </cfRule>
  </conditionalFormatting>
  <conditionalFormatting sqref="E586">
    <cfRule type="expression" dxfId="29361" priority="8523">
      <formula>AND(IF(OR($Q586=1,$Q586=2),1,0),IF($X586&lt;=20,1,0))</formula>
    </cfRule>
    <cfRule type="expression" dxfId="29360" priority="8524">
      <formula>AND(IF($Q586=2,1,0),IF($X586&lt;30,1,0))</formula>
    </cfRule>
    <cfRule type="expression" dxfId="29359" priority="8525">
      <formula>AND(IF($Q586=3,1,0),IF($X586&lt;30,1,0))</formula>
    </cfRule>
    <cfRule type="expression" dxfId="29358" priority="8526">
      <formula>AND(IF($Q586=3,1,IF($Q586=4,1,0)),IF($F586&lt;=85,1,0))</formula>
    </cfRule>
  </conditionalFormatting>
  <conditionalFormatting sqref="X586">
    <cfRule type="expression" dxfId="29357" priority="8519">
      <formula>AND(IF(OR($Q586=1,$Q586=2),1,0),IF($X586&lt;=20,1,0))</formula>
    </cfRule>
    <cfRule type="expression" dxfId="29356" priority="8520">
      <formula>AND(IF($Q586=2,1,0),IF($X586&lt;30,1,0))</formula>
    </cfRule>
    <cfRule type="expression" dxfId="29355" priority="8521">
      <formula>AND(IF($Q586=3,1,0),IF($X586&lt;30,1,0))</formula>
    </cfRule>
    <cfRule type="expression" dxfId="29354" priority="8522">
      <formula>AND(IF($Q586=3,1,IF($Q586=4,1,0)),IF($F586&lt;=85,1,0))</formula>
    </cfRule>
  </conditionalFormatting>
  <conditionalFormatting sqref="AI586">
    <cfRule type="expression" dxfId="29353" priority="8515">
      <formula>AND(IF(OR($Q586=1,$Q586=2),1,0),IF($X586&lt;=20,1,0))</formula>
    </cfRule>
    <cfRule type="expression" dxfId="29352" priority="8516">
      <formula>AND(IF($Q586=2,1,0),IF($X586&lt;30,1,0))</formula>
    </cfRule>
    <cfRule type="expression" dxfId="29351" priority="8517">
      <formula>AND(IF($Q586=3,1,0),IF($X586&lt;30,1,0))</formula>
    </cfRule>
    <cfRule type="expression" dxfId="29350" priority="8518">
      <formula>AND(IF($Q586=3,1,IF($Q586=4,1,0)),IF($F586&lt;=85,1,0))</formula>
    </cfRule>
  </conditionalFormatting>
  <conditionalFormatting sqref="AV587">
    <cfRule type="expression" dxfId="29349" priority="8513">
      <formula>AV587="X"</formula>
    </cfRule>
    <cfRule type="expression" dxfId="29348" priority="8514">
      <formula>AV587="후보"</formula>
    </cfRule>
  </conditionalFormatting>
  <conditionalFormatting sqref="AC587">
    <cfRule type="cellIs" dxfId="29347" priority="8511" operator="greaterThan">
      <formula>0.9</formula>
    </cfRule>
    <cfRule type="cellIs" dxfId="29346" priority="8512" operator="greaterThan">
      <formula>0.85</formula>
    </cfRule>
  </conditionalFormatting>
  <conditionalFormatting sqref="N587">
    <cfRule type="cellIs" dxfId="29345" priority="8509" operator="greaterThan">
      <formula>0.9</formula>
    </cfRule>
    <cfRule type="cellIs" dxfId="29344" priority="8510" operator="greaterThan">
      <formula>0.85</formula>
    </cfRule>
  </conditionalFormatting>
  <conditionalFormatting sqref="E587">
    <cfRule type="expression" dxfId="29343" priority="8505">
      <formula>AND(IF(OR($Q587=1,$Q587=2),1,0),IF($X587&lt;=20,1,0))</formula>
    </cfRule>
    <cfRule type="expression" dxfId="29342" priority="8506">
      <formula>AND(IF($Q587=2,1,0),IF($X587&lt;30,1,0))</formula>
    </cfRule>
    <cfRule type="expression" dxfId="29341" priority="8507">
      <formula>AND(IF($Q587=3,1,0),IF($X587&lt;30,1,0))</formula>
    </cfRule>
    <cfRule type="expression" dxfId="29340" priority="8508">
      <formula>AND(IF($Q587=3,1,IF($Q587=4,1,0)),IF($F587&lt;=85,1,0))</formula>
    </cfRule>
  </conditionalFormatting>
  <conditionalFormatting sqref="X587">
    <cfRule type="expression" dxfId="29339" priority="8501">
      <formula>AND(IF(OR($Q587=1,$Q587=2),1,0),IF($X587&lt;=20,1,0))</formula>
    </cfRule>
    <cfRule type="expression" dxfId="29338" priority="8502">
      <formula>AND(IF($Q587=2,1,0),IF($X587&lt;30,1,0))</formula>
    </cfRule>
    <cfRule type="expression" dxfId="29337" priority="8503">
      <formula>AND(IF($Q587=3,1,0),IF($X587&lt;30,1,0))</formula>
    </cfRule>
    <cfRule type="expression" dxfId="29336" priority="8504">
      <formula>AND(IF($Q587=3,1,IF($Q587=4,1,0)),IF($F587&lt;=85,1,0))</formula>
    </cfRule>
  </conditionalFormatting>
  <conditionalFormatting sqref="AI587">
    <cfRule type="expression" dxfId="29335" priority="8497">
      <formula>AND(IF(OR($Q587=1,$Q587=2),1,0),IF($X587&lt;=20,1,0))</formula>
    </cfRule>
    <cfRule type="expression" dxfId="29334" priority="8498">
      <formula>AND(IF($Q587=2,1,0),IF($X587&lt;30,1,0))</formula>
    </cfRule>
    <cfRule type="expression" dxfId="29333" priority="8499">
      <formula>AND(IF($Q587=3,1,0),IF($X587&lt;30,1,0))</formula>
    </cfRule>
    <cfRule type="expression" dxfId="29332" priority="8500">
      <formula>AND(IF($Q587=3,1,IF($Q587=4,1,0)),IF($F587&lt;=85,1,0))</formula>
    </cfRule>
  </conditionalFormatting>
  <conditionalFormatting sqref="AV588">
    <cfRule type="expression" dxfId="29331" priority="8495">
      <formula>AV588="X"</formula>
    </cfRule>
    <cfRule type="expression" dxfId="29330" priority="8496">
      <formula>AV588="후보"</formula>
    </cfRule>
  </conditionalFormatting>
  <conditionalFormatting sqref="AC588">
    <cfRule type="cellIs" dxfId="29329" priority="8493" operator="greaterThan">
      <formula>0.9</formula>
    </cfRule>
    <cfRule type="cellIs" dxfId="29328" priority="8494" operator="greaterThan">
      <formula>0.85</formula>
    </cfRule>
  </conditionalFormatting>
  <conditionalFormatting sqref="N588">
    <cfRule type="cellIs" dxfId="29327" priority="8491" operator="greaterThan">
      <formula>0.9</formula>
    </cfRule>
    <cfRule type="cellIs" dxfId="29326" priority="8492" operator="greaterThan">
      <formula>0.85</formula>
    </cfRule>
  </conditionalFormatting>
  <conditionalFormatting sqref="E588">
    <cfRule type="expression" dxfId="29325" priority="8487">
      <formula>AND(IF(OR($Q588=1,$Q588=2),1,0),IF($X588&lt;=20,1,0))</formula>
    </cfRule>
    <cfRule type="expression" dxfId="29324" priority="8488">
      <formula>AND(IF($Q588=2,1,0),IF($X588&lt;30,1,0))</formula>
    </cfRule>
    <cfRule type="expression" dxfId="29323" priority="8489">
      <formula>AND(IF($Q588=3,1,0),IF($X588&lt;30,1,0))</formula>
    </cfRule>
    <cfRule type="expression" dxfId="29322" priority="8490">
      <formula>AND(IF($Q588=3,1,IF($Q588=4,1,0)),IF($F588&lt;=85,1,0))</formula>
    </cfRule>
  </conditionalFormatting>
  <conditionalFormatting sqref="X588">
    <cfRule type="expression" dxfId="29321" priority="8483">
      <formula>AND(IF(OR($Q588=1,$Q588=2),1,0),IF($X588&lt;=20,1,0))</formula>
    </cfRule>
    <cfRule type="expression" dxfId="29320" priority="8484">
      <formula>AND(IF($Q588=2,1,0),IF($X588&lt;30,1,0))</formula>
    </cfRule>
    <cfRule type="expression" dxfId="29319" priority="8485">
      <formula>AND(IF($Q588=3,1,0),IF($X588&lt;30,1,0))</formula>
    </cfRule>
    <cfRule type="expression" dxfId="29318" priority="8486">
      <formula>AND(IF($Q588=3,1,IF($Q588=4,1,0)),IF($F588&lt;=85,1,0))</formula>
    </cfRule>
  </conditionalFormatting>
  <conditionalFormatting sqref="AI588">
    <cfRule type="expression" dxfId="29317" priority="8479">
      <formula>AND(IF(OR($Q588=1,$Q588=2),1,0),IF($X588&lt;=20,1,0))</formula>
    </cfRule>
    <cfRule type="expression" dxfId="29316" priority="8480">
      <formula>AND(IF($Q588=2,1,0),IF($X588&lt;30,1,0))</formula>
    </cfRule>
    <cfRule type="expression" dxfId="29315" priority="8481">
      <formula>AND(IF($Q588=3,1,0),IF($X588&lt;30,1,0))</formula>
    </cfRule>
    <cfRule type="expression" dxfId="29314" priority="8482">
      <formula>AND(IF($Q588=3,1,IF($Q588=4,1,0)),IF($F588&lt;=85,1,0))</formula>
    </cfRule>
  </conditionalFormatting>
  <conditionalFormatting sqref="AV589">
    <cfRule type="expression" dxfId="29313" priority="8477">
      <formula>AV589="X"</formula>
    </cfRule>
    <cfRule type="expression" dxfId="29312" priority="8478">
      <formula>AV589="후보"</formula>
    </cfRule>
  </conditionalFormatting>
  <conditionalFormatting sqref="AC589">
    <cfRule type="cellIs" dxfId="29311" priority="8475" operator="greaterThan">
      <formula>0.9</formula>
    </cfRule>
    <cfRule type="cellIs" dxfId="29310" priority="8476" operator="greaterThan">
      <formula>0.85</formula>
    </cfRule>
  </conditionalFormatting>
  <conditionalFormatting sqref="N589">
    <cfRule type="cellIs" dxfId="29309" priority="8473" operator="greaterThan">
      <formula>0.9</formula>
    </cfRule>
    <cfRule type="cellIs" dxfId="29308" priority="8474" operator="greaterThan">
      <formula>0.85</formula>
    </cfRule>
  </conditionalFormatting>
  <conditionalFormatting sqref="E589">
    <cfRule type="expression" dxfId="29307" priority="8469">
      <formula>AND(IF(OR($Q589=1,$Q589=2),1,0),IF($X589&lt;=20,1,0))</formula>
    </cfRule>
    <cfRule type="expression" dxfId="29306" priority="8470">
      <formula>AND(IF($Q589=2,1,0),IF($X589&lt;30,1,0))</formula>
    </cfRule>
    <cfRule type="expression" dxfId="29305" priority="8471">
      <formula>AND(IF($Q589=3,1,0),IF($X589&lt;30,1,0))</formula>
    </cfRule>
    <cfRule type="expression" dxfId="29304" priority="8472">
      <formula>AND(IF($Q589=3,1,IF($Q589=4,1,0)),IF($F589&lt;=85,1,0))</formula>
    </cfRule>
  </conditionalFormatting>
  <conditionalFormatting sqref="X589">
    <cfRule type="expression" dxfId="29303" priority="8465">
      <formula>AND(IF(OR($Q589=1,$Q589=2),1,0),IF($X589&lt;=20,1,0))</formula>
    </cfRule>
    <cfRule type="expression" dxfId="29302" priority="8466">
      <formula>AND(IF($Q589=2,1,0),IF($X589&lt;30,1,0))</formula>
    </cfRule>
    <cfRule type="expression" dxfId="29301" priority="8467">
      <formula>AND(IF($Q589=3,1,0),IF($X589&lt;30,1,0))</formula>
    </cfRule>
    <cfRule type="expression" dxfId="29300" priority="8468">
      <formula>AND(IF($Q589=3,1,IF($Q589=4,1,0)),IF($F589&lt;=85,1,0))</formula>
    </cfRule>
  </conditionalFormatting>
  <conditionalFormatting sqref="AI589">
    <cfRule type="expression" dxfId="29299" priority="8461">
      <formula>AND(IF(OR($Q589=1,$Q589=2),1,0),IF($X589&lt;=20,1,0))</formula>
    </cfRule>
    <cfRule type="expression" dxfId="29298" priority="8462">
      <formula>AND(IF($Q589=2,1,0),IF($X589&lt;30,1,0))</formula>
    </cfRule>
    <cfRule type="expression" dxfId="29297" priority="8463">
      <formula>AND(IF($Q589=3,1,0),IF($X589&lt;30,1,0))</formula>
    </cfRule>
    <cfRule type="expression" dxfId="29296" priority="8464">
      <formula>AND(IF($Q589=3,1,IF($Q589=4,1,0)),IF($F589&lt;=85,1,0))</formula>
    </cfRule>
  </conditionalFormatting>
  <conditionalFormatting sqref="AV590">
    <cfRule type="expression" dxfId="29295" priority="8459">
      <formula>AV590="X"</formula>
    </cfRule>
    <cfRule type="expression" dxfId="29294" priority="8460">
      <formula>AV590="후보"</formula>
    </cfRule>
  </conditionalFormatting>
  <conditionalFormatting sqref="AC590">
    <cfRule type="cellIs" dxfId="29293" priority="8457" operator="greaterThan">
      <formula>0.9</formula>
    </cfRule>
    <cfRule type="cellIs" dxfId="29292" priority="8458" operator="greaterThan">
      <formula>0.85</formula>
    </cfRule>
  </conditionalFormatting>
  <conditionalFormatting sqref="N590">
    <cfRule type="cellIs" dxfId="29291" priority="8455" operator="greaterThan">
      <formula>0.9</formula>
    </cfRule>
    <cfRule type="cellIs" dxfId="29290" priority="8456" operator="greaterThan">
      <formula>0.85</formula>
    </cfRule>
  </conditionalFormatting>
  <conditionalFormatting sqref="E590">
    <cfRule type="expression" dxfId="29289" priority="8451">
      <formula>AND(IF(OR($Q590=1,$Q590=2),1,0),IF($X590&lt;=20,1,0))</formula>
    </cfRule>
    <cfRule type="expression" dxfId="29288" priority="8452">
      <formula>AND(IF($Q590=2,1,0),IF($X590&lt;30,1,0))</formula>
    </cfRule>
    <cfRule type="expression" dxfId="29287" priority="8453">
      <formula>AND(IF($Q590=3,1,0),IF($X590&lt;30,1,0))</formula>
    </cfRule>
    <cfRule type="expression" dxfId="29286" priority="8454">
      <formula>AND(IF($Q590=3,1,IF($Q590=4,1,0)),IF($F590&lt;=85,1,0))</formula>
    </cfRule>
  </conditionalFormatting>
  <conditionalFormatting sqref="X590">
    <cfRule type="expression" dxfId="29285" priority="8447">
      <formula>AND(IF(OR($Q590=1,$Q590=2),1,0),IF($X590&lt;=20,1,0))</formula>
    </cfRule>
    <cfRule type="expression" dxfId="29284" priority="8448">
      <formula>AND(IF($Q590=2,1,0),IF($X590&lt;30,1,0))</formula>
    </cfRule>
    <cfRule type="expression" dxfId="29283" priority="8449">
      <formula>AND(IF($Q590=3,1,0),IF($X590&lt;30,1,0))</formula>
    </cfRule>
    <cfRule type="expression" dxfId="29282" priority="8450">
      <formula>AND(IF($Q590=3,1,IF($Q590=4,1,0)),IF($F590&lt;=85,1,0))</formula>
    </cfRule>
  </conditionalFormatting>
  <conditionalFormatting sqref="AI590">
    <cfRule type="expression" dxfId="29281" priority="8443">
      <formula>AND(IF(OR($Q590=1,$Q590=2),1,0),IF($X590&lt;=20,1,0))</formula>
    </cfRule>
    <cfRule type="expression" dxfId="29280" priority="8444">
      <formula>AND(IF($Q590=2,1,0),IF($X590&lt;30,1,0))</formula>
    </cfRule>
    <cfRule type="expression" dxfId="29279" priority="8445">
      <formula>AND(IF($Q590=3,1,0),IF($X590&lt;30,1,0))</formula>
    </cfRule>
    <cfRule type="expression" dxfId="29278" priority="8446">
      <formula>AND(IF($Q590=3,1,IF($Q590=4,1,0)),IF($F590&lt;=85,1,0))</formula>
    </cfRule>
  </conditionalFormatting>
  <conditionalFormatting sqref="AV591">
    <cfRule type="expression" dxfId="29277" priority="8441">
      <formula>AV591="X"</formula>
    </cfRule>
    <cfRule type="expression" dxfId="29276" priority="8442">
      <formula>AV591="후보"</formula>
    </cfRule>
  </conditionalFormatting>
  <conditionalFormatting sqref="AC591">
    <cfRule type="cellIs" dxfId="29275" priority="8439" operator="greaterThan">
      <formula>0.9</formula>
    </cfRule>
    <cfRule type="cellIs" dxfId="29274" priority="8440" operator="greaterThan">
      <formula>0.85</formula>
    </cfRule>
  </conditionalFormatting>
  <conditionalFormatting sqref="N591">
    <cfRule type="cellIs" dxfId="29273" priority="8437" operator="greaterThan">
      <formula>0.9</formula>
    </cfRule>
    <cfRule type="cellIs" dxfId="29272" priority="8438" operator="greaterThan">
      <formula>0.85</formula>
    </cfRule>
  </conditionalFormatting>
  <conditionalFormatting sqref="E591">
    <cfRule type="expression" dxfId="29271" priority="8433">
      <formula>AND(IF(OR($Q591=1,$Q591=2),1,0),IF($X591&lt;=20,1,0))</formula>
    </cfRule>
    <cfRule type="expression" dxfId="29270" priority="8434">
      <formula>AND(IF($Q591=2,1,0),IF($X591&lt;30,1,0))</formula>
    </cfRule>
    <cfRule type="expression" dxfId="29269" priority="8435">
      <formula>AND(IF($Q591=3,1,0),IF($X591&lt;30,1,0))</formula>
    </cfRule>
    <cfRule type="expression" dxfId="29268" priority="8436">
      <formula>AND(IF($Q591=3,1,IF($Q591=4,1,0)),IF($F591&lt;=85,1,0))</formula>
    </cfRule>
  </conditionalFormatting>
  <conditionalFormatting sqref="X591">
    <cfRule type="expression" dxfId="29267" priority="8429">
      <formula>AND(IF(OR($Q591=1,$Q591=2),1,0),IF($X591&lt;=20,1,0))</formula>
    </cfRule>
    <cfRule type="expression" dxfId="29266" priority="8430">
      <formula>AND(IF($Q591=2,1,0),IF($X591&lt;30,1,0))</formula>
    </cfRule>
    <cfRule type="expression" dxfId="29265" priority="8431">
      <formula>AND(IF($Q591=3,1,0),IF($X591&lt;30,1,0))</formula>
    </cfRule>
    <cfRule type="expression" dxfId="29264" priority="8432">
      <formula>AND(IF($Q591=3,1,IF($Q591=4,1,0)),IF($F591&lt;=85,1,0))</formula>
    </cfRule>
  </conditionalFormatting>
  <conditionalFormatting sqref="AI591">
    <cfRule type="expression" dxfId="29263" priority="8425">
      <formula>AND(IF(OR($Q591=1,$Q591=2),1,0),IF($X591&lt;=20,1,0))</formula>
    </cfRule>
    <cfRule type="expression" dxfId="29262" priority="8426">
      <formula>AND(IF($Q591=2,1,0),IF($X591&lt;30,1,0))</formula>
    </cfRule>
    <cfRule type="expression" dxfId="29261" priority="8427">
      <formula>AND(IF($Q591=3,1,0),IF($X591&lt;30,1,0))</formula>
    </cfRule>
    <cfRule type="expression" dxfId="29260" priority="8428">
      <formula>AND(IF($Q591=3,1,IF($Q591=4,1,0)),IF($F591&lt;=85,1,0))</formula>
    </cfRule>
  </conditionalFormatting>
  <conditionalFormatting sqref="AV592">
    <cfRule type="expression" dxfId="29259" priority="8423">
      <formula>AV592="X"</formula>
    </cfRule>
    <cfRule type="expression" dxfId="29258" priority="8424">
      <formula>AV592="후보"</formula>
    </cfRule>
  </conditionalFormatting>
  <conditionalFormatting sqref="AC592">
    <cfRule type="cellIs" dxfId="29257" priority="8421" operator="greaterThan">
      <formula>0.9</formula>
    </cfRule>
    <cfRule type="cellIs" dxfId="29256" priority="8422" operator="greaterThan">
      <formula>0.85</formula>
    </cfRule>
  </conditionalFormatting>
  <conditionalFormatting sqref="N592">
    <cfRule type="cellIs" dxfId="29255" priority="8419" operator="greaterThan">
      <formula>0.9</formula>
    </cfRule>
    <cfRule type="cellIs" dxfId="29254" priority="8420" operator="greaterThan">
      <formula>0.85</formula>
    </cfRule>
  </conditionalFormatting>
  <conditionalFormatting sqref="E592">
    <cfRule type="expression" dxfId="29253" priority="8415">
      <formula>AND(IF(OR($Q592=1,$Q592=2),1,0),IF($X592&lt;=20,1,0))</formula>
    </cfRule>
    <cfRule type="expression" dxfId="29252" priority="8416">
      <formula>AND(IF($Q592=2,1,0),IF($X592&lt;30,1,0))</formula>
    </cfRule>
    <cfRule type="expression" dxfId="29251" priority="8417">
      <formula>AND(IF($Q592=3,1,0),IF($X592&lt;30,1,0))</formula>
    </cfRule>
    <cfRule type="expression" dxfId="29250" priority="8418">
      <formula>AND(IF($Q592=3,1,IF($Q592=4,1,0)),IF($F592&lt;=85,1,0))</formula>
    </cfRule>
  </conditionalFormatting>
  <conditionalFormatting sqref="X592">
    <cfRule type="expression" dxfId="29249" priority="8411">
      <formula>AND(IF(OR($Q592=1,$Q592=2),1,0),IF($X592&lt;=20,1,0))</formula>
    </cfRule>
    <cfRule type="expression" dxfId="29248" priority="8412">
      <formula>AND(IF($Q592=2,1,0),IF($X592&lt;30,1,0))</formula>
    </cfRule>
    <cfRule type="expression" dxfId="29247" priority="8413">
      <formula>AND(IF($Q592=3,1,0),IF($X592&lt;30,1,0))</formula>
    </cfRule>
    <cfRule type="expression" dxfId="29246" priority="8414">
      <formula>AND(IF($Q592=3,1,IF($Q592=4,1,0)),IF($F592&lt;=85,1,0))</formula>
    </cfRule>
  </conditionalFormatting>
  <conditionalFormatting sqref="AI592">
    <cfRule type="expression" dxfId="29245" priority="8407">
      <formula>AND(IF(OR($Q592=1,$Q592=2),1,0),IF($X592&lt;=20,1,0))</formula>
    </cfRule>
    <cfRule type="expression" dxfId="29244" priority="8408">
      <formula>AND(IF($Q592=2,1,0),IF($X592&lt;30,1,0))</formula>
    </cfRule>
    <cfRule type="expression" dxfId="29243" priority="8409">
      <formula>AND(IF($Q592=3,1,0),IF($X592&lt;30,1,0))</formula>
    </cfRule>
    <cfRule type="expression" dxfId="29242" priority="8410">
      <formula>AND(IF($Q592=3,1,IF($Q592=4,1,0)),IF($F592&lt;=85,1,0))</formula>
    </cfRule>
  </conditionalFormatting>
  <conditionalFormatting sqref="AV593">
    <cfRule type="expression" dxfId="29241" priority="8405">
      <formula>AV593="X"</formula>
    </cfRule>
    <cfRule type="expression" dxfId="29240" priority="8406">
      <formula>AV593="후보"</formula>
    </cfRule>
  </conditionalFormatting>
  <conditionalFormatting sqref="AC593">
    <cfRule type="cellIs" dxfId="29239" priority="8403" operator="greaterThan">
      <formula>0.9</formula>
    </cfRule>
    <cfRule type="cellIs" dxfId="29238" priority="8404" operator="greaterThan">
      <formula>0.85</formula>
    </cfRule>
  </conditionalFormatting>
  <conditionalFormatting sqref="N593">
    <cfRule type="cellIs" dxfId="29237" priority="8401" operator="greaterThan">
      <formula>0.9</formula>
    </cfRule>
    <cfRule type="cellIs" dxfId="29236" priority="8402" operator="greaterThan">
      <formula>0.85</formula>
    </cfRule>
  </conditionalFormatting>
  <conditionalFormatting sqref="E593">
    <cfRule type="expression" dxfId="29235" priority="8397">
      <formula>AND(IF(OR($Q593=1,$Q593=2),1,0),IF($X593&lt;=20,1,0))</formula>
    </cfRule>
    <cfRule type="expression" dxfId="29234" priority="8398">
      <formula>AND(IF($Q593=2,1,0),IF($X593&lt;30,1,0))</formula>
    </cfRule>
    <cfRule type="expression" dxfId="29233" priority="8399">
      <formula>AND(IF($Q593=3,1,0),IF($X593&lt;30,1,0))</formula>
    </cfRule>
    <cfRule type="expression" dxfId="29232" priority="8400">
      <formula>AND(IF($Q593=3,1,IF($Q593=4,1,0)),IF($F593&lt;=85,1,0))</formula>
    </cfRule>
  </conditionalFormatting>
  <conditionalFormatting sqref="X593">
    <cfRule type="expression" dxfId="29231" priority="8393">
      <formula>AND(IF(OR($Q593=1,$Q593=2),1,0),IF($X593&lt;=20,1,0))</formula>
    </cfRule>
    <cfRule type="expression" dxfId="29230" priority="8394">
      <formula>AND(IF($Q593=2,1,0),IF($X593&lt;30,1,0))</formula>
    </cfRule>
    <cfRule type="expression" dxfId="29229" priority="8395">
      <formula>AND(IF($Q593=3,1,0),IF($X593&lt;30,1,0))</formula>
    </cfRule>
    <cfRule type="expression" dxfId="29228" priority="8396">
      <formula>AND(IF($Q593=3,1,IF($Q593=4,1,0)),IF($F593&lt;=85,1,0))</formula>
    </cfRule>
  </conditionalFormatting>
  <conditionalFormatting sqref="AI593">
    <cfRule type="expression" dxfId="29227" priority="8389">
      <formula>AND(IF(OR($Q593=1,$Q593=2),1,0),IF($X593&lt;=20,1,0))</formula>
    </cfRule>
    <cfRule type="expression" dxfId="29226" priority="8390">
      <formula>AND(IF($Q593=2,1,0),IF($X593&lt;30,1,0))</formula>
    </cfRule>
    <cfRule type="expression" dxfId="29225" priority="8391">
      <formula>AND(IF($Q593=3,1,0),IF($X593&lt;30,1,0))</formula>
    </cfRule>
    <cfRule type="expression" dxfId="29224" priority="8392">
      <formula>AND(IF($Q593=3,1,IF($Q593=4,1,0)),IF($F593&lt;=85,1,0))</formula>
    </cfRule>
  </conditionalFormatting>
  <conditionalFormatting sqref="AV594">
    <cfRule type="expression" dxfId="29223" priority="8387">
      <formula>AV594="X"</formula>
    </cfRule>
    <cfRule type="expression" dxfId="29222" priority="8388">
      <formula>AV594="후보"</formula>
    </cfRule>
  </conditionalFormatting>
  <conditionalFormatting sqref="AC594">
    <cfRule type="cellIs" dxfId="29221" priority="8385" operator="greaterThan">
      <formula>0.9</formula>
    </cfRule>
    <cfRule type="cellIs" dxfId="29220" priority="8386" operator="greaterThan">
      <formula>0.85</formula>
    </cfRule>
  </conditionalFormatting>
  <conditionalFormatting sqref="N594">
    <cfRule type="cellIs" dxfId="29219" priority="8383" operator="greaterThan">
      <formula>0.9</formula>
    </cfRule>
    <cfRule type="cellIs" dxfId="29218" priority="8384" operator="greaterThan">
      <formula>0.85</formula>
    </cfRule>
  </conditionalFormatting>
  <conditionalFormatting sqref="E594">
    <cfRule type="expression" dxfId="29217" priority="8379">
      <formula>AND(IF(OR($Q594=1,$Q594=2),1,0),IF($X594&lt;=20,1,0))</formula>
    </cfRule>
    <cfRule type="expression" dxfId="29216" priority="8380">
      <formula>AND(IF($Q594=2,1,0),IF($X594&lt;30,1,0))</formula>
    </cfRule>
    <cfRule type="expression" dxfId="29215" priority="8381">
      <formula>AND(IF($Q594=3,1,0),IF($X594&lt;30,1,0))</formula>
    </cfRule>
    <cfRule type="expression" dxfId="29214" priority="8382">
      <formula>AND(IF($Q594=3,1,IF($Q594=4,1,0)),IF($F594&lt;=85,1,0))</formula>
    </cfRule>
  </conditionalFormatting>
  <conditionalFormatting sqref="X594">
    <cfRule type="expression" dxfId="29213" priority="8375">
      <formula>AND(IF(OR($Q594=1,$Q594=2),1,0),IF($X594&lt;=20,1,0))</formula>
    </cfRule>
    <cfRule type="expression" dxfId="29212" priority="8376">
      <formula>AND(IF($Q594=2,1,0),IF($X594&lt;30,1,0))</formula>
    </cfRule>
    <cfRule type="expression" dxfId="29211" priority="8377">
      <formula>AND(IF($Q594=3,1,0),IF($X594&lt;30,1,0))</formula>
    </cfRule>
    <cfRule type="expression" dxfId="29210" priority="8378">
      <formula>AND(IF($Q594=3,1,IF($Q594=4,1,0)),IF($F594&lt;=85,1,0))</formula>
    </cfRule>
  </conditionalFormatting>
  <conditionalFormatting sqref="AI594">
    <cfRule type="expression" dxfId="29209" priority="8371">
      <formula>AND(IF(OR($Q594=1,$Q594=2),1,0),IF($X594&lt;=20,1,0))</formula>
    </cfRule>
    <cfRule type="expression" dxfId="29208" priority="8372">
      <formula>AND(IF($Q594=2,1,0),IF($X594&lt;30,1,0))</formula>
    </cfRule>
    <cfRule type="expression" dxfId="29207" priority="8373">
      <formula>AND(IF($Q594=3,1,0),IF($X594&lt;30,1,0))</formula>
    </cfRule>
    <cfRule type="expression" dxfId="29206" priority="8374">
      <formula>AND(IF($Q594=3,1,IF($Q594=4,1,0)),IF($F594&lt;=85,1,0))</formula>
    </cfRule>
  </conditionalFormatting>
  <conditionalFormatting sqref="AV595">
    <cfRule type="expression" dxfId="29205" priority="8369">
      <formula>AV595="X"</formula>
    </cfRule>
    <cfRule type="expression" dxfId="29204" priority="8370">
      <formula>AV595="후보"</formula>
    </cfRule>
  </conditionalFormatting>
  <conditionalFormatting sqref="AC595">
    <cfRule type="cellIs" dxfId="29203" priority="8367" operator="greaterThan">
      <formula>0.9</formula>
    </cfRule>
    <cfRule type="cellIs" dxfId="29202" priority="8368" operator="greaterThan">
      <formula>0.85</formula>
    </cfRule>
  </conditionalFormatting>
  <conditionalFormatting sqref="N595">
    <cfRule type="cellIs" dxfId="29201" priority="8365" operator="greaterThan">
      <formula>0.9</formula>
    </cfRule>
    <cfRule type="cellIs" dxfId="29200" priority="8366" operator="greaterThan">
      <formula>0.85</formula>
    </cfRule>
  </conditionalFormatting>
  <conditionalFormatting sqref="E595">
    <cfRule type="expression" dxfId="29199" priority="8361">
      <formula>AND(IF(OR($Q595=1,$Q595=2),1,0),IF($X595&lt;=20,1,0))</formula>
    </cfRule>
    <cfRule type="expression" dxfId="29198" priority="8362">
      <formula>AND(IF($Q595=2,1,0),IF($X595&lt;30,1,0))</formula>
    </cfRule>
    <cfRule type="expression" dxfId="29197" priority="8363">
      <formula>AND(IF($Q595=3,1,0),IF($X595&lt;30,1,0))</formula>
    </cfRule>
    <cfRule type="expression" dxfId="29196" priority="8364">
      <formula>AND(IF($Q595=3,1,IF($Q595=4,1,0)),IF($F595&lt;=85,1,0))</formula>
    </cfRule>
  </conditionalFormatting>
  <conditionalFormatting sqref="X595">
    <cfRule type="expression" dxfId="29195" priority="8357">
      <formula>AND(IF(OR($Q595=1,$Q595=2),1,0),IF($X595&lt;=20,1,0))</formula>
    </cfRule>
    <cfRule type="expression" dxfId="29194" priority="8358">
      <formula>AND(IF($Q595=2,1,0),IF($X595&lt;30,1,0))</formula>
    </cfRule>
    <cfRule type="expression" dxfId="29193" priority="8359">
      <formula>AND(IF($Q595=3,1,0),IF($X595&lt;30,1,0))</formula>
    </cfRule>
    <cfRule type="expression" dxfId="29192" priority="8360">
      <formula>AND(IF($Q595=3,1,IF($Q595=4,1,0)),IF($F595&lt;=85,1,0))</formula>
    </cfRule>
  </conditionalFormatting>
  <conditionalFormatting sqref="AI595">
    <cfRule type="expression" dxfId="29191" priority="8353">
      <formula>AND(IF(OR($Q595=1,$Q595=2),1,0),IF($X595&lt;=20,1,0))</formula>
    </cfRule>
    <cfRule type="expression" dxfId="29190" priority="8354">
      <formula>AND(IF($Q595=2,1,0),IF($X595&lt;30,1,0))</formula>
    </cfRule>
    <cfRule type="expression" dxfId="29189" priority="8355">
      <formula>AND(IF($Q595=3,1,0),IF($X595&lt;30,1,0))</formula>
    </cfRule>
    <cfRule type="expression" dxfId="29188" priority="8356">
      <formula>AND(IF($Q595=3,1,IF($Q595=4,1,0)),IF($F595&lt;=85,1,0))</formula>
    </cfRule>
  </conditionalFormatting>
  <conditionalFormatting sqref="AV596">
    <cfRule type="expression" dxfId="29187" priority="8351">
      <formula>AV596="X"</formula>
    </cfRule>
    <cfRule type="expression" dxfId="29186" priority="8352">
      <formula>AV596="후보"</formula>
    </cfRule>
  </conditionalFormatting>
  <conditionalFormatting sqref="AC596">
    <cfRule type="cellIs" dxfId="29185" priority="8349" operator="greaterThan">
      <formula>0.9</formula>
    </cfRule>
    <cfRule type="cellIs" dxfId="29184" priority="8350" operator="greaterThan">
      <formula>0.85</formula>
    </cfRule>
  </conditionalFormatting>
  <conditionalFormatting sqref="N596">
    <cfRule type="cellIs" dxfId="29183" priority="8347" operator="greaterThan">
      <formula>0.9</formula>
    </cfRule>
    <cfRule type="cellIs" dxfId="29182" priority="8348" operator="greaterThan">
      <formula>0.85</formula>
    </cfRule>
  </conditionalFormatting>
  <conditionalFormatting sqref="E596">
    <cfRule type="expression" dxfId="29181" priority="8343">
      <formula>AND(IF(OR($Q596=1,$Q596=2),1,0),IF($X596&lt;=20,1,0))</formula>
    </cfRule>
    <cfRule type="expression" dxfId="29180" priority="8344">
      <formula>AND(IF($Q596=2,1,0),IF($X596&lt;30,1,0))</formula>
    </cfRule>
    <cfRule type="expression" dxfId="29179" priority="8345">
      <formula>AND(IF($Q596=3,1,0),IF($X596&lt;30,1,0))</formula>
    </cfRule>
    <cfRule type="expression" dxfId="29178" priority="8346">
      <formula>AND(IF($Q596=3,1,IF($Q596=4,1,0)),IF($F596&lt;=85,1,0))</formula>
    </cfRule>
  </conditionalFormatting>
  <conditionalFormatting sqref="X596">
    <cfRule type="expression" dxfId="29177" priority="8339">
      <formula>AND(IF(OR($Q596=1,$Q596=2),1,0),IF($X596&lt;=20,1,0))</formula>
    </cfRule>
    <cfRule type="expression" dxfId="29176" priority="8340">
      <formula>AND(IF($Q596=2,1,0),IF($X596&lt;30,1,0))</formula>
    </cfRule>
    <cfRule type="expression" dxfId="29175" priority="8341">
      <formula>AND(IF($Q596=3,1,0),IF($X596&lt;30,1,0))</formula>
    </cfRule>
    <cfRule type="expression" dxfId="29174" priority="8342">
      <formula>AND(IF($Q596=3,1,IF($Q596=4,1,0)),IF($F596&lt;=85,1,0))</formula>
    </cfRule>
  </conditionalFormatting>
  <conditionalFormatting sqref="AI596">
    <cfRule type="expression" dxfId="29173" priority="8335">
      <formula>AND(IF(OR($Q596=1,$Q596=2),1,0),IF($X596&lt;=20,1,0))</formula>
    </cfRule>
    <cfRule type="expression" dxfId="29172" priority="8336">
      <formula>AND(IF($Q596=2,1,0),IF($X596&lt;30,1,0))</formula>
    </cfRule>
    <cfRule type="expression" dxfId="29171" priority="8337">
      <formula>AND(IF($Q596=3,1,0),IF($X596&lt;30,1,0))</formula>
    </cfRule>
    <cfRule type="expression" dxfId="29170" priority="8338">
      <formula>AND(IF($Q596=3,1,IF($Q596=4,1,0)),IF($F596&lt;=85,1,0))</formula>
    </cfRule>
  </conditionalFormatting>
  <conditionalFormatting sqref="AV597">
    <cfRule type="expression" dxfId="29169" priority="8333">
      <formula>AV597="X"</formula>
    </cfRule>
    <cfRule type="expression" dxfId="29168" priority="8334">
      <formula>AV597="후보"</formula>
    </cfRule>
  </conditionalFormatting>
  <conditionalFormatting sqref="AC597">
    <cfRule type="cellIs" dxfId="29167" priority="8331" operator="greaterThan">
      <formula>0.9</formula>
    </cfRule>
    <cfRule type="cellIs" dxfId="29166" priority="8332" operator="greaterThan">
      <formula>0.85</formula>
    </cfRule>
  </conditionalFormatting>
  <conditionalFormatting sqref="N597">
    <cfRule type="cellIs" dxfId="29165" priority="8329" operator="greaterThan">
      <formula>0.9</formula>
    </cfRule>
    <cfRule type="cellIs" dxfId="29164" priority="8330" operator="greaterThan">
      <formula>0.85</formula>
    </cfRule>
  </conditionalFormatting>
  <conditionalFormatting sqref="E597">
    <cfRule type="expression" dxfId="29163" priority="8325">
      <formula>AND(IF(OR($Q597=1,$Q597=2),1,0),IF($X597&lt;=20,1,0))</formula>
    </cfRule>
    <cfRule type="expression" dxfId="29162" priority="8326">
      <formula>AND(IF($Q597=2,1,0),IF($X597&lt;30,1,0))</formula>
    </cfRule>
    <cfRule type="expression" dxfId="29161" priority="8327">
      <formula>AND(IF($Q597=3,1,0),IF($X597&lt;30,1,0))</formula>
    </cfRule>
    <cfRule type="expression" dxfId="29160" priority="8328">
      <formula>AND(IF($Q597=3,1,IF($Q597=4,1,0)),IF($F597&lt;=85,1,0))</formula>
    </cfRule>
  </conditionalFormatting>
  <conditionalFormatting sqref="X597">
    <cfRule type="expression" dxfId="29159" priority="8321">
      <formula>AND(IF(OR($Q597=1,$Q597=2),1,0),IF($X597&lt;=20,1,0))</formula>
    </cfRule>
    <cfRule type="expression" dxfId="29158" priority="8322">
      <formula>AND(IF($Q597=2,1,0),IF($X597&lt;30,1,0))</formula>
    </cfRule>
    <cfRule type="expression" dxfId="29157" priority="8323">
      <formula>AND(IF($Q597=3,1,0),IF($X597&lt;30,1,0))</formula>
    </cfRule>
    <cfRule type="expression" dxfId="29156" priority="8324">
      <formula>AND(IF($Q597=3,1,IF($Q597=4,1,0)),IF($F597&lt;=85,1,0))</formula>
    </cfRule>
  </conditionalFormatting>
  <conditionalFormatting sqref="AI597">
    <cfRule type="expression" dxfId="29155" priority="8317">
      <formula>AND(IF(OR($Q597=1,$Q597=2),1,0),IF($X597&lt;=20,1,0))</formula>
    </cfRule>
    <cfRule type="expression" dxfId="29154" priority="8318">
      <formula>AND(IF($Q597=2,1,0),IF($X597&lt;30,1,0))</formula>
    </cfRule>
    <cfRule type="expression" dxfId="29153" priority="8319">
      <formula>AND(IF($Q597=3,1,0),IF($X597&lt;30,1,0))</formula>
    </cfRule>
    <cfRule type="expression" dxfId="29152" priority="8320">
      <formula>AND(IF($Q597=3,1,IF($Q597=4,1,0)),IF($F597&lt;=85,1,0))</formula>
    </cfRule>
  </conditionalFormatting>
  <conditionalFormatting sqref="AV598">
    <cfRule type="expression" dxfId="29151" priority="8315">
      <formula>AV598="X"</formula>
    </cfRule>
    <cfRule type="expression" dxfId="29150" priority="8316">
      <formula>AV598="후보"</formula>
    </cfRule>
  </conditionalFormatting>
  <conditionalFormatting sqref="AC598">
    <cfRule type="cellIs" dxfId="29149" priority="8313" operator="greaterThan">
      <formula>0.9</formula>
    </cfRule>
    <cfRule type="cellIs" dxfId="29148" priority="8314" operator="greaterThan">
      <formula>0.85</formula>
    </cfRule>
  </conditionalFormatting>
  <conditionalFormatting sqref="N598">
    <cfRule type="cellIs" dxfId="29147" priority="8311" operator="greaterThan">
      <formula>0.9</formula>
    </cfRule>
    <cfRule type="cellIs" dxfId="29146" priority="8312" operator="greaterThan">
      <formula>0.85</formula>
    </cfRule>
  </conditionalFormatting>
  <conditionalFormatting sqref="E598">
    <cfRule type="expression" dxfId="29145" priority="8307">
      <formula>AND(IF(OR($Q598=1,$Q598=2),1,0),IF($X598&lt;=20,1,0))</formula>
    </cfRule>
    <cfRule type="expression" dxfId="29144" priority="8308">
      <formula>AND(IF($Q598=2,1,0),IF($X598&lt;30,1,0))</formula>
    </cfRule>
    <cfRule type="expression" dxfId="29143" priority="8309">
      <formula>AND(IF($Q598=3,1,0),IF($X598&lt;30,1,0))</formula>
    </cfRule>
    <cfRule type="expression" dxfId="29142" priority="8310">
      <formula>AND(IF($Q598=3,1,IF($Q598=4,1,0)),IF($F598&lt;=85,1,0))</formula>
    </cfRule>
  </conditionalFormatting>
  <conditionalFormatting sqref="X598">
    <cfRule type="expression" dxfId="29141" priority="8303">
      <formula>AND(IF(OR($Q598=1,$Q598=2),1,0),IF($X598&lt;=20,1,0))</formula>
    </cfRule>
    <cfRule type="expression" dxfId="29140" priority="8304">
      <formula>AND(IF($Q598=2,1,0),IF($X598&lt;30,1,0))</formula>
    </cfRule>
    <cfRule type="expression" dxfId="29139" priority="8305">
      <formula>AND(IF($Q598=3,1,0),IF($X598&lt;30,1,0))</formula>
    </cfRule>
    <cfRule type="expression" dxfId="29138" priority="8306">
      <formula>AND(IF($Q598=3,1,IF($Q598=4,1,0)),IF($F598&lt;=85,1,0))</formula>
    </cfRule>
  </conditionalFormatting>
  <conditionalFormatting sqref="AI598">
    <cfRule type="expression" dxfId="29137" priority="8299">
      <formula>AND(IF(OR($Q598=1,$Q598=2),1,0),IF($X598&lt;=20,1,0))</formula>
    </cfRule>
    <cfRule type="expression" dxfId="29136" priority="8300">
      <formula>AND(IF($Q598=2,1,0),IF($X598&lt;30,1,0))</formula>
    </cfRule>
    <cfRule type="expression" dxfId="29135" priority="8301">
      <formula>AND(IF($Q598=3,1,0),IF($X598&lt;30,1,0))</formula>
    </cfRule>
    <cfRule type="expression" dxfId="29134" priority="8302">
      <formula>AND(IF($Q598=3,1,IF($Q598=4,1,0)),IF($F598&lt;=85,1,0))</formula>
    </cfRule>
  </conditionalFormatting>
  <conditionalFormatting sqref="AV599">
    <cfRule type="expression" dxfId="29133" priority="8297">
      <formula>AV599="X"</formula>
    </cfRule>
    <cfRule type="expression" dxfId="29132" priority="8298">
      <formula>AV599="후보"</formula>
    </cfRule>
  </conditionalFormatting>
  <conditionalFormatting sqref="AC599">
    <cfRule type="cellIs" dxfId="29131" priority="8295" operator="greaterThan">
      <formula>0.9</formula>
    </cfRule>
    <cfRule type="cellIs" dxfId="29130" priority="8296" operator="greaterThan">
      <formula>0.85</formula>
    </cfRule>
  </conditionalFormatting>
  <conditionalFormatting sqref="N599">
    <cfRule type="cellIs" dxfId="29129" priority="8293" operator="greaterThan">
      <formula>0.9</formula>
    </cfRule>
    <cfRule type="cellIs" dxfId="29128" priority="8294" operator="greaterThan">
      <formula>0.85</formula>
    </cfRule>
  </conditionalFormatting>
  <conditionalFormatting sqref="E599">
    <cfRule type="expression" dxfId="29127" priority="8289">
      <formula>AND(IF(OR($Q599=1,$Q599=2),1,0),IF($X599&lt;=20,1,0))</formula>
    </cfRule>
    <cfRule type="expression" dxfId="29126" priority="8290">
      <formula>AND(IF($Q599=2,1,0),IF($X599&lt;30,1,0))</formula>
    </cfRule>
    <cfRule type="expression" dxfId="29125" priority="8291">
      <formula>AND(IF($Q599=3,1,0),IF($X599&lt;30,1,0))</formula>
    </cfRule>
    <cfRule type="expression" dxfId="29124" priority="8292">
      <formula>AND(IF($Q599=3,1,IF($Q599=4,1,0)),IF($F599&lt;=85,1,0))</formula>
    </cfRule>
  </conditionalFormatting>
  <conditionalFormatting sqref="X599">
    <cfRule type="expression" dxfId="29123" priority="8285">
      <formula>AND(IF(OR($Q599=1,$Q599=2),1,0),IF($X599&lt;=20,1,0))</formula>
    </cfRule>
    <cfRule type="expression" dxfId="29122" priority="8286">
      <formula>AND(IF($Q599=2,1,0),IF($X599&lt;30,1,0))</formula>
    </cfRule>
    <cfRule type="expression" dxfId="29121" priority="8287">
      <formula>AND(IF($Q599=3,1,0),IF($X599&lt;30,1,0))</formula>
    </cfRule>
    <cfRule type="expression" dxfId="29120" priority="8288">
      <formula>AND(IF($Q599=3,1,IF($Q599=4,1,0)),IF($F599&lt;=85,1,0))</formula>
    </cfRule>
  </conditionalFormatting>
  <conditionalFormatting sqref="AI599">
    <cfRule type="expression" dxfId="29119" priority="8281">
      <formula>AND(IF(OR($Q599=1,$Q599=2),1,0),IF($X599&lt;=20,1,0))</formula>
    </cfRule>
    <cfRule type="expression" dxfId="29118" priority="8282">
      <formula>AND(IF($Q599=2,1,0),IF($X599&lt;30,1,0))</formula>
    </cfRule>
    <cfRule type="expression" dxfId="29117" priority="8283">
      <formula>AND(IF($Q599=3,1,0),IF($X599&lt;30,1,0))</formula>
    </cfRule>
    <cfRule type="expression" dxfId="29116" priority="8284">
      <formula>AND(IF($Q599=3,1,IF($Q599=4,1,0)),IF($F599&lt;=85,1,0))</formula>
    </cfRule>
  </conditionalFormatting>
  <conditionalFormatting sqref="AV600">
    <cfRule type="expression" dxfId="29115" priority="8279">
      <formula>AV600="X"</formula>
    </cfRule>
    <cfRule type="expression" dxfId="29114" priority="8280">
      <formula>AV600="후보"</formula>
    </cfRule>
  </conditionalFormatting>
  <conditionalFormatting sqref="AC600">
    <cfRule type="cellIs" dxfId="29113" priority="8277" operator="greaterThan">
      <formula>0.9</formula>
    </cfRule>
    <cfRule type="cellIs" dxfId="29112" priority="8278" operator="greaterThan">
      <formula>0.85</formula>
    </cfRule>
  </conditionalFormatting>
  <conditionalFormatting sqref="N600">
    <cfRule type="cellIs" dxfId="29111" priority="8275" operator="greaterThan">
      <formula>0.9</formula>
    </cfRule>
    <cfRule type="cellIs" dxfId="29110" priority="8276" operator="greaterThan">
      <formula>0.85</formula>
    </cfRule>
  </conditionalFormatting>
  <conditionalFormatting sqref="E600">
    <cfRule type="expression" dxfId="29109" priority="8271">
      <formula>AND(IF(OR($Q600=1,$Q600=2),1,0),IF($X600&lt;=20,1,0))</formula>
    </cfRule>
    <cfRule type="expression" dxfId="29108" priority="8272">
      <formula>AND(IF($Q600=2,1,0),IF($X600&lt;30,1,0))</formula>
    </cfRule>
    <cfRule type="expression" dxfId="29107" priority="8273">
      <formula>AND(IF($Q600=3,1,0),IF($X600&lt;30,1,0))</formula>
    </cfRule>
    <cfRule type="expression" dxfId="29106" priority="8274">
      <formula>AND(IF($Q600=3,1,IF($Q600=4,1,0)),IF($F600&lt;=85,1,0))</formula>
    </cfRule>
  </conditionalFormatting>
  <conditionalFormatting sqref="X600">
    <cfRule type="expression" dxfId="29105" priority="8267">
      <formula>AND(IF(OR($Q600=1,$Q600=2),1,0),IF($X600&lt;=20,1,0))</formula>
    </cfRule>
    <cfRule type="expression" dxfId="29104" priority="8268">
      <formula>AND(IF($Q600=2,1,0),IF($X600&lt;30,1,0))</formula>
    </cfRule>
    <cfRule type="expression" dxfId="29103" priority="8269">
      <formula>AND(IF($Q600=3,1,0),IF($X600&lt;30,1,0))</formula>
    </cfRule>
    <cfRule type="expression" dxfId="29102" priority="8270">
      <formula>AND(IF($Q600=3,1,IF($Q600=4,1,0)),IF($F600&lt;=85,1,0))</formula>
    </cfRule>
  </conditionalFormatting>
  <conditionalFormatting sqref="AI600">
    <cfRule type="expression" dxfId="29101" priority="8263">
      <formula>AND(IF(OR($Q600=1,$Q600=2),1,0),IF($X600&lt;=20,1,0))</formula>
    </cfRule>
    <cfRule type="expression" dxfId="29100" priority="8264">
      <formula>AND(IF($Q600=2,1,0),IF($X600&lt;30,1,0))</formula>
    </cfRule>
    <cfRule type="expression" dxfId="29099" priority="8265">
      <formula>AND(IF($Q600=3,1,0),IF($X600&lt;30,1,0))</formula>
    </cfRule>
    <cfRule type="expression" dxfId="29098" priority="8266">
      <formula>AND(IF($Q600=3,1,IF($Q600=4,1,0)),IF($F600&lt;=85,1,0))</formula>
    </cfRule>
  </conditionalFormatting>
  <conditionalFormatting sqref="AV601">
    <cfRule type="expression" dxfId="29097" priority="8261">
      <formula>AV601="X"</formula>
    </cfRule>
    <cfRule type="expression" dxfId="29096" priority="8262">
      <formula>AV601="후보"</formula>
    </cfRule>
  </conditionalFormatting>
  <conditionalFormatting sqref="AC601">
    <cfRule type="cellIs" dxfId="29095" priority="8259" operator="greaterThan">
      <formula>0.9</formula>
    </cfRule>
    <cfRule type="cellIs" dxfId="29094" priority="8260" operator="greaterThan">
      <formula>0.85</formula>
    </cfRule>
  </conditionalFormatting>
  <conditionalFormatting sqref="N601">
    <cfRule type="cellIs" dxfId="29093" priority="8257" operator="greaterThan">
      <formula>0.9</formula>
    </cfRule>
    <cfRule type="cellIs" dxfId="29092" priority="8258" operator="greaterThan">
      <formula>0.85</formula>
    </cfRule>
  </conditionalFormatting>
  <conditionalFormatting sqref="E601">
    <cfRule type="expression" dxfId="29091" priority="8253">
      <formula>AND(IF(OR($Q601=1,$Q601=2),1,0),IF($X601&lt;=20,1,0))</formula>
    </cfRule>
    <cfRule type="expression" dxfId="29090" priority="8254">
      <formula>AND(IF($Q601=2,1,0),IF($X601&lt;30,1,0))</formula>
    </cfRule>
    <cfRule type="expression" dxfId="29089" priority="8255">
      <formula>AND(IF($Q601=3,1,0),IF($X601&lt;30,1,0))</formula>
    </cfRule>
    <cfRule type="expression" dxfId="29088" priority="8256">
      <formula>AND(IF($Q601=3,1,IF($Q601=4,1,0)),IF($F601&lt;=85,1,0))</formula>
    </cfRule>
  </conditionalFormatting>
  <conditionalFormatting sqref="X601">
    <cfRule type="expression" dxfId="29087" priority="8249">
      <formula>AND(IF(OR($Q601=1,$Q601=2),1,0),IF($X601&lt;=20,1,0))</formula>
    </cfRule>
    <cfRule type="expression" dxfId="29086" priority="8250">
      <formula>AND(IF($Q601=2,1,0),IF($X601&lt;30,1,0))</formula>
    </cfRule>
    <cfRule type="expression" dxfId="29085" priority="8251">
      <formula>AND(IF($Q601=3,1,0),IF($X601&lt;30,1,0))</formula>
    </cfRule>
    <cfRule type="expression" dxfId="29084" priority="8252">
      <formula>AND(IF($Q601=3,1,IF($Q601=4,1,0)),IF($F601&lt;=85,1,0))</formula>
    </cfRule>
  </conditionalFormatting>
  <conditionalFormatting sqref="AI601">
    <cfRule type="expression" dxfId="29083" priority="8245">
      <formula>AND(IF(OR($Q601=1,$Q601=2),1,0),IF($X601&lt;=20,1,0))</formula>
    </cfRule>
    <cfRule type="expression" dxfId="29082" priority="8246">
      <formula>AND(IF($Q601=2,1,0),IF($X601&lt;30,1,0))</formula>
    </cfRule>
    <cfRule type="expression" dxfId="29081" priority="8247">
      <formula>AND(IF($Q601=3,1,0),IF($X601&lt;30,1,0))</formula>
    </cfRule>
    <cfRule type="expression" dxfId="29080" priority="8248">
      <formula>AND(IF($Q601=3,1,IF($Q601=4,1,0)),IF($F601&lt;=85,1,0))</formula>
    </cfRule>
  </conditionalFormatting>
  <conditionalFormatting sqref="AV602">
    <cfRule type="expression" dxfId="29079" priority="8243">
      <formula>AV602="X"</formula>
    </cfRule>
    <cfRule type="expression" dxfId="29078" priority="8244">
      <formula>AV602="후보"</formula>
    </cfRule>
  </conditionalFormatting>
  <conditionalFormatting sqref="AC602">
    <cfRule type="cellIs" dxfId="29077" priority="8241" operator="greaterThan">
      <formula>0.9</formula>
    </cfRule>
    <cfRule type="cellIs" dxfId="29076" priority="8242" operator="greaterThan">
      <formula>0.85</formula>
    </cfRule>
  </conditionalFormatting>
  <conditionalFormatting sqref="N602">
    <cfRule type="cellIs" dxfId="29075" priority="8239" operator="greaterThan">
      <formula>0.9</formula>
    </cfRule>
    <cfRule type="cellIs" dxfId="29074" priority="8240" operator="greaterThan">
      <formula>0.85</formula>
    </cfRule>
  </conditionalFormatting>
  <conditionalFormatting sqref="E602">
    <cfRule type="expression" dxfId="29073" priority="8235">
      <formula>AND(IF(OR($Q602=1,$Q602=2),1,0),IF($X602&lt;=20,1,0))</formula>
    </cfRule>
    <cfRule type="expression" dxfId="29072" priority="8236">
      <formula>AND(IF($Q602=2,1,0),IF($X602&lt;30,1,0))</formula>
    </cfRule>
    <cfRule type="expression" dxfId="29071" priority="8237">
      <formula>AND(IF($Q602=3,1,0),IF($X602&lt;30,1,0))</formula>
    </cfRule>
    <cfRule type="expression" dxfId="29070" priority="8238">
      <formula>AND(IF($Q602=3,1,IF($Q602=4,1,0)),IF($F602&lt;=85,1,0))</formula>
    </cfRule>
  </conditionalFormatting>
  <conditionalFormatting sqref="X602">
    <cfRule type="expression" dxfId="29069" priority="8231">
      <formula>AND(IF(OR($Q602=1,$Q602=2),1,0),IF($X602&lt;=20,1,0))</formula>
    </cfRule>
    <cfRule type="expression" dxfId="29068" priority="8232">
      <formula>AND(IF($Q602=2,1,0),IF($X602&lt;30,1,0))</formula>
    </cfRule>
    <cfRule type="expression" dxfId="29067" priority="8233">
      <formula>AND(IF($Q602=3,1,0),IF($X602&lt;30,1,0))</formula>
    </cfRule>
    <cfRule type="expression" dxfId="29066" priority="8234">
      <formula>AND(IF($Q602=3,1,IF($Q602=4,1,0)),IF($F602&lt;=85,1,0))</formula>
    </cfRule>
  </conditionalFormatting>
  <conditionalFormatting sqref="AI602">
    <cfRule type="expression" dxfId="29065" priority="8227">
      <formula>AND(IF(OR($Q602=1,$Q602=2),1,0),IF($X602&lt;=20,1,0))</formula>
    </cfRule>
    <cfRule type="expression" dxfId="29064" priority="8228">
      <formula>AND(IF($Q602=2,1,0),IF($X602&lt;30,1,0))</formula>
    </cfRule>
    <cfRule type="expression" dxfId="29063" priority="8229">
      <formula>AND(IF($Q602=3,1,0),IF($X602&lt;30,1,0))</formula>
    </cfRule>
    <cfRule type="expression" dxfId="29062" priority="8230">
      <formula>AND(IF($Q602=3,1,IF($Q602=4,1,0)),IF($F602&lt;=85,1,0))</formula>
    </cfRule>
  </conditionalFormatting>
  <conditionalFormatting sqref="AV603">
    <cfRule type="expression" dxfId="29061" priority="8225">
      <formula>AV603="X"</formula>
    </cfRule>
    <cfRule type="expression" dxfId="29060" priority="8226">
      <formula>AV603="후보"</formula>
    </cfRule>
  </conditionalFormatting>
  <conditionalFormatting sqref="AC603">
    <cfRule type="cellIs" dxfId="29059" priority="8223" operator="greaterThan">
      <formula>0.9</formula>
    </cfRule>
    <cfRule type="cellIs" dxfId="29058" priority="8224" operator="greaterThan">
      <formula>0.85</formula>
    </cfRule>
  </conditionalFormatting>
  <conditionalFormatting sqref="N603">
    <cfRule type="cellIs" dxfId="29057" priority="8221" operator="greaterThan">
      <formula>0.9</formula>
    </cfRule>
    <cfRule type="cellIs" dxfId="29056" priority="8222" operator="greaterThan">
      <formula>0.85</formula>
    </cfRule>
  </conditionalFormatting>
  <conditionalFormatting sqref="E603">
    <cfRule type="expression" dxfId="29055" priority="8217">
      <formula>AND(IF(OR($Q603=1,$Q603=2),1,0),IF($X603&lt;=20,1,0))</formula>
    </cfRule>
    <cfRule type="expression" dxfId="29054" priority="8218">
      <formula>AND(IF($Q603=2,1,0),IF($X603&lt;30,1,0))</formula>
    </cfRule>
    <cfRule type="expression" dxfId="29053" priority="8219">
      <formula>AND(IF($Q603=3,1,0),IF($X603&lt;30,1,0))</formula>
    </cfRule>
    <cfRule type="expression" dxfId="29052" priority="8220">
      <formula>AND(IF($Q603=3,1,IF($Q603=4,1,0)),IF($F603&lt;=85,1,0))</formula>
    </cfRule>
  </conditionalFormatting>
  <conditionalFormatting sqref="X603">
    <cfRule type="expression" dxfId="29051" priority="8213">
      <formula>AND(IF(OR($Q603=1,$Q603=2),1,0),IF($X603&lt;=20,1,0))</formula>
    </cfRule>
    <cfRule type="expression" dxfId="29050" priority="8214">
      <formula>AND(IF($Q603=2,1,0),IF($X603&lt;30,1,0))</formula>
    </cfRule>
    <cfRule type="expression" dxfId="29049" priority="8215">
      <formula>AND(IF($Q603=3,1,0),IF($X603&lt;30,1,0))</formula>
    </cfRule>
    <cfRule type="expression" dxfId="29048" priority="8216">
      <formula>AND(IF($Q603=3,1,IF($Q603=4,1,0)),IF($F603&lt;=85,1,0))</formula>
    </cfRule>
  </conditionalFormatting>
  <conditionalFormatting sqref="AI603">
    <cfRule type="expression" dxfId="29047" priority="8209">
      <formula>AND(IF(OR($Q603=1,$Q603=2),1,0),IF($X603&lt;=20,1,0))</formula>
    </cfRule>
    <cfRule type="expression" dxfId="29046" priority="8210">
      <formula>AND(IF($Q603=2,1,0),IF($X603&lt;30,1,0))</formula>
    </cfRule>
    <cfRule type="expression" dxfId="29045" priority="8211">
      <formula>AND(IF($Q603=3,1,0),IF($X603&lt;30,1,0))</formula>
    </cfRule>
    <cfRule type="expression" dxfId="29044" priority="8212">
      <formula>AND(IF($Q603=3,1,IF($Q603=4,1,0)),IF($F603&lt;=85,1,0))</formula>
    </cfRule>
  </conditionalFormatting>
  <conditionalFormatting sqref="AV604">
    <cfRule type="expression" dxfId="29043" priority="8207">
      <formula>AV604="X"</formula>
    </cfRule>
    <cfRule type="expression" dxfId="29042" priority="8208">
      <formula>AV604="후보"</formula>
    </cfRule>
  </conditionalFormatting>
  <conditionalFormatting sqref="AC604">
    <cfRule type="cellIs" dxfId="29041" priority="8205" operator="greaterThan">
      <formula>0.9</formula>
    </cfRule>
    <cfRule type="cellIs" dxfId="29040" priority="8206" operator="greaterThan">
      <formula>0.85</formula>
    </cfRule>
  </conditionalFormatting>
  <conditionalFormatting sqref="N604">
    <cfRule type="cellIs" dxfId="29039" priority="8203" operator="greaterThan">
      <formula>0.9</formula>
    </cfRule>
    <cfRule type="cellIs" dxfId="29038" priority="8204" operator="greaterThan">
      <formula>0.85</formula>
    </cfRule>
  </conditionalFormatting>
  <conditionalFormatting sqref="E604">
    <cfRule type="expression" dxfId="29037" priority="8199">
      <formula>AND(IF(OR($Q604=1,$Q604=2),1,0),IF($X604&lt;=20,1,0))</formula>
    </cfRule>
    <cfRule type="expression" dxfId="29036" priority="8200">
      <formula>AND(IF($Q604=2,1,0),IF($X604&lt;30,1,0))</formula>
    </cfRule>
    <cfRule type="expression" dxfId="29035" priority="8201">
      <formula>AND(IF($Q604=3,1,0),IF($X604&lt;30,1,0))</formula>
    </cfRule>
    <cfRule type="expression" dxfId="29034" priority="8202">
      <formula>AND(IF($Q604=3,1,IF($Q604=4,1,0)),IF($F604&lt;=85,1,0))</formula>
    </cfRule>
  </conditionalFormatting>
  <conditionalFormatting sqref="X604">
    <cfRule type="expression" dxfId="29033" priority="8195">
      <formula>AND(IF(OR($Q604=1,$Q604=2),1,0),IF($X604&lt;=20,1,0))</formula>
    </cfRule>
    <cfRule type="expression" dxfId="29032" priority="8196">
      <formula>AND(IF($Q604=2,1,0),IF($X604&lt;30,1,0))</formula>
    </cfRule>
    <cfRule type="expression" dxfId="29031" priority="8197">
      <formula>AND(IF($Q604=3,1,0),IF($X604&lt;30,1,0))</formula>
    </cfRule>
    <cfRule type="expression" dxfId="29030" priority="8198">
      <formula>AND(IF($Q604=3,1,IF($Q604=4,1,0)),IF($F604&lt;=85,1,0))</formula>
    </cfRule>
  </conditionalFormatting>
  <conditionalFormatting sqref="AI604">
    <cfRule type="expression" dxfId="29029" priority="8191">
      <formula>AND(IF(OR($Q604=1,$Q604=2),1,0),IF($X604&lt;=20,1,0))</formula>
    </cfRule>
    <cfRule type="expression" dxfId="29028" priority="8192">
      <formula>AND(IF($Q604=2,1,0),IF($X604&lt;30,1,0))</formula>
    </cfRule>
    <cfRule type="expression" dxfId="29027" priority="8193">
      <formula>AND(IF($Q604=3,1,0),IF($X604&lt;30,1,0))</formula>
    </cfRule>
    <cfRule type="expression" dxfId="29026" priority="8194">
      <formula>AND(IF($Q604=3,1,IF($Q604=4,1,0)),IF($F604&lt;=85,1,0))</formula>
    </cfRule>
  </conditionalFormatting>
  <conditionalFormatting sqref="AV605">
    <cfRule type="expression" dxfId="29025" priority="8189">
      <formula>AV605="X"</formula>
    </cfRule>
    <cfRule type="expression" dxfId="29024" priority="8190">
      <formula>AV605="후보"</formula>
    </cfRule>
  </conditionalFormatting>
  <conditionalFormatting sqref="AC605">
    <cfRule type="cellIs" dxfId="29023" priority="8187" operator="greaterThan">
      <formula>0.9</formula>
    </cfRule>
    <cfRule type="cellIs" dxfId="29022" priority="8188" operator="greaterThan">
      <formula>0.85</formula>
    </cfRule>
  </conditionalFormatting>
  <conditionalFormatting sqref="N605">
    <cfRule type="cellIs" dxfId="29021" priority="8185" operator="greaterThan">
      <formula>0.9</formula>
    </cfRule>
    <cfRule type="cellIs" dxfId="29020" priority="8186" operator="greaterThan">
      <formula>0.85</formula>
    </cfRule>
  </conditionalFormatting>
  <conditionalFormatting sqref="E605">
    <cfRule type="expression" dxfId="29019" priority="8181">
      <formula>AND(IF(OR($Q605=1,$Q605=2),1,0),IF($X605&lt;=20,1,0))</formula>
    </cfRule>
    <cfRule type="expression" dxfId="29018" priority="8182">
      <formula>AND(IF($Q605=2,1,0),IF($X605&lt;30,1,0))</formula>
    </cfRule>
    <cfRule type="expression" dxfId="29017" priority="8183">
      <formula>AND(IF($Q605=3,1,0),IF($X605&lt;30,1,0))</formula>
    </cfRule>
    <cfRule type="expression" dxfId="29016" priority="8184">
      <formula>AND(IF($Q605=3,1,IF($Q605=4,1,0)),IF($F605&lt;=85,1,0))</formula>
    </cfRule>
  </conditionalFormatting>
  <conditionalFormatting sqref="X605">
    <cfRule type="expression" dxfId="29015" priority="8177">
      <formula>AND(IF(OR($Q605=1,$Q605=2),1,0),IF($X605&lt;=20,1,0))</formula>
    </cfRule>
    <cfRule type="expression" dxfId="29014" priority="8178">
      <formula>AND(IF($Q605=2,1,0),IF($X605&lt;30,1,0))</formula>
    </cfRule>
    <cfRule type="expression" dxfId="29013" priority="8179">
      <formula>AND(IF($Q605=3,1,0),IF($X605&lt;30,1,0))</formula>
    </cfRule>
    <cfRule type="expression" dxfId="29012" priority="8180">
      <formula>AND(IF($Q605=3,1,IF($Q605=4,1,0)),IF($F605&lt;=85,1,0))</formula>
    </cfRule>
  </conditionalFormatting>
  <conditionalFormatting sqref="AI605">
    <cfRule type="expression" dxfId="29011" priority="8173">
      <formula>AND(IF(OR($Q605=1,$Q605=2),1,0),IF($X605&lt;=20,1,0))</formula>
    </cfRule>
    <cfRule type="expression" dxfId="29010" priority="8174">
      <formula>AND(IF($Q605=2,1,0),IF($X605&lt;30,1,0))</formula>
    </cfRule>
    <cfRule type="expression" dxfId="29009" priority="8175">
      <formula>AND(IF($Q605=3,1,0),IF($X605&lt;30,1,0))</formula>
    </cfRule>
    <cfRule type="expression" dxfId="29008" priority="8176">
      <formula>AND(IF($Q605=3,1,IF($Q605=4,1,0)),IF($F605&lt;=85,1,0))</formula>
    </cfRule>
  </conditionalFormatting>
  <conditionalFormatting sqref="AV606">
    <cfRule type="expression" dxfId="29007" priority="8171">
      <formula>AV606="X"</formula>
    </cfRule>
    <cfRule type="expression" dxfId="29006" priority="8172">
      <formula>AV606="후보"</formula>
    </cfRule>
  </conditionalFormatting>
  <conditionalFormatting sqref="AC606">
    <cfRule type="cellIs" dxfId="29005" priority="8169" operator="greaterThan">
      <formula>0.9</formula>
    </cfRule>
    <cfRule type="cellIs" dxfId="29004" priority="8170" operator="greaterThan">
      <formula>0.85</formula>
    </cfRule>
  </conditionalFormatting>
  <conditionalFormatting sqref="N606">
    <cfRule type="cellIs" dxfId="29003" priority="8167" operator="greaterThan">
      <formula>0.9</formula>
    </cfRule>
    <cfRule type="cellIs" dxfId="29002" priority="8168" operator="greaterThan">
      <formula>0.85</formula>
    </cfRule>
  </conditionalFormatting>
  <conditionalFormatting sqref="E606">
    <cfRule type="expression" dxfId="29001" priority="8163">
      <formula>AND(IF(OR($Q606=1,$Q606=2),1,0),IF($X606&lt;=20,1,0))</formula>
    </cfRule>
    <cfRule type="expression" dxfId="29000" priority="8164">
      <formula>AND(IF($Q606=2,1,0),IF($X606&lt;30,1,0))</formula>
    </cfRule>
    <cfRule type="expression" dxfId="28999" priority="8165">
      <formula>AND(IF($Q606=3,1,0),IF($X606&lt;30,1,0))</formula>
    </cfRule>
    <cfRule type="expression" dxfId="28998" priority="8166">
      <formula>AND(IF($Q606=3,1,IF($Q606=4,1,0)),IF($F606&lt;=85,1,0))</formula>
    </cfRule>
  </conditionalFormatting>
  <conditionalFormatting sqref="X606">
    <cfRule type="expression" dxfId="28997" priority="8159">
      <formula>AND(IF(OR($Q606=1,$Q606=2),1,0),IF($X606&lt;=20,1,0))</formula>
    </cfRule>
    <cfRule type="expression" dxfId="28996" priority="8160">
      <formula>AND(IF($Q606=2,1,0),IF($X606&lt;30,1,0))</formula>
    </cfRule>
    <cfRule type="expression" dxfId="28995" priority="8161">
      <formula>AND(IF($Q606=3,1,0),IF($X606&lt;30,1,0))</formula>
    </cfRule>
    <cfRule type="expression" dxfId="28994" priority="8162">
      <formula>AND(IF($Q606=3,1,IF($Q606=4,1,0)),IF($F606&lt;=85,1,0))</formula>
    </cfRule>
  </conditionalFormatting>
  <conditionalFormatting sqref="AI606">
    <cfRule type="expression" dxfId="28993" priority="8155">
      <formula>AND(IF(OR($Q606=1,$Q606=2),1,0),IF($X606&lt;=20,1,0))</formula>
    </cfRule>
    <cfRule type="expression" dxfId="28992" priority="8156">
      <formula>AND(IF($Q606=2,1,0),IF($X606&lt;30,1,0))</formula>
    </cfRule>
    <cfRule type="expression" dxfId="28991" priority="8157">
      <formula>AND(IF($Q606=3,1,0),IF($X606&lt;30,1,0))</formula>
    </cfRule>
    <cfRule type="expression" dxfId="28990" priority="8158">
      <formula>AND(IF($Q606=3,1,IF($Q606=4,1,0)),IF($F606&lt;=85,1,0))</formula>
    </cfRule>
  </conditionalFormatting>
  <conditionalFormatting sqref="AV607">
    <cfRule type="expression" dxfId="28989" priority="8153">
      <formula>AV607="X"</formula>
    </cfRule>
    <cfRule type="expression" dxfId="28988" priority="8154">
      <formula>AV607="후보"</formula>
    </cfRule>
  </conditionalFormatting>
  <conditionalFormatting sqref="AC607">
    <cfRule type="cellIs" dxfId="28987" priority="8151" operator="greaterThan">
      <formula>0.9</formula>
    </cfRule>
    <cfRule type="cellIs" dxfId="28986" priority="8152" operator="greaterThan">
      <formula>0.85</formula>
    </cfRule>
  </conditionalFormatting>
  <conditionalFormatting sqref="N607">
    <cfRule type="cellIs" dxfId="28985" priority="8149" operator="greaterThan">
      <formula>0.9</formula>
    </cfRule>
    <cfRule type="cellIs" dxfId="28984" priority="8150" operator="greaterThan">
      <formula>0.85</formula>
    </cfRule>
  </conditionalFormatting>
  <conditionalFormatting sqref="E607">
    <cfRule type="expression" dxfId="28983" priority="8145">
      <formula>AND(IF(OR($Q607=1,$Q607=2),1,0),IF($X607&lt;=20,1,0))</formula>
    </cfRule>
    <cfRule type="expression" dxfId="28982" priority="8146">
      <formula>AND(IF($Q607=2,1,0),IF($X607&lt;30,1,0))</formula>
    </cfRule>
    <cfRule type="expression" dxfId="28981" priority="8147">
      <formula>AND(IF($Q607=3,1,0),IF($X607&lt;30,1,0))</formula>
    </cfRule>
    <cfRule type="expression" dxfId="28980" priority="8148">
      <formula>AND(IF($Q607=3,1,IF($Q607=4,1,0)),IF($F607&lt;=85,1,0))</formula>
    </cfRule>
  </conditionalFormatting>
  <conditionalFormatting sqref="X607">
    <cfRule type="expression" dxfId="28979" priority="8141">
      <formula>AND(IF(OR($Q607=1,$Q607=2),1,0),IF($X607&lt;=20,1,0))</formula>
    </cfRule>
    <cfRule type="expression" dxfId="28978" priority="8142">
      <formula>AND(IF($Q607=2,1,0),IF($X607&lt;30,1,0))</formula>
    </cfRule>
    <cfRule type="expression" dxfId="28977" priority="8143">
      <formula>AND(IF($Q607=3,1,0),IF($X607&lt;30,1,0))</formula>
    </cfRule>
    <cfRule type="expression" dxfId="28976" priority="8144">
      <formula>AND(IF($Q607=3,1,IF($Q607=4,1,0)),IF($F607&lt;=85,1,0))</formula>
    </cfRule>
  </conditionalFormatting>
  <conditionalFormatting sqref="AI607">
    <cfRule type="expression" dxfId="28975" priority="8137">
      <formula>AND(IF(OR($Q607=1,$Q607=2),1,0),IF($X607&lt;=20,1,0))</formula>
    </cfRule>
    <cfRule type="expression" dxfId="28974" priority="8138">
      <formula>AND(IF($Q607=2,1,0),IF($X607&lt;30,1,0))</formula>
    </cfRule>
    <cfRule type="expression" dxfId="28973" priority="8139">
      <formula>AND(IF($Q607=3,1,0),IF($X607&lt;30,1,0))</formula>
    </cfRule>
    <cfRule type="expression" dxfId="28972" priority="8140">
      <formula>AND(IF($Q607=3,1,IF($Q607=4,1,0)),IF($F607&lt;=85,1,0))</formula>
    </cfRule>
  </conditionalFormatting>
  <conditionalFormatting sqref="AV608">
    <cfRule type="expression" dxfId="28971" priority="8135">
      <formula>AV608="X"</formula>
    </cfRule>
    <cfRule type="expression" dxfId="28970" priority="8136">
      <formula>AV608="후보"</formula>
    </cfRule>
  </conditionalFormatting>
  <conditionalFormatting sqref="AC608">
    <cfRule type="cellIs" dxfId="28969" priority="8133" operator="greaterThan">
      <formula>0.9</formula>
    </cfRule>
    <cfRule type="cellIs" dxfId="28968" priority="8134" operator="greaterThan">
      <formula>0.85</formula>
    </cfRule>
  </conditionalFormatting>
  <conditionalFormatting sqref="N608">
    <cfRule type="cellIs" dxfId="28967" priority="8131" operator="greaterThan">
      <formula>0.9</formula>
    </cfRule>
    <cfRule type="cellIs" dxfId="28966" priority="8132" operator="greaterThan">
      <formula>0.85</formula>
    </cfRule>
  </conditionalFormatting>
  <conditionalFormatting sqref="E608">
    <cfRule type="expression" dxfId="28965" priority="8127">
      <formula>AND(IF(OR($Q608=1,$Q608=2),1,0),IF($X608&lt;=20,1,0))</formula>
    </cfRule>
    <cfRule type="expression" dxfId="28964" priority="8128">
      <formula>AND(IF($Q608=2,1,0),IF($X608&lt;30,1,0))</formula>
    </cfRule>
    <cfRule type="expression" dxfId="28963" priority="8129">
      <formula>AND(IF($Q608=3,1,0),IF($X608&lt;30,1,0))</formula>
    </cfRule>
    <cfRule type="expression" dxfId="28962" priority="8130">
      <formula>AND(IF($Q608=3,1,IF($Q608=4,1,0)),IF($F608&lt;=85,1,0))</formula>
    </cfRule>
  </conditionalFormatting>
  <conditionalFormatting sqref="X608">
    <cfRule type="expression" dxfId="28961" priority="8123">
      <formula>AND(IF(OR($Q608=1,$Q608=2),1,0),IF($X608&lt;=20,1,0))</formula>
    </cfRule>
    <cfRule type="expression" dxfId="28960" priority="8124">
      <formula>AND(IF($Q608=2,1,0),IF($X608&lt;30,1,0))</formula>
    </cfRule>
    <cfRule type="expression" dxfId="28959" priority="8125">
      <formula>AND(IF($Q608=3,1,0),IF($X608&lt;30,1,0))</formula>
    </cfRule>
    <cfRule type="expression" dxfId="28958" priority="8126">
      <formula>AND(IF($Q608=3,1,IF($Q608=4,1,0)),IF($F608&lt;=85,1,0))</formula>
    </cfRule>
  </conditionalFormatting>
  <conditionalFormatting sqref="AI608">
    <cfRule type="expression" dxfId="28957" priority="8119">
      <formula>AND(IF(OR($Q608=1,$Q608=2),1,0),IF($X608&lt;=20,1,0))</formula>
    </cfRule>
    <cfRule type="expression" dxfId="28956" priority="8120">
      <formula>AND(IF($Q608=2,1,0),IF($X608&lt;30,1,0))</formula>
    </cfRule>
    <cfRule type="expression" dxfId="28955" priority="8121">
      <formula>AND(IF($Q608=3,1,0),IF($X608&lt;30,1,0))</formula>
    </cfRule>
    <cfRule type="expression" dxfId="28954" priority="8122">
      <formula>AND(IF($Q608=3,1,IF($Q608=4,1,0)),IF($F608&lt;=85,1,0))</formula>
    </cfRule>
  </conditionalFormatting>
  <conditionalFormatting sqref="AV609">
    <cfRule type="expression" dxfId="28953" priority="8117">
      <formula>AV609="X"</formula>
    </cfRule>
    <cfRule type="expression" dxfId="28952" priority="8118">
      <formula>AV609="후보"</formula>
    </cfRule>
  </conditionalFormatting>
  <conditionalFormatting sqref="AC609">
    <cfRule type="cellIs" dxfId="28951" priority="8115" operator="greaterThan">
      <formula>0.9</formula>
    </cfRule>
    <cfRule type="cellIs" dxfId="28950" priority="8116" operator="greaterThan">
      <formula>0.85</formula>
    </cfRule>
  </conditionalFormatting>
  <conditionalFormatting sqref="N609">
    <cfRule type="cellIs" dxfId="28949" priority="8113" operator="greaterThan">
      <formula>0.9</formula>
    </cfRule>
    <cfRule type="cellIs" dxfId="28948" priority="8114" operator="greaterThan">
      <formula>0.85</formula>
    </cfRule>
  </conditionalFormatting>
  <conditionalFormatting sqref="E609">
    <cfRule type="expression" dxfId="28947" priority="8109">
      <formula>AND(IF(OR($Q609=1,$Q609=2),1,0),IF($X609&lt;=20,1,0))</formula>
    </cfRule>
    <cfRule type="expression" dxfId="28946" priority="8110">
      <formula>AND(IF($Q609=2,1,0),IF($X609&lt;30,1,0))</formula>
    </cfRule>
    <cfRule type="expression" dxfId="28945" priority="8111">
      <formula>AND(IF($Q609=3,1,0),IF($X609&lt;30,1,0))</formula>
    </cfRule>
    <cfRule type="expression" dxfId="28944" priority="8112">
      <formula>AND(IF($Q609=3,1,IF($Q609=4,1,0)),IF($F609&lt;=85,1,0))</formula>
    </cfRule>
  </conditionalFormatting>
  <conditionalFormatting sqref="X609">
    <cfRule type="expression" dxfId="28943" priority="8105">
      <formula>AND(IF(OR($Q609=1,$Q609=2),1,0),IF($X609&lt;=20,1,0))</formula>
    </cfRule>
    <cfRule type="expression" dxfId="28942" priority="8106">
      <formula>AND(IF($Q609=2,1,0),IF($X609&lt;30,1,0))</formula>
    </cfRule>
    <cfRule type="expression" dxfId="28941" priority="8107">
      <formula>AND(IF($Q609=3,1,0),IF($X609&lt;30,1,0))</formula>
    </cfRule>
    <cfRule type="expression" dxfId="28940" priority="8108">
      <formula>AND(IF($Q609=3,1,IF($Q609=4,1,0)),IF($F609&lt;=85,1,0))</formula>
    </cfRule>
  </conditionalFormatting>
  <conditionalFormatting sqref="AI609">
    <cfRule type="expression" dxfId="28939" priority="8101">
      <formula>AND(IF(OR($Q609=1,$Q609=2),1,0),IF($X609&lt;=20,1,0))</formula>
    </cfRule>
    <cfRule type="expression" dxfId="28938" priority="8102">
      <formula>AND(IF($Q609=2,1,0),IF($X609&lt;30,1,0))</formula>
    </cfRule>
    <cfRule type="expression" dxfId="28937" priority="8103">
      <formula>AND(IF($Q609=3,1,0),IF($X609&lt;30,1,0))</formula>
    </cfRule>
    <cfRule type="expression" dxfId="28936" priority="8104">
      <formula>AND(IF($Q609=3,1,IF($Q609=4,1,0)),IF($F609&lt;=85,1,0))</formula>
    </cfRule>
  </conditionalFormatting>
  <conditionalFormatting sqref="AV610">
    <cfRule type="expression" dxfId="28935" priority="8099">
      <formula>AV610="X"</formula>
    </cfRule>
    <cfRule type="expression" dxfId="28934" priority="8100">
      <formula>AV610="후보"</formula>
    </cfRule>
  </conditionalFormatting>
  <conditionalFormatting sqref="AC610">
    <cfRule type="cellIs" dxfId="28933" priority="8097" operator="greaterThan">
      <formula>0.9</formula>
    </cfRule>
    <cfRule type="cellIs" dxfId="28932" priority="8098" operator="greaterThan">
      <formula>0.85</formula>
    </cfRule>
  </conditionalFormatting>
  <conditionalFormatting sqref="N610">
    <cfRule type="cellIs" dxfId="28931" priority="8095" operator="greaterThan">
      <formula>0.9</formula>
    </cfRule>
    <cfRule type="cellIs" dxfId="28930" priority="8096" operator="greaterThan">
      <formula>0.85</formula>
    </cfRule>
  </conditionalFormatting>
  <conditionalFormatting sqref="E610">
    <cfRule type="expression" dxfId="28929" priority="8091">
      <formula>AND(IF(OR($Q610=1,$Q610=2),1,0),IF($X610&lt;=20,1,0))</formula>
    </cfRule>
    <cfRule type="expression" dxfId="28928" priority="8092">
      <formula>AND(IF($Q610=2,1,0),IF($X610&lt;30,1,0))</formula>
    </cfRule>
    <cfRule type="expression" dxfId="28927" priority="8093">
      <formula>AND(IF($Q610=3,1,0),IF($X610&lt;30,1,0))</formula>
    </cfRule>
    <cfRule type="expression" dxfId="28926" priority="8094">
      <formula>AND(IF($Q610=3,1,IF($Q610=4,1,0)),IF($F610&lt;=85,1,0))</formula>
    </cfRule>
  </conditionalFormatting>
  <conditionalFormatting sqref="X610">
    <cfRule type="expression" dxfId="28925" priority="8087">
      <formula>AND(IF(OR($Q610=1,$Q610=2),1,0),IF($X610&lt;=20,1,0))</formula>
    </cfRule>
    <cfRule type="expression" dxfId="28924" priority="8088">
      <formula>AND(IF($Q610=2,1,0),IF($X610&lt;30,1,0))</formula>
    </cfRule>
    <cfRule type="expression" dxfId="28923" priority="8089">
      <formula>AND(IF($Q610=3,1,0),IF($X610&lt;30,1,0))</formula>
    </cfRule>
    <cfRule type="expression" dxfId="28922" priority="8090">
      <formula>AND(IF($Q610=3,1,IF($Q610=4,1,0)),IF($F610&lt;=85,1,0))</formula>
    </cfRule>
  </conditionalFormatting>
  <conditionalFormatting sqref="AI610">
    <cfRule type="expression" dxfId="28921" priority="8083">
      <formula>AND(IF(OR($Q610=1,$Q610=2),1,0),IF($X610&lt;=20,1,0))</formula>
    </cfRule>
    <cfRule type="expression" dxfId="28920" priority="8084">
      <formula>AND(IF($Q610=2,1,0),IF($X610&lt;30,1,0))</formula>
    </cfRule>
    <cfRule type="expression" dxfId="28919" priority="8085">
      <formula>AND(IF($Q610=3,1,0),IF($X610&lt;30,1,0))</formula>
    </cfRule>
    <cfRule type="expression" dxfId="28918" priority="8086">
      <formula>AND(IF($Q610=3,1,IF($Q610=4,1,0)),IF($F610&lt;=85,1,0))</formula>
    </cfRule>
  </conditionalFormatting>
  <conditionalFormatting sqref="AV611">
    <cfRule type="expression" dxfId="28917" priority="8081">
      <formula>AV611="X"</formula>
    </cfRule>
    <cfRule type="expression" dxfId="28916" priority="8082">
      <formula>AV611="후보"</formula>
    </cfRule>
  </conditionalFormatting>
  <conditionalFormatting sqref="AC611">
    <cfRule type="cellIs" dxfId="28915" priority="8079" operator="greaterThan">
      <formula>0.9</formula>
    </cfRule>
    <cfRule type="cellIs" dxfId="28914" priority="8080" operator="greaterThan">
      <formula>0.85</formula>
    </cfRule>
  </conditionalFormatting>
  <conditionalFormatting sqref="N611">
    <cfRule type="cellIs" dxfId="28913" priority="8077" operator="greaterThan">
      <formula>0.9</formula>
    </cfRule>
    <cfRule type="cellIs" dxfId="28912" priority="8078" operator="greaterThan">
      <formula>0.85</formula>
    </cfRule>
  </conditionalFormatting>
  <conditionalFormatting sqref="E611">
    <cfRule type="expression" dxfId="28911" priority="8073">
      <formula>AND(IF(OR($Q611=1,$Q611=2),1,0),IF($X611&lt;=20,1,0))</formula>
    </cfRule>
    <cfRule type="expression" dxfId="28910" priority="8074">
      <formula>AND(IF($Q611=2,1,0),IF($X611&lt;30,1,0))</formula>
    </cfRule>
    <cfRule type="expression" dxfId="28909" priority="8075">
      <formula>AND(IF($Q611=3,1,0),IF($X611&lt;30,1,0))</formula>
    </cfRule>
    <cfRule type="expression" dxfId="28908" priority="8076">
      <formula>AND(IF($Q611=3,1,IF($Q611=4,1,0)),IF($F611&lt;=85,1,0))</formula>
    </cfRule>
  </conditionalFormatting>
  <conditionalFormatting sqref="X611">
    <cfRule type="expression" dxfId="28907" priority="8069">
      <formula>AND(IF(OR($Q611=1,$Q611=2),1,0),IF($X611&lt;=20,1,0))</formula>
    </cfRule>
    <cfRule type="expression" dxfId="28906" priority="8070">
      <formula>AND(IF($Q611=2,1,0),IF($X611&lt;30,1,0))</formula>
    </cfRule>
    <cfRule type="expression" dxfId="28905" priority="8071">
      <formula>AND(IF($Q611=3,1,0),IF($X611&lt;30,1,0))</formula>
    </cfRule>
    <cfRule type="expression" dxfId="28904" priority="8072">
      <formula>AND(IF($Q611=3,1,IF($Q611=4,1,0)),IF($F611&lt;=85,1,0))</formula>
    </cfRule>
  </conditionalFormatting>
  <conditionalFormatting sqref="AI611">
    <cfRule type="expression" dxfId="28903" priority="8065">
      <formula>AND(IF(OR($Q611=1,$Q611=2),1,0),IF($X611&lt;=20,1,0))</formula>
    </cfRule>
    <cfRule type="expression" dxfId="28902" priority="8066">
      <formula>AND(IF($Q611=2,1,0),IF($X611&lt;30,1,0))</formula>
    </cfRule>
    <cfRule type="expression" dxfId="28901" priority="8067">
      <formula>AND(IF($Q611=3,1,0),IF($X611&lt;30,1,0))</formula>
    </cfRule>
    <cfRule type="expression" dxfId="28900" priority="8068">
      <formula>AND(IF($Q611=3,1,IF($Q611=4,1,0)),IF($F611&lt;=85,1,0))</formula>
    </cfRule>
  </conditionalFormatting>
  <conditionalFormatting sqref="AV612">
    <cfRule type="expression" dxfId="28899" priority="8063">
      <formula>AV612="X"</formula>
    </cfRule>
    <cfRule type="expression" dxfId="28898" priority="8064">
      <formula>AV612="후보"</formula>
    </cfRule>
  </conditionalFormatting>
  <conditionalFormatting sqref="AC612">
    <cfRule type="cellIs" dxfId="28897" priority="8061" operator="greaterThan">
      <formula>0.9</formula>
    </cfRule>
    <cfRule type="cellIs" dxfId="28896" priority="8062" operator="greaterThan">
      <formula>0.85</formula>
    </cfRule>
  </conditionalFormatting>
  <conditionalFormatting sqref="N612">
    <cfRule type="cellIs" dxfId="28895" priority="8059" operator="greaterThan">
      <formula>0.9</formula>
    </cfRule>
    <cfRule type="cellIs" dxfId="28894" priority="8060" operator="greaterThan">
      <formula>0.85</formula>
    </cfRule>
  </conditionalFormatting>
  <conditionalFormatting sqref="E612">
    <cfRule type="expression" dxfId="28893" priority="8055">
      <formula>AND(IF(OR($Q612=1,$Q612=2),1,0),IF($X612&lt;=20,1,0))</formula>
    </cfRule>
    <cfRule type="expression" dxfId="28892" priority="8056">
      <formula>AND(IF($Q612=2,1,0),IF($X612&lt;30,1,0))</formula>
    </cfRule>
    <cfRule type="expression" dxfId="28891" priority="8057">
      <formula>AND(IF($Q612=3,1,0),IF($X612&lt;30,1,0))</formula>
    </cfRule>
    <cfRule type="expression" dxfId="28890" priority="8058">
      <formula>AND(IF($Q612=3,1,IF($Q612=4,1,0)),IF($F612&lt;=85,1,0))</formula>
    </cfRule>
  </conditionalFormatting>
  <conditionalFormatting sqref="X612">
    <cfRule type="expression" dxfId="28889" priority="8051">
      <formula>AND(IF(OR($Q612=1,$Q612=2),1,0),IF($X612&lt;=20,1,0))</formula>
    </cfRule>
    <cfRule type="expression" dxfId="28888" priority="8052">
      <formula>AND(IF($Q612=2,1,0),IF($X612&lt;30,1,0))</formula>
    </cfRule>
    <cfRule type="expression" dxfId="28887" priority="8053">
      <formula>AND(IF($Q612=3,1,0),IF($X612&lt;30,1,0))</formula>
    </cfRule>
    <cfRule type="expression" dxfId="28886" priority="8054">
      <formula>AND(IF($Q612=3,1,IF($Q612=4,1,0)),IF($F612&lt;=85,1,0))</formula>
    </cfRule>
  </conditionalFormatting>
  <conditionalFormatting sqref="AI612">
    <cfRule type="expression" dxfId="28885" priority="8047">
      <formula>AND(IF(OR($Q612=1,$Q612=2),1,0),IF($X612&lt;=20,1,0))</formula>
    </cfRule>
    <cfRule type="expression" dxfId="28884" priority="8048">
      <formula>AND(IF($Q612=2,1,0),IF($X612&lt;30,1,0))</formula>
    </cfRule>
    <cfRule type="expression" dxfId="28883" priority="8049">
      <formula>AND(IF($Q612=3,1,0),IF($X612&lt;30,1,0))</formula>
    </cfRule>
    <cfRule type="expression" dxfId="28882" priority="8050">
      <formula>AND(IF($Q612=3,1,IF($Q612=4,1,0)),IF($F612&lt;=85,1,0))</formula>
    </cfRule>
  </conditionalFormatting>
  <conditionalFormatting sqref="AV613">
    <cfRule type="expression" dxfId="28881" priority="8045">
      <formula>AV613="X"</formula>
    </cfRule>
    <cfRule type="expression" dxfId="28880" priority="8046">
      <formula>AV613="후보"</formula>
    </cfRule>
  </conditionalFormatting>
  <conditionalFormatting sqref="AC613">
    <cfRule type="cellIs" dxfId="28879" priority="8043" operator="greaterThan">
      <formula>0.9</formula>
    </cfRule>
    <cfRule type="cellIs" dxfId="28878" priority="8044" operator="greaterThan">
      <formula>0.85</formula>
    </cfRule>
  </conditionalFormatting>
  <conditionalFormatting sqref="N613">
    <cfRule type="cellIs" dxfId="28877" priority="8041" operator="greaterThan">
      <formula>0.9</formula>
    </cfRule>
    <cfRule type="cellIs" dxfId="28876" priority="8042" operator="greaterThan">
      <formula>0.85</formula>
    </cfRule>
  </conditionalFormatting>
  <conditionalFormatting sqref="E613">
    <cfRule type="expression" dxfId="28875" priority="8037">
      <formula>AND(IF(OR($Q613=1,$Q613=2),1,0),IF($X613&lt;=20,1,0))</formula>
    </cfRule>
    <cfRule type="expression" dxfId="28874" priority="8038">
      <formula>AND(IF($Q613=2,1,0),IF($X613&lt;30,1,0))</formula>
    </cfRule>
    <cfRule type="expression" dxfId="28873" priority="8039">
      <formula>AND(IF($Q613=3,1,0),IF($X613&lt;30,1,0))</formula>
    </cfRule>
    <cfRule type="expression" dxfId="28872" priority="8040">
      <formula>AND(IF($Q613=3,1,IF($Q613=4,1,0)),IF($F613&lt;=85,1,0))</formula>
    </cfRule>
  </conditionalFormatting>
  <conditionalFormatting sqref="X613">
    <cfRule type="expression" dxfId="28871" priority="8033">
      <formula>AND(IF(OR($Q613=1,$Q613=2),1,0),IF($X613&lt;=20,1,0))</formula>
    </cfRule>
    <cfRule type="expression" dxfId="28870" priority="8034">
      <formula>AND(IF($Q613=2,1,0),IF($X613&lt;30,1,0))</formula>
    </cfRule>
    <cfRule type="expression" dxfId="28869" priority="8035">
      <formula>AND(IF($Q613=3,1,0),IF($X613&lt;30,1,0))</formula>
    </cfRule>
    <cfRule type="expression" dxfId="28868" priority="8036">
      <formula>AND(IF($Q613=3,1,IF($Q613=4,1,0)),IF($F613&lt;=85,1,0))</formula>
    </cfRule>
  </conditionalFormatting>
  <conditionalFormatting sqref="AI613">
    <cfRule type="expression" dxfId="28867" priority="8029">
      <formula>AND(IF(OR($Q613=1,$Q613=2),1,0),IF($X613&lt;=20,1,0))</formula>
    </cfRule>
    <cfRule type="expression" dxfId="28866" priority="8030">
      <formula>AND(IF($Q613=2,1,0),IF($X613&lt;30,1,0))</formula>
    </cfRule>
    <cfRule type="expression" dxfId="28865" priority="8031">
      <formula>AND(IF($Q613=3,1,0),IF($X613&lt;30,1,0))</formula>
    </cfRule>
    <cfRule type="expression" dxfId="28864" priority="8032">
      <formula>AND(IF($Q613=3,1,IF($Q613=4,1,0)),IF($F613&lt;=85,1,0))</formula>
    </cfRule>
  </conditionalFormatting>
  <conditionalFormatting sqref="AV614">
    <cfRule type="expression" dxfId="28863" priority="8027">
      <formula>AV614="X"</formula>
    </cfRule>
    <cfRule type="expression" dxfId="28862" priority="8028">
      <formula>AV614="후보"</formula>
    </cfRule>
  </conditionalFormatting>
  <conditionalFormatting sqref="AC614">
    <cfRule type="cellIs" dxfId="28861" priority="8025" operator="greaterThan">
      <formula>0.9</formula>
    </cfRule>
    <cfRule type="cellIs" dxfId="28860" priority="8026" operator="greaterThan">
      <formula>0.85</formula>
    </cfRule>
  </conditionalFormatting>
  <conditionalFormatting sqref="N614">
    <cfRule type="cellIs" dxfId="28859" priority="8023" operator="greaterThan">
      <formula>0.9</formula>
    </cfRule>
    <cfRule type="cellIs" dxfId="28858" priority="8024" operator="greaterThan">
      <formula>0.85</formula>
    </cfRule>
  </conditionalFormatting>
  <conditionalFormatting sqref="E614">
    <cfRule type="expression" dxfId="28857" priority="8019">
      <formula>AND(IF(OR($Q614=1,$Q614=2),1,0),IF($X614&lt;=20,1,0))</formula>
    </cfRule>
    <cfRule type="expression" dxfId="28856" priority="8020">
      <formula>AND(IF($Q614=2,1,0),IF($X614&lt;30,1,0))</formula>
    </cfRule>
    <cfRule type="expression" dxfId="28855" priority="8021">
      <formula>AND(IF($Q614=3,1,0),IF($X614&lt;30,1,0))</formula>
    </cfRule>
    <cfRule type="expression" dxfId="28854" priority="8022">
      <formula>AND(IF($Q614=3,1,IF($Q614=4,1,0)),IF($F614&lt;=85,1,0))</formula>
    </cfRule>
  </conditionalFormatting>
  <conditionalFormatting sqref="X614">
    <cfRule type="expression" dxfId="28853" priority="8015">
      <formula>AND(IF(OR($Q614=1,$Q614=2),1,0),IF($X614&lt;=20,1,0))</formula>
    </cfRule>
    <cfRule type="expression" dxfId="28852" priority="8016">
      <formula>AND(IF($Q614=2,1,0),IF($X614&lt;30,1,0))</formula>
    </cfRule>
    <cfRule type="expression" dxfId="28851" priority="8017">
      <formula>AND(IF($Q614=3,1,0),IF($X614&lt;30,1,0))</formula>
    </cfRule>
    <cfRule type="expression" dxfId="28850" priority="8018">
      <formula>AND(IF($Q614=3,1,IF($Q614=4,1,0)),IF($F614&lt;=85,1,0))</formula>
    </cfRule>
  </conditionalFormatting>
  <conditionalFormatting sqref="AI614">
    <cfRule type="expression" dxfId="28849" priority="8011">
      <formula>AND(IF(OR($Q614=1,$Q614=2),1,0),IF($X614&lt;=20,1,0))</formula>
    </cfRule>
    <cfRule type="expression" dxfId="28848" priority="8012">
      <formula>AND(IF($Q614=2,1,0),IF($X614&lt;30,1,0))</formula>
    </cfRule>
    <cfRule type="expression" dxfId="28847" priority="8013">
      <formula>AND(IF($Q614=3,1,0),IF($X614&lt;30,1,0))</formula>
    </cfRule>
    <cfRule type="expression" dxfId="28846" priority="8014">
      <formula>AND(IF($Q614=3,1,IF($Q614=4,1,0)),IF($F614&lt;=85,1,0))</formula>
    </cfRule>
  </conditionalFormatting>
  <conditionalFormatting sqref="AV615">
    <cfRule type="expression" dxfId="28845" priority="8009">
      <formula>AV615="X"</formula>
    </cfRule>
    <cfRule type="expression" dxfId="28844" priority="8010">
      <formula>AV615="후보"</formula>
    </cfRule>
  </conditionalFormatting>
  <conditionalFormatting sqref="AC615">
    <cfRule type="cellIs" dxfId="28843" priority="8007" operator="greaterThan">
      <formula>0.9</formula>
    </cfRule>
    <cfRule type="cellIs" dxfId="28842" priority="8008" operator="greaterThan">
      <formula>0.85</formula>
    </cfRule>
  </conditionalFormatting>
  <conditionalFormatting sqref="N615">
    <cfRule type="cellIs" dxfId="28841" priority="8005" operator="greaterThan">
      <formula>0.9</formula>
    </cfRule>
    <cfRule type="cellIs" dxfId="28840" priority="8006" operator="greaterThan">
      <formula>0.85</formula>
    </cfRule>
  </conditionalFormatting>
  <conditionalFormatting sqref="E615">
    <cfRule type="expression" dxfId="28839" priority="8001">
      <formula>AND(IF(OR($Q615=1,$Q615=2),1,0),IF($X615&lt;=20,1,0))</formula>
    </cfRule>
    <cfRule type="expression" dxfId="28838" priority="8002">
      <formula>AND(IF($Q615=2,1,0),IF($X615&lt;30,1,0))</formula>
    </cfRule>
    <cfRule type="expression" dxfId="28837" priority="8003">
      <formula>AND(IF($Q615=3,1,0),IF($X615&lt;30,1,0))</formula>
    </cfRule>
    <cfRule type="expression" dxfId="28836" priority="8004">
      <formula>AND(IF($Q615=3,1,IF($Q615=4,1,0)),IF($F615&lt;=85,1,0))</formula>
    </cfRule>
  </conditionalFormatting>
  <conditionalFormatting sqref="X615">
    <cfRule type="expression" dxfId="28835" priority="7997">
      <formula>AND(IF(OR($Q615=1,$Q615=2),1,0),IF($X615&lt;=20,1,0))</formula>
    </cfRule>
    <cfRule type="expression" dxfId="28834" priority="7998">
      <formula>AND(IF($Q615=2,1,0),IF($X615&lt;30,1,0))</formula>
    </cfRule>
    <cfRule type="expression" dxfId="28833" priority="7999">
      <formula>AND(IF($Q615=3,1,0),IF($X615&lt;30,1,0))</formula>
    </cfRule>
    <cfRule type="expression" dxfId="28832" priority="8000">
      <formula>AND(IF($Q615=3,1,IF($Q615=4,1,0)),IF($F615&lt;=85,1,0))</formula>
    </cfRule>
  </conditionalFormatting>
  <conditionalFormatting sqref="AI615">
    <cfRule type="expression" dxfId="28831" priority="7993">
      <formula>AND(IF(OR($Q615=1,$Q615=2),1,0),IF($X615&lt;=20,1,0))</formula>
    </cfRule>
    <cfRule type="expression" dxfId="28830" priority="7994">
      <formula>AND(IF($Q615=2,1,0),IF($X615&lt;30,1,0))</formula>
    </cfRule>
    <cfRule type="expression" dxfId="28829" priority="7995">
      <formula>AND(IF($Q615=3,1,0),IF($X615&lt;30,1,0))</formula>
    </cfRule>
    <cfRule type="expression" dxfId="28828" priority="7996">
      <formula>AND(IF($Q615=3,1,IF($Q615=4,1,0)),IF($F615&lt;=85,1,0))</formula>
    </cfRule>
  </conditionalFormatting>
  <conditionalFormatting sqref="AV616">
    <cfRule type="expression" dxfId="28827" priority="7991">
      <formula>AV616="X"</formula>
    </cfRule>
    <cfRule type="expression" dxfId="28826" priority="7992">
      <formula>AV616="후보"</formula>
    </cfRule>
  </conditionalFormatting>
  <conditionalFormatting sqref="AC616">
    <cfRule type="cellIs" dxfId="28825" priority="7989" operator="greaterThan">
      <formula>0.9</formula>
    </cfRule>
    <cfRule type="cellIs" dxfId="28824" priority="7990" operator="greaterThan">
      <formula>0.85</formula>
    </cfRule>
  </conditionalFormatting>
  <conditionalFormatting sqref="N616">
    <cfRule type="cellIs" dxfId="28823" priority="7987" operator="greaterThan">
      <formula>0.9</formula>
    </cfRule>
    <cfRule type="cellIs" dxfId="28822" priority="7988" operator="greaterThan">
      <formula>0.85</formula>
    </cfRule>
  </conditionalFormatting>
  <conditionalFormatting sqref="E616">
    <cfRule type="expression" dxfId="28821" priority="7983">
      <formula>AND(IF(OR($Q616=1,$Q616=2),1,0),IF($X616&lt;=20,1,0))</formula>
    </cfRule>
    <cfRule type="expression" dxfId="28820" priority="7984">
      <formula>AND(IF($Q616=2,1,0),IF($X616&lt;30,1,0))</formula>
    </cfRule>
    <cfRule type="expression" dxfId="28819" priority="7985">
      <formula>AND(IF($Q616=3,1,0),IF($X616&lt;30,1,0))</formula>
    </cfRule>
    <cfRule type="expression" dxfId="28818" priority="7986">
      <formula>AND(IF($Q616=3,1,IF($Q616=4,1,0)),IF($F616&lt;=85,1,0))</formula>
    </cfRule>
  </conditionalFormatting>
  <conditionalFormatting sqref="X616">
    <cfRule type="expression" dxfId="28817" priority="7979">
      <formula>AND(IF(OR($Q616=1,$Q616=2),1,0),IF($X616&lt;=20,1,0))</formula>
    </cfRule>
    <cfRule type="expression" dxfId="28816" priority="7980">
      <formula>AND(IF($Q616=2,1,0),IF($X616&lt;30,1,0))</formula>
    </cfRule>
    <cfRule type="expression" dxfId="28815" priority="7981">
      <formula>AND(IF($Q616=3,1,0),IF($X616&lt;30,1,0))</formula>
    </cfRule>
    <cfRule type="expression" dxfId="28814" priority="7982">
      <formula>AND(IF($Q616=3,1,IF($Q616=4,1,0)),IF($F616&lt;=85,1,0))</formula>
    </cfRule>
  </conditionalFormatting>
  <conditionalFormatting sqref="AI616">
    <cfRule type="expression" dxfId="28813" priority="7975">
      <formula>AND(IF(OR($Q616=1,$Q616=2),1,0),IF($X616&lt;=20,1,0))</formula>
    </cfRule>
    <cfRule type="expression" dxfId="28812" priority="7976">
      <formula>AND(IF($Q616=2,1,0),IF($X616&lt;30,1,0))</formula>
    </cfRule>
    <cfRule type="expression" dxfId="28811" priority="7977">
      <formula>AND(IF($Q616=3,1,0),IF($X616&lt;30,1,0))</formula>
    </cfRule>
    <cfRule type="expression" dxfId="28810" priority="7978">
      <formula>AND(IF($Q616=3,1,IF($Q616=4,1,0)),IF($F616&lt;=85,1,0))</formula>
    </cfRule>
  </conditionalFormatting>
  <conditionalFormatting sqref="AV617">
    <cfRule type="expression" dxfId="28809" priority="7973">
      <formula>AV617="X"</formula>
    </cfRule>
    <cfRule type="expression" dxfId="28808" priority="7974">
      <formula>AV617="후보"</formula>
    </cfRule>
  </conditionalFormatting>
  <conditionalFormatting sqref="AC617">
    <cfRule type="cellIs" dxfId="28807" priority="7971" operator="greaterThan">
      <formula>0.9</formula>
    </cfRule>
    <cfRule type="cellIs" dxfId="28806" priority="7972" operator="greaterThan">
      <formula>0.85</formula>
    </cfRule>
  </conditionalFormatting>
  <conditionalFormatting sqref="N617">
    <cfRule type="cellIs" dxfId="28805" priority="7969" operator="greaterThan">
      <formula>0.9</formula>
    </cfRule>
    <cfRule type="cellIs" dxfId="28804" priority="7970" operator="greaterThan">
      <formula>0.85</formula>
    </cfRule>
  </conditionalFormatting>
  <conditionalFormatting sqref="E617">
    <cfRule type="expression" dxfId="28803" priority="7965">
      <formula>AND(IF(OR($Q617=1,$Q617=2),1,0),IF($X617&lt;=20,1,0))</formula>
    </cfRule>
    <cfRule type="expression" dxfId="28802" priority="7966">
      <formula>AND(IF($Q617=2,1,0),IF($X617&lt;30,1,0))</formula>
    </cfRule>
    <cfRule type="expression" dxfId="28801" priority="7967">
      <formula>AND(IF($Q617=3,1,0),IF($X617&lt;30,1,0))</formula>
    </cfRule>
    <cfRule type="expression" dxfId="28800" priority="7968">
      <formula>AND(IF($Q617=3,1,IF($Q617=4,1,0)),IF($F617&lt;=85,1,0))</formula>
    </cfRule>
  </conditionalFormatting>
  <conditionalFormatting sqref="X617">
    <cfRule type="expression" dxfId="28799" priority="7961">
      <formula>AND(IF(OR($Q617=1,$Q617=2),1,0),IF($X617&lt;=20,1,0))</formula>
    </cfRule>
    <cfRule type="expression" dxfId="28798" priority="7962">
      <formula>AND(IF($Q617=2,1,0),IF($X617&lt;30,1,0))</formula>
    </cfRule>
    <cfRule type="expression" dxfId="28797" priority="7963">
      <formula>AND(IF($Q617=3,1,0),IF($X617&lt;30,1,0))</formula>
    </cfRule>
    <cfRule type="expression" dxfId="28796" priority="7964">
      <formula>AND(IF($Q617=3,1,IF($Q617=4,1,0)),IF($F617&lt;=85,1,0))</formula>
    </cfRule>
  </conditionalFormatting>
  <conditionalFormatting sqref="AI617">
    <cfRule type="expression" dxfId="28795" priority="7957">
      <formula>AND(IF(OR($Q617=1,$Q617=2),1,0),IF($X617&lt;=20,1,0))</formula>
    </cfRule>
    <cfRule type="expression" dxfId="28794" priority="7958">
      <formula>AND(IF($Q617=2,1,0),IF($X617&lt;30,1,0))</formula>
    </cfRule>
    <cfRule type="expression" dxfId="28793" priority="7959">
      <formula>AND(IF($Q617=3,1,0),IF($X617&lt;30,1,0))</formula>
    </cfRule>
    <cfRule type="expression" dxfId="28792" priority="7960">
      <formula>AND(IF($Q617=3,1,IF($Q617=4,1,0)),IF($F617&lt;=85,1,0))</formula>
    </cfRule>
  </conditionalFormatting>
  <conditionalFormatting sqref="AV618">
    <cfRule type="expression" dxfId="28791" priority="7955">
      <formula>AV618="X"</formula>
    </cfRule>
    <cfRule type="expression" dxfId="28790" priority="7956">
      <formula>AV618="후보"</formula>
    </cfRule>
  </conditionalFormatting>
  <conditionalFormatting sqref="AC618">
    <cfRule type="cellIs" dxfId="28789" priority="7953" operator="greaterThan">
      <formula>0.9</formula>
    </cfRule>
    <cfRule type="cellIs" dxfId="28788" priority="7954" operator="greaterThan">
      <formula>0.85</formula>
    </cfRule>
  </conditionalFormatting>
  <conditionalFormatting sqref="N618">
    <cfRule type="cellIs" dxfId="28787" priority="7951" operator="greaterThan">
      <formula>0.9</formula>
    </cfRule>
    <cfRule type="cellIs" dxfId="28786" priority="7952" operator="greaterThan">
      <formula>0.85</formula>
    </cfRule>
  </conditionalFormatting>
  <conditionalFormatting sqref="E618">
    <cfRule type="expression" dxfId="28785" priority="7947">
      <formula>AND(IF(OR($Q618=1,$Q618=2),1,0),IF($X618&lt;=20,1,0))</formula>
    </cfRule>
    <cfRule type="expression" dxfId="28784" priority="7948">
      <formula>AND(IF($Q618=2,1,0),IF($X618&lt;30,1,0))</formula>
    </cfRule>
    <cfRule type="expression" dxfId="28783" priority="7949">
      <formula>AND(IF($Q618=3,1,0),IF($X618&lt;30,1,0))</formula>
    </cfRule>
    <cfRule type="expression" dxfId="28782" priority="7950">
      <formula>AND(IF($Q618=3,1,IF($Q618=4,1,0)),IF($F618&lt;=85,1,0))</formula>
    </cfRule>
  </conditionalFormatting>
  <conditionalFormatting sqref="X618">
    <cfRule type="expression" dxfId="28781" priority="7943">
      <formula>AND(IF(OR($Q618=1,$Q618=2),1,0),IF($X618&lt;=20,1,0))</formula>
    </cfRule>
    <cfRule type="expression" dxfId="28780" priority="7944">
      <formula>AND(IF($Q618=2,1,0),IF($X618&lt;30,1,0))</formula>
    </cfRule>
    <cfRule type="expression" dxfId="28779" priority="7945">
      <formula>AND(IF($Q618=3,1,0),IF($X618&lt;30,1,0))</formula>
    </cfRule>
    <cfRule type="expression" dxfId="28778" priority="7946">
      <formula>AND(IF($Q618=3,1,IF($Q618=4,1,0)),IF($F618&lt;=85,1,0))</formula>
    </cfRule>
  </conditionalFormatting>
  <conditionalFormatting sqref="AI618">
    <cfRule type="expression" dxfId="28777" priority="7939">
      <formula>AND(IF(OR($Q618=1,$Q618=2),1,0),IF($X618&lt;=20,1,0))</formula>
    </cfRule>
    <cfRule type="expression" dxfId="28776" priority="7940">
      <formula>AND(IF($Q618=2,1,0),IF($X618&lt;30,1,0))</formula>
    </cfRule>
    <cfRule type="expression" dxfId="28775" priority="7941">
      <formula>AND(IF($Q618=3,1,0),IF($X618&lt;30,1,0))</formula>
    </cfRule>
    <cfRule type="expression" dxfId="28774" priority="7942">
      <formula>AND(IF($Q618=3,1,IF($Q618=4,1,0)),IF($F618&lt;=85,1,0))</formula>
    </cfRule>
  </conditionalFormatting>
  <conditionalFormatting sqref="AV619">
    <cfRule type="expression" dxfId="28773" priority="7937">
      <formula>AV619="X"</formula>
    </cfRule>
    <cfRule type="expression" dxfId="28772" priority="7938">
      <formula>AV619="후보"</formula>
    </cfRule>
  </conditionalFormatting>
  <conditionalFormatting sqref="AC619">
    <cfRule type="cellIs" dxfId="28771" priority="7935" operator="greaterThan">
      <formula>0.9</formula>
    </cfRule>
    <cfRule type="cellIs" dxfId="28770" priority="7936" operator="greaterThan">
      <formula>0.85</formula>
    </cfRule>
  </conditionalFormatting>
  <conditionalFormatting sqref="N619">
    <cfRule type="cellIs" dxfId="28769" priority="7933" operator="greaterThan">
      <formula>0.9</formula>
    </cfRule>
    <cfRule type="cellIs" dxfId="28768" priority="7934" operator="greaterThan">
      <formula>0.85</formula>
    </cfRule>
  </conditionalFormatting>
  <conditionalFormatting sqref="E619">
    <cfRule type="expression" dxfId="28767" priority="7929">
      <formula>AND(IF(OR($Q619=1,$Q619=2),1,0),IF($X619&lt;=20,1,0))</formula>
    </cfRule>
    <cfRule type="expression" dxfId="28766" priority="7930">
      <formula>AND(IF($Q619=2,1,0),IF($X619&lt;30,1,0))</formula>
    </cfRule>
    <cfRule type="expression" dxfId="28765" priority="7931">
      <formula>AND(IF($Q619=3,1,0),IF($X619&lt;30,1,0))</formula>
    </cfRule>
    <cfRule type="expression" dxfId="28764" priority="7932">
      <formula>AND(IF($Q619=3,1,IF($Q619=4,1,0)),IF($F619&lt;=85,1,0))</formula>
    </cfRule>
  </conditionalFormatting>
  <conditionalFormatting sqref="X619">
    <cfRule type="expression" dxfId="28763" priority="7925">
      <formula>AND(IF(OR($Q619=1,$Q619=2),1,0),IF($X619&lt;=20,1,0))</formula>
    </cfRule>
    <cfRule type="expression" dxfId="28762" priority="7926">
      <formula>AND(IF($Q619=2,1,0),IF($X619&lt;30,1,0))</formula>
    </cfRule>
    <cfRule type="expression" dxfId="28761" priority="7927">
      <formula>AND(IF($Q619=3,1,0),IF($X619&lt;30,1,0))</formula>
    </cfRule>
    <cfRule type="expression" dxfId="28760" priority="7928">
      <formula>AND(IF($Q619=3,1,IF($Q619=4,1,0)),IF($F619&lt;=85,1,0))</formula>
    </cfRule>
  </conditionalFormatting>
  <conditionalFormatting sqref="AI619">
    <cfRule type="expression" dxfId="28759" priority="7921">
      <formula>AND(IF(OR($Q619=1,$Q619=2),1,0),IF($X619&lt;=20,1,0))</formula>
    </cfRule>
    <cfRule type="expression" dxfId="28758" priority="7922">
      <formula>AND(IF($Q619=2,1,0),IF($X619&lt;30,1,0))</formula>
    </cfRule>
    <cfRule type="expression" dxfId="28757" priority="7923">
      <formula>AND(IF($Q619=3,1,0),IF($X619&lt;30,1,0))</formula>
    </cfRule>
    <cfRule type="expression" dxfId="28756" priority="7924">
      <formula>AND(IF($Q619=3,1,IF($Q619=4,1,0)),IF($F619&lt;=85,1,0))</formula>
    </cfRule>
  </conditionalFormatting>
  <conditionalFormatting sqref="AV620">
    <cfRule type="expression" dxfId="28755" priority="7919">
      <formula>AV620="X"</formula>
    </cfRule>
    <cfRule type="expression" dxfId="28754" priority="7920">
      <formula>AV620="후보"</formula>
    </cfRule>
  </conditionalFormatting>
  <conditionalFormatting sqref="AC620">
    <cfRule type="cellIs" dxfId="28753" priority="7917" operator="greaterThan">
      <formula>0.9</formula>
    </cfRule>
    <cfRule type="cellIs" dxfId="28752" priority="7918" operator="greaterThan">
      <formula>0.85</formula>
    </cfRule>
  </conditionalFormatting>
  <conditionalFormatting sqref="N620">
    <cfRule type="cellIs" dxfId="28751" priority="7915" operator="greaterThan">
      <formula>0.9</formula>
    </cfRule>
    <cfRule type="cellIs" dxfId="28750" priority="7916" operator="greaterThan">
      <formula>0.85</formula>
    </cfRule>
  </conditionalFormatting>
  <conditionalFormatting sqref="E620">
    <cfRule type="expression" dxfId="28749" priority="7911">
      <formula>AND(IF(OR($Q620=1,$Q620=2),1,0),IF($X620&lt;=20,1,0))</formula>
    </cfRule>
    <cfRule type="expression" dxfId="28748" priority="7912">
      <formula>AND(IF($Q620=2,1,0),IF($X620&lt;30,1,0))</formula>
    </cfRule>
    <cfRule type="expression" dxfId="28747" priority="7913">
      <formula>AND(IF($Q620=3,1,0),IF($X620&lt;30,1,0))</formula>
    </cfRule>
    <cfRule type="expression" dxfId="28746" priority="7914">
      <formula>AND(IF($Q620=3,1,IF($Q620=4,1,0)),IF($F620&lt;=85,1,0))</formula>
    </cfRule>
  </conditionalFormatting>
  <conditionalFormatting sqref="X620">
    <cfRule type="expression" dxfId="28745" priority="7907">
      <formula>AND(IF(OR($Q620=1,$Q620=2),1,0),IF($X620&lt;=20,1,0))</formula>
    </cfRule>
    <cfRule type="expression" dxfId="28744" priority="7908">
      <formula>AND(IF($Q620=2,1,0),IF($X620&lt;30,1,0))</formula>
    </cfRule>
    <cfRule type="expression" dxfId="28743" priority="7909">
      <formula>AND(IF($Q620=3,1,0),IF($X620&lt;30,1,0))</formula>
    </cfRule>
    <cfRule type="expression" dxfId="28742" priority="7910">
      <formula>AND(IF($Q620=3,1,IF($Q620=4,1,0)),IF($F620&lt;=85,1,0))</formula>
    </cfRule>
  </conditionalFormatting>
  <conditionalFormatting sqref="AI620">
    <cfRule type="expression" dxfId="28741" priority="7903">
      <formula>AND(IF(OR($Q620=1,$Q620=2),1,0),IF($X620&lt;=20,1,0))</formula>
    </cfRule>
    <cfRule type="expression" dxfId="28740" priority="7904">
      <formula>AND(IF($Q620=2,1,0),IF($X620&lt;30,1,0))</formula>
    </cfRule>
    <cfRule type="expression" dxfId="28739" priority="7905">
      <formula>AND(IF($Q620=3,1,0),IF($X620&lt;30,1,0))</formula>
    </cfRule>
    <cfRule type="expression" dxfId="28738" priority="7906">
      <formula>AND(IF($Q620=3,1,IF($Q620=4,1,0)),IF($F620&lt;=85,1,0))</formula>
    </cfRule>
  </conditionalFormatting>
  <conditionalFormatting sqref="AV621">
    <cfRule type="expression" dxfId="28737" priority="7901">
      <formula>AV621="X"</formula>
    </cfRule>
    <cfRule type="expression" dxfId="28736" priority="7902">
      <formula>AV621="후보"</formula>
    </cfRule>
  </conditionalFormatting>
  <conditionalFormatting sqref="AC621">
    <cfRule type="cellIs" dxfId="28735" priority="7899" operator="greaterThan">
      <formula>0.9</formula>
    </cfRule>
    <cfRule type="cellIs" dxfId="28734" priority="7900" operator="greaterThan">
      <formula>0.85</formula>
    </cfRule>
  </conditionalFormatting>
  <conditionalFormatting sqref="N621">
    <cfRule type="cellIs" dxfId="28733" priority="7897" operator="greaterThan">
      <formula>0.9</formula>
    </cfRule>
    <cfRule type="cellIs" dxfId="28732" priority="7898" operator="greaterThan">
      <formula>0.85</formula>
    </cfRule>
  </conditionalFormatting>
  <conditionalFormatting sqref="E621">
    <cfRule type="expression" dxfId="28731" priority="7893">
      <formula>AND(IF(OR($Q621=1,$Q621=2),1,0),IF($X621&lt;=20,1,0))</formula>
    </cfRule>
    <cfRule type="expression" dxfId="28730" priority="7894">
      <formula>AND(IF($Q621=2,1,0),IF($X621&lt;30,1,0))</formula>
    </cfRule>
    <cfRule type="expression" dxfId="28729" priority="7895">
      <formula>AND(IF($Q621=3,1,0),IF($X621&lt;30,1,0))</formula>
    </cfRule>
    <cfRule type="expression" dxfId="28728" priority="7896">
      <formula>AND(IF($Q621=3,1,IF($Q621=4,1,0)),IF($F621&lt;=85,1,0))</formula>
    </cfRule>
  </conditionalFormatting>
  <conditionalFormatting sqref="X621">
    <cfRule type="expression" dxfId="28727" priority="7889">
      <formula>AND(IF(OR($Q621=1,$Q621=2),1,0),IF($X621&lt;=20,1,0))</formula>
    </cfRule>
    <cfRule type="expression" dxfId="28726" priority="7890">
      <formula>AND(IF($Q621=2,1,0),IF($X621&lt;30,1,0))</formula>
    </cfRule>
    <cfRule type="expression" dxfId="28725" priority="7891">
      <formula>AND(IF($Q621=3,1,0),IF($X621&lt;30,1,0))</formula>
    </cfRule>
    <cfRule type="expression" dxfId="28724" priority="7892">
      <formula>AND(IF($Q621=3,1,IF($Q621=4,1,0)),IF($F621&lt;=85,1,0))</formula>
    </cfRule>
  </conditionalFormatting>
  <conditionalFormatting sqref="AI621">
    <cfRule type="expression" dxfId="28723" priority="7885">
      <formula>AND(IF(OR($Q621=1,$Q621=2),1,0),IF($X621&lt;=20,1,0))</formula>
    </cfRule>
    <cfRule type="expression" dxfId="28722" priority="7886">
      <formula>AND(IF($Q621=2,1,0),IF($X621&lt;30,1,0))</formula>
    </cfRule>
    <cfRule type="expression" dxfId="28721" priority="7887">
      <formula>AND(IF($Q621=3,1,0),IF($X621&lt;30,1,0))</formula>
    </cfRule>
    <cfRule type="expression" dxfId="28720" priority="7888">
      <formula>AND(IF($Q621=3,1,IF($Q621=4,1,0)),IF($F621&lt;=85,1,0))</formula>
    </cfRule>
  </conditionalFormatting>
  <conditionalFormatting sqref="AV622">
    <cfRule type="expression" dxfId="28719" priority="7883">
      <formula>AV622="X"</formula>
    </cfRule>
    <cfRule type="expression" dxfId="28718" priority="7884">
      <formula>AV622="후보"</formula>
    </cfRule>
  </conditionalFormatting>
  <conditionalFormatting sqref="AC622">
    <cfRule type="cellIs" dxfId="28717" priority="7881" operator="greaterThan">
      <formula>0.9</formula>
    </cfRule>
    <cfRule type="cellIs" dxfId="28716" priority="7882" operator="greaterThan">
      <formula>0.85</formula>
    </cfRule>
  </conditionalFormatting>
  <conditionalFormatting sqref="N622">
    <cfRule type="cellIs" dxfId="28715" priority="7879" operator="greaterThan">
      <formula>0.9</formula>
    </cfRule>
    <cfRule type="cellIs" dxfId="28714" priority="7880" operator="greaterThan">
      <formula>0.85</formula>
    </cfRule>
  </conditionalFormatting>
  <conditionalFormatting sqref="E622">
    <cfRule type="expression" dxfId="28713" priority="7875">
      <formula>AND(IF(OR($Q622=1,$Q622=2),1,0),IF($X622&lt;=20,1,0))</formula>
    </cfRule>
    <cfRule type="expression" dxfId="28712" priority="7876">
      <formula>AND(IF($Q622=2,1,0),IF($X622&lt;30,1,0))</formula>
    </cfRule>
    <cfRule type="expression" dxfId="28711" priority="7877">
      <formula>AND(IF($Q622=3,1,0),IF($X622&lt;30,1,0))</formula>
    </cfRule>
    <cfRule type="expression" dxfId="28710" priority="7878">
      <formula>AND(IF($Q622=3,1,IF($Q622=4,1,0)),IF($F622&lt;=85,1,0))</formula>
    </cfRule>
  </conditionalFormatting>
  <conditionalFormatting sqref="X622">
    <cfRule type="expression" dxfId="28709" priority="7871">
      <formula>AND(IF(OR($Q622=1,$Q622=2),1,0),IF($X622&lt;=20,1,0))</formula>
    </cfRule>
    <cfRule type="expression" dxfId="28708" priority="7872">
      <formula>AND(IF($Q622=2,1,0),IF($X622&lt;30,1,0))</formula>
    </cfRule>
    <cfRule type="expression" dxfId="28707" priority="7873">
      <formula>AND(IF($Q622=3,1,0),IF($X622&lt;30,1,0))</formula>
    </cfRule>
    <cfRule type="expression" dxfId="28706" priority="7874">
      <formula>AND(IF($Q622=3,1,IF($Q622=4,1,0)),IF($F622&lt;=85,1,0))</formula>
    </cfRule>
  </conditionalFormatting>
  <conditionalFormatting sqref="AI622">
    <cfRule type="expression" dxfId="28705" priority="7867">
      <formula>AND(IF(OR($Q622=1,$Q622=2),1,0),IF($X622&lt;=20,1,0))</formula>
    </cfRule>
    <cfRule type="expression" dxfId="28704" priority="7868">
      <formula>AND(IF($Q622=2,1,0),IF($X622&lt;30,1,0))</formula>
    </cfRule>
    <cfRule type="expression" dxfId="28703" priority="7869">
      <formula>AND(IF($Q622=3,1,0),IF($X622&lt;30,1,0))</formula>
    </cfRule>
    <cfRule type="expression" dxfId="28702" priority="7870">
      <formula>AND(IF($Q622=3,1,IF($Q622=4,1,0)),IF($F622&lt;=85,1,0))</formula>
    </cfRule>
  </conditionalFormatting>
  <conditionalFormatting sqref="AV623">
    <cfRule type="expression" dxfId="28701" priority="7865">
      <formula>AV623="X"</formula>
    </cfRule>
    <cfRule type="expression" dxfId="28700" priority="7866">
      <formula>AV623="후보"</formula>
    </cfRule>
  </conditionalFormatting>
  <conditionalFormatting sqref="AC623">
    <cfRule type="cellIs" dxfId="28699" priority="7863" operator="greaterThan">
      <formula>0.9</formula>
    </cfRule>
    <cfRule type="cellIs" dxfId="28698" priority="7864" operator="greaterThan">
      <formula>0.85</formula>
    </cfRule>
  </conditionalFormatting>
  <conditionalFormatting sqref="N623">
    <cfRule type="cellIs" dxfId="28697" priority="7861" operator="greaterThan">
      <formula>0.9</formula>
    </cfRule>
    <cfRule type="cellIs" dxfId="28696" priority="7862" operator="greaterThan">
      <formula>0.85</formula>
    </cfRule>
  </conditionalFormatting>
  <conditionalFormatting sqref="E623">
    <cfRule type="expression" dxfId="28695" priority="7857">
      <formula>AND(IF(OR($Q623=1,$Q623=2),1,0),IF($X623&lt;=20,1,0))</formula>
    </cfRule>
    <cfRule type="expression" dxfId="28694" priority="7858">
      <formula>AND(IF($Q623=2,1,0),IF($X623&lt;30,1,0))</formula>
    </cfRule>
    <cfRule type="expression" dxfId="28693" priority="7859">
      <formula>AND(IF($Q623=3,1,0),IF($X623&lt;30,1,0))</formula>
    </cfRule>
    <cfRule type="expression" dxfId="28692" priority="7860">
      <formula>AND(IF($Q623=3,1,IF($Q623=4,1,0)),IF($F623&lt;=85,1,0))</formula>
    </cfRule>
  </conditionalFormatting>
  <conditionalFormatting sqref="X623">
    <cfRule type="expression" dxfId="28691" priority="7853">
      <formula>AND(IF(OR($Q623=1,$Q623=2),1,0),IF($X623&lt;=20,1,0))</formula>
    </cfRule>
    <cfRule type="expression" dxfId="28690" priority="7854">
      <formula>AND(IF($Q623=2,1,0),IF($X623&lt;30,1,0))</formula>
    </cfRule>
    <cfRule type="expression" dxfId="28689" priority="7855">
      <formula>AND(IF($Q623=3,1,0),IF($X623&lt;30,1,0))</formula>
    </cfRule>
    <cfRule type="expression" dxfId="28688" priority="7856">
      <formula>AND(IF($Q623=3,1,IF($Q623=4,1,0)),IF($F623&lt;=85,1,0))</formula>
    </cfRule>
  </conditionalFormatting>
  <conditionalFormatting sqref="AI623">
    <cfRule type="expression" dxfId="28687" priority="7849">
      <formula>AND(IF(OR($Q623=1,$Q623=2),1,0),IF($X623&lt;=20,1,0))</formula>
    </cfRule>
    <cfRule type="expression" dxfId="28686" priority="7850">
      <formula>AND(IF($Q623=2,1,0),IF($X623&lt;30,1,0))</formula>
    </cfRule>
    <cfRule type="expression" dxfId="28685" priority="7851">
      <formula>AND(IF($Q623=3,1,0),IF($X623&lt;30,1,0))</formula>
    </cfRule>
    <cfRule type="expression" dxfId="28684" priority="7852">
      <formula>AND(IF($Q623=3,1,IF($Q623=4,1,0)),IF($F623&lt;=85,1,0))</formula>
    </cfRule>
  </conditionalFormatting>
  <conditionalFormatting sqref="AV624">
    <cfRule type="expression" dxfId="28683" priority="7847">
      <formula>AV624="X"</formula>
    </cfRule>
    <cfRule type="expression" dxfId="28682" priority="7848">
      <formula>AV624="후보"</formula>
    </cfRule>
  </conditionalFormatting>
  <conditionalFormatting sqref="AC624">
    <cfRule type="cellIs" dxfId="28681" priority="7845" operator="greaterThan">
      <formula>0.9</formula>
    </cfRule>
    <cfRule type="cellIs" dxfId="28680" priority="7846" operator="greaterThan">
      <formula>0.85</formula>
    </cfRule>
  </conditionalFormatting>
  <conditionalFormatting sqref="N624">
    <cfRule type="cellIs" dxfId="28679" priority="7843" operator="greaterThan">
      <formula>0.9</formula>
    </cfRule>
    <cfRule type="cellIs" dxfId="28678" priority="7844" operator="greaterThan">
      <formula>0.85</formula>
    </cfRule>
  </conditionalFormatting>
  <conditionalFormatting sqref="E624">
    <cfRule type="expression" dxfId="28677" priority="7839">
      <formula>AND(IF(OR($Q624=1,$Q624=2),1,0),IF($X624&lt;=20,1,0))</formula>
    </cfRule>
    <cfRule type="expression" dxfId="28676" priority="7840">
      <formula>AND(IF($Q624=2,1,0),IF($X624&lt;30,1,0))</formula>
    </cfRule>
    <cfRule type="expression" dxfId="28675" priority="7841">
      <formula>AND(IF($Q624=3,1,0),IF($X624&lt;30,1,0))</formula>
    </cfRule>
    <cfRule type="expression" dxfId="28674" priority="7842">
      <formula>AND(IF($Q624=3,1,IF($Q624=4,1,0)),IF($F624&lt;=85,1,0))</formula>
    </cfRule>
  </conditionalFormatting>
  <conditionalFormatting sqref="X624">
    <cfRule type="expression" dxfId="28673" priority="7835">
      <formula>AND(IF(OR($Q624=1,$Q624=2),1,0),IF($X624&lt;=20,1,0))</formula>
    </cfRule>
    <cfRule type="expression" dxfId="28672" priority="7836">
      <formula>AND(IF($Q624=2,1,0),IF($X624&lt;30,1,0))</formula>
    </cfRule>
    <cfRule type="expression" dxfId="28671" priority="7837">
      <formula>AND(IF($Q624=3,1,0),IF($X624&lt;30,1,0))</formula>
    </cfRule>
    <cfRule type="expression" dxfId="28670" priority="7838">
      <formula>AND(IF($Q624=3,1,IF($Q624=4,1,0)),IF($F624&lt;=85,1,0))</formula>
    </cfRule>
  </conditionalFormatting>
  <conditionalFormatting sqref="AI624">
    <cfRule type="expression" dxfId="28669" priority="7831">
      <formula>AND(IF(OR($Q624=1,$Q624=2),1,0),IF($X624&lt;=20,1,0))</formula>
    </cfRule>
    <cfRule type="expression" dxfId="28668" priority="7832">
      <formula>AND(IF($Q624=2,1,0),IF($X624&lt;30,1,0))</formula>
    </cfRule>
    <cfRule type="expression" dxfId="28667" priority="7833">
      <formula>AND(IF($Q624=3,1,0),IF($X624&lt;30,1,0))</formula>
    </cfRule>
    <cfRule type="expression" dxfId="28666" priority="7834">
      <formula>AND(IF($Q624=3,1,IF($Q624=4,1,0)),IF($F624&lt;=85,1,0))</formula>
    </cfRule>
  </conditionalFormatting>
  <conditionalFormatting sqref="AV625">
    <cfRule type="expression" dxfId="28665" priority="7829">
      <formula>AV625="X"</formula>
    </cfRule>
    <cfRule type="expression" dxfId="28664" priority="7830">
      <formula>AV625="후보"</formula>
    </cfRule>
  </conditionalFormatting>
  <conditionalFormatting sqref="AC625">
    <cfRule type="cellIs" dxfId="28663" priority="7827" operator="greaterThan">
      <formula>0.9</formula>
    </cfRule>
    <cfRule type="cellIs" dxfId="28662" priority="7828" operator="greaterThan">
      <formula>0.85</formula>
    </cfRule>
  </conditionalFormatting>
  <conditionalFormatting sqref="N625">
    <cfRule type="cellIs" dxfId="28661" priority="7825" operator="greaterThan">
      <formula>0.9</formula>
    </cfRule>
    <cfRule type="cellIs" dxfId="28660" priority="7826" operator="greaterThan">
      <formula>0.85</formula>
    </cfRule>
  </conditionalFormatting>
  <conditionalFormatting sqref="E625">
    <cfRule type="expression" dxfId="28659" priority="7821">
      <formula>AND(IF(OR($Q625=1,$Q625=2),1,0),IF($X625&lt;=20,1,0))</formula>
    </cfRule>
    <cfRule type="expression" dxfId="28658" priority="7822">
      <formula>AND(IF($Q625=2,1,0),IF($X625&lt;30,1,0))</formula>
    </cfRule>
    <cfRule type="expression" dxfId="28657" priority="7823">
      <formula>AND(IF($Q625=3,1,0),IF($X625&lt;30,1,0))</formula>
    </cfRule>
    <cfRule type="expression" dxfId="28656" priority="7824">
      <formula>AND(IF($Q625=3,1,IF($Q625=4,1,0)),IF($F625&lt;=85,1,0))</formula>
    </cfRule>
  </conditionalFormatting>
  <conditionalFormatting sqref="X625">
    <cfRule type="expression" dxfId="28655" priority="7817">
      <formula>AND(IF(OR($Q625=1,$Q625=2),1,0),IF($X625&lt;=20,1,0))</formula>
    </cfRule>
    <cfRule type="expression" dxfId="28654" priority="7818">
      <formula>AND(IF($Q625=2,1,0),IF($X625&lt;30,1,0))</formula>
    </cfRule>
    <cfRule type="expression" dxfId="28653" priority="7819">
      <formula>AND(IF($Q625=3,1,0),IF($X625&lt;30,1,0))</formula>
    </cfRule>
    <cfRule type="expression" dxfId="28652" priority="7820">
      <formula>AND(IF($Q625=3,1,IF($Q625=4,1,0)),IF($F625&lt;=85,1,0))</formula>
    </cfRule>
  </conditionalFormatting>
  <conditionalFormatting sqref="AI625">
    <cfRule type="expression" dxfId="28651" priority="7813">
      <formula>AND(IF(OR($Q625=1,$Q625=2),1,0),IF($X625&lt;=20,1,0))</formula>
    </cfRule>
    <cfRule type="expression" dxfId="28650" priority="7814">
      <formula>AND(IF($Q625=2,1,0),IF($X625&lt;30,1,0))</formula>
    </cfRule>
    <cfRule type="expression" dxfId="28649" priority="7815">
      <formula>AND(IF($Q625=3,1,0),IF($X625&lt;30,1,0))</formula>
    </cfRule>
    <cfRule type="expression" dxfId="28648" priority="7816">
      <formula>AND(IF($Q625=3,1,IF($Q625=4,1,0)),IF($F625&lt;=85,1,0))</formula>
    </cfRule>
  </conditionalFormatting>
  <conditionalFormatting sqref="AV626">
    <cfRule type="expression" dxfId="28647" priority="7811">
      <formula>AV626="X"</formula>
    </cfRule>
    <cfRule type="expression" dxfId="28646" priority="7812">
      <formula>AV626="후보"</formula>
    </cfRule>
  </conditionalFormatting>
  <conditionalFormatting sqref="AC626">
    <cfRule type="cellIs" dxfId="28645" priority="7809" operator="greaterThan">
      <formula>0.9</formula>
    </cfRule>
    <cfRule type="cellIs" dxfId="28644" priority="7810" operator="greaterThan">
      <formula>0.85</formula>
    </cfRule>
  </conditionalFormatting>
  <conditionalFormatting sqref="N626">
    <cfRule type="cellIs" dxfId="28643" priority="7807" operator="greaterThan">
      <formula>0.9</formula>
    </cfRule>
    <cfRule type="cellIs" dxfId="28642" priority="7808" operator="greaterThan">
      <formula>0.85</formula>
    </cfRule>
  </conditionalFormatting>
  <conditionalFormatting sqref="E626">
    <cfRule type="expression" dxfId="28641" priority="7803">
      <formula>AND(IF(OR($Q626=1,$Q626=2),1,0),IF($X626&lt;=20,1,0))</formula>
    </cfRule>
    <cfRule type="expression" dxfId="28640" priority="7804">
      <formula>AND(IF($Q626=2,1,0),IF($X626&lt;30,1,0))</formula>
    </cfRule>
    <cfRule type="expression" dxfId="28639" priority="7805">
      <formula>AND(IF($Q626=3,1,0),IF($X626&lt;30,1,0))</formula>
    </cfRule>
    <cfRule type="expression" dxfId="28638" priority="7806">
      <formula>AND(IF($Q626=3,1,IF($Q626=4,1,0)),IF($F626&lt;=85,1,0))</formula>
    </cfRule>
  </conditionalFormatting>
  <conditionalFormatting sqref="X626">
    <cfRule type="expression" dxfId="28637" priority="7799">
      <formula>AND(IF(OR($Q626=1,$Q626=2),1,0),IF($X626&lt;=20,1,0))</formula>
    </cfRule>
    <cfRule type="expression" dxfId="28636" priority="7800">
      <formula>AND(IF($Q626=2,1,0),IF($X626&lt;30,1,0))</formula>
    </cfRule>
    <cfRule type="expression" dxfId="28635" priority="7801">
      <formula>AND(IF($Q626=3,1,0),IF($X626&lt;30,1,0))</formula>
    </cfRule>
    <cfRule type="expression" dxfId="28634" priority="7802">
      <formula>AND(IF($Q626=3,1,IF($Q626=4,1,0)),IF($F626&lt;=85,1,0))</formula>
    </cfRule>
  </conditionalFormatting>
  <conditionalFormatting sqref="AI626">
    <cfRule type="expression" dxfId="28633" priority="7795">
      <formula>AND(IF(OR($Q626=1,$Q626=2),1,0),IF($X626&lt;=20,1,0))</formula>
    </cfRule>
    <cfRule type="expression" dxfId="28632" priority="7796">
      <formula>AND(IF($Q626=2,1,0),IF($X626&lt;30,1,0))</formula>
    </cfRule>
    <cfRule type="expression" dxfId="28631" priority="7797">
      <formula>AND(IF($Q626=3,1,0),IF($X626&lt;30,1,0))</formula>
    </cfRule>
    <cfRule type="expression" dxfId="28630" priority="7798">
      <formula>AND(IF($Q626=3,1,IF($Q626=4,1,0)),IF($F626&lt;=85,1,0))</formula>
    </cfRule>
  </conditionalFormatting>
  <conditionalFormatting sqref="AV627">
    <cfRule type="expression" dxfId="28629" priority="7793">
      <formula>AV627="X"</formula>
    </cfRule>
    <cfRule type="expression" dxfId="28628" priority="7794">
      <formula>AV627="후보"</formula>
    </cfRule>
  </conditionalFormatting>
  <conditionalFormatting sqref="AC627">
    <cfRule type="cellIs" dxfId="28627" priority="7791" operator="greaterThan">
      <formula>0.9</formula>
    </cfRule>
    <cfRule type="cellIs" dxfId="28626" priority="7792" operator="greaterThan">
      <formula>0.85</formula>
    </cfRule>
  </conditionalFormatting>
  <conditionalFormatting sqref="N627">
    <cfRule type="cellIs" dxfId="28625" priority="7789" operator="greaterThan">
      <formula>0.9</formula>
    </cfRule>
    <cfRule type="cellIs" dxfId="28624" priority="7790" operator="greaterThan">
      <formula>0.85</formula>
    </cfRule>
  </conditionalFormatting>
  <conditionalFormatting sqref="E627">
    <cfRule type="expression" dxfId="28623" priority="7785">
      <formula>AND(IF(OR($Q627=1,$Q627=2),1,0),IF($X627&lt;=20,1,0))</formula>
    </cfRule>
    <cfRule type="expression" dxfId="28622" priority="7786">
      <formula>AND(IF($Q627=2,1,0),IF($X627&lt;30,1,0))</formula>
    </cfRule>
    <cfRule type="expression" dxfId="28621" priority="7787">
      <formula>AND(IF($Q627=3,1,0),IF($X627&lt;30,1,0))</formula>
    </cfRule>
    <cfRule type="expression" dxfId="28620" priority="7788">
      <formula>AND(IF($Q627=3,1,IF($Q627=4,1,0)),IF($F627&lt;=85,1,0))</formula>
    </cfRule>
  </conditionalFormatting>
  <conditionalFormatting sqref="X627">
    <cfRule type="expression" dxfId="28619" priority="7781">
      <formula>AND(IF(OR($Q627=1,$Q627=2),1,0),IF($X627&lt;=20,1,0))</formula>
    </cfRule>
    <cfRule type="expression" dxfId="28618" priority="7782">
      <formula>AND(IF($Q627=2,1,0),IF($X627&lt;30,1,0))</formula>
    </cfRule>
    <cfRule type="expression" dxfId="28617" priority="7783">
      <formula>AND(IF($Q627=3,1,0),IF($X627&lt;30,1,0))</formula>
    </cfRule>
    <cfRule type="expression" dxfId="28616" priority="7784">
      <formula>AND(IF($Q627=3,1,IF($Q627=4,1,0)),IF($F627&lt;=85,1,0))</formula>
    </cfRule>
  </conditionalFormatting>
  <conditionalFormatting sqref="AI627">
    <cfRule type="expression" dxfId="28615" priority="7777">
      <formula>AND(IF(OR($Q627=1,$Q627=2),1,0),IF($X627&lt;=20,1,0))</formula>
    </cfRule>
    <cfRule type="expression" dxfId="28614" priority="7778">
      <formula>AND(IF($Q627=2,1,0),IF($X627&lt;30,1,0))</formula>
    </cfRule>
    <cfRule type="expression" dxfId="28613" priority="7779">
      <formula>AND(IF($Q627=3,1,0),IF($X627&lt;30,1,0))</formula>
    </cfRule>
    <cfRule type="expression" dxfId="28612" priority="7780">
      <formula>AND(IF($Q627=3,1,IF($Q627=4,1,0)),IF($F627&lt;=85,1,0))</formula>
    </cfRule>
  </conditionalFormatting>
  <conditionalFormatting sqref="AV628">
    <cfRule type="expression" dxfId="28611" priority="7775">
      <formula>AV628="X"</formula>
    </cfRule>
    <cfRule type="expression" dxfId="28610" priority="7776">
      <formula>AV628="후보"</formula>
    </cfRule>
  </conditionalFormatting>
  <conditionalFormatting sqref="AC628">
    <cfRule type="cellIs" dxfId="28609" priority="7773" operator="greaterThan">
      <formula>0.9</formula>
    </cfRule>
    <cfRule type="cellIs" dxfId="28608" priority="7774" operator="greaterThan">
      <formula>0.85</formula>
    </cfRule>
  </conditionalFormatting>
  <conditionalFormatting sqref="N628">
    <cfRule type="cellIs" dxfId="28607" priority="7771" operator="greaterThan">
      <formula>0.9</formula>
    </cfRule>
    <cfRule type="cellIs" dxfId="28606" priority="7772" operator="greaterThan">
      <formula>0.85</formula>
    </cfRule>
  </conditionalFormatting>
  <conditionalFormatting sqref="E628">
    <cfRule type="expression" dxfId="28605" priority="7767">
      <formula>AND(IF(OR($Q628=1,$Q628=2),1,0),IF($X628&lt;=20,1,0))</formula>
    </cfRule>
    <cfRule type="expression" dxfId="28604" priority="7768">
      <formula>AND(IF($Q628=2,1,0),IF($X628&lt;30,1,0))</formula>
    </cfRule>
    <cfRule type="expression" dxfId="28603" priority="7769">
      <formula>AND(IF($Q628=3,1,0),IF($X628&lt;30,1,0))</formula>
    </cfRule>
    <cfRule type="expression" dxfId="28602" priority="7770">
      <formula>AND(IF($Q628=3,1,IF($Q628=4,1,0)),IF($F628&lt;=85,1,0))</formula>
    </cfRule>
  </conditionalFormatting>
  <conditionalFormatting sqref="X628">
    <cfRule type="expression" dxfId="28601" priority="7763">
      <formula>AND(IF(OR($Q628=1,$Q628=2),1,0),IF($X628&lt;=20,1,0))</formula>
    </cfRule>
    <cfRule type="expression" dxfId="28600" priority="7764">
      <formula>AND(IF($Q628=2,1,0),IF($X628&lt;30,1,0))</formula>
    </cfRule>
    <cfRule type="expression" dxfId="28599" priority="7765">
      <formula>AND(IF($Q628=3,1,0),IF($X628&lt;30,1,0))</formula>
    </cfRule>
    <cfRule type="expression" dxfId="28598" priority="7766">
      <formula>AND(IF($Q628=3,1,IF($Q628=4,1,0)),IF($F628&lt;=85,1,0))</formula>
    </cfRule>
  </conditionalFormatting>
  <conditionalFormatting sqref="AI628">
    <cfRule type="expression" dxfId="28597" priority="7759">
      <formula>AND(IF(OR($Q628=1,$Q628=2),1,0),IF($X628&lt;=20,1,0))</formula>
    </cfRule>
    <cfRule type="expression" dxfId="28596" priority="7760">
      <formula>AND(IF($Q628=2,1,0),IF($X628&lt;30,1,0))</formula>
    </cfRule>
    <cfRule type="expression" dxfId="28595" priority="7761">
      <formula>AND(IF($Q628=3,1,0),IF($X628&lt;30,1,0))</formula>
    </cfRule>
    <cfRule type="expression" dxfId="28594" priority="7762">
      <formula>AND(IF($Q628=3,1,IF($Q628=4,1,0)),IF($F628&lt;=85,1,0))</formula>
    </cfRule>
  </conditionalFormatting>
  <conditionalFormatting sqref="AV629">
    <cfRule type="expression" dxfId="28593" priority="7757">
      <formula>AV629="X"</formula>
    </cfRule>
    <cfRule type="expression" dxfId="28592" priority="7758">
      <formula>AV629="후보"</formula>
    </cfRule>
  </conditionalFormatting>
  <conditionalFormatting sqref="AC629">
    <cfRule type="cellIs" dxfId="28591" priority="7755" operator="greaterThan">
      <formula>0.9</formula>
    </cfRule>
    <cfRule type="cellIs" dxfId="28590" priority="7756" operator="greaterThan">
      <formula>0.85</formula>
    </cfRule>
  </conditionalFormatting>
  <conditionalFormatting sqref="N629">
    <cfRule type="cellIs" dxfId="28589" priority="7753" operator="greaterThan">
      <formula>0.9</formula>
    </cfRule>
    <cfRule type="cellIs" dxfId="28588" priority="7754" operator="greaterThan">
      <formula>0.85</formula>
    </cfRule>
  </conditionalFormatting>
  <conditionalFormatting sqref="E629">
    <cfRule type="expression" dxfId="28587" priority="7749">
      <formula>AND(IF(OR($Q629=1,$Q629=2),1,0),IF($X629&lt;=20,1,0))</formula>
    </cfRule>
    <cfRule type="expression" dxfId="28586" priority="7750">
      <formula>AND(IF($Q629=2,1,0),IF($X629&lt;30,1,0))</formula>
    </cfRule>
    <cfRule type="expression" dxfId="28585" priority="7751">
      <formula>AND(IF($Q629=3,1,0),IF($X629&lt;30,1,0))</formula>
    </cfRule>
    <cfRule type="expression" dxfId="28584" priority="7752">
      <formula>AND(IF($Q629=3,1,IF($Q629=4,1,0)),IF($F629&lt;=85,1,0))</formula>
    </cfRule>
  </conditionalFormatting>
  <conditionalFormatting sqref="X629">
    <cfRule type="expression" dxfId="28583" priority="7745">
      <formula>AND(IF(OR($Q629=1,$Q629=2),1,0),IF($X629&lt;=20,1,0))</formula>
    </cfRule>
    <cfRule type="expression" dxfId="28582" priority="7746">
      <formula>AND(IF($Q629=2,1,0),IF($X629&lt;30,1,0))</formula>
    </cfRule>
    <cfRule type="expression" dxfId="28581" priority="7747">
      <formula>AND(IF($Q629=3,1,0),IF($X629&lt;30,1,0))</formula>
    </cfRule>
    <cfRule type="expression" dxfId="28580" priority="7748">
      <formula>AND(IF($Q629=3,1,IF($Q629=4,1,0)),IF($F629&lt;=85,1,0))</formula>
    </cfRule>
  </conditionalFormatting>
  <conditionalFormatting sqref="AI629">
    <cfRule type="expression" dxfId="28579" priority="7741">
      <formula>AND(IF(OR($Q629=1,$Q629=2),1,0),IF($X629&lt;=20,1,0))</formula>
    </cfRule>
    <cfRule type="expression" dxfId="28578" priority="7742">
      <formula>AND(IF($Q629=2,1,0),IF($X629&lt;30,1,0))</formula>
    </cfRule>
    <cfRule type="expression" dxfId="28577" priority="7743">
      <formula>AND(IF($Q629=3,1,0),IF($X629&lt;30,1,0))</formula>
    </cfRule>
    <cfRule type="expression" dxfId="28576" priority="7744">
      <formula>AND(IF($Q629=3,1,IF($Q629=4,1,0)),IF($F629&lt;=85,1,0))</formula>
    </cfRule>
  </conditionalFormatting>
  <conditionalFormatting sqref="AV630">
    <cfRule type="expression" dxfId="28575" priority="7739">
      <formula>AV630="X"</formula>
    </cfRule>
    <cfRule type="expression" dxfId="28574" priority="7740">
      <formula>AV630="후보"</formula>
    </cfRule>
  </conditionalFormatting>
  <conditionalFormatting sqref="AC630">
    <cfRule type="cellIs" dxfId="28573" priority="7737" operator="greaterThan">
      <formula>0.9</formula>
    </cfRule>
    <cfRule type="cellIs" dxfId="28572" priority="7738" operator="greaterThan">
      <formula>0.85</formula>
    </cfRule>
  </conditionalFormatting>
  <conditionalFormatting sqref="N630">
    <cfRule type="cellIs" dxfId="28571" priority="7735" operator="greaterThan">
      <formula>0.9</formula>
    </cfRule>
    <cfRule type="cellIs" dxfId="28570" priority="7736" operator="greaterThan">
      <formula>0.85</formula>
    </cfRule>
  </conditionalFormatting>
  <conditionalFormatting sqref="E630">
    <cfRule type="expression" dxfId="28569" priority="7731">
      <formula>AND(IF(OR($Q630=1,$Q630=2),1,0),IF($X630&lt;=20,1,0))</formula>
    </cfRule>
    <cfRule type="expression" dxfId="28568" priority="7732">
      <formula>AND(IF($Q630=2,1,0),IF($X630&lt;30,1,0))</formula>
    </cfRule>
    <cfRule type="expression" dxfId="28567" priority="7733">
      <formula>AND(IF($Q630=3,1,0),IF($X630&lt;30,1,0))</formula>
    </cfRule>
    <cfRule type="expression" dxfId="28566" priority="7734">
      <formula>AND(IF($Q630=3,1,IF($Q630=4,1,0)),IF($F630&lt;=85,1,0))</formula>
    </cfRule>
  </conditionalFormatting>
  <conditionalFormatting sqref="X630">
    <cfRule type="expression" dxfId="28565" priority="7727">
      <formula>AND(IF(OR($Q630=1,$Q630=2),1,0),IF($X630&lt;=20,1,0))</formula>
    </cfRule>
    <cfRule type="expression" dxfId="28564" priority="7728">
      <formula>AND(IF($Q630=2,1,0),IF($X630&lt;30,1,0))</formula>
    </cfRule>
    <cfRule type="expression" dxfId="28563" priority="7729">
      <formula>AND(IF($Q630=3,1,0),IF($X630&lt;30,1,0))</formula>
    </cfRule>
    <cfRule type="expression" dxfId="28562" priority="7730">
      <formula>AND(IF($Q630=3,1,IF($Q630=4,1,0)),IF($F630&lt;=85,1,0))</formula>
    </cfRule>
  </conditionalFormatting>
  <conditionalFormatting sqref="AI630">
    <cfRule type="expression" dxfId="28561" priority="7723">
      <formula>AND(IF(OR($Q630=1,$Q630=2),1,0),IF($X630&lt;=20,1,0))</formula>
    </cfRule>
    <cfRule type="expression" dxfId="28560" priority="7724">
      <formula>AND(IF($Q630=2,1,0),IF($X630&lt;30,1,0))</formula>
    </cfRule>
    <cfRule type="expression" dxfId="28559" priority="7725">
      <formula>AND(IF($Q630=3,1,0),IF($X630&lt;30,1,0))</formula>
    </cfRule>
    <cfRule type="expression" dxfId="28558" priority="7726">
      <formula>AND(IF($Q630=3,1,IF($Q630=4,1,0)),IF($F630&lt;=85,1,0))</formula>
    </cfRule>
  </conditionalFormatting>
  <conditionalFormatting sqref="AV631">
    <cfRule type="expression" dxfId="28557" priority="7721">
      <formula>AV631="X"</formula>
    </cfRule>
    <cfRule type="expression" dxfId="28556" priority="7722">
      <formula>AV631="후보"</formula>
    </cfRule>
  </conditionalFormatting>
  <conditionalFormatting sqref="AC631">
    <cfRule type="cellIs" dxfId="28555" priority="7719" operator="greaterThan">
      <formula>0.9</formula>
    </cfRule>
    <cfRule type="cellIs" dxfId="28554" priority="7720" operator="greaterThan">
      <formula>0.85</formula>
    </cfRule>
  </conditionalFormatting>
  <conditionalFormatting sqref="N631">
    <cfRule type="cellIs" dxfId="28553" priority="7717" operator="greaterThan">
      <formula>0.9</formula>
    </cfRule>
    <cfRule type="cellIs" dxfId="28552" priority="7718" operator="greaterThan">
      <formula>0.85</formula>
    </cfRule>
  </conditionalFormatting>
  <conditionalFormatting sqref="E631">
    <cfRule type="expression" dxfId="28551" priority="7713">
      <formula>AND(IF(OR($Q631=1,$Q631=2),1,0),IF($X631&lt;=20,1,0))</formula>
    </cfRule>
    <cfRule type="expression" dxfId="28550" priority="7714">
      <formula>AND(IF($Q631=2,1,0),IF($X631&lt;30,1,0))</formula>
    </cfRule>
    <cfRule type="expression" dxfId="28549" priority="7715">
      <formula>AND(IF($Q631=3,1,0),IF($X631&lt;30,1,0))</formula>
    </cfRule>
    <cfRule type="expression" dxfId="28548" priority="7716">
      <formula>AND(IF($Q631=3,1,IF($Q631=4,1,0)),IF($F631&lt;=85,1,0))</formula>
    </cfRule>
  </conditionalFormatting>
  <conditionalFormatting sqref="X631">
    <cfRule type="expression" dxfId="28547" priority="7709">
      <formula>AND(IF(OR($Q631=1,$Q631=2),1,0),IF($X631&lt;=20,1,0))</formula>
    </cfRule>
    <cfRule type="expression" dxfId="28546" priority="7710">
      <formula>AND(IF($Q631=2,1,0),IF($X631&lt;30,1,0))</formula>
    </cfRule>
    <cfRule type="expression" dxfId="28545" priority="7711">
      <formula>AND(IF($Q631=3,1,0),IF($X631&lt;30,1,0))</formula>
    </cfRule>
    <cfRule type="expression" dxfId="28544" priority="7712">
      <formula>AND(IF($Q631=3,1,IF($Q631=4,1,0)),IF($F631&lt;=85,1,0))</formula>
    </cfRule>
  </conditionalFormatting>
  <conditionalFormatting sqref="AI631">
    <cfRule type="expression" dxfId="28543" priority="7705">
      <formula>AND(IF(OR($Q631=1,$Q631=2),1,0),IF($X631&lt;=20,1,0))</formula>
    </cfRule>
    <cfRule type="expression" dxfId="28542" priority="7706">
      <formula>AND(IF($Q631=2,1,0),IF($X631&lt;30,1,0))</formula>
    </cfRule>
    <cfRule type="expression" dxfId="28541" priority="7707">
      <formula>AND(IF($Q631=3,1,0),IF($X631&lt;30,1,0))</formula>
    </cfRule>
    <cfRule type="expression" dxfId="28540" priority="7708">
      <formula>AND(IF($Q631=3,1,IF($Q631=4,1,0)),IF($F631&lt;=85,1,0))</formula>
    </cfRule>
  </conditionalFormatting>
  <conditionalFormatting sqref="AV632">
    <cfRule type="expression" dxfId="28539" priority="7703">
      <formula>AV632="X"</formula>
    </cfRule>
    <cfRule type="expression" dxfId="28538" priority="7704">
      <formula>AV632="후보"</formula>
    </cfRule>
  </conditionalFormatting>
  <conditionalFormatting sqref="AC632">
    <cfRule type="cellIs" dxfId="28537" priority="7701" operator="greaterThan">
      <formula>0.9</formula>
    </cfRule>
    <cfRule type="cellIs" dxfId="28536" priority="7702" operator="greaterThan">
      <formula>0.85</formula>
    </cfRule>
  </conditionalFormatting>
  <conditionalFormatting sqref="N632">
    <cfRule type="cellIs" dxfId="28535" priority="7699" operator="greaterThan">
      <formula>0.9</formula>
    </cfRule>
    <cfRule type="cellIs" dxfId="28534" priority="7700" operator="greaterThan">
      <formula>0.85</formula>
    </cfRule>
  </conditionalFormatting>
  <conditionalFormatting sqref="E632">
    <cfRule type="expression" dxfId="28533" priority="7695">
      <formula>AND(IF(OR($Q632=1,$Q632=2),1,0),IF($X632&lt;=20,1,0))</formula>
    </cfRule>
    <cfRule type="expression" dxfId="28532" priority="7696">
      <formula>AND(IF($Q632=2,1,0),IF($X632&lt;30,1,0))</formula>
    </cfRule>
    <cfRule type="expression" dxfId="28531" priority="7697">
      <formula>AND(IF($Q632=3,1,0),IF($X632&lt;30,1,0))</formula>
    </cfRule>
    <cfRule type="expression" dxfId="28530" priority="7698">
      <formula>AND(IF($Q632=3,1,IF($Q632=4,1,0)),IF($F632&lt;=85,1,0))</formula>
    </cfRule>
  </conditionalFormatting>
  <conditionalFormatting sqref="X632">
    <cfRule type="expression" dxfId="28529" priority="7691">
      <formula>AND(IF(OR($Q632=1,$Q632=2),1,0),IF($X632&lt;=20,1,0))</formula>
    </cfRule>
    <cfRule type="expression" dxfId="28528" priority="7692">
      <formula>AND(IF($Q632=2,1,0),IF($X632&lt;30,1,0))</formula>
    </cfRule>
    <cfRule type="expression" dxfId="28527" priority="7693">
      <formula>AND(IF($Q632=3,1,0),IF($X632&lt;30,1,0))</formula>
    </cfRule>
    <cfRule type="expression" dxfId="28526" priority="7694">
      <formula>AND(IF($Q632=3,1,IF($Q632=4,1,0)),IF($F632&lt;=85,1,0))</formula>
    </cfRule>
  </conditionalFormatting>
  <conditionalFormatting sqref="AI632">
    <cfRule type="expression" dxfId="28525" priority="7687">
      <formula>AND(IF(OR($Q632=1,$Q632=2),1,0),IF($X632&lt;=20,1,0))</formula>
    </cfRule>
    <cfRule type="expression" dxfId="28524" priority="7688">
      <formula>AND(IF($Q632=2,1,0),IF($X632&lt;30,1,0))</formula>
    </cfRule>
    <cfRule type="expression" dxfId="28523" priority="7689">
      <formula>AND(IF($Q632=3,1,0),IF($X632&lt;30,1,0))</formula>
    </cfRule>
    <cfRule type="expression" dxfId="28522" priority="7690">
      <formula>AND(IF($Q632=3,1,IF($Q632=4,1,0)),IF($F632&lt;=85,1,0))</formula>
    </cfRule>
  </conditionalFormatting>
  <conditionalFormatting sqref="AV633">
    <cfRule type="expression" dxfId="28521" priority="7685">
      <formula>AV633="X"</formula>
    </cfRule>
    <cfRule type="expression" dxfId="28520" priority="7686">
      <formula>AV633="후보"</formula>
    </cfRule>
  </conditionalFormatting>
  <conditionalFormatting sqref="AC633">
    <cfRule type="cellIs" dxfId="28519" priority="7683" operator="greaterThan">
      <formula>0.9</formula>
    </cfRule>
    <cfRule type="cellIs" dxfId="28518" priority="7684" operator="greaterThan">
      <formula>0.85</formula>
    </cfRule>
  </conditionalFormatting>
  <conditionalFormatting sqref="N633">
    <cfRule type="cellIs" dxfId="28517" priority="7681" operator="greaterThan">
      <formula>0.9</formula>
    </cfRule>
    <cfRule type="cellIs" dxfId="28516" priority="7682" operator="greaterThan">
      <formula>0.85</formula>
    </cfRule>
  </conditionalFormatting>
  <conditionalFormatting sqref="E633">
    <cfRule type="expression" dxfId="28515" priority="7677">
      <formula>AND(IF(OR($Q633=1,$Q633=2),1,0),IF($X633&lt;=20,1,0))</formula>
    </cfRule>
    <cfRule type="expression" dxfId="28514" priority="7678">
      <formula>AND(IF($Q633=2,1,0),IF($X633&lt;30,1,0))</formula>
    </cfRule>
    <cfRule type="expression" dxfId="28513" priority="7679">
      <formula>AND(IF($Q633=3,1,0),IF($X633&lt;30,1,0))</formula>
    </cfRule>
    <cfRule type="expression" dxfId="28512" priority="7680">
      <formula>AND(IF($Q633=3,1,IF($Q633=4,1,0)),IF($F633&lt;=85,1,0))</formula>
    </cfRule>
  </conditionalFormatting>
  <conditionalFormatting sqref="X633">
    <cfRule type="expression" dxfId="28511" priority="7673">
      <formula>AND(IF(OR($Q633=1,$Q633=2),1,0),IF($X633&lt;=20,1,0))</formula>
    </cfRule>
    <cfRule type="expression" dxfId="28510" priority="7674">
      <formula>AND(IF($Q633=2,1,0),IF($X633&lt;30,1,0))</formula>
    </cfRule>
    <cfRule type="expression" dxfId="28509" priority="7675">
      <formula>AND(IF($Q633=3,1,0),IF($X633&lt;30,1,0))</formula>
    </cfRule>
    <cfRule type="expression" dxfId="28508" priority="7676">
      <formula>AND(IF($Q633=3,1,IF($Q633=4,1,0)),IF($F633&lt;=85,1,0))</formula>
    </cfRule>
  </conditionalFormatting>
  <conditionalFormatting sqref="AI633">
    <cfRule type="expression" dxfId="28507" priority="7669">
      <formula>AND(IF(OR($Q633=1,$Q633=2),1,0),IF($X633&lt;=20,1,0))</formula>
    </cfRule>
    <cfRule type="expression" dxfId="28506" priority="7670">
      <formula>AND(IF($Q633=2,1,0),IF($X633&lt;30,1,0))</formula>
    </cfRule>
    <cfRule type="expression" dxfId="28505" priority="7671">
      <formula>AND(IF($Q633=3,1,0),IF($X633&lt;30,1,0))</formula>
    </cfRule>
    <cfRule type="expression" dxfId="28504" priority="7672">
      <formula>AND(IF($Q633=3,1,IF($Q633=4,1,0)),IF($F633&lt;=85,1,0))</formula>
    </cfRule>
  </conditionalFormatting>
  <conditionalFormatting sqref="AV634">
    <cfRule type="expression" dxfId="28503" priority="7667">
      <formula>AV634="X"</formula>
    </cfRule>
    <cfRule type="expression" dxfId="28502" priority="7668">
      <formula>AV634="후보"</formula>
    </cfRule>
  </conditionalFormatting>
  <conditionalFormatting sqref="AC634">
    <cfRule type="cellIs" dxfId="28501" priority="7665" operator="greaterThan">
      <formula>0.9</formula>
    </cfRule>
    <cfRule type="cellIs" dxfId="28500" priority="7666" operator="greaterThan">
      <formula>0.85</formula>
    </cfRule>
  </conditionalFormatting>
  <conditionalFormatting sqref="N634">
    <cfRule type="cellIs" dxfId="28499" priority="7663" operator="greaterThan">
      <formula>0.9</formula>
    </cfRule>
    <cfRule type="cellIs" dxfId="28498" priority="7664" operator="greaterThan">
      <formula>0.85</formula>
    </cfRule>
  </conditionalFormatting>
  <conditionalFormatting sqref="E634">
    <cfRule type="expression" dxfId="28497" priority="7659">
      <formula>AND(IF(OR($Q634=1,$Q634=2),1,0),IF($X634&lt;=20,1,0))</formula>
    </cfRule>
    <cfRule type="expression" dxfId="28496" priority="7660">
      <formula>AND(IF($Q634=2,1,0),IF($X634&lt;30,1,0))</formula>
    </cfRule>
    <cfRule type="expression" dxfId="28495" priority="7661">
      <formula>AND(IF($Q634=3,1,0),IF($X634&lt;30,1,0))</formula>
    </cfRule>
    <cfRule type="expression" dxfId="28494" priority="7662">
      <formula>AND(IF($Q634=3,1,IF($Q634=4,1,0)),IF($F634&lt;=85,1,0))</formula>
    </cfRule>
  </conditionalFormatting>
  <conditionalFormatting sqref="X634">
    <cfRule type="expression" dxfId="28493" priority="7655">
      <formula>AND(IF(OR($Q634=1,$Q634=2),1,0),IF($X634&lt;=20,1,0))</formula>
    </cfRule>
    <cfRule type="expression" dxfId="28492" priority="7656">
      <formula>AND(IF($Q634=2,1,0),IF($X634&lt;30,1,0))</formula>
    </cfRule>
    <cfRule type="expression" dxfId="28491" priority="7657">
      <formula>AND(IF($Q634=3,1,0),IF($X634&lt;30,1,0))</formula>
    </cfRule>
    <cfRule type="expression" dxfId="28490" priority="7658">
      <formula>AND(IF($Q634=3,1,IF($Q634=4,1,0)),IF($F634&lt;=85,1,0))</formula>
    </cfRule>
  </conditionalFormatting>
  <conditionalFormatting sqref="AI634">
    <cfRule type="expression" dxfId="28489" priority="7651">
      <formula>AND(IF(OR($Q634=1,$Q634=2),1,0),IF($X634&lt;=20,1,0))</formula>
    </cfRule>
    <cfRule type="expression" dxfId="28488" priority="7652">
      <formula>AND(IF($Q634=2,1,0),IF($X634&lt;30,1,0))</formula>
    </cfRule>
    <cfRule type="expression" dxfId="28487" priority="7653">
      <formula>AND(IF($Q634=3,1,0),IF($X634&lt;30,1,0))</formula>
    </cfRule>
    <cfRule type="expression" dxfId="28486" priority="7654">
      <formula>AND(IF($Q634=3,1,IF($Q634=4,1,0)),IF($F634&lt;=85,1,0))</formula>
    </cfRule>
  </conditionalFormatting>
  <conditionalFormatting sqref="AV635">
    <cfRule type="expression" dxfId="28485" priority="7649">
      <formula>AV635="X"</formula>
    </cfRule>
    <cfRule type="expression" dxfId="28484" priority="7650">
      <formula>AV635="후보"</formula>
    </cfRule>
  </conditionalFormatting>
  <conditionalFormatting sqref="AC635">
    <cfRule type="cellIs" dxfId="28483" priority="7647" operator="greaterThan">
      <formula>0.9</formula>
    </cfRule>
    <cfRule type="cellIs" dxfId="28482" priority="7648" operator="greaterThan">
      <formula>0.85</formula>
    </cfRule>
  </conditionalFormatting>
  <conditionalFormatting sqref="N635">
    <cfRule type="cellIs" dxfId="28481" priority="7645" operator="greaterThan">
      <formula>0.9</formula>
    </cfRule>
    <cfRule type="cellIs" dxfId="28480" priority="7646" operator="greaterThan">
      <formula>0.85</formula>
    </cfRule>
  </conditionalFormatting>
  <conditionalFormatting sqref="E635">
    <cfRule type="expression" dxfId="28479" priority="7641">
      <formula>AND(IF(OR($Q635=1,$Q635=2),1,0),IF($X635&lt;=20,1,0))</formula>
    </cfRule>
    <cfRule type="expression" dxfId="28478" priority="7642">
      <formula>AND(IF($Q635=2,1,0),IF($X635&lt;30,1,0))</formula>
    </cfRule>
    <cfRule type="expression" dxfId="28477" priority="7643">
      <formula>AND(IF($Q635=3,1,0),IF($X635&lt;30,1,0))</formula>
    </cfRule>
    <cfRule type="expression" dxfId="28476" priority="7644">
      <formula>AND(IF($Q635=3,1,IF($Q635=4,1,0)),IF($F635&lt;=85,1,0))</formula>
    </cfRule>
  </conditionalFormatting>
  <conditionalFormatting sqref="X635">
    <cfRule type="expression" dxfId="28475" priority="7637">
      <formula>AND(IF(OR($Q635=1,$Q635=2),1,0),IF($X635&lt;=20,1,0))</formula>
    </cfRule>
    <cfRule type="expression" dxfId="28474" priority="7638">
      <formula>AND(IF($Q635=2,1,0),IF($X635&lt;30,1,0))</formula>
    </cfRule>
    <cfRule type="expression" dxfId="28473" priority="7639">
      <formula>AND(IF($Q635=3,1,0),IF($X635&lt;30,1,0))</formula>
    </cfRule>
    <cfRule type="expression" dxfId="28472" priority="7640">
      <formula>AND(IF($Q635=3,1,IF($Q635=4,1,0)),IF($F635&lt;=85,1,0))</formula>
    </cfRule>
  </conditionalFormatting>
  <conditionalFormatting sqref="AI635">
    <cfRule type="expression" dxfId="28471" priority="7633">
      <formula>AND(IF(OR($Q635=1,$Q635=2),1,0),IF($X635&lt;=20,1,0))</formula>
    </cfRule>
    <cfRule type="expression" dxfId="28470" priority="7634">
      <formula>AND(IF($Q635=2,1,0),IF($X635&lt;30,1,0))</formula>
    </cfRule>
    <cfRule type="expression" dxfId="28469" priority="7635">
      <formula>AND(IF($Q635=3,1,0),IF($X635&lt;30,1,0))</formula>
    </cfRule>
    <cfRule type="expression" dxfId="28468" priority="7636">
      <formula>AND(IF($Q635=3,1,IF($Q635=4,1,0)),IF($F635&lt;=85,1,0))</formula>
    </cfRule>
  </conditionalFormatting>
  <conditionalFormatting sqref="AV636">
    <cfRule type="expression" dxfId="28467" priority="7631">
      <formula>AV636="X"</formula>
    </cfRule>
    <cfRule type="expression" dxfId="28466" priority="7632">
      <formula>AV636="후보"</formula>
    </cfRule>
  </conditionalFormatting>
  <conditionalFormatting sqref="AC636">
    <cfRule type="cellIs" dxfId="28465" priority="7629" operator="greaterThan">
      <formula>0.9</formula>
    </cfRule>
    <cfRule type="cellIs" dxfId="28464" priority="7630" operator="greaterThan">
      <formula>0.85</formula>
    </cfRule>
  </conditionalFormatting>
  <conditionalFormatting sqref="N636">
    <cfRule type="cellIs" dxfId="28463" priority="7627" operator="greaterThan">
      <formula>0.9</formula>
    </cfRule>
    <cfRule type="cellIs" dxfId="28462" priority="7628" operator="greaterThan">
      <formula>0.85</formula>
    </cfRule>
  </conditionalFormatting>
  <conditionalFormatting sqref="E636">
    <cfRule type="expression" dxfId="28461" priority="7623">
      <formula>AND(IF(OR($Q636=1,$Q636=2),1,0),IF($X636&lt;=20,1,0))</formula>
    </cfRule>
    <cfRule type="expression" dxfId="28460" priority="7624">
      <formula>AND(IF($Q636=2,1,0),IF($X636&lt;30,1,0))</formula>
    </cfRule>
    <cfRule type="expression" dxfId="28459" priority="7625">
      <formula>AND(IF($Q636=3,1,0),IF($X636&lt;30,1,0))</formula>
    </cfRule>
    <cfRule type="expression" dxfId="28458" priority="7626">
      <formula>AND(IF($Q636=3,1,IF($Q636=4,1,0)),IF($F636&lt;=85,1,0))</formula>
    </cfRule>
  </conditionalFormatting>
  <conditionalFormatting sqref="X636">
    <cfRule type="expression" dxfId="28457" priority="7619">
      <formula>AND(IF(OR($Q636=1,$Q636=2),1,0),IF($X636&lt;=20,1,0))</formula>
    </cfRule>
    <cfRule type="expression" dxfId="28456" priority="7620">
      <formula>AND(IF($Q636=2,1,0),IF($X636&lt;30,1,0))</formula>
    </cfRule>
    <cfRule type="expression" dxfId="28455" priority="7621">
      <formula>AND(IF($Q636=3,1,0),IF($X636&lt;30,1,0))</formula>
    </cfRule>
    <cfRule type="expression" dxfId="28454" priority="7622">
      <formula>AND(IF($Q636=3,1,IF($Q636=4,1,0)),IF($F636&lt;=85,1,0))</formula>
    </cfRule>
  </conditionalFormatting>
  <conditionalFormatting sqref="AI636">
    <cfRule type="expression" dxfId="28453" priority="7615">
      <formula>AND(IF(OR($Q636=1,$Q636=2),1,0),IF($X636&lt;=20,1,0))</formula>
    </cfRule>
    <cfRule type="expression" dxfId="28452" priority="7616">
      <formula>AND(IF($Q636=2,1,0),IF($X636&lt;30,1,0))</formula>
    </cfRule>
    <cfRule type="expression" dxfId="28451" priority="7617">
      <formula>AND(IF($Q636=3,1,0),IF($X636&lt;30,1,0))</formula>
    </cfRule>
    <cfRule type="expression" dxfId="28450" priority="7618">
      <formula>AND(IF($Q636=3,1,IF($Q636=4,1,0)),IF($F636&lt;=85,1,0))</formula>
    </cfRule>
  </conditionalFormatting>
  <conditionalFormatting sqref="AV637">
    <cfRule type="expression" dxfId="28449" priority="7613">
      <formula>AV637="X"</formula>
    </cfRule>
    <cfRule type="expression" dxfId="28448" priority="7614">
      <formula>AV637="후보"</formula>
    </cfRule>
  </conditionalFormatting>
  <conditionalFormatting sqref="AC637">
    <cfRule type="cellIs" dxfId="28447" priority="7611" operator="greaterThan">
      <formula>0.9</formula>
    </cfRule>
    <cfRule type="cellIs" dxfId="28446" priority="7612" operator="greaterThan">
      <formula>0.85</formula>
    </cfRule>
  </conditionalFormatting>
  <conditionalFormatting sqref="N637">
    <cfRule type="cellIs" dxfId="28445" priority="7609" operator="greaterThan">
      <formula>0.9</formula>
    </cfRule>
    <cfRule type="cellIs" dxfId="28444" priority="7610" operator="greaterThan">
      <formula>0.85</formula>
    </cfRule>
  </conditionalFormatting>
  <conditionalFormatting sqref="E637">
    <cfRule type="expression" dxfId="28443" priority="7605">
      <formula>AND(IF(OR($Q637=1,$Q637=2),1,0),IF($X637&lt;=20,1,0))</formula>
    </cfRule>
    <cfRule type="expression" dxfId="28442" priority="7606">
      <formula>AND(IF($Q637=2,1,0),IF($X637&lt;30,1,0))</formula>
    </cfRule>
    <cfRule type="expression" dxfId="28441" priority="7607">
      <formula>AND(IF($Q637=3,1,0),IF($X637&lt;30,1,0))</formula>
    </cfRule>
    <cfRule type="expression" dxfId="28440" priority="7608">
      <formula>AND(IF($Q637=3,1,IF($Q637=4,1,0)),IF($F637&lt;=85,1,0))</formula>
    </cfRule>
  </conditionalFormatting>
  <conditionalFormatting sqref="X637">
    <cfRule type="expression" dxfId="28439" priority="7601">
      <formula>AND(IF(OR($Q637=1,$Q637=2),1,0),IF($X637&lt;=20,1,0))</formula>
    </cfRule>
    <cfRule type="expression" dxfId="28438" priority="7602">
      <formula>AND(IF($Q637=2,1,0),IF($X637&lt;30,1,0))</formula>
    </cfRule>
    <cfRule type="expression" dxfId="28437" priority="7603">
      <formula>AND(IF($Q637=3,1,0),IF($X637&lt;30,1,0))</formula>
    </cfRule>
    <cfRule type="expression" dxfId="28436" priority="7604">
      <formula>AND(IF($Q637=3,1,IF($Q637=4,1,0)),IF($F637&lt;=85,1,0))</formula>
    </cfRule>
  </conditionalFormatting>
  <conditionalFormatting sqref="AI637">
    <cfRule type="expression" dxfId="28435" priority="7597">
      <formula>AND(IF(OR($Q637=1,$Q637=2),1,0),IF($X637&lt;=20,1,0))</formula>
    </cfRule>
    <cfRule type="expression" dxfId="28434" priority="7598">
      <formula>AND(IF($Q637=2,1,0),IF($X637&lt;30,1,0))</formula>
    </cfRule>
    <cfRule type="expression" dxfId="28433" priority="7599">
      <formula>AND(IF($Q637=3,1,0),IF($X637&lt;30,1,0))</formula>
    </cfRule>
    <cfRule type="expression" dxfId="28432" priority="7600">
      <formula>AND(IF($Q637=3,1,IF($Q637=4,1,0)),IF($F637&lt;=85,1,0))</formula>
    </cfRule>
  </conditionalFormatting>
  <conditionalFormatting sqref="AV638">
    <cfRule type="expression" dxfId="28431" priority="7595">
      <formula>AV638="X"</formula>
    </cfRule>
    <cfRule type="expression" dxfId="28430" priority="7596">
      <formula>AV638="후보"</formula>
    </cfRule>
  </conditionalFormatting>
  <conditionalFormatting sqref="AC638">
    <cfRule type="cellIs" dxfId="28429" priority="7593" operator="greaterThan">
      <formula>0.9</formula>
    </cfRule>
    <cfRule type="cellIs" dxfId="28428" priority="7594" operator="greaterThan">
      <formula>0.85</formula>
    </cfRule>
  </conditionalFormatting>
  <conditionalFormatting sqref="N638">
    <cfRule type="cellIs" dxfId="28427" priority="7591" operator="greaterThan">
      <formula>0.9</formula>
    </cfRule>
    <cfRule type="cellIs" dxfId="28426" priority="7592" operator="greaterThan">
      <formula>0.85</formula>
    </cfRule>
  </conditionalFormatting>
  <conditionalFormatting sqref="E638">
    <cfRule type="expression" dxfId="28425" priority="7587">
      <formula>AND(IF(OR($Q638=1,$Q638=2),1,0),IF($X638&lt;=20,1,0))</formula>
    </cfRule>
    <cfRule type="expression" dxfId="28424" priority="7588">
      <formula>AND(IF($Q638=2,1,0),IF($X638&lt;30,1,0))</formula>
    </cfRule>
    <cfRule type="expression" dxfId="28423" priority="7589">
      <formula>AND(IF($Q638=3,1,0),IF($X638&lt;30,1,0))</formula>
    </cfRule>
    <cfRule type="expression" dxfId="28422" priority="7590">
      <formula>AND(IF($Q638=3,1,IF($Q638=4,1,0)),IF($F638&lt;=85,1,0))</formula>
    </cfRule>
  </conditionalFormatting>
  <conditionalFormatting sqref="X638">
    <cfRule type="expression" dxfId="28421" priority="7583">
      <formula>AND(IF(OR($Q638=1,$Q638=2),1,0),IF($X638&lt;=20,1,0))</formula>
    </cfRule>
    <cfRule type="expression" dxfId="28420" priority="7584">
      <formula>AND(IF($Q638=2,1,0),IF($X638&lt;30,1,0))</formula>
    </cfRule>
    <cfRule type="expression" dxfId="28419" priority="7585">
      <formula>AND(IF($Q638=3,1,0),IF($X638&lt;30,1,0))</formula>
    </cfRule>
    <cfRule type="expression" dxfId="28418" priority="7586">
      <formula>AND(IF($Q638=3,1,IF($Q638=4,1,0)),IF($F638&lt;=85,1,0))</formula>
    </cfRule>
  </conditionalFormatting>
  <conditionalFormatting sqref="AI638">
    <cfRule type="expression" dxfId="28417" priority="7579">
      <formula>AND(IF(OR($Q638=1,$Q638=2),1,0),IF($X638&lt;=20,1,0))</formula>
    </cfRule>
    <cfRule type="expression" dxfId="28416" priority="7580">
      <formula>AND(IF($Q638=2,1,0),IF($X638&lt;30,1,0))</formula>
    </cfRule>
    <cfRule type="expression" dxfId="28415" priority="7581">
      <formula>AND(IF($Q638=3,1,0),IF($X638&lt;30,1,0))</formula>
    </cfRule>
    <cfRule type="expression" dxfId="28414" priority="7582">
      <formula>AND(IF($Q638=3,1,IF($Q638=4,1,0)),IF($F638&lt;=85,1,0))</formula>
    </cfRule>
  </conditionalFormatting>
  <conditionalFormatting sqref="AV639">
    <cfRule type="expression" dxfId="28413" priority="7577">
      <formula>AV639="X"</formula>
    </cfRule>
    <cfRule type="expression" dxfId="28412" priority="7578">
      <formula>AV639="후보"</formula>
    </cfRule>
  </conditionalFormatting>
  <conditionalFormatting sqref="AC639">
    <cfRule type="cellIs" dxfId="28411" priority="7575" operator="greaterThan">
      <formula>0.9</formula>
    </cfRule>
    <cfRule type="cellIs" dxfId="28410" priority="7576" operator="greaterThan">
      <formula>0.85</formula>
    </cfRule>
  </conditionalFormatting>
  <conditionalFormatting sqref="N639">
    <cfRule type="cellIs" dxfId="28409" priority="7573" operator="greaterThan">
      <formula>0.9</formula>
    </cfRule>
    <cfRule type="cellIs" dxfId="28408" priority="7574" operator="greaterThan">
      <formula>0.85</formula>
    </cfRule>
  </conditionalFormatting>
  <conditionalFormatting sqref="E639">
    <cfRule type="expression" dxfId="28407" priority="7569">
      <formula>AND(IF(OR($Q639=1,$Q639=2),1,0),IF($X639&lt;=20,1,0))</formula>
    </cfRule>
    <cfRule type="expression" dxfId="28406" priority="7570">
      <formula>AND(IF($Q639=2,1,0),IF($X639&lt;30,1,0))</formula>
    </cfRule>
    <cfRule type="expression" dxfId="28405" priority="7571">
      <formula>AND(IF($Q639=3,1,0),IF($X639&lt;30,1,0))</formula>
    </cfRule>
    <cfRule type="expression" dxfId="28404" priority="7572">
      <formula>AND(IF($Q639=3,1,IF($Q639=4,1,0)),IF($F639&lt;=85,1,0))</formula>
    </cfRule>
  </conditionalFormatting>
  <conditionalFormatting sqref="X639">
    <cfRule type="expression" dxfId="28403" priority="7565">
      <formula>AND(IF(OR($Q639=1,$Q639=2),1,0),IF($X639&lt;=20,1,0))</formula>
    </cfRule>
    <cfRule type="expression" dxfId="28402" priority="7566">
      <formula>AND(IF($Q639=2,1,0),IF($X639&lt;30,1,0))</formula>
    </cfRule>
    <cfRule type="expression" dxfId="28401" priority="7567">
      <formula>AND(IF($Q639=3,1,0),IF($X639&lt;30,1,0))</formula>
    </cfRule>
    <cfRule type="expression" dxfId="28400" priority="7568">
      <formula>AND(IF($Q639=3,1,IF($Q639=4,1,0)),IF($F639&lt;=85,1,0))</formula>
    </cfRule>
  </conditionalFormatting>
  <conditionalFormatting sqref="AI639">
    <cfRule type="expression" dxfId="28399" priority="7561">
      <formula>AND(IF(OR($Q639=1,$Q639=2),1,0),IF($X639&lt;=20,1,0))</formula>
    </cfRule>
    <cfRule type="expression" dxfId="28398" priority="7562">
      <formula>AND(IF($Q639=2,1,0),IF($X639&lt;30,1,0))</formula>
    </cfRule>
    <cfRule type="expression" dxfId="28397" priority="7563">
      <formula>AND(IF($Q639=3,1,0),IF($X639&lt;30,1,0))</formula>
    </cfRule>
    <cfRule type="expression" dxfId="28396" priority="7564">
      <formula>AND(IF($Q639=3,1,IF($Q639=4,1,0)),IF($F639&lt;=85,1,0))</formula>
    </cfRule>
  </conditionalFormatting>
  <conditionalFormatting sqref="AV640">
    <cfRule type="expression" dxfId="28395" priority="7559">
      <formula>AV640="X"</formula>
    </cfRule>
    <cfRule type="expression" dxfId="28394" priority="7560">
      <formula>AV640="후보"</formula>
    </cfRule>
  </conditionalFormatting>
  <conditionalFormatting sqref="AC640">
    <cfRule type="cellIs" dxfId="28393" priority="7557" operator="greaterThan">
      <formula>0.9</formula>
    </cfRule>
    <cfRule type="cellIs" dxfId="28392" priority="7558" operator="greaterThan">
      <formula>0.85</formula>
    </cfRule>
  </conditionalFormatting>
  <conditionalFormatting sqref="N640">
    <cfRule type="cellIs" dxfId="28391" priority="7555" operator="greaterThan">
      <formula>0.9</formula>
    </cfRule>
    <cfRule type="cellIs" dxfId="28390" priority="7556" operator="greaterThan">
      <formula>0.85</formula>
    </cfRule>
  </conditionalFormatting>
  <conditionalFormatting sqref="E640">
    <cfRule type="expression" dxfId="28389" priority="7551">
      <formula>AND(IF(OR($Q640=1,$Q640=2),1,0),IF($X640&lt;=20,1,0))</formula>
    </cfRule>
    <cfRule type="expression" dxfId="28388" priority="7552">
      <formula>AND(IF($Q640=2,1,0),IF($X640&lt;30,1,0))</formula>
    </cfRule>
    <cfRule type="expression" dxfId="28387" priority="7553">
      <formula>AND(IF($Q640=3,1,0),IF($X640&lt;30,1,0))</formula>
    </cfRule>
    <cfRule type="expression" dxfId="28386" priority="7554">
      <formula>AND(IF($Q640=3,1,IF($Q640=4,1,0)),IF($F640&lt;=85,1,0))</formula>
    </cfRule>
  </conditionalFormatting>
  <conditionalFormatting sqref="X640">
    <cfRule type="expression" dxfId="28385" priority="7547">
      <formula>AND(IF(OR($Q640=1,$Q640=2),1,0),IF($X640&lt;=20,1,0))</formula>
    </cfRule>
    <cfRule type="expression" dxfId="28384" priority="7548">
      <formula>AND(IF($Q640=2,1,0),IF($X640&lt;30,1,0))</formula>
    </cfRule>
    <cfRule type="expression" dxfId="28383" priority="7549">
      <formula>AND(IF($Q640=3,1,0),IF($X640&lt;30,1,0))</formula>
    </cfRule>
    <cfRule type="expression" dxfId="28382" priority="7550">
      <formula>AND(IF($Q640=3,1,IF($Q640=4,1,0)),IF($F640&lt;=85,1,0))</formula>
    </cfRule>
  </conditionalFormatting>
  <conditionalFormatting sqref="AI640">
    <cfRule type="expression" dxfId="28381" priority="7543">
      <formula>AND(IF(OR($Q640=1,$Q640=2),1,0),IF($X640&lt;=20,1,0))</formula>
    </cfRule>
    <cfRule type="expression" dxfId="28380" priority="7544">
      <formula>AND(IF($Q640=2,1,0),IF($X640&lt;30,1,0))</formula>
    </cfRule>
    <cfRule type="expression" dxfId="28379" priority="7545">
      <formula>AND(IF($Q640=3,1,0),IF($X640&lt;30,1,0))</formula>
    </cfRule>
    <cfRule type="expression" dxfId="28378" priority="7546">
      <formula>AND(IF($Q640=3,1,IF($Q640=4,1,0)),IF($F640&lt;=85,1,0))</formula>
    </cfRule>
  </conditionalFormatting>
  <conditionalFormatting sqref="AV641">
    <cfRule type="expression" dxfId="28377" priority="7541">
      <formula>AV641="X"</formula>
    </cfRule>
    <cfRule type="expression" dxfId="28376" priority="7542">
      <formula>AV641="후보"</formula>
    </cfRule>
  </conditionalFormatting>
  <conditionalFormatting sqref="AC641">
    <cfRule type="cellIs" dxfId="28375" priority="7539" operator="greaterThan">
      <formula>0.9</formula>
    </cfRule>
    <cfRule type="cellIs" dxfId="28374" priority="7540" operator="greaterThan">
      <formula>0.85</formula>
    </cfRule>
  </conditionalFormatting>
  <conditionalFormatting sqref="N641">
    <cfRule type="cellIs" dxfId="28373" priority="7537" operator="greaterThan">
      <formula>0.9</formula>
    </cfRule>
    <cfRule type="cellIs" dxfId="28372" priority="7538" operator="greaterThan">
      <formula>0.85</formula>
    </cfRule>
  </conditionalFormatting>
  <conditionalFormatting sqref="E641">
    <cfRule type="expression" dxfId="28371" priority="7533">
      <formula>AND(IF(OR($Q641=1,$Q641=2),1,0),IF($X641&lt;=20,1,0))</formula>
    </cfRule>
    <cfRule type="expression" dxfId="28370" priority="7534">
      <formula>AND(IF($Q641=2,1,0),IF($X641&lt;30,1,0))</formula>
    </cfRule>
    <cfRule type="expression" dxfId="28369" priority="7535">
      <formula>AND(IF($Q641=3,1,0),IF($X641&lt;30,1,0))</formula>
    </cfRule>
    <cfRule type="expression" dxfId="28368" priority="7536">
      <formula>AND(IF($Q641=3,1,IF($Q641=4,1,0)),IF($F641&lt;=85,1,0))</formula>
    </cfRule>
  </conditionalFormatting>
  <conditionalFormatting sqref="X641">
    <cfRule type="expression" dxfId="28367" priority="7529">
      <formula>AND(IF(OR($Q641=1,$Q641=2),1,0),IF($X641&lt;=20,1,0))</formula>
    </cfRule>
    <cfRule type="expression" dxfId="28366" priority="7530">
      <formula>AND(IF($Q641=2,1,0),IF($X641&lt;30,1,0))</formula>
    </cfRule>
    <cfRule type="expression" dxfId="28365" priority="7531">
      <formula>AND(IF($Q641=3,1,0),IF($X641&lt;30,1,0))</formula>
    </cfRule>
    <cfRule type="expression" dxfId="28364" priority="7532">
      <formula>AND(IF($Q641=3,1,IF($Q641=4,1,0)),IF($F641&lt;=85,1,0))</formula>
    </cfRule>
  </conditionalFormatting>
  <conditionalFormatting sqref="AI641">
    <cfRule type="expression" dxfId="28363" priority="7525">
      <formula>AND(IF(OR($Q641=1,$Q641=2),1,0),IF($X641&lt;=20,1,0))</formula>
    </cfRule>
    <cfRule type="expression" dxfId="28362" priority="7526">
      <formula>AND(IF($Q641=2,1,0),IF($X641&lt;30,1,0))</formula>
    </cfRule>
    <cfRule type="expression" dxfId="28361" priority="7527">
      <formula>AND(IF($Q641=3,1,0),IF($X641&lt;30,1,0))</formula>
    </cfRule>
    <cfRule type="expression" dxfId="28360" priority="7528">
      <formula>AND(IF($Q641=3,1,IF($Q641=4,1,0)),IF($F641&lt;=85,1,0))</formula>
    </cfRule>
  </conditionalFormatting>
  <conditionalFormatting sqref="AV642">
    <cfRule type="expression" dxfId="28359" priority="7523">
      <formula>AV642="X"</formula>
    </cfRule>
    <cfRule type="expression" dxfId="28358" priority="7524">
      <formula>AV642="후보"</formula>
    </cfRule>
  </conditionalFormatting>
  <conditionalFormatting sqref="AC642">
    <cfRule type="cellIs" dxfId="28357" priority="7521" operator="greaterThan">
      <formula>0.9</formula>
    </cfRule>
    <cfRule type="cellIs" dxfId="28356" priority="7522" operator="greaterThan">
      <formula>0.85</formula>
    </cfRule>
  </conditionalFormatting>
  <conditionalFormatting sqref="N642">
    <cfRule type="cellIs" dxfId="28355" priority="7519" operator="greaterThan">
      <formula>0.9</formula>
    </cfRule>
    <cfRule type="cellIs" dxfId="28354" priority="7520" operator="greaterThan">
      <formula>0.85</formula>
    </cfRule>
  </conditionalFormatting>
  <conditionalFormatting sqref="E642">
    <cfRule type="expression" dxfId="28353" priority="7515">
      <formula>AND(IF(OR($Q642=1,$Q642=2),1,0),IF($X642&lt;=20,1,0))</formula>
    </cfRule>
    <cfRule type="expression" dxfId="28352" priority="7516">
      <formula>AND(IF($Q642=2,1,0),IF($X642&lt;30,1,0))</formula>
    </cfRule>
    <cfRule type="expression" dxfId="28351" priority="7517">
      <formula>AND(IF($Q642=3,1,0),IF($X642&lt;30,1,0))</formula>
    </cfRule>
    <cfRule type="expression" dxfId="28350" priority="7518">
      <formula>AND(IF($Q642=3,1,IF($Q642=4,1,0)),IF($F642&lt;=85,1,0))</formula>
    </cfRule>
  </conditionalFormatting>
  <conditionalFormatting sqref="X642">
    <cfRule type="expression" dxfId="28349" priority="7511">
      <formula>AND(IF(OR($Q642=1,$Q642=2),1,0),IF($X642&lt;=20,1,0))</formula>
    </cfRule>
    <cfRule type="expression" dxfId="28348" priority="7512">
      <formula>AND(IF($Q642=2,1,0),IF($X642&lt;30,1,0))</formula>
    </cfRule>
    <cfRule type="expression" dxfId="28347" priority="7513">
      <formula>AND(IF($Q642=3,1,0),IF($X642&lt;30,1,0))</formula>
    </cfRule>
    <cfRule type="expression" dxfId="28346" priority="7514">
      <formula>AND(IF($Q642=3,1,IF($Q642=4,1,0)),IF($F642&lt;=85,1,0))</formula>
    </cfRule>
  </conditionalFormatting>
  <conditionalFormatting sqref="AI642">
    <cfRule type="expression" dxfId="28345" priority="7507">
      <formula>AND(IF(OR($Q642=1,$Q642=2),1,0),IF($X642&lt;=20,1,0))</formula>
    </cfRule>
    <cfRule type="expression" dxfId="28344" priority="7508">
      <formula>AND(IF($Q642=2,1,0),IF($X642&lt;30,1,0))</formula>
    </cfRule>
    <cfRule type="expression" dxfId="28343" priority="7509">
      <formula>AND(IF($Q642=3,1,0),IF($X642&lt;30,1,0))</formula>
    </cfRule>
    <cfRule type="expression" dxfId="28342" priority="7510">
      <formula>AND(IF($Q642=3,1,IF($Q642=4,1,0)),IF($F642&lt;=85,1,0))</formula>
    </cfRule>
  </conditionalFormatting>
  <conditionalFormatting sqref="AV643">
    <cfRule type="expression" dxfId="28341" priority="7505">
      <formula>AV643="X"</formula>
    </cfRule>
    <cfRule type="expression" dxfId="28340" priority="7506">
      <formula>AV643="후보"</formula>
    </cfRule>
  </conditionalFormatting>
  <conditionalFormatting sqref="AC643">
    <cfRule type="cellIs" dxfId="28339" priority="7503" operator="greaterThan">
      <formula>0.9</formula>
    </cfRule>
    <cfRule type="cellIs" dxfId="28338" priority="7504" operator="greaterThan">
      <formula>0.85</formula>
    </cfRule>
  </conditionalFormatting>
  <conditionalFormatting sqref="N643">
    <cfRule type="cellIs" dxfId="28337" priority="7501" operator="greaterThan">
      <formula>0.9</formula>
    </cfRule>
    <cfRule type="cellIs" dxfId="28336" priority="7502" operator="greaterThan">
      <formula>0.85</formula>
    </cfRule>
  </conditionalFormatting>
  <conditionalFormatting sqref="E643">
    <cfRule type="expression" dxfId="28335" priority="7497">
      <formula>AND(IF(OR($Q643=1,$Q643=2),1,0),IF($X643&lt;=20,1,0))</formula>
    </cfRule>
    <cfRule type="expression" dxfId="28334" priority="7498">
      <formula>AND(IF($Q643=2,1,0),IF($X643&lt;30,1,0))</formula>
    </cfRule>
    <cfRule type="expression" dxfId="28333" priority="7499">
      <formula>AND(IF($Q643=3,1,0),IF($X643&lt;30,1,0))</formula>
    </cfRule>
    <cfRule type="expression" dxfId="28332" priority="7500">
      <formula>AND(IF($Q643=3,1,IF($Q643=4,1,0)),IF($F643&lt;=85,1,0))</formula>
    </cfRule>
  </conditionalFormatting>
  <conditionalFormatting sqref="X643">
    <cfRule type="expression" dxfId="28331" priority="7493">
      <formula>AND(IF(OR($Q643=1,$Q643=2),1,0),IF($X643&lt;=20,1,0))</formula>
    </cfRule>
    <cfRule type="expression" dxfId="28330" priority="7494">
      <formula>AND(IF($Q643=2,1,0),IF($X643&lt;30,1,0))</formula>
    </cfRule>
    <cfRule type="expression" dxfId="28329" priority="7495">
      <formula>AND(IF($Q643=3,1,0),IF($X643&lt;30,1,0))</formula>
    </cfRule>
    <cfRule type="expression" dxfId="28328" priority="7496">
      <formula>AND(IF($Q643=3,1,IF($Q643=4,1,0)),IF($F643&lt;=85,1,0))</formula>
    </cfRule>
  </conditionalFormatting>
  <conditionalFormatting sqref="AI643">
    <cfRule type="expression" dxfId="28327" priority="7489">
      <formula>AND(IF(OR($Q643=1,$Q643=2),1,0),IF($X643&lt;=20,1,0))</formula>
    </cfRule>
    <cfRule type="expression" dxfId="28326" priority="7490">
      <formula>AND(IF($Q643=2,1,0),IF($X643&lt;30,1,0))</formula>
    </cfRule>
    <cfRule type="expression" dxfId="28325" priority="7491">
      <formula>AND(IF($Q643=3,1,0),IF($X643&lt;30,1,0))</formula>
    </cfRule>
    <cfRule type="expression" dxfId="28324" priority="7492">
      <formula>AND(IF($Q643=3,1,IF($Q643=4,1,0)),IF($F643&lt;=85,1,0))</formula>
    </cfRule>
  </conditionalFormatting>
  <conditionalFormatting sqref="AV644">
    <cfRule type="expression" dxfId="28323" priority="7487">
      <formula>AV644="X"</formula>
    </cfRule>
    <cfRule type="expression" dxfId="28322" priority="7488">
      <formula>AV644="후보"</formula>
    </cfRule>
  </conditionalFormatting>
  <conditionalFormatting sqref="AC644">
    <cfRule type="cellIs" dxfId="28321" priority="7485" operator="greaterThan">
      <formula>0.9</formula>
    </cfRule>
    <cfRule type="cellIs" dxfId="28320" priority="7486" operator="greaterThan">
      <formula>0.85</formula>
    </cfRule>
  </conditionalFormatting>
  <conditionalFormatting sqref="N644">
    <cfRule type="cellIs" dxfId="28319" priority="7483" operator="greaterThan">
      <formula>0.9</formula>
    </cfRule>
    <cfRule type="cellIs" dxfId="28318" priority="7484" operator="greaterThan">
      <formula>0.85</formula>
    </cfRule>
  </conditionalFormatting>
  <conditionalFormatting sqref="E644">
    <cfRule type="expression" dxfId="28317" priority="7479">
      <formula>AND(IF(OR($Q644=1,$Q644=2),1,0),IF($X644&lt;=20,1,0))</formula>
    </cfRule>
    <cfRule type="expression" dxfId="28316" priority="7480">
      <formula>AND(IF($Q644=2,1,0),IF($X644&lt;30,1,0))</formula>
    </cfRule>
    <cfRule type="expression" dxfId="28315" priority="7481">
      <formula>AND(IF($Q644=3,1,0),IF($X644&lt;30,1,0))</formula>
    </cfRule>
    <cfRule type="expression" dxfId="28314" priority="7482">
      <formula>AND(IF($Q644=3,1,IF($Q644=4,1,0)),IF($F644&lt;=85,1,0))</formula>
    </cfRule>
  </conditionalFormatting>
  <conditionalFormatting sqref="X644">
    <cfRule type="expression" dxfId="28313" priority="7475">
      <formula>AND(IF(OR($Q644=1,$Q644=2),1,0),IF($X644&lt;=20,1,0))</formula>
    </cfRule>
    <cfRule type="expression" dxfId="28312" priority="7476">
      <formula>AND(IF($Q644=2,1,0),IF($X644&lt;30,1,0))</formula>
    </cfRule>
    <cfRule type="expression" dxfId="28311" priority="7477">
      <formula>AND(IF($Q644=3,1,0),IF($X644&lt;30,1,0))</formula>
    </cfRule>
    <cfRule type="expression" dxfId="28310" priority="7478">
      <formula>AND(IF($Q644=3,1,IF($Q644=4,1,0)),IF($F644&lt;=85,1,0))</formula>
    </cfRule>
  </conditionalFormatting>
  <conditionalFormatting sqref="AI644">
    <cfRule type="expression" dxfId="28309" priority="7471">
      <formula>AND(IF(OR($Q644=1,$Q644=2),1,0),IF($X644&lt;=20,1,0))</formula>
    </cfRule>
    <cfRule type="expression" dxfId="28308" priority="7472">
      <formula>AND(IF($Q644=2,1,0),IF($X644&lt;30,1,0))</formula>
    </cfRule>
    <cfRule type="expression" dxfId="28307" priority="7473">
      <formula>AND(IF($Q644=3,1,0),IF($X644&lt;30,1,0))</formula>
    </cfRule>
    <cfRule type="expression" dxfId="28306" priority="7474">
      <formula>AND(IF($Q644=3,1,IF($Q644=4,1,0)),IF($F644&lt;=85,1,0))</formula>
    </cfRule>
  </conditionalFormatting>
  <conditionalFormatting sqref="AV645">
    <cfRule type="expression" dxfId="28305" priority="7469">
      <formula>AV645="X"</formula>
    </cfRule>
    <cfRule type="expression" dxfId="28304" priority="7470">
      <formula>AV645="후보"</formula>
    </cfRule>
  </conditionalFormatting>
  <conditionalFormatting sqref="AC645">
    <cfRule type="cellIs" dxfId="28303" priority="7467" operator="greaterThan">
      <formula>0.9</formula>
    </cfRule>
    <cfRule type="cellIs" dxfId="28302" priority="7468" operator="greaterThan">
      <formula>0.85</formula>
    </cfRule>
  </conditionalFormatting>
  <conditionalFormatting sqref="N645">
    <cfRule type="cellIs" dxfId="28301" priority="7465" operator="greaterThan">
      <formula>0.9</formula>
    </cfRule>
    <cfRule type="cellIs" dxfId="28300" priority="7466" operator="greaterThan">
      <formula>0.85</formula>
    </cfRule>
  </conditionalFormatting>
  <conditionalFormatting sqref="E645">
    <cfRule type="expression" dxfId="28299" priority="7461">
      <formula>AND(IF(OR($Q645=1,$Q645=2),1,0),IF($X645&lt;=20,1,0))</formula>
    </cfRule>
    <cfRule type="expression" dxfId="28298" priority="7462">
      <formula>AND(IF($Q645=2,1,0),IF($X645&lt;30,1,0))</formula>
    </cfRule>
    <cfRule type="expression" dxfId="28297" priority="7463">
      <formula>AND(IF($Q645=3,1,0),IF($X645&lt;30,1,0))</formula>
    </cfRule>
    <cfRule type="expression" dxfId="28296" priority="7464">
      <formula>AND(IF($Q645=3,1,IF($Q645=4,1,0)),IF($F645&lt;=85,1,0))</formula>
    </cfRule>
  </conditionalFormatting>
  <conditionalFormatting sqref="X645">
    <cfRule type="expression" dxfId="28295" priority="7457">
      <formula>AND(IF(OR($Q645=1,$Q645=2),1,0),IF($X645&lt;=20,1,0))</formula>
    </cfRule>
    <cfRule type="expression" dxfId="28294" priority="7458">
      <formula>AND(IF($Q645=2,1,0),IF($X645&lt;30,1,0))</formula>
    </cfRule>
    <cfRule type="expression" dxfId="28293" priority="7459">
      <formula>AND(IF($Q645=3,1,0),IF($X645&lt;30,1,0))</formula>
    </cfRule>
    <cfRule type="expression" dxfId="28292" priority="7460">
      <formula>AND(IF($Q645=3,1,IF($Q645=4,1,0)),IF($F645&lt;=85,1,0))</formula>
    </cfRule>
  </conditionalFormatting>
  <conditionalFormatting sqref="AI645">
    <cfRule type="expression" dxfId="28291" priority="7453">
      <formula>AND(IF(OR($Q645=1,$Q645=2),1,0),IF($X645&lt;=20,1,0))</formula>
    </cfRule>
    <cfRule type="expression" dxfId="28290" priority="7454">
      <formula>AND(IF($Q645=2,1,0),IF($X645&lt;30,1,0))</formula>
    </cfRule>
    <cfRule type="expression" dxfId="28289" priority="7455">
      <formula>AND(IF($Q645=3,1,0),IF($X645&lt;30,1,0))</formula>
    </cfRule>
    <cfRule type="expression" dxfId="28288" priority="7456">
      <formula>AND(IF($Q645=3,1,IF($Q645=4,1,0)),IF($F645&lt;=85,1,0))</formula>
    </cfRule>
  </conditionalFormatting>
  <conditionalFormatting sqref="AV646">
    <cfRule type="expression" dxfId="28287" priority="7451">
      <formula>AV646="X"</formula>
    </cfRule>
    <cfRule type="expression" dxfId="28286" priority="7452">
      <formula>AV646="후보"</formula>
    </cfRule>
  </conditionalFormatting>
  <conditionalFormatting sqref="AC646">
    <cfRule type="cellIs" dxfId="28285" priority="7449" operator="greaterThan">
      <formula>0.9</formula>
    </cfRule>
    <cfRule type="cellIs" dxfId="28284" priority="7450" operator="greaterThan">
      <formula>0.85</formula>
    </cfRule>
  </conditionalFormatting>
  <conditionalFormatting sqref="N646">
    <cfRule type="cellIs" dxfId="28283" priority="7447" operator="greaterThan">
      <formula>0.9</formula>
    </cfRule>
    <cfRule type="cellIs" dxfId="28282" priority="7448" operator="greaterThan">
      <formula>0.85</formula>
    </cfRule>
  </conditionalFormatting>
  <conditionalFormatting sqref="E646">
    <cfRule type="expression" dxfId="28281" priority="7443">
      <formula>AND(IF(OR($Q646=1,$Q646=2),1,0),IF($X646&lt;=20,1,0))</formula>
    </cfRule>
    <cfRule type="expression" dxfId="28280" priority="7444">
      <formula>AND(IF($Q646=2,1,0),IF($X646&lt;30,1,0))</formula>
    </cfRule>
    <cfRule type="expression" dxfId="28279" priority="7445">
      <formula>AND(IF($Q646=3,1,0),IF($X646&lt;30,1,0))</formula>
    </cfRule>
    <cfRule type="expression" dxfId="28278" priority="7446">
      <formula>AND(IF($Q646=3,1,IF($Q646=4,1,0)),IF($F646&lt;=85,1,0))</formula>
    </cfRule>
  </conditionalFormatting>
  <conditionalFormatting sqref="X646">
    <cfRule type="expression" dxfId="28277" priority="7439">
      <formula>AND(IF(OR($Q646=1,$Q646=2),1,0),IF($X646&lt;=20,1,0))</formula>
    </cfRule>
    <cfRule type="expression" dxfId="28276" priority="7440">
      <formula>AND(IF($Q646=2,1,0),IF($X646&lt;30,1,0))</formula>
    </cfRule>
    <cfRule type="expression" dxfId="28275" priority="7441">
      <formula>AND(IF($Q646=3,1,0),IF($X646&lt;30,1,0))</formula>
    </cfRule>
    <cfRule type="expression" dxfId="28274" priority="7442">
      <formula>AND(IF($Q646=3,1,IF($Q646=4,1,0)),IF($F646&lt;=85,1,0))</formula>
    </cfRule>
  </conditionalFormatting>
  <conditionalFormatting sqref="AI646">
    <cfRule type="expression" dxfId="28273" priority="7435">
      <formula>AND(IF(OR($Q646=1,$Q646=2),1,0),IF($X646&lt;=20,1,0))</formula>
    </cfRule>
    <cfRule type="expression" dxfId="28272" priority="7436">
      <formula>AND(IF($Q646=2,1,0),IF($X646&lt;30,1,0))</formula>
    </cfRule>
    <cfRule type="expression" dxfId="28271" priority="7437">
      <formula>AND(IF($Q646=3,1,0),IF($X646&lt;30,1,0))</formula>
    </cfRule>
    <cfRule type="expression" dxfId="28270" priority="7438">
      <formula>AND(IF($Q646=3,1,IF($Q646=4,1,0)),IF($F646&lt;=85,1,0))</formula>
    </cfRule>
  </conditionalFormatting>
  <conditionalFormatting sqref="AV647">
    <cfRule type="expression" dxfId="28269" priority="7433">
      <formula>AV647="X"</formula>
    </cfRule>
    <cfRule type="expression" dxfId="28268" priority="7434">
      <formula>AV647="후보"</formula>
    </cfRule>
  </conditionalFormatting>
  <conditionalFormatting sqref="AC647">
    <cfRule type="cellIs" dxfId="28267" priority="7431" operator="greaterThan">
      <formula>0.9</formula>
    </cfRule>
    <cfRule type="cellIs" dxfId="28266" priority="7432" operator="greaterThan">
      <formula>0.85</formula>
    </cfRule>
  </conditionalFormatting>
  <conditionalFormatting sqref="N647">
    <cfRule type="cellIs" dxfId="28265" priority="7429" operator="greaterThan">
      <formula>0.9</formula>
    </cfRule>
    <cfRule type="cellIs" dxfId="28264" priority="7430" operator="greaterThan">
      <formula>0.85</formula>
    </cfRule>
  </conditionalFormatting>
  <conditionalFormatting sqref="E647">
    <cfRule type="expression" dxfId="28263" priority="7425">
      <formula>AND(IF(OR($Q647=1,$Q647=2),1,0),IF($X647&lt;=20,1,0))</formula>
    </cfRule>
    <cfRule type="expression" dxfId="28262" priority="7426">
      <formula>AND(IF($Q647=2,1,0),IF($X647&lt;30,1,0))</formula>
    </cfRule>
    <cfRule type="expression" dxfId="28261" priority="7427">
      <formula>AND(IF($Q647=3,1,0),IF($X647&lt;30,1,0))</formula>
    </cfRule>
    <cfRule type="expression" dxfId="28260" priority="7428">
      <formula>AND(IF($Q647=3,1,IF($Q647=4,1,0)),IF($F647&lt;=85,1,0))</formula>
    </cfRule>
  </conditionalFormatting>
  <conditionalFormatting sqref="X647">
    <cfRule type="expression" dxfId="28259" priority="7421">
      <formula>AND(IF(OR($Q647=1,$Q647=2),1,0),IF($X647&lt;=20,1,0))</formula>
    </cfRule>
    <cfRule type="expression" dxfId="28258" priority="7422">
      <formula>AND(IF($Q647=2,1,0),IF($X647&lt;30,1,0))</formula>
    </cfRule>
    <cfRule type="expression" dxfId="28257" priority="7423">
      <formula>AND(IF($Q647=3,1,0),IF($X647&lt;30,1,0))</formula>
    </cfRule>
    <cfRule type="expression" dxfId="28256" priority="7424">
      <formula>AND(IF($Q647=3,1,IF($Q647=4,1,0)),IF($F647&lt;=85,1,0))</formula>
    </cfRule>
  </conditionalFormatting>
  <conditionalFormatting sqref="AI647">
    <cfRule type="expression" dxfId="28255" priority="7417">
      <formula>AND(IF(OR($Q647=1,$Q647=2),1,0),IF($X647&lt;=20,1,0))</formula>
    </cfRule>
    <cfRule type="expression" dxfId="28254" priority="7418">
      <formula>AND(IF($Q647=2,1,0),IF($X647&lt;30,1,0))</formula>
    </cfRule>
    <cfRule type="expression" dxfId="28253" priority="7419">
      <formula>AND(IF($Q647=3,1,0),IF($X647&lt;30,1,0))</formula>
    </cfRule>
    <cfRule type="expression" dxfId="28252" priority="7420">
      <formula>AND(IF($Q647=3,1,IF($Q647=4,1,0)),IF($F647&lt;=85,1,0))</formula>
    </cfRule>
  </conditionalFormatting>
  <conditionalFormatting sqref="AV648">
    <cfRule type="expression" dxfId="28251" priority="7415">
      <formula>AV648="X"</formula>
    </cfRule>
    <cfRule type="expression" dxfId="28250" priority="7416">
      <formula>AV648="후보"</formula>
    </cfRule>
  </conditionalFormatting>
  <conditionalFormatting sqref="AC648">
    <cfRule type="cellIs" dxfId="28249" priority="7413" operator="greaterThan">
      <formula>0.9</formula>
    </cfRule>
    <cfRule type="cellIs" dxfId="28248" priority="7414" operator="greaterThan">
      <formula>0.85</formula>
    </cfRule>
  </conditionalFormatting>
  <conditionalFormatting sqref="N648">
    <cfRule type="cellIs" dxfId="28247" priority="7411" operator="greaterThan">
      <formula>0.9</formula>
    </cfRule>
    <cfRule type="cellIs" dxfId="28246" priority="7412" operator="greaterThan">
      <formula>0.85</formula>
    </cfRule>
  </conditionalFormatting>
  <conditionalFormatting sqref="E648">
    <cfRule type="expression" dxfId="28245" priority="7407">
      <formula>AND(IF(OR($Q648=1,$Q648=2),1,0),IF($X648&lt;=20,1,0))</formula>
    </cfRule>
    <cfRule type="expression" dxfId="28244" priority="7408">
      <formula>AND(IF($Q648=2,1,0),IF($X648&lt;30,1,0))</formula>
    </cfRule>
    <cfRule type="expression" dxfId="28243" priority="7409">
      <formula>AND(IF($Q648=3,1,0),IF($X648&lt;30,1,0))</formula>
    </cfRule>
    <cfRule type="expression" dxfId="28242" priority="7410">
      <formula>AND(IF($Q648=3,1,IF($Q648=4,1,0)),IF($F648&lt;=85,1,0))</formula>
    </cfRule>
  </conditionalFormatting>
  <conditionalFormatting sqref="X648">
    <cfRule type="expression" dxfId="28241" priority="7403">
      <formula>AND(IF(OR($Q648=1,$Q648=2),1,0),IF($X648&lt;=20,1,0))</formula>
    </cfRule>
    <cfRule type="expression" dxfId="28240" priority="7404">
      <formula>AND(IF($Q648=2,1,0),IF($X648&lt;30,1,0))</formula>
    </cfRule>
    <cfRule type="expression" dxfId="28239" priority="7405">
      <formula>AND(IF($Q648=3,1,0),IF($X648&lt;30,1,0))</formula>
    </cfRule>
    <cfRule type="expression" dxfId="28238" priority="7406">
      <formula>AND(IF($Q648=3,1,IF($Q648=4,1,0)),IF($F648&lt;=85,1,0))</formula>
    </cfRule>
  </conditionalFormatting>
  <conditionalFormatting sqref="AI648">
    <cfRule type="expression" dxfId="28237" priority="7399">
      <formula>AND(IF(OR($Q648=1,$Q648=2),1,0),IF($X648&lt;=20,1,0))</formula>
    </cfRule>
    <cfRule type="expression" dxfId="28236" priority="7400">
      <formula>AND(IF($Q648=2,1,0),IF($X648&lt;30,1,0))</formula>
    </cfRule>
    <cfRule type="expression" dxfId="28235" priority="7401">
      <formula>AND(IF($Q648=3,1,0),IF($X648&lt;30,1,0))</formula>
    </cfRule>
    <cfRule type="expression" dxfId="28234" priority="7402">
      <formula>AND(IF($Q648=3,1,IF($Q648=4,1,0)),IF($F648&lt;=85,1,0))</formula>
    </cfRule>
  </conditionalFormatting>
  <conditionalFormatting sqref="AV649">
    <cfRule type="expression" dxfId="28233" priority="7397">
      <formula>AV649="X"</formula>
    </cfRule>
    <cfRule type="expression" dxfId="28232" priority="7398">
      <formula>AV649="후보"</formula>
    </cfRule>
  </conditionalFormatting>
  <conditionalFormatting sqref="AC649">
    <cfRule type="cellIs" dxfId="28231" priority="7395" operator="greaterThan">
      <formula>0.9</formula>
    </cfRule>
    <cfRule type="cellIs" dxfId="28230" priority="7396" operator="greaterThan">
      <formula>0.85</formula>
    </cfRule>
  </conditionalFormatting>
  <conditionalFormatting sqref="N649">
    <cfRule type="cellIs" dxfId="28229" priority="7393" operator="greaterThan">
      <formula>0.9</formula>
    </cfRule>
    <cfRule type="cellIs" dxfId="28228" priority="7394" operator="greaterThan">
      <formula>0.85</formula>
    </cfRule>
  </conditionalFormatting>
  <conditionalFormatting sqref="E649">
    <cfRule type="expression" dxfId="28227" priority="7389">
      <formula>AND(IF(OR($Q649=1,$Q649=2),1,0),IF($X649&lt;=20,1,0))</formula>
    </cfRule>
    <cfRule type="expression" dxfId="28226" priority="7390">
      <formula>AND(IF($Q649=2,1,0),IF($X649&lt;30,1,0))</formula>
    </cfRule>
    <cfRule type="expression" dxfId="28225" priority="7391">
      <formula>AND(IF($Q649=3,1,0),IF($X649&lt;30,1,0))</formula>
    </cfRule>
    <cfRule type="expression" dxfId="28224" priority="7392">
      <formula>AND(IF($Q649=3,1,IF($Q649=4,1,0)),IF($F649&lt;=85,1,0))</formula>
    </cfRule>
  </conditionalFormatting>
  <conditionalFormatting sqref="X649">
    <cfRule type="expression" dxfId="28223" priority="7385">
      <formula>AND(IF(OR($Q649=1,$Q649=2),1,0),IF($X649&lt;=20,1,0))</formula>
    </cfRule>
    <cfRule type="expression" dxfId="28222" priority="7386">
      <formula>AND(IF($Q649=2,1,0),IF($X649&lt;30,1,0))</formula>
    </cfRule>
    <cfRule type="expression" dxfId="28221" priority="7387">
      <formula>AND(IF($Q649=3,1,0),IF($X649&lt;30,1,0))</formula>
    </cfRule>
    <cfRule type="expression" dxfId="28220" priority="7388">
      <formula>AND(IF($Q649=3,1,IF($Q649=4,1,0)),IF($F649&lt;=85,1,0))</formula>
    </cfRule>
  </conditionalFormatting>
  <conditionalFormatting sqref="AI649">
    <cfRule type="expression" dxfId="28219" priority="7381">
      <formula>AND(IF(OR($Q649=1,$Q649=2),1,0),IF($X649&lt;=20,1,0))</formula>
    </cfRule>
    <cfRule type="expression" dxfId="28218" priority="7382">
      <formula>AND(IF($Q649=2,1,0),IF($X649&lt;30,1,0))</formula>
    </cfRule>
    <cfRule type="expression" dxfId="28217" priority="7383">
      <formula>AND(IF($Q649=3,1,0),IF($X649&lt;30,1,0))</formula>
    </cfRule>
    <cfRule type="expression" dxfId="28216" priority="7384">
      <formula>AND(IF($Q649=3,1,IF($Q649=4,1,0)),IF($F649&lt;=85,1,0))</formula>
    </cfRule>
  </conditionalFormatting>
  <conditionalFormatting sqref="AV650">
    <cfRule type="expression" dxfId="28215" priority="7379">
      <formula>AV650="X"</formula>
    </cfRule>
    <cfRule type="expression" dxfId="28214" priority="7380">
      <formula>AV650="후보"</formula>
    </cfRule>
  </conditionalFormatting>
  <conditionalFormatting sqref="AC650">
    <cfRule type="cellIs" dxfId="28213" priority="7377" operator="greaterThan">
      <formula>0.9</formula>
    </cfRule>
    <cfRule type="cellIs" dxfId="28212" priority="7378" operator="greaterThan">
      <formula>0.85</formula>
    </cfRule>
  </conditionalFormatting>
  <conditionalFormatting sqref="N650">
    <cfRule type="cellIs" dxfId="28211" priority="7375" operator="greaterThan">
      <formula>0.9</formula>
    </cfRule>
    <cfRule type="cellIs" dxfId="28210" priority="7376" operator="greaterThan">
      <formula>0.85</formula>
    </cfRule>
  </conditionalFormatting>
  <conditionalFormatting sqref="E650">
    <cfRule type="expression" dxfId="28209" priority="7371">
      <formula>AND(IF(OR($Q650=1,$Q650=2),1,0),IF($X650&lt;=20,1,0))</formula>
    </cfRule>
    <cfRule type="expression" dxfId="28208" priority="7372">
      <formula>AND(IF($Q650=2,1,0),IF($X650&lt;30,1,0))</formula>
    </cfRule>
    <cfRule type="expression" dxfId="28207" priority="7373">
      <formula>AND(IF($Q650=3,1,0),IF($X650&lt;30,1,0))</formula>
    </cfRule>
    <cfRule type="expression" dxfId="28206" priority="7374">
      <formula>AND(IF($Q650=3,1,IF($Q650=4,1,0)),IF($F650&lt;=85,1,0))</formula>
    </cfRule>
  </conditionalFormatting>
  <conditionalFormatting sqref="X650">
    <cfRule type="expression" dxfId="28205" priority="7367">
      <formula>AND(IF(OR($Q650=1,$Q650=2),1,0),IF($X650&lt;=20,1,0))</formula>
    </cfRule>
    <cfRule type="expression" dxfId="28204" priority="7368">
      <formula>AND(IF($Q650=2,1,0),IF($X650&lt;30,1,0))</formula>
    </cfRule>
    <cfRule type="expression" dxfId="28203" priority="7369">
      <formula>AND(IF($Q650=3,1,0),IF($X650&lt;30,1,0))</formula>
    </cfRule>
    <cfRule type="expression" dxfId="28202" priority="7370">
      <formula>AND(IF($Q650=3,1,IF($Q650=4,1,0)),IF($F650&lt;=85,1,0))</formula>
    </cfRule>
  </conditionalFormatting>
  <conditionalFormatting sqref="AI650">
    <cfRule type="expression" dxfId="28201" priority="7363">
      <formula>AND(IF(OR($Q650=1,$Q650=2),1,0),IF($X650&lt;=20,1,0))</formula>
    </cfRule>
    <cfRule type="expression" dxfId="28200" priority="7364">
      <formula>AND(IF($Q650=2,1,0),IF($X650&lt;30,1,0))</formula>
    </cfRule>
    <cfRule type="expression" dxfId="28199" priority="7365">
      <formula>AND(IF($Q650=3,1,0),IF($X650&lt;30,1,0))</formula>
    </cfRule>
    <cfRule type="expression" dxfId="28198" priority="7366">
      <formula>AND(IF($Q650=3,1,IF($Q650=4,1,0)),IF($F650&lt;=85,1,0))</formula>
    </cfRule>
  </conditionalFormatting>
  <conditionalFormatting sqref="AV651">
    <cfRule type="expression" dxfId="28197" priority="7361">
      <formula>AV651="X"</formula>
    </cfRule>
    <cfRule type="expression" dxfId="28196" priority="7362">
      <formula>AV651="후보"</formula>
    </cfRule>
  </conditionalFormatting>
  <conditionalFormatting sqref="AC651">
    <cfRule type="cellIs" dxfId="28195" priority="7359" operator="greaterThan">
      <formula>0.9</formula>
    </cfRule>
    <cfRule type="cellIs" dxfId="28194" priority="7360" operator="greaterThan">
      <formula>0.85</formula>
    </cfRule>
  </conditionalFormatting>
  <conditionalFormatting sqref="N651">
    <cfRule type="cellIs" dxfId="28193" priority="7357" operator="greaterThan">
      <formula>0.9</formula>
    </cfRule>
    <cfRule type="cellIs" dxfId="28192" priority="7358" operator="greaterThan">
      <formula>0.85</formula>
    </cfRule>
  </conditionalFormatting>
  <conditionalFormatting sqref="E651">
    <cfRule type="expression" dxfId="28191" priority="7353">
      <formula>AND(IF(OR($Q651=1,$Q651=2),1,0),IF($X651&lt;=20,1,0))</formula>
    </cfRule>
    <cfRule type="expression" dxfId="28190" priority="7354">
      <formula>AND(IF($Q651=2,1,0),IF($X651&lt;30,1,0))</formula>
    </cfRule>
    <cfRule type="expression" dxfId="28189" priority="7355">
      <formula>AND(IF($Q651=3,1,0),IF($X651&lt;30,1,0))</formula>
    </cfRule>
    <cfRule type="expression" dxfId="28188" priority="7356">
      <formula>AND(IF($Q651=3,1,IF($Q651=4,1,0)),IF($F651&lt;=85,1,0))</formula>
    </cfRule>
  </conditionalFormatting>
  <conditionalFormatting sqref="X651">
    <cfRule type="expression" dxfId="28187" priority="7349">
      <formula>AND(IF(OR($Q651=1,$Q651=2),1,0),IF($X651&lt;=20,1,0))</formula>
    </cfRule>
    <cfRule type="expression" dxfId="28186" priority="7350">
      <formula>AND(IF($Q651=2,1,0),IF($X651&lt;30,1,0))</formula>
    </cfRule>
    <cfRule type="expression" dxfId="28185" priority="7351">
      <formula>AND(IF($Q651=3,1,0),IF($X651&lt;30,1,0))</formula>
    </cfRule>
    <cfRule type="expression" dxfId="28184" priority="7352">
      <formula>AND(IF($Q651=3,1,IF($Q651=4,1,0)),IF($F651&lt;=85,1,0))</formula>
    </cfRule>
  </conditionalFormatting>
  <conditionalFormatting sqref="AI651">
    <cfRule type="expression" dxfId="28183" priority="7345">
      <formula>AND(IF(OR($Q651=1,$Q651=2),1,0),IF($X651&lt;=20,1,0))</formula>
    </cfRule>
    <cfRule type="expression" dxfId="28182" priority="7346">
      <formula>AND(IF($Q651=2,1,0),IF($X651&lt;30,1,0))</formula>
    </cfRule>
    <cfRule type="expression" dxfId="28181" priority="7347">
      <formula>AND(IF($Q651=3,1,0),IF($X651&lt;30,1,0))</formula>
    </cfRule>
    <cfRule type="expression" dxfId="28180" priority="7348">
      <formula>AND(IF($Q651=3,1,IF($Q651=4,1,0)),IF($F651&lt;=85,1,0))</formula>
    </cfRule>
  </conditionalFormatting>
  <conditionalFormatting sqref="AV652">
    <cfRule type="expression" dxfId="28179" priority="7343">
      <formula>AV652="X"</formula>
    </cfRule>
    <cfRule type="expression" dxfId="28178" priority="7344">
      <formula>AV652="후보"</formula>
    </cfRule>
  </conditionalFormatting>
  <conditionalFormatting sqref="AC652">
    <cfRule type="cellIs" dxfId="28177" priority="7341" operator="greaterThan">
      <formula>0.9</formula>
    </cfRule>
    <cfRule type="cellIs" dxfId="28176" priority="7342" operator="greaterThan">
      <formula>0.85</formula>
    </cfRule>
  </conditionalFormatting>
  <conditionalFormatting sqref="N652">
    <cfRule type="cellIs" dxfId="28175" priority="7339" operator="greaterThan">
      <formula>0.9</formula>
    </cfRule>
    <cfRule type="cellIs" dxfId="28174" priority="7340" operator="greaterThan">
      <formula>0.85</formula>
    </cfRule>
  </conditionalFormatting>
  <conditionalFormatting sqref="E652">
    <cfRule type="expression" dxfId="28173" priority="7335">
      <formula>AND(IF(OR($Q652=1,$Q652=2),1,0),IF($X652&lt;=20,1,0))</formula>
    </cfRule>
    <cfRule type="expression" dxfId="28172" priority="7336">
      <formula>AND(IF($Q652=2,1,0),IF($X652&lt;30,1,0))</formula>
    </cfRule>
    <cfRule type="expression" dxfId="28171" priority="7337">
      <formula>AND(IF($Q652=3,1,0),IF($X652&lt;30,1,0))</formula>
    </cfRule>
    <cfRule type="expression" dxfId="28170" priority="7338">
      <formula>AND(IF($Q652=3,1,IF($Q652=4,1,0)),IF($F652&lt;=85,1,0))</formula>
    </cfRule>
  </conditionalFormatting>
  <conditionalFormatting sqref="X652">
    <cfRule type="expression" dxfId="28169" priority="7331">
      <formula>AND(IF(OR($Q652=1,$Q652=2),1,0),IF($X652&lt;=20,1,0))</formula>
    </cfRule>
    <cfRule type="expression" dxfId="28168" priority="7332">
      <formula>AND(IF($Q652=2,1,0),IF($X652&lt;30,1,0))</formula>
    </cfRule>
    <cfRule type="expression" dxfId="28167" priority="7333">
      <formula>AND(IF($Q652=3,1,0),IF($X652&lt;30,1,0))</formula>
    </cfRule>
    <cfRule type="expression" dxfId="28166" priority="7334">
      <formula>AND(IF($Q652=3,1,IF($Q652=4,1,0)),IF($F652&lt;=85,1,0))</formula>
    </cfRule>
  </conditionalFormatting>
  <conditionalFormatting sqref="AI652">
    <cfRule type="expression" dxfId="28165" priority="7327">
      <formula>AND(IF(OR($Q652=1,$Q652=2),1,0),IF($X652&lt;=20,1,0))</formula>
    </cfRule>
    <cfRule type="expression" dxfId="28164" priority="7328">
      <formula>AND(IF($Q652=2,1,0),IF($X652&lt;30,1,0))</formula>
    </cfRule>
    <cfRule type="expression" dxfId="28163" priority="7329">
      <formula>AND(IF($Q652=3,1,0),IF($X652&lt;30,1,0))</formula>
    </cfRule>
    <cfRule type="expression" dxfId="28162" priority="7330">
      <formula>AND(IF($Q652=3,1,IF($Q652=4,1,0)),IF($F652&lt;=85,1,0))</formula>
    </cfRule>
  </conditionalFormatting>
  <conditionalFormatting sqref="AV653">
    <cfRule type="expression" dxfId="28161" priority="7325">
      <formula>AV653="X"</formula>
    </cfRule>
    <cfRule type="expression" dxfId="28160" priority="7326">
      <formula>AV653="후보"</formula>
    </cfRule>
  </conditionalFormatting>
  <conditionalFormatting sqref="AC653">
    <cfRule type="cellIs" dxfId="28159" priority="7323" operator="greaterThan">
      <formula>0.9</formula>
    </cfRule>
    <cfRule type="cellIs" dxfId="28158" priority="7324" operator="greaterThan">
      <formula>0.85</formula>
    </cfRule>
  </conditionalFormatting>
  <conditionalFormatting sqref="N653">
    <cfRule type="cellIs" dxfId="28157" priority="7321" operator="greaterThan">
      <formula>0.9</formula>
    </cfRule>
    <cfRule type="cellIs" dxfId="28156" priority="7322" operator="greaterThan">
      <formula>0.85</formula>
    </cfRule>
  </conditionalFormatting>
  <conditionalFormatting sqref="E653">
    <cfRule type="expression" dxfId="28155" priority="7317">
      <formula>AND(IF(OR($Q653=1,$Q653=2),1,0),IF($X653&lt;=20,1,0))</formula>
    </cfRule>
    <cfRule type="expression" dxfId="28154" priority="7318">
      <formula>AND(IF($Q653=2,1,0),IF($X653&lt;30,1,0))</formula>
    </cfRule>
    <cfRule type="expression" dxfId="28153" priority="7319">
      <formula>AND(IF($Q653=3,1,0),IF($X653&lt;30,1,0))</formula>
    </cfRule>
    <cfRule type="expression" dxfId="28152" priority="7320">
      <formula>AND(IF($Q653=3,1,IF($Q653=4,1,0)),IF($F653&lt;=85,1,0))</formula>
    </cfRule>
  </conditionalFormatting>
  <conditionalFormatting sqref="X653">
    <cfRule type="expression" dxfId="28151" priority="7313">
      <formula>AND(IF(OR($Q653=1,$Q653=2),1,0),IF($X653&lt;=20,1,0))</formula>
    </cfRule>
    <cfRule type="expression" dxfId="28150" priority="7314">
      <formula>AND(IF($Q653=2,1,0),IF($X653&lt;30,1,0))</formula>
    </cfRule>
    <cfRule type="expression" dxfId="28149" priority="7315">
      <formula>AND(IF($Q653=3,1,0),IF($X653&lt;30,1,0))</formula>
    </cfRule>
    <cfRule type="expression" dxfId="28148" priority="7316">
      <formula>AND(IF($Q653=3,1,IF($Q653=4,1,0)),IF($F653&lt;=85,1,0))</formula>
    </cfRule>
  </conditionalFormatting>
  <conditionalFormatting sqref="AI653">
    <cfRule type="expression" dxfId="28147" priority="7309">
      <formula>AND(IF(OR($Q653=1,$Q653=2),1,0),IF($X653&lt;=20,1,0))</formula>
    </cfRule>
    <cfRule type="expression" dxfId="28146" priority="7310">
      <formula>AND(IF($Q653=2,1,0),IF($X653&lt;30,1,0))</formula>
    </cfRule>
    <cfRule type="expression" dxfId="28145" priority="7311">
      <formula>AND(IF($Q653=3,1,0),IF($X653&lt;30,1,0))</formula>
    </cfRule>
    <cfRule type="expression" dxfId="28144" priority="7312">
      <formula>AND(IF($Q653=3,1,IF($Q653=4,1,0)),IF($F653&lt;=85,1,0))</formula>
    </cfRule>
  </conditionalFormatting>
  <conditionalFormatting sqref="AV654">
    <cfRule type="expression" dxfId="28143" priority="7307">
      <formula>AV654="X"</formula>
    </cfRule>
    <cfRule type="expression" dxfId="28142" priority="7308">
      <formula>AV654="후보"</formula>
    </cfRule>
  </conditionalFormatting>
  <conditionalFormatting sqref="AC654">
    <cfRule type="cellIs" dxfId="28141" priority="7305" operator="greaterThan">
      <formula>0.9</formula>
    </cfRule>
    <cfRule type="cellIs" dxfId="28140" priority="7306" operator="greaterThan">
      <formula>0.85</formula>
    </cfRule>
  </conditionalFormatting>
  <conditionalFormatting sqref="N654">
    <cfRule type="cellIs" dxfId="28139" priority="7303" operator="greaterThan">
      <formula>0.9</formula>
    </cfRule>
    <cfRule type="cellIs" dxfId="28138" priority="7304" operator="greaterThan">
      <formula>0.85</formula>
    </cfRule>
  </conditionalFormatting>
  <conditionalFormatting sqref="E654">
    <cfRule type="expression" dxfId="28137" priority="7299">
      <formula>AND(IF(OR($Q654=1,$Q654=2),1,0),IF($X654&lt;=20,1,0))</formula>
    </cfRule>
    <cfRule type="expression" dxfId="28136" priority="7300">
      <formula>AND(IF($Q654=2,1,0),IF($X654&lt;30,1,0))</formula>
    </cfRule>
    <cfRule type="expression" dxfId="28135" priority="7301">
      <formula>AND(IF($Q654=3,1,0),IF($X654&lt;30,1,0))</formula>
    </cfRule>
    <cfRule type="expression" dxfId="28134" priority="7302">
      <formula>AND(IF($Q654=3,1,IF($Q654=4,1,0)),IF($F654&lt;=85,1,0))</formula>
    </cfRule>
  </conditionalFormatting>
  <conditionalFormatting sqref="X654">
    <cfRule type="expression" dxfId="28133" priority="7295">
      <formula>AND(IF(OR($Q654=1,$Q654=2),1,0),IF($X654&lt;=20,1,0))</formula>
    </cfRule>
    <cfRule type="expression" dxfId="28132" priority="7296">
      <formula>AND(IF($Q654=2,1,0),IF($X654&lt;30,1,0))</formula>
    </cfRule>
    <cfRule type="expression" dxfId="28131" priority="7297">
      <formula>AND(IF($Q654=3,1,0),IF($X654&lt;30,1,0))</formula>
    </cfRule>
    <cfRule type="expression" dxfId="28130" priority="7298">
      <formula>AND(IF($Q654=3,1,IF($Q654=4,1,0)),IF($F654&lt;=85,1,0))</formula>
    </cfRule>
  </conditionalFormatting>
  <conditionalFormatting sqref="AI654">
    <cfRule type="expression" dxfId="28129" priority="7291">
      <formula>AND(IF(OR($Q654=1,$Q654=2),1,0),IF($X654&lt;=20,1,0))</formula>
    </cfRule>
    <cfRule type="expression" dxfId="28128" priority="7292">
      <formula>AND(IF($Q654=2,1,0),IF($X654&lt;30,1,0))</formula>
    </cfRule>
    <cfRule type="expression" dxfId="28127" priority="7293">
      <formula>AND(IF($Q654=3,1,0),IF($X654&lt;30,1,0))</formula>
    </cfRule>
    <cfRule type="expression" dxfId="28126" priority="7294">
      <formula>AND(IF($Q654=3,1,IF($Q654=4,1,0)),IF($F654&lt;=85,1,0))</formula>
    </cfRule>
  </conditionalFormatting>
  <conditionalFormatting sqref="AV655">
    <cfRule type="expression" dxfId="28125" priority="7289">
      <formula>AV655="X"</formula>
    </cfRule>
    <cfRule type="expression" dxfId="28124" priority="7290">
      <formula>AV655="후보"</formula>
    </cfRule>
  </conditionalFormatting>
  <conditionalFormatting sqref="AC655">
    <cfRule type="cellIs" dxfId="28123" priority="7287" operator="greaterThan">
      <formula>0.9</formula>
    </cfRule>
    <cfRule type="cellIs" dxfId="28122" priority="7288" operator="greaterThan">
      <formula>0.85</formula>
    </cfRule>
  </conditionalFormatting>
  <conditionalFormatting sqref="N655">
    <cfRule type="cellIs" dxfId="28121" priority="7285" operator="greaterThan">
      <formula>0.9</formula>
    </cfRule>
    <cfRule type="cellIs" dxfId="28120" priority="7286" operator="greaterThan">
      <formula>0.85</formula>
    </cfRule>
  </conditionalFormatting>
  <conditionalFormatting sqref="E655">
    <cfRule type="expression" dxfId="28119" priority="7281">
      <formula>AND(IF(OR($Q655=1,$Q655=2),1,0),IF($X655&lt;=20,1,0))</formula>
    </cfRule>
    <cfRule type="expression" dxfId="28118" priority="7282">
      <formula>AND(IF($Q655=2,1,0),IF($X655&lt;30,1,0))</formula>
    </cfRule>
    <cfRule type="expression" dxfId="28117" priority="7283">
      <formula>AND(IF($Q655=3,1,0),IF($X655&lt;30,1,0))</formula>
    </cfRule>
    <cfRule type="expression" dxfId="28116" priority="7284">
      <formula>AND(IF($Q655=3,1,IF($Q655=4,1,0)),IF($F655&lt;=85,1,0))</formula>
    </cfRule>
  </conditionalFormatting>
  <conditionalFormatting sqref="X655">
    <cfRule type="expression" dxfId="28115" priority="7277">
      <formula>AND(IF(OR($Q655=1,$Q655=2),1,0),IF($X655&lt;=20,1,0))</formula>
    </cfRule>
    <cfRule type="expression" dxfId="28114" priority="7278">
      <formula>AND(IF($Q655=2,1,0),IF($X655&lt;30,1,0))</formula>
    </cfRule>
    <cfRule type="expression" dxfId="28113" priority="7279">
      <formula>AND(IF($Q655=3,1,0),IF($X655&lt;30,1,0))</formula>
    </cfRule>
    <cfRule type="expression" dxfId="28112" priority="7280">
      <formula>AND(IF($Q655=3,1,IF($Q655=4,1,0)),IF($F655&lt;=85,1,0))</formula>
    </cfRule>
  </conditionalFormatting>
  <conditionalFormatting sqref="AI655">
    <cfRule type="expression" dxfId="28111" priority="7273">
      <formula>AND(IF(OR($Q655=1,$Q655=2),1,0),IF($X655&lt;=20,1,0))</formula>
    </cfRule>
    <cfRule type="expression" dxfId="28110" priority="7274">
      <formula>AND(IF($Q655=2,1,0),IF($X655&lt;30,1,0))</formula>
    </cfRule>
    <cfRule type="expression" dxfId="28109" priority="7275">
      <formula>AND(IF($Q655=3,1,0),IF($X655&lt;30,1,0))</formula>
    </cfRule>
    <cfRule type="expression" dxfId="28108" priority="7276">
      <formula>AND(IF($Q655=3,1,IF($Q655=4,1,0)),IF($F655&lt;=85,1,0))</formula>
    </cfRule>
  </conditionalFormatting>
  <conditionalFormatting sqref="AV656">
    <cfRule type="expression" dxfId="28107" priority="7271">
      <formula>AV656="X"</formula>
    </cfRule>
    <cfRule type="expression" dxfId="28106" priority="7272">
      <formula>AV656="후보"</formula>
    </cfRule>
  </conditionalFormatting>
  <conditionalFormatting sqref="AC656">
    <cfRule type="cellIs" dxfId="28105" priority="7269" operator="greaterThan">
      <formula>0.9</formula>
    </cfRule>
    <cfRule type="cellIs" dxfId="28104" priority="7270" operator="greaterThan">
      <formula>0.85</formula>
    </cfRule>
  </conditionalFormatting>
  <conditionalFormatting sqref="N656">
    <cfRule type="cellIs" dxfId="28103" priority="7267" operator="greaterThan">
      <formula>0.9</formula>
    </cfRule>
    <cfRule type="cellIs" dxfId="28102" priority="7268" operator="greaterThan">
      <formula>0.85</formula>
    </cfRule>
  </conditionalFormatting>
  <conditionalFormatting sqref="E656">
    <cfRule type="expression" dxfId="28101" priority="7263">
      <formula>AND(IF(OR($Q656=1,$Q656=2),1,0),IF($X656&lt;=20,1,0))</formula>
    </cfRule>
    <cfRule type="expression" dxfId="28100" priority="7264">
      <formula>AND(IF($Q656=2,1,0),IF($X656&lt;30,1,0))</formula>
    </cfRule>
    <cfRule type="expression" dxfId="28099" priority="7265">
      <formula>AND(IF($Q656=3,1,0),IF($X656&lt;30,1,0))</formula>
    </cfRule>
    <cfRule type="expression" dxfId="28098" priority="7266">
      <formula>AND(IF($Q656=3,1,IF($Q656=4,1,0)),IF($F656&lt;=85,1,0))</formula>
    </cfRule>
  </conditionalFormatting>
  <conditionalFormatting sqref="X656">
    <cfRule type="expression" dxfId="28097" priority="7259">
      <formula>AND(IF(OR($Q656=1,$Q656=2),1,0),IF($X656&lt;=20,1,0))</formula>
    </cfRule>
    <cfRule type="expression" dxfId="28096" priority="7260">
      <formula>AND(IF($Q656=2,1,0),IF($X656&lt;30,1,0))</formula>
    </cfRule>
    <cfRule type="expression" dxfId="28095" priority="7261">
      <formula>AND(IF($Q656=3,1,0),IF($X656&lt;30,1,0))</formula>
    </cfRule>
    <cfRule type="expression" dxfId="28094" priority="7262">
      <formula>AND(IF($Q656=3,1,IF($Q656=4,1,0)),IF($F656&lt;=85,1,0))</formula>
    </cfRule>
  </conditionalFormatting>
  <conditionalFormatting sqref="AI656">
    <cfRule type="expression" dxfId="28093" priority="7255">
      <formula>AND(IF(OR($Q656=1,$Q656=2),1,0),IF($X656&lt;=20,1,0))</formula>
    </cfRule>
    <cfRule type="expression" dxfId="28092" priority="7256">
      <formula>AND(IF($Q656=2,1,0),IF($X656&lt;30,1,0))</formula>
    </cfRule>
    <cfRule type="expression" dxfId="28091" priority="7257">
      <formula>AND(IF($Q656=3,1,0),IF($X656&lt;30,1,0))</formula>
    </cfRule>
    <cfRule type="expression" dxfId="28090" priority="7258">
      <formula>AND(IF($Q656=3,1,IF($Q656=4,1,0)),IF($F656&lt;=85,1,0))</formula>
    </cfRule>
  </conditionalFormatting>
  <conditionalFormatting sqref="AV657">
    <cfRule type="expression" dxfId="28089" priority="7253">
      <formula>AV657="X"</formula>
    </cfRule>
    <cfRule type="expression" dxfId="28088" priority="7254">
      <formula>AV657="후보"</formula>
    </cfRule>
  </conditionalFormatting>
  <conditionalFormatting sqref="AC657">
    <cfRule type="cellIs" dxfId="28087" priority="7251" operator="greaterThan">
      <formula>0.9</formula>
    </cfRule>
    <cfRule type="cellIs" dxfId="28086" priority="7252" operator="greaterThan">
      <formula>0.85</formula>
    </cfRule>
  </conditionalFormatting>
  <conditionalFormatting sqref="N657">
    <cfRule type="cellIs" dxfId="28085" priority="7249" operator="greaterThan">
      <formula>0.9</formula>
    </cfRule>
    <cfRule type="cellIs" dxfId="28084" priority="7250" operator="greaterThan">
      <formula>0.85</formula>
    </cfRule>
  </conditionalFormatting>
  <conditionalFormatting sqref="E657">
    <cfRule type="expression" dxfId="28083" priority="7245">
      <formula>AND(IF(OR($Q657=1,$Q657=2),1,0),IF($X657&lt;=20,1,0))</formula>
    </cfRule>
    <cfRule type="expression" dxfId="28082" priority="7246">
      <formula>AND(IF($Q657=2,1,0),IF($X657&lt;30,1,0))</formula>
    </cfRule>
    <cfRule type="expression" dxfId="28081" priority="7247">
      <formula>AND(IF($Q657=3,1,0),IF($X657&lt;30,1,0))</formula>
    </cfRule>
    <cfRule type="expression" dxfId="28080" priority="7248">
      <formula>AND(IF($Q657=3,1,IF($Q657=4,1,0)),IF($F657&lt;=85,1,0))</formula>
    </cfRule>
  </conditionalFormatting>
  <conditionalFormatting sqref="X657">
    <cfRule type="expression" dxfId="28079" priority="7241">
      <formula>AND(IF(OR($Q657=1,$Q657=2),1,0),IF($X657&lt;=20,1,0))</formula>
    </cfRule>
    <cfRule type="expression" dxfId="28078" priority="7242">
      <formula>AND(IF($Q657=2,1,0),IF($X657&lt;30,1,0))</formula>
    </cfRule>
    <cfRule type="expression" dxfId="28077" priority="7243">
      <formula>AND(IF($Q657=3,1,0),IF($X657&lt;30,1,0))</formula>
    </cfRule>
    <cfRule type="expression" dxfId="28076" priority="7244">
      <formula>AND(IF($Q657=3,1,IF($Q657=4,1,0)),IF($F657&lt;=85,1,0))</formula>
    </cfRule>
  </conditionalFormatting>
  <conditionalFormatting sqref="AI657">
    <cfRule type="expression" dxfId="28075" priority="7237">
      <formula>AND(IF(OR($Q657=1,$Q657=2),1,0),IF($X657&lt;=20,1,0))</formula>
    </cfRule>
    <cfRule type="expression" dxfId="28074" priority="7238">
      <formula>AND(IF($Q657=2,1,0),IF($X657&lt;30,1,0))</formula>
    </cfRule>
    <cfRule type="expression" dxfId="28073" priority="7239">
      <formula>AND(IF($Q657=3,1,0),IF($X657&lt;30,1,0))</formula>
    </cfRule>
    <cfRule type="expression" dxfId="28072" priority="7240">
      <formula>AND(IF($Q657=3,1,IF($Q657=4,1,0)),IF($F657&lt;=85,1,0))</formula>
    </cfRule>
  </conditionalFormatting>
  <conditionalFormatting sqref="AV658">
    <cfRule type="expression" dxfId="28071" priority="7235">
      <formula>AV658="X"</formula>
    </cfRule>
    <cfRule type="expression" dxfId="28070" priority="7236">
      <formula>AV658="후보"</formula>
    </cfRule>
  </conditionalFormatting>
  <conditionalFormatting sqref="AC658">
    <cfRule type="cellIs" dxfId="28069" priority="7233" operator="greaterThan">
      <formula>0.9</formula>
    </cfRule>
    <cfRule type="cellIs" dxfId="28068" priority="7234" operator="greaterThan">
      <formula>0.85</formula>
    </cfRule>
  </conditionalFormatting>
  <conditionalFormatting sqref="N658">
    <cfRule type="cellIs" dxfId="28067" priority="7231" operator="greaterThan">
      <formula>0.9</formula>
    </cfRule>
    <cfRule type="cellIs" dxfId="28066" priority="7232" operator="greaterThan">
      <formula>0.85</formula>
    </cfRule>
  </conditionalFormatting>
  <conditionalFormatting sqref="E658">
    <cfRule type="expression" dxfId="28065" priority="7227">
      <formula>AND(IF(OR($Q658=1,$Q658=2),1,0),IF($X658&lt;=20,1,0))</formula>
    </cfRule>
    <cfRule type="expression" dxfId="28064" priority="7228">
      <formula>AND(IF($Q658=2,1,0),IF($X658&lt;30,1,0))</formula>
    </cfRule>
    <cfRule type="expression" dxfId="28063" priority="7229">
      <formula>AND(IF($Q658=3,1,0),IF($X658&lt;30,1,0))</formula>
    </cfRule>
    <cfRule type="expression" dxfId="28062" priority="7230">
      <formula>AND(IF($Q658=3,1,IF($Q658=4,1,0)),IF($F658&lt;=85,1,0))</formula>
    </cfRule>
  </conditionalFormatting>
  <conditionalFormatting sqref="X658">
    <cfRule type="expression" dxfId="28061" priority="7223">
      <formula>AND(IF(OR($Q658=1,$Q658=2),1,0),IF($X658&lt;=20,1,0))</formula>
    </cfRule>
    <cfRule type="expression" dxfId="28060" priority="7224">
      <formula>AND(IF($Q658=2,1,0),IF($X658&lt;30,1,0))</formula>
    </cfRule>
    <cfRule type="expression" dxfId="28059" priority="7225">
      <formula>AND(IF($Q658=3,1,0),IF($X658&lt;30,1,0))</formula>
    </cfRule>
    <cfRule type="expression" dxfId="28058" priority="7226">
      <formula>AND(IF($Q658=3,1,IF($Q658=4,1,0)),IF($F658&lt;=85,1,0))</formula>
    </cfRule>
  </conditionalFormatting>
  <conditionalFormatting sqref="AI658">
    <cfRule type="expression" dxfId="28057" priority="7219">
      <formula>AND(IF(OR($Q658=1,$Q658=2),1,0),IF($X658&lt;=20,1,0))</formula>
    </cfRule>
    <cfRule type="expression" dxfId="28056" priority="7220">
      <formula>AND(IF($Q658=2,1,0),IF($X658&lt;30,1,0))</formula>
    </cfRule>
    <cfRule type="expression" dxfId="28055" priority="7221">
      <formula>AND(IF($Q658=3,1,0),IF($X658&lt;30,1,0))</formula>
    </cfRule>
    <cfRule type="expression" dxfId="28054" priority="7222">
      <formula>AND(IF($Q658=3,1,IF($Q658=4,1,0)),IF($F658&lt;=85,1,0))</formula>
    </cfRule>
  </conditionalFormatting>
  <conditionalFormatting sqref="AV659">
    <cfRule type="expression" dxfId="28053" priority="7217">
      <formula>AV659="X"</formula>
    </cfRule>
    <cfRule type="expression" dxfId="28052" priority="7218">
      <formula>AV659="후보"</formula>
    </cfRule>
  </conditionalFormatting>
  <conditionalFormatting sqref="AC659">
    <cfRule type="cellIs" dxfId="28051" priority="7215" operator="greaterThan">
      <formula>0.9</formula>
    </cfRule>
    <cfRule type="cellIs" dxfId="28050" priority="7216" operator="greaterThan">
      <formula>0.85</formula>
    </cfRule>
  </conditionalFormatting>
  <conditionalFormatting sqref="N659">
    <cfRule type="cellIs" dxfId="28049" priority="7213" operator="greaterThan">
      <formula>0.9</formula>
    </cfRule>
    <cfRule type="cellIs" dxfId="28048" priority="7214" operator="greaterThan">
      <formula>0.85</formula>
    </cfRule>
  </conditionalFormatting>
  <conditionalFormatting sqref="E659">
    <cfRule type="expression" dxfId="28047" priority="7209">
      <formula>AND(IF(OR($Q659=1,$Q659=2),1,0),IF($X659&lt;=20,1,0))</formula>
    </cfRule>
    <cfRule type="expression" dxfId="28046" priority="7210">
      <formula>AND(IF($Q659=2,1,0),IF($X659&lt;30,1,0))</formula>
    </cfRule>
    <cfRule type="expression" dxfId="28045" priority="7211">
      <formula>AND(IF($Q659=3,1,0),IF($X659&lt;30,1,0))</formula>
    </cfRule>
    <cfRule type="expression" dxfId="28044" priority="7212">
      <formula>AND(IF($Q659=3,1,IF($Q659=4,1,0)),IF($F659&lt;=85,1,0))</formula>
    </cfRule>
  </conditionalFormatting>
  <conditionalFormatting sqref="X659">
    <cfRule type="expression" dxfId="28043" priority="7205">
      <formula>AND(IF(OR($Q659=1,$Q659=2),1,0),IF($X659&lt;=20,1,0))</formula>
    </cfRule>
    <cfRule type="expression" dxfId="28042" priority="7206">
      <formula>AND(IF($Q659=2,1,0),IF($X659&lt;30,1,0))</formula>
    </cfRule>
    <cfRule type="expression" dxfId="28041" priority="7207">
      <formula>AND(IF($Q659=3,1,0),IF($X659&lt;30,1,0))</formula>
    </cfRule>
    <cfRule type="expression" dxfId="28040" priority="7208">
      <formula>AND(IF($Q659=3,1,IF($Q659=4,1,0)),IF($F659&lt;=85,1,0))</formula>
    </cfRule>
  </conditionalFormatting>
  <conditionalFormatting sqref="AI659">
    <cfRule type="expression" dxfId="28039" priority="7201">
      <formula>AND(IF(OR($Q659=1,$Q659=2),1,0),IF($X659&lt;=20,1,0))</formula>
    </cfRule>
    <cfRule type="expression" dxfId="28038" priority="7202">
      <formula>AND(IF($Q659=2,1,0),IF($X659&lt;30,1,0))</formula>
    </cfRule>
    <cfRule type="expression" dxfId="28037" priority="7203">
      <formula>AND(IF($Q659=3,1,0),IF($X659&lt;30,1,0))</formula>
    </cfRule>
    <cfRule type="expression" dxfId="28036" priority="7204">
      <formula>AND(IF($Q659=3,1,IF($Q659=4,1,0)),IF($F659&lt;=85,1,0))</formula>
    </cfRule>
  </conditionalFormatting>
  <conditionalFormatting sqref="AV660">
    <cfRule type="expression" dxfId="28035" priority="7199">
      <formula>AV660="X"</formula>
    </cfRule>
    <cfRule type="expression" dxfId="28034" priority="7200">
      <formula>AV660="후보"</formula>
    </cfRule>
  </conditionalFormatting>
  <conditionalFormatting sqref="AC660">
    <cfRule type="cellIs" dxfId="28033" priority="7197" operator="greaterThan">
      <formula>0.9</formula>
    </cfRule>
    <cfRule type="cellIs" dxfId="28032" priority="7198" operator="greaterThan">
      <formula>0.85</formula>
    </cfRule>
  </conditionalFormatting>
  <conditionalFormatting sqref="N660">
    <cfRule type="cellIs" dxfId="28031" priority="7195" operator="greaterThan">
      <formula>0.9</formula>
    </cfRule>
    <cfRule type="cellIs" dxfId="28030" priority="7196" operator="greaterThan">
      <formula>0.85</formula>
    </cfRule>
  </conditionalFormatting>
  <conditionalFormatting sqref="E660">
    <cfRule type="expression" dxfId="28029" priority="7191">
      <formula>AND(IF(OR($Q660=1,$Q660=2),1,0),IF($X660&lt;=20,1,0))</formula>
    </cfRule>
    <cfRule type="expression" dxfId="28028" priority="7192">
      <formula>AND(IF($Q660=2,1,0),IF($X660&lt;30,1,0))</formula>
    </cfRule>
    <cfRule type="expression" dxfId="28027" priority="7193">
      <formula>AND(IF($Q660=3,1,0),IF($X660&lt;30,1,0))</formula>
    </cfRule>
    <cfRule type="expression" dxfId="28026" priority="7194">
      <formula>AND(IF($Q660=3,1,IF($Q660=4,1,0)),IF($F660&lt;=85,1,0))</formula>
    </cfRule>
  </conditionalFormatting>
  <conditionalFormatting sqref="X660">
    <cfRule type="expression" dxfId="28025" priority="7187">
      <formula>AND(IF(OR($Q660=1,$Q660=2),1,0),IF($X660&lt;=20,1,0))</formula>
    </cfRule>
    <cfRule type="expression" dxfId="28024" priority="7188">
      <formula>AND(IF($Q660=2,1,0),IF($X660&lt;30,1,0))</formula>
    </cfRule>
    <cfRule type="expression" dxfId="28023" priority="7189">
      <formula>AND(IF($Q660=3,1,0),IF($X660&lt;30,1,0))</formula>
    </cfRule>
    <cfRule type="expression" dxfId="28022" priority="7190">
      <formula>AND(IF($Q660=3,1,IF($Q660=4,1,0)),IF($F660&lt;=85,1,0))</formula>
    </cfRule>
  </conditionalFormatting>
  <conditionalFormatting sqref="AI660">
    <cfRule type="expression" dxfId="28021" priority="7183">
      <formula>AND(IF(OR($Q660=1,$Q660=2),1,0),IF($X660&lt;=20,1,0))</formula>
    </cfRule>
    <cfRule type="expression" dxfId="28020" priority="7184">
      <formula>AND(IF($Q660=2,1,0),IF($X660&lt;30,1,0))</formula>
    </cfRule>
    <cfRule type="expression" dxfId="28019" priority="7185">
      <formula>AND(IF($Q660=3,1,0),IF($X660&lt;30,1,0))</formula>
    </cfRule>
    <cfRule type="expression" dxfId="28018" priority="7186">
      <formula>AND(IF($Q660=3,1,IF($Q660=4,1,0)),IF($F660&lt;=85,1,0))</formula>
    </cfRule>
  </conditionalFormatting>
  <conditionalFormatting sqref="AV661">
    <cfRule type="expression" dxfId="28017" priority="7181">
      <formula>AV661="X"</formula>
    </cfRule>
    <cfRule type="expression" dxfId="28016" priority="7182">
      <formula>AV661="후보"</formula>
    </cfRule>
  </conditionalFormatting>
  <conditionalFormatting sqref="AC661">
    <cfRule type="cellIs" dxfId="28015" priority="7179" operator="greaterThan">
      <formula>0.9</formula>
    </cfRule>
    <cfRule type="cellIs" dxfId="28014" priority="7180" operator="greaterThan">
      <formula>0.85</formula>
    </cfRule>
  </conditionalFormatting>
  <conditionalFormatting sqref="N661">
    <cfRule type="cellIs" dxfId="28013" priority="7177" operator="greaterThan">
      <formula>0.9</formula>
    </cfRule>
    <cfRule type="cellIs" dxfId="28012" priority="7178" operator="greaterThan">
      <formula>0.85</formula>
    </cfRule>
  </conditionalFormatting>
  <conditionalFormatting sqref="E661">
    <cfRule type="expression" dxfId="28011" priority="7173">
      <formula>AND(IF(OR($Q661=1,$Q661=2),1,0),IF($X661&lt;=20,1,0))</formula>
    </cfRule>
    <cfRule type="expression" dxfId="28010" priority="7174">
      <formula>AND(IF($Q661=2,1,0),IF($X661&lt;30,1,0))</formula>
    </cfRule>
    <cfRule type="expression" dxfId="28009" priority="7175">
      <formula>AND(IF($Q661=3,1,0),IF($X661&lt;30,1,0))</formula>
    </cfRule>
    <cfRule type="expression" dxfId="28008" priority="7176">
      <formula>AND(IF($Q661=3,1,IF($Q661=4,1,0)),IF($F661&lt;=85,1,0))</formula>
    </cfRule>
  </conditionalFormatting>
  <conditionalFormatting sqref="X661">
    <cfRule type="expression" dxfId="28007" priority="7169">
      <formula>AND(IF(OR($Q661=1,$Q661=2),1,0),IF($X661&lt;=20,1,0))</formula>
    </cfRule>
    <cfRule type="expression" dxfId="28006" priority="7170">
      <formula>AND(IF($Q661=2,1,0),IF($X661&lt;30,1,0))</formula>
    </cfRule>
    <cfRule type="expression" dxfId="28005" priority="7171">
      <formula>AND(IF($Q661=3,1,0),IF($X661&lt;30,1,0))</formula>
    </cfRule>
    <cfRule type="expression" dxfId="28004" priority="7172">
      <formula>AND(IF($Q661=3,1,IF($Q661=4,1,0)),IF($F661&lt;=85,1,0))</formula>
    </cfRule>
  </conditionalFormatting>
  <conditionalFormatting sqref="AI661">
    <cfRule type="expression" dxfId="28003" priority="7165">
      <formula>AND(IF(OR($Q661=1,$Q661=2),1,0),IF($X661&lt;=20,1,0))</formula>
    </cfRule>
    <cfRule type="expression" dxfId="28002" priority="7166">
      <formula>AND(IF($Q661=2,1,0),IF($X661&lt;30,1,0))</formula>
    </cfRule>
    <cfRule type="expression" dxfId="28001" priority="7167">
      <formula>AND(IF($Q661=3,1,0),IF($X661&lt;30,1,0))</formula>
    </cfRule>
    <cfRule type="expression" dxfId="28000" priority="7168">
      <formula>AND(IF($Q661=3,1,IF($Q661=4,1,0)),IF($F661&lt;=85,1,0))</formula>
    </cfRule>
  </conditionalFormatting>
  <conditionalFormatting sqref="AV662">
    <cfRule type="expression" dxfId="27999" priority="7163">
      <formula>AV662="X"</formula>
    </cfRule>
    <cfRule type="expression" dxfId="27998" priority="7164">
      <formula>AV662="후보"</formula>
    </cfRule>
  </conditionalFormatting>
  <conditionalFormatting sqref="AC662">
    <cfRule type="cellIs" dxfId="27997" priority="7161" operator="greaterThan">
      <formula>0.9</formula>
    </cfRule>
    <cfRule type="cellIs" dxfId="27996" priority="7162" operator="greaterThan">
      <formula>0.85</formula>
    </cfRule>
  </conditionalFormatting>
  <conditionalFormatting sqref="N662">
    <cfRule type="cellIs" dxfId="27995" priority="7159" operator="greaterThan">
      <formula>0.9</formula>
    </cfRule>
    <cfRule type="cellIs" dxfId="27994" priority="7160" operator="greaterThan">
      <formula>0.85</formula>
    </cfRule>
  </conditionalFormatting>
  <conditionalFormatting sqref="E662">
    <cfRule type="expression" dxfId="27993" priority="7155">
      <formula>AND(IF(OR($Q662=1,$Q662=2),1,0),IF($X662&lt;=20,1,0))</formula>
    </cfRule>
    <cfRule type="expression" dxfId="27992" priority="7156">
      <formula>AND(IF($Q662=2,1,0),IF($X662&lt;30,1,0))</formula>
    </cfRule>
    <cfRule type="expression" dxfId="27991" priority="7157">
      <formula>AND(IF($Q662=3,1,0),IF($X662&lt;30,1,0))</formula>
    </cfRule>
    <cfRule type="expression" dxfId="27990" priority="7158">
      <formula>AND(IF($Q662=3,1,IF($Q662=4,1,0)),IF($F662&lt;=85,1,0))</formula>
    </cfRule>
  </conditionalFormatting>
  <conditionalFormatting sqref="X662">
    <cfRule type="expression" dxfId="27989" priority="7151">
      <formula>AND(IF(OR($Q662=1,$Q662=2),1,0),IF($X662&lt;=20,1,0))</formula>
    </cfRule>
    <cfRule type="expression" dxfId="27988" priority="7152">
      <formula>AND(IF($Q662=2,1,0),IF($X662&lt;30,1,0))</formula>
    </cfRule>
    <cfRule type="expression" dxfId="27987" priority="7153">
      <formula>AND(IF($Q662=3,1,0),IF($X662&lt;30,1,0))</formula>
    </cfRule>
    <cfRule type="expression" dxfId="27986" priority="7154">
      <formula>AND(IF($Q662=3,1,IF($Q662=4,1,0)),IF($F662&lt;=85,1,0))</formula>
    </cfRule>
  </conditionalFormatting>
  <conditionalFormatting sqref="AI662">
    <cfRule type="expression" dxfId="27985" priority="7147">
      <formula>AND(IF(OR($Q662=1,$Q662=2),1,0),IF($X662&lt;=20,1,0))</formula>
    </cfRule>
    <cfRule type="expression" dxfId="27984" priority="7148">
      <formula>AND(IF($Q662=2,1,0),IF($X662&lt;30,1,0))</formula>
    </cfRule>
    <cfRule type="expression" dxfId="27983" priority="7149">
      <formula>AND(IF($Q662=3,1,0),IF($X662&lt;30,1,0))</formula>
    </cfRule>
    <cfRule type="expression" dxfId="27982" priority="7150">
      <formula>AND(IF($Q662=3,1,IF($Q662=4,1,0)),IF($F662&lt;=85,1,0))</formula>
    </cfRule>
  </conditionalFormatting>
  <conditionalFormatting sqref="AV663">
    <cfRule type="expression" dxfId="27981" priority="7145">
      <formula>AV663="X"</formula>
    </cfRule>
    <cfRule type="expression" dxfId="27980" priority="7146">
      <formula>AV663="후보"</formula>
    </cfRule>
  </conditionalFormatting>
  <conditionalFormatting sqref="AC663">
    <cfRule type="cellIs" dxfId="27979" priority="7143" operator="greaterThan">
      <formula>0.9</formula>
    </cfRule>
    <cfRule type="cellIs" dxfId="27978" priority="7144" operator="greaterThan">
      <formula>0.85</formula>
    </cfRule>
  </conditionalFormatting>
  <conditionalFormatting sqref="N663">
    <cfRule type="cellIs" dxfId="27977" priority="7141" operator="greaterThan">
      <formula>0.9</formula>
    </cfRule>
    <cfRule type="cellIs" dxfId="27976" priority="7142" operator="greaterThan">
      <formula>0.85</formula>
    </cfRule>
  </conditionalFormatting>
  <conditionalFormatting sqref="E663">
    <cfRule type="expression" dxfId="27975" priority="7137">
      <formula>AND(IF(OR($Q663=1,$Q663=2),1,0),IF($X663&lt;=20,1,0))</formula>
    </cfRule>
    <cfRule type="expression" dxfId="27974" priority="7138">
      <formula>AND(IF($Q663=2,1,0),IF($X663&lt;30,1,0))</formula>
    </cfRule>
    <cfRule type="expression" dxfId="27973" priority="7139">
      <formula>AND(IF($Q663=3,1,0),IF($X663&lt;30,1,0))</formula>
    </cfRule>
    <cfRule type="expression" dxfId="27972" priority="7140">
      <formula>AND(IF($Q663=3,1,IF($Q663=4,1,0)),IF($F663&lt;=85,1,0))</formula>
    </cfRule>
  </conditionalFormatting>
  <conditionalFormatting sqref="X663">
    <cfRule type="expression" dxfId="27971" priority="7133">
      <formula>AND(IF(OR($Q663=1,$Q663=2),1,0),IF($X663&lt;=20,1,0))</formula>
    </cfRule>
    <cfRule type="expression" dxfId="27970" priority="7134">
      <formula>AND(IF($Q663=2,1,0),IF($X663&lt;30,1,0))</formula>
    </cfRule>
    <cfRule type="expression" dxfId="27969" priority="7135">
      <formula>AND(IF($Q663=3,1,0),IF($X663&lt;30,1,0))</formula>
    </cfRule>
    <cfRule type="expression" dxfId="27968" priority="7136">
      <formula>AND(IF($Q663=3,1,IF($Q663=4,1,0)),IF($F663&lt;=85,1,0))</formula>
    </cfRule>
  </conditionalFormatting>
  <conditionalFormatting sqref="AI663">
    <cfRule type="expression" dxfId="27967" priority="7129">
      <formula>AND(IF(OR($Q663=1,$Q663=2),1,0),IF($X663&lt;=20,1,0))</formula>
    </cfRule>
    <cfRule type="expression" dxfId="27966" priority="7130">
      <formula>AND(IF($Q663=2,1,0),IF($X663&lt;30,1,0))</formula>
    </cfRule>
    <cfRule type="expression" dxfId="27965" priority="7131">
      <formula>AND(IF($Q663=3,1,0),IF($X663&lt;30,1,0))</formula>
    </cfRule>
    <cfRule type="expression" dxfId="27964" priority="7132">
      <formula>AND(IF($Q663=3,1,IF($Q663=4,1,0)),IF($F663&lt;=85,1,0))</formula>
    </cfRule>
  </conditionalFormatting>
  <conditionalFormatting sqref="AV664">
    <cfRule type="expression" dxfId="27963" priority="7127">
      <formula>AV664="X"</formula>
    </cfRule>
    <cfRule type="expression" dxfId="27962" priority="7128">
      <formula>AV664="후보"</formula>
    </cfRule>
  </conditionalFormatting>
  <conditionalFormatting sqref="AC664">
    <cfRule type="cellIs" dxfId="27961" priority="7125" operator="greaterThan">
      <formula>0.9</formula>
    </cfRule>
    <cfRule type="cellIs" dxfId="27960" priority="7126" operator="greaterThan">
      <formula>0.85</formula>
    </cfRule>
  </conditionalFormatting>
  <conditionalFormatting sqref="N664">
    <cfRule type="cellIs" dxfId="27959" priority="7123" operator="greaterThan">
      <formula>0.9</formula>
    </cfRule>
    <cfRule type="cellIs" dxfId="27958" priority="7124" operator="greaterThan">
      <formula>0.85</formula>
    </cfRule>
  </conditionalFormatting>
  <conditionalFormatting sqref="E664">
    <cfRule type="expression" dxfId="27957" priority="7119">
      <formula>AND(IF(OR($Q664=1,$Q664=2),1,0),IF($X664&lt;=20,1,0))</formula>
    </cfRule>
    <cfRule type="expression" dxfId="27956" priority="7120">
      <formula>AND(IF($Q664=2,1,0),IF($X664&lt;30,1,0))</formula>
    </cfRule>
    <cfRule type="expression" dxfId="27955" priority="7121">
      <formula>AND(IF($Q664=3,1,0),IF($X664&lt;30,1,0))</formula>
    </cfRule>
    <cfRule type="expression" dxfId="27954" priority="7122">
      <formula>AND(IF($Q664=3,1,IF($Q664=4,1,0)),IF($F664&lt;=85,1,0))</formula>
    </cfRule>
  </conditionalFormatting>
  <conditionalFormatting sqref="X664">
    <cfRule type="expression" dxfId="27953" priority="7115">
      <formula>AND(IF(OR($Q664=1,$Q664=2),1,0),IF($X664&lt;=20,1,0))</formula>
    </cfRule>
    <cfRule type="expression" dxfId="27952" priority="7116">
      <formula>AND(IF($Q664=2,1,0),IF($X664&lt;30,1,0))</formula>
    </cfRule>
    <cfRule type="expression" dxfId="27951" priority="7117">
      <formula>AND(IF($Q664=3,1,0),IF($X664&lt;30,1,0))</formula>
    </cfRule>
    <cfRule type="expression" dxfId="27950" priority="7118">
      <formula>AND(IF($Q664=3,1,IF($Q664=4,1,0)),IF($F664&lt;=85,1,0))</formula>
    </cfRule>
  </conditionalFormatting>
  <conditionalFormatting sqref="AI664">
    <cfRule type="expression" dxfId="27949" priority="7111">
      <formula>AND(IF(OR($Q664=1,$Q664=2),1,0),IF($X664&lt;=20,1,0))</formula>
    </cfRule>
    <cfRule type="expression" dxfId="27948" priority="7112">
      <formula>AND(IF($Q664=2,1,0),IF($X664&lt;30,1,0))</formula>
    </cfRule>
    <cfRule type="expression" dxfId="27947" priority="7113">
      <formula>AND(IF($Q664=3,1,0),IF($X664&lt;30,1,0))</formula>
    </cfRule>
    <cfRule type="expression" dxfId="27946" priority="7114">
      <formula>AND(IF($Q664=3,1,IF($Q664=4,1,0)),IF($F664&lt;=85,1,0))</formula>
    </cfRule>
  </conditionalFormatting>
  <conditionalFormatting sqref="AV665">
    <cfRule type="expression" dxfId="27945" priority="7109">
      <formula>AV665="X"</formula>
    </cfRule>
    <cfRule type="expression" dxfId="27944" priority="7110">
      <formula>AV665="후보"</formula>
    </cfRule>
  </conditionalFormatting>
  <conditionalFormatting sqref="AC665">
    <cfRule type="cellIs" dxfId="27943" priority="7107" operator="greaterThan">
      <formula>0.9</formula>
    </cfRule>
    <cfRule type="cellIs" dxfId="27942" priority="7108" operator="greaterThan">
      <formula>0.85</formula>
    </cfRule>
  </conditionalFormatting>
  <conditionalFormatting sqref="N665">
    <cfRule type="cellIs" dxfId="27941" priority="7105" operator="greaterThan">
      <formula>0.9</formula>
    </cfRule>
    <cfRule type="cellIs" dxfId="27940" priority="7106" operator="greaterThan">
      <formula>0.85</formula>
    </cfRule>
  </conditionalFormatting>
  <conditionalFormatting sqref="E665">
    <cfRule type="expression" dxfId="27939" priority="7101">
      <formula>AND(IF(OR($Q665=1,$Q665=2),1,0),IF($X665&lt;=20,1,0))</formula>
    </cfRule>
    <cfRule type="expression" dxfId="27938" priority="7102">
      <formula>AND(IF($Q665=2,1,0),IF($X665&lt;30,1,0))</formula>
    </cfRule>
    <cfRule type="expression" dxfId="27937" priority="7103">
      <formula>AND(IF($Q665=3,1,0),IF($X665&lt;30,1,0))</formula>
    </cfRule>
    <cfRule type="expression" dxfId="27936" priority="7104">
      <formula>AND(IF($Q665=3,1,IF($Q665=4,1,0)),IF($F665&lt;=85,1,0))</formula>
    </cfRule>
  </conditionalFormatting>
  <conditionalFormatting sqref="X665">
    <cfRule type="expression" dxfId="27935" priority="7097">
      <formula>AND(IF(OR($Q665=1,$Q665=2),1,0),IF($X665&lt;=20,1,0))</formula>
    </cfRule>
    <cfRule type="expression" dxfId="27934" priority="7098">
      <formula>AND(IF($Q665=2,1,0),IF($X665&lt;30,1,0))</formula>
    </cfRule>
    <cfRule type="expression" dxfId="27933" priority="7099">
      <formula>AND(IF($Q665=3,1,0),IF($X665&lt;30,1,0))</formula>
    </cfRule>
    <cfRule type="expression" dxfId="27932" priority="7100">
      <formula>AND(IF($Q665=3,1,IF($Q665=4,1,0)),IF($F665&lt;=85,1,0))</formula>
    </cfRule>
  </conditionalFormatting>
  <conditionalFormatting sqref="AI665">
    <cfRule type="expression" dxfId="27931" priority="7093">
      <formula>AND(IF(OR($Q665=1,$Q665=2),1,0),IF($X665&lt;=20,1,0))</formula>
    </cfRule>
    <cfRule type="expression" dxfId="27930" priority="7094">
      <formula>AND(IF($Q665=2,1,0),IF($X665&lt;30,1,0))</formula>
    </cfRule>
    <cfRule type="expression" dxfId="27929" priority="7095">
      <formula>AND(IF($Q665=3,1,0),IF($X665&lt;30,1,0))</formula>
    </cfRule>
    <cfRule type="expression" dxfId="27928" priority="7096">
      <formula>AND(IF($Q665=3,1,IF($Q665=4,1,0)),IF($F665&lt;=85,1,0))</formula>
    </cfRule>
  </conditionalFormatting>
  <conditionalFormatting sqref="AV666">
    <cfRule type="expression" dxfId="27927" priority="7091">
      <formula>AV666="X"</formula>
    </cfRule>
    <cfRule type="expression" dxfId="27926" priority="7092">
      <formula>AV666="후보"</formula>
    </cfRule>
  </conditionalFormatting>
  <conditionalFormatting sqref="AC666">
    <cfRule type="cellIs" dxfId="27925" priority="7089" operator="greaterThan">
      <formula>0.9</formula>
    </cfRule>
    <cfRule type="cellIs" dxfId="27924" priority="7090" operator="greaterThan">
      <formula>0.85</formula>
    </cfRule>
  </conditionalFormatting>
  <conditionalFormatting sqref="N666">
    <cfRule type="cellIs" dxfId="27923" priority="7087" operator="greaterThan">
      <formula>0.9</formula>
    </cfRule>
    <cfRule type="cellIs" dxfId="27922" priority="7088" operator="greaterThan">
      <formula>0.85</formula>
    </cfRule>
  </conditionalFormatting>
  <conditionalFormatting sqref="E666">
    <cfRule type="expression" dxfId="27921" priority="7083">
      <formula>AND(IF(OR($Q666=1,$Q666=2),1,0),IF($X666&lt;=20,1,0))</formula>
    </cfRule>
    <cfRule type="expression" dxfId="27920" priority="7084">
      <formula>AND(IF($Q666=2,1,0),IF($X666&lt;30,1,0))</formula>
    </cfRule>
    <cfRule type="expression" dxfId="27919" priority="7085">
      <formula>AND(IF($Q666=3,1,0),IF($X666&lt;30,1,0))</formula>
    </cfRule>
    <cfRule type="expression" dxfId="27918" priority="7086">
      <formula>AND(IF($Q666=3,1,IF($Q666=4,1,0)),IF($F666&lt;=85,1,0))</formula>
    </cfRule>
  </conditionalFormatting>
  <conditionalFormatting sqref="X666">
    <cfRule type="expression" dxfId="27917" priority="7079">
      <formula>AND(IF(OR($Q666=1,$Q666=2),1,0),IF($X666&lt;=20,1,0))</formula>
    </cfRule>
    <cfRule type="expression" dxfId="27916" priority="7080">
      <formula>AND(IF($Q666=2,1,0),IF($X666&lt;30,1,0))</formula>
    </cfRule>
    <cfRule type="expression" dxfId="27915" priority="7081">
      <formula>AND(IF($Q666=3,1,0),IF($X666&lt;30,1,0))</formula>
    </cfRule>
    <cfRule type="expression" dxfId="27914" priority="7082">
      <formula>AND(IF($Q666=3,1,IF($Q666=4,1,0)),IF($F666&lt;=85,1,0))</formula>
    </cfRule>
  </conditionalFormatting>
  <conditionalFormatting sqref="AI666">
    <cfRule type="expression" dxfId="27913" priority="7075">
      <formula>AND(IF(OR($Q666=1,$Q666=2),1,0),IF($X666&lt;=20,1,0))</formula>
    </cfRule>
    <cfRule type="expression" dxfId="27912" priority="7076">
      <formula>AND(IF($Q666=2,1,0),IF($X666&lt;30,1,0))</formula>
    </cfRule>
    <cfRule type="expression" dxfId="27911" priority="7077">
      <formula>AND(IF($Q666=3,1,0),IF($X666&lt;30,1,0))</formula>
    </cfRule>
    <cfRule type="expression" dxfId="27910" priority="7078">
      <formula>AND(IF($Q666=3,1,IF($Q666=4,1,0)),IF($F666&lt;=85,1,0))</formula>
    </cfRule>
  </conditionalFormatting>
  <conditionalFormatting sqref="AV667">
    <cfRule type="expression" dxfId="27909" priority="7073">
      <formula>AV667="X"</formula>
    </cfRule>
    <cfRule type="expression" dxfId="27908" priority="7074">
      <formula>AV667="후보"</formula>
    </cfRule>
  </conditionalFormatting>
  <conditionalFormatting sqref="AC667">
    <cfRule type="cellIs" dxfId="27907" priority="7071" operator="greaterThan">
      <formula>0.9</formula>
    </cfRule>
    <cfRule type="cellIs" dxfId="27906" priority="7072" operator="greaterThan">
      <formula>0.85</formula>
    </cfRule>
  </conditionalFormatting>
  <conditionalFormatting sqref="N667">
    <cfRule type="cellIs" dxfId="27905" priority="7069" operator="greaterThan">
      <formula>0.9</formula>
    </cfRule>
    <cfRule type="cellIs" dxfId="27904" priority="7070" operator="greaterThan">
      <formula>0.85</formula>
    </cfRule>
  </conditionalFormatting>
  <conditionalFormatting sqref="E667">
    <cfRule type="expression" dxfId="27903" priority="7065">
      <formula>AND(IF(OR($Q667=1,$Q667=2),1,0),IF($X667&lt;=20,1,0))</formula>
    </cfRule>
    <cfRule type="expression" dxfId="27902" priority="7066">
      <formula>AND(IF($Q667=2,1,0),IF($X667&lt;30,1,0))</formula>
    </cfRule>
    <cfRule type="expression" dxfId="27901" priority="7067">
      <formula>AND(IF($Q667=3,1,0),IF($X667&lt;30,1,0))</formula>
    </cfRule>
    <cfRule type="expression" dxfId="27900" priority="7068">
      <formula>AND(IF($Q667=3,1,IF($Q667=4,1,0)),IF($F667&lt;=85,1,0))</formula>
    </cfRule>
  </conditionalFormatting>
  <conditionalFormatting sqref="X667">
    <cfRule type="expression" dxfId="27899" priority="7061">
      <formula>AND(IF(OR($Q667=1,$Q667=2),1,0),IF($X667&lt;=20,1,0))</formula>
    </cfRule>
    <cfRule type="expression" dxfId="27898" priority="7062">
      <formula>AND(IF($Q667=2,1,0),IF($X667&lt;30,1,0))</formula>
    </cfRule>
    <cfRule type="expression" dxfId="27897" priority="7063">
      <formula>AND(IF($Q667=3,1,0),IF($X667&lt;30,1,0))</formula>
    </cfRule>
    <cfRule type="expression" dxfId="27896" priority="7064">
      <formula>AND(IF($Q667=3,1,IF($Q667=4,1,0)),IF($F667&lt;=85,1,0))</formula>
    </cfRule>
  </conditionalFormatting>
  <conditionalFormatting sqref="AI667">
    <cfRule type="expression" dxfId="27895" priority="7057">
      <formula>AND(IF(OR($Q667=1,$Q667=2),1,0),IF($X667&lt;=20,1,0))</formula>
    </cfRule>
    <cfRule type="expression" dxfId="27894" priority="7058">
      <formula>AND(IF($Q667=2,1,0),IF($X667&lt;30,1,0))</formula>
    </cfRule>
    <cfRule type="expression" dxfId="27893" priority="7059">
      <formula>AND(IF($Q667=3,1,0),IF($X667&lt;30,1,0))</formula>
    </cfRule>
    <cfRule type="expression" dxfId="27892" priority="7060">
      <formula>AND(IF($Q667=3,1,IF($Q667=4,1,0)),IF($F667&lt;=85,1,0))</formula>
    </cfRule>
  </conditionalFormatting>
  <conditionalFormatting sqref="AV668">
    <cfRule type="expression" dxfId="27891" priority="7055">
      <formula>AV668="X"</formula>
    </cfRule>
    <cfRule type="expression" dxfId="27890" priority="7056">
      <formula>AV668="후보"</formula>
    </cfRule>
  </conditionalFormatting>
  <conditionalFormatting sqref="AC668">
    <cfRule type="cellIs" dxfId="27889" priority="7053" operator="greaterThan">
      <formula>0.9</formula>
    </cfRule>
    <cfRule type="cellIs" dxfId="27888" priority="7054" operator="greaterThan">
      <formula>0.85</formula>
    </cfRule>
  </conditionalFormatting>
  <conditionalFormatting sqref="N668">
    <cfRule type="cellIs" dxfId="27887" priority="7051" operator="greaterThan">
      <formula>0.9</formula>
    </cfRule>
    <cfRule type="cellIs" dxfId="27886" priority="7052" operator="greaterThan">
      <formula>0.85</formula>
    </cfRule>
  </conditionalFormatting>
  <conditionalFormatting sqref="E668">
    <cfRule type="expression" dxfId="27885" priority="7047">
      <formula>AND(IF(OR($Q668=1,$Q668=2),1,0),IF($X668&lt;=20,1,0))</formula>
    </cfRule>
    <cfRule type="expression" dxfId="27884" priority="7048">
      <formula>AND(IF($Q668=2,1,0),IF($X668&lt;30,1,0))</formula>
    </cfRule>
    <cfRule type="expression" dxfId="27883" priority="7049">
      <formula>AND(IF($Q668=3,1,0),IF($X668&lt;30,1,0))</formula>
    </cfRule>
    <cfRule type="expression" dxfId="27882" priority="7050">
      <formula>AND(IF($Q668=3,1,IF($Q668=4,1,0)),IF($F668&lt;=85,1,0))</formula>
    </cfRule>
  </conditionalFormatting>
  <conditionalFormatting sqref="X668">
    <cfRule type="expression" dxfId="27881" priority="7043">
      <formula>AND(IF(OR($Q668=1,$Q668=2),1,0),IF($X668&lt;=20,1,0))</formula>
    </cfRule>
    <cfRule type="expression" dxfId="27880" priority="7044">
      <formula>AND(IF($Q668=2,1,0),IF($X668&lt;30,1,0))</formula>
    </cfRule>
    <cfRule type="expression" dxfId="27879" priority="7045">
      <formula>AND(IF($Q668=3,1,0),IF($X668&lt;30,1,0))</formula>
    </cfRule>
    <cfRule type="expression" dxfId="27878" priority="7046">
      <formula>AND(IF($Q668=3,1,IF($Q668=4,1,0)),IF($F668&lt;=85,1,0))</formula>
    </cfRule>
  </conditionalFormatting>
  <conditionalFormatting sqref="AI668">
    <cfRule type="expression" dxfId="27877" priority="7039">
      <formula>AND(IF(OR($Q668=1,$Q668=2),1,0),IF($X668&lt;=20,1,0))</formula>
    </cfRule>
    <cfRule type="expression" dxfId="27876" priority="7040">
      <formula>AND(IF($Q668=2,1,0),IF($X668&lt;30,1,0))</formula>
    </cfRule>
    <cfRule type="expression" dxfId="27875" priority="7041">
      <formula>AND(IF($Q668=3,1,0),IF($X668&lt;30,1,0))</formula>
    </cfRule>
    <cfRule type="expression" dxfId="27874" priority="7042">
      <formula>AND(IF($Q668=3,1,IF($Q668=4,1,0)),IF($F668&lt;=85,1,0))</formula>
    </cfRule>
  </conditionalFormatting>
  <conditionalFormatting sqref="AV669">
    <cfRule type="expression" dxfId="27873" priority="7037">
      <formula>AV669="X"</formula>
    </cfRule>
    <cfRule type="expression" dxfId="27872" priority="7038">
      <formula>AV669="후보"</formula>
    </cfRule>
  </conditionalFormatting>
  <conditionalFormatting sqref="AC669">
    <cfRule type="cellIs" dxfId="27871" priority="7035" operator="greaterThan">
      <formula>0.9</formula>
    </cfRule>
    <cfRule type="cellIs" dxfId="27870" priority="7036" operator="greaterThan">
      <formula>0.85</formula>
    </cfRule>
  </conditionalFormatting>
  <conditionalFormatting sqref="N669">
    <cfRule type="cellIs" dxfId="27869" priority="7033" operator="greaterThan">
      <formula>0.9</formula>
    </cfRule>
    <cfRule type="cellIs" dxfId="27868" priority="7034" operator="greaterThan">
      <formula>0.85</formula>
    </cfRule>
  </conditionalFormatting>
  <conditionalFormatting sqref="E669">
    <cfRule type="expression" dxfId="27867" priority="7029">
      <formula>AND(IF(OR($Q669=1,$Q669=2),1,0),IF($X669&lt;=20,1,0))</formula>
    </cfRule>
    <cfRule type="expression" dxfId="27866" priority="7030">
      <formula>AND(IF($Q669=2,1,0),IF($X669&lt;30,1,0))</formula>
    </cfRule>
    <cfRule type="expression" dxfId="27865" priority="7031">
      <formula>AND(IF($Q669=3,1,0),IF($X669&lt;30,1,0))</formula>
    </cfRule>
    <cfRule type="expression" dxfId="27864" priority="7032">
      <formula>AND(IF($Q669=3,1,IF($Q669=4,1,0)),IF($F669&lt;=85,1,0))</formula>
    </cfRule>
  </conditionalFormatting>
  <conditionalFormatting sqref="X669">
    <cfRule type="expression" dxfId="27863" priority="7025">
      <formula>AND(IF(OR($Q669=1,$Q669=2),1,0),IF($X669&lt;=20,1,0))</formula>
    </cfRule>
    <cfRule type="expression" dxfId="27862" priority="7026">
      <formula>AND(IF($Q669=2,1,0),IF($X669&lt;30,1,0))</formula>
    </cfRule>
    <cfRule type="expression" dxfId="27861" priority="7027">
      <formula>AND(IF($Q669=3,1,0),IF($X669&lt;30,1,0))</formula>
    </cfRule>
    <cfRule type="expression" dxfId="27860" priority="7028">
      <formula>AND(IF($Q669=3,1,IF($Q669=4,1,0)),IF($F669&lt;=85,1,0))</formula>
    </cfRule>
  </conditionalFormatting>
  <conditionalFormatting sqref="AI669">
    <cfRule type="expression" dxfId="27859" priority="7021">
      <formula>AND(IF(OR($Q669=1,$Q669=2),1,0),IF($X669&lt;=20,1,0))</formula>
    </cfRule>
    <cfRule type="expression" dxfId="27858" priority="7022">
      <formula>AND(IF($Q669=2,1,0),IF($X669&lt;30,1,0))</formula>
    </cfRule>
    <cfRule type="expression" dxfId="27857" priority="7023">
      <formula>AND(IF($Q669=3,1,0),IF($X669&lt;30,1,0))</formula>
    </cfRule>
    <cfRule type="expression" dxfId="27856" priority="7024">
      <formula>AND(IF($Q669=3,1,IF($Q669=4,1,0)),IF($F669&lt;=85,1,0))</formula>
    </cfRule>
  </conditionalFormatting>
  <conditionalFormatting sqref="AV670">
    <cfRule type="expression" dxfId="27855" priority="7019">
      <formula>AV670="X"</formula>
    </cfRule>
    <cfRule type="expression" dxfId="27854" priority="7020">
      <formula>AV670="후보"</formula>
    </cfRule>
  </conditionalFormatting>
  <conditionalFormatting sqref="AC670">
    <cfRule type="cellIs" dxfId="27853" priority="7017" operator="greaterThan">
      <formula>0.9</formula>
    </cfRule>
    <cfRule type="cellIs" dxfId="27852" priority="7018" operator="greaterThan">
      <formula>0.85</formula>
    </cfRule>
  </conditionalFormatting>
  <conditionalFormatting sqref="N670">
    <cfRule type="cellIs" dxfId="27851" priority="7015" operator="greaterThan">
      <formula>0.9</formula>
    </cfRule>
    <cfRule type="cellIs" dxfId="27850" priority="7016" operator="greaterThan">
      <formula>0.85</formula>
    </cfRule>
  </conditionalFormatting>
  <conditionalFormatting sqref="E670">
    <cfRule type="expression" dxfId="27849" priority="7011">
      <formula>AND(IF(OR($Q670=1,$Q670=2),1,0),IF($X670&lt;=20,1,0))</formula>
    </cfRule>
    <cfRule type="expression" dxfId="27848" priority="7012">
      <formula>AND(IF($Q670=2,1,0),IF($X670&lt;30,1,0))</formula>
    </cfRule>
    <cfRule type="expression" dxfId="27847" priority="7013">
      <formula>AND(IF($Q670=3,1,0),IF($X670&lt;30,1,0))</formula>
    </cfRule>
    <cfRule type="expression" dxfId="27846" priority="7014">
      <formula>AND(IF($Q670=3,1,IF($Q670=4,1,0)),IF($F670&lt;=85,1,0))</formula>
    </cfRule>
  </conditionalFormatting>
  <conditionalFormatting sqref="X670">
    <cfRule type="expression" dxfId="27845" priority="7007">
      <formula>AND(IF(OR($Q670=1,$Q670=2),1,0),IF($X670&lt;=20,1,0))</formula>
    </cfRule>
    <cfRule type="expression" dxfId="27844" priority="7008">
      <formula>AND(IF($Q670=2,1,0),IF($X670&lt;30,1,0))</formula>
    </cfRule>
    <cfRule type="expression" dxfId="27843" priority="7009">
      <formula>AND(IF($Q670=3,1,0),IF($X670&lt;30,1,0))</formula>
    </cfRule>
    <cfRule type="expression" dxfId="27842" priority="7010">
      <formula>AND(IF($Q670=3,1,IF($Q670=4,1,0)),IF($F670&lt;=85,1,0))</formula>
    </cfRule>
  </conditionalFormatting>
  <conditionalFormatting sqref="AI670">
    <cfRule type="expression" dxfId="27841" priority="7003">
      <formula>AND(IF(OR($Q670=1,$Q670=2),1,0),IF($X670&lt;=20,1,0))</formula>
    </cfRule>
    <cfRule type="expression" dxfId="27840" priority="7004">
      <formula>AND(IF($Q670=2,1,0),IF($X670&lt;30,1,0))</formula>
    </cfRule>
    <cfRule type="expression" dxfId="27839" priority="7005">
      <formula>AND(IF($Q670=3,1,0),IF($X670&lt;30,1,0))</formula>
    </cfRule>
    <cfRule type="expression" dxfId="27838" priority="7006">
      <formula>AND(IF($Q670=3,1,IF($Q670=4,1,0)),IF($F670&lt;=85,1,0))</formula>
    </cfRule>
  </conditionalFormatting>
  <conditionalFormatting sqref="AV671">
    <cfRule type="expression" dxfId="27837" priority="7001">
      <formula>AV671="X"</formula>
    </cfRule>
    <cfRule type="expression" dxfId="27836" priority="7002">
      <formula>AV671="후보"</formula>
    </cfRule>
  </conditionalFormatting>
  <conditionalFormatting sqref="AC671">
    <cfRule type="cellIs" dxfId="27835" priority="6999" operator="greaterThan">
      <formula>0.9</formula>
    </cfRule>
    <cfRule type="cellIs" dxfId="27834" priority="7000" operator="greaterThan">
      <formula>0.85</formula>
    </cfRule>
  </conditionalFormatting>
  <conditionalFormatting sqref="N671">
    <cfRule type="cellIs" dxfId="27833" priority="6997" operator="greaterThan">
      <formula>0.9</formula>
    </cfRule>
    <cfRule type="cellIs" dxfId="27832" priority="6998" operator="greaterThan">
      <formula>0.85</formula>
    </cfRule>
  </conditionalFormatting>
  <conditionalFormatting sqref="E671">
    <cfRule type="expression" dxfId="27831" priority="6993">
      <formula>AND(IF(OR($Q671=1,$Q671=2),1,0),IF($X671&lt;=20,1,0))</formula>
    </cfRule>
    <cfRule type="expression" dxfId="27830" priority="6994">
      <formula>AND(IF($Q671=2,1,0),IF($X671&lt;30,1,0))</formula>
    </cfRule>
    <cfRule type="expression" dxfId="27829" priority="6995">
      <formula>AND(IF($Q671=3,1,0),IF($X671&lt;30,1,0))</formula>
    </cfRule>
    <cfRule type="expression" dxfId="27828" priority="6996">
      <formula>AND(IF($Q671=3,1,IF($Q671=4,1,0)),IF($F671&lt;=85,1,0))</formula>
    </cfRule>
  </conditionalFormatting>
  <conditionalFormatting sqref="X671">
    <cfRule type="expression" dxfId="27827" priority="6989">
      <formula>AND(IF(OR($Q671=1,$Q671=2),1,0),IF($X671&lt;=20,1,0))</formula>
    </cfRule>
    <cfRule type="expression" dxfId="27826" priority="6990">
      <formula>AND(IF($Q671=2,1,0),IF($X671&lt;30,1,0))</formula>
    </cfRule>
    <cfRule type="expression" dxfId="27825" priority="6991">
      <formula>AND(IF($Q671=3,1,0),IF($X671&lt;30,1,0))</formula>
    </cfRule>
    <cfRule type="expression" dxfId="27824" priority="6992">
      <formula>AND(IF($Q671=3,1,IF($Q671=4,1,0)),IF($F671&lt;=85,1,0))</formula>
    </cfRule>
  </conditionalFormatting>
  <conditionalFormatting sqref="AI671">
    <cfRule type="expression" dxfId="27823" priority="6985">
      <formula>AND(IF(OR($Q671=1,$Q671=2),1,0),IF($X671&lt;=20,1,0))</formula>
    </cfRule>
    <cfRule type="expression" dxfId="27822" priority="6986">
      <formula>AND(IF($Q671=2,1,0),IF($X671&lt;30,1,0))</formula>
    </cfRule>
    <cfRule type="expression" dxfId="27821" priority="6987">
      <formula>AND(IF($Q671=3,1,0),IF($X671&lt;30,1,0))</formula>
    </cfRule>
    <cfRule type="expression" dxfId="27820" priority="6988">
      <formula>AND(IF($Q671=3,1,IF($Q671=4,1,0)),IF($F671&lt;=85,1,0))</formula>
    </cfRule>
  </conditionalFormatting>
  <conditionalFormatting sqref="AV672">
    <cfRule type="expression" dxfId="27819" priority="6983">
      <formula>AV672="X"</formula>
    </cfRule>
    <cfRule type="expression" dxfId="27818" priority="6984">
      <formula>AV672="후보"</formula>
    </cfRule>
  </conditionalFormatting>
  <conditionalFormatting sqref="AC672">
    <cfRule type="cellIs" dxfId="27817" priority="6981" operator="greaterThan">
      <formula>0.9</formula>
    </cfRule>
    <cfRule type="cellIs" dxfId="27816" priority="6982" operator="greaterThan">
      <formula>0.85</formula>
    </cfRule>
  </conditionalFormatting>
  <conditionalFormatting sqref="N672">
    <cfRule type="cellIs" dxfId="27815" priority="6979" operator="greaterThan">
      <formula>0.9</formula>
    </cfRule>
    <cfRule type="cellIs" dxfId="27814" priority="6980" operator="greaterThan">
      <formula>0.85</formula>
    </cfRule>
  </conditionalFormatting>
  <conditionalFormatting sqref="E672">
    <cfRule type="expression" dxfId="27813" priority="6975">
      <formula>AND(IF(OR($Q672=1,$Q672=2),1,0),IF($X672&lt;=20,1,0))</formula>
    </cfRule>
    <cfRule type="expression" dxfId="27812" priority="6976">
      <formula>AND(IF($Q672=2,1,0),IF($X672&lt;30,1,0))</formula>
    </cfRule>
    <cfRule type="expression" dxfId="27811" priority="6977">
      <formula>AND(IF($Q672=3,1,0),IF($X672&lt;30,1,0))</formula>
    </cfRule>
    <cfRule type="expression" dxfId="27810" priority="6978">
      <formula>AND(IF($Q672=3,1,IF($Q672=4,1,0)),IF($F672&lt;=85,1,0))</formula>
    </cfRule>
  </conditionalFormatting>
  <conditionalFormatting sqref="X672">
    <cfRule type="expression" dxfId="27809" priority="6971">
      <formula>AND(IF(OR($Q672=1,$Q672=2),1,0),IF($X672&lt;=20,1,0))</formula>
    </cfRule>
    <cfRule type="expression" dxfId="27808" priority="6972">
      <formula>AND(IF($Q672=2,1,0),IF($X672&lt;30,1,0))</formula>
    </cfRule>
    <cfRule type="expression" dxfId="27807" priority="6973">
      <formula>AND(IF($Q672=3,1,0),IF($X672&lt;30,1,0))</formula>
    </cfRule>
    <cfRule type="expression" dxfId="27806" priority="6974">
      <formula>AND(IF($Q672=3,1,IF($Q672=4,1,0)),IF($F672&lt;=85,1,0))</formula>
    </cfRule>
  </conditionalFormatting>
  <conditionalFormatting sqref="AI672">
    <cfRule type="expression" dxfId="27805" priority="6967">
      <formula>AND(IF(OR($Q672=1,$Q672=2),1,0),IF($X672&lt;=20,1,0))</formula>
    </cfRule>
    <cfRule type="expression" dxfId="27804" priority="6968">
      <formula>AND(IF($Q672=2,1,0),IF($X672&lt;30,1,0))</formula>
    </cfRule>
    <cfRule type="expression" dxfId="27803" priority="6969">
      <formula>AND(IF($Q672=3,1,0),IF($X672&lt;30,1,0))</formula>
    </cfRule>
    <cfRule type="expression" dxfId="27802" priority="6970">
      <formula>AND(IF($Q672=3,1,IF($Q672=4,1,0)),IF($F672&lt;=85,1,0))</formula>
    </cfRule>
  </conditionalFormatting>
  <conditionalFormatting sqref="AV673">
    <cfRule type="expression" dxfId="27801" priority="6965">
      <formula>AV673="X"</formula>
    </cfRule>
    <cfRule type="expression" dxfId="27800" priority="6966">
      <formula>AV673="후보"</formula>
    </cfRule>
  </conditionalFormatting>
  <conditionalFormatting sqref="AC673">
    <cfRule type="cellIs" dxfId="27799" priority="6963" operator="greaterThan">
      <formula>0.9</formula>
    </cfRule>
    <cfRule type="cellIs" dxfId="27798" priority="6964" operator="greaterThan">
      <formula>0.85</formula>
    </cfRule>
  </conditionalFormatting>
  <conditionalFormatting sqref="N673">
    <cfRule type="cellIs" dxfId="27797" priority="6961" operator="greaterThan">
      <formula>0.9</formula>
    </cfRule>
    <cfRule type="cellIs" dxfId="27796" priority="6962" operator="greaterThan">
      <formula>0.85</formula>
    </cfRule>
  </conditionalFormatting>
  <conditionalFormatting sqref="E673">
    <cfRule type="expression" dxfId="27795" priority="6957">
      <formula>AND(IF(OR($Q673=1,$Q673=2),1,0),IF($X673&lt;=20,1,0))</formula>
    </cfRule>
    <cfRule type="expression" dxfId="27794" priority="6958">
      <formula>AND(IF($Q673=2,1,0),IF($X673&lt;30,1,0))</formula>
    </cfRule>
    <cfRule type="expression" dxfId="27793" priority="6959">
      <formula>AND(IF($Q673=3,1,0),IF($X673&lt;30,1,0))</formula>
    </cfRule>
    <cfRule type="expression" dxfId="27792" priority="6960">
      <formula>AND(IF($Q673=3,1,IF($Q673=4,1,0)),IF($F673&lt;=85,1,0))</formula>
    </cfRule>
  </conditionalFormatting>
  <conditionalFormatting sqref="X673">
    <cfRule type="expression" dxfId="27791" priority="6953">
      <formula>AND(IF(OR($Q673=1,$Q673=2),1,0),IF($X673&lt;=20,1,0))</formula>
    </cfRule>
    <cfRule type="expression" dxfId="27790" priority="6954">
      <formula>AND(IF($Q673=2,1,0),IF($X673&lt;30,1,0))</formula>
    </cfRule>
    <cfRule type="expression" dxfId="27789" priority="6955">
      <formula>AND(IF($Q673=3,1,0),IF($X673&lt;30,1,0))</formula>
    </cfRule>
    <cfRule type="expression" dxfId="27788" priority="6956">
      <formula>AND(IF($Q673=3,1,IF($Q673=4,1,0)),IF($F673&lt;=85,1,0))</formula>
    </cfRule>
  </conditionalFormatting>
  <conditionalFormatting sqref="AI673">
    <cfRule type="expression" dxfId="27787" priority="6949">
      <formula>AND(IF(OR($Q673=1,$Q673=2),1,0),IF($X673&lt;=20,1,0))</formula>
    </cfRule>
    <cfRule type="expression" dxfId="27786" priority="6950">
      <formula>AND(IF($Q673=2,1,0),IF($X673&lt;30,1,0))</formula>
    </cfRule>
    <cfRule type="expression" dxfId="27785" priority="6951">
      <formula>AND(IF($Q673=3,1,0),IF($X673&lt;30,1,0))</formula>
    </cfRule>
    <cfRule type="expression" dxfId="27784" priority="6952">
      <formula>AND(IF($Q673=3,1,IF($Q673=4,1,0)),IF($F673&lt;=85,1,0))</formula>
    </cfRule>
  </conditionalFormatting>
  <conditionalFormatting sqref="AV674">
    <cfRule type="expression" dxfId="27783" priority="6947">
      <formula>AV674="X"</formula>
    </cfRule>
    <cfRule type="expression" dxfId="27782" priority="6948">
      <formula>AV674="후보"</formula>
    </cfRule>
  </conditionalFormatting>
  <conditionalFormatting sqref="AC674">
    <cfRule type="cellIs" dxfId="27781" priority="6945" operator="greaterThan">
      <formula>0.9</formula>
    </cfRule>
    <cfRule type="cellIs" dxfId="27780" priority="6946" operator="greaterThan">
      <formula>0.85</formula>
    </cfRule>
  </conditionalFormatting>
  <conditionalFormatting sqref="N674">
    <cfRule type="cellIs" dxfId="27779" priority="6943" operator="greaterThan">
      <formula>0.9</formula>
    </cfRule>
    <cfRule type="cellIs" dxfId="27778" priority="6944" operator="greaterThan">
      <formula>0.85</formula>
    </cfRule>
  </conditionalFormatting>
  <conditionalFormatting sqref="E674">
    <cfRule type="expression" dxfId="27777" priority="6939">
      <formula>AND(IF(OR($Q674=1,$Q674=2),1,0),IF($X674&lt;=20,1,0))</formula>
    </cfRule>
    <cfRule type="expression" dxfId="27776" priority="6940">
      <formula>AND(IF($Q674=2,1,0),IF($X674&lt;30,1,0))</formula>
    </cfRule>
    <cfRule type="expression" dxfId="27775" priority="6941">
      <formula>AND(IF($Q674=3,1,0),IF($X674&lt;30,1,0))</formula>
    </cfRule>
    <cfRule type="expression" dxfId="27774" priority="6942">
      <formula>AND(IF($Q674=3,1,IF($Q674=4,1,0)),IF($F674&lt;=85,1,0))</formula>
    </cfRule>
  </conditionalFormatting>
  <conditionalFormatting sqref="X674">
    <cfRule type="expression" dxfId="27773" priority="6935">
      <formula>AND(IF(OR($Q674=1,$Q674=2),1,0),IF($X674&lt;=20,1,0))</formula>
    </cfRule>
    <cfRule type="expression" dxfId="27772" priority="6936">
      <formula>AND(IF($Q674=2,1,0),IF($X674&lt;30,1,0))</formula>
    </cfRule>
    <cfRule type="expression" dxfId="27771" priority="6937">
      <formula>AND(IF($Q674=3,1,0),IF($X674&lt;30,1,0))</formula>
    </cfRule>
    <cfRule type="expression" dxfId="27770" priority="6938">
      <formula>AND(IF($Q674=3,1,IF($Q674=4,1,0)),IF($F674&lt;=85,1,0))</formula>
    </cfRule>
  </conditionalFormatting>
  <conditionalFormatting sqref="AI674">
    <cfRule type="expression" dxfId="27769" priority="6931">
      <formula>AND(IF(OR($Q674=1,$Q674=2),1,0),IF($X674&lt;=20,1,0))</formula>
    </cfRule>
    <cfRule type="expression" dxfId="27768" priority="6932">
      <formula>AND(IF($Q674=2,1,0),IF($X674&lt;30,1,0))</formula>
    </cfRule>
    <cfRule type="expression" dxfId="27767" priority="6933">
      <formula>AND(IF($Q674=3,1,0),IF($X674&lt;30,1,0))</formula>
    </cfRule>
    <cfRule type="expression" dxfId="27766" priority="6934">
      <formula>AND(IF($Q674=3,1,IF($Q674=4,1,0)),IF($F674&lt;=85,1,0))</formula>
    </cfRule>
  </conditionalFormatting>
  <conditionalFormatting sqref="AV675">
    <cfRule type="expression" dxfId="27765" priority="6929">
      <formula>AV675="X"</formula>
    </cfRule>
    <cfRule type="expression" dxfId="27764" priority="6930">
      <formula>AV675="후보"</formula>
    </cfRule>
  </conditionalFormatting>
  <conditionalFormatting sqref="AC675">
    <cfRule type="cellIs" dxfId="27763" priority="6927" operator="greaterThan">
      <formula>0.9</formula>
    </cfRule>
    <cfRule type="cellIs" dxfId="27762" priority="6928" operator="greaterThan">
      <formula>0.85</formula>
    </cfRule>
  </conditionalFormatting>
  <conditionalFormatting sqref="N675">
    <cfRule type="cellIs" dxfId="27761" priority="6925" operator="greaterThan">
      <formula>0.9</formula>
    </cfRule>
    <cfRule type="cellIs" dxfId="27760" priority="6926" operator="greaterThan">
      <formula>0.85</formula>
    </cfRule>
  </conditionalFormatting>
  <conditionalFormatting sqref="E675">
    <cfRule type="expression" dxfId="27759" priority="6921">
      <formula>AND(IF(OR($Q675=1,$Q675=2),1,0),IF($X675&lt;=20,1,0))</formula>
    </cfRule>
    <cfRule type="expression" dxfId="27758" priority="6922">
      <formula>AND(IF($Q675=2,1,0),IF($X675&lt;30,1,0))</formula>
    </cfRule>
    <cfRule type="expression" dxfId="27757" priority="6923">
      <formula>AND(IF($Q675=3,1,0),IF($X675&lt;30,1,0))</formula>
    </cfRule>
    <cfRule type="expression" dxfId="27756" priority="6924">
      <formula>AND(IF($Q675=3,1,IF($Q675=4,1,0)),IF($F675&lt;=85,1,0))</formula>
    </cfRule>
  </conditionalFormatting>
  <conditionalFormatting sqref="X675">
    <cfRule type="expression" dxfId="27755" priority="6917">
      <formula>AND(IF(OR($Q675=1,$Q675=2),1,0),IF($X675&lt;=20,1,0))</formula>
    </cfRule>
    <cfRule type="expression" dxfId="27754" priority="6918">
      <formula>AND(IF($Q675=2,1,0),IF($X675&lt;30,1,0))</formula>
    </cfRule>
    <cfRule type="expression" dxfId="27753" priority="6919">
      <formula>AND(IF($Q675=3,1,0),IF($X675&lt;30,1,0))</formula>
    </cfRule>
    <cfRule type="expression" dxfId="27752" priority="6920">
      <formula>AND(IF($Q675=3,1,IF($Q675=4,1,0)),IF($F675&lt;=85,1,0))</formula>
    </cfRule>
  </conditionalFormatting>
  <conditionalFormatting sqref="AI675">
    <cfRule type="expression" dxfId="27751" priority="6913">
      <formula>AND(IF(OR($Q675=1,$Q675=2),1,0),IF($X675&lt;=20,1,0))</formula>
    </cfRule>
    <cfRule type="expression" dxfId="27750" priority="6914">
      <formula>AND(IF($Q675=2,1,0),IF($X675&lt;30,1,0))</formula>
    </cfRule>
    <cfRule type="expression" dxfId="27749" priority="6915">
      <formula>AND(IF($Q675=3,1,0),IF($X675&lt;30,1,0))</formula>
    </cfRule>
    <cfRule type="expression" dxfId="27748" priority="6916">
      <formula>AND(IF($Q675=3,1,IF($Q675=4,1,0)),IF($F675&lt;=85,1,0))</formula>
    </cfRule>
  </conditionalFormatting>
  <conditionalFormatting sqref="AV676">
    <cfRule type="expression" dxfId="27747" priority="6911">
      <formula>AV676="X"</formula>
    </cfRule>
    <cfRule type="expression" dxfId="27746" priority="6912">
      <formula>AV676="후보"</formula>
    </cfRule>
  </conditionalFormatting>
  <conditionalFormatting sqref="AC676">
    <cfRule type="cellIs" dxfId="27745" priority="6909" operator="greaterThan">
      <formula>0.9</formula>
    </cfRule>
    <cfRule type="cellIs" dxfId="27744" priority="6910" operator="greaterThan">
      <formula>0.85</formula>
    </cfRule>
  </conditionalFormatting>
  <conditionalFormatting sqref="N676">
    <cfRule type="cellIs" dxfId="27743" priority="6907" operator="greaterThan">
      <formula>0.9</formula>
    </cfRule>
    <cfRule type="cellIs" dxfId="27742" priority="6908" operator="greaterThan">
      <formula>0.85</formula>
    </cfRule>
  </conditionalFormatting>
  <conditionalFormatting sqref="E676">
    <cfRule type="expression" dxfId="27741" priority="6903">
      <formula>AND(IF(OR($Q676=1,$Q676=2),1,0),IF($X676&lt;=20,1,0))</formula>
    </cfRule>
    <cfRule type="expression" dxfId="27740" priority="6904">
      <formula>AND(IF($Q676=2,1,0),IF($X676&lt;30,1,0))</formula>
    </cfRule>
    <cfRule type="expression" dxfId="27739" priority="6905">
      <formula>AND(IF($Q676=3,1,0),IF($X676&lt;30,1,0))</formula>
    </cfRule>
    <cfRule type="expression" dxfId="27738" priority="6906">
      <formula>AND(IF($Q676=3,1,IF($Q676=4,1,0)),IF($F676&lt;=85,1,0))</formula>
    </cfRule>
  </conditionalFormatting>
  <conditionalFormatting sqref="X676">
    <cfRule type="expression" dxfId="27737" priority="6899">
      <formula>AND(IF(OR($Q676=1,$Q676=2),1,0),IF($X676&lt;=20,1,0))</formula>
    </cfRule>
    <cfRule type="expression" dxfId="27736" priority="6900">
      <formula>AND(IF($Q676=2,1,0),IF($X676&lt;30,1,0))</formula>
    </cfRule>
    <cfRule type="expression" dxfId="27735" priority="6901">
      <formula>AND(IF($Q676=3,1,0),IF($X676&lt;30,1,0))</formula>
    </cfRule>
    <cfRule type="expression" dxfId="27734" priority="6902">
      <formula>AND(IF($Q676=3,1,IF($Q676=4,1,0)),IF($F676&lt;=85,1,0))</formula>
    </cfRule>
  </conditionalFormatting>
  <conditionalFormatting sqref="AI676">
    <cfRule type="expression" dxfId="27733" priority="6895">
      <formula>AND(IF(OR($Q676=1,$Q676=2),1,0),IF($X676&lt;=20,1,0))</formula>
    </cfRule>
    <cfRule type="expression" dxfId="27732" priority="6896">
      <formula>AND(IF($Q676=2,1,0),IF($X676&lt;30,1,0))</formula>
    </cfRule>
    <cfRule type="expression" dxfId="27731" priority="6897">
      <formula>AND(IF($Q676=3,1,0),IF($X676&lt;30,1,0))</formula>
    </cfRule>
    <cfRule type="expression" dxfId="27730" priority="6898">
      <formula>AND(IF($Q676=3,1,IF($Q676=4,1,0)),IF($F676&lt;=85,1,0))</formula>
    </cfRule>
  </conditionalFormatting>
  <conditionalFormatting sqref="AV677">
    <cfRule type="expression" dxfId="27729" priority="6893">
      <formula>AV677="X"</formula>
    </cfRule>
    <cfRule type="expression" dxfId="27728" priority="6894">
      <formula>AV677="후보"</formula>
    </cfRule>
  </conditionalFormatting>
  <conditionalFormatting sqref="AC677">
    <cfRule type="cellIs" dxfId="27727" priority="6891" operator="greaterThan">
      <formula>0.9</formula>
    </cfRule>
    <cfRule type="cellIs" dxfId="27726" priority="6892" operator="greaterThan">
      <formula>0.85</formula>
    </cfRule>
  </conditionalFormatting>
  <conditionalFormatting sqref="N677">
    <cfRule type="cellIs" dxfId="27725" priority="6889" operator="greaterThan">
      <formula>0.9</formula>
    </cfRule>
    <cfRule type="cellIs" dxfId="27724" priority="6890" operator="greaterThan">
      <formula>0.85</formula>
    </cfRule>
  </conditionalFormatting>
  <conditionalFormatting sqref="E677">
    <cfRule type="expression" dxfId="27723" priority="6885">
      <formula>AND(IF(OR($Q677=1,$Q677=2),1,0),IF($X677&lt;=20,1,0))</formula>
    </cfRule>
    <cfRule type="expression" dxfId="27722" priority="6886">
      <formula>AND(IF($Q677=2,1,0),IF($X677&lt;30,1,0))</formula>
    </cfRule>
    <cfRule type="expression" dxfId="27721" priority="6887">
      <formula>AND(IF($Q677=3,1,0),IF($X677&lt;30,1,0))</formula>
    </cfRule>
    <cfRule type="expression" dxfId="27720" priority="6888">
      <formula>AND(IF($Q677=3,1,IF($Q677=4,1,0)),IF($F677&lt;=85,1,0))</formula>
    </cfRule>
  </conditionalFormatting>
  <conditionalFormatting sqref="X677">
    <cfRule type="expression" dxfId="27719" priority="6881">
      <formula>AND(IF(OR($Q677=1,$Q677=2),1,0),IF($X677&lt;=20,1,0))</formula>
    </cfRule>
    <cfRule type="expression" dxfId="27718" priority="6882">
      <formula>AND(IF($Q677=2,1,0),IF($X677&lt;30,1,0))</formula>
    </cfRule>
    <cfRule type="expression" dxfId="27717" priority="6883">
      <formula>AND(IF($Q677=3,1,0),IF($X677&lt;30,1,0))</formula>
    </cfRule>
    <cfRule type="expression" dxfId="27716" priority="6884">
      <formula>AND(IF($Q677=3,1,IF($Q677=4,1,0)),IF($F677&lt;=85,1,0))</formula>
    </cfRule>
  </conditionalFormatting>
  <conditionalFormatting sqref="AI677">
    <cfRule type="expression" dxfId="27715" priority="6877">
      <formula>AND(IF(OR($Q677=1,$Q677=2),1,0),IF($X677&lt;=20,1,0))</formula>
    </cfRule>
    <cfRule type="expression" dxfId="27714" priority="6878">
      <formula>AND(IF($Q677=2,1,0),IF($X677&lt;30,1,0))</formula>
    </cfRule>
    <cfRule type="expression" dxfId="27713" priority="6879">
      <formula>AND(IF($Q677=3,1,0),IF($X677&lt;30,1,0))</formula>
    </cfRule>
    <cfRule type="expression" dxfId="27712" priority="6880">
      <formula>AND(IF($Q677=3,1,IF($Q677=4,1,0)),IF($F677&lt;=85,1,0))</formula>
    </cfRule>
  </conditionalFormatting>
  <conditionalFormatting sqref="AV678">
    <cfRule type="expression" dxfId="27711" priority="6875">
      <formula>AV678="X"</formula>
    </cfRule>
    <cfRule type="expression" dxfId="27710" priority="6876">
      <formula>AV678="후보"</formula>
    </cfRule>
  </conditionalFormatting>
  <conditionalFormatting sqref="AC678">
    <cfRule type="cellIs" dxfId="27709" priority="6873" operator="greaterThan">
      <formula>0.9</formula>
    </cfRule>
    <cfRule type="cellIs" dxfId="27708" priority="6874" operator="greaterThan">
      <formula>0.85</formula>
    </cfRule>
  </conditionalFormatting>
  <conditionalFormatting sqref="N678">
    <cfRule type="cellIs" dxfId="27707" priority="6871" operator="greaterThan">
      <formula>0.9</formula>
    </cfRule>
    <cfRule type="cellIs" dxfId="27706" priority="6872" operator="greaterThan">
      <formula>0.85</formula>
    </cfRule>
  </conditionalFormatting>
  <conditionalFormatting sqref="E678">
    <cfRule type="expression" dxfId="27705" priority="6867">
      <formula>AND(IF(OR($Q678=1,$Q678=2),1,0),IF($X678&lt;=20,1,0))</formula>
    </cfRule>
    <cfRule type="expression" dxfId="27704" priority="6868">
      <formula>AND(IF($Q678=2,1,0),IF($X678&lt;30,1,0))</formula>
    </cfRule>
    <cfRule type="expression" dxfId="27703" priority="6869">
      <formula>AND(IF($Q678=3,1,0),IF($X678&lt;30,1,0))</formula>
    </cfRule>
    <cfRule type="expression" dxfId="27702" priority="6870">
      <formula>AND(IF($Q678=3,1,IF($Q678=4,1,0)),IF($F678&lt;=85,1,0))</formula>
    </cfRule>
  </conditionalFormatting>
  <conditionalFormatting sqref="X678">
    <cfRule type="expression" dxfId="27701" priority="6863">
      <formula>AND(IF(OR($Q678=1,$Q678=2),1,0),IF($X678&lt;=20,1,0))</formula>
    </cfRule>
    <cfRule type="expression" dxfId="27700" priority="6864">
      <formula>AND(IF($Q678=2,1,0),IF($X678&lt;30,1,0))</formula>
    </cfRule>
    <cfRule type="expression" dxfId="27699" priority="6865">
      <formula>AND(IF($Q678=3,1,0),IF($X678&lt;30,1,0))</formula>
    </cfRule>
    <cfRule type="expression" dxfId="27698" priority="6866">
      <formula>AND(IF($Q678=3,1,IF($Q678=4,1,0)),IF($F678&lt;=85,1,0))</formula>
    </cfRule>
  </conditionalFormatting>
  <conditionalFormatting sqref="AI678">
    <cfRule type="expression" dxfId="27697" priority="6859">
      <formula>AND(IF(OR($Q678=1,$Q678=2),1,0),IF($X678&lt;=20,1,0))</formula>
    </cfRule>
    <cfRule type="expression" dxfId="27696" priority="6860">
      <formula>AND(IF($Q678=2,1,0),IF($X678&lt;30,1,0))</formula>
    </cfRule>
    <cfRule type="expression" dxfId="27695" priority="6861">
      <formula>AND(IF($Q678=3,1,0),IF($X678&lt;30,1,0))</formula>
    </cfRule>
    <cfRule type="expression" dxfId="27694" priority="6862">
      <formula>AND(IF($Q678=3,1,IF($Q678=4,1,0)),IF($F678&lt;=85,1,0))</formula>
    </cfRule>
  </conditionalFormatting>
  <conditionalFormatting sqref="AV679">
    <cfRule type="expression" dxfId="27693" priority="6857">
      <formula>AV679="X"</formula>
    </cfRule>
    <cfRule type="expression" dxfId="27692" priority="6858">
      <formula>AV679="후보"</formula>
    </cfRule>
  </conditionalFormatting>
  <conditionalFormatting sqref="AC679">
    <cfRule type="cellIs" dxfId="27691" priority="6855" operator="greaterThan">
      <formula>0.9</formula>
    </cfRule>
    <cfRule type="cellIs" dxfId="27690" priority="6856" operator="greaterThan">
      <formula>0.85</formula>
    </cfRule>
  </conditionalFormatting>
  <conditionalFormatting sqref="N679">
    <cfRule type="cellIs" dxfId="27689" priority="6853" operator="greaterThan">
      <formula>0.9</formula>
    </cfRule>
    <cfRule type="cellIs" dxfId="27688" priority="6854" operator="greaterThan">
      <formula>0.85</formula>
    </cfRule>
  </conditionalFormatting>
  <conditionalFormatting sqref="E679">
    <cfRule type="expression" dxfId="27687" priority="6849">
      <formula>AND(IF(OR($Q679=1,$Q679=2),1,0),IF($X679&lt;=20,1,0))</formula>
    </cfRule>
    <cfRule type="expression" dxfId="27686" priority="6850">
      <formula>AND(IF($Q679=2,1,0),IF($X679&lt;30,1,0))</formula>
    </cfRule>
    <cfRule type="expression" dxfId="27685" priority="6851">
      <formula>AND(IF($Q679=3,1,0),IF($X679&lt;30,1,0))</formula>
    </cfRule>
    <cfRule type="expression" dxfId="27684" priority="6852">
      <formula>AND(IF($Q679=3,1,IF($Q679=4,1,0)),IF($F679&lt;=85,1,0))</formula>
    </cfRule>
  </conditionalFormatting>
  <conditionalFormatting sqref="X679">
    <cfRule type="expression" dxfId="27683" priority="6845">
      <formula>AND(IF(OR($Q679=1,$Q679=2),1,0),IF($X679&lt;=20,1,0))</formula>
    </cfRule>
    <cfRule type="expression" dxfId="27682" priority="6846">
      <formula>AND(IF($Q679=2,1,0),IF($X679&lt;30,1,0))</formula>
    </cfRule>
    <cfRule type="expression" dxfId="27681" priority="6847">
      <formula>AND(IF($Q679=3,1,0),IF($X679&lt;30,1,0))</formula>
    </cfRule>
    <cfRule type="expression" dxfId="27680" priority="6848">
      <formula>AND(IF($Q679=3,1,IF($Q679=4,1,0)),IF($F679&lt;=85,1,0))</formula>
    </cfRule>
  </conditionalFormatting>
  <conditionalFormatting sqref="AI679">
    <cfRule type="expression" dxfId="27679" priority="6841">
      <formula>AND(IF(OR($Q679=1,$Q679=2),1,0),IF($X679&lt;=20,1,0))</formula>
    </cfRule>
    <cfRule type="expression" dxfId="27678" priority="6842">
      <formula>AND(IF($Q679=2,1,0),IF($X679&lt;30,1,0))</formula>
    </cfRule>
    <cfRule type="expression" dxfId="27677" priority="6843">
      <formula>AND(IF($Q679=3,1,0),IF($X679&lt;30,1,0))</formula>
    </cfRule>
    <cfRule type="expression" dxfId="27676" priority="6844">
      <formula>AND(IF($Q679=3,1,IF($Q679=4,1,0)),IF($F679&lt;=85,1,0))</formula>
    </cfRule>
  </conditionalFormatting>
  <conditionalFormatting sqref="AV680">
    <cfRule type="expression" dxfId="27675" priority="6839">
      <formula>AV680="X"</formula>
    </cfRule>
    <cfRule type="expression" dxfId="27674" priority="6840">
      <formula>AV680="후보"</formula>
    </cfRule>
  </conditionalFormatting>
  <conditionalFormatting sqref="AC680">
    <cfRule type="cellIs" dxfId="27673" priority="6837" operator="greaterThan">
      <formula>0.9</formula>
    </cfRule>
    <cfRule type="cellIs" dxfId="27672" priority="6838" operator="greaterThan">
      <formula>0.85</formula>
    </cfRule>
  </conditionalFormatting>
  <conditionalFormatting sqref="N680">
    <cfRule type="cellIs" dxfId="27671" priority="6835" operator="greaterThan">
      <formula>0.9</formula>
    </cfRule>
    <cfRule type="cellIs" dxfId="27670" priority="6836" operator="greaterThan">
      <formula>0.85</formula>
    </cfRule>
  </conditionalFormatting>
  <conditionalFormatting sqref="E680">
    <cfRule type="expression" dxfId="27669" priority="6831">
      <formula>AND(IF(OR($Q680=1,$Q680=2),1,0),IF($X680&lt;=20,1,0))</formula>
    </cfRule>
    <cfRule type="expression" dxfId="27668" priority="6832">
      <formula>AND(IF($Q680=2,1,0),IF($X680&lt;30,1,0))</formula>
    </cfRule>
    <cfRule type="expression" dxfId="27667" priority="6833">
      <formula>AND(IF($Q680=3,1,0),IF($X680&lt;30,1,0))</formula>
    </cfRule>
    <cfRule type="expression" dxfId="27666" priority="6834">
      <formula>AND(IF($Q680=3,1,IF($Q680=4,1,0)),IF($F680&lt;=85,1,0))</formula>
    </cfRule>
  </conditionalFormatting>
  <conditionalFormatting sqref="X680">
    <cfRule type="expression" dxfId="27665" priority="6827">
      <formula>AND(IF(OR($Q680=1,$Q680=2),1,0),IF($X680&lt;=20,1,0))</formula>
    </cfRule>
    <cfRule type="expression" dxfId="27664" priority="6828">
      <formula>AND(IF($Q680=2,1,0),IF($X680&lt;30,1,0))</formula>
    </cfRule>
    <cfRule type="expression" dxfId="27663" priority="6829">
      <formula>AND(IF($Q680=3,1,0),IF($X680&lt;30,1,0))</formula>
    </cfRule>
    <cfRule type="expression" dxfId="27662" priority="6830">
      <formula>AND(IF($Q680=3,1,IF($Q680=4,1,0)),IF($F680&lt;=85,1,0))</formula>
    </cfRule>
  </conditionalFormatting>
  <conditionalFormatting sqref="AI680">
    <cfRule type="expression" dxfId="27661" priority="6823">
      <formula>AND(IF(OR($Q680=1,$Q680=2),1,0),IF($X680&lt;=20,1,0))</formula>
    </cfRule>
    <cfRule type="expression" dxfId="27660" priority="6824">
      <formula>AND(IF($Q680=2,1,0),IF($X680&lt;30,1,0))</formula>
    </cfRule>
    <cfRule type="expression" dxfId="27659" priority="6825">
      <formula>AND(IF($Q680=3,1,0),IF($X680&lt;30,1,0))</formula>
    </cfRule>
    <cfRule type="expression" dxfId="27658" priority="6826">
      <formula>AND(IF($Q680=3,1,IF($Q680=4,1,0)),IF($F680&lt;=85,1,0))</formula>
    </cfRule>
  </conditionalFormatting>
  <conditionalFormatting sqref="AV681">
    <cfRule type="expression" dxfId="27657" priority="6821">
      <formula>AV681="X"</formula>
    </cfRule>
    <cfRule type="expression" dxfId="27656" priority="6822">
      <formula>AV681="후보"</formula>
    </cfRule>
  </conditionalFormatting>
  <conditionalFormatting sqref="AC681">
    <cfRule type="cellIs" dxfId="27655" priority="6819" operator="greaterThan">
      <formula>0.9</formula>
    </cfRule>
    <cfRule type="cellIs" dxfId="27654" priority="6820" operator="greaterThan">
      <formula>0.85</formula>
    </cfRule>
  </conditionalFormatting>
  <conditionalFormatting sqref="N681">
    <cfRule type="cellIs" dxfId="27653" priority="6817" operator="greaterThan">
      <formula>0.9</formula>
    </cfRule>
    <cfRule type="cellIs" dxfId="27652" priority="6818" operator="greaterThan">
      <formula>0.85</formula>
    </cfRule>
  </conditionalFormatting>
  <conditionalFormatting sqref="E681">
    <cfRule type="expression" dxfId="27651" priority="6813">
      <formula>AND(IF(OR($Q681=1,$Q681=2),1,0),IF($X681&lt;=20,1,0))</formula>
    </cfRule>
    <cfRule type="expression" dxfId="27650" priority="6814">
      <formula>AND(IF($Q681=2,1,0),IF($X681&lt;30,1,0))</formula>
    </cfRule>
    <cfRule type="expression" dxfId="27649" priority="6815">
      <formula>AND(IF($Q681=3,1,0),IF($X681&lt;30,1,0))</formula>
    </cfRule>
    <cfRule type="expression" dxfId="27648" priority="6816">
      <formula>AND(IF($Q681=3,1,IF($Q681=4,1,0)),IF($F681&lt;=85,1,0))</formula>
    </cfRule>
  </conditionalFormatting>
  <conditionalFormatting sqref="X681">
    <cfRule type="expression" dxfId="27647" priority="6809">
      <formula>AND(IF(OR($Q681=1,$Q681=2),1,0),IF($X681&lt;=20,1,0))</formula>
    </cfRule>
    <cfRule type="expression" dxfId="27646" priority="6810">
      <formula>AND(IF($Q681=2,1,0),IF($X681&lt;30,1,0))</formula>
    </cfRule>
    <cfRule type="expression" dxfId="27645" priority="6811">
      <formula>AND(IF($Q681=3,1,0),IF($X681&lt;30,1,0))</formula>
    </cfRule>
    <cfRule type="expression" dxfId="27644" priority="6812">
      <formula>AND(IF($Q681=3,1,IF($Q681=4,1,0)),IF($F681&lt;=85,1,0))</formula>
    </cfRule>
  </conditionalFormatting>
  <conditionalFormatting sqref="AI681">
    <cfRule type="expression" dxfId="27643" priority="6805">
      <formula>AND(IF(OR($Q681=1,$Q681=2),1,0),IF($X681&lt;=20,1,0))</formula>
    </cfRule>
    <cfRule type="expression" dxfId="27642" priority="6806">
      <formula>AND(IF($Q681=2,1,0),IF($X681&lt;30,1,0))</formula>
    </cfRule>
    <cfRule type="expression" dxfId="27641" priority="6807">
      <formula>AND(IF($Q681=3,1,0),IF($X681&lt;30,1,0))</formula>
    </cfRule>
    <cfRule type="expression" dxfId="27640" priority="6808">
      <formula>AND(IF($Q681=3,1,IF($Q681=4,1,0)),IF($F681&lt;=85,1,0))</formula>
    </cfRule>
  </conditionalFormatting>
  <conditionalFormatting sqref="AV682">
    <cfRule type="expression" dxfId="27639" priority="6803">
      <formula>AV682="X"</formula>
    </cfRule>
    <cfRule type="expression" dxfId="27638" priority="6804">
      <formula>AV682="후보"</formula>
    </cfRule>
  </conditionalFormatting>
  <conditionalFormatting sqref="AC682">
    <cfRule type="cellIs" dxfId="27637" priority="6801" operator="greaterThan">
      <formula>0.9</formula>
    </cfRule>
    <cfRule type="cellIs" dxfId="27636" priority="6802" operator="greaterThan">
      <formula>0.85</formula>
    </cfRule>
  </conditionalFormatting>
  <conditionalFormatting sqref="N682">
    <cfRule type="cellIs" dxfId="27635" priority="6799" operator="greaterThan">
      <formula>0.9</formula>
    </cfRule>
    <cfRule type="cellIs" dxfId="27634" priority="6800" operator="greaterThan">
      <formula>0.85</formula>
    </cfRule>
  </conditionalFormatting>
  <conditionalFormatting sqref="E682">
    <cfRule type="expression" dxfId="27633" priority="6795">
      <formula>AND(IF(OR($Q682=1,$Q682=2),1,0),IF($X682&lt;=20,1,0))</formula>
    </cfRule>
    <cfRule type="expression" dxfId="27632" priority="6796">
      <formula>AND(IF($Q682=2,1,0),IF($X682&lt;30,1,0))</formula>
    </cfRule>
    <cfRule type="expression" dxfId="27631" priority="6797">
      <formula>AND(IF($Q682=3,1,0),IF($X682&lt;30,1,0))</formula>
    </cfRule>
    <cfRule type="expression" dxfId="27630" priority="6798">
      <formula>AND(IF($Q682=3,1,IF($Q682=4,1,0)),IF($F682&lt;=85,1,0))</formula>
    </cfRule>
  </conditionalFormatting>
  <conditionalFormatting sqref="X682">
    <cfRule type="expression" dxfId="27629" priority="6791">
      <formula>AND(IF(OR($Q682=1,$Q682=2),1,0),IF($X682&lt;=20,1,0))</formula>
    </cfRule>
    <cfRule type="expression" dxfId="27628" priority="6792">
      <formula>AND(IF($Q682=2,1,0),IF($X682&lt;30,1,0))</formula>
    </cfRule>
    <cfRule type="expression" dxfId="27627" priority="6793">
      <formula>AND(IF($Q682=3,1,0),IF($X682&lt;30,1,0))</formula>
    </cfRule>
    <cfRule type="expression" dxfId="27626" priority="6794">
      <formula>AND(IF($Q682=3,1,IF($Q682=4,1,0)),IF($F682&lt;=85,1,0))</formula>
    </cfRule>
  </conditionalFormatting>
  <conditionalFormatting sqref="AI682">
    <cfRule type="expression" dxfId="27625" priority="6787">
      <formula>AND(IF(OR($Q682=1,$Q682=2),1,0),IF($X682&lt;=20,1,0))</formula>
    </cfRule>
    <cfRule type="expression" dxfId="27624" priority="6788">
      <formula>AND(IF($Q682=2,1,0),IF($X682&lt;30,1,0))</formula>
    </cfRule>
    <cfRule type="expression" dxfId="27623" priority="6789">
      <formula>AND(IF($Q682=3,1,0),IF($X682&lt;30,1,0))</formula>
    </cfRule>
    <cfRule type="expression" dxfId="27622" priority="6790">
      <formula>AND(IF($Q682=3,1,IF($Q682=4,1,0)),IF($F682&lt;=85,1,0))</formula>
    </cfRule>
  </conditionalFormatting>
  <conditionalFormatting sqref="AV683">
    <cfRule type="expression" dxfId="27621" priority="6785">
      <formula>AV683="X"</formula>
    </cfRule>
    <cfRule type="expression" dxfId="27620" priority="6786">
      <formula>AV683="후보"</formula>
    </cfRule>
  </conditionalFormatting>
  <conditionalFormatting sqref="AC683">
    <cfRule type="cellIs" dxfId="27619" priority="6783" operator="greaterThan">
      <formula>0.9</formula>
    </cfRule>
    <cfRule type="cellIs" dxfId="27618" priority="6784" operator="greaterThan">
      <formula>0.85</formula>
    </cfRule>
  </conditionalFormatting>
  <conditionalFormatting sqref="N683">
    <cfRule type="cellIs" dxfId="27617" priority="6781" operator="greaterThan">
      <formula>0.9</formula>
    </cfRule>
    <cfRule type="cellIs" dxfId="27616" priority="6782" operator="greaterThan">
      <formula>0.85</formula>
    </cfRule>
  </conditionalFormatting>
  <conditionalFormatting sqref="E683">
    <cfRule type="expression" dxfId="27615" priority="6777">
      <formula>AND(IF(OR($Q683=1,$Q683=2),1,0),IF($X683&lt;=20,1,0))</formula>
    </cfRule>
    <cfRule type="expression" dxfId="27614" priority="6778">
      <formula>AND(IF($Q683=2,1,0),IF($X683&lt;30,1,0))</formula>
    </cfRule>
    <cfRule type="expression" dxfId="27613" priority="6779">
      <formula>AND(IF($Q683=3,1,0),IF($X683&lt;30,1,0))</formula>
    </cfRule>
    <cfRule type="expression" dxfId="27612" priority="6780">
      <formula>AND(IF($Q683=3,1,IF($Q683=4,1,0)),IF($F683&lt;=85,1,0))</formula>
    </cfRule>
  </conditionalFormatting>
  <conditionalFormatting sqref="X683">
    <cfRule type="expression" dxfId="27611" priority="6773">
      <formula>AND(IF(OR($Q683=1,$Q683=2),1,0),IF($X683&lt;=20,1,0))</formula>
    </cfRule>
    <cfRule type="expression" dxfId="27610" priority="6774">
      <formula>AND(IF($Q683=2,1,0),IF($X683&lt;30,1,0))</formula>
    </cfRule>
    <cfRule type="expression" dxfId="27609" priority="6775">
      <formula>AND(IF($Q683=3,1,0),IF($X683&lt;30,1,0))</formula>
    </cfRule>
    <cfRule type="expression" dxfId="27608" priority="6776">
      <formula>AND(IF($Q683=3,1,IF($Q683=4,1,0)),IF($F683&lt;=85,1,0))</formula>
    </cfRule>
  </conditionalFormatting>
  <conditionalFormatting sqref="AI683">
    <cfRule type="expression" dxfId="27607" priority="6769">
      <formula>AND(IF(OR($Q683=1,$Q683=2),1,0),IF($X683&lt;=20,1,0))</formula>
    </cfRule>
    <cfRule type="expression" dxfId="27606" priority="6770">
      <formula>AND(IF($Q683=2,1,0),IF($X683&lt;30,1,0))</formula>
    </cfRule>
    <cfRule type="expression" dxfId="27605" priority="6771">
      <formula>AND(IF($Q683=3,1,0),IF($X683&lt;30,1,0))</formula>
    </cfRule>
    <cfRule type="expression" dxfId="27604" priority="6772">
      <formula>AND(IF($Q683=3,1,IF($Q683=4,1,0)),IF($F683&lt;=85,1,0))</formula>
    </cfRule>
  </conditionalFormatting>
  <conditionalFormatting sqref="AV684">
    <cfRule type="expression" dxfId="27603" priority="6767">
      <formula>AV684="X"</formula>
    </cfRule>
    <cfRule type="expression" dxfId="27602" priority="6768">
      <formula>AV684="후보"</formula>
    </cfRule>
  </conditionalFormatting>
  <conditionalFormatting sqref="AC684">
    <cfRule type="cellIs" dxfId="27601" priority="6765" operator="greaterThan">
      <formula>0.9</formula>
    </cfRule>
    <cfRule type="cellIs" dxfId="27600" priority="6766" operator="greaterThan">
      <formula>0.85</formula>
    </cfRule>
  </conditionalFormatting>
  <conditionalFormatting sqref="N684">
    <cfRule type="cellIs" dxfId="27599" priority="6763" operator="greaterThan">
      <formula>0.9</formula>
    </cfRule>
    <cfRule type="cellIs" dxfId="27598" priority="6764" operator="greaterThan">
      <formula>0.85</formula>
    </cfRule>
  </conditionalFormatting>
  <conditionalFormatting sqref="E684">
    <cfRule type="expression" dxfId="27597" priority="6759">
      <formula>AND(IF(OR($Q684=1,$Q684=2),1,0),IF($X684&lt;=20,1,0))</formula>
    </cfRule>
    <cfRule type="expression" dxfId="27596" priority="6760">
      <formula>AND(IF($Q684=2,1,0),IF($X684&lt;30,1,0))</formula>
    </cfRule>
    <cfRule type="expression" dxfId="27595" priority="6761">
      <formula>AND(IF($Q684=3,1,0),IF($X684&lt;30,1,0))</formula>
    </cfRule>
    <cfRule type="expression" dxfId="27594" priority="6762">
      <formula>AND(IF($Q684=3,1,IF($Q684=4,1,0)),IF($F684&lt;=85,1,0))</formula>
    </cfRule>
  </conditionalFormatting>
  <conditionalFormatting sqref="X684">
    <cfRule type="expression" dxfId="27593" priority="6755">
      <formula>AND(IF(OR($Q684=1,$Q684=2),1,0),IF($X684&lt;=20,1,0))</formula>
    </cfRule>
    <cfRule type="expression" dxfId="27592" priority="6756">
      <formula>AND(IF($Q684=2,1,0),IF($X684&lt;30,1,0))</formula>
    </cfRule>
    <cfRule type="expression" dxfId="27591" priority="6757">
      <formula>AND(IF($Q684=3,1,0),IF($X684&lt;30,1,0))</formula>
    </cfRule>
    <cfRule type="expression" dxfId="27590" priority="6758">
      <formula>AND(IF($Q684=3,1,IF($Q684=4,1,0)),IF($F684&lt;=85,1,0))</formula>
    </cfRule>
  </conditionalFormatting>
  <conditionalFormatting sqref="AI684">
    <cfRule type="expression" dxfId="27589" priority="6751">
      <formula>AND(IF(OR($Q684=1,$Q684=2),1,0),IF($X684&lt;=20,1,0))</formula>
    </cfRule>
    <cfRule type="expression" dxfId="27588" priority="6752">
      <formula>AND(IF($Q684=2,1,0),IF($X684&lt;30,1,0))</formula>
    </cfRule>
    <cfRule type="expression" dxfId="27587" priority="6753">
      <formula>AND(IF($Q684=3,1,0),IF($X684&lt;30,1,0))</formula>
    </cfRule>
    <cfRule type="expression" dxfId="27586" priority="6754">
      <formula>AND(IF($Q684=3,1,IF($Q684=4,1,0)),IF($F684&lt;=85,1,0))</formula>
    </cfRule>
  </conditionalFormatting>
  <conditionalFormatting sqref="AV685">
    <cfRule type="expression" dxfId="27585" priority="6749">
      <formula>AV685="X"</formula>
    </cfRule>
    <cfRule type="expression" dxfId="27584" priority="6750">
      <formula>AV685="후보"</formula>
    </cfRule>
  </conditionalFormatting>
  <conditionalFormatting sqref="AC685">
    <cfRule type="cellIs" dxfId="27583" priority="6747" operator="greaterThan">
      <formula>0.9</formula>
    </cfRule>
    <cfRule type="cellIs" dxfId="27582" priority="6748" operator="greaterThan">
      <formula>0.85</formula>
    </cfRule>
  </conditionalFormatting>
  <conditionalFormatting sqref="N685">
    <cfRule type="cellIs" dxfId="27581" priority="6745" operator="greaterThan">
      <formula>0.9</formula>
    </cfRule>
    <cfRule type="cellIs" dxfId="27580" priority="6746" operator="greaterThan">
      <formula>0.85</formula>
    </cfRule>
  </conditionalFormatting>
  <conditionalFormatting sqref="E685">
    <cfRule type="expression" dxfId="27579" priority="6741">
      <formula>AND(IF(OR($Q685=1,$Q685=2),1,0),IF($X685&lt;=20,1,0))</formula>
    </cfRule>
    <cfRule type="expression" dxfId="27578" priority="6742">
      <formula>AND(IF($Q685=2,1,0),IF($X685&lt;30,1,0))</formula>
    </cfRule>
    <cfRule type="expression" dxfId="27577" priority="6743">
      <formula>AND(IF($Q685=3,1,0),IF($X685&lt;30,1,0))</formula>
    </cfRule>
    <cfRule type="expression" dxfId="27576" priority="6744">
      <formula>AND(IF($Q685=3,1,IF($Q685=4,1,0)),IF($F685&lt;=85,1,0))</formula>
    </cfRule>
  </conditionalFormatting>
  <conditionalFormatting sqref="X685">
    <cfRule type="expression" dxfId="27575" priority="6737">
      <formula>AND(IF(OR($Q685=1,$Q685=2),1,0),IF($X685&lt;=20,1,0))</formula>
    </cfRule>
    <cfRule type="expression" dxfId="27574" priority="6738">
      <formula>AND(IF($Q685=2,1,0),IF($X685&lt;30,1,0))</formula>
    </cfRule>
    <cfRule type="expression" dxfId="27573" priority="6739">
      <formula>AND(IF($Q685=3,1,0),IF($X685&lt;30,1,0))</formula>
    </cfRule>
    <cfRule type="expression" dxfId="27572" priority="6740">
      <formula>AND(IF($Q685=3,1,IF($Q685=4,1,0)),IF($F685&lt;=85,1,0))</formula>
    </cfRule>
  </conditionalFormatting>
  <conditionalFormatting sqref="AI685">
    <cfRule type="expression" dxfId="27571" priority="6733">
      <formula>AND(IF(OR($Q685=1,$Q685=2),1,0),IF($X685&lt;=20,1,0))</formula>
    </cfRule>
    <cfRule type="expression" dxfId="27570" priority="6734">
      <formula>AND(IF($Q685=2,1,0),IF($X685&lt;30,1,0))</formula>
    </cfRule>
    <cfRule type="expression" dxfId="27569" priority="6735">
      <formula>AND(IF($Q685=3,1,0),IF($X685&lt;30,1,0))</formula>
    </cfRule>
    <cfRule type="expression" dxfId="27568" priority="6736">
      <formula>AND(IF($Q685=3,1,IF($Q685=4,1,0)),IF($F685&lt;=85,1,0))</formula>
    </cfRule>
  </conditionalFormatting>
  <conditionalFormatting sqref="AV686">
    <cfRule type="expression" dxfId="27567" priority="6731">
      <formula>AV686="X"</formula>
    </cfRule>
    <cfRule type="expression" dxfId="27566" priority="6732">
      <formula>AV686="후보"</formula>
    </cfRule>
  </conditionalFormatting>
  <conditionalFormatting sqref="AC686">
    <cfRule type="cellIs" dxfId="27565" priority="6729" operator="greaterThan">
      <formula>0.9</formula>
    </cfRule>
    <cfRule type="cellIs" dxfId="27564" priority="6730" operator="greaterThan">
      <formula>0.85</formula>
    </cfRule>
  </conditionalFormatting>
  <conditionalFormatting sqref="N686">
    <cfRule type="cellIs" dxfId="27563" priority="6727" operator="greaterThan">
      <formula>0.9</formula>
    </cfRule>
    <cfRule type="cellIs" dxfId="27562" priority="6728" operator="greaterThan">
      <formula>0.85</formula>
    </cfRule>
  </conditionalFormatting>
  <conditionalFormatting sqref="E686">
    <cfRule type="expression" dxfId="27561" priority="6723">
      <formula>AND(IF(OR($Q686=1,$Q686=2),1,0),IF($X686&lt;=20,1,0))</formula>
    </cfRule>
    <cfRule type="expression" dxfId="27560" priority="6724">
      <formula>AND(IF($Q686=2,1,0),IF($X686&lt;30,1,0))</formula>
    </cfRule>
    <cfRule type="expression" dxfId="27559" priority="6725">
      <formula>AND(IF($Q686=3,1,0),IF($X686&lt;30,1,0))</formula>
    </cfRule>
    <cfRule type="expression" dxfId="27558" priority="6726">
      <formula>AND(IF($Q686=3,1,IF($Q686=4,1,0)),IF($F686&lt;=85,1,0))</formula>
    </cfRule>
  </conditionalFormatting>
  <conditionalFormatting sqref="X686">
    <cfRule type="expression" dxfId="27557" priority="6719">
      <formula>AND(IF(OR($Q686=1,$Q686=2),1,0),IF($X686&lt;=20,1,0))</formula>
    </cfRule>
    <cfRule type="expression" dxfId="27556" priority="6720">
      <formula>AND(IF($Q686=2,1,0),IF($X686&lt;30,1,0))</formula>
    </cfRule>
    <cfRule type="expression" dxfId="27555" priority="6721">
      <formula>AND(IF($Q686=3,1,0),IF($X686&lt;30,1,0))</formula>
    </cfRule>
    <cfRule type="expression" dxfId="27554" priority="6722">
      <formula>AND(IF($Q686=3,1,IF($Q686=4,1,0)),IF($F686&lt;=85,1,0))</formula>
    </cfRule>
  </conditionalFormatting>
  <conditionalFormatting sqref="AI686">
    <cfRule type="expression" dxfId="27553" priority="6715">
      <formula>AND(IF(OR($Q686=1,$Q686=2),1,0),IF($X686&lt;=20,1,0))</formula>
    </cfRule>
    <cfRule type="expression" dxfId="27552" priority="6716">
      <formula>AND(IF($Q686=2,1,0),IF($X686&lt;30,1,0))</formula>
    </cfRule>
    <cfRule type="expression" dxfId="27551" priority="6717">
      <formula>AND(IF($Q686=3,1,0),IF($X686&lt;30,1,0))</formula>
    </cfRule>
    <cfRule type="expression" dxfId="27550" priority="6718">
      <formula>AND(IF($Q686=3,1,IF($Q686=4,1,0)),IF($F686&lt;=85,1,0))</formula>
    </cfRule>
  </conditionalFormatting>
  <conditionalFormatting sqref="AV687">
    <cfRule type="expression" dxfId="27549" priority="6713">
      <formula>AV687="X"</formula>
    </cfRule>
    <cfRule type="expression" dxfId="27548" priority="6714">
      <formula>AV687="후보"</formula>
    </cfRule>
  </conditionalFormatting>
  <conditionalFormatting sqref="AC687">
    <cfRule type="cellIs" dxfId="27547" priority="6711" operator="greaterThan">
      <formula>0.9</formula>
    </cfRule>
    <cfRule type="cellIs" dxfId="27546" priority="6712" operator="greaterThan">
      <formula>0.85</formula>
    </cfRule>
  </conditionalFormatting>
  <conditionalFormatting sqref="N687">
    <cfRule type="cellIs" dxfId="27545" priority="6709" operator="greaterThan">
      <formula>0.9</formula>
    </cfRule>
    <cfRule type="cellIs" dxfId="27544" priority="6710" operator="greaterThan">
      <formula>0.85</formula>
    </cfRule>
  </conditionalFormatting>
  <conditionalFormatting sqref="E687">
    <cfRule type="expression" dxfId="27543" priority="6705">
      <formula>AND(IF(OR($Q687=1,$Q687=2),1,0),IF($X687&lt;=20,1,0))</formula>
    </cfRule>
    <cfRule type="expression" dxfId="27542" priority="6706">
      <formula>AND(IF($Q687=2,1,0),IF($X687&lt;30,1,0))</formula>
    </cfRule>
    <cfRule type="expression" dxfId="27541" priority="6707">
      <formula>AND(IF($Q687=3,1,0),IF($X687&lt;30,1,0))</formula>
    </cfRule>
    <cfRule type="expression" dxfId="27540" priority="6708">
      <formula>AND(IF($Q687=3,1,IF($Q687=4,1,0)),IF($F687&lt;=85,1,0))</formula>
    </cfRule>
  </conditionalFormatting>
  <conditionalFormatting sqref="X687">
    <cfRule type="expression" dxfId="27539" priority="6701">
      <formula>AND(IF(OR($Q687=1,$Q687=2),1,0),IF($X687&lt;=20,1,0))</formula>
    </cfRule>
    <cfRule type="expression" dxfId="27538" priority="6702">
      <formula>AND(IF($Q687=2,1,0),IF($X687&lt;30,1,0))</formula>
    </cfRule>
    <cfRule type="expression" dxfId="27537" priority="6703">
      <formula>AND(IF($Q687=3,1,0),IF($X687&lt;30,1,0))</formula>
    </cfRule>
    <cfRule type="expression" dxfId="27536" priority="6704">
      <formula>AND(IF($Q687=3,1,IF($Q687=4,1,0)),IF($F687&lt;=85,1,0))</formula>
    </cfRule>
  </conditionalFormatting>
  <conditionalFormatting sqref="AI687">
    <cfRule type="expression" dxfId="27535" priority="6697">
      <formula>AND(IF(OR($Q687=1,$Q687=2),1,0),IF($X687&lt;=20,1,0))</formula>
    </cfRule>
    <cfRule type="expression" dxfId="27534" priority="6698">
      <formula>AND(IF($Q687=2,1,0),IF($X687&lt;30,1,0))</formula>
    </cfRule>
    <cfRule type="expression" dxfId="27533" priority="6699">
      <formula>AND(IF($Q687=3,1,0),IF($X687&lt;30,1,0))</formula>
    </cfRule>
    <cfRule type="expression" dxfId="27532" priority="6700">
      <formula>AND(IF($Q687=3,1,IF($Q687=4,1,0)),IF($F687&lt;=85,1,0))</formula>
    </cfRule>
  </conditionalFormatting>
  <conditionalFormatting sqref="AV688">
    <cfRule type="expression" dxfId="27531" priority="6695">
      <formula>AV688="X"</formula>
    </cfRule>
    <cfRule type="expression" dxfId="27530" priority="6696">
      <formula>AV688="후보"</formula>
    </cfRule>
  </conditionalFormatting>
  <conditionalFormatting sqref="AC688">
    <cfRule type="cellIs" dxfId="27529" priority="6693" operator="greaterThan">
      <formula>0.9</formula>
    </cfRule>
    <cfRule type="cellIs" dxfId="27528" priority="6694" operator="greaterThan">
      <formula>0.85</formula>
    </cfRule>
  </conditionalFormatting>
  <conditionalFormatting sqref="N688">
    <cfRule type="cellIs" dxfId="27527" priority="6691" operator="greaterThan">
      <formula>0.9</formula>
    </cfRule>
    <cfRule type="cellIs" dxfId="27526" priority="6692" operator="greaterThan">
      <formula>0.85</formula>
    </cfRule>
  </conditionalFormatting>
  <conditionalFormatting sqref="E688">
    <cfRule type="expression" dxfId="27525" priority="6687">
      <formula>AND(IF(OR($Q688=1,$Q688=2),1,0),IF($X688&lt;=20,1,0))</formula>
    </cfRule>
    <cfRule type="expression" dxfId="27524" priority="6688">
      <formula>AND(IF($Q688=2,1,0),IF($X688&lt;30,1,0))</formula>
    </cfRule>
    <cfRule type="expression" dxfId="27523" priority="6689">
      <formula>AND(IF($Q688=3,1,0),IF($X688&lt;30,1,0))</formula>
    </cfRule>
    <cfRule type="expression" dxfId="27522" priority="6690">
      <formula>AND(IF($Q688=3,1,IF($Q688=4,1,0)),IF($F688&lt;=85,1,0))</formula>
    </cfRule>
  </conditionalFormatting>
  <conditionalFormatting sqref="X688">
    <cfRule type="expression" dxfId="27521" priority="6683">
      <formula>AND(IF(OR($Q688=1,$Q688=2),1,0),IF($X688&lt;=20,1,0))</formula>
    </cfRule>
    <cfRule type="expression" dxfId="27520" priority="6684">
      <formula>AND(IF($Q688=2,1,0),IF($X688&lt;30,1,0))</formula>
    </cfRule>
    <cfRule type="expression" dxfId="27519" priority="6685">
      <formula>AND(IF($Q688=3,1,0),IF($X688&lt;30,1,0))</formula>
    </cfRule>
    <cfRule type="expression" dxfId="27518" priority="6686">
      <formula>AND(IF($Q688=3,1,IF($Q688=4,1,0)),IF($F688&lt;=85,1,0))</formula>
    </cfRule>
  </conditionalFormatting>
  <conditionalFormatting sqref="AI688">
    <cfRule type="expression" dxfId="27517" priority="6679">
      <formula>AND(IF(OR($Q688=1,$Q688=2),1,0),IF($X688&lt;=20,1,0))</formula>
    </cfRule>
    <cfRule type="expression" dxfId="27516" priority="6680">
      <formula>AND(IF($Q688=2,1,0),IF($X688&lt;30,1,0))</formula>
    </cfRule>
    <cfRule type="expression" dxfId="27515" priority="6681">
      <formula>AND(IF($Q688=3,1,0),IF($X688&lt;30,1,0))</formula>
    </cfRule>
    <cfRule type="expression" dxfId="27514" priority="6682">
      <formula>AND(IF($Q688=3,1,IF($Q688=4,1,0)),IF($F688&lt;=85,1,0))</formula>
    </cfRule>
  </conditionalFormatting>
  <conditionalFormatting sqref="AV689">
    <cfRule type="expression" dxfId="27513" priority="6677">
      <formula>AV689="X"</formula>
    </cfRule>
    <cfRule type="expression" dxfId="27512" priority="6678">
      <formula>AV689="후보"</formula>
    </cfRule>
  </conditionalFormatting>
  <conditionalFormatting sqref="AC689">
    <cfRule type="cellIs" dxfId="27511" priority="6675" operator="greaterThan">
      <formula>0.9</formula>
    </cfRule>
    <cfRule type="cellIs" dxfId="27510" priority="6676" operator="greaterThan">
      <formula>0.85</formula>
    </cfRule>
  </conditionalFormatting>
  <conditionalFormatting sqref="N689">
    <cfRule type="cellIs" dxfId="27509" priority="6673" operator="greaterThan">
      <formula>0.9</formula>
    </cfRule>
    <cfRule type="cellIs" dxfId="27508" priority="6674" operator="greaterThan">
      <formula>0.85</formula>
    </cfRule>
  </conditionalFormatting>
  <conditionalFormatting sqref="E689">
    <cfRule type="expression" dxfId="27507" priority="6669">
      <formula>AND(IF(OR($Q689=1,$Q689=2),1,0),IF($X689&lt;=20,1,0))</formula>
    </cfRule>
    <cfRule type="expression" dxfId="27506" priority="6670">
      <formula>AND(IF($Q689=2,1,0),IF($X689&lt;30,1,0))</formula>
    </cfRule>
    <cfRule type="expression" dxfId="27505" priority="6671">
      <formula>AND(IF($Q689=3,1,0),IF($X689&lt;30,1,0))</formula>
    </cfRule>
    <cfRule type="expression" dxfId="27504" priority="6672">
      <formula>AND(IF($Q689=3,1,IF($Q689=4,1,0)),IF($F689&lt;=85,1,0))</formula>
    </cfRule>
  </conditionalFormatting>
  <conditionalFormatting sqref="X689">
    <cfRule type="expression" dxfId="27503" priority="6665">
      <formula>AND(IF(OR($Q689=1,$Q689=2),1,0),IF($X689&lt;=20,1,0))</formula>
    </cfRule>
    <cfRule type="expression" dxfId="27502" priority="6666">
      <formula>AND(IF($Q689=2,1,0),IF($X689&lt;30,1,0))</formula>
    </cfRule>
    <cfRule type="expression" dxfId="27501" priority="6667">
      <formula>AND(IF($Q689=3,1,0),IF($X689&lt;30,1,0))</formula>
    </cfRule>
    <cfRule type="expression" dxfId="27500" priority="6668">
      <formula>AND(IF($Q689=3,1,IF($Q689=4,1,0)),IF($F689&lt;=85,1,0))</formula>
    </cfRule>
  </conditionalFormatting>
  <conditionalFormatting sqref="AI689">
    <cfRule type="expression" dxfId="27499" priority="6661">
      <formula>AND(IF(OR($Q689=1,$Q689=2),1,0),IF($X689&lt;=20,1,0))</formula>
    </cfRule>
    <cfRule type="expression" dxfId="27498" priority="6662">
      <formula>AND(IF($Q689=2,1,0),IF($X689&lt;30,1,0))</formula>
    </cfRule>
    <cfRule type="expression" dxfId="27497" priority="6663">
      <formula>AND(IF($Q689=3,1,0),IF($X689&lt;30,1,0))</formula>
    </cfRule>
    <cfRule type="expression" dxfId="27496" priority="6664">
      <formula>AND(IF($Q689=3,1,IF($Q689=4,1,0)),IF($F689&lt;=85,1,0))</formula>
    </cfRule>
  </conditionalFormatting>
  <conditionalFormatting sqref="AV690">
    <cfRule type="expression" dxfId="27495" priority="6659">
      <formula>AV690="X"</formula>
    </cfRule>
    <cfRule type="expression" dxfId="27494" priority="6660">
      <formula>AV690="후보"</formula>
    </cfRule>
  </conditionalFormatting>
  <conditionalFormatting sqref="AC690">
    <cfRule type="cellIs" dxfId="27493" priority="6657" operator="greaterThan">
      <formula>0.9</formula>
    </cfRule>
    <cfRule type="cellIs" dxfId="27492" priority="6658" operator="greaterThan">
      <formula>0.85</formula>
    </cfRule>
  </conditionalFormatting>
  <conditionalFormatting sqref="N690">
    <cfRule type="cellIs" dxfId="27491" priority="6655" operator="greaterThan">
      <formula>0.9</formula>
    </cfRule>
    <cfRule type="cellIs" dxfId="27490" priority="6656" operator="greaterThan">
      <formula>0.85</formula>
    </cfRule>
  </conditionalFormatting>
  <conditionalFormatting sqref="E690">
    <cfRule type="expression" dxfId="27489" priority="6651">
      <formula>AND(IF(OR($Q690=1,$Q690=2),1,0),IF($X690&lt;=20,1,0))</formula>
    </cfRule>
    <cfRule type="expression" dxfId="27488" priority="6652">
      <formula>AND(IF($Q690=2,1,0),IF($X690&lt;30,1,0))</formula>
    </cfRule>
    <cfRule type="expression" dxfId="27487" priority="6653">
      <formula>AND(IF($Q690=3,1,0),IF($X690&lt;30,1,0))</formula>
    </cfRule>
    <cfRule type="expression" dxfId="27486" priority="6654">
      <formula>AND(IF($Q690=3,1,IF($Q690=4,1,0)),IF($F690&lt;=85,1,0))</formula>
    </cfRule>
  </conditionalFormatting>
  <conditionalFormatting sqref="X690">
    <cfRule type="expression" dxfId="27485" priority="6647">
      <formula>AND(IF(OR($Q690=1,$Q690=2),1,0),IF($X690&lt;=20,1,0))</formula>
    </cfRule>
    <cfRule type="expression" dxfId="27484" priority="6648">
      <formula>AND(IF($Q690=2,1,0),IF($X690&lt;30,1,0))</formula>
    </cfRule>
    <cfRule type="expression" dxfId="27483" priority="6649">
      <formula>AND(IF($Q690=3,1,0),IF($X690&lt;30,1,0))</formula>
    </cfRule>
    <cfRule type="expression" dxfId="27482" priority="6650">
      <formula>AND(IF($Q690=3,1,IF($Q690=4,1,0)),IF($F690&lt;=85,1,0))</formula>
    </cfRule>
  </conditionalFormatting>
  <conditionalFormatting sqref="AI690">
    <cfRule type="expression" dxfId="27481" priority="6643">
      <formula>AND(IF(OR($Q690=1,$Q690=2),1,0),IF($X690&lt;=20,1,0))</formula>
    </cfRule>
    <cfRule type="expression" dxfId="27480" priority="6644">
      <formula>AND(IF($Q690=2,1,0),IF($X690&lt;30,1,0))</formula>
    </cfRule>
    <cfRule type="expression" dxfId="27479" priority="6645">
      <formula>AND(IF($Q690=3,1,0),IF($X690&lt;30,1,0))</formula>
    </cfRule>
    <cfRule type="expression" dxfId="27478" priority="6646">
      <formula>AND(IF($Q690=3,1,IF($Q690=4,1,0)),IF($F690&lt;=85,1,0))</formula>
    </cfRule>
  </conditionalFormatting>
  <conditionalFormatting sqref="AV691">
    <cfRule type="expression" dxfId="27477" priority="6641">
      <formula>AV691="X"</formula>
    </cfRule>
    <cfRule type="expression" dxfId="27476" priority="6642">
      <formula>AV691="후보"</formula>
    </cfRule>
  </conditionalFormatting>
  <conditionalFormatting sqref="AC691">
    <cfRule type="cellIs" dxfId="27475" priority="6639" operator="greaterThan">
      <formula>0.9</formula>
    </cfRule>
    <cfRule type="cellIs" dxfId="27474" priority="6640" operator="greaterThan">
      <formula>0.85</formula>
    </cfRule>
  </conditionalFormatting>
  <conditionalFormatting sqref="N691">
    <cfRule type="cellIs" dxfId="27473" priority="6637" operator="greaterThan">
      <formula>0.9</formula>
    </cfRule>
    <cfRule type="cellIs" dxfId="27472" priority="6638" operator="greaterThan">
      <formula>0.85</formula>
    </cfRule>
  </conditionalFormatting>
  <conditionalFormatting sqref="E691">
    <cfRule type="expression" dxfId="27471" priority="6633">
      <formula>AND(IF(OR($Q691=1,$Q691=2),1,0),IF($X691&lt;=20,1,0))</formula>
    </cfRule>
    <cfRule type="expression" dxfId="27470" priority="6634">
      <formula>AND(IF($Q691=2,1,0),IF($X691&lt;30,1,0))</formula>
    </cfRule>
    <cfRule type="expression" dxfId="27469" priority="6635">
      <formula>AND(IF($Q691=3,1,0),IF($X691&lt;30,1,0))</formula>
    </cfRule>
    <cfRule type="expression" dxfId="27468" priority="6636">
      <formula>AND(IF($Q691=3,1,IF($Q691=4,1,0)),IF($F691&lt;=85,1,0))</formula>
    </cfRule>
  </conditionalFormatting>
  <conditionalFormatting sqref="X691">
    <cfRule type="expression" dxfId="27467" priority="6629">
      <formula>AND(IF(OR($Q691=1,$Q691=2),1,0),IF($X691&lt;=20,1,0))</formula>
    </cfRule>
    <cfRule type="expression" dxfId="27466" priority="6630">
      <formula>AND(IF($Q691=2,1,0),IF($X691&lt;30,1,0))</formula>
    </cfRule>
    <cfRule type="expression" dxfId="27465" priority="6631">
      <formula>AND(IF($Q691=3,1,0),IF($X691&lt;30,1,0))</formula>
    </cfRule>
    <cfRule type="expression" dxfId="27464" priority="6632">
      <formula>AND(IF($Q691=3,1,IF($Q691=4,1,0)),IF($F691&lt;=85,1,0))</formula>
    </cfRule>
  </conditionalFormatting>
  <conditionalFormatting sqref="AI691">
    <cfRule type="expression" dxfId="27463" priority="6625">
      <formula>AND(IF(OR($Q691=1,$Q691=2),1,0),IF($X691&lt;=20,1,0))</formula>
    </cfRule>
    <cfRule type="expression" dxfId="27462" priority="6626">
      <formula>AND(IF($Q691=2,1,0),IF($X691&lt;30,1,0))</formula>
    </cfRule>
    <cfRule type="expression" dxfId="27461" priority="6627">
      <formula>AND(IF($Q691=3,1,0),IF($X691&lt;30,1,0))</formula>
    </cfRule>
    <cfRule type="expression" dxfId="27460" priority="6628">
      <formula>AND(IF($Q691=3,1,IF($Q691=4,1,0)),IF($F691&lt;=85,1,0))</formula>
    </cfRule>
  </conditionalFormatting>
  <conditionalFormatting sqref="AV692">
    <cfRule type="expression" dxfId="27459" priority="6623">
      <formula>AV692="X"</formula>
    </cfRule>
    <cfRule type="expression" dxfId="27458" priority="6624">
      <formula>AV692="후보"</formula>
    </cfRule>
  </conditionalFormatting>
  <conditionalFormatting sqref="AC692">
    <cfRule type="cellIs" dxfId="27457" priority="6621" operator="greaterThan">
      <formula>0.9</formula>
    </cfRule>
    <cfRule type="cellIs" dxfId="27456" priority="6622" operator="greaterThan">
      <formula>0.85</formula>
    </cfRule>
  </conditionalFormatting>
  <conditionalFormatting sqref="N692">
    <cfRule type="cellIs" dxfId="27455" priority="6619" operator="greaterThan">
      <formula>0.9</formula>
    </cfRule>
    <cfRule type="cellIs" dxfId="27454" priority="6620" operator="greaterThan">
      <formula>0.85</formula>
    </cfRule>
  </conditionalFormatting>
  <conditionalFormatting sqref="E692">
    <cfRule type="expression" dxfId="27453" priority="6615">
      <formula>AND(IF(OR($Q692=1,$Q692=2),1,0),IF($X692&lt;=20,1,0))</formula>
    </cfRule>
    <cfRule type="expression" dxfId="27452" priority="6616">
      <formula>AND(IF($Q692=2,1,0),IF($X692&lt;30,1,0))</formula>
    </cfRule>
    <cfRule type="expression" dxfId="27451" priority="6617">
      <formula>AND(IF($Q692=3,1,0),IF($X692&lt;30,1,0))</formula>
    </cfRule>
    <cfRule type="expression" dxfId="27450" priority="6618">
      <formula>AND(IF($Q692=3,1,IF($Q692=4,1,0)),IF($F692&lt;=85,1,0))</formula>
    </cfRule>
  </conditionalFormatting>
  <conditionalFormatting sqref="X692">
    <cfRule type="expression" dxfId="27449" priority="6611">
      <formula>AND(IF(OR($Q692=1,$Q692=2),1,0),IF($X692&lt;=20,1,0))</formula>
    </cfRule>
    <cfRule type="expression" dxfId="27448" priority="6612">
      <formula>AND(IF($Q692=2,1,0),IF($X692&lt;30,1,0))</formula>
    </cfRule>
    <cfRule type="expression" dxfId="27447" priority="6613">
      <formula>AND(IF($Q692=3,1,0),IF($X692&lt;30,1,0))</formula>
    </cfRule>
    <cfRule type="expression" dxfId="27446" priority="6614">
      <formula>AND(IF($Q692=3,1,IF($Q692=4,1,0)),IF($F692&lt;=85,1,0))</formula>
    </cfRule>
  </conditionalFormatting>
  <conditionalFormatting sqref="AI692">
    <cfRule type="expression" dxfId="27445" priority="6607">
      <formula>AND(IF(OR($Q692=1,$Q692=2),1,0),IF($X692&lt;=20,1,0))</formula>
    </cfRule>
    <cfRule type="expression" dxfId="27444" priority="6608">
      <formula>AND(IF($Q692=2,1,0),IF($X692&lt;30,1,0))</formula>
    </cfRule>
    <cfRule type="expression" dxfId="27443" priority="6609">
      <formula>AND(IF($Q692=3,1,0),IF($X692&lt;30,1,0))</formula>
    </cfRule>
    <cfRule type="expression" dxfId="27442" priority="6610">
      <formula>AND(IF($Q692=3,1,IF($Q692=4,1,0)),IF($F692&lt;=85,1,0))</formula>
    </cfRule>
  </conditionalFormatting>
  <conditionalFormatting sqref="AV693">
    <cfRule type="expression" dxfId="27441" priority="6605">
      <formula>AV693="X"</formula>
    </cfRule>
    <cfRule type="expression" dxfId="27440" priority="6606">
      <formula>AV693="후보"</formula>
    </cfRule>
  </conditionalFormatting>
  <conditionalFormatting sqref="AC693">
    <cfRule type="cellIs" dxfId="27439" priority="6603" operator="greaterThan">
      <formula>0.9</formula>
    </cfRule>
    <cfRule type="cellIs" dxfId="27438" priority="6604" operator="greaterThan">
      <formula>0.85</formula>
    </cfRule>
  </conditionalFormatting>
  <conditionalFormatting sqref="N693">
    <cfRule type="cellIs" dxfId="27437" priority="6601" operator="greaterThan">
      <formula>0.9</formula>
    </cfRule>
    <cfRule type="cellIs" dxfId="27436" priority="6602" operator="greaterThan">
      <formula>0.85</formula>
    </cfRule>
  </conditionalFormatting>
  <conditionalFormatting sqref="E693">
    <cfRule type="expression" dxfId="27435" priority="6597">
      <formula>AND(IF(OR($Q693=1,$Q693=2),1,0),IF($X693&lt;=20,1,0))</formula>
    </cfRule>
    <cfRule type="expression" dxfId="27434" priority="6598">
      <formula>AND(IF($Q693=2,1,0),IF($X693&lt;30,1,0))</formula>
    </cfRule>
    <cfRule type="expression" dxfId="27433" priority="6599">
      <formula>AND(IF($Q693=3,1,0),IF($X693&lt;30,1,0))</formula>
    </cfRule>
    <cfRule type="expression" dxfId="27432" priority="6600">
      <formula>AND(IF($Q693=3,1,IF($Q693=4,1,0)),IF($F693&lt;=85,1,0))</formula>
    </cfRule>
  </conditionalFormatting>
  <conditionalFormatting sqref="X693">
    <cfRule type="expression" dxfId="27431" priority="6593">
      <formula>AND(IF(OR($Q693=1,$Q693=2),1,0),IF($X693&lt;=20,1,0))</formula>
    </cfRule>
    <cfRule type="expression" dxfId="27430" priority="6594">
      <formula>AND(IF($Q693=2,1,0),IF($X693&lt;30,1,0))</formula>
    </cfRule>
    <cfRule type="expression" dxfId="27429" priority="6595">
      <formula>AND(IF($Q693=3,1,0),IF($X693&lt;30,1,0))</formula>
    </cfRule>
    <cfRule type="expression" dxfId="27428" priority="6596">
      <formula>AND(IF($Q693=3,1,IF($Q693=4,1,0)),IF($F693&lt;=85,1,0))</formula>
    </cfRule>
  </conditionalFormatting>
  <conditionalFormatting sqref="AI693">
    <cfRule type="expression" dxfId="27427" priority="6589">
      <formula>AND(IF(OR($Q693=1,$Q693=2),1,0),IF($X693&lt;=20,1,0))</formula>
    </cfRule>
    <cfRule type="expression" dxfId="27426" priority="6590">
      <formula>AND(IF($Q693=2,1,0),IF($X693&lt;30,1,0))</formula>
    </cfRule>
    <cfRule type="expression" dxfId="27425" priority="6591">
      <formula>AND(IF($Q693=3,1,0),IF($X693&lt;30,1,0))</formula>
    </cfRule>
    <cfRule type="expression" dxfId="27424" priority="6592">
      <formula>AND(IF($Q693=3,1,IF($Q693=4,1,0)),IF($F693&lt;=85,1,0))</formula>
    </cfRule>
  </conditionalFormatting>
  <conditionalFormatting sqref="AV694">
    <cfRule type="expression" dxfId="27423" priority="6587">
      <formula>AV694="X"</formula>
    </cfRule>
    <cfRule type="expression" dxfId="27422" priority="6588">
      <formula>AV694="후보"</formula>
    </cfRule>
  </conditionalFormatting>
  <conditionalFormatting sqref="AC694">
    <cfRule type="cellIs" dxfId="27421" priority="6585" operator="greaterThan">
      <formula>0.9</formula>
    </cfRule>
    <cfRule type="cellIs" dxfId="27420" priority="6586" operator="greaterThan">
      <formula>0.85</formula>
    </cfRule>
  </conditionalFormatting>
  <conditionalFormatting sqref="N694">
    <cfRule type="cellIs" dxfId="27419" priority="6583" operator="greaterThan">
      <formula>0.9</formula>
    </cfRule>
    <cfRule type="cellIs" dxfId="27418" priority="6584" operator="greaterThan">
      <formula>0.85</formula>
    </cfRule>
  </conditionalFormatting>
  <conditionalFormatting sqref="E694">
    <cfRule type="expression" dxfId="27417" priority="6579">
      <formula>AND(IF(OR($Q694=1,$Q694=2),1,0),IF($X694&lt;=20,1,0))</formula>
    </cfRule>
    <cfRule type="expression" dxfId="27416" priority="6580">
      <formula>AND(IF($Q694=2,1,0),IF($X694&lt;30,1,0))</formula>
    </cfRule>
    <cfRule type="expression" dxfId="27415" priority="6581">
      <formula>AND(IF($Q694=3,1,0),IF($X694&lt;30,1,0))</formula>
    </cfRule>
    <cfRule type="expression" dxfId="27414" priority="6582">
      <formula>AND(IF($Q694=3,1,IF($Q694=4,1,0)),IF($F694&lt;=85,1,0))</formula>
    </cfRule>
  </conditionalFormatting>
  <conditionalFormatting sqref="X694">
    <cfRule type="expression" dxfId="27413" priority="6575">
      <formula>AND(IF(OR($Q694=1,$Q694=2),1,0),IF($X694&lt;=20,1,0))</formula>
    </cfRule>
    <cfRule type="expression" dxfId="27412" priority="6576">
      <formula>AND(IF($Q694=2,1,0),IF($X694&lt;30,1,0))</formula>
    </cfRule>
    <cfRule type="expression" dxfId="27411" priority="6577">
      <formula>AND(IF($Q694=3,1,0),IF($X694&lt;30,1,0))</formula>
    </cfRule>
    <cfRule type="expression" dxfId="27410" priority="6578">
      <formula>AND(IF($Q694=3,1,IF($Q694=4,1,0)),IF($F694&lt;=85,1,0))</formula>
    </cfRule>
  </conditionalFormatting>
  <conditionalFormatting sqref="AI694">
    <cfRule type="expression" dxfId="27409" priority="6571">
      <formula>AND(IF(OR($Q694=1,$Q694=2),1,0),IF($X694&lt;=20,1,0))</formula>
    </cfRule>
    <cfRule type="expression" dxfId="27408" priority="6572">
      <formula>AND(IF($Q694=2,1,0),IF($X694&lt;30,1,0))</formula>
    </cfRule>
    <cfRule type="expression" dxfId="27407" priority="6573">
      <formula>AND(IF($Q694=3,1,0),IF($X694&lt;30,1,0))</formula>
    </cfRule>
    <cfRule type="expression" dxfId="27406" priority="6574">
      <formula>AND(IF($Q694=3,1,IF($Q694=4,1,0)),IF($F694&lt;=85,1,0))</formula>
    </cfRule>
  </conditionalFormatting>
  <conditionalFormatting sqref="AV695">
    <cfRule type="expression" dxfId="27405" priority="6569">
      <formula>AV695="X"</formula>
    </cfRule>
    <cfRule type="expression" dxfId="27404" priority="6570">
      <formula>AV695="후보"</formula>
    </cfRule>
  </conditionalFormatting>
  <conditionalFormatting sqref="AC695">
    <cfRule type="cellIs" dxfId="27403" priority="6567" operator="greaterThan">
      <formula>0.9</formula>
    </cfRule>
    <cfRule type="cellIs" dxfId="27402" priority="6568" operator="greaterThan">
      <formula>0.85</formula>
    </cfRule>
  </conditionalFormatting>
  <conditionalFormatting sqref="N695">
    <cfRule type="cellIs" dxfId="27401" priority="6565" operator="greaterThan">
      <formula>0.9</formula>
    </cfRule>
    <cfRule type="cellIs" dxfId="27400" priority="6566" operator="greaterThan">
      <formula>0.85</formula>
    </cfRule>
  </conditionalFormatting>
  <conditionalFormatting sqref="E695">
    <cfRule type="expression" dxfId="27399" priority="6561">
      <formula>AND(IF(OR($Q695=1,$Q695=2),1,0),IF($X695&lt;=20,1,0))</formula>
    </cfRule>
    <cfRule type="expression" dxfId="27398" priority="6562">
      <formula>AND(IF($Q695=2,1,0),IF($X695&lt;30,1,0))</formula>
    </cfRule>
    <cfRule type="expression" dxfId="27397" priority="6563">
      <formula>AND(IF($Q695=3,1,0),IF($X695&lt;30,1,0))</formula>
    </cfRule>
    <cfRule type="expression" dxfId="27396" priority="6564">
      <formula>AND(IF($Q695=3,1,IF($Q695=4,1,0)),IF($F695&lt;=85,1,0))</formula>
    </cfRule>
  </conditionalFormatting>
  <conditionalFormatting sqref="X695">
    <cfRule type="expression" dxfId="27395" priority="6557">
      <formula>AND(IF(OR($Q695=1,$Q695=2),1,0),IF($X695&lt;=20,1,0))</formula>
    </cfRule>
    <cfRule type="expression" dxfId="27394" priority="6558">
      <formula>AND(IF($Q695=2,1,0),IF($X695&lt;30,1,0))</formula>
    </cfRule>
    <cfRule type="expression" dxfId="27393" priority="6559">
      <formula>AND(IF($Q695=3,1,0),IF($X695&lt;30,1,0))</formula>
    </cfRule>
    <cfRule type="expression" dxfId="27392" priority="6560">
      <formula>AND(IF($Q695=3,1,IF($Q695=4,1,0)),IF($F695&lt;=85,1,0))</formula>
    </cfRule>
  </conditionalFormatting>
  <conditionalFormatting sqref="AI695">
    <cfRule type="expression" dxfId="27391" priority="6553">
      <formula>AND(IF(OR($Q695=1,$Q695=2),1,0),IF($X695&lt;=20,1,0))</formula>
    </cfRule>
    <cfRule type="expression" dxfId="27390" priority="6554">
      <formula>AND(IF($Q695=2,1,0),IF($X695&lt;30,1,0))</formula>
    </cfRule>
    <cfRule type="expression" dxfId="27389" priority="6555">
      <formula>AND(IF($Q695=3,1,0),IF($X695&lt;30,1,0))</formula>
    </cfRule>
    <cfRule type="expression" dxfId="27388" priority="6556">
      <formula>AND(IF($Q695=3,1,IF($Q695=4,1,0)),IF($F695&lt;=85,1,0))</formula>
    </cfRule>
  </conditionalFormatting>
  <conditionalFormatting sqref="AV696">
    <cfRule type="expression" dxfId="27387" priority="6551">
      <formula>AV696="X"</formula>
    </cfRule>
    <cfRule type="expression" dxfId="27386" priority="6552">
      <formula>AV696="후보"</formula>
    </cfRule>
  </conditionalFormatting>
  <conditionalFormatting sqref="AC696">
    <cfRule type="cellIs" dxfId="27385" priority="6549" operator="greaterThan">
      <formula>0.9</formula>
    </cfRule>
    <cfRule type="cellIs" dxfId="27384" priority="6550" operator="greaterThan">
      <formula>0.85</formula>
    </cfRule>
  </conditionalFormatting>
  <conditionalFormatting sqref="N696">
    <cfRule type="cellIs" dxfId="27383" priority="6547" operator="greaterThan">
      <formula>0.9</formula>
    </cfRule>
    <cfRule type="cellIs" dxfId="27382" priority="6548" operator="greaterThan">
      <formula>0.85</formula>
    </cfRule>
  </conditionalFormatting>
  <conditionalFormatting sqref="E696">
    <cfRule type="expression" dxfId="27381" priority="6543">
      <formula>AND(IF(OR($Q696=1,$Q696=2),1,0),IF($X696&lt;=20,1,0))</formula>
    </cfRule>
    <cfRule type="expression" dxfId="27380" priority="6544">
      <formula>AND(IF($Q696=2,1,0),IF($X696&lt;30,1,0))</formula>
    </cfRule>
    <cfRule type="expression" dxfId="27379" priority="6545">
      <formula>AND(IF($Q696=3,1,0),IF($X696&lt;30,1,0))</formula>
    </cfRule>
    <cfRule type="expression" dxfId="27378" priority="6546">
      <formula>AND(IF($Q696=3,1,IF($Q696=4,1,0)),IF($F696&lt;=85,1,0))</formula>
    </cfRule>
  </conditionalFormatting>
  <conditionalFormatting sqref="X696">
    <cfRule type="expression" dxfId="27377" priority="6539">
      <formula>AND(IF(OR($Q696=1,$Q696=2),1,0),IF($X696&lt;=20,1,0))</formula>
    </cfRule>
    <cfRule type="expression" dxfId="27376" priority="6540">
      <formula>AND(IF($Q696=2,1,0),IF($X696&lt;30,1,0))</formula>
    </cfRule>
    <cfRule type="expression" dxfId="27375" priority="6541">
      <formula>AND(IF($Q696=3,1,0),IF($X696&lt;30,1,0))</formula>
    </cfRule>
    <cfRule type="expression" dxfId="27374" priority="6542">
      <formula>AND(IF($Q696=3,1,IF($Q696=4,1,0)),IF($F696&lt;=85,1,0))</formula>
    </cfRule>
  </conditionalFormatting>
  <conditionalFormatting sqref="AI696">
    <cfRule type="expression" dxfId="27373" priority="6535">
      <formula>AND(IF(OR($Q696=1,$Q696=2),1,0),IF($X696&lt;=20,1,0))</formula>
    </cfRule>
    <cfRule type="expression" dxfId="27372" priority="6536">
      <formula>AND(IF($Q696=2,1,0),IF($X696&lt;30,1,0))</formula>
    </cfRule>
    <cfRule type="expression" dxfId="27371" priority="6537">
      <formula>AND(IF($Q696=3,1,0),IF($X696&lt;30,1,0))</formula>
    </cfRule>
    <cfRule type="expression" dxfId="27370" priority="6538">
      <formula>AND(IF($Q696=3,1,IF($Q696=4,1,0)),IF($F696&lt;=85,1,0))</formula>
    </cfRule>
  </conditionalFormatting>
  <conditionalFormatting sqref="AV697">
    <cfRule type="expression" dxfId="27369" priority="6533">
      <formula>AV697="X"</formula>
    </cfRule>
    <cfRule type="expression" dxfId="27368" priority="6534">
      <formula>AV697="후보"</formula>
    </cfRule>
  </conditionalFormatting>
  <conditionalFormatting sqref="AC697">
    <cfRule type="cellIs" dxfId="27367" priority="6531" operator="greaterThan">
      <formula>0.9</formula>
    </cfRule>
    <cfRule type="cellIs" dxfId="27366" priority="6532" operator="greaterThan">
      <formula>0.85</formula>
    </cfRule>
  </conditionalFormatting>
  <conditionalFormatting sqref="N697">
    <cfRule type="cellIs" dxfId="27365" priority="6529" operator="greaterThan">
      <formula>0.9</formula>
    </cfRule>
    <cfRule type="cellIs" dxfId="27364" priority="6530" operator="greaterThan">
      <formula>0.85</formula>
    </cfRule>
  </conditionalFormatting>
  <conditionalFormatting sqref="E697">
    <cfRule type="expression" dxfId="27363" priority="6525">
      <formula>AND(IF(OR($Q697=1,$Q697=2),1,0),IF($X697&lt;=20,1,0))</formula>
    </cfRule>
    <cfRule type="expression" dxfId="27362" priority="6526">
      <formula>AND(IF($Q697=2,1,0),IF($X697&lt;30,1,0))</formula>
    </cfRule>
    <cfRule type="expression" dxfId="27361" priority="6527">
      <formula>AND(IF($Q697=3,1,0),IF($X697&lt;30,1,0))</formula>
    </cfRule>
    <cfRule type="expression" dxfId="27360" priority="6528">
      <formula>AND(IF($Q697=3,1,IF($Q697=4,1,0)),IF($F697&lt;=85,1,0))</formula>
    </cfRule>
  </conditionalFormatting>
  <conditionalFormatting sqref="X697">
    <cfRule type="expression" dxfId="27359" priority="6521">
      <formula>AND(IF(OR($Q697=1,$Q697=2),1,0),IF($X697&lt;=20,1,0))</formula>
    </cfRule>
    <cfRule type="expression" dxfId="27358" priority="6522">
      <formula>AND(IF($Q697=2,1,0),IF($X697&lt;30,1,0))</formula>
    </cfRule>
    <cfRule type="expression" dxfId="27357" priority="6523">
      <formula>AND(IF($Q697=3,1,0),IF($X697&lt;30,1,0))</formula>
    </cfRule>
    <cfRule type="expression" dxfId="27356" priority="6524">
      <formula>AND(IF($Q697=3,1,IF($Q697=4,1,0)),IF($F697&lt;=85,1,0))</formula>
    </cfRule>
  </conditionalFormatting>
  <conditionalFormatting sqref="AI697">
    <cfRule type="expression" dxfId="27355" priority="6517">
      <formula>AND(IF(OR($Q697=1,$Q697=2),1,0),IF($X697&lt;=20,1,0))</formula>
    </cfRule>
    <cfRule type="expression" dxfId="27354" priority="6518">
      <formula>AND(IF($Q697=2,1,0),IF($X697&lt;30,1,0))</formula>
    </cfRule>
    <cfRule type="expression" dxfId="27353" priority="6519">
      <formula>AND(IF($Q697=3,1,0),IF($X697&lt;30,1,0))</formula>
    </cfRule>
    <cfRule type="expression" dxfId="27352" priority="6520">
      <formula>AND(IF($Q697=3,1,IF($Q697=4,1,0)),IF($F697&lt;=85,1,0))</formula>
    </cfRule>
  </conditionalFormatting>
  <conditionalFormatting sqref="AV698">
    <cfRule type="expression" dxfId="27351" priority="6515">
      <formula>AV698="X"</formula>
    </cfRule>
    <cfRule type="expression" dxfId="27350" priority="6516">
      <formula>AV698="후보"</formula>
    </cfRule>
  </conditionalFormatting>
  <conditionalFormatting sqref="AC698">
    <cfRule type="cellIs" dxfId="27349" priority="6513" operator="greaterThan">
      <formula>0.9</formula>
    </cfRule>
    <cfRule type="cellIs" dxfId="27348" priority="6514" operator="greaterThan">
      <formula>0.85</formula>
    </cfRule>
  </conditionalFormatting>
  <conditionalFormatting sqref="N698">
    <cfRule type="cellIs" dxfId="27347" priority="6511" operator="greaterThan">
      <formula>0.9</formula>
    </cfRule>
    <cfRule type="cellIs" dxfId="27346" priority="6512" operator="greaterThan">
      <formula>0.85</formula>
    </cfRule>
  </conditionalFormatting>
  <conditionalFormatting sqref="E698">
    <cfRule type="expression" dxfId="27345" priority="6507">
      <formula>AND(IF(OR($Q698=1,$Q698=2),1,0),IF($X698&lt;=20,1,0))</formula>
    </cfRule>
    <cfRule type="expression" dxfId="27344" priority="6508">
      <formula>AND(IF($Q698=2,1,0),IF($X698&lt;30,1,0))</formula>
    </cfRule>
    <cfRule type="expression" dxfId="27343" priority="6509">
      <formula>AND(IF($Q698=3,1,0),IF($X698&lt;30,1,0))</formula>
    </cfRule>
    <cfRule type="expression" dxfId="27342" priority="6510">
      <formula>AND(IF($Q698=3,1,IF($Q698=4,1,0)),IF($F698&lt;=85,1,0))</formula>
    </cfRule>
  </conditionalFormatting>
  <conditionalFormatting sqref="X698">
    <cfRule type="expression" dxfId="27341" priority="6503">
      <formula>AND(IF(OR($Q698=1,$Q698=2),1,0),IF($X698&lt;=20,1,0))</formula>
    </cfRule>
    <cfRule type="expression" dxfId="27340" priority="6504">
      <formula>AND(IF($Q698=2,1,0),IF($X698&lt;30,1,0))</formula>
    </cfRule>
    <cfRule type="expression" dxfId="27339" priority="6505">
      <formula>AND(IF($Q698=3,1,0),IF($X698&lt;30,1,0))</formula>
    </cfRule>
    <cfRule type="expression" dxfId="27338" priority="6506">
      <formula>AND(IF($Q698=3,1,IF($Q698=4,1,0)),IF($F698&lt;=85,1,0))</formula>
    </cfRule>
  </conditionalFormatting>
  <conditionalFormatting sqref="AI698">
    <cfRule type="expression" dxfId="27337" priority="6499">
      <formula>AND(IF(OR($Q698=1,$Q698=2),1,0),IF($X698&lt;=20,1,0))</formula>
    </cfRule>
    <cfRule type="expression" dxfId="27336" priority="6500">
      <formula>AND(IF($Q698=2,1,0),IF($X698&lt;30,1,0))</formula>
    </cfRule>
    <cfRule type="expression" dxfId="27335" priority="6501">
      <formula>AND(IF($Q698=3,1,0),IF($X698&lt;30,1,0))</formula>
    </cfRule>
    <cfRule type="expression" dxfId="27334" priority="6502">
      <formula>AND(IF($Q698=3,1,IF($Q698=4,1,0)),IF($F698&lt;=85,1,0))</formula>
    </cfRule>
  </conditionalFormatting>
  <conditionalFormatting sqref="AV699">
    <cfRule type="expression" dxfId="27333" priority="6497">
      <formula>AV699="X"</formula>
    </cfRule>
    <cfRule type="expression" dxfId="27332" priority="6498">
      <formula>AV699="후보"</formula>
    </cfRule>
  </conditionalFormatting>
  <conditionalFormatting sqref="AC699">
    <cfRule type="cellIs" dxfId="27331" priority="6495" operator="greaterThan">
      <formula>0.9</formula>
    </cfRule>
    <cfRule type="cellIs" dxfId="27330" priority="6496" operator="greaterThan">
      <formula>0.85</formula>
    </cfRule>
  </conditionalFormatting>
  <conditionalFormatting sqref="N699">
    <cfRule type="cellIs" dxfId="27329" priority="6493" operator="greaterThan">
      <formula>0.9</formula>
    </cfRule>
    <cfRule type="cellIs" dxfId="27328" priority="6494" operator="greaterThan">
      <formula>0.85</formula>
    </cfRule>
  </conditionalFormatting>
  <conditionalFormatting sqref="E699">
    <cfRule type="expression" dxfId="27327" priority="6489">
      <formula>AND(IF(OR($Q699=1,$Q699=2),1,0),IF($X699&lt;=20,1,0))</formula>
    </cfRule>
    <cfRule type="expression" dxfId="27326" priority="6490">
      <formula>AND(IF($Q699=2,1,0),IF($X699&lt;30,1,0))</formula>
    </cfRule>
    <cfRule type="expression" dxfId="27325" priority="6491">
      <formula>AND(IF($Q699=3,1,0),IF($X699&lt;30,1,0))</formula>
    </cfRule>
    <cfRule type="expression" dxfId="27324" priority="6492">
      <formula>AND(IF($Q699=3,1,IF($Q699=4,1,0)),IF($F699&lt;=85,1,0))</formula>
    </cfRule>
  </conditionalFormatting>
  <conditionalFormatting sqref="X699">
    <cfRule type="expression" dxfId="27323" priority="6485">
      <formula>AND(IF(OR($Q699=1,$Q699=2),1,0),IF($X699&lt;=20,1,0))</formula>
    </cfRule>
    <cfRule type="expression" dxfId="27322" priority="6486">
      <formula>AND(IF($Q699=2,1,0),IF($X699&lt;30,1,0))</formula>
    </cfRule>
    <cfRule type="expression" dxfId="27321" priority="6487">
      <formula>AND(IF($Q699=3,1,0),IF($X699&lt;30,1,0))</formula>
    </cfRule>
    <cfRule type="expression" dxfId="27320" priority="6488">
      <formula>AND(IF($Q699=3,1,IF($Q699=4,1,0)),IF($F699&lt;=85,1,0))</formula>
    </cfRule>
  </conditionalFormatting>
  <conditionalFormatting sqref="AI699">
    <cfRule type="expression" dxfId="27319" priority="6481">
      <formula>AND(IF(OR($Q699=1,$Q699=2),1,0),IF($X699&lt;=20,1,0))</formula>
    </cfRule>
    <cfRule type="expression" dxfId="27318" priority="6482">
      <formula>AND(IF($Q699=2,1,0),IF($X699&lt;30,1,0))</formula>
    </cfRule>
    <cfRule type="expression" dxfId="27317" priority="6483">
      <formula>AND(IF($Q699=3,1,0),IF($X699&lt;30,1,0))</formula>
    </cfRule>
    <cfRule type="expression" dxfId="27316" priority="6484">
      <formula>AND(IF($Q699=3,1,IF($Q699=4,1,0)),IF($F699&lt;=85,1,0))</formula>
    </cfRule>
  </conditionalFormatting>
  <conditionalFormatting sqref="AV700">
    <cfRule type="expression" dxfId="27315" priority="6479">
      <formula>AV700="X"</formula>
    </cfRule>
    <cfRule type="expression" dxfId="27314" priority="6480">
      <formula>AV700="후보"</formula>
    </cfRule>
  </conditionalFormatting>
  <conditionalFormatting sqref="AC700">
    <cfRule type="cellIs" dxfId="27313" priority="6477" operator="greaterThan">
      <formula>0.9</formula>
    </cfRule>
    <cfRule type="cellIs" dxfId="27312" priority="6478" operator="greaterThan">
      <formula>0.85</formula>
    </cfRule>
  </conditionalFormatting>
  <conditionalFormatting sqref="N700">
    <cfRule type="cellIs" dxfId="27311" priority="6475" operator="greaterThan">
      <formula>0.9</formula>
    </cfRule>
    <cfRule type="cellIs" dxfId="27310" priority="6476" operator="greaterThan">
      <formula>0.85</formula>
    </cfRule>
  </conditionalFormatting>
  <conditionalFormatting sqref="E700">
    <cfRule type="expression" dxfId="27309" priority="6471">
      <formula>AND(IF(OR($Q700=1,$Q700=2),1,0),IF($X700&lt;=20,1,0))</formula>
    </cfRule>
    <cfRule type="expression" dxfId="27308" priority="6472">
      <formula>AND(IF($Q700=2,1,0),IF($X700&lt;30,1,0))</formula>
    </cfRule>
    <cfRule type="expression" dxfId="27307" priority="6473">
      <formula>AND(IF($Q700=3,1,0),IF($X700&lt;30,1,0))</formula>
    </cfRule>
    <cfRule type="expression" dxfId="27306" priority="6474">
      <formula>AND(IF($Q700=3,1,IF($Q700=4,1,0)),IF($F700&lt;=85,1,0))</formula>
    </cfRule>
  </conditionalFormatting>
  <conditionalFormatting sqref="X700">
    <cfRule type="expression" dxfId="27305" priority="6467">
      <formula>AND(IF(OR($Q700=1,$Q700=2),1,0),IF($X700&lt;=20,1,0))</formula>
    </cfRule>
    <cfRule type="expression" dxfId="27304" priority="6468">
      <formula>AND(IF($Q700=2,1,0),IF($X700&lt;30,1,0))</formula>
    </cfRule>
    <cfRule type="expression" dxfId="27303" priority="6469">
      <formula>AND(IF($Q700=3,1,0),IF($X700&lt;30,1,0))</formula>
    </cfRule>
    <cfRule type="expression" dxfId="27302" priority="6470">
      <formula>AND(IF($Q700=3,1,IF($Q700=4,1,0)),IF($F700&lt;=85,1,0))</formula>
    </cfRule>
  </conditionalFormatting>
  <conditionalFormatting sqref="AI700">
    <cfRule type="expression" dxfId="27301" priority="6463">
      <formula>AND(IF(OR($Q700=1,$Q700=2),1,0),IF($X700&lt;=20,1,0))</formula>
    </cfRule>
    <cfRule type="expression" dxfId="27300" priority="6464">
      <formula>AND(IF($Q700=2,1,0),IF($X700&lt;30,1,0))</formula>
    </cfRule>
    <cfRule type="expression" dxfId="27299" priority="6465">
      <formula>AND(IF($Q700=3,1,0),IF($X700&lt;30,1,0))</formula>
    </cfRule>
    <cfRule type="expression" dxfId="27298" priority="6466">
      <formula>AND(IF($Q700=3,1,IF($Q700=4,1,0)),IF($F700&lt;=85,1,0))</formula>
    </cfRule>
  </conditionalFormatting>
  <conditionalFormatting sqref="AV701">
    <cfRule type="expression" dxfId="27297" priority="6461">
      <formula>AV701="X"</formula>
    </cfRule>
    <cfRule type="expression" dxfId="27296" priority="6462">
      <formula>AV701="후보"</formula>
    </cfRule>
  </conditionalFormatting>
  <conditionalFormatting sqref="AC701">
    <cfRule type="cellIs" dxfId="27295" priority="6459" operator="greaterThan">
      <formula>0.9</formula>
    </cfRule>
    <cfRule type="cellIs" dxfId="27294" priority="6460" operator="greaterThan">
      <formula>0.85</formula>
    </cfRule>
  </conditionalFormatting>
  <conditionalFormatting sqref="N701">
    <cfRule type="cellIs" dxfId="27293" priority="6457" operator="greaterThan">
      <formula>0.9</formula>
    </cfRule>
    <cfRule type="cellIs" dxfId="27292" priority="6458" operator="greaterThan">
      <formula>0.85</formula>
    </cfRule>
  </conditionalFormatting>
  <conditionalFormatting sqref="E701">
    <cfRule type="expression" dxfId="27291" priority="6453">
      <formula>AND(IF(OR($Q701=1,$Q701=2),1,0),IF($X701&lt;=20,1,0))</formula>
    </cfRule>
    <cfRule type="expression" dxfId="27290" priority="6454">
      <formula>AND(IF($Q701=2,1,0),IF($X701&lt;30,1,0))</formula>
    </cfRule>
    <cfRule type="expression" dxfId="27289" priority="6455">
      <formula>AND(IF($Q701=3,1,0),IF($X701&lt;30,1,0))</formula>
    </cfRule>
    <cfRule type="expression" dxfId="27288" priority="6456">
      <formula>AND(IF($Q701=3,1,IF($Q701=4,1,0)),IF($F701&lt;=85,1,0))</formula>
    </cfRule>
  </conditionalFormatting>
  <conditionalFormatting sqref="X701">
    <cfRule type="expression" dxfId="27287" priority="6449">
      <formula>AND(IF(OR($Q701=1,$Q701=2),1,0),IF($X701&lt;=20,1,0))</formula>
    </cfRule>
    <cfRule type="expression" dxfId="27286" priority="6450">
      <formula>AND(IF($Q701=2,1,0),IF($X701&lt;30,1,0))</formula>
    </cfRule>
    <cfRule type="expression" dxfId="27285" priority="6451">
      <formula>AND(IF($Q701=3,1,0),IF($X701&lt;30,1,0))</formula>
    </cfRule>
    <cfRule type="expression" dxfId="27284" priority="6452">
      <formula>AND(IF($Q701=3,1,IF($Q701=4,1,0)),IF($F701&lt;=85,1,0))</formula>
    </cfRule>
  </conditionalFormatting>
  <conditionalFormatting sqref="AI701">
    <cfRule type="expression" dxfId="27283" priority="6445">
      <formula>AND(IF(OR($Q701=1,$Q701=2),1,0),IF($X701&lt;=20,1,0))</formula>
    </cfRule>
    <cfRule type="expression" dxfId="27282" priority="6446">
      <formula>AND(IF($Q701=2,1,0),IF($X701&lt;30,1,0))</formula>
    </cfRule>
    <cfRule type="expression" dxfId="27281" priority="6447">
      <formula>AND(IF($Q701=3,1,0),IF($X701&lt;30,1,0))</formula>
    </cfRule>
    <cfRule type="expression" dxfId="27280" priority="6448">
      <formula>AND(IF($Q701=3,1,IF($Q701=4,1,0)),IF($F701&lt;=85,1,0))</formula>
    </cfRule>
  </conditionalFormatting>
  <conditionalFormatting sqref="AV702">
    <cfRule type="expression" dxfId="27279" priority="6443">
      <formula>AV702="X"</formula>
    </cfRule>
    <cfRule type="expression" dxfId="27278" priority="6444">
      <formula>AV702="후보"</formula>
    </cfRule>
  </conditionalFormatting>
  <conditionalFormatting sqref="AC702">
    <cfRule type="cellIs" dxfId="27277" priority="6441" operator="greaterThan">
      <formula>0.9</formula>
    </cfRule>
    <cfRule type="cellIs" dxfId="27276" priority="6442" operator="greaterThan">
      <formula>0.85</formula>
    </cfRule>
  </conditionalFormatting>
  <conditionalFormatting sqref="N702">
    <cfRule type="cellIs" dxfId="27275" priority="6439" operator="greaterThan">
      <formula>0.9</formula>
    </cfRule>
    <cfRule type="cellIs" dxfId="27274" priority="6440" operator="greaterThan">
      <formula>0.85</formula>
    </cfRule>
  </conditionalFormatting>
  <conditionalFormatting sqref="E702">
    <cfRule type="expression" dxfId="27273" priority="6435">
      <formula>AND(IF(OR($Q702=1,$Q702=2),1,0),IF($X702&lt;=20,1,0))</formula>
    </cfRule>
    <cfRule type="expression" dxfId="27272" priority="6436">
      <formula>AND(IF($Q702=2,1,0),IF($X702&lt;30,1,0))</formula>
    </cfRule>
    <cfRule type="expression" dxfId="27271" priority="6437">
      <formula>AND(IF($Q702=3,1,0),IF($X702&lt;30,1,0))</formula>
    </cfRule>
    <cfRule type="expression" dxfId="27270" priority="6438">
      <formula>AND(IF($Q702=3,1,IF($Q702=4,1,0)),IF($F702&lt;=85,1,0))</formula>
    </cfRule>
  </conditionalFormatting>
  <conditionalFormatting sqref="X702">
    <cfRule type="expression" dxfId="27269" priority="6431">
      <formula>AND(IF(OR($Q702=1,$Q702=2),1,0),IF($X702&lt;=20,1,0))</formula>
    </cfRule>
    <cfRule type="expression" dxfId="27268" priority="6432">
      <formula>AND(IF($Q702=2,1,0),IF($X702&lt;30,1,0))</formula>
    </cfRule>
    <cfRule type="expression" dxfId="27267" priority="6433">
      <formula>AND(IF($Q702=3,1,0),IF($X702&lt;30,1,0))</formula>
    </cfRule>
    <cfRule type="expression" dxfId="27266" priority="6434">
      <formula>AND(IF($Q702=3,1,IF($Q702=4,1,0)),IF($F702&lt;=85,1,0))</formula>
    </cfRule>
  </conditionalFormatting>
  <conditionalFormatting sqref="AI702">
    <cfRule type="expression" dxfId="27265" priority="6427">
      <formula>AND(IF(OR($Q702=1,$Q702=2),1,0),IF($X702&lt;=20,1,0))</formula>
    </cfRule>
    <cfRule type="expression" dxfId="27264" priority="6428">
      <formula>AND(IF($Q702=2,1,0),IF($X702&lt;30,1,0))</formula>
    </cfRule>
    <cfRule type="expression" dxfId="27263" priority="6429">
      <formula>AND(IF($Q702=3,1,0),IF($X702&lt;30,1,0))</formula>
    </cfRule>
    <cfRule type="expression" dxfId="27262" priority="6430">
      <formula>AND(IF($Q702=3,1,IF($Q702=4,1,0)),IF($F702&lt;=85,1,0))</formula>
    </cfRule>
  </conditionalFormatting>
  <conditionalFormatting sqref="AV703">
    <cfRule type="expression" dxfId="27261" priority="6425">
      <formula>AV703="X"</formula>
    </cfRule>
    <cfRule type="expression" dxfId="27260" priority="6426">
      <formula>AV703="후보"</formula>
    </cfRule>
  </conditionalFormatting>
  <conditionalFormatting sqref="AC703">
    <cfRule type="cellIs" dxfId="27259" priority="6423" operator="greaterThan">
      <formula>0.9</formula>
    </cfRule>
    <cfRule type="cellIs" dxfId="27258" priority="6424" operator="greaterThan">
      <formula>0.85</formula>
    </cfRule>
  </conditionalFormatting>
  <conditionalFormatting sqref="N703">
    <cfRule type="cellIs" dxfId="27257" priority="6421" operator="greaterThan">
      <formula>0.9</formula>
    </cfRule>
    <cfRule type="cellIs" dxfId="27256" priority="6422" operator="greaterThan">
      <formula>0.85</formula>
    </cfRule>
  </conditionalFormatting>
  <conditionalFormatting sqref="E703">
    <cfRule type="expression" dxfId="27255" priority="6417">
      <formula>AND(IF(OR($Q703=1,$Q703=2),1,0),IF($X703&lt;=20,1,0))</formula>
    </cfRule>
    <cfRule type="expression" dxfId="27254" priority="6418">
      <formula>AND(IF($Q703=2,1,0),IF($X703&lt;30,1,0))</formula>
    </cfRule>
    <cfRule type="expression" dxfId="27253" priority="6419">
      <formula>AND(IF($Q703=3,1,0),IF($X703&lt;30,1,0))</formula>
    </cfRule>
    <cfRule type="expression" dxfId="27252" priority="6420">
      <formula>AND(IF($Q703=3,1,IF($Q703=4,1,0)),IF($F703&lt;=85,1,0))</formula>
    </cfRule>
  </conditionalFormatting>
  <conditionalFormatting sqref="X703">
    <cfRule type="expression" dxfId="27251" priority="6413">
      <formula>AND(IF(OR($Q703=1,$Q703=2),1,0),IF($X703&lt;=20,1,0))</formula>
    </cfRule>
    <cfRule type="expression" dxfId="27250" priority="6414">
      <formula>AND(IF($Q703=2,1,0),IF($X703&lt;30,1,0))</formula>
    </cfRule>
    <cfRule type="expression" dxfId="27249" priority="6415">
      <formula>AND(IF($Q703=3,1,0),IF($X703&lt;30,1,0))</formula>
    </cfRule>
    <cfRule type="expression" dxfId="27248" priority="6416">
      <formula>AND(IF($Q703=3,1,IF($Q703=4,1,0)),IF($F703&lt;=85,1,0))</formula>
    </cfRule>
  </conditionalFormatting>
  <conditionalFormatting sqref="AI703">
    <cfRule type="expression" dxfId="27247" priority="6409">
      <formula>AND(IF(OR($Q703=1,$Q703=2),1,0),IF($X703&lt;=20,1,0))</formula>
    </cfRule>
    <cfRule type="expression" dxfId="27246" priority="6410">
      <formula>AND(IF($Q703=2,1,0),IF($X703&lt;30,1,0))</formula>
    </cfRule>
    <cfRule type="expression" dxfId="27245" priority="6411">
      <formula>AND(IF($Q703=3,1,0),IF($X703&lt;30,1,0))</formula>
    </cfRule>
    <cfRule type="expression" dxfId="27244" priority="6412">
      <formula>AND(IF($Q703=3,1,IF($Q703=4,1,0)),IF($F703&lt;=85,1,0))</formula>
    </cfRule>
  </conditionalFormatting>
  <conditionalFormatting sqref="AV704">
    <cfRule type="expression" dxfId="27243" priority="6407">
      <formula>AV704="X"</formula>
    </cfRule>
    <cfRule type="expression" dxfId="27242" priority="6408">
      <formula>AV704="후보"</formula>
    </cfRule>
  </conditionalFormatting>
  <conditionalFormatting sqref="AC704">
    <cfRule type="cellIs" dxfId="27241" priority="6405" operator="greaterThan">
      <formula>0.9</formula>
    </cfRule>
    <cfRule type="cellIs" dxfId="27240" priority="6406" operator="greaterThan">
      <formula>0.85</formula>
    </cfRule>
  </conditionalFormatting>
  <conditionalFormatting sqref="N704">
    <cfRule type="cellIs" dxfId="27239" priority="6403" operator="greaterThan">
      <formula>0.9</formula>
    </cfRule>
    <cfRule type="cellIs" dxfId="27238" priority="6404" operator="greaterThan">
      <formula>0.85</formula>
    </cfRule>
  </conditionalFormatting>
  <conditionalFormatting sqref="E704">
    <cfRule type="expression" dxfId="27237" priority="6399">
      <formula>AND(IF(OR($Q704=1,$Q704=2),1,0),IF($X704&lt;=20,1,0))</formula>
    </cfRule>
    <cfRule type="expression" dxfId="27236" priority="6400">
      <formula>AND(IF($Q704=2,1,0),IF($X704&lt;30,1,0))</formula>
    </cfRule>
    <cfRule type="expression" dxfId="27235" priority="6401">
      <formula>AND(IF($Q704=3,1,0),IF($X704&lt;30,1,0))</formula>
    </cfRule>
    <cfRule type="expression" dxfId="27234" priority="6402">
      <formula>AND(IF($Q704=3,1,IF($Q704=4,1,0)),IF($F704&lt;=85,1,0))</formula>
    </cfRule>
  </conditionalFormatting>
  <conditionalFormatting sqref="X704">
    <cfRule type="expression" dxfId="27233" priority="6395">
      <formula>AND(IF(OR($Q704=1,$Q704=2),1,0),IF($X704&lt;=20,1,0))</formula>
    </cfRule>
    <cfRule type="expression" dxfId="27232" priority="6396">
      <formula>AND(IF($Q704=2,1,0),IF($X704&lt;30,1,0))</formula>
    </cfRule>
    <cfRule type="expression" dxfId="27231" priority="6397">
      <formula>AND(IF($Q704=3,1,0),IF($X704&lt;30,1,0))</formula>
    </cfRule>
    <cfRule type="expression" dxfId="27230" priority="6398">
      <formula>AND(IF($Q704=3,1,IF($Q704=4,1,0)),IF($F704&lt;=85,1,0))</formula>
    </cfRule>
  </conditionalFormatting>
  <conditionalFormatting sqref="AI704">
    <cfRule type="expression" dxfId="27229" priority="6391">
      <formula>AND(IF(OR($Q704=1,$Q704=2),1,0),IF($X704&lt;=20,1,0))</formula>
    </cfRule>
    <cfRule type="expression" dxfId="27228" priority="6392">
      <formula>AND(IF($Q704=2,1,0),IF($X704&lt;30,1,0))</formula>
    </cfRule>
    <cfRule type="expression" dxfId="27227" priority="6393">
      <formula>AND(IF($Q704=3,1,0),IF($X704&lt;30,1,0))</formula>
    </cfRule>
    <cfRule type="expression" dxfId="27226" priority="6394">
      <formula>AND(IF($Q704=3,1,IF($Q704=4,1,0)),IF($F704&lt;=85,1,0))</formula>
    </cfRule>
  </conditionalFormatting>
  <conditionalFormatting sqref="AV705">
    <cfRule type="expression" dxfId="27225" priority="6389">
      <formula>AV705="X"</formula>
    </cfRule>
    <cfRule type="expression" dxfId="27224" priority="6390">
      <formula>AV705="후보"</formula>
    </cfRule>
  </conditionalFormatting>
  <conditionalFormatting sqref="AC705">
    <cfRule type="cellIs" dxfId="27223" priority="6387" operator="greaterThan">
      <formula>0.9</formula>
    </cfRule>
    <cfRule type="cellIs" dxfId="27222" priority="6388" operator="greaterThan">
      <formula>0.85</formula>
    </cfRule>
  </conditionalFormatting>
  <conditionalFormatting sqref="N705">
    <cfRule type="cellIs" dxfId="27221" priority="6385" operator="greaterThan">
      <formula>0.9</formula>
    </cfRule>
    <cfRule type="cellIs" dxfId="27220" priority="6386" operator="greaterThan">
      <formula>0.85</formula>
    </cfRule>
  </conditionalFormatting>
  <conditionalFormatting sqref="E705">
    <cfRule type="expression" dxfId="27219" priority="6381">
      <formula>AND(IF(OR($Q705=1,$Q705=2),1,0),IF($X705&lt;=20,1,0))</formula>
    </cfRule>
    <cfRule type="expression" dxfId="27218" priority="6382">
      <formula>AND(IF($Q705=2,1,0),IF($X705&lt;30,1,0))</formula>
    </cfRule>
    <cfRule type="expression" dxfId="27217" priority="6383">
      <formula>AND(IF($Q705=3,1,0),IF($X705&lt;30,1,0))</formula>
    </cfRule>
    <cfRule type="expression" dxfId="27216" priority="6384">
      <formula>AND(IF($Q705=3,1,IF($Q705=4,1,0)),IF($F705&lt;=85,1,0))</formula>
    </cfRule>
  </conditionalFormatting>
  <conditionalFormatting sqref="X705">
    <cfRule type="expression" dxfId="27215" priority="6377">
      <formula>AND(IF(OR($Q705=1,$Q705=2),1,0),IF($X705&lt;=20,1,0))</formula>
    </cfRule>
    <cfRule type="expression" dxfId="27214" priority="6378">
      <formula>AND(IF($Q705=2,1,0),IF($X705&lt;30,1,0))</formula>
    </cfRule>
    <cfRule type="expression" dxfId="27213" priority="6379">
      <formula>AND(IF($Q705=3,1,0),IF($X705&lt;30,1,0))</formula>
    </cfRule>
    <cfRule type="expression" dxfId="27212" priority="6380">
      <formula>AND(IF($Q705=3,1,IF($Q705=4,1,0)),IF($F705&lt;=85,1,0))</formula>
    </cfRule>
  </conditionalFormatting>
  <conditionalFormatting sqref="AI705">
    <cfRule type="expression" dxfId="27211" priority="6373">
      <formula>AND(IF(OR($Q705=1,$Q705=2),1,0),IF($X705&lt;=20,1,0))</formula>
    </cfRule>
    <cfRule type="expression" dxfId="27210" priority="6374">
      <formula>AND(IF($Q705=2,1,0),IF($X705&lt;30,1,0))</formula>
    </cfRule>
    <cfRule type="expression" dxfId="27209" priority="6375">
      <formula>AND(IF($Q705=3,1,0),IF($X705&lt;30,1,0))</formula>
    </cfRule>
    <cfRule type="expression" dxfId="27208" priority="6376">
      <formula>AND(IF($Q705=3,1,IF($Q705=4,1,0)),IF($F705&lt;=85,1,0))</formula>
    </cfRule>
  </conditionalFormatting>
  <conditionalFormatting sqref="AV706">
    <cfRule type="expression" dxfId="27207" priority="6371">
      <formula>AV706="X"</formula>
    </cfRule>
    <cfRule type="expression" dxfId="27206" priority="6372">
      <formula>AV706="후보"</formula>
    </cfRule>
  </conditionalFormatting>
  <conditionalFormatting sqref="AC706">
    <cfRule type="cellIs" dxfId="27205" priority="6369" operator="greaterThan">
      <formula>0.9</formula>
    </cfRule>
    <cfRule type="cellIs" dxfId="27204" priority="6370" operator="greaterThan">
      <formula>0.85</formula>
    </cfRule>
  </conditionalFormatting>
  <conditionalFormatting sqref="N706">
    <cfRule type="cellIs" dxfId="27203" priority="6367" operator="greaterThan">
      <formula>0.9</formula>
    </cfRule>
    <cfRule type="cellIs" dxfId="27202" priority="6368" operator="greaterThan">
      <formula>0.85</formula>
    </cfRule>
  </conditionalFormatting>
  <conditionalFormatting sqref="E706">
    <cfRule type="expression" dxfId="27201" priority="6363">
      <formula>AND(IF(OR($Q706=1,$Q706=2),1,0),IF($X706&lt;=20,1,0))</formula>
    </cfRule>
    <cfRule type="expression" dxfId="27200" priority="6364">
      <formula>AND(IF($Q706=2,1,0),IF($X706&lt;30,1,0))</formula>
    </cfRule>
    <cfRule type="expression" dxfId="27199" priority="6365">
      <formula>AND(IF($Q706=3,1,0),IF($X706&lt;30,1,0))</formula>
    </cfRule>
    <cfRule type="expression" dxfId="27198" priority="6366">
      <formula>AND(IF($Q706=3,1,IF($Q706=4,1,0)),IF($F706&lt;=85,1,0))</formula>
    </cfRule>
  </conditionalFormatting>
  <conditionalFormatting sqref="X706">
    <cfRule type="expression" dxfId="27197" priority="6359">
      <formula>AND(IF(OR($Q706=1,$Q706=2),1,0),IF($X706&lt;=20,1,0))</formula>
    </cfRule>
    <cfRule type="expression" dxfId="27196" priority="6360">
      <formula>AND(IF($Q706=2,1,0),IF($X706&lt;30,1,0))</formula>
    </cfRule>
    <cfRule type="expression" dxfId="27195" priority="6361">
      <formula>AND(IF($Q706=3,1,0),IF($X706&lt;30,1,0))</formula>
    </cfRule>
    <cfRule type="expression" dxfId="27194" priority="6362">
      <formula>AND(IF($Q706=3,1,IF($Q706=4,1,0)),IF($F706&lt;=85,1,0))</formula>
    </cfRule>
  </conditionalFormatting>
  <conditionalFormatting sqref="AI706">
    <cfRule type="expression" dxfId="27193" priority="6355">
      <formula>AND(IF(OR($Q706=1,$Q706=2),1,0),IF($X706&lt;=20,1,0))</formula>
    </cfRule>
    <cfRule type="expression" dxfId="27192" priority="6356">
      <formula>AND(IF($Q706=2,1,0),IF($X706&lt;30,1,0))</formula>
    </cfRule>
    <cfRule type="expression" dxfId="27191" priority="6357">
      <formula>AND(IF($Q706=3,1,0),IF($X706&lt;30,1,0))</formula>
    </cfRule>
    <cfRule type="expression" dxfId="27190" priority="6358">
      <formula>AND(IF($Q706=3,1,IF($Q706=4,1,0)),IF($F706&lt;=85,1,0))</formula>
    </cfRule>
  </conditionalFormatting>
  <conditionalFormatting sqref="AV707">
    <cfRule type="expression" dxfId="27189" priority="6353">
      <formula>AV707="X"</formula>
    </cfRule>
    <cfRule type="expression" dxfId="27188" priority="6354">
      <formula>AV707="후보"</formula>
    </cfRule>
  </conditionalFormatting>
  <conditionalFormatting sqref="AC707">
    <cfRule type="cellIs" dxfId="27187" priority="6351" operator="greaterThan">
      <formula>0.9</formula>
    </cfRule>
    <cfRule type="cellIs" dxfId="27186" priority="6352" operator="greaterThan">
      <formula>0.85</formula>
    </cfRule>
  </conditionalFormatting>
  <conditionalFormatting sqref="N707">
    <cfRule type="cellIs" dxfId="27185" priority="6349" operator="greaterThan">
      <formula>0.9</formula>
    </cfRule>
    <cfRule type="cellIs" dxfId="27184" priority="6350" operator="greaterThan">
      <formula>0.85</formula>
    </cfRule>
  </conditionalFormatting>
  <conditionalFormatting sqref="E707">
    <cfRule type="expression" dxfId="27183" priority="6345">
      <formula>AND(IF(OR($Q707=1,$Q707=2),1,0),IF($X707&lt;=20,1,0))</formula>
    </cfRule>
    <cfRule type="expression" dxfId="27182" priority="6346">
      <formula>AND(IF($Q707=2,1,0),IF($X707&lt;30,1,0))</formula>
    </cfRule>
    <cfRule type="expression" dxfId="27181" priority="6347">
      <formula>AND(IF($Q707=3,1,0),IF($X707&lt;30,1,0))</formula>
    </cfRule>
    <cfRule type="expression" dxfId="27180" priority="6348">
      <formula>AND(IF($Q707=3,1,IF($Q707=4,1,0)),IF($F707&lt;=85,1,0))</formula>
    </cfRule>
  </conditionalFormatting>
  <conditionalFormatting sqref="X707">
    <cfRule type="expression" dxfId="27179" priority="6341">
      <formula>AND(IF(OR($Q707=1,$Q707=2),1,0),IF($X707&lt;=20,1,0))</formula>
    </cfRule>
    <cfRule type="expression" dxfId="27178" priority="6342">
      <formula>AND(IF($Q707=2,1,0),IF($X707&lt;30,1,0))</formula>
    </cfRule>
    <cfRule type="expression" dxfId="27177" priority="6343">
      <formula>AND(IF($Q707=3,1,0),IF($X707&lt;30,1,0))</formula>
    </cfRule>
    <cfRule type="expression" dxfId="27176" priority="6344">
      <formula>AND(IF($Q707=3,1,IF($Q707=4,1,0)),IF($F707&lt;=85,1,0))</formula>
    </cfRule>
  </conditionalFormatting>
  <conditionalFormatting sqref="AI707">
    <cfRule type="expression" dxfId="27175" priority="6337">
      <formula>AND(IF(OR($Q707=1,$Q707=2),1,0),IF($X707&lt;=20,1,0))</formula>
    </cfRule>
    <cfRule type="expression" dxfId="27174" priority="6338">
      <formula>AND(IF($Q707=2,1,0),IF($X707&lt;30,1,0))</formula>
    </cfRule>
    <cfRule type="expression" dxfId="27173" priority="6339">
      <formula>AND(IF($Q707=3,1,0),IF($X707&lt;30,1,0))</formula>
    </cfRule>
    <cfRule type="expression" dxfId="27172" priority="6340">
      <formula>AND(IF($Q707=3,1,IF($Q707=4,1,0)),IF($F707&lt;=85,1,0))</formula>
    </cfRule>
  </conditionalFormatting>
  <conditionalFormatting sqref="AV708">
    <cfRule type="expression" dxfId="27171" priority="6335">
      <formula>AV708="X"</formula>
    </cfRule>
    <cfRule type="expression" dxfId="27170" priority="6336">
      <formula>AV708="후보"</formula>
    </cfRule>
  </conditionalFormatting>
  <conditionalFormatting sqref="AC708">
    <cfRule type="cellIs" dxfId="27169" priority="6333" operator="greaterThan">
      <formula>0.9</formula>
    </cfRule>
    <cfRule type="cellIs" dxfId="27168" priority="6334" operator="greaterThan">
      <formula>0.85</formula>
    </cfRule>
  </conditionalFormatting>
  <conditionalFormatting sqref="N708">
    <cfRule type="cellIs" dxfId="27167" priority="6331" operator="greaterThan">
      <formula>0.9</formula>
    </cfRule>
    <cfRule type="cellIs" dxfId="27166" priority="6332" operator="greaterThan">
      <formula>0.85</formula>
    </cfRule>
  </conditionalFormatting>
  <conditionalFormatting sqref="E708">
    <cfRule type="expression" dxfId="27165" priority="6327">
      <formula>AND(IF(OR($Q708=1,$Q708=2),1,0),IF($X708&lt;=20,1,0))</formula>
    </cfRule>
    <cfRule type="expression" dxfId="27164" priority="6328">
      <formula>AND(IF($Q708=2,1,0),IF($X708&lt;30,1,0))</formula>
    </cfRule>
    <cfRule type="expression" dxfId="27163" priority="6329">
      <formula>AND(IF($Q708=3,1,0),IF($X708&lt;30,1,0))</formula>
    </cfRule>
    <cfRule type="expression" dxfId="27162" priority="6330">
      <formula>AND(IF($Q708=3,1,IF($Q708=4,1,0)),IF($F708&lt;=85,1,0))</formula>
    </cfRule>
  </conditionalFormatting>
  <conditionalFormatting sqref="X708">
    <cfRule type="expression" dxfId="27161" priority="6323">
      <formula>AND(IF(OR($Q708=1,$Q708=2),1,0),IF($X708&lt;=20,1,0))</formula>
    </cfRule>
    <cfRule type="expression" dxfId="27160" priority="6324">
      <formula>AND(IF($Q708=2,1,0),IF($X708&lt;30,1,0))</formula>
    </cfRule>
    <cfRule type="expression" dxfId="27159" priority="6325">
      <formula>AND(IF($Q708=3,1,0),IF($X708&lt;30,1,0))</formula>
    </cfRule>
    <cfRule type="expression" dxfId="27158" priority="6326">
      <formula>AND(IF($Q708=3,1,IF($Q708=4,1,0)),IF($F708&lt;=85,1,0))</formula>
    </cfRule>
  </conditionalFormatting>
  <conditionalFormatting sqref="AI708">
    <cfRule type="expression" dxfId="27157" priority="6319">
      <formula>AND(IF(OR($Q708=1,$Q708=2),1,0),IF($X708&lt;=20,1,0))</formula>
    </cfRule>
    <cfRule type="expression" dxfId="27156" priority="6320">
      <formula>AND(IF($Q708=2,1,0),IF($X708&lt;30,1,0))</formula>
    </cfRule>
    <cfRule type="expression" dxfId="27155" priority="6321">
      <formula>AND(IF($Q708=3,1,0),IF($X708&lt;30,1,0))</formula>
    </cfRule>
    <cfRule type="expression" dxfId="27154" priority="6322">
      <formula>AND(IF($Q708=3,1,IF($Q708=4,1,0)),IF($F708&lt;=85,1,0))</formula>
    </cfRule>
  </conditionalFormatting>
  <conditionalFormatting sqref="AV709">
    <cfRule type="expression" dxfId="27153" priority="6317">
      <formula>AV709="X"</formula>
    </cfRule>
    <cfRule type="expression" dxfId="27152" priority="6318">
      <formula>AV709="후보"</formula>
    </cfRule>
  </conditionalFormatting>
  <conditionalFormatting sqref="AC709">
    <cfRule type="cellIs" dxfId="27151" priority="6315" operator="greaterThan">
      <formula>0.9</formula>
    </cfRule>
    <cfRule type="cellIs" dxfId="27150" priority="6316" operator="greaterThan">
      <formula>0.85</formula>
    </cfRule>
  </conditionalFormatting>
  <conditionalFormatting sqref="N709">
    <cfRule type="cellIs" dxfId="27149" priority="6313" operator="greaterThan">
      <formula>0.9</formula>
    </cfRule>
    <cfRule type="cellIs" dxfId="27148" priority="6314" operator="greaterThan">
      <formula>0.85</formula>
    </cfRule>
  </conditionalFormatting>
  <conditionalFormatting sqref="E709">
    <cfRule type="expression" dxfId="27147" priority="6309">
      <formula>AND(IF(OR($Q709=1,$Q709=2),1,0),IF($X709&lt;=20,1,0))</formula>
    </cfRule>
    <cfRule type="expression" dxfId="27146" priority="6310">
      <formula>AND(IF($Q709=2,1,0),IF($X709&lt;30,1,0))</formula>
    </cfRule>
    <cfRule type="expression" dxfId="27145" priority="6311">
      <formula>AND(IF($Q709=3,1,0),IF($X709&lt;30,1,0))</formula>
    </cfRule>
    <cfRule type="expression" dxfId="27144" priority="6312">
      <formula>AND(IF($Q709=3,1,IF($Q709=4,1,0)),IF($F709&lt;=85,1,0))</formula>
    </cfRule>
  </conditionalFormatting>
  <conditionalFormatting sqref="X709">
    <cfRule type="expression" dxfId="27143" priority="6305">
      <formula>AND(IF(OR($Q709=1,$Q709=2),1,0),IF($X709&lt;=20,1,0))</formula>
    </cfRule>
    <cfRule type="expression" dxfId="27142" priority="6306">
      <formula>AND(IF($Q709=2,1,0),IF($X709&lt;30,1,0))</formula>
    </cfRule>
    <cfRule type="expression" dxfId="27141" priority="6307">
      <formula>AND(IF($Q709=3,1,0),IF($X709&lt;30,1,0))</formula>
    </cfRule>
    <cfRule type="expression" dxfId="27140" priority="6308">
      <formula>AND(IF($Q709=3,1,IF($Q709=4,1,0)),IF($F709&lt;=85,1,0))</formula>
    </cfRule>
  </conditionalFormatting>
  <conditionalFormatting sqref="AI709">
    <cfRule type="expression" dxfId="27139" priority="6301">
      <formula>AND(IF(OR($Q709=1,$Q709=2),1,0),IF($X709&lt;=20,1,0))</formula>
    </cfRule>
    <cfRule type="expression" dxfId="27138" priority="6302">
      <formula>AND(IF($Q709=2,1,0),IF($X709&lt;30,1,0))</formula>
    </cfRule>
    <cfRule type="expression" dxfId="27137" priority="6303">
      <formula>AND(IF($Q709=3,1,0),IF($X709&lt;30,1,0))</formula>
    </cfRule>
    <cfRule type="expression" dxfId="27136" priority="6304">
      <formula>AND(IF($Q709=3,1,IF($Q709=4,1,0)),IF($F709&lt;=85,1,0))</formula>
    </cfRule>
  </conditionalFormatting>
  <conditionalFormatting sqref="AV710">
    <cfRule type="expression" dxfId="27135" priority="6299">
      <formula>AV710="X"</formula>
    </cfRule>
    <cfRule type="expression" dxfId="27134" priority="6300">
      <formula>AV710="후보"</formula>
    </cfRule>
  </conditionalFormatting>
  <conditionalFormatting sqref="AC710">
    <cfRule type="cellIs" dxfId="27133" priority="6297" operator="greaterThan">
      <formula>0.9</formula>
    </cfRule>
    <cfRule type="cellIs" dxfId="27132" priority="6298" operator="greaterThan">
      <formula>0.85</formula>
    </cfRule>
  </conditionalFormatting>
  <conditionalFormatting sqref="N710">
    <cfRule type="cellIs" dxfId="27131" priority="6295" operator="greaterThan">
      <formula>0.9</formula>
    </cfRule>
    <cfRule type="cellIs" dxfId="27130" priority="6296" operator="greaterThan">
      <formula>0.85</formula>
    </cfRule>
  </conditionalFormatting>
  <conditionalFormatting sqref="E710">
    <cfRule type="expression" dxfId="27129" priority="6291">
      <formula>AND(IF(OR($Q710=1,$Q710=2),1,0),IF($X710&lt;=20,1,0))</formula>
    </cfRule>
    <cfRule type="expression" dxfId="27128" priority="6292">
      <formula>AND(IF($Q710=2,1,0),IF($X710&lt;30,1,0))</formula>
    </cfRule>
    <cfRule type="expression" dxfId="27127" priority="6293">
      <formula>AND(IF($Q710=3,1,0),IF($X710&lt;30,1,0))</formula>
    </cfRule>
    <cfRule type="expression" dxfId="27126" priority="6294">
      <formula>AND(IF($Q710=3,1,IF($Q710=4,1,0)),IF($F710&lt;=85,1,0))</formula>
    </cfRule>
  </conditionalFormatting>
  <conditionalFormatting sqref="X710">
    <cfRule type="expression" dxfId="27125" priority="6287">
      <formula>AND(IF(OR($Q710=1,$Q710=2),1,0),IF($X710&lt;=20,1,0))</formula>
    </cfRule>
    <cfRule type="expression" dxfId="27124" priority="6288">
      <formula>AND(IF($Q710=2,1,0),IF($X710&lt;30,1,0))</formula>
    </cfRule>
    <cfRule type="expression" dxfId="27123" priority="6289">
      <formula>AND(IF($Q710=3,1,0),IF($X710&lt;30,1,0))</formula>
    </cfRule>
    <cfRule type="expression" dxfId="27122" priority="6290">
      <formula>AND(IF($Q710=3,1,IF($Q710=4,1,0)),IF($F710&lt;=85,1,0))</formula>
    </cfRule>
  </conditionalFormatting>
  <conditionalFormatting sqref="AI710">
    <cfRule type="expression" dxfId="27121" priority="6283">
      <formula>AND(IF(OR($Q710=1,$Q710=2),1,0),IF($X710&lt;=20,1,0))</formula>
    </cfRule>
    <cfRule type="expression" dxfId="27120" priority="6284">
      <formula>AND(IF($Q710=2,1,0),IF($X710&lt;30,1,0))</formula>
    </cfRule>
    <cfRule type="expression" dxfId="27119" priority="6285">
      <formula>AND(IF($Q710=3,1,0),IF($X710&lt;30,1,0))</formula>
    </cfRule>
    <cfRule type="expression" dxfId="27118" priority="6286">
      <formula>AND(IF($Q710=3,1,IF($Q710=4,1,0)),IF($F710&lt;=85,1,0))</formula>
    </cfRule>
  </conditionalFormatting>
  <conditionalFormatting sqref="AV711">
    <cfRule type="expression" dxfId="27117" priority="6281">
      <formula>AV711="X"</formula>
    </cfRule>
    <cfRule type="expression" dxfId="27116" priority="6282">
      <formula>AV711="후보"</formula>
    </cfRule>
  </conditionalFormatting>
  <conditionalFormatting sqref="AC711">
    <cfRule type="cellIs" dxfId="27115" priority="6279" operator="greaterThan">
      <formula>0.9</formula>
    </cfRule>
    <cfRule type="cellIs" dxfId="27114" priority="6280" operator="greaterThan">
      <formula>0.85</formula>
    </cfRule>
  </conditionalFormatting>
  <conditionalFormatting sqref="N711">
    <cfRule type="cellIs" dxfId="27113" priority="6277" operator="greaterThan">
      <formula>0.9</formula>
    </cfRule>
    <cfRule type="cellIs" dxfId="27112" priority="6278" operator="greaterThan">
      <formula>0.85</formula>
    </cfRule>
  </conditionalFormatting>
  <conditionalFormatting sqref="E711">
    <cfRule type="expression" dxfId="27111" priority="6273">
      <formula>AND(IF(OR($Q711=1,$Q711=2),1,0),IF($X711&lt;=20,1,0))</formula>
    </cfRule>
    <cfRule type="expression" dxfId="27110" priority="6274">
      <formula>AND(IF($Q711=2,1,0),IF($X711&lt;30,1,0))</formula>
    </cfRule>
    <cfRule type="expression" dxfId="27109" priority="6275">
      <formula>AND(IF($Q711=3,1,0),IF($X711&lt;30,1,0))</formula>
    </cfRule>
    <cfRule type="expression" dxfId="27108" priority="6276">
      <formula>AND(IF($Q711=3,1,IF($Q711=4,1,0)),IF($F711&lt;=85,1,0))</formula>
    </cfRule>
  </conditionalFormatting>
  <conditionalFormatting sqref="X711">
    <cfRule type="expression" dxfId="27107" priority="6269">
      <formula>AND(IF(OR($Q711=1,$Q711=2),1,0),IF($X711&lt;=20,1,0))</formula>
    </cfRule>
    <cfRule type="expression" dxfId="27106" priority="6270">
      <formula>AND(IF($Q711=2,1,0),IF($X711&lt;30,1,0))</formula>
    </cfRule>
    <cfRule type="expression" dxfId="27105" priority="6271">
      <formula>AND(IF($Q711=3,1,0),IF($X711&lt;30,1,0))</formula>
    </cfRule>
    <cfRule type="expression" dxfId="27104" priority="6272">
      <formula>AND(IF($Q711=3,1,IF($Q711=4,1,0)),IF($F711&lt;=85,1,0))</formula>
    </cfRule>
  </conditionalFormatting>
  <conditionalFormatting sqref="AI711">
    <cfRule type="expression" dxfId="27103" priority="6265">
      <formula>AND(IF(OR($Q711=1,$Q711=2),1,0),IF($X711&lt;=20,1,0))</formula>
    </cfRule>
    <cfRule type="expression" dxfId="27102" priority="6266">
      <formula>AND(IF($Q711=2,1,0),IF($X711&lt;30,1,0))</formula>
    </cfRule>
    <cfRule type="expression" dxfId="27101" priority="6267">
      <formula>AND(IF($Q711=3,1,0),IF($X711&lt;30,1,0))</formula>
    </cfRule>
    <cfRule type="expression" dxfId="27100" priority="6268">
      <formula>AND(IF($Q711=3,1,IF($Q711=4,1,0)),IF($F711&lt;=85,1,0))</formula>
    </cfRule>
  </conditionalFormatting>
  <conditionalFormatting sqref="AV712">
    <cfRule type="expression" dxfId="27099" priority="6263">
      <formula>AV712="X"</formula>
    </cfRule>
    <cfRule type="expression" dxfId="27098" priority="6264">
      <formula>AV712="후보"</formula>
    </cfRule>
  </conditionalFormatting>
  <conditionalFormatting sqref="AC712">
    <cfRule type="cellIs" dxfId="27097" priority="6261" operator="greaterThan">
      <formula>0.9</formula>
    </cfRule>
    <cfRule type="cellIs" dxfId="27096" priority="6262" operator="greaterThan">
      <formula>0.85</formula>
    </cfRule>
  </conditionalFormatting>
  <conditionalFormatting sqref="N712">
    <cfRule type="cellIs" dxfId="27095" priority="6259" operator="greaterThan">
      <formula>0.9</formula>
    </cfRule>
    <cfRule type="cellIs" dxfId="27094" priority="6260" operator="greaterThan">
      <formula>0.85</formula>
    </cfRule>
  </conditionalFormatting>
  <conditionalFormatting sqref="E712">
    <cfRule type="expression" dxfId="27093" priority="6255">
      <formula>AND(IF(OR($Q712=1,$Q712=2),1,0),IF($X712&lt;=20,1,0))</formula>
    </cfRule>
    <cfRule type="expression" dxfId="27092" priority="6256">
      <formula>AND(IF($Q712=2,1,0),IF($X712&lt;30,1,0))</formula>
    </cfRule>
    <cfRule type="expression" dxfId="27091" priority="6257">
      <formula>AND(IF($Q712=3,1,0),IF($X712&lt;30,1,0))</formula>
    </cfRule>
    <cfRule type="expression" dxfId="27090" priority="6258">
      <formula>AND(IF($Q712=3,1,IF($Q712=4,1,0)),IF($F712&lt;=85,1,0))</formula>
    </cfRule>
  </conditionalFormatting>
  <conditionalFormatting sqref="X712">
    <cfRule type="expression" dxfId="27089" priority="6251">
      <formula>AND(IF(OR($Q712=1,$Q712=2),1,0),IF($X712&lt;=20,1,0))</formula>
    </cfRule>
    <cfRule type="expression" dxfId="27088" priority="6252">
      <formula>AND(IF($Q712=2,1,0),IF($X712&lt;30,1,0))</formula>
    </cfRule>
    <cfRule type="expression" dxfId="27087" priority="6253">
      <formula>AND(IF($Q712=3,1,0),IF($X712&lt;30,1,0))</formula>
    </cfRule>
    <cfRule type="expression" dxfId="27086" priority="6254">
      <formula>AND(IF($Q712=3,1,IF($Q712=4,1,0)),IF($F712&lt;=85,1,0))</formula>
    </cfRule>
  </conditionalFormatting>
  <conditionalFormatting sqref="AI712">
    <cfRule type="expression" dxfId="27085" priority="6247">
      <formula>AND(IF(OR($Q712=1,$Q712=2),1,0),IF($X712&lt;=20,1,0))</formula>
    </cfRule>
    <cfRule type="expression" dxfId="27084" priority="6248">
      <formula>AND(IF($Q712=2,1,0),IF($X712&lt;30,1,0))</formula>
    </cfRule>
    <cfRule type="expression" dxfId="27083" priority="6249">
      <formula>AND(IF($Q712=3,1,0),IF($X712&lt;30,1,0))</formula>
    </cfRule>
    <cfRule type="expression" dxfId="27082" priority="6250">
      <formula>AND(IF($Q712=3,1,IF($Q712=4,1,0)),IF($F712&lt;=85,1,0))</formula>
    </cfRule>
  </conditionalFormatting>
  <conditionalFormatting sqref="AV713">
    <cfRule type="expression" dxfId="27081" priority="6245">
      <formula>AV713="X"</formula>
    </cfRule>
    <cfRule type="expression" dxfId="27080" priority="6246">
      <formula>AV713="후보"</formula>
    </cfRule>
  </conditionalFormatting>
  <conditionalFormatting sqref="AC713">
    <cfRule type="cellIs" dxfId="27079" priority="6243" operator="greaterThan">
      <formula>0.9</formula>
    </cfRule>
    <cfRule type="cellIs" dxfId="27078" priority="6244" operator="greaterThan">
      <formula>0.85</formula>
    </cfRule>
  </conditionalFormatting>
  <conditionalFormatting sqref="N713">
    <cfRule type="cellIs" dxfId="27077" priority="6241" operator="greaterThan">
      <formula>0.9</formula>
    </cfRule>
    <cfRule type="cellIs" dxfId="27076" priority="6242" operator="greaterThan">
      <formula>0.85</formula>
    </cfRule>
  </conditionalFormatting>
  <conditionalFormatting sqref="E713">
    <cfRule type="expression" dxfId="27075" priority="6237">
      <formula>AND(IF(OR($Q713=1,$Q713=2),1,0),IF($X713&lt;=20,1,0))</formula>
    </cfRule>
    <cfRule type="expression" dxfId="27074" priority="6238">
      <formula>AND(IF($Q713=2,1,0),IF($X713&lt;30,1,0))</formula>
    </cfRule>
    <cfRule type="expression" dxfId="27073" priority="6239">
      <formula>AND(IF($Q713=3,1,0),IF($X713&lt;30,1,0))</formula>
    </cfRule>
    <cfRule type="expression" dxfId="27072" priority="6240">
      <formula>AND(IF($Q713=3,1,IF($Q713=4,1,0)),IF($F713&lt;=85,1,0))</formula>
    </cfRule>
  </conditionalFormatting>
  <conditionalFormatting sqref="X713">
    <cfRule type="expression" dxfId="27071" priority="6233">
      <formula>AND(IF(OR($Q713=1,$Q713=2),1,0),IF($X713&lt;=20,1,0))</formula>
    </cfRule>
    <cfRule type="expression" dxfId="27070" priority="6234">
      <formula>AND(IF($Q713=2,1,0),IF($X713&lt;30,1,0))</formula>
    </cfRule>
    <cfRule type="expression" dxfId="27069" priority="6235">
      <formula>AND(IF($Q713=3,1,0),IF($X713&lt;30,1,0))</formula>
    </cfRule>
    <cfRule type="expression" dxfId="27068" priority="6236">
      <formula>AND(IF($Q713=3,1,IF($Q713=4,1,0)),IF($F713&lt;=85,1,0))</formula>
    </cfRule>
  </conditionalFormatting>
  <conditionalFormatting sqref="AI713">
    <cfRule type="expression" dxfId="27067" priority="6229">
      <formula>AND(IF(OR($Q713=1,$Q713=2),1,0),IF($X713&lt;=20,1,0))</formula>
    </cfRule>
    <cfRule type="expression" dxfId="27066" priority="6230">
      <formula>AND(IF($Q713=2,1,0),IF($X713&lt;30,1,0))</formula>
    </cfRule>
    <cfRule type="expression" dxfId="27065" priority="6231">
      <formula>AND(IF($Q713=3,1,0),IF($X713&lt;30,1,0))</formula>
    </cfRule>
    <cfRule type="expression" dxfId="27064" priority="6232">
      <formula>AND(IF($Q713=3,1,IF($Q713=4,1,0)),IF($F713&lt;=85,1,0))</formula>
    </cfRule>
  </conditionalFormatting>
  <conditionalFormatting sqref="AV714">
    <cfRule type="expression" dxfId="27063" priority="6227">
      <formula>AV714="X"</formula>
    </cfRule>
    <cfRule type="expression" dxfId="27062" priority="6228">
      <formula>AV714="후보"</formula>
    </cfRule>
  </conditionalFormatting>
  <conditionalFormatting sqref="AC714">
    <cfRule type="cellIs" dxfId="27061" priority="6225" operator="greaterThan">
      <formula>0.9</formula>
    </cfRule>
    <cfRule type="cellIs" dxfId="27060" priority="6226" operator="greaterThan">
      <formula>0.85</formula>
    </cfRule>
  </conditionalFormatting>
  <conditionalFormatting sqref="N714">
    <cfRule type="cellIs" dxfId="27059" priority="6223" operator="greaterThan">
      <formula>0.9</formula>
    </cfRule>
    <cfRule type="cellIs" dxfId="27058" priority="6224" operator="greaterThan">
      <formula>0.85</formula>
    </cfRule>
  </conditionalFormatting>
  <conditionalFormatting sqref="E714">
    <cfRule type="expression" dxfId="27057" priority="6219">
      <formula>AND(IF(OR($Q714=1,$Q714=2),1,0),IF($X714&lt;=20,1,0))</formula>
    </cfRule>
    <cfRule type="expression" dxfId="27056" priority="6220">
      <formula>AND(IF($Q714=2,1,0),IF($X714&lt;30,1,0))</formula>
    </cfRule>
    <cfRule type="expression" dxfId="27055" priority="6221">
      <formula>AND(IF($Q714=3,1,0),IF($X714&lt;30,1,0))</formula>
    </cfRule>
    <cfRule type="expression" dxfId="27054" priority="6222">
      <formula>AND(IF($Q714=3,1,IF($Q714=4,1,0)),IF($F714&lt;=85,1,0))</formula>
    </cfRule>
  </conditionalFormatting>
  <conditionalFormatting sqref="X714">
    <cfRule type="expression" dxfId="27053" priority="6215">
      <formula>AND(IF(OR($Q714=1,$Q714=2),1,0),IF($X714&lt;=20,1,0))</formula>
    </cfRule>
    <cfRule type="expression" dxfId="27052" priority="6216">
      <formula>AND(IF($Q714=2,1,0),IF($X714&lt;30,1,0))</formula>
    </cfRule>
    <cfRule type="expression" dxfId="27051" priority="6217">
      <formula>AND(IF($Q714=3,1,0),IF($X714&lt;30,1,0))</formula>
    </cfRule>
    <cfRule type="expression" dxfId="27050" priority="6218">
      <formula>AND(IF($Q714=3,1,IF($Q714=4,1,0)),IF($F714&lt;=85,1,0))</formula>
    </cfRule>
  </conditionalFormatting>
  <conditionalFormatting sqref="AI714">
    <cfRule type="expression" dxfId="27049" priority="6211">
      <formula>AND(IF(OR($Q714=1,$Q714=2),1,0),IF($X714&lt;=20,1,0))</formula>
    </cfRule>
    <cfRule type="expression" dxfId="27048" priority="6212">
      <formula>AND(IF($Q714=2,1,0),IF($X714&lt;30,1,0))</formula>
    </cfRule>
    <cfRule type="expression" dxfId="27047" priority="6213">
      <formula>AND(IF($Q714=3,1,0),IF($X714&lt;30,1,0))</formula>
    </cfRule>
    <cfRule type="expression" dxfId="27046" priority="6214">
      <formula>AND(IF($Q714=3,1,IF($Q714=4,1,0)),IF($F714&lt;=85,1,0))</formula>
    </cfRule>
  </conditionalFormatting>
  <conditionalFormatting sqref="AV715">
    <cfRule type="expression" dxfId="27045" priority="6209">
      <formula>AV715="X"</formula>
    </cfRule>
    <cfRule type="expression" dxfId="27044" priority="6210">
      <formula>AV715="후보"</formula>
    </cfRule>
  </conditionalFormatting>
  <conditionalFormatting sqref="AC715">
    <cfRule type="cellIs" dxfId="27043" priority="6207" operator="greaterThan">
      <formula>0.9</formula>
    </cfRule>
    <cfRule type="cellIs" dxfId="27042" priority="6208" operator="greaterThan">
      <formula>0.85</formula>
    </cfRule>
  </conditionalFormatting>
  <conditionalFormatting sqref="N715">
    <cfRule type="cellIs" dxfId="27041" priority="6205" operator="greaterThan">
      <formula>0.9</formula>
    </cfRule>
    <cfRule type="cellIs" dxfId="27040" priority="6206" operator="greaterThan">
      <formula>0.85</formula>
    </cfRule>
  </conditionalFormatting>
  <conditionalFormatting sqref="E715">
    <cfRule type="expression" dxfId="27039" priority="6201">
      <formula>AND(IF(OR($Q715=1,$Q715=2),1,0),IF($X715&lt;=20,1,0))</formula>
    </cfRule>
    <cfRule type="expression" dxfId="27038" priority="6202">
      <formula>AND(IF($Q715=2,1,0),IF($X715&lt;30,1,0))</formula>
    </cfRule>
    <cfRule type="expression" dxfId="27037" priority="6203">
      <formula>AND(IF($Q715=3,1,0),IF($X715&lt;30,1,0))</formula>
    </cfRule>
    <cfRule type="expression" dxfId="27036" priority="6204">
      <formula>AND(IF($Q715=3,1,IF($Q715=4,1,0)),IF($F715&lt;=85,1,0))</formula>
    </cfRule>
  </conditionalFormatting>
  <conditionalFormatting sqref="X715">
    <cfRule type="expression" dxfId="27035" priority="6197">
      <formula>AND(IF(OR($Q715=1,$Q715=2),1,0),IF($X715&lt;=20,1,0))</formula>
    </cfRule>
    <cfRule type="expression" dxfId="27034" priority="6198">
      <formula>AND(IF($Q715=2,1,0),IF($X715&lt;30,1,0))</formula>
    </cfRule>
    <cfRule type="expression" dxfId="27033" priority="6199">
      <formula>AND(IF($Q715=3,1,0),IF($X715&lt;30,1,0))</formula>
    </cfRule>
    <cfRule type="expression" dxfId="27032" priority="6200">
      <formula>AND(IF($Q715=3,1,IF($Q715=4,1,0)),IF($F715&lt;=85,1,0))</formula>
    </cfRule>
  </conditionalFormatting>
  <conditionalFormatting sqref="AI715">
    <cfRule type="expression" dxfId="27031" priority="6193">
      <formula>AND(IF(OR($Q715=1,$Q715=2),1,0),IF($X715&lt;=20,1,0))</formula>
    </cfRule>
    <cfRule type="expression" dxfId="27030" priority="6194">
      <formula>AND(IF($Q715=2,1,0),IF($X715&lt;30,1,0))</formula>
    </cfRule>
    <cfRule type="expression" dxfId="27029" priority="6195">
      <formula>AND(IF($Q715=3,1,0),IF($X715&lt;30,1,0))</formula>
    </cfRule>
    <cfRule type="expression" dxfId="27028" priority="6196">
      <formula>AND(IF($Q715=3,1,IF($Q715=4,1,0)),IF($F715&lt;=85,1,0))</formula>
    </cfRule>
  </conditionalFormatting>
  <conditionalFormatting sqref="AV716">
    <cfRule type="expression" dxfId="27027" priority="6191">
      <formula>AV716="X"</formula>
    </cfRule>
    <cfRule type="expression" dxfId="27026" priority="6192">
      <formula>AV716="후보"</formula>
    </cfRule>
  </conditionalFormatting>
  <conditionalFormatting sqref="AC716">
    <cfRule type="cellIs" dxfId="27025" priority="6189" operator="greaterThan">
      <formula>0.9</formula>
    </cfRule>
    <cfRule type="cellIs" dxfId="27024" priority="6190" operator="greaterThan">
      <formula>0.85</formula>
    </cfRule>
  </conditionalFormatting>
  <conditionalFormatting sqref="N716">
    <cfRule type="cellIs" dxfId="27023" priority="6187" operator="greaterThan">
      <formula>0.9</formula>
    </cfRule>
    <cfRule type="cellIs" dxfId="27022" priority="6188" operator="greaterThan">
      <formula>0.85</formula>
    </cfRule>
  </conditionalFormatting>
  <conditionalFormatting sqref="E716">
    <cfRule type="expression" dxfId="27021" priority="6183">
      <formula>AND(IF(OR($Q716=1,$Q716=2),1,0),IF($X716&lt;=20,1,0))</formula>
    </cfRule>
    <cfRule type="expression" dxfId="27020" priority="6184">
      <formula>AND(IF($Q716=2,1,0),IF($X716&lt;30,1,0))</formula>
    </cfRule>
    <cfRule type="expression" dxfId="27019" priority="6185">
      <formula>AND(IF($Q716=3,1,0),IF($X716&lt;30,1,0))</formula>
    </cfRule>
    <cfRule type="expression" dxfId="27018" priority="6186">
      <formula>AND(IF($Q716=3,1,IF($Q716=4,1,0)),IF($F716&lt;=85,1,0))</formula>
    </cfRule>
  </conditionalFormatting>
  <conditionalFormatting sqref="X716">
    <cfRule type="expression" dxfId="27017" priority="6179">
      <formula>AND(IF(OR($Q716=1,$Q716=2),1,0),IF($X716&lt;=20,1,0))</formula>
    </cfRule>
    <cfRule type="expression" dxfId="27016" priority="6180">
      <formula>AND(IF($Q716=2,1,0),IF($X716&lt;30,1,0))</formula>
    </cfRule>
    <cfRule type="expression" dxfId="27015" priority="6181">
      <formula>AND(IF($Q716=3,1,0),IF($X716&lt;30,1,0))</formula>
    </cfRule>
    <cfRule type="expression" dxfId="27014" priority="6182">
      <formula>AND(IF($Q716=3,1,IF($Q716=4,1,0)),IF($F716&lt;=85,1,0))</formula>
    </cfRule>
  </conditionalFormatting>
  <conditionalFormatting sqref="AI716">
    <cfRule type="expression" dxfId="27013" priority="6175">
      <formula>AND(IF(OR($Q716=1,$Q716=2),1,0),IF($X716&lt;=20,1,0))</formula>
    </cfRule>
    <cfRule type="expression" dxfId="27012" priority="6176">
      <formula>AND(IF($Q716=2,1,0),IF($X716&lt;30,1,0))</formula>
    </cfRule>
    <cfRule type="expression" dxfId="27011" priority="6177">
      <formula>AND(IF($Q716=3,1,0),IF($X716&lt;30,1,0))</formula>
    </cfRule>
    <cfRule type="expression" dxfId="27010" priority="6178">
      <formula>AND(IF($Q716=3,1,IF($Q716=4,1,0)),IF($F716&lt;=85,1,0))</formula>
    </cfRule>
  </conditionalFormatting>
  <conditionalFormatting sqref="AV717">
    <cfRule type="expression" dxfId="27009" priority="6173">
      <formula>AV717="X"</formula>
    </cfRule>
    <cfRule type="expression" dxfId="27008" priority="6174">
      <formula>AV717="후보"</formula>
    </cfRule>
  </conditionalFormatting>
  <conditionalFormatting sqref="AC717">
    <cfRule type="cellIs" dxfId="27007" priority="6171" operator="greaterThan">
      <formula>0.9</formula>
    </cfRule>
    <cfRule type="cellIs" dxfId="27006" priority="6172" operator="greaterThan">
      <formula>0.85</formula>
    </cfRule>
  </conditionalFormatting>
  <conditionalFormatting sqref="N717">
    <cfRule type="cellIs" dxfId="27005" priority="6169" operator="greaterThan">
      <formula>0.9</formula>
    </cfRule>
    <cfRule type="cellIs" dxfId="27004" priority="6170" operator="greaterThan">
      <formula>0.85</formula>
    </cfRule>
  </conditionalFormatting>
  <conditionalFormatting sqref="E717">
    <cfRule type="expression" dxfId="27003" priority="6165">
      <formula>AND(IF(OR($Q717=1,$Q717=2),1,0),IF($X717&lt;=20,1,0))</formula>
    </cfRule>
    <cfRule type="expression" dxfId="27002" priority="6166">
      <formula>AND(IF($Q717=2,1,0),IF($X717&lt;30,1,0))</formula>
    </cfRule>
    <cfRule type="expression" dxfId="27001" priority="6167">
      <formula>AND(IF($Q717=3,1,0),IF($X717&lt;30,1,0))</formula>
    </cfRule>
    <cfRule type="expression" dxfId="27000" priority="6168">
      <formula>AND(IF($Q717=3,1,IF($Q717=4,1,0)),IF($F717&lt;=85,1,0))</formula>
    </cfRule>
  </conditionalFormatting>
  <conditionalFormatting sqref="X717">
    <cfRule type="expression" dxfId="26999" priority="6161">
      <formula>AND(IF(OR($Q717=1,$Q717=2),1,0),IF($X717&lt;=20,1,0))</formula>
    </cfRule>
    <cfRule type="expression" dxfId="26998" priority="6162">
      <formula>AND(IF($Q717=2,1,0),IF($X717&lt;30,1,0))</formula>
    </cfRule>
    <cfRule type="expression" dxfId="26997" priority="6163">
      <formula>AND(IF($Q717=3,1,0),IF($X717&lt;30,1,0))</formula>
    </cfRule>
    <cfRule type="expression" dxfId="26996" priority="6164">
      <formula>AND(IF($Q717=3,1,IF($Q717=4,1,0)),IF($F717&lt;=85,1,0))</formula>
    </cfRule>
  </conditionalFormatting>
  <conditionalFormatting sqref="AI717">
    <cfRule type="expression" dxfId="26995" priority="6157">
      <formula>AND(IF(OR($Q717=1,$Q717=2),1,0),IF($X717&lt;=20,1,0))</formula>
    </cfRule>
    <cfRule type="expression" dxfId="26994" priority="6158">
      <formula>AND(IF($Q717=2,1,0),IF($X717&lt;30,1,0))</formula>
    </cfRule>
    <cfRule type="expression" dxfId="26993" priority="6159">
      <formula>AND(IF($Q717=3,1,0),IF($X717&lt;30,1,0))</formula>
    </cfRule>
    <cfRule type="expression" dxfId="26992" priority="6160">
      <formula>AND(IF($Q717=3,1,IF($Q717=4,1,0)),IF($F717&lt;=85,1,0))</formula>
    </cfRule>
  </conditionalFormatting>
  <conditionalFormatting sqref="AV718">
    <cfRule type="expression" dxfId="26991" priority="6155">
      <formula>AV718="X"</formula>
    </cfRule>
    <cfRule type="expression" dxfId="26990" priority="6156">
      <formula>AV718="후보"</formula>
    </cfRule>
  </conditionalFormatting>
  <conditionalFormatting sqref="AC718">
    <cfRule type="cellIs" dxfId="26989" priority="6153" operator="greaterThan">
      <formula>0.9</formula>
    </cfRule>
    <cfRule type="cellIs" dxfId="26988" priority="6154" operator="greaterThan">
      <formula>0.85</formula>
    </cfRule>
  </conditionalFormatting>
  <conditionalFormatting sqref="N718">
    <cfRule type="cellIs" dxfId="26987" priority="6151" operator="greaterThan">
      <formula>0.9</formula>
    </cfRule>
    <cfRule type="cellIs" dxfId="26986" priority="6152" operator="greaterThan">
      <formula>0.85</formula>
    </cfRule>
  </conditionalFormatting>
  <conditionalFormatting sqref="E718">
    <cfRule type="expression" dxfId="26985" priority="6147">
      <formula>AND(IF(OR($Q718=1,$Q718=2),1,0),IF($X718&lt;=20,1,0))</formula>
    </cfRule>
    <cfRule type="expression" dxfId="26984" priority="6148">
      <formula>AND(IF($Q718=2,1,0),IF($X718&lt;30,1,0))</formula>
    </cfRule>
    <cfRule type="expression" dxfId="26983" priority="6149">
      <formula>AND(IF($Q718=3,1,0),IF($X718&lt;30,1,0))</formula>
    </cfRule>
    <cfRule type="expression" dxfId="26982" priority="6150">
      <formula>AND(IF($Q718=3,1,IF($Q718=4,1,0)),IF($F718&lt;=85,1,0))</formula>
    </cfRule>
  </conditionalFormatting>
  <conditionalFormatting sqref="X718">
    <cfRule type="expression" dxfId="26981" priority="6143">
      <formula>AND(IF(OR($Q718=1,$Q718=2),1,0),IF($X718&lt;=20,1,0))</formula>
    </cfRule>
    <cfRule type="expression" dxfId="26980" priority="6144">
      <formula>AND(IF($Q718=2,1,0),IF($X718&lt;30,1,0))</formula>
    </cfRule>
    <cfRule type="expression" dxfId="26979" priority="6145">
      <formula>AND(IF($Q718=3,1,0),IF($X718&lt;30,1,0))</formula>
    </cfRule>
    <cfRule type="expression" dxfId="26978" priority="6146">
      <formula>AND(IF($Q718=3,1,IF($Q718=4,1,0)),IF($F718&lt;=85,1,0))</formula>
    </cfRule>
  </conditionalFormatting>
  <conditionalFormatting sqref="AI718">
    <cfRule type="expression" dxfId="26977" priority="6139">
      <formula>AND(IF(OR($Q718=1,$Q718=2),1,0),IF($X718&lt;=20,1,0))</formula>
    </cfRule>
    <cfRule type="expression" dxfId="26976" priority="6140">
      <formula>AND(IF($Q718=2,1,0),IF($X718&lt;30,1,0))</formula>
    </cfRule>
    <cfRule type="expression" dxfId="26975" priority="6141">
      <formula>AND(IF($Q718=3,1,0),IF($X718&lt;30,1,0))</formula>
    </cfRule>
    <cfRule type="expression" dxfId="26974" priority="6142">
      <formula>AND(IF($Q718=3,1,IF($Q718=4,1,0)),IF($F718&lt;=85,1,0))</formula>
    </cfRule>
  </conditionalFormatting>
  <conditionalFormatting sqref="AV719">
    <cfRule type="expression" dxfId="26973" priority="6137">
      <formula>AV719="X"</formula>
    </cfRule>
    <cfRule type="expression" dxfId="26972" priority="6138">
      <formula>AV719="후보"</formula>
    </cfRule>
  </conditionalFormatting>
  <conditionalFormatting sqref="AC719">
    <cfRule type="cellIs" dxfId="26971" priority="6135" operator="greaterThan">
      <formula>0.9</formula>
    </cfRule>
    <cfRule type="cellIs" dxfId="26970" priority="6136" operator="greaterThan">
      <formula>0.85</formula>
    </cfRule>
  </conditionalFormatting>
  <conditionalFormatting sqref="N719">
    <cfRule type="cellIs" dxfId="26969" priority="6133" operator="greaterThan">
      <formula>0.9</formula>
    </cfRule>
    <cfRule type="cellIs" dxfId="26968" priority="6134" operator="greaterThan">
      <formula>0.85</formula>
    </cfRule>
  </conditionalFormatting>
  <conditionalFormatting sqref="E719">
    <cfRule type="expression" dxfId="26967" priority="6129">
      <formula>AND(IF(OR($Q719=1,$Q719=2),1,0),IF($X719&lt;=20,1,0))</formula>
    </cfRule>
    <cfRule type="expression" dxfId="26966" priority="6130">
      <formula>AND(IF($Q719=2,1,0),IF($X719&lt;30,1,0))</formula>
    </cfRule>
    <cfRule type="expression" dxfId="26965" priority="6131">
      <formula>AND(IF($Q719=3,1,0),IF($X719&lt;30,1,0))</formula>
    </cfRule>
    <cfRule type="expression" dxfId="26964" priority="6132">
      <formula>AND(IF($Q719=3,1,IF($Q719=4,1,0)),IF($F719&lt;=85,1,0))</formula>
    </cfRule>
  </conditionalFormatting>
  <conditionalFormatting sqref="X719">
    <cfRule type="expression" dxfId="26963" priority="6125">
      <formula>AND(IF(OR($Q719=1,$Q719=2),1,0),IF($X719&lt;=20,1,0))</formula>
    </cfRule>
    <cfRule type="expression" dxfId="26962" priority="6126">
      <formula>AND(IF($Q719=2,1,0),IF($X719&lt;30,1,0))</formula>
    </cfRule>
    <cfRule type="expression" dxfId="26961" priority="6127">
      <formula>AND(IF($Q719=3,1,0),IF($X719&lt;30,1,0))</formula>
    </cfRule>
    <cfRule type="expression" dxfId="26960" priority="6128">
      <formula>AND(IF($Q719=3,1,IF($Q719=4,1,0)),IF($F719&lt;=85,1,0))</formula>
    </cfRule>
  </conditionalFormatting>
  <conditionalFormatting sqref="AI719">
    <cfRule type="expression" dxfId="26959" priority="6121">
      <formula>AND(IF(OR($Q719=1,$Q719=2),1,0),IF($X719&lt;=20,1,0))</formula>
    </cfRule>
    <cfRule type="expression" dxfId="26958" priority="6122">
      <formula>AND(IF($Q719=2,1,0),IF($X719&lt;30,1,0))</formula>
    </cfRule>
    <cfRule type="expression" dxfId="26957" priority="6123">
      <formula>AND(IF($Q719=3,1,0),IF($X719&lt;30,1,0))</formula>
    </cfRule>
    <cfRule type="expression" dxfId="26956" priority="6124">
      <formula>AND(IF($Q719=3,1,IF($Q719=4,1,0)),IF($F719&lt;=85,1,0))</formula>
    </cfRule>
  </conditionalFormatting>
  <conditionalFormatting sqref="AV720">
    <cfRule type="expression" dxfId="26955" priority="6119">
      <formula>AV720="X"</formula>
    </cfRule>
    <cfRule type="expression" dxfId="26954" priority="6120">
      <formula>AV720="후보"</formula>
    </cfRule>
  </conditionalFormatting>
  <conditionalFormatting sqref="AC720">
    <cfRule type="cellIs" dxfId="26953" priority="6117" operator="greaterThan">
      <formula>0.9</formula>
    </cfRule>
    <cfRule type="cellIs" dxfId="26952" priority="6118" operator="greaterThan">
      <formula>0.85</formula>
    </cfRule>
  </conditionalFormatting>
  <conditionalFormatting sqref="N720">
    <cfRule type="cellIs" dxfId="26951" priority="6115" operator="greaterThan">
      <formula>0.9</formula>
    </cfRule>
    <cfRule type="cellIs" dxfId="26950" priority="6116" operator="greaterThan">
      <formula>0.85</formula>
    </cfRule>
  </conditionalFormatting>
  <conditionalFormatting sqref="E720">
    <cfRule type="expression" dxfId="26949" priority="6111">
      <formula>AND(IF(OR($Q720=1,$Q720=2),1,0),IF($X720&lt;=20,1,0))</formula>
    </cfRule>
    <cfRule type="expression" dxfId="26948" priority="6112">
      <formula>AND(IF($Q720=2,1,0),IF($X720&lt;30,1,0))</formula>
    </cfRule>
    <cfRule type="expression" dxfId="26947" priority="6113">
      <formula>AND(IF($Q720=3,1,0),IF($X720&lt;30,1,0))</formula>
    </cfRule>
    <cfRule type="expression" dxfId="26946" priority="6114">
      <formula>AND(IF($Q720=3,1,IF($Q720=4,1,0)),IF($F720&lt;=85,1,0))</formula>
    </cfRule>
  </conditionalFormatting>
  <conditionalFormatting sqref="X720">
    <cfRule type="expression" dxfId="26945" priority="6107">
      <formula>AND(IF(OR($Q720=1,$Q720=2),1,0),IF($X720&lt;=20,1,0))</formula>
    </cfRule>
    <cfRule type="expression" dxfId="26944" priority="6108">
      <formula>AND(IF($Q720=2,1,0),IF($X720&lt;30,1,0))</formula>
    </cfRule>
    <cfRule type="expression" dxfId="26943" priority="6109">
      <formula>AND(IF($Q720=3,1,0),IF($X720&lt;30,1,0))</formula>
    </cfRule>
    <cfRule type="expression" dxfId="26942" priority="6110">
      <formula>AND(IF($Q720=3,1,IF($Q720=4,1,0)),IF($F720&lt;=85,1,0))</formula>
    </cfRule>
  </conditionalFormatting>
  <conditionalFormatting sqref="AI720">
    <cfRule type="expression" dxfId="26941" priority="6103">
      <formula>AND(IF(OR($Q720=1,$Q720=2),1,0),IF($X720&lt;=20,1,0))</formula>
    </cfRule>
    <cfRule type="expression" dxfId="26940" priority="6104">
      <formula>AND(IF($Q720=2,1,0),IF($X720&lt;30,1,0))</formula>
    </cfRule>
    <cfRule type="expression" dxfId="26939" priority="6105">
      <formula>AND(IF($Q720=3,1,0),IF($X720&lt;30,1,0))</formula>
    </cfRule>
    <cfRule type="expression" dxfId="26938" priority="6106">
      <formula>AND(IF($Q720=3,1,IF($Q720=4,1,0)),IF($F720&lt;=85,1,0))</formula>
    </cfRule>
  </conditionalFormatting>
  <conditionalFormatting sqref="AV721">
    <cfRule type="expression" dxfId="26937" priority="6101">
      <formula>AV721="X"</formula>
    </cfRule>
    <cfRule type="expression" dxfId="26936" priority="6102">
      <formula>AV721="후보"</formula>
    </cfRule>
  </conditionalFormatting>
  <conditionalFormatting sqref="AC721">
    <cfRule type="cellIs" dxfId="26935" priority="6099" operator="greaterThan">
      <formula>0.9</formula>
    </cfRule>
    <cfRule type="cellIs" dxfId="26934" priority="6100" operator="greaterThan">
      <formula>0.85</formula>
    </cfRule>
  </conditionalFormatting>
  <conditionalFormatting sqref="N721">
    <cfRule type="cellIs" dxfId="26933" priority="6097" operator="greaterThan">
      <formula>0.9</formula>
    </cfRule>
    <cfRule type="cellIs" dxfId="26932" priority="6098" operator="greaterThan">
      <formula>0.85</formula>
    </cfRule>
  </conditionalFormatting>
  <conditionalFormatting sqref="E721">
    <cfRule type="expression" dxfId="26931" priority="6093">
      <formula>AND(IF(OR($Q721=1,$Q721=2),1,0),IF($X721&lt;=20,1,0))</formula>
    </cfRule>
    <cfRule type="expression" dxfId="26930" priority="6094">
      <formula>AND(IF($Q721=2,1,0),IF($X721&lt;30,1,0))</formula>
    </cfRule>
    <cfRule type="expression" dxfId="26929" priority="6095">
      <formula>AND(IF($Q721=3,1,0),IF($X721&lt;30,1,0))</formula>
    </cfRule>
    <cfRule type="expression" dxfId="26928" priority="6096">
      <formula>AND(IF($Q721=3,1,IF($Q721=4,1,0)),IF($F721&lt;=85,1,0))</formula>
    </cfRule>
  </conditionalFormatting>
  <conditionalFormatting sqref="X721">
    <cfRule type="expression" dxfId="26927" priority="6089">
      <formula>AND(IF(OR($Q721=1,$Q721=2),1,0),IF($X721&lt;=20,1,0))</formula>
    </cfRule>
    <cfRule type="expression" dxfId="26926" priority="6090">
      <formula>AND(IF($Q721=2,1,0),IF($X721&lt;30,1,0))</formula>
    </cfRule>
    <cfRule type="expression" dxfId="26925" priority="6091">
      <formula>AND(IF($Q721=3,1,0),IF($X721&lt;30,1,0))</formula>
    </cfRule>
    <cfRule type="expression" dxfId="26924" priority="6092">
      <formula>AND(IF($Q721=3,1,IF($Q721=4,1,0)),IF($F721&lt;=85,1,0))</formula>
    </cfRule>
  </conditionalFormatting>
  <conditionalFormatting sqref="AI721">
    <cfRule type="expression" dxfId="26923" priority="6085">
      <formula>AND(IF(OR($Q721=1,$Q721=2),1,0),IF($X721&lt;=20,1,0))</formula>
    </cfRule>
    <cfRule type="expression" dxfId="26922" priority="6086">
      <formula>AND(IF($Q721=2,1,0),IF($X721&lt;30,1,0))</formula>
    </cfRule>
    <cfRule type="expression" dxfId="26921" priority="6087">
      <formula>AND(IF($Q721=3,1,0),IF($X721&lt;30,1,0))</formula>
    </cfRule>
    <cfRule type="expression" dxfId="26920" priority="6088">
      <formula>AND(IF($Q721=3,1,IF($Q721=4,1,0)),IF($F721&lt;=85,1,0))</formula>
    </cfRule>
  </conditionalFormatting>
  <conditionalFormatting sqref="AV722">
    <cfRule type="expression" dxfId="26919" priority="6083">
      <formula>AV722="X"</formula>
    </cfRule>
    <cfRule type="expression" dxfId="26918" priority="6084">
      <formula>AV722="후보"</formula>
    </cfRule>
  </conditionalFormatting>
  <conditionalFormatting sqref="AC722">
    <cfRule type="cellIs" dxfId="26917" priority="6081" operator="greaterThan">
      <formula>0.9</formula>
    </cfRule>
    <cfRule type="cellIs" dxfId="26916" priority="6082" operator="greaterThan">
      <formula>0.85</formula>
    </cfRule>
  </conditionalFormatting>
  <conditionalFormatting sqref="N722">
    <cfRule type="cellIs" dxfId="26915" priority="6079" operator="greaterThan">
      <formula>0.9</formula>
    </cfRule>
    <cfRule type="cellIs" dxfId="26914" priority="6080" operator="greaterThan">
      <formula>0.85</formula>
    </cfRule>
  </conditionalFormatting>
  <conditionalFormatting sqref="E722">
    <cfRule type="expression" dxfId="26913" priority="6075">
      <formula>AND(IF(OR($Q722=1,$Q722=2),1,0),IF($X722&lt;=20,1,0))</formula>
    </cfRule>
    <cfRule type="expression" dxfId="26912" priority="6076">
      <formula>AND(IF($Q722=2,1,0),IF($X722&lt;30,1,0))</formula>
    </cfRule>
    <cfRule type="expression" dxfId="26911" priority="6077">
      <formula>AND(IF($Q722=3,1,0),IF($X722&lt;30,1,0))</formula>
    </cfRule>
    <cfRule type="expression" dxfId="26910" priority="6078">
      <formula>AND(IF($Q722=3,1,IF($Q722=4,1,0)),IF($F722&lt;=85,1,0))</formula>
    </cfRule>
  </conditionalFormatting>
  <conditionalFormatting sqref="X722">
    <cfRule type="expression" dxfId="26909" priority="6071">
      <formula>AND(IF(OR($Q722=1,$Q722=2),1,0),IF($X722&lt;=20,1,0))</formula>
    </cfRule>
    <cfRule type="expression" dxfId="26908" priority="6072">
      <formula>AND(IF($Q722=2,1,0),IF($X722&lt;30,1,0))</formula>
    </cfRule>
    <cfRule type="expression" dxfId="26907" priority="6073">
      <formula>AND(IF($Q722=3,1,0),IF($X722&lt;30,1,0))</formula>
    </cfRule>
    <cfRule type="expression" dxfId="26906" priority="6074">
      <formula>AND(IF($Q722=3,1,IF($Q722=4,1,0)),IF($F722&lt;=85,1,0))</formula>
    </cfRule>
  </conditionalFormatting>
  <conditionalFormatting sqref="AI722">
    <cfRule type="expression" dxfId="26905" priority="6067">
      <formula>AND(IF(OR($Q722=1,$Q722=2),1,0),IF($X722&lt;=20,1,0))</formula>
    </cfRule>
    <cfRule type="expression" dxfId="26904" priority="6068">
      <formula>AND(IF($Q722=2,1,0),IF($X722&lt;30,1,0))</formula>
    </cfRule>
    <cfRule type="expression" dxfId="26903" priority="6069">
      <formula>AND(IF($Q722=3,1,0),IF($X722&lt;30,1,0))</formula>
    </cfRule>
    <cfRule type="expression" dxfId="26902" priority="6070">
      <formula>AND(IF($Q722=3,1,IF($Q722=4,1,0)),IF($F722&lt;=85,1,0))</formula>
    </cfRule>
  </conditionalFormatting>
  <conditionalFormatting sqref="AV723">
    <cfRule type="expression" dxfId="26901" priority="6065">
      <formula>AV723="X"</formula>
    </cfRule>
    <cfRule type="expression" dxfId="26900" priority="6066">
      <formula>AV723="후보"</formula>
    </cfRule>
  </conditionalFormatting>
  <conditionalFormatting sqref="AC723">
    <cfRule type="cellIs" dxfId="26899" priority="6063" operator="greaterThan">
      <formula>0.9</formula>
    </cfRule>
    <cfRule type="cellIs" dxfId="26898" priority="6064" operator="greaterThan">
      <formula>0.85</formula>
    </cfRule>
  </conditionalFormatting>
  <conditionalFormatting sqref="N723">
    <cfRule type="cellIs" dxfId="26897" priority="6061" operator="greaterThan">
      <formula>0.9</formula>
    </cfRule>
    <cfRule type="cellIs" dxfId="26896" priority="6062" operator="greaterThan">
      <formula>0.85</formula>
    </cfRule>
  </conditionalFormatting>
  <conditionalFormatting sqref="E723">
    <cfRule type="expression" dxfId="26895" priority="6057">
      <formula>AND(IF(OR($Q723=1,$Q723=2),1,0),IF($X723&lt;=20,1,0))</formula>
    </cfRule>
    <cfRule type="expression" dxfId="26894" priority="6058">
      <formula>AND(IF($Q723=2,1,0),IF($X723&lt;30,1,0))</formula>
    </cfRule>
    <cfRule type="expression" dxfId="26893" priority="6059">
      <formula>AND(IF($Q723=3,1,0),IF($X723&lt;30,1,0))</formula>
    </cfRule>
    <cfRule type="expression" dxfId="26892" priority="6060">
      <formula>AND(IF($Q723=3,1,IF($Q723=4,1,0)),IF($F723&lt;=85,1,0))</formula>
    </cfRule>
  </conditionalFormatting>
  <conditionalFormatting sqref="X723">
    <cfRule type="expression" dxfId="26891" priority="6053">
      <formula>AND(IF(OR($Q723=1,$Q723=2),1,0),IF($X723&lt;=20,1,0))</formula>
    </cfRule>
    <cfRule type="expression" dxfId="26890" priority="6054">
      <formula>AND(IF($Q723=2,1,0),IF($X723&lt;30,1,0))</formula>
    </cfRule>
    <cfRule type="expression" dxfId="26889" priority="6055">
      <formula>AND(IF($Q723=3,1,0),IF($X723&lt;30,1,0))</formula>
    </cfRule>
    <cfRule type="expression" dxfId="26888" priority="6056">
      <formula>AND(IF($Q723=3,1,IF($Q723=4,1,0)),IF($F723&lt;=85,1,0))</formula>
    </cfRule>
  </conditionalFormatting>
  <conditionalFormatting sqref="AI723">
    <cfRule type="expression" dxfId="26887" priority="6049">
      <formula>AND(IF(OR($Q723=1,$Q723=2),1,0),IF($X723&lt;=20,1,0))</formula>
    </cfRule>
    <cfRule type="expression" dxfId="26886" priority="6050">
      <formula>AND(IF($Q723=2,1,0),IF($X723&lt;30,1,0))</formula>
    </cfRule>
    <cfRule type="expression" dxfId="26885" priority="6051">
      <formula>AND(IF($Q723=3,1,0),IF($X723&lt;30,1,0))</formula>
    </cfRule>
    <cfRule type="expression" dxfId="26884" priority="6052">
      <formula>AND(IF($Q723=3,1,IF($Q723=4,1,0)),IF($F723&lt;=85,1,0))</formula>
    </cfRule>
  </conditionalFormatting>
  <conditionalFormatting sqref="AV724">
    <cfRule type="expression" dxfId="26883" priority="6047">
      <formula>AV724="X"</formula>
    </cfRule>
    <cfRule type="expression" dxfId="26882" priority="6048">
      <formula>AV724="후보"</formula>
    </cfRule>
  </conditionalFormatting>
  <conditionalFormatting sqref="AC724">
    <cfRule type="cellIs" dxfId="26881" priority="6045" operator="greaterThan">
      <formula>0.9</formula>
    </cfRule>
    <cfRule type="cellIs" dxfId="26880" priority="6046" operator="greaterThan">
      <formula>0.85</formula>
    </cfRule>
  </conditionalFormatting>
  <conditionalFormatting sqref="N724">
    <cfRule type="cellIs" dxfId="26879" priority="6043" operator="greaterThan">
      <formula>0.9</formula>
    </cfRule>
    <cfRule type="cellIs" dxfId="26878" priority="6044" operator="greaterThan">
      <formula>0.85</formula>
    </cfRule>
  </conditionalFormatting>
  <conditionalFormatting sqref="E724">
    <cfRule type="expression" dxfId="26877" priority="6039">
      <formula>AND(IF(OR($Q724=1,$Q724=2),1,0),IF($X724&lt;=20,1,0))</formula>
    </cfRule>
    <cfRule type="expression" dxfId="26876" priority="6040">
      <formula>AND(IF($Q724=2,1,0),IF($X724&lt;30,1,0))</formula>
    </cfRule>
    <cfRule type="expression" dxfId="26875" priority="6041">
      <formula>AND(IF($Q724=3,1,0),IF($X724&lt;30,1,0))</formula>
    </cfRule>
    <cfRule type="expression" dxfId="26874" priority="6042">
      <formula>AND(IF($Q724=3,1,IF($Q724=4,1,0)),IF($F724&lt;=85,1,0))</formula>
    </cfRule>
  </conditionalFormatting>
  <conditionalFormatting sqref="X724">
    <cfRule type="expression" dxfId="26873" priority="6035">
      <formula>AND(IF(OR($Q724=1,$Q724=2),1,0),IF($X724&lt;=20,1,0))</formula>
    </cfRule>
    <cfRule type="expression" dxfId="26872" priority="6036">
      <formula>AND(IF($Q724=2,1,0),IF($X724&lt;30,1,0))</formula>
    </cfRule>
    <cfRule type="expression" dxfId="26871" priority="6037">
      <formula>AND(IF($Q724=3,1,0),IF($X724&lt;30,1,0))</formula>
    </cfRule>
    <cfRule type="expression" dxfId="26870" priority="6038">
      <formula>AND(IF($Q724=3,1,IF($Q724=4,1,0)),IF($F724&lt;=85,1,0))</formula>
    </cfRule>
  </conditionalFormatting>
  <conditionalFormatting sqref="AI724">
    <cfRule type="expression" dxfId="26869" priority="6031">
      <formula>AND(IF(OR($Q724=1,$Q724=2),1,0),IF($X724&lt;=20,1,0))</formula>
    </cfRule>
    <cfRule type="expression" dxfId="26868" priority="6032">
      <formula>AND(IF($Q724=2,1,0),IF($X724&lt;30,1,0))</formula>
    </cfRule>
    <cfRule type="expression" dxfId="26867" priority="6033">
      <formula>AND(IF($Q724=3,1,0),IF($X724&lt;30,1,0))</formula>
    </cfRule>
    <cfRule type="expression" dxfId="26866" priority="6034">
      <formula>AND(IF($Q724=3,1,IF($Q724=4,1,0)),IF($F724&lt;=85,1,0))</formula>
    </cfRule>
  </conditionalFormatting>
  <conditionalFormatting sqref="AV725">
    <cfRule type="expression" dxfId="26865" priority="6029">
      <formula>AV725="X"</formula>
    </cfRule>
    <cfRule type="expression" dxfId="26864" priority="6030">
      <formula>AV725="후보"</formula>
    </cfRule>
  </conditionalFormatting>
  <conditionalFormatting sqref="AC725">
    <cfRule type="cellIs" dxfId="26863" priority="6027" operator="greaterThan">
      <formula>0.9</formula>
    </cfRule>
    <cfRule type="cellIs" dxfId="26862" priority="6028" operator="greaterThan">
      <formula>0.85</formula>
    </cfRule>
  </conditionalFormatting>
  <conditionalFormatting sqref="N725">
    <cfRule type="cellIs" dxfId="26861" priority="6025" operator="greaterThan">
      <formula>0.9</formula>
    </cfRule>
    <cfRule type="cellIs" dxfId="26860" priority="6026" operator="greaterThan">
      <formula>0.85</formula>
    </cfRule>
  </conditionalFormatting>
  <conditionalFormatting sqref="E725">
    <cfRule type="expression" dxfId="26859" priority="6021">
      <formula>AND(IF(OR($Q725=1,$Q725=2),1,0),IF($X725&lt;=20,1,0))</formula>
    </cfRule>
    <cfRule type="expression" dxfId="26858" priority="6022">
      <formula>AND(IF($Q725=2,1,0),IF($X725&lt;30,1,0))</formula>
    </cfRule>
    <cfRule type="expression" dxfId="26857" priority="6023">
      <formula>AND(IF($Q725=3,1,0),IF($X725&lt;30,1,0))</formula>
    </cfRule>
    <cfRule type="expression" dxfId="26856" priority="6024">
      <formula>AND(IF($Q725=3,1,IF($Q725=4,1,0)),IF($F725&lt;=85,1,0))</formula>
    </cfRule>
  </conditionalFormatting>
  <conditionalFormatting sqref="X725">
    <cfRule type="expression" dxfId="26855" priority="6017">
      <formula>AND(IF(OR($Q725=1,$Q725=2),1,0),IF($X725&lt;=20,1,0))</formula>
    </cfRule>
    <cfRule type="expression" dxfId="26854" priority="6018">
      <formula>AND(IF($Q725=2,1,0),IF($X725&lt;30,1,0))</formula>
    </cfRule>
    <cfRule type="expression" dxfId="26853" priority="6019">
      <formula>AND(IF($Q725=3,1,0),IF($X725&lt;30,1,0))</formula>
    </cfRule>
    <cfRule type="expression" dxfId="26852" priority="6020">
      <formula>AND(IF($Q725=3,1,IF($Q725=4,1,0)),IF($F725&lt;=85,1,0))</formula>
    </cfRule>
  </conditionalFormatting>
  <conditionalFormatting sqref="AI725">
    <cfRule type="expression" dxfId="26851" priority="6013">
      <formula>AND(IF(OR($Q725=1,$Q725=2),1,0),IF($X725&lt;=20,1,0))</formula>
    </cfRule>
    <cfRule type="expression" dxfId="26850" priority="6014">
      <formula>AND(IF($Q725=2,1,0),IF($X725&lt;30,1,0))</formula>
    </cfRule>
    <cfRule type="expression" dxfId="26849" priority="6015">
      <formula>AND(IF($Q725=3,1,0),IF($X725&lt;30,1,0))</formula>
    </cfRule>
    <cfRule type="expression" dxfId="26848" priority="6016">
      <formula>AND(IF($Q725=3,1,IF($Q725=4,1,0)),IF($F725&lt;=85,1,0))</formula>
    </cfRule>
  </conditionalFormatting>
  <conditionalFormatting sqref="AV726">
    <cfRule type="expression" dxfId="26847" priority="6011">
      <formula>AV726="X"</formula>
    </cfRule>
    <cfRule type="expression" dxfId="26846" priority="6012">
      <formula>AV726="후보"</formula>
    </cfRule>
  </conditionalFormatting>
  <conditionalFormatting sqref="AC726">
    <cfRule type="cellIs" dxfId="26845" priority="6009" operator="greaterThan">
      <formula>0.9</formula>
    </cfRule>
    <cfRule type="cellIs" dxfId="26844" priority="6010" operator="greaterThan">
      <formula>0.85</formula>
    </cfRule>
  </conditionalFormatting>
  <conditionalFormatting sqref="N726">
    <cfRule type="cellIs" dxfId="26843" priority="6007" operator="greaterThan">
      <formula>0.9</formula>
    </cfRule>
    <cfRule type="cellIs" dxfId="26842" priority="6008" operator="greaterThan">
      <formula>0.85</formula>
    </cfRule>
  </conditionalFormatting>
  <conditionalFormatting sqref="E726">
    <cfRule type="expression" dxfId="26841" priority="6003">
      <formula>AND(IF(OR($Q726=1,$Q726=2),1,0),IF($X726&lt;=20,1,0))</formula>
    </cfRule>
    <cfRule type="expression" dxfId="26840" priority="6004">
      <formula>AND(IF($Q726=2,1,0),IF($X726&lt;30,1,0))</formula>
    </cfRule>
    <cfRule type="expression" dxfId="26839" priority="6005">
      <formula>AND(IF($Q726=3,1,0),IF($X726&lt;30,1,0))</formula>
    </cfRule>
    <cfRule type="expression" dxfId="26838" priority="6006">
      <formula>AND(IF($Q726=3,1,IF($Q726=4,1,0)),IF($F726&lt;=85,1,0))</formula>
    </cfRule>
  </conditionalFormatting>
  <conditionalFormatting sqref="X726">
    <cfRule type="expression" dxfId="26837" priority="5999">
      <formula>AND(IF(OR($Q726=1,$Q726=2),1,0),IF($X726&lt;=20,1,0))</formula>
    </cfRule>
    <cfRule type="expression" dxfId="26836" priority="6000">
      <formula>AND(IF($Q726=2,1,0),IF($X726&lt;30,1,0))</formula>
    </cfRule>
    <cfRule type="expression" dxfId="26835" priority="6001">
      <formula>AND(IF($Q726=3,1,0),IF($X726&lt;30,1,0))</formula>
    </cfRule>
    <cfRule type="expression" dxfId="26834" priority="6002">
      <formula>AND(IF($Q726=3,1,IF($Q726=4,1,0)),IF($F726&lt;=85,1,0))</formula>
    </cfRule>
  </conditionalFormatting>
  <conditionalFormatting sqref="AI726">
    <cfRule type="expression" dxfId="26833" priority="5995">
      <formula>AND(IF(OR($Q726=1,$Q726=2),1,0),IF($X726&lt;=20,1,0))</formula>
    </cfRule>
    <cfRule type="expression" dxfId="26832" priority="5996">
      <formula>AND(IF($Q726=2,1,0),IF($X726&lt;30,1,0))</formula>
    </cfRule>
    <cfRule type="expression" dxfId="26831" priority="5997">
      <formula>AND(IF($Q726=3,1,0),IF($X726&lt;30,1,0))</formula>
    </cfRule>
    <cfRule type="expression" dxfId="26830" priority="5998">
      <formula>AND(IF($Q726=3,1,IF($Q726=4,1,0)),IF($F726&lt;=85,1,0))</formula>
    </cfRule>
  </conditionalFormatting>
  <conditionalFormatting sqref="AV727">
    <cfRule type="expression" dxfId="26829" priority="5993">
      <formula>AV727="X"</formula>
    </cfRule>
    <cfRule type="expression" dxfId="26828" priority="5994">
      <formula>AV727="후보"</formula>
    </cfRule>
  </conditionalFormatting>
  <conditionalFormatting sqref="AC727">
    <cfRule type="cellIs" dxfId="26827" priority="5991" operator="greaterThan">
      <formula>0.9</formula>
    </cfRule>
    <cfRule type="cellIs" dxfId="26826" priority="5992" operator="greaterThan">
      <formula>0.85</formula>
    </cfRule>
  </conditionalFormatting>
  <conditionalFormatting sqref="N727">
    <cfRule type="cellIs" dxfId="26825" priority="5989" operator="greaterThan">
      <formula>0.9</formula>
    </cfRule>
    <cfRule type="cellIs" dxfId="26824" priority="5990" operator="greaterThan">
      <formula>0.85</formula>
    </cfRule>
  </conditionalFormatting>
  <conditionalFormatting sqref="E727">
    <cfRule type="expression" dxfId="26823" priority="5985">
      <formula>AND(IF(OR($Q727=1,$Q727=2),1,0),IF($X727&lt;=20,1,0))</formula>
    </cfRule>
    <cfRule type="expression" dxfId="26822" priority="5986">
      <formula>AND(IF($Q727=2,1,0),IF($X727&lt;30,1,0))</formula>
    </cfRule>
    <cfRule type="expression" dxfId="26821" priority="5987">
      <formula>AND(IF($Q727=3,1,0),IF($X727&lt;30,1,0))</formula>
    </cfRule>
    <cfRule type="expression" dxfId="26820" priority="5988">
      <formula>AND(IF($Q727=3,1,IF($Q727=4,1,0)),IF($F727&lt;=85,1,0))</formula>
    </cfRule>
  </conditionalFormatting>
  <conditionalFormatting sqref="X727">
    <cfRule type="expression" dxfId="26819" priority="5981">
      <formula>AND(IF(OR($Q727=1,$Q727=2),1,0),IF($X727&lt;=20,1,0))</formula>
    </cfRule>
    <cfRule type="expression" dxfId="26818" priority="5982">
      <formula>AND(IF($Q727=2,1,0),IF($X727&lt;30,1,0))</formula>
    </cfRule>
    <cfRule type="expression" dxfId="26817" priority="5983">
      <formula>AND(IF($Q727=3,1,0),IF($X727&lt;30,1,0))</formula>
    </cfRule>
    <cfRule type="expression" dxfId="26816" priority="5984">
      <formula>AND(IF($Q727=3,1,IF($Q727=4,1,0)),IF($F727&lt;=85,1,0))</formula>
    </cfRule>
  </conditionalFormatting>
  <conditionalFormatting sqref="AI727">
    <cfRule type="expression" dxfId="26815" priority="5977">
      <formula>AND(IF(OR($Q727=1,$Q727=2),1,0),IF($X727&lt;=20,1,0))</formula>
    </cfRule>
    <cfRule type="expression" dxfId="26814" priority="5978">
      <formula>AND(IF($Q727=2,1,0),IF($X727&lt;30,1,0))</formula>
    </cfRule>
    <cfRule type="expression" dxfId="26813" priority="5979">
      <formula>AND(IF($Q727=3,1,0),IF($X727&lt;30,1,0))</formula>
    </cfRule>
    <cfRule type="expression" dxfId="26812" priority="5980">
      <formula>AND(IF($Q727=3,1,IF($Q727=4,1,0)),IF($F727&lt;=85,1,0))</formula>
    </cfRule>
  </conditionalFormatting>
  <conditionalFormatting sqref="AV728">
    <cfRule type="expression" dxfId="26811" priority="5975">
      <formula>AV728="X"</formula>
    </cfRule>
    <cfRule type="expression" dxfId="26810" priority="5976">
      <formula>AV728="후보"</formula>
    </cfRule>
  </conditionalFormatting>
  <conditionalFormatting sqref="AC728">
    <cfRule type="cellIs" dxfId="26809" priority="5973" operator="greaterThan">
      <formula>0.9</formula>
    </cfRule>
    <cfRule type="cellIs" dxfId="26808" priority="5974" operator="greaterThan">
      <formula>0.85</formula>
    </cfRule>
  </conditionalFormatting>
  <conditionalFormatting sqref="N728">
    <cfRule type="cellIs" dxfId="26807" priority="5971" operator="greaterThan">
      <formula>0.9</formula>
    </cfRule>
    <cfRule type="cellIs" dxfId="26806" priority="5972" operator="greaterThan">
      <formula>0.85</formula>
    </cfRule>
  </conditionalFormatting>
  <conditionalFormatting sqref="E728">
    <cfRule type="expression" dxfId="26805" priority="5967">
      <formula>AND(IF(OR($Q728=1,$Q728=2),1,0),IF($X728&lt;=20,1,0))</formula>
    </cfRule>
    <cfRule type="expression" dxfId="26804" priority="5968">
      <formula>AND(IF($Q728=2,1,0),IF($X728&lt;30,1,0))</formula>
    </cfRule>
    <cfRule type="expression" dxfId="26803" priority="5969">
      <formula>AND(IF($Q728=3,1,0),IF($X728&lt;30,1,0))</formula>
    </cfRule>
    <cfRule type="expression" dxfId="26802" priority="5970">
      <formula>AND(IF($Q728=3,1,IF($Q728=4,1,0)),IF($F728&lt;=85,1,0))</formula>
    </cfRule>
  </conditionalFormatting>
  <conditionalFormatting sqref="X728">
    <cfRule type="expression" dxfId="26801" priority="5963">
      <formula>AND(IF(OR($Q728=1,$Q728=2),1,0),IF($X728&lt;=20,1,0))</formula>
    </cfRule>
    <cfRule type="expression" dxfId="26800" priority="5964">
      <formula>AND(IF($Q728=2,1,0),IF($X728&lt;30,1,0))</formula>
    </cfRule>
    <cfRule type="expression" dxfId="26799" priority="5965">
      <formula>AND(IF($Q728=3,1,0),IF($X728&lt;30,1,0))</formula>
    </cfRule>
    <cfRule type="expression" dxfId="26798" priority="5966">
      <formula>AND(IF($Q728=3,1,IF($Q728=4,1,0)),IF($F728&lt;=85,1,0))</formula>
    </cfRule>
  </conditionalFormatting>
  <conditionalFormatting sqref="AI728">
    <cfRule type="expression" dxfId="26797" priority="5959">
      <formula>AND(IF(OR($Q728=1,$Q728=2),1,0),IF($X728&lt;=20,1,0))</formula>
    </cfRule>
    <cfRule type="expression" dxfId="26796" priority="5960">
      <formula>AND(IF($Q728=2,1,0),IF($X728&lt;30,1,0))</formula>
    </cfRule>
    <cfRule type="expression" dxfId="26795" priority="5961">
      <formula>AND(IF($Q728=3,1,0),IF($X728&lt;30,1,0))</formula>
    </cfRule>
    <cfRule type="expression" dxfId="26794" priority="5962">
      <formula>AND(IF($Q728=3,1,IF($Q728=4,1,0)),IF($F728&lt;=85,1,0))</formula>
    </cfRule>
  </conditionalFormatting>
  <conditionalFormatting sqref="AV729">
    <cfRule type="expression" dxfId="26793" priority="5957">
      <formula>AV729="X"</formula>
    </cfRule>
    <cfRule type="expression" dxfId="26792" priority="5958">
      <formula>AV729="후보"</formula>
    </cfRule>
  </conditionalFormatting>
  <conditionalFormatting sqref="AC729">
    <cfRule type="cellIs" dxfId="26791" priority="5955" operator="greaterThan">
      <formula>0.9</formula>
    </cfRule>
    <cfRule type="cellIs" dxfId="26790" priority="5956" operator="greaterThan">
      <formula>0.85</formula>
    </cfRule>
  </conditionalFormatting>
  <conditionalFormatting sqref="N729">
    <cfRule type="cellIs" dxfId="26789" priority="5953" operator="greaterThan">
      <formula>0.9</formula>
    </cfRule>
    <cfRule type="cellIs" dxfId="26788" priority="5954" operator="greaterThan">
      <formula>0.85</formula>
    </cfRule>
  </conditionalFormatting>
  <conditionalFormatting sqref="E729">
    <cfRule type="expression" dxfId="26787" priority="5949">
      <formula>AND(IF(OR($Q729=1,$Q729=2),1,0),IF($X729&lt;=20,1,0))</formula>
    </cfRule>
    <cfRule type="expression" dxfId="26786" priority="5950">
      <formula>AND(IF($Q729=2,1,0),IF($X729&lt;30,1,0))</formula>
    </cfRule>
    <cfRule type="expression" dxfId="26785" priority="5951">
      <formula>AND(IF($Q729=3,1,0),IF($X729&lt;30,1,0))</formula>
    </cfRule>
    <cfRule type="expression" dxfId="26784" priority="5952">
      <formula>AND(IF($Q729=3,1,IF($Q729=4,1,0)),IF($F729&lt;=85,1,0))</formula>
    </cfRule>
  </conditionalFormatting>
  <conditionalFormatting sqref="X729">
    <cfRule type="expression" dxfId="26783" priority="5945">
      <formula>AND(IF(OR($Q729=1,$Q729=2),1,0),IF($X729&lt;=20,1,0))</formula>
    </cfRule>
    <cfRule type="expression" dxfId="26782" priority="5946">
      <formula>AND(IF($Q729=2,1,0),IF($X729&lt;30,1,0))</formula>
    </cfRule>
    <cfRule type="expression" dxfId="26781" priority="5947">
      <formula>AND(IF($Q729=3,1,0),IF($X729&lt;30,1,0))</formula>
    </cfRule>
    <cfRule type="expression" dxfId="26780" priority="5948">
      <formula>AND(IF($Q729=3,1,IF($Q729=4,1,0)),IF($F729&lt;=85,1,0))</formula>
    </cfRule>
  </conditionalFormatting>
  <conditionalFormatting sqref="AI729">
    <cfRule type="expression" dxfId="26779" priority="5941">
      <formula>AND(IF(OR($Q729=1,$Q729=2),1,0),IF($X729&lt;=20,1,0))</formula>
    </cfRule>
    <cfRule type="expression" dxfId="26778" priority="5942">
      <formula>AND(IF($Q729=2,1,0),IF($X729&lt;30,1,0))</formula>
    </cfRule>
    <cfRule type="expression" dxfId="26777" priority="5943">
      <formula>AND(IF($Q729=3,1,0),IF($X729&lt;30,1,0))</formula>
    </cfRule>
    <cfRule type="expression" dxfId="26776" priority="5944">
      <formula>AND(IF($Q729=3,1,IF($Q729=4,1,0)),IF($F729&lt;=85,1,0))</formula>
    </cfRule>
  </conditionalFormatting>
  <conditionalFormatting sqref="AV730">
    <cfRule type="expression" dxfId="26775" priority="5939">
      <formula>AV730="X"</formula>
    </cfRule>
    <cfRule type="expression" dxfId="26774" priority="5940">
      <formula>AV730="후보"</formula>
    </cfRule>
  </conditionalFormatting>
  <conditionalFormatting sqref="AC730">
    <cfRule type="cellIs" dxfId="26773" priority="5937" operator="greaterThan">
      <formula>0.9</formula>
    </cfRule>
    <cfRule type="cellIs" dxfId="26772" priority="5938" operator="greaterThan">
      <formula>0.85</formula>
    </cfRule>
  </conditionalFormatting>
  <conditionalFormatting sqref="N730">
    <cfRule type="cellIs" dxfId="26771" priority="5935" operator="greaterThan">
      <formula>0.9</formula>
    </cfRule>
    <cfRule type="cellIs" dxfId="26770" priority="5936" operator="greaterThan">
      <formula>0.85</formula>
    </cfRule>
  </conditionalFormatting>
  <conditionalFormatting sqref="E730">
    <cfRule type="expression" dxfId="26769" priority="5931">
      <formula>AND(IF(OR($Q730=1,$Q730=2),1,0),IF($X730&lt;=20,1,0))</formula>
    </cfRule>
    <cfRule type="expression" dxfId="26768" priority="5932">
      <formula>AND(IF($Q730=2,1,0),IF($X730&lt;30,1,0))</formula>
    </cfRule>
    <cfRule type="expression" dxfId="26767" priority="5933">
      <formula>AND(IF($Q730=3,1,0),IF($X730&lt;30,1,0))</formula>
    </cfRule>
    <cfRule type="expression" dxfId="26766" priority="5934">
      <formula>AND(IF($Q730=3,1,IF($Q730=4,1,0)),IF($F730&lt;=85,1,0))</formula>
    </cfRule>
  </conditionalFormatting>
  <conditionalFormatting sqref="X730">
    <cfRule type="expression" dxfId="26765" priority="5927">
      <formula>AND(IF(OR($Q730=1,$Q730=2),1,0),IF($X730&lt;=20,1,0))</formula>
    </cfRule>
    <cfRule type="expression" dxfId="26764" priority="5928">
      <formula>AND(IF($Q730=2,1,0),IF($X730&lt;30,1,0))</formula>
    </cfRule>
    <cfRule type="expression" dxfId="26763" priority="5929">
      <formula>AND(IF($Q730=3,1,0),IF($X730&lt;30,1,0))</formula>
    </cfRule>
    <cfRule type="expression" dxfId="26762" priority="5930">
      <formula>AND(IF($Q730=3,1,IF($Q730=4,1,0)),IF($F730&lt;=85,1,0))</formula>
    </cfRule>
  </conditionalFormatting>
  <conditionalFormatting sqref="AI730">
    <cfRule type="expression" dxfId="26761" priority="5923">
      <formula>AND(IF(OR($Q730=1,$Q730=2),1,0),IF($X730&lt;=20,1,0))</formula>
    </cfRule>
    <cfRule type="expression" dxfId="26760" priority="5924">
      <formula>AND(IF($Q730=2,1,0),IF($X730&lt;30,1,0))</formula>
    </cfRule>
    <cfRule type="expression" dxfId="26759" priority="5925">
      <formula>AND(IF($Q730=3,1,0),IF($X730&lt;30,1,0))</formula>
    </cfRule>
    <cfRule type="expression" dxfId="26758" priority="5926">
      <formula>AND(IF($Q730=3,1,IF($Q730=4,1,0)),IF($F730&lt;=85,1,0))</formula>
    </cfRule>
  </conditionalFormatting>
  <conditionalFormatting sqref="AV731">
    <cfRule type="expression" dxfId="26757" priority="5921">
      <formula>AV731="X"</formula>
    </cfRule>
    <cfRule type="expression" dxfId="26756" priority="5922">
      <formula>AV731="후보"</formula>
    </cfRule>
  </conditionalFormatting>
  <conditionalFormatting sqref="AC731">
    <cfRule type="cellIs" dxfId="26755" priority="5919" operator="greaterThan">
      <formula>0.9</formula>
    </cfRule>
    <cfRule type="cellIs" dxfId="26754" priority="5920" operator="greaterThan">
      <formula>0.85</formula>
    </cfRule>
  </conditionalFormatting>
  <conditionalFormatting sqref="N731">
    <cfRule type="cellIs" dxfId="26753" priority="5917" operator="greaterThan">
      <formula>0.9</formula>
    </cfRule>
    <cfRule type="cellIs" dxfId="26752" priority="5918" operator="greaterThan">
      <formula>0.85</formula>
    </cfRule>
  </conditionalFormatting>
  <conditionalFormatting sqref="E731">
    <cfRule type="expression" dxfId="26751" priority="5913">
      <formula>AND(IF(OR($Q731=1,$Q731=2),1,0),IF($X731&lt;=20,1,0))</formula>
    </cfRule>
    <cfRule type="expression" dxfId="26750" priority="5914">
      <formula>AND(IF($Q731=2,1,0),IF($X731&lt;30,1,0))</formula>
    </cfRule>
    <cfRule type="expression" dxfId="26749" priority="5915">
      <formula>AND(IF($Q731=3,1,0),IF($X731&lt;30,1,0))</formula>
    </cfRule>
    <cfRule type="expression" dxfId="26748" priority="5916">
      <formula>AND(IF($Q731=3,1,IF($Q731=4,1,0)),IF($F731&lt;=85,1,0))</formula>
    </cfRule>
  </conditionalFormatting>
  <conditionalFormatting sqref="X731">
    <cfRule type="expression" dxfId="26747" priority="5909">
      <formula>AND(IF(OR($Q731=1,$Q731=2),1,0),IF($X731&lt;=20,1,0))</formula>
    </cfRule>
    <cfRule type="expression" dxfId="26746" priority="5910">
      <formula>AND(IF($Q731=2,1,0),IF($X731&lt;30,1,0))</formula>
    </cfRule>
    <cfRule type="expression" dxfId="26745" priority="5911">
      <formula>AND(IF($Q731=3,1,0),IF($X731&lt;30,1,0))</formula>
    </cfRule>
    <cfRule type="expression" dxfId="26744" priority="5912">
      <formula>AND(IF($Q731=3,1,IF($Q731=4,1,0)),IF($F731&lt;=85,1,0))</formula>
    </cfRule>
  </conditionalFormatting>
  <conditionalFormatting sqref="AI731">
    <cfRule type="expression" dxfId="26743" priority="5905">
      <formula>AND(IF(OR($Q731=1,$Q731=2),1,0),IF($X731&lt;=20,1,0))</formula>
    </cfRule>
    <cfRule type="expression" dxfId="26742" priority="5906">
      <formula>AND(IF($Q731=2,1,0),IF($X731&lt;30,1,0))</formula>
    </cfRule>
    <cfRule type="expression" dxfId="26741" priority="5907">
      <formula>AND(IF($Q731=3,1,0),IF($X731&lt;30,1,0))</formula>
    </cfRule>
    <cfRule type="expression" dxfId="26740" priority="5908">
      <formula>AND(IF($Q731=3,1,IF($Q731=4,1,0)),IF($F731&lt;=85,1,0))</formula>
    </cfRule>
  </conditionalFormatting>
  <conditionalFormatting sqref="AV732">
    <cfRule type="expression" dxfId="26739" priority="5903">
      <formula>AV732="X"</formula>
    </cfRule>
    <cfRule type="expression" dxfId="26738" priority="5904">
      <formula>AV732="후보"</formula>
    </cfRule>
  </conditionalFormatting>
  <conditionalFormatting sqref="AC732">
    <cfRule type="cellIs" dxfId="26737" priority="5901" operator="greaterThan">
      <formula>0.9</formula>
    </cfRule>
    <cfRule type="cellIs" dxfId="26736" priority="5902" operator="greaterThan">
      <formula>0.85</formula>
    </cfRule>
  </conditionalFormatting>
  <conditionalFormatting sqref="N732">
    <cfRule type="cellIs" dxfId="26735" priority="5899" operator="greaterThan">
      <formula>0.9</formula>
    </cfRule>
    <cfRule type="cellIs" dxfId="26734" priority="5900" operator="greaterThan">
      <formula>0.85</formula>
    </cfRule>
  </conditionalFormatting>
  <conditionalFormatting sqref="E732">
    <cfRule type="expression" dxfId="26733" priority="5895">
      <formula>AND(IF(OR($Q732=1,$Q732=2),1,0),IF($X732&lt;=20,1,0))</formula>
    </cfRule>
    <cfRule type="expression" dxfId="26732" priority="5896">
      <formula>AND(IF($Q732=2,1,0),IF($X732&lt;30,1,0))</formula>
    </cfRule>
    <cfRule type="expression" dxfId="26731" priority="5897">
      <formula>AND(IF($Q732=3,1,0),IF($X732&lt;30,1,0))</formula>
    </cfRule>
    <cfRule type="expression" dxfId="26730" priority="5898">
      <formula>AND(IF($Q732=3,1,IF($Q732=4,1,0)),IF($F732&lt;=85,1,0))</formula>
    </cfRule>
  </conditionalFormatting>
  <conditionalFormatting sqref="X732">
    <cfRule type="expression" dxfId="26729" priority="5891">
      <formula>AND(IF(OR($Q732=1,$Q732=2),1,0),IF($X732&lt;=20,1,0))</formula>
    </cfRule>
    <cfRule type="expression" dxfId="26728" priority="5892">
      <formula>AND(IF($Q732=2,1,0),IF($X732&lt;30,1,0))</formula>
    </cfRule>
    <cfRule type="expression" dxfId="26727" priority="5893">
      <formula>AND(IF($Q732=3,1,0),IF($X732&lt;30,1,0))</formula>
    </cfRule>
    <cfRule type="expression" dxfId="26726" priority="5894">
      <formula>AND(IF($Q732=3,1,IF($Q732=4,1,0)),IF($F732&lt;=85,1,0))</formula>
    </cfRule>
  </conditionalFormatting>
  <conditionalFormatting sqref="AI732">
    <cfRule type="expression" dxfId="26725" priority="5887">
      <formula>AND(IF(OR($Q732=1,$Q732=2),1,0),IF($X732&lt;=20,1,0))</formula>
    </cfRule>
    <cfRule type="expression" dxfId="26724" priority="5888">
      <formula>AND(IF($Q732=2,1,0),IF($X732&lt;30,1,0))</formula>
    </cfRule>
    <cfRule type="expression" dxfId="26723" priority="5889">
      <formula>AND(IF($Q732=3,1,0),IF($X732&lt;30,1,0))</formula>
    </cfRule>
    <cfRule type="expression" dxfId="26722" priority="5890">
      <formula>AND(IF($Q732=3,1,IF($Q732=4,1,0)),IF($F732&lt;=85,1,0))</formula>
    </cfRule>
  </conditionalFormatting>
  <conditionalFormatting sqref="AV733">
    <cfRule type="expression" dxfId="26721" priority="5885">
      <formula>AV733="X"</formula>
    </cfRule>
    <cfRule type="expression" dxfId="26720" priority="5886">
      <formula>AV733="후보"</formula>
    </cfRule>
  </conditionalFormatting>
  <conditionalFormatting sqref="AC733">
    <cfRule type="cellIs" dxfId="26719" priority="5883" operator="greaterThan">
      <formula>0.9</formula>
    </cfRule>
    <cfRule type="cellIs" dxfId="26718" priority="5884" operator="greaterThan">
      <formula>0.85</formula>
    </cfRule>
  </conditionalFormatting>
  <conditionalFormatting sqref="N733">
    <cfRule type="cellIs" dxfId="26717" priority="5881" operator="greaterThan">
      <formula>0.9</formula>
    </cfRule>
    <cfRule type="cellIs" dxfId="26716" priority="5882" operator="greaterThan">
      <formula>0.85</formula>
    </cfRule>
  </conditionalFormatting>
  <conditionalFormatting sqref="E733">
    <cfRule type="expression" dxfId="26715" priority="5877">
      <formula>AND(IF(OR($Q733=1,$Q733=2),1,0),IF($X733&lt;=20,1,0))</formula>
    </cfRule>
    <cfRule type="expression" dxfId="26714" priority="5878">
      <formula>AND(IF($Q733=2,1,0),IF($X733&lt;30,1,0))</formula>
    </cfRule>
    <cfRule type="expression" dxfId="26713" priority="5879">
      <formula>AND(IF($Q733=3,1,0),IF($X733&lt;30,1,0))</formula>
    </cfRule>
    <cfRule type="expression" dxfId="26712" priority="5880">
      <formula>AND(IF($Q733=3,1,IF($Q733=4,1,0)),IF($F733&lt;=85,1,0))</formula>
    </cfRule>
  </conditionalFormatting>
  <conditionalFormatting sqref="X733">
    <cfRule type="expression" dxfId="26711" priority="5873">
      <formula>AND(IF(OR($Q733=1,$Q733=2),1,0),IF($X733&lt;=20,1,0))</formula>
    </cfRule>
    <cfRule type="expression" dxfId="26710" priority="5874">
      <formula>AND(IF($Q733=2,1,0),IF($X733&lt;30,1,0))</formula>
    </cfRule>
    <cfRule type="expression" dxfId="26709" priority="5875">
      <formula>AND(IF($Q733=3,1,0),IF($X733&lt;30,1,0))</formula>
    </cfRule>
    <cfRule type="expression" dxfId="26708" priority="5876">
      <formula>AND(IF($Q733=3,1,IF($Q733=4,1,0)),IF($F733&lt;=85,1,0))</formula>
    </cfRule>
  </conditionalFormatting>
  <conditionalFormatting sqref="AI733">
    <cfRule type="expression" dxfId="26707" priority="5869">
      <formula>AND(IF(OR($Q733=1,$Q733=2),1,0),IF($X733&lt;=20,1,0))</formula>
    </cfRule>
    <cfRule type="expression" dxfId="26706" priority="5870">
      <formula>AND(IF($Q733=2,1,0),IF($X733&lt;30,1,0))</formula>
    </cfRule>
    <cfRule type="expression" dxfId="26705" priority="5871">
      <formula>AND(IF($Q733=3,1,0),IF($X733&lt;30,1,0))</formula>
    </cfRule>
    <cfRule type="expression" dxfId="26704" priority="5872">
      <formula>AND(IF($Q733=3,1,IF($Q733=4,1,0)),IF($F733&lt;=85,1,0))</formula>
    </cfRule>
  </conditionalFormatting>
  <conditionalFormatting sqref="AV734">
    <cfRule type="expression" dxfId="26703" priority="5867">
      <formula>AV734="X"</formula>
    </cfRule>
    <cfRule type="expression" dxfId="26702" priority="5868">
      <formula>AV734="후보"</formula>
    </cfRule>
  </conditionalFormatting>
  <conditionalFormatting sqref="AC734">
    <cfRule type="cellIs" dxfId="26701" priority="5865" operator="greaterThan">
      <formula>0.9</formula>
    </cfRule>
    <cfRule type="cellIs" dxfId="26700" priority="5866" operator="greaterThan">
      <formula>0.85</formula>
    </cfRule>
  </conditionalFormatting>
  <conditionalFormatting sqref="N734">
    <cfRule type="cellIs" dxfId="26699" priority="5863" operator="greaterThan">
      <formula>0.9</formula>
    </cfRule>
    <cfRule type="cellIs" dxfId="26698" priority="5864" operator="greaterThan">
      <formula>0.85</formula>
    </cfRule>
  </conditionalFormatting>
  <conditionalFormatting sqref="E734">
    <cfRule type="expression" dxfId="26697" priority="5859">
      <formula>AND(IF(OR($Q734=1,$Q734=2),1,0),IF($X734&lt;=20,1,0))</formula>
    </cfRule>
    <cfRule type="expression" dxfId="26696" priority="5860">
      <formula>AND(IF($Q734=2,1,0),IF($X734&lt;30,1,0))</formula>
    </cfRule>
    <cfRule type="expression" dxfId="26695" priority="5861">
      <formula>AND(IF($Q734=3,1,0),IF($X734&lt;30,1,0))</formula>
    </cfRule>
    <cfRule type="expression" dxfId="26694" priority="5862">
      <formula>AND(IF($Q734=3,1,IF($Q734=4,1,0)),IF($F734&lt;=85,1,0))</formula>
    </cfRule>
  </conditionalFormatting>
  <conditionalFormatting sqref="X734">
    <cfRule type="expression" dxfId="26693" priority="5855">
      <formula>AND(IF(OR($Q734=1,$Q734=2),1,0),IF($X734&lt;=20,1,0))</formula>
    </cfRule>
    <cfRule type="expression" dxfId="26692" priority="5856">
      <formula>AND(IF($Q734=2,1,0),IF($X734&lt;30,1,0))</formula>
    </cfRule>
    <cfRule type="expression" dxfId="26691" priority="5857">
      <formula>AND(IF($Q734=3,1,0),IF($X734&lt;30,1,0))</formula>
    </cfRule>
    <cfRule type="expression" dxfId="26690" priority="5858">
      <formula>AND(IF($Q734=3,1,IF($Q734=4,1,0)),IF($F734&lt;=85,1,0))</formula>
    </cfRule>
  </conditionalFormatting>
  <conditionalFormatting sqref="AI734">
    <cfRule type="expression" dxfId="26689" priority="5851">
      <formula>AND(IF(OR($Q734=1,$Q734=2),1,0),IF($X734&lt;=20,1,0))</formula>
    </cfRule>
    <cfRule type="expression" dxfId="26688" priority="5852">
      <formula>AND(IF($Q734=2,1,0),IF($X734&lt;30,1,0))</formula>
    </cfRule>
    <cfRule type="expression" dxfId="26687" priority="5853">
      <formula>AND(IF($Q734=3,1,0),IF($X734&lt;30,1,0))</formula>
    </cfRule>
    <cfRule type="expression" dxfId="26686" priority="5854">
      <formula>AND(IF($Q734=3,1,IF($Q734=4,1,0)),IF($F734&lt;=85,1,0))</formula>
    </cfRule>
  </conditionalFormatting>
  <conditionalFormatting sqref="AV735">
    <cfRule type="expression" dxfId="26685" priority="5849">
      <formula>AV735="X"</formula>
    </cfRule>
    <cfRule type="expression" dxfId="26684" priority="5850">
      <formula>AV735="후보"</formula>
    </cfRule>
  </conditionalFormatting>
  <conditionalFormatting sqref="AC735">
    <cfRule type="cellIs" dxfId="26683" priority="5847" operator="greaterThan">
      <formula>0.9</formula>
    </cfRule>
    <cfRule type="cellIs" dxfId="26682" priority="5848" operator="greaterThan">
      <formula>0.85</formula>
    </cfRule>
  </conditionalFormatting>
  <conditionalFormatting sqref="N735">
    <cfRule type="cellIs" dxfId="26681" priority="5845" operator="greaterThan">
      <formula>0.9</formula>
    </cfRule>
    <cfRule type="cellIs" dxfId="26680" priority="5846" operator="greaterThan">
      <formula>0.85</formula>
    </cfRule>
  </conditionalFormatting>
  <conditionalFormatting sqref="E735">
    <cfRule type="expression" dxfId="26679" priority="5841">
      <formula>AND(IF(OR($Q735=1,$Q735=2),1,0),IF($X735&lt;=20,1,0))</formula>
    </cfRule>
    <cfRule type="expression" dxfId="26678" priority="5842">
      <formula>AND(IF($Q735=2,1,0),IF($X735&lt;30,1,0))</formula>
    </cfRule>
    <cfRule type="expression" dxfId="26677" priority="5843">
      <formula>AND(IF($Q735=3,1,0),IF($X735&lt;30,1,0))</formula>
    </cfRule>
    <cfRule type="expression" dxfId="26676" priority="5844">
      <formula>AND(IF($Q735=3,1,IF($Q735=4,1,0)),IF($F735&lt;=85,1,0))</formula>
    </cfRule>
  </conditionalFormatting>
  <conditionalFormatting sqref="X735">
    <cfRule type="expression" dxfId="26675" priority="5837">
      <formula>AND(IF(OR($Q735=1,$Q735=2),1,0),IF($X735&lt;=20,1,0))</formula>
    </cfRule>
    <cfRule type="expression" dxfId="26674" priority="5838">
      <formula>AND(IF($Q735=2,1,0),IF($X735&lt;30,1,0))</formula>
    </cfRule>
    <cfRule type="expression" dxfId="26673" priority="5839">
      <formula>AND(IF($Q735=3,1,0),IF($X735&lt;30,1,0))</formula>
    </cfRule>
    <cfRule type="expression" dxfId="26672" priority="5840">
      <formula>AND(IF($Q735=3,1,IF($Q735=4,1,0)),IF($F735&lt;=85,1,0))</formula>
    </cfRule>
  </conditionalFormatting>
  <conditionalFormatting sqref="AI735">
    <cfRule type="expression" dxfId="26671" priority="5833">
      <formula>AND(IF(OR($Q735=1,$Q735=2),1,0),IF($X735&lt;=20,1,0))</formula>
    </cfRule>
    <cfRule type="expression" dxfId="26670" priority="5834">
      <formula>AND(IF($Q735=2,1,0),IF($X735&lt;30,1,0))</formula>
    </cfRule>
    <cfRule type="expression" dxfId="26669" priority="5835">
      <formula>AND(IF($Q735=3,1,0),IF($X735&lt;30,1,0))</formula>
    </cfRule>
    <cfRule type="expression" dxfId="26668" priority="5836">
      <formula>AND(IF($Q735=3,1,IF($Q735=4,1,0)),IF($F735&lt;=85,1,0))</formula>
    </cfRule>
  </conditionalFormatting>
  <conditionalFormatting sqref="AV736">
    <cfRule type="expression" dxfId="26667" priority="5831">
      <formula>AV736="X"</formula>
    </cfRule>
    <cfRule type="expression" dxfId="26666" priority="5832">
      <formula>AV736="후보"</formula>
    </cfRule>
  </conditionalFormatting>
  <conditionalFormatting sqref="AC736">
    <cfRule type="cellIs" dxfId="26665" priority="5829" operator="greaterThan">
      <formula>0.9</formula>
    </cfRule>
    <cfRule type="cellIs" dxfId="26664" priority="5830" operator="greaterThan">
      <formula>0.85</formula>
    </cfRule>
  </conditionalFormatting>
  <conditionalFormatting sqref="N736">
    <cfRule type="cellIs" dxfId="26663" priority="5827" operator="greaterThan">
      <formula>0.9</formula>
    </cfRule>
    <cfRule type="cellIs" dxfId="26662" priority="5828" operator="greaterThan">
      <formula>0.85</formula>
    </cfRule>
  </conditionalFormatting>
  <conditionalFormatting sqref="E736">
    <cfRule type="expression" dxfId="26661" priority="5823">
      <formula>AND(IF(OR($Q736=1,$Q736=2),1,0),IF($X736&lt;=20,1,0))</formula>
    </cfRule>
    <cfRule type="expression" dxfId="26660" priority="5824">
      <formula>AND(IF($Q736=2,1,0),IF($X736&lt;30,1,0))</formula>
    </cfRule>
    <cfRule type="expression" dxfId="26659" priority="5825">
      <formula>AND(IF($Q736=3,1,0),IF($X736&lt;30,1,0))</formula>
    </cfRule>
    <cfRule type="expression" dxfId="26658" priority="5826">
      <formula>AND(IF($Q736=3,1,IF($Q736=4,1,0)),IF($F736&lt;=85,1,0))</formula>
    </cfRule>
  </conditionalFormatting>
  <conditionalFormatting sqref="X736">
    <cfRule type="expression" dxfId="26657" priority="5819">
      <formula>AND(IF(OR($Q736=1,$Q736=2),1,0),IF($X736&lt;=20,1,0))</formula>
    </cfRule>
    <cfRule type="expression" dxfId="26656" priority="5820">
      <formula>AND(IF($Q736=2,1,0),IF($X736&lt;30,1,0))</formula>
    </cfRule>
    <cfRule type="expression" dxfId="26655" priority="5821">
      <formula>AND(IF($Q736=3,1,0),IF($X736&lt;30,1,0))</formula>
    </cfRule>
    <cfRule type="expression" dxfId="26654" priority="5822">
      <formula>AND(IF($Q736=3,1,IF($Q736=4,1,0)),IF($F736&lt;=85,1,0))</formula>
    </cfRule>
  </conditionalFormatting>
  <conditionalFormatting sqref="AI736">
    <cfRule type="expression" dxfId="26653" priority="5815">
      <formula>AND(IF(OR($Q736=1,$Q736=2),1,0),IF($X736&lt;=20,1,0))</formula>
    </cfRule>
    <cfRule type="expression" dxfId="26652" priority="5816">
      <formula>AND(IF($Q736=2,1,0),IF($X736&lt;30,1,0))</formula>
    </cfRule>
    <cfRule type="expression" dxfId="26651" priority="5817">
      <formula>AND(IF($Q736=3,1,0),IF($X736&lt;30,1,0))</formula>
    </cfRule>
    <cfRule type="expression" dxfId="26650" priority="5818">
      <formula>AND(IF($Q736=3,1,IF($Q736=4,1,0)),IF($F736&lt;=85,1,0))</formula>
    </cfRule>
  </conditionalFormatting>
  <conditionalFormatting sqref="AV737">
    <cfRule type="expression" dxfId="26649" priority="5813">
      <formula>AV737="X"</formula>
    </cfRule>
    <cfRule type="expression" dxfId="26648" priority="5814">
      <formula>AV737="후보"</formula>
    </cfRule>
  </conditionalFormatting>
  <conditionalFormatting sqref="AC737">
    <cfRule type="cellIs" dxfId="26647" priority="5811" operator="greaterThan">
      <formula>0.9</formula>
    </cfRule>
    <cfRule type="cellIs" dxfId="26646" priority="5812" operator="greaterThan">
      <formula>0.85</formula>
    </cfRule>
  </conditionalFormatting>
  <conditionalFormatting sqref="N737">
    <cfRule type="cellIs" dxfId="26645" priority="5809" operator="greaterThan">
      <formula>0.9</formula>
    </cfRule>
    <cfRule type="cellIs" dxfId="26644" priority="5810" operator="greaterThan">
      <formula>0.85</formula>
    </cfRule>
  </conditionalFormatting>
  <conditionalFormatting sqref="E737">
    <cfRule type="expression" dxfId="26643" priority="5805">
      <formula>AND(IF(OR($Q737=1,$Q737=2),1,0),IF($X737&lt;=20,1,0))</formula>
    </cfRule>
    <cfRule type="expression" dxfId="26642" priority="5806">
      <formula>AND(IF($Q737=2,1,0),IF($X737&lt;30,1,0))</formula>
    </cfRule>
    <cfRule type="expression" dxfId="26641" priority="5807">
      <formula>AND(IF($Q737=3,1,0),IF($X737&lt;30,1,0))</formula>
    </cfRule>
    <cfRule type="expression" dxfId="26640" priority="5808">
      <formula>AND(IF($Q737=3,1,IF($Q737=4,1,0)),IF($F737&lt;=85,1,0))</formula>
    </cfRule>
  </conditionalFormatting>
  <conditionalFormatting sqref="X737">
    <cfRule type="expression" dxfId="26639" priority="5801">
      <formula>AND(IF(OR($Q737=1,$Q737=2),1,0),IF($X737&lt;=20,1,0))</formula>
    </cfRule>
    <cfRule type="expression" dxfId="26638" priority="5802">
      <formula>AND(IF($Q737=2,1,0),IF($X737&lt;30,1,0))</formula>
    </cfRule>
    <cfRule type="expression" dxfId="26637" priority="5803">
      <formula>AND(IF($Q737=3,1,0),IF($X737&lt;30,1,0))</formula>
    </cfRule>
    <cfRule type="expression" dxfId="26636" priority="5804">
      <formula>AND(IF($Q737=3,1,IF($Q737=4,1,0)),IF($F737&lt;=85,1,0))</formula>
    </cfRule>
  </conditionalFormatting>
  <conditionalFormatting sqref="AI737">
    <cfRule type="expression" dxfId="26635" priority="5797">
      <formula>AND(IF(OR($Q737=1,$Q737=2),1,0),IF($X737&lt;=20,1,0))</formula>
    </cfRule>
    <cfRule type="expression" dxfId="26634" priority="5798">
      <formula>AND(IF($Q737=2,1,0),IF($X737&lt;30,1,0))</formula>
    </cfRule>
    <cfRule type="expression" dxfId="26633" priority="5799">
      <formula>AND(IF($Q737=3,1,0),IF($X737&lt;30,1,0))</formula>
    </cfRule>
    <cfRule type="expression" dxfId="26632" priority="5800">
      <formula>AND(IF($Q737=3,1,IF($Q737=4,1,0)),IF($F737&lt;=85,1,0))</formula>
    </cfRule>
  </conditionalFormatting>
  <conditionalFormatting sqref="AV738">
    <cfRule type="expression" dxfId="26631" priority="5795">
      <formula>AV738="X"</formula>
    </cfRule>
    <cfRule type="expression" dxfId="26630" priority="5796">
      <formula>AV738="후보"</formula>
    </cfRule>
  </conditionalFormatting>
  <conditionalFormatting sqref="AC738">
    <cfRule type="cellIs" dxfId="26629" priority="5793" operator="greaterThan">
      <formula>0.9</formula>
    </cfRule>
    <cfRule type="cellIs" dxfId="26628" priority="5794" operator="greaterThan">
      <formula>0.85</formula>
    </cfRule>
  </conditionalFormatting>
  <conditionalFormatting sqref="N738">
    <cfRule type="cellIs" dxfId="26627" priority="5791" operator="greaterThan">
      <formula>0.9</formula>
    </cfRule>
    <cfRule type="cellIs" dxfId="26626" priority="5792" operator="greaterThan">
      <formula>0.85</formula>
    </cfRule>
  </conditionalFormatting>
  <conditionalFormatting sqref="E738">
    <cfRule type="expression" dxfId="26625" priority="5787">
      <formula>AND(IF(OR($Q738=1,$Q738=2),1,0),IF($X738&lt;=20,1,0))</formula>
    </cfRule>
    <cfRule type="expression" dxfId="26624" priority="5788">
      <formula>AND(IF($Q738=2,1,0),IF($X738&lt;30,1,0))</formula>
    </cfRule>
    <cfRule type="expression" dxfId="26623" priority="5789">
      <formula>AND(IF($Q738=3,1,0),IF($X738&lt;30,1,0))</formula>
    </cfRule>
    <cfRule type="expression" dxfId="26622" priority="5790">
      <formula>AND(IF($Q738=3,1,IF($Q738=4,1,0)),IF($F738&lt;=85,1,0))</formula>
    </cfRule>
  </conditionalFormatting>
  <conditionalFormatting sqref="X738">
    <cfRule type="expression" dxfId="26621" priority="5783">
      <formula>AND(IF(OR($Q738=1,$Q738=2),1,0),IF($X738&lt;=20,1,0))</formula>
    </cfRule>
    <cfRule type="expression" dxfId="26620" priority="5784">
      <formula>AND(IF($Q738=2,1,0),IF($X738&lt;30,1,0))</formula>
    </cfRule>
    <cfRule type="expression" dxfId="26619" priority="5785">
      <formula>AND(IF($Q738=3,1,0),IF($X738&lt;30,1,0))</formula>
    </cfRule>
    <cfRule type="expression" dxfId="26618" priority="5786">
      <formula>AND(IF($Q738=3,1,IF($Q738=4,1,0)),IF($F738&lt;=85,1,0))</formula>
    </cfRule>
  </conditionalFormatting>
  <conditionalFormatting sqref="AI738">
    <cfRule type="expression" dxfId="26617" priority="5779">
      <formula>AND(IF(OR($Q738=1,$Q738=2),1,0),IF($X738&lt;=20,1,0))</formula>
    </cfRule>
    <cfRule type="expression" dxfId="26616" priority="5780">
      <formula>AND(IF($Q738=2,1,0),IF($X738&lt;30,1,0))</formula>
    </cfRule>
    <cfRule type="expression" dxfId="26615" priority="5781">
      <formula>AND(IF($Q738=3,1,0),IF($X738&lt;30,1,0))</formula>
    </cfRule>
    <cfRule type="expression" dxfId="26614" priority="5782">
      <formula>AND(IF($Q738=3,1,IF($Q738=4,1,0)),IF($F738&lt;=85,1,0))</formula>
    </cfRule>
  </conditionalFormatting>
  <conditionalFormatting sqref="AV739">
    <cfRule type="expression" dxfId="26613" priority="5777">
      <formula>AV739="X"</formula>
    </cfRule>
    <cfRule type="expression" dxfId="26612" priority="5778">
      <formula>AV739="후보"</formula>
    </cfRule>
  </conditionalFormatting>
  <conditionalFormatting sqref="AC739">
    <cfRule type="cellIs" dxfId="26611" priority="5775" operator="greaterThan">
      <formula>0.9</formula>
    </cfRule>
    <cfRule type="cellIs" dxfId="26610" priority="5776" operator="greaterThan">
      <formula>0.85</formula>
    </cfRule>
  </conditionalFormatting>
  <conditionalFormatting sqref="N739">
    <cfRule type="cellIs" dxfId="26609" priority="5773" operator="greaterThan">
      <formula>0.9</formula>
    </cfRule>
    <cfRule type="cellIs" dxfId="26608" priority="5774" operator="greaterThan">
      <formula>0.85</formula>
    </cfRule>
  </conditionalFormatting>
  <conditionalFormatting sqref="E739">
    <cfRule type="expression" dxfId="26607" priority="5769">
      <formula>AND(IF(OR($Q739=1,$Q739=2),1,0),IF($X739&lt;=20,1,0))</formula>
    </cfRule>
    <cfRule type="expression" dxfId="26606" priority="5770">
      <formula>AND(IF($Q739=2,1,0),IF($X739&lt;30,1,0))</formula>
    </cfRule>
    <cfRule type="expression" dxfId="26605" priority="5771">
      <formula>AND(IF($Q739=3,1,0),IF($X739&lt;30,1,0))</formula>
    </cfRule>
    <cfRule type="expression" dxfId="26604" priority="5772">
      <formula>AND(IF($Q739=3,1,IF($Q739=4,1,0)),IF($F739&lt;=85,1,0))</formula>
    </cfRule>
  </conditionalFormatting>
  <conditionalFormatting sqref="X739">
    <cfRule type="expression" dxfId="26603" priority="5765">
      <formula>AND(IF(OR($Q739=1,$Q739=2),1,0),IF($X739&lt;=20,1,0))</formula>
    </cfRule>
    <cfRule type="expression" dxfId="26602" priority="5766">
      <formula>AND(IF($Q739=2,1,0),IF($X739&lt;30,1,0))</formula>
    </cfRule>
    <cfRule type="expression" dxfId="26601" priority="5767">
      <formula>AND(IF($Q739=3,1,0),IF($X739&lt;30,1,0))</formula>
    </cfRule>
    <cfRule type="expression" dxfId="26600" priority="5768">
      <formula>AND(IF($Q739=3,1,IF($Q739=4,1,0)),IF($F739&lt;=85,1,0))</formula>
    </cfRule>
  </conditionalFormatting>
  <conditionalFormatting sqref="AI739">
    <cfRule type="expression" dxfId="26599" priority="5761">
      <formula>AND(IF(OR($Q739=1,$Q739=2),1,0),IF($X739&lt;=20,1,0))</formula>
    </cfRule>
    <cfRule type="expression" dxfId="26598" priority="5762">
      <formula>AND(IF($Q739=2,1,0),IF($X739&lt;30,1,0))</formula>
    </cfRule>
    <cfRule type="expression" dxfId="26597" priority="5763">
      <formula>AND(IF($Q739=3,1,0),IF($X739&lt;30,1,0))</formula>
    </cfRule>
    <cfRule type="expression" dxfId="26596" priority="5764">
      <formula>AND(IF($Q739=3,1,IF($Q739=4,1,0)),IF($F739&lt;=85,1,0))</formula>
    </cfRule>
  </conditionalFormatting>
  <conditionalFormatting sqref="AV740">
    <cfRule type="expression" dxfId="26595" priority="5759">
      <formula>AV740="X"</formula>
    </cfRule>
    <cfRule type="expression" dxfId="26594" priority="5760">
      <formula>AV740="후보"</formula>
    </cfRule>
  </conditionalFormatting>
  <conditionalFormatting sqref="AC740">
    <cfRule type="cellIs" dxfId="26593" priority="5757" operator="greaterThan">
      <formula>0.9</formula>
    </cfRule>
    <cfRule type="cellIs" dxfId="26592" priority="5758" operator="greaterThan">
      <formula>0.85</formula>
    </cfRule>
  </conditionalFormatting>
  <conditionalFormatting sqref="N740">
    <cfRule type="cellIs" dxfId="26591" priority="5755" operator="greaterThan">
      <formula>0.9</formula>
    </cfRule>
    <cfRule type="cellIs" dxfId="26590" priority="5756" operator="greaterThan">
      <formula>0.85</formula>
    </cfRule>
  </conditionalFormatting>
  <conditionalFormatting sqref="E740">
    <cfRule type="expression" dxfId="26589" priority="5751">
      <formula>AND(IF(OR($Q740=1,$Q740=2),1,0),IF($X740&lt;=20,1,0))</formula>
    </cfRule>
    <cfRule type="expression" dxfId="26588" priority="5752">
      <formula>AND(IF($Q740=2,1,0),IF($X740&lt;30,1,0))</formula>
    </cfRule>
    <cfRule type="expression" dxfId="26587" priority="5753">
      <formula>AND(IF($Q740=3,1,0),IF($X740&lt;30,1,0))</formula>
    </cfRule>
    <cfRule type="expression" dxfId="26586" priority="5754">
      <formula>AND(IF($Q740=3,1,IF($Q740=4,1,0)),IF($F740&lt;=85,1,0))</formula>
    </cfRule>
  </conditionalFormatting>
  <conditionalFormatting sqref="X740">
    <cfRule type="expression" dxfId="26585" priority="5747">
      <formula>AND(IF(OR($Q740=1,$Q740=2),1,0),IF($X740&lt;=20,1,0))</formula>
    </cfRule>
    <cfRule type="expression" dxfId="26584" priority="5748">
      <formula>AND(IF($Q740=2,1,0),IF($X740&lt;30,1,0))</formula>
    </cfRule>
    <cfRule type="expression" dxfId="26583" priority="5749">
      <formula>AND(IF($Q740=3,1,0),IF($X740&lt;30,1,0))</formula>
    </cfRule>
    <cfRule type="expression" dxfId="26582" priority="5750">
      <formula>AND(IF($Q740=3,1,IF($Q740=4,1,0)),IF($F740&lt;=85,1,0))</formula>
    </cfRule>
  </conditionalFormatting>
  <conditionalFormatting sqref="AI740">
    <cfRule type="expression" dxfId="26581" priority="5743">
      <formula>AND(IF(OR($Q740=1,$Q740=2),1,0),IF($X740&lt;=20,1,0))</formula>
    </cfRule>
    <cfRule type="expression" dxfId="26580" priority="5744">
      <formula>AND(IF($Q740=2,1,0),IF($X740&lt;30,1,0))</formula>
    </cfRule>
    <cfRule type="expression" dxfId="26579" priority="5745">
      <formula>AND(IF($Q740=3,1,0),IF($X740&lt;30,1,0))</formula>
    </cfRule>
    <cfRule type="expression" dxfId="26578" priority="5746">
      <formula>AND(IF($Q740=3,1,IF($Q740=4,1,0)),IF($F740&lt;=85,1,0))</formula>
    </cfRule>
  </conditionalFormatting>
  <conditionalFormatting sqref="AV741">
    <cfRule type="expression" dxfId="26577" priority="5741">
      <formula>AV741="X"</formula>
    </cfRule>
    <cfRule type="expression" dxfId="26576" priority="5742">
      <formula>AV741="후보"</formula>
    </cfRule>
  </conditionalFormatting>
  <conditionalFormatting sqref="AC741">
    <cfRule type="cellIs" dxfId="26575" priority="5739" operator="greaterThan">
      <formula>0.9</formula>
    </cfRule>
    <cfRule type="cellIs" dxfId="26574" priority="5740" operator="greaterThan">
      <formula>0.85</formula>
    </cfRule>
  </conditionalFormatting>
  <conditionalFormatting sqref="N741">
    <cfRule type="cellIs" dxfId="26573" priority="5737" operator="greaterThan">
      <formula>0.9</formula>
    </cfRule>
    <cfRule type="cellIs" dxfId="26572" priority="5738" operator="greaterThan">
      <formula>0.85</formula>
    </cfRule>
  </conditionalFormatting>
  <conditionalFormatting sqref="E741">
    <cfRule type="expression" dxfId="26571" priority="5733">
      <formula>AND(IF(OR($Q741=1,$Q741=2),1,0),IF($X741&lt;=20,1,0))</formula>
    </cfRule>
    <cfRule type="expression" dxfId="26570" priority="5734">
      <formula>AND(IF($Q741=2,1,0),IF($X741&lt;30,1,0))</formula>
    </cfRule>
    <cfRule type="expression" dxfId="26569" priority="5735">
      <formula>AND(IF($Q741=3,1,0),IF($X741&lt;30,1,0))</formula>
    </cfRule>
    <cfRule type="expression" dxfId="26568" priority="5736">
      <formula>AND(IF($Q741=3,1,IF($Q741=4,1,0)),IF($F741&lt;=85,1,0))</formula>
    </cfRule>
  </conditionalFormatting>
  <conditionalFormatting sqref="X741">
    <cfRule type="expression" dxfId="26567" priority="5729">
      <formula>AND(IF(OR($Q741=1,$Q741=2),1,0),IF($X741&lt;=20,1,0))</formula>
    </cfRule>
    <cfRule type="expression" dxfId="26566" priority="5730">
      <formula>AND(IF($Q741=2,1,0),IF($X741&lt;30,1,0))</formula>
    </cfRule>
    <cfRule type="expression" dxfId="26565" priority="5731">
      <formula>AND(IF($Q741=3,1,0),IF($X741&lt;30,1,0))</formula>
    </cfRule>
    <cfRule type="expression" dxfId="26564" priority="5732">
      <formula>AND(IF($Q741=3,1,IF($Q741=4,1,0)),IF($F741&lt;=85,1,0))</formula>
    </cfRule>
  </conditionalFormatting>
  <conditionalFormatting sqref="AI741">
    <cfRule type="expression" dxfId="26563" priority="5725">
      <formula>AND(IF(OR($Q741=1,$Q741=2),1,0),IF($X741&lt;=20,1,0))</formula>
    </cfRule>
    <cfRule type="expression" dxfId="26562" priority="5726">
      <formula>AND(IF($Q741=2,1,0),IF($X741&lt;30,1,0))</formula>
    </cfRule>
    <cfRule type="expression" dxfId="26561" priority="5727">
      <formula>AND(IF($Q741=3,1,0),IF($X741&lt;30,1,0))</formula>
    </cfRule>
    <cfRule type="expression" dxfId="26560" priority="5728">
      <formula>AND(IF($Q741=3,1,IF($Q741=4,1,0)),IF($F741&lt;=85,1,0))</formula>
    </cfRule>
  </conditionalFormatting>
  <conditionalFormatting sqref="AV742">
    <cfRule type="expression" dxfId="26559" priority="5723">
      <formula>AV742="X"</formula>
    </cfRule>
    <cfRule type="expression" dxfId="26558" priority="5724">
      <formula>AV742="후보"</formula>
    </cfRule>
  </conditionalFormatting>
  <conditionalFormatting sqref="AC742">
    <cfRule type="cellIs" dxfId="26557" priority="5721" operator="greaterThan">
      <formula>0.9</formula>
    </cfRule>
    <cfRule type="cellIs" dxfId="26556" priority="5722" operator="greaterThan">
      <formula>0.85</formula>
    </cfRule>
  </conditionalFormatting>
  <conditionalFormatting sqref="N742">
    <cfRule type="cellIs" dxfId="26555" priority="5719" operator="greaterThan">
      <formula>0.9</formula>
    </cfRule>
    <cfRule type="cellIs" dxfId="26554" priority="5720" operator="greaterThan">
      <formula>0.85</formula>
    </cfRule>
  </conditionalFormatting>
  <conditionalFormatting sqref="E742">
    <cfRule type="expression" dxfId="26553" priority="5715">
      <formula>AND(IF(OR($Q742=1,$Q742=2),1,0),IF($X742&lt;=20,1,0))</formula>
    </cfRule>
    <cfRule type="expression" dxfId="26552" priority="5716">
      <formula>AND(IF($Q742=2,1,0),IF($X742&lt;30,1,0))</formula>
    </cfRule>
    <cfRule type="expression" dxfId="26551" priority="5717">
      <formula>AND(IF($Q742=3,1,0),IF($X742&lt;30,1,0))</formula>
    </cfRule>
    <cfRule type="expression" dxfId="26550" priority="5718">
      <formula>AND(IF($Q742=3,1,IF($Q742=4,1,0)),IF($F742&lt;=85,1,0))</formula>
    </cfRule>
  </conditionalFormatting>
  <conditionalFormatting sqref="X742">
    <cfRule type="expression" dxfId="26549" priority="5711">
      <formula>AND(IF(OR($Q742=1,$Q742=2),1,0),IF($X742&lt;=20,1,0))</formula>
    </cfRule>
    <cfRule type="expression" dxfId="26548" priority="5712">
      <formula>AND(IF($Q742=2,1,0),IF($X742&lt;30,1,0))</formula>
    </cfRule>
    <cfRule type="expression" dxfId="26547" priority="5713">
      <formula>AND(IF($Q742=3,1,0),IF($X742&lt;30,1,0))</formula>
    </cfRule>
    <cfRule type="expression" dxfId="26546" priority="5714">
      <formula>AND(IF($Q742=3,1,IF($Q742=4,1,0)),IF($F742&lt;=85,1,0))</formula>
    </cfRule>
  </conditionalFormatting>
  <conditionalFormatting sqref="AI742">
    <cfRule type="expression" dxfId="26545" priority="5707">
      <formula>AND(IF(OR($Q742=1,$Q742=2),1,0),IF($X742&lt;=20,1,0))</formula>
    </cfRule>
    <cfRule type="expression" dxfId="26544" priority="5708">
      <formula>AND(IF($Q742=2,1,0),IF($X742&lt;30,1,0))</formula>
    </cfRule>
    <cfRule type="expression" dxfId="26543" priority="5709">
      <formula>AND(IF($Q742=3,1,0),IF($X742&lt;30,1,0))</formula>
    </cfRule>
    <cfRule type="expression" dxfId="26542" priority="5710">
      <formula>AND(IF($Q742=3,1,IF($Q742=4,1,0)),IF($F742&lt;=85,1,0))</formula>
    </cfRule>
  </conditionalFormatting>
  <conditionalFormatting sqref="AV743">
    <cfRule type="expression" dxfId="26541" priority="5705">
      <formula>AV743="X"</formula>
    </cfRule>
    <cfRule type="expression" dxfId="26540" priority="5706">
      <formula>AV743="후보"</formula>
    </cfRule>
  </conditionalFormatting>
  <conditionalFormatting sqref="AC743">
    <cfRule type="cellIs" dxfId="26539" priority="5703" operator="greaterThan">
      <formula>0.9</formula>
    </cfRule>
    <cfRule type="cellIs" dxfId="26538" priority="5704" operator="greaterThan">
      <formula>0.85</formula>
    </cfRule>
  </conditionalFormatting>
  <conditionalFormatting sqref="N743">
    <cfRule type="cellIs" dxfId="26537" priority="5701" operator="greaterThan">
      <formula>0.9</formula>
    </cfRule>
    <cfRule type="cellIs" dxfId="26536" priority="5702" operator="greaterThan">
      <formula>0.85</formula>
    </cfRule>
  </conditionalFormatting>
  <conditionalFormatting sqref="E743">
    <cfRule type="expression" dxfId="26535" priority="5697">
      <formula>AND(IF(OR($Q743=1,$Q743=2),1,0),IF($X743&lt;=20,1,0))</formula>
    </cfRule>
    <cfRule type="expression" dxfId="26534" priority="5698">
      <formula>AND(IF($Q743=2,1,0),IF($X743&lt;30,1,0))</formula>
    </cfRule>
    <cfRule type="expression" dxfId="26533" priority="5699">
      <formula>AND(IF($Q743=3,1,0),IF($X743&lt;30,1,0))</formula>
    </cfRule>
    <cfRule type="expression" dxfId="26532" priority="5700">
      <formula>AND(IF($Q743=3,1,IF($Q743=4,1,0)),IF($F743&lt;=85,1,0))</formula>
    </cfRule>
  </conditionalFormatting>
  <conditionalFormatting sqref="X743">
    <cfRule type="expression" dxfId="26531" priority="5693">
      <formula>AND(IF(OR($Q743=1,$Q743=2),1,0),IF($X743&lt;=20,1,0))</formula>
    </cfRule>
    <cfRule type="expression" dxfId="26530" priority="5694">
      <formula>AND(IF($Q743=2,1,0),IF($X743&lt;30,1,0))</formula>
    </cfRule>
    <cfRule type="expression" dxfId="26529" priority="5695">
      <formula>AND(IF($Q743=3,1,0),IF($X743&lt;30,1,0))</formula>
    </cfRule>
    <cfRule type="expression" dxfId="26528" priority="5696">
      <formula>AND(IF($Q743=3,1,IF($Q743=4,1,0)),IF($F743&lt;=85,1,0))</formula>
    </cfRule>
  </conditionalFormatting>
  <conditionalFormatting sqref="AI743">
    <cfRule type="expression" dxfId="26527" priority="5689">
      <formula>AND(IF(OR($Q743=1,$Q743=2),1,0),IF($X743&lt;=20,1,0))</formula>
    </cfRule>
    <cfRule type="expression" dxfId="26526" priority="5690">
      <formula>AND(IF($Q743=2,1,0),IF($X743&lt;30,1,0))</formula>
    </cfRule>
    <cfRule type="expression" dxfId="26525" priority="5691">
      <formula>AND(IF($Q743=3,1,0),IF($X743&lt;30,1,0))</formula>
    </cfRule>
    <cfRule type="expression" dxfId="26524" priority="5692">
      <formula>AND(IF($Q743=3,1,IF($Q743=4,1,0)),IF($F743&lt;=85,1,0))</formula>
    </cfRule>
  </conditionalFormatting>
  <conditionalFormatting sqref="AV744">
    <cfRule type="expression" dxfId="26523" priority="5687">
      <formula>AV744="X"</formula>
    </cfRule>
    <cfRule type="expression" dxfId="26522" priority="5688">
      <formula>AV744="후보"</formula>
    </cfRule>
  </conditionalFormatting>
  <conditionalFormatting sqref="AC744">
    <cfRule type="cellIs" dxfId="26521" priority="5685" operator="greaterThan">
      <formula>0.9</formula>
    </cfRule>
    <cfRule type="cellIs" dxfId="26520" priority="5686" operator="greaterThan">
      <formula>0.85</formula>
    </cfRule>
  </conditionalFormatting>
  <conditionalFormatting sqref="N744">
    <cfRule type="cellIs" dxfId="26519" priority="5683" operator="greaterThan">
      <formula>0.9</formula>
    </cfRule>
    <cfRule type="cellIs" dxfId="26518" priority="5684" operator="greaterThan">
      <formula>0.85</formula>
    </cfRule>
  </conditionalFormatting>
  <conditionalFormatting sqref="E744">
    <cfRule type="expression" dxfId="26517" priority="5679">
      <formula>AND(IF(OR($Q744=1,$Q744=2),1,0),IF($X744&lt;=20,1,0))</formula>
    </cfRule>
    <cfRule type="expression" dxfId="26516" priority="5680">
      <formula>AND(IF($Q744=2,1,0),IF($X744&lt;30,1,0))</formula>
    </cfRule>
    <cfRule type="expression" dxfId="26515" priority="5681">
      <formula>AND(IF($Q744=3,1,0),IF($X744&lt;30,1,0))</formula>
    </cfRule>
    <cfRule type="expression" dxfId="26514" priority="5682">
      <formula>AND(IF($Q744=3,1,IF($Q744=4,1,0)),IF($F744&lt;=85,1,0))</formula>
    </cfRule>
  </conditionalFormatting>
  <conditionalFormatting sqref="X744">
    <cfRule type="expression" dxfId="26513" priority="5675">
      <formula>AND(IF(OR($Q744=1,$Q744=2),1,0),IF($X744&lt;=20,1,0))</formula>
    </cfRule>
    <cfRule type="expression" dxfId="26512" priority="5676">
      <formula>AND(IF($Q744=2,1,0),IF($X744&lt;30,1,0))</formula>
    </cfRule>
    <cfRule type="expression" dxfId="26511" priority="5677">
      <formula>AND(IF($Q744=3,1,0),IF($X744&lt;30,1,0))</formula>
    </cfRule>
    <cfRule type="expression" dxfId="26510" priority="5678">
      <formula>AND(IF($Q744=3,1,IF($Q744=4,1,0)),IF($F744&lt;=85,1,0))</formula>
    </cfRule>
  </conditionalFormatting>
  <conditionalFormatting sqref="AI744">
    <cfRule type="expression" dxfId="26509" priority="5671">
      <formula>AND(IF(OR($Q744=1,$Q744=2),1,0),IF($X744&lt;=20,1,0))</formula>
    </cfRule>
    <cfRule type="expression" dxfId="26508" priority="5672">
      <formula>AND(IF($Q744=2,1,0),IF($X744&lt;30,1,0))</formula>
    </cfRule>
    <cfRule type="expression" dxfId="26507" priority="5673">
      <formula>AND(IF($Q744=3,1,0),IF($X744&lt;30,1,0))</formula>
    </cfRule>
    <cfRule type="expression" dxfId="26506" priority="5674">
      <formula>AND(IF($Q744=3,1,IF($Q744=4,1,0)),IF($F744&lt;=85,1,0))</formula>
    </cfRule>
  </conditionalFormatting>
  <conditionalFormatting sqref="AV745">
    <cfRule type="expression" dxfId="26505" priority="5669">
      <formula>AV745="X"</formula>
    </cfRule>
    <cfRule type="expression" dxfId="26504" priority="5670">
      <formula>AV745="후보"</formula>
    </cfRule>
  </conditionalFormatting>
  <conditionalFormatting sqref="AC745">
    <cfRule type="cellIs" dxfId="26503" priority="5667" operator="greaterThan">
      <formula>0.9</formula>
    </cfRule>
    <cfRule type="cellIs" dxfId="26502" priority="5668" operator="greaterThan">
      <formula>0.85</formula>
    </cfRule>
  </conditionalFormatting>
  <conditionalFormatting sqref="N745">
    <cfRule type="cellIs" dxfId="26501" priority="5665" operator="greaterThan">
      <formula>0.9</formula>
    </cfRule>
    <cfRule type="cellIs" dxfId="26500" priority="5666" operator="greaterThan">
      <formula>0.85</formula>
    </cfRule>
  </conditionalFormatting>
  <conditionalFormatting sqref="E745">
    <cfRule type="expression" dxfId="26499" priority="5661">
      <formula>AND(IF(OR($Q745=1,$Q745=2),1,0),IF($X745&lt;=20,1,0))</formula>
    </cfRule>
    <cfRule type="expression" dxfId="26498" priority="5662">
      <formula>AND(IF($Q745=2,1,0),IF($X745&lt;30,1,0))</formula>
    </cfRule>
    <cfRule type="expression" dxfId="26497" priority="5663">
      <formula>AND(IF($Q745=3,1,0),IF($X745&lt;30,1,0))</formula>
    </cfRule>
    <cfRule type="expression" dxfId="26496" priority="5664">
      <formula>AND(IF($Q745=3,1,IF($Q745=4,1,0)),IF($F745&lt;=85,1,0))</formula>
    </cfRule>
  </conditionalFormatting>
  <conditionalFormatting sqref="X745">
    <cfRule type="expression" dxfId="26495" priority="5657">
      <formula>AND(IF(OR($Q745=1,$Q745=2),1,0),IF($X745&lt;=20,1,0))</formula>
    </cfRule>
    <cfRule type="expression" dxfId="26494" priority="5658">
      <formula>AND(IF($Q745=2,1,0),IF($X745&lt;30,1,0))</formula>
    </cfRule>
    <cfRule type="expression" dxfId="26493" priority="5659">
      <formula>AND(IF($Q745=3,1,0),IF($X745&lt;30,1,0))</formula>
    </cfRule>
    <cfRule type="expression" dxfId="26492" priority="5660">
      <formula>AND(IF($Q745=3,1,IF($Q745=4,1,0)),IF($F745&lt;=85,1,0))</formula>
    </cfRule>
  </conditionalFormatting>
  <conditionalFormatting sqref="AI745">
    <cfRule type="expression" dxfId="26491" priority="5653">
      <formula>AND(IF(OR($Q745=1,$Q745=2),1,0),IF($X745&lt;=20,1,0))</formula>
    </cfRule>
    <cfRule type="expression" dxfId="26490" priority="5654">
      <formula>AND(IF($Q745=2,1,0),IF($X745&lt;30,1,0))</formula>
    </cfRule>
    <cfRule type="expression" dxfId="26489" priority="5655">
      <formula>AND(IF($Q745=3,1,0),IF($X745&lt;30,1,0))</formula>
    </cfRule>
    <cfRule type="expression" dxfId="26488" priority="5656">
      <formula>AND(IF($Q745=3,1,IF($Q745=4,1,0)),IF($F745&lt;=85,1,0))</formula>
    </cfRule>
  </conditionalFormatting>
  <conditionalFormatting sqref="AV746">
    <cfRule type="expression" dxfId="26487" priority="5651">
      <formula>AV746="X"</formula>
    </cfRule>
    <cfRule type="expression" dxfId="26486" priority="5652">
      <formula>AV746="후보"</formula>
    </cfRule>
  </conditionalFormatting>
  <conditionalFormatting sqref="AC746">
    <cfRule type="cellIs" dxfId="26485" priority="5649" operator="greaterThan">
      <formula>0.9</formula>
    </cfRule>
    <cfRule type="cellIs" dxfId="26484" priority="5650" operator="greaterThan">
      <formula>0.85</formula>
    </cfRule>
  </conditionalFormatting>
  <conditionalFormatting sqref="N746">
    <cfRule type="cellIs" dxfId="26483" priority="5647" operator="greaterThan">
      <formula>0.9</formula>
    </cfRule>
    <cfRule type="cellIs" dxfId="26482" priority="5648" operator="greaterThan">
      <formula>0.85</formula>
    </cfRule>
  </conditionalFormatting>
  <conditionalFormatting sqref="E746">
    <cfRule type="expression" dxfId="26481" priority="5643">
      <formula>AND(IF(OR($Q746=1,$Q746=2),1,0),IF($X746&lt;=20,1,0))</formula>
    </cfRule>
    <cfRule type="expression" dxfId="26480" priority="5644">
      <formula>AND(IF($Q746=2,1,0),IF($X746&lt;30,1,0))</formula>
    </cfRule>
    <cfRule type="expression" dxfId="26479" priority="5645">
      <formula>AND(IF($Q746=3,1,0),IF($X746&lt;30,1,0))</formula>
    </cfRule>
    <cfRule type="expression" dxfId="26478" priority="5646">
      <formula>AND(IF($Q746=3,1,IF($Q746=4,1,0)),IF($F746&lt;=85,1,0))</formula>
    </cfRule>
  </conditionalFormatting>
  <conditionalFormatting sqref="X746">
    <cfRule type="expression" dxfId="26477" priority="5639">
      <formula>AND(IF(OR($Q746=1,$Q746=2),1,0),IF($X746&lt;=20,1,0))</formula>
    </cfRule>
    <cfRule type="expression" dxfId="26476" priority="5640">
      <formula>AND(IF($Q746=2,1,0),IF($X746&lt;30,1,0))</formula>
    </cfRule>
    <cfRule type="expression" dxfId="26475" priority="5641">
      <formula>AND(IF($Q746=3,1,0),IF($X746&lt;30,1,0))</formula>
    </cfRule>
    <cfRule type="expression" dxfId="26474" priority="5642">
      <formula>AND(IF($Q746=3,1,IF($Q746=4,1,0)),IF($F746&lt;=85,1,0))</formula>
    </cfRule>
  </conditionalFormatting>
  <conditionalFormatting sqref="AI746">
    <cfRule type="expression" dxfId="26473" priority="5635">
      <formula>AND(IF(OR($Q746=1,$Q746=2),1,0),IF($X746&lt;=20,1,0))</formula>
    </cfRule>
    <cfRule type="expression" dxfId="26472" priority="5636">
      <formula>AND(IF($Q746=2,1,0),IF($X746&lt;30,1,0))</formula>
    </cfRule>
    <cfRule type="expression" dxfId="26471" priority="5637">
      <formula>AND(IF($Q746=3,1,0),IF($X746&lt;30,1,0))</formula>
    </cfRule>
    <cfRule type="expression" dxfId="26470" priority="5638">
      <formula>AND(IF($Q746=3,1,IF($Q746=4,1,0)),IF($F746&lt;=85,1,0))</formula>
    </cfRule>
  </conditionalFormatting>
  <conditionalFormatting sqref="AV747">
    <cfRule type="expression" dxfId="26469" priority="5633">
      <formula>AV747="X"</formula>
    </cfRule>
    <cfRule type="expression" dxfId="26468" priority="5634">
      <formula>AV747="후보"</formula>
    </cfRule>
  </conditionalFormatting>
  <conditionalFormatting sqref="AC747">
    <cfRule type="cellIs" dxfId="26467" priority="5631" operator="greaterThan">
      <formula>0.9</formula>
    </cfRule>
    <cfRule type="cellIs" dxfId="26466" priority="5632" operator="greaterThan">
      <formula>0.85</formula>
    </cfRule>
  </conditionalFormatting>
  <conditionalFormatting sqref="N747">
    <cfRule type="cellIs" dxfId="26465" priority="5629" operator="greaterThan">
      <formula>0.9</formula>
    </cfRule>
    <cfRule type="cellIs" dxfId="26464" priority="5630" operator="greaterThan">
      <formula>0.85</formula>
    </cfRule>
  </conditionalFormatting>
  <conditionalFormatting sqref="E747">
    <cfRule type="expression" dxfId="26463" priority="5625">
      <formula>AND(IF(OR($Q747=1,$Q747=2),1,0),IF($X747&lt;=20,1,0))</formula>
    </cfRule>
    <cfRule type="expression" dxfId="26462" priority="5626">
      <formula>AND(IF($Q747=2,1,0),IF($X747&lt;30,1,0))</formula>
    </cfRule>
    <cfRule type="expression" dxfId="26461" priority="5627">
      <formula>AND(IF($Q747=3,1,0),IF($X747&lt;30,1,0))</formula>
    </cfRule>
    <cfRule type="expression" dxfId="26460" priority="5628">
      <formula>AND(IF($Q747=3,1,IF($Q747=4,1,0)),IF($F747&lt;=85,1,0))</formula>
    </cfRule>
  </conditionalFormatting>
  <conditionalFormatting sqref="X747">
    <cfRule type="expression" dxfId="26459" priority="5621">
      <formula>AND(IF(OR($Q747=1,$Q747=2),1,0),IF($X747&lt;=20,1,0))</formula>
    </cfRule>
    <cfRule type="expression" dxfId="26458" priority="5622">
      <formula>AND(IF($Q747=2,1,0),IF($X747&lt;30,1,0))</formula>
    </cfRule>
    <cfRule type="expression" dxfId="26457" priority="5623">
      <formula>AND(IF($Q747=3,1,0),IF($X747&lt;30,1,0))</formula>
    </cfRule>
    <cfRule type="expression" dxfId="26456" priority="5624">
      <formula>AND(IF($Q747=3,1,IF($Q747=4,1,0)),IF($F747&lt;=85,1,0))</formula>
    </cfRule>
  </conditionalFormatting>
  <conditionalFormatting sqref="AI747">
    <cfRule type="expression" dxfId="26455" priority="5617">
      <formula>AND(IF(OR($Q747=1,$Q747=2),1,0),IF($X747&lt;=20,1,0))</formula>
    </cfRule>
    <cfRule type="expression" dxfId="26454" priority="5618">
      <formula>AND(IF($Q747=2,1,0),IF($X747&lt;30,1,0))</formula>
    </cfRule>
    <cfRule type="expression" dxfId="26453" priority="5619">
      <formula>AND(IF($Q747=3,1,0),IF($X747&lt;30,1,0))</formula>
    </cfRule>
    <cfRule type="expression" dxfId="26452" priority="5620">
      <formula>AND(IF($Q747=3,1,IF($Q747=4,1,0)),IF($F747&lt;=85,1,0))</formula>
    </cfRule>
  </conditionalFormatting>
  <conditionalFormatting sqref="AV748">
    <cfRule type="expression" dxfId="26451" priority="5615">
      <formula>AV748="X"</formula>
    </cfRule>
    <cfRule type="expression" dxfId="26450" priority="5616">
      <formula>AV748="후보"</formula>
    </cfRule>
  </conditionalFormatting>
  <conditionalFormatting sqref="AC748">
    <cfRule type="cellIs" dxfId="26449" priority="5613" operator="greaterThan">
      <formula>0.9</formula>
    </cfRule>
    <cfRule type="cellIs" dxfId="26448" priority="5614" operator="greaterThan">
      <formula>0.85</formula>
    </cfRule>
  </conditionalFormatting>
  <conditionalFormatting sqref="N748">
    <cfRule type="cellIs" dxfId="26447" priority="5611" operator="greaterThan">
      <formula>0.9</formula>
    </cfRule>
    <cfRule type="cellIs" dxfId="26446" priority="5612" operator="greaterThan">
      <formula>0.85</formula>
    </cfRule>
  </conditionalFormatting>
  <conditionalFormatting sqref="E748">
    <cfRule type="expression" dxfId="26445" priority="5607">
      <formula>AND(IF(OR($Q748=1,$Q748=2),1,0),IF($X748&lt;=20,1,0))</formula>
    </cfRule>
    <cfRule type="expression" dxfId="26444" priority="5608">
      <formula>AND(IF($Q748=2,1,0),IF($X748&lt;30,1,0))</formula>
    </cfRule>
    <cfRule type="expression" dxfId="26443" priority="5609">
      <formula>AND(IF($Q748=3,1,0),IF($X748&lt;30,1,0))</formula>
    </cfRule>
    <cfRule type="expression" dxfId="26442" priority="5610">
      <formula>AND(IF($Q748=3,1,IF($Q748=4,1,0)),IF($F748&lt;=85,1,0))</formula>
    </cfRule>
  </conditionalFormatting>
  <conditionalFormatting sqref="X748">
    <cfRule type="expression" dxfId="26441" priority="5603">
      <formula>AND(IF(OR($Q748=1,$Q748=2),1,0),IF($X748&lt;=20,1,0))</formula>
    </cfRule>
    <cfRule type="expression" dxfId="26440" priority="5604">
      <formula>AND(IF($Q748=2,1,0),IF($X748&lt;30,1,0))</formula>
    </cfRule>
    <cfRule type="expression" dxfId="26439" priority="5605">
      <formula>AND(IF($Q748=3,1,0),IF($X748&lt;30,1,0))</formula>
    </cfRule>
    <cfRule type="expression" dxfId="26438" priority="5606">
      <formula>AND(IF($Q748=3,1,IF($Q748=4,1,0)),IF($F748&lt;=85,1,0))</formula>
    </cfRule>
  </conditionalFormatting>
  <conditionalFormatting sqref="AI748">
    <cfRule type="expression" dxfId="26437" priority="5599">
      <formula>AND(IF(OR($Q748=1,$Q748=2),1,0),IF($X748&lt;=20,1,0))</formula>
    </cfRule>
    <cfRule type="expression" dxfId="26436" priority="5600">
      <formula>AND(IF($Q748=2,1,0),IF($X748&lt;30,1,0))</formula>
    </cfRule>
    <cfRule type="expression" dxfId="26435" priority="5601">
      <formula>AND(IF($Q748=3,1,0),IF($X748&lt;30,1,0))</formula>
    </cfRule>
    <cfRule type="expression" dxfId="26434" priority="5602">
      <formula>AND(IF($Q748=3,1,IF($Q748=4,1,0)),IF($F748&lt;=85,1,0))</formula>
    </cfRule>
  </conditionalFormatting>
  <conditionalFormatting sqref="AV749">
    <cfRule type="expression" dxfId="26433" priority="5597">
      <formula>AV749="X"</formula>
    </cfRule>
    <cfRule type="expression" dxfId="26432" priority="5598">
      <formula>AV749="후보"</formula>
    </cfRule>
  </conditionalFormatting>
  <conditionalFormatting sqref="AC749">
    <cfRule type="cellIs" dxfId="26431" priority="5595" operator="greaterThan">
      <formula>0.9</formula>
    </cfRule>
    <cfRule type="cellIs" dxfId="26430" priority="5596" operator="greaterThan">
      <formula>0.85</formula>
    </cfRule>
  </conditionalFormatting>
  <conditionalFormatting sqref="N749">
    <cfRule type="cellIs" dxfId="26429" priority="5593" operator="greaterThan">
      <formula>0.9</formula>
    </cfRule>
    <cfRule type="cellIs" dxfId="26428" priority="5594" operator="greaterThan">
      <formula>0.85</formula>
    </cfRule>
  </conditionalFormatting>
  <conditionalFormatting sqref="E749">
    <cfRule type="expression" dxfId="26427" priority="5589">
      <formula>AND(IF(OR($Q749=1,$Q749=2),1,0),IF($X749&lt;=20,1,0))</formula>
    </cfRule>
    <cfRule type="expression" dxfId="26426" priority="5590">
      <formula>AND(IF($Q749=2,1,0),IF($X749&lt;30,1,0))</formula>
    </cfRule>
    <cfRule type="expression" dxfId="26425" priority="5591">
      <formula>AND(IF($Q749=3,1,0),IF($X749&lt;30,1,0))</formula>
    </cfRule>
    <cfRule type="expression" dxfId="26424" priority="5592">
      <formula>AND(IF($Q749=3,1,IF($Q749=4,1,0)),IF($F749&lt;=85,1,0))</formula>
    </cfRule>
  </conditionalFormatting>
  <conditionalFormatting sqref="X749">
    <cfRule type="expression" dxfId="26423" priority="5585">
      <formula>AND(IF(OR($Q749=1,$Q749=2),1,0),IF($X749&lt;=20,1,0))</formula>
    </cfRule>
    <cfRule type="expression" dxfId="26422" priority="5586">
      <formula>AND(IF($Q749=2,1,0),IF($X749&lt;30,1,0))</formula>
    </cfRule>
    <cfRule type="expression" dxfId="26421" priority="5587">
      <formula>AND(IF($Q749=3,1,0),IF($X749&lt;30,1,0))</formula>
    </cfRule>
    <cfRule type="expression" dxfId="26420" priority="5588">
      <formula>AND(IF($Q749=3,1,IF($Q749=4,1,0)),IF($F749&lt;=85,1,0))</formula>
    </cfRule>
  </conditionalFormatting>
  <conditionalFormatting sqref="AI749">
    <cfRule type="expression" dxfId="26419" priority="5581">
      <formula>AND(IF(OR($Q749=1,$Q749=2),1,0),IF($X749&lt;=20,1,0))</formula>
    </cfRule>
    <cfRule type="expression" dxfId="26418" priority="5582">
      <formula>AND(IF($Q749=2,1,0),IF($X749&lt;30,1,0))</formula>
    </cfRule>
    <cfRule type="expression" dxfId="26417" priority="5583">
      <formula>AND(IF($Q749=3,1,0),IF($X749&lt;30,1,0))</formula>
    </cfRule>
    <cfRule type="expression" dxfId="26416" priority="5584">
      <formula>AND(IF($Q749=3,1,IF($Q749=4,1,0)),IF($F749&lt;=85,1,0))</formula>
    </cfRule>
  </conditionalFormatting>
  <conditionalFormatting sqref="AV750">
    <cfRule type="expression" dxfId="26415" priority="5579">
      <formula>AV750="X"</formula>
    </cfRule>
    <cfRule type="expression" dxfId="26414" priority="5580">
      <formula>AV750="후보"</formula>
    </cfRule>
  </conditionalFormatting>
  <conditionalFormatting sqref="AC750">
    <cfRule type="cellIs" dxfId="26413" priority="5577" operator="greaterThan">
      <formula>0.9</formula>
    </cfRule>
    <cfRule type="cellIs" dxfId="26412" priority="5578" operator="greaterThan">
      <formula>0.85</formula>
    </cfRule>
  </conditionalFormatting>
  <conditionalFormatting sqref="N750">
    <cfRule type="cellIs" dxfId="26411" priority="5575" operator="greaterThan">
      <formula>0.9</formula>
    </cfRule>
    <cfRule type="cellIs" dxfId="26410" priority="5576" operator="greaterThan">
      <formula>0.85</formula>
    </cfRule>
  </conditionalFormatting>
  <conditionalFormatting sqref="E750">
    <cfRule type="expression" dxfId="26409" priority="5571">
      <formula>AND(IF(OR($Q750=1,$Q750=2),1,0),IF($X750&lt;=20,1,0))</formula>
    </cfRule>
    <cfRule type="expression" dxfId="26408" priority="5572">
      <formula>AND(IF($Q750=2,1,0),IF($X750&lt;30,1,0))</formula>
    </cfRule>
    <cfRule type="expression" dxfId="26407" priority="5573">
      <formula>AND(IF($Q750=3,1,0),IF($X750&lt;30,1,0))</formula>
    </cfRule>
    <cfRule type="expression" dxfId="26406" priority="5574">
      <formula>AND(IF($Q750=3,1,IF($Q750=4,1,0)),IF($F750&lt;=85,1,0))</formula>
    </cfRule>
  </conditionalFormatting>
  <conditionalFormatting sqref="X750">
    <cfRule type="expression" dxfId="26405" priority="5567">
      <formula>AND(IF(OR($Q750=1,$Q750=2),1,0),IF($X750&lt;=20,1,0))</formula>
    </cfRule>
    <cfRule type="expression" dxfId="26404" priority="5568">
      <formula>AND(IF($Q750=2,1,0),IF($X750&lt;30,1,0))</formula>
    </cfRule>
    <cfRule type="expression" dxfId="26403" priority="5569">
      <formula>AND(IF($Q750=3,1,0),IF($X750&lt;30,1,0))</formula>
    </cfRule>
    <cfRule type="expression" dxfId="26402" priority="5570">
      <formula>AND(IF($Q750=3,1,IF($Q750=4,1,0)),IF($F750&lt;=85,1,0))</formula>
    </cfRule>
  </conditionalFormatting>
  <conditionalFormatting sqref="AI750">
    <cfRule type="expression" dxfId="26401" priority="5563">
      <formula>AND(IF(OR($Q750=1,$Q750=2),1,0),IF($X750&lt;=20,1,0))</formula>
    </cfRule>
    <cfRule type="expression" dxfId="26400" priority="5564">
      <formula>AND(IF($Q750=2,1,0),IF($X750&lt;30,1,0))</formula>
    </cfRule>
    <cfRule type="expression" dxfId="26399" priority="5565">
      <formula>AND(IF($Q750=3,1,0),IF($X750&lt;30,1,0))</formula>
    </cfRule>
    <cfRule type="expression" dxfId="26398" priority="5566">
      <formula>AND(IF($Q750=3,1,IF($Q750=4,1,0)),IF($F750&lt;=85,1,0))</formula>
    </cfRule>
  </conditionalFormatting>
  <conditionalFormatting sqref="AV751">
    <cfRule type="expression" dxfId="26397" priority="5561">
      <formula>AV751="X"</formula>
    </cfRule>
    <cfRule type="expression" dxfId="26396" priority="5562">
      <formula>AV751="후보"</formula>
    </cfRule>
  </conditionalFormatting>
  <conditionalFormatting sqref="AC751">
    <cfRule type="cellIs" dxfId="26395" priority="5559" operator="greaterThan">
      <formula>0.9</formula>
    </cfRule>
    <cfRule type="cellIs" dxfId="26394" priority="5560" operator="greaterThan">
      <formula>0.85</formula>
    </cfRule>
  </conditionalFormatting>
  <conditionalFormatting sqref="N751">
    <cfRule type="cellIs" dxfId="26393" priority="5557" operator="greaterThan">
      <formula>0.9</formula>
    </cfRule>
    <cfRule type="cellIs" dxfId="26392" priority="5558" operator="greaterThan">
      <formula>0.85</formula>
    </cfRule>
  </conditionalFormatting>
  <conditionalFormatting sqref="E751">
    <cfRule type="expression" dxfId="26391" priority="5553">
      <formula>AND(IF(OR($Q751=1,$Q751=2),1,0),IF($X751&lt;=20,1,0))</formula>
    </cfRule>
    <cfRule type="expression" dxfId="26390" priority="5554">
      <formula>AND(IF($Q751=2,1,0),IF($X751&lt;30,1,0))</formula>
    </cfRule>
    <cfRule type="expression" dxfId="26389" priority="5555">
      <formula>AND(IF($Q751=3,1,0),IF($X751&lt;30,1,0))</formula>
    </cfRule>
    <cfRule type="expression" dxfId="26388" priority="5556">
      <formula>AND(IF($Q751=3,1,IF($Q751=4,1,0)),IF($F751&lt;=85,1,0))</formula>
    </cfRule>
  </conditionalFormatting>
  <conditionalFormatting sqref="X751">
    <cfRule type="expression" dxfId="26387" priority="5549">
      <formula>AND(IF(OR($Q751=1,$Q751=2),1,0),IF($X751&lt;=20,1,0))</formula>
    </cfRule>
    <cfRule type="expression" dxfId="26386" priority="5550">
      <formula>AND(IF($Q751=2,1,0),IF($X751&lt;30,1,0))</formula>
    </cfRule>
    <cfRule type="expression" dxfId="26385" priority="5551">
      <formula>AND(IF($Q751=3,1,0),IF($X751&lt;30,1,0))</formula>
    </cfRule>
    <cfRule type="expression" dxfId="26384" priority="5552">
      <formula>AND(IF($Q751=3,1,IF($Q751=4,1,0)),IF($F751&lt;=85,1,0))</formula>
    </cfRule>
  </conditionalFormatting>
  <conditionalFormatting sqref="AI751">
    <cfRule type="expression" dxfId="26383" priority="5545">
      <formula>AND(IF(OR($Q751=1,$Q751=2),1,0),IF($X751&lt;=20,1,0))</formula>
    </cfRule>
    <cfRule type="expression" dxfId="26382" priority="5546">
      <formula>AND(IF($Q751=2,1,0),IF($X751&lt;30,1,0))</formula>
    </cfRule>
    <cfRule type="expression" dxfId="26381" priority="5547">
      <formula>AND(IF($Q751=3,1,0),IF($X751&lt;30,1,0))</formula>
    </cfRule>
    <cfRule type="expression" dxfId="26380" priority="5548">
      <formula>AND(IF($Q751=3,1,IF($Q751=4,1,0)),IF($F751&lt;=85,1,0))</formula>
    </cfRule>
  </conditionalFormatting>
  <conditionalFormatting sqref="AV752">
    <cfRule type="expression" dxfId="26379" priority="5543">
      <formula>AV752="X"</formula>
    </cfRule>
    <cfRule type="expression" dxfId="26378" priority="5544">
      <formula>AV752="후보"</formula>
    </cfRule>
  </conditionalFormatting>
  <conditionalFormatting sqref="AC752">
    <cfRule type="cellIs" dxfId="26377" priority="5541" operator="greaterThan">
      <formula>0.9</formula>
    </cfRule>
    <cfRule type="cellIs" dxfId="26376" priority="5542" operator="greaterThan">
      <formula>0.85</formula>
    </cfRule>
  </conditionalFormatting>
  <conditionalFormatting sqref="N752">
    <cfRule type="cellIs" dxfId="26375" priority="5539" operator="greaterThan">
      <formula>0.9</formula>
    </cfRule>
    <cfRule type="cellIs" dxfId="26374" priority="5540" operator="greaterThan">
      <formula>0.85</formula>
    </cfRule>
  </conditionalFormatting>
  <conditionalFormatting sqref="E752">
    <cfRule type="expression" dxfId="26373" priority="5535">
      <formula>AND(IF(OR($Q752=1,$Q752=2),1,0),IF($X752&lt;=20,1,0))</formula>
    </cfRule>
    <cfRule type="expression" dxfId="26372" priority="5536">
      <formula>AND(IF($Q752=2,1,0),IF($X752&lt;30,1,0))</formula>
    </cfRule>
    <cfRule type="expression" dxfId="26371" priority="5537">
      <formula>AND(IF($Q752=3,1,0),IF($X752&lt;30,1,0))</formula>
    </cfRule>
    <cfRule type="expression" dxfId="26370" priority="5538">
      <formula>AND(IF($Q752=3,1,IF($Q752=4,1,0)),IF($F752&lt;=85,1,0))</formula>
    </cfRule>
  </conditionalFormatting>
  <conditionalFormatting sqref="X752">
    <cfRule type="expression" dxfId="26369" priority="5531">
      <formula>AND(IF(OR($Q752=1,$Q752=2),1,0),IF($X752&lt;=20,1,0))</formula>
    </cfRule>
    <cfRule type="expression" dxfId="26368" priority="5532">
      <formula>AND(IF($Q752=2,1,0),IF($X752&lt;30,1,0))</formula>
    </cfRule>
    <cfRule type="expression" dxfId="26367" priority="5533">
      <formula>AND(IF($Q752=3,1,0),IF($X752&lt;30,1,0))</formula>
    </cfRule>
    <cfRule type="expression" dxfId="26366" priority="5534">
      <formula>AND(IF($Q752=3,1,IF($Q752=4,1,0)),IF($F752&lt;=85,1,0))</formula>
    </cfRule>
  </conditionalFormatting>
  <conditionalFormatting sqref="AI752">
    <cfRule type="expression" dxfId="26365" priority="5527">
      <formula>AND(IF(OR($Q752=1,$Q752=2),1,0),IF($X752&lt;=20,1,0))</formula>
    </cfRule>
    <cfRule type="expression" dxfId="26364" priority="5528">
      <formula>AND(IF($Q752=2,1,0),IF($X752&lt;30,1,0))</formula>
    </cfRule>
    <cfRule type="expression" dxfId="26363" priority="5529">
      <formula>AND(IF($Q752=3,1,0),IF($X752&lt;30,1,0))</formula>
    </cfRule>
    <cfRule type="expression" dxfId="26362" priority="5530">
      <formula>AND(IF($Q752=3,1,IF($Q752=4,1,0)),IF($F752&lt;=85,1,0))</formula>
    </cfRule>
  </conditionalFormatting>
  <conditionalFormatting sqref="AV753">
    <cfRule type="expression" dxfId="26361" priority="5525">
      <formula>AV753="X"</formula>
    </cfRule>
    <cfRule type="expression" dxfId="26360" priority="5526">
      <formula>AV753="후보"</formula>
    </cfRule>
  </conditionalFormatting>
  <conditionalFormatting sqref="AC753">
    <cfRule type="cellIs" dxfId="26359" priority="5523" operator="greaterThan">
      <formula>0.9</formula>
    </cfRule>
    <cfRule type="cellIs" dxfId="26358" priority="5524" operator="greaterThan">
      <formula>0.85</formula>
    </cfRule>
  </conditionalFormatting>
  <conditionalFormatting sqref="N753">
    <cfRule type="cellIs" dxfId="26357" priority="5521" operator="greaterThan">
      <formula>0.9</formula>
    </cfRule>
    <cfRule type="cellIs" dxfId="26356" priority="5522" operator="greaterThan">
      <formula>0.85</formula>
    </cfRule>
  </conditionalFormatting>
  <conditionalFormatting sqref="E753">
    <cfRule type="expression" dxfId="26355" priority="5517">
      <formula>AND(IF(OR($Q753=1,$Q753=2),1,0),IF($X753&lt;=20,1,0))</formula>
    </cfRule>
    <cfRule type="expression" dxfId="26354" priority="5518">
      <formula>AND(IF($Q753=2,1,0),IF($X753&lt;30,1,0))</formula>
    </cfRule>
    <cfRule type="expression" dxfId="26353" priority="5519">
      <formula>AND(IF($Q753=3,1,0),IF($X753&lt;30,1,0))</formula>
    </cfRule>
    <cfRule type="expression" dxfId="26352" priority="5520">
      <formula>AND(IF($Q753=3,1,IF($Q753=4,1,0)),IF($F753&lt;=85,1,0))</formula>
    </cfRule>
  </conditionalFormatting>
  <conditionalFormatting sqref="X753">
    <cfRule type="expression" dxfId="26351" priority="5513">
      <formula>AND(IF(OR($Q753=1,$Q753=2),1,0),IF($X753&lt;=20,1,0))</formula>
    </cfRule>
    <cfRule type="expression" dxfId="26350" priority="5514">
      <formula>AND(IF($Q753=2,1,0),IF($X753&lt;30,1,0))</formula>
    </cfRule>
    <cfRule type="expression" dxfId="26349" priority="5515">
      <formula>AND(IF($Q753=3,1,0),IF($X753&lt;30,1,0))</formula>
    </cfRule>
    <cfRule type="expression" dxfId="26348" priority="5516">
      <formula>AND(IF($Q753=3,1,IF($Q753=4,1,0)),IF($F753&lt;=85,1,0))</formula>
    </cfRule>
  </conditionalFormatting>
  <conditionalFormatting sqref="AI753">
    <cfRule type="expression" dxfId="26347" priority="5509">
      <formula>AND(IF(OR($Q753=1,$Q753=2),1,0),IF($X753&lt;=20,1,0))</formula>
    </cfRule>
    <cfRule type="expression" dxfId="26346" priority="5510">
      <formula>AND(IF($Q753=2,1,0),IF($X753&lt;30,1,0))</formula>
    </cfRule>
    <cfRule type="expression" dxfId="26345" priority="5511">
      <formula>AND(IF($Q753=3,1,0),IF($X753&lt;30,1,0))</formula>
    </cfRule>
    <cfRule type="expression" dxfId="26344" priority="5512">
      <formula>AND(IF($Q753=3,1,IF($Q753=4,1,0)),IF($F753&lt;=85,1,0))</formula>
    </cfRule>
  </conditionalFormatting>
  <conditionalFormatting sqref="AV754">
    <cfRule type="expression" dxfId="26343" priority="5507">
      <formula>AV754="X"</formula>
    </cfRule>
    <cfRule type="expression" dxfId="26342" priority="5508">
      <formula>AV754="후보"</formula>
    </cfRule>
  </conditionalFormatting>
  <conditionalFormatting sqref="AC754">
    <cfRule type="cellIs" dxfId="26341" priority="5505" operator="greaterThan">
      <formula>0.9</formula>
    </cfRule>
    <cfRule type="cellIs" dxfId="26340" priority="5506" operator="greaterThan">
      <formula>0.85</formula>
    </cfRule>
  </conditionalFormatting>
  <conditionalFormatting sqref="N754">
    <cfRule type="cellIs" dxfId="26339" priority="5503" operator="greaterThan">
      <formula>0.9</formula>
    </cfRule>
    <cfRule type="cellIs" dxfId="26338" priority="5504" operator="greaterThan">
      <formula>0.85</formula>
    </cfRule>
  </conditionalFormatting>
  <conditionalFormatting sqref="E754">
    <cfRule type="expression" dxfId="26337" priority="5499">
      <formula>AND(IF(OR($Q754=1,$Q754=2),1,0),IF($X754&lt;=20,1,0))</formula>
    </cfRule>
    <cfRule type="expression" dxfId="26336" priority="5500">
      <formula>AND(IF($Q754=2,1,0),IF($X754&lt;30,1,0))</formula>
    </cfRule>
    <cfRule type="expression" dxfId="26335" priority="5501">
      <formula>AND(IF($Q754=3,1,0),IF($X754&lt;30,1,0))</formula>
    </cfRule>
    <cfRule type="expression" dxfId="26334" priority="5502">
      <formula>AND(IF($Q754=3,1,IF($Q754=4,1,0)),IF($F754&lt;=85,1,0))</formula>
    </cfRule>
  </conditionalFormatting>
  <conditionalFormatting sqref="X754">
    <cfRule type="expression" dxfId="26333" priority="5495">
      <formula>AND(IF(OR($Q754=1,$Q754=2),1,0),IF($X754&lt;=20,1,0))</formula>
    </cfRule>
    <cfRule type="expression" dxfId="26332" priority="5496">
      <formula>AND(IF($Q754=2,1,0),IF($X754&lt;30,1,0))</formula>
    </cfRule>
    <cfRule type="expression" dxfId="26331" priority="5497">
      <formula>AND(IF($Q754=3,1,0),IF($X754&lt;30,1,0))</formula>
    </cfRule>
    <cfRule type="expression" dxfId="26330" priority="5498">
      <formula>AND(IF($Q754=3,1,IF($Q754=4,1,0)),IF($F754&lt;=85,1,0))</formula>
    </cfRule>
  </conditionalFormatting>
  <conditionalFormatting sqref="AI754">
    <cfRule type="expression" dxfId="26329" priority="5491">
      <formula>AND(IF(OR($Q754=1,$Q754=2),1,0),IF($X754&lt;=20,1,0))</formula>
    </cfRule>
    <cfRule type="expression" dxfId="26328" priority="5492">
      <formula>AND(IF($Q754=2,1,0),IF($X754&lt;30,1,0))</formula>
    </cfRule>
    <cfRule type="expression" dxfId="26327" priority="5493">
      <formula>AND(IF($Q754=3,1,0),IF($X754&lt;30,1,0))</formula>
    </cfRule>
    <cfRule type="expression" dxfId="26326" priority="5494">
      <formula>AND(IF($Q754=3,1,IF($Q754=4,1,0)),IF($F754&lt;=85,1,0))</formula>
    </cfRule>
  </conditionalFormatting>
  <conditionalFormatting sqref="AV755">
    <cfRule type="expression" dxfId="26325" priority="5489">
      <formula>AV755="X"</formula>
    </cfRule>
    <cfRule type="expression" dxfId="26324" priority="5490">
      <formula>AV755="후보"</formula>
    </cfRule>
  </conditionalFormatting>
  <conditionalFormatting sqref="AC755">
    <cfRule type="cellIs" dxfId="26323" priority="5487" operator="greaterThan">
      <formula>0.9</formula>
    </cfRule>
    <cfRule type="cellIs" dxfId="26322" priority="5488" operator="greaterThan">
      <formula>0.85</formula>
    </cfRule>
  </conditionalFormatting>
  <conditionalFormatting sqref="N755">
    <cfRule type="cellIs" dxfId="26321" priority="5485" operator="greaterThan">
      <formula>0.9</formula>
    </cfRule>
    <cfRule type="cellIs" dxfId="26320" priority="5486" operator="greaterThan">
      <formula>0.85</formula>
    </cfRule>
  </conditionalFormatting>
  <conditionalFormatting sqref="E755">
    <cfRule type="expression" dxfId="26319" priority="5481">
      <formula>AND(IF(OR($Q755=1,$Q755=2),1,0),IF($X755&lt;=20,1,0))</formula>
    </cfRule>
    <cfRule type="expression" dxfId="26318" priority="5482">
      <formula>AND(IF($Q755=2,1,0),IF($X755&lt;30,1,0))</formula>
    </cfRule>
    <cfRule type="expression" dxfId="26317" priority="5483">
      <formula>AND(IF($Q755=3,1,0),IF($X755&lt;30,1,0))</formula>
    </cfRule>
    <cfRule type="expression" dxfId="26316" priority="5484">
      <formula>AND(IF($Q755=3,1,IF($Q755=4,1,0)),IF($F755&lt;=85,1,0))</formula>
    </cfRule>
  </conditionalFormatting>
  <conditionalFormatting sqref="X755">
    <cfRule type="expression" dxfId="26315" priority="5477">
      <formula>AND(IF(OR($Q755=1,$Q755=2),1,0),IF($X755&lt;=20,1,0))</formula>
    </cfRule>
    <cfRule type="expression" dxfId="26314" priority="5478">
      <formula>AND(IF($Q755=2,1,0),IF($X755&lt;30,1,0))</formula>
    </cfRule>
    <cfRule type="expression" dxfId="26313" priority="5479">
      <formula>AND(IF($Q755=3,1,0),IF($X755&lt;30,1,0))</formula>
    </cfRule>
    <cfRule type="expression" dxfId="26312" priority="5480">
      <formula>AND(IF($Q755=3,1,IF($Q755=4,1,0)),IF($F755&lt;=85,1,0))</formula>
    </cfRule>
  </conditionalFormatting>
  <conditionalFormatting sqref="AI755">
    <cfRule type="expression" dxfId="26311" priority="5473">
      <formula>AND(IF(OR($Q755=1,$Q755=2),1,0),IF($X755&lt;=20,1,0))</formula>
    </cfRule>
    <cfRule type="expression" dxfId="26310" priority="5474">
      <formula>AND(IF($Q755=2,1,0),IF($X755&lt;30,1,0))</formula>
    </cfRule>
    <cfRule type="expression" dxfId="26309" priority="5475">
      <formula>AND(IF($Q755=3,1,0),IF($X755&lt;30,1,0))</formula>
    </cfRule>
    <cfRule type="expression" dxfId="26308" priority="5476">
      <formula>AND(IF($Q755=3,1,IF($Q755=4,1,0)),IF($F755&lt;=85,1,0))</formula>
    </cfRule>
  </conditionalFormatting>
  <conditionalFormatting sqref="AV756">
    <cfRule type="expression" dxfId="26307" priority="5471">
      <formula>AV756="X"</formula>
    </cfRule>
    <cfRule type="expression" dxfId="26306" priority="5472">
      <formula>AV756="후보"</formula>
    </cfRule>
  </conditionalFormatting>
  <conditionalFormatting sqref="AC756">
    <cfRule type="cellIs" dxfId="26305" priority="5469" operator="greaterThan">
      <formula>0.9</formula>
    </cfRule>
    <cfRule type="cellIs" dxfId="26304" priority="5470" operator="greaterThan">
      <formula>0.85</formula>
    </cfRule>
  </conditionalFormatting>
  <conditionalFormatting sqref="N756">
    <cfRule type="cellIs" dxfId="26303" priority="5467" operator="greaterThan">
      <formula>0.9</formula>
    </cfRule>
    <cfRule type="cellIs" dxfId="26302" priority="5468" operator="greaterThan">
      <formula>0.85</formula>
    </cfRule>
  </conditionalFormatting>
  <conditionalFormatting sqref="E756">
    <cfRule type="expression" dxfId="26301" priority="5463">
      <formula>AND(IF(OR($Q756=1,$Q756=2),1,0),IF($X756&lt;=20,1,0))</formula>
    </cfRule>
    <cfRule type="expression" dxfId="26300" priority="5464">
      <formula>AND(IF($Q756=2,1,0),IF($X756&lt;30,1,0))</formula>
    </cfRule>
    <cfRule type="expression" dxfId="26299" priority="5465">
      <formula>AND(IF($Q756=3,1,0),IF($X756&lt;30,1,0))</formula>
    </cfRule>
    <cfRule type="expression" dxfId="26298" priority="5466">
      <formula>AND(IF($Q756=3,1,IF($Q756=4,1,0)),IF($F756&lt;=85,1,0))</formula>
    </cfRule>
  </conditionalFormatting>
  <conditionalFormatting sqref="X756">
    <cfRule type="expression" dxfId="26297" priority="5459">
      <formula>AND(IF(OR($Q756=1,$Q756=2),1,0),IF($X756&lt;=20,1,0))</formula>
    </cfRule>
    <cfRule type="expression" dxfId="26296" priority="5460">
      <formula>AND(IF($Q756=2,1,0),IF($X756&lt;30,1,0))</formula>
    </cfRule>
    <cfRule type="expression" dxfId="26295" priority="5461">
      <formula>AND(IF($Q756=3,1,0),IF($X756&lt;30,1,0))</formula>
    </cfRule>
    <cfRule type="expression" dxfId="26294" priority="5462">
      <formula>AND(IF($Q756=3,1,IF($Q756=4,1,0)),IF($F756&lt;=85,1,0))</formula>
    </cfRule>
  </conditionalFormatting>
  <conditionalFormatting sqref="AI756">
    <cfRule type="expression" dxfId="26293" priority="5455">
      <formula>AND(IF(OR($Q756=1,$Q756=2),1,0),IF($X756&lt;=20,1,0))</formula>
    </cfRule>
    <cfRule type="expression" dxfId="26292" priority="5456">
      <formula>AND(IF($Q756=2,1,0),IF($X756&lt;30,1,0))</formula>
    </cfRule>
    <cfRule type="expression" dxfId="26291" priority="5457">
      <formula>AND(IF($Q756=3,1,0),IF($X756&lt;30,1,0))</formula>
    </cfRule>
    <cfRule type="expression" dxfId="26290" priority="5458">
      <formula>AND(IF($Q756=3,1,IF($Q756=4,1,0)),IF($F756&lt;=85,1,0))</formula>
    </cfRule>
  </conditionalFormatting>
  <conditionalFormatting sqref="AV757">
    <cfRule type="expression" dxfId="26289" priority="5453">
      <formula>AV757="X"</formula>
    </cfRule>
    <cfRule type="expression" dxfId="26288" priority="5454">
      <formula>AV757="후보"</formula>
    </cfRule>
  </conditionalFormatting>
  <conditionalFormatting sqref="AC757">
    <cfRule type="cellIs" dxfId="26287" priority="5451" operator="greaterThan">
      <formula>0.9</formula>
    </cfRule>
    <cfRule type="cellIs" dxfId="26286" priority="5452" operator="greaterThan">
      <formula>0.85</formula>
    </cfRule>
  </conditionalFormatting>
  <conditionalFormatting sqref="N757">
    <cfRule type="cellIs" dxfId="26285" priority="5449" operator="greaterThan">
      <formula>0.9</formula>
    </cfRule>
    <cfRule type="cellIs" dxfId="26284" priority="5450" operator="greaterThan">
      <formula>0.85</formula>
    </cfRule>
  </conditionalFormatting>
  <conditionalFormatting sqref="E757">
    <cfRule type="expression" dxfId="26283" priority="5445">
      <formula>AND(IF(OR($Q757=1,$Q757=2),1,0),IF($X757&lt;=20,1,0))</formula>
    </cfRule>
    <cfRule type="expression" dxfId="26282" priority="5446">
      <formula>AND(IF($Q757=2,1,0),IF($X757&lt;30,1,0))</formula>
    </cfRule>
    <cfRule type="expression" dxfId="26281" priority="5447">
      <formula>AND(IF($Q757=3,1,0),IF($X757&lt;30,1,0))</formula>
    </cfRule>
    <cfRule type="expression" dxfId="26280" priority="5448">
      <formula>AND(IF($Q757=3,1,IF($Q757=4,1,0)),IF($F757&lt;=85,1,0))</formula>
    </cfRule>
  </conditionalFormatting>
  <conditionalFormatting sqref="X757">
    <cfRule type="expression" dxfId="26279" priority="5441">
      <formula>AND(IF(OR($Q757=1,$Q757=2),1,0),IF($X757&lt;=20,1,0))</formula>
    </cfRule>
    <cfRule type="expression" dxfId="26278" priority="5442">
      <formula>AND(IF($Q757=2,1,0),IF($X757&lt;30,1,0))</formula>
    </cfRule>
    <cfRule type="expression" dxfId="26277" priority="5443">
      <formula>AND(IF($Q757=3,1,0),IF($X757&lt;30,1,0))</formula>
    </cfRule>
    <cfRule type="expression" dxfId="26276" priority="5444">
      <formula>AND(IF($Q757=3,1,IF($Q757=4,1,0)),IF($F757&lt;=85,1,0))</formula>
    </cfRule>
  </conditionalFormatting>
  <conditionalFormatting sqref="AI757">
    <cfRule type="expression" dxfId="26275" priority="5437">
      <formula>AND(IF(OR($Q757=1,$Q757=2),1,0),IF($X757&lt;=20,1,0))</formula>
    </cfRule>
    <cfRule type="expression" dxfId="26274" priority="5438">
      <formula>AND(IF($Q757=2,1,0),IF($X757&lt;30,1,0))</formula>
    </cfRule>
    <cfRule type="expression" dxfId="26273" priority="5439">
      <formula>AND(IF($Q757=3,1,0),IF($X757&lt;30,1,0))</formula>
    </cfRule>
    <cfRule type="expression" dxfId="26272" priority="5440">
      <formula>AND(IF($Q757=3,1,IF($Q757=4,1,0)),IF($F757&lt;=85,1,0))</formula>
    </cfRule>
  </conditionalFormatting>
  <conditionalFormatting sqref="AV758">
    <cfRule type="expression" dxfId="26271" priority="5435">
      <formula>AV758="X"</formula>
    </cfRule>
    <cfRule type="expression" dxfId="26270" priority="5436">
      <formula>AV758="후보"</formula>
    </cfRule>
  </conditionalFormatting>
  <conditionalFormatting sqref="AC758">
    <cfRule type="cellIs" dxfId="26269" priority="5433" operator="greaterThan">
      <formula>0.9</formula>
    </cfRule>
    <cfRule type="cellIs" dxfId="26268" priority="5434" operator="greaterThan">
      <formula>0.85</formula>
    </cfRule>
  </conditionalFormatting>
  <conditionalFormatting sqref="N758">
    <cfRule type="cellIs" dxfId="26267" priority="5431" operator="greaterThan">
      <formula>0.9</formula>
    </cfRule>
    <cfRule type="cellIs" dxfId="26266" priority="5432" operator="greaterThan">
      <formula>0.85</formula>
    </cfRule>
  </conditionalFormatting>
  <conditionalFormatting sqref="E758">
    <cfRule type="expression" dxfId="26265" priority="5427">
      <formula>AND(IF(OR($Q758=1,$Q758=2),1,0),IF($X758&lt;=20,1,0))</formula>
    </cfRule>
    <cfRule type="expression" dxfId="26264" priority="5428">
      <formula>AND(IF($Q758=2,1,0),IF($X758&lt;30,1,0))</formula>
    </cfRule>
    <cfRule type="expression" dxfId="26263" priority="5429">
      <formula>AND(IF($Q758=3,1,0),IF($X758&lt;30,1,0))</formula>
    </cfRule>
    <cfRule type="expression" dxfId="26262" priority="5430">
      <formula>AND(IF($Q758=3,1,IF($Q758=4,1,0)),IF($F758&lt;=85,1,0))</formula>
    </cfRule>
  </conditionalFormatting>
  <conditionalFormatting sqref="X758">
    <cfRule type="expression" dxfId="26261" priority="5423">
      <formula>AND(IF(OR($Q758=1,$Q758=2),1,0),IF($X758&lt;=20,1,0))</formula>
    </cfRule>
    <cfRule type="expression" dxfId="26260" priority="5424">
      <formula>AND(IF($Q758=2,1,0),IF($X758&lt;30,1,0))</formula>
    </cfRule>
    <cfRule type="expression" dxfId="26259" priority="5425">
      <formula>AND(IF($Q758=3,1,0),IF($X758&lt;30,1,0))</formula>
    </cfRule>
    <cfRule type="expression" dxfId="26258" priority="5426">
      <formula>AND(IF($Q758=3,1,IF($Q758=4,1,0)),IF($F758&lt;=85,1,0))</formula>
    </cfRule>
  </conditionalFormatting>
  <conditionalFormatting sqref="AI758">
    <cfRule type="expression" dxfId="26257" priority="5419">
      <formula>AND(IF(OR($Q758=1,$Q758=2),1,0),IF($X758&lt;=20,1,0))</formula>
    </cfRule>
    <cfRule type="expression" dxfId="26256" priority="5420">
      <formula>AND(IF($Q758=2,1,0),IF($X758&lt;30,1,0))</formula>
    </cfRule>
    <cfRule type="expression" dxfId="26255" priority="5421">
      <formula>AND(IF($Q758=3,1,0),IF($X758&lt;30,1,0))</formula>
    </cfRule>
    <cfRule type="expression" dxfId="26254" priority="5422">
      <formula>AND(IF($Q758=3,1,IF($Q758=4,1,0)),IF($F758&lt;=85,1,0))</formula>
    </cfRule>
  </conditionalFormatting>
  <conditionalFormatting sqref="AV759">
    <cfRule type="expression" dxfId="26253" priority="5417">
      <formula>AV759="X"</formula>
    </cfRule>
    <cfRule type="expression" dxfId="26252" priority="5418">
      <formula>AV759="후보"</formula>
    </cfRule>
  </conditionalFormatting>
  <conditionalFormatting sqref="AC759">
    <cfRule type="cellIs" dxfId="26251" priority="5415" operator="greaterThan">
      <formula>0.9</formula>
    </cfRule>
    <cfRule type="cellIs" dxfId="26250" priority="5416" operator="greaterThan">
      <formula>0.85</formula>
    </cfRule>
  </conditionalFormatting>
  <conditionalFormatting sqref="N759">
    <cfRule type="cellIs" dxfId="26249" priority="5413" operator="greaterThan">
      <formula>0.9</formula>
    </cfRule>
    <cfRule type="cellIs" dxfId="26248" priority="5414" operator="greaterThan">
      <formula>0.85</formula>
    </cfRule>
  </conditionalFormatting>
  <conditionalFormatting sqref="E759">
    <cfRule type="expression" dxfId="26247" priority="5409">
      <formula>AND(IF(OR($Q759=1,$Q759=2),1,0),IF($X759&lt;=20,1,0))</formula>
    </cfRule>
    <cfRule type="expression" dxfId="26246" priority="5410">
      <formula>AND(IF($Q759=2,1,0),IF($X759&lt;30,1,0))</formula>
    </cfRule>
    <cfRule type="expression" dxfId="26245" priority="5411">
      <formula>AND(IF($Q759=3,1,0),IF($X759&lt;30,1,0))</formula>
    </cfRule>
    <cfRule type="expression" dxfId="26244" priority="5412">
      <formula>AND(IF($Q759=3,1,IF($Q759=4,1,0)),IF($F759&lt;=85,1,0))</formula>
    </cfRule>
  </conditionalFormatting>
  <conditionalFormatting sqref="X759">
    <cfRule type="expression" dxfId="26243" priority="5405">
      <formula>AND(IF(OR($Q759=1,$Q759=2),1,0),IF($X759&lt;=20,1,0))</formula>
    </cfRule>
    <cfRule type="expression" dxfId="26242" priority="5406">
      <formula>AND(IF($Q759=2,1,0),IF($X759&lt;30,1,0))</formula>
    </cfRule>
    <cfRule type="expression" dxfId="26241" priority="5407">
      <formula>AND(IF($Q759=3,1,0),IF($X759&lt;30,1,0))</formula>
    </cfRule>
    <cfRule type="expression" dxfId="26240" priority="5408">
      <formula>AND(IF($Q759=3,1,IF($Q759=4,1,0)),IF($F759&lt;=85,1,0))</formula>
    </cfRule>
  </conditionalFormatting>
  <conditionalFormatting sqref="AI759">
    <cfRule type="expression" dxfId="26239" priority="5401">
      <formula>AND(IF(OR($Q759=1,$Q759=2),1,0),IF($X759&lt;=20,1,0))</formula>
    </cfRule>
    <cfRule type="expression" dxfId="26238" priority="5402">
      <formula>AND(IF($Q759=2,1,0),IF($X759&lt;30,1,0))</formula>
    </cfRule>
    <cfRule type="expression" dxfId="26237" priority="5403">
      <formula>AND(IF($Q759=3,1,0),IF($X759&lt;30,1,0))</formula>
    </cfRule>
    <cfRule type="expression" dxfId="26236" priority="5404">
      <formula>AND(IF($Q759=3,1,IF($Q759=4,1,0)),IF($F759&lt;=85,1,0))</formula>
    </cfRule>
  </conditionalFormatting>
  <conditionalFormatting sqref="AV760">
    <cfRule type="expression" dxfId="26235" priority="5399">
      <formula>AV760="X"</formula>
    </cfRule>
    <cfRule type="expression" dxfId="26234" priority="5400">
      <formula>AV760="후보"</formula>
    </cfRule>
  </conditionalFormatting>
  <conditionalFormatting sqref="AC760">
    <cfRule type="cellIs" dxfId="26233" priority="5397" operator="greaterThan">
      <formula>0.9</formula>
    </cfRule>
    <cfRule type="cellIs" dxfId="26232" priority="5398" operator="greaterThan">
      <formula>0.85</formula>
    </cfRule>
  </conditionalFormatting>
  <conditionalFormatting sqref="N760">
    <cfRule type="cellIs" dxfId="26231" priority="5395" operator="greaterThan">
      <formula>0.9</formula>
    </cfRule>
    <cfRule type="cellIs" dxfId="26230" priority="5396" operator="greaterThan">
      <formula>0.85</formula>
    </cfRule>
  </conditionalFormatting>
  <conditionalFormatting sqref="E760">
    <cfRule type="expression" dxfId="26229" priority="5391">
      <formula>AND(IF(OR($Q760=1,$Q760=2),1,0),IF($X760&lt;=20,1,0))</formula>
    </cfRule>
    <cfRule type="expression" dxfId="26228" priority="5392">
      <formula>AND(IF($Q760=2,1,0),IF($X760&lt;30,1,0))</formula>
    </cfRule>
    <cfRule type="expression" dxfId="26227" priority="5393">
      <formula>AND(IF($Q760=3,1,0),IF($X760&lt;30,1,0))</formula>
    </cfRule>
    <cfRule type="expression" dxfId="26226" priority="5394">
      <formula>AND(IF($Q760=3,1,IF($Q760=4,1,0)),IF($F760&lt;=85,1,0))</formula>
    </cfRule>
  </conditionalFormatting>
  <conditionalFormatting sqref="X760">
    <cfRule type="expression" dxfId="26225" priority="5387">
      <formula>AND(IF(OR($Q760=1,$Q760=2),1,0),IF($X760&lt;=20,1,0))</formula>
    </cfRule>
    <cfRule type="expression" dxfId="26224" priority="5388">
      <formula>AND(IF($Q760=2,1,0),IF($X760&lt;30,1,0))</formula>
    </cfRule>
    <cfRule type="expression" dxfId="26223" priority="5389">
      <formula>AND(IF($Q760=3,1,0),IF($X760&lt;30,1,0))</formula>
    </cfRule>
    <cfRule type="expression" dxfId="26222" priority="5390">
      <formula>AND(IF($Q760=3,1,IF($Q760=4,1,0)),IF($F760&lt;=85,1,0))</formula>
    </cfRule>
  </conditionalFormatting>
  <conditionalFormatting sqref="AI760">
    <cfRule type="expression" dxfId="26221" priority="5383">
      <formula>AND(IF(OR($Q760=1,$Q760=2),1,0),IF($X760&lt;=20,1,0))</formula>
    </cfRule>
    <cfRule type="expression" dxfId="26220" priority="5384">
      <formula>AND(IF($Q760=2,1,0),IF($X760&lt;30,1,0))</formula>
    </cfRule>
    <cfRule type="expression" dxfId="26219" priority="5385">
      <formula>AND(IF($Q760=3,1,0),IF($X760&lt;30,1,0))</formula>
    </cfRule>
    <cfRule type="expression" dxfId="26218" priority="5386">
      <formula>AND(IF($Q760=3,1,IF($Q760=4,1,0)),IF($F760&lt;=85,1,0))</formula>
    </cfRule>
  </conditionalFormatting>
  <conditionalFormatting sqref="AV761">
    <cfRule type="expression" dxfId="26217" priority="5381">
      <formula>AV761="X"</formula>
    </cfRule>
    <cfRule type="expression" dxfId="26216" priority="5382">
      <formula>AV761="후보"</formula>
    </cfRule>
  </conditionalFormatting>
  <conditionalFormatting sqref="AC761">
    <cfRule type="cellIs" dxfId="26215" priority="5379" operator="greaterThan">
      <formula>0.9</formula>
    </cfRule>
    <cfRule type="cellIs" dxfId="26214" priority="5380" operator="greaterThan">
      <formula>0.85</formula>
    </cfRule>
  </conditionalFormatting>
  <conditionalFormatting sqref="N761">
    <cfRule type="cellIs" dxfId="26213" priority="5377" operator="greaterThan">
      <formula>0.9</formula>
    </cfRule>
    <cfRule type="cellIs" dxfId="26212" priority="5378" operator="greaterThan">
      <formula>0.85</formula>
    </cfRule>
  </conditionalFormatting>
  <conditionalFormatting sqref="E761">
    <cfRule type="expression" dxfId="26211" priority="5373">
      <formula>AND(IF(OR($Q761=1,$Q761=2),1,0),IF($X761&lt;=20,1,0))</formula>
    </cfRule>
    <cfRule type="expression" dxfId="26210" priority="5374">
      <formula>AND(IF($Q761=2,1,0),IF($X761&lt;30,1,0))</formula>
    </cfRule>
    <cfRule type="expression" dxfId="26209" priority="5375">
      <formula>AND(IF($Q761=3,1,0),IF($X761&lt;30,1,0))</formula>
    </cfRule>
    <cfRule type="expression" dxfId="26208" priority="5376">
      <formula>AND(IF($Q761=3,1,IF($Q761=4,1,0)),IF($F761&lt;=85,1,0))</formula>
    </cfRule>
  </conditionalFormatting>
  <conditionalFormatting sqref="X761">
    <cfRule type="expression" dxfId="26207" priority="5369">
      <formula>AND(IF(OR($Q761=1,$Q761=2),1,0),IF($X761&lt;=20,1,0))</formula>
    </cfRule>
    <cfRule type="expression" dxfId="26206" priority="5370">
      <formula>AND(IF($Q761=2,1,0),IF($X761&lt;30,1,0))</formula>
    </cfRule>
    <cfRule type="expression" dxfId="26205" priority="5371">
      <formula>AND(IF($Q761=3,1,0),IF($X761&lt;30,1,0))</formula>
    </cfRule>
    <cfRule type="expression" dxfId="26204" priority="5372">
      <formula>AND(IF($Q761=3,1,IF($Q761=4,1,0)),IF($F761&lt;=85,1,0))</formula>
    </cfRule>
  </conditionalFormatting>
  <conditionalFormatting sqref="AI761">
    <cfRule type="expression" dxfId="26203" priority="5365">
      <formula>AND(IF(OR($Q761=1,$Q761=2),1,0),IF($X761&lt;=20,1,0))</formula>
    </cfRule>
    <cfRule type="expression" dxfId="26202" priority="5366">
      <formula>AND(IF($Q761=2,1,0),IF($X761&lt;30,1,0))</formula>
    </cfRule>
    <cfRule type="expression" dxfId="26201" priority="5367">
      <formula>AND(IF($Q761=3,1,0),IF($X761&lt;30,1,0))</formula>
    </cfRule>
    <cfRule type="expression" dxfId="26200" priority="5368">
      <formula>AND(IF($Q761=3,1,IF($Q761=4,1,0)),IF($F761&lt;=85,1,0))</formula>
    </cfRule>
  </conditionalFormatting>
  <conditionalFormatting sqref="AV762">
    <cfRule type="expression" dxfId="26199" priority="5363">
      <formula>AV762="X"</formula>
    </cfRule>
    <cfRule type="expression" dxfId="26198" priority="5364">
      <formula>AV762="후보"</formula>
    </cfRule>
  </conditionalFormatting>
  <conditionalFormatting sqref="AC762">
    <cfRule type="cellIs" dxfId="26197" priority="5361" operator="greaterThan">
      <formula>0.9</formula>
    </cfRule>
    <cfRule type="cellIs" dxfId="26196" priority="5362" operator="greaterThan">
      <formula>0.85</formula>
    </cfRule>
  </conditionalFormatting>
  <conditionalFormatting sqref="N762">
    <cfRule type="cellIs" dxfId="26195" priority="5359" operator="greaterThan">
      <formula>0.9</formula>
    </cfRule>
    <cfRule type="cellIs" dxfId="26194" priority="5360" operator="greaterThan">
      <formula>0.85</formula>
    </cfRule>
  </conditionalFormatting>
  <conditionalFormatting sqref="E762">
    <cfRule type="expression" dxfId="26193" priority="5355">
      <formula>AND(IF(OR($Q762=1,$Q762=2),1,0),IF($X762&lt;=20,1,0))</formula>
    </cfRule>
    <cfRule type="expression" dxfId="26192" priority="5356">
      <formula>AND(IF($Q762=2,1,0),IF($X762&lt;30,1,0))</formula>
    </cfRule>
    <cfRule type="expression" dxfId="26191" priority="5357">
      <formula>AND(IF($Q762=3,1,0),IF($X762&lt;30,1,0))</formula>
    </cfRule>
    <cfRule type="expression" dxfId="26190" priority="5358">
      <formula>AND(IF($Q762=3,1,IF($Q762=4,1,0)),IF($F762&lt;=85,1,0))</formula>
    </cfRule>
  </conditionalFormatting>
  <conditionalFormatting sqref="X762">
    <cfRule type="expression" dxfId="26189" priority="5351">
      <formula>AND(IF(OR($Q762=1,$Q762=2),1,0),IF($X762&lt;=20,1,0))</formula>
    </cfRule>
    <cfRule type="expression" dxfId="26188" priority="5352">
      <formula>AND(IF($Q762=2,1,0),IF($X762&lt;30,1,0))</formula>
    </cfRule>
    <cfRule type="expression" dxfId="26187" priority="5353">
      <formula>AND(IF($Q762=3,1,0),IF($X762&lt;30,1,0))</formula>
    </cfRule>
    <cfRule type="expression" dxfId="26186" priority="5354">
      <formula>AND(IF($Q762=3,1,IF($Q762=4,1,0)),IF($F762&lt;=85,1,0))</formula>
    </cfRule>
  </conditionalFormatting>
  <conditionalFormatting sqref="AI762">
    <cfRule type="expression" dxfId="26185" priority="5347">
      <formula>AND(IF(OR($Q762=1,$Q762=2),1,0),IF($X762&lt;=20,1,0))</formula>
    </cfRule>
    <cfRule type="expression" dxfId="26184" priority="5348">
      <formula>AND(IF($Q762=2,1,0),IF($X762&lt;30,1,0))</formula>
    </cfRule>
    <cfRule type="expression" dxfId="26183" priority="5349">
      <formula>AND(IF($Q762=3,1,0),IF($X762&lt;30,1,0))</formula>
    </cfRule>
    <cfRule type="expression" dxfId="26182" priority="5350">
      <formula>AND(IF($Q762=3,1,IF($Q762=4,1,0)),IF($F762&lt;=85,1,0))</formula>
    </cfRule>
  </conditionalFormatting>
  <conditionalFormatting sqref="AV763">
    <cfRule type="expression" dxfId="26181" priority="5345">
      <formula>AV763="X"</formula>
    </cfRule>
    <cfRule type="expression" dxfId="26180" priority="5346">
      <formula>AV763="후보"</formula>
    </cfRule>
  </conditionalFormatting>
  <conditionalFormatting sqref="AC763">
    <cfRule type="cellIs" dxfId="26179" priority="5343" operator="greaterThan">
      <formula>0.9</formula>
    </cfRule>
    <cfRule type="cellIs" dxfId="26178" priority="5344" operator="greaterThan">
      <formula>0.85</formula>
    </cfRule>
  </conditionalFormatting>
  <conditionalFormatting sqref="N763">
    <cfRule type="cellIs" dxfId="26177" priority="5341" operator="greaterThan">
      <formula>0.9</formula>
    </cfRule>
    <cfRule type="cellIs" dxfId="26176" priority="5342" operator="greaterThan">
      <formula>0.85</formula>
    </cfRule>
  </conditionalFormatting>
  <conditionalFormatting sqref="E763">
    <cfRule type="expression" dxfId="26175" priority="5337">
      <formula>AND(IF(OR($Q763=1,$Q763=2),1,0),IF($X763&lt;=20,1,0))</formula>
    </cfRule>
    <cfRule type="expression" dxfId="26174" priority="5338">
      <formula>AND(IF($Q763=2,1,0),IF($X763&lt;30,1,0))</formula>
    </cfRule>
    <cfRule type="expression" dxfId="26173" priority="5339">
      <formula>AND(IF($Q763=3,1,0),IF($X763&lt;30,1,0))</formula>
    </cfRule>
    <cfRule type="expression" dxfId="26172" priority="5340">
      <formula>AND(IF($Q763=3,1,IF($Q763=4,1,0)),IF($F763&lt;=85,1,0))</formula>
    </cfRule>
  </conditionalFormatting>
  <conditionalFormatting sqref="X763">
    <cfRule type="expression" dxfId="26171" priority="5333">
      <formula>AND(IF(OR($Q763=1,$Q763=2),1,0),IF($X763&lt;=20,1,0))</formula>
    </cfRule>
    <cfRule type="expression" dxfId="26170" priority="5334">
      <formula>AND(IF($Q763=2,1,0),IF($X763&lt;30,1,0))</formula>
    </cfRule>
    <cfRule type="expression" dxfId="26169" priority="5335">
      <formula>AND(IF($Q763=3,1,0),IF($X763&lt;30,1,0))</formula>
    </cfRule>
    <cfRule type="expression" dxfId="26168" priority="5336">
      <formula>AND(IF($Q763=3,1,IF($Q763=4,1,0)),IF($F763&lt;=85,1,0))</formula>
    </cfRule>
  </conditionalFormatting>
  <conditionalFormatting sqref="AI763">
    <cfRule type="expression" dxfId="26167" priority="5329">
      <formula>AND(IF(OR($Q763=1,$Q763=2),1,0),IF($X763&lt;=20,1,0))</formula>
    </cfRule>
    <cfRule type="expression" dxfId="26166" priority="5330">
      <formula>AND(IF($Q763=2,1,0),IF($X763&lt;30,1,0))</formula>
    </cfRule>
    <cfRule type="expression" dxfId="26165" priority="5331">
      <formula>AND(IF($Q763=3,1,0),IF($X763&lt;30,1,0))</formula>
    </cfRule>
    <cfRule type="expression" dxfId="26164" priority="5332">
      <formula>AND(IF($Q763=3,1,IF($Q763=4,1,0)),IF($F763&lt;=85,1,0))</formula>
    </cfRule>
  </conditionalFormatting>
  <conditionalFormatting sqref="AV764">
    <cfRule type="expression" dxfId="26163" priority="5327">
      <formula>AV764="X"</formula>
    </cfRule>
    <cfRule type="expression" dxfId="26162" priority="5328">
      <formula>AV764="후보"</formula>
    </cfRule>
  </conditionalFormatting>
  <conditionalFormatting sqref="AC764">
    <cfRule type="cellIs" dxfId="26161" priority="5325" operator="greaterThan">
      <formula>0.9</formula>
    </cfRule>
    <cfRule type="cellIs" dxfId="26160" priority="5326" operator="greaterThan">
      <formula>0.85</formula>
    </cfRule>
  </conditionalFormatting>
  <conditionalFormatting sqref="N764">
    <cfRule type="cellIs" dxfId="26159" priority="5323" operator="greaterThan">
      <formula>0.9</formula>
    </cfRule>
    <cfRule type="cellIs" dxfId="26158" priority="5324" operator="greaterThan">
      <formula>0.85</formula>
    </cfRule>
  </conditionalFormatting>
  <conditionalFormatting sqref="E764">
    <cfRule type="expression" dxfId="26157" priority="5319">
      <formula>AND(IF(OR($Q764=1,$Q764=2),1,0),IF($X764&lt;=20,1,0))</formula>
    </cfRule>
    <cfRule type="expression" dxfId="26156" priority="5320">
      <formula>AND(IF($Q764=2,1,0),IF($X764&lt;30,1,0))</formula>
    </cfRule>
    <cfRule type="expression" dxfId="26155" priority="5321">
      <formula>AND(IF($Q764=3,1,0),IF($X764&lt;30,1,0))</formula>
    </cfRule>
    <cfRule type="expression" dxfId="26154" priority="5322">
      <formula>AND(IF($Q764=3,1,IF($Q764=4,1,0)),IF($F764&lt;=85,1,0))</formula>
    </cfRule>
  </conditionalFormatting>
  <conditionalFormatting sqref="X764">
    <cfRule type="expression" dxfId="26153" priority="5315">
      <formula>AND(IF(OR($Q764=1,$Q764=2),1,0),IF($X764&lt;=20,1,0))</formula>
    </cfRule>
    <cfRule type="expression" dxfId="26152" priority="5316">
      <formula>AND(IF($Q764=2,1,0),IF($X764&lt;30,1,0))</formula>
    </cfRule>
    <cfRule type="expression" dxfId="26151" priority="5317">
      <formula>AND(IF($Q764=3,1,0),IF($X764&lt;30,1,0))</formula>
    </cfRule>
    <cfRule type="expression" dxfId="26150" priority="5318">
      <formula>AND(IF($Q764=3,1,IF($Q764=4,1,0)),IF($F764&lt;=85,1,0))</formula>
    </cfRule>
  </conditionalFormatting>
  <conditionalFormatting sqref="AI764">
    <cfRule type="expression" dxfId="26149" priority="5311">
      <formula>AND(IF(OR($Q764=1,$Q764=2),1,0),IF($X764&lt;=20,1,0))</formula>
    </cfRule>
    <cfRule type="expression" dxfId="26148" priority="5312">
      <formula>AND(IF($Q764=2,1,0),IF($X764&lt;30,1,0))</formula>
    </cfRule>
    <cfRule type="expression" dxfId="26147" priority="5313">
      <formula>AND(IF($Q764=3,1,0),IF($X764&lt;30,1,0))</formula>
    </cfRule>
    <cfRule type="expression" dxfId="26146" priority="5314">
      <formula>AND(IF($Q764=3,1,IF($Q764=4,1,0)),IF($F764&lt;=85,1,0))</formula>
    </cfRule>
  </conditionalFormatting>
  <conditionalFormatting sqref="AV765">
    <cfRule type="expression" dxfId="26145" priority="5309">
      <formula>AV765="X"</formula>
    </cfRule>
    <cfRule type="expression" dxfId="26144" priority="5310">
      <formula>AV765="후보"</formula>
    </cfRule>
  </conditionalFormatting>
  <conditionalFormatting sqref="AC765">
    <cfRule type="cellIs" dxfId="26143" priority="5307" operator="greaterThan">
      <formula>0.9</formula>
    </cfRule>
    <cfRule type="cellIs" dxfId="26142" priority="5308" operator="greaterThan">
      <formula>0.85</formula>
    </cfRule>
  </conditionalFormatting>
  <conditionalFormatting sqref="N765">
    <cfRule type="cellIs" dxfId="26141" priority="5305" operator="greaterThan">
      <formula>0.9</formula>
    </cfRule>
    <cfRule type="cellIs" dxfId="26140" priority="5306" operator="greaterThan">
      <formula>0.85</formula>
    </cfRule>
  </conditionalFormatting>
  <conditionalFormatting sqref="E765">
    <cfRule type="expression" dxfId="26139" priority="5301">
      <formula>AND(IF(OR($Q765=1,$Q765=2),1,0),IF($X765&lt;=20,1,0))</formula>
    </cfRule>
    <cfRule type="expression" dxfId="26138" priority="5302">
      <formula>AND(IF($Q765=2,1,0),IF($X765&lt;30,1,0))</formula>
    </cfRule>
    <cfRule type="expression" dxfId="26137" priority="5303">
      <formula>AND(IF($Q765=3,1,0),IF($X765&lt;30,1,0))</formula>
    </cfRule>
    <cfRule type="expression" dxfId="26136" priority="5304">
      <formula>AND(IF($Q765=3,1,IF($Q765=4,1,0)),IF($F765&lt;=85,1,0))</formula>
    </cfRule>
  </conditionalFormatting>
  <conditionalFormatting sqref="X765">
    <cfRule type="expression" dxfId="26135" priority="5297">
      <formula>AND(IF(OR($Q765=1,$Q765=2),1,0),IF($X765&lt;=20,1,0))</formula>
    </cfRule>
    <cfRule type="expression" dxfId="26134" priority="5298">
      <formula>AND(IF($Q765=2,1,0),IF($X765&lt;30,1,0))</formula>
    </cfRule>
    <cfRule type="expression" dxfId="26133" priority="5299">
      <formula>AND(IF($Q765=3,1,0),IF($X765&lt;30,1,0))</formula>
    </cfRule>
    <cfRule type="expression" dxfId="26132" priority="5300">
      <formula>AND(IF($Q765=3,1,IF($Q765=4,1,0)),IF($F765&lt;=85,1,0))</formula>
    </cfRule>
  </conditionalFormatting>
  <conditionalFormatting sqref="AI765">
    <cfRule type="expression" dxfId="26131" priority="5293">
      <formula>AND(IF(OR($Q765=1,$Q765=2),1,0),IF($X765&lt;=20,1,0))</formula>
    </cfRule>
    <cfRule type="expression" dxfId="26130" priority="5294">
      <formula>AND(IF($Q765=2,1,0),IF($X765&lt;30,1,0))</formula>
    </cfRule>
    <cfRule type="expression" dxfId="26129" priority="5295">
      <formula>AND(IF($Q765=3,1,0),IF($X765&lt;30,1,0))</formula>
    </cfRule>
    <cfRule type="expression" dxfId="26128" priority="5296">
      <formula>AND(IF($Q765=3,1,IF($Q765=4,1,0)),IF($F765&lt;=85,1,0))</formula>
    </cfRule>
  </conditionalFormatting>
  <conditionalFormatting sqref="AV766">
    <cfRule type="expression" dxfId="26127" priority="5291">
      <formula>AV766="X"</formula>
    </cfRule>
    <cfRule type="expression" dxfId="26126" priority="5292">
      <formula>AV766="후보"</formula>
    </cfRule>
  </conditionalFormatting>
  <conditionalFormatting sqref="AC766">
    <cfRule type="cellIs" dxfId="26125" priority="5289" operator="greaterThan">
      <formula>0.9</formula>
    </cfRule>
    <cfRule type="cellIs" dxfId="26124" priority="5290" operator="greaterThan">
      <formula>0.85</formula>
    </cfRule>
  </conditionalFormatting>
  <conditionalFormatting sqref="N766">
    <cfRule type="cellIs" dxfId="26123" priority="5287" operator="greaterThan">
      <formula>0.9</formula>
    </cfRule>
    <cfRule type="cellIs" dxfId="26122" priority="5288" operator="greaterThan">
      <formula>0.85</formula>
    </cfRule>
  </conditionalFormatting>
  <conditionalFormatting sqref="E766">
    <cfRule type="expression" dxfId="26121" priority="5283">
      <formula>AND(IF(OR($Q766=1,$Q766=2),1,0),IF($X766&lt;=20,1,0))</formula>
    </cfRule>
    <cfRule type="expression" dxfId="26120" priority="5284">
      <formula>AND(IF($Q766=2,1,0),IF($X766&lt;30,1,0))</formula>
    </cfRule>
    <cfRule type="expression" dxfId="26119" priority="5285">
      <formula>AND(IF($Q766=3,1,0),IF($X766&lt;30,1,0))</formula>
    </cfRule>
    <cfRule type="expression" dxfId="26118" priority="5286">
      <formula>AND(IF($Q766=3,1,IF($Q766=4,1,0)),IF($F766&lt;=85,1,0))</formula>
    </cfRule>
  </conditionalFormatting>
  <conditionalFormatting sqref="X766">
    <cfRule type="expression" dxfId="26117" priority="5279">
      <formula>AND(IF(OR($Q766=1,$Q766=2),1,0),IF($X766&lt;=20,1,0))</formula>
    </cfRule>
    <cfRule type="expression" dxfId="26116" priority="5280">
      <formula>AND(IF($Q766=2,1,0),IF($X766&lt;30,1,0))</formula>
    </cfRule>
    <cfRule type="expression" dxfId="26115" priority="5281">
      <formula>AND(IF($Q766=3,1,0),IF($X766&lt;30,1,0))</formula>
    </cfRule>
    <cfRule type="expression" dxfId="26114" priority="5282">
      <formula>AND(IF($Q766=3,1,IF($Q766=4,1,0)),IF($F766&lt;=85,1,0))</formula>
    </cfRule>
  </conditionalFormatting>
  <conditionalFormatting sqref="AI766">
    <cfRule type="expression" dxfId="26113" priority="5275">
      <formula>AND(IF(OR($Q766=1,$Q766=2),1,0),IF($X766&lt;=20,1,0))</formula>
    </cfRule>
    <cfRule type="expression" dxfId="26112" priority="5276">
      <formula>AND(IF($Q766=2,1,0),IF($X766&lt;30,1,0))</formula>
    </cfRule>
    <cfRule type="expression" dxfId="26111" priority="5277">
      <formula>AND(IF($Q766=3,1,0),IF($X766&lt;30,1,0))</formula>
    </cfRule>
    <cfRule type="expression" dxfId="26110" priority="5278">
      <formula>AND(IF($Q766=3,1,IF($Q766=4,1,0)),IF($F766&lt;=85,1,0))</formula>
    </cfRule>
  </conditionalFormatting>
  <conditionalFormatting sqref="AV767">
    <cfRule type="expression" dxfId="26109" priority="5273">
      <formula>AV767="X"</formula>
    </cfRule>
    <cfRule type="expression" dxfId="26108" priority="5274">
      <formula>AV767="후보"</formula>
    </cfRule>
  </conditionalFormatting>
  <conditionalFormatting sqref="AC767">
    <cfRule type="cellIs" dxfId="26107" priority="5271" operator="greaterThan">
      <formula>0.9</formula>
    </cfRule>
    <cfRule type="cellIs" dxfId="26106" priority="5272" operator="greaterThan">
      <formula>0.85</formula>
    </cfRule>
  </conditionalFormatting>
  <conditionalFormatting sqref="N767">
    <cfRule type="cellIs" dxfId="26105" priority="5269" operator="greaterThan">
      <formula>0.9</formula>
    </cfRule>
    <cfRule type="cellIs" dxfId="26104" priority="5270" operator="greaterThan">
      <formula>0.85</formula>
    </cfRule>
  </conditionalFormatting>
  <conditionalFormatting sqref="E767">
    <cfRule type="expression" dxfId="26103" priority="5265">
      <formula>AND(IF(OR($Q767=1,$Q767=2),1,0),IF($X767&lt;=20,1,0))</formula>
    </cfRule>
    <cfRule type="expression" dxfId="26102" priority="5266">
      <formula>AND(IF($Q767=2,1,0),IF($X767&lt;30,1,0))</formula>
    </cfRule>
    <cfRule type="expression" dxfId="26101" priority="5267">
      <formula>AND(IF($Q767=3,1,0),IF($X767&lt;30,1,0))</formula>
    </cfRule>
    <cfRule type="expression" dxfId="26100" priority="5268">
      <formula>AND(IF($Q767=3,1,IF($Q767=4,1,0)),IF($F767&lt;=85,1,0))</formula>
    </cfRule>
  </conditionalFormatting>
  <conditionalFormatting sqref="X767">
    <cfRule type="expression" dxfId="26099" priority="5261">
      <formula>AND(IF(OR($Q767=1,$Q767=2),1,0),IF($X767&lt;=20,1,0))</formula>
    </cfRule>
    <cfRule type="expression" dxfId="26098" priority="5262">
      <formula>AND(IF($Q767=2,1,0),IF($X767&lt;30,1,0))</formula>
    </cfRule>
    <cfRule type="expression" dxfId="26097" priority="5263">
      <formula>AND(IF($Q767=3,1,0),IF($X767&lt;30,1,0))</formula>
    </cfRule>
    <cfRule type="expression" dxfId="26096" priority="5264">
      <formula>AND(IF($Q767=3,1,IF($Q767=4,1,0)),IF($F767&lt;=85,1,0))</formula>
    </cfRule>
  </conditionalFormatting>
  <conditionalFormatting sqref="AI767">
    <cfRule type="expression" dxfId="26095" priority="5257">
      <formula>AND(IF(OR($Q767=1,$Q767=2),1,0),IF($X767&lt;=20,1,0))</formula>
    </cfRule>
    <cfRule type="expression" dxfId="26094" priority="5258">
      <formula>AND(IF($Q767=2,1,0),IF($X767&lt;30,1,0))</formula>
    </cfRule>
    <cfRule type="expression" dxfId="26093" priority="5259">
      <formula>AND(IF($Q767=3,1,0),IF($X767&lt;30,1,0))</formula>
    </cfRule>
    <cfRule type="expression" dxfId="26092" priority="5260">
      <formula>AND(IF($Q767=3,1,IF($Q767=4,1,0)),IF($F767&lt;=85,1,0))</formula>
    </cfRule>
  </conditionalFormatting>
  <conditionalFormatting sqref="AV768">
    <cfRule type="expression" dxfId="26091" priority="5255">
      <formula>AV768="X"</formula>
    </cfRule>
    <cfRule type="expression" dxfId="26090" priority="5256">
      <formula>AV768="후보"</formula>
    </cfRule>
  </conditionalFormatting>
  <conditionalFormatting sqref="AC768">
    <cfRule type="cellIs" dxfId="26089" priority="5253" operator="greaterThan">
      <formula>0.9</formula>
    </cfRule>
    <cfRule type="cellIs" dxfId="26088" priority="5254" operator="greaterThan">
      <formula>0.85</formula>
    </cfRule>
  </conditionalFormatting>
  <conditionalFormatting sqref="N768">
    <cfRule type="cellIs" dxfId="26087" priority="5251" operator="greaterThan">
      <formula>0.9</formula>
    </cfRule>
    <cfRule type="cellIs" dxfId="26086" priority="5252" operator="greaterThan">
      <formula>0.85</formula>
    </cfRule>
  </conditionalFormatting>
  <conditionalFormatting sqref="E768">
    <cfRule type="expression" dxfId="26085" priority="5247">
      <formula>AND(IF(OR($Q768=1,$Q768=2),1,0),IF($X768&lt;=20,1,0))</formula>
    </cfRule>
    <cfRule type="expression" dxfId="26084" priority="5248">
      <formula>AND(IF($Q768=2,1,0),IF($X768&lt;30,1,0))</formula>
    </cfRule>
    <cfRule type="expression" dxfId="26083" priority="5249">
      <formula>AND(IF($Q768=3,1,0),IF($X768&lt;30,1,0))</formula>
    </cfRule>
    <cfRule type="expression" dxfId="26082" priority="5250">
      <formula>AND(IF($Q768=3,1,IF($Q768=4,1,0)),IF($F768&lt;=85,1,0))</formula>
    </cfRule>
  </conditionalFormatting>
  <conditionalFormatting sqref="X768">
    <cfRule type="expression" dxfId="26081" priority="5243">
      <formula>AND(IF(OR($Q768=1,$Q768=2),1,0),IF($X768&lt;=20,1,0))</formula>
    </cfRule>
    <cfRule type="expression" dxfId="26080" priority="5244">
      <formula>AND(IF($Q768=2,1,0),IF($X768&lt;30,1,0))</formula>
    </cfRule>
    <cfRule type="expression" dxfId="26079" priority="5245">
      <formula>AND(IF($Q768=3,1,0),IF($X768&lt;30,1,0))</formula>
    </cfRule>
    <cfRule type="expression" dxfId="26078" priority="5246">
      <formula>AND(IF($Q768=3,1,IF($Q768=4,1,0)),IF($F768&lt;=85,1,0))</formula>
    </cfRule>
  </conditionalFormatting>
  <conditionalFormatting sqref="AI768">
    <cfRule type="expression" dxfId="26077" priority="5239">
      <formula>AND(IF(OR($Q768=1,$Q768=2),1,0),IF($X768&lt;=20,1,0))</formula>
    </cfRule>
    <cfRule type="expression" dxfId="26076" priority="5240">
      <formula>AND(IF($Q768=2,1,0),IF($X768&lt;30,1,0))</formula>
    </cfRule>
    <cfRule type="expression" dxfId="26075" priority="5241">
      <formula>AND(IF($Q768=3,1,0),IF($X768&lt;30,1,0))</formula>
    </cfRule>
    <cfRule type="expression" dxfId="26074" priority="5242">
      <formula>AND(IF($Q768=3,1,IF($Q768=4,1,0)),IF($F768&lt;=85,1,0))</formula>
    </cfRule>
  </conditionalFormatting>
  <conditionalFormatting sqref="AV769">
    <cfRule type="expression" dxfId="26073" priority="5237">
      <formula>AV769="X"</formula>
    </cfRule>
    <cfRule type="expression" dxfId="26072" priority="5238">
      <formula>AV769="후보"</formula>
    </cfRule>
  </conditionalFormatting>
  <conditionalFormatting sqref="AC769">
    <cfRule type="cellIs" dxfId="26071" priority="5235" operator="greaterThan">
      <formula>0.9</formula>
    </cfRule>
    <cfRule type="cellIs" dxfId="26070" priority="5236" operator="greaterThan">
      <formula>0.85</formula>
    </cfRule>
  </conditionalFormatting>
  <conditionalFormatting sqref="N769">
    <cfRule type="cellIs" dxfId="26069" priority="5233" operator="greaterThan">
      <formula>0.9</formula>
    </cfRule>
    <cfRule type="cellIs" dxfId="26068" priority="5234" operator="greaterThan">
      <formula>0.85</formula>
    </cfRule>
  </conditionalFormatting>
  <conditionalFormatting sqref="E769">
    <cfRule type="expression" dxfId="26067" priority="5229">
      <formula>AND(IF(OR($Q769=1,$Q769=2),1,0),IF($X769&lt;=20,1,0))</formula>
    </cfRule>
    <cfRule type="expression" dxfId="26066" priority="5230">
      <formula>AND(IF($Q769=2,1,0),IF($X769&lt;30,1,0))</formula>
    </cfRule>
    <cfRule type="expression" dxfId="26065" priority="5231">
      <formula>AND(IF($Q769=3,1,0),IF($X769&lt;30,1,0))</formula>
    </cfRule>
    <cfRule type="expression" dxfId="26064" priority="5232">
      <formula>AND(IF($Q769=3,1,IF($Q769=4,1,0)),IF($F769&lt;=85,1,0))</formula>
    </cfRule>
  </conditionalFormatting>
  <conditionalFormatting sqref="X769">
    <cfRule type="expression" dxfId="26063" priority="5225">
      <formula>AND(IF(OR($Q769=1,$Q769=2),1,0),IF($X769&lt;=20,1,0))</formula>
    </cfRule>
    <cfRule type="expression" dxfId="26062" priority="5226">
      <formula>AND(IF($Q769=2,1,0),IF($X769&lt;30,1,0))</formula>
    </cfRule>
    <cfRule type="expression" dxfId="26061" priority="5227">
      <formula>AND(IF($Q769=3,1,0),IF($X769&lt;30,1,0))</formula>
    </cfRule>
    <cfRule type="expression" dxfId="26060" priority="5228">
      <formula>AND(IF($Q769=3,1,IF($Q769=4,1,0)),IF($F769&lt;=85,1,0))</formula>
    </cfRule>
  </conditionalFormatting>
  <conditionalFormatting sqref="AI769">
    <cfRule type="expression" dxfId="26059" priority="5221">
      <formula>AND(IF(OR($Q769=1,$Q769=2),1,0),IF($X769&lt;=20,1,0))</formula>
    </cfRule>
    <cfRule type="expression" dxfId="26058" priority="5222">
      <formula>AND(IF($Q769=2,1,0),IF($X769&lt;30,1,0))</formula>
    </cfRule>
    <cfRule type="expression" dxfId="26057" priority="5223">
      <formula>AND(IF($Q769=3,1,0),IF($X769&lt;30,1,0))</formula>
    </cfRule>
    <cfRule type="expression" dxfId="26056" priority="5224">
      <formula>AND(IF($Q769=3,1,IF($Q769=4,1,0)),IF($F769&lt;=85,1,0))</formula>
    </cfRule>
  </conditionalFormatting>
  <conditionalFormatting sqref="AV770">
    <cfRule type="expression" dxfId="26055" priority="5219">
      <formula>AV770="X"</formula>
    </cfRule>
    <cfRule type="expression" dxfId="26054" priority="5220">
      <formula>AV770="후보"</formula>
    </cfRule>
  </conditionalFormatting>
  <conditionalFormatting sqref="AC770">
    <cfRule type="cellIs" dxfId="26053" priority="5217" operator="greaterThan">
      <formula>0.9</formula>
    </cfRule>
    <cfRule type="cellIs" dxfId="26052" priority="5218" operator="greaterThan">
      <formula>0.85</formula>
    </cfRule>
  </conditionalFormatting>
  <conditionalFormatting sqref="N770">
    <cfRule type="cellIs" dxfId="26051" priority="5215" operator="greaterThan">
      <formula>0.9</formula>
    </cfRule>
    <cfRule type="cellIs" dxfId="26050" priority="5216" operator="greaterThan">
      <formula>0.85</formula>
    </cfRule>
  </conditionalFormatting>
  <conditionalFormatting sqref="E770">
    <cfRule type="expression" dxfId="26049" priority="5211">
      <formula>AND(IF(OR($Q770=1,$Q770=2),1,0),IF($X770&lt;=20,1,0))</formula>
    </cfRule>
    <cfRule type="expression" dxfId="26048" priority="5212">
      <formula>AND(IF($Q770=2,1,0),IF($X770&lt;30,1,0))</formula>
    </cfRule>
    <cfRule type="expression" dxfId="26047" priority="5213">
      <formula>AND(IF($Q770=3,1,0),IF($X770&lt;30,1,0))</formula>
    </cfRule>
    <cfRule type="expression" dxfId="26046" priority="5214">
      <formula>AND(IF($Q770=3,1,IF($Q770=4,1,0)),IF($F770&lt;=85,1,0))</formula>
    </cfRule>
  </conditionalFormatting>
  <conditionalFormatting sqref="X770">
    <cfRule type="expression" dxfId="26045" priority="5207">
      <formula>AND(IF(OR($Q770=1,$Q770=2),1,0),IF($X770&lt;=20,1,0))</formula>
    </cfRule>
    <cfRule type="expression" dxfId="26044" priority="5208">
      <formula>AND(IF($Q770=2,1,0),IF($X770&lt;30,1,0))</formula>
    </cfRule>
    <cfRule type="expression" dxfId="26043" priority="5209">
      <formula>AND(IF($Q770=3,1,0),IF($X770&lt;30,1,0))</formula>
    </cfRule>
    <cfRule type="expression" dxfId="26042" priority="5210">
      <formula>AND(IF($Q770=3,1,IF($Q770=4,1,0)),IF($F770&lt;=85,1,0))</formula>
    </cfRule>
  </conditionalFormatting>
  <conditionalFormatting sqref="AI770">
    <cfRule type="expression" dxfId="26041" priority="5203">
      <formula>AND(IF(OR($Q770=1,$Q770=2),1,0),IF($X770&lt;=20,1,0))</formula>
    </cfRule>
    <cfRule type="expression" dxfId="26040" priority="5204">
      <formula>AND(IF($Q770=2,1,0),IF($X770&lt;30,1,0))</formula>
    </cfRule>
    <cfRule type="expression" dxfId="26039" priority="5205">
      <formula>AND(IF($Q770=3,1,0),IF($X770&lt;30,1,0))</formula>
    </cfRule>
    <cfRule type="expression" dxfId="26038" priority="5206">
      <formula>AND(IF($Q770=3,1,IF($Q770=4,1,0)),IF($F770&lt;=85,1,0))</formula>
    </cfRule>
  </conditionalFormatting>
  <conditionalFormatting sqref="AV771">
    <cfRule type="expression" dxfId="26037" priority="5201">
      <formula>AV771="X"</formula>
    </cfRule>
    <cfRule type="expression" dxfId="26036" priority="5202">
      <formula>AV771="후보"</formula>
    </cfRule>
  </conditionalFormatting>
  <conditionalFormatting sqref="AC771">
    <cfRule type="cellIs" dxfId="26035" priority="5199" operator="greaterThan">
      <formula>0.9</formula>
    </cfRule>
    <cfRule type="cellIs" dxfId="26034" priority="5200" operator="greaterThan">
      <formula>0.85</formula>
    </cfRule>
  </conditionalFormatting>
  <conditionalFormatting sqref="N771">
    <cfRule type="cellIs" dxfId="26033" priority="5197" operator="greaterThan">
      <formula>0.9</formula>
    </cfRule>
    <cfRule type="cellIs" dxfId="26032" priority="5198" operator="greaterThan">
      <formula>0.85</formula>
    </cfRule>
  </conditionalFormatting>
  <conditionalFormatting sqref="E771">
    <cfRule type="expression" dxfId="26031" priority="5193">
      <formula>AND(IF(OR($Q771=1,$Q771=2),1,0),IF($X771&lt;=20,1,0))</formula>
    </cfRule>
    <cfRule type="expression" dxfId="26030" priority="5194">
      <formula>AND(IF($Q771=2,1,0),IF($X771&lt;30,1,0))</formula>
    </cfRule>
    <cfRule type="expression" dxfId="26029" priority="5195">
      <formula>AND(IF($Q771=3,1,0),IF($X771&lt;30,1,0))</formula>
    </cfRule>
    <cfRule type="expression" dxfId="26028" priority="5196">
      <formula>AND(IF($Q771=3,1,IF($Q771=4,1,0)),IF($F771&lt;=85,1,0))</formula>
    </cfRule>
  </conditionalFormatting>
  <conditionalFormatting sqref="X771">
    <cfRule type="expression" dxfId="26027" priority="5189">
      <formula>AND(IF(OR($Q771=1,$Q771=2),1,0),IF($X771&lt;=20,1,0))</formula>
    </cfRule>
    <cfRule type="expression" dxfId="26026" priority="5190">
      <formula>AND(IF($Q771=2,1,0),IF($X771&lt;30,1,0))</formula>
    </cfRule>
    <cfRule type="expression" dxfId="26025" priority="5191">
      <formula>AND(IF($Q771=3,1,0),IF($X771&lt;30,1,0))</formula>
    </cfRule>
    <cfRule type="expression" dxfId="26024" priority="5192">
      <formula>AND(IF($Q771=3,1,IF($Q771=4,1,0)),IF($F771&lt;=85,1,0))</formula>
    </cfRule>
  </conditionalFormatting>
  <conditionalFormatting sqref="AI771">
    <cfRule type="expression" dxfId="26023" priority="5185">
      <formula>AND(IF(OR($Q771=1,$Q771=2),1,0),IF($X771&lt;=20,1,0))</formula>
    </cfRule>
    <cfRule type="expression" dxfId="26022" priority="5186">
      <formula>AND(IF($Q771=2,1,0),IF($X771&lt;30,1,0))</formula>
    </cfRule>
    <cfRule type="expression" dxfId="26021" priority="5187">
      <formula>AND(IF($Q771=3,1,0),IF($X771&lt;30,1,0))</formula>
    </cfRule>
    <cfRule type="expression" dxfId="26020" priority="5188">
      <formula>AND(IF($Q771=3,1,IF($Q771=4,1,0)),IF($F771&lt;=85,1,0))</formula>
    </cfRule>
  </conditionalFormatting>
  <conditionalFormatting sqref="AV772">
    <cfRule type="expression" dxfId="26019" priority="5183">
      <formula>AV772="X"</formula>
    </cfRule>
    <cfRule type="expression" dxfId="26018" priority="5184">
      <formula>AV772="후보"</formula>
    </cfRule>
  </conditionalFormatting>
  <conditionalFormatting sqref="AC772">
    <cfRule type="cellIs" dxfId="26017" priority="5181" operator="greaterThan">
      <formula>0.9</formula>
    </cfRule>
    <cfRule type="cellIs" dxfId="26016" priority="5182" operator="greaterThan">
      <formula>0.85</formula>
    </cfRule>
  </conditionalFormatting>
  <conditionalFormatting sqref="N772">
    <cfRule type="cellIs" dxfId="26015" priority="5179" operator="greaterThan">
      <formula>0.9</formula>
    </cfRule>
    <cfRule type="cellIs" dxfId="26014" priority="5180" operator="greaterThan">
      <formula>0.85</formula>
    </cfRule>
  </conditionalFormatting>
  <conditionalFormatting sqref="E772">
    <cfRule type="expression" dxfId="26013" priority="5175">
      <formula>AND(IF(OR($Q772=1,$Q772=2),1,0),IF($X772&lt;=20,1,0))</formula>
    </cfRule>
    <cfRule type="expression" dxfId="26012" priority="5176">
      <formula>AND(IF($Q772=2,1,0),IF($X772&lt;30,1,0))</formula>
    </cfRule>
    <cfRule type="expression" dxfId="26011" priority="5177">
      <formula>AND(IF($Q772=3,1,0),IF($X772&lt;30,1,0))</formula>
    </cfRule>
    <cfRule type="expression" dxfId="26010" priority="5178">
      <formula>AND(IF($Q772=3,1,IF($Q772=4,1,0)),IF($F772&lt;=85,1,0))</formula>
    </cfRule>
  </conditionalFormatting>
  <conditionalFormatting sqref="X772">
    <cfRule type="expression" dxfId="26009" priority="5171">
      <formula>AND(IF(OR($Q772=1,$Q772=2),1,0),IF($X772&lt;=20,1,0))</formula>
    </cfRule>
    <cfRule type="expression" dxfId="26008" priority="5172">
      <formula>AND(IF($Q772=2,1,0),IF($X772&lt;30,1,0))</formula>
    </cfRule>
    <cfRule type="expression" dxfId="26007" priority="5173">
      <formula>AND(IF($Q772=3,1,0),IF($X772&lt;30,1,0))</formula>
    </cfRule>
    <cfRule type="expression" dxfId="26006" priority="5174">
      <formula>AND(IF($Q772=3,1,IF($Q772=4,1,0)),IF($F772&lt;=85,1,0))</formula>
    </cfRule>
  </conditionalFormatting>
  <conditionalFormatting sqref="AI772">
    <cfRule type="expression" dxfId="26005" priority="5167">
      <formula>AND(IF(OR($Q772=1,$Q772=2),1,0),IF($X772&lt;=20,1,0))</formula>
    </cfRule>
    <cfRule type="expression" dxfId="26004" priority="5168">
      <formula>AND(IF($Q772=2,1,0),IF($X772&lt;30,1,0))</formula>
    </cfRule>
    <cfRule type="expression" dxfId="26003" priority="5169">
      <formula>AND(IF($Q772=3,1,0),IF($X772&lt;30,1,0))</formula>
    </cfRule>
    <cfRule type="expression" dxfId="26002" priority="5170">
      <formula>AND(IF($Q772=3,1,IF($Q772=4,1,0)),IF($F772&lt;=85,1,0))</formula>
    </cfRule>
  </conditionalFormatting>
  <conditionalFormatting sqref="AV773">
    <cfRule type="expression" dxfId="26001" priority="5165">
      <formula>AV773="X"</formula>
    </cfRule>
    <cfRule type="expression" dxfId="26000" priority="5166">
      <formula>AV773="후보"</formula>
    </cfRule>
  </conditionalFormatting>
  <conditionalFormatting sqref="AC773">
    <cfRule type="cellIs" dxfId="25999" priority="5163" operator="greaterThan">
      <formula>0.9</formula>
    </cfRule>
    <cfRule type="cellIs" dxfId="25998" priority="5164" operator="greaterThan">
      <formula>0.85</formula>
    </cfRule>
  </conditionalFormatting>
  <conditionalFormatting sqref="N773">
    <cfRule type="cellIs" dxfId="25997" priority="5161" operator="greaterThan">
      <formula>0.9</formula>
    </cfRule>
    <cfRule type="cellIs" dxfId="25996" priority="5162" operator="greaterThan">
      <formula>0.85</formula>
    </cfRule>
  </conditionalFormatting>
  <conditionalFormatting sqref="E773">
    <cfRule type="expression" dxfId="25995" priority="5157">
      <formula>AND(IF(OR($Q773=1,$Q773=2),1,0),IF($X773&lt;=20,1,0))</formula>
    </cfRule>
    <cfRule type="expression" dxfId="25994" priority="5158">
      <formula>AND(IF($Q773=2,1,0),IF($X773&lt;30,1,0))</formula>
    </cfRule>
    <cfRule type="expression" dxfId="25993" priority="5159">
      <formula>AND(IF($Q773=3,1,0),IF($X773&lt;30,1,0))</formula>
    </cfRule>
    <cfRule type="expression" dxfId="25992" priority="5160">
      <formula>AND(IF($Q773=3,1,IF($Q773=4,1,0)),IF($F773&lt;=85,1,0))</formula>
    </cfRule>
  </conditionalFormatting>
  <conditionalFormatting sqref="X773">
    <cfRule type="expression" dxfId="25991" priority="5153">
      <formula>AND(IF(OR($Q773=1,$Q773=2),1,0),IF($X773&lt;=20,1,0))</formula>
    </cfRule>
    <cfRule type="expression" dxfId="25990" priority="5154">
      <formula>AND(IF($Q773=2,1,0),IF($X773&lt;30,1,0))</formula>
    </cfRule>
    <cfRule type="expression" dxfId="25989" priority="5155">
      <formula>AND(IF($Q773=3,1,0),IF($X773&lt;30,1,0))</formula>
    </cfRule>
    <cfRule type="expression" dxfId="25988" priority="5156">
      <formula>AND(IF($Q773=3,1,IF($Q773=4,1,0)),IF($F773&lt;=85,1,0))</formula>
    </cfRule>
  </conditionalFormatting>
  <conditionalFormatting sqref="AI773">
    <cfRule type="expression" dxfId="25987" priority="5149">
      <formula>AND(IF(OR($Q773=1,$Q773=2),1,0),IF($X773&lt;=20,1,0))</formula>
    </cfRule>
    <cfRule type="expression" dxfId="25986" priority="5150">
      <formula>AND(IF($Q773=2,1,0),IF($X773&lt;30,1,0))</formula>
    </cfRule>
    <cfRule type="expression" dxfId="25985" priority="5151">
      <formula>AND(IF($Q773=3,1,0),IF($X773&lt;30,1,0))</formula>
    </cfRule>
    <cfRule type="expression" dxfId="25984" priority="5152">
      <formula>AND(IF($Q773=3,1,IF($Q773=4,1,0)),IF($F773&lt;=85,1,0))</formula>
    </cfRule>
  </conditionalFormatting>
  <conditionalFormatting sqref="AV774">
    <cfRule type="expression" dxfId="25983" priority="5147">
      <formula>AV774="X"</formula>
    </cfRule>
    <cfRule type="expression" dxfId="25982" priority="5148">
      <formula>AV774="후보"</formula>
    </cfRule>
  </conditionalFormatting>
  <conditionalFormatting sqref="AC774">
    <cfRule type="cellIs" dxfId="25981" priority="5145" operator="greaterThan">
      <formula>0.9</formula>
    </cfRule>
    <cfRule type="cellIs" dxfId="25980" priority="5146" operator="greaterThan">
      <formula>0.85</formula>
    </cfRule>
  </conditionalFormatting>
  <conditionalFormatting sqref="N774">
    <cfRule type="cellIs" dxfId="25979" priority="5143" operator="greaterThan">
      <formula>0.9</formula>
    </cfRule>
    <cfRule type="cellIs" dxfId="25978" priority="5144" operator="greaterThan">
      <formula>0.85</formula>
    </cfRule>
  </conditionalFormatting>
  <conditionalFormatting sqref="E774">
    <cfRule type="expression" dxfId="25977" priority="5139">
      <formula>AND(IF(OR($Q774=1,$Q774=2),1,0),IF($X774&lt;=20,1,0))</formula>
    </cfRule>
    <cfRule type="expression" dxfId="25976" priority="5140">
      <formula>AND(IF($Q774=2,1,0),IF($X774&lt;30,1,0))</formula>
    </cfRule>
    <cfRule type="expression" dxfId="25975" priority="5141">
      <formula>AND(IF($Q774=3,1,0),IF($X774&lt;30,1,0))</formula>
    </cfRule>
    <cfRule type="expression" dxfId="25974" priority="5142">
      <formula>AND(IF($Q774=3,1,IF($Q774=4,1,0)),IF($F774&lt;=85,1,0))</formula>
    </cfRule>
  </conditionalFormatting>
  <conditionalFormatting sqref="X774">
    <cfRule type="expression" dxfId="25973" priority="5135">
      <formula>AND(IF(OR($Q774=1,$Q774=2),1,0),IF($X774&lt;=20,1,0))</formula>
    </cfRule>
    <cfRule type="expression" dxfId="25972" priority="5136">
      <formula>AND(IF($Q774=2,1,0),IF($X774&lt;30,1,0))</formula>
    </cfRule>
    <cfRule type="expression" dxfId="25971" priority="5137">
      <formula>AND(IF($Q774=3,1,0),IF($X774&lt;30,1,0))</formula>
    </cfRule>
    <cfRule type="expression" dxfId="25970" priority="5138">
      <formula>AND(IF($Q774=3,1,IF($Q774=4,1,0)),IF($F774&lt;=85,1,0))</formula>
    </cfRule>
  </conditionalFormatting>
  <conditionalFormatting sqref="AI774">
    <cfRule type="expression" dxfId="25969" priority="5131">
      <formula>AND(IF(OR($Q774=1,$Q774=2),1,0),IF($X774&lt;=20,1,0))</formula>
    </cfRule>
    <cfRule type="expression" dxfId="25968" priority="5132">
      <formula>AND(IF($Q774=2,1,0),IF($X774&lt;30,1,0))</formula>
    </cfRule>
    <cfRule type="expression" dxfId="25967" priority="5133">
      <formula>AND(IF($Q774=3,1,0),IF($X774&lt;30,1,0))</formula>
    </cfRule>
    <cfRule type="expression" dxfId="25966" priority="5134">
      <formula>AND(IF($Q774=3,1,IF($Q774=4,1,0)),IF($F774&lt;=85,1,0))</formula>
    </cfRule>
  </conditionalFormatting>
  <conditionalFormatting sqref="AV775">
    <cfRule type="expression" dxfId="25965" priority="5129">
      <formula>AV775="X"</formula>
    </cfRule>
    <cfRule type="expression" dxfId="25964" priority="5130">
      <formula>AV775="후보"</formula>
    </cfRule>
  </conditionalFormatting>
  <conditionalFormatting sqref="AC775">
    <cfRule type="cellIs" dxfId="25963" priority="5127" operator="greaterThan">
      <formula>0.9</formula>
    </cfRule>
    <cfRule type="cellIs" dxfId="25962" priority="5128" operator="greaterThan">
      <formula>0.85</formula>
    </cfRule>
  </conditionalFormatting>
  <conditionalFormatting sqref="N775">
    <cfRule type="cellIs" dxfId="25961" priority="5125" operator="greaterThan">
      <formula>0.9</formula>
    </cfRule>
    <cfRule type="cellIs" dxfId="25960" priority="5126" operator="greaterThan">
      <formula>0.85</formula>
    </cfRule>
  </conditionalFormatting>
  <conditionalFormatting sqref="E775">
    <cfRule type="expression" dxfId="25959" priority="5121">
      <formula>AND(IF(OR($Q775=1,$Q775=2),1,0),IF($X775&lt;=20,1,0))</formula>
    </cfRule>
    <cfRule type="expression" dxfId="25958" priority="5122">
      <formula>AND(IF($Q775=2,1,0),IF($X775&lt;30,1,0))</formula>
    </cfRule>
    <cfRule type="expression" dxfId="25957" priority="5123">
      <formula>AND(IF($Q775=3,1,0),IF($X775&lt;30,1,0))</formula>
    </cfRule>
    <cfRule type="expression" dxfId="25956" priority="5124">
      <formula>AND(IF($Q775=3,1,IF($Q775=4,1,0)),IF($F775&lt;=85,1,0))</formula>
    </cfRule>
  </conditionalFormatting>
  <conditionalFormatting sqref="X775">
    <cfRule type="expression" dxfId="25955" priority="5117">
      <formula>AND(IF(OR($Q775=1,$Q775=2),1,0),IF($X775&lt;=20,1,0))</formula>
    </cfRule>
    <cfRule type="expression" dxfId="25954" priority="5118">
      <formula>AND(IF($Q775=2,1,0),IF($X775&lt;30,1,0))</formula>
    </cfRule>
    <cfRule type="expression" dxfId="25953" priority="5119">
      <formula>AND(IF($Q775=3,1,0),IF($X775&lt;30,1,0))</formula>
    </cfRule>
    <cfRule type="expression" dxfId="25952" priority="5120">
      <formula>AND(IF($Q775=3,1,IF($Q775=4,1,0)),IF($F775&lt;=85,1,0))</formula>
    </cfRule>
  </conditionalFormatting>
  <conditionalFormatting sqref="AI775">
    <cfRule type="expression" dxfId="25951" priority="5113">
      <formula>AND(IF(OR($Q775=1,$Q775=2),1,0),IF($X775&lt;=20,1,0))</formula>
    </cfRule>
    <cfRule type="expression" dxfId="25950" priority="5114">
      <formula>AND(IF($Q775=2,1,0),IF($X775&lt;30,1,0))</formula>
    </cfRule>
    <cfRule type="expression" dxfId="25949" priority="5115">
      <formula>AND(IF($Q775=3,1,0),IF($X775&lt;30,1,0))</formula>
    </cfRule>
    <cfRule type="expression" dxfId="25948" priority="5116">
      <formula>AND(IF($Q775=3,1,IF($Q775=4,1,0)),IF($F775&lt;=85,1,0))</formula>
    </cfRule>
  </conditionalFormatting>
  <conditionalFormatting sqref="AV776">
    <cfRule type="expression" dxfId="25947" priority="5111">
      <formula>AV776="X"</formula>
    </cfRule>
    <cfRule type="expression" dxfId="25946" priority="5112">
      <formula>AV776="후보"</formula>
    </cfRule>
  </conditionalFormatting>
  <conditionalFormatting sqref="AC776">
    <cfRule type="cellIs" dxfId="25945" priority="5109" operator="greaterThan">
      <formula>0.9</formula>
    </cfRule>
    <cfRule type="cellIs" dxfId="25944" priority="5110" operator="greaterThan">
      <formula>0.85</formula>
    </cfRule>
  </conditionalFormatting>
  <conditionalFormatting sqref="N776">
    <cfRule type="cellIs" dxfId="25943" priority="5107" operator="greaterThan">
      <formula>0.9</formula>
    </cfRule>
    <cfRule type="cellIs" dxfId="25942" priority="5108" operator="greaterThan">
      <formula>0.85</formula>
    </cfRule>
  </conditionalFormatting>
  <conditionalFormatting sqref="E776">
    <cfRule type="expression" dxfId="25941" priority="5103">
      <formula>AND(IF(OR($Q776=1,$Q776=2),1,0),IF($X776&lt;=20,1,0))</formula>
    </cfRule>
    <cfRule type="expression" dxfId="25940" priority="5104">
      <formula>AND(IF($Q776=2,1,0),IF($X776&lt;30,1,0))</formula>
    </cfRule>
    <cfRule type="expression" dxfId="25939" priority="5105">
      <formula>AND(IF($Q776=3,1,0),IF($X776&lt;30,1,0))</formula>
    </cfRule>
    <cfRule type="expression" dxfId="25938" priority="5106">
      <formula>AND(IF($Q776=3,1,IF($Q776=4,1,0)),IF($F776&lt;=85,1,0))</formula>
    </cfRule>
  </conditionalFormatting>
  <conditionalFormatting sqref="X776">
    <cfRule type="expression" dxfId="25937" priority="5099">
      <formula>AND(IF(OR($Q776=1,$Q776=2),1,0),IF($X776&lt;=20,1,0))</formula>
    </cfRule>
    <cfRule type="expression" dxfId="25936" priority="5100">
      <formula>AND(IF($Q776=2,1,0),IF($X776&lt;30,1,0))</formula>
    </cfRule>
    <cfRule type="expression" dxfId="25935" priority="5101">
      <formula>AND(IF($Q776=3,1,0),IF($X776&lt;30,1,0))</formula>
    </cfRule>
    <cfRule type="expression" dxfId="25934" priority="5102">
      <formula>AND(IF($Q776=3,1,IF($Q776=4,1,0)),IF($F776&lt;=85,1,0))</formula>
    </cfRule>
  </conditionalFormatting>
  <conditionalFormatting sqref="AI776">
    <cfRule type="expression" dxfId="25933" priority="5095">
      <formula>AND(IF(OR($Q776=1,$Q776=2),1,0),IF($X776&lt;=20,1,0))</formula>
    </cfRule>
    <cfRule type="expression" dxfId="25932" priority="5096">
      <formula>AND(IF($Q776=2,1,0),IF($X776&lt;30,1,0))</formula>
    </cfRule>
    <cfRule type="expression" dxfId="25931" priority="5097">
      <formula>AND(IF($Q776=3,1,0),IF($X776&lt;30,1,0))</formula>
    </cfRule>
    <cfRule type="expression" dxfId="25930" priority="5098">
      <formula>AND(IF($Q776=3,1,IF($Q776=4,1,0)),IF($F776&lt;=85,1,0))</formula>
    </cfRule>
  </conditionalFormatting>
  <conditionalFormatting sqref="AV777">
    <cfRule type="expression" dxfId="25929" priority="5093">
      <formula>AV777="X"</formula>
    </cfRule>
    <cfRule type="expression" dxfId="25928" priority="5094">
      <formula>AV777="후보"</formula>
    </cfRule>
  </conditionalFormatting>
  <conditionalFormatting sqref="AC777">
    <cfRule type="cellIs" dxfId="25927" priority="5091" operator="greaterThan">
      <formula>0.9</formula>
    </cfRule>
    <cfRule type="cellIs" dxfId="25926" priority="5092" operator="greaterThan">
      <formula>0.85</formula>
    </cfRule>
  </conditionalFormatting>
  <conditionalFormatting sqref="N777">
    <cfRule type="cellIs" dxfId="25925" priority="5089" operator="greaterThan">
      <formula>0.9</formula>
    </cfRule>
    <cfRule type="cellIs" dxfId="25924" priority="5090" operator="greaterThan">
      <formula>0.85</formula>
    </cfRule>
  </conditionalFormatting>
  <conditionalFormatting sqref="E777">
    <cfRule type="expression" dxfId="25923" priority="5085">
      <formula>AND(IF(OR($Q777=1,$Q777=2),1,0),IF($X777&lt;=20,1,0))</formula>
    </cfRule>
    <cfRule type="expression" dxfId="25922" priority="5086">
      <formula>AND(IF($Q777=2,1,0),IF($X777&lt;30,1,0))</formula>
    </cfRule>
    <cfRule type="expression" dxfId="25921" priority="5087">
      <formula>AND(IF($Q777=3,1,0),IF($X777&lt;30,1,0))</formula>
    </cfRule>
    <cfRule type="expression" dxfId="25920" priority="5088">
      <formula>AND(IF($Q777=3,1,IF($Q777=4,1,0)),IF($F777&lt;=85,1,0))</formula>
    </cfRule>
  </conditionalFormatting>
  <conditionalFormatting sqref="X777">
    <cfRule type="expression" dxfId="25919" priority="5081">
      <formula>AND(IF(OR($Q777=1,$Q777=2),1,0),IF($X777&lt;=20,1,0))</formula>
    </cfRule>
    <cfRule type="expression" dxfId="25918" priority="5082">
      <formula>AND(IF($Q777=2,1,0),IF($X777&lt;30,1,0))</formula>
    </cfRule>
    <cfRule type="expression" dxfId="25917" priority="5083">
      <formula>AND(IF($Q777=3,1,0),IF($X777&lt;30,1,0))</formula>
    </cfRule>
    <cfRule type="expression" dxfId="25916" priority="5084">
      <formula>AND(IF($Q777=3,1,IF($Q777=4,1,0)),IF($F777&lt;=85,1,0))</formula>
    </cfRule>
  </conditionalFormatting>
  <conditionalFormatting sqref="AI777">
    <cfRule type="expression" dxfId="25915" priority="5077">
      <formula>AND(IF(OR($Q777=1,$Q777=2),1,0),IF($X777&lt;=20,1,0))</formula>
    </cfRule>
    <cfRule type="expression" dxfId="25914" priority="5078">
      <formula>AND(IF($Q777=2,1,0),IF($X777&lt;30,1,0))</formula>
    </cfRule>
    <cfRule type="expression" dxfId="25913" priority="5079">
      <formula>AND(IF($Q777=3,1,0),IF($X777&lt;30,1,0))</formula>
    </cfRule>
    <cfRule type="expression" dxfId="25912" priority="5080">
      <formula>AND(IF($Q777=3,1,IF($Q777=4,1,0)),IF($F777&lt;=85,1,0))</formula>
    </cfRule>
  </conditionalFormatting>
  <conditionalFormatting sqref="AV778">
    <cfRule type="expression" dxfId="25911" priority="5075">
      <formula>AV778="X"</formula>
    </cfRule>
    <cfRule type="expression" dxfId="25910" priority="5076">
      <formula>AV778="후보"</formula>
    </cfRule>
  </conditionalFormatting>
  <conditionalFormatting sqref="AC778">
    <cfRule type="cellIs" dxfId="25909" priority="5073" operator="greaterThan">
      <formula>0.9</formula>
    </cfRule>
    <cfRule type="cellIs" dxfId="25908" priority="5074" operator="greaterThan">
      <formula>0.85</formula>
    </cfRule>
  </conditionalFormatting>
  <conditionalFormatting sqref="N778">
    <cfRule type="cellIs" dxfId="25907" priority="5071" operator="greaterThan">
      <formula>0.9</formula>
    </cfRule>
    <cfRule type="cellIs" dxfId="25906" priority="5072" operator="greaterThan">
      <formula>0.85</formula>
    </cfRule>
  </conditionalFormatting>
  <conditionalFormatting sqref="E778">
    <cfRule type="expression" dxfId="25905" priority="5067">
      <formula>AND(IF(OR($Q778=1,$Q778=2),1,0),IF($X778&lt;=20,1,0))</formula>
    </cfRule>
    <cfRule type="expression" dxfId="25904" priority="5068">
      <formula>AND(IF($Q778=2,1,0),IF($X778&lt;30,1,0))</formula>
    </cfRule>
    <cfRule type="expression" dxfId="25903" priority="5069">
      <formula>AND(IF($Q778=3,1,0),IF($X778&lt;30,1,0))</formula>
    </cfRule>
    <cfRule type="expression" dxfId="25902" priority="5070">
      <formula>AND(IF($Q778=3,1,IF($Q778=4,1,0)),IF($F778&lt;=85,1,0))</formula>
    </cfRule>
  </conditionalFormatting>
  <conditionalFormatting sqref="X778">
    <cfRule type="expression" dxfId="25901" priority="5063">
      <formula>AND(IF(OR($Q778=1,$Q778=2),1,0),IF($X778&lt;=20,1,0))</formula>
    </cfRule>
    <cfRule type="expression" dxfId="25900" priority="5064">
      <formula>AND(IF($Q778=2,1,0),IF($X778&lt;30,1,0))</formula>
    </cfRule>
    <cfRule type="expression" dxfId="25899" priority="5065">
      <formula>AND(IF($Q778=3,1,0),IF($X778&lt;30,1,0))</formula>
    </cfRule>
    <cfRule type="expression" dxfId="25898" priority="5066">
      <formula>AND(IF($Q778=3,1,IF($Q778=4,1,0)),IF($F778&lt;=85,1,0))</formula>
    </cfRule>
  </conditionalFormatting>
  <conditionalFormatting sqref="AI778">
    <cfRule type="expression" dxfId="25897" priority="5059">
      <formula>AND(IF(OR($Q778=1,$Q778=2),1,0),IF($X778&lt;=20,1,0))</formula>
    </cfRule>
    <cfRule type="expression" dxfId="25896" priority="5060">
      <formula>AND(IF($Q778=2,1,0),IF($X778&lt;30,1,0))</formula>
    </cfRule>
    <cfRule type="expression" dxfId="25895" priority="5061">
      <formula>AND(IF($Q778=3,1,0),IF($X778&lt;30,1,0))</formula>
    </cfRule>
    <cfRule type="expression" dxfId="25894" priority="5062">
      <formula>AND(IF($Q778=3,1,IF($Q778=4,1,0)),IF($F778&lt;=85,1,0))</formula>
    </cfRule>
  </conditionalFormatting>
  <conditionalFormatting sqref="AV779">
    <cfRule type="expression" dxfId="25893" priority="5057">
      <formula>AV779="X"</formula>
    </cfRule>
    <cfRule type="expression" dxfId="25892" priority="5058">
      <formula>AV779="후보"</formula>
    </cfRule>
  </conditionalFormatting>
  <conditionalFormatting sqref="AC779">
    <cfRule type="cellIs" dxfId="25891" priority="5055" operator="greaterThan">
      <formula>0.9</formula>
    </cfRule>
    <cfRule type="cellIs" dxfId="25890" priority="5056" operator="greaterThan">
      <formula>0.85</formula>
    </cfRule>
  </conditionalFormatting>
  <conditionalFormatting sqref="N779">
    <cfRule type="cellIs" dxfId="25889" priority="5053" operator="greaterThan">
      <formula>0.9</formula>
    </cfRule>
    <cfRule type="cellIs" dxfId="25888" priority="5054" operator="greaterThan">
      <formula>0.85</formula>
    </cfRule>
  </conditionalFormatting>
  <conditionalFormatting sqref="E779">
    <cfRule type="expression" dxfId="25887" priority="5049">
      <formula>AND(IF(OR($Q779=1,$Q779=2),1,0),IF($X779&lt;=20,1,0))</formula>
    </cfRule>
    <cfRule type="expression" dxfId="25886" priority="5050">
      <formula>AND(IF($Q779=2,1,0),IF($X779&lt;30,1,0))</formula>
    </cfRule>
    <cfRule type="expression" dxfId="25885" priority="5051">
      <formula>AND(IF($Q779=3,1,0),IF($X779&lt;30,1,0))</formula>
    </cfRule>
    <cfRule type="expression" dxfId="25884" priority="5052">
      <formula>AND(IF($Q779=3,1,IF($Q779=4,1,0)),IF($F779&lt;=85,1,0))</formula>
    </cfRule>
  </conditionalFormatting>
  <conditionalFormatting sqref="X779">
    <cfRule type="expression" dxfId="25883" priority="5045">
      <formula>AND(IF(OR($Q779=1,$Q779=2),1,0),IF($X779&lt;=20,1,0))</formula>
    </cfRule>
    <cfRule type="expression" dxfId="25882" priority="5046">
      <formula>AND(IF($Q779=2,1,0),IF($X779&lt;30,1,0))</formula>
    </cfRule>
    <cfRule type="expression" dxfId="25881" priority="5047">
      <formula>AND(IF($Q779=3,1,0),IF($X779&lt;30,1,0))</formula>
    </cfRule>
    <cfRule type="expression" dxfId="25880" priority="5048">
      <formula>AND(IF($Q779=3,1,IF($Q779=4,1,0)),IF($F779&lt;=85,1,0))</formula>
    </cfRule>
  </conditionalFormatting>
  <conditionalFormatting sqref="AI779">
    <cfRule type="expression" dxfId="25879" priority="5041">
      <formula>AND(IF(OR($Q779=1,$Q779=2),1,0),IF($X779&lt;=20,1,0))</formula>
    </cfRule>
    <cfRule type="expression" dxfId="25878" priority="5042">
      <formula>AND(IF($Q779=2,1,0),IF($X779&lt;30,1,0))</formula>
    </cfRule>
    <cfRule type="expression" dxfId="25877" priority="5043">
      <formula>AND(IF($Q779=3,1,0),IF($X779&lt;30,1,0))</formula>
    </cfRule>
    <cfRule type="expression" dxfId="25876" priority="5044">
      <formula>AND(IF($Q779=3,1,IF($Q779=4,1,0)),IF($F779&lt;=85,1,0))</formula>
    </cfRule>
  </conditionalFormatting>
  <conditionalFormatting sqref="AV780">
    <cfRule type="expression" dxfId="25875" priority="5039">
      <formula>AV780="X"</formula>
    </cfRule>
    <cfRule type="expression" dxfId="25874" priority="5040">
      <formula>AV780="후보"</formula>
    </cfRule>
  </conditionalFormatting>
  <conditionalFormatting sqref="AC780">
    <cfRule type="cellIs" dxfId="25873" priority="5037" operator="greaterThan">
      <formula>0.9</formula>
    </cfRule>
    <cfRule type="cellIs" dxfId="25872" priority="5038" operator="greaterThan">
      <formula>0.85</formula>
    </cfRule>
  </conditionalFormatting>
  <conditionalFormatting sqref="N780">
    <cfRule type="cellIs" dxfId="25871" priority="5035" operator="greaterThan">
      <formula>0.9</formula>
    </cfRule>
    <cfRule type="cellIs" dxfId="25870" priority="5036" operator="greaterThan">
      <formula>0.85</formula>
    </cfRule>
  </conditionalFormatting>
  <conditionalFormatting sqref="E780">
    <cfRule type="expression" dxfId="25869" priority="5031">
      <formula>AND(IF(OR($Q780=1,$Q780=2),1,0),IF($X780&lt;=20,1,0))</formula>
    </cfRule>
    <cfRule type="expression" dxfId="25868" priority="5032">
      <formula>AND(IF($Q780=2,1,0),IF($X780&lt;30,1,0))</formula>
    </cfRule>
    <cfRule type="expression" dxfId="25867" priority="5033">
      <formula>AND(IF($Q780=3,1,0),IF($X780&lt;30,1,0))</formula>
    </cfRule>
    <cfRule type="expression" dxfId="25866" priority="5034">
      <formula>AND(IF($Q780=3,1,IF($Q780=4,1,0)),IF($F780&lt;=85,1,0))</formula>
    </cfRule>
  </conditionalFormatting>
  <conditionalFormatting sqref="X780">
    <cfRule type="expression" dxfId="25865" priority="5027">
      <formula>AND(IF(OR($Q780=1,$Q780=2),1,0),IF($X780&lt;=20,1,0))</formula>
    </cfRule>
    <cfRule type="expression" dxfId="25864" priority="5028">
      <formula>AND(IF($Q780=2,1,0),IF($X780&lt;30,1,0))</formula>
    </cfRule>
    <cfRule type="expression" dxfId="25863" priority="5029">
      <formula>AND(IF($Q780=3,1,0),IF($X780&lt;30,1,0))</formula>
    </cfRule>
    <cfRule type="expression" dxfId="25862" priority="5030">
      <formula>AND(IF($Q780=3,1,IF($Q780=4,1,0)),IF($F780&lt;=85,1,0))</formula>
    </cfRule>
  </conditionalFormatting>
  <conditionalFormatting sqref="AI780">
    <cfRule type="expression" dxfId="25861" priority="5023">
      <formula>AND(IF(OR($Q780=1,$Q780=2),1,0),IF($X780&lt;=20,1,0))</formula>
    </cfRule>
    <cfRule type="expression" dxfId="25860" priority="5024">
      <formula>AND(IF($Q780=2,1,0),IF($X780&lt;30,1,0))</formula>
    </cfRule>
    <cfRule type="expression" dxfId="25859" priority="5025">
      <formula>AND(IF($Q780=3,1,0),IF($X780&lt;30,1,0))</formula>
    </cfRule>
    <cfRule type="expression" dxfId="25858" priority="5026">
      <formula>AND(IF($Q780=3,1,IF($Q780=4,1,0)),IF($F780&lt;=85,1,0))</formula>
    </cfRule>
  </conditionalFormatting>
  <conditionalFormatting sqref="AV781">
    <cfRule type="expression" dxfId="25857" priority="5021">
      <formula>AV781="X"</formula>
    </cfRule>
    <cfRule type="expression" dxfId="25856" priority="5022">
      <formula>AV781="후보"</formula>
    </cfRule>
  </conditionalFormatting>
  <conditionalFormatting sqref="AC781">
    <cfRule type="cellIs" dxfId="25855" priority="5019" operator="greaterThan">
      <formula>0.9</formula>
    </cfRule>
    <cfRule type="cellIs" dxfId="25854" priority="5020" operator="greaterThan">
      <formula>0.85</formula>
    </cfRule>
  </conditionalFormatting>
  <conditionalFormatting sqref="N781">
    <cfRule type="cellIs" dxfId="25853" priority="5017" operator="greaterThan">
      <formula>0.9</formula>
    </cfRule>
    <cfRule type="cellIs" dxfId="25852" priority="5018" operator="greaterThan">
      <formula>0.85</formula>
    </cfRule>
  </conditionalFormatting>
  <conditionalFormatting sqref="E781">
    <cfRule type="expression" dxfId="25851" priority="5013">
      <formula>AND(IF(OR($Q781=1,$Q781=2),1,0),IF($X781&lt;=20,1,0))</formula>
    </cfRule>
    <cfRule type="expression" dxfId="25850" priority="5014">
      <formula>AND(IF($Q781=2,1,0),IF($X781&lt;30,1,0))</formula>
    </cfRule>
    <cfRule type="expression" dxfId="25849" priority="5015">
      <formula>AND(IF($Q781=3,1,0),IF($X781&lt;30,1,0))</formula>
    </cfRule>
    <cfRule type="expression" dxfId="25848" priority="5016">
      <formula>AND(IF($Q781=3,1,IF($Q781=4,1,0)),IF($F781&lt;=85,1,0))</formula>
    </cfRule>
  </conditionalFormatting>
  <conditionalFormatting sqref="X781">
    <cfRule type="expression" dxfId="25847" priority="5009">
      <formula>AND(IF(OR($Q781=1,$Q781=2),1,0),IF($X781&lt;=20,1,0))</formula>
    </cfRule>
    <cfRule type="expression" dxfId="25846" priority="5010">
      <formula>AND(IF($Q781=2,1,0),IF($X781&lt;30,1,0))</formula>
    </cfRule>
    <cfRule type="expression" dxfId="25845" priority="5011">
      <formula>AND(IF($Q781=3,1,0),IF($X781&lt;30,1,0))</formula>
    </cfRule>
    <cfRule type="expression" dxfId="25844" priority="5012">
      <formula>AND(IF($Q781=3,1,IF($Q781=4,1,0)),IF($F781&lt;=85,1,0))</formula>
    </cfRule>
  </conditionalFormatting>
  <conditionalFormatting sqref="AI781">
    <cfRule type="expression" dxfId="25843" priority="5005">
      <formula>AND(IF(OR($Q781=1,$Q781=2),1,0),IF($X781&lt;=20,1,0))</formula>
    </cfRule>
    <cfRule type="expression" dxfId="25842" priority="5006">
      <formula>AND(IF($Q781=2,1,0),IF($X781&lt;30,1,0))</formula>
    </cfRule>
    <cfRule type="expression" dxfId="25841" priority="5007">
      <formula>AND(IF($Q781=3,1,0),IF($X781&lt;30,1,0))</formula>
    </cfRule>
    <cfRule type="expression" dxfId="25840" priority="5008">
      <formula>AND(IF($Q781=3,1,IF($Q781=4,1,0)),IF($F781&lt;=85,1,0))</formula>
    </cfRule>
  </conditionalFormatting>
  <conditionalFormatting sqref="AV782">
    <cfRule type="expression" dxfId="25839" priority="5003">
      <formula>AV782="X"</formula>
    </cfRule>
    <cfRule type="expression" dxfId="25838" priority="5004">
      <formula>AV782="후보"</formula>
    </cfRule>
  </conditionalFormatting>
  <conditionalFormatting sqref="AC782">
    <cfRule type="cellIs" dxfId="25837" priority="5001" operator="greaterThan">
      <formula>0.9</formula>
    </cfRule>
    <cfRule type="cellIs" dxfId="25836" priority="5002" operator="greaterThan">
      <formula>0.85</formula>
    </cfRule>
  </conditionalFormatting>
  <conditionalFormatting sqref="N782">
    <cfRule type="cellIs" dxfId="25835" priority="4999" operator="greaterThan">
      <formula>0.9</formula>
    </cfRule>
    <cfRule type="cellIs" dxfId="25834" priority="5000" operator="greaterThan">
      <formula>0.85</formula>
    </cfRule>
  </conditionalFormatting>
  <conditionalFormatting sqref="E782">
    <cfRule type="expression" dxfId="25833" priority="4995">
      <formula>AND(IF(OR($Q782=1,$Q782=2),1,0),IF($X782&lt;=20,1,0))</formula>
    </cfRule>
    <cfRule type="expression" dxfId="25832" priority="4996">
      <formula>AND(IF($Q782=2,1,0),IF($X782&lt;30,1,0))</formula>
    </cfRule>
    <cfRule type="expression" dxfId="25831" priority="4997">
      <formula>AND(IF($Q782=3,1,0),IF($X782&lt;30,1,0))</formula>
    </cfRule>
    <cfRule type="expression" dxfId="25830" priority="4998">
      <formula>AND(IF($Q782=3,1,IF($Q782=4,1,0)),IF($F782&lt;=85,1,0))</formula>
    </cfRule>
  </conditionalFormatting>
  <conditionalFormatting sqref="X782">
    <cfRule type="expression" dxfId="25829" priority="4991">
      <formula>AND(IF(OR($Q782=1,$Q782=2),1,0),IF($X782&lt;=20,1,0))</formula>
    </cfRule>
    <cfRule type="expression" dxfId="25828" priority="4992">
      <formula>AND(IF($Q782=2,1,0),IF($X782&lt;30,1,0))</formula>
    </cfRule>
    <cfRule type="expression" dxfId="25827" priority="4993">
      <formula>AND(IF($Q782=3,1,0),IF($X782&lt;30,1,0))</formula>
    </cfRule>
    <cfRule type="expression" dxfId="25826" priority="4994">
      <formula>AND(IF($Q782=3,1,IF($Q782=4,1,0)),IF($F782&lt;=85,1,0))</formula>
    </cfRule>
  </conditionalFormatting>
  <conditionalFormatting sqref="AI782">
    <cfRule type="expression" dxfId="25825" priority="4987">
      <formula>AND(IF(OR($Q782=1,$Q782=2),1,0),IF($X782&lt;=20,1,0))</formula>
    </cfRule>
    <cfRule type="expression" dxfId="25824" priority="4988">
      <formula>AND(IF($Q782=2,1,0),IF($X782&lt;30,1,0))</formula>
    </cfRule>
    <cfRule type="expression" dxfId="25823" priority="4989">
      <formula>AND(IF($Q782=3,1,0),IF($X782&lt;30,1,0))</formula>
    </cfRule>
    <cfRule type="expression" dxfId="25822" priority="4990">
      <formula>AND(IF($Q782=3,1,IF($Q782=4,1,0)),IF($F782&lt;=85,1,0))</formula>
    </cfRule>
  </conditionalFormatting>
  <conditionalFormatting sqref="AV783">
    <cfRule type="expression" dxfId="25821" priority="4985">
      <formula>AV783="X"</formula>
    </cfRule>
    <cfRule type="expression" dxfId="25820" priority="4986">
      <formula>AV783="후보"</formula>
    </cfRule>
  </conditionalFormatting>
  <conditionalFormatting sqref="AC783">
    <cfRule type="cellIs" dxfId="25819" priority="4983" operator="greaterThan">
      <formula>0.9</formula>
    </cfRule>
    <cfRule type="cellIs" dxfId="25818" priority="4984" operator="greaterThan">
      <formula>0.85</formula>
    </cfRule>
  </conditionalFormatting>
  <conditionalFormatting sqref="N783">
    <cfRule type="cellIs" dxfId="25817" priority="4981" operator="greaterThan">
      <formula>0.9</formula>
    </cfRule>
    <cfRule type="cellIs" dxfId="25816" priority="4982" operator="greaterThan">
      <formula>0.85</formula>
    </cfRule>
  </conditionalFormatting>
  <conditionalFormatting sqref="E783">
    <cfRule type="expression" dxfId="25815" priority="4977">
      <formula>AND(IF(OR($Q783=1,$Q783=2),1,0),IF($X783&lt;=20,1,0))</formula>
    </cfRule>
    <cfRule type="expression" dxfId="25814" priority="4978">
      <formula>AND(IF($Q783=2,1,0),IF($X783&lt;30,1,0))</formula>
    </cfRule>
    <cfRule type="expression" dxfId="25813" priority="4979">
      <formula>AND(IF($Q783=3,1,0),IF($X783&lt;30,1,0))</formula>
    </cfRule>
    <cfRule type="expression" dxfId="25812" priority="4980">
      <formula>AND(IF($Q783=3,1,IF($Q783=4,1,0)),IF($F783&lt;=85,1,0))</formula>
    </cfRule>
  </conditionalFormatting>
  <conditionalFormatting sqref="X783">
    <cfRule type="expression" dxfId="25811" priority="4973">
      <formula>AND(IF(OR($Q783=1,$Q783=2),1,0),IF($X783&lt;=20,1,0))</formula>
    </cfRule>
    <cfRule type="expression" dxfId="25810" priority="4974">
      <formula>AND(IF($Q783=2,1,0),IF($X783&lt;30,1,0))</formula>
    </cfRule>
    <cfRule type="expression" dxfId="25809" priority="4975">
      <formula>AND(IF($Q783=3,1,0),IF($X783&lt;30,1,0))</formula>
    </cfRule>
    <cfRule type="expression" dxfId="25808" priority="4976">
      <formula>AND(IF($Q783=3,1,IF($Q783=4,1,0)),IF($F783&lt;=85,1,0))</formula>
    </cfRule>
  </conditionalFormatting>
  <conditionalFormatting sqref="AI783">
    <cfRule type="expression" dxfId="25807" priority="4969">
      <formula>AND(IF(OR($Q783=1,$Q783=2),1,0),IF($X783&lt;=20,1,0))</formula>
    </cfRule>
    <cfRule type="expression" dxfId="25806" priority="4970">
      <formula>AND(IF($Q783=2,1,0),IF($X783&lt;30,1,0))</formula>
    </cfRule>
    <cfRule type="expression" dxfId="25805" priority="4971">
      <formula>AND(IF($Q783=3,1,0),IF($X783&lt;30,1,0))</formula>
    </cfRule>
    <cfRule type="expression" dxfId="25804" priority="4972">
      <formula>AND(IF($Q783=3,1,IF($Q783=4,1,0)),IF($F783&lt;=85,1,0))</formula>
    </cfRule>
  </conditionalFormatting>
  <conditionalFormatting sqref="AV784">
    <cfRule type="expression" dxfId="25803" priority="4967">
      <formula>AV784="X"</formula>
    </cfRule>
    <cfRule type="expression" dxfId="25802" priority="4968">
      <formula>AV784="후보"</formula>
    </cfRule>
  </conditionalFormatting>
  <conditionalFormatting sqref="AC784">
    <cfRule type="cellIs" dxfId="25801" priority="4965" operator="greaterThan">
      <formula>0.9</formula>
    </cfRule>
    <cfRule type="cellIs" dxfId="25800" priority="4966" operator="greaterThan">
      <formula>0.85</formula>
    </cfRule>
  </conditionalFormatting>
  <conditionalFormatting sqref="N784">
    <cfRule type="cellIs" dxfId="25799" priority="4963" operator="greaterThan">
      <formula>0.9</formula>
    </cfRule>
    <cfRule type="cellIs" dxfId="25798" priority="4964" operator="greaterThan">
      <formula>0.85</formula>
    </cfRule>
  </conditionalFormatting>
  <conditionalFormatting sqref="E784">
    <cfRule type="expression" dxfId="25797" priority="4959">
      <formula>AND(IF(OR($Q784=1,$Q784=2),1,0),IF($X784&lt;=20,1,0))</formula>
    </cfRule>
    <cfRule type="expression" dxfId="25796" priority="4960">
      <formula>AND(IF($Q784=2,1,0),IF($X784&lt;30,1,0))</formula>
    </cfRule>
    <cfRule type="expression" dxfId="25795" priority="4961">
      <formula>AND(IF($Q784=3,1,0),IF($X784&lt;30,1,0))</formula>
    </cfRule>
    <cfRule type="expression" dxfId="25794" priority="4962">
      <formula>AND(IF($Q784=3,1,IF($Q784=4,1,0)),IF($F784&lt;=85,1,0))</formula>
    </cfRule>
  </conditionalFormatting>
  <conditionalFormatting sqref="X784">
    <cfRule type="expression" dxfId="25793" priority="4955">
      <formula>AND(IF(OR($Q784=1,$Q784=2),1,0),IF($X784&lt;=20,1,0))</formula>
    </cfRule>
    <cfRule type="expression" dxfId="25792" priority="4956">
      <formula>AND(IF($Q784=2,1,0),IF($X784&lt;30,1,0))</formula>
    </cfRule>
    <cfRule type="expression" dxfId="25791" priority="4957">
      <formula>AND(IF($Q784=3,1,0),IF($X784&lt;30,1,0))</formula>
    </cfRule>
    <cfRule type="expression" dxfId="25790" priority="4958">
      <formula>AND(IF($Q784=3,1,IF($Q784=4,1,0)),IF($F784&lt;=85,1,0))</formula>
    </cfRule>
  </conditionalFormatting>
  <conditionalFormatting sqref="AI784">
    <cfRule type="expression" dxfId="25789" priority="4951">
      <formula>AND(IF(OR($Q784=1,$Q784=2),1,0),IF($X784&lt;=20,1,0))</formula>
    </cfRule>
    <cfRule type="expression" dxfId="25788" priority="4952">
      <formula>AND(IF($Q784=2,1,0),IF($X784&lt;30,1,0))</formula>
    </cfRule>
    <cfRule type="expression" dxfId="25787" priority="4953">
      <formula>AND(IF($Q784=3,1,0),IF($X784&lt;30,1,0))</formula>
    </cfRule>
    <cfRule type="expression" dxfId="25786" priority="4954">
      <formula>AND(IF($Q784=3,1,IF($Q784=4,1,0)),IF($F784&lt;=85,1,0))</formula>
    </cfRule>
  </conditionalFormatting>
  <conditionalFormatting sqref="AV785">
    <cfRule type="expression" dxfId="25785" priority="4949">
      <formula>AV785="X"</formula>
    </cfRule>
    <cfRule type="expression" dxfId="25784" priority="4950">
      <formula>AV785="후보"</formula>
    </cfRule>
  </conditionalFormatting>
  <conditionalFormatting sqref="AC785">
    <cfRule type="cellIs" dxfId="25783" priority="4947" operator="greaterThan">
      <formula>0.9</formula>
    </cfRule>
    <cfRule type="cellIs" dxfId="25782" priority="4948" operator="greaterThan">
      <formula>0.85</formula>
    </cfRule>
  </conditionalFormatting>
  <conditionalFormatting sqref="N785">
    <cfRule type="cellIs" dxfId="25781" priority="4945" operator="greaterThan">
      <formula>0.9</formula>
    </cfRule>
    <cfRule type="cellIs" dxfId="25780" priority="4946" operator="greaterThan">
      <formula>0.85</formula>
    </cfRule>
  </conditionalFormatting>
  <conditionalFormatting sqref="E785">
    <cfRule type="expression" dxfId="25779" priority="4941">
      <formula>AND(IF(OR($Q785=1,$Q785=2),1,0),IF($X785&lt;=20,1,0))</formula>
    </cfRule>
    <cfRule type="expression" dxfId="25778" priority="4942">
      <formula>AND(IF($Q785=2,1,0),IF($X785&lt;30,1,0))</formula>
    </cfRule>
    <cfRule type="expression" dxfId="25777" priority="4943">
      <formula>AND(IF($Q785=3,1,0),IF($X785&lt;30,1,0))</formula>
    </cfRule>
    <cfRule type="expression" dxfId="25776" priority="4944">
      <formula>AND(IF($Q785=3,1,IF($Q785=4,1,0)),IF($F785&lt;=85,1,0))</formula>
    </cfRule>
  </conditionalFormatting>
  <conditionalFormatting sqref="X785">
    <cfRule type="expression" dxfId="25775" priority="4937">
      <formula>AND(IF(OR($Q785=1,$Q785=2),1,0),IF($X785&lt;=20,1,0))</formula>
    </cfRule>
    <cfRule type="expression" dxfId="25774" priority="4938">
      <formula>AND(IF($Q785=2,1,0),IF($X785&lt;30,1,0))</formula>
    </cfRule>
    <cfRule type="expression" dxfId="25773" priority="4939">
      <formula>AND(IF($Q785=3,1,0),IF($X785&lt;30,1,0))</formula>
    </cfRule>
    <cfRule type="expression" dxfId="25772" priority="4940">
      <formula>AND(IF($Q785=3,1,IF($Q785=4,1,0)),IF($F785&lt;=85,1,0))</formula>
    </cfRule>
  </conditionalFormatting>
  <conditionalFormatting sqref="AI785">
    <cfRule type="expression" dxfId="25771" priority="4933">
      <formula>AND(IF(OR($Q785=1,$Q785=2),1,0),IF($X785&lt;=20,1,0))</formula>
    </cfRule>
    <cfRule type="expression" dxfId="25770" priority="4934">
      <formula>AND(IF($Q785=2,1,0),IF($X785&lt;30,1,0))</formula>
    </cfRule>
    <cfRule type="expression" dxfId="25769" priority="4935">
      <formula>AND(IF($Q785=3,1,0),IF($X785&lt;30,1,0))</formula>
    </cfRule>
    <cfRule type="expression" dxfId="25768" priority="4936">
      <formula>AND(IF($Q785=3,1,IF($Q785=4,1,0)),IF($F785&lt;=85,1,0))</formula>
    </cfRule>
  </conditionalFormatting>
  <conditionalFormatting sqref="AV786">
    <cfRule type="expression" dxfId="25767" priority="4931">
      <formula>AV786="X"</formula>
    </cfRule>
    <cfRule type="expression" dxfId="25766" priority="4932">
      <formula>AV786="후보"</formula>
    </cfRule>
  </conditionalFormatting>
  <conditionalFormatting sqref="AC786">
    <cfRule type="cellIs" dxfId="25765" priority="4929" operator="greaterThan">
      <formula>0.9</formula>
    </cfRule>
    <cfRule type="cellIs" dxfId="25764" priority="4930" operator="greaterThan">
      <formula>0.85</formula>
    </cfRule>
  </conditionalFormatting>
  <conditionalFormatting sqref="N786">
    <cfRule type="cellIs" dxfId="25763" priority="4927" operator="greaterThan">
      <formula>0.9</formula>
    </cfRule>
    <cfRule type="cellIs" dxfId="25762" priority="4928" operator="greaterThan">
      <formula>0.85</formula>
    </cfRule>
  </conditionalFormatting>
  <conditionalFormatting sqref="E786">
    <cfRule type="expression" dxfId="25761" priority="4923">
      <formula>AND(IF(OR($Q786=1,$Q786=2),1,0),IF($X786&lt;=20,1,0))</formula>
    </cfRule>
    <cfRule type="expression" dxfId="25760" priority="4924">
      <formula>AND(IF($Q786=2,1,0),IF($X786&lt;30,1,0))</formula>
    </cfRule>
    <cfRule type="expression" dxfId="25759" priority="4925">
      <formula>AND(IF($Q786=3,1,0),IF($X786&lt;30,1,0))</formula>
    </cfRule>
    <cfRule type="expression" dxfId="25758" priority="4926">
      <formula>AND(IF($Q786=3,1,IF($Q786=4,1,0)),IF($F786&lt;=85,1,0))</formula>
    </cfRule>
  </conditionalFormatting>
  <conditionalFormatting sqref="X786">
    <cfRule type="expression" dxfId="25757" priority="4919">
      <formula>AND(IF(OR($Q786=1,$Q786=2),1,0),IF($X786&lt;=20,1,0))</formula>
    </cfRule>
    <cfRule type="expression" dxfId="25756" priority="4920">
      <formula>AND(IF($Q786=2,1,0),IF($X786&lt;30,1,0))</formula>
    </cfRule>
    <cfRule type="expression" dxfId="25755" priority="4921">
      <formula>AND(IF($Q786=3,1,0),IF($X786&lt;30,1,0))</formula>
    </cfRule>
    <cfRule type="expression" dxfId="25754" priority="4922">
      <formula>AND(IF($Q786=3,1,IF($Q786=4,1,0)),IF($F786&lt;=85,1,0))</formula>
    </cfRule>
  </conditionalFormatting>
  <conditionalFormatting sqref="AI786">
    <cfRule type="expression" dxfId="25753" priority="4915">
      <formula>AND(IF(OR($Q786=1,$Q786=2),1,0),IF($X786&lt;=20,1,0))</formula>
    </cfRule>
    <cfRule type="expression" dxfId="25752" priority="4916">
      <formula>AND(IF($Q786=2,1,0),IF($X786&lt;30,1,0))</formula>
    </cfRule>
    <cfRule type="expression" dxfId="25751" priority="4917">
      <formula>AND(IF($Q786=3,1,0),IF($X786&lt;30,1,0))</formula>
    </cfRule>
    <cfRule type="expression" dxfId="25750" priority="4918">
      <formula>AND(IF($Q786=3,1,IF($Q786=4,1,0)),IF($F786&lt;=85,1,0))</formula>
    </cfRule>
  </conditionalFormatting>
  <conditionalFormatting sqref="AV787">
    <cfRule type="expression" dxfId="25749" priority="4913">
      <formula>AV787="X"</formula>
    </cfRule>
    <cfRule type="expression" dxfId="25748" priority="4914">
      <formula>AV787="후보"</formula>
    </cfRule>
  </conditionalFormatting>
  <conditionalFormatting sqref="AC787">
    <cfRule type="cellIs" dxfId="25747" priority="4911" operator="greaterThan">
      <formula>0.9</formula>
    </cfRule>
    <cfRule type="cellIs" dxfId="25746" priority="4912" operator="greaterThan">
      <formula>0.85</formula>
    </cfRule>
  </conditionalFormatting>
  <conditionalFormatting sqref="N787">
    <cfRule type="cellIs" dxfId="25745" priority="4909" operator="greaterThan">
      <formula>0.9</formula>
    </cfRule>
    <cfRule type="cellIs" dxfId="25744" priority="4910" operator="greaterThan">
      <formula>0.85</formula>
    </cfRule>
  </conditionalFormatting>
  <conditionalFormatting sqref="E787">
    <cfRule type="expression" dxfId="25743" priority="4905">
      <formula>AND(IF(OR($Q787=1,$Q787=2),1,0),IF($X787&lt;=20,1,0))</formula>
    </cfRule>
    <cfRule type="expression" dxfId="25742" priority="4906">
      <formula>AND(IF($Q787=2,1,0),IF($X787&lt;30,1,0))</formula>
    </cfRule>
    <cfRule type="expression" dxfId="25741" priority="4907">
      <formula>AND(IF($Q787=3,1,0),IF($X787&lt;30,1,0))</formula>
    </cfRule>
    <cfRule type="expression" dxfId="25740" priority="4908">
      <formula>AND(IF($Q787=3,1,IF($Q787=4,1,0)),IF($F787&lt;=85,1,0))</formula>
    </cfRule>
  </conditionalFormatting>
  <conditionalFormatting sqref="X787">
    <cfRule type="expression" dxfId="25739" priority="4901">
      <formula>AND(IF(OR($Q787=1,$Q787=2),1,0),IF($X787&lt;=20,1,0))</formula>
    </cfRule>
    <cfRule type="expression" dxfId="25738" priority="4902">
      <formula>AND(IF($Q787=2,1,0),IF($X787&lt;30,1,0))</formula>
    </cfRule>
    <cfRule type="expression" dxfId="25737" priority="4903">
      <formula>AND(IF($Q787=3,1,0),IF($X787&lt;30,1,0))</formula>
    </cfRule>
    <cfRule type="expression" dxfId="25736" priority="4904">
      <formula>AND(IF($Q787=3,1,IF($Q787=4,1,0)),IF($F787&lt;=85,1,0))</formula>
    </cfRule>
  </conditionalFormatting>
  <conditionalFormatting sqref="AI787">
    <cfRule type="expression" dxfId="25735" priority="4897">
      <formula>AND(IF(OR($Q787=1,$Q787=2),1,0),IF($X787&lt;=20,1,0))</formula>
    </cfRule>
    <cfRule type="expression" dxfId="25734" priority="4898">
      <formula>AND(IF($Q787=2,1,0),IF($X787&lt;30,1,0))</formula>
    </cfRule>
    <cfRule type="expression" dxfId="25733" priority="4899">
      <formula>AND(IF($Q787=3,1,0),IF($X787&lt;30,1,0))</formula>
    </cfRule>
    <cfRule type="expression" dxfId="25732" priority="4900">
      <formula>AND(IF($Q787=3,1,IF($Q787=4,1,0)),IF($F787&lt;=85,1,0))</formula>
    </cfRule>
  </conditionalFormatting>
  <conditionalFormatting sqref="AV788">
    <cfRule type="expression" dxfId="25731" priority="4895">
      <formula>AV788="X"</formula>
    </cfRule>
    <cfRule type="expression" dxfId="25730" priority="4896">
      <formula>AV788="후보"</formula>
    </cfRule>
  </conditionalFormatting>
  <conditionalFormatting sqref="AC788">
    <cfRule type="cellIs" dxfId="25729" priority="4893" operator="greaterThan">
      <formula>0.9</formula>
    </cfRule>
    <cfRule type="cellIs" dxfId="25728" priority="4894" operator="greaterThan">
      <formula>0.85</formula>
    </cfRule>
  </conditionalFormatting>
  <conditionalFormatting sqref="N788">
    <cfRule type="cellIs" dxfId="25727" priority="4891" operator="greaterThan">
      <formula>0.9</formula>
    </cfRule>
    <cfRule type="cellIs" dxfId="25726" priority="4892" operator="greaterThan">
      <formula>0.85</formula>
    </cfRule>
  </conditionalFormatting>
  <conditionalFormatting sqref="E788">
    <cfRule type="expression" dxfId="25725" priority="4887">
      <formula>AND(IF(OR($Q788=1,$Q788=2),1,0),IF($X788&lt;=20,1,0))</formula>
    </cfRule>
    <cfRule type="expression" dxfId="25724" priority="4888">
      <formula>AND(IF($Q788=2,1,0),IF($X788&lt;30,1,0))</formula>
    </cfRule>
    <cfRule type="expression" dxfId="25723" priority="4889">
      <formula>AND(IF($Q788=3,1,0),IF($X788&lt;30,1,0))</formula>
    </cfRule>
    <cfRule type="expression" dxfId="25722" priority="4890">
      <formula>AND(IF($Q788=3,1,IF($Q788=4,1,0)),IF($F788&lt;=85,1,0))</formula>
    </cfRule>
  </conditionalFormatting>
  <conditionalFormatting sqref="X788">
    <cfRule type="expression" dxfId="25721" priority="4883">
      <formula>AND(IF(OR($Q788=1,$Q788=2),1,0),IF($X788&lt;=20,1,0))</formula>
    </cfRule>
    <cfRule type="expression" dxfId="25720" priority="4884">
      <formula>AND(IF($Q788=2,1,0),IF($X788&lt;30,1,0))</formula>
    </cfRule>
    <cfRule type="expression" dxfId="25719" priority="4885">
      <formula>AND(IF($Q788=3,1,0),IF($X788&lt;30,1,0))</formula>
    </cfRule>
    <cfRule type="expression" dxfId="25718" priority="4886">
      <formula>AND(IF($Q788=3,1,IF($Q788=4,1,0)),IF($F788&lt;=85,1,0))</formula>
    </cfRule>
  </conditionalFormatting>
  <conditionalFormatting sqref="AI788">
    <cfRule type="expression" dxfId="25717" priority="4879">
      <formula>AND(IF(OR($Q788=1,$Q788=2),1,0),IF($X788&lt;=20,1,0))</formula>
    </cfRule>
    <cfRule type="expression" dxfId="25716" priority="4880">
      <formula>AND(IF($Q788=2,1,0),IF($X788&lt;30,1,0))</formula>
    </cfRule>
    <cfRule type="expression" dxfId="25715" priority="4881">
      <formula>AND(IF($Q788=3,1,0),IF($X788&lt;30,1,0))</formula>
    </cfRule>
    <cfRule type="expression" dxfId="25714" priority="4882">
      <formula>AND(IF($Q788=3,1,IF($Q788=4,1,0)),IF($F788&lt;=85,1,0))</formula>
    </cfRule>
  </conditionalFormatting>
  <conditionalFormatting sqref="AV789">
    <cfRule type="expression" dxfId="25713" priority="4877">
      <formula>AV789="X"</formula>
    </cfRule>
    <cfRule type="expression" dxfId="25712" priority="4878">
      <formula>AV789="후보"</formula>
    </cfRule>
  </conditionalFormatting>
  <conditionalFormatting sqref="AC789">
    <cfRule type="cellIs" dxfId="25711" priority="4875" operator="greaterThan">
      <formula>0.9</formula>
    </cfRule>
    <cfRule type="cellIs" dxfId="25710" priority="4876" operator="greaterThan">
      <formula>0.85</formula>
    </cfRule>
  </conditionalFormatting>
  <conditionalFormatting sqref="N789">
    <cfRule type="cellIs" dxfId="25709" priority="4873" operator="greaterThan">
      <formula>0.9</formula>
    </cfRule>
    <cfRule type="cellIs" dxfId="25708" priority="4874" operator="greaterThan">
      <formula>0.85</formula>
    </cfRule>
  </conditionalFormatting>
  <conditionalFormatting sqref="E789">
    <cfRule type="expression" dxfId="25707" priority="4869">
      <formula>AND(IF(OR($Q789=1,$Q789=2),1,0),IF($X789&lt;=20,1,0))</formula>
    </cfRule>
    <cfRule type="expression" dxfId="25706" priority="4870">
      <formula>AND(IF($Q789=2,1,0),IF($X789&lt;30,1,0))</formula>
    </cfRule>
    <cfRule type="expression" dxfId="25705" priority="4871">
      <formula>AND(IF($Q789=3,1,0),IF($X789&lt;30,1,0))</formula>
    </cfRule>
    <cfRule type="expression" dxfId="25704" priority="4872">
      <formula>AND(IF($Q789=3,1,IF($Q789=4,1,0)),IF($F789&lt;=85,1,0))</formula>
    </cfRule>
  </conditionalFormatting>
  <conditionalFormatting sqref="X789">
    <cfRule type="expression" dxfId="25703" priority="4865">
      <formula>AND(IF(OR($Q789=1,$Q789=2),1,0),IF($X789&lt;=20,1,0))</formula>
    </cfRule>
    <cfRule type="expression" dxfId="25702" priority="4866">
      <formula>AND(IF($Q789=2,1,0),IF($X789&lt;30,1,0))</formula>
    </cfRule>
    <cfRule type="expression" dxfId="25701" priority="4867">
      <formula>AND(IF($Q789=3,1,0),IF($X789&lt;30,1,0))</formula>
    </cfRule>
    <cfRule type="expression" dxfId="25700" priority="4868">
      <formula>AND(IF($Q789=3,1,IF($Q789=4,1,0)),IF($F789&lt;=85,1,0))</formula>
    </cfRule>
  </conditionalFormatting>
  <conditionalFormatting sqref="AI789">
    <cfRule type="expression" dxfId="25699" priority="4861">
      <formula>AND(IF(OR($Q789=1,$Q789=2),1,0),IF($X789&lt;=20,1,0))</formula>
    </cfRule>
    <cfRule type="expression" dxfId="25698" priority="4862">
      <formula>AND(IF($Q789=2,1,0),IF($X789&lt;30,1,0))</formula>
    </cfRule>
    <cfRule type="expression" dxfId="25697" priority="4863">
      <formula>AND(IF($Q789=3,1,0),IF($X789&lt;30,1,0))</formula>
    </cfRule>
    <cfRule type="expression" dxfId="25696" priority="4864">
      <formula>AND(IF($Q789=3,1,IF($Q789=4,1,0)),IF($F789&lt;=85,1,0))</formula>
    </cfRule>
  </conditionalFormatting>
  <conditionalFormatting sqref="AV790">
    <cfRule type="expression" dxfId="25695" priority="4859">
      <formula>AV790="X"</formula>
    </cfRule>
    <cfRule type="expression" dxfId="25694" priority="4860">
      <formula>AV790="후보"</formula>
    </cfRule>
  </conditionalFormatting>
  <conditionalFormatting sqref="AC790">
    <cfRule type="cellIs" dxfId="25693" priority="4857" operator="greaterThan">
      <formula>0.9</formula>
    </cfRule>
    <cfRule type="cellIs" dxfId="25692" priority="4858" operator="greaterThan">
      <formula>0.85</formula>
    </cfRule>
  </conditionalFormatting>
  <conditionalFormatting sqref="N790">
    <cfRule type="cellIs" dxfId="25691" priority="4855" operator="greaterThan">
      <formula>0.9</formula>
    </cfRule>
    <cfRule type="cellIs" dxfId="25690" priority="4856" operator="greaterThan">
      <formula>0.85</formula>
    </cfRule>
  </conditionalFormatting>
  <conditionalFormatting sqref="E790">
    <cfRule type="expression" dxfId="25689" priority="4851">
      <formula>AND(IF(OR($Q790=1,$Q790=2),1,0),IF($X790&lt;=20,1,0))</formula>
    </cfRule>
    <cfRule type="expression" dxfId="25688" priority="4852">
      <formula>AND(IF($Q790=2,1,0),IF($X790&lt;30,1,0))</formula>
    </cfRule>
    <cfRule type="expression" dxfId="25687" priority="4853">
      <formula>AND(IF($Q790=3,1,0),IF($X790&lt;30,1,0))</formula>
    </cfRule>
    <cfRule type="expression" dxfId="25686" priority="4854">
      <formula>AND(IF($Q790=3,1,IF($Q790=4,1,0)),IF($F790&lt;=85,1,0))</formula>
    </cfRule>
  </conditionalFormatting>
  <conditionalFormatting sqref="X790">
    <cfRule type="expression" dxfId="25685" priority="4847">
      <formula>AND(IF(OR($Q790=1,$Q790=2),1,0),IF($X790&lt;=20,1,0))</formula>
    </cfRule>
    <cfRule type="expression" dxfId="25684" priority="4848">
      <formula>AND(IF($Q790=2,1,0),IF($X790&lt;30,1,0))</formula>
    </cfRule>
    <cfRule type="expression" dxfId="25683" priority="4849">
      <formula>AND(IF($Q790=3,1,0),IF($X790&lt;30,1,0))</formula>
    </cfRule>
    <cfRule type="expression" dxfId="25682" priority="4850">
      <formula>AND(IF($Q790=3,1,IF($Q790=4,1,0)),IF($F790&lt;=85,1,0))</formula>
    </cfRule>
  </conditionalFormatting>
  <conditionalFormatting sqref="AI790">
    <cfRule type="expression" dxfId="25681" priority="4843">
      <formula>AND(IF(OR($Q790=1,$Q790=2),1,0),IF($X790&lt;=20,1,0))</formula>
    </cfRule>
    <cfRule type="expression" dxfId="25680" priority="4844">
      <formula>AND(IF($Q790=2,1,0),IF($X790&lt;30,1,0))</formula>
    </cfRule>
    <cfRule type="expression" dxfId="25679" priority="4845">
      <formula>AND(IF($Q790=3,1,0),IF($X790&lt;30,1,0))</formula>
    </cfRule>
    <cfRule type="expression" dxfId="25678" priority="4846">
      <formula>AND(IF($Q790=3,1,IF($Q790=4,1,0)),IF($F790&lt;=85,1,0))</formula>
    </cfRule>
  </conditionalFormatting>
  <conditionalFormatting sqref="AV791">
    <cfRule type="expression" dxfId="25677" priority="4841">
      <formula>AV791="X"</formula>
    </cfRule>
    <cfRule type="expression" dxfId="25676" priority="4842">
      <formula>AV791="후보"</formula>
    </cfRule>
  </conditionalFormatting>
  <conditionalFormatting sqref="AC791">
    <cfRule type="cellIs" dxfId="25675" priority="4839" operator="greaterThan">
      <formula>0.9</formula>
    </cfRule>
    <cfRule type="cellIs" dxfId="25674" priority="4840" operator="greaterThan">
      <formula>0.85</formula>
    </cfRule>
  </conditionalFormatting>
  <conditionalFormatting sqref="N791">
    <cfRule type="cellIs" dxfId="25673" priority="4837" operator="greaterThan">
      <formula>0.9</formula>
    </cfRule>
    <cfRule type="cellIs" dxfId="25672" priority="4838" operator="greaterThan">
      <formula>0.85</formula>
    </cfRule>
  </conditionalFormatting>
  <conditionalFormatting sqref="E791">
    <cfRule type="expression" dxfId="25671" priority="4833">
      <formula>AND(IF(OR($Q791=1,$Q791=2),1,0),IF($X791&lt;=20,1,0))</formula>
    </cfRule>
    <cfRule type="expression" dxfId="25670" priority="4834">
      <formula>AND(IF($Q791=2,1,0),IF($X791&lt;30,1,0))</formula>
    </cfRule>
    <cfRule type="expression" dxfId="25669" priority="4835">
      <formula>AND(IF($Q791=3,1,0),IF($X791&lt;30,1,0))</formula>
    </cfRule>
    <cfRule type="expression" dxfId="25668" priority="4836">
      <formula>AND(IF($Q791=3,1,IF($Q791=4,1,0)),IF($F791&lt;=85,1,0))</formula>
    </cfRule>
  </conditionalFormatting>
  <conditionalFormatting sqref="X791">
    <cfRule type="expression" dxfId="25667" priority="4829">
      <formula>AND(IF(OR($Q791=1,$Q791=2),1,0),IF($X791&lt;=20,1,0))</formula>
    </cfRule>
    <cfRule type="expression" dxfId="25666" priority="4830">
      <formula>AND(IF($Q791=2,1,0),IF($X791&lt;30,1,0))</formula>
    </cfRule>
    <cfRule type="expression" dxfId="25665" priority="4831">
      <formula>AND(IF($Q791=3,1,0),IF($X791&lt;30,1,0))</formula>
    </cfRule>
    <cfRule type="expression" dxfId="25664" priority="4832">
      <formula>AND(IF($Q791=3,1,IF($Q791=4,1,0)),IF($F791&lt;=85,1,0))</formula>
    </cfRule>
  </conditionalFormatting>
  <conditionalFormatting sqref="AI791">
    <cfRule type="expression" dxfId="25663" priority="4825">
      <formula>AND(IF(OR($Q791=1,$Q791=2),1,0),IF($X791&lt;=20,1,0))</formula>
    </cfRule>
    <cfRule type="expression" dxfId="25662" priority="4826">
      <formula>AND(IF($Q791=2,1,0),IF($X791&lt;30,1,0))</formula>
    </cfRule>
    <cfRule type="expression" dxfId="25661" priority="4827">
      <formula>AND(IF($Q791=3,1,0),IF($X791&lt;30,1,0))</formula>
    </cfRule>
    <cfRule type="expression" dxfId="25660" priority="4828">
      <formula>AND(IF($Q791=3,1,IF($Q791=4,1,0)),IF($F791&lt;=85,1,0))</formula>
    </cfRule>
  </conditionalFormatting>
  <conditionalFormatting sqref="AV792">
    <cfRule type="expression" dxfId="25659" priority="4823">
      <formula>AV792="X"</formula>
    </cfRule>
    <cfRule type="expression" dxfId="25658" priority="4824">
      <formula>AV792="후보"</formula>
    </cfRule>
  </conditionalFormatting>
  <conditionalFormatting sqref="AC792">
    <cfRule type="cellIs" dxfId="25657" priority="4821" operator="greaterThan">
      <formula>0.9</formula>
    </cfRule>
    <cfRule type="cellIs" dxfId="25656" priority="4822" operator="greaterThan">
      <formula>0.85</formula>
    </cfRule>
  </conditionalFormatting>
  <conditionalFormatting sqref="N792">
    <cfRule type="cellIs" dxfId="25655" priority="4819" operator="greaterThan">
      <formula>0.9</formula>
    </cfRule>
    <cfRule type="cellIs" dxfId="25654" priority="4820" operator="greaterThan">
      <formula>0.85</formula>
    </cfRule>
  </conditionalFormatting>
  <conditionalFormatting sqref="E792">
    <cfRule type="expression" dxfId="25653" priority="4815">
      <formula>AND(IF(OR($Q792=1,$Q792=2),1,0),IF($X792&lt;=20,1,0))</formula>
    </cfRule>
    <cfRule type="expression" dxfId="25652" priority="4816">
      <formula>AND(IF($Q792=2,1,0),IF($X792&lt;30,1,0))</formula>
    </cfRule>
    <cfRule type="expression" dxfId="25651" priority="4817">
      <formula>AND(IF($Q792=3,1,0),IF($X792&lt;30,1,0))</formula>
    </cfRule>
    <cfRule type="expression" dxfId="25650" priority="4818">
      <formula>AND(IF($Q792=3,1,IF($Q792=4,1,0)),IF($F792&lt;=85,1,0))</formula>
    </cfRule>
  </conditionalFormatting>
  <conditionalFormatting sqref="X792">
    <cfRule type="expression" dxfId="25649" priority="4811">
      <formula>AND(IF(OR($Q792=1,$Q792=2),1,0),IF($X792&lt;=20,1,0))</formula>
    </cfRule>
    <cfRule type="expression" dxfId="25648" priority="4812">
      <formula>AND(IF($Q792=2,1,0),IF($X792&lt;30,1,0))</formula>
    </cfRule>
    <cfRule type="expression" dxfId="25647" priority="4813">
      <formula>AND(IF($Q792=3,1,0),IF($X792&lt;30,1,0))</formula>
    </cfRule>
    <cfRule type="expression" dxfId="25646" priority="4814">
      <formula>AND(IF($Q792=3,1,IF($Q792=4,1,0)),IF($F792&lt;=85,1,0))</formula>
    </cfRule>
  </conditionalFormatting>
  <conditionalFormatting sqref="AI792">
    <cfRule type="expression" dxfId="25645" priority="4807">
      <formula>AND(IF(OR($Q792=1,$Q792=2),1,0),IF($X792&lt;=20,1,0))</formula>
    </cfRule>
    <cfRule type="expression" dxfId="25644" priority="4808">
      <formula>AND(IF($Q792=2,1,0),IF($X792&lt;30,1,0))</formula>
    </cfRule>
    <cfRule type="expression" dxfId="25643" priority="4809">
      <formula>AND(IF($Q792=3,1,0),IF($X792&lt;30,1,0))</formula>
    </cfRule>
    <cfRule type="expression" dxfId="25642" priority="4810">
      <formula>AND(IF($Q792=3,1,IF($Q792=4,1,0)),IF($F792&lt;=85,1,0))</formula>
    </cfRule>
  </conditionalFormatting>
  <conditionalFormatting sqref="AV793">
    <cfRule type="expression" dxfId="25641" priority="4805">
      <formula>AV793="X"</formula>
    </cfRule>
    <cfRule type="expression" dxfId="25640" priority="4806">
      <formula>AV793="후보"</formula>
    </cfRule>
  </conditionalFormatting>
  <conditionalFormatting sqref="AC793">
    <cfRule type="cellIs" dxfId="25639" priority="4803" operator="greaterThan">
      <formula>0.9</formula>
    </cfRule>
    <cfRule type="cellIs" dxfId="25638" priority="4804" operator="greaterThan">
      <formula>0.85</formula>
    </cfRule>
  </conditionalFormatting>
  <conditionalFormatting sqref="N793">
    <cfRule type="cellIs" dxfId="25637" priority="4801" operator="greaterThan">
      <formula>0.9</formula>
    </cfRule>
    <cfRule type="cellIs" dxfId="25636" priority="4802" operator="greaterThan">
      <formula>0.85</formula>
    </cfRule>
  </conditionalFormatting>
  <conditionalFormatting sqref="E793">
    <cfRule type="expression" dxfId="25635" priority="4797">
      <formula>AND(IF(OR($Q793=1,$Q793=2),1,0),IF($X793&lt;=20,1,0))</formula>
    </cfRule>
    <cfRule type="expression" dxfId="25634" priority="4798">
      <formula>AND(IF($Q793=2,1,0),IF($X793&lt;30,1,0))</formula>
    </cfRule>
    <cfRule type="expression" dxfId="25633" priority="4799">
      <formula>AND(IF($Q793=3,1,0),IF($X793&lt;30,1,0))</formula>
    </cfRule>
    <cfRule type="expression" dxfId="25632" priority="4800">
      <formula>AND(IF($Q793=3,1,IF($Q793=4,1,0)),IF($F793&lt;=85,1,0))</formula>
    </cfRule>
  </conditionalFormatting>
  <conditionalFormatting sqref="X793">
    <cfRule type="expression" dxfId="25631" priority="4793">
      <formula>AND(IF(OR($Q793=1,$Q793=2),1,0),IF($X793&lt;=20,1,0))</formula>
    </cfRule>
    <cfRule type="expression" dxfId="25630" priority="4794">
      <formula>AND(IF($Q793=2,1,0),IF($X793&lt;30,1,0))</formula>
    </cfRule>
    <cfRule type="expression" dxfId="25629" priority="4795">
      <formula>AND(IF($Q793=3,1,0),IF($X793&lt;30,1,0))</formula>
    </cfRule>
    <cfRule type="expression" dxfId="25628" priority="4796">
      <formula>AND(IF($Q793=3,1,IF($Q793=4,1,0)),IF($F793&lt;=85,1,0))</formula>
    </cfRule>
  </conditionalFormatting>
  <conditionalFormatting sqref="AI793">
    <cfRule type="expression" dxfId="25627" priority="4789">
      <formula>AND(IF(OR($Q793=1,$Q793=2),1,0),IF($X793&lt;=20,1,0))</formula>
    </cfRule>
    <cfRule type="expression" dxfId="25626" priority="4790">
      <formula>AND(IF($Q793=2,1,0),IF($X793&lt;30,1,0))</formula>
    </cfRule>
    <cfRule type="expression" dxfId="25625" priority="4791">
      <formula>AND(IF($Q793=3,1,0),IF($X793&lt;30,1,0))</formula>
    </cfRule>
    <cfRule type="expression" dxfId="25624" priority="4792">
      <formula>AND(IF($Q793=3,1,IF($Q793=4,1,0)),IF($F793&lt;=85,1,0))</formula>
    </cfRule>
  </conditionalFormatting>
  <conditionalFormatting sqref="AV794">
    <cfRule type="expression" dxfId="25623" priority="4787">
      <formula>AV794="X"</formula>
    </cfRule>
    <cfRule type="expression" dxfId="25622" priority="4788">
      <formula>AV794="후보"</formula>
    </cfRule>
  </conditionalFormatting>
  <conditionalFormatting sqref="AC794">
    <cfRule type="cellIs" dxfId="25621" priority="4785" operator="greaterThan">
      <formula>0.9</formula>
    </cfRule>
    <cfRule type="cellIs" dxfId="25620" priority="4786" operator="greaterThan">
      <formula>0.85</formula>
    </cfRule>
  </conditionalFormatting>
  <conditionalFormatting sqref="N794">
    <cfRule type="cellIs" dxfId="25619" priority="4783" operator="greaterThan">
      <formula>0.9</formula>
    </cfRule>
    <cfRule type="cellIs" dxfId="25618" priority="4784" operator="greaterThan">
      <formula>0.85</formula>
    </cfRule>
  </conditionalFormatting>
  <conditionalFormatting sqref="E794">
    <cfRule type="expression" dxfId="25617" priority="4779">
      <formula>AND(IF(OR($Q794=1,$Q794=2),1,0),IF($X794&lt;=20,1,0))</formula>
    </cfRule>
    <cfRule type="expression" dxfId="25616" priority="4780">
      <formula>AND(IF($Q794=2,1,0),IF($X794&lt;30,1,0))</formula>
    </cfRule>
    <cfRule type="expression" dxfId="25615" priority="4781">
      <formula>AND(IF($Q794=3,1,0),IF($X794&lt;30,1,0))</formula>
    </cfRule>
    <cfRule type="expression" dxfId="25614" priority="4782">
      <formula>AND(IF($Q794=3,1,IF($Q794=4,1,0)),IF($F794&lt;=85,1,0))</formula>
    </cfRule>
  </conditionalFormatting>
  <conditionalFormatting sqref="X794">
    <cfRule type="expression" dxfId="25613" priority="4775">
      <formula>AND(IF(OR($Q794=1,$Q794=2),1,0),IF($X794&lt;=20,1,0))</formula>
    </cfRule>
    <cfRule type="expression" dxfId="25612" priority="4776">
      <formula>AND(IF($Q794=2,1,0),IF($X794&lt;30,1,0))</formula>
    </cfRule>
    <cfRule type="expression" dxfId="25611" priority="4777">
      <formula>AND(IF($Q794=3,1,0),IF($X794&lt;30,1,0))</formula>
    </cfRule>
    <cfRule type="expression" dxfId="25610" priority="4778">
      <formula>AND(IF($Q794=3,1,IF($Q794=4,1,0)),IF($F794&lt;=85,1,0))</formula>
    </cfRule>
  </conditionalFormatting>
  <conditionalFormatting sqref="AI794">
    <cfRule type="expression" dxfId="25609" priority="4771">
      <formula>AND(IF(OR($Q794=1,$Q794=2),1,0),IF($X794&lt;=20,1,0))</formula>
    </cfRule>
    <cfRule type="expression" dxfId="25608" priority="4772">
      <formula>AND(IF($Q794=2,1,0),IF($X794&lt;30,1,0))</formula>
    </cfRule>
    <cfRule type="expression" dxfId="25607" priority="4773">
      <formula>AND(IF($Q794=3,1,0),IF($X794&lt;30,1,0))</formula>
    </cfRule>
    <cfRule type="expression" dxfId="25606" priority="4774">
      <formula>AND(IF($Q794=3,1,IF($Q794=4,1,0)),IF($F794&lt;=85,1,0))</formula>
    </cfRule>
  </conditionalFormatting>
  <conditionalFormatting sqref="AV795">
    <cfRule type="expression" dxfId="25605" priority="4769">
      <formula>AV795="X"</formula>
    </cfRule>
    <cfRule type="expression" dxfId="25604" priority="4770">
      <formula>AV795="후보"</formula>
    </cfRule>
  </conditionalFormatting>
  <conditionalFormatting sqref="AC795">
    <cfRule type="cellIs" dxfId="25603" priority="4767" operator="greaterThan">
      <formula>0.9</formula>
    </cfRule>
    <cfRule type="cellIs" dxfId="25602" priority="4768" operator="greaterThan">
      <formula>0.85</formula>
    </cfRule>
  </conditionalFormatting>
  <conditionalFormatting sqref="N795">
    <cfRule type="cellIs" dxfId="25601" priority="4765" operator="greaterThan">
      <formula>0.9</formula>
    </cfRule>
    <cfRule type="cellIs" dxfId="25600" priority="4766" operator="greaterThan">
      <formula>0.85</formula>
    </cfRule>
  </conditionalFormatting>
  <conditionalFormatting sqref="E795">
    <cfRule type="expression" dxfId="25599" priority="4761">
      <formula>AND(IF(OR($Q795=1,$Q795=2),1,0),IF($X795&lt;=20,1,0))</formula>
    </cfRule>
    <cfRule type="expression" dxfId="25598" priority="4762">
      <formula>AND(IF($Q795=2,1,0),IF($X795&lt;30,1,0))</formula>
    </cfRule>
    <cfRule type="expression" dxfId="25597" priority="4763">
      <formula>AND(IF($Q795=3,1,0),IF($X795&lt;30,1,0))</formula>
    </cfRule>
    <cfRule type="expression" dxfId="25596" priority="4764">
      <formula>AND(IF($Q795=3,1,IF($Q795=4,1,0)),IF($F795&lt;=85,1,0))</formula>
    </cfRule>
  </conditionalFormatting>
  <conditionalFormatting sqref="X795">
    <cfRule type="expression" dxfId="25595" priority="4757">
      <formula>AND(IF(OR($Q795=1,$Q795=2),1,0),IF($X795&lt;=20,1,0))</formula>
    </cfRule>
    <cfRule type="expression" dxfId="25594" priority="4758">
      <formula>AND(IF($Q795=2,1,0),IF($X795&lt;30,1,0))</formula>
    </cfRule>
    <cfRule type="expression" dxfId="25593" priority="4759">
      <formula>AND(IF($Q795=3,1,0),IF($X795&lt;30,1,0))</formula>
    </cfRule>
    <cfRule type="expression" dxfId="25592" priority="4760">
      <formula>AND(IF($Q795=3,1,IF($Q795=4,1,0)),IF($F795&lt;=85,1,0))</formula>
    </cfRule>
  </conditionalFormatting>
  <conditionalFormatting sqref="AI795">
    <cfRule type="expression" dxfId="25591" priority="4753">
      <formula>AND(IF(OR($Q795=1,$Q795=2),1,0),IF($X795&lt;=20,1,0))</formula>
    </cfRule>
    <cfRule type="expression" dxfId="25590" priority="4754">
      <formula>AND(IF($Q795=2,1,0),IF($X795&lt;30,1,0))</formula>
    </cfRule>
    <cfRule type="expression" dxfId="25589" priority="4755">
      <formula>AND(IF($Q795=3,1,0),IF($X795&lt;30,1,0))</formula>
    </cfRule>
    <cfRule type="expression" dxfId="25588" priority="4756">
      <formula>AND(IF($Q795=3,1,IF($Q795=4,1,0)),IF($F795&lt;=85,1,0))</formula>
    </cfRule>
  </conditionalFormatting>
  <conditionalFormatting sqref="AV796">
    <cfRule type="expression" dxfId="25587" priority="4751">
      <formula>AV796="X"</formula>
    </cfRule>
    <cfRule type="expression" dxfId="25586" priority="4752">
      <formula>AV796="후보"</formula>
    </cfRule>
  </conditionalFormatting>
  <conditionalFormatting sqref="AC796">
    <cfRule type="cellIs" dxfId="25585" priority="4749" operator="greaterThan">
      <formula>0.9</formula>
    </cfRule>
    <cfRule type="cellIs" dxfId="25584" priority="4750" operator="greaterThan">
      <formula>0.85</formula>
    </cfRule>
  </conditionalFormatting>
  <conditionalFormatting sqref="N796">
    <cfRule type="cellIs" dxfId="25583" priority="4747" operator="greaterThan">
      <formula>0.9</formula>
    </cfRule>
    <cfRule type="cellIs" dxfId="25582" priority="4748" operator="greaterThan">
      <formula>0.85</formula>
    </cfRule>
  </conditionalFormatting>
  <conditionalFormatting sqref="E796">
    <cfRule type="expression" dxfId="25581" priority="4743">
      <formula>AND(IF(OR($Q796=1,$Q796=2),1,0),IF($X796&lt;=20,1,0))</formula>
    </cfRule>
    <cfRule type="expression" dxfId="25580" priority="4744">
      <formula>AND(IF($Q796=2,1,0),IF($X796&lt;30,1,0))</formula>
    </cfRule>
    <cfRule type="expression" dxfId="25579" priority="4745">
      <formula>AND(IF($Q796=3,1,0),IF($X796&lt;30,1,0))</formula>
    </cfRule>
    <cfRule type="expression" dxfId="25578" priority="4746">
      <formula>AND(IF($Q796=3,1,IF($Q796=4,1,0)),IF($F796&lt;=85,1,0))</formula>
    </cfRule>
  </conditionalFormatting>
  <conditionalFormatting sqref="X796">
    <cfRule type="expression" dxfId="25577" priority="4739">
      <formula>AND(IF(OR($Q796=1,$Q796=2),1,0),IF($X796&lt;=20,1,0))</formula>
    </cfRule>
    <cfRule type="expression" dxfId="25576" priority="4740">
      <formula>AND(IF($Q796=2,1,0),IF($X796&lt;30,1,0))</formula>
    </cfRule>
    <cfRule type="expression" dxfId="25575" priority="4741">
      <formula>AND(IF($Q796=3,1,0),IF($X796&lt;30,1,0))</formula>
    </cfRule>
    <cfRule type="expression" dxfId="25574" priority="4742">
      <formula>AND(IF($Q796=3,1,IF($Q796=4,1,0)),IF($F796&lt;=85,1,0))</formula>
    </cfRule>
  </conditionalFormatting>
  <conditionalFormatting sqref="AI796">
    <cfRule type="expression" dxfId="25573" priority="4735">
      <formula>AND(IF(OR($Q796=1,$Q796=2),1,0),IF($X796&lt;=20,1,0))</formula>
    </cfRule>
    <cfRule type="expression" dxfId="25572" priority="4736">
      <formula>AND(IF($Q796=2,1,0),IF($X796&lt;30,1,0))</formula>
    </cfRule>
    <cfRule type="expression" dxfId="25571" priority="4737">
      <formula>AND(IF($Q796=3,1,0),IF($X796&lt;30,1,0))</formula>
    </cfRule>
    <cfRule type="expression" dxfId="25570" priority="4738">
      <formula>AND(IF($Q796=3,1,IF($Q796=4,1,0)),IF($F796&lt;=85,1,0))</formula>
    </cfRule>
  </conditionalFormatting>
  <conditionalFormatting sqref="AV797">
    <cfRule type="expression" dxfId="25569" priority="4733">
      <formula>AV797="X"</formula>
    </cfRule>
    <cfRule type="expression" dxfId="25568" priority="4734">
      <formula>AV797="후보"</formula>
    </cfRule>
  </conditionalFormatting>
  <conditionalFormatting sqref="AC797">
    <cfRule type="cellIs" dxfId="25567" priority="4731" operator="greaterThan">
      <formula>0.9</formula>
    </cfRule>
    <cfRule type="cellIs" dxfId="25566" priority="4732" operator="greaterThan">
      <formula>0.85</formula>
    </cfRule>
  </conditionalFormatting>
  <conditionalFormatting sqref="N797">
    <cfRule type="cellIs" dxfId="25565" priority="4729" operator="greaterThan">
      <formula>0.9</formula>
    </cfRule>
    <cfRule type="cellIs" dxfId="25564" priority="4730" operator="greaterThan">
      <formula>0.85</formula>
    </cfRule>
  </conditionalFormatting>
  <conditionalFormatting sqref="E797">
    <cfRule type="expression" dxfId="25563" priority="4725">
      <formula>AND(IF(OR($Q797=1,$Q797=2),1,0),IF($X797&lt;=20,1,0))</formula>
    </cfRule>
    <cfRule type="expression" dxfId="25562" priority="4726">
      <formula>AND(IF($Q797=2,1,0),IF($X797&lt;30,1,0))</formula>
    </cfRule>
    <cfRule type="expression" dxfId="25561" priority="4727">
      <formula>AND(IF($Q797=3,1,0),IF($X797&lt;30,1,0))</formula>
    </cfRule>
    <cfRule type="expression" dxfId="25560" priority="4728">
      <formula>AND(IF($Q797=3,1,IF($Q797=4,1,0)),IF($F797&lt;=85,1,0))</formula>
    </cfRule>
  </conditionalFormatting>
  <conditionalFormatting sqref="X797">
    <cfRule type="expression" dxfId="25559" priority="4721">
      <formula>AND(IF(OR($Q797=1,$Q797=2),1,0),IF($X797&lt;=20,1,0))</formula>
    </cfRule>
    <cfRule type="expression" dxfId="25558" priority="4722">
      <formula>AND(IF($Q797=2,1,0),IF($X797&lt;30,1,0))</formula>
    </cfRule>
    <cfRule type="expression" dxfId="25557" priority="4723">
      <formula>AND(IF($Q797=3,1,0),IF($X797&lt;30,1,0))</formula>
    </cfRule>
    <cfRule type="expression" dxfId="25556" priority="4724">
      <formula>AND(IF($Q797=3,1,IF($Q797=4,1,0)),IF($F797&lt;=85,1,0))</formula>
    </cfRule>
  </conditionalFormatting>
  <conditionalFormatting sqref="AI797">
    <cfRule type="expression" dxfId="25555" priority="4717">
      <formula>AND(IF(OR($Q797=1,$Q797=2),1,0),IF($X797&lt;=20,1,0))</formula>
    </cfRule>
    <cfRule type="expression" dxfId="25554" priority="4718">
      <formula>AND(IF($Q797=2,1,0),IF($X797&lt;30,1,0))</formula>
    </cfRule>
    <cfRule type="expression" dxfId="25553" priority="4719">
      <formula>AND(IF($Q797=3,1,0),IF($X797&lt;30,1,0))</formula>
    </cfRule>
    <cfRule type="expression" dxfId="25552" priority="4720">
      <formula>AND(IF($Q797=3,1,IF($Q797=4,1,0)),IF($F797&lt;=85,1,0))</formula>
    </cfRule>
  </conditionalFormatting>
  <conditionalFormatting sqref="AV798">
    <cfRule type="expression" dxfId="25551" priority="4715">
      <formula>AV798="X"</formula>
    </cfRule>
    <cfRule type="expression" dxfId="25550" priority="4716">
      <formula>AV798="후보"</formula>
    </cfRule>
  </conditionalFormatting>
  <conditionalFormatting sqref="AC798">
    <cfRule type="cellIs" dxfId="25549" priority="4713" operator="greaterThan">
      <formula>0.9</formula>
    </cfRule>
    <cfRule type="cellIs" dxfId="25548" priority="4714" operator="greaterThan">
      <formula>0.85</formula>
    </cfRule>
  </conditionalFormatting>
  <conditionalFormatting sqref="N798">
    <cfRule type="cellIs" dxfId="25547" priority="4711" operator="greaterThan">
      <formula>0.9</formula>
    </cfRule>
    <cfRule type="cellIs" dxfId="25546" priority="4712" operator="greaterThan">
      <formula>0.85</formula>
    </cfRule>
  </conditionalFormatting>
  <conditionalFormatting sqref="E798">
    <cfRule type="expression" dxfId="25545" priority="4707">
      <formula>AND(IF(OR($Q798=1,$Q798=2),1,0),IF($X798&lt;=20,1,0))</formula>
    </cfRule>
    <cfRule type="expression" dxfId="25544" priority="4708">
      <formula>AND(IF($Q798=2,1,0),IF($X798&lt;30,1,0))</formula>
    </cfRule>
    <cfRule type="expression" dxfId="25543" priority="4709">
      <formula>AND(IF($Q798=3,1,0),IF($X798&lt;30,1,0))</formula>
    </cfRule>
    <cfRule type="expression" dxfId="25542" priority="4710">
      <formula>AND(IF($Q798=3,1,IF($Q798=4,1,0)),IF($F798&lt;=85,1,0))</formula>
    </cfRule>
  </conditionalFormatting>
  <conditionalFormatting sqref="X798">
    <cfRule type="expression" dxfId="25541" priority="4703">
      <formula>AND(IF(OR($Q798=1,$Q798=2),1,0),IF($X798&lt;=20,1,0))</formula>
    </cfRule>
    <cfRule type="expression" dxfId="25540" priority="4704">
      <formula>AND(IF($Q798=2,1,0),IF($X798&lt;30,1,0))</formula>
    </cfRule>
    <cfRule type="expression" dxfId="25539" priority="4705">
      <formula>AND(IF($Q798=3,1,0),IF($X798&lt;30,1,0))</formula>
    </cfRule>
    <cfRule type="expression" dxfId="25538" priority="4706">
      <formula>AND(IF($Q798=3,1,IF($Q798=4,1,0)),IF($F798&lt;=85,1,0))</formula>
    </cfRule>
  </conditionalFormatting>
  <conditionalFormatting sqref="AI798">
    <cfRule type="expression" dxfId="25537" priority="4699">
      <formula>AND(IF(OR($Q798=1,$Q798=2),1,0),IF($X798&lt;=20,1,0))</formula>
    </cfRule>
    <cfRule type="expression" dxfId="25536" priority="4700">
      <formula>AND(IF($Q798=2,1,0),IF($X798&lt;30,1,0))</formula>
    </cfRule>
    <cfRule type="expression" dxfId="25535" priority="4701">
      <formula>AND(IF($Q798=3,1,0),IF($X798&lt;30,1,0))</formula>
    </cfRule>
    <cfRule type="expression" dxfId="25534" priority="4702">
      <formula>AND(IF($Q798=3,1,IF($Q798=4,1,0)),IF($F798&lt;=85,1,0))</formula>
    </cfRule>
  </conditionalFormatting>
  <conditionalFormatting sqref="AV799">
    <cfRule type="expression" dxfId="25533" priority="4697">
      <formula>AV799="X"</formula>
    </cfRule>
    <cfRule type="expression" dxfId="25532" priority="4698">
      <formula>AV799="후보"</formula>
    </cfRule>
  </conditionalFormatting>
  <conditionalFormatting sqref="AC799">
    <cfRule type="cellIs" dxfId="25531" priority="4695" operator="greaterThan">
      <formula>0.9</formula>
    </cfRule>
    <cfRule type="cellIs" dxfId="25530" priority="4696" operator="greaterThan">
      <formula>0.85</formula>
    </cfRule>
  </conditionalFormatting>
  <conditionalFormatting sqref="N799">
    <cfRule type="cellIs" dxfId="25529" priority="4693" operator="greaterThan">
      <formula>0.9</formula>
    </cfRule>
    <cfRule type="cellIs" dxfId="25528" priority="4694" operator="greaterThan">
      <formula>0.85</formula>
    </cfRule>
  </conditionalFormatting>
  <conditionalFormatting sqref="E799">
    <cfRule type="expression" dxfId="25527" priority="4689">
      <formula>AND(IF(OR($Q799=1,$Q799=2),1,0),IF($X799&lt;=20,1,0))</formula>
    </cfRule>
    <cfRule type="expression" dxfId="25526" priority="4690">
      <formula>AND(IF($Q799=2,1,0),IF($X799&lt;30,1,0))</formula>
    </cfRule>
    <cfRule type="expression" dxfId="25525" priority="4691">
      <formula>AND(IF($Q799=3,1,0),IF($X799&lt;30,1,0))</formula>
    </cfRule>
    <cfRule type="expression" dxfId="25524" priority="4692">
      <formula>AND(IF($Q799=3,1,IF($Q799=4,1,0)),IF($F799&lt;=85,1,0))</formula>
    </cfRule>
  </conditionalFormatting>
  <conditionalFormatting sqref="X799">
    <cfRule type="expression" dxfId="25523" priority="4685">
      <formula>AND(IF(OR($Q799=1,$Q799=2),1,0),IF($X799&lt;=20,1,0))</formula>
    </cfRule>
    <cfRule type="expression" dxfId="25522" priority="4686">
      <formula>AND(IF($Q799=2,1,0),IF($X799&lt;30,1,0))</formula>
    </cfRule>
    <cfRule type="expression" dxfId="25521" priority="4687">
      <formula>AND(IF($Q799=3,1,0),IF($X799&lt;30,1,0))</formula>
    </cfRule>
    <cfRule type="expression" dxfId="25520" priority="4688">
      <formula>AND(IF($Q799=3,1,IF($Q799=4,1,0)),IF($F799&lt;=85,1,0))</formula>
    </cfRule>
  </conditionalFormatting>
  <conditionalFormatting sqref="AI799">
    <cfRule type="expression" dxfId="25519" priority="4681">
      <formula>AND(IF(OR($Q799=1,$Q799=2),1,0),IF($X799&lt;=20,1,0))</formula>
    </cfRule>
    <cfRule type="expression" dxfId="25518" priority="4682">
      <formula>AND(IF($Q799=2,1,0),IF($X799&lt;30,1,0))</formula>
    </cfRule>
    <cfRule type="expression" dxfId="25517" priority="4683">
      <formula>AND(IF($Q799=3,1,0),IF($X799&lt;30,1,0))</formula>
    </cfRule>
    <cfRule type="expression" dxfId="25516" priority="4684">
      <formula>AND(IF($Q799=3,1,IF($Q799=4,1,0)),IF($F799&lt;=85,1,0))</formula>
    </cfRule>
  </conditionalFormatting>
  <conditionalFormatting sqref="AV800">
    <cfRule type="expression" dxfId="25515" priority="4679">
      <formula>AV800="X"</formula>
    </cfRule>
    <cfRule type="expression" dxfId="25514" priority="4680">
      <formula>AV800="후보"</formula>
    </cfRule>
  </conditionalFormatting>
  <conditionalFormatting sqref="AC800">
    <cfRule type="cellIs" dxfId="25513" priority="4677" operator="greaterThan">
      <formula>0.9</formula>
    </cfRule>
    <cfRule type="cellIs" dxfId="25512" priority="4678" operator="greaterThan">
      <formula>0.85</formula>
    </cfRule>
  </conditionalFormatting>
  <conditionalFormatting sqref="N800">
    <cfRule type="cellIs" dxfId="25511" priority="4675" operator="greaterThan">
      <formula>0.9</formula>
    </cfRule>
    <cfRule type="cellIs" dxfId="25510" priority="4676" operator="greaterThan">
      <formula>0.85</formula>
    </cfRule>
  </conditionalFormatting>
  <conditionalFormatting sqref="E800">
    <cfRule type="expression" dxfId="25509" priority="4671">
      <formula>AND(IF(OR($Q800=1,$Q800=2),1,0),IF($X800&lt;=20,1,0))</formula>
    </cfRule>
    <cfRule type="expression" dxfId="25508" priority="4672">
      <formula>AND(IF($Q800=2,1,0),IF($X800&lt;30,1,0))</formula>
    </cfRule>
    <cfRule type="expression" dxfId="25507" priority="4673">
      <formula>AND(IF($Q800=3,1,0),IF($X800&lt;30,1,0))</formula>
    </cfRule>
    <cfRule type="expression" dxfId="25506" priority="4674">
      <formula>AND(IF($Q800=3,1,IF($Q800=4,1,0)),IF($F800&lt;=85,1,0))</formula>
    </cfRule>
  </conditionalFormatting>
  <conditionalFormatting sqref="X800">
    <cfRule type="expression" dxfId="25505" priority="4667">
      <formula>AND(IF(OR($Q800=1,$Q800=2),1,0),IF($X800&lt;=20,1,0))</formula>
    </cfRule>
    <cfRule type="expression" dxfId="25504" priority="4668">
      <formula>AND(IF($Q800=2,1,0),IF($X800&lt;30,1,0))</formula>
    </cfRule>
    <cfRule type="expression" dxfId="25503" priority="4669">
      <formula>AND(IF($Q800=3,1,0),IF($X800&lt;30,1,0))</formula>
    </cfRule>
    <cfRule type="expression" dxfId="25502" priority="4670">
      <formula>AND(IF($Q800=3,1,IF($Q800=4,1,0)),IF($F800&lt;=85,1,0))</formula>
    </cfRule>
  </conditionalFormatting>
  <conditionalFormatting sqref="AI800">
    <cfRule type="expression" dxfId="25501" priority="4663">
      <formula>AND(IF(OR($Q800=1,$Q800=2),1,0),IF($X800&lt;=20,1,0))</formula>
    </cfRule>
    <cfRule type="expression" dxfId="25500" priority="4664">
      <formula>AND(IF($Q800=2,1,0),IF($X800&lt;30,1,0))</formula>
    </cfRule>
    <cfRule type="expression" dxfId="25499" priority="4665">
      <formula>AND(IF($Q800=3,1,0),IF($X800&lt;30,1,0))</formula>
    </cfRule>
    <cfRule type="expression" dxfId="25498" priority="4666">
      <formula>AND(IF($Q800=3,1,IF($Q800=4,1,0)),IF($F800&lt;=85,1,0))</formula>
    </cfRule>
  </conditionalFormatting>
  <conditionalFormatting sqref="AV801">
    <cfRule type="expression" dxfId="25497" priority="4661">
      <formula>AV801="X"</formula>
    </cfRule>
    <cfRule type="expression" dxfId="25496" priority="4662">
      <formula>AV801="후보"</formula>
    </cfRule>
  </conditionalFormatting>
  <conditionalFormatting sqref="AC801">
    <cfRule type="cellIs" dxfId="25495" priority="4659" operator="greaterThan">
      <formula>0.9</formula>
    </cfRule>
    <cfRule type="cellIs" dxfId="25494" priority="4660" operator="greaterThan">
      <formula>0.85</formula>
    </cfRule>
  </conditionalFormatting>
  <conditionalFormatting sqref="N801">
    <cfRule type="cellIs" dxfId="25493" priority="4657" operator="greaterThan">
      <formula>0.9</formula>
    </cfRule>
    <cfRule type="cellIs" dxfId="25492" priority="4658" operator="greaterThan">
      <formula>0.85</formula>
    </cfRule>
  </conditionalFormatting>
  <conditionalFormatting sqref="E801">
    <cfRule type="expression" dxfId="25491" priority="4653">
      <formula>AND(IF(OR($Q801=1,$Q801=2),1,0),IF($X801&lt;=20,1,0))</formula>
    </cfRule>
    <cfRule type="expression" dxfId="25490" priority="4654">
      <formula>AND(IF($Q801=2,1,0),IF($X801&lt;30,1,0))</formula>
    </cfRule>
    <cfRule type="expression" dxfId="25489" priority="4655">
      <formula>AND(IF($Q801=3,1,0),IF($X801&lt;30,1,0))</formula>
    </cfRule>
    <cfRule type="expression" dxfId="25488" priority="4656">
      <formula>AND(IF($Q801=3,1,IF($Q801=4,1,0)),IF($F801&lt;=85,1,0))</formula>
    </cfRule>
  </conditionalFormatting>
  <conditionalFormatting sqref="X801">
    <cfRule type="expression" dxfId="25487" priority="4649">
      <formula>AND(IF(OR($Q801=1,$Q801=2),1,0),IF($X801&lt;=20,1,0))</formula>
    </cfRule>
    <cfRule type="expression" dxfId="25486" priority="4650">
      <formula>AND(IF($Q801=2,1,0),IF($X801&lt;30,1,0))</formula>
    </cfRule>
    <cfRule type="expression" dxfId="25485" priority="4651">
      <formula>AND(IF($Q801=3,1,0),IF($X801&lt;30,1,0))</formula>
    </cfRule>
    <cfRule type="expression" dxfId="25484" priority="4652">
      <formula>AND(IF($Q801=3,1,IF($Q801=4,1,0)),IF($F801&lt;=85,1,0))</formula>
    </cfRule>
  </conditionalFormatting>
  <conditionalFormatting sqref="AI801">
    <cfRule type="expression" dxfId="25483" priority="4645">
      <formula>AND(IF(OR($Q801=1,$Q801=2),1,0),IF($X801&lt;=20,1,0))</formula>
    </cfRule>
    <cfRule type="expression" dxfId="25482" priority="4646">
      <formula>AND(IF($Q801=2,1,0),IF($X801&lt;30,1,0))</formula>
    </cfRule>
    <cfRule type="expression" dxfId="25481" priority="4647">
      <formula>AND(IF($Q801=3,1,0),IF($X801&lt;30,1,0))</formula>
    </cfRule>
    <cfRule type="expression" dxfId="25480" priority="4648">
      <formula>AND(IF($Q801=3,1,IF($Q801=4,1,0)),IF($F801&lt;=85,1,0))</formula>
    </cfRule>
  </conditionalFormatting>
  <conditionalFormatting sqref="AV802">
    <cfRule type="expression" dxfId="25479" priority="4643">
      <formula>AV802="X"</formula>
    </cfRule>
    <cfRule type="expression" dxfId="25478" priority="4644">
      <formula>AV802="후보"</formula>
    </cfRule>
  </conditionalFormatting>
  <conditionalFormatting sqref="AC802">
    <cfRule type="cellIs" dxfId="25477" priority="4641" operator="greaterThan">
      <formula>0.9</formula>
    </cfRule>
    <cfRule type="cellIs" dxfId="25476" priority="4642" operator="greaterThan">
      <formula>0.85</formula>
    </cfRule>
  </conditionalFormatting>
  <conditionalFormatting sqref="N802">
    <cfRule type="cellIs" dxfId="25475" priority="4639" operator="greaterThan">
      <formula>0.9</formula>
    </cfRule>
    <cfRule type="cellIs" dxfId="25474" priority="4640" operator="greaterThan">
      <formula>0.85</formula>
    </cfRule>
  </conditionalFormatting>
  <conditionalFormatting sqref="E802">
    <cfRule type="expression" dxfId="25473" priority="4635">
      <formula>AND(IF(OR($Q802=1,$Q802=2),1,0),IF($X802&lt;=20,1,0))</formula>
    </cfRule>
    <cfRule type="expression" dxfId="25472" priority="4636">
      <formula>AND(IF($Q802=2,1,0),IF($X802&lt;30,1,0))</formula>
    </cfRule>
    <cfRule type="expression" dxfId="25471" priority="4637">
      <formula>AND(IF($Q802=3,1,0),IF($X802&lt;30,1,0))</formula>
    </cfRule>
    <cfRule type="expression" dxfId="25470" priority="4638">
      <formula>AND(IF($Q802=3,1,IF($Q802=4,1,0)),IF($F802&lt;=85,1,0))</formula>
    </cfRule>
  </conditionalFormatting>
  <conditionalFormatting sqref="X802">
    <cfRule type="expression" dxfId="25469" priority="4631">
      <formula>AND(IF(OR($Q802=1,$Q802=2),1,0),IF($X802&lt;=20,1,0))</formula>
    </cfRule>
    <cfRule type="expression" dxfId="25468" priority="4632">
      <formula>AND(IF($Q802=2,1,0),IF($X802&lt;30,1,0))</formula>
    </cfRule>
    <cfRule type="expression" dxfId="25467" priority="4633">
      <formula>AND(IF($Q802=3,1,0),IF($X802&lt;30,1,0))</formula>
    </cfRule>
    <cfRule type="expression" dxfId="25466" priority="4634">
      <formula>AND(IF($Q802=3,1,IF($Q802=4,1,0)),IF($F802&lt;=85,1,0))</formula>
    </cfRule>
  </conditionalFormatting>
  <conditionalFormatting sqref="AI802">
    <cfRule type="expression" dxfId="25465" priority="4627">
      <formula>AND(IF(OR($Q802=1,$Q802=2),1,0),IF($X802&lt;=20,1,0))</formula>
    </cfRule>
    <cfRule type="expression" dxfId="25464" priority="4628">
      <formula>AND(IF($Q802=2,1,0),IF($X802&lt;30,1,0))</formula>
    </cfRule>
    <cfRule type="expression" dxfId="25463" priority="4629">
      <formula>AND(IF($Q802=3,1,0),IF($X802&lt;30,1,0))</formula>
    </cfRule>
    <cfRule type="expression" dxfId="25462" priority="4630">
      <formula>AND(IF($Q802=3,1,IF($Q802=4,1,0)),IF($F802&lt;=85,1,0))</formula>
    </cfRule>
  </conditionalFormatting>
  <conditionalFormatting sqref="AV803">
    <cfRule type="expression" dxfId="25461" priority="4625">
      <formula>AV803="X"</formula>
    </cfRule>
    <cfRule type="expression" dxfId="25460" priority="4626">
      <formula>AV803="후보"</formula>
    </cfRule>
  </conditionalFormatting>
  <conditionalFormatting sqref="AC803">
    <cfRule type="cellIs" dxfId="25459" priority="4623" operator="greaterThan">
      <formula>0.9</formula>
    </cfRule>
    <cfRule type="cellIs" dxfId="25458" priority="4624" operator="greaterThan">
      <formula>0.85</formula>
    </cfRule>
  </conditionalFormatting>
  <conditionalFormatting sqref="N803">
    <cfRule type="cellIs" dxfId="25457" priority="4621" operator="greaterThan">
      <formula>0.9</formula>
    </cfRule>
    <cfRule type="cellIs" dxfId="25456" priority="4622" operator="greaterThan">
      <formula>0.85</formula>
    </cfRule>
  </conditionalFormatting>
  <conditionalFormatting sqref="E803">
    <cfRule type="expression" dxfId="25455" priority="4617">
      <formula>AND(IF(OR($Q803=1,$Q803=2),1,0),IF($X803&lt;=20,1,0))</formula>
    </cfRule>
    <cfRule type="expression" dxfId="25454" priority="4618">
      <formula>AND(IF($Q803=2,1,0),IF($X803&lt;30,1,0))</formula>
    </cfRule>
    <cfRule type="expression" dxfId="25453" priority="4619">
      <formula>AND(IF($Q803=3,1,0),IF($X803&lt;30,1,0))</formula>
    </cfRule>
    <cfRule type="expression" dxfId="25452" priority="4620">
      <formula>AND(IF($Q803=3,1,IF($Q803=4,1,0)),IF($F803&lt;=85,1,0))</formula>
    </cfRule>
  </conditionalFormatting>
  <conditionalFormatting sqref="X803">
    <cfRule type="expression" dxfId="25451" priority="4613">
      <formula>AND(IF(OR($Q803=1,$Q803=2),1,0),IF($X803&lt;=20,1,0))</formula>
    </cfRule>
    <cfRule type="expression" dxfId="25450" priority="4614">
      <formula>AND(IF($Q803=2,1,0),IF($X803&lt;30,1,0))</formula>
    </cfRule>
    <cfRule type="expression" dxfId="25449" priority="4615">
      <formula>AND(IF($Q803=3,1,0),IF($X803&lt;30,1,0))</formula>
    </cfRule>
    <cfRule type="expression" dxfId="25448" priority="4616">
      <formula>AND(IF($Q803=3,1,IF($Q803=4,1,0)),IF($F803&lt;=85,1,0))</formula>
    </cfRule>
  </conditionalFormatting>
  <conditionalFormatting sqref="AI803">
    <cfRule type="expression" dxfId="25447" priority="4609">
      <formula>AND(IF(OR($Q803=1,$Q803=2),1,0),IF($X803&lt;=20,1,0))</formula>
    </cfRule>
    <cfRule type="expression" dxfId="25446" priority="4610">
      <formula>AND(IF($Q803=2,1,0),IF($X803&lt;30,1,0))</formula>
    </cfRule>
    <cfRule type="expression" dxfId="25445" priority="4611">
      <formula>AND(IF($Q803=3,1,0),IF($X803&lt;30,1,0))</formula>
    </cfRule>
    <cfRule type="expression" dxfId="25444" priority="4612">
      <formula>AND(IF($Q803=3,1,IF($Q803=4,1,0)),IF($F803&lt;=85,1,0))</formula>
    </cfRule>
  </conditionalFormatting>
  <conditionalFormatting sqref="AV804">
    <cfRule type="expression" dxfId="25443" priority="4607">
      <formula>AV804="X"</formula>
    </cfRule>
    <cfRule type="expression" dxfId="25442" priority="4608">
      <formula>AV804="후보"</formula>
    </cfRule>
  </conditionalFormatting>
  <conditionalFormatting sqref="AC804">
    <cfRule type="cellIs" dxfId="25441" priority="4605" operator="greaterThan">
      <formula>0.9</formula>
    </cfRule>
    <cfRule type="cellIs" dxfId="25440" priority="4606" operator="greaterThan">
      <formula>0.85</formula>
    </cfRule>
  </conditionalFormatting>
  <conditionalFormatting sqref="N804">
    <cfRule type="cellIs" dxfId="25439" priority="4603" operator="greaterThan">
      <formula>0.9</formula>
    </cfRule>
    <cfRule type="cellIs" dxfId="25438" priority="4604" operator="greaterThan">
      <formula>0.85</formula>
    </cfRule>
  </conditionalFormatting>
  <conditionalFormatting sqref="E804">
    <cfRule type="expression" dxfId="25437" priority="4599">
      <formula>AND(IF(OR($Q804=1,$Q804=2),1,0),IF($X804&lt;=20,1,0))</formula>
    </cfRule>
    <cfRule type="expression" dxfId="25436" priority="4600">
      <formula>AND(IF($Q804=2,1,0),IF($X804&lt;30,1,0))</formula>
    </cfRule>
    <cfRule type="expression" dxfId="25435" priority="4601">
      <formula>AND(IF($Q804=3,1,0),IF($X804&lt;30,1,0))</formula>
    </cfRule>
    <cfRule type="expression" dxfId="25434" priority="4602">
      <formula>AND(IF($Q804=3,1,IF($Q804=4,1,0)),IF($F804&lt;=85,1,0))</formula>
    </cfRule>
  </conditionalFormatting>
  <conditionalFormatting sqref="X804">
    <cfRule type="expression" dxfId="25433" priority="4595">
      <formula>AND(IF(OR($Q804=1,$Q804=2),1,0),IF($X804&lt;=20,1,0))</formula>
    </cfRule>
    <cfRule type="expression" dxfId="25432" priority="4596">
      <formula>AND(IF($Q804=2,1,0),IF($X804&lt;30,1,0))</formula>
    </cfRule>
    <cfRule type="expression" dxfId="25431" priority="4597">
      <formula>AND(IF($Q804=3,1,0),IF($X804&lt;30,1,0))</formula>
    </cfRule>
    <cfRule type="expression" dxfId="25430" priority="4598">
      <formula>AND(IF($Q804=3,1,IF($Q804=4,1,0)),IF($F804&lt;=85,1,0))</formula>
    </cfRule>
  </conditionalFormatting>
  <conditionalFormatting sqref="AI804">
    <cfRule type="expression" dxfId="25429" priority="4591">
      <formula>AND(IF(OR($Q804=1,$Q804=2),1,0),IF($X804&lt;=20,1,0))</formula>
    </cfRule>
    <cfRule type="expression" dxfId="25428" priority="4592">
      <formula>AND(IF($Q804=2,1,0),IF($X804&lt;30,1,0))</formula>
    </cfRule>
    <cfRule type="expression" dxfId="25427" priority="4593">
      <formula>AND(IF($Q804=3,1,0),IF($X804&lt;30,1,0))</formula>
    </cfRule>
    <cfRule type="expression" dxfId="25426" priority="4594">
      <formula>AND(IF($Q804=3,1,IF($Q804=4,1,0)),IF($F804&lt;=85,1,0))</formula>
    </cfRule>
  </conditionalFormatting>
  <conditionalFormatting sqref="AV805">
    <cfRule type="expression" dxfId="25425" priority="4589">
      <formula>AV805="X"</formula>
    </cfRule>
    <cfRule type="expression" dxfId="25424" priority="4590">
      <formula>AV805="후보"</formula>
    </cfRule>
  </conditionalFormatting>
  <conditionalFormatting sqref="AC805">
    <cfRule type="cellIs" dxfId="25423" priority="4587" operator="greaterThan">
      <formula>0.9</formula>
    </cfRule>
    <cfRule type="cellIs" dxfId="25422" priority="4588" operator="greaterThan">
      <formula>0.85</formula>
    </cfRule>
  </conditionalFormatting>
  <conditionalFormatting sqref="N805">
    <cfRule type="cellIs" dxfId="25421" priority="4585" operator="greaterThan">
      <formula>0.9</formula>
    </cfRule>
    <cfRule type="cellIs" dxfId="25420" priority="4586" operator="greaterThan">
      <formula>0.85</formula>
    </cfRule>
  </conditionalFormatting>
  <conditionalFormatting sqref="E805">
    <cfRule type="expression" dxfId="25419" priority="4581">
      <formula>AND(IF(OR($Q805=1,$Q805=2),1,0),IF($X805&lt;=20,1,0))</formula>
    </cfRule>
    <cfRule type="expression" dxfId="25418" priority="4582">
      <formula>AND(IF($Q805=2,1,0),IF($X805&lt;30,1,0))</formula>
    </cfRule>
    <cfRule type="expression" dxfId="25417" priority="4583">
      <formula>AND(IF($Q805=3,1,0),IF($X805&lt;30,1,0))</formula>
    </cfRule>
    <cfRule type="expression" dxfId="25416" priority="4584">
      <formula>AND(IF($Q805=3,1,IF($Q805=4,1,0)),IF($F805&lt;=85,1,0))</formula>
    </cfRule>
  </conditionalFormatting>
  <conditionalFormatting sqref="X805">
    <cfRule type="expression" dxfId="25415" priority="4577">
      <formula>AND(IF(OR($Q805=1,$Q805=2),1,0),IF($X805&lt;=20,1,0))</formula>
    </cfRule>
    <cfRule type="expression" dxfId="25414" priority="4578">
      <formula>AND(IF($Q805=2,1,0),IF($X805&lt;30,1,0))</formula>
    </cfRule>
    <cfRule type="expression" dxfId="25413" priority="4579">
      <formula>AND(IF($Q805=3,1,0),IF($X805&lt;30,1,0))</formula>
    </cfRule>
    <cfRule type="expression" dxfId="25412" priority="4580">
      <formula>AND(IF($Q805=3,1,IF($Q805=4,1,0)),IF($F805&lt;=85,1,0))</formula>
    </cfRule>
  </conditionalFormatting>
  <conditionalFormatting sqref="AI805">
    <cfRule type="expression" dxfId="25411" priority="4573">
      <formula>AND(IF(OR($Q805=1,$Q805=2),1,0),IF($X805&lt;=20,1,0))</formula>
    </cfRule>
    <cfRule type="expression" dxfId="25410" priority="4574">
      <formula>AND(IF($Q805=2,1,0),IF($X805&lt;30,1,0))</formula>
    </cfRule>
    <cfRule type="expression" dxfId="25409" priority="4575">
      <formula>AND(IF($Q805=3,1,0),IF($X805&lt;30,1,0))</formula>
    </cfRule>
    <cfRule type="expression" dxfId="25408" priority="4576">
      <formula>AND(IF($Q805=3,1,IF($Q805=4,1,0)),IF($F805&lt;=85,1,0))</formula>
    </cfRule>
  </conditionalFormatting>
  <conditionalFormatting sqref="AV806">
    <cfRule type="expression" dxfId="25407" priority="4571">
      <formula>AV806="X"</formula>
    </cfRule>
    <cfRule type="expression" dxfId="25406" priority="4572">
      <formula>AV806="후보"</formula>
    </cfRule>
  </conditionalFormatting>
  <conditionalFormatting sqref="AC806">
    <cfRule type="cellIs" dxfId="25405" priority="4569" operator="greaterThan">
      <formula>0.9</formula>
    </cfRule>
    <cfRule type="cellIs" dxfId="25404" priority="4570" operator="greaterThan">
      <formula>0.85</formula>
    </cfRule>
  </conditionalFormatting>
  <conditionalFormatting sqref="N806">
    <cfRule type="cellIs" dxfId="25403" priority="4567" operator="greaterThan">
      <formula>0.9</formula>
    </cfRule>
    <cfRule type="cellIs" dxfId="25402" priority="4568" operator="greaterThan">
      <formula>0.85</formula>
    </cfRule>
  </conditionalFormatting>
  <conditionalFormatting sqref="E806">
    <cfRule type="expression" dxfId="25401" priority="4563">
      <formula>AND(IF(OR($Q806=1,$Q806=2),1,0),IF($X806&lt;=20,1,0))</formula>
    </cfRule>
    <cfRule type="expression" dxfId="25400" priority="4564">
      <formula>AND(IF($Q806=2,1,0),IF($X806&lt;30,1,0))</formula>
    </cfRule>
    <cfRule type="expression" dxfId="25399" priority="4565">
      <formula>AND(IF($Q806=3,1,0),IF($X806&lt;30,1,0))</formula>
    </cfRule>
    <cfRule type="expression" dxfId="25398" priority="4566">
      <formula>AND(IF($Q806=3,1,IF($Q806=4,1,0)),IF($F806&lt;=85,1,0))</formula>
    </cfRule>
  </conditionalFormatting>
  <conditionalFormatting sqref="X806">
    <cfRule type="expression" dxfId="25397" priority="4559">
      <formula>AND(IF(OR($Q806=1,$Q806=2),1,0),IF($X806&lt;=20,1,0))</formula>
    </cfRule>
    <cfRule type="expression" dxfId="25396" priority="4560">
      <formula>AND(IF($Q806=2,1,0),IF($X806&lt;30,1,0))</formula>
    </cfRule>
    <cfRule type="expression" dxfId="25395" priority="4561">
      <formula>AND(IF($Q806=3,1,0),IF($X806&lt;30,1,0))</formula>
    </cfRule>
    <cfRule type="expression" dxfId="25394" priority="4562">
      <formula>AND(IF($Q806=3,1,IF($Q806=4,1,0)),IF($F806&lt;=85,1,0))</formula>
    </cfRule>
  </conditionalFormatting>
  <conditionalFormatting sqref="AI806">
    <cfRule type="expression" dxfId="25393" priority="4555">
      <formula>AND(IF(OR($Q806=1,$Q806=2),1,0),IF($X806&lt;=20,1,0))</formula>
    </cfRule>
    <cfRule type="expression" dxfId="25392" priority="4556">
      <formula>AND(IF($Q806=2,1,0),IF($X806&lt;30,1,0))</formula>
    </cfRule>
    <cfRule type="expression" dxfId="25391" priority="4557">
      <formula>AND(IF($Q806=3,1,0),IF($X806&lt;30,1,0))</formula>
    </cfRule>
    <cfRule type="expression" dxfId="25390" priority="4558">
      <formula>AND(IF($Q806=3,1,IF($Q806=4,1,0)),IF($F806&lt;=85,1,0))</formula>
    </cfRule>
  </conditionalFormatting>
  <conditionalFormatting sqref="AV807">
    <cfRule type="expression" dxfId="25389" priority="4553">
      <formula>AV807="X"</formula>
    </cfRule>
    <cfRule type="expression" dxfId="25388" priority="4554">
      <formula>AV807="후보"</formula>
    </cfRule>
  </conditionalFormatting>
  <conditionalFormatting sqref="AC807">
    <cfRule type="cellIs" dxfId="25387" priority="4551" operator="greaterThan">
      <formula>0.9</formula>
    </cfRule>
    <cfRule type="cellIs" dxfId="25386" priority="4552" operator="greaterThan">
      <formula>0.85</formula>
    </cfRule>
  </conditionalFormatting>
  <conditionalFormatting sqref="N807">
    <cfRule type="cellIs" dxfId="25385" priority="4549" operator="greaterThan">
      <formula>0.9</formula>
    </cfRule>
    <cfRule type="cellIs" dxfId="25384" priority="4550" operator="greaterThan">
      <formula>0.85</formula>
    </cfRule>
  </conditionalFormatting>
  <conditionalFormatting sqref="E807">
    <cfRule type="expression" dxfId="25383" priority="4545">
      <formula>AND(IF(OR($Q807=1,$Q807=2),1,0),IF($X807&lt;=20,1,0))</formula>
    </cfRule>
    <cfRule type="expression" dxfId="25382" priority="4546">
      <formula>AND(IF($Q807=2,1,0),IF($X807&lt;30,1,0))</formula>
    </cfRule>
    <cfRule type="expression" dxfId="25381" priority="4547">
      <formula>AND(IF($Q807=3,1,0),IF($X807&lt;30,1,0))</formula>
    </cfRule>
    <cfRule type="expression" dxfId="25380" priority="4548">
      <formula>AND(IF($Q807=3,1,IF($Q807=4,1,0)),IF($F807&lt;=85,1,0))</formula>
    </cfRule>
  </conditionalFormatting>
  <conditionalFormatting sqref="X807">
    <cfRule type="expression" dxfId="25379" priority="4541">
      <formula>AND(IF(OR($Q807=1,$Q807=2),1,0),IF($X807&lt;=20,1,0))</formula>
    </cfRule>
    <cfRule type="expression" dxfId="25378" priority="4542">
      <formula>AND(IF($Q807=2,1,0),IF($X807&lt;30,1,0))</formula>
    </cfRule>
    <cfRule type="expression" dxfId="25377" priority="4543">
      <formula>AND(IF($Q807=3,1,0),IF($X807&lt;30,1,0))</formula>
    </cfRule>
    <cfRule type="expression" dxfId="25376" priority="4544">
      <formula>AND(IF($Q807=3,1,IF($Q807=4,1,0)),IF($F807&lt;=85,1,0))</formula>
    </cfRule>
  </conditionalFormatting>
  <conditionalFormatting sqref="AI807">
    <cfRule type="expression" dxfId="25375" priority="4537">
      <formula>AND(IF(OR($Q807=1,$Q807=2),1,0),IF($X807&lt;=20,1,0))</formula>
    </cfRule>
    <cfRule type="expression" dxfId="25374" priority="4538">
      <formula>AND(IF($Q807=2,1,0),IF($X807&lt;30,1,0))</formula>
    </cfRule>
    <cfRule type="expression" dxfId="25373" priority="4539">
      <formula>AND(IF($Q807=3,1,0),IF($X807&lt;30,1,0))</formula>
    </cfRule>
    <cfRule type="expression" dxfId="25372" priority="4540">
      <formula>AND(IF($Q807=3,1,IF($Q807=4,1,0)),IF($F807&lt;=85,1,0))</formula>
    </cfRule>
  </conditionalFormatting>
  <conditionalFormatting sqref="AV808">
    <cfRule type="expression" dxfId="25371" priority="4535">
      <formula>AV808="X"</formula>
    </cfRule>
    <cfRule type="expression" dxfId="25370" priority="4536">
      <formula>AV808="후보"</formula>
    </cfRule>
  </conditionalFormatting>
  <conditionalFormatting sqref="AC808">
    <cfRule type="cellIs" dxfId="25369" priority="4533" operator="greaterThan">
      <formula>0.9</formula>
    </cfRule>
    <cfRule type="cellIs" dxfId="25368" priority="4534" operator="greaterThan">
      <formula>0.85</formula>
    </cfRule>
  </conditionalFormatting>
  <conditionalFormatting sqref="N808">
    <cfRule type="cellIs" dxfId="25367" priority="4531" operator="greaterThan">
      <formula>0.9</formula>
    </cfRule>
    <cfRule type="cellIs" dxfId="25366" priority="4532" operator="greaterThan">
      <formula>0.85</formula>
    </cfRule>
  </conditionalFormatting>
  <conditionalFormatting sqref="E808">
    <cfRule type="expression" dxfId="25365" priority="4527">
      <formula>AND(IF(OR($Q808=1,$Q808=2),1,0),IF($X808&lt;=20,1,0))</formula>
    </cfRule>
    <cfRule type="expression" dxfId="25364" priority="4528">
      <formula>AND(IF($Q808=2,1,0),IF($X808&lt;30,1,0))</formula>
    </cfRule>
    <cfRule type="expression" dxfId="25363" priority="4529">
      <formula>AND(IF($Q808=3,1,0),IF($X808&lt;30,1,0))</formula>
    </cfRule>
    <cfRule type="expression" dxfId="25362" priority="4530">
      <formula>AND(IF($Q808=3,1,IF($Q808=4,1,0)),IF($F808&lt;=85,1,0))</formula>
    </cfRule>
  </conditionalFormatting>
  <conditionalFormatting sqref="X808">
    <cfRule type="expression" dxfId="25361" priority="4523">
      <formula>AND(IF(OR($Q808=1,$Q808=2),1,0),IF($X808&lt;=20,1,0))</formula>
    </cfRule>
    <cfRule type="expression" dxfId="25360" priority="4524">
      <formula>AND(IF($Q808=2,1,0),IF($X808&lt;30,1,0))</formula>
    </cfRule>
    <cfRule type="expression" dxfId="25359" priority="4525">
      <formula>AND(IF($Q808=3,1,0),IF($X808&lt;30,1,0))</formula>
    </cfRule>
    <cfRule type="expression" dxfId="25358" priority="4526">
      <formula>AND(IF($Q808=3,1,IF($Q808=4,1,0)),IF($F808&lt;=85,1,0))</formula>
    </cfRule>
  </conditionalFormatting>
  <conditionalFormatting sqref="AI808">
    <cfRule type="expression" dxfId="25357" priority="4519">
      <formula>AND(IF(OR($Q808=1,$Q808=2),1,0),IF($X808&lt;=20,1,0))</formula>
    </cfRule>
    <cfRule type="expression" dxfId="25356" priority="4520">
      <formula>AND(IF($Q808=2,1,0),IF($X808&lt;30,1,0))</formula>
    </cfRule>
    <cfRule type="expression" dxfId="25355" priority="4521">
      <formula>AND(IF($Q808=3,1,0),IF($X808&lt;30,1,0))</formula>
    </cfRule>
    <cfRule type="expression" dxfId="25354" priority="4522">
      <formula>AND(IF($Q808=3,1,IF($Q808=4,1,0)),IF($F808&lt;=85,1,0))</formula>
    </cfRule>
  </conditionalFormatting>
  <conditionalFormatting sqref="AV809">
    <cfRule type="expression" dxfId="25353" priority="4517">
      <formula>AV809="X"</formula>
    </cfRule>
    <cfRule type="expression" dxfId="25352" priority="4518">
      <formula>AV809="후보"</formula>
    </cfRule>
  </conditionalFormatting>
  <conditionalFormatting sqref="AC809">
    <cfRule type="cellIs" dxfId="25351" priority="4515" operator="greaterThan">
      <formula>0.9</formula>
    </cfRule>
    <cfRule type="cellIs" dxfId="25350" priority="4516" operator="greaterThan">
      <formula>0.85</formula>
    </cfRule>
  </conditionalFormatting>
  <conditionalFormatting sqref="N809">
    <cfRule type="cellIs" dxfId="25349" priority="4513" operator="greaterThan">
      <formula>0.9</formula>
    </cfRule>
    <cfRule type="cellIs" dxfId="25348" priority="4514" operator="greaterThan">
      <formula>0.85</formula>
    </cfRule>
  </conditionalFormatting>
  <conditionalFormatting sqref="E809">
    <cfRule type="expression" dxfId="25347" priority="4509">
      <formula>AND(IF(OR($Q809=1,$Q809=2),1,0),IF($X809&lt;=20,1,0))</formula>
    </cfRule>
    <cfRule type="expression" dxfId="25346" priority="4510">
      <formula>AND(IF($Q809=2,1,0),IF($X809&lt;30,1,0))</formula>
    </cfRule>
    <cfRule type="expression" dxfId="25345" priority="4511">
      <formula>AND(IF($Q809=3,1,0),IF($X809&lt;30,1,0))</formula>
    </cfRule>
    <cfRule type="expression" dxfId="25344" priority="4512">
      <formula>AND(IF($Q809=3,1,IF($Q809=4,1,0)),IF($F809&lt;=85,1,0))</formula>
    </cfRule>
  </conditionalFormatting>
  <conditionalFormatting sqref="X809">
    <cfRule type="expression" dxfId="25343" priority="4505">
      <formula>AND(IF(OR($Q809=1,$Q809=2),1,0),IF($X809&lt;=20,1,0))</formula>
    </cfRule>
    <cfRule type="expression" dxfId="25342" priority="4506">
      <formula>AND(IF($Q809=2,1,0),IF($X809&lt;30,1,0))</formula>
    </cfRule>
    <cfRule type="expression" dxfId="25341" priority="4507">
      <formula>AND(IF($Q809=3,1,0),IF($X809&lt;30,1,0))</formula>
    </cfRule>
    <cfRule type="expression" dxfId="25340" priority="4508">
      <formula>AND(IF($Q809=3,1,IF($Q809=4,1,0)),IF($F809&lt;=85,1,0))</formula>
    </cfRule>
  </conditionalFormatting>
  <conditionalFormatting sqref="AI809">
    <cfRule type="expression" dxfId="25339" priority="4501">
      <formula>AND(IF(OR($Q809=1,$Q809=2),1,0),IF($X809&lt;=20,1,0))</formula>
    </cfRule>
    <cfRule type="expression" dxfId="25338" priority="4502">
      <formula>AND(IF($Q809=2,1,0),IF($X809&lt;30,1,0))</formula>
    </cfRule>
    <cfRule type="expression" dxfId="25337" priority="4503">
      <formula>AND(IF($Q809=3,1,0),IF($X809&lt;30,1,0))</formula>
    </cfRule>
    <cfRule type="expression" dxfId="25336" priority="4504">
      <formula>AND(IF($Q809=3,1,IF($Q809=4,1,0)),IF($F809&lt;=85,1,0))</formula>
    </cfRule>
  </conditionalFormatting>
  <conditionalFormatting sqref="AV810">
    <cfRule type="expression" dxfId="25335" priority="4499">
      <formula>AV810="X"</formula>
    </cfRule>
    <cfRule type="expression" dxfId="25334" priority="4500">
      <formula>AV810="후보"</formula>
    </cfRule>
  </conditionalFormatting>
  <conditionalFormatting sqref="AC810">
    <cfRule type="cellIs" dxfId="25333" priority="4497" operator="greaterThan">
      <formula>0.9</formula>
    </cfRule>
    <cfRule type="cellIs" dxfId="25332" priority="4498" operator="greaterThan">
      <formula>0.85</formula>
    </cfRule>
  </conditionalFormatting>
  <conditionalFormatting sqref="N810">
    <cfRule type="cellIs" dxfId="25331" priority="4495" operator="greaterThan">
      <formula>0.9</formula>
    </cfRule>
    <cfRule type="cellIs" dxfId="25330" priority="4496" operator="greaterThan">
      <formula>0.85</formula>
    </cfRule>
  </conditionalFormatting>
  <conditionalFormatting sqref="E810">
    <cfRule type="expression" dxfId="25329" priority="4491">
      <formula>AND(IF(OR($Q810=1,$Q810=2),1,0),IF($X810&lt;=20,1,0))</formula>
    </cfRule>
    <cfRule type="expression" dxfId="25328" priority="4492">
      <formula>AND(IF($Q810=2,1,0),IF($X810&lt;30,1,0))</formula>
    </cfRule>
    <cfRule type="expression" dxfId="25327" priority="4493">
      <formula>AND(IF($Q810=3,1,0),IF($X810&lt;30,1,0))</formula>
    </cfRule>
    <cfRule type="expression" dxfId="25326" priority="4494">
      <formula>AND(IF($Q810=3,1,IF($Q810=4,1,0)),IF($F810&lt;=85,1,0))</formula>
    </cfRule>
  </conditionalFormatting>
  <conditionalFormatting sqref="X810">
    <cfRule type="expression" dxfId="25325" priority="4487">
      <formula>AND(IF(OR($Q810=1,$Q810=2),1,0),IF($X810&lt;=20,1,0))</formula>
    </cfRule>
    <cfRule type="expression" dxfId="25324" priority="4488">
      <formula>AND(IF($Q810=2,1,0),IF($X810&lt;30,1,0))</formula>
    </cfRule>
    <cfRule type="expression" dxfId="25323" priority="4489">
      <formula>AND(IF($Q810=3,1,0),IF($X810&lt;30,1,0))</formula>
    </cfRule>
    <cfRule type="expression" dxfId="25322" priority="4490">
      <formula>AND(IF($Q810=3,1,IF($Q810=4,1,0)),IF($F810&lt;=85,1,0))</formula>
    </cfRule>
  </conditionalFormatting>
  <conditionalFormatting sqref="AI810">
    <cfRule type="expression" dxfId="25321" priority="4483">
      <formula>AND(IF(OR($Q810=1,$Q810=2),1,0),IF($X810&lt;=20,1,0))</formula>
    </cfRule>
    <cfRule type="expression" dxfId="25320" priority="4484">
      <formula>AND(IF($Q810=2,1,0),IF($X810&lt;30,1,0))</formula>
    </cfRule>
    <cfRule type="expression" dxfId="25319" priority="4485">
      <formula>AND(IF($Q810=3,1,0),IF($X810&lt;30,1,0))</formula>
    </cfRule>
    <cfRule type="expression" dxfId="25318" priority="4486">
      <formula>AND(IF($Q810=3,1,IF($Q810=4,1,0)),IF($F810&lt;=85,1,0))</formula>
    </cfRule>
  </conditionalFormatting>
  <conditionalFormatting sqref="AV811">
    <cfRule type="expression" dxfId="25317" priority="4481">
      <formula>AV811="X"</formula>
    </cfRule>
    <cfRule type="expression" dxfId="25316" priority="4482">
      <formula>AV811="후보"</formula>
    </cfRule>
  </conditionalFormatting>
  <conditionalFormatting sqref="AC811">
    <cfRule type="cellIs" dxfId="25315" priority="4479" operator="greaterThan">
      <formula>0.9</formula>
    </cfRule>
    <cfRule type="cellIs" dxfId="25314" priority="4480" operator="greaterThan">
      <formula>0.85</formula>
    </cfRule>
  </conditionalFormatting>
  <conditionalFormatting sqref="N811">
    <cfRule type="cellIs" dxfId="25313" priority="4477" operator="greaterThan">
      <formula>0.9</formula>
    </cfRule>
    <cfRule type="cellIs" dxfId="25312" priority="4478" operator="greaterThan">
      <formula>0.85</formula>
    </cfRule>
  </conditionalFormatting>
  <conditionalFormatting sqref="E811">
    <cfRule type="expression" dxfId="25311" priority="4473">
      <formula>AND(IF(OR($Q811=1,$Q811=2),1,0),IF($X811&lt;=20,1,0))</formula>
    </cfRule>
    <cfRule type="expression" dxfId="25310" priority="4474">
      <formula>AND(IF($Q811=2,1,0),IF($X811&lt;30,1,0))</formula>
    </cfRule>
    <cfRule type="expression" dxfId="25309" priority="4475">
      <formula>AND(IF($Q811=3,1,0),IF($X811&lt;30,1,0))</formula>
    </cfRule>
    <cfRule type="expression" dxfId="25308" priority="4476">
      <formula>AND(IF($Q811=3,1,IF($Q811=4,1,0)),IF($F811&lt;=85,1,0))</formula>
    </cfRule>
  </conditionalFormatting>
  <conditionalFormatting sqref="X811">
    <cfRule type="expression" dxfId="25307" priority="4469">
      <formula>AND(IF(OR($Q811=1,$Q811=2),1,0),IF($X811&lt;=20,1,0))</formula>
    </cfRule>
    <cfRule type="expression" dxfId="25306" priority="4470">
      <formula>AND(IF($Q811=2,1,0),IF($X811&lt;30,1,0))</formula>
    </cfRule>
    <cfRule type="expression" dxfId="25305" priority="4471">
      <formula>AND(IF($Q811=3,1,0),IF($X811&lt;30,1,0))</formula>
    </cfRule>
    <cfRule type="expression" dxfId="25304" priority="4472">
      <formula>AND(IF($Q811=3,1,IF($Q811=4,1,0)),IF($F811&lt;=85,1,0))</formula>
    </cfRule>
  </conditionalFormatting>
  <conditionalFormatting sqref="AI811">
    <cfRule type="expression" dxfId="25303" priority="4465">
      <formula>AND(IF(OR($Q811=1,$Q811=2),1,0),IF($X811&lt;=20,1,0))</formula>
    </cfRule>
    <cfRule type="expression" dxfId="25302" priority="4466">
      <formula>AND(IF($Q811=2,1,0),IF($X811&lt;30,1,0))</formula>
    </cfRule>
    <cfRule type="expression" dxfId="25301" priority="4467">
      <formula>AND(IF($Q811=3,1,0),IF($X811&lt;30,1,0))</formula>
    </cfRule>
    <cfRule type="expression" dxfId="25300" priority="4468">
      <formula>AND(IF($Q811=3,1,IF($Q811=4,1,0)),IF($F811&lt;=85,1,0))</formula>
    </cfRule>
  </conditionalFormatting>
  <conditionalFormatting sqref="AV812">
    <cfRule type="expression" dxfId="25299" priority="4463">
      <formula>AV812="X"</formula>
    </cfRule>
    <cfRule type="expression" dxfId="25298" priority="4464">
      <formula>AV812="후보"</formula>
    </cfRule>
  </conditionalFormatting>
  <conditionalFormatting sqref="AC812">
    <cfRule type="cellIs" dxfId="25297" priority="4461" operator="greaterThan">
      <formula>0.9</formula>
    </cfRule>
    <cfRule type="cellIs" dxfId="25296" priority="4462" operator="greaterThan">
      <formula>0.85</formula>
    </cfRule>
  </conditionalFormatting>
  <conditionalFormatting sqref="N812">
    <cfRule type="cellIs" dxfId="25295" priority="4459" operator="greaterThan">
      <formula>0.9</formula>
    </cfRule>
    <cfRule type="cellIs" dxfId="25294" priority="4460" operator="greaterThan">
      <formula>0.85</formula>
    </cfRule>
  </conditionalFormatting>
  <conditionalFormatting sqref="E812">
    <cfRule type="expression" dxfId="25293" priority="4455">
      <formula>AND(IF(OR($Q812=1,$Q812=2),1,0),IF($X812&lt;=20,1,0))</formula>
    </cfRule>
    <cfRule type="expression" dxfId="25292" priority="4456">
      <formula>AND(IF($Q812=2,1,0),IF($X812&lt;30,1,0))</formula>
    </cfRule>
    <cfRule type="expression" dxfId="25291" priority="4457">
      <formula>AND(IF($Q812=3,1,0),IF($X812&lt;30,1,0))</formula>
    </cfRule>
    <cfRule type="expression" dxfId="25290" priority="4458">
      <formula>AND(IF($Q812=3,1,IF($Q812=4,1,0)),IF($F812&lt;=85,1,0))</formula>
    </cfRule>
  </conditionalFormatting>
  <conditionalFormatting sqref="X812">
    <cfRule type="expression" dxfId="25289" priority="4451">
      <formula>AND(IF(OR($Q812=1,$Q812=2),1,0),IF($X812&lt;=20,1,0))</formula>
    </cfRule>
    <cfRule type="expression" dxfId="25288" priority="4452">
      <formula>AND(IF($Q812=2,1,0),IF($X812&lt;30,1,0))</formula>
    </cfRule>
    <cfRule type="expression" dxfId="25287" priority="4453">
      <formula>AND(IF($Q812=3,1,0),IF($X812&lt;30,1,0))</formula>
    </cfRule>
    <cfRule type="expression" dxfId="25286" priority="4454">
      <formula>AND(IF($Q812=3,1,IF($Q812=4,1,0)),IF($F812&lt;=85,1,0))</formula>
    </cfRule>
  </conditionalFormatting>
  <conditionalFormatting sqref="AI812">
    <cfRule type="expression" dxfId="25285" priority="4447">
      <formula>AND(IF(OR($Q812=1,$Q812=2),1,0),IF($X812&lt;=20,1,0))</formula>
    </cfRule>
    <cfRule type="expression" dxfId="25284" priority="4448">
      <formula>AND(IF($Q812=2,1,0),IF($X812&lt;30,1,0))</formula>
    </cfRule>
    <cfRule type="expression" dxfId="25283" priority="4449">
      <formula>AND(IF($Q812=3,1,0),IF($X812&lt;30,1,0))</formula>
    </cfRule>
    <cfRule type="expression" dxfId="25282" priority="4450">
      <formula>AND(IF($Q812=3,1,IF($Q812=4,1,0)),IF($F812&lt;=85,1,0))</formula>
    </cfRule>
  </conditionalFormatting>
  <conditionalFormatting sqref="AV813">
    <cfRule type="expression" dxfId="25281" priority="4445">
      <formula>AV813="X"</formula>
    </cfRule>
    <cfRule type="expression" dxfId="25280" priority="4446">
      <formula>AV813="후보"</formula>
    </cfRule>
  </conditionalFormatting>
  <conditionalFormatting sqref="AC813">
    <cfRule type="cellIs" dxfId="25279" priority="4443" operator="greaterThan">
      <formula>0.9</formula>
    </cfRule>
    <cfRule type="cellIs" dxfId="25278" priority="4444" operator="greaterThan">
      <formula>0.85</formula>
    </cfRule>
  </conditionalFormatting>
  <conditionalFormatting sqref="N813">
    <cfRule type="cellIs" dxfId="25277" priority="4441" operator="greaterThan">
      <formula>0.9</formula>
    </cfRule>
    <cfRule type="cellIs" dxfId="25276" priority="4442" operator="greaterThan">
      <formula>0.85</formula>
    </cfRule>
  </conditionalFormatting>
  <conditionalFormatting sqref="E813">
    <cfRule type="expression" dxfId="25275" priority="4437">
      <formula>AND(IF(OR($Q813=1,$Q813=2),1,0),IF($X813&lt;=20,1,0))</formula>
    </cfRule>
    <cfRule type="expression" dxfId="25274" priority="4438">
      <formula>AND(IF($Q813=2,1,0),IF($X813&lt;30,1,0))</formula>
    </cfRule>
    <cfRule type="expression" dxfId="25273" priority="4439">
      <formula>AND(IF($Q813=3,1,0),IF($X813&lt;30,1,0))</formula>
    </cfRule>
    <cfRule type="expression" dxfId="25272" priority="4440">
      <formula>AND(IF($Q813=3,1,IF($Q813=4,1,0)),IF($F813&lt;=85,1,0))</formula>
    </cfRule>
  </conditionalFormatting>
  <conditionalFormatting sqref="X813">
    <cfRule type="expression" dxfId="25271" priority="4433">
      <formula>AND(IF(OR($Q813=1,$Q813=2),1,0),IF($X813&lt;=20,1,0))</formula>
    </cfRule>
    <cfRule type="expression" dxfId="25270" priority="4434">
      <formula>AND(IF($Q813=2,1,0),IF($X813&lt;30,1,0))</formula>
    </cfRule>
    <cfRule type="expression" dxfId="25269" priority="4435">
      <formula>AND(IF($Q813=3,1,0),IF($X813&lt;30,1,0))</formula>
    </cfRule>
    <cfRule type="expression" dxfId="25268" priority="4436">
      <formula>AND(IF($Q813=3,1,IF($Q813=4,1,0)),IF($F813&lt;=85,1,0))</formula>
    </cfRule>
  </conditionalFormatting>
  <conditionalFormatting sqref="AI813">
    <cfRule type="expression" dxfId="25267" priority="4429">
      <formula>AND(IF(OR($Q813=1,$Q813=2),1,0),IF($X813&lt;=20,1,0))</formula>
    </cfRule>
    <cfRule type="expression" dxfId="25266" priority="4430">
      <formula>AND(IF($Q813=2,1,0),IF($X813&lt;30,1,0))</formula>
    </cfRule>
    <cfRule type="expression" dxfId="25265" priority="4431">
      <formula>AND(IF($Q813=3,1,0),IF($X813&lt;30,1,0))</formula>
    </cfRule>
    <cfRule type="expression" dxfId="25264" priority="4432">
      <formula>AND(IF($Q813=3,1,IF($Q813=4,1,0)),IF($F813&lt;=85,1,0))</formula>
    </cfRule>
  </conditionalFormatting>
  <conditionalFormatting sqref="AV814">
    <cfRule type="expression" dxfId="25263" priority="4427">
      <formula>AV814="X"</formula>
    </cfRule>
    <cfRule type="expression" dxfId="25262" priority="4428">
      <formula>AV814="후보"</formula>
    </cfRule>
  </conditionalFormatting>
  <conditionalFormatting sqref="AC814">
    <cfRule type="cellIs" dxfId="25261" priority="4425" operator="greaterThan">
      <formula>0.9</formula>
    </cfRule>
    <cfRule type="cellIs" dxfId="25260" priority="4426" operator="greaterThan">
      <formula>0.85</formula>
    </cfRule>
  </conditionalFormatting>
  <conditionalFormatting sqref="N814">
    <cfRule type="cellIs" dxfId="25259" priority="4423" operator="greaterThan">
      <formula>0.9</formula>
    </cfRule>
    <cfRule type="cellIs" dxfId="25258" priority="4424" operator="greaterThan">
      <formula>0.85</formula>
    </cfRule>
  </conditionalFormatting>
  <conditionalFormatting sqref="E814">
    <cfRule type="expression" dxfId="25257" priority="4419">
      <formula>AND(IF(OR($Q814=1,$Q814=2),1,0),IF($X814&lt;=20,1,0))</formula>
    </cfRule>
    <cfRule type="expression" dxfId="25256" priority="4420">
      <formula>AND(IF($Q814=2,1,0),IF($X814&lt;30,1,0))</formula>
    </cfRule>
    <cfRule type="expression" dxfId="25255" priority="4421">
      <formula>AND(IF($Q814=3,1,0),IF($X814&lt;30,1,0))</formula>
    </cfRule>
    <cfRule type="expression" dxfId="25254" priority="4422">
      <formula>AND(IF($Q814=3,1,IF($Q814=4,1,0)),IF($F814&lt;=85,1,0))</formula>
    </cfRule>
  </conditionalFormatting>
  <conditionalFormatting sqref="X814">
    <cfRule type="expression" dxfId="25253" priority="4415">
      <formula>AND(IF(OR($Q814=1,$Q814=2),1,0),IF($X814&lt;=20,1,0))</formula>
    </cfRule>
    <cfRule type="expression" dxfId="25252" priority="4416">
      <formula>AND(IF($Q814=2,1,0),IF($X814&lt;30,1,0))</formula>
    </cfRule>
    <cfRule type="expression" dxfId="25251" priority="4417">
      <formula>AND(IF($Q814=3,1,0),IF($X814&lt;30,1,0))</formula>
    </cfRule>
    <cfRule type="expression" dxfId="25250" priority="4418">
      <formula>AND(IF($Q814=3,1,IF($Q814=4,1,0)),IF($F814&lt;=85,1,0))</formula>
    </cfRule>
  </conditionalFormatting>
  <conditionalFormatting sqref="AI814">
    <cfRule type="expression" dxfId="25249" priority="4411">
      <formula>AND(IF(OR($Q814=1,$Q814=2),1,0),IF($X814&lt;=20,1,0))</formula>
    </cfRule>
    <cfRule type="expression" dxfId="25248" priority="4412">
      <formula>AND(IF($Q814=2,1,0),IF($X814&lt;30,1,0))</formula>
    </cfRule>
    <cfRule type="expression" dxfId="25247" priority="4413">
      <formula>AND(IF($Q814=3,1,0),IF($X814&lt;30,1,0))</formula>
    </cfRule>
    <cfRule type="expression" dxfId="25246" priority="4414">
      <formula>AND(IF($Q814=3,1,IF($Q814=4,1,0)),IF($F814&lt;=85,1,0))</formula>
    </cfRule>
  </conditionalFormatting>
  <conditionalFormatting sqref="AV815">
    <cfRule type="expression" dxfId="25245" priority="4409">
      <formula>AV815="X"</formula>
    </cfRule>
    <cfRule type="expression" dxfId="25244" priority="4410">
      <formula>AV815="후보"</formula>
    </cfRule>
  </conditionalFormatting>
  <conditionalFormatting sqref="AC815">
    <cfRule type="cellIs" dxfId="25243" priority="4407" operator="greaterThan">
      <formula>0.9</formula>
    </cfRule>
    <cfRule type="cellIs" dxfId="25242" priority="4408" operator="greaterThan">
      <formula>0.85</formula>
    </cfRule>
  </conditionalFormatting>
  <conditionalFormatting sqref="N815">
    <cfRule type="cellIs" dxfId="25241" priority="4405" operator="greaterThan">
      <formula>0.9</formula>
    </cfRule>
    <cfRule type="cellIs" dxfId="25240" priority="4406" operator="greaterThan">
      <formula>0.85</formula>
    </cfRule>
  </conditionalFormatting>
  <conditionalFormatting sqref="E815">
    <cfRule type="expression" dxfId="25239" priority="4401">
      <formula>AND(IF(OR($Q815=1,$Q815=2),1,0),IF($X815&lt;=20,1,0))</formula>
    </cfRule>
    <cfRule type="expression" dxfId="25238" priority="4402">
      <formula>AND(IF($Q815=2,1,0),IF($X815&lt;30,1,0))</formula>
    </cfRule>
    <cfRule type="expression" dxfId="25237" priority="4403">
      <formula>AND(IF($Q815=3,1,0),IF($X815&lt;30,1,0))</formula>
    </cfRule>
    <cfRule type="expression" dxfId="25236" priority="4404">
      <formula>AND(IF($Q815=3,1,IF($Q815=4,1,0)),IF($F815&lt;=85,1,0))</formula>
    </cfRule>
  </conditionalFormatting>
  <conditionalFormatting sqref="X815">
    <cfRule type="expression" dxfId="25235" priority="4397">
      <formula>AND(IF(OR($Q815=1,$Q815=2),1,0),IF($X815&lt;=20,1,0))</formula>
    </cfRule>
    <cfRule type="expression" dxfId="25234" priority="4398">
      <formula>AND(IF($Q815=2,1,0),IF($X815&lt;30,1,0))</formula>
    </cfRule>
    <cfRule type="expression" dxfId="25233" priority="4399">
      <formula>AND(IF($Q815=3,1,0),IF($X815&lt;30,1,0))</formula>
    </cfRule>
    <cfRule type="expression" dxfId="25232" priority="4400">
      <formula>AND(IF($Q815=3,1,IF($Q815=4,1,0)),IF($F815&lt;=85,1,0))</formula>
    </cfRule>
  </conditionalFormatting>
  <conditionalFormatting sqref="AI815">
    <cfRule type="expression" dxfId="25231" priority="4393">
      <formula>AND(IF(OR($Q815=1,$Q815=2),1,0),IF($X815&lt;=20,1,0))</formula>
    </cfRule>
    <cfRule type="expression" dxfId="25230" priority="4394">
      <formula>AND(IF($Q815=2,1,0),IF($X815&lt;30,1,0))</formula>
    </cfRule>
    <cfRule type="expression" dxfId="25229" priority="4395">
      <formula>AND(IF($Q815=3,1,0),IF($X815&lt;30,1,0))</formula>
    </cfRule>
    <cfRule type="expression" dxfId="25228" priority="4396">
      <formula>AND(IF($Q815=3,1,IF($Q815=4,1,0)),IF($F815&lt;=85,1,0))</formula>
    </cfRule>
  </conditionalFormatting>
  <conditionalFormatting sqref="AV816">
    <cfRule type="expression" dxfId="25227" priority="4391">
      <formula>AV816="X"</formula>
    </cfRule>
    <cfRule type="expression" dxfId="25226" priority="4392">
      <formula>AV816="후보"</formula>
    </cfRule>
  </conditionalFormatting>
  <conditionalFormatting sqref="AC816">
    <cfRule type="cellIs" dxfId="25225" priority="4389" operator="greaterThan">
      <formula>0.9</formula>
    </cfRule>
    <cfRule type="cellIs" dxfId="25224" priority="4390" operator="greaterThan">
      <formula>0.85</formula>
    </cfRule>
  </conditionalFormatting>
  <conditionalFormatting sqref="N816">
    <cfRule type="cellIs" dxfId="25223" priority="4387" operator="greaterThan">
      <formula>0.9</formula>
    </cfRule>
    <cfRule type="cellIs" dxfId="25222" priority="4388" operator="greaterThan">
      <formula>0.85</formula>
    </cfRule>
  </conditionalFormatting>
  <conditionalFormatting sqref="E816">
    <cfRule type="expression" dxfId="25221" priority="4383">
      <formula>AND(IF(OR($Q816=1,$Q816=2),1,0),IF($X816&lt;=20,1,0))</formula>
    </cfRule>
    <cfRule type="expression" dxfId="25220" priority="4384">
      <formula>AND(IF($Q816=2,1,0),IF($X816&lt;30,1,0))</formula>
    </cfRule>
    <cfRule type="expression" dxfId="25219" priority="4385">
      <formula>AND(IF($Q816=3,1,0),IF($X816&lt;30,1,0))</formula>
    </cfRule>
    <cfRule type="expression" dxfId="25218" priority="4386">
      <formula>AND(IF($Q816=3,1,IF($Q816=4,1,0)),IF($F816&lt;=85,1,0))</formula>
    </cfRule>
  </conditionalFormatting>
  <conditionalFormatting sqref="X816">
    <cfRule type="expression" dxfId="25217" priority="4379">
      <formula>AND(IF(OR($Q816=1,$Q816=2),1,0),IF($X816&lt;=20,1,0))</formula>
    </cfRule>
    <cfRule type="expression" dxfId="25216" priority="4380">
      <formula>AND(IF($Q816=2,1,0),IF($X816&lt;30,1,0))</formula>
    </cfRule>
    <cfRule type="expression" dxfId="25215" priority="4381">
      <formula>AND(IF($Q816=3,1,0),IF($X816&lt;30,1,0))</formula>
    </cfRule>
    <cfRule type="expression" dxfId="25214" priority="4382">
      <formula>AND(IF($Q816=3,1,IF($Q816=4,1,0)),IF($F816&lt;=85,1,0))</formula>
    </cfRule>
  </conditionalFormatting>
  <conditionalFormatting sqref="AI816">
    <cfRule type="expression" dxfId="25213" priority="4375">
      <formula>AND(IF(OR($Q816=1,$Q816=2),1,0),IF($X816&lt;=20,1,0))</formula>
    </cfRule>
    <cfRule type="expression" dxfId="25212" priority="4376">
      <formula>AND(IF($Q816=2,1,0),IF($X816&lt;30,1,0))</formula>
    </cfRule>
    <cfRule type="expression" dxfId="25211" priority="4377">
      <formula>AND(IF($Q816=3,1,0),IF($X816&lt;30,1,0))</formula>
    </cfRule>
    <cfRule type="expression" dxfId="25210" priority="4378">
      <formula>AND(IF($Q816=3,1,IF($Q816=4,1,0)),IF($F816&lt;=85,1,0))</formula>
    </cfRule>
  </conditionalFormatting>
  <conditionalFormatting sqref="AV817">
    <cfRule type="expression" dxfId="25209" priority="4373">
      <formula>AV817="X"</formula>
    </cfRule>
    <cfRule type="expression" dxfId="25208" priority="4374">
      <formula>AV817="후보"</formula>
    </cfRule>
  </conditionalFormatting>
  <conditionalFormatting sqref="AC817">
    <cfRule type="cellIs" dxfId="25207" priority="4371" operator="greaterThan">
      <formula>0.9</formula>
    </cfRule>
    <cfRule type="cellIs" dxfId="25206" priority="4372" operator="greaterThan">
      <formula>0.85</formula>
    </cfRule>
  </conditionalFormatting>
  <conditionalFormatting sqref="N817">
    <cfRule type="cellIs" dxfId="25205" priority="4369" operator="greaterThan">
      <formula>0.9</formula>
    </cfRule>
    <cfRule type="cellIs" dxfId="25204" priority="4370" operator="greaterThan">
      <formula>0.85</formula>
    </cfRule>
  </conditionalFormatting>
  <conditionalFormatting sqref="E817">
    <cfRule type="expression" dxfId="25203" priority="4365">
      <formula>AND(IF(OR($Q817=1,$Q817=2),1,0),IF($X817&lt;=20,1,0))</formula>
    </cfRule>
    <cfRule type="expression" dxfId="25202" priority="4366">
      <formula>AND(IF($Q817=2,1,0),IF($X817&lt;30,1,0))</formula>
    </cfRule>
    <cfRule type="expression" dxfId="25201" priority="4367">
      <formula>AND(IF($Q817=3,1,0),IF($X817&lt;30,1,0))</formula>
    </cfRule>
    <cfRule type="expression" dxfId="25200" priority="4368">
      <formula>AND(IF($Q817=3,1,IF($Q817=4,1,0)),IF($F817&lt;=85,1,0))</formula>
    </cfRule>
  </conditionalFormatting>
  <conditionalFormatting sqref="X817">
    <cfRule type="expression" dxfId="25199" priority="4361">
      <formula>AND(IF(OR($Q817=1,$Q817=2),1,0),IF($X817&lt;=20,1,0))</formula>
    </cfRule>
    <cfRule type="expression" dxfId="25198" priority="4362">
      <formula>AND(IF($Q817=2,1,0),IF($X817&lt;30,1,0))</formula>
    </cfRule>
    <cfRule type="expression" dxfId="25197" priority="4363">
      <formula>AND(IF($Q817=3,1,0),IF($X817&lt;30,1,0))</formula>
    </cfRule>
    <cfRule type="expression" dxfId="25196" priority="4364">
      <formula>AND(IF($Q817=3,1,IF($Q817=4,1,0)),IF($F817&lt;=85,1,0))</formula>
    </cfRule>
  </conditionalFormatting>
  <conditionalFormatting sqref="AI817">
    <cfRule type="expression" dxfId="25195" priority="4357">
      <formula>AND(IF(OR($Q817=1,$Q817=2),1,0),IF($X817&lt;=20,1,0))</formula>
    </cfRule>
    <cfRule type="expression" dxfId="25194" priority="4358">
      <formula>AND(IF($Q817=2,1,0),IF($X817&lt;30,1,0))</formula>
    </cfRule>
    <cfRule type="expression" dxfId="25193" priority="4359">
      <formula>AND(IF($Q817=3,1,0),IF($X817&lt;30,1,0))</formula>
    </cfRule>
    <cfRule type="expression" dxfId="25192" priority="4360">
      <formula>AND(IF($Q817=3,1,IF($Q817=4,1,0)),IF($F817&lt;=85,1,0))</formula>
    </cfRule>
  </conditionalFormatting>
  <conditionalFormatting sqref="AV818">
    <cfRule type="expression" dxfId="25191" priority="4355">
      <formula>AV818="X"</formula>
    </cfRule>
    <cfRule type="expression" dxfId="25190" priority="4356">
      <formula>AV818="후보"</formula>
    </cfRule>
  </conditionalFormatting>
  <conditionalFormatting sqref="AC818">
    <cfRule type="cellIs" dxfId="25189" priority="4353" operator="greaterThan">
      <formula>0.9</formula>
    </cfRule>
    <cfRule type="cellIs" dxfId="25188" priority="4354" operator="greaterThan">
      <formula>0.85</formula>
    </cfRule>
  </conditionalFormatting>
  <conditionalFormatting sqref="N818">
    <cfRule type="cellIs" dxfId="25187" priority="4351" operator="greaterThan">
      <formula>0.9</formula>
    </cfRule>
    <cfRule type="cellIs" dxfId="25186" priority="4352" operator="greaterThan">
      <formula>0.85</formula>
    </cfRule>
  </conditionalFormatting>
  <conditionalFormatting sqref="E818">
    <cfRule type="expression" dxfId="25185" priority="4347">
      <formula>AND(IF(OR($Q818=1,$Q818=2),1,0),IF($X818&lt;=20,1,0))</formula>
    </cfRule>
    <cfRule type="expression" dxfId="25184" priority="4348">
      <formula>AND(IF($Q818=2,1,0),IF($X818&lt;30,1,0))</formula>
    </cfRule>
    <cfRule type="expression" dxfId="25183" priority="4349">
      <formula>AND(IF($Q818=3,1,0),IF($X818&lt;30,1,0))</formula>
    </cfRule>
    <cfRule type="expression" dxfId="25182" priority="4350">
      <formula>AND(IF($Q818=3,1,IF($Q818=4,1,0)),IF($F818&lt;=85,1,0))</formula>
    </cfRule>
  </conditionalFormatting>
  <conditionalFormatting sqref="X818">
    <cfRule type="expression" dxfId="25181" priority="4343">
      <formula>AND(IF(OR($Q818=1,$Q818=2),1,0),IF($X818&lt;=20,1,0))</formula>
    </cfRule>
    <cfRule type="expression" dxfId="25180" priority="4344">
      <formula>AND(IF($Q818=2,1,0),IF($X818&lt;30,1,0))</formula>
    </cfRule>
    <cfRule type="expression" dxfId="25179" priority="4345">
      <formula>AND(IF($Q818=3,1,0),IF($X818&lt;30,1,0))</formula>
    </cfRule>
    <cfRule type="expression" dxfId="25178" priority="4346">
      <formula>AND(IF($Q818=3,1,IF($Q818=4,1,0)),IF($F818&lt;=85,1,0))</formula>
    </cfRule>
  </conditionalFormatting>
  <conditionalFormatting sqref="AI818">
    <cfRule type="expression" dxfId="25177" priority="4339">
      <formula>AND(IF(OR($Q818=1,$Q818=2),1,0),IF($X818&lt;=20,1,0))</formula>
    </cfRule>
    <cfRule type="expression" dxfId="25176" priority="4340">
      <formula>AND(IF($Q818=2,1,0),IF($X818&lt;30,1,0))</formula>
    </cfRule>
    <cfRule type="expression" dxfId="25175" priority="4341">
      <formula>AND(IF($Q818=3,1,0),IF($X818&lt;30,1,0))</formula>
    </cfRule>
    <cfRule type="expression" dxfId="25174" priority="4342">
      <formula>AND(IF($Q818=3,1,IF($Q818=4,1,0)),IF($F818&lt;=85,1,0))</formula>
    </cfRule>
  </conditionalFormatting>
  <conditionalFormatting sqref="AV819">
    <cfRule type="expression" dxfId="25173" priority="4337">
      <formula>AV819="X"</formula>
    </cfRule>
    <cfRule type="expression" dxfId="25172" priority="4338">
      <formula>AV819="후보"</formula>
    </cfRule>
  </conditionalFormatting>
  <conditionalFormatting sqref="AC819">
    <cfRule type="cellIs" dxfId="25171" priority="4335" operator="greaterThan">
      <formula>0.9</formula>
    </cfRule>
    <cfRule type="cellIs" dxfId="25170" priority="4336" operator="greaterThan">
      <formula>0.85</formula>
    </cfRule>
  </conditionalFormatting>
  <conditionalFormatting sqref="N819">
    <cfRule type="cellIs" dxfId="25169" priority="4333" operator="greaterThan">
      <formula>0.9</formula>
    </cfRule>
    <cfRule type="cellIs" dxfId="25168" priority="4334" operator="greaterThan">
      <formula>0.85</formula>
    </cfRule>
  </conditionalFormatting>
  <conditionalFormatting sqref="E819">
    <cfRule type="expression" dxfId="25167" priority="4329">
      <formula>AND(IF(OR($Q819=1,$Q819=2),1,0),IF($X819&lt;=20,1,0))</formula>
    </cfRule>
    <cfRule type="expression" dxfId="25166" priority="4330">
      <formula>AND(IF($Q819=2,1,0),IF($X819&lt;30,1,0))</formula>
    </cfRule>
    <cfRule type="expression" dxfId="25165" priority="4331">
      <formula>AND(IF($Q819=3,1,0),IF($X819&lt;30,1,0))</formula>
    </cfRule>
    <cfRule type="expression" dxfId="25164" priority="4332">
      <formula>AND(IF($Q819=3,1,IF($Q819=4,1,0)),IF($F819&lt;=85,1,0))</formula>
    </cfRule>
  </conditionalFormatting>
  <conditionalFormatting sqref="X819">
    <cfRule type="expression" dxfId="25163" priority="4325">
      <formula>AND(IF(OR($Q819=1,$Q819=2),1,0),IF($X819&lt;=20,1,0))</formula>
    </cfRule>
    <cfRule type="expression" dxfId="25162" priority="4326">
      <formula>AND(IF($Q819=2,1,0),IF($X819&lt;30,1,0))</formula>
    </cfRule>
    <cfRule type="expression" dxfId="25161" priority="4327">
      <formula>AND(IF($Q819=3,1,0),IF($X819&lt;30,1,0))</formula>
    </cfRule>
    <cfRule type="expression" dxfId="25160" priority="4328">
      <formula>AND(IF($Q819=3,1,IF($Q819=4,1,0)),IF($F819&lt;=85,1,0))</formula>
    </cfRule>
  </conditionalFormatting>
  <conditionalFormatting sqref="AI819">
    <cfRule type="expression" dxfId="25159" priority="4321">
      <formula>AND(IF(OR($Q819=1,$Q819=2),1,0),IF($X819&lt;=20,1,0))</formula>
    </cfRule>
    <cfRule type="expression" dxfId="25158" priority="4322">
      <formula>AND(IF($Q819=2,1,0),IF($X819&lt;30,1,0))</formula>
    </cfRule>
    <cfRule type="expression" dxfId="25157" priority="4323">
      <formula>AND(IF($Q819=3,1,0),IF($X819&lt;30,1,0))</formula>
    </cfRule>
    <cfRule type="expression" dxfId="25156" priority="4324">
      <formula>AND(IF($Q819=3,1,IF($Q819=4,1,0)),IF($F819&lt;=85,1,0))</formula>
    </cfRule>
  </conditionalFormatting>
  <conditionalFormatting sqref="AV820">
    <cfRule type="expression" dxfId="25155" priority="4319">
      <formula>AV820="X"</formula>
    </cfRule>
    <cfRule type="expression" dxfId="25154" priority="4320">
      <formula>AV820="후보"</formula>
    </cfRule>
  </conditionalFormatting>
  <conditionalFormatting sqref="AC820">
    <cfRule type="cellIs" dxfId="25153" priority="4317" operator="greaterThan">
      <formula>0.9</formula>
    </cfRule>
    <cfRule type="cellIs" dxfId="25152" priority="4318" operator="greaterThan">
      <formula>0.85</formula>
    </cfRule>
  </conditionalFormatting>
  <conditionalFormatting sqref="N820">
    <cfRule type="cellIs" dxfId="25151" priority="4315" operator="greaterThan">
      <formula>0.9</formula>
    </cfRule>
    <cfRule type="cellIs" dxfId="25150" priority="4316" operator="greaterThan">
      <formula>0.85</formula>
    </cfRule>
  </conditionalFormatting>
  <conditionalFormatting sqref="E820">
    <cfRule type="expression" dxfId="25149" priority="4311">
      <formula>AND(IF(OR($Q820=1,$Q820=2),1,0),IF($X820&lt;=20,1,0))</formula>
    </cfRule>
    <cfRule type="expression" dxfId="25148" priority="4312">
      <formula>AND(IF($Q820=2,1,0),IF($X820&lt;30,1,0))</formula>
    </cfRule>
    <cfRule type="expression" dxfId="25147" priority="4313">
      <formula>AND(IF($Q820=3,1,0),IF($X820&lt;30,1,0))</formula>
    </cfRule>
    <cfRule type="expression" dxfId="25146" priority="4314">
      <formula>AND(IF($Q820=3,1,IF($Q820=4,1,0)),IF($F820&lt;=85,1,0))</formula>
    </cfRule>
  </conditionalFormatting>
  <conditionalFormatting sqref="X820">
    <cfRule type="expression" dxfId="25145" priority="4307">
      <formula>AND(IF(OR($Q820=1,$Q820=2),1,0),IF($X820&lt;=20,1,0))</formula>
    </cfRule>
    <cfRule type="expression" dxfId="25144" priority="4308">
      <formula>AND(IF($Q820=2,1,0),IF($X820&lt;30,1,0))</formula>
    </cfRule>
    <cfRule type="expression" dxfId="25143" priority="4309">
      <formula>AND(IF($Q820=3,1,0),IF($X820&lt;30,1,0))</formula>
    </cfRule>
    <cfRule type="expression" dxfId="25142" priority="4310">
      <formula>AND(IF($Q820=3,1,IF($Q820=4,1,0)),IF($F820&lt;=85,1,0))</formula>
    </cfRule>
  </conditionalFormatting>
  <conditionalFormatting sqref="AI820">
    <cfRule type="expression" dxfId="25141" priority="4303">
      <formula>AND(IF(OR($Q820=1,$Q820=2),1,0),IF($X820&lt;=20,1,0))</formula>
    </cfRule>
    <cfRule type="expression" dxfId="25140" priority="4304">
      <formula>AND(IF($Q820=2,1,0),IF($X820&lt;30,1,0))</formula>
    </cfRule>
    <cfRule type="expression" dxfId="25139" priority="4305">
      <formula>AND(IF($Q820=3,1,0),IF($X820&lt;30,1,0))</formula>
    </cfRule>
    <cfRule type="expression" dxfId="25138" priority="4306">
      <formula>AND(IF($Q820=3,1,IF($Q820=4,1,0)),IF($F820&lt;=85,1,0))</formula>
    </cfRule>
  </conditionalFormatting>
  <conditionalFormatting sqref="AV821">
    <cfRule type="expression" dxfId="25137" priority="4301">
      <formula>AV821="X"</formula>
    </cfRule>
    <cfRule type="expression" dxfId="25136" priority="4302">
      <formula>AV821="후보"</formula>
    </cfRule>
  </conditionalFormatting>
  <conditionalFormatting sqref="AC821">
    <cfRule type="cellIs" dxfId="25135" priority="4299" operator="greaterThan">
      <formula>0.9</formula>
    </cfRule>
    <cfRule type="cellIs" dxfId="25134" priority="4300" operator="greaterThan">
      <formula>0.85</formula>
    </cfRule>
  </conditionalFormatting>
  <conditionalFormatting sqref="N821">
    <cfRule type="cellIs" dxfId="25133" priority="4297" operator="greaterThan">
      <formula>0.9</formula>
    </cfRule>
    <cfRule type="cellIs" dxfId="25132" priority="4298" operator="greaterThan">
      <formula>0.85</formula>
    </cfRule>
  </conditionalFormatting>
  <conditionalFormatting sqref="E821">
    <cfRule type="expression" dxfId="25131" priority="4293">
      <formula>AND(IF(OR($Q821=1,$Q821=2),1,0),IF($X821&lt;=20,1,0))</formula>
    </cfRule>
    <cfRule type="expression" dxfId="25130" priority="4294">
      <formula>AND(IF($Q821=2,1,0),IF($X821&lt;30,1,0))</formula>
    </cfRule>
    <cfRule type="expression" dxfId="25129" priority="4295">
      <formula>AND(IF($Q821=3,1,0),IF($X821&lt;30,1,0))</formula>
    </cfRule>
    <cfRule type="expression" dxfId="25128" priority="4296">
      <formula>AND(IF($Q821=3,1,IF($Q821=4,1,0)),IF($F821&lt;=85,1,0))</formula>
    </cfRule>
  </conditionalFormatting>
  <conditionalFormatting sqref="X821">
    <cfRule type="expression" dxfId="25127" priority="4289">
      <formula>AND(IF(OR($Q821=1,$Q821=2),1,0),IF($X821&lt;=20,1,0))</formula>
    </cfRule>
    <cfRule type="expression" dxfId="25126" priority="4290">
      <formula>AND(IF($Q821=2,1,0),IF($X821&lt;30,1,0))</formula>
    </cfRule>
    <cfRule type="expression" dxfId="25125" priority="4291">
      <formula>AND(IF($Q821=3,1,0),IF($X821&lt;30,1,0))</formula>
    </cfRule>
    <cfRule type="expression" dxfId="25124" priority="4292">
      <formula>AND(IF($Q821=3,1,IF($Q821=4,1,0)),IF($F821&lt;=85,1,0))</formula>
    </cfRule>
  </conditionalFormatting>
  <conditionalFormatting sqref="AI821">
    <cfRule type="expression" dxfId="25123" priority="4285">
      <formula>AND(IF(OR($Q821=1,$Q821=2),1,0),IF($X821&lt;=20,1,0))</formula>
    </cfRule>
    <cfRule type="expression" dxfId="25122" priority="4286">
      <formula>AND(IF($Q821=2,1,0),IF($X821&lt;30,1,0))</formula>
    </cfRule>
    <cfRule type="expression" dxfId="25121" priority="4287">
      <formula>AND(IF($Q821=3,1,0),IF($X821&lt;30,1,0))</formula>
    </cfRule>
    <cfRule type="expression" dxfId="25120" priority="4288">
      <formula>AND(IF($Q821=3,1,IF($Q821=4,1,0)),IF($F821&lt;=85,1,0))</formula>
    </cfRule>
  </conditionalFormatting>
  <conditionalFormatting sqref="AV822">
    <cfRule type="expression" dxfId="25119" priority="4283">
      <formula>AV822="X"</formula>
    </cfRule>
    <cfRule type="expression" dxfId="25118" priority="4284">
      <formula>AV822="후보"</formula>
    </cfRule>
  </conditionalFormatting>
  <conditionalFormatting sqref="AC822">
    <cfRule type="cellIs" dxfId="25117" priority="4281" operator="greaterThan">
      <formula>0.9</formula>
    </cfRule>
    <cfRule type="cellIs" dxfId="25116" priority="4282" operator="greaterThan">
      <formula>0.85</formula>
    </cfRule>
  </conditionalFormatting>
  <conditionalFormatting sqref="N822">
    <cfRule type="cellIs" dxfId="25115" priority="4279" operator="greaterThan">
      <formula>0.9</formula>
    </cfRule>
    <cfRule type="cellIs" dxfId="25114" priority="4280" operator="greaterThan">
      <formula>0.85</formula>
    </cfRule>
  </conditionalFormatting>
  <conditionalFormatting sqref="E822">
    <cfRule type="expression" dxfId="25113" priority="4275">
      <formula>AND(IF(OR($Q822=1,$Q822=2),1,0),IF($X822&lt;=20,1,0))</formula>
    </cfRule>
    <cfRule type="expression" dxfId="25112" priority="4276">
      <formula>AND(IF($Q822=2,1,0),IF($X822&lt;30,1,0))</formula>
    </cfRule>
    <cfRule type="expression" dxfId="25111" priority="4277">
      <formula>AND(IF($Q822=3,1,0),IF($X822&lt;30,1,0))</formula>
    </cfRule>
    <cfRule type="expression" dxfId="25110" priority="4278">
      <formula>AND(IF($Q822=3,1,IF($Q822=4,1,0)),IF($F822&lt;=85,1,0))</formula>
    </cfRule>
  </conditionalFormatting>
  <conditionalFormatting sqref="X822">
    <cfRule type="expression" dxfId="25109" priority="4271">
      <formula>AND(IF(OR($Q822=1,$Q822=2),1,0),IF($X822&lt;=20,1,0))</formula>
    </cfRule>
    <cfRule type="expression" dxfId="25108" priority="4272">
      <formula>AND(IF($Q822=2,1,0),IF($X822&lt;30,1,0))</formula>
    </cfRule>
    <cfRule type="expression" dxfId="25107" priority="4273">
      <formula>AND(IF($Q822=3,1,0),IF($X822&lt;30,1,0))</formula>
    </cfRule>
    <cfRule type="expression" dxfId="25106" priority="4274">
      <formula>AND(IF($Q822=3,1,IF($Q822=4,1,0)),IF($F822&lt;=85,1,0))</formula>
    </cfRule>
  </conditionalFormatting>
  <conditionalFormatting sqref="AI822">
    <cfRule type="expression" dxfId="25105" priority="4267">
      <formula>AND(IF(OR($Q822=1,$Q822=2),1,0),IF($X822&lt;=20,1,0))</formula>
    </cfRule>
    <cfRule type="expression" dxfId="25104" priority="4268">
      <formula>AND(IF($Q822=2,1,0),IF($X822&lt;30,1,0))</formula>
    </cfRule>
    <cfRule type="expression" dxfId="25103" priority="4269">
      <formula>AND(IF($Q822=3,1,0),IF($X822&lt;30,1,0))</formula>
    </cfRule>
    <cfRule type="expression" dxfId="25102" priority="4270">
      <formula>AND(IF($Q822=3,1,IF($Q822=4,1,0)),IF($F822&lt;=85,1,0))</formula>
    </cfRule>
  </conditionalFormatting>
  <conditionalFormatting sqref="AV823">
    <cfRule type="expression" dxfId="25101" priority="4265">
      <formula>AV823="X"</formula>
    </cfRule>
    <cfRule type="expression" dxfId="25100" priority="4266">
      <formula>AV823="후보"</formula>
    </cfRule>
  </conditionalFormatting>
  <conditionalFormatting sqref="AC823">
    <cfRule type="cellIs" dxfId="25099" priority="4263" operator="greaterThan">
      <formula>0.9</formula>
    </cfRule>
    <cfRule type="cellIs" dxfId="25098" priority="4264" operator="greaterThan">
      <formula>0.85</formula>
    </cfRule>
  </conditionalFormatting>
  <conditionalFormatting sqref="N823">
    <cfRule type="cellIs" dxfId="25097" priority="4261" operator="greaterThan">
      <formula>0.9</formula>
    </cfRule>
    <cfRule type="cellIs" dxfId="25096" priority="4262" operator="greaterThan">
      <formula>0.85</formula>
    </cfRule>
  </conditionalFormatting>
  <conditionalFormatting sqref="E823">
    <cfRule type="expression" dxfId="25095" priority="4257">
      <formula>AND(IF(OR($Q823=1,$Q823=2),1,0),IF($X823&lt;=20,1,0))</formula>
    </cfRule>
    <cfRule type="expression" dxfId="25094" priority="4258">
      <formula>AND(IF($Q823=2,1,0),IF($X823&lt;30,1,0))</formula>
    </cfRule>
    <cfRule type="expression" dxfId="25093" priority="4259">
      <formula>AND(IF($Q823=3,1,0),IF($X823&lt;30,1,0))</formula>
    </cfRule>
    <cfRule type="expression" dxfId="25092" priority="4260">
      <formula>AND(IF($Q823=3,1,IF($Q823=4,1,0)),IF($F823&lt;=85,1,0))</formula>
    </cfRule>
  </conditionalFormatting>
  <conditionalFormatting sqref="X823">
    <cfRule type="expression" dxfId="25091" priority="4253">
      <formula>AND(IF(OR($Q823=1,$Q823=2),1,0),IF($X823&lt;=20,1,0))</formula>
    </cfRule>
    <cfRule type="expression" dxfId="25090" priority="4254">
      <formula>AND(IF($Q823=2,1,0),IF($X823&lt;30,1,0))</formula>
    </cfRule>
    <cfRule type="expression" dxfId="25089" priority="4255">
      <formula>AND(IF($Q823=3,1,0),IF($X823&lt;30,1,0))</formula>
    </cfRule>
    <cfRule type="expression" dxfId="25088" priority="4256">
      <formula>AND(IF($Q823=3,1,IF($Q823=4,1,0)),IF($F823&lt;=85,1,0))</formula>
    </cfRule>
  </conditionalFormatting>
  <conditionalFormatting sqref="AI823">
    <cfRule type="expression" dxfId="25087" priority="4249">
      <formula>AND(IF(OR($Q823=1,$Q823=2),1,0),IF($X823&lt;=20,1,0))</formula>
    </cfRule>
    <cfRule type="expression" dxfId="25086" priority="4250">
      <formula>AND(IF($Q823=2,1,0),IF($X823&lt;30,1,0))</formula>
    </cfRule>
    <cfRule type="expression" dxfId="25085" priority="4251">
      <formula>AND(IF($Q823=3,1,0),IF($X823&lt;30,1,0))</formula>
    </cfRule>
    <cfRule type="expression" dxfId="25084" priority="4252">
      <formula>AND(IF($Q823=3,1,IF($Q823=4,1,0)),IF($F823&lt;=85,1,0))</formula>
    </cfRule>
  </conditionalFormatting>
  <conditionalFormatting sqref="AV824">
    <cfRule type="expression" dxfId="25083" priority="4247">
      <formula>AV824="X"</formula>
    </cfRule>
    <cfRule type="expression" dxfId="25082" priority="4248">
      <formula>AV824="후보"</formula>
    </cfRule>
  </conditionalFormatting>
  <conditionalFormatting sqref="AC824">
    <cfRule type="cellIs" dxfId="25081" priority="4245" operator="greaterThan">
      <formula>0.9</formula>
    </cfRule>
    <cfRule type="cellIs" dxfId="25080" priority="4246" operator="greaterThan">
      <formula>0.85</formula>
    </cfRule>
  </conditionalFormatting>
  <conditionalFormatting sqref="N824">
    <cfRule type="cellIs" dxfId="25079" priority="4243" operator="greaterThan">
      <formula>0.9</formula>
    </cfRule>
    <cfRule type="cellIs" dxfId="25078" priority="4244" operator="greaterThan">
      <formula>0.85</formula>
    </cfRule>
  </conditionalFormatting>
  <conditionalFormatting sqref="E824">
    <cfRule type="expression" dxfId="25077" priority="4239">
      <formula>AND(IF(OR($Q824=1,$Q824=2),1,0),IF($X824&lt;=20,1,0))</formula>
    </cfRule>
    <cfRule type="expression" dxfId="25076" priority="4240">
      <formula>AND(IF($Q824=2,1,0),IF($X824&lt;30,1,0))</formula>
    </cfRule>
    <cfRule type="expression" dxfId="25075" priority="4241">
      <formula>AND(IF($Q824=3,1,0),IF($X824&lt;30,1,0))</formula>
    </cfRule>
    <cfRule type="expression" dxfId="25074" priority="4242">
      <formula>AND(IF($Q824=3,1,IF($Q824=4,1,0)),IF($F824&lt;=85,1,0))</formula>
    </cfRule>
  </conditionalFormatting>
  <conditionalFormatting sqref="X824">
    <cfRule type="expression" dxfId="25073" priority="4235">
      <formula>AND(IF(OR($Q824=1,$Q824=2),1,0),IF($X824&lt;=20,1,0))</formula>
    </cfRule>
    <cfRule type="expression" dxfId="25072" priority="4236">
      <formula>AND(IF($Q824=2,1,0),IF($X824&lt;30,1,0))</formula>
    </cfRule>
    <cfRule type="expression" dxfId="25071" priority="4237">
      <formula>AND(IF($Q824=3,1,0),IF($X824&lt;30,1,0))</formula>
    </cfRule>
    <cfRule type="expression" dxfId="25070" priority="4238">
      <formula>AND(IF($Q824=3,1,IF($Q824=4,1,0)),IF($F824&lt;=85,1,0))</formula>
    </cfRule>
  </conditionalFormatting>
  <conditionalFormatting sqref="AI824">
    <cfRule type="expression" dxfId="25069" priority="4231">
      <formula>AND(IF(OR($Q824=1,$Q824=2),1,0),IF($X824&lt;=20,1,0))</formula>
    </cfRule>
    <cfRule type="expression" dxfId="25068" priority="4232">
      <formula>AND(IF($Q824=2,1,0),IF($X824&lt;30,1,0))</formula>
    </cfRule>
    <cfRule type="expression" dxfId="25067" priority="4233">
      <formula>AND(IF($Q824=3,1,0),IF($X824&lt;30,1,0))</formula>
    </cfRule>
    <cfRule type="expression" dxfId="25066" priority="4234">
      <formula>AND(IF($Q824=3,1,IF($Q824=4,1,0)),IF($F824&lt;=85,1,0))</formula>
    </cfRule>
  </conditionalFormatting>
  <conditionalFormatting sqref="AV825">
    <cfRule type="expression" dxfId="25065" priority="4229">
      <formula>AV825="X"</formula>
    </cfRule>
    <cfRule type="expression" dxfId="25064" priority="4230">
      <formula>AV825="후보"</formula>
    </cfRule>
  </conditionalFormatting>
  <conditionalFormatting sqref="AC825">
    <cfRule type="cellIs" dxfId="25063" priority="4227" operator="greaterThan">
      <formula>0.9</formula>
    </cfRule>
    <cfRule type="cellIs" dxfId="25062" priority="4228" operator="greaterThan">
      <formula>0.85</formula>
    </cfRule>
  </conditionalFormatting>
  <conditionalFormatting sqref="N825">
    <cfRule type="cellIs" dxfId="25061" priority="4225" operator="greaterThan">
      <formula>0.9</formula>
    </cfRule>
    <cfRule type="cellIs" dxfId="25060" priority="4226" operator="greaterThan">
      <formula>0.85</formula>
    </cfRule>
  </conditionalFormatting>
  <conditionalFormatting sqref="E825">
    <cfRule type="expression" dxfId="25059" priority="4221">
      <formula>AND(IF(OR($Q825=1,$Q825=2),1,0),IF($X825&lt;=20,1,0))</formula>
    </cfRule>
    <cfRule type="expression" dxfId="25058" priority="4222">
      <formula>AND(IF($Q825=2,1,0),IF($X825&lt;30,1,0))</formula>
    </cfRule>
    <cfRule type="expression" dxfId="25057" priority="4223">
      <formula>AND(IF($Q825=3,1,0),IF($X825&lt;30,1,0))</formula>
    </cfRule>
    <cfRule type="expression" dxfId="25056" priority="4224">
      <formula>AND(IF($Q825=3,1,IF($Q825=4,1,0)),IF($F825&lt;=85,1,0))</formula>
    </cfRule>
  </conditionalFormatting>
  <conditionalFormatting sqref="X825">
    <cfRule type="expression" dxfId="25055" priority="4217">
      <formula>AND(IF(OR($Q825=1,$Q825=2),1,0),IF($X825&lt;=20,1,0))</formula>
    </cfRule>
    <cfRule type="expression" dxfId="25054" priority="4218">
      <formula>AND(IF($Q825=2,1,0),IF($X825&lt;30,1,0))</formula>
    </cfRule>
    <cfRule type="expression" dxfId="25053" priority="4219">
      <formula>AND(IF($Q825=3,1,0),IF($X825&lt;30,1,0))</formula>
    </cfRule>
    <cfRule type="expression" dxfId="25052" priority="4220">
      <formula>AND(IF($Q825=3,1,IF($Q825=4,1,0)),IF($F825&lt;=85,1,0))</formula>
    </cfRule>
  </conditionalFormatting>
  <conditionalFormatting sqref="AI825">
    <cfRule type="expression" dxfId="25051" priority="4213">
      <formula>AND(IF(OR($Q825=1,$Q825=2),1,0),IF($X825&lt;=20,1,0))</formula>
    </cfRule>
    <cfRule type="expression" dxfId="25050" priority="4214">
      <formula>AND(IF($Q825=2,1,0),IF($X825&lt;30,1,0))</formula>
    </cfRule>
    <cfRule type="expression" dxfId="25049" priority="4215">
      <formula>AND(IF($Q825=3,1,0),IF($X825&lt;30,1,0))</formula>
    </cfRule>
    <cfRule type="expression" dxfId="25048" priority="4216">
      <formula>AND(IF($Q825=3,1,IF($Q825=4,1,0)),IF($F825&lt;=85,1,0))</formula>
    </cfRule>
  </conditionalFormatting>
  <conditionalFormatting sqref="AV826">
    <cfRule type="expression" dxfId="25047" priority="4211">
      <formula>AV826="X"</formula>
    </cfRule>
    <cfRule type="expression" dxfId="25046" priority="4212">
      <formula>AV826="후보"</formula>
    </cfRule>
  </conditionalFormatting>
  <conditionalFormatting sqref="AC826">
    <cfRule type="cellIs" dxfId="25045" priority="4209" operator="greaterThan">
      <formula>0.9</formula>
    </cfRule>
    <cfRule type="cellIs" dxfId="25044" priority="4210" operator="greaterThan">
      <formula>0.85</formula>
    </cfRule>
  </conditionalFormatting>
  <conditionalFormatting sqref="N826">
    <cfRule type="cellIs" dxfId="25043" priority="4207" operator="greaterThan">
      <formula>0.9</formula>
    </cfRule>
    <cfRule type="cellIs" dxfId="25042" priority="4208" operator="greaterThan">
      <formula>0.85</formula>
    </cfRule>
  </conditionalFormatting>
  <conditionalFormatting sqref="E826">
    <cfRule type="expression" dxfId="25041" priority="4203">
      <formula>AND(IF(OR($Q826=1,$Q826=2),1,0),IF($X826&lt;=20,1,0))</formula>
    </cfRule>
    <cfRule type="expression" dxfId="25040" priority="4204">
      <formula>AND(IF($Q826=2,1,0),IF($X826&lt;30,1,0))</formula>
    </cfRule>
    <cfRule type="expression" dxfId="25039" priority="4205">
      <formula>AND(IF($Q826=3,1,0),IF($X826&lt;30,1,0))</formula>
    </cfRule>
    <cfRule type="expression" dxfId="25038" priority="4206">
      <formula>AND(IF($Q826=3,1,IF($Q826=4,1,0)),IF($F826&lt;=85,1,0))</formula>
    </cfRule>
  </conditionalFormatting>
  <conditionalFormatting sqref="X826">
    <cfRule type="expression" dxfId="25037" priority="4199">
      <formula>AND(IF(OR($Q826=1,$Q826=2),1,0),IF($X826&lt;=20,1,0))</formula>
    </cfRule>
    <cfRule type="expression" dxfId="25036" priority="4200">
      <formula>AND(IF($Q826=2,1,0),IF($X826&lt;30,1,0))</formula>
    </cfRule>
    <cfRule type="expression" dxfId="25035" priority="4201">
      <formula>AND(IF($Q826=3,1,0),IF($X826&lt;30,1,0))</formula>
    </cfRule>
    <cfRule type="expression" dxfId="25034" priority="4202">
      <formula>AND(IF($Q826=3,1,IF($Q826=4,1,0)),IF($F826&lt;=85,1,0))</formula>
    </cfRule>
  </conditionalFormatting>
  <conditionalFormatting sqref="AI826">
    <cfRule type="expression" dxfId="25033" priority="4195">
      <formula>AND(IF(OR($Q826=1,$Q826=2),1,0),IF($X826&lt;=20,1,0))</formula>
    </cfRule>
    <cfRule type="expression" dxfId="25032" priority="4196">
      <formula>AND(IF($Q826=2,1,0),IF($X826&lt;30,1,0))</formula>
    </cfRule>
    <cfRule type="expression" dxfId="25031" priority="4197">
      <formula>AND(IF($Q826=3,1,0),IF($X826&lt;30,1,0))</formula>
    </cfRule>
    <cfRule type="expression" dxfId="25030" priority="4198">
      <formula>AND(IF($Q826=3,1,IF($Q826=4,1,0)),IF($F826&lt;=85,1,0))</formula>
    </cfRule>
  </conditionalFormatting>
  <conditionalFormatting sqref="AV827">
    <cfRule type="expression" dxfId="25029" priority="4193">
      <formula>AV827="X"</formula>
    </cfRule>
    <cfRule type="expression" dxfId="25028" priority="4194">
      <formula>AV827="후보"</formula>
    </cfRule>
  </conditionalFormatting>
  <conditionalFormatting sqref="AC827">
    <cfRule type="cellIs" dxfId="25027" priority="4191" operator="greaterThan">
      <formula>0.9</formula>
    </cfRule>
    <cfRule type="cellIs" dxfId="25026" priority="4192" operator="greaterThan">
      <formula>0.85</formula>
    </cfRule>
  </conditionalFormatting>
  <conditionalFormatting sqref="N827">
    <cfRule type="cellIs" dxfId="25025" priority="4189" operator="greaterThan">
      <formula>0.9</formula>
    </cfRule>
    <cfRule type="cellIs" dxfId="25024" priority="4190" operator="greaterThan">
      <formula>0.85</formula>
    </cfRule>
  </conditionalFormatting>
  <conditionalFormatting sqref="E827">
    <cfRule type="expression" dxfId="25023" priority="4185">
      <formula>AND(IF(OR($Q827=1,$Q827=2),1,0),IF($X827&lt;=20,1,0))</formula>
    </cfRule>
    <cfRule type="expression" dxfId="25022" priority="4186">
      <formula>AND(IF($Q827=2,1,0),IF($X827&lt;30,1,0))</formula>
    </cfRule>
    <cfRule type="expression" dxfId="25021" priority="4187">
      <formula>AND(IF($Q827=3,1,0),IF($X827&lt;30,1,0))</formula>
    </cfRule>
    <cfRule type="expression" dxfId="25020" priority="4188">
      <formula>AND(IF($Q827=3,1,IF($Q827=4,1,0)),IF($F827&lt;=85,1,0))</formula>
    </cfRule>
  </conditionalFormatting>
  <conditionalFormatting sqref="X827">
    <cfRule type="expression" dxfId="25019" priority="4181">
      <formula>AND(IF(OR($Q827=1,$Q827=2),1,0),IF($X827&lt;=20,1,0))</formula>
    </cfRule>
    <cfRule type="expression" dxfId="25018" priority="4182">
      <formula>AND(IF($Q827=2,1,0),IF($X827&lt;30,1,0))</formula>
    </cfRule>
    <cfRule type="expression" dxfId="25017" priority="4183">
      <formula>AND(IF($Q827=3,1,0),IF($X827&lt;30,1,0))</formula>
    </cfRule>
    <cfRule type="expression" dxfId="25016" priority="4184">
      <formula>AND(IF($Q827=3,1,IF($Q827=4,1,0)),IF($F827&lt;=85,1,0))</formula>
    </cfRule>
  </conditionalFormatting>
  <conditionalFormatting sqref="AI827">
    <cfRule type="expression" dxfId="25015" priority="4177">
      <formula>AND(IF(OR($Q827=1,$Q827=2),1,0),IF($X827&lt;=20,1,0))</formula>
    </cfRule>
    <cfRule type="expression" dxfId="25014" priority="4178">
      <formula>AND(IF($Q827=2,1,0),IF($X827&lt;30,1,0))</formula>
    </cfRule>
    <cfRule type="expression" dxfId="25013" priority="4179">
      <formula>AND(IF($Q827=3,1,0),IF($X827&lt;30,1,0))</formula>
    </cfRule>
    <cfRule type="expression" dxfId="25012" priority="4180">
      <formula>AND(IF($Q827=3,1,IF($Q827=4,1,0)),IF($F827&lt;=85,1,0))</formula>
    </cfRule>
  </conditionalFormatting>
  <conditionalFormatting sqref="AV828">
    <cfRule type="expression" dxfId="25011" priority="4175">
      <formula>AV828="X"</formula>
    </cfRule>
    <cfRule type="expression" dxfId="25010" priority="4176">
      <formula>AV828="후보"</formula>
    </cfRule>
  </conditionalFormatting>
  <conditionalFormatting sqref="AC828">
    <cfRule type="cellIs" dxfId="25009" priority="4173" operator="greaterThan">
      <formula>0.9</formula>
    </cfRule>
    <cfRule type="cellIs" dxfId="25008" priority="4174" operator="greaterThan">
      <formula>0.85</formula>
    </cfRule>
  </conditionalFormatting>
  <conditionalFormatting sqref="N828">
    <cfRule type="cellIs" dxfId="25007" priority="4171" operator="greaterThan">
      <formula>0.9</formula>
    </cfRule>
    <cfRule type="cellIs" dxfId="25006" priority="4172" operator="greaterThan">
      <formula>0.85</formula>
    </cfRule>
  </conditionalFormatting>
  <conditionalFormatting sqref="E828">
    <cfRule type="expression" dxfId="25005" priority="4167">
      <formula>AND(IF(OR($Q828=1,$Q828=2),1,0),IF($X828&lt;=20,1,0))</formula>
    </cfRule>
    <cfRule type="expression" dxfId="25004" priority="4168">
      <formula>AND(IF($Q828=2,1,0),IF($X828&lt;30,1,0))</formula>
    </cfRule>
    <cfRule type="expression" dxfId="25003" priority="4169">
      <formula>AND(IF($Q828=3,1,0),IF($X828&lt;30,1,0))</formula>
    </cfRule>
    <cfRule type="expression" dxfId="25002" priority="4170">
      <formula>AND(IF($Q828=3,1,IF($Q828=4,1,0)),IF($F828&lt;=85,1,0))</formula>
    </cfRule>
  </conditionalFormatting>
  <conditionalFormatting sqref="X828">
    <cfRule type="expression" dxfId="25001" priority="4163">
      <formula>AND(IF(OR($Q828=1,$Q828=2),1,0),IF($X828&lt;=20,1,0))</formula>
    </cfRule>
    <cfRule type="expression" dxfId="25000" priority="4164">
      <formula>AND(IF($Q828=2,1,0),IF($X828&lt;30,1,0))</formula>
    </cfRule>
    <cfRule type="expression" dxfId="24999" priority="4165">
      <formula>AND(IF($Q828=3,1,0),IF($X828&lt;30,1,0))</formula>
    </cfRule>
    <cfRule type="expression" dxfId="24998" priority="4166">
      <formula>AND(IF($Q828=3,1,IF($Q828=4,1,0)),IF($F828&lt;=85,1,0))</formula>
    </cfRule>
  </conditionalFormatting>
  <conditionalFormatting sqref="AI828">
    <cfRule type="expression" dxfId="24997" priority="4159">
      <formula>AND(IF(OR($Q828=1,$Q828=2),1,0),IF($X828&lt;=20,1,0))</formula>
    </cfRule>
    <cfRule type="expression" dxfId="24996" priority="4160">
      <formula>AND(IF($Q828=2,1,0),IF($X828&lt;30,1,0))</formula>
    </cfRule>
    <cfRule type="expression" dxfId="24995" priority="4161">
      <formula>AND(IF($Q828=3,1,0),IF($X828&lt;30,1,0))</formula>
    </cfRule>
    <cfRule type="expression" dxfId="24994" priority="4162">
      <formula>AND(IF($Q828=3,1,IF($Q828=4,1,0)),IF($F828&lt;=85,1,0))</formula>
    </cfRule>
  </conditionalFormatting>
  <conditionalFormatting sqref="AV829">
    <cfRule type="expression" dxfId="24993" priority="4157">
      <formula>AV829="X"</formula>
    </cfRule>
    <cfRule type="expression" dxfId="24992" priority="4158">
      <formula>AV829="후보"</formula>
    </cfRule>
  </conditionalFormatting>
  <conditionalFormatting sqref="AC829">
    <cfRule type="cellIs" dxfId="24991" priority="4155" operator="greaterThan">
      <formula>0.9</formula>
    </cfRule>
    <cfRule type="cellIs" dxfId="24990" priority="4156" operator="greaterThan">
      <formula>0.85</formula>
    </cfRule>
  </conditionalFormatting>
  <conditionalFormatting sqref="N829">
    <cfRule type="cellIs" dxfId="24989" priority="4153" operator="greaterThan">
      <formula>0.9</formula>
    </cfRule>
    <cfRule type="cellIs" dxfId="24988" priority="4154" operator="greaterThan">
      <formula>0.85</formula>
    </cfRule>
  </conditionalFormatting>
  <conditionalFormatting sqref="E829">
    <cfRule type="expression" dxfId="24987" priority="4149">
      <formula>AND(IF(OR($Q829=1,$Q829=2),1,0),IF($X829&lt;=20,1,0))</formula>
    </cfRule>
    <cfRule type="expression" dxfId="24986" priority="4150">
      <formula>AND(IF($Q829=2,1,0),IF($X829&lt;30,1,0))</formula>
    </cfRule>
    <cfRule type="expression" dxfId="24985" priority="4151">
      <formula>AND(IF($Q829=3,1,0),IF($X829&lt;30,1,0))</formula>
    </cfRule>
    <cfRule type="expression" dxfId="24984" priority="4152">
      <formula>AND(IF($Q829=3,1,IF($Q829=4,1,0)),IF($F829&lt;=85,1,0))</formula>
    </cfRule>
  </conditionalFormatting>
  <conditionalFormatting sqref="X829">
    <cfRule type="expression" dxfId="24983" priority="4145">
      <formula>AND(IF(OR($Q829=1,$Q829=2),1,0),IF($X829&lt;=20,1,0))</formula>
    </cfRule>
    <cfRule type="expression" dxfId="24982" priority="4146">
      <formula>AND(IF($Q829=2,1,0),IF($X829&lt;30,1,0))</formula>
    </cfRule>
    <cfRule type="expression" dxfId="24981" priority="4147">
      <formula>AND(IF($Q829=3,1,0),IF($X829&lt;30,1,0))</formula>
    </cfRule>
    <cfRule type="expression" dxfId="24980" priority="4148">
      <formula>AND(IF($Q829=3,1,IF($Q829=4,1,0)),IF($F829&lt;=85,1,0))</formula>
    </cfRule>
  </conditionalFormatting>
  <conditionalFormatting sqref="AI829">
    <cfRule type="expression" dxfId="24979" priority="4141">
      <formula>AND(IF(OR($Q829=1,$Q829=2),1,0),IF($X829&lt;=20,1,0))</formula>
    </cfRule>
    <cfRule type="expression" dxfId="24978" priority="4142">
      <formula>AND(IF($Q829=2,1,0),IF($X829&lt;30,1,0))</formula>
    </cfRule>
    <cfRule type="expression" dxfId="24977" priority="4143">
      <formula>AND(IF($Q829=3,1,0),IF($X829&lt;30,1,0))</formula>
    </cfRule>
    <cfRule type="expression" dxfId="24976" priority="4144">
      <formula>AND(IF($Q829=3,1,IF($Q829=4,1,0)),IF($F829&lt;=85,1,0))</formula>
    </cfRule>
  </conditionalFormatting>
  <conditionalFormatting sqref="AV830">
    <cfRule type="expression" dxfId="24975" priority="4139">
      <formula>AV830="X"</formula>
    </cfRule>
    <cfRule type="expression" dxfId="24974" priority="4140">
      <formula>AV830="후보"</formula>
    </cfRule>
  </conditionalFormatting>
  <conditionalFormatting sqref="AC830">
    <cfRule type="cellIs" dxfId="24973" priority="4137" operator="greaterThan">
      <formula>0.9</formula>
    </cfRule>
    <cfRule type="cellIs" dxfId="24972" priority="4138" operator="greaterThan">
      <formula>0.85</formula>
    </cfRule>
  </conditionalFormatting>
  <conditionalFormatting sqref="N830">
    <cfRule type="cellIs" dxfId="24971" priority="4135" operator="greaterThan">
      <formula>0.9</formula>
    </cfRule>
    <cfRule type="cellIs" dxfId="24970" priority="4136" operator="greaterThan">
      <formula>0.85</formula>
    </cfRule>
  </conditionalFormatting>
  <conditionalFormatting sqref="E830">
    <cfRule type="expression" dxfId="24969" priority="4131">
      <formula>AND(IF(OR($Q830=1,$Q830=2),1,0),IF($X830&lt;=20,1,0))</formula>
    </cfRule>
    <cfRule type="expression" dxfId="24968" priority="4132">
      <formula>AND(IF($Q830=2,1,0),IF($X830&lt;30,1,0))</formula>
    </cfRule>
    <cfRule type="expression" dxfId="24967" priority="4133">
      <formula>AND(IF($Q830=3,1,0),IF($X830&lt;30,1,0))</formula>
    </cfRule>
    <cfRule type="expression" dxfId="24966" priority="4134">
      <formula>AND(IF($Q830=3,1,IF($Q830=4,1,0)),IF($F830&lt;=85,1,0))</formula>
    </cfRule>
  </conditionalFormatting>
  <conditionalFormatting sqref="X830">
    <cfRule type="expression" dxfId="24965" priority="4127">
      <formula>AND(IF(OR($Q830=1,$Q830=2),1,0),IF($X830&lt;=20,1,0))</formula>
    </cfRule>
    <cfRule type="expression" dxfId="24964" priority="4128">
      <formula>AND(IF($Q830=2,1,0),IF($X830&lt;30,1,0))</formula>
    </cfRule>
    <cfRule type="expression" dxfId="24963" priority="4129">
      <formula>AND(IF($Q830=3,1,0),IF($X830&lt;30,1,0))</formula>
    </cfRule>
    <cfRule type="expression" dxfId="24962" priority="4130">
      <formula>AND(IF($Q830=3,1,IF($Q830=4,1,0)),IF($F830&lt;=85,1,0))</formula>
    </cfRule>
  </conditionalFormatting>
  <conditionalFormatting sqref="AI830">
    <cfRule type="expression" dxfId="24961" priority="4123">
      <formula>AND(IF(OR($Q830=1,$Q830=2),1,0),IF($X830&lt;=20,1,0))</formula>
    </cfRule>
    <cfRule type="expression" dxfId="24960" priority="4124">
      <formula>AND(IF($Q830=2,1,0),IF($X830&lt;30,1,0))</formula>
    </cfRule>
    <cfRule type="expression" dxfId="24959" priority="4125">
      <formula>AND(IF($Q830=3,1,0),IF($X830&lt;30,1,0))</formula>
    </cfRule>
    <cfRule type="expression" dxfId="24958" priority="4126">
      <formula>AND(IF($Q830=3,1,IF($Q830=4,1,0)),IF($F830&lt;=85,1,0))</formula>
    </cfRule>
  </conditionalFormatting>
  <conditionalFormatting sqref="AV831">
    <cfRule type="expression" dxfId="24957" priority="4121">
      <formula>AV831="X"</formula>
    </cfRule>
    <cfRule type="expression" dxfId="24956" priority="4122">
      <formula>AV831="후보"</formula>
    </cfRule>
  </conditionalFormatting>
  <conditionalFormatting sqref="AC831">
    <cfRule type="cellIs" dxfId="24955" priority="4119" operator="greaterThan">
      <formula>0.9</formula>
    </cfRule>
    <cfRule type="cellIs" dxfId="24954" priority="4120" operator="greaterThan">
      <formula>0.85</formula>
    </cfRule>
  </conditionalFormatting>
  <conditionalFormatting sqref="N831">
    <cfRule type="cellIs" dxfId="24953" priority="4117" operator="greaterThan">
      <formula>0.9</formula>
    </cfRule>
    <cfRule type="cellIs" dxfId="24952" priority="4118" operator="greaterThan">
      <formula>0.85</formula>
    </cfRule>
  </conditionalFormatting>
  <conditionalFormatting sqref="E831">
    <cfRule type="expression" dxfId="24951" priority="4113">
      <formula>AND(IF(OR($Q831=1,$Q831=2),1,0),IF($X831&lt;=20,1,0))</formula>
    </cfRule>
    <cfRule type="expression" dxfId="24950" priority="4114">
      <formula>AND(IF($Q831=2,1,0),IF($X831&lt;30,1,0))</formula>
    </cfRule>
    <cfRule type="expression" dxfId="24949" priority="4115">
      <formula>AND(IF($Q831=3,1,0),IF($X831&lt;30,1,0))</formula>
    </cfRule>
    <cfRule type="expression" dxfId="24948" priority="4116">
      <formula>AND(IF($Q831=3,1,IF($Q831=4,1,0)),IF($F831&lt;=85,1,0))</formula>
    </cfRule>
  </conditionalFormatting>
  <conditionalFormatting sqref="X831">
    <cfRule type="expression" dxfId="24947" priority="4109">
      <formula>AND(IF(OR($Q831=1,$Q831=2),1,0),IF($X831&lt;=20,1,0))</formula>
    </cfRule>
    <cfRule type="expression" dxfId="24946" priority="4110">
      <formula>AND(IF($Q831=2,1,0),IF($X831&lt;30,1,0))</formula>
    </cfRule>
    <cfRule type="expression" dxfId="24945" priority="4111">
      <formula>AND(IF($Q831=3,1,0),IF($X831&lt;30,1,0))</formula>
    </cfRule>
    <cfRule type="expression" dxfId="24944" priority="4112">
      <formula>AND(IF($Q831=3,1,IF($Q831=4,1,0)),IF($F831&lt;=85,1,0))</formula>
    </cfRule>
  </conditionalFormatting>
  <conditionalFormatting sqref="AI831">
    <cfRule type="expression" dxfId="24943" priority="4105">
      <formula>AND(IF(OR($Q831=1,$Q831=2),1,0),IF($X831&lt;=20,1,0))</formula>
    </cfRule>
    <cfRule type="expression" dxfId="24942" priority="4106">
      <formula>AND(IF($Q831=2,1,0),IF($X831&lt;30,1,0))</formula>
    </cfRule>
    <cfRule type="expression" dxfId="24941" priority="4107">
      <formula>AND(IF($Q831=3,1,0),IF($X831&lt;30,1,0))</formula>
    </cfRule>
    <cfRule type="expression" dxfId="24940" priority="4108">
      <formula>AND(IF($Q831=3,1,IF($Q831=4,1,0)),IF($F831&lt;=85,1,0))</formula>
    </cfRule>
  </conditionalFormatting>
  <conditionalFormatting sqref="AV832">
    <cfRule type="expression" dxfId="24939" priority="4103">
      <formula>AV832="X"</formula>
    </cfRule>
    <cfRule type="expression" dxfId="24938" priority="4104">
      <formula>AV832="후보"</formula>
    </cfRule>
  </conditionalFormatting>
  <conditionalFormatting sqref="AC832">
    <cfRule type="cellIs" dxfId="24937" priority="4101" operator="greaterThan">
      <formula>0.9</formula>
    </cfRule>
    <cfRule type="cellIs" dxfId="24936" priority="4102" operator="greaterThan">
      <formula>0.85</formula>
    </cfRule>
  </conditionalFormatting>
  <conditionalFormatting sqref="N832">
    <cfRule type="cellIs" dxfId="24935" priority="4099" operator="greaterThan">
      <formula>0.9</formula>
    </cfRule>
    <cfRule type="cellIs" dxfId="24934" priority="4100" operator="greaterThan">
      <formula>0.85</formula>
    </cfRule>
  </conditionalFormatting>
  <conditionalFormatting sqref="E832">
    <cfRule type="expression" dxfId="24933" priority="4095">
      <formula>AND(IF(OR($Q832=1,$Q832=2),1,0),IF($X832&lt;=20,1,0))</formula>
    </cfRule>
    <cfRule type="expression" dxfId="24932" priority="4096">
      <formula>AND(IF($Q832=2,1,0),IF($X832&lt;30,1,0))</formula>
    </cfRule>
    <cfRule type="expression" dxfId="24931" priority="4097">
      <formula>AND(IF($Q832=3,1,0),IF($X832&lt;30,1,0))</formula>
    </cfRule>
    <cfRule type="expression" dxfId="24930" priority="4098">
      <formula>AND(IF($Q832=3,1,IF($Q832=4,1,0)),IF($F832&lt;=85,1,0))</formula>
    </cfRule>
  </conditionalFormatting>
  <conditionalFormatting sqref="X832">
    <cfRule type="expression" dxfId="24929" priority="4091">
      <formula>AND(IF(OR($Q832=1,$Q832=2),1,0),IF($X832&lt;=20,1,0))</formula>
    </cfRule>
    <cfRule type="expression" dxfId="24928" priority="4092">
      <formula>AND(IF($Q832=2,1,0),IF($X832&lt;30,1,0))</formula>
    </cfRule>
    <cfRule type="expression" dxfId="24927" priority="4093">
      <formula>AND(IF($Q832=3,1,0),IF($X832&lt;30,1,0))</formula>
    </cfRule>
    <cfRule type="expression" dxfId="24926" priority="4094">
      <formula>AND(IF($Q832=3,1,IF($Q832=4,1,0)),IF($F832&lt;=85,1,0))</formula>
    </cfRule>
  </conditionalFormatting>
  <conditionalFormatting sqref="AI832">
    <cfRule type="expression" dxfId="24925" priority="4087">
      <formula>AND(IF(OR($Q832=1,$Q832=2),1,0),IF($X832&lt;=20,1,0))</formula>
    </cfRule>
    <cfRule type="expression" dxfId="24924" priority="4088">
      <formula>AND(IF($Q832=2,1,0),IF($X832&lt;30,1,0))</formula>
    </cfRule>
    <cfRule type="expression" dxfId="24923" priority="4089">
      <formula>AND(IF($Q832=3,1,0),IF($X832&lt;30,1,0))</formula>
    </cfRule>
    <cfRule type="expression" dxfId="24922" priority="4090">
      <formula>AND(IF($Q832=3,1,IF($Q832=4,1,0)),IF($F832&lt;=85,1,0))</formula>
    </cfRule>
  </conditionalFormatting>
  <conditionalFormatting sqref="AV833">
    <cfRule type="expression" dxfId="24921" priority="4085">
      <formula>AV833="X"</formula>
    </cfRule>
    <cfRule type="expression" dxfId="24920" priority="4086">
      <formula>AV833="후보"</formula>
    </cfRule>
  </conditionalFormatting>
  <conditionalFormatting sqref="AC833">
    <cfRule type="cellIs" dxfId="24919" priority="4083" operator="greaterThan">
      <formula>0.9</formula>
    </cfRule>
    <cfRule type="cellIs" dxfId="24918" priority="4084" operator="greaterThan">
      <formula>0.85</formula>
    </cfRule>
  </conditionalFormatting>
  <conditionalFormatting sqref="N833">
    <cfRule type="cellIs" dxfId="24917" priority="4081" operator="greaterThan">
      <formula>0.9</formula>
    </cfRule>
    <cfRule type="cellIs" dxfId="24916" priority="4082" operator="greaterThan">
      <formula>0.85</formula>
    </cfRule>
  </conditionalFormatting>
  <conditionalFormatting sqref="E833">
    <cfRule type="expression" dxfId="24915" priority="4077">
      <formula>AND(IF(OR($Q833=1,$Q833=2),1,0),IF($X833&lt;=20,1,0))</formula>
    </cfRule>
    <cfRule type="expression" dxfId="24914" priority="4078">
      <formula>AND(IF($Q833=2,1,0),IF($X833&lt;30,1,0))</formula>
    </cfRule>
    <cfRule type="expression" dxfId="24913" priority="4079">
      <formula>AND(IF($Q833=3,1,0),IF($X833&lt;30,1,0))</formula>
    </cfRule>
    <cfRule type="expression" dxfId="24912" priority="4080">
      <formula>AND(IF($Q833=3,1,IF($Q833=4,1,0)),IF($F833&lt;=85,1,0))</formula>
    </cfRule>
  </conditionalFormatting>
  <conditionalFormatting sqref="X833">
    <cfRule type="expression" dxfId="24911" priority="4073">
      <formula>AND(IF(OR($Q833=1,$Q833=2),1,0),IF($X833&lt;=20,1,0))</formula>
    </cfRule>
    <cfRule type="expression" dxfId="24910" priority="4074">
      <formula>AND(IF($Q833=2,1,0),IF($X833&lt;30,1,0))</formula>
    </cfRule>
    <cfRule type="expression" dxfId="24909" priority="4075">
      <formula>AND(IF($Q833=3,1,0),IF($X833&lt;30,1,0))</formula>
    </cfRule>
    <cfRule type="expression" dxfId="24908" priority="4076">
      <formula>AND(IF($Q833=3,1,IF($Q833=4,1,0)),IF($F833&lt;=85,1,0))</formula>
    </cfRule>
  </conditionalFormatting>
  <conditionalFormatting sqref="AI833">
    <cfRule type="expression" dxfId="24907" priority="4069">
      <formula>AND(IF(OR($Q833=1,$Q833=2),1,0),IF($X833&lt;=20,1,0))</formula>
    </cfRule>
    <cfRule type="expression" dxfId="24906" priority="4070">
      <formula>AND(IF($Q833=2,1,0),IF($X833&lt;30,1,0))</formula>
    </cfRule>
    <cfRule type="expression" dxfId="24905" priority="4071">
      <formula>AND(IF($Q833=3,1,0),IF($X833&lt;30,1,0))</formula>
    </cfRule>
    <cfRule type="expression" dxfId="24904" priority="4072">
      <formula>AND(IF($Q833=3,1,IF($Q833=4,1,0)),IF($F833&lt;=85,1,0))</formula>
    </cfRule>
  </conditionalFormatting>
  <conditionalFormatting sqref="AV834">
    <cfRule type="expression" dxfId="24903" priority="4067">
      <formula>AV834="X"</formula>
    </cfRule>
    <cfRule type="expression" dxfId="24902" priority="4068">
      <formula>AV834="후보"</formula>
    </cfRule>
  </conditionalFormatting>
  <conditionalFormatting sqref="AC834">
    <cfRule type="cellIs" dxfId="24901" priority="4065" operator="greaterThan">
      <formula>0.9</formula>
    </cfRule>
    <cfRule type="cellIs" dxfId="24900" priority="4066" operator="greaterThan">
      <formula>0.85</formula>
    </cfRule>
  </conditionalFormatting>
  <conditionalFormatting sqref="N834">
    <cfRule type="cellIs" dxfId="24899" priority="4063" operator="greaterThan">
      <formula>0.9</formula>
    </cfRule>
    <cfRule type="cellIs" dxfId="24898" priority="4064" operator="greaterThan">
      <formula>0.85</formula>
    </cfRule>
  </conditionalFormatting>
  <conditionalFormatting sqref="E834">
    <cfRule type="expression" dxfId="24897" priority="4059">
      <formula>AND(IF(OR($Q834=1,$Q834=2),1,0),IF($X834&lt;=20,1,0))</formula>
    </cfRule>
    <cfRule type="expression" dxfId="24896" priority="4060">
      <formula>AND(IF($Q834=2,1,0),IF($X834&lt;30,1,0))</formula>
    </cfRule>
    <cfRule type="expression" dxfId="24895" priority="4061">
      <formula>AND(IF($Q834=3,1,0),IF($X834&lt;30,1,0))</formula>
    </cfRule>
    <cfRule type="expression" dxfId="24894" priority="4062">
      <formula>AND(IF($Q834=3,1,IF($Q834=4,1,0)),IF($F834&lt;=85,1,0))</formula>
    </cfRule>
  </conditionalFormatting>
  <conditionalFormatting sqref="X834">
    <cfRule type="expression" dxfId="24893" priority="4055">
      <formula>AND(IF(OR($Q834=1,$Q834=2),1,0),IF($X834&lt;=20,1,0))</formula>
    </cfRule>
    <cfRule type="expression" dxfId="24892" priority="4056">
      <formula>AND(IF($Q834=2,1,0),IF($X834&lt;30,1,0))</formula>
    </cfRule>
    <cfRule type="expression" dxfId="24891" priority="4057">
      <formula>AND(IF($Q834=3,1,0),IF($X834&lt;30,1,0))</formula>
    </cfRule>
    <cfRule type="expression" dxfId="24890" priority="4058">
      <formula>AND(IF($Q834=3,1,IF($Q834=4,1,0)),IF($F834&lt;=85,1,0))</formula>
    </cfRule>
  </conditionalFormatting>
  <conditionalFormatting sqref="AI834">
    <cfRule type="expression" dxfId="24889" priority="4051">
      <formula>AND(IF(OR($Q834=1,$Q834=2),1,0),IF($X834&lt;=20,1,0))</formula>
    </cfRule>
    <cfRule type="expression" dxfId="24888" priority="4052">
      <formula>AND(IF($Q834=2,1,0),IF($X834&lt;30,1,0))</formula>
    </cfRule>
    <cfRule type="expression" dxfId="24887" priority="4053">
      <formula>AND(IF($Q834=3,1,0),IF($X834&lt;30,1,0))</formula>
    </cfRule>
    <cfRule type="expression" dxfId="24886" priority="4054">
      <formula>AND(IF($Q834=3,1,IF($Q834=4,1,0)),IF($F834&lt;=85,1,0))</formula>
    </cfRule>
  </conditionalFormatting>
  <conditionalFormatting sqref="AV835">
    <cfRule type="expression" dxfId="24885" priority="4049">
      <formula>AV835="X"</formula>
    </cfRule>
    <cfRule type="expression" dxfId="24884" priority="4050">
      <formula>AV835="후보"</formula>
    </cfRule>
  </conditionalFormatting>
  <conditionalFormatting sqref="AC835">
    <cfRule type="cellIs" dxfId="24883" priority="4047" operator="greaterThan">
      <formula>0.9</formula>
    </cfRule>
    <cfRule type="cellIs" dxfId="24882" priority="4048" operator="greaterThan">
      <formula>0.85</formula>
    </cfRule>
  </conditionalFormatting>
  <conditionalFormatting sqref="N835">
    <cfRule type="cellIs" dxfId="24881" priority="4045" operator="greaterThan">
      <formula>0.9</formula>
    </cfRule>
    <cfRule type="cellIs" dxfId="24880" priority="4046" operator="greaterThan">
      <formula>0.85</formula>
    </cfRule>
  </conditionalFormatting>
  <conditionalFormatting sqref="E835">
    <cfRule type="expression" dxfId="24879" priority="4041">
      <formula>AND(IF(OR($Q835=1,$Q835=2),1,0),IF($X835&lt;=20,1,0))</formula>
    </cfRule>
    <cfRule type="expression" dxfId="24878" priority="4042">
      <formula>AND(IF($Q835=2,1,0),IF($X835&lt;30,1,0))</formula>
    </cfRule>
    <cfRule type="expression" dxfId="24877" priority="4043">
      <formula>AND(IF($Q835=3,1,0),IF($X835&lt;30,1,0))</formula>
    </cfRule>
    <cfRule type="expression" dxfId="24876" priority="4044">
      <formula>AND(IF($Q835=3,1,IF($Q835=4,1,0)),IF($F835&lt;=85,1,0))</formula>
    </cfRule>
  </conditionalFormatting>
  <conditionalFormatting sqref="X835">
    <cfRule type="expression" dxfId="24875" priority="4037">
      <formula>AND(IF(OR($Q835=1,$Q835=2),1,0),IF($X835&lt;=20,1,0))</formula>
    </cfRule>
    <cfRule type="expression" dxfId="24874" priority="4038">
      <formula>AND(IF($Q835=2,1,0),IF($X835&lt;30,1,0))</formula>
    </cfRule>
    <cfRule type="expression" dxfId="24873" priority="4039">
      <formula>AND(IF($Q835=3,1,0),IF($X835&lt;30,1,0))</formula>
    </cfRule>
    <cfRule type="expression" dxfId="24872" priority="4040">
      <formula>AND(IF($Q835=3,1,IF($Q835=4,1,0)),IF($F835&lt;=85,1,0))</formula>
    </cfRule>
  </conditionalFormatting>
  <conditionalFormatting sqref="AI835">
    <cfRule type="expression" dxfId="24871" priority="4033">
      <formula>AND(IF(OR($Q835=1,$Q835=2),1,0),IF($X835&lt;=20,1,0))</formula>
    </cfRule>
    <cfRule type="expression" dxfId="24870" priority="4034">
      <formula>AND(IF($Q835=2,1,0),IF($X835&lt;30,1,0))</formula>
    </cfRule>
    <cfRule type="expression" dxfId="24869" priority="4035">
      <formula>AND(IF($Q835=3,1,0),IF($X835&lt;30,1,0))</formula>
    </cfRule>
    <cfRule type="expression" dxfId="24868" priority="4036">
      <formula>AND(IF($Q835=3,1,IF($Q835=4,1,0)),IF($F835&lt;=85,1,0))</formula>
    </cfRule>
  </conditionalFormatting>
  <conditionalFormatting sqref="AV836">
    <cfRule type="expression" dxfId="24867" priority="4031">
      <formula>AV836="X"</formula>
    </cfRule>
    <cfRule type="expression" dxfId="24866" priority="4032">
      <formula>AV836="후보"</formula>
    </cfRule>
  </conditionalFormatting>
  <conditionalFormatting sqref="AC836">
    <cfRule type="cellIs" dxfId="24865" priority="4029" operator="greaterThan">
      <formula>0.9</formula>
    </cfRule>
    <cfRule type="cellIs" dxfId="24864" priority="4030" operator="greaterThan">
      <formula>0.85</formula>
    </cfRule>
  </conditionalFormatting>
  <conditionalFormatting sqref="N836">
    <cfRule type="cellIs" dxfId="24863" priority="4027" operator="greaterThan">
      <formula>0.9</formula>
    </cfRule>
    <cfRule type="cellIs" dxfId="24862" priority="4028" operator="greaterThan">
      <formula>0.85</formula>
    </cfRule>
  </conditionalFormatting>
  <conditionalFormatting sqref="E836">
    <cfRule type="expression" dxfId="24861" priority="4023">
      <formula>AND(IF(OR($Q836=1,$Q836=2),1,0),IF($X836&lt;=20,1,0))</formula>
    </cfRule>
    <cfRule type="expression" dxfId="24860" priority="4024">
      <formula>AND(IF($Q836=2,1,0),IF($X836&lt;30,1,0))</formula>
    </cfRule>
    <cfRule type="expression" dxfId="24859" priority="4025">
      <formula>AND(IF($Q836=3,1,0),IF($X836&lt;30,1,0))</formula>
    </cfRule>
    <cfRule type="expression" dxfId="24858" priority="4026">
      <formula>AND(IF($Q836=3,1,IF($Q836=4,1,0)),IF($F836&lt;=85,1,0))</formula>
    </cfRule>
  </conditionalFormatting>
  <conditionalFormatting sqref="X836">
    <cfRule type="expression" dxfId="24857" priority="4019">
      <formula>AND(IF(OR($Q836=1,$Q836=2),1,0),IF($X836&lt;=20,1,0))</formula>
    </cfRule>
    <cfRule type="expression" dxfId="24856" priority="4020">
      <formula>AND(IF($Q836=2,1,0),IF($X836&lt;30,1,0))</formula>
    </cfRule>
    <cfRule type="expression" dxfId="24855" priority="4021">
      <formula>AND(IF($Q836=3,1,0),IF($X836&lt;30,1,0))</formula>
    </cfRule>
    <cfRule type="expression" dxfId="24854" priority="4022">
      <formula>AND(IF($Q836=3,1,IF($Q836=4,1,0)),IF($F836&lt;=85,1,0))</formula>
    </cfRule>
  </conditionalFormatting>
  <conditionalFormatting sqref="AI836">
    <cfRule type="expression" dxfId="24853" priority="4015">
      <formula>AND(IF(OR($Q836=1,$Q836=2),1,0),IF($X836&lt;=20,1,0))</formula>
    </cfRule>
    <cfRule type="expression" dxfId="24852" priority="4016">
      <formula>AND(IF($Q836=2,1,0),IF($X836&lt;30,1,0))</formula>
    </cfRule>
    <cfRule type="expression" dxfId="24851" priority="4017">
      <formula>AND(IF($Q836=3,1,0),IF($X836&lt;30,1,0))</formula>
    </cfRule>
    <cfRule type="expression" dxfId="24850" priority="4018">
      <formula>AND(IF($Q836=3,1,IF($Q836=4,1,0)),IF($F836&lt;=85,1,0))</formula>
    </cfRule>
  </conditionalFormatting>
  <conditionalFormatting sqref="AV837">
    <cfRule type="expression" dxfId="24849" priority="4013">
      <formula>AV837="X"</formula>
    </cfRule>
    <cfRule type="expression" dxfId="24848" priority="4014">
      <formula>AV837="후보"</formula>
    </cfRule>
  </conditionalFormatting>
  <conditionalFormatting sqref="AC837">
    <cfRule type="cellIs" dxfId="24847" priority="4011" operator="greaterThan">
      <formula>0.9</formula>
    </cfRule>
    <cfRule type="cellIs" dxfId="24846" priority="4012" operator="greaterThan">
      <formula>0.85</formula>
    </cfRule>
  </conditionalFormatting>
  <conditionalFormatting sqref="N837">
    <cfRule type="cellIs" dxfId="24845" priority="4009" operator="greaterThan">
      <formula>0.9</formula>
    </cfRule>
    <cfRule type="cellIs" dxfId="24844" priority="4010" operator="greaterThan">
      <formula>0.85</formula>
    </cfRule>
  </conditionalFormatting>
  <conditionalFormatting sqref="E837">
    <cfRule type="expression" dxfId="24843" priority="4005">
      <formula>AND(IF(OR($Q837=1,$Q837=2),1,0),IF($X837&lt;=20,1,0))</formula>
    </cfRule>
    <cfRule type="expression" dxfId="24842" priority="4006">
      <formula>AND(IF($Q837=2,1,0),IF($X837&lt;30,1,0))</formula>
    </cfRule>
    <cfRule type="expression" dxfId="24841" priority="4007">
      <formula>AND(IF($Q837=3,1,0),IF($X837&lt;30,1,0))</formula>
    </cfRule>
    <cfRule type="expression" dxfId="24840" priority="4008">
      <formula>AND(IF($Q837=3,1,IF($Q837=4,1,0)),IF($F837&lt;=85,1,0))</formula>
    </cfRule>
  </conditionalFormatting>
  <conditionalFormatting sqref="X837">
    <cfRule type="expression" dxfId="24839" priority="4001">
      <formula>AND(IF(OR($Q837=1,$Q837=2),1,0),IF($X837&lt;=20,1,0))</formula>
    </cfRule>
    <cfRule type="expression" dxfId="24838" priority="4002">
      <formula>AND(IF($Q837=2,1,0),IF($X837&lt;30,1,0))</formula>
    </cfRule>
    <cfRule type="expression" dxfId="24837" priority="4003">
      <formula>AND(IF($Q837=3,1,0),IF($X837&lt;30,1,0))</formula>
    </cfRule>
    <cfRule type="expression" dxfId="24836" priority="4004">
      <formula>AND(IF($Q837=3,1,IF($Q837=4,1,0)),IF($F837&lt;=85,1,0))</formula>
    </cfRule>
  </conditionalFormatting>
  <conditionalFormatting sqref="AI837">
    <cfRule type="expression" dxfId="24835" priority="3997">
      <formula>AND(IF(OR($Q837=1,$Q837=2),1,0),IF($X837&lt;=20,1,0))</formula>
    </cfRule>
    <cfRule type="expression" dxfId="24834" priority="3998">
      <formula>AND(IF($Q837=2,1,0),IF($X837&lt;30,1,0))</formula>
    </cfRule>
    <cfRule type="expression" dxfId="24833" priority="3999">
      <formula>AND(IF($Q837=3,1,0),IF($X837&lt;30,1,0))</formula>
    </cfRule>
    <cfRule type="expression" dxfId="24832" priority="4000">
      <formula>AND(IF($Q837=3,1,IF($Q837=4,1,0)),IF($F837&lt;=85,1,0))</formula>
    </cfRule>
  </conditionalFormatting>
  <conditionalFormatting sqref="AV838">
    <cfRule type="expression" dxfId="24831" priority="3995">
      <formula>AV838="X"</formula>
    </cfRule>
    <cfRule type="expression" dxfId="24830" priority="3996">
      <formula>AV838="후보"</formula>
    </cfRule>
  </conditionalFormatting>
  <conditionalFormatting sqref="AC838">
    <cfRule type="cellIs" dxfId="24829" priority="3993" operator="greaterThan">
      <formula>0.9</formula>
    </cfRule>
    <cfRule type="cellIs" dxfId="24828" priority="3994" operator="greaterThan">
      <formula>0.85</formula>
    </cfRule>
  </conditionalFormatting>
  <conditionalFormatting sqref="N838">
    <cfRule type="cellIs" dxfId="24827" priority="3991" operator="greaterThan">
      <formula>0.9</formula>
    </cfRule>
    <cfRule type="cellIs" dxfId="24826" priority="3992" operator="greaterThan">
      <formula>0.85</formula>
    </cfRule>
  </conditionalFormatting>
  <conditionalFormatting sqref="E838">
    <cfRule type="expression" dxfId="24825" priority="3987">
      <formula>AND(IF(OR($Q838=1,$Q838=2),1,0),IF($X838&lt;=20,1,0))</formula>
    </cfRule>
    <cfRule type="expression" dxfId="24824" priority="3988">
      <formula>AND(IF($Q838=2,1,0),IF($X838&lt;30,1,0))</formula>
    </cfRule>
    <cfRule type="expression" dxfId="24823" priority="3989">
      <formula>AND(IF($Q838=3,1,0),IF($X838&lt;30,1,0))</formula>
    </cfRule>
    <cfRule type="expression" dxfId="24822" priority="3990">
      <formula>AND(IF($Q838=3,1,IF($Q838=4,1,0)),IF($F838&lt;=85,1,0))</formula>
    </cfRule>
  </conditionalFormatting>
  <conditionalFormatting sqref="X838">
    <cfRule type="expression" dxfId="24821" priority="3983">
      <formula>AND(IF(OR($Q838=1,$Q838=2),1,0),IF($X838&lt;=20,1,0))</formula>
    </cfRule>
    <cfRule type="expression" dxfId="24820" priority="3984">
      <formula>AND(IF($Q838=2,1,0),IF($X838&lt;30,1,0))</formula>
    </cfRule>
    <cfRule type="expression" dxfId="24819" priority="3985">
      <formula>AND(IF($Q838=3,1,0),IF($X838&lt;30,1,0))</formula>
    </cfRule>
    <cfRule type="expression" dxfId="24818" priority="3986">
      <formula>AND(IF($Q838=3,1,IF($Q838=4,1,0)),IF($F838&lt;=85,1,0))</formula>
    </cfRule>
  </conditionalFormatting>
  <conditionalFormatting sqref="AI838">
    <cfRule type="expression" dxfId="24817" priority="3979">
      <formula>AND(IF(OR($Q838=1,$Q838=2),1,0),IF($X838&lt;=20,1,0))</formula>
    </cfRule>
    <cfRule type="expression" dxfId="24816" priority="3980">
      <formula>AND(IF($Q838=2,1,0),IF($X838&lt;30,1,0))</formula>
    </cfRule>
    <cfRule type="expression" dxfId="24815" priority="3981">
      <formula>AND(IF($Q838=3,1,0),IF($X838&lt;30,1,0))</formula>
    </cfRule>
    <cfRule type="expression" dxfId="24814" priority="3982">
      <formula>AND(IF($Q838=3,1,IF($Q838=4,1,0)),IF($F838&lt;=85,1,0))</formula>
    </cfRule>
  </conditionalFormatting>
  <conditionalFormatting sqref="AV839">
    <cfRule type="expression" dxfId="24813" priority="3977">
      <formula>AV839="X"</formula>
    </cfRule>
    <cfRule type="expression" dxfId="24812" priority="3978">
      <formula>AV839="후보"</formula>
    </cfRule>
  </conditionalFormatting>
  <conditionalFormatting sqref="AC839">
    <cfRule type="cellIs" dxfId="24811" priority="3975" operator="greaterThan">
      <formula>0.9</formula>
    </cfRule>
    <cfRule type="cellIs" dxfId="24810" priority="3976" operator="greaterThan">
      <formula>0.85</formula>
    </cfRule>
  </conditionalFormatting>
  <conditionalFormatting sqref="N839">
    <cfRule type="cellIs" dxfId="24809" priority="3973" operator="greaterThan">
      <formula>0.9</formula>
    </cfRule>
    <cfRule type="cellIs" dxfId="24808" priority="3974" operator="greaterThan">
      <formula>0.85</formula>
    </cfRule>
  </conditionalFormatting>
  <conditionalFormatting sqref="E839">
    <cfRule type="expression" dxfId="24807" priority="3969">
      <formula>AND(IF(OR($Q839=1,$Q839=2),1,0),IF($X839&lt;=20,1,0))</formula>
    </cfRule>
    <cfRule type="expression" dxfId="24806" priority="3970">
      <formula>AND(IF($Q839=2,1,0),IF($X839&lt;30,1,0))</formula>
    </cfRule>
    <cfRule type="expression" dxfId="24805" priority="3971">
      <formula>AND(IF($Q839=3,1,0),IF($X839&lt;30,1,0))</formula>
    </cfRule>
    <cfRule type="expression" dxfId="24804" priority="3972">
      <formula>AND(IF($Q839=3,1,IF($Q839=4,1,0)),IF($F839&lt;=85,1,0))</formula>
    </cfRule>
  </conditionalFormatting>
  <conditionalFormatting sqref="X839">
    <cfRule type="expression" dxfId="24803" priority="3965">
      <formula>AND(IF(OR($Q839=1,$Q839=2),1,0),IF($X839&lt;=20,1,0))</formula>
    </cfRule>
    <cfRule type="expression" dxfId="24802" priority="3966">
      <formula>AND(IF($Q839=2,1,0),IF($X839&lt;30,1,0))</formula>
    </cfRule>
    <cfRule type="expression" dxfId="24801" priority="3967">
      <formula>AND(IF($Q839=3,1,0),IF($X839&lt;30,1,0))</formula>
    </cfRule>
    <cfRule type="expression" dxfId="24800" priority="3968">
      <formula>AND(IF($Q839=3,1,IF($Q839=4,1,0)),IF($F839&lt;=85,1,0))</formula>
    </cfRule>
  </conditionalFormatting>
  <conditionalFormatting sqref="AI839">
    <cfRule type="expression" dxfId="24799" priority="3961">
      <formula>AND(IF(OR($Q839=1,$Q839=2),1,0),IF($X839&lt;=20,1,0))</formula>
    </cfRule>
    <cfRule type="expression" dxfId="24798" priority="3962">
      <formula>AND(IF($Q839=2,1,0),IF($X839&lt;30,1,0))</formula>
    </cfRule>
    <cfRule type="expression" dxfId="24797" priority="3963">
      <formula>AND(IF($Q839=3,1,0),IF($X839&lt;30,1,0))</formula>
    </cfRule>
    <cfRule type="expression" dxfId="24796" priority="3964">
      <formula>AND(IF($Q839=3,1,IF($Q839=4,1,0)),IF($F839&lt;=85,1,0))</formula>
    </cfRule>
  </conditionalFormatting>
  <conditionalFormatting sqref="AV840">
    <cfRule type="expression" dxfId="24795" priority="3959">
      <formula>AV840="X"</formula>
    </cfRule>
    <cfRule type="expression" dxfId="24794" priority="3960">
      <formula>AV840="후보"</formula>
    </cfRule>
  </conditionalFormatting>
  <conditionalFormatting sqref="AC840">
    <cfRule type="cellIs" dxfId="24793" priority="3957" operator="greaterThan">
      <formula>0.9</formula>
    </cfRule>
    <cfRule type="cellIs" dxfId="24792" priority="3958" operator="greaterThan">
      <formula>0.85</formula>
    </cfRule>
  </conditionalFormatting>
  <conditionalFormatting sqref="N840">
    <cfRule type="cellIs" dxfId="24791" priority="3955" operator="greaterThan">
      <formula>0.9</formula>
    </cfRule>
    <cfRule type="cellIs" dxfId="24790" priority="3956" operator="greaterThan">
      <formula>0.85</formula>
    </cfRule>
  </conditionalFormatting>
  <conditionalFormatting sqref="E840">
    <cfRule type="expression" dxfId="24789" priority="3951">
      <formula>AND(IF(OR($Q840=1,$Q840=2),1,0),IF($X840&lt;=20,1,0))</formula>
    </cfRule>
    <cfRule type="expression" dxfId="24788" priority="3952">
      <formula>AND(IF($Q840=2,1,0),IF($X840&lt;30,1,0))</formula>
    </cfRule>
    <cfRule type="expression" dxfId="24787" priority="3953">
      <formula>AND(IF($Q840=3,1,0),IF($X840&lt;30,1,0))</formula>
    </cfRule>
    <cfRule type="expression" dxfId="24786" priority="3954">
      <formula>AND(IF($Q840=3,1,IF($Q840=4,1,0)),IF($F840&lt;=85,1,0))</formula>
    </cfRule>
  </conditionalFormatting>
  <conditionalFormatting sqref="X840">
    <cfRule type="expression" dxfId="24785" priority="3947">
      <formula>AND(IF(OR($Q840=1,$Q840=2),1,0),IF($X840&lt;=20,1,0))</formula>
    </cfRule>
    <cfRule type="expression" dxfId="24784" priority="3948">
      <formula>AND(IF($Q840=2,1,0),IF($X840&lt;30,1,0))</formula>
    </cfRule>
    <cfRule type="expression" dxfId="24783" priority="3949">
      <formula>AND(IF($Q840=3,1,0),IF($X840&lt;30,1,0))</formula>
    </cfRule>
    <cfRule type="expression" dxfId="24782" priority="3950">
      <formula>AND(IF($Q840=3,1,IF($Q840=4,1,0)),IF($F840&lt;=85,1,0))</formula>
    </cfRule>
  </conditionalFormatting>
  <conditionalFormatting sqref="AI840">
    <cfRule type="expression" dxfId="24781" priority="3943">
      <formula>AND(IF(OR($Q840=1,$Q840=2),1,0),IF($X840&lt;=20,1,0))</formula>
    </cfRule>
    <cfRule type="expression" dxfId="24780" priority="3944">
      <formula>AND(IF($Q840=2,1,0),IF($X840&lt;30,1,0))</formula>
    </cfRule>
    <cfRule type="expression" dxfId="24779" priority="3945">
      <formula>AND(IF($Q840=3,1,0),IF($X840&lt;30,1,0))</formula>
    </cfRule>
    <cfRule type="expression" dxfId="24778" priority="3946">
      <formula>AND(IF($Q840=3,1,IF($Q840=4,1,0)),IF($F840&lt;=85,1,0))</formula>
    </cfRule>
  </conditionalFormatting>
  <conditionalFormatting sqref="AV841">
    <cfRule type="expression" dxfId="24777" priority="3941">
      <formula>AV841="X"</formula>
    </cfRule>
    <cfRule type="expression" dxfId="24776" priority="3942">
      <formula>AV841="후보"</formula>
    </cfRule>
  </conditionalFormatting>
  <conditionalFormatting sqref="AC841">
    <cfRule type="cellIs" dxfId="24775" priority="3939" operator="greaterThan">
      <formula>0.9</formula>
    </cfRule>
    <cfRule type="cellIs" dxfId="24774" priority="3940" operator="greaterThan">
      <formula>0.85</formula>
    </cfRule>
  </conditionalFormatting>
  <conditionalFormatting sqref="N841">
    <cfRule type="cellIs" dxfId="24773" priority="3937" operator="greaterThan">
      <formula>0.9</formula>
    </cfRule>
    <cfRule type="cellIs" dxfId="24772" priority="3938" operator="greaterThan">
      <formula>0.85</formula>
    </cfRule>
  </conditionalFormatting>
  <conditionalFormatting sqref="E841">
    <cfRule type="expression" dxfId="24771" priority="3933">
      <formula>AND(IF(OR($Q841=1,$Q841=2),1,0),IF($X841&lt;=20,1,0))</formula>
    </cfRule>
    <cfRule type="expression" dxfId="24770" priority="3934">
      <formula>AND(IF($Q841=2,1,0),IF($X841&lt;30,1,0))</formula>
    </cfRule>
    <cfRule type="expression" dxfId="24769" priority="3935">
      <formula>AND(IF($Q841=3,1,0),IF($X841&lt;30,1,0))</formula>
    </cfRule>
    <cfRule type="expression" dxfId="24768" priority="3936">
      <formula>AND(IF($Q841=3,1,IF($Q841=4,1,0)),IF($F841&lt;=85,1,0))</formula>
    </cfRule>
  </conditionalFormatting>
  <conditionalFormatting sqref="X841">
    <cfRule type="expression" dxfId="24767" priority="3929">
      <formula>AND(IF(OR($Q841=1,$Q841=2),1,0),IF($X841&lt;=20,1,0))</formula>
    </cfRule>
    <cfRule type="expression" dxfId="24766" priority="3930">
      <formula>AND(IF($Q841=2,1,0),IF($X841&lt;30,1,0))</formula>
    </cfRule>
    <cfRule type="expression" dxfId="24765" priority="3931">
      <formula>AND(IF($Q841=3,1,0),IF($X841&lt;30,1,0))</formula>
    </cfRule>
    <cfRule type="expression" dxfId="24764" priority="3932">
      <formula>AND(IF($Q841=3,1,IF($Q841=4,1,0)),IF($F841&lt;=85,1,0))</formula>
    </cfRule>
  </conditionalFormatting>
  <conditionalFormatting sqref="AI841">
    <cfRule type="expression" dxfId="24763" priority="3925">
      <formula>AND(IF(OR($Q841=1,$Q841=2),1,0),IF($X841&lt;=20,1,0))</formula>
    </cfRule>
    <cfRule type="expression" dxfId="24762" priority="3926">
      <formula>AND(IF($Q841=2,1,0),IF($X841&lt;30,1,0))</formula>
    </cfRule>
    <cfRule type="expression" dxfId="24761" priority="3927">
      <formula>AND(IF($Q841=3,1,0),IF($X841&lt;30,1,0))</formula>
    </cfRule>
    <cfRule type="expression" dxfId="24760" priority="3928">
      <formula>AND(IF($Q841=3,1,IF($Q841=4,1,0)),IF($F841&lt;=85,1,0))</formula>
    </cfRule>
  </conditionalFormatting>
  <conditionalFormatting sqref="AV842">
    <cfRule type="expression" dxfId="24759" priority="3923">
      <formula>AV842="X"</formula>
    </cfRule>
    <cfRule type="expression" dxfId="24758" priority="3924">
      <formula>AV842="후보"</formula>
    </cfRule>
  </conditionalFormatting>
  <conditionalFormatting sqref="AC842">
    <cfRule type="cellIs" dxfId="24757" priority="3921" operator="greaterThan">
      <formula>0.9</formula>
    </cfRule>
    <cfRule type="cellIs" dxfId="24756" priority="3922" operator="greaterThan">
      <formula>0.85</formula>
    </cfRule>
  </conditionalFormatting>
  <conditionalFormatting sqref="N842">
    <cfRule type="cellIs" dxfId="24755" priority="3919" operator="greaterThan">
      <formula>0.9</formula>
    </cfRule>
    <cfRule type="cellIs" dxfId="24754" priority="3920" operator="greaterThan">
      <formula>0.85</formula>
    </cfRule>
  </conditionalFormatting>
  <conditionalFormatting sqref="E842">
    <cfRule type="expression" dxfId="24753" priority="3915">
      <formula>AND(IF(OR($Q842=1,$Q842=2),1,0),IF($X842&lt;=20,1,0))</formula>
    </cfRule>
    <cfRule type="expression" dxfId="24752" priority="3916">
      <formula>AND(IF($Q842=2,1,0),IF($X842&lt;30,1,0))</formula>
    </cfRule>
    <cfRule type="expression" dxfId="24751" priority="3917">
      <formula>AND(IF($Q842=3,1,0),IF($X842&lt;30,1,0))</formula>
    </cfRule>
    <cfRule type="expression" dxfId="24750" priority="3918">
      <formula>AND(IF($Q842=3,1,IF($Q842=4,1,0)),IF($F842&lt;=85,1,0))</formula>
    </cfRule>
  </conditionalFormatting>
  <conditionalFormatting sqref="X842">
    <cfRule type="expression" dxfId="24749" priority="3911">
      <formula>AND(IF(OR($Q842=1,$Q842=2),1,0),IF($X842&lt;=20,1,0))</formula>
    </cfRule>
    <cfRule type="expression" dxfId="24748" priority="3912">
      <formula>AND(IF($Q842=2,1,0),IF($X842&lt;30,1,0))</formula>
    </cfRule>
    <cfRule type="expression" dxfId="24747" priority="3913">
      <formula>AND(IF($Q842=3,1,0),IF($X842&lt;30,1,0))</formula>
    </cfRule>
    <cfRule type="expression" dxfId="24746" priority="3914">
      <formula>AND(IF($Q842=3,1,IF($Q842=4,1,0)),IF($F842&lt;=85,1,0))</formula>
    </cfRule>
  </conditionalFormatting>
  <conditionalFormatting sqref="AI842">
    <cfRule type="expression" dxfId="24745" priority="3907">
      <formula>AND(IF(OR($Q842=1,$Q842=2),1,0),IF($X842&lt;=20,1,0))</formula>
    </cfRule>
    <cfRule type="expression" dxfId="24744" priority="3908">
      <formula>AND(IF($Q842=2,1,0),IF($X842&lt;30,1,0))</formula>
    </cfRule>
    <cfRule type="expression" dxfId="24743" priority="3909">
      <formula>AND(IF($Q842=3,1,0),IF($X842&lt;30,1,0))</formula>
    </cfRule>
    <cfRule type="expression" dxfId="24742" priority="3910">
      <formula>AND(IF($Q842=3,1,IF($Q842=4,1,0)),IF($F842&lt;=85,1,0))</formula>
    </cfRule>
  </conditionalFormatting>
  <conditionalFormatting sqref="AV843">
    <cfRule type="expression" dxfId="24741" priority="3905">
      <formula>AV843="X"</formula>
    </cfRule>
    <cfRule type="expression" dxfId="24740" priority="3906">
      <formula>AV843="후보"</formula>
    </cfRule>
  </conditionalFormatting>
  <conditionalFormatting sqref="AC843">
    <cfRule type="cellIs" dxfId="24739" priority="3903" operator="greaterThan">
      <formula>0.9</formula>
    </cfRule>
    <cfRule type="cellIs" dxfId="24738" priority="3904" operator="greaterThan">
      <formula>0.85</formula>
    </cfRule>
  </conditionalFormatting>
  <conditionalFormatting sqref="N843">
    <cfRule type="cellIs" dxfId="24737" priority="3901" operator="greaterThan">
      <formula>0.9</formula>
    </cfRule>
    <cfRule type="cellIs" dxfId="24736" priority="3902" operator="greaterThan">
      <formula>0.85</formula>
    </cfRule>
  </conditionalFormatting>
  <conditionalFormatting sqref="E843">
    <cfRule type="expression" dxfId="24735" priority="3897">
      <formula>AND(IF(OR($Q843=1,$Q843=2),1,0),IF($X843&lt;=20,1,0))</formula>
    </cfRule>
    <cfRule type="expression" dxfId="24734" priority="3898">
      <formula>AND(IF($Q843=2,1,0),IF($X843&lt;30,1,0))</formula>
    </cfRule>
    <cfRule type="expression" dxfId="24733" priority="3899">
      <formula>AND(IF($Q843=3,1,0),IF($X843&lt;30,1,0))</formula>
    </cfRule>
    <cfRule type="expression" dxfId="24732" priority="3900">
      <formula>AND(IF($Q843=3,1,IF($Q843=4,1,0)),IF($F843&lt;=85,1,0))</formula>
    </cfRule>
  </conditionalFormatting>
  <conditionalFormatting sqref="X843">
    <cfRule type="expression" dxfId="24731" priority="3893">
      <formula>AND(IF(OR($Q843=1,$Q843=2),1,0),IF($X843&lt;=20,1,0))</formula>
    </cfRule>
    <cfRule type="expression" dxfId="24730" priority="3894">
      <formula>AND(IF($Q843=2,1,0),IF($X843&lt;30,1,0))</formula>
    </cfRule>
    <cfRule type="expression" dxfId="24729" priority="3895">
      <formula>AND(IF($Q843=3,1,0),IF($X843&lt;30,1,0))</formula>
    </cfRule>
    <cfRule type="expression" dxfId="24728" priority="3896">
      <formula>AND(IF($Q843=3,1,IF($Q843=4,1,0)),IF($F843&lt;=85,1,0))</formula>
    </cfRule>
  </conditionalFormatting>
  <conditionalFormatting sqref="AI843">
    <cfRule type="expression" dxfId="24727" priority="3889">
      <formula>AND(IF(OR($Q843=1,$Q843=2),1,0),IF($X843&lt;=20,1,0))</formula>
    </cfRule>
    <cfRule type="expression" dxfId="24726" priority="3890">
      <formula>AND(IF($Q843=2,1,0),IF($X843&lt;30,1,0))</formula>
    </cfRule>
    <cfRule type="expression" dxfId="24725" priority="3891">
      <formula>AND(IF($Q843=3,1,0),IF($X843&lt;30,1,0))</formula>
    </cfRule>
    <cfRule type="expression" dxfId="24724" priority="3892">
      <formula>AND(IF($Q843=3,1,IF($Q843=4,1,0)),IF($F843&lt;=85,1,0))</formula>
    </cfRule>
  </conditionalFormatting>
  <conditionalFormatting sqref="AV844">
    <cfRule type="expression" dxfId="24723" priority="3887">
      <formula>AV844="X"</formula>
    </cfRule>
    <cfRule type="expression" dxfId="24722" priority="3888">
      <formula>AV844="후보"</formula>
    </cfRule>
  </conditionalFormatting>
  <conditionalFormatting sqref="AC844">
    <cfRule type="cellIs" dxfId="24721" priority="3885" operator="greaterThan">
      <formula>0.9</formula>
    </cfRule>
    <cfRule type="cellIs" dxfId="24720" priority="3886" operator="greaterThan">
      <formula>0.85</formula>
    </cfRule>
  </conditionalFormatting>
  <conditionalFormatting sqref="N844">
    <cfRule type="cellIs" dxfId="24719" priority="3883" operator="greaterThan">
      <formula>0.9</formula>
    </cfRule>
    <cfRule type="cellIs" dxfId="24718" priority="3884" operator="greaterThan">
      <formula>0.85</formula>
    </cfRule>
  </conditionalFormatting>
  <conditionalFormatting sqref="E844">
    <cfRule type="expression" dxfId="24717" priority="3879">
      <formula>AND(IF(OR($Q844=1,$Q844=2),1,0),IF($X844&lt;=20,1,0))</formula>
    </cfRule>
    <cfRule type="expression" dxfId="24716" priority="3880">
      <formula>AND(IF($Q844=2,1,0),IF($X844&lt;30,1,0))</formula>
    </cfRule>
    <cfRule type="expression" dxfId="24715" priority="3881">
      <formula>AND(IF($Q844=3,1,0),IF($X844&lt;30,1,0))</formula>
    </cfRule>
    <cfRule type="expression" dxfId="24714" priority="3882">
      <formula>AND(IF($Q844=3,1,IF($Q844=4,1,0)),IF($F844&lt;=85,1,0))</formula>
    </cfRule>
  </conditionalFormatting>
  <conditionalFormatting sqref="X844">
    <cfRule type="expression" dxfId="24713" priority="3875">
      <formula>AND(IF(OR($Q844=1,$Q844=2),1,0),IF($X844&lt;=20,1,0))</formula>
    </cfRule>
    <cfRule type="expression" dxfId="24712" priority="3876">
      <formula>AND(IF($Q844=2,1,0),IF($X844&lt;30,1,0))</formula>
    </cfRule>
    <cfRule type="expression" dxfId="24711" priority="3877">
      <formula>AND(IF($Q844=3,1,0),IF($X844&lt;30,1,0))</formula>
    </cfRule>
    <cfRule type="expression" dxfId="24710" priority="3878">
      <formula>AND(IF($Q844=3,1,IF($Q844=4,1,0)),IF($F844&lt;=85,1,0))</formula>
    </cfRule>
  </conditionalFormatting>
  <conditionalFormatting sqref="AI844">
    <cfRule type="expression" dxfId="24709" priority="3871">
      <formula>AND(IF(OR($Q844=1,$Q844=2),1,0),IF($X844&lt;=20,1,0))</formula>
    </cfRule>
    <cfRule type="expression" dxfId="24708" priority="3872">
      <formula>AND(IF($Q844=2,1,0),IF($X844&lt;30,1,0))</formula>
    </cfRule>
    <cfRule type="expression" dxfId="24707" priority="3873">
      <formula>AND(IF($Q844=3,1,0),IF($X844&lt;30,1,0))</formula>
    </cfRule>
    <cfRule type="expression" dxfId="24706" priority="3874">
      <formula>AND(IF($Q844=3,1,IF($Q844=4,1,0)),IF($F844&lt;=85,1,0))</formula>
    </cfRule>
  </conditionalFormatting>
  <conditionalFormatting sqref="AV845">
    <cfRule type="expression" dxfId="24705" priority="3869">
      <formula>AV845="X"</formula>
    </cfRule>
    <cfRule type="expression" dxfId="24704" priority="3870">
      <formula>AV845="후보"</formula>
    </cfRule>
  </conditionalFormatting>
  <conditionalFormatting sqref="AC845">
    <cfRule type="cellIs" dxfId="24703" priority="3867" operator="greaterThan">
      <formula>0.9</formula>
    </cfRule>
    <cfRule type="cellIs" dxfId="24702" priority="3868" operator="greaterThan">
      <formula>0.85</formula>
    </cfRule>
  </conditionalFormatting>
  <conditionalFormatting sqref="N845">
    <cfRule type="cellIs" dxfId="24701" priority="3865" operator="greaterThan">
      <formula>0.9</formula>
    </cfRule>
    <cfRule type="cellIs" dxfId="24700" priority="3866" operator="greaterThan">
      <formula>0.85</formula>
    </cfRule>
  </conditionalFormatting>
  <conditionalFormatting sqref="E845">
    <cfRule type="expression" dxfId="24699" priority="3861">
      <formula>AND(IF(OR($Q845=1,$Q845=2),1,0),IF($X845&lt;=20,1,0))</formula>
    </cfRule>
    <cfRule type="expression" dxfId="24698" priority="3862">
      <formula>AND(IF($Q845=2,1,0),IF($X845&lt;30,1,0))</formula>
    </cfRule>
    <cfRule type="expression" dxfId="24697" priority="3863">
      <formula>AND(IF($Q845=3,1,0),IF($X845&lt;30,1,0))</formula>
    </cfRule>
    <cfRule type="expression" dxfId="24696" priority="3864">
      <formula>AND(IF($Q845=3,1,IF($Q845=4,1,0)),IF($F845&lt;=85,1,0))</formula>
    </cfRule>
  </conditionalFormatting>
  <conditionalFormatting sqref="X845">
    <cfRule type="expression" dxfId="24695" priority="3857">
      <formula>AND(IF(OR($Q845=1,$Q845=2),1,0),IF($X845&lt;=20,1,0))</formula>
    </cfRule>
    <cfRule type="expression" dxfId="24694" priority="3858">
      <formula>AND(IF($Q845=2,1,0),IF($X845&lt;30,1,0))</formula>
    </cfRule>
    <cfRule type="expression" dxfId="24693" priority="3859">
      <formula>AND(IF($Q845=3,1,0),IF($X845&lt;30,1,0))</formula>
    </cfRule>
    <cfRule type="expression" dxfId="24692" priority="3860">
      <formula>AND(IF($Q845=3,1,IF($Q845=4,1,0)),IF($F845&lt;=85,1,0))</formula>
    </cfRule>
  </conditionalFormatting>
  <conditionalFormatting sqref="AI845">
    <cfRule type="expression" dxfId="24691" priority="3853">
      <formula>AND(IF(OR($Q845=1,$Q845=2),1,0),IF($X845&lt;=20,1,0))</formula>
    </cfRule>
    <cfRule type="expression" dxfId="24690" priority="3854">
      <formula>AND(IF($Q845=2,1,0),IF($X845&lt;30,1,0))</formula>
    </cfRule>
    <cfRule type="expression" dxfId="24689" priority="3855">
      <formula>AND(IF($Q845=3,1,0),IF($X845&lt;30,1,0))</formula>
    </cfRule>
    <cfRule type="expression" dxfId="24688" priority="3856">
      <formula>AND(IF($Q845=3,1,IF($Q845=4,1,0)),IF($F845&lt;=85,1,0))</formula>
    </cfRule>
  </conditionalFormatting>
  <conditionalFormatting sqref="AV846">
    <cfRule type="expression" dxfId="24687" priority="3851">
      <formula>AV846="X"</formula>
    </cfRule>
    <cfRule type="expression" dxfId="24686" priority="3852">
      <formula>AV846="후보"</formula>
    </cfRule>
  </conditionalFormatting>
  <conditionalFormatting sqref="AC846">
    <cfRule type="cellIs" dxfId="24685" priority="3849" operator="greaterThan">
      <formula>0.9</formula>
    </cfRule>
    <cfRule type="cellIs" dxfId="24684" priority="3850" operator="greaterThan">
      <formula>0.85</formula>
    </cfRule>
  </conditionalFormatting>
  <conditionalFormatting sqref="N846">
    <cfRule type="cellIs" dxfId="24683" priority="3847" operator="greaterThan">
      <formula>0.9</formula>
    </cfRule>
    <cfRule type="cellIs" dxfId="24682" priority="3848" operator="greaterThan">
      <formula>0.85</formula>
    </cfRule>
  </conditionalFormatting>
  <conditionalFormatting sqref="E846">
    <cfRule type="expression" dxfId="24681" priority="3843">
      <formula>AND(IF(OR($Q846=1,$Q846=2),1,0),IF($X846&lt;=20,1,0))</formula>
    </cfRule>
    <cfRule type="expression" dxfId="24680" priority="3844">
      <formula>AND(IF($Q846=2,1,0),IF($X846&lt;30,1,0))</formula>
    </cfRule>
    <cfRule type="expression" dxfId="24679" priority="3845">
      <formula>AND(IF($Q846=3,1,0),IF($X846&lt;30,1,0))</formula>
    </cfRule>
    <cfRule type="expression" dxfId="24678" priority="3846">
      <formula>AND(IF($Q846=3,1,IF($Q846=4,1,0)),IF($F846&lt;=85,1,0))</formula>
    </cfRule>
  </conditionalFormatting>
  <conditionalFormatting sqref="X846">
    <cfRule type="expression" dxfId="24677" priority="3839">
      <formula>AND(IF(OR($Q846=1,$Q846=2),1,0),IF($X846&lt;=20,1,0))</formula>
    </cfRule>
    <cfRule type="expression" dxfId="24676" priority="3840">
      <formula>AND(IF($Q846=2,1,0),IF($X846&lt;30,1,0))</formula>
    </cfRule>
    <cfRule type="expression" dxfId="24675" priority="3841">
      <formula>AND(IF($Q846=3,1,0),IF($X846&lt;30,1,0))</formula>
    </cfRule>
    <cfRule type="expression" dxfId="24674" priority="3842">
      <formula>AND(IF($Q846=3,1,IF($Q846=4,1,0)),IF($F846&lt;=85,1,0))</formula>
    </cfRule>
  </conditionalFormatting>
  <conditionalFormatting sqref="AI846">
    <cfRule type="expression" dxfId="24673" priority="3835">
      <formula>AND(IF(OR($Q846=1,$Q846=2),1,0),IF($X846&lt;=20,1,0))</formula>
    </cfRule>
    <cfRule type="expression" dxfId="24672" priority="3836">
      <formula>AND(IF($Q846=2,1,0),IF($X846&lt;30,1,0))</formula>
    </cfRule>
    <cfRule type="expression" dxfId="24671" priority="3837">
      <formula>AND(IF($Q846=3,1,0),IF($X846&lt;30,1,0))</formula>
    </cfRule>
    <cfRule type="expression" dxfId="24670" priority="3838">
      <formula>AND(IF($Q846=3,1,IF($Q846=4,1,0)),IF($F846&lt;=85,1,0))</formula>
    </cfRule>
  </conditionalFormatting>
  <conditionalFormatting sqref="AV847">
    <cfRule type="expression" dxfId="24669" priority="3833">
      <formula>AV847="X"</formula>
    </cfRule>
    <cfRule type="expression" dxfId="24668" priority="3834">
      <formula>AV847="후보"</formula>
    </cfRule>
  </conditionalFormatting>
  <conditionalFormatting sqref="AC847">
    <cfRule type="cellIs" dxfId="24667" priority="3831" operator="greaterThan">
      <formula>0.9</formula>
    </cfRule>
    <cfRule type="cellIs" dxfId="24666" priority="3832" operator="greaterThan">
      <formula>0.85</formula>
    </cfRule>
  </conditionalFormatting>
  <conditionalFormatting sqref="N847">
    <cfRule type="cellIs" dxfId="24665" priority="3829" operator="greaterThan">
      <formula>0.9</formula>
    </cfRule>
    <cfRule type="cellIs" dxfId="24664" priority="3830" operator="greaterThan">
      <formula>0.85</formula>
    </cfRule>
  </conditionalFormatting>
  <conditionalFormatting sqref="E847">
    <cfRule type="expression" dxfId="24663" priority="3825">
      <formula>AND(IF(OR($Q847=1,$Q847=2),1,0),IF($X847&lt;=20,1,0))</formula>
    </cfRule>
    <cfRule type="expression" dxfId="24662" priority="3826">
      <formula>AND(IF($Q847=2,1,0),IF($X847&lt;30,1,0))</formula>
    </cfRule>
    <cfRule type="expression" dxfId="24661" priority="3827">
      <formula>AND(IF($Q847=3,1,0),IF($X847&lt;30,1,0))</formula>
    </cfRule>
    <cfRule type="expression" dxfId="24660" priority="3828">
      <formula>AND(IF($Q847=3,1,IF($Q847=4,1,0)),IF($F847&lt;=85,1,0))</formula>
    </cfRule>
  </conditionalFormatting>
  <conditionalFormatting sqref="X847">
    <cfRule type="expression" dxfId="24659" priority="3821">
      <formula>AND(IF(OR($Q847=1,$Q847=2),1,0),IF($X847&lt;=20,1,0))</formula>
    </cfRule>
    <cfRule type="expression" dxfId="24658" priority="3822">
      <formula>AND(IF($Q847=2,1,0),IF($X847&lt;30,1,0))</formula>
    </cfRule>
    <cfRule type="expression" dxfId="24657" priority="3823">
      <formula>AND(IF($Q847=3,1,0),IF($X847&lt;30,1,0))</formula>
    </cfRule>
    <cfRule type="expression" dxfId="24656" priority="3824">
      <formula>AND(IF($Q847=3,1,IF($Q847=4,1,0)),IF($F847&lt;=85,1,0))</formula>
    </cfRule>
  </conditionalFormatting>
  <conditionalFormatting sqref="AI847">
    <cfRule type="expression" dxfId="24655" priority="3817">
      <formula>AND(IF(OR($Q847=1,$Q847=2),1,0),IF($X847&lt;=20,1,0))</formula>
    </cfRule>
    <cfRule type="expression" dxfId="24654" priority="3818">
      <formula>AND(IF($Q847=2,1,0),IF($X847&lt;30,1,0))</formula>
    </cfRule>
    <cfRule type="expression" dxfId="24653" priority="3819">
      <formula>AND(IF($Q847=3,1,0),IF($X847&lt;30,1,0))</formula>
    </cfRule>
    <cfRule type="expression" dxfId="24652" priority="3820">
      <formula>AND(IF($Q847=3,1,IF($Q847=4,1,0)),IF($F847&lt;=85,1,0))</formula>
    </cfRule>
  </conditionalFormatting>
  <conditionalFormatting sqref="AV848">
    <cfRule type="expression" dxfId="24651" priority="3815">
      <formula>AV848="X"</formula>
    </cfRule>
    <cfRule type="expression" dxfId="24650" priority="3816">
      <formula>AV848="후보"</formula>
    </cfRule>
  </conditionalFormatting>
  <conditionalFormatting sqref="AC848">
    <cfRule type="cellIs" dxfId="24649" priority="3813" operator="greaterThan">
      <formula>0.9</formula>
    </cfRule>
    <cfRule type="cellIs" dxfId="24648" priority="3814" operator="greaterThan">
      <formula>0.85</formula>
    </cfRule>
  </conditionalFormatting>
  <conditionalFormatting sqref="N848">
    <cfRule type="cellIs" dxfId="24647" priority="3811" operator="greaterThan">
      <formula>0.9</formula>
    </cfRule>
    <cfRule type="cellIs" dxfId="24646" priority="3812" operator="greaterThan">
      <formula>0.85</formula>
    </cfRule>
  </conditionalFormatting>
  <conditionalFormatting sqref="E848">
    <cfRule type="expression" dxfId="24645" priority="3807">
      <formula>AND(IF(OR($Q848=1,$Q848=2),1,0),IF($X848&lt;=20,1,0))</formula>
    </cfRule>
    <cfRule type="expression" dxfId="24644" priority="3808">
      <formula>AND(IF($Q848=2,1,0),IF($X848&lt;30,1,0))</formula>
    </cfRule>
    <cfRule type="expression" dxfId="24643" priority="3809">
      <formula>AND(IF($Q848=3,1,0),IF($X848&lt;30,1,0))</formula>
    </cfRule>
    <cfRule type="expression" dxfId="24642" priority="3810">
      <formula>AND(IF($Q848=3,1,IF($Q848=4,1,0)),IF($F848&lt;=85,1,0))</formula>
    </cfRule>
  </conditionalFormatting>
  <conditionalFormatting sqref="X848">
    <cfRule type="expression" dxfId="24641" priority="3803">
      <formula>AND(IF(OR($Q848=1,$Q848=2),1,0),IF($X848&lt;=20,1,0))</formula>
    </cfRule>
    <cfRule type="expression" dxfId="24640" priority="3804">
      <formula>AND(IF($Q848=2,1,0),IF($X848&lt;30,1,0))</formula>
    </cfRule>
    <cfRule type="expression" dxfId="24639" priority="3805">
      <formula>AND(IF($Q848=3,1,0),IF($X848&lt;30,1,0))</formula>
    </cfRule>
    <cfRule type="expression" dxfId="24638" priority="3806">
      <formula>AND(IF($Q848=3,1,IF($Q848=4,1,0)),IF($F848&lt;=85,1,0))</formula>
    </cfRule>
  </conditionalFormatting>
  <conditionalFormatting sqref="AI848">
    <cfRule type="expression" dxfId="24637" priority="3799">
      <formula>AND(IF(OR($Q848=1,$Q848=2),1,0),IF($X848&lt;=20,1,0))</formula>
    </cfRule>
    <cfRule type="expression" dxfId="24636" priority="3800">
      <formula>AND(IF($Q848=2,1,0),IF($X848&lt;30,1,0))</formula>
    </cfRule>
    <cfRule type="expression" dxfId="24635" priority="3801">
      <formula>AND(IF($Q848=3,1,0),IF($X848&lt;30,1,0))</formula>
    </cfRule>
    <cfRule type="expression" dxfId="24634" priority="3802">
      <formula>AND(IF($Q848=3,1,IF($Q848=4,1,0)),IF($F848&lt;=85,1,0))</formula>
    </cfRule>
  </conditionalFormatting>
  <conditionalFormatting sqref="AV849">
    <cfRule type="expression" dxfId="24633" priority="3797">
      <formula>AV849="X"</formula>
    </cfRule>
    <cfRule type="expression" dxfId="24632" priority="3798">
      <formula>AV849="후보"</formula>
    </cfRule>
  </conditionalFormatting>
  <conditionalFormatting sqref="AC849">
    <cfRule type="cellIs" dxfId="24631" priority="3795" operator="greaterThan">
      <formula>0.9</formula>
    </cfRule>
    <cfRule type="cellIs" dxfId="24630" priority="3796" operator="greaterThan">
      <formula>0.85</formula>
    </cfRule>
  </conditionalFormatting>
  <conditionalFormatting sqref="N849">
    <cfRule type="cellIs" dxfId="24629" priority="3793" operator="greaterThan">
      <formula>0.9</formula>
    </cfRule>
    <cfRule type="cellIs" dxfId="24628" priority="3794" operator="greaterThan">
      <formula>0.85</formula>
    </cfRule>
  </conditionalFormatting>
  <conditionalFormatting sqref="E849">
    <cfRule type="expression" dxfId="24627" priority="3789">
      <formula>AND(IF(OR($Q849=1,$Q849=2),1,0),IF($X849&lt;=20,1,0))</formula>
    </cfRule>
    <cfRule type="expression" dxfId="24626" priority="3790">
      <formula>AND(IF($Q849=2,1,0),IF($X849&lt;30,1,0))</formula>
    </cfRule>
    <cfRule type="expression" dxfId="24625" priority="3791">
      <formula>AND(IF($Q849=3,1,0),IF($X849&lt;30,1,0))</formula>
    </cfRule>
    <cfRule type="expression" dxfId="24624" priority="3792">
      <formula>AND(IF($Q849=3,1,IF($Q849=4,1,0)),IF($F849&lt;=85,1,0))</formula>
    </cfRule>
  </conditionalFormatting>
  <conditionalFormatting sqref="X849">
    <cfRule type="expression" dxfId="24623" priority="3785">
      <formula>AND(IF(OR($Q849=1,$Q849=2),1,0),IF($X849&lt;=20,1,0))</formula>
    </cfRule>
    <cfRule type="expression" dxfId="24622" priority="3786">
      <formula>AND(IF($Q849=2,1,0),IF($X849&lt;30,1,0))</formula>
    </cfRule>
    <cfRule type="expression" dxfId="24621" priority="3787">
      <formula>AND(IF($Q849=3,1,0),IF($X849&lt;30,1,0))</formula>
    </cfRule>
    <cfRule type="expression" dxfId="24620" priority="3788">
      <formula>AND(IF($Q849=3,1,IF($Q849=4,1,0)),IF($F849&lt;=85,1,0))</formula>
    </cfRule>
  </conditionalFormatting>
  <conditionalFormatting sqref="AI849">
    <cfRule type="expression" dxfId="24619" priority="3781">
      <formula>AND(IF(OR($Q849=1,$Q849=2),1,0),IF($X849&lt;=20,1,0))</formula>
    </cfRule>
    <cfRule type="expression" dxfId="24618" priority="3782">
      <formula>AND(IF($Q849=2,1,0),IF($X849&lt;30,1,0))</formula>
    </cfRule>
    <cfRule type="expression" dxfId="24617" priority="3783">
      <formula>AND(IF($Q849=3,1,0),IF($X849&lt;30,1,0))</formula>
    </cfRule>
    <cfRule type="expression" dxfId="24616" priority="3784">
      <formula>AND(IF($Q849=3,1,IF($Q849=4,1,0)),IF($F849&lt;=85,1,0))</formula>
    </cfRule>
  </conditionalFormatting>
  <conditionalFormatting sqref="AV850">
    <cfRule type="expression" dxfId="24615" priority="3779">
      <formula>AV850="X"</formula>
    </cfRule>
    <cfRule type="expression" dxfId="24614" priority="3780">
      <formula>AV850="후보"</formula>
    </cfRule>
  </conditionalFormatting>
  <conditionalFormatting sqref="AC850">
    <cfRule type="cellIs" dxfId="24613" priority="3777" operator="greaterThan">
      <formula>0.9</formula>
    </cfRule>
    <cfRule type="cellIs" dxfId="24612" priority="3778" operator="greaterThan">
      <formula>0.85</formula>
    </cfRule>
  </conditionalFormatting>
  <conditionalFormatting sqref="N850">
    <cfRule type="cellIs" dxfId="24611" priority="3775" operator="greaterThan">
      <formula>0.9</formula>
    </cfRule>
    <cfRule type="cellIs" dxfId="24610" priority="3776" operator="greaterThan">
      <formula>0.85</formula>
    </cfRule>
  </conditionalFormatting>
  <conditionalFormatting sqref="E850">
    <cfRule type="expression" dxfId="24609" priority="3771">
      <formula>AND(IF(OR($Q850=1,$Q850=2),1,0),IF($X850&lt;=20,1,0))</formula>
    </cfRule>
    <cfRule type="expression" dxfId="24608" priority="3772">
      <formula>AND(IF($Q850=2,1,0),IF($X850&lt;30,1,0))</formula>
    </cfRule>
    <cfRule type="expression" dxfId="24607" priority="3773">
      <formula>AND(IF($Q850=3,1,0),IF($X850&lt;30,1,0))</formula>
    </cfRule>
    <cfRule type="expression" dxfId="24606" priority="3774">
      <formula>AND(IF($Q850=3,1,IF($Q850=4,1,0)),IF($F850&lt;=85,1,0))</formula>
    </cfRule>
  </conditionalFormatting>
  <conditionalFormatting sqref="X850">
    <cfRule type="expression" dxfId="24605" priority="3767">
      <formula>AND(IF(OR($Q850=1,$Q850=2),1,0),IF($X850&lt;=20,1,0))</formula>
    </cfRule>
    <cfRule type="expression" dxfId="24604" priority="3768">
      <formula>AND(IF($Q850=2,1,0),IF($X850&lt;30,1,0))</formula>
    </cfRule>
    <cfRule type="expression" dxfId="24603" priority="3769">
      <formula>AND(IF($Q850=3,1,0),IF($X850&lt;30,1,0))</formula>
    </cfRule>
    <cfRule type="expression" dxfId="24602" priority="3770">
      <formula>AND(IF($Q850=3,1,IF($Q850=4,1,0)),IF($F850&lt;=85,1,0))</formula>
    </cfRule>
  </conditionalFormatting>
  <conditionalFormatting sqref="AI850">
    <cfRule type="expression" dxfId="24601" priority="3763">
      <formula>AND(IF(OR($Q850=1,$Q850=2),1,0),IF($X850&lt;=20,1,0))</formula>
    </cfRule>
    <cfRule type="expression" dxfId="24600" priority="3764">
      <formula>AND(IF($Q850=2,1,0),IF($X850&lt;30,1,0))</formula>
    </cfRule>
    <cfRule type="expression" dxfId="24599" priority="3765">
      <formula>AND(IF($Q850=3,1,0),IF($X850&lt;30,1,0))</formula>
    </cfRule>
    <cfRule type="expression" dxfId="24598" priority="3766">
      <formula>AND(IF($Q850=3,1,IF($Q850=4,1,0)),IF($F850&lt;=85,1,0))</formula>
    </cfRule>
  </conditionalFormatting>
  <conditionalFormatting sqref="AV851">
    <cfRule type="expression" dxfId="24597" priority="3761">
      <formula>AV851="X"</formula>
    </cfRule>
    <cfRule type="expression" dxfId="24596" priority="3762">
      <formula>AV851="후보"</formula>
    </cfRule>
  </conditionalFormatting>
  <conditionalFormatting sqref="AC851">
    <cfRule type="cellIs" dxfId="24595" priority="3759" operator="greaterThan">
      <formula>0.9</formula>
    </cfRule>
    <cfRule type="cellIs" dxfId="24594" priority="3760" operator="greaterThan">
      <formula>0.85</formula>
    </cfRule>
  </conditionalFormatting>
  <conditionalFormatting sqref="N851">
    <cfRule type="cellIs" dxfId="24593" priority="3757" operator="greaterThan">
      <formula>0.9</formula>
    </cfRule>
    <cfRule type="cellIs" dxfId="24592" priority="3758" operator="greaterThan">
      <formula>0.85</formula>
    </cfRule>
  </conditionalFormatting>
  <conditionalFormatting sqref="E851">
    <cfRule type="expression" dxfId="24591" priority="3753">
      <formula>AND(IF(OR($Q851=1,$Q851=2),1,0),IF($X851&lt;=20,1,0))</formula>
    </cfRule>
    <cfRule type="expression" dxfId="24590" priority="3754">
      <formula>AND(IF($Q851=2,1,0),IF($X851&lt;30,1,0))</formula>
    </cfRule>
    <cfRule type="expression" dxfId="24589" priority="3755">
      <formula>AND(IF($Q851=3,1,0),IF($X851&lt;30,1,0))</formula>
    </cfRule>
    <cfRule type="expression" dxfId="24588" priority="3756">
      <formula>AND(IF($Q851=3,1,IF($Q851=4,1,0)),IF($F851&lt;=85,1,0))</formula>
    </cfRule>
  </conditionalFormatting>
  <conditionalFormatting sqref="X851">
    <cfRule type="expression" dxfId="24587" priority="3749">
      <formula>AND(IF(OR($Q851=1,$Q851=2),1,0),IF($X851&lt;=20,1,0))</formula>
    </cfRule>
    <cfRule type="expression" dxfId="24586" priority="3750">
      <formula>AND(IF($Q851=2,1,0),IF($X851&lt;30,1,0))</formula>
    </cfRule>
    <cfRule type="expression" dxfId="24585" priority="3751">
      <formula>AND(IF($Q851=3,1,0),IF($X851&lt;30,1,0))</formula>
    </cfRule>
    <cfRule type="expression" dxfId="24584" priority="3752">
      <formula>AND(IF($Q851=3,1,IF($Q851=4,1,0)),IF($F851&lt;=85,1,0))</formula>
    </cfRule>
  </conditionalFormatting>
  <conditionalFormatting sqref="AI851">
    <cfRule type="expression" dxfId="24583" priority="3745">
      <formula>AND(IF(OR($Q851=1,$Q851=2),1,0),IF($X851&lt;=20,1,0))</formula>
    </cfRule>
    <cfRule type="expression" dxfId="24582" priority="3746">
      <formula>AND(IF($Q851=2,1,0),IF($X851&lt;30,1,0))</formula>
    </cfRule>
    <cfRule type="expression" dxfId="24581" priority="3747">
      <formula>AND(IF($Q851=3,1,0),IF($X851&lt;30,1,0))</formula>
    </cfRule>
    <cfRule type="expression" dxfId="24580" priority="3748">
      <formula>AND(IF($Q851=3,1,IF($Q851=4,1,0)),IF($F851&lt;=85,1,0))</formula>
    </cfRule>
  </conditionalFormatting>
  <conditionalFormatting sqref="AV852">
    <cfRule type="expression" dxfId="24579" priority="3743">
      <formula>AV852="X"</formula>
    </cfRule>
    <cfRule type="expression" dxfId="24578" priority="3744">
      <formula>AV852="후보"</formula>
    </cfRule>
  </conditionalFormatting>
  <conditionalFormatting sqref="AC852">
    <cfRule type="cellIs" dxfId="24577" priority="3741" operator="greaterThan">
      <formula>0.9</formula>
    </cfRule>
    <cfRule type="cellIs" dxfId="24576" priority="3742" operator="greaterThan">
      <formula>0.85</formula>
    </cfRule>
  </conditionalFormatting>
  <conditionalFormatting sqref="N852">
    <cfRule type="cellIs" dxfId="24575" priority="3739" operator="greaterThan">
      <formula>0.9</formula>
    </cfRule>
    <cfRule type="cellIs" dxfId="24574" priority="3740" operator="greaterThan">
      <formula>0.85</formula>
    </cfRule>
  </conditionalFormatting>
  <conditionalFormatting sqref="E852">
    <cfRule type="expression" dxfId="24573" priority="3735">
      <formula>AND(IF(OR($Q852=1,$Q852=2),1,0),IF($X852&lt;=20,1,0))</formula>
    </cfRule>
    <cfRule type="expression" dxfId="24572" priority="3736">
      <formula>AND(IF($Q852=2,1,0),IF($X852&lt;30,1,0))</formula>
    </cfRule>
    <cfRule type="expression" dxfId="24571" priority="3737">
      <formula>AND(IF($Q852=3,1,0),IF($X852&lt;30,1,0))</formula>
    </cfRule>
    <cfRule type="expression" dxfId="24570" priority="3738">
      <formula>AND(IF($Q852=3,1,IF($Q852=4,1,0)),IF($F852&lt;=85,1,0))</formula>
    </cfRule>
  </conditionalFormatting>
  <conditionalFormatting sqref="X852">
    <cfRule type="expression" dxfId="24569" priority="3731">
      <formula>AND(IF(OR($Q852=1,$Q852=2),1,0),IF($X852&lt;=20,1,0))</formula>
    </cfRule>
    <cfRule type="expression" dxfId="24568" priority="3732">
      <formula>AND(IF($Q852=2,1,0),IF($X852&lt;30,1,0))</formula>
    </cfRule>
    <cfRule type="expression" dxfId="24567" priority="3733">
      <formula>AND(IF($Q852=3,1,0),IF($X852&lt;30,1,0))</formula>
    </cfRule>
    <cfRule type="expression" dxfId="24566" priority="3734">
      <formula>AND(IF($Q852=3,1,IF($Q852=4,1,0)),IF($F852&lt;=85,1,0))</formula>
    </cfRule>
  </conditionalFormatting>
  <conditionalFormatting sqref="AI852">
    <cfRule type="expression" dxfId="24565" priority="3727">
      <formula>AND(IF(OR($Q852=1,$Q852=2),1,0),IF($X852&lt;=20,1,0))</formula>
    </cfRule>
    <cfRule type="expression" dxfId="24564" priority="3728">
      <formula>AND(IF($Q852=2,1,0),IF($X852&lt;30,1,0))</formula>
    </cfRule>
    <cfRule type="expression" dxfId="24563" priority="3729">
      <formula>AND(IF($Q852=3,1,0),IF($X852&lt;30,1,0))</formula>
    </cfRule>
    <cfRule type="expression" dxfId="24562" priority="3730">
      <formula>AND(IF($Q852=3,1,IF($Q852=4,1,0)),IF($F852&lt;=85,1,0))</formula>
    </cfRule>
  </conditionalFormatting>
  <conditionalFormatting sqref="AV853">
    <cfRule type="expression" dxfId="24561" priority="3725">
      <formula>AV853="X"</formula>
    </cfRule>
    <cfRule type="expression" dxfId="24560" priority="3726">
      <formula>AV853="후보"</formula>
    </cfRule>
  </conditionalFormatting>
  <conditionalFormatting sqref="AC853">
    <cfRule type="cellIs" dxfId="24559" priority="3723" operator="greaterThan">
      <formula>0.9</formula>
    </cfRule>
    <cfRule type="cellIs" dxfId="24558" priority="3724" operator="greaterThan">
      <formula>0.85</formula>
    </cfRule>
  </conditionalFormatting>
  <conditionalFormatting sqref="N853">
    <cfRule type="cellIs" dxfId="24557" priority="3721" operator="greaterThan">
      <formula>0.9</formula>
    </cfRule>
    <cfRule type="cellIs" dxfId="24556" priority="3722" operator="greaterThan">
      <formula>0.85</formula>
    </cfRule>
  </conditionalFormatting>
  <conditionalFormatting sqref="E853">
    <cfRule type="expression" dxfId="24555" priority="3717">
      <formula>AND(IF(OR($Q853=1,$Q853=2),1,0),IF($X853&lt;=20,1,0))</formula>
    </cfRule>
    <cfRule type="expression" dxfId="24554" priority="3718">
      <formula>AND(IF($Q853=2,1,0),IF($X853&lt;30,1,0))</formula>
    </cfRule>
    <cfRule type="expression" dxfId="24553" priority="3719">
      <formula>AND(IF($Q853=3,1,0),IF($X853&lt;30,1,0))</formula>
    </cfRule>
    <cfRule type="expression" dxfId="24552" priority="3720">
      <formula>AND(IF($Q853=3,1,IF($Q853=4,1,0)),IF($F853&lt;=85,1,0))</formula>
    </cfRule>
  </conditionalFormatting>
  <conditionalFormatting sqref="X853">
    <cfRule type="expression" dxfId="24551" priority="3713">
      <formula>AND(IF(OR($Q853=1,$Q853=2),1,0),IF($X853&lt;=20,1,0))</formula>
    </cfRule>
    <cfRule type="expression" dxfId="24550" priority="3714">
      <formula>AND(IF($Q853=2,1,0),IF($X853&lt;30,1,0))</formula>
    </cfRule>
    <cfRule type="expression" dxfId="24549" priority="3715">
      <formula>AND(IF($Q853=3,1,0),IF($X853&lt;30,1,0))</formula>
    </cfRule>
    <cfRule type="expression" dxfId="24548" priority="3716">
      <formula>AND(IF($Q853=3,1,IF($Q853=4,1,0)),IF($F853&lt;=85,1,0))</formula>
    </cfRule>
  </conditionalFormatting>
  <conditionalFormatting sqref="AI853">
    <cfRule type="expression" dxfId="24547" priority="3709">
      <formula>AND(IF(OR($Q853=1,$Q853=2),1,0),IF($X853&lt;=20,1,0))</formula>
    </cfRule>
    <cfRule type="expression" dxfId="24546" priority="3710">
      <formula>AND(IF($Q853=2,1,0),IF($X853&lt;30,1,0))</formula>
    </cfRule>
    <cfRule type="expression" dxfId="24545" priority="3711">
      <formula>AND(IF($Q853=3,1,0),IF($X853&lt;30,1,0))</formula>
    </cfRule>
    <cfRule type="expression" dxfId="24544" priority="3712">
      <formula>AND(IF($Q853=3,1,IF($Q853=4,1,0)),IF($F853&lt;=85,1,0))</formula>
    </cfRule>
  </conditionalFormatting>
  <conditionalFormatting sqref="AV854">
    <cfRule type="expression" dxfId="24543" priority="3707">
      <formula>AV854="X"</formula>
    </cfRule>
    <cfRule type="expression" dxfId="24542" priority="3708">
      <formula>AV854="후보"</formula>
    </cfRule>
  </conditionalFormatting>
  <conditionalFormatting sqref="AC854">
    <cfRule type="cellIs" dxfId="24541" priority="3705" operator="greaterThan">
      <formula>0.9</formula>
    </cfRule>
    <cfRule type="cellIs" dxfId="24540" priority="3706" operator="greaterThan">
      <formula>0.85</formula>
    </cfRule>
  </conditionalFormatting>
  <conditionalFormatting sqref="N854">
    <cfRule type="cellIs" dxfId="24539" priority="3703" operator="greaterThan">
      <formula>0.9</formula>
    </cfRule>
    <cfRule type="cellIs" dxfId="24538" priority="3704" operator="greaterThan">
      <formula>0.85</formula>
    </cfRule>
  </conditionalFormatting>
  <conditionalFormatting sqref="E854">
    <cfRule type="expression" dxfId="24537" priority="3699">
      <formula>AND(IF(OR($Q854=1,$Q854=2),1,0),IF($X854&lt;=20,1,0))</formula>
    </cfRule>
    <cfRule type="expression" dxfId="24536" priority="3700">
      <formula>AND(IF($Q854=2,1,0),IF($X854&lt;30,1,0))</formula>
    </cfRule>
    <cfRule type="expression" dxfId="24535" priority="3701">
      <formula>AND(IF($Q854=3,1,0),IF($X854&lt;30,1,0))</formula>
    </cfRule>
    <cfRule type="expression" dxfId="24534" priority="3702">
      <formula>AND(IF($Q854=3,1,IF($Q854=4,1,0)),IF($F854&lt;=85,1,0))</formula>
    </cfRule>
  </conditionalFormatting>
  <conditionalFormatting sqref="X854">
    <cfRule type="expression" dxfId="24533" priority="3695">
      <formula>AND(IF(OR($Q854=1,$Q854=2),1,0),IF($X854&lt;=20,1,0))</formula>
    </cfRule>
    <cfRule type="expression" dxfId="24532" priority="3696">
      <formula>AND(IF($Q854=2,1,0),IF($X854&lt;30,1,0))</formula>
    </cfRule>
    <cfRule type="expression" dxfId="24531" priority="3697">
      <formula>AND(IF($Q854=3,1,0),IF($X854&lt;30,1,0))</formula>
    </cfRule>
    <cfRule type="expression" dxfId="24530" priority="3698">
      <formula>AND(IF($Q854=3,1,IF($Q854=4,1,0)),IF($F854&lt;=85,1,0))</formula>
    </cfRule>
  </conditionalFormatting>
  <conditionalFormatting sqref="AI854">
    <cfRule type="expression" dxfId="24529" priority="3691">
      <formula>AND(IF(OR($Q854=1,$Q854=2),1,0),IF($X854&lt;=20,1,0))</formula>
    </cfRule>
    <cfRule type="expression" dxfId="24528" priority="3692">
      <formula>AND(IF($Q854=2,1,0),IF($X854&lt;30,1,0))</formula>
    </cfRule>
    <cfRule type="expression" dxfId="24527" priority="3693">
      <formula>AND(IF($Q854=3,1,0),IF($X854&lt;30,1,0))</formula>
    </cfRule>
    <cfRule type="expression" dxfId="24526" priority="3694">
      <formula>AND(IF($Q854=3,1,IF($Q854=4,1,0)),IF($F854&lt;=85,1,0))</formula>
    </cfRule>
  </conditionalFormatting>
  <conditionalFormatting sqref="AV855">
    <cfRule type="expression" dxfId="24525" priority="3689">
      <formula>AV855="X"</formula>
    </cfRule>
    <cfRule type="expression" dxfId="24524" priority="3690">
      <formula>AV855="후보"</formula>
    </cfRule>
  </conditionalFormatting>
  <conditionalFormatting sqref="AC855">
    <cfRule type="cellIs" dxfId="24523" priority="3687" operator="greaterThan">
      <formula>0.9</formula>
    </cfRule>
    <cfRule type="cellIs" dxfId="24522" priority="3688" operator="greaterThan">
      <formula>0.85</formula>
    </cfRule>
  </conditionalFormatting>
  <conditionalFormatting sqref="N855">
    <cfRule type="cellIs" dxfId="24521" priority="3685" operator="greaterThan">
      <formula>0.9</formula>
    </cfRule>
    <cfRule type="cellIs" dxfId="24520" priority="3686" operator="greaterThan">
      <formula>0.85</formula>
    </cfRule>
  </conditionalFormatting>
  <conditionalFormatting sqref="E855">
    <cfRule type="expression" dxfId="24519" priority="3681">
      <formula>AND(IF(OR($Q855=1,$Q855=2),1,0),IF($X855&lt;=20,1,0))</formula>
    </cfRule>
    <cfRule type="expression" dxfId="24518" priority="3682">
      <formula>AND(IF($Q855=2,1,0),IF($X855&lt;30,1,0))</formula>
    </cfRule>
    <cfRule type="expression" dxfId="24517" priority="3683">
      <formula>AND(IF($Q855=3,1,0),IF($X855&lt;30,1,0))</formula>
    </cfRule>
    <cfRule type="expression" dxfId="24516" priority="3684">
      <formula>AND(IF($Q855=3,1,IF($Q855=4,1,0)),IF($F855&lt;=85,1,0))</formula>
    </cfRule>
  </conditionalFormatting>
  <conditionalFormatting sqref="X855">
    <cfRule type="expression" dxfId="24515" priority="3677">
      <formula>AND(IF(OR($Q855=1,$Q855=2),1,0),IF($X855&lt;=20,1,0))</formula>
    </cfRule>
    <cfRule type="expression" dxfId="24514" priority="3678">
      <formula>AND(IF($Q855=2,1,0),IF($X855&lt;30,1,0))</formula>
    </cfRule>
    <cfRule type="expression" dxfId="24513" priority="3679">
      <formula>AND(IF($Q855=3,1,0),IF($X855&lt;30,1,0))</formula>
    </cfRule>
    <cfRule type="expression" dxfId="24512" priority="3680">
      <formula>AND(IF($Q855=3,1,IF($Q855=4,1,0)),IF($F855&lt;=85,1,0))</formula>
    </cfRule>
  </conditionalFormatting>
  <conditionalFormatting sqref="AI855">
    <cfRule type="expression" dxfId="24511" priority="3673">
      <formula>AND(IF(OR($Q855=1,$Q855=2),1,0),IF($X855&lt;=20,1,0))</formula>
    </cfRule>
    <cfRule type="expression" dxfId="24510" priority="3674">
      <formula>AND(IF($Q855=2,1,0),IF($X855&lt;30,1,0))</formula>
    </cfRule>
    <cfRule type="expression" dxfId="24509" priority="3675">
      <formula>AND(IF($Q855=3,1,0),IF($X855&lt;30,1,0))</formula>
    </cfRule>
    <cfRule type="expression" dxfId="24508" priority="3676">
      <formula>AND(IF($Q855=3,1,IF($Q855=4,1,0)),IF($F855&lt;=85,1,0))</formula>
    </cfRule>
  </conditionalFormatting>
  <conditionalFormatting sqref="AV856">
    <cfRule type="expression" dxfId="24507" priority="3671">
      <formula>AV856="X"</formula>
    </cfRule>
    <cfRule type="expression" dxfId="24506" priority="3672">
      <formula>AV856="후보"</formula>
    </cfRule>
  </conditionalFormatting>
  <conditionalFormatting sqref="AC856">
    <cfRule type="cellIs" dxfId="24505" priority="3669" operator="greaterThan">
      <formula>0.9</formula>
    </cfRule>
    <cfRule type="cellIs" dxfId="24504" priority="3670" operator="greaterThan">
      <formula>0.85</formula>
    </cfRule>
  </conditionalFormatting>
  <conditionalFormatting sqref="N856">
    <cfRule type="cellIs" dxfId="24503" priority="3667" operator="greaterThan">
      <formula>0.9</formula>
    </cfRule>
    <cfRule type="cellIs" dxfId="24502" priority="3668" operator="greaterThan">
      <formula>0.85</formula>
    </cfRule>
  </conditionalFormatting>
  <conditionalFormatting sqref="E856">
    <cfRule type="expression" dxfId="24501" priority="3663">
      <formula>AND(IF(OR($Q856=1,$Q856=2),1,0),IF($X856&lt;=20,1,0))</formula>
    </cfRule>
    <cfRule type="expression" dxfId="24500" priority="3664">
      <formula>AND(IF($Q856=2,1,0),IF($X856&lt;30,1,0))</formula>
    </cfRule>
    <cfRule type="expression" dxfId="24499" priority="3665">
      <formula>AND(IF($Q856=3,1,0),IF($X856&lt;30,1,0))</formula>
    </cfRule>
    <cfRule type="expression" dxfId="24498" priority="3666">
      <formula>AND(IF($Q856=3,1,IF($Q856=4,1,0)),IF($F856&lt;=85,1,0))</formula>
    </cfRule>
  </conditionalFormatting>
  <conditionalFormatting sqref="X856">
    <cfRule type="expression" dxfId="24497" priority="3659">
      <formula>AND(IF(OR($Q856=1,$Q856=2),1,0),IF($X856&lt;=20,1,0))</formula>
    </cfRule>
    <cfRule type="expression" dxfId="24496" priority="3660">
      <formula>AND(IF($Q856=2,1,0),IF($X856&lt;30,1,0))</formula>
    </cfRule>
    <cfRule type="expression" dxfId="24495" priority="3661">
      <formula>AND(IF($Q856=3,1,0),IF($X856&lt;30,1,0))</formula>
    </cfRule>
    <cfRule type="expression" dxfId="24494" priority="3662">
      <formula>AND(IF($Q856=3,1,IF($Q856=4,1,0)),IF($F856&lt;=85,1,0))</formula>
    </cfRule>
  </conditionalFormatting>
  <conditionalFormatting sqref="AI856">
    <cfRule type="expression" dxfId="24493" priority="3655">
      <formula>AND(IF(OR($Q856=1,$Q856=2),1,0),IF($X856&lt;=20,1,0))</formula>
    </cfRule>
    <cfRule type="expression" dxfId="24492" priority="3656">
      <formula>AND(IF($Q856=2,1,0),IF($X856&lt;30,1,0))</formula>
    </cfRule>
    <cfRule type="expression" dxfId="24491" priority="3657">
      <formula>AND(IF($Q856=3,1,0),IF($X856&lt;30,1,0))</formula>
    </cfRule>
    <cfRule type="expression" dxfId="24490" priority="3658">
      <formula>AND(IF($Q856=3,1,IF($Q856=4,1,0)),IF($F856&lt;=85,1,0))</formula>
    </cfRule>
  </conditionalFormatting>
  <conditionalFormatting sqref="AV857">
    <cfRule type="expression" dxfId="24489" priority="3653">
      <formula>AV857="X"</formula>
    </cfRule>
    <cfRule type="expression" dxfId="24488" priority="3654">
      <formula>AV857="후보"</formula>
    </cfRule>
  </conditionalFormatting>
  <conditionalFormatting sqref="AC857">
    <cfRule type="cellIs" dxfId="24487" priority="3651" operator="greaterThan">
      <formula>0.9</formula>
    </cfRule>
    <cfRule type="cellIs" dxfId="24486" priority="3652" operator="greaterThan">
      <formula>0.85</formula>
    </cfRule>
  </conditionalFormatting>
  <conditionalFormatting sqref="N857">
    <cfRule type="cellIs" dxfId="24485" priority="3649" operator="greaterThan">
      <formula>0.9</formula>
    </cfRule>
    <cfRule type="cellIs" dxfId="24484" priority="3650" operator="greaterThan">
      <formula>0.85</formula>
    </cfRule>
  </conditionalFormatting>
  <conditionalFormatting sqref="E857">
    <cfRule type="expression" dxfId="24483" priority="3645">
      <formula>AND(IF(OR($Q857=1,$Q857=2),1,0),IF($X857&lt;=20,1,0))</formula>
    </cfRule>
    <cfRule type="expression" dxfId="24482" priority="3646">
      <formula>AND(IF($Q857=2,1,0),IF($X857&lt;30,1,0))</formula>
    </cfRule>
    <cfRule type="expression" dxfId="24481" priority="3647">
      <formula>AND(IF($Q857=3,1,0),IF($X857&lt;30,1,0))</formula>
    </cfRule>
    <cfRule type="expression" dxfId="24480" priority="3648">
      <formula>AND(IF($Q857=3,1,IF($Q857=4,1,0)),IF($F857&lt;=85,1,0))</formula>
    </cfRule>
  </conditionalFormatting>
  <conditionalFormatting sqref="X857">
    <cfRule type="expression" dxfId="24479" priority="3641">
      <formula>AND(IF(OR($Q857=1,$Q857=2),1,0),IF($X857&lt;=20,1,0))</formula>
    </cfRule>
    <cfRule type="expression" dxfId="24478" priority="3642">
      <formula>AND(IF($Q857=2,1,0),IF($X857&lt;30,1,0))</formula>
    </cfRule>
    <cfRule type="expression" dxfId="24477" priority="3643">
      <formula>AND(IF($Q857=3,1,0),IF($X857&lt;30,1,0))</formula>
    </cfRule>
    <cfRule type="expression" dxfId="24476" priority="3644">
      <formula>AND(IF($Q857=3,1,IF($Q857=4,1,0)),IF($F857&lt;=85,1,0))</formula>
    </cfRule>
  </conditionalFormatting>
  <conditionalFormatting sqref="AI857">
    <cfRule type="expression" dxfId="24475" priority="3637">
      <formula>AND(IF(OR($Q857=1,$Q857=2),1,0),IF($X857&lt;=20,1,0))</formula>
    </cfRule>
    <cfRule type="expression" dxfId="24474" priority="3638">
      <formula>AND(IF($Q857=2,1,0),IF($X857&lt;30,1,0))</formula>
    </cfRule>
    <cfRule type="expression" dxfId="24473" priority="3639">
      <formula>AND(IF($Q857=3,1,0),IF($X857&lt;30,1,0))</formula>
    </cfRule>
    <cfRule type="expression" dxfId="24472" priority="3640">
      <formula>AND(IF($Q857=3,1,IF($Q857=4,1,0)),IF($F857&lt;=85,1,0))</formula>
    </cfRule>
  </conditionalFormatting>
  <conditionalFormatting sqref="AV858">
    <cfRule type="expression" dxfId="24471" priority="3635">
      <formula>AV858="X"</formula>
    </cfRule>
    <cfRule type="expression" dxfId="24470" priority="3636">
      <formula>AV858="후보"</formula>
    </cfRule>
  </conditionalFormatting>
  <conditionalFormatting sqref="AC858">
    <cfRule type="cellIs" dxfId="24469" priority="3633" operator="greaterThan">
      <formula>0.9</formula>
    </cfRule>
    <cfRule type="cellIs" dxfId="24468" priority="3634" operator="greaterThan">
      <formula>0.85</formula>
    </cfRule>
  </conditionalFormatting>
  <conditionalFormatting sqref="N858">
    <cfRule type="cellIs" dxfId="24467" priority="3631" operator="greaterThan">
      <formula>0.9</formula>
    </cfRule>
    <cfRule type="cellIs" dxfId="24466" priority="3632" operator="greaterThan">
      <formula>0.85</formula>
    </cfRule>
  </conditionalFormatting>
  <conditionalFormatting sqref="E858">
    <cfRule type="expression" dxfId="24465" priority="3627">
      <formula>AND(IF(OR($Q858=1,$Q858=2),1,0),IF($X858&lt;=20,1,0))</formula>
    </cfRule>
    <cfRule type="expression" dxfId="24464" priority="3628">
      <formula>AND(IF($Q858=2,1,0),IF($X858&lt;30,1,0))</formula>
    </cfRule>
    <cfRule type="expression" dxfId="24463" priority="3629">
      <formula>AND(IF($Q858=3,1,0),IF($X858&lt;30,1,0))</formula>
    </cfRule>
    <cfRule type="expression" dxfId="24462" priority="3630">
      <formula>AND(IF($Q858=3,1,IF($Q858=4,1,0)),IF($F858&lt;=85,1,0))</formula>
    </cfRule>
  </conditionalFormatting>
  <conditionalFormatting sqref="X858">
    <cfRule type="expression" dxfId="24461" priority="3623">
      <formula>AND(IF(OR($Q858=1,$Q858=2),1,0),IF($X858&lt;=20,1,0))</formula>
    </cfRule>
    <cfRule type="expression" dxfId="24460" priority="3624">
      <formula>AND(IF($Q858=2,1,0),IF($X858&lt;30,1,0))</formula>
    </cfRule>
    <cfRule type="expression" dxfId="24459" priority="3625">
      <formula>AND(IF($Q858=3,1,0),IF($X858&lt;30,1,0))</formula>
    </cfRule>
    <cfRule type="expression" dxfId="24458" priority="3626">
      <formula>AND(IF($Q858=3,1,IF($Q858=4,1,0)),IF($F858&lt;=85,1,0))</formula>
    </cfRule>
  </conditionalFormatting>
  <conditionalFormatting sqref="AI858">
    <cfRule type="expression" dxfId="24457" priority="3619">
      <formula>AND(IF(OR($Q858=1,$Q858=2),1,0),IF($X858&lt;=20,1,0))</formula>
    </cfRule>
    <cfRule type="expression" dxfId="24456" priority="3620">
      <formula>AND(IF($Q858=2,1,0),IF($X858&lt;30,1,0))</formula>
    </cfRule>
    <cfRule type="expression" dxfId="24455" priority="3621">
      <formula>AND(IF($Q858=3,1,0),IF($X858&lt;30,1,0))</formula>
    </cfRule>
    <cfRule type="expression" dxfId="24454" priority="3622">
      <formula>AND(IF($Q858=3,1,IF($Q858=4,1,0)),IF($F858&lt;=85,1,0))</formula>
    </cfRule>
  </conditionalFormatting>
  <conditionalFormatting sqref="AV859">
    <cfRule type="expression" dxfId="24453" priority="3617">
      <formula>AV859="X"</formula>
    </cfRule>
    <cfRule type="expression" dxfId="24452" priority="3618">
      <formula>AV859="후보"</formula>
    </cfRule>
  </conditionalFormatting>
  <conditionalFormatting sqref="AC859">
    <cfRule type="cellIs" dxfId="24451" priority="3615" operator="greaterThan">
      <formula>0.9</formula>
    </cfRule>
    <cfRule type="cellIs" dxfId="24450" priority="3616" operator="greaterThan">
      <formula>0.85</formula>
    </cfRule>
  </conditionalFormatting>
  <conditionalFormatting sqref="N859">
    <cfRule type="cellIs" dxfId="24449" priority="3613" operator="greaterThan">
      <formula>0.9</formula>
    </cfRule>
    <cfRule type="cellIs" dxfId="24448" priority="3614" operator="greaterThan">
      <formula>0.85</formula>
    </cfRule>
  </conditionalFormatting>
  <conditionalFormatting sqref="E859">
    <cfRule type="expression" dxfId="24447" priority="3609">
      <formula>AND(IF(OR($Q859=1,$Q859=2),1,0),IF($X859&lt;=20,1,0))</formula>
    </cfRule>
    <cfRule type="expression" dxfId="24446" priority="3610">
      <formula>AND(IF($Q859=2,1,0),IF($X859&lt;30,1,0))</formula>
    </cfRule>
    <cfRule type="expression" dxfId="24445" priority="3611">
      <formula>AND(IF($Q859=3,1,0),IF($X859&lt;30,1,0))</formula>
    </cfRule>
    <cfRule type="expression" dxfId="24444" priority="3612">
      <formula>AND(IF($Q859=3,1,IF($Q859=4,1,0)),IF($F859&lt;=85,1,0))</formula>
    </cfRule>
  </conditionalFormatting>
  <conditionalFormatting sqref="X859">
    <cfRule type="expression" dxfId="24443" priority="3605">
      <formula>AND(IF(OR($Q859=1,$Q859=2),1,0),IF($X859&lt;=20,1,0))</formula>
    </cfRule>
    <cfRule type="expression" dxfId="24442" priority="3606">
      <formula>AND(IF($Q859=2,1,0),IF($X859&lt;30,1,0))</formula>
    </cfRule>
    <cfRule type="expression" dxfId="24441" priority="3607">
      <formula>AND(IF($Q859=3,1,0),IF($X859&lt;30,1,0))</formula>
    </cfRule>
    <cfRule type="expression" dxfId="24440" priority="3608">
      <formula>AND(IF($Q859=3,1,IF($Q859=4,1,0)),IF($F859&lt;=85,1,0))</formula>
    </cfRule>
  </conditionalFormatting>
  <conditionalFormatting sqref="AI859">
    <cfRule type="expression" dxfId="24439" priority="3601">
      <formula>AND(IF(OR($Q859=1,$Q859=2),1,0),IF($X859&lt;=20,1,0))</formula>
    </cfRule>
    <cfRule type="expression" dxfId="24438" priority="3602">
      <formula>AND(IF($Q859=2,1,0),IF($X859&lt;30,1,0))</formula>
    </cfRule>
    <cfRule type="expression" dxfId="24437" priority="3603">
      <formula>AND(IF($Q859=3,1,0),IF($X859&lt;30,1,0))</formula>
    </cfRule>
    <cfRule type="expression" dxfId="24436" priority="3604">
      <formula>AND(IF($Q859=3,1,IF($Q859=4,1,0)),IF($F859&lt;=85,1,0))</formula>
    </cfRule>
  </conditionalFormatting>
  <conditionalFormatting sqref="AV860">
    <cfRule type="expression" dxfId="24435" priority="3599">
      <formula>AV860="X"</formula>
    </cfRule>
    <cfRule type="expression" dxfId="24434" priority="3600">
      <formula>AV860="후보"</formula>
    </cfRule>
  </conditionalFormatting>
  <conditionalFormatting sqref="AC860">
    <cfRule type="cellIs" dxfId="24433" priority="3597" operator="greaterThan">
      <formula>0.9</formula>
    </cfRule>
    <cfRule type="cellIs" dxfId="24432" priority="3598" operator="greaterThan">
      <formula>0.85</formula>
    </cfRule>
  </conditionalFormatting>
  <conditionalFormatting sqref="N860">
    <cfRule type="cellIs" dxfId="24431" priority="3595" operator="greaterThan">
      <formula>0.9</formula>
    </cfRule>
    <cfRule type="cellIs" dxfId="24430" priority="3596" operator="greaterThan">
      <formula>0.85</formula>
    </cfRule>
  </conditionalFormatting>
  <conditionalFormatting sqref="E860">
    <cfRule type="expression" dxfId="24429" priority="3591">
      <formula>AND(IF(OR($Q860=1,$Q860=2),1,0),IF($X860&lt;=20,1,0))</formula>
    </cfRule>
    <cfRule type="expression" dxfId="24428" priority="3592">
      <formula>AND(IF($Q860=2,1,0),IF($X860&lt;30,1,0))</formula>
    </cfRule>
    <cfRule type="expression" dxfId="24427" priority="3593">
      <formula>AND(IF($Q860=3,1,0),IF($X860&lt;30,1,0))</formula>
    </cfRule>
    <cfRule type="expression" dxfId="24426" priority="3594">
      <formula>AND(IF($Q860=3,1,IF($Q860=4,1,0)),IF($F860&lt;=85,1,0))</formula>
    </cfRule>
  </conditionalFormatting>
  <conditionalFormatting sqref="X860">
    <cfRule type="expression" dxfId="24425" priority="3587">
      <formula>AND(IF(OR($Q860=1,$Q860=2),1,0),IF($X860&lt;=20,1,0))</formula>
    </cfRule>
    <cfRule type="expression" dxfId="24424" priority="3588">
      <formula>AND(IF($Q860=2,1,0),IF($X860&lt;30,1,0))</formula>
    </cfRule>
    <cfRule type="expression" dxfId="24423" priority="3589">
      <formula>AND(IF($Q860=3,1,0),IF($X860&lt;30,1,0))</formula>
    </cfRule>
    <cfRule type="expression" dxfId="24422" priority="3590">
      <formula>AND(IF($Q860=3,1,IF($Q860=4,1,0)),IF($F860&lt;=85,1,0))</formula>
    </cfRule>
  </conditionalFormatting>
  <conditionalFormatting sqref="AI860">
    <cfRule type="expression" dxfId="24421" priority="3583">
      <formula>AND(IF(OR($Q860=1,$Q860=2),1,0),IF($X860&lt;=20,1,0))</formula>
    </cfRule>
    <cfRule type="expression" dxfId="24420" priority="3584">
      <formula>AND(IF($Q860=2,1,0),IF($X860&lt;30,1,0))</formula>
    </cfRule>
    <cfRule type="expression" dxfId="24419" priority="3585">
      <formula>AND(IF($Q860=3,1,0),IF($X860&lt;30,1,0))</formula>
    </cfRule>
    <cfRule type="expression" dxfId="24418" priority="3586">
      <formula>AND(IF($Q860=3,1,IF($Q860=4,1,0)),IF($F860&lt;=85,1,0))</formula>
    </cfRule>
  </conditionalFormatting>
  <conditionalFormatting sqref="AV861">
    <cfRule type="expression" dxfId="24417" priority="3581">
      <formula>AV861="X"</formula>
    </cfRule>
    <cfRule type="expression" dxfId="24416" priority="3582">
      <formula>AV861="후보"</formula>
    </cfRule>
  </conditionalFormatting>
  <conditionalFormatting sqref="AC861">
    <cfRule type="cellIs" dxfId="24415" priority="3579" operator="greaterThan">
      <formula>0.9</formula>
    </cfRule>
    <cfRule type="cellIs" dxfId="24414" priority="3580" operator="greaterThan">
      <formula>0.85</formula>
    </cfRule>
  </conditionalFormatting>
  <conditionalFormatting sqref="N861">
    <cfRule type="cellIs" dxfId="24413" priority="3577" operator="greaterThan">
      <formula>0.9</formula>
    </cfRule>
    <cfRule type="cellIs" dxfId="24412" priority="3578" operator="greaterThan">
      <formula>0.85</formula>
    </cfRule>
  </conditionalFormatting>
  <conditionalFormatting sqref="E861">
    <cfRule type="expression" dxfId="24411" priority="3573">
      <formula>AND(IF(OR($Q861=1,$Q861=2),1,0),IF($X861&lt;=20,1,0))</formula>
    </cfRule>
    <cfRule type="expression" dxfId="24410" priority="3574">
      <formula>AND(IF($Q861=2,1,0),IF($X861&lt;30,1,0))</formula>
    </cfRule>
    <cfRule type="expression" dxfId="24409" priority="3575">
      <formula>AND(IF($Q861=3,1,0),IF($X861&lt;30,1,0))</formula>
    </cfRule>
    <cfRule type="expression" dxfId="24408" priority="3576">
      <formula>AND(IF($Q861=3,1,IF($Q861=4,1,0)),IF($F861&lt;=85,1,0))</formula>
    </cfRule>
  </conditionalFormatting>
  <conditionalFormatting sqref="X861">
    <cfRule type="expression" dxfId="24407" priority="3569">
      <formula>AND(IF(OR($Q861=1,$Q861=2),1,0),IF($X861&lt;=20,1,0))</formula>
    </cfRule>
    <cfRule type="expression" dxfId="24406" priority="3570">
      <formula>AND(IF($Q861=2,1,0),IF($X861&lt;30,1,0))</formula>
    </cfRule>
    <cfRule type="expression" dxfId="24405" priority="3571">
      <formula>AND(IF($Q861=3,1,0),IF($X861&lt;30,1,0))</formula>
    </cfRule>
    <cfRule type="expression" dxfId="24404" priority="3572">
      <formula>AND(IF($Q861=3,1,IF($Q861=4,1,0)),IF($F861&lt;=85,1,0))</formula>
    </cfRule>
  </conditionalFormatting>
  <conditionalFormatting sqref="AI861">
    <cfRule type="expression" dxfId="24403" priority="3565">
      <formula>AND(IF(OR($Q861=1,$Q861=2),1,0),IF($X861&lt;=20,1,0))</formula>
    </cfRule>
    <cfRule type="expression" dxfId="24402" priority="3566">
      <formula>AND(IF($Q861=2,1,0),IF($X861&lt;30,1,0))</formula>
    </cfRule>
    <cfRule type="expression" dxfId="24401" priority="3567">
      <formula>AND(IF($Q861=3,1,0),IF($X861&lt;30,1,0))</formula>
    </cfRule>
    <cfRule type="expression" dxfId="24400" priority="3568">
      <formula>AND(IF($Q861=3,1,IF($Q861=4,1,0)),IF($F861&lt;=85,1,0))</formula>
    </cfRule>
  </conditionalFormatting>
  <conditionalFormatting sqref="AV862">
    <cfRule type="expression" dxfId="24399" priority="3563">
      <formula>AV862="X"</formula>
    </cfRule>
    <cfRule type="expression" dxfId="24398" priority="3564">
      <formula>AV862="후보"</formula>
    </cfRule>
  </conditionalFormatting>
  <conditionalFormatting sqref="AC862">
    <cfRule type="cellIs" dxfId="24397" priority="3561" operator="greaterThan">
      <formula>0.9</formula>
    </cfRule>
    <cfRule type="cellIs" dxfId="24396" priority="3562" operator="greaterThan">
      <formula>0.85</formula>
    </cfRule>
  </conditionalFormatting>
  <conditionalFormatting sqref="N862">
    <cfRule type="cellIs" dxfId="24395" priority="3559" operator="greaterThan">
      <formula>0.9</formula>
    </cfRule>
    <cfRule type="cellIs" dxfId="24394" priority="3560" operator="greaterThan">
      <formula>0.85</formula>
    </cfRule>
  </conditionalFormatting>
  <conditionalFormatting sqref="E862">
    <cfRule type="expression" dxfId="24393" priority="3555">
      <formula>AND(IF(OR($Q862=1,$Q862=2),1,0),IF($X862&lt;=20,1,0))</formula>
    </cfRule>
    <cfRule type="expression" dxfId="24392" priority="3556">
      <formula>AND(IF($Q862=2,1,0),IF($X862&lt;30,1,0))</formula>
    </cfRule>
    <cfRule type="expression" dxfId="24391" priority="3557">
      <formula>AND(IF($Q862=3,1,0),IF($X862&lt;30,1,0))</formula>
    </cfRule>
    <cfRule type="expression" dxfId="24390" priority="3558">
      <formula>AND(IF($Q862=3,1,IF($Q862=4,1,0)),IF($F862&lt;=85,1,0))</formula>
    </cfRule>
  </conditionalFormatting>
  <conditionalFormatting sqref="X862">
    <cfRule type="expression" dxfId="24389" priority="3551">
      <formula>AND(IF(OR($Q862=1,$Q862=2),1,0),IF($X862&lt;=20,1,0))</formula>
    </cfRule>
    <cfRule type="expression" dxfId="24388" priority="3552">
      <formula>AND(IF($Q862=2,1,0),IF($X862&lt;30,1,0))</formula>
    </cfRule>
    <cfRule type="expression" dxfId="24387" priority="3553">
      <formula>AND(IF($Q862=3,1,0),IF($X862&lt;30,1,0))</formula>
    </cfRule>
    <cfRule type="expression" dxfId="24386" priority="3554">
      <formula>AND(IF($Q862=3,1,IF($Q862=4,1,0)),IF($F862&lt;=85,1,0))</formula>
    </cfRule>
  </conditionalFormatting>
  <conditionalFormatting sqref="AI862">
    <cfRule type="expression" dxfId="24385" priority="3547">
      <formula>AND(IF(OR($Q862=1,$Q862=2),1,0),IF($X862&lt;=20,1,0))</formula>
    </cfRule>
    <cfRule type="expression" dxfId="24384" priority="3548">
      <formula>AND(IF($Q862=2,1,0),IF($X862&lt;30,1,0))</formula>
    </cfRule>
    <cfRule type="expression" dxfId="24383" priority="3549">
      <formula>AND(IF($Q862=3,1,0),IF($X862&lt;30,1,0))</formula>
    </cfRule>
    <cfRule type="expression" dxfId="24382" priority="3550">
      <formula>AND(IF($Q862=3,1,IF($Q862=4,1,0)),IF($F862&lt;=85,1,0))</formula>
    </cfRule>
  </conditionalFormatting>
  <conditionalFormatting sqref="AV863">
    <cfRule type="expression" dxfId="24381" priority="3545">
      <formula>AV863="X"</formula>
    </cfRule>
    <cfRule type="expression" dxfId="24380" priority="3546">
      <formula>AV863="후보"</formula>
    </cfRule>
  </conditionalFormatting>
  <conditionalFormatting sqref="AC863">
    <cfRule type="cellIs" dxfId="24379" priority="3543" operator="greaterThan">
      <formula>0.9</formula>
    </cfRule>
    <cfRule type="cellIs" dxfId="24378" priority="3544" operator="greaterThan">
      <formula>0.85</formula>
    </cfRule>
  </conditionalFormatting>
  <conditionalFormatting sqref="N863">
    <cfRule type="cellIs" dxfId="24377" priority="3541" operator="greaterThan">
      <formula>0.9</formula>
    </cfRule>
    <cfRule type="cellIs" dxfId="24376" priority="3542" operator="greaterThan">
      <formula>0.85</formula>
    </cfRule>
  </conditionalFormatting>
  <conditionalFormatting sqref="E863">
    <cfRule type="expression" dxfId="24375" priority="3537">
      <formula>AND(IF(OR($Q863=1,$Q863=2),1,0),IF($X863&lt;=20,1,0))</formula>
    </cfRule>
    <cfRule type="expression" dxfId="24374" priority="3538">
      <formula>AND(IF($Q863=2,1,0),IF($X863&lt;30,1,0))</formula>
    </cfRule>
    <cfRule type="expression" dxfId="24373" priority="3539">
      <formula>AND(IF($Q863=3,1,0),IF($X863&lt;30,1,0))</formula>
    </cfRule>
    <cfRule type="expression" dxfId="24372" priority="3540">
      <formula>AND(IF($Q863=3,1,IF($Q863=4,1,0)),IF($F863&lt;=85,1,0))</formula>
    </cfRule>
  </conditionalFormatting>
  <conditionalFormatting sqref="X863">
    <cfRule type="expression" dxfId="24371" priority="3533">
      <formula>AND(IF(OR($Q863=1,$Q863=2),1,0),IF($X863&lt;=20,1,0))</formula>
    </cfRule>
    <cfRule type="expression" dxfId="24370" priority="3534">
      <formula>AND(IF($Q863=2,1,0),IF($X863&lt;30,1,0))</formula>
    </cfRule>
    <cfRule type="expression" dxfId="24369" priority="3535">
      <formula>AND(IF($Q863=3,1,0),IF($X863&lt;30,1,0))</formula>
    </cfRule>
    <cfRule type="expression" dxfId="24368" priority="3536">
      <formula>AND(IF($Q863=3,1,IF($Q863=4,1,0)),IF($F863&lt;=85,1,0))</formula>
    </cfRule>
  </conditionalFormatting>
  <conditionalFormatting sqref="AI863">
    <cfRule type="expression" dxfId="24367" priority="3529">
      <formula>AND(IF(OR($Q863=1,$Q863=2),1,0),IF($X863&lt;=20,1,0))</formula>
    </cfRule>
    <cfRule type="expression" dxfId="24366" priority="3530">
      <formula>AND(IF($Q863=2,1,0),IF($X863&lt;30,1,0))</formula>
    </cfRule>
    <cfRule type="expression" dxfId="24365" priority="3531">
      <formula>AND(IF($Q863=3,1,0),IF($X863&lt;30,1,0))</formula>
    </cfRule>
    <cfRule type="expression" dxfId="24364" priority="3532">
      <formula>AND(IF($Q863=3,1,IF($Q863=4,1,0)),IF($F863&lt;=85,1,0))</formula>
    </cfRule>
  </conditionalFormatting>
  <conditionalFormatting sqref="AV864">
    <cfRule type="expression" dxfId="24363" priority="3527">
      <formula>AV864="X"</formula>
    </cfRule>
    <cfRule type="expression" dxfId="24362" priority="3528">
      <formula>AV864="후보"</formula>
    </cfRule>
  </conditionalFormatting>
  <conditionalFormatting sqref="AC864">
    <cfRule type="cellIs" dxfId="24361" priority="3525" operator="greaterThan">
      <formula>0.9</formula>
    </cfRule>
    <cfRule type="cellIs" dxfId="24360" priority="3526" operator="greaterThan">
      <formula>0.85</formula>
    </cfRule>
  </conditionalFormatting>
  <conditionalFormatting sqref="N864">
    <cfRule type="cellIs" dxfId="24359" priority="3523" operator="greaterThan">
      <formula>0.9</formula>
    </cfRule>
    <cfRule type="cellIs" dxfId="24358" priority="3524" operator="greaterThan">
      <formula>0.85</formula>
    </cfRule>
  </conditionalFormatting>
  <conditionalFormatting sqref="E864">
    <cfRule type="expression" dxfId="24357" priority="3519">
      <formula>AND(IF(OR($Q864=1,$Q864=2),1,0),IF($X864&lt;=20,1,0))</formula>
    </cfRule>
    <cfRule type="expression" dxfId="24356" priority="3520">
      <formula>AND(IF($Q864=2,1,0),IF($X864&lt;30,1,0))</formula>
    </cfRule>
    <cfRule type="expression" dxfId="24355" priority="3521">
      <formula>AND(IF($Q864=3,1,0),IF($X864&lt;30,1,0))</formula>
    </cfRule>
    <cfRule type="expression" dxfId="24354" priority="3522">
      <formula>AND(IF($Q864=3,1,IF($Q864=4,1,0)),IF($F864&lt;=85,1,0))</formula>
    </cfRule>
  </conditionalFormatting>
  <conditionalFormatting sqref="X864">
    <cfRule type="expression" dxfId="24353" priority="3515">
      <formula>AND(IF(OR($Q864=1,$Q864=2),1,0),IF($X864&lt;=20,1,0))</formula>
    </cfRule>
    <cfRule type="expression" dxfId="24352" priority="3516">
      <formula>AND(IF($Q864=2,1,0),IF($X864&lt;30,1,0))</formula>
    </cfRule>
    <cfRule type="expression" dxfId="24351" priority="3517">
      <formula>AND(IF($Q864=3,1,0),IF($X864&lt;30,1,0))</formula>
    </cfRule>
    <cfRule type="expression" dxfId="24350" priority="3518">
      <formula>AND(IF($Q864=3,1,IF($Q864=4,1,0)),IF($F864&lt;=85,1,0))</formula>
    </cfRule>
  </conditionalFormatting>
  <conditionalFormatting sqref="AI864">
    <cfRule type="expression" dxfId="24349" priority="3511">
      <formula>AND(IF(OR($Q864=1,$Q864=2),1,0),IF($X864&lt;=20,1,0))</formula>
    </cfRule>
    <cfRule type="expression" dxfId="24348" priority="3512">
      <formula>AND(IF($Q864=2,1,0),IF($X864&lt;30,1,0))</formula>
    </cfRule>
    <cfRule type="expression" dxfId="24347" priority="3513">
      <formula>AND(IF($Q864=3,1,0),IF($X864&lt;30,1,0))</formula>
    </cfRule>
    <cfRule type="expression" dxfId="24346" priority="3514">
      <formula>AND(IF($Q864=3,1,IF($Q864=4,1,0)),IF($F864&lt;=85,1,0))</formula>
    </cfRule>
  </conditionalFormatting>
  <conditionalFormatting sqref="AV865">
    <cfRule type="expression" dxfId="24345" priority="3509">
      <formula>AV865="X"</formula>
    </cfRule>
    <cfRule type="expression" dxfId="24344" priority="3510">
      <formula>AV865="후보"</formula>
    </cfRule>
  </conditionalFormatting>
  <conditionalFormatting sqref="AC865">
    <cfRule type="cellIs" dxfId="24343" priority="3507" operator="greaterThan">
      <formula>0.9</formula>
    </cfRule>
    <cfRule type="cellIs" dxfId="24342" priority="3508" operator="greaterThan">
      <formula>0.85</formula>
    </cfRule>
  </conditionalFormatting>
  <conditionalFormatting sqref="N865">
    <cfRule type="cellIs" dxfId="24341" priority="3505" operator="greaterThan">
      <formula>0.9</formula>
    </cfRule>
    <cfRule type="cellIs" dxfId="24340" priority="3506" operator="greaterThan">
      <formula>0.85</formula>
    </cfRule>
  </conditionalFormatting>
  <conditionalFormatting sqref="E865">
    <cfRule type="expression" dxfId="24339" priority="3501">
      <formula>AND(IF(OR($Q865=1,$Q865=2),1,0),IF($X865&lt;=20,1,0))</formula>
    </cfRule>
    <cfRule type="expression" dxfId="24338" priority="3502">
      <formula>AND(IF($Q865=2,1,0),IF($X865&lt;30,1,0))</formula>
    </cfRule>
    <cfRule type="expression" dxfId="24337" priority="3503">
      <formula>AND(IF($Q865=3,1,0),IF($X865&lt;30,1,0))</formula>
    </cfRule>
    <cfRule type="expression" dxfId="24336" priority="3504">
      <formula>AND(IF($Q865=3,1,IF($Q865=4,1,0)),IF($F865&lt;=85,1,0))</formula>
    </cfRule>
  </conditionalFormatting>
  <conditionalFormatting sqref="X865">
    <cfRule type="expression" dxfId="24335" priority="3497">
      <formula>AND(IF(OR($Q865=1,$Q865=2),1,0),IF($X865&lt;=20,1,0))</formula>
    </cfRule>
    <cfRule type="expression" dxfId="24334" priority="3498">
      <formula>AND(IF($Q865=2,1,0),IF($X865&lt;30,1,0))</formula>
    </cfRule>
    <cfRule type="expression" dxfId="24333" priority="3499">
      <formula>AND(IF($Q865=3,1,0),IF($X865&lt;30,1,0))</formula>
    </cfRule>
    <cfRule type="expression" dxfId="24332" priority="3500">
      <formula>AND(IF($Q865=3,1,IF($Q865=4,1,0)),IF($F865&lt;=85,1,0))</formula>
    </cfRule>
  </conditionalFormatting>
  <conditionalFormatting sqref="AI865">
    <cfRule type="expression" dxfId="24331" priority="3493">
      <formula>AND(IF(OR($Q865=1,$Q865=2),1,0),IF($X865&lt;=20,1,0))</formula>
    </cfRule>
    <cfRule type="expression" dxfId="24330" priority="3494">
      <formula>AND(IF($Q865=2,1,0),IF($X865&lt;30,1,0))</formula>
    </cfRule>
    <cfRule type="expression" dxfId="24329" priority="3495">
      <formula>AND(IF($Q865=3,1,0),IF($X865&lt;30,1,0))</formula>
    </cfRule>
    <cfRule type="expression" dxfId="24328" priority="3496">
      <formula>AND(IF($Q865=3,1,IF($Q865=4,1,0)),IF($F865&lt;=85,1,0))</formula>
    </cfRule>
  </conditionalFormatting>
  <conditionalFormatting sqref="AV866">
    <cfRule type="expression" dxfId="24327" priority="3491">
      <formula>AV866="X"</formula>
    </cfRule>
    <cfRule type="expression" dxfId="24326" priority="3492">
      <formula>AV866="후보"</formula>
    </cfRule>
  </conditionalFormatting>
  <conditionalFormatting sqref="AC866">
    <cfRule type="cellIs" dxfId="24325" priority="3489" operator="greaterThan">
      <formula>0.9</formula>
    </cfRule>
    <cfRule type="cellIs" dxfId="24324" priority="3490" operator="greaterThan">
      <formula>0.85</formula>
    </cfRule>
  </conditionalFormatting>
  <conditionalFormatting sqref="N866">
    <cfRule type="cellIs" dxfId="24323" priority="3487" operator="greaterThan">
      <formula>0.9</formula>
    </cfRule>
    <cfRule type="cellIs" dxfId="24322" priority="3488" operator="greaterThan">
      <formula>0.85</formula>
    </cfRule>
  </conditionalFormatting>
  <conditionalFormatting sqref="E866">
    <cfRule type="expression" dxfId="24321" priority="3483">
      <formula>AND(IF(OR($Q866=1,$Q866=2),1,0),IF($X866&lt;=20,1,0))</formula>
    </cfRule>
    <cfRule type="expression" dxfId="24320" priority="3484">
      <formula>AND(IF($Q866=2,1,0),IF($X866&lt;30,1,0))</formula>
    </cfRule>
    <cfRule type="expression" dxfId="24319" priority="3485">
      <formula>AND(IF($Q866=3,1,0),IF($X866&lt;30,1,0))</formula>
    </cfRule>
    <cfRule type="expression" dxfId="24318" priority="3486">
      <formula>AND(IF($Q866=3,1,IF($Q866=4,1,0)),IF($F866&lt;=85,1,0))</formula>
    </cfRule>
  </conditionalFormatting>
  <conditionalFormatting sqref="X866">
    <cfRule type="expression" dxfId="24317" priority="3479">
      <formula>AND(IF(OR($Q866=1,$Q866=2),1,0),IF($X866&lt;=20,1,0))</formula>
    </cfRule>
    <cfRule type="expression" dxfId="24316" priority="3480">
      <formula>AND(IF($Q866=2,1,0),IF($X866&lt;30,1,0))</formula>
    </cfRule>
    <cfRule type="expression" dxfId="24315" priority="3481">
      <formula>AND(IF($Q866=3,1,0),IF($X866&lt;30,1,0))</formula>
    </cfRule>
    <cfRule type="expression" dxfId="24314" priority="3482">
      <formula>AND(IF($Q866=3,1,IF($Q866=4,1,0)),IF($F866&lt;=85,1,0))</formula>
    </cfRule>
  </conditionalFormatting>
  <conditionalFormatting sqref="AI866">
    <cfRule type="expression" dxfId="24313" priority="3475">
      <formula>AND(IF(OR($Q866=1,$Q866=2),1,0),IF($X866&lt;=20,1,0))</formula>
    </cfRule>
    <cfRule type="expression" dxfId="24312" priority="3476">
      <formula>AND(IF($Q866=2,1,0),IF($X866&lt;30,1,0))</formula>
    </cfRule>
    <cfRule type="expression" dxfId="24311" priority="3477">
      <formula>AND(IF($Q866=3,1,0),IF($X866&lt;30,1,0))</formula>
    </cfRule>
    <cfRule type="expression" dxfId="24310" priority="3478">
      <formula>AND(IF($Q866=3,1,IF($Q866=4,1,0)),IF($F866&lt;=85,1,0))</formula>
    </cfRule>
  </conditionalFormatting>
  <conditionalFormatting sqref="AV867">
    <cfRule type="expression" dxfId="24309" priority="3473">
      <formula>AV867="X"</formula>
    </cfRule>
    <cfRule type="expression" dxfId="24308" priority="3474">
      <formula>AV867="후보"</formula>
    </cfRule>
  </conditionalFormatting>
  <conditionalFormatting sqref="AC867">
    <cfRule type="cellIs" dxfId="24307" priority="3471" operator="greaterThan">
      <formula>0.9</formula>
    </cfRule>
    <cfRule type="cellIs" dxfId="24306" priority="3472" operator="greaterThan">
      <formula>0.85</formula>
    </cfRule>
  </conditionalFormatting>
  <conditionalFormatting sqref="N867">
    <cfRule type="cellIs" dxfId="24305" priority="3469" operator="greaterThan">
      <formula>0.9</formula>
    </cfRule>
    <cfRule type="cellIs" dxfId="24304" priority="3470" operator="greaterThan">
      <formula>0.85</formula>
    </cfRule>
  </conditionalFormatting>
  <conditionalFormatting sqref="E867">
    <cfRule type="expression" dxfId="24303" priority="3465">
      <formula>AND(IF(OR($Q867=1,$Q867=2),1,0),IF($X867&lt;=20,1,0))</formula>
    </cfRule>
    <cfRule type="expression" dxfId="24302" priority="3466">
      <formula>AND(IF($Q867=2,1,0),IF($X867&lt;30,1,0))</formula>
    </cfRule>
    <cfRule type="expression" dxfId="24301" priority="3467">
      <formula>AND(IF($Q867=3,1,0),IF($X867&lt;30,1,0))</formula>
    </cfRule>
    <cfRule type="expression" dxfId="24300" priority="3468">
      <formula>AND(IF($Q867=3,1,IF($Q867=4,1,0)),IF($F867&lt;=85,1,0))</formula>
    </cfRule>
  </conditionalFormatting>
  <conditionalFormatting sqref="X867">
    <cfRule type="expression" dxfId="24299" priority="3461">
      <formula>AND(IF(OR($Q867=1,$Q867=2),1,0),IF($X867&lt;=20,1,0))</formula>
    </cfRule>
    <cfRule type="expression" dxfId="24298" priority="3462">
      <formula>AND(IF($Q867=2,1,0),IF($X867&lt;30,1,0))</formula>
    </cfRule>
    <cfRule type="expression" dxfId="24297" priority="3463">
      <formula>AND(IF($Q867=3,1,0),IF($X867&lt;30,1,0))</formula>
    </cfRule>
    <cfRule type="expression" dxfId="24296" priority="3464">
      <formula>AND(IF($Q867=3,1,IF($Q867=4,1,0)),IF($F867&lt;=85,1,0))</formula>
    </cfRule>
  </conditionalFormatting>
  <conditionalFormatting sqref="AI867">
    <cfRule type="expression" dxfId="24295" priority="3457">
      <formula>AND(IF(OR($Q867=1,$Q867=2),1,0),IF($X867&lt;=20,1,0))</formula>
    </cfRule>
    <cfRule type="expression" dxfId="24294" priority="3458">
      <formula>AND(IF($Q867=2,1,0),IF($X867&lt;30,1,0))</formula>
    </cfRule>
    <cfRule type="expression" dxfId="24293" priority="3459">
      <formula>AND(IF($Q867=3,1,0),IF($X867&lt;30,1,0))</formula>
    </cfRule>
    <cfRule type="expression" dxfId="24292" priority="3460">
      <formula>AND(IF($Q867=3,1,IF($Q867=4,1,0)),IF($F867&lt;=85,1,0))</formula>
    </cfRule>
  </conditionalFormatting>
  <conditionalFormatting sqref="AV868">
    <cfRule type="expression" dxfId="24291" priority="3455">
      <formula>AV868="X"</formula>
    </cfRule>
    <cfRule type="expression" dxfId="24290" priority="3456">
      <formula>AV868="후보"</formula>
    </cfRule>
  </conditionalFormatting>
  <conditionalFormatting sqref="AC868">
    <cfRule type="cellIs" dxfId="24289" priority="3453" operator="greaterThan">
      <formula>0.9</formula>
    </cfRule>
    <cfRule type="cellIs" dxfId="24288" priority="3454" operator="greaterThan">
      <formula>0.85</formula>
    </cfRule>
  </conditionalFormatting>
  <conditionalFormatting sqref="N868">
    <cfRule type="cellIs" dxfId="24287" priority="3451" operator="greaterThan">
      <formula>0.9</formula>
    </cfRule>
    <cfRule type="cellIs" dxfId="24286" priority="3452" operator="greaterThan">
      <formula>0.85</formula>
    </cfRule>
  </conditionalFormatting>
  <conditionalFormatting sqref="E868">
    <cfRule type="expression" dxfId="24285" priority="3447">
      <formula>AND(IF(OR($Q868=1,$Q868=2),1,0),IF($X868&lt;=20,1,0))</formula>
    </cfRule>
    <cfRule type="expression" dxfId="24284" priority="3448">
      <formula>AND(IF($Q868=2,1,0),IF($X868&lt;30,1,0))</formula>
    </cfRule>
    <cfRule type="expression" dxfId="24283" priority="3449">
      <formula>AND(IF($Q868=3,1,0),IF($X868&lt;30,1,0))</formula>
    </cfRule>
    <cfRule type="expression" dxfId="24282" priority="3450">
      <formula>AND(IF($Q868=3,1,IF($Q868=4,1,0)),IF($F868&lt;=85,1,0))</formula>
    </cfRule>
  </conditionalFormatting>
  <conditionalFormatting sqref="X868">
    <cfRule type="expression" dxfId="24281" priority="3443">
      <formula>AND(IF(OR($Q868=1,$Q868=2),1,0),IF($X868&lt;=20,1,0))</formula>
    </cfRule>
    <cfRule type="expression" dxfId="24280" priority="3444">
      <formula>AND(IF($Q868=2,1,0),IF($X868&lt;30,1,0))</formula>
    </cfRule>
    <cfRule type="expression" dxfId="24279" priority="3445">
      <formula>AND(IF($Q868=3,1,0),IF($X868&lt;30,1,0))</formula>
    </cfRule>
    <cfRule type="expression" dxfId="24278" priority="3446">
      <formula>AND(IF($Q868=3,1,IF($Q868=4,1,0)),IF($F868&lt;=85,1,0))</formula>
    </cfRule>
  </conditionalFormatting>
  <conditionalFormatting sqref="AI868">
    <cfRule type="expression" dxfId="24277" priority="3439">
      <formula>AND(IF(OR($Q868=1,$Q868=2),1,0),IF($X868&lt;=20,1,0))</formula>
    </cfRule>
    <cfRule type="expression" dxfId="24276" priority="3440">
      <formula>AND(IF($Q868=2,1,0),IF($X868&lt;30,1,0))</formula>
    </cfRule>
    <cfRule type="expression" dxfId="24275" priority="3441">
      <formula>AND(IF($Q868=3,1,0),IF($X868&lt;30,1,0))</formula>
    </cfRule>
    <cfRule type="expression" dxfId="24274" priority="3442">
      <formula>AND(IF($Q868=3,1,IF($Q868=4,1,0)),IF($F868&lt;=85,1,0))</formula>
    </cfRule>
  </conditionalFormatting>
  <conditionalFormatting sqref="AV869">
    <cfRule type="expression" dxfId="24273" priority="3437">
      <formula>AV869="X"</formula>
    </cfRule>
    <cfRule type="expression" dxfId="24272" priority="3438">
      <formula>AV869="후보"</formula>
    </cfRule>
  </conditionalFormatting>
  <conditionalFormatting sqref="AC869">
    <cfRule type="cellIs" dxfId="24271" priority="3435" operator="greaterThan">
      <formula>0.9</formula>
    </cfRule>
    <cfRule type="cellIs" dxfId="24270" priority="3436" operator="greaterThan">
      <formula>0.85</formula>
    </cfRule>
  </conditionalFormatting>
  <conditionalFormatting sqref="N869">
    <cfRule type="cellIs" dxfId="24269" priority="3433" operator="greaterThan">
      <formula>0.9</formula>
    </cfRule>
    <cfRule type="cellIs" dxfId="24268" priority="3434" operator="greaterThan">
      <formula>0.85</formula>
    </cfRule>
  </conditionalFormatting>
  <conditionalFormatting sqref="E869">
    <cfRule type="expression" dxfId="24267" priority="3429">
      <formula>AND(IF(OR($Q869=1,$Q869=2),1,0),IF($X869&lt;=20,1,0))</formula>
    </cfRule>
    <cfRule type="expression" dxfId="24266" priority="3430">
      <formula>AND(IF($Q869=2,1,0),IF($X869&lt;30,1,0))</formula>
    </cfRule>
    <cfRule type="expression" dxfId="24265" priority="3431">
      <formula>AND(IF($Q869=3,1,0),IF($X869&lt;30,1,0))</formula>
    </cfRule>
    <cfRule type="expression" dxfId="24264" priority="3432">
      <formula>AND(IF($Q869=3,1,IF($Q869=4,1,0)),IF($F869&lt;=85,1,0))</formula>
    </cfRule>
  </conditionalFormatting>
  <conditionalFormatting sqref="X869">
    <cfRule type="expression" dxfId="24263" priority="3425">
      <formula>AND(IF(OR($Q869=1,$Q869=2),1,0),IF($X869&lt;=20,1,0))</formula>
    </cfRule>
    <cfRule type="expression" dxfId="24262" priority="3426">
      <formula>AND(IF($Q869=2,1,0),IF($X869&lt;30,1,0))</formula>
    </cfRule>
    <cfRule type="expression" dxfId="24261" priority="3427">
      <formula>AND(IF($Q869=3,1,0),IF($X869&lt;30,1,0))</formula>
    </cfRule>
    <cfRule type="expression" dxfId="24260" priority="3428">
      <formula>AND(IF($Q869=3,1,IF($Q869=4,1,0)),IF($F869&lt;=85,1,0))</formula>
    </cfRule>
  </conditionalFormatting>
  <conditionalFormatting sqref="AI869">
    <cfRule type="expression" dxfId="24259" priority="3421">
      <formula>AND(IF(OR($Q869=1,$Q869=2),1,0),IF($X869&lt;=20,1,0))</formula>
    </cfRule>
    <cfRule type="expression" dxfId="24258" priority="3422">
      <formula>AND(IF($Q869=2,1,0),IF($X869&lt;30,1,0))</formula>
    </cfRule>
    <cfRule type="expression" dxfId="24257" priority="3423">
      <formula>AND(IF($Q869=3,1,0),IF($X869&lt;30,1,0))</formula>
    </cfRule>
    <cfRule type="expression" dxfId="24256" priority="3424">
      <formula>AND(IF($Q869=3,1,IF($Q869=4,1,0)),IF($F869&lt;=85,1,0))</formula>
    </cfRule>
  </conditionalFormatting>
  <conditionalFormatting sqref="AV870">
    <cfRule type="expression" dxfId="24255" priority="3419">
      <formula>AV870="X"</formula>
    </cfRule>
    <cfRule type="expression" dxfId="24254" priority="3420">
      <formula>AV870="후보"</formula>
    </cfRule>
  </conditionalFormatting>
  <conditionalFormatting sqref="AC870">
    <cfRule type="cellIs" dxfId="24253" priority="3417" operator="greaterThan">
      <formula>0.9</formula>
    </cfRule>
    <cfRule type="cellIs" dxfId="24252" priority="3418" operator="greaterThan">
      <formula>0.85</formula>
    </cfRule>
  </conditionalFormatting>
  <conditionalFormatting sqref="N870">
    <cfRule type="cellIs" dxfId="24251" priority="3415" operator="greaterThan">
      <formula>0.9</formula>
    </cfRule>
    <cfRule type="cellIs" dxfId="24250" priority="3416" operator="greaterThan">
      <formula>0.85</formula>
    </cfRule>
  </conditionalFormatting>
  <conditionalFormatting sqref="E870">
    <cfRule type="expression" dxfId="24249" priority="3411">
      <formula>AND(IF(OR($Q870=1,$Q870=2),1,0),IF($X870&lt;=20,1,0))</formula>
    </cfRule>
    <cfRule type="expression" dxfId="24248" priority="3412">
      <formula>AND(IF($Q870=2,1,0),IF($X870&lt;30,1,0))</formula>
    </cfRule>
    <cfRule type="expression" dxfId="24247" priority="3413">
      <formula>AND(IF($Q870=3,1,0),IF($X870&lt;30,1,0))</formula>
    </cfRule>
    <cfRule type="expression" dxfId="24246" priority="3414">
      <formula>AND(IF($Q870=3,1,IF($Q870=4,1,0)),IF($F870&lt;=85,1,0))</formula>
    </cfRule>
  </conditionalFormatting>
  <conditionalFormatting sqref="X870">
    <cfRule type="expression" dxfId="24245" priority="3407">
      <formula>AND(IF(OR($Q870=1,$Q870=2),1,0),IF($X870&lt;=20,1,0))</formula>
    </cfRule>
    <cfRule type="expression" dxfId="24244" priority="3408">
      <formula>AND(IF($Q870=2,1,0),IF($X870&lt;30,1,0))</formula>
    </cfRule>
    <cfRule type="expression" dxfId="24243" priority="3409">
      <formula>AND(IF($Q870=3,1,0),IF($X870&lt;30,1,0))</formula>
    </cfRule>
    <cfRule type="expression" dxfId="24242" priority="3410">
      <formula>AND(IF($Q870=3,1,IF($Q870=4,1,0)),IF($F870&lt;=85,1,0))</formula>
    </cfRule>
  </conditionalFormatting>
  <conditionalFormatting sqref="AI870">
    <cfRule type="expression" dxfId="24241" priority="3403">
      <formula>AND(IF(OR($Q870=1,$Q870=2),1,0),IF($X870&lt;=20,1,0))</formula>
    </cfRule>
    <cfRule type="expression" dxfId="24240" priority="3404">
      <formula>AND(IF($Q870=2,1,0),IF($X870&lt;30,1,0))</formula>
    </cfRule>
    <cfRule type="expression" dxfId="24239" priority="3405">
      <formula>AND(IF($Q870=3,1,0),IF($X870&lt;30,1,0))</formula>
    </cfRule>
    <cfRule type="expression" dxfId="24238" priority="3406">
      <formula>AND(IF($Q870=3,1,IF($Q870=4,1,0)),IF($F870&lt;=85,1,0))</formula>
    </cfRule>
  </conditionalFormatting>
  <conditionalFormatting sqref="AV871">
    <cfRule type="expression" dxfId="24237" priority="3401">
      <formula>AV871="X"</formula>
    </cfRule>
    <cfRule type="expression" dxfId="24236" priority="3402">
      <formula>AV871="후보"</formula>
    </cfRule>
  </conditionalFormatting>
  <conditionalFormatting sqref="AC871">
    <cfRule type="cellIs" dxfId="24235" priority="3399" operator="greaterThan">
      <formula>0.9</formula>
    </cfRule>
    <cfRule type="cellIs" dxfId="24234" priority="3400" operator="greaterThan">
      <formula>0.85</formula>
    </cfRule>
  </conditionalFormatting>
  <conditionalFormatting sqref="N871">
    <cfRule type="cellIs" dxfId="24233" priority="3397" operator="greaterThan">
      <formula>0.9</formula>
    </cfRule>
    <cfRule type="cellIs" dxfId="24232" priority="3398" operator="greaterThan">
      <formula>0.85</formula>
    </cfRule>
  </conditionalFormatting>
  <conditionalFormatting sqref="E871">
    <cfRule type="expression" dxfId="24231" priority="3393">
      <formula>AND(IF(OR($Q871=1,$Q871=2),1,0),IF($X871&lt;=20,1,0))</formula>
    </cfRule>
    <cfRule type="expression" dxfId="24230" priority="3394">
      <formula>AND(IF($Q871=2,1,0),IF($X871&lt;30,1,0))</formula>
    </cfRule>
    <cfRule type="expression" dxfId="24229" priority="3395">
      <formula>AND(IF($Q871=3,1,0),IF($X871&lt;30,1,0))</formula>
    </cfRule>
    <cfRule type="expression" dxfId="24228" priority="3396">
      <formula>AND(IF($Q871=3,1,IF($Q871=4,1,0)),IF($F871&lt;=85,1,0))</formula>
    </cfRule>
  </conditionalFormatting>
  <conditionalFormatting sqref="X871">
    <cfRule type="expression" dxfId="24227" priority="3389">
      <formula>AND(IF(OR($Q871=1,$Q871=2),1,0),IF($X871&lt;=20,1,0))</formula>
    </cfRule>
    <cfRule type="expression" dxfId="24226" priority="3390">
      <formula>AND(IF($Q871=2,1,0),IF($X871&lt;30,1,0))</formula>
    </cfRule>
    <cfRule type="expression" dxfId="24225" priority="3391">
      <formula>AND(IF($Q871=3,1,0),IF($X871&lt;30,1,0))</formula>
    </cfRule>
    <cfRule type="expression" dxfId="24224" priority="3392">
      <formula>AND(IF($Q871=3,1,IF($Q871=4,1,0)),IF($F871&lt;=85,1,0))</formula>
    </cfRule>
  </conditionalFormatting>
  <conditionalFormatting sqref="AI871">
    <cfRule type="expression" dxfId="24223" priority="3385">
      <formula>AND(IF(OR($Q871=1,$Q871=2),1,0),IF($X871&lt;=20,1,0))</formula>
    </cfRule>
    <cfRule type="expression" dxfId="24222" priority="3386">
      <formula>AND(IF($Q871=2,1,0),IF($X871&lt;30,1,0))</formula>
    </cfRule>
    <cfRule type="expression" dxfId="24221" priority="3387">
      <formula>AND(IF($Q871=3,1,0),IF($X871&lt;30,1,0))</formula>
    </cfRule>
    <cfRule type="expression" dxfId="24220" priority="3388">
      <formula>AND(IF($Q871=3,1,IF($Q871=4,1,0)),IF($F871&lt;=85,1,0))</formula>
    </cfRule>
  </conditionalFormatting>
  <conditionalFormatting sqref="AV872">
    <cfRule type="expression" dxfId="24219" priority="3383">
      <formula>AV872="X"</formula>
    </cfRule>
    <cfRule type="expression" dxfId="24218" priority="3384">
      <formula>AV872="후보"</formula>
    </cfRule>
  </conditionalFormatting>
  <conditionalFormatting sqref="AC872">
    <cfRule type="cellIs" dxfId="24217" priority="3381" operator="greaterThan">
      <formula>0.9</formula>
    </cfRule>
    <cfRule type="cellIs" dxfId="24216" priority="3382" operator="greaterThan">
      <formula>0.85</formula>
    </cfRule>
  </conditionalFormatting>
  <conditionalFormatting sqref="N872">
    <cfRule type="cellIs" dxfId="24215" priority="3379" operator="greaterThan">
      <formula>0.9</formula>
    </cfRule>
    <cfRule type="cellIs" dxfId="24214" priority="3380" operator="greaterThan">
      <formula>0.85</formula>
    </cfRule>
  </conditionalFormatting>
  <conditionalFormatting sqref="E872">
    <cfRule type="expression" dxfId="24213" priority="3375">
      <formula>AND(IF(OR($Q872=1,$Q872=2),1,0),IF($X872&lt;=20,1,0))</formula>
    </cfRule>
    <cfRule type="expression" dxfId="24212" priority="3376">
      <formula>AND(IF($Q872=2,1,0),IF($X872&lt;30,1,0))</formula>
    </cfRule>
    <cfRule type="expression" dxfId="24211" priority="3377">
      <formula>AND(IF($Q872=3,1,0),IF($X872&lt;30,1,0))</formula>
    </cfRule>
    <cfRule type="expression" dxfId="24210" priority="3378">
      <formula>AND(IF($Q872=3,1,IF($Q872=4,1,0)),IF($F872&lt;=85,1,0))</formula>
    </cfRule>
  </conditionalFormatting>
  <conditionalFormatting sqref="X872">
    <cfRule type="expression" dxfId="24209" priority="3371">
      <formula>AND(IF(OR($Q872=1,$Q872=2),1,0),IF($X872&lt;=20,1,0))</formula>
    </cfRule>
    <cfRule type="expression" dxfId="24208" priority="3372">
      <formula>AND(IF($Q872=2,1,0),IF($X872&lt;30,1,0))</formula>
    </cfRule>
    <cfRule type="expression" dxfId="24207" priority="3373">
      <formula>AND(IF($Q872=3,1,0),IF($X872&lt;30,1,0))</formula>
    </cfRule>
    <cfRule type="expression" dxfId="24206" priority="3374">
      <formula>AND(IF($Q872=3,1,IF($Q872=4,1,0)),IF($F872&lt;=85,1,0))</formula>
    </cfRule>
  </conditionalFormatting>
  <conditionalFormatting sqref="AI872">
    <cfRule type="expression" dxfId="24205" priority="3367">
      <formula>AND(IF(OR($Q872=1,$Q872=2),1,0),IF($X872&lt;=20,1,0))</formula>
    </cfRule>
    <cfRule type="expression" dxfId="24204" priority="3368">
      <formula>AND(IF($Q872=2,1,0),IF($X872&lt;30,1,0))</formula>
    </cfRule>
    <cfRule type="expression" dxfId="24203" priority="3369">
      <formula>AND(IF($Q872=3,1,0),IF($X872&lt;30,1,0))</formula>
    </cfRule>
    <cfRule type="expression" dxfId="24202" priority="3370">
      <formula>AND(IF($Q872=3,1,IF($Q872=4,1,0)),IF($F872&lt;=85,1,0))</formula>
    </cfRule>
  </conditionalFormatting>
  <conditionalFormatting sqref="AV873">
    <cfRule type="expression" dxfId="24201" priority="3365">
      <formula>AV873="X"</formula>
    </cfRule>
    <cfRule type="expression" dxfId="24200" priority="3366">
      <formula>AV873="후보"</formula>
    </cfRule>
  </conditionalFormatting>
  <conditionalFormatting sqref="AC873">
    <cfRule type="cellIs" dxfId="24199" priority="3363" operator="greaterThan">
      <formula>0.9</formula>
    </cfRule>
    <cfRule type="cellIs" dxfId="24198" priority="3364" operator="greaterThan">
      <formula>0.85</formula>
    </cfRule>
  </conditionalFormatting>
  <conditionalFormatting sqref="N873">
    <cfRule type="cellIs" dxfId="24197" priority="3361" operator="greaterThan">
      <formula>0.9</formula>
    </cfRule>
    <cfRule type="cellIs" dxfId="24196" priority="3362" operator="greaterThan">
      <formula>0.85</formula>
    </cfRule>
  </conditionalFormatting>
  <conditionalFormatting sqref="E873">
    <cfRule type="expression" dxfId="24195" priority="3357">
      <formula>AND(IF(OR($Q873=1,$Q873=2),1,0),IF($X873&lt;=20,1,0))</formula>
    </cfRule>
    <cfRule type="expression" dxfId="24194" priority="3358">
      <formula>AND(IF($Q873=2,1,0),IF($X873&lt;30,1,0))</formula>
    </cfRule>
    <cfRule type="expression" dxfId="24193" priority="3359">
      <formula>AND(IF($Q873=3,1,0),IF($X873&lt;30,1,0))</formula>
    </cfRule>
    <cfRule type="expression" dxfId="24192" priority="3360">
      <formula>AND(IF($Q873=3,1,IF($Q873=4,1,0)),IF($F873&lt;=85,1,0))</formula>
    </cfRule>
  </conditionalFormatting>
  <conditionalFormatting sqref="X873">
    <cfRule type="expression" dxfId="24191" priority="3353">
      <formula>AND(IF(OR($Q873=1,$Q873=2),1,0),IF($X873&lt;=20,1,0))</formula>
    </cfRule>
    <cfRule type="expression" dxfId="24190" priority="3354">
      <formula>AND(IF($Q873=2,1,0),IF($X873&lt;30,1,0))</formula>
    </cfRule>
    <cfRule type="expression" dxfId="24189" priority="3355">
      <formula>AND(IF($Q873=3,1,0),IF($X873&lt;30,1,0))</formula>
    </cfRule>
    <cfRule type="expression" dxfId="24188" priority="3356">
      <formula>AND(IF($Q873=3,1,IF($Q873=4,1,0)),IF($F873&lt;=85,1,0))</formula>
    </cfRule>
  </conditionalFormatting>
  <conditionalFormatting sqref="AI873">
    <cfRule type="expression" dxfId="24187" priority="3349">
      <formula>AND(IF(OR($Q873=1,$Q873=2),1,0),IF($X873&lt;=20,1,0))</formula>
    </cfRule>
    <cfRule type="expression" dxfId="24186" priority="3350">
      <formula>AND(IF($Q873=2,1,0),IF($X873&lt;30,1,0))</formula>
    </cfRule>
    <cfRule type="expression" dxfId="24185" priority="3351">
      <formula>AND(IF($Q873=3,1,0),IF($X873&lt;30,1,0))</formula>
    </cfRule>
    <cfRule type="expression" dxfId="24184" priority="3352">
      <formula>AND(IF($Q873=3,1,IF($Q873=4,1,0)),IF($F873&lt;=85,1,0))</formula>
    </cfRule>
  </conditionalFormatting>
  <conditionalFormatting sqref="AV874">
    <cfRule type="expression" dxfId="24183" priority="3347">
      <formula>AV874="X"</formula>
    </cfRule>
    <cfRule type="expression" dxfId="24182" priority="3348">
      <formula>AV874="후보"</formula>
    </cfRule>
  </conditionalFormatting>
  <conditionalFormatting sqref="AC874">
    <cfRule type="cellIs" dxfId="24181" priority="3345" operator="greaterThan">
      <formula>0.9</formula>
    </cfRule>
    <cfRule type="cellIs" dxfId="24180" priority="3346" operator="greaterThan">
      <formula>0.85</formula>
    </cfRule>
  </conditionalFormatting>
  <conditionalFormatting sqref="N874">
    <cfRule type="cellIs" dxfId="24179" priority="3343" operator="greaterThan">
      <formula>0.9</formula>
    </cfRule>
    <cfRule type="cellIs" dxfId="24178" priority="3344" operator="greaterThan">
      <formula>0.85</formula>
    </cfRule>
  </conditionalFormatting>
  <conditionalFormatting sqref="E874">
    <cfRule type="expression" dxfId="24177" priority="3339">
      <formula>AND(IF(OR($Q874=1,$Q874=2),1,0),IF($X874&lt;=20,1,0))</formula>
    </cfRule>
    <cfRule type="expression" dxfId="24176" priority="3340">
      <formula>AND(IF($Q874=2,1,0),IF($X874&lt;30,1,0))</formula>
    </cfRule>
    <cfRule type="expression" dxfId="24175" priority="3341">
      <formula>AND(IF($Q874=3,1,0),IF($X874&lt;30,1,0))</formula>
    </cfRule>
    <cfRule type="expression" dxfId="24174" priority="3342">
      <formula>AND(IF($Q874=3,1,IF($Q874=4,1,0)),IF($F874&lt;=85,1,0))</formula>
    </cfRule>
  </conditionalFormatting>
  <conditionalFormatting sqref="X874">
    <cfRule type="expression" dxfId="24173" priority="3335">
      <formula>AND(IF(OR($Q874=1,$Q874=2),1,0),IF($X874&lt;=20,1,0))</formula>
    </cfRule>
    <cfRule type="expression" dxfId="24172" priority="3336">
      <formula>AND(IF($Q874=2,1,0),IF($X874&lt;30,1,0))</formula>
    </cfRule>
    <cfRule type="expression" dxfId="24171" priority="3337">
      <formula>AND(IF($Q874=3,1,0),IF($X874&lt;30,1,0))</formula>
    </cfRule>
    <cfRule type="expression" dxfId="24170" priority="3338">
      <formula>AND(IF($Q874=3,1,IF($Q874=4,1,0)),IF($F874&lt;=85,1,0))</formula>
    </cfRule>
  </conditionalFormatting>
  <conditionalFormatting sqref="AI874">
    <cfRule type="expression" dxfId="24169" priority="3331">
      <formula>AND(IF(OR($Q874=1,$Q874=2),1,0),IF($X874&lt;=20,1,0))</formula>
    </cfRule>
    <cfRule type="expression" dxfId="24168" priority="3332">
      <formula>AND(IF($Q874=2,1,0),IF($X874&lt;30,1,0))</formula>
    </cfRule>
    <cfRule type="expression" dxfId="24167" priority="3333">
      <formula>AND(IF($Q874=3,1,0),IF($X874&lt;30,1,0))</formula>
    </cfRule>
    <cfRule type="expression" dxfId="24166" priority="3334">
      <formula>AND(IF($Q874=3,1,IF($Q874=4,1,0)),IF($F874&lt;=85,1,0))</formula>
    </cfRule>
  </conditionalFormatting>
  <conditionalFormatting sqref="AV875">
    <cfRule type="expression" dxfId="24165" priority="3329">
      <formula>AV875="X"</formula>
    </cfRule>
    <cfRule type="expression" dxfId="24164" priority="3330">
      <formula>AV875="후보"</formula>
    </cfRule>
  </conditionalFormatting>
  <conditionalFormatting sqref="AC875">
    <cfRule type="cellIs" dxfId="24163" priority="3327" operator="greaterThan">
      <formula>0.9</formula>
    </cfRule>
    <cfRule type="cellIs" dxfId="24162" priority="3328" operator="greaterThan">
      <formula>0.85</formula>
    </cfRule>
  </conditionalFormatting>
  <conditionalFormatting sqref="N875">
    <cfRule type="cellIs" dxfId="24161" priority="3325" operator="greaterThan">
      <formula>0.9</formula>
    </cfRule>
    <cfRule type="cellIs" dxfId="24160" priority="3326" operator="greaterThan">
      <formula>0.85</formula>
    </cfRule>
  </conditionalFormatting>
  <conditionalFormatting sqref="E875">
    <cfRule type="expression" dxfId="24159" priority="3321">
      <formula>AND(IF(OR($Q875=1,$Q875=2),1,0),IF($X875&lt;=20,1,0))</formula>
    </cfRule>
    <cfRule type="expression" dxfId="24158" priority="3322">
      <formula>AND(IF($Q875=2,1,0),IF($X875&lt;30,1,0))</formula>
    </cfRule>
    <cfRule type="expression" dxfId="24157" priority="3323">
      <formula>AND(IF($Q875=3,1,0),IF($X875&lt;30,1,0))</formula>
    </cfRule>
    <cfRule type="expression" dxfId="24156" priority="3324">
      <formula>AND(IF($Q875=3,1,IF($Q875=4,1,0)),IF($F875&lt;=85,1,0))</formula>
    </cfRule>
  </conditionalFormatting>
  <conditionalFormatting sqref="X875">
    <cfRule type="expression" dxfId="24155" priority="3317">
      <formula>AND(IF(OR($Q875=1,$Q875=2),1,0),IF($X875&lt;=20,1,0))</formula>
    </cfRule>
    <cfRule type="expression" dxfId="24154" priority="3318">
      <formula>AND(IF($Q875=2,1,0),IF($X875&lt;30,1,0))</formula>
    </cfRule>
    <cfRule type="expression" dxfId="24153" priority="3319">
      <formula>AND(IF($Q875=3,1,0),IF($X875&lt;30,1,0))</formula>
    </cfRule>
    <cfRule type="expression" dxfId="24152" priority="3320">
      <formula>AND(IF($Q875=3,1,IF($Q875=4,1,0)),IF($F875&lt;=85,1,0))</formula>
    </cfRule>
  </conditionalFormatting>
  <conditionalFormatting sqref="AI875">
    <cfRule type="expression" dxfId="24151" priority="3313">
      <formula>AND(IF(OR($Q875=1,$Q875=2),1,0),IF($X875&lt;=20,1,0))</formula>
    </cfRule>
    <cfRule type="expression" dxfId="24150" priority="3314">
      <formula>AND(IF($Q875=2,1,0),IF($X875&lt;30,1,0))</formula>
    </cfRule>
    <cfRule type="expression" dxfId="24149" priority="3315">
      <formula>AND(IF($Q875=3,1,0),IF($X875&lt;30,1,0))</formula>
    </cfRule>
    <cfRule type="expression" dxfId="24148" priority="3316">
      <formula>AND(IF($Q875=3,1,IF($Q875=4,1,0)),IF($F875&lt;=85,1,0))</formula>
    </cfRule>
  </conditionalFormatting>
  <conditionalFormatting sqref="AV876">
    <cfRule type="expression" dxfId="24147" priority="3311">
      <formula>AV876="X"</formula>
    </cfRule>
    <cfRule type="expression" dxfId="24146" priority="3312">
      <formula>AV876="후보"</formula>
    </cfRule>
  </conditionalFormatting>
  <conditionalFormatting sqref="AC876">
    <cfRule type="cellIs" dxfId="24145" priority="3309" operator="greaterThan">
      <formula>0.9</formula>
    </cfRule>
    <cfRule type="cellIs" dxfId="24144" priority="3310" operator="greaterThan">
      <formula>0.85</formula>
    </cfRule>
  </conditionalFormatting>
  <conditionalFormatting sqref="N876">
    <cfRule type="cellIs" dxfId="24143" priority="3307" operator="greaterThan">
      <formula>0.9</formula>
    </cfRule>
    <cfRule type="cellIs" dxfId="24142" priority="3308" operator="greaterThan">
      <formula>0.85</formula>
    </cfRule>
  </conditionalFormatting>
  <conditionalFormatting sqref="E876">
    <cfRule type="expression" dxfId="24141" priority="3303">
      <formula>AND(IF(OR($Q876=1,$Q876=2),1,0),IF($X876&lt;=20,1,0))</formula>
    </cfRule>
    <cfRule type="expression" dxfId="24140" priority="3304">
      <formula>AND(IF($Q876=2,1,0),IF($X876&lt;30,1,0))</formula>
    </cfRule>
    <cfRule type="expression" dxfId="24139" priority="3305">
      <formula>AND(IF($Q876=3,1,0),IF($X876&lt;30,1,0))</formula>
    </cfRule>
    <cfRule type="expression" dxfId="24138" priority="3306">
      <formula>AND(IF($Q876=3,1,IF($Q876=4,1,0)),IF($F876&lt;=85,1,0))</formula>
    </cfRule>
  </conditionalFormatting>
  <conditionalFormatting sqref="X876">
    <cfRule type="expression" dxfId="24137" priority="3299">
      <formula>AND(IF(OR($Q876=1,$Q876=2),1,0),IF($X876&lt;=20,1,0))</formula>
    </cfRule>
    <cfRule type="expression" dxfId="24136" priority="3300">
      <formula>AND(IF($Q876=2,1,0),IF($X876&lt;30,1,0))</formula>
    </cfRule>
    <cfRule type="expression" dxfId="24135" priority="3301">
      <formula>AND(IF($Q876=3,1,0),IF($X876&lt;30,1,0))</formula>
    </cfRule>
    <cfRule type="expression" dxfId="24134" priority="3302">
      <formula>AND(IF($Q876=3,1,IF($Q876=4,1,0)),IF($F876&lt;=85,1,0))</formula>
    </cfRule>
  </conditionalFormatting>
  <conditionalFormatting sqref="AI876">
    <cfRule type="expression" dxfId="24133" priority="3295">
      <formula>AND(IF(OR($Q876=1,$Q876=2),1,0),IF($X876&lt;=20,1,0))</formula>
    </cfRule>
    <cfRule type="expression" dxfId="24132" priority="3296">
      <formula>AND(IF($Q876=2,1,0),IF($X876&lt;30,1,0))</formula>
    </cfRule>
    <cfRule type="expression" dxfId="24131" priority="3297">
      <formula>AND(IF($Q876=3,1,0),IF($X876&lt;30,1,0))</formula>
    </cfRule>
    <cfRule type="expression" dxfId="24130" priority="3298">
      <formula>AND(IF($Q876=3,1,IF($Q876=4,1,0)),IF($F876&lt;=85,1,0))</formula>
    </cfRule>
  </conditionalFormatting>
  <conditionalFormatting sqref="AV877">
    <cfRule type="expression" dxfId="24129" priority="3293">
      <formula>AV877="X"</formula>
    </cfRule>
    <cfRule type="expression" dxfId="24128" priority="3294">
      <formula>AV877="후보"</formula>
    </cfRule>
  </conditionalFormatting>
  <conditionalFormatting sqref="AC877">
    <cfRule type="cellIs" dxfId="24127" priority="3291" operator="greaterThan">
      <formula>0.9</formula>
    </cfRule>
    <cfRule type="cellIs" dxfId="24126" priority="3292" operator="greaterThan">
      <formula>0.85</formula>
    </cfRule>
  </conditionalFormatting>
  <conditionalFormatting sqref="N877">
    <cfRule type="cellIs" dxfId="24125" priority="3289" operator="greaterThan">
      <formula>0.9</formula>
    </cfRule>
    <cfRule type="cellIs" dxfId="24124" priority="3290" operator="greaterThan">
      <formula>0.85</formula>
    </cfRule>
  </conditionalFormatting>
  <conditionalFormatting sqref="E877">
    <cfRule type="expression" dxfId="24123" priority="3285">
      <formula>AND(IF(OR($Q877=1,$Q877=2),1,0),IF($X877&lt;=20,1,0))</formula>
    </cfRule>
    <cfRule type="expression" dxfId="24122" priority="3286">
      <formula>AND(IF($Q877=2,1,0),IF($X877&lt;30,1,0))</formula>
    </cfRule>
    <cfRule type="expression" dxfId="24121" priority="3287">
      <formula>AND(IF($Q877=3,1,0),IF($X877&lt;30,1,0))</formula>
    </cfRule>
    <cfRule type="expression" dxfId="24120" priority="3288">
      <formula>AND(IF($Q877=3,1,IF($Q877=4,1,0)),IF($F877&lt;=85,1,0))</formula>
    </cfRule>
  </conditionalFormatting>
  <conditionalFormatting sqref="X877">
    <cfRule type="expression" dxfId="24119" priority="3281">
      <formula>AND(IF(OR($Q877=1,$Q877=2),1,0),IF($X877&lt;=20,1,0))</formula>
    </cfRule>
    <cfRule type="expression" dxfId="24118" priority="3282">
      <formula>AND(IF($Q877=2,1,0),IF($X877&lt;30,1,0))</formula>
    </cfRule>
    <cfRule type="expression" dxfId="24117" priority="3283">
      <formula>AND(IF($Q877=3,1,0),IF($X877&lt;30,1,0))</formula>
    </cfRule>
    <cfRule type="expression" dxfId="24116" priority="3284">
      <formula>AND(IF($Q877=3,1,IF($Q877=4,1,0)),IF($F877&lt;=85,1,0))</formula>
    </cfRule>
  </conditionalFormatting>
  <conditionalFormatting sqref="AI877">
    <cfRule type="expression" dxfId="24115" priority="3277">
      <formula>AND(IF(OR($Q877=1,$Q877=2),1,0),IF($X877&lt;=20,1,0))</formula>
    </cfRule>
    <cfRule type="expression" dxfId="24114" priority="3278">
      <formula>AND(IF($Q877=2,1,0),IF($X877&lt;30,1,0))</formula>
    </cfRule>
    <cfRule type="expression" dxfId="24113" priority="3279">
      <formula>AND(IF($Q877=3,1,0),IF($X877&lt;30,1,0))</formula>
    </cfRule>
    <cfRule type="expression" dxfId="24112" priority="3280">
      <formula>AND(IF($Q877=3,1,IF($Q877=4,1,0)),IF($F877&lt;=85,1,0))</formula>
    </cfRule>
  </conditionalFormatting>
  <conditionalFormatting sqref="AV878">
    <cfRule type="expression" dxfId="24111" priority="3275">
      <formula>AV878="X"</formula>
    </cfRule>
    <cfRule type="expression" dxfId="24110" priority="3276">
      <formula>AV878="후보"</formula>
    </cfRule>
  </conditionalFormatting>
  <conditionalFormatting sqref="AC878">
    <cfRule type="cellIs" dxfId="24109" priority="3273" operator="greaterThan">
      <formula>0.9</formula>
    </cfRule>
    <cfRule type="cellIs" dxfId="24108" priority="3274" operator="greaterThan">
      <formula>0.85</formula>
    </cfRule>
  </conditionalFormatting>
  <conditionalFormatting sqref="N878">
    <cfRule type="cellIs" dxfId="24107" priority="3271" operator="greaterThan">
      <formula>0.9</formula>
    </cfRule>
    <cfRule type="cellIs" dxfId="24106" priority="3272" operator="greaterThan">
      <formula>0.85</formula>
    </cfRule>
  </conditionalFormatting>
  <conditionalFormatting sqref="E878">
    <cfRule type="expression" dxfId="24105" priority="3267">
      <formula>AND(IF(OR($Q878=1,$Q878=2),1,0),IF($X878&lt;=20,1,0))</formula>
    </cfRule>
    <cfRule type="expression" dxfId="24104" priority="3268">
      <formula>AND(IF($Q878=2,1,0),IF($X878&lt;30,1,0))</formula>
    </cfRule>
    <cfRule type="expression" dxfId="24103" priority="3269">
      <formula>AND(IF($Q878=3,1,0),IF($X878&lt;30,1,0))</formula>
    </cfRule>
    <cfRule type="expression" dxfId="24102" priority="3270">
      <formula>AND(IF($Q878=3,1,IF($Q878=4,1,0)),IF($F878&lt;=85,1,0))</formula>
    </cfRule>
  </conditionalFormatting>
  <conditionalFormatting sqref="X878">
    <cfRule type="expression" dxfId="24101" priority="3263">
      <formula>AND(IF(OR($Q878=1,$Q878=2),1,0),IF($X878&lt;=20,1,0))</formula>
    </cfRule>
    <cfRule type="expression" dxfId="24100" priority="3264">
      <formula>AND(IF($Q878=2,1,0),IF($X878&lt;30,1,0))</formula>
    </cfRule>
    <cfRule type="expression" dxfId="24099" priority="3265">
      <formula>AND(IF($Q878=3,1,0),IF($X878&lt;30,1,0))</formula>
    </cfRule>
    <cfRule type="expression" dxfId="24098" priority="3266">
      <formula>AND(IF($Q878=3,1,IF($Q878=4,1,0)),IF($F878&lt;=85,1,0))</formula>
    </cfRule>
  </conditionalFormatting>
  <conditionalFormatting sqref="AI878">
    <cfRule type="expression" dxfId="24097" priority="3259">
      <formula>AND(IF(OR($Q878=1,$Q878=2),1,0),IF($X878&lt;=20,1,0))</formula>
    </cfRule>
    <cfRule type="expression" dxfId="24096" priority="3260">
      <formula>AND(IF($Q878=2,1,0),IF($X878&lt;30,1,0))</formula>
    </cfRule>
    <cfRule type="expression" dxfId="24095" priority="3261">
      <formula>AND(IF($Q878=3,1,0),IF($X878&lt;30,1,0))</formula>
    </cfRule>
    <cfRule type="expression" dxfId="24094" priority="3262">
      <formula>AND(IF($Q878=3,1,IF($Q878=4,1,0)),IF($F878&lt;=85,1,0))</formula>
    </cfRule>
  </conditionalFormatting>
  <conditionalFormatting sqref="AV879">
    <cfRule type="expression" dxfId="24093" priority="3257">
      <formula>AV879="X"</formula>
    </cfRule>
    <cfRule type="expression" dxfId="24092" priority="3258">
      <formula>AV879="후보"</formula>
    </cfRule>
  </conditionalFormatting>
  <conditionalFormatting sqref="AC879">
    <cfRule type="cellIs" dxfId="24091" priority="3255" operator="greaterThan">
      <formula>0.9</formula>
    </cfRule>
    <cfRule type="cellIs" dxfId="24090" priority="3256" operator="greaterThan">
      <formula>0.85</formula>
    </cfRule>
  </conditionalFormatting>
  <conditionalFormatting sqref="N879">
    <cfRule type="cellIs" dxfId="24089" priority="3253" operator="greaterThan">
      <formula>0.9</formula>
    </cfRule>
    <cfRule type="cellIs" dxfId="24088" priority="3254" operator="greaterThan">
      <formula>0.85</formula>
    </cfRule>
  </conditionalFormatting>
  <conditionalFormatting sqref="E879">
    <cfRule type="expression" dxfId="24087" priority="3249">
      <formula>AND(IF(OR($Q879=1,$Q879=2),1,0),IF($X879&lt;=20,1,0))</formula>
    </cfRule>
    <cfRule type="expression" dxfId="24086" priority="3250">
      <formula>AND(IF($Q879=2,1,0),IF($X879&lt;30,1,0))</formula>
    </cfRule>
    <cfRule type="expression" dxfId="24085" priority="3251">
      <formula>AND(IF($Q879=3,1,0),IF($X879&lt;30,1,0))</formula>
    </cfRule>
    <cfRule type="expression" dxfId="24084" priority="3252">
      <formula>AND(IF($Q879=3,1,IF($Q879=4,1,0)),IF($F879&lt;=85,1,0))</formula>
    </cfRule>
  </conditionalFormatting>
  <conditionalFormatting sqref="X879">
    <cfRule type="expression" dxfId="24083" priority="3245">
      <formula>AND(IF(OR($Q879=1,$Q879=2),1,0),IF($X879&lt;=20,1,0))</formula>
    </cfRule>
    <cfRule type="expression" dxfId="24082" priority="3246">
      <formula>AND(IF($Q879=2,1,0),IF($X879&lt;30,1,0))</formula>
    </cfRule>
    <cfRule type="expression" dxfId="24081" priority="3247">
      <formula>AND(IF($Q879=3,1,0),IF($X879&lt;30,1,0))</formula>
    </cfRule>
    <cfRule type="expression" dxfId="24080" priority="3248">
      <formula>AND(IF($Q879=3,1,IF($Q879=4,1,0)),IF($F879&lt;=85,1,0))</formula>
    </cfRule>
  </conditionalFormatting>
  <conditionalFormatting sqref="AI879">
    <cfRule type="expression" dxfId="24079" priority="3241">
      <formula>AND(IF(OR($Q879=1,$Q879=2),1,0),IF($X879&lt;=20,1,0))</formula>
    </cfRule>
    <cfRule type="expression" dxfId="24078" priority="3242">
      <formula>AND(IF($Q879=2,1,0),IF($X879&lt;30,1,0))</formula>
    </cfRule>
    <cfRule type="expression" dxfId="24077" priority="3243">
      <formula>AND(IF($Q879=3,1,0),IF($X879&lt;30,1,0))</formula>
    </cfRule>
    <cfRule type="expression" dxfId="24076" priority="3244">
      <formula>AND(IF($Q879=3,1,IF($Q879=4,1,0)),IF($F879&lt;=85,1,0))</formula>
    </cfRule>
  </conditionalFormatting>
  <conditionalFormatting sqref="AV880">
    <cfRule type="expression" dxfId="24075" priority="3239">
      <formula>AV880="X"</formula>
    </cfRule>
    <cfRule type="expression" dxfId="24074" priority="3240">
      <formula>AV880="후보"</formula>
    </cfRule>
  </conditionalFormatting>
  <conditionalFormatting sqref="AC880">
    <cfRule type="cellIs" dxfId="24073" priority="3237" operator="greaterThan">
      <formula>0.9</formula>
    </cfRule>
    <cfRule type="cellIs" dxfId="24072" priority="3238" operator="greaterThan">
      <formula>0.85</formula>
    </cfRule>
  </conditionalFormatting>
  <conditionalFormatting sqref="N880">
    <cfRule type="cellIs" dxfId="24071" priority="3235" operator="greaterThan">
      <formula>0.9</formula>
    </cfRule>
    <cfRule type="cellIs" dxfId="24070" priority="3236" operator="greaterThan">
      <formula>0.85</formula>
    </cfRule>
  </conditionalFormatting>
  <conditionalFormatting sqref="E880">
    <cfRule type="expression" dxfId="24069" priority="3231">
      <formula>AND(IF(OR($Q880=1,$Q880=2),1,0),IF($X880&lt;=20,1,0))</formula>
    </cfRule>
    <cfRule type="expression" dxfId="24068" priority="3232">
      <formula>AND(IF($Q880=2,1,0),IF($X880&lt;30,1,0))</formula>
    </cfRule>
    <cfRule type="expression" dxfId="24067" priority="3233">
      <formula>AND(IF($Q880=3,1,0),IF($X880&lt;30,1,0))</formula>
    </cfRule>
    <cfRule type="expression" dxfId="24066" priority="3234">
      <formula>AND(IF($Q880=3,1,IF($Q880=4,1,0)),IF($F880&lt;=85,1,0))</formula>
    </cfRule>
  </conditionalFormatting>
  <conditionalFormatting sqref="X880">
    <cfRule type="expression" dxfId="24065" priority="3227">
      <formula>AND(IF(OR($Q880=1,$Q880=2),1,0),IF($X880&lt;=20,1,0))</formula>
    </cfRule>
    <cfRule type="expression" dxfId="24064" priority="3228">
      <formula>AND(IF($Q880=2,1,0),IF($X880&lt;30,1,0))</formula>
    </cfRule>
    <cfRule type="expression" dxfId="24063" priority="3229">
      <formula>AND(IF($Q880=3,1,0),IF($X880&lt;30,1,0))</formula>
    </cfRule>
    <cfRule type="expression" dxfId="24062" priority="3230">
      <formula>AND(IF($Q880=3,1,IF($Q880=4,1,0)),IF($F880&lt;=85,1,0))</formula>
    </cfRule>
  </conditionalFormatting>
  <conditionalFormatting sqref="AI880">
    <cfRule type="expression" dxfId="24061" priority="3223">
      <formula>AND(IF(OR($Q880=1,$Q880=2),1,0),IF($X880&lt;=20,1,0))</formula>
    </cfRule>
    <cfRule type="expression" dxfId="24060" priority="3224">
      <formula>AND(IF($Q880=2,1,0),IF($X880&lt;30,1,0))</formula>
    </cfRule>
    <cfRule type="expression" dxfId="24059" priority="3225">
      <formula>AND(IF($Q880=3,1,0),IF($X880&lt;30,1,0))</formula>
    </cfRule>
    <cfRule type="expression" dxfId="24058" priority="3226">
      <formula>AND(IF($Q880=3,1,IF($Q880=4,1,0)),IF($F880&lt;=85,1,0))</formula>
    </cfRule>
  </conditionalFormatting>
  <conditionalFormatting sqref="AV881">
    <cfRule type="expression" dxfId="24057" priority="3221">
      <formula>AV881="X"</formula>
    </cfRule>
    <cfRule type="expression" dxfId="24056" priority="3222">
      <formula>AV881="후보"</formula>
    </cfRule>
  </conditionalFormatting>
  <conditionalFormatting sqref="AC881">
    <cfRule type="cellIs" dxfId="24055" priority="3219" operator="greaterThan">
      <formula>0.9</formula>
    </cfRule>
    <cfRule type="cellIs" dxfId="24054" priority="3220" operator="greaterThan">
      <formula>0.85</formula>
    </cfRule>
  </conditionalFormatting>
  <conditionalFormatting sqref="N881">
    <cfRule type="cellIs" dxfId="24053" priority="3217" operator="greaterThan">
      <formula>0.9</formula>
    </cfRule>
    <cfRule type="cellIs" dxfId="24052" priority="3218" operator="greaterThan">
      <formula>0.85</formula>
    </cfRule>
  </conditionalFormatting>
  <conditionalFormatting sqref="E881">
    <cfRule type="expression" dxfId="24051" priority="3213">
      <formula>AND(IF(OR($Q881=1,$Q881=2),1,0),IF($X881&lt;=20,1,0))</formula>
    </cfRule>
    <cfRule type="expression" dxfId="24050" priority="3214">
      <formula>AND(IF($Q881=2,1,0),IF($X881&lt;30,1,0))</formula>
    </cfRule>
    <cfRule type="expression" dxfId="24049" priority="3215">
      <formula>AND(IF($Q881=3,1,0),IF($X881&lt;30,1,0))</formula>
    </cfRule>
    <cfRule type="expression" dxfId="24048" priority="3216">
      <formula>AND(IF($Q881=3,1,IF($Q881=4,1,0)),IF($F881&lt;=85,1,0))</formula>
    </cfRule>
  </conditionalFormatting>
  <conditionalFormatting sqref="X881">
    <cfRule type="expression" dxfId="24047" priority="3209">
      <formula>AND(IF(OR($Q881=1,$Q881=2),1,0),IF($X881&lt;=20,1,0))</formula>
    </cfRule>
    <cfRule type="expression" dxfId="24046" priority="3210">
      <formula>AND(IF($Q881=2,1,0),IF($X881&lt;30,1,0))</formula>
    </cfRule>
    <cfRule type="expression" dxfId="24045" priority="3211">
      <formula>AND(IF($Q881=3,1,0),IF($X881&lt;30,1,0))</formula>
    </cfRule>
    <cfRule type="expression" dxfId="24044" priority="3212">
      <formula>AND(IF($Q881=3,1,IF($Q881=4,1,0)),IF($F881&lt;=85,1,0))</formula>
    </cfRule>
  </conditionalFormatting>
  <conditionalFormatting sqref="AI881">
    <cfRule type="expression" dxfId="24043" priority="3205">
      <formula>AND(IF(OR($Q881=1,$Q881=2),1,0),IF($X881&lt;=20,1,0))</formula>
    </cfRule>
    <cfRule type="expression" dxfId="24042" priority="3206">
      <formula>AND(IF($Q881=2,1,0),IF($X881&lt;30,1,0))</formula>
    </cfRule>
    <cfRule type="expression" dxfId="24041" priority="3207">
      <formula>AND(IF($Q881=3,1,0),IF($X881&lt;30,1,0))</formula>
    </cfRule>
    <cfRule type="expression" dxfId="24040" priority="3208">
      <formula>AND(IF($Q881=3,1,IF($Q881=4,1,0)),IF($F881&lt;=85,1,0))</formula>
    </cfRule>
  </conditionalFormatting>
  <conditionalFormatting sqref="AV882">
    <cfRule type="expression" dxfId="24039" priority="3203">
      <formula>AV882="X"</formula>
    </cfRule>
    <cfRule type="expression" dxfId="24038" priority="3204">
      <formula>AV882="후보"</formula>
    </cfRule>
  </conditionalFormatting>
  <conditionalFormatting sqref="AC882">
    <cfRule type="cellIs" dxfId="24037" priority="3201" operator="greaterThan">
      <formula>0.9</formula>
    </cfRule>
    <cfRule type="cellIs" dxfId="24036" priority="3202" operator="greaterThan">
      <formula>0.85</formula>
    </cfRule>
  </conditionalFormatting>
  <conditionalFormatting sqref="N882">
    <cfRule type="cellIs" dxfId="24035" priority="3199" operator="greaterThan">
      <formula>0.9</formula>
    </cfRule>
    <cfRule type="cellIs" dxfId="24034" priority="3200" operator="greaterThan">
      <formula>0.85</formula>
    </cfRule>
  </conditionalFormatting>
  <conditionalFormatting sqref="E882">
    <cfRule type="expression" dxfId="24033" priority="3195">
      <formula>AND(IF(OR($Q882=1,$Q882=2),1,0),IF($X882&lt;=20,1,0))</formula>
    </cfRule>
    <cfRule type="expression" dxfId="24032" priority="3196">
      <formula>AND(IF($Q882=2,1,0),IF($X882&lt;30,1,0))</formula>
    </cfRule>
    <cfRule type="expression" dxfId="24031" priority="3197">
      <formula>AND(IF($Q882=3,1,0),IF($X882&lt;30,1,0))</formula>
    </cfRule>
    <cfRule type="expression" dxfId="24030" priority="3198">
      <formula>AND(IF($Q882=3,1,IF($Q882=4,1,0)),IF($F882&lt;=85,1,0))</formula>
    </cfRule>
  </conditionalFormatting>
  <conditionalFormatting sqref="X882">
    <cfRule type="expression" dxfId="24029" priority="3191">
      <formula>AND(IF(OR($Q882=1,$Q882=2),1,0),IF($X882&lt;=20,1,0))</formula>
    </cfRule>
    <cfRule type="expression" dxfId="24028" priority="3192">
      <formula>AND(IF($Q882=2,1,0),IF($X882&lt;30,1,0))</formula>
    </cfRule>
    <cfRule type="expression" dxfId="24027" priority="3193">
      <formula>AND(IF($Q882=3,1,0),IF($X882&lt;30,1,0))</formula>
    </cfRule>
    <cfRule type="expression" dxfId="24026" priority="3194">
      <formula>AND(IF($Q882=3,1,IF($Q882=4,1,0)),IF($F882&lt;=85,1,0))</formula>
    </cfRule>
  </conditionalFormatting>
  <conditionalFormatting sqref="AI882">
    <cfRule type="expression" dxfId="24025" priority="3187">
      <formula>AND(IF(OR($Q882=1,$Q882=2),1,0),IF($X882&lt;=20,1,0))</formula>
    </cfRule>
    <cfRule type="expression" dxfId="24024" priority="3188">
      <formula>AND(IF($Q882=2,1,0),IF($X882&lt;30,1,0))</formula>
    </cfRule>
    <cfRule type="expression" dxfId="24023" priority="3189">
      <formula>AND(IF($Q882=3,1,0),IF($X882&lt;30,1,0))</formula>
    </cfRule>
    <cfRule type="expression" dxfId="24022" priority="3190">
      <formula>AND(IF($Q882=3,1,IF($Q882=4,1,0)),IF($F882&lt;=85,1,0))</formula>
    </cfRule>
  </conditionalFormatting>
  <conditionalFormatting sqref="AV883">
    <cfRule type="expression" dxfId="24021" priority="3185">
      <formula>AV883="X"</formula>
    </cfRule>
    <cfRule type="expression" dxfId="24020" priority="3186">
      <formula>AV883="후보"</formula>
    </cfRule>
  </conditionalFormatting>
  <conditionalFormatting sqref="AC883">
    <cfRule type="cellIs" dxfId="24019" priority="3183" operator="greaterThan">
      <formula>0.9</formula>
    </cfRule>
    <cfRule type="cellIs" dxfId="24018" priority="3184" operator="greaterThan">
      <formula>0.85</formula>
    </cfRule>
  </conditionalFormatting>
  <conditionalFormatting sqref="N883">
    <cfRule type="cellIs" dxfId="24017" priority="3181" operator="greaterThan">
      <formula>0.9</formula>
    </cfRule>
    <cfRule type="cellIs" dxfId="24016" priority="3182" operator="greaterThan">
      <formula>0.85</formula>
    </cfRule>
  </conditionalFormatting>
  <conditionalFormatting sqref="E883">
    <cfRule type="expression" dxfId="24015" priority="3177">
      <formula>AND(IF(OR($Q883=1,$Q883=2),1,0),IF($X883&lt;=20,1,0))</formula>
    </cfRule>
    <cfRule type="expression" dxfId="24014" priority="3178">
      <formula>AND(IF($Q883=2,1,0),IF($X883&lt;30,1,0))</formula>
    </cfRule>
    <cfRule type="expression" dxfId="24013" priority="3179">
      <formula>AND(IF($Q883=3,1,0),IF($X883&lt;30,1,0))</formula>
    </cfRule>
    <cfRule type="expression" dxfId="24012" priority="3180">
      <formula>AND(IF($Q883=3,1,IF($Q883=4,1,0)),IF($F883&lt;=85,1,0))</formula>
    </cfRule>
  </conditionalFormatting>
  <conditionalFormatting sqref="X883">
    <cfRule type="expression" dxfId="24011" priority="3173">
      <formula>AND(IF(OR($Q883=1,$Q883=2),1,0),IF($X883&lt;=20,1,0))</formula>
    </cfRule>
    <cfRule type="expression" dxfId="24010" priority="3174">
      <formula>AND(IF($Q883=2,1,0),IF($X883&lt;30,1,0))</formula>
    </cfRule>
    <cfRule type="expression" dxfId="24009" priority="3175">
      <formula>AND(IF($Q883=3,1,0),IF($X883&lt;30,1,0))</formula>
    </cfRule>
    <cfRule type="expression" dxfId="24008" priority="3176">
      <formula>AND(IF($Q883=3,1,IF($Q883=4,1,0)),IF($F883&lt;=85,1,0))</formula>
    </cfRule>
  </conditionalFormatting>
  <conditionalFormatting sqref="AI883">
    <cfRule type="expression" dxfId="24007" priority="3169">
      <formula>AND(IF(OR($Q883=1,$Q883=2),1,0),IF($X883&lt;=20,1,0))</formula>
    </cfRule>
    <cfRule type="expression" dxfId="24006" priority="3170">
      <formula>AND(IF($Q883=2,1,0),IF($X883&lt;30,1,0))</formula>
    </cfRule>
    <cfRule type="expression" dxfId="24005" priority="3171">
      <formula>AND(IF($Q883=3,1,0),IF($X883&lt;30,1,0))</formula>
    </cfRule>
    <cfRule type="expression" dxfId="24004" priority="3172">
      <formula>AND(IF($Q883=3,1,IF($Q883=4,1,0)),IF($F883&lt;=85,1,0))</formula>
    </cfRule>
  </conditionalFormatting>
  <conditionalFormatting sqref="AV884">
    <cfRule type="expression" dxfId="24003" priority="3167">
      <formula>AV884="X"</formula>
    </cfRule>
    <cfRule type="expression" dxfId="24002" priority="3168">
      <formula>AV884="후보"</formula>
    </cfRule>
  </conditionalFormatting>
  <conditionalFormatting sqref="AC884">
    <cfRule type="cellIs" dxfId="24001" priority="3165" operator="greaterThan">
      <formula>0.9</formula>
    </cfRule>
    <cfRule type="cellIs" dxfId="24000" priority="3166" operator="greaterThan">
      <formula>0.85</formula>
    </cfRule>
  </conditionalFormatting>
  <conditionalFormatting sqref="N884">
    <cfRule type="cellIs" dxfId="23999" priority="3163" operator="greaterThan">
      <formula>0.9</formula>
    </cfRule>
    <cfRule type="cellIs" dxfId="23998" priority="3164" operator="greaterThan">
      <formula>0.85</formula>
    </cfRule>
  </conditionalFormatting>
  <conditionalFormatting sqref="E884">
    <cfRule type="expression" dxfId="23997" priority="3159">
      <formula>AND(IF(OR($Q884=1,$Q884=2),1,0),IF($X884&lt;=20,1,0))</formula>
    </cfRule>
    <cfRule type="expression" dxfId="23996" priority="3160">
      <formula>AND(IF($Q884=2,1,0),IF($X884&lt;30,1,0))</formula>
    </cfRule>
    <cfRule type="expression" dxfId="23995" priority="3161">
      <formula>AND(IF($Q884=3,1,0),IF($X884&lt;30,1,0))</formula>
    </cfRule>
    <cfRule type="expression" dxfId="23994" priority="3162">
      <formula>AND(IF($Q884=3,1,IF($Q884=4,1,0)),IF($F884&lt;=85,1,0))</formula>
    </cfRule>
  </conditionalFormatting>
  <conditionalFormatting sqref="X884">
    <cfRule type="expression" dxfId="23993" priority="3155">
      <formula>AND(IF(OR($Q884=1,$Q884=2),1,0),IF($X884&lt;=20,1,0))</formula>
    </cfRule>
    <cfRule type="expression" dxfId="23992" priority="3156">
      <formula>AND(IF($Q884=2,1,0),IF($X884&lt;30,1,0))</formula>
    </cfRule>
    <cfRule type="expression" dxfId="23991" priority="3157">
      <formula>AND(IF($Q884=3,1,0),IF($X884&lt;30,1,0))</formula>
    </cfRule>
    <cfRule type="expression" dxfId="23990" priority="3158">
      <formula>AND(IF($Q884=3,1,IF($Q884=4,1,0)),IF($F884&lt;=85,1,0))</formula>
    </cfRule>
  </conditionalFormatting>
  <conditionalFormatting sqref="AI884">
    <cfRule type="expression" dxfId="23989" priority="3151">
      <formula>AND(IF(OR($Q884=1,$Q884=2),1,0),IF($X884&lt;=20,1,0))</formula>
    </cfRule>
    <cfRule type="expression" dxfId="23988" priority="3152">
      <formula>AND(IF($Q884=2,1,0),IF($X884&lt;30,1,0))</formula>
    </cfRule>
    <cfRule type="expression" dxfId="23987" priority="3153">
      <formula>AND(IF($Q884=3,1,0),IF($X884&lt;30,1,0))</formula>
    </cfRule>
    <cfRule type="expression" dxfId="23986" priority="3154">
      <formula>AND(IF($Q884=3,1,IF($Q884=4,1,0)),IF($F884&lt;=85,1,0))</formula>
    </cfRule>
  </conditionalFormatting>
  <conditionalFormatting sqref="AV885">
    <cfRule type="expression" dxfId="23985" priority="3149">
      <formula>AV885="X"</formula>
    </cfRule>
    <cfRule type="expression" dxfId="23984" priority="3150">
      <formula>AV885="후보"</formula>
    </cfRule>
  </conditionalFormatting>
  <conditionalFormatting sqref="AC885">
    <cfRule type="cellIs" dxfId="23983" priority="3147" operator="greaterThan">
      <formula>0.9</formula>
    </cfRule>
    <cfRule type="cellIs" dxfId="23982" priority="3148" operator="greaterThan">
      <formula>0.85</formula>
    </cfRule>
  </conditionalFormatting>
  <conditionalFormatting sqref="N885">
    <cfRule type="cellIs" dxfId="23981" priority="3145" operator="greaterThan">
      <formula>0.9</formula>
    </cfRule>
    <cfRule type="cellIs" dxfId="23980" priority="3146" operator="greaterThan">
      <formula>0.85</formula>
    </cfRule>
  </conditionalFormatting>
  <conditionalFormatting sqref="E885">
    <cfRule type="expression" dxfId="23979" priority="3141">
      <formula>AND(IF(OR($Q885=1,$Q885=2),1,0),IF($X885&lt;=20,1,0))</formula>
    </cfRule>
    <cfRule type="expression" dxfId="23978" priority="3142">
      <formula>AND(IF($Q885=2,1,0),IF($X885&lt;30,1,0))</formula>
    </cfRule>
    <cfRule type="expression" dxfId="23977" priority="3143">
      <formula>AND(IF($Q885=3,1,0),IF($X885&lt;30,1,0))</formula>
    </cfRule>
    <cfRule type="expression" dxfId="23976" priority="3144">
      <formula>AND(IF($Q885=3,1,IF($Q885=4,1,0)),IF($F885&lt;=85,1,0))</formula>
    </cfRule>
  </conditionalFormatting>
  <conditionalFormatting sqref="X885">
    <cfRule type="expression" dxfId="23975" priority="3137">
      <formula>AND(IF(OR($Q885=1,$Q885=2),1,0),IF($X885&lt;=20,1,0))</formula>
    </cfRule>
    <cfRule type="expression" dxfId="23974" priority="3138">
      <formula>AND(IF($Q885=2,1,0),IF($X885&lt;30,1,0))</formula>
    </cfRule>
    <cfRule type="expression" dxfId="23973" priority="3139">
      <formula>AND(IF($Q885=3,1,0),IF($X885&lt;30,1,0))</formula>
    </cfRule>
    <cfRule type="expression" dxfId="23972" priority="3140">
      <formula>AND(IF($Q885=3,1,IF($Q885=4,1,0)),IF($F885&lt;=85,1,0))</formula>
    </cfRule>
  </conditionalFormatting>
  <conditionalFormatting sqref="AI885">
    <cfRule type="expression" dxfId="23971" priority="3133">
      <formula>AND(IF(OR($Q885=1,$Q885=2),1,0),IF($X885&lt;=20,1,0))</formula>
    </cfRule>
    <cfRule type="expression" dxfId="23970" priority="3134">
      <formula>AND(IF($Q885=2,1,0),IF($X885&lt;30,1,0))</formula>
    </cfRule>
    <cfRule type="expression" dxfId="23969" priority="3135">
      <formula>AND(IF($Q885=3,1,0),IF($X885&lt;30,1,0))</formula>
    </cfRule>
    <cfRule type="expression" dxfId="23968" priority="3136">
      <formula>AND(IF($Q885=3,1,IF($Q885=4,1,0)),IF($F885&lt;=85,1,0))</formula>
    </cfRule>
  </conditionalFormatting>
  <conditionalFormatting sqref="AV886">
    <cfRule type="expression" dxfId="23967" priority="3131">
      <formula>AV886="X"</formula>
    </cfRule>
    <cfRule type="expression" dxfId="23966" priority="3132">
      <formula>AV886="후보"</formula>
    </cfRule>
  </conditionalFormatting>
  <conditionalFormatting sqref="AC886">
    <cfRule type="cellIs" dxfId="23965" priority="3129" operator="greaterThan">
      <formula>0.9</formula>
    </cfRule>
    <cfRule type="cellIs" dxfId="23964" priority="3130" operator="greaterThan">
      <formula>0.85</formula>
    </cfRule>
  </conditionalFormatting>
  <conditionalFormatting sqref="N886">
    <cfRule type="cellIs" dxfId="23963" priority="3127" operator="greaterThan">
      <formula>0.9</formula>
    </cfRule>
    <cfRule type="cellIs" dxfId="23962" priority="3128" operator="greaterThan">
      <formula>0.85</formula>
    </cfRule>
  </conditionalFormatting>
  <conditionalFormatting sqref="E886">
    <cfRule type="expression" dxfId="23961" priority="3123">
      <formula>AND(IF(OR($Q886=1,$Q886=2),1,0),IF($X886&lt;=20,1,0))</formula>
    </cfRule>
    <cfRule type="expression" dxfId="23960" priority="3124">
      <formula>AND(IF($Q886=2,1,0),IF($X886&lt;30,1,0))</formula>
    </cfRule>
    <cfRule type="expression" dxfId="23959" priority="3125">
      <formula>AND(IF($Q886=3,1,0),IF($X886&lt;30,1,0))</formula>
    </cfRule>
    <cfRule type="expression" dxfId="23958" priority="3126">
      <formula>AND(IF($Q886=3,1,IF($Q886=4,1,0)),IF($F886&lt;=85,1,0))</formula>
    </cfRule>
  </conditionalFormatting>
  <conditionalFormatting sqref="X886">
    <cfRule type="expression" dxfId="23957" priority="3119">
      <formula>AND(IF(OR($Q886=1,$Q886=2),1,0),IF($X886&lt;=20,1,0))</formula>
    </cfRule>
    <cfRule type="expression" dxfId="23956" priority="3120">
      <formula>AND(IF($Q886=2,1,0),IF($X886&lt;30,1,0))</formula>
    </cfRule>
    <cfRule type="expression" dxfId="23955" priority="3121">
      <formula>AND(IF($Q886=3,1,0),IF($X886&lt;30,1,0))</formula>
    </cfRule>
    <cfRule type="expression" dxfId="23954" priority="3122">
      <formula>AND(IF($Q886=3,1,IF($Q886=4,1,0)),IF($F886&lt;=85,1,0))</formula>
    </cfRule>
  </conditionalFormatting>
  <conditionalFormatting sqref="AI886">
    <cfRule type="expression" dxfId="23953" priority="3115">
      <formula>AND(IF(OR($Q886=1,$Q886=2),1,0),IF($X886&lt;=20,1,0))</formula>
    </cfRule>
    <cfRule type="expression" dxfId="23952" priority="3116">
      <formula>AND(IF($Q886=2,1,0),IF($X886&lt;30,1,0))</formula>
    </cfRule>
    <cfRule type="expression" dxfId="23951" priority="3117">
      <formula>AND(IF($Q886=3,1,0),IF($X886&lt;30,1,0))</formula>
    </cfRule>
    <cfRule type="expression" dxfId="23950" priority="3118">
      <formula>AND(IF($Q886=3,1,IF($Q886=4,1,0)),IF($F886&lt;=85,1,0))</formula>
    </cfRule>
  </conditionalFormatting>
  <conditionalFormatting sqref="AV887">
    <cfRule type="expression" dxfId="23949" priority="3113">
      <formula>AV887="X"</formula>
    </cfRule>
    <cfRule type="expression" dxfId="23948" priority="3114">
      <formula>AV887="후보"</formula>
    </cfRule>
  </conditionalFormatting>
  <conditionalFormatting sqref="AC887">
    <cfRule type="cellIs" dxfId="23947" priority="3111" operator="greaterThan">
      <formula>0.9</formula>
    </cfRule>
    <cfRule type="cellIs" dxfId="23946" priority="3112" operator="greaterThan">
      <formula>0.85</formula>
    </cfRule>
  </conditionalFormatting>
  <conditionalFormatting sqref="N887">
    <cfRule type="cellIs" dxfId="23945" priority="3109" operator="greaterThan">
      <formula>0.9</formula>
    </cfRule>
    <cfRule type="cellIs" dxfId="23944" priority="3110" operator="greaterThan">
      <formula>0.85</formula>
    </cfRule>
  </conditionalFormatting>
  <conditionalFormatting sqref="E887">
    <cfRule type="expression" dxfId="23943" priority="3105">
      <formula>AND(IF(OR($Q887=1,$Q887=2),1,0),IF($X887&lt;=20,1,0))</formula>
    </cfRule>
    <cfRule type="expression" dxfId="23942" priority="3106">
      <formula>AND(IF($Q887=2,1,0),IF($X887&lt;30,1,0))</formula>
    </cfRule>
    <cfRule type="expression" dxfId="23941" priority="3107">
      <formula>AND(IF($Q887=3,1,0),IF($X887&lt;30,1,0))</formula>
    </cfRule>
    <cfRule type="expression" dxfId="23940" priority="3108">
      <formula>AND(IF($Q887=3,1,IF($Q887=4,1,0)),IF($F887&lt;=85,1,0))</formula>
    </cfRule>
  </conditionalFormatting>
  <conditionalFormatting sqref="X887">
    <cfRule type="expression" dxfId="23939" priority="3101">
      <formula>AND(IF(OR($Q887=1,$Q887=2),1,0),IF($X887&lt;=20,1,0))</formula>
    </cfRule>
    <cfRule type="expression" dxfId="23938" priority="3102">
      <formula>AND(IF($Q887=2,1,0),IF($X887&lt;30,1,0))</formula>
    </cfRule>
    <cfRule type="expression" dxfId="23937" priority="3103">
      <formula>AND(IF($Q887=3,1,0),IF($X887&lt;30,1,0))</formula>
    </cfRule>
    <cfRule type="expression" dxfId="23936" priority="3104">
      <formula>AND(IF($Q887=3,1,IF($Q887=4,1,0)),IF($F887&lt;=85,1,0))</formula>
    </cfRule>
  </conditionalFormatting>
  <conditionalFormatting sqref="AI887">
    <cfRule type="expression" dxfId="23935" priority="3097">
      <formula>AND(IF(OR($Q887=1,$Q887=2),1,0),IF($X887&lt;=20,1,0))</formula>
    </cfRule>
    <cfRule type="expression" dxfId="23934" priority="3098">
      <formula>AND(IF($Q887=2,1,0),IF($X887&lt;30,1,0))</formula>
    </cfRule>
    <cfRule type="expression" dxfId="23933" priority="3099">
      <formula>AND(IF($Q887=3,1,0),IF($X887&lt;30,1,0))</formula>
    </cfRule>
    <cfRule type="expression" dxfId="23932" priority="3100">
      <formula>AND(IF($Q887=3,1,IF($Q887=4,1,0)),IF($F887&lt;=85,1,0))</formula>
    </cfRule>
  </conditionalFormatting>
  <conditionalFormatting sqref="AV888">
    <cfRule type="expression" dxfId="23931" priority="3095">
      <formula>AV888="X"</formula>
    </cfRule>
    <cfRule type="expression" dxfId="23930" priority="3096">
      <formula>AV888="후보"</formula>
    </cfRule>
  </conditionalFormatting>
  <conditionalFormatting sqref="AC888">
    <cfRule type="cellIs" dxfId="23929" priority="3093" operator="greaterThan">
      <formula>0.9</formula>
    </cfRule>
    <cfRule type="cellIs" dxfId="23928" priority="3094" operator="greaterThan">
      <formula>0.85</formula>
    </cfRule>
  </conditionalFormatting>
  <conditionalFormatting sqref="N888">
    <cfRule type="cellIs" dxfId="23927" priority="3091" operator="greaterThan">
      <formula>0.9</formula>
    </cfRule>
    <cfRule type="cellIs" dxfId="23926" priority="3092" operator="greaterThan">
      <formula>0.85</formula>
    </cfRule>
  </conditionalFormatting>
  <conditionalFormatting sqref="E888">
    <cfRule type="expression" dxfId="23925" priority="3087">
      <formula>AND(IF(OR($Q888=1,$Q888=2),1,0),IF($X888&lt;=20,1,0))</formula>
    </cfRule>
    <cfRule type="expression" dxfId="23924" priority="3088">
      <formula>AND(IF($Q888=2,1,0),IF($X888&lt;30,1,0))</formula>
    </cfRule>
    <cfRule type="expression" dxfId="23923" priority="3089">
      <formula>AND(IF($Q888=3,1,0),IF($X888&lt;30,1,0))</formula>
    </cfRule>
    <cfRule type="expression" dxfId="23922" priority="3090">
      <formula>AND(IF($Q888=3,1,IF($Q888=4,1,0)),IF($F888&lt;=85,1,0))</formula>
    </cfRule>
  </conditionalFormatting>
  <conditionalFormatting sqref="X888">
    <cfRule type="expression" dxfId="23921" priority="3083">
      <formula>AND(IF(OR($Q888=1,$Q888=2),1,0),IF($X888&lt;=20,1,0))</formula>
    </cfRule>
    <cfRule type="expression" dxfId="23920" priority="3084">
      <formula>AND(IF($Q888=2,1,0),IF($X888&lt;30,1,0))</formula>
    </cfRule>
    <cfRule type="expression" dxfId="23919" priority="3085">
      <formula>AND(IF($Q888=3,1,0),IF($X888&lt;30,1,0))</formula>
    </cfRule>
    <cfRule type="expression" dxfId="23918" priority="3086">
      <formula>AND(IF($Q888=3,1,IF($Q888=4,1,0)),IF($F888&lt;=85,1,0))</formula>
    </cfRule>
  </conditionalFormatting>
  <conditionalFormatting sqref="AI888">
    <cfRule type="expression" dxfId="23917" priority="3079">
      <formula>AND(IF(OR($Q888=1,$Q888=2),1,0),IF($X888&lt;=20,1,0))</formula>
    </cfRule>
    <cfRule type="expression" dxfId="23916" priority="3080">
      <formula>AND(IF($Q888=2,1,0),IF($X888&lt;30,1,0))</formula>
    </cfRule>
    <cfRule type="expression" dxfId="23915" priority="3081">
      <formula>AND(IF($Q888=3,1,0),IF($X888&lt;30,1,0))</formula>
    </cfRule>
    <cfRule type="expression" dxfId="23914" priority="3082">
      <formula>AND(IF($Q888=3,1,IF($Q888=4,1,0)),IF($F888&lt;=85,1,0))</formula>
    </cfRule>
  </conditionalFormatting>
  <conditionalFormatting sqref="AV889">
    <cfRule type="expression" dxfId="23913" priority="3077">
      <formula>AV889="X"</formula>
    </cfRule>
    <cfRule type="expression" dxfId="23912" priority="3078">
      <formula>AV889="후보"</formula>
    </cfRule>
  </conditionalFormatting>
  <conditionalFormatting sqref="AC889">
    <cfRule type="cellIs" dxfId="23911" priority="3075" operator="greaterThan">
      <formula>0.9</formula>
    </cfRule>
    <cfRule type="cellIs" dxfId="23910" priority="3076" operator="greaterThan">
      <formula>0.85</formula>
    </cfRule>
  </conditionalFormatting>
  <conditionalFormatting sqref="N889">
    <cfRule type="cellIs" dxfId="23909" priority="3073" operator="greaterThan">
      <formula>0.9</formula>
    </cfRule>
    <cfRule type="cellIs" dxfId="23908" priority="3074" operator="greaterThan">
      <formula>0.85</formula>
    </cfRule>
  </conditionalFormatting>
  <conditionalFormatting sqref="E889">
    <cfRule type="expression" dxfId="23907" priority="3069">
      <formula>AND(IF(OR($Q889=1,$Q889=2),1,0),IF($X889&lt;=20,1,0))</formula>
    </cfRule>
    <cfRule type="expression" dxfId="23906" priority="3070">
      <formula>AND(IF($Q889=2,1,0),IF($X889&lt;30,1,0))</formula>
    </cfRule>
    <cfRule type="expression" dxfId="23905" priority="3071">
      <formula>AND(IF($Q889=3,1,0),IF($X889&lt;30,1,0))</formula>
    </cfRule>
    <cfRule type="expression" dxfId="23904" priority="3072">
      <formula>AND(IF($Q889=3,1,IF($Q889=4,1,0)),IF($F889&lt;=85,1,0))</formula>
    </cfRule>
  </conditionalFormatting>
  <conditionalFormatting sqref="X889">
    <cfRule type="expression" dxfId="23903" priority="3065">
      <formula>AND(IF(OR($Q889=1,$Q889=2),1,0),IF($X889&lt;=20,1,0))</formula>
    </cfRule>
    <cfRule type="expression" dxfId="23902" priority="3066">
      <formula>AND(IF($Q889=2,1,0),IF($X889&lt;30,1,0))</formula>
    </cfRule>
    <cfRule type="expression" dxfId="23901" priority="3067">
      <formula>AND(IF($Q889=3,1,0),IF($X889&lt;30,1,0))</formula>
    </cfRule>
    <cfRule type="expression" dxfId="23900" priority="3068">
      <formula>AND(IF($Q889=3,1,IF($Q889=4,1,0)),IF($F889&lt;=85,1,0))</formula>
    </cfRule>
  </conditionalFormatting>
  <conditionalFormatting sqref="AI889">
    <cfRule type="expression" dxfId="23899" priority="3061">
      <formula>AND(IF(OR($Q889=1,$Q889=2),1,0),IF($X889&lt;=20,1,0))</formula>
    </cfRule>
    <cfRule type="expression" dxfId="23898" priority="3062">
      <formula>AND(IF($Q889=2,1,0),IF($X889&lt;30,1,0))</formula>
    </cfRule>
    <cfRule type="expression" dxfId="23897" priority="3063">
      <formula>AND(IF($Q889=3,1,0),IF($X889&lt;30,1,0))</formula>
    </cfRule>
    <cfRule type="expression" dxfId="23896" priority="3064">
      <formula>AND(IF($Q889=3,1,IF($Q889=4,1,0)),IF($F889&lt;=85,1,0))</formula>
    </cfRule>
  </conditionalFormatting>
  <conditionalFormatting sqref="AV890">
    <cfRule type="expression" dxfId="23895" priority="3059">
      <formula>AV890="X"</formula>
    </cfRule>
    <cfRule type="expression" dxfId="23894" priority="3060">
      <formula>AV890="후보"</formula>
    </cfRule>
  </conditionalFormatting>
  <conditionalFormatting sqref="AC890">
    <cfRule type="cellIs" dxfId="23893" priority="3057" operator="greaterThan">
      <formula>0.9</formula>
    </cfRule>
    <cfRule type="cellIs" dxfId="23892" priority="3058" operator="greaterThan">
      <formula>0.85</formula>
    </cfRule>
  </conditionalFormatting>
  <conditionalFormatting sqref="N890">
    <cfRule type="cellIs" dxfId="23891" priority="3055" operator="greaterThan">
      <formula>0.9</formula>
    </cfRule>
    <cfRule type="cellIs" dxfId="23890" priority="3056" operator="greaterThan">
      <formula>0.85</formula>
    </cfRule>
  </conditionalFormatting>
  <conditionalFormatting sqref="E890">
    <cfRule type="expression" dxfId="23889" priority="3051">
      <formula>AND(IF(OR($Q890=1,$Q890=2),1,0),IF($X890&lt;=20,1,0))</formula>
    </cfRule>
    <cfRule type="expression" dxfId="23888" priority="3052">
      <formula>AND(IF($Q890=2,1,0),IF($X890&lt;30,1,0))</formula>
    </cfRule>
    <cfRule type="expression" dxfId="23887" priority="3053">
      <formula>AND(IF($Q890=3,1,0),IF($X890&lt;30,1,0))</formula>
    </cfRule>
    <cfRule type="expression" dxfId="23886" priority="3054">
      <formula>AND(IF($Q890=3,1,IF($Q890=4,1,0)),IF($F890&lt;=85,1,0))</formula>
    </cfRule>
  </conditionalFormatting>
  <conditionalFormatting sqref="X890">
    <cfRule type="expression" dxfId="23885" priority="3047">
      <formula>AND(IF(OR($Q890=1,$Q890=2),1,0),IF($X890&lt;=20,1,0))</formula>
    </cfRule>
    <cfRule type="expression" dxfId="23884" priority="3048">
      <formula>AND(IF($Q890=2,1,0),IF($X890&lt;30,1,0))</formula>
    </cfRule>
    <cfRule type="expression" dxfId="23883" priority="3049">
      <formula>AND(IF($Q890=3,1,0),IF($X890&lt;30,1,0))</formula>
    </cfRule>
    <cfRule type="expression" dxfId="23882" priority="3050">
      <formula>AND(IF($Q890=3,1,IF($Q890=4,1,0)),IF($F890&lt;=85,1,0))</formula>
    </cfRule>
  </conditionalFormatting>
  <conditionalFormatting sqref="AI890">
    <cfRule type="expression" dxfId="23881" priority="3043">
      <formula>AND(IF(OR($Q890=1,$Q890=2),1,0),IF($X890&lt;=20,1,0))</formula>
    </cfRule>
    <cfRule type="expression" dxfId="23880" priority="3044">
      <formula>AND(IF($Q890=2,1,0),IF($X890&lt;30,1,0))</formula>
    </cfRule>
    <cfRule type="expression" dxfId="23879" priority="3045">
      <formula>AND(IF($Q890=3,1,0),IF($X890&lt;30,1,0))</formula>
    </cfRule>
    <cfRule type="expression" dxfId="23878" priority="3046">
      <formula>AND(IF($Q890=3,1,IF($Q890=4,1,0)),IF($F890&lt;=85,1,0))</formula>
    </cfRule>
  </conditionalFormatting>
  <conditionalFormatting sqref="AV891">
    <cfRule type="expression" dxfId="23877" priority="3041">
      <formula>AV891="X"</formula>
    </cfRule>
    <cfRule type="expression" dxfId="23876" priority="3042">
      <formula>AV891="후보"</formula>
    </cfRule>
  </conditionalFormatting>
  <conditionalFormatting sqref="AC891">
    <cfRule type="cellIs" dxfId="23875" priority="3039" operator="greaterThan">
      <formula>0.9</formula>
    </cfRule>
    <cfRule type="cellIs" dxfId="23874" priority="3040" operator="greaterThan">
      <formula>0.85</formula>
    </cfRule>
  </conditionalFormatting>
  <conditionalFormatting sqref="N891">
    <cfRule type="cellIs" dxfId="23873" priority="3037" operator="greaterThan">
      <formula>0.9</formula>
    </cfRule>
    <cfRule type="cellIs" dxfId="23872" priority="3038" operator="greaterThan">
      <formula>0.85</formula>
    </cfRule>
  </conditionalFormatting>
  <conditionalFormatting sqref="E891">
    <cfRule type="expression" dxfId="23871" priority="3033">
      <formula>AND(IF(OR($Q891=1,$Q891=2),1,0),IF($X891&lt;=20,1,0))</formula>
    </cfRule>
    <cfRule type="expression" dxfId="23870" priority="3034">
      <formula>AND(IF($Q891=2,1,0),IF($X891&lt;30,1,0))</formula>
    </cfRule>
    <cfRule type="expression" dxfId="23869" priority="3035">
      <formula>AND(IF($Q891=3,1,0),IF($X891&lt;30,1,0))</formula>
    </cfRule>
    <cfRule type="expression" dxfId="23868" priority="3036">
      <formula>AND(IF($Q891=3,1,IF($Q891=4,1,0)),IF($F891&lt;=85,1,0))</formula>
    </cfRule>
  </conditionalFormatting>
  <conditionalFormatting sqref="X891">
    <cfRule type="expression" dxfId="23867" priority="3029">
      <formula>AND(IF(OR($Q891=1,$Q891=2),1,0),IF($X891&lt;=20,1,0))</formula>
    </cfRule>
    <cfRule type="expression" dxfId="23866" priority="3030">
      <formula>AND(IF($Q891=2,1,0),IF($X891&lt;30,1,0))</formula>
    </cfRule>
    <cfRule type="expression" dxfId="23865" priority="3031">
      <formula>AND(IF($Q891=3,1,0),IF($X891&lt;30,1,0))</formula>
    </cfRule>
    <cfRule type="expression" dxfId="23864" priority="3032">
      <formula>AND(IF($Q891=3,1,IF($Q891=4,1,0)),IF($F891&lt;=85,1,0))</formula>
    </cfRule>
  </conditionalFormatting>
  <conditionalFormatting sqref="AI891">
    <cfRule type="expression" dxfId="23863" priority="3025">
      <formula>AND(IF(OR($Q891=1,$Q891=2),1,0),IF($X891&lt;=20,1,0))</formula>
    </cfRule>
    <cfRule type="expression" dxfId="23862" priority="3026">
      <formula>AND(IF($Q891=2,1,0),IF($X891&lt;30,1,0))</formula>
    </cfRule>
    <cfRule type="expression" dxfId="23861" priority="3027">
      <formula>AND(IF($Q891=3,1,0),IF($X891&lt;30,1,0))</formula>
    </cfRule>
    <cfRule type="expression" dxfId="23860" priority="3028">
      <formula>AND(IF($Q891=3,1,IF($Q891=4,1,0)),IF($F891&lt;=85,1,0))</formula>
    </cfRule>
  </conditionalFormatting>
  <conditionalFormatting sqref="AV892">
    <cfRule type="expression" dxfId="23859" priority="3023">
      <formula>AV892="X"</formula>
    </cfRule>
    <cfRule type="expression" dxfId="23858" priority="3024">
      <formula>AV892="후보"</formula>
    </cfRule>
  </conditionalFormatting>
  <conditionalFormatting sqref="AC892">
    <cfRule type="cellIs" dxfId="23857" priority="3021" operator="greaterThan">
      <formula>0.9</formula>
    </cfRule>
    <cfRule type="cellIs" dxfId="23856" priority="3022" operator="greaterThan">
      <formula>0.85</formula>
    </cfRule>
  </conditionalFormatting>
  <conditionalFormatting sqref="N892">
    <cfRule type="cellIs" dxfId="23855" priority="3019" operator="greaterThan">
      <formula>0.9</formula>
    </cfRule>
    <cfRule type="cellIs" dxfId="23854" priority="3020" operator="greaterThan">
      <formula>0.85</formula>
    </cfRule>
  </conditionalFormatting>
  <conditionalFormatting sqref="E892">
    <cfRule type="expression" dxfId="23853" priority="3015">
      <formula>AND(IF(OR($Q892=1,$Q892=2),1,0),IF($X892&lt;=20,1,0))</formula>
    </cfRule>
    <cfRule type="expression" dxfId="23852" priority="3016">
      <formula>AND(IF($Q892=2,1,0),IF($X892&lt;30,1,0))</formula>
    </cfRule>
    <cfRule type="expression" dxfId="23851" priority="3017">
      <formula>AND(IF($Q892=3,1,0),IF($X892&lt;30,1,0))</formula>
    </cfRule>
    <cfRule type="expression" dxfId="23850" priority="3018">
      <formula>AND(IF($Q892=3,1,IF($Q892=4,1,0)),IF($F892&lt;=85,1,0))</formula>
    </cfRule>
  </conditionalFormatting>
  <conditionalFormatting sqref="X892">
    <cfRule type="expression" dxfId="23849" priority="3011">
      <formula>AND(IF(OR($Q892=1,$Q892=2),1,0),IF($X892&lt;=20,1,0))</formula>
    </cfRule>
    <cfRule type="expression" dxfId="23848" priority="3012">
      <formula>AND(IF($Q892=2,1,0),IF($X892&lt;30,1,0))</formula>
    </cfRule>
    <cfRule type="expression" dxfId="23847" priority="3013">
      <formula>AND(IF($Q892=3,1,0),IF($X892&lt;30,1,0))</formula>
    </cfRule>
    <cfRule type="expression" dxfId="23846" priority="3014">
      <formula>AND(IF($Q892=3,1,IF($Q892=4,1,0)),IF($F892&lt;=85,1,0))</formula>
    </cfRule>
  </conditionalFormatting>
  <conditionalFormatting sqref="AI892">
    <cfRule type="expression" dxfId="23845" priority="3007">
      <formula>AND(IF(OR($Q892=1,$Q892=2),1,0),IF($X892&lt;=20,1,0))</formula>
    </cfRule>
    <cfRule type="expression" dxfId="23844" priority="3008">
      <formula>AND(IF($Q892=2,1,0),IF($X892&lt;30,1,0))</formula>
    </cfRule>
    <cfRule type="expression" dxfId="23843" priority="3009">
      <formula>AND(IF($Q892=3,1,0),IF($X892&lt;30,1,0))</formula>
    </cfRule>
    <cfRule type="expression" dxfId="23842" priority="3010">
      <formula>AND(IF($Q892=3,1,IF($Q892=4,1,0)),IF($F892&lt;=85,1,0))</formula>
    </cfRule>
  </conditionalFormatting>
  <conditionalFormatting sqref="AV893">
    <cfRule type="expression" dxfId="23841" priority="3005">
      <formula>AV893="X"</formula>
    </cfRule>
    <cfRule type="expression" dxfId="23840" priority="3006">
      <formula>AV893="후보"</formula>
    </cfRule>
  </conditionalFormatting>
  <conditionalFormatting sqref="AC893">
    <cfRule type="cellIs" dxfId="23839" priority="3003" operator="greaterThan">
      <formula>0.9</formula>
    </cfRule>
    <cfRule type="cellIs" dxfId="23838" priority="3004" operator="greaterThan">
      <formula>0.85</formula>
    </cfRule>
  </conditionalFormatting>
  <conditionalFormatting sqref="N893">
    <cfRule type="cellIs" dxfId="23837" priority="3001" operator="greaterThan">
      <formula>0.9</formula>
    </cfRule>
    <cfRule type="cellIs" dxfId="23836" priority="3002" operator="greaterThan">
      <formula>0.85</formula>
    </cfRule>
  </conditionalFormatting>
  <conditionalFormatting sqref="E893">
    <cfRule type="expression" dxfId="23835" priority="2997">
      <formula>AND(IF(OR($Q893=1,$Q893=2),1,0),IF($X893&lt;=20,1,0))</formula>
    </cfRule>
    <cfRule type="expression" dxfId="23834" priority="2998">
      <formula>AND(IF($Q893=2,1,0),IF($X893&lt;30,1,0))</formula>
    </cfRule>
    <cfRule type="expression" dxfId="23833" priority="2999">
      <formula>AND(IF($Q893=3,1,0),IF($X893&lt;30,1,0))</formula>
    </cfRule>
    <cfRule type="expression" dxfId="23832" priority="3000">
      <formula>AND(IF($Q893=3,1,IF($Q893=4,1,0)),IF($F893&lt;=85,1,0))</formula>
    </cfRule>
  </conditionalFormatting>
  <conditionalFormatting sqref="X893">
    <cfRule type="expression" dxfId="23831" priority="2993">
      <formula>AND(IF(OR($Q893=1,$Q893=2),1,0),IF($X893&lt;=20,1,0))</formula>
    </cfRule>
    <cfRule type="expression" dxfId="23830" priority="2994">
      <formula>AND(IF($Q893=2,1,0),IF($X893&lt;30,1,0))</formula>
    </cfRule>
    <cfRule type="expression" dxfId="23829" priority="2995">
      <formula>AND(IF($Q893=3,1,0),IF($X893&lt;30,1,0))</formula>
    </cfRule>
    <cfRule type="expression" dxfId="23828" priority="2996">
      <formula>AND(IF($Q893=3,1,IF($Q893=4,1,0)),IF($F893&lt;=85,1,0))</formula>
    </cfRule>
  </conditionalFormatting>
  <conditionalFormatting sqref="AI893">
    <cfRule type="expression" dxfId="23827" priority="2989">
      <formula>AND(IF(OR($Q893=1,$Q893=2),1,0),IF($X893&lt;=20,1,0))</formula>
    </cfRule>
    <cfRule type="expression" dxfId="23826" priority="2990">
      <formula>AND(IF($Q893=2,1,0),IF($X893&lt;30,1,0))</formula>
    </cfRule>
    <cfRule type="expression" dxfId="23825" priority="2991">
      <formula>AND(IF($Q893=3,1,0),IF($X893&lt;30,1,0))</formula>
    </cfRule>
    <cfRule type="expression" dxfId="23824" priority="2992">
      <formula>AND(IF($Q893=3,1,IF($Q893=4,1,0)),IF($F893&lt;=85,1,0))</formula>
    </cfRule>
  </conditionalFormatting>
  <conditionalFormatting sqref="AV894">
    <cfRule type="expression" dxfId="23823" priority="2987">
      <formula>AV894="X"</formula>
    </cfRule>
    <cfRule type="expression" dxfId="23822" priority="2988">
      <formula>AV894="후보"</formula>
    </cfRule>
  </conditionalFormatting>
  <conditionalFormatting sqref="AC894">
    <cfRule type="cellIs" dxfId="23821" priority="2985" operator="greaterThan">
      <formula>0.9</formula>
    </cfRule>
    <cfRule type="cellIs" dxfId="23820" priority="2986" operator="greaterThan">
      <formula>0.85</formula>
    </cfRule>
  </conditionalFormatting>
  <conditionalFormatting sqref="N894">
    <cfRule type="cellIs" dxfId="23819" priority="2983" operator="greaterThan">
      <formula>0.9</formula>
    </cfRule>
    <cfRule type="cellIs" dxfId="23818" priority="2984" operator="greaterThan">
      <formula>0.85</formula>
    </cfRule>
  </conditionalFormatting>
  <conditionalFormatting sqref="E894">
    <cfRule type="expression" dxfId="23817" priority="2979">
      <formula>AND(IF(OR($Q894=1,$Q894=2),1,0),IF($X894&lt;=20,1,0))</formula>
    </cfRule>
    <cfRule type="expression" dxfId="23816" priority="2980">
      <formula>AND(IF($Q894=2,1,0),IF($X894&lt;30,1,0))</formula>
    </cfRule>
    <cfRule type="expression" dxfId="23815" priority="2981">
      <formula>AND(IF($Q894=3,1,0),IF($X894&lt;30,1,0))</formula>
    </cfRule>
    <cfRule type="expression" dxfId="23814" priority="2982">
      <formula>AND(IF($Q894=3,1,IF($Q894=4,1,0)),IF($F894&lt;=85,1,0))</formula>
    </cfRule>
  </conditionalFormatting>
  <conditionalFormatting sqref="X894">
    <cfRule type="expression" dxfId="23813" priority="2975">
      <formula>AND(IF(OR($Q894=1,$Q894=2),1,0),IF($X894&lt;=20,1,0))</formula>
    </cfRule>
    <cfRule type="expression" dxfId="23812" priority="2976">
      <formula>AND(IF($Q894=2,1,0),IF($X894&lt;30,1,0))</formula>
    </cfRule>
    <cfRule type="expression" dxfId="23811" priority="2977">
      <formula>AND(IF($Q894=3,1,0),IF($X894&lt;30,1,0))</formula>
    </cfRule>
    <cfRule type="expression" dxfId="23810" priority="2978">
      <formula>AND(IF($Q894=3,1,IF($Q894=4,1,0)),IF($F894&lt;=85,1,0))</formula>
    </cfRule>
  </conditionalFormatting>
  <conditionalFormatting sqref="AI894">
    <cfRule type="expression" dxfId="23809" priority="2971">
      <formula>AND(IF(OR($Q894=1,$Q894=2),1,0),IF($X894&lt;=20,1,0))</formula>
    </cfRule>
    <cfRule type="expression" dxfId="23808" priority="2972">
      <formula>AND(IF($Q894=2,1,0),IF($X894&lt;30,1,0))</formula>
    </cfRule>
    <cfRule type="expression" dxfId="23807" priority="2973">
      <formula>AND(IF($Q894=3,1,0),IF($X894&lt;30,1,0))</formula>
    </cfRule>
    <cfRule type="expression" dxfId="23806" priority="2974">
      <formula>AND(IF($Q894=3,1,IF($Q894=4,1,0)),IF($F894&lt;=85,1,0))</formula>
    </cfRule>
  </conditionalFormatting>
  <conditionalFormatting sqref="AV895">
    <cfRule type="expression" dxfId="23805" priority="2969">
      <formula>AV895="X"</formula>
    </cfRule>
    <cfRule type="expression" dxfId="23804" priority="2970">
      <formula>AV895="후보"</formula>
    </cfRule>
  </conditionalFormatting>
  <conditionalFormatting sqref="AC895">
    <cfRule type="cellIs" dxfId="23803" priority="2967" operator="greaterThan">
      <formula>0.9</formula>
    </cfRule>
    <cfRule type="cellIs" dxfId="23802" priority="2968" operator="greaterThan">
      <formula>0.85</formula>
    </cfRule>
  </conditionalFormatting>
  <conditionalFormatting sqref="N895">
    <cfRule type="cellIs" dxfId="23801" priority="2965" operator="greaterThan">
      <formula>0.9</formula>
    </cfRule>
    <cfRule type="cellIs" dxfId="23800" priority="2966" operator="greaterThan">
      <formula>0.85</formula>
    </cfRule>
  </conditionalFormatting>
  <conditionalFormatting sqref="E895">
    <cfRule type="expression" dxfId="23799" priority="2961">
      <formula>AND(IF(OR($Q895=1,$Q895=2),1,0),IF($X895&lt;=20,1,0))</formula>
    </cfRule>
    <cfRule type="expression" dxfId="23798" priority="2962">
      <formula>AND(IF($Q895=2,1,0),IF($X895&lt;30,1,0))</formula>
    </cfRule>
    <cfRule type="expression" dxfId="23797" priority="2963">
      <formula>AND(IF($Q895=3,1,0),IF($X895&lt;30,1,0))</formula>
    </cfRule>
    <cfRule type="expression" dxfId="23796" priority="2964">
      <formula>AND(IF($Q895=3,1,IF($Q895=4,1,0)),IF($F895&lt;=85,1,0))</formula>
    </cfRule>
  </conditionalFormatting>
  <conditionalFormatting sqref="X895">
    <cfRule type="expression" dxfId="23795" priority="2957">
      <formula>AND(IF(OR($Q895=1,$Q895=2),1,0),IF($X895&lt;=20,1,0))</formula>
    </cfRule>
    <cfRule type="expression" dxfId="23794" priority="2958">
      <formula>AND(IF($Q895=2,1,0),IF($X895&lt;30,1,0))</formula>
    </cfRule>
    <cfRule type="expression" dxfId="23793" priority="2959">
      <formula>AND(IF($Q895=3,1,0),IF($X895&lt;30,1,0))</formula>
    </cfRule>
    <cfRule type="expression" dxfId="23792" priority="2960">
      <formula>AND(IF($Q895=3,1,IF($Q895=4,1,0)),IF($F895&lt;=85,1,0))</formula>
    </cfRule>
  </conditionalFormatting>
  <conditionalFormatting sqref="AI895">
    <cfRule type="expression" dxfId="23791" priority="2953">
      <formula>AND(IF(OR($Q895=1,$Q895=2),1,0),IF($X895&lt;=20,1,0))</formula>
    </cfRule>
    <cfRule type="expression" dxfId="23790" priority="2954">
      <formula>AND(IF($Q895=2,1,0),IF($X895&lt;30,1,0))</formula>
    </cfRule>
    <cfRule type="expression" dxfId="23789" priority="2955">
      <formula>AND(IF($Q895=3,1,0),IF($X895&lt;30,1,0))</formula>
    </cfRule>
    <cfRule type="expression" dxfId="23788" priority="2956">
      <formula>AND(IF($Q895=3,1,IF($Q895=4,1,0)),IF($F895&lt;=85,1,0))</formula>
    </cfRule>
  </conditionalFormatting>
  <conditionalFormatting sqref="AV896">
    <cfRule type="expression" dxfId="23787" priority="2951">
      <formula>AV896="X"</formula>
    </cfRule>
    <cfRule type="expression" dxfId="23786" priority="2952">
      <formula>AV896="후보"</formula>
    </cfRule>
  </conditionalFormatting>
  <conditionalFormatting sqref="AC896">
    <cfRule type="cellIs" dxfId="23785" priority="2949" operator="greaterThan">
      <formula>0.9</formula>
    </cfRule>
    <cfRule type="cellIs" dxfId="23784" priority="2950" operator="greaterThan">
      <formula>0.85</formula>
    </cfRule>
  </conditionalFormatting>
  <conditionalFormatting sqref="N896">
    <cfRule type="cellIs" dxfId="23783" priority="2947" operator="greaterThan">
      <formula>0.9</formula>
    </cfRule>
    <cfRule type="cellIs" dxfId="23782" priority="2948" operator="greaterThan">
      <formula>0.85</formula>
    </cfRule>
  </conditionalFormatting>
  <conditionalFormatting sqref="E896">
    <cfRule type="expression" dxfId="23781" priority="2943">
      <formula>AND(IF(OR($Q896=1,$Q896=2),1,0),IF($X896&lt;=20,1,0))</formula>
    </cfRule>
    <cfRule type="expression" dxfId="23780" priority="2944">
      <formula>AND(IF($Q896=2,1,0),IF($X896&lt;30,1,0))</formula>
    </cfRule>
    <cfRule type="expression" dxfId="23779" priority="2945">
      <formula>AND(IF($Q896=3,1,0),IF($X896&lt;30,1,0))</formula>
    </cfRule>
    <cfRule type="expression" dxfId="23778" priority="2946">
      <formula>AND(IF($Q896=3,1,IF($Q896=4,1,0)),IF($F896&lt;=85,1,0))</formula>
    </cfRule>
  </conditionalFormatting>
  <conditionalFormatting sqref="X896">
    <cfRule type="expression" dxfId="23777" priority="2939">
      <formula>AND(IF(OR($Q896=1,$Q896=2),1,0),IF($X896&lt;=20,1,0))</formula>
    </cfRule>
    <cfRule type="expression" dxfId="23776" priority="2940">
      <formula>AND(IF($Q896=2,1,0),IF($X896&lt;30,1,0))</formula>
    </cfRule>
    <cfRule type="expression" dxfId="23775" priority="2941">
      <formula>AND(IF($Q896=3,1,0),IF($X896&lt;30,1,0))</formula>
    </cfRule>
    <cfRule type="expression" dxfId="23774" priority="2942">
      <formula>AND(IF($Q896=3,1,IF($Q896=4,1,0)),IF($F896&lt;=85,1,0))</formula>
    </cfRule>
  </conditionalFormatting>
  <conditionalFormatting sqref="AI896">
    <cfRule type="expression" dxfId="23773" priority="2935">
      <formula>AND(IF(OR($Q896=1,$Q896=2),1,0),IF($X896&lt;=20,1,0))</formula>
    </cfRule>
    <cfRule type="expression" dxfId="23772" priority="2936">
      <formula>AND(IF($Q896=2,1,0),IF($X896&lt;30,1,0))</formula>
    </cfRule>
    <cfRule type="expression" dxfId="23771" priority="2937">
      <formula>AND(IF($Q896=3,1,0),IF($X896&lt;30,1,0))</formula>
    </cfRule>
    <cfRule type="expression" dxfId="23770" priority="2938">
      <formula>AND(IF($Q896=3,1,IF($Q896=4,1,0)),IF($F896&lt;=85,1,0))</formula>
    </cfRule>
  </conditionalFormatting>
  <conditionalFormatting sqref="AV897">
    <cfRule type="expression" dxfId="23769" priority="2933">
      <formula>AV897="X"</formula>
    </cfRule>
    <cfRule type="expression" dxfId="23768" priority="2934">
      <formula>AV897="후보"</formula>
    </cfRule>
  </conditionalFormatting>
  <conditionalFormatting sqref="AC897">
    <cfRule type="cellIs" dxfId="23767" priority="2931" operator="greaterThan">
      <formula>0.9</formula>
    </cfRule>
    <cfRule type="cellIs" dxfId="23766" priority="2932" operator="greaterThan">
      <formula>0.85</formula>
    </cfRule>
  </conditionalFormatting>
  <conditionalFormatting sqref="N897">
    <cfRule type="cellIs" dxfId="23765" priority="2929" operator="greaterThan">
      <formula>0.9</formula>
    </cfRule>
    <cfRule type="cellIs" dxfId="23764" priority="2930" operator="greaterThan">
      <formula>0.85</formula>
    </cfRule>
  </conditionalFormatting>
  <conditionalFormatting sqref="E897">
    <cfRule type="expression" dxfId="23763" priority="2925">
      <formula>AND(IF(OR($Q897=1,$Q897=2),1,0),IF($X897&lt;=20,1,0))</formula>
    </cfRule>
    <cfRule type="expression" dxfId="23762" priority="2926">
      <formula>AND(IF($Q897=2,1,0),IF($X897&lt;30,1,0))</formula>
    </cfRule>
    <cfRule type="expression" dxfId="23761" priority="2927">
      <formula>AND(IF($Q897=3,1,0),IF($X897&lt;30,1,0))</formula>
    </cfRule>
    <cfRule type="expression" dxfId="23760" priority="2928">
      <formula>AND(IF($Q897=3,1,IF($Q897=4,1,0)),IF($F897&lt;=85,1,0))</formula>
    </cfRule>
  </conditionalFormatting>
  <conditionalFormatting sqref="X897">
    <cfRule type="expression" dxfId="23759" priority="2921">
      <formula>AND(IF(OR($Q897=1,$Q897=2),1,0),IF($X897&lt;=20,1,0))</formula>
    </cfRule>
    <cfRule type="expression" dxfId="23758" priority="2922">
      <formula>AND(IF($Q897=2,1,0),IF($X897&lt;30,1,0))</formula>
    </cfRule>
    <cfRule type="expression" dxfId="23757" priority="2923">
      <formula>AND(IF($Q897=3,1,0),IF($X897&lt;30,1,0))</formula>
    </cfRule>
    <cfRule type="expression" dxfId="23756" priority="2924">
      <formula>AND(IF($Q897=3,1,IF($Q897=4,1,0)),IF($F897&lt;=85,1,0))</formula>
    </cfRule>
  </conditionalFormatting>
  <conditionalFormatting sqref="AI897">
    <cfRule type="expression" dxfId="23755" priority="2917">
      <formula>AND(IF(OR($Q897=1,$Q897=2),1,0),IF($X897&lt;=20,1,0))</formula>
    </cfRule>
    <cfRule type="expression" dxfId="23754" priority="2918">
      <formula>AND(IF($Q897=2,1,0),IF($X897&lt;30,1,0))</formula>
    </cfRule>
    <cfRule type="expression" dxfId="23753" priority="2919">
      <formula>AND(IF($Q897=3,1,0),IF($X897&lt;30,1,0))</formula>
    </cfRule>
    <cfRule type="expression" dxfId="23752" priority="2920">
      <formula>AND(IF($Q897=3,1,IF($Q897=4,1,0)),IF($F897&lt;=85,1,0))</formula>
    </cfRule>
  </conditionalFormatting>
  <conditionalFormatting sqref="AV898">
    <cfRule type="expression" dxfId="23751" priority="2915">
      <formula>AV898="X"</formula>
    </cfRule>
    <cfRule type="expression" dxfId="23750" priority="2916">
      <formula>AV898="후보"</formula>
    </cfRule>
  </conditionalFormatting>
  <conditionalFormatting sqref="AC898">
    <cfRule type="cellIs" dxfId="23749" priority="2913" operator="greaterThan">
      <formula>0.9</formula>
    </cfRule>
    <cfRule type="cellIs" dxfId="23748" priority="2914" operator="greaterThan">
      <formula>0.85</formula>
    </cfRule>
  </conditionalFormatting>
  <conditionalFormatting sqref="N898">
    <cfRule type="cellIs" dxfId="23747" priority="2911" operator="greaterThan">
      <formula>0.9</formula>
    </cfRule>
    <cfRule type="cellIs" dxfId="23746" priority="2912" operator="greaterThan">
      <formula>0.85</formula>
    </cfRule>
  </conditionalFormatting>
  <conditionalFormatting sqref="E898">
    <cfRule type="expression" dxfId="23745" priority="2907">
      <formula>AND(IF(OR($Q898=1,$Q898=2),1,0),IF($X898&lt;=20,1,0))</formula>
    </cfRule>
    <cfRule type="expression" dxfId="23744" priority="2908">
      <formula>AND(IF($Q898=2,1,0),IF($X898&lt;30,1,0))</formula>
    </cfRule>
    <cfRule type="expression" dxfId="23743" priority="2909">
      <formula>AND(IF($Q898=3,1,0),IF($X898&lt;30,1,0))</formula>
    </cfRule>
    <cfRule type="expression" dxfId="23742" priority="2910">
      <formula>AND(IF($Q898=3,1,IF($Q898=4,1,0)),IF($F898&lt;=85,1,0))</formula>
    </cfRule>
  </conditionalFormatting>
  <conditionalFormatting sqref="X898">
    <cfRule type="expression" dxfId="23741" priority="2903">
      <formula>AND(IF(OR($Q898=1,$Q898=2),1,0),IF($X898&lt;=20,1,0))</formula>
    </cfRule>
    <cfRule type="expression" dxfId="23740" priority="2904">
      <formula>AND(IF($Q898=2,1,0),IF($X898&lt;30,1,0))</formula>
    </cfRule>
    <cfRule type="expression" dxfId="23739" priority="2905">
      <formula>AND(IF($Q898=3,1,0),IF($X898&lt;30,1,0))</formula>
    </cfRule>
    <cfRule type="expression" dxfId="23738" priority="2906">
      <formula>AND(IF($Q898=3,1,IF($Q898=4,1,0)),IF($F898&lt;=85,1,0))</formula>
    </cfRule>
  </conditionalFormatting>
  <conditionalFormatting sqref="AI898">
    <cfRule type="expression" dxfId="23737" priority="2899">
      <formula>AND(IF(OR($Q898=1,$Q898=2),1,0),IF($X898&lt;=20,1,0))</formula>
    </cfRule>
    <cfRule type="expression" dxfId="23736" priority="2900">
      <formula>AND(IF($Q898=2,1,0),IF($X898&lt;30,1,0))</formula>
    </cfRule>
    <cfRule type="expression" dxfId="23735" priority="2901">
      <formula>AND(IF($Q898=3,1,0),IF($X898&lt;30,1,0))</formula>
    </cfRule>
    <cfRule type="expression" dxfId="23734" priority="2902">
      <formula>AND(IF($Q898=3,1,IF($Q898=4,1,0)),IF($F898&lt;=85,1,0))</formula>
    </cfRule>
  </conditionalFormatting>
  <conditionalFormatting sqref="AV899">
    <cfRule type="expression" dxfId="23733" priority="2897">
      <formula>AV899="X"</formula>
    </cfRule>
    <cfRule type="expression" dxfId="23732" priority="2898">
      <formula>AV899="후보"</formula>
    </cfRule>
  </conditionalFormatting>
  <conditionalFormatting sqref="AC899">
    <cfRule type="cellIs" dxfId="23731" priority="2895" operator="greaterThan">
      <formula>0.9</formula>
    </cfRule>
    <cfRule type="cellIs" dxfId="23730" priority="2896" operator="greaterThan">
      <formula>0.85</formula>
    </cfRule>
  </conditionalFormatting>
  <conditionalFormatting sqref="N899">
    <cfRule type="cellIs" dxfId="23729" priority="2893" operator="greaterThan">
      <formula>0.9</formula>
    </cfRule>
    <cfRule type="cellIs" dxfId="23728" priority="2894" operator="greaterThan">
      <formula>0.85</formula>
    </cfRule>
  </conditionalFormatting>
  <conditionalFormatting sqref="E899">
    <cfRule type="expression" dxfId="23727" priority="2889">
      <formula>AND(IF(OR($Q899=1,$Q899=2),1,0),IF($X899&lt;=20,1,0))</formula>
    </cfRule>
    <cfRule type="expression" dxfId="23726" priority="2890">
      <formula>AND(IF($Q899=2,1,0),IF($X899&lt;30,1,0))</formula>
    </cfRule>
    <cfRule type="expression" dxfId="23725" priority="2891">
      <formula>AND(IF($Q899=3,1,0),IF($X899&lt;30,1,0))</formula>
    </cfRule>
    <cfRule type="expression" dxfId="23724" priority="2892">
      <formula>AND(IF($Q899=3,1,IF($Q899=4,1,0)),IF($F899&lt;=85,1,0))</formula>
    </cfRule>
  </conditionalFormatting>
  <conditionalFormatting sqref="X899">
    <cfRule type="expression" dxfId="23723" priority="2885">
      <formula>AND(IF(OR($Q899=1,$Q899=2),1,0),IF($X899&lt;=20,1,0))</formula>
    </cfRule>
    <cfRule type="expression" dxfId="23722" priority="2886">
      <formula>AND(IF($Q899=2,1,0),IF($X899&lt;30,1,0))</formula>
    </cfRule>
    <cfRule type="expression" dxfId="23721" priority="2887">
      <formula>AND(IF($Q899=3,1,0),IF($X899&lt;30,1,0))</formula>
    </cfRule>
    <cfRule type="expression" dxfId="23720" priority="2888">
      <formula>AND(IF($Q899=3,1,IF($Q899=4,1,0)),IF($F899&lt;=85,1,0))</formula>
    </cfRule>
  </conditionalFormatting>
  <conditionalFormatting sqref="AI899">
    <cfRule type="expression" dxfId="23719" priority="2881">
      <formula>AND(IF(OR($Q899=1,$Q899=2),1,0),IF($X899&lt;=20,1,0))</formula>
    </cfRule>
    <cfRule type="expression" dxfId="23718" priority="2882">
      <formula>AND(IF($Q899=2,1,0),IF($X899&lt;30,1,0))</formula>
    </cfRule>
    <cfRule type="expression" dxfId="23717" priority="2883">
      <formula>AND(IF($Q899=3,1,0),IF($X899&lt;30,1,0))</formula>
    </cfRule>
    <cfRule type="expression" dxfId="23716" priority="2884">
      <formula>AND(IF($Q899=3,1,IF($Q899=4,1,0)),IF($F899&lt;=85,1,0))</formula>
    </cfRule>
  </conditionalFormatting>
  <conditionalFormatting sqref="AV900">
    <cfRule type="expression" dxfId="23715" priority="2879">
      <formula>AV900="X"</formula>
    </cfRule>
    <cfRule type="expression" dxfId="23714" priority="2880">
      <formula>AV900="후보"</formula>
    </cfRule>
  </conditionalFormatting>
  <conditionalFormatting sqref="AC900">
    <cfRule type="cellIs" dxfId="23713" priority="2877" operator="greaterThan">
      <formula>0.9</formula>
    </cfRule>
    <cfRule type="cellIs" dxfId="23712" priority="2878" operator="greaterThan">
      <formula>0.85</formula>
    </cfRule>
  </conditionalFormatting>
  <conditionalFormatting sqref="N900">
    <cfRule type="cellIs" dxfId="23711" priority="2875" operator="greaterThan">
      <formula>0.9</formula>
    </cfRule>
    <cfRule type="cellIs" dxfId="23710" priority="2876" operator="greaterThan">
      <formula>0.85</formula>
    </cfRule>
  </conditionalFormatting>
  <conditionalFormatting sqref="E900">
    <cfRule type="expression" dxfId="23709" priority="2871">
      <formula>AND(IF(OR($Q900=1,$Q900=2),1,0),IF($X900&lt;=20,1,0))</formula>
    </cfRule>
    <cfRule type="expression" dxfId="23708" priority="2872">
      <formula>AND(IF($Q900=2,1,0),IF($X900&lt;30,1,0))</formula>
    </cfRule>
    <cfRule type="expression" dxfId="23707" priority="2873">
      <formula>AND(IF($Q900=3,1,0),IF($X900&lt;30,1,0))</formula>
    </cfRule>
    <cfRule type="expression" dxfId="23706" priority="2874">
      <formula>AND(IF($Q900=3,1,IF($Q900=4,1,0)),IF($F900&lt;=85,1,0))</formula>
    </cfRule>
  </conditionalFormatting>
  <conditionalFormatting sqref="X900">
    <cfRule type="expression" dxfId="23705" priority="2867">
      <formula>AND(IF(OR($Q900=1,$Q900=2),1,0),IF($X900&lt;=20,1,0))</formula>
    </cfRule>
    <cfRule type="expression" dxfId="23704" priority="2868">
      <formula>AND(IF($Q900=2,1,0),IF($X900&lt;30,1,0))</formula>
    </cfRule>
    <cfRule type="expression" dxfId="23703" priority="2869">
      <formula>AND(IF($Q900=3,1,0),IF($X900&lt;30,1,0))</formula>
    </cfRule>
    <cfRule type="expression" dxfId="23702" priority="2870">
      <formula>AND(IF($Q900=3,1,IF($Q900=4,1,0)),IF($F900&lt;=85,1,0))</formula>
    </cfRule>
  </conditionalFormatting>
  <conditionalFormatting sqref="AI900">
    <cfRule type="expression" dxfId="23701" priority="2863">
      <formula>AND(IF(OR($Q900=1,$Q900=2),1,0),IF($X900&lt;=20,1,0))</formula>
    </cfRule>
    <cfRule type="expression" dxfId="23700" priority="2864">
      <formula>AND(IF($Q900=2,1,0),IF($X900&lt;30,1,0))</formula>
    </cfRule>
    <cfRule type="expression" dxfId="23699" priority="2865">
      <formula>AND(IF($Q900=3,1,0),IF($X900&lt;30,1,0))</formula>
    </cfRule>
    <cfRule type="expression" dxfId="23698" priority="2866">
      <formula>AND(IF($Q900=3,1,IF($Q900=4,1,0)),IF($F900&lt;=85,1,0))</formula>
    </cfRule>
  </conditionalFormatting>
  <conditionalFormatting sqref="AV901">
    <cfRule type="expression" dxfId="23697" priority="2861">
      <formula>AV901="X"</formula>
    </cfRule>
    <cfRule type="expression" dxfId="23696" priority="2862">
      <formula>AV901="후보"</formula>
    </cfRule>
  </conditionalFormatting>
  <conditionalFormatting sqref="AC901">
    <cfRule type="cellIs" dxfId="23695" priority="2859" operator="greaterThan">
      <formula>0.9</formula>
    </cfRule>
    <cfRule type="cellIs" dxfId="23694" priority="2860" operator="greaterThan">
      <formula>0.85</formula>
    </cfRule>
  </conditionalFormatting>
  <conditionalFormatting sqref="N901">
    <cfRule type="cellIs" dxfId="23693" priority="2857" operator="greaterThan">
      <formula>0.9</formula>
    </cfRule>
    <cfRule type="cellIs" dxfId="23692" priority="2858" operator="greaterThan">
      <formula>0.85</formula>
    </cfRule>
  </conditionalFormatting>
  <conditionalFormatting sqref="E901">
    <cfRule type="expression" dxfId="23691" priority="2853">
      <formula>AND(IF(OR($Q901=1,$Q901=2),1,0),IF($X901&lt;=20,1,0))</formula>
    </cfRule>
    <cfRule type="expression" dxfId="23690" priority="2854">
      <formula>AND(IF($Q901=2,1,0),IF($X901&lt;30,1,0))</formula>
    </cfRule>
    <cfRule type="expression" dxfId="23689" priority="2855">
      <formula>AND(IF($Q901=3,1,0),IF($X901&lt;30,1,0))</formula>
    </cfRule>
    <cfRule type="expression" dxfId="23688" priority="2856">
      <formula>AND(IF($Q901=3,1,IF($Q901=4,1,0)),IF($F901&lt;=85,1,0))</formula>
    </cfRule>
  </conditionalFormatting>
  <conditionalFormatting sqref="X901">
    <cfRule type="expression" dxfId="23687" priority="2849">
      <formula>AND(IF(OR($Q901=1,$Q901=2),1,0),IF($X901&lt;=20,1,0))</formula>
    </cfRule>
    <cfRule type="expression" dxfId="23686" priority="2850">
      <formula>AND(IF($Q901=2,1,0),IF($X901&lt;30,1,0))</formula>
    </cfRule>
    <cfRule type="expression" dxfId="23685" priority="2851">
      <formula>AND(IF($Q901=3,1,0),IF($X901&lt;30,1,0))</formula>
    </cfRule>
    <cfRule type="expression" dxfId="23684" priority="2852">
      <formula>AND(IF($Q901=3,1,IF($Q901=4,1,0)),IF($F901&lt;=85,1,0))</formula>
    </cfRule>
  </conditionalFormatting>
  <conditionalFormatting sqref="AI901">
    <cfRule type="expression" dxfId="23683" priority="2845">
      <formula>AND(IF(OR($Q901=1,$Q901=2),1,0),IF($X901&lt;=20,1,0))</formula>
    </cfRule>
    <cfRule type="expression" dxfId="23682" priority="2846">
      <formula>AND(IF($Q901=2,1,0),IF($X901&lt;30,1,0))</formula>
    </cfRule>
    <cfRule type="expression" dxfId="23681" priority="2847">
      <formula>AND(IF($Q901=3,1,0),IF($X901&lt;30,1,0))</formula>
    </cfRule>
    <cfRule type="expression" dxfId="23680" priority="2848">
      <formula>AND(IF($Q901=3,1,IF($Q901=4,1,0)),IF($F901&lt;=85,1,0))</formula>
    </cfRule>
  </conditionalFormatting>
  <conditionalFormatting sqref="AV902">
    <cfRule type="expression" dxfId="23679" priority="2843">
      <formula>AV902="X"</formula>
    </cfRule>
    <cfRule type="expression" dxfId="23678" priority="2844">
      <formula>AV902="후보"</formula>
    </cfRule>
  </conditionalFormatting>
  <conditionalFormatting sqref="AC902">
    <cfRule type="cellIs" dxfId="23677" priority="2841" operator="greaterThan">
      <formula>0.9</formula>
    </cfRule>
    <cfRule type="cellIs" dxfId="23676" priority="2842" operator="greaterThan">
      <formula>0.85</formula>
    </cfRule>
  </conditionalFormatting>
  <conditionalFormatting sqref="N902">
    <cfRule type="cellIs" dxfId="23675" priority="2839" operator="greaterThan">
      <formula>0.9</formula>
    </cfRule>
    <cfRule type="cellIs" dxfId="23674" priority="2840" operator="greaterThan">
      <formula>0.85</formula>
    </cfRule>
  </conditionalFormatting>
  <conditionalFormatting sqref="E902">
    <cfRule type="expression" dxfId="23673" priority="2835">
      <formula>AND(IF(OR($Q902=1,$Q902=2),1,0),IF($X902&lt;=20,1,0))</formula>
    </cfRule>
    <cfRule type="expression" dxfId="23672" priority="2836">
      <formula>AND(IF($Q902=2,1,0),IF($X902&lt;30,1,0))</formula>
    </cfRule>
    <cfRule type="expression" dxfId="23671" priority="2837">
      <formula>AND(IF($Q902=3,1,0),IF($X902&lt;30,1,0))</formula>
    </cfRule>
    <cfRule type="expression" dxfId="23670" priority="2838">
      <formula>AND(IF($Q902=3,1,IF($Q902=4,1,0)),IF($F902&lt;=85,1,0))</formula>
    </cfRule>
  </conditionalFormatting>
  <conditionalFormatting sqref="X902">
    <cfRule type="expression" dxfId="23669" priority="2831">
      <formula>AND(IF(OR($Q902=1,$Q902=2),1,0),IF($X902&lt;=20,1,0))</formula>
    </cfRule>
    <cfRule type="expression" dxfId="23668" priority="2832">
      <formula>AND(IF($Q902=2,1,0),IF($X902&lt;30,1,0))</formula>
    </cfRule>
    <cfRule type="expression" dxfId="23667" priority="2833">
      <formula>AND(IF($Q902=3,1,0),IF($X902&lt;30,1,0))</formula>
    </cfRule>
    <cfRule type="expression" dxfId="23666" priority="2834">
      <formula>AND(IF($Q902=3,1,IF($Q902=4,1,0)),IF($F902&lt;=85,1,0))</formula>
    </cfRule>
  </conditionalFormatting>
  <conditionalFormatting sqref="AI902">
    <cfRule type="expression" dxfId="23665" priority="2827">
      <formula>AND(IF(OR($Q902=1,$Q902=2),1,0),IF($X902&lt;=20,1,0))</formula>
    </cfRule>
    <cfRule type="expression" dxfId="23664" priority="2828">
      <formula>AND(IF($Q902=2,1,0),IF($X902&lt;30,1,0))</formula>
    </cfRule>
    <cfRule type="expression" dxfId="23663" priority="2829">
      <formula>AND(IF($Q902=3,1,0),IF($X902&lt;30,1,0))</formula>
    </cfRule>
    <cfRule type="expression" dxfId="23662" priority="2830">
      <formula>AND(IF($Q902=3,1,IF($Q902=4,1,0)),IF($F902&lt;=85,1,0))</formula>
    </cfRule>
  </conditionalFormatting>
  <conditionalFormatting sqref="AV903">
    <cfRule type="expression" dxfId="23661" priority="2825">
      <formula>AV903="X"</formula>
    </cfRule>
    <cfRule type="expression" dxfId="23660" priority="2826">
      <formula>AV903="후보"</formula>
    </cfRule>
  </conditionalFormatting>
  <conditionalFormatting sqref="AC903">
    <cfRule type="cellIs" dxfId="23659" priority="2823" operator="greaterThan">
      <formula>0.9</formula>
    </cfRule>
    <cfRule type="cellIs" dxfId="23658" priority="2824" operator="greaterThan">
      <formula>0.85</formula>
    </cfRule>
  </conditionalFormatting>
  <conditionalFormatting sqref="N903">
    <cfRule type="cellIs" dxfId="23657" priority="2821" operator="greaterThan">
      <formula>0.9</formula>
    </cfRule>
    <cfRule type="cellIs" dxfId="23656" priority="2822" operator="greaterThan">
      <formula>0.85</formula>
    </cfRule>
  </conditionalFormatting>
  <conditionalFormatting sqref="E903">
    <cfRule type="expression" dxfId="23655" priority="2817">
      <formula>AND(IF(OR($Q903=1,$Q903=2),1,0),IF($X903&lt;=20,1,0))</formula>
    </cfRule>
    <cfRule type="expression" dxfId="23654" priority="2818">
      <formula>AND(IF($Q903=2,1,0),IF($X903&lt;30,1,0))</formula>
    </cfRule>
    <cfRule type="expression" dxfId="23653" priority="2819">
      <formula>AND(IF($Q903=3,1,0),IF($X903&lt;30,1,0))</formula>
    </cfRule>
    <cfRule type="expression" dxfId="23652" priority="2820">
      <formula>AND(IF($Q903=3,1,IF($Q903=4,1,0)),IF($F903&lt;=85,1,0))</formula>
    </cfRule>
  </conditionalFormatting>
  <conditionalFormatting sqref="X903">
    <cfRule type="expression" dxfId="23651" priority="2813">
      <formula>AND(IF(OR($Q903=1,$Q903=2),1,0),IF($X903&lt;=20,1,0))</formula>
    </cfRule>
    <cfRule type="expression" dxfId="23650" priority="2814">
      <formula>AND(IF($Q903=2,1,0),IF($X903&lt;30,1,0))</formula>
    </cfRule>
    <cfRule type="expression" dxfId="23649" priority="2815">
      <formula>AND(IF($Q903=3,1,0),IF($X903&lt;30,1,0))</formula>
    </cfRule>
    <cfRule type="expression" dxfId="23648" priority="2816">
      <formula>AND(IF($Q903=3,1,IF($Q903=4,1,0)),IF($F903&lt;=85,1,0))</formula>
    </cfRule>
  </conditionalFormatting>
  <conditionalFormatting sqref="AI903">
    <cfRule type="expression" dxfId="23647" priority="2809">
      <formula>AND(IF(OR($Q903=1,$Q903=2),1,0),IF($X903&lt;=20,1,0))</formula>
    </cfRule>
    <cfRule type="expression" dxfId="23646" priority="2810">
      <formula>AND(IF($Q903=2,1,0),IF($X903&lt;30,1,0))</formula>
    </cfRule>
    <cfRule type="expression" dxfId="23645" priority="2811">
      <formula>AND(IF($Q903=3,1,0),IF($X903&lt;30,1,0))</formula>
    </cfRule>
    <cfRule type="expression" dxfId="23644" priority="2812">
      <formula>AND(IF($Q903=3,1,IF($Q903=4,1,0)),IF($F903&lt;=85,1,0))</formula>
    </cfRule>
  </conditionalFormatting>
  <conditionalFormatting sqref="AV904">
    <cfRule type="expression" dxfId="23643" priority="2807">
      <formula>AV904="X"</formula>
    </cfRule>
    <cfRule type="expression" dxfId="23642" priority="2808">
      <formula>AV904="후보"</formula>
    </cfRule>
  </conditionalFormatting>
  <conditionalFormatting sqref="AC904">
    <cfRule type="cellIs" dxfId="23641" priority="2805" operator="greaterThan">
      <formula>0.9</formula>
    </cfRule>
    <cfRule type="cellIs" dxfId="23640" priority="2806" operator="greaterThan">
      <formula>0.85</formula>
    </cfRule>
  </conditionalFormatting>
  <conditionalFormatting sqref="N904">
    <cfRule type="cellIs" dxfId="23639" priority="2803" operator="greaterThan">
      <formula>0.9</formula>
    </cfRule>
    <cfRule type="cellIs" dxfId="23638" priority="2804" operator="greaterThan">
      <formula>0.85</formula>
    </cfRule>
  </conditionalFormatting>
  <conditionalFormatting sqref="E904">
    <cfRule type="expression" dxfId="23637" priority="2799">
      <formula>AND(IF(OR($Q904=1,$Q904=2),1,0),IF($X904&lt;=20,1,0))</formula>
    </cfRule>
    <cfRule type="expression" dxfId="23636" priority="2800">
      <formula>AND(IF($Q904=2,1,0),IF($X904&lt;30,1,0))</formula>
    </cfRule>
    <cfRule type="expression" dxfId="23635" priority="2801">
      <formula>AND(IF($Q904=3,1,0),IF($X904&lt;30,1,0))</formula>
    </cfRule>
    <cfRule type="expression" dxfId="23634" priority="2802">
      <formula>AND(IF($Q904=3,1,IF($Q904=4,1,0)),IF($F904&lt;=85,1,0))</formula>
    </cfRule>
  </conditionalFormatting>
  <conditionalFormatting sqref="X904">
    <cfRule type="expression" dxfId="23633" priority="2795">
      <formula>AND(IF(OR($Q904=1,$Q904=2),1,0),IF($X904&lt;=20,1,0))</formula>
    </cfRule>
    <cfRule type="expression" dxfId="23632" priority="2796">
      <formula>AND(IF($Q904=2,1,0),IF($X904&lt;30,1,0))</formula>
    </cfRule>
    <cfRule type="expression" dxfId="23631" priority="2797">
      <formula>AND(IF($Q904=3,1,0),IF($X904&lt;30,1,0))</formula>
    </cfRule>
    <cfRule type="expression" dxfId="23630" priority="2798">
      <formula>AND(IF($Q904=3,1,IF($Q904=4,1,0)),IF($F904&lt;=85,1,0))</formula>
    </cfRule>
  </conditionalFormatting>
  <conditionalFormatting sqref="AI904">
    <cfRule type="expression" dxfId="23629" priority="2791">
      <formula>AND(IF(OR($Q904=1,$Q904=2),1,0),IF($X904&lt;=20,1,0))</formula>
    </cfRule>
    <cfRule type="expression" dxfId="23628" priority="2792">
      <formula>AND(IF($Q904=2,1,0),IF($X904&lt;30,1,0))</formula>
    </cfRule>
    <cfRule type="expression" dxfId="23627" priority="2793">
      <formula>AND(IF($Q904=3,1,0),IF($X904&lt;30,1,0))</formula>
    </cfRule>
    <cfRule type="expression" dxfId="23626" priority="2794">
      <formula>AND(IF($Q904=3,1,IF($Q904=4,1,0)),IF($F904&lt;=85,1,0))</formula>
    </cfRule>
  </conditionalFormatting>
  <conditionalFormatting sqref="AV905">
    <cfRule type="expression" dxfId="23625" priority="2789">
      <formula>AV905="X"</formula>
    </cfRule>
    <cfRule type="expression" dxfId="23624" priority="2790">
      <formula>AV905="후보"</formula>
    </cfRule>
  </conditionalFormatting>
  <conditionalFormatting sqref="AC905">
    <cfRule type="cellIs" dxfId="23623" priority="2787" operator="greaterThan">
      <formula>0.9</formula>
    </cfRule>
    <cfRule type="cellIs" dxfId="23622" priority="2788" operator="greaterThan">
      <formula>0.85</formula>
    </cfRule>
  </conditionalFormatting>
  <conditionalFormatting sqref="N905">
    <cfRule type="cellIs" dxfId="23621" priority="2785" operator="greaterThan">
      <formula>0.9</formula>
    </cfRule>
    <cfRule type="cellIs" dxfId="23620" priority="2786" operator="greaterThan">
      <formula>0.85</formula>
    </cfRule>
  </conditionalFormatting>
  <conditionalFormatting sqref="E905">
    <cfRule type="expression" dxfId="23619" priority="2781">
      <formula>AND(IF(OR($Q905=1,$Q905=2),1,0),IF($X905&lt;=20,1,0))</formula>
    </cfRule>
    <cfRule type="expression" dxfId="23618" priority="2782">
      <formula>AND(IF($Q905=2,1,0),IF($X905&lt;30,1,0))</formula>
    </cfRule>
    <cfRule type="expression" dxfId="23617" priority="2783">
      <formula>AND(IF($Q905=3,1,0),IF($X905&lt;30,1,0))</formula>
    </cfRule>
    <cfRule type="expression" dxfId="23616" priority="2784">
      <formula>AND(IF($Q905=3,1,IF($Q905=4,1,0)),IF($F905&lt;=85,1,0))</formula>
    </cfRule>
  </conditionalFormatting>
  <conditionalFormatting sqref="X905">
    <cfRule type="expression" dxfId="23615" priority="2777">
      <formula>AND(IF(OR($Q905=1,$Q905=2),1,0),IF($X905&lt;=20,1,0))</formula>
    </cfRule>
    <cfRule type="expression" dxfId="23614" priority="2778">
      <formula>AND(IF($Q905=2,1,0),IF($X905&lt;30,1,0))</formula>
    </cfRule>
    <cfRule type="expression" dxfId="23613" priority="2779">
      <formula>AND(IF($Q905=3,1,0),IF($X905&lt;30,1,0))</formula>
    </cfRule>
    <cfRule type="expression" dxfId="23612" priority="2780">
      <formula>AND(IF($Q905=3,1,IF($Q905=4,1,0)),IF($F905&lt;=85,1,0))</formula>
    </cfRule>
  </conditionalFormatting>
  <conditionalFormatting sqref="AI905">
    <cfRule type="expression" dxfId="23611" priority="2773">
      <formula>AND(IF(OR($Q905=1,$Q905=2),1,0),IF($X905&lt;=20,1,0))</formula>
    </cfRule>
    <cfRule type="expression" dxfId="23610" priority="2774">
      <formula>AND(IF($Q905=2,1,0),IF($X905&lt;30,1,0))</formula>
    </cfRule>
    <cfRule type="expression" dxfId="23609" priority="2775">
      <formula>AND(IF($Q905=3,1,0),IF($X905&lt;30,1,0))</formula>
    </cfRule>
    <cfRule type="expression" dxfId="23608" priority="2776">
      <formula>AND(IF($Q905=3,1,IF($Q905=4,1,0)),IF($F905&lt;=85,1,0))</formula>
    </cfRule>
  </conditionalFormatting>
  <conditionalFormatting sqref="AV906">
    <cfRule type="expression" dxfId="23607" priority="2771">
      <formula>AV906="X"</formula>
    </cfRule>
    <cfRule type="expression" dxfId="23606" priority="2772">
      <formula>AV906="후보"</formula>
    </cfRule>
  </conditionalFormatting>
  <conditionalFormatting sqref="AC906">
    <cfRule type="cellIs" dxfId="23605" priority="2769" operator="greaterThan">
      <formula>0.9</formula>
    </cfRule>
    <cfRule type="cellIs" dxfId="23604" priority="2770" operator="greaterThan">
      <formula>0.85</formula>
    </cfRule>
  </conditionalFormatting>
  <conditionalFormatting sqref="N906">
    <cfRule type="cellIs" dxfId="23603" priority="2767" operator="greaterThan">
      <formula>0.9</formula>
    </cfRule>
    <cfRule type="cellIs" dxfId="23602" priority="2768" operator="greaterThan">
      <formula>0.85</formula>
    </cfRule>
  </conditionalFormatting>
  <conditionalFormatting sqref="E906">
    <cfRule type="expression" dxfId="23601" priority="2763">
      <formula>AND(IF(OR($Q906=1,$Q906=2),1,0),IF($X906&lt;=20,1,0))</formula>
    </cfRule>
    <cfRule type="expression" dxfId="23600" priority="2764">
      <formula>AND(IF($Q906=2,1,0),IF($X906&lt;30,1,0))</formula>
    </cfRule>
    <cfRule type="expression" dxfId="23599" priority="2765">
      <formula>AND(IF($Q906=3,1,0),IF($X906&lt;30,1,0))</formula>
    </cfRule>
    <cfRule type="expression" dxfId="23598" priority="2766">
      <formula>AND(IF($Q906=3,1,IF($Q906=4,1,0)),IF($F906&lt;=85,1,0))</formula>
    </cfRule>
  </conditionalFormatting>
  <conditionalFormatting sqref="X906">
    <cfRule type="expression" dxfId="23597" priority="2759">
      <formula>AND(IF(OR($Q906=1,$Q906=2),1,0),IF($X906&lt;=20,1,0))</formula>
    </cfRule>
    <cfRule type="expression" dxfId="23596" priority="2760">
      <formula>AND(IF($Q906=2,1,0),IF($X906&lt;30,1,0))</formula>
    </cfRule>
    <cfRule type="expression" dxfId="23595" priority="2761">
      <formula>AND(IF($Q906=3,1,0),IF($X906&lt;30,1,0))</formula>
    </cfRule>
    <cfRule type="expression" dxfId="23594" priority="2762">
      <formula>AND(IF($Q906=3,1,IF($Q906=4,1,0)),IF($F906&lt;=85,1,0))</formula>
    </cfRule>
  </conditionalFormatting>
  <conditionalFormatting sqref="AI906">
    <cfRule type="expression" dxfId="23593" priority="2755">
      <formula>AND(IF(OR($Q906=1,$Q906=2),1,0),IF($X906&lt;=20,1,0))</formula>
    </cfRule>
    <cfRule type="expression" dxfId="23592" priority="2756">
      <formula>AND(IF($Q906=2,1,0),IF($X906&lt;30,1,0))</formula>
    </cfRule>
    <cfRule type="expression" dxfId="23591" priority="2757">
      <formula>AND(IF($Q906=3,1,0),IF($X906&lt;30,1,0))</formula>
    </cfRule>
    <cfRule type="expression" dxfId="23590" priority="2758">
      <formula>AND(IF($Q906=3,1,IF($Q906=4,1,0)),IF($F906&lt;=85,1,0))</formula>
    </cfRule>
  </conditionalFormatting>
  <conditionalFormatting sqref="AV907">
    <cfRule type="expression" dxfId="23589" priority="2753">
      <formula>AV907="X"</formula>
    </cfRule>
    <cfRule type="expression" dxfId="23588" priority="2754">
      <formula>AV907="후보"</formula>
    </cfRule>
  </conditionalFormatting>
  <conditionalFormatting sqref="AC907">
    <cfRule type="cellIs" dxfId="23587" priority="2751" operator="greaterThan">
      <formula>0.9</formula>
    </cfRule>
    <cfRule type="cellIs" dxfId="23586" priority="2752" operator="greaterThan">
      <formula>0.85</formula>
    </cfRule>
  </conditionalFormatting>
  <conditionalFormatting sqref="N907">
    <cfRule type="cellIs" dxfId="23585" priority="2749" operator="greaterThan">
      <formula>0.9</formula>
    </cfRule>
    <cfRule type="cellIs" dxfId="23584" priority="2750" operator="greaterThan">
      <formula>0.85</formula>
    </cfRule>
  </conditionalFormatting>
  <conditionalFormatting sqref="E907">
    <cfRule type="expression" dxfId="23583" priority="2745">
      <formula>AND(IF(OR($Q907=1,$Q907=2),1,0),IF($X907&lt;=20,1,0))</formula>
    </cfRule>
    <cfRule type="expression" dxfId="23582" priority="2746">
      <formula>AND(IF($Q907=2,1,0),IF($X907&lt;30,1,0))</formula>
    </cfRule>
    <cfRule type="expression" dxfId="23581" priority="2747">
      <formula>AND(IF($Q907=3,1,0),IF($X907&lt;30,1,0))</formula>
    </cfRule>
    <cfRule type="expression" dxfId="23580" priority="2748">
      <formula>AND(IF($Q907=3,1,IF($Q907=4,1,0)),IF($F907&lt;=85,1,0))</formula>
    </cfRule>
  </conditionalFormatting>
  <conditionalFormatting sqref="X907">
    <cfRule type="expression" dxfId="23579" priority="2741">
      <formula>AND(IF(OR($Q907=1,$Q907=2),1,0),IF($X907&lt;=20,1,0))</formula>
    </cfRule>
    <cfRule type="expression" dxfId="23578" priority="2742">
      <formula>AND(IF($Q907=2,1,0),IF($X907&lt;30,1,0))</formula>
    </cfRule>
    <cfRule type="expression" dxfId="23577" priority="2743">
      <formula>AND(IF($Q907=3,1,0),IF($X907&lt;30,1,0))</formula>
    </cfRule>
    <cfRule type="expression" dxfId="23576" priority="2744">
      <formula>AND(IF($Q907=3,1,IF($Q907=4,1,0)),IF($F907&lt;=85,1,0))</formula>
    </cfRule>
  </conditionalFormatting>
  <conditionalFormatting sqref="AI907">
    <cfRule type="expression" dxfId="23575" priority="2737">
      <formula>AND(IF(OR($Q907=1,$Q907=2),1,0),IF($X907&lt;=20,1,0))</formula>
    </cfRule>
    <cfRule type="expression" dxfId="23574" priority="2738">
      <formula>AND(IF($Q907=2,1,0),IF($X907&lt;30,1,0))</formula>
    </cfRule>
    <cfRule type="expression" dxfId="23573" priority="2739">
      <formula>AND(IF($Q907=3,1,0),IF($X907&lt;30,1,0))</formula>
    </cfRule>
    <cfRule type="expression" dxfId="23572" priority="2740">
      <formula>AND(IF($Q907=3,1,IF($Q907=4,1,0)),IF($F907&lt;=85,1,0))</formula>
    </cfRule>
  </conditionalFormatting>
  <conditionalFormatting sqref="AV908">
    <cfRule type="expression" dxfId="23571" priority="2735">
      <formula>AV908="X"</formula>
    </cfRule>
    <cfRule type="expression" dxfId="23570" priority="2736">
      <formula>AV908="후보"</formula>
    </cfRule>
  </conditionalFormatting>
  <conditionalFormatting sqref="AC908">
    <cfRule type="cellIs" dxfId="23569" priority="2733" operator="greaterThan">
      <formula>0.9</formula>
    </cfRule>
    <cfRule type="cellIs" dxfId="23568" priority="2734" operator="greaterThan">
      <formula>0.85</formula>
    </cfRule>
  </conditionalFormatting>
  <conditionalFormatting sqref="N908">
    <cfRule type="cellIs" dxfId="23567" priority="2731" operator="greaterThan">
      <formula>0.9</formula>
    </cfRule>
    <cfRule type="cellIs" dxfId="23566" priority="2732" operator="greaterThan">
      <formula>0.85</formula>
    </cfRule>
  </conditionalFormatting>
  <conditionalFormatting sqref="E908">
    <cfRule type="expression" dxfId="23565" priority="2727">
      <formula>AND(IF(OR($Q908=1,$Q908=2),1,0),IF($X908&lt;=20,1,0))</formula>
    </cfRule>
    <cfRule type="expression" dxfId="23564" priority="2728">
      <formula>AND(IF($Q908=2,1,0),IF($X908&lt;30,1,0))</formula>
    </cfRule>
    <cfRule type="expression" dxfId="23563" priority="2729">
      <formula>AND(IF($Q908=3,1,0),IF($X908&lt;30,1,0))</formula>
    </cfRule>
    <cfRule type="expression" dxfId="23562" priority="2730">
      <formula>AND(IF($Q908=3,1,IF($Q908=4,1,0)),IF($F908&lt;=85,1,0))</formula>
    </cfRule>
  </conditionalFormatting>
  <conditionalFormatting sqref="X908">
    <cfRule type="expression" dxfId="23561" priority="2723">
      <formula>AND(IF(OR($Q908=1,$Q908=2),1,0),IF($X908&lt;=20,1,0))</formula>
    </cfRule>
    <cfRule type="expression" dxfId="23560" priority="2724">
      <formula>AND(IF($Q908=2,1,0),IF($X908&lt;30,1,0))</formula>
    </cfRule>
    <cfRule type="expression" dxfId="23559" priority="2725">
      <formula>AND(IF($Q908=3,1,0),IF($X908&lt;30,1,0))</formula>
    </cfRule>
    <cfRule type="expression" dxfId="23558" priority="2726">
      <formula>AND(IF($Q908=3,1,IF($Q908=4,1,0)),IF($F908&lt;=85,1,0))</formula>
    </cfRule>
  </conditionalFormatting>
  <conditionalFormatting sqref="AI908">
    <cfRule type="expression" dxfId="23557" priority="2719">
      <formula>AND(IF(OR($Q908=1,$Q908=2),1,0),IF($X908&lt;=20,1,0))</formula>
    </cfRule>
    <cfRule type="expression" dxfId="23556" priority="2720">
      <formula>AND(IF($Q908=2,1,0),IF($X908&lt;30,1,0))</formula>
    </cfRule>
    <cfRule type="expression" dxfId="23555" priority="2721">
      <formula>AND(IF($Q908=3,1,0),IF($X908&lt;30,1,0))</formula>
    </cfRule>
    <cfRule type="expression" dxfId="23554" priority="2722">
      <formula>AND(IF($Q908=3,1,IF($Q908=4,1,0)),IF($F908&lt;=85,1,0))</formula>
    </cfRule>
  </conditionalFormatting>
  <conditionalFormatting sqref="AV909">
    <cfRule type="expression" dxfId="23553" priority="2717">
      <formula>AV909="X"</formula>
    </cfRule>
    <cfRule type="expression" dxfId="23552" priority="2718">
      <formula>AV909="후보"</formula>
    </cfRule>
  </conditionalFormatting>
  <conditionalFormatting sqref="AC909">
    <cfRule type="cellIs" dxfId="23551" priority="2715" operator="greaterThan">
      <formula>0.9</formula>
    </cfRule>
    <cfRule type="cellIs" dxfId="23550" priority="2716" operator="greaterThan">
      <formula>0.85</formula>
    </cfRule>
  </conditionalFormatting>
  <conditionalFormatting sqref="N909">
    <cfRule type="cellIs" dxfId="23549" priority="2713" operator="greaterThan">
      <formula>0.9</formula>
    </cfRule>
    <cfRule type="cellIs" dxfId="23548" priority="2714" operator="greaterThan">
      <formula>0.85</formula>
    </cfRule>
  </conditionalFormatting>
  <conditionalFormatting sqref="E909">
    <cfRule type="expression" dxfId="23547" priority="2709">
      <formula>AND(IF(OR($Q909=1,$Q909=2),1,0),IF($X909&lt;=20,1,0))</formula>
    </cfRule>
    <cfRule type="expression" dxfId="23546" priority="2710">
      <formula>AND(IF($Q909=2,1,0),IF($X909&lt;30,1,0))</formula>
    </cfRule>
    <cfRule type="expression" dxfId="23545" priority="2711">
      <formula>AND(IF($Q909=3,1,0),IF($X909&lt;30,1,0))</formula>
    </cfRule>
    <cfRule type="expression" dxfId="23544" priority="2712">
      <formula>AND(IF($Q909=3,1,IF($Q909=4,1,0)),IF($F909&lt;=85,1,0))</formula>
    </cfRule>
  </conditionalFormatting>
  <conditionalFormatting sqref="X909">
    <cfRule type="expression" dxfId="23543" priority="2705">
      <formula>AND(IF(OR($Q909=1,$Q909=2),1,0),IF($X909&lt;=20,1,0))</formula>
    </cfRule>
    <cfRule type="expression" dxfId="23542" priority="2706">
      <formula>AND(IF($Q909=2,1,0),IF($X909&lt;30,1,0))</formula>
    </cfRule>
    <cfRule type="expression" dxfId="23541" priority="2707">
      <formula>AND(IF($Q909=3,1,0),IF($X909&lt;30,1,0))</formula>
    </cfRule>
    <cfRule type="expression" dxfId="23540" priority="2708">
      <formula>AND(IF($Q909=3,1,IF($Q909=4,1,0)),IF($F909&lt;=85,1,0))</formula>
    </cfRule>
  </conditionalFormatting>
  <conditionalFormatting sqref="AI909">
    <cfRule type="expression" dxfId="23539" priority="2701">
      <formula>AND(IF(OR($Q909=1,$Q909=2),1,0),IF($X909&lt;=20,1,0))</formula>
    </cfRule>
    <cfRule type="expression" dxfId="23538" priority="2702">
      <formula>AND(IF($Q909=2,1,0),IF($X909&lt;30,1,0))</formula>
    </cfRule>
    <cfRule type="expression" dxfId="23537" priority="2703">
      <formula>AND(IF($Q909=3,1,0),IF($X909&lt;30,1,0))</formula>
    </cfRule>
    <cfRule type="expression" dxfId="23536" priority="2704">
      <formula>AND(IF($Q909=3,1,IF($Q909=4,1,0)),IF($F909&lt;=85,1,0))</formula>
    </cfRule>
  </conditionalFormatting>
  <conditionalFormatting sqref="AV910">
    <cfRule type="expression" dxfId="23535" priority="2699">
      <formula>AV910="X"</formula>
    </cfRule>
    <cfRule type="expression" dxfId="23534" priority="2700">
      <formula>AV910="후보"</formula>
    </cfRule>
  </conditionalFormatting>
  <conditionalFormatting sqref="AC910">
    <cfRule type="cellIs" dxfId="23533" priority="2697" operator="greaterThan">
      <formula>0.9</formula>
    </cfRule>
    <cfRule type="cellIs" dxfId="23532" priority="2698" operator="greaterThan">
      <formula>0.85</formula>
    </cfRule>
  </conditionalFormatting>
  <conditionalFormatting sqref="N910">
    <cfRule type="cellIs" dxfId="23531" priority="2695" operator="greaterThan">
      <formula>0.9</formula>
    </cfRule>
    <cfRule type="cellIs" dxfId="23530" priority="2696" operator="greaterThan">
      <formula>0.85</formula>
    </cfRule>
  </conditionalFormatting>
  <conditionalFormatting sqref="E910">
    <cfRule type="expression" dxfId="23529" priority="2691">
      <formula>AND(IF(OR($Q910=1,$Q910=2),1,0),IF($X910&lt;=20,1,0))</formula>
    </cfRule>
    <cfRule type="expression" dxfId="23528" priority="2692">
      <formula>AND(IF($Q910=2,1,0),IF($X910&lt;30,1,0))</formula>
    </cfRule>
    <cfRule type="expression" dxfId="23527" priority="2693">
      <formula>AND(IF($Q910=3,1,0),IF($X910&lt;30,1,0))</formula>
    </cfRule>
    <cfRule type="expression" dxfId="23526" priority="2694">
      <formula>AND(IF($Q910=3,1,IF($Q910=4,1,0)),IF($F910&lt;=85,1,0))</formula>
    </cfRule>
  </conditionalFormatting>
  <conditionalFormatting sqref="X910">
    <cfRule type="expression" dxfId="23525" priority="2687">
      <formula>AND(IF(OR($Q910=1,$Q910=2),1,0),IF($X910&lt;=20,1,0))</formula>
    </cfRule>
    <cfRule type="expression" dxfId="23524" priority="2688">
      <formula>AND(IF($Q910=2,1,0),IF($X910&lt;30,1,0))</formula>
    </cfRule>
    <cfRule type="expression" dxfId="23523" priority="2689">
      <formula>AND(IF($Q910=3,1,0),IF($X910&lt;30,1,0))</formula>
    </cfRule>
    <cfRule type="expression" dxfId="23522" priority="2690">
      <formula>AND(IF($Q910=3,1,IF($Q910=4,1,0)),IF($F910&lt;=85,1,0))</formula>
    </cfRule>
  </conditionalFormatting>
  <conditionalFormatting sqref="AI910">
    <cfRule type="expression" dxfId="23521" priority="2683">
      <formula>AND(IF(OR($Q910=1,$Q910=2),1,0),IF($X910&lt;=20,1,0))</formula>
    </cfRule>
    <cfRule type="expression" dxfId="23520" priority="2684">
      <formula>AND(IF($Q910=2,1,0),IF($X910&lt;30,1,0))</formula>
    </cfRule>
    <cfRule type="expression" dxfId="23519" priority="2685">
      <formula>AND(IF($Q910=3,1,0),IF($X910&lt;30,1,0))</formula>
    </cfRule>
    <cfRule type="expression" dxfId="23518" priority="2686">
      <formula>AND(IF($Q910=3,1,IF($Q910=4,1,0)),IF($F910&lt;=85,1,0))</formula>
    </cfRule>
  </conditionalFormatting>
  <conditionalFormatting sqref="AV911">
    <cfRule type="expression" dxfId="23517" priority="2681">
      <formula>AV911="X"</formula>
    </cfRule>
    <cfRule type="expression" dxfId="23516" priority="2682">
      <formula>AV911="후보"</formula>
    </cfRule>
  </conditionalFormatting>
  <conditionalFormatting sqref="AC911">
    <cfRule type="cellIs" dxfId="23515" priority="2679" operator="greaterThan">
      <formula>0.9</formula>
    </cfRule>
    <cfRule type="cellIs" dxfId="23514" priority="2680" operator="greaterThan">
      <formula>0.85</formula>
    </cfRule>
  </conditionalFormatting>
  <conditionalFormatting sqref="N911">
    <cfRule type="cellIs" dxfId="23513" priority="2677" operator="greaterThan">
      <formula>0.9</formula>
    </cfRule>
    <cfRule type="cellIs" dxfId="23512" priority="2678" operator="greaterThan">
      <formula>0.85</formula>
    </cfRule>
  </conditionalFormatting>
  <conditionalFormatting sqref="E911">
    <cfRule type="expression" dxfId="23511" priority="2673">
      <formula>AND(IF(OR($Q911=1,$Q911=2),1,0),IF($X911&lt;=20,1,0))</formula>
    </cfRule>
    <cfRule type="expression" dxfId="23510" priority="2674">
      <formula>AND(IF($Q911=2,1,0),IF($X911&lt;30,1,0))</formula>
    </cfRule>
    <cfRule type="expression" dxfId="23509" priority="2675">
      <formula>AND(IF($Q911=3,1,0),IF($X911&lt;30,1,0))</formula>
    </cfRule>
    <cfRule type="expression" dxfId="23508" priority="2676">
      <formula>AND(IF($Q911=3,1,IF($Q911=4,1,0)),IF($F911&lt;=85,1,0))</formula>
    </cfRule>
  </conditionalFormatting>
  <conditionalFormatting sqref="X911">
    <cfRule type="expression" dxfId="23507" priority="2669">
      <formula>AND(IF(OR($Q911=1,$Q911=2),1,0),IF($X911&lt;=20,1,0))</formula>
    </cfRule>
    <cfRule type="expression" dxfId="23506" priority="2670">
      <formula>AND(IF($Q911=2,1,0),IF($X911&lt;30,1,0))</formula>
    </cfRule>
    <cfRule type="expression" dxfId="23505" priority="2671">
      <formula>AND(IF($Q911=3,1,0),IF($X911&lt;30,1,0))</formula>
    </cfRule>
    <cfRule type="expression" dxfId="23504" priority="2672">
      <formula>AND(IF($Q911=3,1,IF($Q911=4,1,0)),IF($F911&lt;=85,1,0))</formula>
    </cfRule>
  </conditionalFormatting>
  <conditionalFormatting sqref="AI911">
    <cfRule type="expression" dxfId="23503" priority="2665">
      <formula>AND(IF(OR($Q911=1,$Q911=2),1,0),IF($X911&lt;=20,1,0))</formula>
    </cfRule>
    <cfRule type="expression" dxfId="23502" priority="2666">
      <formula>AND(IF($Q911=2,1,0),IF($X911&lt;30,1,0))</formula>
    </cfRule>
    <cfRule type="expression" dxfId="23501" priority="2667">
      <formula>AND(IF($Q911=3,1,0),IF($X911&lt;30,1,0))</formula>
    </cfRule>
    <cfRule type="expression" dxfId="23500" priority="2668">
      <formula>AND(IF($Q911=3,1,IF($Q911=4,1,0)),IF($F911&lt;=85,1,0))</formula>
    </cfRule>
  </conditionalFormatting>
  <conditionalFormatting sqref="AV912">
    <cfRule type="expression" dxfId="23499" priority="2663">
      <formula>AV912="X"</formula>
    </cfRule>
    <cfRule type="expression" dxfId="23498" priority="2664">
      <formula>AV912="후보"</formula>
    </cfRule>
  </conditionalFormatting>
  <conditionalFormatting sqref="AC912">
    <cfRule type="cellIs" dxfId="23497" priority="2661" operator="greaterThan">
      <formula>0.9</formula>
    </cfRule>
    <cfRule type="cellIs" dxfId="23496" priority="2662" operator="greaterThan">
      <formula>0.85</formula>
    </cfRule>
  </conditionalFormatting>
  <conditionalFormatting sqref="N912">
    <cfRule type="cellIs" dxfId="23495" priority="2659" operator="greaterThan">
      <formula>0.9</formula>
    </cfRule>
    <cfRule type="cellIs" dxfId="23494" priority="2660" operator="greaterThan">
      <formula>0.85</formula>
    </cfRule>
  </conditionalFormatting>
  <conditionalFormatting sqref="E912">
    <cfRule type="expression" dxfId="23493" priority="2655">
      <formula>AND(IF(OR($Q912=1,$Q912=2),1,0),IF($X912&lt;=20,1,0))</formula>
    </cfRule>
    <cfRule type="expression" dxfId="23492" priority="2656">
      <formula>AND(IF($Q912=2,1,0),IF($X912&lt;30,1,0))</formula>
    </cfRule>
    <cfRule type="expression" dxfId="23491" priority="2657">
      <formula>AND(IF($Q912=3,1,0),IF($X912&lt;30,1,0))</formula>
    </cfRule>
    <cfRule type="expression" dxfId="23490" priority="2658">
      <formula>AND(IF($Q912=3,1,IF($Q912=4,1,0)),IF($F912&lt;=85,1,0))</formula>
    </cfRule>
  </conditionalFormatting>
  <conditionalFormatting sqref="X912">
    <cfRule type="expression" dxfId="23489" priority="2651">
      <formula>AND(IF(OR($Q912=1,$Q912=2),1,0),IF($X912&lt;=20,1,0))</formula>
    </cfRule>
    <cfRule type="expression" dxfId="23488" priority="2652">
      <formula>AND(IF($Q912=2,1,0),IF($X912&lt;30,1,0))</formula>
    </cfRule>
    <cfRule type="expression" dxfId="23487" priority="2653">
      <formula>AND(IF($Q912=3,1,0),IF($X912&lt;30,1,0))</formula>
    </cfRule>
    <cfRule type="expression" dxfId="23486" priority="2654">
      <formula>AND(IF($Q912=3,1,IF($Q912=4,1,0)),IF($F912&lt;=85,1,0))</formula>
    </cfRule>
  </conditionalFormatting>
  <conditionalFormatting sqref="AI912">
    <cfRule type="expression" dxfId="23485" priority="2647">
      <formula>AND(IF(OR($Q912=1,$Q912=2),1,0),IF($X912&lt;=20,1,0))</formula>
    </cfRule>
    <cfRule type="expression" dxfId="23484" priority="2648">
      <formula>AND(IF($Q912=2,1,0),IF($X912&lt;30,1,0))</formula>
    </cfRule>
    <cfRule type="expression" dxfId="23483" priority="2649">
      <formula>AND(IF($Q912=3,1,0),IF($X912&lt;30,1,0))</formula>
    </cfRule>
    <cfRule type="expression" dxfId="23482" priority="2650">
      <formula>AND(IF($Q912=3,1,IF($Q912=4,1,0)),IF($F912&lt;=85,1,0))</formula>
    </cfRule>
  </conditionalFormatting>
  <conditionalFormatting sqref="AV913">
    <cfRule type="expression" dxfId="23481" priority="2645">
      <formula>AV913="X"</formula>
    </cfRule>
    <cfRule type="expression" dxfId="23480" priority="2646">
      <formula>AV913="후보"</formula>
    </cfRule>
  </conditionalFormatting>
  <conditionalFormatting sqref="AC913">
    <cfRule type="cellIs" dxfId="23479" priority="2643" operator="greaterThan">
      <formula>0.9</formula>
    </cfRule>
    <cfRule type="cellIs" dxfId="23478" priority="2644" operator="greaterThan">
      <formula>0.85</formula>
    </cfRule>
  </conditionalFormatting>
  <conditionalFormatting sqref="N913">
    <cfRule type="cellIs" dxfId="23477" priority="2641" operator="greaterThan">
      <formula>0.9</formula>
    </cfRule>
    <cfRule type="cellIs" dxfId="23476" priority="2642" operator="greaterThan">
      <formula>0.85</formula>
    </cfRule>
  </conditionalFormatting>
  <conditionalFormatting sqref="E913">
    <cfRule type="expression" dxfId="23475" priority="2637">
      <formula>AND(IF(OR($Q913=1,$Q913=2),1,0),IF($X913&lt;=20,1,0))</formula>
    </cfRule>
    <cfRule type="expression" dxfId="23474" priority="2638">
      <formula>AND(IF($Q913=2,1,0),IF($X913&lt;30,1,0))</formula>
    </cfRule>
    <cfRule type="expression" dxfId="23473" priority="2639">
      <formula>AND(IF($Q913=3,1,0),IF($X913&lt;30,1,0))</formula>
    </cfRule>
    <cfRule type="expression" dxfId="23472" priority="2640">
      <formula>AND(IF($Q913=3,1,IF($Q913=4,1,0)),IF($F913&lt;=85,1,0))</formula>
    </cfRule>
  </conditionalFormatting>
  <conditionalFormatting sqref="X913">
    <cfRule type="expression" dxfId="23471" priority="2633">
      <formula>AND(IF(OR($Q913=1,$Q913=2),1,0),IF($X913&lt;=20,1,0))</formula>
    </cfRule>
    <cfRule type="expression" dxfId="23470" priority="2634">
      <formula>AND(IF($Q913=2,1,0),IF($X913&lt;30,1,0))</formula>
    </cfRule>
    <cfRule type="expression" dxfId="23469" priority="2635">
      <formula>AND(IF($Q913=3,1,0),IF($X913&lt;30,1,0))</formula>
    </cfRule>
    <cfRule type="expression" dxfId="23468" priority="2636">
      <formula>AND(IF($Q913=3,1,IF($Q913=4,1,0)),IF($F913&lt;=85,1,0))</formula>
    </cfRule>
  </conditionalFormatting>
  <conditionalFormatting sqref="AI913">
    <cfRule type="expression" dxfId="23467" priority="2629">
      <formula>AND(IF(OR($Q913=1,$Q913=2),1,0),IF($X913&lt;=20,1,0))</formula>
    </cfRule>
    <cfRule type="expression" dxfId="23466" priority="2630">
      <formula>AND(IF($Q913=2,1,0),IF($X913&lt;30,1,0))</formula>
    </cfRule>
    <cfRule type="expression" dxfId="23465" priority="2631">
      <formula>AND(IF($Q913=3,1,0),IF($X913&lt;30,1,0))</formula>
    </cfRule>
    <cfRule type="expression" dxfId="23464" priority="2632">
      <formula>AND(IF($Q913=3,1,IF($Q913=4,1,0)),IF($F913&lt;=85,1,0))</formula>
    </cfRule>
  </conditionalFormatting>
  <conditionalFormatting sqref="AV914">
    <cfRule type="expression" dxfId="23463" priority="2627">
      <formula>AV914="X"</formula>
    </cfRule>
    <cfRule type="expression" dxfId="23462" priority="2628">
      <formula>AV914="후보"</formula>
    </cfRule>
  </conditionalFormatting>
  <conditionalFormatting sqref="AC914">
    <cfRule type="cellIs" dxfId="23461" priority="2625" operator="greaterThan">
      <formula>0.9</formula>
    </cfRule>
    <cfRule type="cellIs" dxfId="23460" priority="2626" operator="greaterThan">
      <formula>0.85</formula>
    </cfRule>
  </conditionalFormatting>
  <conditionalFormatting sqref="N914">
    <cfRule type="cellIs" dxfId="23459" priority="2623" operator="greaterThan">
      <formula>0.9</formula>
    </cfRule>
    <cfRule type="cellIs" dxfId="23458" priority="2624" operator="greaterThan">
      <formula>0.85</formula>
    </cfRule>
  </conditionalFormatting>
  <conditionalFormatting sqref="E914">
    <cfRule type="expression" dxfId="23457" priority="2619">
      <formula>AND(IF(OR($Q914=1,$Q914=2),1,0),IF($X914&lt;=20,1,0))</formula>
    </cfRule>
    <cfRule type="expression" dxfId="23456" priority="2620">
      <formula>AND(IF($Q914=2,1,0),IF($X914&lt;30,1,0))</formula>
    </cfRule>
    <cfRule type="expression" dxfId="23455" priority="2621">
      <formula>AND(IF($Q914=3,1,0),IF($X914&lt;30,1,0))</formula>
    </cfRule>
    <cfRule type="expression" dxfId="23454" priority="2622">
      <formula>AND(IF($Q914=3,1,IF($Q914=4,1,0)),IF($F914&lt;=85,1,0))</formula>
    </cfRule>
  </conditionalFormatting>
  <conditionalFormatting sqref="X914">
    <cfRule type="expression" dxfId="23453" priority="2615">
      <formula>AND(IF(OR($Q914=1,$Q914=2),1,0),IF($X914&lt;=20,1,0))</formula>
    </cfRule>
    <cfRule type="expression" dxfId="23452" priority="2616">
      <formula>AND(IF($Q914=2,1,0),IF($X914&lt;30,1,0))</formula>
    </cfRule>
    <cfRule type="expression" dxfId="23451" priority="2617">
      <formula>AND(IF($Q914=3,1,0),IF($X914&lt;30,1,0))</formula>
    </cfRule>
    <cfRule type="expression" dxfId="23450" priority="2618">
      <formula>AND(IF($Q914=3,1,IF($Q914=4,1,0)),IF($F914&lt;=85,1,0))</formula>
    </cfRule>
  </conditionalFormatting>
  <conditionalFormatting sqref="AI914">
    <cfRule type="expression" dxfId="23449" priority="2611">
      <formula>AND(IF(OR($Q914=1,$Q914=2),1,0),IF($X914&lt;=20,1,0))</formula>
    </cfRule>
    <cfRule type="expression" dxfId="23448" priority="2612">
      <formula>AND(IF($Q914=2,1,0),IF($X914&lt;30,1,0))</formula>
    </cfRule>
    <cfRule type="expression" dxfId="23447" priority="2613">
      <formula>AND(IF($Q914=3,1,0),IF($X914&lt;30,1,0))</formula>
    </cfRule>
    <cfRule type="expression" dxfId="23446" priority="2614">
      <formula>AND(IF($Q914=3,1,IF($Q914=4,1,0)),IF($F914&lt;=85,1,0))</formula>
    </cfRule>
  </conditionalFormatting>
  <conditionalFormatting sqref="AV915">
    <cfRule type="expression" dxfId="23445" priority="2609">
      <formula>AV915="X"</formula>
    </cfRule>
    <cfRule type="expression" dxfId="23444" priority="2610">
      <formula>AV915="후보"</formula>
    </cfRule>
  </conditionalFormatting>
  <conditionalFormatting sqref="AC915">
    <cfRule type="cellIs" dxfId="23443" priority="2607" operator="greaterThan">
      <formula>0.9</formula>
    </cfRule>
    <cfRule type="cellIs" dxfId="23442" priority="2608" operator="greaterThan">
      <formula>0.85</formula>
    </cfRule>
  </conditionalFormatting>
  <conditionalFormatting sqref="N915">
    <cfRule type="cellIs" dxfId="23441" priority="2605" operator="greaterThan">
      <formula>0.9</formula>
    </cfRule>
    <cfRule type="cellIs" dxfId="23440" priority="2606" operator="greaterThan">
      <formula>0.85</formula>
    </cfRule>
  </conditionalFormatting>
  <conditionalFormatting sqref="E915">
    <cfRule type="expression" dxfId="23439" priority="2601">
      <formula>AND(IF(OR($Q915=1,$Q915=2),1,0),IF($X915&lt;=20,1,0))</formula>
    </cfRule>
    <cfRule type="expression" dxfId="23438" priority="2602">
      <formula>AND(IF($Q915=2,1,0),IF($X915&lt;30,1,0))</formula>
    </cfRule>
    <cfRule type="expression" dxfId="23437" priority="2603">
      <formula>AND(IF($Q915=3,1,0),IF($X915&lt;30,1,0))</formula>
    </cfRule>
    <cfRule type="expression" dxfId="23436" priority="2604">
      <formula>AND(IF($Q915=3,1,IF($Q915=4,1,0)),IF($F915&lt;=85,1,0))</formula>
    </cfRule>
  </conditionalFormatting>
  <conditionalFormatting sqref="X915">
    <cfRule type="expression" dxfId="23435" priority="2597">
      <formula>AND(IF(OR($Q915=1,$Q915=2),1,0),IF($X915&lt;=20,1,0))</formula>
    </cfRule>
    <cfRule type="expression" dxfId="23434" priority="2598">
      <formula>AND(IF($Q915=2,1,0),IF($X915&lt;30,1,0))</formula>
    </cfRule>
    <cfRule type="expression" dxfId="23433" priority="2599">
      <formula>AND(IF($Q915=3,1,0),IF($X915&lt;30,1,0))</formula>
    </cfRule>
    <cfRule type="expression" dxfId="23432" priority="2600">
      <formula>AND(IF($Q915=3,1,IF($Q915=4,1,0)),IF($F915&lt;=85,1,0))</formula>
    </cfRule>
  </conditionalFormatting>
  <conditionalFormatting sqref="AI915">
    <cfRule type="expression" dxfId="23431" priority="2593">
      <formula>AND(IF(OR($Q915=1,$Q915=2),1,0),IF($X915&lt;=20,1,0))</formula>
    </cfRule>
    <cfRule type="expression" dxfId="23430" priority="2594">
      <formula>AND(IF($Q915=2,1,0),IF($X915&lt;30,1,0))</formula>
    </cfRule>
    <cfRule type="expression" dxfId="23429" priority="2595">
      <formula>AND(IF($Q915=3,1,0),IF($X915&lt;30,1,0))</formula>
    </cfRule>
    <cfRule type="expression" dxfId="23428" priority="2596">
      <formula>AND(IF($Q915=3,1,IF($Q915=4,1,0)),IF($F915&lt;=85,1,0))</formula>
    </cfRule>
  </conditionalFormatting>
  <conditionalFormatting sqref="AV916">
    <cfRule type="expression" dxfId="23427" priority="2591">
      <formula>AV916="X"</formula>
    </cfRule>
    <cfRule type="expression" dxfId="23426" priority="2592">
      <formula>AV916="후보"</formula>
    </cfRule>
  </conditionalFormatting>
  <conditionalFormatting sqref="AC916">
    <cfRule type="cellIs" dxfId="23425" priority="2589" operator="greaterThan">
      <formula>0.9</formula>
    </cfRule>
    <cfRule type="cellIs" dxfId="23424" priority="2590" operator="greaterThan">
      <formula>0.85</formula>
    </cfRule>
  </conditionalFormatting>
  <conditionalFormatting sqref="N916">
    <cfRule type="cellIs" dxfId="23423" priority="2587" operator="greaterThan">
      <formula>0.9</formula>
    </cfRule>
    <cfRule type="cellIs" dxfId="23422" priority="2588" operator="greaterThan">
      <formula>0.85</formula>
    </cfRule>
  </conditionalFormatting>
  <conditionalFormatting sqref="E916">
    <cfRule type="expression" dxfId="23421" priority="2583">
      <formula>AND(IF(OR($Q916=1,$Q916=2),1,0),IF($X916&lt;=20,1,0))</formula>
    </cfRule>
    <cfRule type="expression" dxfId="23420" priority="2584">
      <formula>AND(IF($Q916=2,1,0),IF($X916&lt;30,1,0))</formula>
    </cfRule>
    <cfRule type="expression" dxfId="23419" priority="2585">
      <formula>AND(IF($Q916=3,1,0),IF($X916&lt;30,1,0))</formula>
    </cfRule>
    <cfRule type="expression" dxfId="23418" priority="2586">
      <formula>AND(IF($Q916=3,1,IF($Q916=4,1,0)),IF($F916&lt;=85,1,0))</formula>
    </cfRule>
  </conditionalFormatting>
  <conditionalFormatting sqref="X916">
    <cfRule type="expression" dxfId="23417" priority="2579">
      <formula>AND(IF(OR($Q916=1,$Q916=2),1,0),IF($X916&lt;=20,1,0))</formula>
    </cfRule>
    <cfRule type="expression" dxfId="23416" priority="2580">
      <formula>AND(IF($Q916=2,1,0),IF($X916&lt;30,1,0))</formula>
    </cfRule>
    <cfRule type="expression" dxfId="23415" priority="2581">
      <formula>AND(IF($Q916=3,1,0),IF($X916&lt;30,1,0))</formula>
    </cfRule>
    <cfRule type="expression" dxfId="23414" priority="2582">
      <formula>AND(IF($Q916=3,1,IF($Q916=4,1,0)),IF($F916&lt;=85,1,0))</formula>
    </cfRule>
  </conditionalFormatting>
  <conditionalFormatting sqref="AI916">
    <cfRule type="expression" dxfId="23413" priority="2575">
      <formula>AND(IF(OR($Q916=1,$Q916=2),1,0),IF($X916&lt;=20,1,0))</formula>
    </cfRule>
    <cfRule type="expression" dxfId="23412" priority="2576">
      <formula>AND(IF($Q916=2,1,0),IF($X916&lt;30,1,0))</formula>
    </cfRule>
    <cfRule type="expression" dxfId="23411" priority="2577">
      <formula>AND(IF($Q916=3,1,0),IF($X916&lt;30,1,0))</formula>
    </cfRule>
    <cfRule type="expression" dxfId="23410" priority="2578">
      <formula>AND(IF($Q916=3,1,IF($Q916=4,1,0)),IF($F916&lt;=85,1,0))</formula>
    </cfRule>
  </conditionalFormatting>
  <conditionalFormatting sqref="AV917">
    <cfRule type="expression" dxfId="23409" priority="2573">
      <formula>AV917="X"</formula>
    </cfRule>
    <cfRule type="expression" dxfId="23408" priority="2574">
      <formula>AV917="후보"</formula>
    </cfRule>
  </conditionalFormatting>
  <conditionalFormatting sqref="AC917">
    <cfRule type="cellIs" dxfId="23407" priority="2571" operator="greaterThan">
      <formula>0.9</formula>
    </cfRule>
    <cfRule type="cellIs" dxfId="23406" priority="2572" operator="greaterThan">
      <formula>0.85</formula>
    </cfRule>
  </conditionalFormatting>
  <conditionalFormatting sqref="N917">
    <cfRule type="cellIs" dxfId="23405" priority="2569" operator="greaterThan">
      <formula>0.9</formula>
    </cfRule>
    <cfRule type="cellIs" dxfId="23404" priority="2570" operator="greaterThan">
      <formula>0.85</formula>
    </cfRule>
  </conditionalFormatting>
  <conditionalFormatting sqref="E917">
    <cfRule type="expression" dxfId="23403" priority="2565">
      <formula>AND(IF(OR($Q917=1,$Q917=2),1,0),IF($X917&lt;=20,1,0))</formula>
    </cfRule>
    <cfRule type="expression" dxfId="23402" priority="2566">
      <formula>AND(IF($Q917=2,1,0),IF($X917&lt;30,1,0))</formula>
    </cfRule>
    <cfRule type="expression" dxfId="23401" priority="2567">
      <formula>AND(IF($Q917=3,1,0),IF($X917&lt;30,1,0))</formula>
    </cfRule>
    <cfRule type="expression" dxfId="23400" priority="2568">
      <formula>AND(IF($Q917=3,1,IF($Q917=4,1,0)),IF($F917&lt;=85,1,0))</formula>
    </cfRule>
  </conditionalFormatting>
  <conditionalFormatting sqref="X917">
    <cfRule type="expression" dxfId="23399" priority="2561">
      <formula>AND(IF(OR($Q917=1,$Q917=2),1,0),IF($X917&lt;=20,1,0))</formula>
    </cfRule>
    <cfRule type="expression" dxfId="23398" priority="2562">
      <formula>AND(IF($Q917=2,1,0),IF($X917&lt;30,1,0))</formula>
    </cfRule>
    <cfRule type="expression" dxfId="23397" priority="2563">
      <formula>AND(IF($Q917=3,1,0),IF($X917&lt;30,1,0))</formula>
    </cfRule>
    <cfRule type="expression" dxfId="23396" priority="2564">
      <formula>AND(IF($Q917=3,1,IF($Q917=4,1,0)),IF($F917&lt;=85,1,0))</formula>
    </cfRule>
  </conditionalFormatting>
  <conditionalFormatting sqref="AI917">
    <cfRule type="expression" dxfId="23395" priority="2557">
      <formula>AND(IF(OR($Q917=1,$Q917=2),1,0),IF($X917&lt;=20,1,0))</formula>
    </cfRule>
    <cfRule type="expression" dxfId="23394" priority="2558">
      <formula>AND(IF($Q917=2,1,0),IF($X917&lt;30,1,0))</formula>
    </cfRule>
    <cfRule type="expression" dxfId="23393" priority="2559">
      <formula>AND(IF($Q917=3,1,0),IF($X917&lt;30,1,0))</formula>
    </cfRule>
    <cfRule type="expression" dxfId="23392" priority="2560">
      <formula>AND(IF($Q917=3,1,IF($Q917=4,1,0)),IF($F917&lt;=85,1,0))</formula>
    </cfRule>
  </conditionalFormatting>
  <conditionalFormatting sqref="AV918">
    <cfRule type="expression" dxfId="23391" priority="2555">
      <formula>AV918="X"</formula>
    </cfRule>
    <cfRule type="expression" dxfId="23390" priority="2556">
      <formula>AV918="후보"</formula>
    </cfRule>
  </conditionalFormatting>
  <conditionalFormatting sqref="AC918">
    <cfRule type="cellIs" dxfId="23389" priority="2553" operator="greaterThan">
      <formula>0.9</formula>
    </cfRule>
    <cfRule type="cellIs" dxfId="23388" priority="2554" operator="greaterThan">
      <formula>0.85</formula>
    </cfRule>
  </conditionalFormatting>
  <conditionalFormatting sqref="N918">
    <cfRule type="cellIs" dxfId="23387" priority="2551" operator="greaterThan">
      <formula>0.9</formula>
    </cfRule>
    <cfRule type="cellIs" dxfId="23386" priority="2552" operator="greaterThan">
      <formula>0.85</formula>
    </cfRule>
  </conditionalFormatting>
  <conditionalFormatting sqref="E918">
    <cfRule type="expression" dxfId="23385" priority="2547">
      <formula>AND(IF(OR($Q918=1,$Q918=2),1,0),IF($X918&lt;=20,1,0))</formula>
    </cfRule>
    <cfRule type="expression" dxfId="23384" priority="2548">
      <formula>AND(IF($Q918=2,1,0),IF($X918&lt;30,1,0))</formula>
    </cfRule>
    <cfRule type="expression" dxfId="23383" priority="2549">
      <formula>AND(IF($Q918=3,1,0),IF($X918&lt;30,1,0))</formula>
    </cfRule>
    <cfRule type="expression" dxfId="23382" priority="2550">
      <formula>AND(IF($Q918=3,1,IF($Q918=4,1,0)),IF($F918&lt;=85,1,0))</formula>
    </cfRule>
  </conditionalFormatting>
  <conditionalFormatting sqref="X918">
    <cfRule type="expression" dxfId="23381" priority="2543">
      <formula>AND(IF(OR($Q918=1,$Q918=2),1,0),IF($X918&lt;=20,1,0))</formula>
    </cfRule>
    <cfRule type="expression" dxfId="23380" priority="2544">
      <formula>AND(IF($Q918=2,1,0),IF($X918&lt;30,1,0))</formula>
    </cfRule>
    <cfRule type="expression" dxfId="23379" priority="2545">
      <formula>AND(IF($Q918=3,1,0),IF($X918&lt;30,1,0))</formula>
    </cfRule>
    <cfRule type="expression" dxfId="23378" priority="2546">
      <formula>AND(IF($Q918=3,1,IF($Q918=4,1,0)),IF($F918&lt;=85,1,0))</formula>
    </cfRule>
  </conditionalFormatting>
  <conditionalFormatting sqref="AI918">
    <cfRule type="expression" dxfId="23377" priority="2539">
      <formula>AND(IF(OR($Q918=1,$Q918=2),1,0),IF($X918&lt;=20,1,0))</formula>
    </cfRule>
    <cfRule type="expression" dxfId="23376" priority="2540">
      <formula>AND(IF($Q918=2,1,0),IF($X918&lt;30,1,0))</formula>
    </cfRule>
    <cfRule type="expression" dxfId="23375" priority="2541">
      <formula>AND(IF($Q918=3,1,0),IF($X918&lt;30,1,0))</formula>
    </cfRule>
    <cfRule type="expression" dxfId="23374" priority="2542">
      <formula>AND(IF($Q918=3,1,IF($Q918=4,1,0)),IF($F918&lt;=85,1,0))</formula>
    </cfRule>
  </conditionalFormatting>
  <conditionalFormatting sqref="AV919">
    <cfRule type="expression" dxfId="23373" priority="2537">
      <formula>AV919="X"</formula>
    </cfRule>
    <cfRule type="expression" dxfId="23372" priority="2538">
      <formula>AV919="후보"</formula>
    </cfRule>
  </conditionalFormatting>
  <conditionalFormatting sqref="AC919">
    <cfRule type="cellIs" dxfId="23371" priority="2535" operator="greaterThan">
      <formula>0.9</formula>
    </cfRule>
    <cfRule type="cellIs" dxfId="23370" priority="2536" operator="greaterThan">
      <formula>0.85</formula>
    </cfRule>
  </conditionalFormatting>
  <conditionalFormatting sqref="N919">
    <cfRule type="cellIs" dxfId="23369" priority="2533" operator="greaterThan">
      <formula>0.9</formula>
    </cfRule>
    <cfRule type="cellIs" dxfId="23368" priority="2534" operator="greaterThan">
      <formula>0.85</formula>
    </cfRule>
  </conditionalFormatting>
  <conditionalFormatting sqref="E919">
    <cfRule type="expression" dxfId="23367" priority="2529">
      <formula>AND(IF(OR($Q919=1,$Q919=2),1,0),IF($X919&lt;=20,1,0))</formula>
    </cfRule>
    <cfRule type="expression" dxfId="23366" priority="2530">
      <formula>AND(IF($Q919=2,1,0),IF($X919&lt;30,1,0))</formula>
    </cfRule>
    <cfRule type="expression" dxfId="23365" priority="2531">
      <formula>AND(IF($Q919=3,1,0),IF($X919&lt;30,1,0))</formula>
    </cfRule>
    <cfRule type="expression" dxfId="23364" priority="2532">
      <formula>AND(IF($Q919=3,1,IF($Q919=4,1,0)),IF($F919&lt;=85,1,0))</formula>
    </cfRule>
  </conditionalFormatting>
  <conditionalFormatting sqref="X919">
    <cfRule type="expression" dxfId="23363" priority="2525">
      <formula>AND(IF(OR($Q919=1,$Q919=2),1,0),IF($X919&lt;=20,1,0))</formula>
    </cfRule>
    <cfRule type="expression" dxfId="23362" priority="2526">
      <formula>AND(IF($Q919=2,1,0),IF($X919&lt;30,1,0))</formula>
    </cfRule>
    <cfRule type="expression" dxfId="23361" priority="2527">
      <formula>AND(IF($Q919=3,1,0),IF($X919&lt;30,1,0))</formula>
    </cfRule>
    <cfRule type="expression" dxfId="23360" priority="2528">
      <formula>AND(IF($Q919=3,1,IF($Q919=4,1,0)),IF($F919&lt;=85,1,0))</formula>
    </cfRule>
  </conditionalFormatting>
  <conditionalFormatting sqref="AI919">
    <cfRule type="expression" dxfId="23359" priority="2521">
      <formula>AND(IF(OR($Q919=1,$Q919=2),1,0),IF($X919&lt;=20,1,0))</formula>
    </cfRule>
    <cfRule type="expression" dxfId="23358" priority="2522">
      <formula>AND(IF($Q919=2,1,0),IF($X919&lt;30,1,0))</formula>
    </cfRule>
    <cfRule type="expression" dxfId="23357" priority="2523">
      <formula>AND(IF($Q919=3,1,0),IF($X919&lt;30,1,0))</formula>
    </cfRule>
    <cfRule type="expression" dxfId="23356" priority="2524">
      <formula>AND(IF($Q919=3,1,IF($Q919=4,1,0)),IF($F919&lt;=85,1,0))</formula>
    </cfRule>
  </conditionalFormatting>
  <conditionalFormatting sqref="AV920">
    <cfRule type="expression" dxfId="23355" priority="2519">
      <formula>AV920="X"</formula>
    </cfRule>
    <cfRule type="expression" dxfId="23354" priority="2520">
      <formula>AV920="후보"</formula>
    </cfRule>
  </conditionalFormatting>
  <conditionalFormatting sqref="AC920">
    <cfRule type="cellIs" dxfId="23353" priority="2517" operator="greaterThan">
      <formula>0.9</formula>
    </cfRule>
    <cfRule type="cellIs" dxfId="23352" priority="2518" operator="greaterThan">
      <formula>0.85</formula>
    </cfRule>
  </conditionalFormatting>
  <conditionalFormatting sqref="N920">
    <cfRule type="cellIs" dxfId="23351" priority="2515" operator="greaterThan">
      <formula>0.9</formula>
    </cfRule>
    <cfRule type="cellIs" dxfId="23350" priority="2516" operator="greaterThan">
      <formula>0.85</formula>
    </cfRule>
  </conditionalFormatting>
  <conditionalFormatting sqref="E920">
    <cfRule type="expression" dxfId="23349" priority="2511">
      <formula>AND(IF(OR($Q920=1,$Q920=2),1,0),IF($X920&lt;=20,1,0))</formula>
    </cfRule>
    <cfRule type="expression" dxfId="23348" priority="2512">
      <formula>AND(IF($Q920=2,1,0),IF($X920&lt;30,1,0))</formula>
    </cfRule>
    <cfRule type="expression" dxfId="23347" priority="2513">
      <formula>AND(IF($Q920=3,1,0),IF($X920&lt;30,1,0))</formula>
    </cfRule>
    <cfRule type="expression" dxfId="23346" priority="2514">
      <formula>AND(IF($Q920=3,1,IF($Q920=4,1,0)),IF($F920&lt;=85,1,0))</formula>
    </cfRule>
  </conditionalFormatting>
  <conditionalFormatting sqref="X920">
    <cfRule type="expression" dxfId="23345" priority="2507">
      <formula>AND(IF(OR($Q920=1,$Q920=2),1,0),IF($X920&lt;=20,1,0))</formula>
    </cfRule>
    <cfRule type="expression" dxfId="23344" priority="2508">
      <formula>AND(IF($Q920=2,1,0),IF($X920&lt;30,1,0))</formula>
    </cfRule>
    <cfRule type="expression" dxfId="23343" priority="2509">
      <formula>AND(IF($Q920=3,1,0),IF($X920&lt;30,1,0))</formula>
    </cfRule>
    <cfRule type="expression" dxfId="23342" priority="2510">
      <formula>AND(IF($Q920=3,1,IF($Q920=4,1,0)),IF($F920&lt;=85,1,0))</formula>
    </cfRule>
  </conditionalFormatting>
  <conditionalFormatting sqref="AI920">
    <cfRule type="expression" dxfId="23341" priority="2503">
      <formula>AND(IF(OR($Q920=1,$Q920=2),1,0),IF($X920&lt;=20,1,0))</formula>
    </cfRule>
    <cfRule type="expression" dxfId="23340" priority="2504">
      <formula>AND(IF($Q920=2,1,0),IF($X920&lt;30,1,0))</formula>
    </cfRule>
    <cfRule type="expression" dxfId="23339" priority="2505">
      <formula>AND(IF($Q920=3,1,0),IF($X920&lt;30,1,0))</formula>
    </cfRule>
    <cfRule type="expression" dxfId="23338" priority="2506">
      <formula>AND(IF($Q920=3,1,IF($Q920=4,1,0)),IF($F920&lt;=85,1,0))</formula>
    </cfRule>
  </conditionalFormatting>
  <conditionalFormatting sqref="AV921">
    <cfRule type="expression" dxfId="23337" priority="2501">
      <formula>AV921="X"</formula>
    </cfRule>
    <cfRule type="expression" dxfId="23336" priority="2502">
      <formula>AV921="후보"</formula>
    </cfRule>
  </conditionalFormatting>
  <conditionalFormatting sqref="AC921">
    <cfRule type="cellIs" dxfId="23335" priority="2499" operator="greaterThan">
      <formula>0.9</formula>
    </cfRule>
    <cfRule type="cellIs" dxfId="23334" priority="2500" operator="greaterThan">
      <formula>0.85</formula>
    </cfRule>
  </conditionalFormatting>
  <conditionalFormatting sqref="N921">
    <cfRule type="cellIs" dxfId="23333" priority="2497" operator="greaterThan">
      <formula>0.9</formula>
    </cfRule>
    <cfRule type="cellIs" dxfId="23332" priority="2498" operator="greaterThan">
      <formula>0.85</formula>
    </cfRule>
  </conditionalFormatting>
  <conditionalFormatting sqref="E921">
    <cfRule type="expression" dxfId="23331" priority="2493">
      <formula>AND(IF(OR($Q921=1,$Q921=2),1,0),IF($X921&lt;=20,1,0))</formula>
    </cfRule>
    <cfRule type="expression" dxfId="23330" priority="2494">
      <formula>AND(IF($Q921=2,1,0),IF($X921&lt;30,1,0))</formula>
    </cfRule>
    <cfRule type="expression" dxfId="23329" priority="2495">
      <formula>AND(IF($Q921=3,1,0),IF($X921&lt;30,1,0))</formula>
    </cfRule>
    <cfRule type="expression" dxfId="23328" priority="2496">
      <formula>AND(IF($Q921=3,1,IF($Q921=4,1,0)),IF($F921&lt;=85,1,0))</formula>
    </cfRule>
  </conditionalFormatting>
  <conditionalFormatting sqref="X921">
    <cfRule type="expression" dxfId="23327" priority="2489">
      <formula>AND(IF(OR($Q921=1,$Q921=2),1,0),IF($X921&lt;=20,1,0))</formula>
    </cfRule>
    <cfRule type="expression" dxfId="23326" priority="2490">
      <formula>AND(IF($Q921=2,1,0),IF($X921&lt;30,1,0))</formula>
    </cfRule>
    <cfRule type="expression" dxfId="23325" priority="2491">
      <formula>AND(IF($Q921=3,1,0),IF($X921&lt;30,1,0))</formula>
    </cfRule>
    <cfRule type="expression" dxfId="23324" priority="2492">
      <formula>AND(IF($Q921=3,1,IF($Q921=4,1,0)),IF($F921&lt;=85,1,0))</formula>
    </cfRule>
  </conditionalFormatting>
  <conditionalFormatting sqref="AI921">
    <cfRule type="expression" dxfId="23323" priority="2485">
      <formula>AND(IF(OR($Q921=1,$Q921=2),1,0),IF($X921&lt;=20,1,0))</formula>
    </cfRule>
    <cfRule type="expression" dxfId="23322" priority="2486">
      <formula>AND(IF($Q921=2,1,0),IF($X921&lt;30,1,0))</formula>
    </cfRule>
    <cfRule type="expression" dxfId="23321" priority="2487">
      <formula>AND(IF($Q921=3,1,0),IF($X921&lt;30,1,0))</formula>
    </cfRule>
    <cfRule type="expression" dxfId="23320" priority="2488">
      <formula>AND(IF($Q921=3,1,IF($Q921=4,1,0)),IF($F921&lt;=85,1,0))</formula>
    </cfRule>
  </conditionalFormatting>
  <conditionalFormatting sqref="AV922">
    <cfRule type="expression" dxfId="23319" priority="2483">
      <formula>AV922="X"</formula>
    </cfRule>
    <cfRule type="expression" dxfId="23318" priority="2484">
      <formula>AV922="후보"</formula>
    </cfRule>
  </conditionalFormatting>
  <conditionalFormatting sqref="AC922">
    <cfRule type="cellIs" dxfId="23317" priority="2481" operator="greaterThan">
      <formula>0.9</formula>
    </cfRule>
    <cfRule type="cellIs" dxfId="23316" priority="2482" operator="greaterThan">
      <formula>0.85</formula>
    </cfRule>
  </conditionalFormatting>
  <conditionalFormatting sqref="N922">
    <cfRule type="cellIs" dxfId="23315" priority="2479" operator="greaterThan">
      <formula>0.9</formula>
    </cfRule>
    <cfRule type="cellIs" dxfId="23314" priority="2480" operator="greaterThan">
      <formula>0.85</formula>
    </cfRule>
  </conditionalFormatting>
  <conditionalFormatting sqref="E922">
    <cfRule type="expression" dxfId="23313" priority="2475">
      <formula>AND(IF(OR($Q922=1,$Q922=2),1,0),IF($X922&lt;=20,1,0))</formula>
    </cfRule>
    <cfRule type="expression" dxfId="23312" priority="2476">
      <formula>AND(IF($Q922=2,1,0),IF($X922&lt;30,1,0))</formula>
    </cfRule>
    <cfRule type="expression" dxfId="23311" priority="2477">
      <formula>AND(IF($Q922=3,1,0),IF($X922&lt;30,1,0))</formula>
    </cfRule>
    <cfRule type="expression" dxfId="23310" priority="2478">
      <formula>AND(IF($Q922=3,1,IF($Q922=4,1,0)),IF($F922&lt;=85,1,0))</formula>
    </cfRule>
  </conditionalFormatting>
  <conditionalFormatting sqref="X922">
    <cfRule type="expression" dxfId="23309" priority="2471">
      <formula>AND(IF(OR($Q922=1,$Q922=2),1,0),IF($X922&lt;=20,1,0))</formula>
    </cfRule>
    <cfRule type="expression" dxfId="23308" priority="2472">
      <formula>AND(IF($Q922=2,1,0),IF($X922&lt;30,1,0))</formula>
    </cfRule>
    <cfRule type="expression" dxfId="23307" priority="2473">
      <formula>AND(IF($Q922=3,1,0),IF($X922&lt;30,1,0))</formula>
    </cfRule>
    <cfRule type="expression" dxfId="23306" priority="2474">
      <formula>AND(IF($Q922=3,1,IF($Q922=4,1,0)),IF($F922&lt;=85,1,0))</formula>
    </cfRule>
  </conditionalFormatting>
  <conditionalFormatting sqref="AI922">
    <cfRule type="expression" dxfId="23305" priority="2467">
      <formula>AND(IF(OR($Q922=1,$Q922=2),1,0),IF($X922&lt;=20,1,0))</formula>
    </cfRule>
    <cfRule type="expression" dxfId="23304" priority="2468">
      <formula>AND(IF($Q922=2,1,0),IF($X922&lt;30,1,0))</formula>
    </cfRule>
    <cfRule type="expression" dxfId="23303" priority="2469">
      <formula>AND(IF($Q922=3,1,0),IF($X922&lt;30,1,0))</formula>
    </cfRule>
    <cfRule type="expression" dxfId="23302" priority="2470">
      <formula>AND(IF($Q922=3,1,IF($Q922=4,1,0)),IF($F922&lt;=85,1,0))</formula>
    </cfRule>
  </conditionalFormatting>
  <conditionalFormatting sqref="AV923">
    <cfRule type="expression" dxfId="23301" priority="2465">
      <formula>AV923="X"</formula>
    </cfRule>
    <cfRule type="expression" dxfId="23300" priority="2466">
      <formula>AV923="후보"</formula>
    </cfRule>
  </conditionalFormatting>
  <conditionalFormatting sqref="AC923">
    <cfRule type="cellIs" dxfId="23299" priority="2463" operator="greaterThan">
      <formula>0.9</formula>
    </cfRule>
    <cfRule type="cellIs" dxfId="23298" priority="2464" operator="greaterThan">
      <formula>0.85</formula>
    </cfRule>
  </conditionalFormatting>
  <conditionalFormatting sqref="N923">
    <cfRule type="cellIs" dxfId="23297" priority="2461" operator="greaterThan">
      <formula>0.9</formula>
    </cfRule>
    <cfRule type="cellIs" dxfId="23296" priority="2462" operator="greaterThan">
      <formula>0.85</formula>
    </cfRule>
  </conditionalFormatting>
  <conditionalFormatting sqref="E923">
    <cfRule type="expression" dxfId="23295" priority="2457">
      <formula>AND(IF(OR($Q923=1,$Q923=2),1,0),IF($X923&lt;=20,1,0))</formula>
    </cfRule>
    <cfRule type="expression" dxfId="23294" priority="2458">
      <formula>AND(IF($Q923=2,1,0),IF($X923&lt;30,1,0))</formula>
    </cfRule>
    <cfRule type="expression" dxfId="23293" priority="2459">
      <formula>AND(IF($Q923=3,1,0),IF($X923&lt;30,1,0))</formula>
    </cfRule>
    <cfRule type="expression" dxfId="23292" priority="2460">
      <formula>AND(IF($Q923=3,1,IF($Q923=4,1,0)),IF($F923&lt;=85,1,0))</formula>
    </cfRule>
  </conditionalFormatting>
  <conditionalFormatting sqref="X923">
    <cfRule type="expression" dxfId="23291" priority="2453">
      <formula>AND(IF(OR($Q923=1,$Q923=2),1,0),IF($X923&lt;=20,1,0))</formula>
    </cfRule>
    <cfRule type="expression" dxfId="23290" priority="2454">
      <formula>AND(IF($Q923=2,1,0),IF($X923&lt;30,1,0))</formula>
    </cfRule>
    <cfRule type="expression" dxfId="23289" priority="2455">
      <formula>AND(IF($Q923=3,1,0),IF($X923&lt;30,1,0))</formula>
    </cfRule>
    <cfRule type="expression" dxfId="23288" priority="2456">
      <formula>AND(IF($Q923=3,1,IF($Q923=4,1,0)),IF($F923&lt;=85,1,0))</formula>
    </cfRule>
  </conditionalFormatting>
  <conditionalFormatting sqref="AI923">
    <cfRule type="expression" dxfId="23287" priority="2449">
      <formula>AND(IF(OR($Q923=1,$Q923=2),1,0),IF($X923&lt;=20,1,0))</formula>
    </cfRule>
    <cfRule type="expression" dxfId="23286" priority="2450">
      <formula>AND(IF($Q923=2,1,0),IF($X923&lt;30,1,0))</formula>
    </cfRule>
    <cfRule type="expression" dxfId="23285" priority="2451">
      <formula>AND(IF($Q923=3,1,0),IF($X923&lt;30,1,0))</formula>
    </cfRule>
    <cfRule type="expression" dxfId="23284" priority="2452">
      <formula>AND(IF($Q923=3,1,IF($Q923=4,1,0)),IF($F923&lt;=85,1,0))</formula>
    </cfRule>
  </conditionalFormatting>
  <conditionalFormatting sqref="AV924">
    <cfRule type="expression" dxfId="23283" priority="2447">
      <formula>AV924="X"</formula>
    </cfRule>
    <cfRule type="expression" dxfId="23282" priority="2448">
      <formula>AV924="후보"</formula>
    </cfRule>
  </conditionalFormatting>
  <conditionalFormatting sqref="AC924">
    <cfRule type="cellIs" dxfId="23281" priority="2445" operator="greaterThan">
      <formula>0.9</formula>
    </cfRule>
    <cfRule type="cellIs" dxfId="23280" priority="2446" operator="greaterThan">
      <formula>0.85</formula>
    </cfRule>
  </conditionalFormatting>
  <conditionalFormatting sqref="N924">
    <cfRule type="cellIs" dxfId="23279" priority="2443" operator="greaterThan">
      <formula>0.9</formula>
    </cfRule>
    <cfRule type="cellIs" dxfId="23278" priority="2444" operator="greaterThan">
      <formula>0.85</formula>
    </cfRule>
  </conditionalFormatting>
  <conditionalFormatting sqref="E924">
    <cfRule type="expression" dxfId="23277" priority="2439">
      <formula>AND(IF(OR($Q924=1,$Q924=2),1,0),IF($X924&lt;=20,1,0))</formula>
    </cfRule>
    <cfRule type="expression" dxfId="23276" priority="2440">
      <formula>AND(IF($Q924=2,1,0),IF($X924&lt;30,1,0))</formula>
    </cfRule>
    <cfRule type="expression" dxfId="23275" priority="2441">
      <formula>AND(IF($Q924=3,1,0),IF($X924&lt;30,1,0))</formula>
    </cfRule>
    <cfRule type="expression" dxfId="23274" priority="2442">
      <formula>AND(IF($Q924=3,1,IF($Q924=4,1,0)),IF($F924&lt;=85,1,0))</formula>
    </cfRule>
  </conditionalFormatting>
  <conditionalFormatting sqref="X924">
    <cfRule type="expression" dxfId="23273" priority="2435">
      <formula>AND(IF(OR($Q924=1,$Q924=2),1,0),IF($X924&lt;=20,1,0))</formula>
    </cfRule>
    <cfRule type="expression" dxfId="23272" priority="2436">
      <formula>AND(IF($Q924=2,1,0),IF($X924&lt;30,1,0))</formula>
    </cfRule>
    <cfRule type="expression" dxfId="23271" priority="2437">
      <formula>AND(IF($Q924=3,1,0),IF($X924&lt;30,1,0))</formula>
    </cfRule>
    <cfRule type="expression" dxfId="23270" priority="2438">
      <formula>AND(IF($Q924=3,1,IF($Q924=4,1,0)),IF($F924&lt;=85,1,0))</formula>
    </cfRule>
  </conditionalFormatting>
  <conditionalFormatting sqref="AI924">
    <cfRule type="expression" dxfId="23269" priority="2431">
      <formula>AND(IF(OR($Q924=1,$Q924=2),1,0),IF($X924&lt;=20,1,0))</formula>
    </cfRule>
    <cfRule type="expression" dxfId="23268" priority="2432">
      <formula>AND(IF($Q924=2,1,0),IF($X924&lt;30,1,0))</formula>
    </cfRule>
    <cfRule type="expression" dxfId="23267" priority="2433">
      <formula>AND(IF($Q924=3,1,0),IF($X924&lt;30,1,0))</formula>
    </cfRule>
    <cfRule type="expression" dxfId="23266" priority="2434">
      <formula>AND(IF($Q924=3,1,IF($Q924=4,1,0)),IF($F924&lt;=85,1,0))</formula>
    </cfRule>
  </conditionalFormatting>
  <conditionalFormatting sqref="AV925">
    <cfRule type="expression" dxfId="23265" priority="2429">
      <formula>AV925="X"</formula>
    </cfRule>
    <cfRule type="expression" dxfId="23264" priority="2430">
      <formula>AV925="후보"</formula>
    </cfRule>
  </conditionalFormatting>
  <conditionalFormatting sqref="AC925">
    <cfRule type="cellIs" dxfId="23263" priority="2427" operator="greaterThan">
      <formula>0.9</formula>
    </cfRule>
    <cfRule type="cellIs" dxfId="23262" priority="2428" operator="greaterThan">
      <formula>0.85</formula>
    </cfRule>
  </conditionalFormatting>
  <conditionalFormatting sqref="N925">
    <cfRule type="cellIs" dxfId="23261" priority="2425" operator="greaterThan">
      <formula>0.9</formula>
    </cfRule>
    <cfRule type="cellIs" dxfId="23260" priority="2426" operator="greaterThan">
      <formula>0.85</formula>
    </cfRule>
  </conditionalFormatting>
  <conditionalFormatting sqref="E925">
    <cfRule type="expression" dxfId="23259" priority="2421">
      <formula>AND(IF(OR($Q925=1,$Q925=2),1,0),IF($X925&lt;=20,1,0))</formula>
    </cfRule>
    <cfRule type="expression" dxfId="23258" priority="2422">
      <formula>AND(IF($Q925=2,1,0),IF($X925&lt;30,1,0))</formula>
    </cfRule>
    <cfRule type="expression" dxfId="23257" priority="2423">
      <formula>AND(IF($Q925=3,1,0),IF($X925&lt;30,1,0))</formula>
    </cfRule>
    <cfRule type="expression" dxfId="23256" priority="2424">
      <formula>AND(IF($Q925=3,1,IF($Q925=4,1,0)),IF($F925&lt;=85,1,0))</formula>
    </cfRule>
  </conditionalFormatting>
  <conditionalFormatting sqref="X925">
    <cfRule type="expression" dxfId="23255" priority="2417">
      <formula>AND(IF(OR($Q925=1,$Q925=2),1,0),IF($X925&lt;=20,1,0))</formula>
    </cfRule>
    <cfRule type="expression" dxfId="23254" priority="2418">
      <formula>AND(IF($Q925=2,1,0),IF($X925&lt;30,1,0))</formula>
    </cfRule>
    <cfRule type="expression" dxfId="23253" priority="2419">
      <formula>AND(IF($Q925=3,1,0),IF($X925&lt;30,1,0))</formula>
    </cfRule>
    <cfRule type="expression" dxfId="23252" priority="2420">
      <formula>AND(IF($Q925=3,1,IF($Q925=4,1,0)),IF($F925&lt;=85,1,0))</formula>
    </cfRule>
  </conditionalFormatting>
  <conditionalFormatting sqref="AI925">
    <cfRule type="expression" dxfId="23251" priority="2413">
      <formula>AND(IF(OR($Q925=1,$Q925=2),1,0),IF($X925&lt;=20,1,0))</formula>
    </cfRule>
    <cfRule type="expression" dxfId="23250" priority="2414">
      <formula>AND(IF($Q925=2,1,0),IF($X925&lt;30,1,0))</formula>
    </cfRule>
    <cfRule type="expression" dxfId="23249" priority="2415">
      <formula>AND(IF($Q925=3,1,0),IF($X925&lt;30,1,0))</formula>
    </cfRule>
    <cfRule type="expression" dxfId="23248" priority="2416">
      <formula>AND(IF($Q925=3,1,IF($Q925=4,1,0)),IF($F925&lt;=85,1,0))</formula>
    </cfRule>
  </conditionalFormatting>
  <conditionalFormatting sqref="AV926">
    <cfRule type="expression" dxfId="23247" priority="2411">
      <formula>AV926="X"</formula>
    </cfRule>
    <cfRule type="expression" dxfId="23246" priority="2412">
      <formula>AV926="후보"</formula>
    </cfRule>
  </conditionalFormatting>
  <conditionalFormatting sqref="AC926">
    <cfRule type="cellIs" dxfId="23245" priority="2409" operator="greaterThan">
      <formula>0.9</formula>
    </cfRule>
    <cfRule type="cellIs" dxfId="23244" priority="2410" operator="greaterThan">
      <formula>0.85</formula>
    </cfRule>
  </conditionalFormatting>
  <conditionalFormatting sqref="N926">
    <cfRule type="cellIs" dxfId="23243" priority="2407" operator="greaterThan">
      <formula>0.9</formula>
    </cfRule>
    <cfRule type="cellIs" dxfId="23242" priority="2408" operator="greaterThan">
      <formula>0.85</formula>
    </cfRule>
  </conditionalFormatting>
  <conditionalFormatting sqref="E926">
    <cfRule type="expression" dxfId="23241" priority="2403">
      <formula>AND(IF(OR($Q926=1,$Q926=2),1,0),IF($X926&lt;=20,1,0))</formula>
    </cfRule>
    <cfRule type="expression" dxfId="23240" priority="2404">
      <formula>AND(IF($Q926=2,1,0),IF($X926&lt;30,1,0))</formula>
    </cfRule>
    <cfRule type="expression" dxfId="23239" priority="2405">
      <formula>AND(IF($Q926=3,1,0),IF($X926&lt;30,1,0))</formula>
    </cfRule>
    <cfRule type="expression" dxfId="23238" priority="2406">
      <formula>AND(IF($Q926=3,1,IF($Q926=4,1,0)),IF($F926&lt;=85,1,0))</formula>
    </cfRule>
  </conditionalFormatting>
  <conditionalFormatting sqref="X926">
    <cfRule type="expression" dxfId="23237" priority="2399">
      <formula>AND(IF(OR($Q926=1,$Q926=2),1,0),IF($X926&lt;=20,1,0))</formula>
    </cfRule>
    <cfRule type="expression" dxfId="23236" priority="2400">
      <formula>AND(IF($Q926=2,1,0),IF($X926&lt;30,1,0))</formula>
    </cfRule>
    <cfRule type="expression" dxfId="23235" priority="2401">
      <formula>AND(IF($Q926=3,1,0),IF($X926&lt;30,1,0))</formula>
    </cfRule>
    <cfRule type="expression" dxfId="23234" priority="2402">
      <formula>AND(IF($Q926=3,1,IF($Q926=4,1,0)),IF($F926&lt;=85,1,0))</formula>
    </cfRule>
  </conditionalFormatting>
  <conditionalFormatting sqref="AI926">
    <cfRule type="expression" dxfId="23233" priority="2395">
      <formula>AND(IF(OR($Q926=1,$Q926=2),1,0),IF($X926&lt;=20,1,0))</formula>
    </cfRule>
    <cfRule type="expression" dxfId="23232" priority="2396">
      <formula>AND(IF($Q926=2,1,0),IF($X926&lt;30,1,0))</formula>
    </cfRule>
    <cfRule type="expression" dxfId="23231" priority="2397">
      <formula>AND(IF($Q926=3,1,0),IF($X926&lt;30,1,0))</formula>
    </cfRule>
    <cfRule type="expression" dxfId="23230" priority="2398">
      <formula>AND(IF($Q926=3,1,IF($Q926=4,1,0)),IF($F926&lt;=85,1,0))</formula>
    </cfRule>
  </conditionalFormatting>
  <conditionalFormatting sqref="AV927">
    <cfRule type="expression" dxfId="23229" priority="2393">
      <formula>AV927="X"</formula>
    </cfRule>
    <cfRule type="expression" dxfId="23228" priority="2394">
      <formula>AV927="후보"</formula>
    </cfRule>
  </conditionalFormatting>
  <conditionalFormatting sqref="AC927">
    <cfRule type="cellIs" dxfId="23227" priority="2391" operator="greaterThan">
      <formula>0.9</formula>
    </cfRule>
    <cfRule type="cellIs" dxfId="23226" priority="2392" operator="greaterThan">
      <formula>0.85</formula>
    </cfRule>
  </conditionalFormatting>
  <conditionalFormatting sqref="N927">
    <cfRule type="cellIs" dxfId="23225" priority="2389" operator="greaterThan">
      <formula>0.9</formula>
    </cfRule>
    <cfRule type="cellIs" dxfId="23224" priority="2390" operator="greaterThan">
      <formula>0.85</formula>
    </cfRule>
  </conditionalFormatting>
  <conditionalFormatting sqref="E927">
    <cfRule type="expression" dxfId="23223" priority="2385">
      <formula>AND(IF(OR($Q927=1,$Q927=2),1,0),IF($X927&lt;=20,1,0))</formula>
    </cfRule>
    <cfRule type="expression" dxfId="23222" priority="2386">
      <formula>AND(IF($Q927=2,1,0),IF($X927&lt;30,1,0))</formula>
    </cfRule>
    <cfRule type="expression" dxfId="23221" priority="2387">
      <formula>AND(IF($Q927=3,1,0),IF($X927&lt;30,1,0))</formula>
    </cfRule>
    <cfRule type="expression" dxfId="23220" priority="2388">
      <formula>AND(IF($Q927=3,1,IF($Q927=4,1,0)),IF($F927&lt;=85,1,0))</formula>
    </cfRule>
  </conditionalFormatting>
  <conditionalFormatting sqref="X927">
    <cfRule type="expression" dxfId="23219" priority="2381">
      <formula>AND(IF(OR($Q927=1,$Q927=2),1,0),IF($X927&lt;=20,1,0))</formula>
    </cfRule>
    <cfRule type="expression" dxfId="23218" priority="2382">
      <formula>AND(IF($Q927=2,1,0),IF($X927&lt;30,1,0))</formula>
    </cfRule>
    <cfRule type="expression" dxfId="23217" priority="2383">
      <formula>AND(IF($Q927=3,1,0),IF($X927&lt;30,1,0))</formula>
    </cfRule>
    <cfRule type="expression" dxfId="23216" priority="2384">
      <formula>AND(IF($Q927=3,1,IF($Q927=4,1,0)),IF($F927&lt;=85,1,0))</formula>
    </cfRule>
  </conditionalFormatting>
  <conditionalFormatting sqref="AI927">
    <cfRule type="expression" dxfId="23215" priority="2377">
      <formula>AND(IF(OR($Q927=1,$Q927=2),1,0),IF($X927&lt;=20,1,0))</formula>
    </cfRule>
    <cfRule type="expression" dxfId="23214" priority="2378">
      <formula>AND(IF($Q927=2,1,0),IF($X927&lt;30,1,0))</formula>
    </cfRule>
    <cfRule type="expression" dxfId="23213" priority="2379">
      <formula>AND(IF($Q927=3,1,0),IF($X927&lt;30,1,0))</formula>
    </cfRule>
    <cfRule type="expression" dxfId="23212" priority="2380">
      <formula>AND(IF($Q927=3,1,IF($Q927=4,1,0)),IF($F927&lt;=85,1,0))</formula>
    </cfRule>
  </conditionalFormatting>
  <conditionalFormatting sqref="AV928">
    <cfRule type="expression" dxfId="23211" priority="2375">
      <formula>AV928="X"</formula>
    </cfRule>
    <cfRule type="expression" dxfId="23210" priority="2376">
      <formula>AV928="후보"</formula>
    </cfRule>
  </conditionalFormatting>
  <conditionalFormatting sqref="AC928">
    <cfRule type="cellIs" dxfId="23209" priority="2373" operator="greaterThan">
      <formula>0.9</formula>
    </cfRule>
    <cfRule type="cellIs" dxfId="23208" priority="2374" operator="greaterThan">
      <formula>0.85</formula>
    </cfRule>
  </conditionalFormatting>
  <conditionalFormatting sqref="N928">
    <cfRule type="cellIs" dxfId="23207" priority="2371" operator="greaterThan">
      <formula>0.9</formula>
    </cfRule>
    <cfRule type="cellIs" dxfId="23206" priority="2372" operator="greaterThan">
      <formula>0.85</formula>
    </cfRule>
  </conditionalFormatting>
  <conditionalFormatting sqref="E928">
    <cfRule type="expression" dxfId="23205" priority="2367">
      <formula>AND(IF(OR($Q928=1,$Q928=2),1,0),IF($X928&lt;=20,1,0))</formula>
    </cfRule>
    <cfRule type="expression" dxfId="23204" priority="2368">
      <formula>AND(IF($Q928=2,1,0),IF($X928&lt;30,1,0))</formula>
    </cfRule>
    <cfRule type="expression" dxfId="23203" priority="2369">
      <formula>AND(IF($Q928=3,1,0),IF($X928&lt;30,1,0))</formula>
    </cfRule>
    <cfRule type="expression" dxfId="23202" priority="2370">
      <formula>AND(IF($Q928=3,1,IF($Q928=4,1,0)),IF($F928&lt;=85,1,0))</formula>
    </cfRule>
  </conditionalFormatting>
  <conditionalFormatting sqref="X928">
    <cfRule type="expression" dxfId="23201" priority="2363">
      <formula>AND(IF(OR($Q928=1,$Q928=2),1,0),IF($X928&lt;=20,1,0))</formula>
    </cfRule>
    <cfRule type="expression" dxfId="23200" priority="2364">
      <formula>AND(IF($Q928=2,1,0),IF($X928&lt;30,1,0))</formula>
    </cfRule>
    <cfRule type="expression" dxfId="23199" priority="2365">
      <formula>AND(IF($Q928=3,1,0),IF($X928&lt;30,1,0))</formula>
    </cfRule>
    <cfRule type="expression" dxfId="23198" priority="2366">
      <formula>AND(IF($Q928=3,1,IF($Q928=4,1,0)),IF($F928&lt;=85,1,0))</formula>
    </cfRule>
  </conditionalFormatting>
  <conditionalFormatting sqref="AI928">
    <cfRule type="expression" dxfId="23197" priority="2359">
      <formula>AND(IF(OR($Q928=1,$Q928=2),1,0),IF($X928&lt;=20,1,0))</formula>
    </cfRule>
    <cfRule type="expression" dxfId="23196" priority="2360">
      <formula>AND(IF($Q928=2,1,0),IF($X928&lt;30,1,0))</formula>
    </cfRule>
    <cfRule type="expression" dxfId="23195" priority="2361">
      <formula>AND(IF($Q928=3,1,0),IF($X928&lt;30,1,0))</formula>
    </cfRule>
    <cfRule type="expression" dxfId="23194" priority="2362">
      <formula>AND(IF($Q928=3,1,IF($Q928=4,1,0)),IF($F928&lt;=85,1,0))</formula>
    </cfRule>
  </conditionalFormatting>
  <conditionalFormatting sqref="AV929">
    <cfRule type="expression" dxfId="23193" priority="2357">
      <formula>AV929="X"</formula>
    </cfRule>
    <cfRule type="expression" dxfId="23192" priority="2358">
      <formula>AV929="후보"</formula>
    </cfRule>
  </conditionalFormatting>
  <conditionalFormatting sqref="AC929">
    <cfRule type="cellIs" dxfId="23191" priority="2355" operator="greaterThan">
      <formula>0.9</formula>
    </cfRule>
    <cfRule type="cellIs" dxfId="23190" priority="2356" operator="greaterThan">
      <formula>0.85</formula>
    </cfRule>
  </conditionalFormatting>
  <conditionalFormatting sqref="N929">
    <cfRule type="cellIs" dxfId="23189" priority="2353" operator="greaterThan">
      <formula>0.9</formula>
    </cfRule>
    <cfRule type="cellIs" dxfId="23188" priority="2354" operator="greaterThan">
      <formula>0.85</formula>
    </cfRule>
  </conditionalFormatting>
  <conditionalFormatting sqref="E929">
    <cfRule type="expression" dxfId="23187" priority="2349">
      <formula>AND(IF(OR($Q929=1,$Q929=2),1,0),IF($X929&lt;=20,1,0))</formula>
    </cfRule>
    <cfRule type="expression" dxfId="23186" priority="2350">
      <formula>AND(IF($Q929=2,1,0),IF($X929&lt;30,1,0))</formula>
    </cfRule>
    <cfRule type="expression" dxfId="23185" priority="2351">
      <formula>AND(IF($Q929=3,1,0),IF($X929&lt;30,1,0))</formula>
    </cfRule>
    <cfRule type="expression" dxfId="23184" priority="2352">
      <formula>AND(IF($Q929=3,1,IF($Q929=4,1,0)),IF($F929&lt;=85,1,0))</formula>
    </cfRule>
  </conditionalFormatting>
  <conditionalFormatting sqref="X929">
    <cfRule type="expression" dxfId="23183" priority="2345">
      <formula>AND(IF(OR($Q929=1,$Q929=2),1,0),IF($X929&lt;=20,1,0))</formula>
    </cfRule>
    <cfRule type="expression" dxfId="23182" priority="2346">
      <formula>AND(IF($Q929=2,1,0),IF($X929&lt;30,1,0))</formula>
    </cfRule>
    <cfRule type="expression" dxfId="23181" priority="2347">
      <formula>AND(IF($Q929=3,1,0),IF($X929&lt;30,1,0))</formula>
    </cfRule>
    <cfRule type="expression" dxfId="23180" priority="2348">
      <formula>AND(IF($Q929=3,1,IF($Q929=4,1,0)),IF($F929&lt;=85,1,0))</formula>
    </cfRule>
  </conditionalFormatting>
  <conditionalFormatting sqref="AI929">
    <cfRule type="expression" dxfId="23179" priority="2341">
      <formula>AND(IF(OR($Q929=1,$Q929=2),1,0),IF($X929&lt;=20,1,0))</formula>
    </cfRule>
    <cfRule type="expression" dxfId="23178" priority="2342">
      <formula>AND(IF($Q929=2,1,0),IF($X929&lt;30,1,0))</formula>
    </cfRule>
    <cfRule type="expression" dxfId="23177" priority="2343">
      <formula>AND(IF($Q929=3,1,0),IF($X929&lt;30,1,0))</formula>
    </cfRule>
    <cfRule type="expression" dxfId="23176" priority="2344">
      <formula>AND(IF($Q929=3,1,IF($Q929=4,1,0)),IF($F929&lt;=85,1,0))</formula>
    </cfRule>
  </conditionalFormatting>
  <conditionalFormatting sqref="AV930">
    <cfRule type="expression" dxfId="23175" priority="2339">
      <formula>AV930="X"</formula>
    </cfRule>
    <cfRule type="expression" dxfId="23174" priority="2340">
      <formula>AV930="후보"</formula>
    </cfRule>
  </conditionalFormatting>
  <conditionalFormatting sqref="AC930">
    <cfRule type="cellIs" dxfId="23173" priority="2337" operator="greaterThan">
      <formula>0.9</formula>
    </cfRule>
    <cfRule type="cellIs" dxfId="23172" priority="2338" operator="greaterThan">
      <formula>0.85</formula>
    </cfRule>
  </conditionalFormatting>
  <conditionalFormatting sqref="N930">
    <cfRule type="cellIs" dxfId="23171" priority="2335" operator="greaterThan">
      <formula>0.9</formula>
    </cfRule>
    <cfRule type="cellIs" dxfId="23170" priority="2336" operator="greaterThan">
      <formula>0.85</formula>
    </cfRule>
  </conditionalFormatting>
  <conditionalFormatting sqref="E930">
    <cfRule type="expression" dxfId="23169" priority="2331">
      <formula>AND(IF(OR($Q930=1,$Q930=2),1,0),IF($X930&lt;=20,1,0))</formula>
    </cfRule>
    <cfRule type="expression" dxfId="23168" priority="2332">
      <formula>AND(IF($Q930=2,1,0),IF($X930&lt;30,1,0))</formula>
    </cfRule>
    <cfRule type="expression" dxfId="23167" priority="2333">
      <formula>AND(IF($Q930=3,1,0),IF($X930&lt;30,1,0))</formula>
    </cfRule>
    <cfRule type="expression" dxfId="23166" priority="2334">
      <formula>AND(IF($Q930=3,1,IF($Q930=4,1,0)),IF($F930&lt;=85,1,0))</formula>
    </cfRule>
  </conditionalFormatting>
  <conditionalFormatting sqref="X930">
    <cfRule type="expression" dxfId="23165" priority="2327">
      <formula>AND(IF(OR($Q930=1,$Q930=2),1,0),IF($X930&lt;=20,1,0))</formula>
    </cfRule>
    <cfRule type="expression" dxfId="23164" priority="2328">
      <formula>AND(IF($Q930=2,1,0),IF($X930&lt;30,1,0))</formula>
    </cfRule>
    <cfRule type="expression" dxfId="23163" priority="2329">
      <formula>AND(IF($Q930=3,1,0),IF($X930&lt;30,1,0))</formula>
    </cfRule>
    <cfRule type="expression" dxfId="23162" priority="2330">
      <formula>AND(IF($Q930=3,1,IF($Q930=4,1,0)),IF($F930&lt;=85,1,0))</formula>
    </cfRule>
  </conditionalFormatting>
  <conditionalFormatting sqref="AI930">
    <cfRule type="expression" dxfId="23161" priority="2323">
      <formula>AND(IF(OR($Q930=1,$Q930=2),1,0),IF($X930&lt;=20,1,0))</formula>
    </cfRule>
    <cfRule type="expression" dxfId="23160" priority="2324">
      <formula>AND(IF($Q930=2,1,0),IF($X930&lt;30,1,0))</formula>
    </cfRule>
    <cfRule type="expression" dxfId="23159" priority="2325">
      <formula>AND(IF($Q930=3,1,0),IF($X930&lt;30,1,0))</formula>
    </cfRule>
    <cfRule type="expression" dxfId="23158" priority="2326">
      <formula>AND(IF($Q930=3,1,IF($Q930=4,1,0)),IF($F930&lt;=85,1,0))</formula>
    </cfRule>
  </conditionalFormatting>
  <conditionalFormatting sqref="AV931">
    <cfRule type="expression" dxfId="23157" priority="2321">
      <formula>AV931="X"</formula>
    </cfRule>
    <cfRule type="expression" dxfId="23156" priority="2322">
      <formula>AV931="후보"</formula>
    </cfRule>
  </conditionalFormatting>
  <conditionalFormatting sqref="AC931">
    <cfRule type="cellIs" dxfId="23155" priority="2319" operator="greaterThan">
      <formula>0.9</formula>
    </cfRule>
    <cfRule type="cellIs" dxfId="23154" priority="2320" operator="greaterThan">
      <formula>0.85</formula>
    </cfRule>
  </conditionalFormatting>
  <conditionalFormatting sqref="N931">
    <cfRule type="cellIs" dxfId="23153" priority="2317" operator="greaterThan">
      <formula>0.9</formula>
    </cfRule>
    <cfRule type="cellIs" dxfId="23152" priority="2318" operator="greaterThan">
      <formula>0.85</formula>
    </cfRule>
  </conditionalFormatting>
  <conditionalFormatting sqref="E931">
    <cfRule type="expression" dxfId="23151" priority="2313">
      <formula>AND(IF(OR($Q931=1,$Q931=2),1,0),IF($X931&lt;=20,1,0))</formula>
    </cfRule>
    <cfRule type="expression" dxfId="23150" priority="2314">
      <formula>AND(IF($Q931=2,1,0),IF($X931&lt;30,1,0))</formula>
    </cfRule>
    <cfRule type="expression" dxfId="23149" priority="2315">
      <formula>AND(IF($Q931=3,1,0),IF($X931&lt;30,1,0))</formula>
    </cfRule>
    <cfRule type="expression" dxfId="23148" priority="2316">
      <formula>AND(IF($Q931=3,1,IF($Q931=4,1,0)),IF($F931&lt;=85,1,0))</formula>
    </cfRule>
  </conditionalFormatting>
  <conditionalFormatting sqref="X931">
    <cfRule type="expression" dxfId="23147" priority="2309">
      <formula>AND(IF(OR($Q931=1,$Q931=2),1,0),IF($X931&lt;=20,1,0))</formula>
    </cfRule>
    <cfRule type="expression" dxfId="23146" priority="2310">
      <formula>AND(IF($Q931=2,1,0),IF($X931&lt;30,1,0))</formula>
    </cfRule>
    <cfRule type="expression" dxfId="23145" priority="2311">
      <formula>AND(IF($Q931=3,1,0),IF($X931&lt;30,1,0))</formula>
    </cfRule>
    <cfRule type="expression" dxfId="23144" priority="2312">
      <formula>AND(IF($Q931=3,1,IF($Q931=4,1,0)),IF($F931&lt;=85,1,0))</formula>
    </cfRule>
  </conditionalFormatting>
  <conditionalFormatting sqref="AI931">
    <cfRule type="expression" dxfId="23143" priority="2305">
      <formula>AND(IF(OR($Q931=1,$Q931=2),1,0),IF($X931&lt;=20,1,0))</formula>
    </cfRule>
    <cfRule type="expression" dxfId="23142" priority="2306">
      <formula>AND(IF($Q931=2,1,0),IF($X931&lt;30,1,0))</formula>
    </cfRule>
    <cfRule type="expression" dxfId="23141" priority="2307">
      <formula>AND(IF($Q931=3,1,0),IF($X931&lt;30,1,0))</formula>
    </cfRule>
    <cfRule type="expression" dxfId="23140" priority="2308">
      <formula>AND(IF($Q931=3,1,IF($Q931=4,1,0)),IF($F931&lt;=85,1,0))</formula>
    </cfRule>
  </conditionalFormatting>
  <conditionalFormatting sqref="AV932">
    <cfRule type="expression" dxfId="23139" priority="2303">
      <formula>AV932="X"</formula>
    </cfRule>
    <cfRule type="expression" dxfId="23138" priority="2304">
      <formula>AV932="후보"</formula>
    </cfRule>
  </conditionalFormatting>
  <conditionalFormatting sqref="AC932">
    <cfRule type="cellIs" dxfId="23137" priority="2301" operator="greaterThan">
      <formula>0.9</formula>
    </cfRule>
    <cfRule type="cellIs" dxfId="23136" priority="2302" operator="greaterThan">
      <formula>0.85</formula>
    </cfRule>
  </conditionalFormatting>
  <conditionalFormatting sqref="N932">
    <cfRule type="cellIs" dxfId="23135" priority="2299" operator="greaterThan">
      <formula>0.9</formula>
    </cfRule>
    <cfRule type="cellIs" dxfId="23134" priority="2300" operator="greaterThan">
      <formula>0.85</formula>
    </cfRule>
  </conditionalFormatting>
  <conditionalFormatting sqref="E932">
    <cfRule type="expression" dxfId="23133" priority="2295">
      <formula>AND(IF(OR($Q932=1,$Q932=2),1,0),IF($X932&lt;=20,1,0))</formula>
    </cfRule>
    <cfRule type="expression" dxfId="23132" priority="2296">
      <formula>AND(IF($Q932=2,1,0),IF($X932&lt;30,1,0))</formula>
    </cfRule>
    <cfRule type="expression" dxfId="23131" priority="2297">
      <formula>AND(IF($Q932=3,1,0),IF($X932&lt;30,1,0))</formula>
    </cfRule>
    <cfRule type="expression" dxfId="23130" priority="2298">
      <formula>AND(IF($Q932=3,1,IF($Q932=4,1,0)),IF($F932&lt;=85,1,0))</formula>
    </cfRule>
  </conditionalFormatting>
  <conditionalFormatting sqref="X932">
    <cfRule type="expression" dxfId="23129" priority="2291">
      <formula>AND(IF(OR($Q932=1,$Q932=2),1,0),IF($X932&lt;=20,1,0))</formula>
    </cfRule>
    <cfRule type="expression" dxfId="23128" priority="2292">
      <formula>AND(IF($Q932=2,1,0),IF($X932&lt;30,1,0))</formula>
    </cfRule>
    <cfRule type="expression" dxfId="23127" priority="2293">
      <formula>AND(IF($Q932=3,1,0),IF($X932&lt;30,1,0))</formula>
    </cfRule>
    <cfRule type="expression" dxfId="23126" priority="2294">
      <formula>AND(IF($Q932=3,1,IF($Q932=4,1,0)),IF($F932&lt;=85,1,0))</formula>
    </cfRule>
  </conditionalFormatting>
  <conditionalFormatting sqref="AI932">
    <cfRule type="expression" dxfId="23125" priority="2287">
      <formula>AND(IF(OR($Q932=1,$Q932=2),1,0),IF($X932&lt;=20,1,0))</formula>
    </cfRule>
    <cfRule type="expression" dxfId="23124" priority="2288">
      <formula>AND(IF($Q932=2,1,0),IF($X932&lt;30,1,0))</formula>
    </cfRule>
    <cfRule type="expression" dxfId="23123" priority="2289">
      <formula>AND(IF($Q932=3,1,0),IF($X932&lt;30,1,0))</formula>
    </cfRule>
    <cfRule type="expression" dxfId="23122" priority="2290">
      <formula>AND(IF($Q932=3,1,IF($Q932=4,1,0)),IF($F932&lt;=85,1,0))</formula>
    </cfRule>
  </conditionalFormatting>
  <conditionalFormatting sqref="AV933">
    <cfRule type="expression" dxfId="23121" priority="2285">
      <formula>AV933="X"</formula>
    </cfRule>
    <cfRule type="expression" dxfId="23120" priority="2286">
      <formula>AV933="후보"</formula>
    </cfRule>
  </conditionalFormatting>
  <conditionalFormatting sqref="AC933">
    <cfRule type="cellIs" dxfId="23119" priority="2283" operator="greaterThan">
      <formula>0.9</formula>
    </cfRule>
    <cfRule type="cellIs" dxfId="23118" priority="2284" operator="greaterThan">
      <formula>0.85</formula>
    </cfRule>
  </conditionalFormatting>
  <conditionalFormatting sqref="N933">
    <cfRule type="cellIs" dxfId="23117" priority="2281" operator="greaterThan">
      <formula>0.9</formula>
    </cfRule>
    <cfRule type="cellIs" dxfId="23116" priority="2282" operator="greaterThan">
      <formula>0.85</formula>
    </cfRule>
  </conditionalFormatting>
  <conditionalFormatting sqref="E933">
    <cfRule type="expression" dxfId="23115" priority="2277">
      <formula>AND(IF(OR($Q933=1,$Q933=2),1,0),IF($X933&lt;=20,1,0))</formula>
    </cfRule>
    <cfRule type="expression" dxfId="23114" priority="2278">
      <formula>AND(IF($Q933=2,1,0),IF($X933&lt;30,1,0))</formula>
    </cfRule>
    <cfRule type="expression" dxfId="23113" priority="2279">
      <formula>AND(IF($Q933=3,1,0),IF($X933&lt;30,1,0))</formula>
    </cfRule>
    <cfRule type="expression" dxfId="23112" priority="2280">
      <formula>AND(IF($Q933=3,1,IF($Q933=4,1,0)),IF($F933&lt;=85,1,0))</formula>
    </cfRule>
  </conditionalFormatting>
  <conditionalFormatting sqref="X933">
    <cfRule type="expression" dxfId="23111" priority="2273">
      <formula>AND(IF(OR($Q933=1,$Q933=2),1,0),IF($X933&lt;=20,1,0))</formula>
    </cfRule>
    <cfRule type="expression" dxfId="23110" priority="2274">
      <formula>AND(IF($Q933=2,1,0),IF($X933&lt;30,1,0))</formula>
    </cfRule>
    <cfRule type="expression" dxfId="23109" priority="2275">
      <formula>AND(IF($Q933=3,1,0),IF($X933&lt;30,1,0))</formula>
    </cfRule>
    <cfRule type="expression" dxfId="23108" priority="2276">
      <formula>AND(IF($Q933=3,1,IF($Q933=4,1,0)),IF($F933&lt;=85,1,0))</formula>
    </cfRule>
  </conditionalFormatting>
  <conditionalFormatting sqref="AI933">
    <cfRule type="expression" dxfId="23107" priority="2269">
      <formula>AND(IF(OR($Q933=1,$Q933=2),1,0),IF($X933&lt;=20,1,0))</formula>
    </cfRule>
    <cfRule type="expression" dxfId="23106" priority="2270">
      <formula>AND(IF($Q933=2,1,0),IF($X933&lt;30,1,0))</formula>
    </cfRule>
    <cfRule type="expression" dxfId="23105" priority="2271">
      <formula>AND(IF($Q933=3,1,0),IF($X933&lt;30,1,0))</formula>
    </cfRule>
    <cfRule type="expression" dxfId="23104" priority="2272">
      <formula>AND(IF($Q933=3,1,IF($Q933=4,1,0)),IF($F933&lt;=85,1,0))</formula>
    </cfRule>
  </conditionalFormatting>
  <conditionalFormatting sqref="AV934">
    <cfRule type="expression" dxfId="23103" priority="2267">
      <formula>AV934="X"</formula>
    </cfRule>
    <cfRule type="expression" dxfId="23102" priority="2268">
      <formula>AV934="후보"</formula>
    </cfRule>
  </conditionalFormatting>
  <conditionalFormatting sqref="AC934">
    <cfRule type="cellIs" dxfId="23101" priority="2265" operator="greaterThan">
      <formula>0.9</formula>
    </cfRule>
    <cfRule type="cellIs" dxfId="23100" priority="2266" operator="greaterThan">
      <formula>0.85</formula>
    </cfRule>
  </conditionalFormatting>
  <conditionalFormatting sqref="N934">
    <cfRule type="cellIs" dxfId="23099" priority="2263" operator="greaterThan">
      <formula>0.9</formula>
    </cfRule>
    <cfRule type="cellIs" dxfId="23098" priority="2264" operator="greaterThan">
      <formula>0.85</formula>
    </cfRule>
  </conditionalFormatting>
  <conditionalFormatting sqref="E934">
    <cfRule type="expression" dxfId="23097" priority="2259">
      <formula>AND(IF(OR($Q934=1,$Q934=2),1,0),IF($X934&lt;=20,1,0))</formula>
    </cfRule>
    <cfRule type="expression" dxfId="23096" priority="2260">
      <formula>AND(IF($Q934=2,1,0),IF($X934&lt;30,1,0))</formula>
    </cfRule>
    <cfRule type="expression" dxfId="23095" priority="2261">
      <formula>AND(IF($Q934=3,1,0),IF($X934&lt;30,1,0))</formula>
    </cfRule>
    <cfRule type="expression" dxfId="23094" priority="2262">
      <formula>AND(IF($Q934=3,1,IF($Q934=4,1,0)),IF($F934&lt;=85,1,0))</formula>
    </cfRule>
  </conditionalFormatting>
  <conditionalFormatting sqref="X934">
    <cfRule type="expression" dxfId="23093" priority="2255">
      <formula>AND(IF(OR($Q934=1,$Q934=2),1,0),IF($X934&lt;=20,1,0))</formula>
    </cfRule>
    <cfRule type="expression" dxfId="23092" priority="2256">
      <formula>AND(IF($Q934=2,1,0),IF($X934&lt;30,1,0))</formula>
    </cfRule>
    <cfRule type="expression" dxfId="23091" priority="2257">
      <formula>AND(IF($Q934=3,1,0),IF($X934&lt;30,1,0))</formula>
    </cfRule>
    <cfRule type="expression" dxfId="23090" priority="2258">
      <formula>AND(IF($Q934=3,1,IF($Q934=4,1,0)),IF($F934&lt;=85,1,0))</formula>
    </cfRule>
  </conditionalFormatting>
  <conditionalFormatting sqref="AI934">
    <cfRule type="expression" dxfId="23089" priority="2251">
      <formula>AND(IF(OR($Q934=1,$Q934=2),1,0),IF($X934&lt;=20,1,0))</formula>
    </cfRule>
    <cfRule type="expression" dxfId="23088" priority="2252">
      <formula>AND(IF($Q934=2,1,0),IF($X934&lt;30,1,0))</formula>
    </cfRule>
    <cfRule type="expression" dxfId="23087" priority="2253">
      <formula>AND(IF($Q934=3,1,0),IF($X934&lt;30,1,0))</formula>
    </cfRule>
    <cfRule type="expression" dxfId="23086" priority="2254">
      <formula>AND(IF($Q934=3,1,IF($Q934=4,1,0)),IF($F934&lt;=85,1,0))</formula>
    </cfRule>
  </conditionalFormatting>
  <conditionalFormatting sqref="AV935">
    <cfRule type="expression" dxfId="23085" priority="2249">
      <formula>AV935="X"</formula>
    </cfRule>
    <cfRule type="expression" dxfId="23084" priority="2250">
      <formula>AV935="후보"</formula>
    </cfRule>
  </conditionalFormatting>
  <conditionalFormatting sqref="AC935">
    <cfRule type="cellIs" dxfId="23083" priority="2247" operator="greaterThan">
      <formula>0.9</formula>
    </cfRule>
    <cfRule type="cellIs" dxfId="23082" priority="2248" operator="greaterThan">
      <formula>0.85</formula>
    </cfRule>
  </conditionalFormatting>
  <conditionalFormatting sqref="N935">
    <cfRule type="cellIs" dxfId="23081" priority="2245" operator="greaterThan">
      <formula>0.9</formula>
    </cfRule>
    <cfRule type="cellIs" dxfId="23080" priority="2246" operator="greaterThan">
      <formula>0.85</formula>
    </cfRule>
  </conditionalFormatting>
  <conditionalFormatting sqref="E935">
    <cfRule type="expression" dxfId="23079" priority="2241">
      <formula>AND(IF(OR($Q935=1,$Q935=2),1,0),IF($X935&lt;=20,1,0))</formula>
    </cfRule>
    <cfRule type="expression" dxfId="23078" priority="2242">
      <formula>AND(IF($Q935=2,1,0),IF($X935&lt;30,1,0))</formula>
    </cfRule>
    <cfRule type="expression" dxfId="23077" priority="2243">
      <formula>AND(IF($Q935=3,1,0),IF($X935&lt;30,1,0))</formula>
    </cfRule>
    <cfRule type="expression" dxfId="23076" priority="2244">
      <formula>AND(IF($Q935=3,1,IF($Q935=4,1,0)),IF($F935&lt;=85,1,0))</formula>
    </cfRule>
  </conditionalFormatting>
  <conditionalFormatting sqref="X935">
    <cfRule type="expression" dxfId="23075" priority="2237">
      <formula>AND(IF(OR($Q935=1,$Q935=2),1,0),IF($X935&lt;=20,1,0))</formula>
    </cfRule>
    <cfRule type="expression" dxfId="23074" priority="2238">
      <formula>AND(IF($Q935=2,1,0),IF($X935&lt;30,1,0))</formula>
    </cfRule>
    <cfRule type="expression" dxfId="23073" priority="2239">
      <formula>AND(IF($Q935=3,1,0),IF($X935&lt;30,1,0))</formula>
    </cfRule>
    <cfRule type="expression" dxfId="23072" priority="2240">
      <formula>AND(IF($Q935=3,1,IF($Q935=4,1,0)),IF($F935&lt;=85,1,0))</formula>
    </cfRule>
  </conditionalFormatting>
  <conditionalFormatting sqref="AI935">
    <cfRule type="expression" dxfId="23071" priority="2233">
      <formula>AND(IF(OR($Q935=1,$Q935=2),1,0),IF($X935&lt;=20,1,0))</formula>
    </cfRule>
    <cfRule type="expression" dxfId="23070" priority="2234">
      <formula>AND(IF($Q935=2,1,0),IF($X935&lt;30,1,0))</formula>
    </cfRule>
    <cfRule type="expression" dxfId="23069" priority="2235">
      <formula>AND(IF($Q935=3,1,0),IF($X935&lt;30,1,0))</formula>
    </cfRule>
    <cfRule type="expression" dxfId="23068" priority="2236">
      <formula>AND(IF($Q935=3,1,IF($Q935=4,1,0)),IF($F935&lt;=85,1,0))</formula>
    </cfRule>
  </conditionalFormatting>
  <conditionalFormatting sqref="AV936">
    <cfRule type="expression" dxfId="23067" priority="2231">
      <formula>AV936="X"</formula>
    </cfRule>
    <cfRule type="expression" dxfId="23066" priority="2232">
      <formula>AV936="후보"</formula>
    </cfRule>
  </conditionalFormatting>
  <conditionalFormatting sqref="AC936">
    <cfRule type="cellIs" dxfId="23065" priority="2229" operator="greaterThan">
      <formula>0.9</formula>
    </cfRule>
    <cfRule type="cellIs" dxfId="23064" priority="2230" operator="greaterThan">
      <formula>0.85</formula>
    </cfRule>
  </conditionalFormatting>
  <conditionalFormatting sqref="N936">
    <cfRule type="cellIs" dxfId="23063" priority="2227" operator="greaterThan">
      <formula>0.9</formula>
    </cfRule>
    <cfRule type="cellIs" dxfId="23062" priority="2228" operator="greaterThan">
      <formula>0.85</formula>
    </cfRule>
  </conditionalFormatting>
  <conditionalFormatting sqref="E936">
    <cfRule type="expression" dxfId="23061" priority="2223">
      <formula>AND(IF(OR($Q936=1,$Q936=2),1,0),IF($X936&lt;=20,1,0))</formula>
    </cfRule>
    <cfRule type="expression" dxfId="23060" priority="2224">
      <formula>AND(IF($Q936=2,1,0),IF($X936&lt;30,1,0))</formula>
    </cfRule>
    <cfRule type="expression" dxfId="23059" priority="2225">
      <formula>AND(IF($Q936=3,1,0),IF($X936&lt;30,1,0))</formula>
    </cfRule>
    <cfRule type="expression" dxfId="23058" priority="2226">
      <formula>AND(IF($Q936=3,1,IF($Q936=4,1,0)),IF($F936&lt;=85,1,0))</formula>
    </cfRule>
  </conditionalFormatting>
  <conditionalFormatting sqref="X936">
    <cfRule type="expression" dxfId="23057" priority="2219">
      <formula>AND(IF(OR($Q936=1,$Q936=2),1,0),IF($X936&lt;=20,1,0))</formula>
    </cfRule>
    <cfRule type="expression" dxfId="23056" priority="2220">
      <formula>AND(IF($Q936=2,1,0),IF($X936&lt;30,1,0))</formula>
    </cfRule>
    <cfRule type="expression" dxfId="23055" priority="2221">
      <formula>AND(IF($Q936=3,1,0),IF($X936&lt;30,1,0))</formula>
    </cfRule>
    <cfRule type="expression" dxfId="23054" priority="2222">
      <formula>AND(IF($Q936=3,1,IF($Q936=4,1,0)),IF($F936&lt;=85,1,0))</formula>
    </cfRule>
  </conditionalFormatting>
  <conditionalFormatting sqref="AI936">
    <cfRule type="expression" dxfId="23053" priority="2215">
      <formula>AND(IF(OR($Q936=1,$Q936=2),1,0),IF($X936&lt;=20,1,0))</formula>
    </cfRule>
    <cfRule type="expression" dxfId="23052" priority="2216">
      <formula>AND(IF($Q936=2,1,0),IF($X936&lt;30,1,0))</formula>
    </cfRule>
    <cfRule type="expression" dxfId="23051" priority="2217">
      <formula>AND(IF($Q936=3,1,0),IF($X936&lt;30,1,0))</formula>
    </cfRule>
    <cfRule type="expression" dxfId="23050" priority="2218">
      <formula>AND(IF($Q936=3,1,IF($Q936=4,1,0)),IF($F936&lt;=85,1,0))</formula>
    </cfRule>
  </conditionalFormatting>
  <conditionalFormatting sqref="AV937">
    <cfRule type="expression" dxfId="23049" priority="2213">
      <formula>AV937="X"</formula>
    </cfRule>
    <cfRule type="expression" dxfId="23048" priority="2214">
      <formula>AV937="후보"</formula>
    </cfRule>
  </conditionalFormatting>
  <conditionalFormatting sqref="AC937">
    <cfRule type="cellIs" dxfId="23047" priority="2211" operator="greaterThan">
      <formula>0.9</formula>
    </cfRule>
    <cfRule type="cellIs" dxfId="23046" priority="2212" operator="greaterThan">
      <formula>0.85</formula>
    </cfRule>
  </conditionalFormatting>
  <conditionalFormatting sqref="N937">
    <cfRule type="cellIs" dxfId="23045" priority="2209" operator="greaterThan">
      <formula>0.9</formula>
    </cfRule>
    <cfRule type="cellIs" dxfId="23044" priority="2210" operator="greaterThan">
      <formula>0.85</formula>
    </cfRule>
  </conditionalFormatting>
  <conditionalFormatting sqref="E937">
    <cfRule type="expression" dxfId="23043" priority="2205">
      <formula>AND(IF(OR($Q937=1,$Q937=2),1,0),IF($X937&lt;=20,1,0))</formula>
    </cfRule>
    <cfRule type="expression" dxfId="23042" priority="2206">
      <formula>AND(IF($Q937=2,1,0),IF($X937&lt;30,1,0))</formula>
    </cfRule>
    <cfRule type="expression" dxfId="23041" priority="2207">
      <formula>AND(IF($Q937=3,1,0),IF($X937&lt;30,1,0))</formula>
    </cfRule>
    <cfRule type="expression" dxfId="23040" priority="2208">
      <formula>AND(IF($Q937=3,1,IF($Q937=4,1,0)),IF($F937&lt;=85,1,0))</formula>
    </cfRule>
  </conditionalFormatting>
  <conditionalFormatting sqref="X937">
    <cfRule type="expression" dxfId="23039" priority="2201">
      <formula>AND(IF(OR($Q937=1,$Q937=2),1,0),IF($X937&lt;=20,1,0))</formula>
    </cfRule>
    <cfRule type="expression" dxfId="23038" priority="2202">
      <formula>AND(IF($Q937=2,1,0),IF($X937&lt;30,1,0))</formula>
    </cfRule>
    <cfRule type="expression" dxfId="23037" priority="2203">
      <formula>AND(IF($Q937=3,1,0),IF($X937&lt;30,1,0))</formula>
    </cfRule>
    <cfRule type="expression" dxfId="23036" priority="2204">
      <formula>AND(IF($Q937=3,1,IF($Q937=4,1,0)),IF($F937&lt;=85,1,0))</formula>
    </cfRule>
  </conditionalFormatting>
  <conditionalFormatting sqref="AI937">
    <cfRule type="expression" dxfId="23035" priority="2197">
      <formula>AND(IF(OR($Q937=1,$Q937=2),1,0),IF($X937&lt;=20,1,0))</formula>
    </cfRule>
    <cfRule type="expression" dxfId="23034" priority="2198">
      <formula>AND(IF($Q937=2,1,0),IF($X937&lt;30,1,0))</formula>
    </cfRule>
    <cfRule type="expression" dxfId="23033" priority="2199">
      <formula>AND(IF($Q937=3,1,0),IF($X937&lt;30,1,0))</formula>
    </cfRule>
    <cfRule type="expression" dxfId="23032" priority="2200">
      <formula>AND(IF($Q937=3,1,IF($Q937=4,1,0)),IF($F937&lt;=85,1,0))</formula>
    </cfRule>
  </conditionalFormatting>
  <conditionalFormatting sqref="AV938">
    <cfRule type="expression" dxfId="23031" priority="2195">
      <formula>AV938="X"</formula>
    </cfRule>
    <cfRule type="expression" dxfId="23030" priority="2196">
      <formula>AV938="후보"</formula>
    </cfRule>
  </conditionalFormatting>
  <conditionalFormatting sqref="AC938">
    <cfRule type="cellIs" dxfId="23029" priority="2193" operator="greaterThan">
      <formula>0.9</formula>
    </cfRule>
    <cfRule type="cellIs" dxfId="23028" priority="2194" operator="greaterThan">
      <formula>0.85</formula>
    </cfRule>
  </conditionalFormatting>
  <conditionalFormatting sqref="N938">
    <cfRule type="cellIs" dxfId="23027" priority="2191" operator="greaterThan">
      <formula>0.9</formula>
    </cfRule>
    <cfRule type="cellIs" dxfId="23026" priority="2192" operator="greaterThan">
      <formula>0.85</formula>
    </cfRule>
  </conditionalFormatting>
  <conditionalFormatting sqref="E938">
    <cfRule type="expression" dxfId="23025" priority="2187">
      <formula>AND(IF(OR($Q938=1,$Q938=2),1,0),IF($X938&lt;=20,1,0))</formula>
    </cfRule>
    <cfRule type="expression" dxfId="23024" priority="2188">
      <formula>AND(IF($Q938=2,1,0),IF($X938&lt;30,1,0))</formula>
    </cfRule>
    <cfRule type="expression" dxfId="23023" priority="2189">
      <formula>AND(IF($Q938=3,1,0),IF($X938&lt;30,1,0))</formula>
    </cfRule>
    <cfRule type="expression" dxfId="23022" priority="2190">
      <formula>AND(IF($Q938=3,1,IF($Q938=4,1,0)),IF($F938&lt;=85,1,0))</formula>
    </cfRule>
  </conditionalFormatting>
  <conditionalFormatting sqref="X938">
    <cfRule type="expression" dxfId="23021" priority="2183">
      <formula>AND(IF(OR($Q938=1,$Q938=2),1,0),IF($X938&lt;=20,1,0))</formula>
    </cfRule>
    <cfRule type="expression" dxfId="23020" priority="2184">
      <formula>AND(IF($Q938=2,1,0),IF($X938&lt;30,1,0))</formula>
    </cfRule>
    <cfRule type="expression" dxfId="23019" priority="2185">
      <formula>AND(IF($Q938=3,1,0),IF($X938&lt;30,1,0))</formula>
    </cfRule>
    <cfRule type="expression" dxfId="23018" priority="2186">
      <formula>AND(IF($Q938=3,1,IF($Q938=4,1,0)),IF($F938&lt;=85,1,0))</formula>
    </cfRule>
  </conditionalFormatting>
  <conditionalFormatting sqref="AI938">
    <cfRule type="expression" dxfId="23017" priority="2179">
      <formula>AND(IF(OR($Q938=1,$Q938=2),1,0),IF($X938&lt;=20,1,0))</formula>
    </cfRule>
    <cfRule type="expression" dxfId="23016" priority="2180">
      <formula>AND(IF($Q938=2,1,0),IF($X938&lt;30,1,0))</formula>
    </cfRule>
    <cfRule type="expression" dxfId="23015" priority="2181">
      <formula>AND(IF($Q938=3,1,0),IF($X938&lt;30,1,0))</formula>
    </cfRule>
    <cfRule type="expression" dxfId="23014" priority="2182">
      <formula>AND(IF($Q938=3,1,IF($Q938=4,1,0)),IF($F938&lt;=85,1,0))</formula>
    </cfRule>
  </conditionalFormatting>
  <conditionalFormatting sqref="AV939">
    <cfRule type="expression" dxfId="23013" priority="2177">
      <formula>AV939="X"</formula>
    </cfRule>
    <cfRule type="expression" dxfId="23012" priority="2178">
      <formula>AV939="후보"</formula>
    </cfRule>
  </conditionalFormatting>
  <conditionalFormatting sqref="AC939">
    <cfRule type="cellIs" dxfId="23011" priority="2175" operator="greaterThan">
      <formula>0.9</formula>
    </cfRule>
    <cfRule type="cellIs" dxfId="23010" priority="2176" operator="greaterThan">
      <formula>0.85</formula>
    </cfRule>
  </conditionalFormatting>
  <conditionalFormatting sqref="N939">
    <cfRule type="cellIs" dxfId="23009" priority="2173" operator="greaterThan">
      <formula>0.9</formula>
    </cfRule>
    <cfRule type="cellIs" dxfId="23008" priority="2174" operator="greaterThan">
      <formula>0.85</formula>
    </cfRule>
  </conditionalFormatting>
  <conditionalFormatting sqref="E939">
    <cfRule type="expression" dxfId="23007" priority="2169">
      <formula>AND(IF(OR($Q939=1,$Q939=2),1,0),IF($X939&lt;=20,1,0))</formula>
    </cfRule>
    <cfRule type="expression" dxfId="23006" priority="2170">
      <formula>AND(IF($Q939=2,1,0),IF($X939&lt;30,1,0))</formula>
    </cfRule>
    <cfRule type="expression" dxfId="23005" priority="2171">
      <formula>AND(IF($Q939=3,1,0),IF($X939&lt;30,1,0))</formula>
    </cfRule>
    <cfRule type="expression" dxfId="23004" priority="2172">
      <formula>AND(IF($Q939=3,1,IF($Q939=4,1,0)),IF($F939&lt;=85,1,0))</formula>
    </cfRule>
  </conditionalFormatting>
  <conditionalFormatting sqref="X939">
    <cfRule type="expression" dxfId="23003" priority="2165">
      <formula>AND(IF(OR($Q939=1,$Q939=2),1,0),IF($X939&lt;=20,1,0))</formula>
    </cfRule>
    <cfRule type="expression" dxfId="23002" priority="2166">
      <formula>AND(IF($Q939=2,1,0),IF($X939&lt;30,1,0))</formula>
    </cfRule>
    <cfRule type="expression" dxfId="23001" priority="2167">
      <formula>AND(IF($Q939=3,1,0),IF($X939&lt;30,1,0))</formula>
    </cfRule>
    <cfRule type="expression" dxfId="23000" priority="2168">
      <formula>AND(IF($Q939=3,1,IF($Q939=4,1,0)),IF($F939&lt;=85,1,0))</formula>
    </cfRule>
  </conditionalFormatting>
  <conditionalFormatting sqref="AI939">
    <cfRule type="expression" dxfId="22999" priority="2161">
      <formula>AND(IF(OR($Q939=1,$Q939=2),1,0),IF($X939&lt;=20,1,0))</formula>
    </cfRule>
    <cfRule type="expression" dxfId="22998" priority="2162">
      <formula>AND(IF($Q939=2,1,0),IF($X939&lt;30,1,0))</formula>
    </cfRule>
    <cfRule type="expression" dxfId="22997" priority="2163">
      <formula>AND(IF($Q939=3,1,0),IF($X939&lt;30,1,0))</formula>
    </cfRule>
    <cfRule type="expression" dxfId="22996" priority="2164">
      <formula>AND(IF($Q939=3,1,IF($Q939=4,1,0)),IF($F939&lt;=85,1,0))</formula>
    </cfRule>
  </conditionalFormatting>
  <conditionalFormatting sqref="AV940">
    <cfRule type="expression" dxfId="22995" priority="2159">
      <formula>AV940="X"</formula>
    </cfRule>
    <cfRule type="expression" dxfId="22994" priority="2160">
      <formula>AV940="후보"</formula>
    </cfRule>
  </conditionalFormatting>
  <conditionalFormatting sqref="AC940">
    <cfRule type="cellIs" dxfId="22993" priority="2157" operator="greaterThan">
      <formula>0.9</formula>
    </cfRule>
    <cfRule type="cellIs" dxfId="22992" priority="2158" operator="greaterThan">
      <formula>0.85</formula>
    </cfRule>
  </conditionalFormatting>
  <conditionalFormatting sqref="N940">
    <cfRule type="cellIs" dxfId="22991" priority="2155" operator="greaterThan">
      <formula>0.9</formula>
    </cfRule>
    <cfRule type="cellIs" dxfId="22990" priority="2156" operator="greaterThan">
      <formula>0.85</formula>
    </cfRule>
  </conditionalFormatting>
  <conditionalFormatting sqref="E940">
    <cfRule type="expression" dxfId="22989" priority="2151">
      <formula>AND(IF(OR($Q940=1,$Q940=2),1,0),IF($X940&lt;=20,1,0))</formula>
    </cfRule>
    <cfRule type="expression" dxfId="22988" priority="2152">
      <formula>AND(IF($Q940=2,1,0),IF($X940&lt;30,1,0))</formula>
    </cfRule>
    <cfRule type="expression" dxfId="22987" priority="2153">
      <formula>AND(IF($Q940=3,1,0),IF($X940&lt;30,1,0))</formula>
    </cfRule>
    <cfRule type="expression" dxfId="22986" priority="2154">
      <formula>AND(IF($Q940=3,1,IF($Q940=4,1,0)),IF($F940&lt;=85,1,0))</formula>
    </cfRule>
  </conditionalFormatting>
  <conditionalFormatting sqref="X940">
    <cfRule type="expression" dxfId="22985" priority="2147">
      <formula>AND(IF(OR($Q940=1,$Q940=2),1,0),IF($X940&lt;=20,1,0))</formula>
    </cfRule>
    <cfRule type="expression" dxfId="22984" priority="2148">
      <formula>AND(IF($Q940=2,1,0),IF($X940&lt;30,1,0))</formula>
    </cfRule>
    <cfRule type="expression" dxfId="22983" priority="2149">
      <formula>AND(IF($Q940=3,1,0),IF($X940&lt;30,1,0))</formula>
    </cfRule>
    <cfRule type="expression" dxfId="22982" priority="2150">
      <formula>AND(IF($Q940=3,1,IF($Q940=4,1,0)),IF($F940&lt;=85,1,0))</formula>
    </cfRule>
  </conditionalFormatting>
  <conditionalFormatting sqref="AI940">
    <cfRule type="expression" dxfId="22981" priority="2143">
      <formula>AND(IF(OR($Q940=1,$Q940=2),1,0),IF($X940&lt;=20,1,0))</formula>
    </cfRule>
    <cfRule type="expression" dxfId="22980" priority="2144">
      <formula>AND(IF($Q940=2,1,0),IF($X940&lt;30,1,0))</formula>
    </cfRule>
    <cfRule type="expression" dxfId="22979" priority="2145">
      <formula>AND(IF($Q940=3,1,0),IF($X940&lt;30,1,0))</formula>
    </cfRule>
    <cfRule type="expression" dxfId="22978" priority="2146">
      <formula>AND(IF($Q940=3,1,IF($Q940=4,1,0)),IF($F940&lt;=85,1,0))</formula>
    </cfRule>
  </conditionalFormatting>
  <conditionalFormatting sqref="AV941">
    <cfRule type="expression" dxfId="22977" priority="2141">
      <formula>AV941="X"</formula>
    </cfRule>
    <cfRule type="expression" dxfId="22976" priority="2142">
      <formula>AV941="후보"</formula>
    </cfRule>
  </conditionalFormatting>
  <conditionalFormatting sqref="AC941">
    <cfRule type="cellIs" dxfId="22975" priority="2139" operator="greaterThan">
      <formula>0.9</formula>
    </cfRule>
    <cfRule type="cellIs" dxfId="22974" priority="2140" operator="greaterThan">
      <formula>0.85</formula>
    </cfRule>
  </conditionalFormatting>
  <conditionalFormatting sqref="N941">
    <cfRule type="cellIs" dxfId="22973" priority="2137" operator="greaterThan">
      <formula>0.9</formula>
    </cfRule>
    <cfRule type="cellIs" dxfId="22972" priority="2138" operator="greaterThan">
      <formula>0.85</formula>
    </cfRule>
  </conditionalFormatting>
  <conditionalFormatting sqref="E941">
    <cfRule type="expression" dxfId="22971" priority="2133">
      <formula>AND(IF(OR($Q941=1,$Q941=2),1,0),IF($X941&lt;=20,1,0))</formula>
    </cfRule>
    <cfRule type="expression" dxfId="22970" priority="2134">
      <formula>AND(IF($Q941=2,1,0),IF($X941&lt;30,1,0))</formula>
    </cfRule>
    <cfRule type="expression" dxfId="22969" priority="2135">
      <formula>AND(IF($Q941=3,1,0),IF($X941&lt;30,1,0))</formula>
    </cfRule>
    <cfRule type="expression" dxfId="22968" priority="2136">
      <formula>AND(IF($Q941=3,1,IF($Q941=4,1,0)),IF($F941&lt;=85,1,0))</formula>
    </cfRule>
  </conditionalFormatting>
  <conditionalFormatting sqref="X941">
    <cfRule type="expression" dxfId="22967" priority="2129">
      <formula>AND(IF(OR($Q941=1,$Q941=2),1,0),IF($X941&lt;=20,1,0))</formula>
    </cfRule>
    <cfRule type="expression" dxfId="22966" priority="2130">
      <formula>AND(IF($Q941=2,1,0),IF($X941&lt;30,1,0))</formula>
    </cfRule>
    <cfRule type="expression" dxfId="22965" priority="2131">
      <formula>AND(IF($Q941=3,1,0),IF($X941&lt;30,1,0))</formula>
    </cfRule>
    <cfRule type="expression" dxfId="22964" priority="2132">
      <formula>AND(IF($Q941=3,1,IF($Q941=4,1,0)),IF($F941&lt;=85,1,0))</formula>
    </cfRule>
  </conditionalFormatting>
  <conditionalFormatting sqref="AI941">
    <cfRule type="expression" dxfId="22963" priority="2125">
      <formula>AND(IF(OR($Q941=1,$Q941=2),1,0),IF($X941&lt;=20,1,0))</formula>
    </cfRule>
    <cfRule type="expression" dxfId="22962" priority="2126">
      <formula>AND(IF($Q941=2,1,0),IF($X941&lt;30,1,0))</formula>
    </cfRule>
    <cfRule type="expression" dxfId="22961" priority="2127">
      <formula>AND(IF($Q941=3,1,0),IF($X941&lt;30,1,0))</formula>
    </cfRule>
    <cfRule type="expression" dxfId="22960" priority="2128">
      <formula>AND(IF($Q941=3,1,IF($Q941=4,1,0)),IF($F941&lt;=85,1,0))</formula>
    </cfRule>
  </conditionalFormatting>
  <conditionalFormatting sqref="AV942">
    <cfRule type="expression" dxfId="22959" priority="2123">
      <formula>AV942="X"</formula>
    </cfRule>
    <cfRule type="expression" dxfId="22958" priority="2124">
      <formula>AV942="후보"</formula>
    </cfRule>
  </conditionalFormatting>
  <conditionalFormatting sqref="AC942">
    <cfRule type="cellIs" dxfId="22957" priority="2121" operator="greaterThan">
      <formula>0.9</formula>
    </cfRule>
    <cfRule type="cellIs" dxfId="22956" priority="2122" operator="greaterThan">
      <formula>0.85</formula>
    </cfRule>
  </conditionalFormatting>
  <conditionalFormatting sqref="N942">
    <cfRule type="cellIs" dxfId="22955" priority="2119" operator="greaterThan">
      <formula>0.9</formula>
    </cfRule>
    <cfRule type="cellIs" dxfId="22954" priority="2120" operator="greaterThan">
      <formula>0.85</formula>
    </cfRule>
  </conditionalFormatting>
  <conditionalFormatting sqref="E942">
    <cfRule type="expression" dxfId="22953" priority="2115">
      <formula>AND(IF(OR($Q942=1,$Q942=2),1,0),IF($X942&lt;=20,1,0))</formula>
    </cfRule>
    <cfRule type="expression" dxfId="22952" priority="2116">
      <formula>AND(IF($Q942=2,1,0),IF($X942&lt;30,1,0))</formula>
    </cfRule>
    <cfRule type="expression" dxfId="22951" priority="2117">
      <formula>AND(IF($Q942=3,1,0),IF($X942&lt;30,1,0))</formula>
    </cfRule>
    <cfRule type="expression" dxfId="22950" priority="2118">
      <formula>AND(IF($Q942=3,1,IF($Q942=4,1,0)),IF($F942&lt;=85,1,0))</formula>
    </cfRule>
  </conditionalFormatting>
  <conditionalFormatting sqref="X942">
    <cfRule type="expression" dxfId="22949" priority="2111">
      <formula>AND(IF(OR($Q942=1,$Q942=2),1,0),IF($X942&lt;=20,1,0))</formula>
    </cfRule>
    <cfRule type="expression" dxfId="22948" priority="2112">
      <formula>AND(IF($Q942=2,1,0),IF($X942&lt;30,1,0))</formula>
    </cfRule>
    <cfRule type="expression" dxfId="22947" priority="2113">
      <formula>AND(IF($Q942=3,1,0),IF($X942&lt;30,1,0))</formula>
    </cfRule>
    <cfRule type="expression" dxfId="22946" priority="2114">
      <formula>AND(IF($Q942=3,1,IF($Q942=4,1,0)),IF($F942&lt;=85,1,0))</formula>
    </cfRule>
  </conditionalFormatting>
  <conditionalFormatting sqref="AI942">
    <cfRule type="expression" dxfId="22945" priority="2107">
      <formula>AND(IF(OR($Q942=1,$Q942=2),1,0),IF($X942&lt;=20,1,0))</formula>
    </cfRule>
    <cfRule type="expression" dxfId="22944" priority="2108">
      <formula>AND(IF($Q942=2,1,0),IF($X942&lt;30,1,0))</formula>
    </cfRule>
    <cfRule type="expression" dxfId="22943" priority="2109">
      <formula>AND(IF($Q942=3,1,0),IF($X942&lt;30,1,0))</formula>
    </cfRule>
    <cfRule type="expression" dxfId="22942" priority="2110">
      <formula>AND(IF($Q942=3,1,IF($Q942=4,1,0)),IF($F942&lt;=85,1,0))</formula>
    </cfRule>
  </conditionalFormatting>
  <conditionalFormatting sqref="AV943">
    <cfRule type="expression" dxfId="22941" priority="2105">
      <formula>AV943="X"</formula>
    </cfRule>
    <cfRule type="expression" dxfId="22940" priority="2106">
      <formula>AV943="후보"</formula>
    </cfRule>
  </conditionalFormatting>
  <conditionalFormatting sqref="AC943">
    <cfRule type="cellIs" dxfId="22939" priority="2103" operator="greaterThan">
      <formula>0.9</formula>
    </cfRule>
    <cfRule type="cellIs" dxfId="22938" priority="2104" operator="greaterThan">
      <formula>0.85</formula>
    </cfRule>
  </conditionalFormatting>
  <conditionalFormatting sqref="N943">
    <cfRule type="cellIs" dxfId="22937" priority="2101" operator="greaterThan">
      <formula>0.9</formula>
    </cfRule>
    <cfRule type="cellIs" dxfId="22936" priority="2102" operator="greaterThan">
      <formula>0.85</formula>
    </cfRule>
  </conditionalFormatting>
  <conditionalFormatting sqref="E943">
    <cfRule type="expression" dxfId="22935" priority="2097">
      <formula>AND(IF(OR($Q943=1,$Q943=2),1,0),IF($X943&lt;=20,1,0))</formula>
    </cfRule>
    <cfRule type="expression" dxfId="22934" priority="2098">
      <formula>AND(IF($Q943=2,1,0),IF($X943&lt;30,1,0))</formula>
    </cfRule>
    <cfRule type="expression" dxfId="22933" priority="2099">
      <formula>AND(IF($Q943=3,1,0),IF($X943&lt;30,1,0))</formula>
    </cfRule>
    <cfRule type="expression" dxfId="22932" priority="2100">
      <formula>AND(IF($Q943=3,1,IF($Q943=4,1,0)),IF($F943&lt;=85,1,0))</formula>
    </cfRule>
  </conditionalFormatting>
  <conditionalFormatting sqref="X943">
    <cfRule type="expression" dxfId="22931" priority="2093">
      <formula>AND(IF(OR($Q943=1,$Q943=2),1,0),IF($X943&lt;=20,1,0))</formula>
    </cfRule>
    <cfRule type="expression" dxfId="22930" priority="2094">
      <formula>AND(IF($Q943=2,1,0),IF($X943&lt;30,1,0))</formula>
    </cfRule>
    <cfRule type="expression" dxfId="22929" priority="2095">
      <formula>AND(IF($Q943=3,1,0),IF($X943&lt;30,1,0))</formula>
    </cfRule>
    <cfRule type="expression" dxfId="22928" priority="2096">
      <formula>AND(IF($Q943=3,1,IF($Q943=4,1,0)),IF($F943&lt;=85,1,0))</formula>
    </cfRule>
  </conditionalFormatting>
  <conditionalFormatting sqref="AI943">
    <cfRule type="expression" dxfId="22927" priority="2089">
      <formula>AND(IF(OR($Q943=1,$Q943=2),1,0),IF($X943&lt;=20,1,0))</formula>
    </cfRule>
    <cfRule type="expression" dxfId="22926" priority="2090">
      <formula>AND(IF($Q943=2,1,0),IF($X943&lt;30,1,0))</formula>
    </cfRule>
    <cfRule type="expression" dxfId="22925" priority="2091">
      <formula>AND(IF($Q943=3,1,0),IF($X943&lt;30,1,0))</formula>
    </cfRule>
    <cfRule type="expression" dxfId="22924" priority="2092">
      <formula>AND(IF($Q943=3,1,IF($Q943=4,1,0)),IF($F943&lt;=85,1,0))</formula>
    </cfRule>
  </conditionalFormatting>
  <conditionalFormatting sqref="AV944">
    <cfRule type="expression" dxfId="22923" priority="2087">
      <formula>AV944="X"</formula>
    </cfRule>
    <cfRule type="expression" dxfId="22922" priority="2088">
      <formula>AV944="후보"</formula>
    </cfRule>
  </conditionalFormatting>
  <conditionalFormatting sqref="AC944">
    <cfRule type="cellIs" dxfId="22921" priority="2085" operator="greaterThan">
      <formula>0.9</formula>
    </cfRule>
    <cfRule type="cellIs" dxfId="22920" priority="2086" operator="greaterThan">
      <formula>0.85</formula>
    </cfRule>
  </conditionalFormatting>
  <conditionalFormatting sqref="N944">
    <cfRule type="cellIs" dxfId="22919" priority="2083" operator="greaterThan">
      <formula>0.9</formula>
    </cfRule>
    <cfRule type="cellIs" dxfId="22918" priority="2084" operator="greaterThan">
      <formula>0.85</formula>
    </cfRule>
  </conditionalFormatting>
  <conditionalFormatting sqref="E944">
    <cfRule type="expression" dxfId="22917" priority="2079">
      <formula>AND(IF(OR($Q944=1,$Q944=2),1,0),IF($X944&lt;=20,1,0))</formula>
    </cfRule>
    <cfRule type="expression" dxfId="22916" priority="2080">
      <formula>AND(IF($Q944=2,1,0),IF($X944&lt;30,1,0))</formula>
    </cfRule>
    <cfRule type="expression" dxfId="22915" priority="2081">
      <formula>AND(IF($Q944=3,1,0),IF($X944&lt;30,1,0))</formula>
    </cfRule>
    <cfRule type="expression" dxfId="22914" priority="2082">
      <formula>AND(IF($Q944=3,1,IF($Q944=4,1,0)),IF($F944&lt;=85,1,0))</formula>
    </cfRule>
  </conditionalFormatting>
  <conditionalFormatting sqref="X944">
    <cfRule type="expression" dxfId="22913" priority="2075">
      <formula>AND(IF(OR($Q944=1,$Q944=2),1,0),IF($X944&lt;=20,1,0))</formula>
    </cfRule>
    <cfRule type="expression" dxfId="22912" priority="2076">
      <formula>AND(IF($Q944=2,1,0),IF($X944&lt;30,1,0))</formula>
    </cfRule>
    <cfRule type="expression" dxfId="22911" priority="2077">
      <formula>AND(IF($Q944=3,1,0),IF($X944&lt;30,1,0))</formula>
    </cfRule>
    <cfRule type="expression" dxfId="22910" priority="2078">
      <formula>AND(IF($Q944=3,1,IF($Q944=4,1,0)),IF($F944&lt;=85,1,0))</formula>
    </cfRule>
  </conditionalFormatting>
  <conditionalFormatting sqref="AI944">
    <cfRule type="expression" dxfId="22909" priority="2071">
      <formula>AND(IF(OR($Q944=1,$Q944=2),1,0),IF($X944&lt;=20,1,0))</formula>
    </cfRule>
    <cfRule type="expression" dxfId="22908" priority="2072">
      <formula>AND(IF($Q944=2,1,0),IF($X944&lt;30,1,0))</formula>
    </cfRule>
    <cfRule type="expression" dxfId="22907" priority="2073">
      <formula>AND(IF($Q944=3,1,0),IF($X944&lt;30,1,0))</formula>
    </cfRule>
    <cfRule type="expression" dxfId="22906" priority="2074">
      <formula>AND(IF($Q944=3,1,IF($Q944=4,1,0)),IF($F944&lt;=85,1,0))</formula>
    </cfRule>
  </conditionalFormatting>
  <conditionalFormatting sqref="AV945">
    <cfRule type="expression" dxfId="22905" priority="2069">
      <formula>AV945="X"</formula>
    </cfRule>
    <cfRule type="expression" dxfId="22904" priority="2070">
      <formula>AV945="후보"</formula>
    </cfRule>
  </conditionalFormatting>
  <conditionalFormatting sqref="AC945">
    <cfRule type="cellIs" dxfId="22903" priority="2067" operator="greaterThan">
      <formula>0.9</formula>
    </cfRule>
    <cfRule type="cellIs" dxfId="22902" priority="2068" operator="greaterThan">
      <formula>0.85</formula>
    </cfRule>
  </conditionalFormatting>
  <conditionalFormatting sqref="N945">
    <cfRule type="cellIs" dxfId="22901" priority="2065" operator="greaterThan">
      <formula>0.9</formula>
    </cfRule>
    <cfRule type="cellIs" dxfId="22900" priority="2066" operator="greaterThan">
      <formula>0.85</formula>
    </cfRule>
  </conditionalFormatting>
  <conditionalFormatting sqref="E945">
    <cfRule type="expression" dxfId="22899" priority="2061">
      <formula>AND(IF(OR($Q945=1,$Q945=2),1,0),IF($X945&lt;=20,1,0))</formula>
    </cfRule>
    <cfRule type="expression" dxfId="22898" priority="2062">
      <formula>AND(IF($Q945=2,1,0),IF($X945&lt;30,1,0))</formula>
    </cfRule>
    <cfRule type="expression" dxfId="22897" priority="2063">
      <formula>AND(IF($Q945=3,1,0),IF($X945&lt;30,1,0))</formula>
    </cfRule>
    <cfRule type="expression" dxfId="22896" priority="2064">
      <formula>AND(IF($Q945=3,1,IF($Q945=4,1,0)),IF($F945&lt;=85,1,0))</formula>
    </cfRule>
  </conditionalFormatting>
  <conditionalFormatting sqref="X945">
    <cfRule type="expression" dxfId="22895" priority="2057">
      <formula>AND(IF(OR($Q945=1,$Q945=2),1,0),IF($X945&lt;=20,1,0))</formula>
    </cfRule>
    <cfRule type="expression" dxfId="22894" priority="2058">
      <formula>AND(IF($Q945=2,1,0),IF($X945&lt;30,1,0))</formula>
    </cfRule>
    <cfRule type="expression" dxfId="22893" priority="2059">
      <formula>AND(IF($Q945=3,1,0),IF($X945&lt;30,1,0))</formula>
    </cfRule>
    <cfRule type="expression" dxfId="22892" priority="2060">
      <formula>AND(IF($Q945=3,1,IF($Q945=4,1,0)),IF($F945&lt;=85,1,0))</formula>
    </cfRule>
  </conditionalFormatting>
  <conditionalFormatting sqref="AI945">
    <cfRule type="expression" dxfId="22891" priority="2053">
      <formula>AND(IF(OR($Q945=1,$Q945=2),1,0),IF($X945&lt;=20,1,0))</formula>
    </cfRule>
    <cfRule type="expression" dxfId="22890" priority="2054">
      <formula>AND(IF($Q945=2,1,0),IF($X945&lt;30,1,0))</formula>
    </cfRule>
    <cfRule type="expression" dxfId="22889" priority="2055">
      <formula>AND(IF($Q945=3,1,0),IF($X945&lt;30,1,0))</formula>
    </cfRule>
    <cfRule type="expression" dxfId="22888" priority="2056">
      <formula>AND(IF($Q945=3,1,IF($Q945=4,1,0)),IF($F945&lt;=85,1,0))</formula>
    </cfRule>
  </conditionalFormatting>
  <conditionalFormatting sqref="AV946">
    <cfRule type="expression" dxfId="22887" priority="2051">
      <formula>AV946="X"</formula>
    </cfRule>
    <cfRule type="expression" dxfId="22886" priority="2052">
      <formula>AV946="후보"</formula>
    </cfRule>
  </conditionalFormatting>
  <conditionalFormatting sqref="AC946">
    <cfRule type="cellIs" dxfId="22885" priority="2049" operator="greaterThan">
      <formula>0.9</formula>
    </cfRule>
    <cfRule type="cellIs" dxfId="22884" priority="2050" operator="greaterThan">
      <formula>0.85</formula>
    </cfRule>
  </conditionalFormatting>
  <conditionalFormatting sqref="N946">
    <cfRule type="cellIs" dxfId="22883" priority="2047" operator="greaterThan">
      <formula>0.9</formula>
    </cfRule>
    <cfRule type="cellIs" dxfId="22882" priority="2048" operator="greaterThan">
      <formula>0.85</formula>
    </cfRule>
  </conditionalFormatting>
  <conditionalFormatting sqref="E946">
    <cfRule type="expression" dxfId="22881" priority="2043">
      <formula>AND(IF(OR($Q946=1,$Q946=2),1,0),IF($X946&lt;=20,1,0))</formula>
    </cfRule>
    <cfRule type="expression" dxfId="22880" priority="2044">
      <formula>AND(IF($Q946=2,1,0),IF($X946&lt;30,1,0))</formula>
    </cfRule>
    <cfRule type="expression" dxfId="22879" priority="2045">
      <formula>AND(IF($Q946=3,1,0),IF($X946&lt;30,1,0))</formula>
    </cfRule>
    <cfRule type="expression" dxfId="22878" priority="2046">
      <formula>AND(IF($Q946=3,1,IF($Q946=4,1,0)),IF($F946&lt;=85,1,0))</formula>
    </cfRule>
  </conditionalFormatting>
  <conditionalFormatting sqref="X946">
    <cfRule type="expression" dxfId="22877" priority="2039">
      <formula>AND(IF(OR($Q946=1,$Q946=2),1,0),IF($X946&lt;=20,1,0))</formula>
    </cfRule>
    <cfRule type="expression" dxfId="22876" priority="2040">
      <formula>AND(IF($Q946=2,1,0),IF($X946&lt;30,1,0))</formula>
    </cfRule>
    <cfRule type="expression" dxfId="22875" priority="2041">
      <formula>AND(IF($Q946=3,1,0),IF($X946&lt;30,1,0))</formula>
    </cfRule>
    <cfRule type="expression" dxfId="22874" priority="2042">
      <formula>AND(IF($Q946=3,1,IF($Q946=4,1,0)),IF($F946&lt;=85,1,0))</formula>
    </cfRule>
  </conditionalFormatting>
  <conditionalFormatting sqref="AI946">
    <cfRule type="expression" dxfId="22873" priority="2035">
      <formula>AND(IF(OR($Q946=1,$Q946=2),1,0),IF($X946&lt;=20,1,0))</formula>
    </cfRule>
    <cfRule type="expression" dxfId="22872" priority="2036">
      <formula>AND(IF($Q946=2,1,0),IF($X946&lt;30,1,0))</formula>
    </cfRule>
    <cfRule type="expression" dxfId="22871" priority="2037">
      <formula>AND(IF($Q946=3,1,0),IF($X946&lt;30,1,0))</formula>
    </cfRule>
    <cfRule type="expression" dxfId="22870" priority="2038">
      <formula>AND(IF($Q946=3,1,IF($Q946=4,1,0)),IF($F946&lt;=85,1,0))</formula>
    </cfRule>
  </conditionalFormatting>
  <conditionalFormatting sqref="AV947">
    <cfRule type="expression" dxfId="22869" priority="2033">
      <formula>AV947="X"</formula>
    </cfRule>
    <cfRule type="expression" dxfId="22868" priority="2034">
      <formula>AV947="후보"</formula>
    </cfRule>
  </conditionalFormatting>
  <conditionalFormatting sqref="AC947">
    <cfRule type="cellIs" dxfId="22867" priority="2031" operator="greaterThan">
      <formula>0.9</formula>
    </cfRule>
    <cfRule type="cellIs" dxfId="22866" priority="2032" operator="greaterThan">
      <formula>0.85</formula>
    </cfRule>
  </conditionalFormatting>
  <conditionalFormatting sqref="N947">
    <cfRule type="cellIs" dxfId="22865" priority="2029" operator="greaterThan">
      <formula>0.9</formula>
    </cfRule>
    <cfRule type="cellIs" dxfId="22864" priority="2030" operator="greaterThan">
      <formula>0.85</formula>
    </cfRule>
  </conditionalFormatting>
  <conditionalFormatting sqref="E947">
    <cfRule type="expression" dxfId="22863" priority="2025">
      <formula>AND(IF(OR($Q947=1,$Q947=2),1,0),IF($X947&lt;=20,1,0))</formula>
    </cfRule>
    <cfRule type="expression" dxfId="22862" priority="2026">
      <formula>AND(IF($Q947=2,1,0),IF($X947&lt;30,1,0))</formula>
    </cfRule>
    <cfRule type="expression" dxfId="22861" priority="2027">
      <formula>AND(IF($Q947=3,1,0),IF($X947&lt;30,1,0))</formula>
    </cfRule>
    <cfRule type="expression" dxfId="22860" priority="2028">
      <formula>AND(IF($Q947=3,1,IF($Q947=4,1,0)),IF($F947&lt;=85,1,0))</formula>
    </cfRule>
  </conditionalFormatting>
  <conditionalFormatting sqref="X947">
    <cfRule type="expression" dxfId="22859" priority="2021">
      <formula>AND(IF(OR($Q947=1,$Q947=2),1,0),IF($X947&lt;=20,1,0))</formula>
    </cfRule>
    <cfRule type="expression" dxfId="22858" priority="2022">
      <formula>AND(IF($Q947=2,1,0),IF($X947&lt;30,1,0))</formula>
    </cfRule>
    <cfRule type="expression" dxfId="22857" priority="2023">
      <formula>AND(IF($Q947=3,1,0),IF($X947&lt;30,1,0))</formula>
    </cfRule>
    <cfRule type="expression" dxfId="22856" priority="2024">
      <formula>AND(IF($Q947=3,1,IF($Q947=4,1,0)),IF($F947&lt;=85,1,0))</formula>
    </cfRule>
  </conditionalFormatting>
  <conditionalFormatting sqref="AI947">
    <cfRule type="expression" dxfId="22855" priority="2017">
      <formula>AND(IF(OR($Q947=1,$Q947=2),1,0),IF($X947&lt;=20,1,0))</formula>
    </cfRule>
    <cfRule type="expression" dxfId="22854" priority="2018">
      <formula>AND(IF($Q947=2,1,0),IF($X947&lt;30,1,0))</formula>
    </cfRule>
    <cfRule type="expression" dxfId="22853" priority="2019">
      <formula>AND(IF($Q947=3,1,0),IF($X947&lt;30,1,0))</formula>
    </cfRule>
    <cfRule type="expression" dxfId="22852" priority="2020">
      <formula>AND(IF($Q947=3,1,IF($Q947=4,1,0)),IF($F947&lt;=85,1,0))</formula>
    </cfRule>
  </conditionalFormatting>
  <conditionalFormatting sqref="AV948">
    <cfRule type="expression" dxfId="22851" priority="2015">
      <formula>AV948="X"</formula>
    </cfRule>
    <cfRule type="expression" dxfId="22850" priority="2016">
      <formula>AV948="후보"</formula>
    </cfRule>
  </conditionalFormatting>
  <conditionalFormatting sqref="AC948">
    <cfRule type="cellIs" dxfId="22849" priority="2013" operator="greaterThan">
      <formula>0.9</formula>
    </cfRule>
    <cfRule type="cellIs" dxfId="22848" priority="2014" operator="greaterThan">
      <formula>0.85</formula>
    </cfRule>
  </conditionalFormatting>
  <conditionalFormatting sqref="N948">
    <cfRule type="cellIs" dxfId="22847" priority="2011" operator="greaterThan">
      <formula>0.9</formula>
    </cfRule>
    <cfRule type="cellIs" dxfId="22846" priority="2012" operator="greaterThan">
      <formula>0.85</formula>
    </cfRule>
  </conditionalFormatting>
  <conditionalFormatting sqref="E948">
    <cfRule type="expression" dxfId="22845" priority="2007">
      <formula>AND(IF(OR($Q948=1,$Q948=2),1,0),IF($X948&lt;=20,1,0))</formula>
    </cfRule>
    <cfRule type="expression" dxfId="22844" priority="2008">
      <formula>AND(IF($Q948=2,1,0),IF($X948&lt;30,1,0))</formula>
    </cfRule>
    <cfRule type="expression" dxfId="22843" priority="2009">
      <formula>AND(IF($Q948=3,1,0),IF($X948&lt;30,1,0))</formula>
    </cfRule>
    <cfRule type="expression" dxfId="22842" priority="2010">
      <formula>AND(IF($Q948=3,1,IF($Q948=4,1,0)),IF($F948&lt;=85,1,0))</formula>
    </cfRule>
  </conditionalFormatting>
  <conditionalFormatting sqref="X948">
    <cfRule type="expression" dxfId="22841" priority="2003">
      <formula>AND(IF(OR($Q948=1,$Q948=2),1,0),IF($X948&lt;=20,1,0))</formula>
    </cfRule>
    <cfRule type="expression" dxfId="22840" priority="2004">
      <formula>AND(IF($Q948=2,1,0),IF($X948&lt;30,1,0))</formula>
    </cfRule>
    <cfRule type="expression" dxfId="22839" priority="2005">
      <formula>AND(IF($Q948=3,1,0),IF($X948&lt;30,1,0))</formula>
    </cfRule>
    <cfRule type="expression" dxfId="22838" priority="2006">
      <formula>AND(IF($Q948=3,1,IF($Q948=4,1,0)),IF($F948&lt;=85,1,0))</formula>
    </cfRule>
  </conditionalFormatting>
  <conditionalFormatting sqref="AI948">
    <cfRule type="expression" dxfId="22837" priority="1999">
      <formula>AND(IF(OR($Q948=1,$Q948=2),1,0),IF($X948&lt;=20,1,0))</formula>
    </cfRule>
    <cfRule type="expression" dxfId="22836" priority="2000">
      <formula>AND(IF($Q948=2,1,0),IF($X948&lt;30,1,0))</formula>
    </cfRule>
    <cfRule type="expression" dxfId="22835" priority="2001">
      <formula>AND(IF($Q948=3,1,0),IF($X948&lt;30,1,0))</formula>
    </cfRule>
    <cfRule type="expression" dxfId="22834" priority="2002">
      <formula>AND(IF($Q948=3,1,IF($Q948=4,1,0)),IF($F948&lt;=85,1,0))</formula>
    </cfRule>
  </conditionalFormatting>
  <conditionalFormatting sqref="AV949">
    <cfRule type="expression" dxfId="22833" priority="1997">
      <formula>AV949="X"</formula>
    </cfRule>
    <cfRule type="expression" dxfId="22832" priority="1998">
      <formula>AV949="후보"</formula>
    </cfRule>
  </conditionalFormatting>
  <conditionalFormatting sqref="AC949">
    <cfRule type="cellIs" dxfId="22831" priority="1995" operator="greaterThan">
      <formula>0.9</formula>
    </cfRule>
    <cfRule type="cellIs" dxfId="22830" priority="1996" operator="greaterThan">
      <formula>0.85</formula>
    </cfRule>
  </conditionalFormatting>
  <conditionalFormatting sqref="N949">
    <cfRule type="cellIs" dxfId="22829" priority="1993" operator="greaterThan">
      <formula>0.9</formula>
    </cfRule>
    <cfRule type="cellIs" dxfId="22828" priority="1994" operator="greaterThan">
      <formula>0.85</formula>
    </cfRule>
  </conditionalFormatting>
  <conditionalFormatting sqref="E949">
    <cfRule type="expression" dxfId="22827" priority="1989">
      <formula>AND(IF(OR($Q949=1,$Q949=2),1,0),IF($X949&lt;=20,1,0))</formula>
    </cfRule>
    <cfRule type="expression" dxfId="22826" priority="1990">
      <formula>AND(IF($Q949=2,1,0),IF($X949&lt;30,1,0))</formula>
    </cfRule>
    <cfRule type="expression" dxfId="22825" priority="1991">
      <formula>AND(IF($Q949=3,1,0),IF($X949&lt;30,1,0))</formula>
    </cfRule>
    <cfRule type="expression" dxfId="22824" priority="1992">
      <formula>AND(IF($Q949=3,1,IF($Q949=4,1,0)),IF($F949&lt;=85,1,0))</formula>
    </cfRule>
  </conditionalFormatting>
  <conditionalFormatting sqref="X949">
    <cfRule type="expression" dxfId="22823" priority="1985">
      <formula>AND(IF(OR($Q949=1,$Q949=2),1,0),IF($X949&lt;=20,1,0))</formula>
    </cfRule>
    <cfRule type="expression" dxfId="22822" priority="1986">
      <formula>AND(IF($Q949=2,1,0),IF($X949&lt;30,1,0))</formula>
    </cfRule>
    <cfRule type="expression" dxfId="22821" priority="1987">
      <formula>AND(IF($Q949=3,1,0),IF($X949&lt;30,1,0))</formula>
    </cfRule>
    <cfRule type="expression" dxfId="22820" priority="1988">
      <formula>AND(IF($Q949=3,1,IF($Q949=4,1,0)),IF($F949&lt;=85,1,0))</formula>
    </cfRule>
  </conditionalFormatting>
  <conditionalFormatting sqref="AI949">
    <cfRule type="expression" dxfId="22819" priority="1981">
      <formula>AND(IF(OR($Q949=1,$Q949=2),1,0),IF($X949&lt;=20,1,0))</formula>
    </cfRule>
    <cfRule type="expression" dxfId="22818" priority="1982">
      <formula>AND(IF($Q949=2,1,0),IF($X949&lt;30,1,0))</formula>
    </cfRule>
    <cfRule type="expression" dxfId="22817" priority="1983">
      <formula>AND(IF($Q949=3,1,0),IF($X949&lt;30,1,0))</formula>
    </cfRule>
    <cfRule type="expression" dxfId="22816" priority="1984">
      <formula>AND(IF($Q949=3,1,IF($Q949=4,1,0)),IF($F949&lt;=85,1,0))</formula>
    </cfRule>
  </conditionalFormatting>
  <conditionalFormatting sqref="AV950">
    <cfRule type="expression" dxfId="22815" priority="1979">
      <formula>AV950="X"</formula>
    </cfRule>
    <cfRule type="expression" dxfId="22814" priority="1980">
      <formula>AV950="후보"</formula>
    </cfRule>
  </conditionalFormatting>
  <conditionalFormatting sqref="AC950">
    <cfRule type="cellIs" dxfId="22813" priority="1977" operator="greaterThan">
      <formula>0.9</formula>
    </cfRule>
    <cfRule type="cellIs" dxfId="22812" priority="1978" operator="greaterThan">
      <formula>0.85</formula>
    </cfRule>
  </conditionalFormatting>
  <conditionalFormatting sqref="N950">
    <cfRule type="cellIs" dxfId="22811" priority="1975" operator="greaterThan">
      <formula>0.9</formula>
    </cfRule>
    <cfRule type="cellIs" dxfId="22810" priority="1976" operator="greaterThan">
      <formula>0.85</formula>
    </cfRule>
  </conditionalFormatting>
  <conditionalFormatting sqref="E950">
    <cfRule type="expression" dxfId="22809" priority="1971">
      <formula>AND(IF(OR($Q950=1,$Q950=2),1,0),IF($X950&lt;=20,1,0))</formula>
    </cfRule>
    <cfRule type="expression" dxfId="22808" priority="1972">
      <formula>AND(IF($Q950=2,1,0),IF($X950&lt;30,1,0))</formula>
    </cfRule>
    <cfRule type="expression" dxfId="22807" priority="1973">
      <formula>AND(IF($Q950=3,1,0),IF($X950&lt;30,1,0))</formula>
    </cfRule>
    <cfRule type="expression" dxfId="22806" priority="1974">
      <formula>AND(IF($Q950=3,1,IF($Q950=4,1,0)),IF($F950&lt;=85,1,0))</formula>
    </cfRule>
  </conditionalFormatting>
  <conditionalFormatting sqref="X950">
    <cfRule type="expression" dxfId="22805" priority="1967">
      <formula>AND(IF(OR($Q950=1,$Q950=2),1,0),IF($X950&lt;=20,1,0))</formula>
    </cfRule>
    <cfRule type="expression" dxfId="22804" priority="1968">
      <formula>AND(IF($Q950=2,1,0),IF($X950&lt;30,1,0))</formula>
    </cfRule>
    <cfRule type="expression" dxfId="22803" priority="1969">
      <formula>AND(IF($Q950=3,1,0),IF($X950&lt;30,1,0))</formula>
    </cfRule>
    <cfRule type="expression" dxfId="22802" priority="1970">
      <formula>AND(IF($Q950=3,1,IF($Q950=4,1,0)),IF($F950&lt;=85,1,0))</formula>
    </cfRule>
  </conditionalFormatting>
  <conditionalFormatting sqref="AI950">
    <cfRule type="expression" dxfId="22801" priority="1963">
      <formula>AND(IF(OR($Q950=1,$Q950=2),1,0),IF($X950&lt;=20,1,0))</formula>
    </cfRule>
    <cfRule type="expression" dxfId="22800" priority="1964">
      <formula>AND(IF($Q950=2,1,0),IF($X950&lt;30,1,0))</formula>
    </cfRule>
    <cfRule type="expression" dxfId="22799" priority="1965">
      <formula>AND(IF($Q950=3,1,0),IF($X950&lt;30,1,0))</formula>
    </cfRule>
    <cfRule type="expression" dxfId="22798" priority="1966">
      <formula>AND(IF($Q950=3,1,IF($Q950=4,1,0)),IF($F950&lt;=85,1,0))</formula>
    </cfRule>
  </conditionalFormatting>
  <conditionalFormatting sqref="AV951">
    <cfRule type="expression" dxfId="22797" priority="1961">
      <formula>AV951="X"</formula>
    </cfRule>
    <cfRule type="expression" dxfId="22796" priority="1962">
      <formula>AV951="후보"</formula>
    </cfRule>
  </conditionalFormatting>
  <conditionalFormatting sqref="AC951">
    <cfRule type="cellIs" dxfId="22795" priority="1959" operator="greaterThan">
      <formula>0.9</formula>
    </cfRule>
    <cfRule type="cellIs" dxfId="22794" priority="1960" operator="greaterThan">
      <formula>0.85</formula>
    </cfRule>
  </conditionalFormatting>
  <conditionalFormatting sqref="N951">
    <cfRule type="cellIs" dxfId="22793" priority="1957" operator="greaterThan">
      <formula>0.9</formula>
    </cfRule>
    <cfRule type="cellIs" dxfId="22792" priority="1958" operator="greaterThan">
      <formula>0.85</formula>
    </cfRule>
  </conditionalFormatting>
  <conditionalFormatting sqref="E951">
    <cfRule type="expression" dxfId="22791" priority="1953">
      <formula>AND(IF(OR($Q951=1,$Q951=2),1,0),IF($X951&lt;=20,1,0))</formula>
    </cfRule>
    <cfRule type="expression" dxfId="22790" priority="1954">
      <formula>AND(IF($Q951=2,1,0),IF($X951&lt;30,1,0))</formula>
    </cfRule>
    <cfRule type="expression" dxfId="22789" priority="1955">
      <formula>AND(IF($Q951=3,1,0),IF($X951&lt;30,1,0))</formula>
    </cfRule>
    <cfRule type="expression" dxfId="22788" priority="1956">
      <formula>AND(IF($Q951=3,1,IF($Q951=4,1,0)),IF($F951&lt;=85,1,0))</formula>
    </cfRule>
  </conditionalFormatting>
  <conditionalFormatting sqref="X951">
    <cfRule type="expression" dxfId="22787" priority="1949">
      <formula>AND(IF(OR($Q951=1,$Q951=2),1,0),IF($X951&lt;=20,1,0))</formula>
    </cfRule>
    <cfRule type="expression" dxfId="22786" priority="1950">
      <formula>AND(IF($Q951=2,1,0),IF($X951&lt;30,1,0))</formula>
    </cfRule>
    <cfRule type="expression" dxfId="22785" priority="1951">
      <formula>AND(IF($Q951=3,1,0),IF($X951&lt;30,1,0))</formula>
    </cfRule>
    <cfRule type="expression" dxfId="22784" priority="1952">
      <formula>AND(IF($Q951=3,1,IF($Q951=4,1,0)),IF($F951&lt;=85,1,0))</formula>
    </cfRule>
  </conditionalFormatting>
  <conditionalFormatting sqref="AI951">
    <cfRule type="expression" dxfId="22783" priority="1945">
      <formula>AND(IF(OR($Q951=1,$Q951=2),1,0),IF($X951&lt;=20,1,0))</formula>
    </cfRule>
    <cfRule type="expression" dxfId="22782" priority="1946">
      <formula>AND(IF($Q951=2,1,0),IF($X951&lt;30,1,0))</formula>
    </cfRule>
    <cfRule type="expression" dxfId="22781" priority="1947">
      <formula>AND(IF($Q951=3,1,0),IF($X951&lt;30,1,0))</formula>
    </cfRule>
    <cfRule type="expression" dxfId="22780" priority="1948">
      <formula>AND(IF($Q951=3,1,IF($Q951=4,1,0)),IF($F951&lt;=85,1,0))</formula>
    </cfRule>
  </conditionalFormatting>
  <conditionalFormatting sqref="AV952">
    <cfRule type="expression" dxfId="22779" priority="1943">
      <formula>AV952="X"</formula>
    </cfRule>
    <cfRule type="expression" dxfId="22778" priority="1944">
      <formula>AV952="후보"</formula>
    </cfRule>
  </conditionalFormatting>
  <conditionalFormatting sqref="AC952">
    <cfRule type="cellIs" dxfId="22777" priority="1941" operator="greaterThan">
      <formula>0.9</formula>
    </cfRule>
    <cfRule type="cellIs" dxfId="22776" priority="1942" operator="greaterThan">
      <formula>0.85</formula>
    </cfRule>
  </conditionalFormatting>
  <conditionalFormatting sqref="N952">
    <cfRule type="cellIs" dxfId="22775" priority="1939" operator="greaterThan">
      <formula>0.9</formula>
    </cfRule>
    <cfRule type="cellIs" dxfId="22774" priority="1940" operator="greaterThan">
      <formula>0.85</formula>
    </cfRule>
  </conditionalFormatting>
  <conditionalFormatting sqref="E952">
    <cfRule type="expression" dxfId="22773" priority="1935">
      <formula>AND(IF(OR($Q952=1,$Q952=2),1,0),IF($X952&lt;=20,1,0))</formula>
    </cfRule>
    <cfRule type="expression" dxfId="22772" priority="1936">
      <formula>AND(IF($Q952=2,1,0),IF($X952&lt;30,1,0))</formula>
    </cfRule>
    <cfRule type="expression" dxfId="22771" priority="1937">
      <formula>AND(IF($Q952=3,1,0),IF($X952&lt;30,1,0))</formula>
    </cfRule>
    <cfRule type="expression" dxfId="22770" priority="1938">
      <formula>AND(IF($Q952=3,1,IF($Q952=4,1,0)),IF($F952&lt;=85,1,0))</formula>
    </cfRule>
  </conditionalFormatting>
  <conditionalFormatting sqref="X952">
    <cfRule type="expression" dxfId="22769" priority="1931">
      <formula>AND(IF(OR($Q952=1,$Q952=2),1,0),IF($X952&lt;=20,1,0))</formula>
    </cfRule>
    <cfRule type="expression" dxfId="22768" priority="1932">
      <formula>AND(IF($Q952=2,1,0),IF($X952&lt;30,1,0))</formula>
    </cfRule>
    <cfRule type="expression" dxfId="22767" priority="1933">
      <formula>AND(IF($Q952=3,1,0),IF($X952&lt;30,1,0))</formula>
    </cfRule>
    <cfRule type="expression" dxfId="22766" priority="1934">
      <formula>AND(IF($Q952=3,1,IF($Q952=4,1,0)),IF($F952&lt;=85,1,0))</formula>
    </cfRule>
  </conditionalFormatting>
  <conditionalFormatting sqref="AI952">
    <cfRule type="expression" dxfId="22765" priority="1927">
      <formula>AND(IF(OR($Q952=1,$Q952=2),1,0),IF($X952&lt;=20,1,0))</formula>
    </cfRule>
    <cfRule type="expression" dxfId="22764" priority="1928">
      <formula>AND(IF($Q952=2,1,0),IF($X952&lt;30,1,0))</formula>
    </cfRule>
    <cfRule type="expression" dxfId="22763" priority="1929">
      <formula>AND(IF($Q952=3,1,0),IF($X952&lt;30,1,0))</formula>
    </cfRule>
    <cfRule type="expression" dxfId="22762" priority="1930">
      <formula>AND(IF($Q952=3,1,IF($Q952=4,1,0)),IF($F952&lt;=85,1,0))</formula>
    </cfRule>
  </conditionalFormatting>
  <conditionalFormatting sqref="AV953">
    <cfRule type="expression" dxfId="22761" priority="1925">
      <formula>AV953="X"</formula>
    </cfRule>
    <cfRule type="expression" dxfId="22760" priority="1926">
      <formula>AV953="후보"</formula>
    </cfRule>
  </conditionalFormatting>
  <conditionalFormatting sqref="AC953">
    <cfRule type="cellIs" dxfId="22759" priority="1923" operator="greaterThan">
      <formula>0.9</formula>
    </cfRule>
    <cfRule type="cellIs" dxfId="22758" priority="1924" operator="greaterThan">
      <formula>0.85</formula>
    </cfRule>
  </conditionalFormatting>
  <conditionalFormatting sqref="N953">
    <cfRule type="cellIs" dxfId="22757" priority="1921" operator="greaterThan">
      <formula>0.9</formula>
    </cfRule>
    <cfRule type="cellIs" dxfId="22756" priority="1922" operator="greaterThan">
      <formula>0.85</formula>
    </cfRule>
  </conditionalFormatting>
  <conditionalFormatting sqref="E953">
    <cfRule type="expression" dxfId="22755" priority="1917">
      <formula>AND(IF(OR($Q953=1,$Q953=2),1,0),IF($X953&lt;=20,1,0))</formula>
    </cfRule>
    <cfRule type="expression" dxfId="22754" priority="1918">
      <formula>AND(IF($Q953=2,1,0),IF($X953&lt;30,1,0))</formula>
    </cfRule>
    <cfRule type="expression" dxfId="22753" priority="1919">
      <formula>AND(IF($Q953=3,1,0),IF($X953&lt;30,1,0))</formula>
    </cfRule>
    <cfRule type="expression" dxfId="22752" priority="1920">
      <formula>AND(IF($Q953=3,1,IF($Q953=4,1,0)),IF($F953&lt;=85,1,0))</formula>
    </cfRule>
  </conditionalFormatting>
  <conditionalFormatting sqref="X953">
    <cfRule type="expression" dxfId="22751" priority="1913">
      <formula>AND(IF(OR($Q953=1,$Q953=2),1,0),IF($X953&lt;=20,1,0))</formula>
    </cfRule>
    <cfRule type="expression" dxfId="22750" priority="1914">
      <formula>AND(IF($Q953=2,1,0),IF($X953&lt;30,1,0))</formula>
    </cfRule>
    <cfRule type="expression" dxfId="22749" priority="1915">
      <formula>AND(IF($Q953=3,1,0),IF($X953&lt;30,1,0))</formula>
    </cfRule>
    <cfRule type="expression" dxfId="22748" priority="1916">
      <formula>AND(IF($Q953=3,1,IF($Q953=4,1,0)),IF($F953&lt;=85,1,0))</formula>
    </cfRule>
  </conditionalFormatting>
  <conditionalFormatting sqref="AI953">
    <cfRule type="expression" dxfId="22747" priority="1909">
      <formula>AND(IF(OR($Q953=1,$Q953=2),1,0),IF($X953&lt;=20,1,0))</formula>
    </cfRule>
    <cfRule type="expression" dxfId="22746" priority="1910">
      <formula>AND(IF($Q953=2,1,0),IF($X953&lt;30,1,0))</formula>
    </cfRule>
    <cfRule type="expression" dxfId="22745" priority="1911">
      <formula>AND(IF($Q953=3,1,0),IF($X953&lt;30,1,0))</formula>
    </cfRule>
    <cfRule type="expression" dxfId="22744" priority="1912">
      <formula>AND(IF($Q953=3,1,IF($Q953=4,1,0)),IF($F953&lt;=85,1,0))</formula>
    </cfRule>
  </conditionalFormatting>
  <conditionalFormatting sqref="AV954">
    <cfRule type="expression" dxfId="22743" priority="1907">
      <formula>AV954="X"</formula>
    </cfRule>
    <cfRule type="expression" dxfId="22742" priority="1908">
      <formula>AV954="후보"</formula>
    </cfRule>
  </conditionalFormatting>
  <conditionalFormatting sqref="AC954">
    <cfRule type="cellIs" dxfId="22741" priority="1905" operator="greaterThan">
      <formula>0.9</formula>
    </cfRule>
    <cfRule type="cellIs" dxfId="22740" priority="1906" operator="greaterThan">
      <formula>0.85</formula>
    </cfRule>
  </conditionalFormatting>
  <conditionalFormatting sqref="N954">
    <cfRule type="cellIs" dxfId="22739" priority="1903" operator="greaterThan">
      <formula>0.9</formula>
    </cfRule>
    <cfRule type="cellIs" dxfId="22738" priority="1904" operator="greaterThan">
      <formula>0.85</formula>
    </cfRule>
  </conditionalFormatting>
  <conditionalFormatting sqref="E954">
    <cfRule type="expression" dxfId="22737" priority="1899">
      <formula>AND(IF(OR($Q954=1,$Q954=2),1,0),IF($X954&lt;=20,1,0))</formula>
    </cfRule>
    <cfRule type="expression" dxfId="22736" priority="1900">
      <formula>AND(IF($Q954=2,1,0),IF($X954&lt;30,1,0))</formula>
    </cfRule>
    <cfRule type="expression" dxfId="22735" priority="1901">
      <formula>AND(IF($Q954=3,1,0),IF($X954&lt;30,1,0))</formula>
    </cfRule>
    <cfRule type="expression" dxfId="22734" priority="1902">
      <formula>AND(IF($Q954=3,1,IF($Q954=4,1,0)),IF($F954&lt;=85,1,0))</formula>
    </cfRule>
  </conditionalFormatting>
  <conditionalFormatting sqref="X954">
    <cfRule type="expression" dxfId="22733" priority="1895">
      <formula>AND(IF(OR($Q954=1,$Q954=2),1,0),IF($X954&lt;=20,1,0))</formula>
    </cfRule>
    <cfRule type="expression" dxfId="22732" priority="1896">
      <formula>AND(IF($Q954=2,1,0),IF($X954&lt;30,1,0))</formula>
    </cfRule>
    <cfRule type="expression" dxfId="22731" priority="1897">
      <formula>AND(IF($Q954=3,1,0),IF($X954&lt;30,1,0))</formula>
    </cfRule>
    <cfRule type="expression" dxfId="22730" priority="1898">
      <formula>AND(IF($Q954=3,1,IF($Q954=4,1,0)),IF($F954&lt;=85,1,0))</formula>
    </cfRule>
  </conditionalFormatting>
  <conditionalFormatting sqref="AI954">
    <cfRule type="expression" dxfId="22729" priority="1891">
      <formula>AND(IF(OR($Q954=1,$Q954=2),1,0),IF($X954&lt;=20,1,0))</formula>
    </cfRule>
    <cfRule type="expression" dxfId="22728" priority="1892">
      <formula>AND(IF($Q954=2,1,0),IF($X954&lt;30,1,0))</formula>
    </cfRule>
    <cfRule type="expression" dxfId="22727" priority="1893">
      <formula>AND(IF($Q954=3,1,0),IF($X954&lt;30,1,0))</formula>
    </cfRule>
    <cfRule type="expression" dxfId="22726" priority="1894">
      <formula>AND(IF($Q954=3,1,IF($Q954=4,1,0)),IF($F954&lt;=85,1,0))</formula>
    </cfRule>
  </conditionalFormatting>
  <conditionalFormatting sqref="AV955">
    <cfRule type="expression" dxfId="22725" priority="1889">
      <formula>AV955="X"</formula>
    </cfRule>
    <cfRule type="expression" dxfId="22724" priority="1890">
      <formula>AV955="후보"</formula>
    </cfRule>
  </conditionalFormatting>
  <conditionalFormatting sqref="AC955">
    <cfRule type="cellIs" dxfId="22723" priority="1887" operator="greaterThan">
      <formula>0.9</formula>
    </cfRule>
    <cfRule type="cellIs" dxfId="22722" priority="1888" operator="greaterThan">
      <formula>0.85</formula>
    </cfRule>
  </conditionalFormatting>
  <conditionalFormatting sqref="N955">
    <cfRule type="cellIs" dxfId="22721" priority="1885" operator="greaterThan">
      <formula>0.9</formula>
    </cfRule>
    <cfRule type="cellIs" dxfId="22720" priority="1886" operator="greaterThan">
      <formula>0.85</formula>
    </cfRule>
  </conditionalFormatting>
  <conditionalFormatting sqref="E955">
    <cfRule type="expression" dxfId="22719" priority="1881">
      <formula>AND(IF(OR($Q955=1,$Q955=2),1,0),IF($X955&lt;=20,1,0))</formula>
    </cfRule>
    <cfRule type="expression" dxfId="22718" priority="1882">
      <formula>AND(IF($Q955=2,1,0),IF($X955&lt;30,1,0))</formula>
    </cfRule>
    <cfRule type="expression" dxfId="22717" priority="1883">
      <formula>AND(IF($Q955=3,1,0),IF($X955&lt;30,1,0))</formula>
    </cfRule>
    <cfRule type="expression" dxfId="22716" priority="1884">
      <formula>AND(IF($Q955=3,1,IF($Q955=4,1,0)),IF($F955&lt;=85,1,0))</formula>
    </cfRule>
  </conditionalFormatting>
  <conditionalFormatting sqref="X955">
    <cfRule type="expression" dxfId="22715" priority="1877">
      <formula>AND(IF(OR($Q955=1,$Q955=2),1,0),IF($X955&lt;=20,1,0))</formula>
    </cfRule>
    <cfRule type="expression" dxfId="22714" priority="1878">
      <formula>AND(IF($Q955=2,1,0),IF($X955&lt;30,1,0))</formula>
    </cfRule>
    <cfRule type="expression" dxfId="22713" priority="1879">
      <formula>AND(IF($Q955=3,1,0),IF($X955&lt;30,1,0))</formula>
    </cfRule>
    <cfRule type="expression" dxfId="22712" priority="1880">
      <formula>AND(IF($Q955=3,1,IF($Q955=4,1,0)),IF($F955&lt;=85,1,0))</formula>
    </cfRule>
  </conditionalFormatting>
  <conditionalFormatting sqref="AI955">
    <cfRule type="expression" dxfId="22711" priority="1873">
      <formula>AND(IF(OR($Q955=1,$Q955=2),1,0),IF($X955&lt;=20,1,0))</formula>
    </cfRule>
    <cfRule type="expression" dxfId="22710" priority="1874">
      <formula>AND(IF($Q955=2,1,0),IF($X955&lt;30,1,0))</formula>
    </cfRule>
    <cfRule type="expression" dxfId="22709" priority="1875">
      <formula>AND(IF($Q955=3,1,0),IF($X955&lt;30,1,0))</formula>
    </cfRule>
    <cfRule type="expression" dxfId="22708" priority="1876">
      <formula>AND(IF($Q955=3,1,IF($Q955=4,1,0)),IF($F955&lt;=85,1,0))</formula>
    </cfRule>
  </conditionalFormatting>
  <conditionalFormatting sqref="AV956">
    <cfRule type="expression" dxfId="22707" priority="1871">
      <formula>AV956="X"</formula>
    </cfRule>
    <cfRule type="expression" dxfId="22706" priority="1872">
      <formula>AV956="후보"</formula>
    </cfRule>
  </conditionalFormatting>
  <conditionalFormatting sqref="AC956">
    <cfRule type="cellIs" dxfId="22705" priority="1869" operator="greaterThan">
      <formula>0.9</formula>
    </cfRule>
    <cfRule type="cellIs" dxfId="22704" priority="1870" operator="greaterThan">
      <formula>0.85</formula>
    </cfRule>
  </conditionalFormatting>
  <conditionalFormatting sqref="N956">
    <cfRule type="cellIs" dxfId="22703" priority="1867" operator="greaterThan">
      <formula>0.9</formula>
    </cfRule>
    <cfRule type="cellIs" dxfId="22702" priority="1868" operator="greaterThan">
      <formula>0.85</formula>
    </cfRule>
  </conditionalFormatting>
  <conditionalFormatting sqref="E956">
    <cfRule type="expression" dxfId="22701" priority="1863">
      <formula>AND(IF(OR($Q956=1,$Q956=2),1,0),IF($X956&lt;=20,1,0))</formula>
    </cfRule>
    <cfRule type="expression" dxfId="22700" priority="1864">
      <formula>AND(IF($Q956=2,1,0),IF($X956&lt;30,1,0))</formula>
    </cfRule>
    <cfRule type="expression" dxfId="22699" priority="1865">
      <formula>AND(IF($Q956=3,1,0),IF($X956&lt;30,1,0))</formula>
    </cfRule>
    <cfRule type="expression" dxfId="22698" priority="1866">
      <formula>AND(IF($Q956=3,1,IF($Q956=4,1,0)),IF($F956&lt;=85,1,0))</formula>
    </cfRule>
  </conditionalFormatting>
  <conditionalFormatting sqref="X956">
    <cfRule type="expression" dxfId="22697" priority="1859">
      <formula>AND(IF(OR($Q956=1,$Q956=2),1,0),IF($X956&lt;=20,1,0))</formula>
    </cfRule>
    <cfRule type="expression" dxfId="22696" priority="1860">
      <formula>AND(IF($Q956=2,1,0),IF($X956&lt;30,1,0))</formula>
    </cfRule>
    <cfRule type="expression" dxfId="22695" priority="1861">
      <formula>AND(IF($Q956=3,1,0),IF($X956&lt;30,1,0))</formula>
    </cfRule>
    <cfRule type="expression" dxfId="22694" priority="1862">
      <formula>AND(IF($Q956=3,1,IF($Q956=4,1,0)),IF($F956&lt;=85,1,0))</formula>
    </cfRule>
  </conditionalFormatting>
  <conditionalFormatting sqref="AI956">
    <cfRule type="expression" dxfId="22693" priority="1855">
      <formula>AND(IF(OR($Q956=1,$Q956=2),1,0),IF($X956&lt;=20,1,0))</formula>
    </cfRule>
    <cfRule type="expression" dxfId="22692" priority="1856">
      <formula>AND(IF($Q956=2,1,0),IF($X956&lt;30,1,0))</formula>
    </cfRule>
    <cfRule type="expression" dxfId="22691" priority="1857">
      <formula>AND(IF($Q956=3,1,0),IF($X956&lt;30,1,0))</formula>
    </cfRule>
    <cfRule type="expression" dxfId="22690" priority="1858">
      <formula>AND(IF($Q956=3,1,IF($Q956=4,1,0)),IF($F956&lt;=85,1,0))</formula>
    </cfRule>
  </conditionalFormatting>
  <conditionalFormatting sqref="AV957">
    <cfRule type="expression" dxfId="22689" priority="1853">
      <formula>AV957="X"</formula>
    </cfRule>
    <cfRule type="expression" dxfId="22688" priority="1854">
      <formula>AV957="후보"</formula>
    </cfRule>
  </conditionalFormatting>
  <conditionalFormatting sqref="AC957">
    <cfRule type="cellIs" dxfId="22687" priority="1851" operator="greaterThan">
      <formula>0.9</formula>
    </cfRule>
    <cfRule type="cellIs" dxfId="22686" priority="1852" operator="greaterThan">
      <formula>0.85</formula>
    </cfRule>
  </conditionalFormatting>
  <conditionalFormatting sqref="N957">
    <cfRule type="cellIs" dxfId="22685" priority="1849" operator="greaterThan">
      <formula>0.9</formula>
    </cfRule>
    <cfRule type="cellIs" dxfId="22684" priority="1850" operator="greaterThan">
      <formula>0.85</formula>
    </cfRule>
  </conditionalFormatting>
  <conditionalFormatting sqref="E957">
    <cfRule type="expression" dxfId="22683" priority="1845">
      <formula>AND(IF(OR($Q957=1,$Q957=2),1,0),IF($X957&lt;=20,1,0))</formula>
    </cfRule>
    <cfRule type="expression" dxfId="22682" priority="1846">
      <formula>AND(IF($Q957=2,1,0),IF($X957&lt;30,1,0))</formula>
    </cfRule>
    <cfRule type="expression" dxfId="22681" priority="1847">
      <formula>AND(IF($Q957=3,1,0),IF($X957&lt;30,1,0))</formula>
    </cfRule>
    <cfRule type="expression" dxfId="22680" priority="1848">
      <formula>AND(IF($Q957=3,1,IF($Q957=4,1,0)),IF($F957&lt;=85,1,0))</formula>
    </cfRule>
  </conditionalFormatting>
  <conditionalFormatting sqref="X957">
    <cfRule type="expression" dxfId="22679" priority="1841">
      <formula>AND(IF(OR($Q957=1,$Q957=2),1,0),IF($X957&lt;=20,1,0))</formula>
    </cfRule>
    <cfRule type="expression" dxfId="22678" priority="1842">
      <formula>AND(IF($Q957=2,1,0),IF($X957&lt;30,1,0))</formula>
    </cfRule>
    <cfRule type="expression" dxfId="22677" priority="1843">
      <formula>AND(IF($Q957=3,1,0),IF($X957&lt;30,1,0))</formula>
    </cfRule>
    <cfRule type="expression" dxfId="22676" priority="1844">
      <formula>AND(IF($Q957=3,1,IF($Q957=4,1,0)),IF($F957&lt;=85,1,0))</formula>
    </cfRule>
  </conditionalFormatting>
  <conditionalFormatting sqref="AI957">
    <cfRule type="expression" dxfId="22675" priority="1837">
      <formula>AND(IF(OR($Q957=1,$Q957=2),1,0),IF($X957&lt;=20,1,0))</formula>
    </cfRule>
    <cfRule type="expression" dxfId="22674" priority="1838">
      <formula>AND(IF($Q957=2,1,0),IF($X957&lt;30,1,0))</formula>
    </cfRule>
    <cfRule type="expression" dxfId="22673" priority="1839">
      <formula>AND(IF($Q957=3,1,0),IF($X957&lt;30,1,0))</formula>
    </cfRule>
    <cfRule type="expression" dxfId="22672" priority="1840">
      <formula>AND(IF($Q957=3,1,IF($Q957=4,1,0)),IF($F957&lt;=85,1,0))</formula>
    </cfRule>
  </conditionalFormatting>
  <conditionalFormatting sqref="AV958">
    <cfRule type="expression" dxfId="22671" priority="1835">
      <formula>AV958="X"</formula>
    </cfRule>
    <cfRule type="expression" dxfId="22670" priority="1836">
      <formula>AV958="후보"</formula>
    </cfRule>
  </conditionalFormatting>
  <conditionalFormatting sqref="AC958">
    <cfRule type="cellIs" dxfId="22669" priority="1833" operator="greaterThan">
      <formula>0.9</formula>
    </cfRule>
    <cfRule type="cellIs" dxfId="22668" priority="1834" operator="greaterThan">
      <formula>0.85</formula>
    </cfRule>
  </conditionalFormatting>
  <conditionalFormatting sqref="N958">
    <cfRule type="cellIs" dxfId="22667" priority="1831" operator="greaterThan">
      <formula>0.9</formula>
    </cfRule>
    <cfRule type="cellIs" dxfId="22666" priority="1832" operator="greaterThan">
      <formula>0.85</formula>
    </cfRule>
  </conditionalFormatting>
  <conditionalFormatting sqref="E958">
    <cfRule type="expression" dxfId="22665" priority="1827">
      <formula>AND(IF(OR($Q958=1,$Q958=2),1,0),IF($X958&lt;=20,1,0))</formula>
    </cfRule>
    <cfRule type="expression" dxfId="22664" priority="1828">
      <formula>AND(IF($Q958=2,1,0),IF($X958&lt;30,1,0))</formula>
    </cfRule>
    <cfRule type="expression" dxfId="22663" priority="1829">
      <formula>AND(IF($Q958=3,1,0),IF($X958&lt;30,1,0))</formula>
    </cfRule>
    <cfRule type="expression" dxfId="22662" priority="1830">
      <formula>AND(IF($Q958=3,1,IF($Q958=4,1,0)),IF($F958&lt;=85,1,0))</formula>
    </cfRule>
  </conditionalFormatting>
  <conditionalFormatting sqref="X958">
    <cfRule type="expression" dxfId="22661" priority="1823">
      <formula>AND(IF(OR($Q958=1,$Q958=2),1,0),IF($X958&lt;=20,1,0))</formula>
    </cfRule>
    <cfRule type="expression" dxfId="22660" priority="1824">
      <formula>AND(IF($Q958=2,1,0),IF($X958&lt;30,1,0))</formula>
    </cfRule>
    <cfRule type="expression" dxfId="22659" priority="1825">
      <formula>AND(IF($Q958=3,1,0),IF($X958&lt;30,1,0))</formula>
    </cfRule>
    <cfRule type="expression" dxfId="22658" priority="1826">
      <formula>AND(IF($Q958=3,1,IF($Q958=4,1,0)),IF($F958&lt;=85,1,0))</formula>
    </cfRule>
  </conditionalFormatting>
  <conditionalFormatting sqref="AI958">
    <cfRule type="expression" dxfId="22657" priority="1819">
      <formula>AND(IF(OR($Q958=1,$Q958=2),1,0),IF($X958&lt;=20,1,0))</formula>
    </cfRule>
    <cfRule type="expression" dxfId="22656" priority="1820">
      <formula>AND(IF($Q958=2,1,0),IF($X958&lt;30,1,0))</formula>
    </cfRule>
    <cfRule type="expression" dxfId="22655" priority="1821">
      <formula>AND(IF($Q958=3,1,0),IF($X958&lt;30,1,0))</formula>
    </cfRule>
    <cfRule type="expression" dxfId="22654" priority="1822">
      <formula>AND(IF($Q958=3,1,IF($Q958=4,1,0)),IF($F958&lt;=85,1,0))</formula>
    </cfRule>
  </conditionalFormatting>
  <conditionalFormatting sqref="AV959">
    <cfRule type="expression" dxfId="22653" priority="1817">
      <formula>AV959="X"</formula>
    </cfRule>
    <cfRule type="expression" dxfId="22652" priority="1818">
      <formula>AV959="후보"</formula>
    </cfRule>
  </conditionalFormatting>
  <conditionalFormatting sqref="AC959">
    <cfRule type="cellIs" dxfId="22651" priority="1815" operator="greaterThan">
      <formula>0.9</formula>
    </cfRule>
    <cfRule type="cellIs" dxfId="22650" priority="1816" operator="greaterThan">
      <formula>0.85</formula>
    </cfRule>
  </conditionalFormatting>
  <conditionalFormatting sqref="N959">
    <cfRule type="cellIs" dxfId="22649" priority="1813" operator="greaterThan">
      <formula>0.9</formula>
    </cfRule>
    <cfRule type="cellIs" dxfId="22648" priority="1814" operator="greaterThan">
      <formula>0.85</formula>
    </cfRule>
  </conditionalFormatting>
  <conditionalFormatting sqref="E959">
    <cfRule type="expression" dxfId="22647" priority="1809">
      <formula>AND(IF(OR($Q959=1,$Q959=2),1,0),IF($X959&lt;=20,1,0))</formula>
    </cfRule>
    <cfRule type="expression" dxfId="22646" priority="1810">
      <formula>AND(IF($Q959=2,1,0),IF($X959&lt;30,1,0))</formula>
    </cfRule>
    <cfRule type="expression" dxfId="22645" priority="1811">
      <formula>AND(IF($Q959=3,1,0),IF($X959&lt;30,1,0))</formula>
    </cfRule>
    <cfRule type="expression" dxfId="22644" priority="1812">
      <formula>AND(IF($Q959=3,1,IF($Q959=4,1,0)),IF($F959&lt;=85,1,0))</formula>
    </cfRule>
  </conditionalFormatting>
  <conditionalFormatting sqref="X959">
    <cfRule type="expression" dxfId="22643" priority="1805">
      <formula>AND(IF(OR($Q959=1,$Q959=2),1,0),IF($X959&lt;=20,1,0))</formula>
    </cfRule>
    <cfRule type="expression" dxfId="22642" priority="1806">
      <formula>AND(IF($Q959=2,1,0),IF($X959&lt;30,1,0))</formula>
    </cfRule>
    <cfRule type="expression" dxfId="22641" priority="1807">
      <formula>AND(IF($Q959=3,1,0),IF($X959&lt;30,1,0))</formula>
    </cfRule>
    <cfRule type="expression" dxfId="22640" priority="1808">
      <formula>AND(IF($Q959=3,1,IF($Q959=4,1,0)),IF($F959&lt;=85,1,0))</formula>
    </cfRule>
  </conditionalFormatting>
  <conditionalFormatting sqref="AI959">
    <cfRule type="expression" dxfId="22639" priority="1801">
      <formula>AND(IF(OR($Q959=1,$Q959=2),1,0),IF($X959&lt;=20,1,0))</formula>
    </cfRule>
    <cfRule type="expression" dxfId="22638" priority="1802">
      <formula>AND(IF($Q959=2,1,0),IF($X959&lt;30,1,0))</formula>
    </cfRule>
    <cfRule type="expression" dxfId="22637" priority="1803">
      <formula>AND(IF($Q959=3,1,0),IF($X959&lt;30,1,0))</formula>
    </cfRule>
    <cfRule type="expression" dxfId="22636" priority="1804">
      <formula>AND(IF($Q959=3,1,IF($Q959=4,1,0)),IF($F959&lt;=85,1,0))</formula>
    </cfRule>
  </conditionalFormatting>
  <conditionalFormatting sqref="AV960">
    <cfRule type="expression" dxfId="22635" priority="1799">
      <formula>AV960="X"</formula>
    </cfRule>
    <cfRule type="expression" dxfId="22634" priority="1800">
      <formula>AV960="후보"</formula>
    </cfRule>
  </conditionalFormatting>
  <conditionalFormatting sqref="AC960">
    <cfRule type="cellIs" dxfId="22633" priority="1797" operator="greaterThan">
      <formula>0.9</formula>
    </cfRule>
    <cfRule type="cellIs" dxfId="22632" priority="1798" operator="greaterThan">
      <formula>0.85</formula>
    </cfRule>
  </conditionalFormatting>
  <conditionalFormatting sqref="N960">
    <cfRule type="cellIs" dxfId="22631" priority="1795" operator="greaterThan">
      <formula>0.9</formula>
    </cfRule>
    <cfRule type="cellIs" dxfId="22630" priority="1796" operator="greaterThan">
      <formula>0.85</formula>
    </cfRule>
  </conditionalFormatting>
  <conditionalFormatting sqref="E960">
    <cfRule type="expression" dxfId="22629" priority="1791">
      <formula>AND(IF(OR($Q960=1,$Q960=2),1,0),IF($X960&lt;=20,1,0))</formula>
    </cfRule>
    <cfRule type="expression" dxfId="22628" priority="1792">
      <formula>AND(IF($Q960=2,1,0),IF($X960&lt;30,1,0))</formula>
    </cfRule>
    <cfRule type="expression" dxfId="22627" priority="1793">
      <formula>AND(IF($Q960=3,1,0),IF($X960&lt;30,1,0))</formula>
    </cfRule>
    <cfRule type="expression" dxfId="22626" priority="1794">
      <formula>AND(IF($Q960=3,1,IF($Q960=4,1,0)),IF($F960&lt;=85,1,0))</formula>
    </cfRule>
  </conditionalFormatting>
  <conditionalFormatting sqref="X960">
    <cfRule type="expression" dxfId="22625" priority="1787">
      <formula>AND(IF(OR($Q960=1,$Q960=2),1,0),IF($X960&lt;=20,1,0))</formula>
    </cfRule>
    <cfRule type="expression" dxfId="22624" priority="1788">
      <formula>AND(IF($Q960=2,1,0),IF($X960&lt;30,1,0))</formula>
    </cfRule>
    <cfRule type="expression" dxfId="22623" priority="1789">
      <formula>AND(IF($Q960=3,1,0),IF($X960&lt;30,1,0))</formula>
    </cfRule>
    <cfRule type="expression" dxfId="22622" priority="1790">
      <formula>AND(IF($Q960=3,1,IF($Q960=4,1,0)),IF($F960&lt;=85,1,0))</formula>
    </cfRule>
  </conditionalFormatting>
  <conditionalFormatting sqref="AI960">
    <cfRule type="expression" dxfId="22621" priority="1783">
      <formula>AND(IF(OR($Q960=1,$Q960=2),1,0),IF($X960&lt;=20,1,0))</formula>
    </cfRule>
    <cfRule type="expression" dxfId="22620" priority="1784">
      <formula>AND(IF($Q960=2,1,0),IF($X960&lt;30,1,0))</formula>
    </cfRule>
    <cfRule type="expression" dxfId="22619" priority="1785">
      <formula>AND(IF($Q960=3,1,0),IF($X960&lt;30,1,0))</formula>
    </cfRule>
    <cfRule type="expression" dxfId="22618" priority="1786">
      <formula>AND(IF($Q960=3,1,IF($Q960=4,1,0)),IF($F960&lt;=85,1,0))</formula>
    </cfRule>
  </conditionalFormatting>
  <conditionalFormatting sqref="AV961">
    <cfRule type="expression" dxfId="22617" priority="1781">
      <formula>AV961="X"</formula>
    </cfRule>
    <cfRule type="expression" dxfId="22616" priority="1782">
      <formula>AV961="후보"</formula>
    </cfRule>
  </conditionalFormatting>
  <conditionalFormatting sqref="AC961">
    <cfRule type="cellIs" dxfId="22615" priority="1779" operator="greaterThan">
      <formula>0.9</formula>
    </cfRule>
    <cfRule type="cellIs" dxfId="22614" priority="1780" operator="greaterThan">
      <formula>0.85</formula>
    </cfRule>
  </conditionalFormatting>
  <conditionalFormatting sqref="N961">
    <cfRule type="cellIs" dxfId="22613" priority="1777" operator="greaterThan">
      <formula>0.9</formula>
    </cfRule>
    <cfRule type="cellIs" dxfId="22612" priority="1778" operator="greaterThan">
      <formula>0.85</formula>
    </cfRule>
  </conditionalFormatting>
  <conditionalFormatting sqref="E961">
    <cfRule type="expression" dxfId="22611" priority="1773">
      <formula>AND(IF(OR($Q961=1,$Q961=2),1,0),IF($X961&lt;=20,1,0))</formula>
    </cfRule>
    <cfRule type="expression" dxfId="22610" priority="1774">
      <formula>AND(IF($Q961=2,1,0),IF($X961&lt;30,1,0))</formula>
    </cfRule>
    <cfRule type="expression" dxfId="22609" priority="1775">
      <formula>AND(IF($Q961=3,1,0),IF($X961&lt;30,1,0))</formula>
    </cfRule>
    <cfRule type="expression" dxfId="22608" priority="1776">
      <formula>AND(IF($Q961=3,1,IF($Q961=4,1,0)),IF($F961&lt;=85,1,0))</formula>
    </cfRule>
  </conditionalFormatting>
  <conditionalFormatting sqref="X961">
    <cfRule type="expression" dxfId="22607" priority="1769">
      <formula>AND(IF(OR($Q961=1,$Q961=2),1,0),IF($X961&lt;=20,1,0))</formula>
    </cfRule>
    <cfRule type="expression" dxfId="22606" priority="1770">
      <formula>AND(IF($Q961=2,1,0),IF($X961&lt;30,1,0))</formula>
    </cfRule>
    <cfRule type="expression" dxfId="22605" priority="1771">
      <formula>AND(IF($Q961=3,1,0),IF($X961&lt;30,1,0))</formula>
    </cfRule>
    <cfRule type="expression" dxfId="22604" priority="1772">
      <formula>AND(IF($Q961=3,1,IF($Q961=4,1,0)),IF($F961&lt;=85,1,0))</formula>
    </cfRule>
  </conditionalFormatting>
  <conditionalFormatting sqref="AI961">
    <cfRule type="expression" dxfId="22603" priority="1765">
      <formula>AND(IF(OR($Q961=1,$Q961=2),1,0),IF($X961&lt;=20,1,0))</formula>
    </cfRule>
    <cfRule type="expression" dxfId="22602" priority="1766">
      <formula>AND(IF($Q961=2,1,0),IF($X961&lt;30,1,0))</formula>
    </cfRule>
    <cfRule type="expression" dxfId="22601" priority="1767">
      <formula>AND(IF($Q961=3,1,0),IF($X961&lt;30,1,0))</formula>
    </cfRule>
    <cfRule type="expression" dxfId="22600" priority="1768">
      <formula>AND(IF($Q961=3,1,IF($Q961=4,1,0)),IF($F961&lt;=85,1,0))</formula>
    </cfRule>
  </conditionalFormatting>
  <conditionalFormatting sqref="AV962">
    <cfRule type="expression" dxfId="22599" priority="1763">
      <formula>AV962="X"</formula>
    </cfRule>
    <cfRule type="expression" dxfId="22598" priority="1764">
      <formula>AV962="후보"</formula>
    </cfRule>
  </conditionalFormatting>
  <conditionalFormatting sqref="AC962">
    <cfRule type="cellIs" dxfId="22597" priority="1761" operator="greaterThan">
      <formula>0.9</formula>
    </cfRule>
    <cfRule type="cellIs" dxfId="22596" priority="1762" operator="greaterThan">
      <formula>0.85</formula>
    </cfRule>
  </conditionalFormatting>
  <conditionalFormatting sqref="N962">
    <cfRule type="cellIs" dxfId="22595" priority="1759" operator="greaterThan">
      <formula>0.9</formula>
    </cfRule>
    <cfRule type="cellIs" dxfId="22594" priority="1760" operator="greaterThan">
      <formula>0.85</formula>
    </cfRule>
  </conditionalFormatting>
  <conditionalFormatting sqref="E962">
    <cfRule type="expression" dxfId="22593" priority="1755">
      <formula>AND(IF(OR($Q962=1,$Q962=2),1,0),IF($X962&lt;=20,1,0))</formula>
    </cfRule>
    <cfRule type="expression" dxfId="22592" priority="1756">
      <formula>AND(IF($Q962=2,1,0),IF($X962&lt;30,1,0))</formula>
    </cfRule>
    <cfRule type="expression" dxfId="22591" priority="1757">
      <formula>AND(IF($Q962=3,1,0),IF($X962&lt;30,1,0))</formula>
    </cfRule>
    <cfRule type="expression" dxfId="22590" priority="1758">
      <formula>AND(IF($Q962=3,1,IF($Q962=4,1,0)),IF($F962&lt;=85,1,0))</formula>
    </cfRule>
  </conditionalFormatting>
  <conditionalFormatting sqref="X962">
    <cfRule type="expression" dxfId="22589" priority="1751">
      <formula>AND(IF(OR($Q962=1,$Q962=2),1,0),IF($X962&lt;=20,1,0))</formula>
    </cfRule>
    <cfRule type="expression" dxfId="22588" priority="1752">
      <formula>AND(IF($Q962=2,1,0),IF($X962&lt;30,1,0))</formula>
    </cfRule>
    <cfRule type="expression" dxfId="22587" priority="1753">
      <formula>AND(IF($Q962=3,1,0),IF($X962&lt;30,1,0))</formula>
    </cfRule>
    <cfRule type="expression" dxfId="22586" priority="1754">
      <formula>AND(IF($Q962=3,1,IF($Q962=4,1,0)),IF($F962&lt;=85,1,0))</formula>
    </cfRule>
  </conditionalFormatting>
  <conditionalFormatting sqref="AI962">
    <cfRule type="expression" dxfId="22585" priority="1747">
      <formula>AND(IF(OR($Q962=1,$Q962=2),1,0),IF($X962&lt;=20,1,0))</formula>
    </cfRule>
    <cfRule type="expression" dxfId="22584" priority="1748">
      <formula>AND(IF($Q962=2,1,0),IF($X962&lt;30,1,0))</formula>
    </cfRule>
    <cfRule type="expression" dxfId="22583" priority="1749">
      <formula>AND(IF($Q962=3,1,0),IF($X962&lt;30,1,0))</formula>
    </cfRule>
    <cfRule type="expression" dxfId="22582" priority="1750">
      <formula>AND(IF($Q962=3,1,IF($Q962=4,1,0)),IF($F962&lt;=85,1,0))</formula>
    </cfRule>
  </conditionalFormatting>
  <conditionalFormatting sqref="AV963">
    <cfRule type="expression" dxfId="22581" priority="1745">
      <formula>AV963="X"</formula>
    </cfRule>
    <cfRule type="expression" dxfId="22580" priority="1746">
      <formula>AV963="후보"</formula>
    </cfRule>
  </conditionalFormatting>
  <conditionalFormatting sqref="AC963">
    <cfRule type="cellIs" dxfId="22579" priority="1743" operator="greaterThan">
      <formula>0.9</formula>
    </cfRule>
    <cfRule type="cellIs" dxfId="22578" priority="1744" operator="greaterThan">
      <formula>0.85</formula>
    </cfRule>
  </conditionalFormatting>
  <conditionalFormatting sqref="N963">
    <cfRule type="cellIs" dxfId="22577" priority="1741" operator="greaterThan">
      <formula>0.9</formula>
    </cfRule>
    <cfRule type="cellIs" dxfId="22576" priority="1742" operator="greaterThan">
      <formula>0.85</formula>
    </cfRule>
  </conditionalFormatting>
  <conditionalFormatting sqref="E963">
    <cfRule type="expression" dxfId="22575" priority="1737">
      <formula>AND(IF(OR($Q963=1,$Q963=2),1,0),IF($X963&lt;=20,1,0))</formula>
    </cfRule>
    <cfRule type="expression" dxfId="22574" priority="1738">
      <formula>AND(IF($Q963=2,1,0),IF($X963&lt;30,1,0))</formula>
    </cfRule>
    <cfRule type="expression" dxfId="22573" priority="1739">
      <formula>AND(IF($Q963=3,1,0),IF($X963&lt;30,1,0))</formula>
    </cfRule>
    <cfRule type="expression" dxfId="22572" priority="1740">
      <formula>AND(IF($Q963=3,1,IF($Q963=4,1,0)),IF($F963&lt;=85,1,0))</formula>
    </cfRule>
  </conditionalFormatting>
  <conditionalFormatting sqref="X963">
    <cfRule type="expression" dxfId="22571" priority="1733">
      <formula>AND(IF(OR($Q963=1,$Q963=2),1,0),IF($X963&lt;=20,1,0))</formula>
    </cfRule>
    <cfRule type="expression" dxfId="22570" priority="1734">
      <formula>AND(IF($Q963=2,1,0),IF($X963&lt;30,1,0))</formula>
    </cfRule>
    <cfRule type="expression" dxfId="22569" priority="1735">
      <formula>AND(IF($Q963=3,1,0),IF($X963&lt;30,1,0))</formula>
    </cfRule>
    <cfRule type="expression" dxfId="22568" priority="1736">
      <formula>AND(IF($Q963=3,1,IF($Q963=4,1,0)),IF($F963&lt;=85,1,0))</formula>
    </cfRule>
  </conditionalFormatting>
  <conditionalFormatting sqref="AI963">
    <cfRule type="expression" dxfId="22567" priority="1729">
      <formula>AND(IF(OR($Q963=1,$Q963=2),1,0),IF($X963&lt;=20,1,0))</formula>
    </cfRule>
    <cfRule type="expression" dxfId="22566" priority="1730">
      <formula>AND(IF($Q963=2,1,0),IF($X963&lt;30,1,0))</formula>
    </cfRule>
    <cfRule type="expression" dxfId="22565" priority="1731">
      <formula>AND(IF($Q963=3,1,0),IF($X963&lt;30,1,0))</formula>
    </cfRule>
    <cfRule type="expression" dxfId="22564" priority="1732">
      <formula>AND(IF($Q963=3,1,IF($Q963=4,1,0)),IF($F963&lt;=85,1,0))</formula>
    </cfRule>
  </conditionalFormatting>
  <conditionalFormatting sqref="AV964">
    <cfRule type="expression" dxfId="22563" priority="1727">
      <formula>AV964="X"</formula>
    </cfRule>
    <cfRule type="expression" dxfId="22562" priority="1728">
      <formula>AV964="후보"</formula>
    </cfRule>
  </conditionalFormatting>
  <conditionalFormatting sqref="AC964">
    <cfRule type="cellIs" dxfId="22561" priority="1725" operator="greaterThan">
      <formula>0.9</formula>
    </cfRule>
    <cfRule type="cellIs" dxfId="22560" priority="1726" operator="greaterThan">
      <formula>0.85</formula>
    </cfRule>
  </conditionalFormatting>
  <conditionalFormatting sqref="N964">
    <cfRule type="cellIs" dxfId="22559" priority="1723" operator="greaterThan">
      <formula>0.9</formula>
    </cfRule>
    <cfRule type="cellIs" dxfId="22558" priority="1724" operator="greaterThan">
      <formula>0.85</formula>
    </cfRule>
  </conditionalFormatting>
  <conditionalFormatting sqref="E964">
    <cfRule type="expression" dxfId="22557" priority="1719">
      <formula>AND(IF(OR($Q964=1,$Q964=2),1,0),IF($X964&lt;=20,1,0))</formula>
    </cfRule>
    <cfRule type="expression" dxfId="22556" priority="1720">
      <formula>AND(IF($Q964=2,1,0),IF($X964&lt;30,1,0))</formula>
    </cfRule>
    <cfRule type="expression" dxfId="22555" priority="1721">
      <formula>AND(IF($Q964=3,1,0),IF($X964&lt;30,1,0))</formula>
    </cfRule>
    <cfRule type="expression" dxfId="22554" priority="1722">
      <formula>AND(IF($Q964=3,1,IF($Q964=4,1,0)),IF($F964&lt;=85,1,0))</formula>
    </cfRule>
  </conditionalFormatting>
  <conditionalFormatting sqref="X964">
    <cfRule type="expression" dxfId="22553" priority="1715">
      <formula>AND(IF(OR($Q964=1,$Q964=2),1,0),IF($X964&lt;=20,1,0))</formula>
    </cfRule>
    <cfRule type="expression" dxfId="22552" priority="1716">
      <formula>AND(IF($Q964=2,1,0),IF($X964&lt;30,1,0))</formula>
    </cfRule>
    <cfRule type="expression" dxfId="22551" priority="1717">
      <formula>AND(IF($Q964=3,1,0),IF($X964&lt;30,1,0))</formula>
    </cfRule>
    <cfRule type="expression" dxfId="22550" priority="1718">
      <formula>AND(IF($Q964=3,1,IF($Q964=4,1,0)),IF($F964&lt;=85,1,0))</formula>
    </cfRule>
  </conditionalFormatting>
  <conditionalFormatting sqref="AI964">
    <cfRule type="expression" dxfId="22549" priority="1711">
      <formula>AND(IF(OR($Q964=1,$Q964=2),1,0),IF($X964&lt;=20,1,0))</formula>
    </cfRule>
    <cfRule type="expression" dxfId="22548" priority="1712">
      <formula>AND(IF($Q964=2,1,0),IF($X964&lt;30,1,0))</formula>
    </cfRule>
    <cfRule type="expression" dxfId="22547" priority="1713">
      <formula>AND(IF($Q964=3,1,0),IF($X964&lt;30,1,0))</formula>
    </cfRule>
    <cfRule type="expression" dxfId="22546" priority="1714">
      <formula>AND(IF($Q964=3,1,IF($Q964=4,1,0)),IF($F964&lt;=85,1,0))</formula>
    </cfRule>
  </conditionalFormatting>
  <conditionalFormatting sqref="AV965">
    <cfRule type="expression" dxfId="22545" priority="1709">
      <formula>AV965="X"</formula>
    </cfRule>
    <cfRule type="expression" dxfId="22544" priority="1710">
      <formula>AV965="후보"</formula>
    </cfRule>
  </conditionalFormatting>
  <conditionalFormatting sqref="AC965">
    <cfRule type="cellIs" dxfId="22543" priority="1707" operator="greaterThan">
      <formula>0.9</formula>
    </cfRule>
    <cfRule type="cellIs" dxfId="22542" priority="1708" operator="greaterThan">
      <formula>0.85</formula>
    </cfRule>
  </conditionalFormatting>
  <conditionalFormatting sqref="N965">
    <cfRule type="cellIs" dxfId="22541" priority="1705" operator="greaterThan">
      <formula>0.9</formula>
    </cfRule>
    <cfRule type="cellIs" dxfId="22540" priority="1706" operator="greaterThan">
      <formula>0.85</formula>
    </cfRule>
  </conditionalFormatting>
  <conditionalFormatting sqref="E965">
    <cfRule type="expression" dxfId="22539" priority="1701">
      <formula>AND(IF(OR($Q965=1,$Q965=2),1,0),IF($X965&lt;=20,1,0))</formula>
    </cfRule>
    <cfRule type="expression" dxfId="22538" priority="1702">
      <formula>AND(IF($Q965=2,1,0),IF($X965&lt;30,1,0))</formula>
    </cfRule>
    <cfRule type="expression" dxfId="22537" priority="1703">
      <formula>AND(IF($Q965=3,1,0),IF($X965&lt;30,1,0))</formula>
    </cfRule>
    <cfRule type="expression" dxfId="22536" priority="1704">
      <formula>AND(IF($Q965=3,1,IF($Q965=4,1,0)),IF($F965&lt;=85,1,0))</formula>
    </cfRule>
  </conditionalFormatting>
  <conditionalFormatting sqref="X965">
    <cfRule type="expression" dxfId="22535" priority="1697">
      <formula>AND(IF(OR($Q965=1,$Q965=2),1,0),IF($X965&lt;=20,1,0))</formula>
    </cfRule>
    <cfRule type="expression" dxfId="22534" priority="1698">
      <formula>AND(IF($Q965=2,1,0),IF($X965&lt;30,1,0))</formula>
    </cfRule>
    <cfRule type="expression" dxfId="22533" priority="1699">
      <formula>AND(IF($Q965=3,1,0),IF($X965&lt;30,1,0))</formula>
    </cfRule>
    <cfRule type="expression" dxfId="22532" priority="1700">
      <formula>AND(IF($Q965=3,1,IF($Q965=4,1,0)),IF($F965&lt;=85,1,0))</formula>
    </cfRule>
  </conditionalFormatting>
  <conditionalFormatting sqref="AI965">
    <cfRule type="expression" dxfId="22531" priority="1693">
      <formula>AND(IF(OR($Q965=1,$Q965=2),1,0),IF($X965&lt;=20,1,0))</formula>
    </cfRule>
    <cfRule type="expression" dxfId="22530" priority="1694">
      <formula>AND(IF($Q965=2,1,0),IF($X965&lt;30,1,0))</formula>
    </cfRule>
    <cfRule type="expression" dxfId="22529" priority="1695">
      <formula>AND(IF($Q965=3,1,0),IF($X965&lt;30,1,0))</formula>
    </cfRule>
    <cfRule type="expression" dxfId="22528" priority="1696">
      <formula>AND(IF($Q965=3,1,IF($Q965=4,1,0)),IF($F965&lt;=85,1,0))</formula>
    </cfRule>
  </conditionalFormatting>
  <conditionalFormatting sqref="AV966">
    <cfRule type="expression" dxfId="22527" priority="1691">
      <formula>AV966="X"</formula>
    </cfRule>
    <cfRule type="expression" dxfId="22526" priority="1692">
      <formula>AV966="후보"</formula>
    </cfRule>
  </conditionalFormatting>
  <conditionalFormatting sqref="AC966">
    <cfRule type="cellIs" dxfId="22525" priority="1689" operator="greaterThan">
      <formula>0.9</formula>
    </cfRule>
    <cfRule type="cellIs" dxfId="22524" priority="1690" operator="greaterThan">
      <formula>0.85</formula>
    </cfRule>
  </conditionalFormatting>
  <conditionalFormatting sqref="N966">
    <cfRule type="cellIs" dxfId="22523" priority="1687" operator="greaterThan">
      <formula>0.9</formula>
    </cfRule>
    <cfRule type="cellIs" dxfId="22522" priority="1688" operator="greaterThan">
      <formula>0.85</formula>
    </cfRule>
  </conditionalFormatting>
  <conditionalFormatting sqref="E966">
    <cfRule type="expression" dxfId="22521" priority="1683">
      <formula>AND(IF(OR($Q966=1,$Q966=2),1,0),IF($X966&lt;=20,1,0))</formula>
    </cfRule>
    <cfRule type="expression" dxfId="22520" priority="1684">
      <formula>AND(IF($Q966=2,1,0),IF($X966&lt;30,1,0))</formula>
    </cfRule>
    <cfRule type="expression" dxfId="22519" priority="1685">
      <formula>AND(IF($Q966=3,1,0),IF($X966&lt;30,1,0))</formula>
    </cfRule>
    <cfRule type="expression" dxfId="22518" priority="1686">
      <formula>AND(IF($Q966=3,1,IF($Q966=4,1,0)),IF($F966&lt;=85,1,0))</formula>
    </cfRule>
  </conditionalFormatting>
  <conditionalFormatting sqref="X966">
    <cfRule type="expression" dxfId="22517" priority="1679">
      <formula>AND(IF(OR($Q966=1,$Q966=2),1,0),IF($X966&lt;=20,1,0))</formula>
    </cfRule>
    <cfRule type="expression" dxfId="22516" priority="1680">
      <formula>AND(IF($Q966=2,1,0),IF($X966&lt;30,1,0))</formula>
    </cfRule>
    <cfRule type="expression" dxfId="22515" priority="1681">
      <formula>AND(IF($Q966=3,1,0),IF($X966&lt;30,1,0))</formula>
    </cfRule>
    <cfRule type="expression" dxfId="22514" priority="1682">
      <formula>AND(IF($Q966=3,1,IF($Q966=4,1,0)),IF($F966&lt;=85,1,0))</formula>
    </cfRule>
  </conditionalFormatting>
  <conditionalFormatting sqref="AI966">
    <cfRule type="expression" dxfId="22513" priority="1675">
      <formula>AND(IF(OR($Q966=1,$Q966=2),1,0),IF($X966&lt;=20,1,0))</formula>
    </cfRule>
    <cfRule type="expression" dxfId="22512" priority="1676">
      <formula>AND(IF($Q966=2,1,0),IF($X966&lt;30,1,0))</formula>
    </cfRule>
    <cfRule type="expression" dxfId="22511" priority="1677">
      <formula>AND(IF($Q966=3,1,0),IF($X966&lt;30,1,0))</formula>
    </cfRule>
    <cfRule type="expression" dxfId="22510" priority="1678">
      <formula>AND(IF($Q966=3,1,IF($Q966=4,1,0)),IF($F966&lt;=85,1,0))</formula>
    </cfRule>
  </conditionalFormatting>
  <conditionalFormatting sqref="AV967">
    <cfRule type="expression" dxfId="22509" priority="1673">
      <formula>AV967="X"</formula>
    </cfRule>
    <cfRule type="expression" dxfId="22508" priority="1674">
      <formula>AV967="후보"</formula>
    </cfRule>
  </conditionalFormatting>
  <conditionalFormatting sqref="AC967">
    <cfRule type="cellIs" dxfId="22507" priority="1671" operator="greaterThan">
      <formula>0.9</formula>
    </cfRule>
    <cfRule type="cellIs" dxfId="22506" priority="1672" operator="greaterThan">
      <formula>0.85</formula>
    </cfRule>
  </conditionalFormatting>
  <conditionalFormatting sqref="N967">
    <cfRule type="cellIs" dxfId="22505" priority="1669" operator="greaterThan">
      <formula>0.9</formula>
    </cfRule>
    <cfRule type="cellIs" dxfId="22504" priority="1670" operator="greaterThan">
      <formula>0.85</formula>
    </cfRule>
  </conditionalFormatting>
  <conditionalFormatting sqref="E967">
    <cfRule type="expression" dxfId="22503" priority="1665">
      <formula>AND(IF(OR($Q967=1,$Q967=2),1,0),IF($X967&lt;=20,1,0))</formula>
    </cfRule>
    <cfRule type="expression" dxfId="22502" priority="1666">
      <formula>AND(IF($Q967=2,1,0),IF($X967&lt;30,1,0))</formula>
    </cfRule>
    <cfRule type="expression" dxfId="22501" priority="1667">
      <formula>AND(IF($Q967=3,1,0),IF($X967&lt;30,1,0))</formula>
    </cfRule>
    <cfRule type="expression" dxfId="22500" priority="1668">
      <formula>AND(IF($Q967=3,1,IF($Q967=4,1,0)),IF($F967&lt;=85,1,0))</formula>
    </cfRule>
  </conditionalFormatting>
  <conditionalFormatting sqref="X967">
    <cfRule type="expression" dxfId="22499" priority="1661">
      <formula>AND(IF(OR($Q967=1,$Q967=2),1,0),IF($X967&lt;=20,1,0))</formula>
    </cfRule>
    <cfRule type="expression" dxfId="22498" priority="1662">
      <formula>AND(IF($Q967=2,1,0),IF($X967&lt;30,1,0))</formula>
    </cfRule>
    <cfRule type="expression" dxfId="22497" priority="1663">
      <formula>AND(IF($Q967=3,1,0),IF($X967&lt;30,1,0))</formula>
    </cfRule>
    <cfRule type="expression" dxfId="22496" priority="1664">
      <formula>AND(IF($Q967=3,1,IF($Q967=4,1,0)),IF($F967&lt;=85,1,0))</formula>
    </cfRule>
  </conditionalFormatting>
  <conditionalFormatting sqref="AI967">
    <cfRule type="expression" dxfId="22495" priority="1657">
      <formula>AND(IF(OR($Q967=1,$Q967=2),1,0),IF($X967&lt;=20,1,0))</formula>
    </cfRule>
    <cfRule type="expression" dxfId="22494" priority="1658">
      <formula>AND(IF($Q967=2,1,0),IF($X967&lt;30,1,0))</formula>
    </cfRule>
    <cfRule type="expression" dxfId="22493" priority="1659">
      <formula>AND(IF($Q967=3,1,0),IF($X967&lt;30,1,0))</formula>
    </cfRule>
    <cfRule type="expression" dxfId="22492" priority="1660">
      <formula>AND(IF($Q967=3,1,IF($Q967=4,1,0)),IF($F967&lt;=85,1,0))</formula>
    </cfRule>
  </conditionalFormatting>
  <conditionalFormatting sqref="AV968">
    <cfRule type="expression" dxfId="22491" priority="1655">
      <formula>AV968="X"</formula>
    </cfRule>
    <cfRule type="expression" dxfId="22490" priority="1656">
      <formula>AV968="후보"</formula>
    </cfRule>
  </conditionalFormatting>
  <conditionalFormatting sqref="AC968">
    <cfRule type="cellIs" dxfId="22489" priority="1653" operator="greaterThan">
      <formula>0.9</formula>
    </cfRule>
    <cfRule type="cellIs" dxfId="22488" priority="1654" operator="greaterThan">
      <formula>0.85</formula>
    </cfRule>
  </conditionalFormatting>
  <conditionalFormatting sqref="N968">
    <cfRule type="cellIs" dxfId="22487" priority="1651" operator="greaterThan">
      <formula>0.9</formula>
    </cfRule>
    <cfRule type="cellIs" dxfId="22486" priority="1652" operator="greaterThan">
      <formula>0.85</formula>
    </cfRule>
  </conditionalFormatting>
  <conditionalFormatting sqref="E968">
    <cfRule type="expression" dxfId="22485" priority="1647">
      <formula>AND(IF(OR($Q968=1,$Q968=2),1,0),IF($X968&lt;=20,1,0))</formula>
    </cfRule>
    <cfRule type="expression" dxfId="22484" priority="1648">
      <formula>AND(IF($Q968=2,1,0),IF($X968&lt;30,1,0))</formula>
    </cfRule>
    <cfRule type="expression" dxfId="22483" priority="1649">
      <formula>AND(IF($Q968=3,1,0),IF($X968&lt;30,1,0))</formula>
    </cfRule>
    <cfRule type="expression" dxfId="22482" priority="1650">
      <formula>AND(IF($Q968=3,1,IF($Q968=4,1,0)),IF($F968&lt;=85,1,0))</formula>
    </cfRule>
  </conditionalFormatting>
  <conditionalFormatting sqref="X968">
    <cfRule type="expression" dxfId="22481" priority="1643">
      <formula>AND(IF(OR($Q968=1,$Q968=2),1,0),IF($X968&lt;=20,1,0))</formula>
    </cfRule>
    <cfRule type="expression" dxfId="22480" priority="1644">
      <formula>AND(IF($Q968=2,1,0),IF($X968&lt;30,1,0))</formula>
    </cfRule>
    <cfRule type="expression" dxfId="22479" priority="1645">
      <formula>AND(IF($Q968=3,1,0),IF($X968&lt;30,1,0))</formula>
    </cfRule>
    <cfRule type="expression" dxfId="22478" priority="1646">
      <formula>AND(IF($Q968=3,1,IF($Q968=4,1,0)),IF($F968&lt;=85,1,0))</formula>
    </cfRule>
  </conditionalFormatting>
  <conditionalFormatting sqref="AI968">
    <cfRule type="expression" dxfId="22477" priority="1639">
      <formula>AND(IF(OR($Q968=1,$Q968=2),1,0),IF($X968&lt;=20,1,0))</formula>
    </cfRule>
    <cfRule type="expression" dxfId="22476" priority="1640">
      <formula>AND(IF($Q968=2,1,0),IF($X968&lt;30,1,0))</formula>
    </cfRule>
    <cfRule type="expression" dxfId="22475" priority="1641">
      <formula>AND(IF($Q968=3,1,0),IF($X968&lt;30,1,0))</formula>
    </cfRule>
    <cfRule type="expression" dxfId="22474" priority="1642">
      <formula>AND(IF($Q968=3,1,IF($Q968=4,1,0)),IF($F968&lt;=85,1,0))</formula>
    </cfRule>
  </conditionalFormatting>
  <conditionalFormatting sqref="AV969">
    <cfRule type="expression" dxfId="22473" priority="1637">
      <formula>AV969="X"</formula>
    </cfRule>
    <cfRule type="expression" dxfId="22472" priority="1638">
      <formula>AV969="후보"</formula>
    </cfRule>
  </conditionalFormatting>
  <conditionalFormatting sqref="AC969">
    <cfRule type="cellIs" dxfId="22471" priority="1635" operator="greaterThan">
      <formula>0.9</formula>
    </cfRule>
    <cfRule type="cellIs" dxfId="22470" priority="1636" operator="greaterThan">
      <formula>0.85</formula>
    </cfRule>
  </conditionalFormatting>
  <conditionalFormatting sqref="N969">
    <cfRule type="cellIs" dxfId="22469" priority="1633" operator="greaterThan">
      <formula>0.9</formula>
    </cfRule>
    <cfRule type="cellIs" dxfId="22468" priority="1634" operator="greaterThan">
      <formula>0.85</formula>
    </cfRule>
  </conditionalFormatting>
  <conditionalFormatting sqref="E969">
    <cfRule type="expression" dxfId="22467" priority="1629">
      <formula>AND(IF(OR($Q969=1,$Q969=2),1,0),IF($X969&lt;=20,1,0))</formula>
    </cfRule>
    <cfRule type="expression" dxfId="22466" priority="1630">
      <formula>AND(IF($Q969=2,1,0),IF($X969&lt;30,1,0))</formula>
    </cfRule>
    <cfRule type="expression" dxfId="22465" priority="1631">
      <formula>AND(IF($Q969=3,1,0),IF($X969&lt;30,1,0))</formula>
    </cfRule>
    <cfRule type="expression" dxfId="22464" priority="1632">
      <formula>AND(IF($Q969=3,1,IF($Q969=4,1,0)),IF($F969&lt;=85,1,0))</formula>
    </cfRule>
  </conditionalFormatting>
  <conditionalFormatting sqref="X969">
    <cfRule type="expression" dxfId="22463" priority="1625">
      <formula>AND(IF(OR($Q969=1,$Q969=2),1,0),IF($X969&lt;=20,1,0))</formula>
    </cfRule>
    <cfRule type="expression" dxfId="22462" priority="1626">
      <formula>AND(IF($Q969=2,1,0),IF($X969&lt;30,1,0))</formula>
    </cfRule>
    <cfRule type="expression" dxfId="22461" priority="1627">
      <formula>AND(IF($Q969=3,1,0),IF($X969&lt;30,1,0))</formula>
    </cfRule>
    <cfRule type="expression" dxfId="22460" priority="1628">
      <formula>AND(IF($Q969=3,1,IF($Q969=4,1,0)),IF($F969&lt;=85,1,0))</formula>
    </cfRule>
  </conditionalFormatting>
  <conditionalFormatting sqref="AI969">
    <cfRule type="expression" dxfId="22459" priority="1621">
      <formula>AND(IF(OR($Q969=1,$Q969=2),1,0),IF($X969&lt;=20,1,0))</formula>
    </cfRule>
    <cfRule type="expression" dxfId="22458" priority="1622">
      <formula>AND(IF($Q969=2,1,0),IF($X969&lt;30,1,0))</formula>
    </cfRule>
    <cfRule type="expression" dxfId="22457" priority="1623">
      <formula>AND(IF($Q969=3,1,0),IF($X969&lt;30,1,0))</formula>
    </cfRule>
    <cfRule type="expression" dxfId="22456" priority="1624">
      <formula>AND(IF($Q969=3,1,IF($Q969=4,1,0)),IF($F969&lt;=85,1,0))</formula>
    </cfRule>
  </conditionalFormatting>
  <conditionalFormatting sqref="AV970">
    <cfRule type="expression" dxfId="22455" priority="1619">
      <formula>AV970="X"</formula>
    </cfRule>
    <cfRule type="expression" dxfId="22454" priority="1620">
      <formula>AV970="후보"</formula>
    </cfRule>
  </conditionalFormatting>
  <conditionalFormatting sqref="AC970">
    <cfRule type="cellIs" dxfId="22453" priority="1617" operator="greaterThan">
      <formula>0.9</formula>
    </cfRule>
    <cfRule type="cellIs" dxfId="22452" priority="1618" operator="greaterThan">
      <formula>0.85</formula>
    </cfRule>
  </conditionalFormatting>
  <conditionalFormatting sqref="N970">
    <cfRule type="cellIs" dxfId="22451" priority="1615" operator="greaterThan">
      <formula>0.9</formula>
    </cfRule>
    <cfRule type="cellIs" dxfId="22450" priority="1616" operator="greaterThan">
      <formula>0.85</formula>
    </cfRule>
  </conditionalFormatting>
  <conditionalFormatting sqref="E970">
    <cfRule type="expression" dxfId="22449" priority="1611">
      <formula>AND(IF(OR($Q970=1,$Q970=2),1,0),IF($X970&lt;=20,1,0))</formula>
    </cfRule>
    <cfRule type="expression" dxfId="22448" priority="1612">
      <formula>AND(IF($Q970=2,1,0),IF($X970&lt;30,1,0))</formula>
    </cfRule>
    <cfRule type="expression" dxfId="22447" priority="1613">
      <formula>AND(IF($Q970=3,1,0),IF($X970&lt;30,1,0))</formula>
    </cfRule>
    <cfRule type="expression" dxfId="22446" priority="1614">
      <formula>AND(IF($Q970=3,1,IF($Q970=4,1,0)),IF($F970&lt;=85,1,0))</formula>
    </cfRule>
  </conditionalFormatting>
  <conditionalFormatting sqref="X970">
    <cfRule type="expression" dxfId="22445" priority="1607">
      <formula>AND(IF(OR($Q970=1,$Q970=2),1,0),IF($X970&lt;=20,1,0))</formula>
    </cfRule>
    <cfRule type="expression" dxfId="22444" priority="1608">
      <formula>AND(IF($Q970=2,1,0),IF($X970&lt;30,1,0))</formula>
    </cfRule>
    <cfRule type="expression" dxfId="22443" priority="1609">
      <formula>AND(IF($Q970=3,1,0),IF($X970&lt;30,1,0))</formula>
    </cfRule>
    <cfRule type="expression" dxfId="22442" priority="1610">
      <formula>AND(IF($Q970=3,1,IF($Q970=4,1,0)),IF($F970&lt;=85,1,0))</formula>
    </cfRule>
  </conditionalFormatting>
  <conditionalFormatting sqref="AI970">
    <cfRule type="expression" dxfId="22441" priority="1603">
      <formula>AND(IF(OR($Q970=1,$Q970=2),1,0),IF($X970&lt;=20,1,0))</formula>
    </cfRule>
    <cfRule type="expression" dxfId="22440" priority="1604">
      <formula>AND(IF($Q970=2,1,0),IF($X970&lt;30,1,0))</formula>
    </cfRule>
    <cfRule type="expression" dxfId="22439" priority="1605">
      <formula>AND(IF($Q970=3,1,0),IF($X970&lt;30,1,0))</formula>
    </cfRule>
    <cfRule type="expression" dxfId="22438" priority="1606">
      <formula>AND(IF($Q970=3,1,IF($Q970=4,1,0)),IF($F970&lt;=85,1,0))</formula>
    </cfRule>
  </conditionalFormatting>
  <conditionalFormatting sqref="AV971">
    <cfRule type="expression" dxfId="22437" priority="1601">
      <formula>AV971="X"</formula>
    </cfRule>
    <cfRule type="expression" dxfId="22436" priority="1602">
      <formula>AV971="후보"</formula>
    </cfRule>
  </conditionalFormatting>
  <conditionalFormatting sqref="AC971">
    <cfRule type="cellIs" dxfId="22435" priority="1599" operator="greaterThan">
      <formula>0.9</formula>
    </cfRule>
    <cfRule type="cellIs" dxfId="22434" priority="1600" operator="greaterThan">
      <formula>0.85</formula>
    </cfRule>
  </conditionalFormatting>
  <conditionalFormatting sqref="N971">
    <cfRule type="cellIs" dxfId="22433" priority="1597" operator="greaterThan">
      <formula>0.9</formula>
    </cfRule>
    <cfRule type="cellIs" dxfId="22432" priority="1598" operator="greaterThan">
      <formula>0.85</formula>
    </cfRule>
  </conditionalFormatting>
  <conditionalFormatting sqref="E971">
    <cfRule type="expression" dxfId="22431" priority="1593">
      <formula>AND(IF(OR($Q971=1,$Q971=2),1,0),IF($X971&lt;=20,1,0))</formula>
    </cfRule>
    <cfRule type="expression" dxfId="22430" priority="1594">
      <formula>AND(IF($Q971=2,1,0),IF($X971&lt;30,1,0))</formula>
    </cfRule>
    <cfRule type="expression" dxfId="22429" priority="1595">
      <formula>AND(IF($Q971=3,1,0),IF($X971&lt;30,1,0))</formula>
    </cfRule>
    <cfRule type="expression" dxfId="22428" priority="1596">
      <formula>AND(IF($Q971=3,1,IF($Q971=4,1,0)),IF($F971&lt;=85,1,0))</formula>
    </cfRule>
  </conditionalFormatting>
  <conditionalFormatting sqref="X971">
    <cfRule type="expression" dxfId="22427" priority="1589">
      <formula>AND(IF(OR($Q971=1,$Q971=2),1,0),IF($X971&lt;=20,1,0))</formula>
    </cfRule>
    <cfRule type="expression" dxfId="22426" priority="1590">
      <formula>AND(IF($Q971=2,1,0),IF($X971&lt;30,1,0))</formula>
    </cfRule>
    <cfRule type="expression" dxfId="22425" priority="1591">
      <formula>AND(IF($Q971=3,1,0),IF($X971&lt;30,1,0))</formula>
    </cfRule>
    <cfRule type="expression" dxfId="22424" priority="1592">
      <formula>AND(IF($Q971=3,1,IF($Q971=4,1,0)),IF($F971&lt;=85,1,0))</formula>
    </cfRule>
  </conditionalFormatting>
  <conditionalFormatting sqref="AI971">
    <cfRule type="expression" dxfId="22423" priority="1585">
      <formula>AND(IF(OR($Q971=1,$Q971=2),1,0),IF($X971&lt;=20,1,0))</formula>
    </cfRule>
    <cfRule type="expression" dxfId="22422" priority="1586">
      <formula>AND(IF($Q971=2,1,0),IF($X971&lt;30,1,0))</formula>
    </cfRule>
    <cfRule type="expression" dxfId="22421" priority="1587">
      <formula>AND(IF($Q971=3,1,0),IF($X971&lt;30,1,0))</formula>
    </cfRule>
    <cfRule type="expression" dxfId="22420" priority="1588">
      <formula>AND(IF($Q971=3,1,IF($Q971=4,1,0)),IF($F971&lt;=85,1,0))</formula>
    </cfRule>
  </conditionalFormatting>
  <conditionalFormatting sqref="AV972">
    <cfRule type="expression" dxfId="22419" priority="1583">
      <formula>AV972="X"</formula>
    </cfRule>
    <cfRule type="expression" dxfId="22418" priority="1584">
      <formula>AV972="후보"</formula>
    </cfRule>
  </conditionalFormatting>
  <conditionalFormatting sqref="AC972">
    <cfRule type="cellIs" dxfId="22417" priority="1581" operator="greaterThan">
      <formula>0.9</formula>
    </cfRule>
    <cfRule type="cellIs" dxfId="22416" priority="1582" operator="greaterThan">
      <formula>0.85</formula>
    </cfRule>
  </conditionalFormatting>
  <conditionalFormatting sqref="N972">
    <cfRule type="cellIs" dxfId="22415" priority="1579" operator="greaterThan">
      <formula>0.9</formula>
    </cfRule>
    <cfRule type="cellIs" dxfId="22414" priority="1580" operator="greaterThan">
      <formula>0.85</formula>
    </cfRule>
  </conditionalFormatting>
  <conditionalFormatting sqref="E972">
    <cfRule type="expression" dxfId="22413" priority="1575">
      <formula>AND(IF(OR($Q972=1,$Q972=2),1,0),IF($X972&lt;=20,1,0))</formula>
    </cfRule>
    <cfRule type="expression" dxfId="22412" priority="1576">
      <formula>AND(IF($Q972=2,1,0),IF($X972&lt;30,1,0))</formula>
    </cfRule>
    <cfRule type="expression" dxfId="22411" priority="1577">
      <formula>AND(IF($Q972=3,1,0),IF($X972&lt;30,1,0))</formula>
    </cfRule>
    <cfRule type="expression" dxfId="22410" priority="1578">
      <formula>AND(IF($Q972=3,1,IF($Q972=4,1,0)),IF($F972&lt;=85,1,0))</formula>
    </cfRule>
  </conditionalFormatting>
  <conditionalFormatting sqref="X972">
    <cfRule type="expression" dxfId="22409" priority="1571">
      <formula>AND(IF(OR($Q972=1,$Q972=2),1,0),IF($X972&lt;=20,1,0))</formula>
    </cfRule>
    <cfRule type="expression" dxfId="22408" priority="1572">
      <formula>AND(IF($Q972=2,1,0),IF($X972&lt;30,1,0))</formula>
    </cfRule>
    <cfRule type="expression" dxfId="22407" priority="1573">
      <formula>AND(IF($Q972=3,1,0),IF($X972&lt;30,1,0))</formula>
    </cfRule>
    <cfRule type="expression" dxfId="22406" priority="1574">
      <formula>AND(IF($Q972=3,1,IF($Q972=4,1,0)),IF($F972&lt;=85,1,0))</formula>
    </cfRule>
  </conditionalFormatting>
  <conditionalFormatting sqref="AI972">
    <cfRule type="expression" dxfId="22405" priority="1567">
      <formula>AND(IF(OR($Q972=1,$Q972=2),1,0),IF($X972&lt;=20,1,0))</formula>
    </cfRule>
    <cfRule type="expression" dxfId="22404" priority="1568">
      <formula>AND(IF($Q972=2,1,0),IF($X972&lt;30,1,0))</formula>
    </cfRule>
    <cfRule type="expression" dxfId="22403" priority="1569">
      <formula>AND(IF($Q972=3,1,0),IF($X972&lt;30,1,0))</formula>
    </cfRule>
    <cfRule type="expression" dxfId="22402" priority="1570">
      <formula>AND(IF($Q972=3,1,IF($Q972=4,1,0)),IF($F972&lt;=85,1,0))</formula>
    </cfRule>
  </conditionalFormatting>
  <conditionalFormatting sqref="AV973">
    <cfRule type="expression" dxfId="22401" priority="1565">
      <formula>AV973="X"</formula>
    </cfRule>
    <cfRule type="expression" dxfId="22400" priority="1566">
      <formula>AV973="후보"</formula>
    </cfRule>
  </conditionalFormatting>
  <conditionalFormatting sqref="AC973">
    <cfRule type="cellIs" dxfId="22399" priority="1563" operator="greaterThan">
      <formula>0.9</formula>
    </cfRule>
    <cfRule type="cellIs" dxfId="22398" priority="1564" operator="greaterThan">
      <formula>0.85</formula>
    </cfRule>
  </conditionalFormatting>
  <conditionalFormatting sqref="N973">
    <cfRule type="cellIs" dxfId="22397" priority="1561" operator="greaterThan">
      <formula>0.9</formula>
    </cfRule>
    <cfRule type="cellIs" dxfId="22396" priority="1562" operator="greaterThan">
      <formula>0.85</formula>
    </cfRule>
  </conditionalFormatting>
  <conditionalFormatting sqref="E973">
    <cfRule type="expression" dxfId="22395" priority="1557">
      <formula>AND(IF(OR($Q973=1,$Q973=2),1,0),IF($X973&lt;=20,1,0))</formula>
    </cfRule>
    <cfRule type="expression" dxfId="22394" priority="1558">
      <formula>AND(IF($Q973=2,1,0),IF($X973&lt;30,1,0))</formula>
    </cfRule>
    <cfRule type="expression" dxfId="22393" priority="1559">
      <formula>AND(IF($Q973=3,1,0),IF($X973&lt;30,1,0))</formula>
    </cfRule>
    <cfRule type="expression" dxfId="22392" priority="1560">
      <formula>AND(IF($Q973=3,1,IF($Q973=4,1,0)),IF($F973&lt;=85,1,0))</formula>
    </cfRule>
  </conditionalFormatting>
  <conditionalFormatting sqref="X973">
    <cfRule type="expression" dxfId="22391" priority="1553">
      <formula>AND(IF(OR($Q973=1,$Q973=2),1,0),IF($X973&lt;=20,1,0))</formula>
    </cfRule>
    <cfRule type="expression" dxfId="22390" priority="1554">
      <formula>AND(IF($Q973=2,1,0),IF($X973&lt;30,1,0))</formula>
    </cfRule>
    <cfRule type="expression" dxfId="22389" priority="1555">
      <formula>AND(IF($Q973=3,1,0),IF($X973&lt;30,1,0))</formula>
    </cfRule>
    <cfRule type="expression" dxfId="22388" priority="1556">
      <formula>AND(IF($Q973=3,1,IF($Q973=4,1,0)),IF($F973&lt;=85,1,0))</formula>
    </cfRule>
  </conditionalFormatting>
  <conditionalFormatting sqref="AI973">
    <cfRule type="expression" dxfId="22387" priority="1549">
      <formula>AND(IF(OR($Q973=1,$Q973=2),1,0),IF($X973&lt;=20,1,0))</formula>
    </cfRule>
    <cfRule type="expression" dxfId="22386" priority="1550">
      <formula>AND(IF($Q973=2,1,0),IF($X973&lt;30,1,0))</formula>
    </cfRule>
    <cfRule type="expression" dxfId="22385" priority="1551">
      <formula>AND(IF($Q973=3,1,0),IF($X973&lt;30,1,0))</formula>
    </cfRule>
    <cfRule type="expression" dxfId="22384" priority="1552">
      <formula>AND(IF($Q973=3,1,IF($Q973=4,1,0)),IF($F973&lt;=85,1,0))</formula>
    </cfRule>
  </conditionalFormatting>
  <conditionalFormatting sqref="AV974">
    <cfRule type="expression" dxfId="22383" priority="1547">
      <formula>AV974="X"</formula>
    </cfRule>
    <cfRule type="expression" dxfId="22382" priority="1548">
      <formula>AV974="후보"</formula>
    </cfRule>
  </conditionalFormatting>
  <conditionalFormatting sqref="AC974">
    <cfRule type="cellIs" dxfId="22381" priority="1545" operator="greaterThan">
      <formula>0.9</formula>
    </cfRule>
    <cfRule type="cellIs" dxfId="22380" priority="1546" operator="greaterThan">
      <formula>0.85</formula>
    </cfRule>
  </conditionalFormatting>
  <conditionalFormatting sqref="N974">
    <cfRule type="cellIs" dxfId="22379" priority="1543" operator="greaterThan">
      <formula>0.9</formula>
    </cfRule>
    <cfRule type="cellIs" dxfId="22378" priority="1544" operator="greaterThan">
      <formula>0.85</formula>
    </cfRule>
  </conditionalFormatting>
  <conditionalFormatting sqref="E974">
    <cfRule type="expression" dxfId="22377" priority="1539">
      <formula>AND(IF(OR($Q974=1,$Q974=2),1,0),IF($X974&lt;=20,1,0))</formula>
    </cfRule>
    <cfRule type="expression" dxfId="22376" priority="1540">
      <formula>AND(IF($Q974=2,1,0),IF($X974&lt;30,1,0))</formula>
    </cfRule>
    <cfRule type="expression" dxfId="22375" priority="1541">
      <formula>AND(IF($Q974=3,1,0),IF($X974&lt;30,1,0))</formula>
    </cfRule>
    <cfRule type="expression" dxfId="22374" priority="1542">
      <formula>AND(IF($Q974=3,1,IF($Q974=4,1,0)),IF($F974&lt;=85,1,0))</formula>
    </cfRule>
  </conditionalFormatting>
  <conditionalFormatting sqref="X974">
    <cfRule type="expression" dxfId="22373" priority="1535">
      <formula>AND(IF(OR($Q974=1,$Q974=2),1,0),IF($X974&lt;=20,1,0))</formula>
    </cfRule>
    <cfRule type="expression" dxfId="22372" priority="1536">
      <formula>AND(IF($Q974=2,1,0),IF($X974&lt;30,1,0))</formula>
    </cfRule>
    <cfRule type="expression" dxfId="22371" priority="1537">
      <formula>AND(IF($Q974=3,1,0),IF($X974&lt;30,1,0))</formula>
    </cfRule>
    <cfRule type="expression" dxfId="22370" priority="1538">
      <formula>AND(IF($Q974=3,1,IF($Q974=4,1,0)),IF($F974&lt;=85,1,0))</formula>
    </cfRule>
  </conditionalFormatting>
  <conditionalFormatting sqref="AI974">
    <cfRule type="expression" dxfId="22369" priority="1531">
      <formula>AND(IF(OR($Q974=1,$Q974=2),1,0),IF($X974&lt;=20,1,0))</formula>
    </cfRule>
    <cfRule type="expression" dxfId="22368" priority="1532">
      <formula>AND(IF($Q974=2,1,0),IF($X974&lt;30,1,0))</formula>
    </cfRule>
    <cfRule type="expression" dxfId="22367" priority="1533">
      <formula>AND(IF($Q974=3,1,0),IF($X974&lt;30,1,0))</formula>
    </cfRule>
    <cfRule type="expression" dxfId="22366" priority="1534">
      <formula>AND(IF($Q974=3,1,IF($Q974=4,1,0)),IF($F974&lt;=85,1,0))</formula>
    </cfRule>
  </conditionalFormatting>
  <conditionalFormatting sqref="AV975">
    <cfRule type="expression" dxfId="22365" priority="1529">
      <formula>AV975="X"</formula>
    </cfRule>
    <cfRule type="expression" dxfId="22364" priority="1530">
      <formula>AV975="후보"</formula>
    </cfRule>
  </conditionalFormatting>
  <conditionalFormatting sqref="AC975">
    <cfRule type="cellIs" dxfId="22363" priority="1527" operator="greaterThan">
      <formula>0.9</formula>
    </cfRule>
    <cfRule type="cellIs" dxfId="22362" priority="1528" operator="greaterThan">
      <formula>0.85</formula>
    </cfRule>
  </conditionalFormatting>
  <conditionalFormatting sqref="N975">
    <cfRule type="cellIs" dxfId="22361" priority="1525" operator="greaterThan">
      <formula>0.9</formula>
    </cfRule>
    <cfRule type="cellIs" dxfId="22360" priority="1526" operator="greaterThan">
      <formula>0.85</formula>
    </cfRule>
  </conditionalFormatting>
  <conditionalFormatting sqref="E975">
    <cfRule type="expression" dxfId="22359" priority="1521">
      <formula>AND(IF(OR($Q975=1,$Q975=2),1,0),IF($X975&lt;=20,1,0))</formula>
    </cfRule>
    <cfRule type="expression" dxfId="22358" priority="1522">
      <formula>AND(IF($Q975=2,1,0),IF($X975&lt;30,1,0))</formula>
    </cfRule>
    <cfRule type="expression" dxfId="22357" priority="1523">
      <formula>AND(IF($Q975=3,1,0),IF($X975&lt;30,1,0))</formula>
    </cfRule>
    <cfRule type="expression" dxfId="22356" priority="1524">
      <formula>AND(IF($Q975=3,1,IF($Q975=4,1,0)),IF($F975&lt;=85,1,0))</formula>
    </cfRule>
  </conditionalFormatting>
  <conditionalFormatting sqref="X975">
    <cfRule type="expression" dxfId="22355" priority="1517">
      <formula>AND(IF(OR($Q975=1,$Q975=2),1,0),IF($X975&lt;=20,1,0))</formula>
    </cfRule>
    <cfRule type="expression" dxfId="22354" priority="1518">
      <formula>AND(IF($Q975=2,1,0),IF($X975&lt;30,1,0))</formula>
    </cfRule>
    <cfRule type="expression" dxfId="22353" priority="1519">
      <formula>AND(IF($Q975=3,1,0),IF($X975&lt;30,1,0))</formula>
    </cfRule>
    <cfRule type="expression" dxfId="22352" priority="1520">
      <formula>AND(IF($Q975=3,1,IF($Q975=4,1,0)),IF($F975&lt;=85,1,0))</formula>
    </cfRule>
  </conditionalFormatting>
  <conditionalFormatting sqref="AI975">
    <cfRule type="expression" dxfId="22351" priority="1513">
      <formula>AND(IF(OR($Q975=1,$Q975=2),1,0),IF($X975&lt;=20,1,0))</formula>
    </cfRule>
    <cfRule type="expression" dxfId="22350" priority="1514">
      <formula>AND(IF($Q975=2,1,0),IF($X975&lt;30,1,0))</formula>
    </cfRule>
    <cfRule type="expression" dxfId="22349" priority="1515">
      <formula>AND(IF($Q975=3,1,0),IF($X975&lt;30,1,0))</formula>
    </cfRule>
    <cfRule type="expression" dxfId="22348" priority="1516">
      <formula>AND(IF($Q975=3,1,IF($Q975=4,1,0)),IF($F975&lt;=85,1,0))</formula>
    </cfRule>
  </conditionalFormatting>
  <conditionalFormatting sqref="AV976">
    <cfRule type="expression" dxfId="22347" priority="1511">
      <formula>AV976="X"</formula>
    </cfRule>
    <cfRule type="expression" dxfId="22346" priority="1512">
      <formula>AV976="후보"</formula>
    </cfRule>
  </conditionalFormatting>
  <conditionalFormatting sqref="AC976">
    <cfRule type="cellIs" dxfId="22345" priority="1509" operator="greaterThan">
      <formula>0.9</formula>
    </cfRule>
    <cfRule type="cellIs" dxfId="22344" priority="1510" operator="greaterThan">
      <formula>0.85</formula>
    </cfRule>
  </conditionalFormatting>
  <conditionalFormatting sqref="N976">
    <cfRule type="cellIs" dxfId="22343" priority="1507" operator="greaterThan">
      <formula>0.9</formula>
    </cfRule>
    <cfRule type="cellIs" dxfId="22342" priority="1508" operator="greaterThan">
      <formula>0.85</formula>
    </cfRule>
  </conditionalFormatting>
  <conditionalFormatting sqref="E976">
    <cfRule type="expression" dxfId="22341" priority="1503">
      <formula>AND(IF(OR($Q976=1,$Q976=2),1,0),IF($X976&lt;=20,1,0))</formula>
    </cfRule>
    <cfRule type="expression" dxfId="22340" priority="1504">
      <formula>AND(IF($Q976=2,1,0),IF($X976&lt;30,1,0))</formula>
    </cfRule>
    <cfRule type="expression" dxfId="22339" priority="1505">
      <formula>AND(IF($Q976=3,1,0),IF($X976&lt;30,1,0))</formula>
    </cfRule>
    <cfRule type="expression" dxfId="22338" priority="1506">
      <formula>AND(IF($Q976=3,1,IF($Q976=4,1,0)),IF($F976&lt;=85,1,0))</formula>
    </cfRule>
  </conditionalFormatting>
  <conditionalFormatting sqref="X976">
    <cfRule type="expression" dxfId="22337" priority="1499">
      <formula>AND(IF(OR($Q976=1,$Q976=2),1,0),IF($X976&lt;=20,1,0))</formula>
    </cfRule>
    <cfRule type="expression" dxfId="22336" priority="1500">
      <formula>AND(IF($Q976=2,1,0),IF($X976&lt;30,1,0))</formula>
    </cfRule>
    <cfRule type="expression" dxfId="22335" priority="1501">
      <formula>AND(IF($Q976=3,1,0),IF($X976&lt;30,1,0))</formula>
    </cfRule>
    <cfRule type="expression" dxfId="22334" priority="1502">
      <formula>AND(IF($Q976=3,1,IF($Q976=4,1,0)),IF($F976&lt;=85,1,0))</formula>
    </cfRule>
  </conditionalFormatting>
  <conditionalFormatting sqref="AI976">
    <cfRule type="expression" dxfId="22333" priority="1495">
      <formula>AND(IF(OR($Q976=1,$Q976=2),1,0),IF($X976&lt;=20,1,0))</formula>
    </cfRule>
    <cfRule type="expression" dxfId="22332" priority="1496">
      <formula>AND(IF($Q976=2,1,0),IF($X976&lt;30,1,0))</formula>
    </cfRule>
    <cfRule type="expression" dxfId="22331" priority="1497">
      <formula>AND(IF($Q976=3,1,0),IF($X976&lt;30,1,0))</formula>
    </cfRule>
    <cfRule type="expression" dxfId="22330" priority="1498">
      <formula>AND(IF($Q976=3,1,IF($Q976=4,1,0)),IF($F976&lt;=85,1,0))</formula>
    </cfRule>
  </conditionalFormatting>
  <conditionalFormatting sqref="AV977">
    <cfRule type="expression" dxfId="22329" priority="1493">
      <formula>AV977="X"</formula>
    </cfRule>
    <cfRule type="expression" dxfId="22328" priority="1494">
      <formula>AV977="후보"</formula>
    </cfRule>
  </conditionalFormatting>
  <conditionalFormatting sqref="AC977">
    <cfRule type="cellIs" dxfId="22327" priority="1491" operator="greaterThan">
      <formula>0.9</formula>
    </cfRule>
    <cfRule type="cellIs" dxfId="22326" priority="1492" operator="greaterThan">
      <formula>0.85</formula>
    </cfRule>
  </conditionalFormatting>
  <conditionalFormatting sqref="N977">
    <cfRule type="cellIs" dxfId="22325" priority="1489" operator="greaterThan">
      <formula>0.9</formula>
    </cfRule>
    <cfRule type="cellIs" dxfId="22324" priority="1490" operator="greaterThan">
      <formula>0.85</formula>
    </cfRule>
  </conditionalFormatting>
  <conditionalFormatting sqref="E977">
    <cfRule type="expression" dxfId="22323" priority="1485">
      <formula>AND(IF(OR($Q977=1,$Q977=2),1,0),IF($X977&lt;=20,1,0))</formula>
    </cfRule>
    <cfRule type="expression" dxfId="22322" priority="1486">
      <formula>AND(IF($Q977=2,1,0),IF($X977&lt;30,1,0))</formula>
    </cfRule>
    <cfRule type="expression" dxfId="22321" priority="1487">
      <formula>AND(IF($Q977=3,1,0),IF($X977&lt;30,1,0))</formula>
    </cfRule>
    <cfRule type="expression" dxfId="22320" priority="1488">
      <formula>AND(IF($Q977=3,1,IF($Q977=4,1,0)),IF($F977&lt;=85,1,0))</formula>
    </cfRule>
  </conditionalFormatting>
  <conditionalFormatting sqref="X977">
    <cfRule type="expression" dxfId="22319" priority="1481">
      <formula>AND(IF(OR($Q977=1,$Q977=2),1,0),IF($X977&lt;=20,1,0))</formula>
    </cfRule>
    <cfRule type="expression" dxfId="22318" priority="1482">
      <formula>AND(IF($Q977=2,1,0),IF($X977&lt;30,1,0))</formula>
    </cfRule>
    <cfRule type="expression" dxfId="22317" priority="1483">
      <formula>AND(IF($Q977=3,1,0),IF($X977&lt;30,1,0))</formula>
    </cfRule>
    <cfRule type="expression" dxfId="22316" priority="1484">
      <formula>AND(IF($Q977=3,1,IF($Q977=4,1,0)),IF($F977&lt;=85,1,0))</formula>
    </cfRule>
  </conditionalFormatting>
  <conditionalFormatting sqref="AI977">
    <cfRule type="expression" dxfId="22315" priority="1477">
      <formula>AND(IF(OR($Q977=1,$Q977=2),1,0),IF($X977&lt;=20,1,0))</formula>
    </cfRule>
    <cfRule type="expression" dxfId="22314" priority="1478">
      <formula>AND(IF($Q977=2,1,0),IF($X977&lt;30,1,0))</formula>
    </cfRule>
    <cfRule type="expression" dxfId="22313" priority="1479">
      <formula>AND(IF($Q977=3,1,0),IF($X977&lt;30,1,0))</formula>
    </cfRule>
    <cfRule type="expression" dxfId="22312" priority="1480">
      <formula>AND(IF($Q977=3,1,IF($Q977=4,1,0)),IF($F977&lt;=85,1,0))</formula>
    </cfRule>
  </conditionalFormatting>
  <conditionalFormatting sqref="AV978">
    <cfRule type="expression" dxfId="22311" priority="1475">
      <formula>AV978="X"</formula>
    </cfRule>
    <cfRule type="expression" dxfId="22310" priority="1476">
      <formula>AV978="후보"</formula>
    </cfRule>
  </conditionalFormatting>
  <conditionalFormatting sqref="AC978">
    <cfRule type="cellIs" dxfId="22309" priority="1473" operator="greaterThan">
      <formula>0.9</formula>
    </cfRule>
    <cfRule type="cellIs" dxfId="22308" priority="1474" operator="greaterThan">
      <formula>0.85</formula>
    </cfRule>
  </conditionalFormatting>
  <conditionalFormatting sqref="N978">
    <cfRule type="cellIs" dxfId="22307" priority="1471" operator="greaterThan">
      <formula>0.9</formula>
    </cfRule>
    <cfRule type="cellIs" dxfId="22306" priority="1472" operator="greaterThan">
      <formula>0.85</formula>
    </cfRule>
  </conditionalFormatting>
  <conditionalFormatting sqref="E978">
    <cfRule type="expression" dxfId="22305" priority="1467">
      <formula>AND(IF(OR($Q978=1,$Q978=2),1,0),IF($X978&lt;=20,1,0))</formula>
    </cfRule>
    <cfRule type="expression" dxfId="22304" priority="1468">
      <formula>AND(IF($Q978=2,1,0),IF($X978&lt;30,1,0))</formula>
    </cfRule>
    <cfRule type="expression" dxfId="22303" priority="1469">
      <formula>AND(IF($Q978=3,1,0),IF($X978&lt;30,1,0))</formula>
    </cfRule>
    <cfRule type="expression" dxfId="22302" priority="1470">
      <formula>AND(IF($Q978=3,1,IF($Q978=4,1,0)),IF($F978&lt;=85,1,0))</formula>
    </cfRule>
  </conditionalFormatting>
  <conditionalFormatting sqref="X978">
    <cfRule type="expression" dxfId="22301" priority="1463">
      <formula>AND(IF(OR($Q978=1,$Q978=2),1,0),IF($X978&lt;=20,1,0))</formula>
    </cfRule>
    <cfRule type="expression" dxfId="22300" priority="1464">
      <formula>AND(IF($Q978=2,1,0),IF($X978&lt;30,1,0))</formula>
    </cfRule>
    <cfRule type="expression" dxfId="22299" priority="1465">
      <formula>AND(IF($Q978=3,1,0),IF($X978&lt;30,1,0))</formula>
    </cfRule>
    <cfRule type="expression" dxfId="22298" priority="1466">
      <formula>AND(IF($Q978=3,1,IF($Q978=4,1,0)),IF($F978&lt;=85,1,0))</formula>
    </cfRule>
  </conditionalFormatting>
  <conditionalFormatting sqref="AI978">
    <cfRule type="expression" dxfId="22297" priority="1459">
      <formula>AND(IF(OR($Q978=1,$Q978=2),1,0),IF($X978&lt;=20,1,0))</formula>
    </cfRule>
    <cfRule type="expression" dxfId="22296" priority="1460">
      <formula>AND(IF($Q978=2,1,0),IF($X978&lt;30,1,0))</formula>
    </cfRule>
    <cfRule type="expression" dxfId="22295" priority="1461">
      <formula>AND(IF($Q978=3,1,0),IF($X978&lt;30,1,0))</formula>
    </cfRule>
    <cfRule type="expression" dxfId="22294" priority="1462">
      <formula>AND(IF($Q978=3,1,IF($Q978=4,1,0)),IF($F978&lt;=85,1,0))</formula>
    </cfRule>
  </conditionalFormatting>
  <conditionalFormatting sqref="AV979">
    <cfRule type="expression" dxfId="22293" priority="1457">
      <formula>AV979="X"</formula>
    </cfRule>
    <cfRule type="expression" dxfId="22292" priority="1458">
      <formula>AV979="후보"</formula>
    </cfRule>
  </conditionalFormatting>
  <conditionalFormatting sqref="AC979">
    <cfRule type="cellIs" dxfId="22291" priority="1455" operator="greaterThan">
      <formula>0.9</formula>
    </cfRule>
    <cfRule type="cellIs" dxfId="22290" priority="1456" operator="greaterThan">
      <formula>0.85</formula>
    </cfRule>
  </conditionalFormatting>
  <conditionalFormatting sqref="N979">
    <cfRule type="cellIs" dxfId="22289" priority="1453" operator="greaterThan">
      <formula>0.9</formula>
    </cfRule>
    <cfRule type="cellIs" dxfId="22288" priority="1454" operator="greaterThan">
      <formula>0.85</formula>
    </cfRule>
  </conditionalFormatting>
  <conditionalFormatting sqref="E979">
    <cfRule type="expression" dxfId="22287" priority="1449">
      <formula>AND(IF(OR($Q979=1,$Q979=2),1,0),IF($X979&lt;=20,1,0))</formula>
    </cfRule>
    <cfRule type="expression" dxfId="22286" priority="1450">
      <formula>AND(IF($Q979=2,1,0),IF($X979&lt;30,1,0))</formula>
    </cfRule>
    <cfRule type="expression" dxfId="22285" priority="1451">
      <formula>AND(IF($Q979=3,1,0),IF($X979&lt;30,1,0))</formula>
    </cfRule>
    <cfRule type="expression" dxfId="22284" priority="1452">
      <formula>AND(IF($Q979=3,1,IF($Q979=4,1,0)),IF($F979&lt;=85,1,0))</formula>
    </cfRule>
  </conditionalFormatting>
  <conditionalFormatting sqref="X979">
    <cfRule type="expression" dxfId="22283" priority="1445">
      <formula>AND(IF(OR($Q979=1,$Q979=2),1,0),IF($X979&lt;=20,1,0))</formula>
    </cfRule>
    <cfRule type="expression" dxfId="22282" priority="1446">
      <formula>AND(IF($Q979=2,1,0),IF($X979&lt;30,1,0))</formula>
    </cfRule>
    <cfRule type="expression" dxfId="22281" priority="1447">
      <formula>AND(IF($Q979=3,1,0),IF($X979&lt;30,1,0))</formula>
    </cfRule>
    <cfRule type="expression" dxfId="22280" priority="1448">
      <formula>AND(IF($Q979=3,1,IF($Q979=4,1,0)),IF($F979&lt;=85,1,0))</formula>
    </cfRule>
  </conditionalFormatting>
  <conditionalFormatting sqref="AI979">
    <cfRule type="expression" dxfId="22279" priority="1441">
      <formula>AND(IF(OR($Q979=1,$Q979=2),1,0),IF($X979&lt;=20,1,0))</formula>
    </cfRule>
    <cfRule type="expression" dxfId="22278" priority="1442">
      <formula>AND(IF($Q979=2,1,0),IF($X979&lt;30,1,0))</formula>
    </cfRule>
    <cfRule type="expression" dxfId="22277" priority="1443">
      <formula>AND(IF($Q979=3,1,0),IF($X979&lt;30,1,0))</formula>
    </cfRule>
    <cfRule type="expression" dxfId="22276" priority="1444">
      <formula>AND(IF($Q979=3,1,IF($Q979=4,1,0)),IF($F979&lt;=85,1,0))</formula>
    </cfRule>
  </conditionalFormatting>
  <conditionalFormatting sqref="AV980">
    <cfRule type="expression" dxfId="22275" priority="1439">
      <formula>AV980="X"</formula>
    </cfRule>
    <cfRule type="expression" dxfId="22274" priority="1440">
      <formula>AV980="후보"</formula>
    </cfRule>
  </conditionalFormatting>
  <conditionalFormatting sqref="AC980">
    <cfRule type="cellIs" dxfId="22273" priority="1437" operator="greaterThan">
      <formula>0.9</formula>
    </cfRule>
    <cfRule type="cellIs" dxfId="22272" priority="1438" operator="greaterThan">
      <formula>0.85</formula>
    </cfRule>
  </conditionalFormatting>
  <conditionalFormatting sqref="N980">
    <cfRule type="cellIs" dxfId="22271" priority="1435" operator="greaterThan">
      <formula>0.9</formula>
    </cfRule>
    <cfRule type="cellIs" dxfId="22270" priority="1436" operator="greaterThan">
      <formula>0.85</formula>
    </cfRule>
  </conditionalFormatting>
  <conditionalFormatting sqref="E980">
    <cfRule type="expression" dxfId="22269" priority="1431">
      <formula>AND(IF(OR($Q980=1,$Q980=2),1,0),IF($X980&lt;=20,1,0))</formula>
    </cfRule>
    <cfRule type="expression" dxfId="22268" priority="1432">
      <formula>AND(IF($Q980=2,1,0),IF($X980&lt;30,1,0))</formula>
    </cfRule>
    <cfRule type="expression" dxfId="22267" priority="1433">
      <formula>AND(IF($Q980=3,1,0),IF($X980&lt;30,1,0))</formula>
    </cfRule>
    <cfRule type="expression" dxfId="22266" priority="1434">
      <formula>AND(IF($Q980=3,1,IF($Q980=4,1,0)),IF($F980&lt;=85,1,0))</formula>
    </cfRule>
  </conditionalFormatting>
  <conditionalFormatting sqref="X980">
    <cfRule type="expression" dxfId="22265" priority="1427">
      <formula>AND(IF(OR($Q980=1,$Q980=2),1,0),IF($X980&lt;=20,1,0))</formula>
    </cfRule>
    <cfRule type="expression" dxfId="22264" priority="1428">
      <formula>AND(IF($Q980=2,1,0),IF($X980&lt;30,1,0))</formula>
    </cfRule>
    <cfRule type="expression" dxfId="22263" priority="1429">
      <formula>AND(IF($Q980=3,1,0),IF($X980&lt;30,1,0))</formula>
    </cfRule>
    <cfRule type="expression" dxfId="22262" priority="1430">
      <formula>AND(IF($Q980=3,1,IF($Q980=4,1,0)),IF($F980&lt;=85,1,0))</formula>
    </cfRule>
  </conditionalFormatting>
  <conditionalFormatting sqref="AI980">
    <cfRule type="expression" dxfId="22261" priority="1423">
      <formula>AND(IF(OR($Q980=1,$Q980=2),1,0),IF($X980&lt;=20,1,0))</formula>
    </cfRule>
    <cfRule type="expression" dxfId="22260" priority="1424">
      <formula>AND(IF($Q980=2,1,0),IF($X980&lt;30,1,0))</formula>
    </cfRule>
    <cfRule type="expression" dxfId="22259" priority="1425">
      <formula>AND(IF($Q980=3,1,0),IF($X980&lt;30,1,0))</formula>
    </cfRule>
    <cfRule type="expression" dxfId="22258" priority="1426">
      <formula>AND(IF($Q980=3,1,IF($Q980=4,1,0)),IF($F980&lt;=85,1,0))</formula>
    </cfRule>
  </conditionalFormatting>
  <conditionalFormatting sqref="AV981">
    <cfRule type="expression" dxfId="22257" priority="1421">
      <formula>AV981="X"</formula>
    </cfRule>
    <cfRule type="expression" dxfId="22256" priority="1422">
      <formula>AV981="후보"</formula>
    </cfRule>
  </conditionalFormatting>
  <conditionalFormatting sqref="AC981">
    <cfRule type="cellIs" dxfId="22255" priority="1419" operator="greaterThan">
      <formula>0.9</formula>
    </cfRule>
    <cfRule type="cellIs" dxfId="22254" priority="1420" operator="greaterThan">
      <formula>0.85</formula>
    </cfRule>
  </conditionalFormatting>
  <conditionalFormatting sqref="N981">
    <cfRule type="cellIs" dxfId="22253" priority="1417" operator="greaterThan">
      <formula>0.9</formula>
    </cfRule>
    <cfRule type="cellIs" dxfId="22252" priority="1418" operator="greaterThan">
      <formula>0.85</formula>
    </cfRule>
  </conditionalFormatting>
  <conditionalFormatting sqref="E981">
    <cfRule type="expression" dxfId="22251" priority="1413">
      <formula>AND(IF(OR($Q981=1,$Q981=2),1,0),IF($X981&lt;=20,1,0))</formula>
    </cfRule>
    <cfRule type="expression" dxfId="22250" priority="1414">
      <formula>AND(IF($Q981=2,1,0),IF($X981&lt;30,1,0))</formula>
    </cfRule>
    <cfRule type="expression" dxfId="22249" priority="1415">
      <formula>AND(IF($Q981=3,1,0),IF($X981&lt;30,1,0))</formula>
    </cfRule>
    <cfRule type="expression" dxfId="22248" priority="1416">
      <formula>AND(IF($Q981=3,1,IF($Q981=4,1,0)),IF($F981&lt;=85,1,0))</formula>
    </cfRule>
  </conditionalFormatting>
  <conditionalFormatting sqref="X981">
    <cfRule type="expression" dxfId="22247" priority="1409">
      <formula>AND(IF(OR($Q981=1,$Q981=2),1,0),IF($X981&lt;=20,1,0))</formula>
    </cfRule>
    <cfRule type="expression" dxfId="22246" priority="1410">
      <formula>AND(IF($Q981=2,1,0),IF($X981&lt;30,1,0))</formula>
    </cfRule>
    <cfRule type="expression" dxfId="22245" priority="1411">
      <formula>AND(IF($Q981=3,1,0),IF($X981&lt;30,1,0))</formula>
    </cfRule>
    <cfRule type="expression" dxfId="22244" priority="1412">
      <formula>AND(IF($Q981=3,1,IF($Q981=4,1,0)),IF($F981&lt;=85,1,0))</formula>
    </cfRule>
  </conditionalFormatting>
  <conditionalFormatting sqref="AI981">
    <cfRule type="expression" dxfId="22243" priority="1405">
      <formula>AND(IF(OR($Q981=1,$Q981=2),1,0),IF($X981&lt;=20,1,0))</formula>
    </cfRule>
    <cfRule type="expression" dxfId="22242" priority="1406">
      <formula>AND(IF($Q981=2,1,0),IF($X981&lt;30,1,0))</formula>
    </cfRule>
    <cfRule type="expression" dxfId="22241" priority="1407">
      <formula>AND(IF($Q981=3,1,0),IF($X981&lt;30,1,0))</formula>
    </cfRule>
    <cfRule type="expression" dxfId="22240" priority="1408">
      <formula>AND(IF($Q981=3,1,IF($Q981=4,1,0)),IF($F981&lt;=85,1,0))</formula>
    </cfRule>
  </conditionalFormatting>
  <conditionalFormatting sqref="AV982">
    <cfRule type="expression" dxfId="22239" priority="1403">
      <formula>AV982="X"</formula>
    </cfRule>
    <cfRule type="expression" dxfId="22238" priority="1404">
      <formula>AV982="후보"</formula>
    </cfRule>
  </conditionalFormatting>
  <conditionalFormatting sqref="AC982">
    <cfRule type="cellIs" dxfId="22237" priority="1401" operator="greaterThan">
      <formula>0.9</formula>
    </cfRule>
    <cfRule type="cellIs" dxfId="22236" priority="1402" operator="greaterThan">
      <formula>0.85</formula>
    </cfRule>
  </conditionalFormatting>
  <conditionalFormatting sqref="N982">
    <cfRule type="cellIs" dxfId="22235" priority="1399" operator="greaterThan">
      <formula>0.9</formula>
    </cfRule>
    <cfRule type="cellIs" dxfId="22234" priority="1400" operator="greaterThan">
      <formula>0.85</formula>
    </cfRule>
  </conditionalFormatting>
  <conditionalFormatting sqref="E982">
    <cfRule type="expression" dxfId="22233" priority="1395">
      <formula>AND(IF(OR($Q982=1,$Q982=2),1,0),IF($X982&lt;=20,1,0))</formula>
    </cfRule>
    <cfRule type="expression" dxfId="22232" priority="1396">
      <formula>AND(IF($Q982=2,1,0),IF($X982&lt;30,1,0))</formula>
    </cfRule>
    <cfRule type="expression" dxfId="22231" priority="1397">
      <formula>AND(IF($Q982=3,1,0),IF($X982&lt;30,1,0))</formula>
    </cfRule>
    <cfRule type="expression" dxfId="22230" priority="1398">
      <formula>AND(IF($Q982=3,1,IF($Q982=4,1,0)),IF($F982&lt;=85,1,0))</formula>
    </cfRule>
  </conditionalFormatting>
  <conditionalFormatting sqref="X982">
    <cfRule type="expression" dxfId="22229" priority="1391">
      <formula>AND(IF(OR($Q982=1,$Q982=2),1,0),IF($X982&lt;=20,1,0))</formula>
    </cfRule>
    <cfRule type="expression" dxfId="22228" priority="1392">
      <formula>AND(IF($Q982=2,1,0),IF($X982&lt;30,1,0))</formula>
    </cfRule>
    <cfRule type="expression" dxfId="22227" priority="1393">
      <formula>AND(IF($Q982=3,1,0),IF($X982&lt;30,1,0))</formula>
    </cfRule>
    <cfRule type="expression" dxfId="22226" priority="1394">
      <formula>AND(IF($Q982=3,1,IF($Q982=4,1,0)),IF($F982&lt;=85,1,0))</formula>
    </cfRule>
  </conditionalFormatting>
  <conditionalFormatting sqref="AI982">
    <cfRule type="expression" dxfId="22225" priority="1387">
      <formula>AND(IF(OR($Q982=1,$Q982=2),1,0),IF($X982&lt;=20,1,0))</formula>
    </cfRule>
    <cfRule type="expression" dxfId="22224" priority="1388">
      <formula>AND(IF($Q982=2,1,0),IF($X982&lt;30,1,0))</formula>
    </cfRule>
    <cfRule type="expression" dxfId="22223" priority="1389">
      <formula>AND(IF($Q982=3,1,0),IF($X982&lt;30,1,0))</formula>
    </cfRule>
    <cfRule type="expression" dxfId="22222" priority="1390">
      <formula>AND(IF($Q982=3,1,IF($Q982=4,1,0)),IF($F982&lt;=85,1,0))</formula>
    </cfRule>
  </conditionalFormatting>
  <conditionalFormatting sqref="AV983">
    <cfRule type="expression" dxfId="22221" priority="1385">
      <formula>AV983="X"</formula>
    </cfRule>
    <cfRule type="expression" dxfId="22220" priority="1386">
      <formula>AV983="후보"</formula>
    </cfRule>
  </conditionalFormatting>
  <conditionalFormatting sqref="AC983">
    <cfRule type="cellIs" dxfId="22219" priority="1383" operator="greaterThan">
      <formula>0.9</formula>
    </cfRule>
    <cfRule type="cellIs" dxfId="22218" priority="1384" operator="greaterThan">
      <formula>0.85</formula>
    </cfRule>
  </conditionalFormatting>
  <conditionalFormatting sqref="N983">
    <cfRule type="cellIs" dxfId="22217" priority="1381" operator="greaterThan">
      <formula>0.9</formula>
    </cfRule>
    <cfRule type="cellIs" dxfId="22216" priority="1382" operator="greaterThan">
      <formula>0.85</formula>
    </cfRule>
  </conditionalFormatting>
  <conditionalFormatting sqref="E983">
    <cfRule type="expression" dxfId="22215" priority="1377">
      <formula>AND(IF(OR($Q983=1,$Q983=2),1,0),IF($X983&lt;=20,1,0))</formula>
    </cfRule>
    <cfRule type="expression" dxfId="22214" priority="1378">
      <formula>AND(IF($Q983=2,1,0),IF($X983&lt;30,1,0))</formula>
    </cfRule>
    <cfRule type="expression" dxfId="22213" priority="1379">
      <formula>AND(IF($Q983=3,1,0),IF($X983&lt;30,1,0))</formula>
    </cfRule>
    <cfRule type="expression" dxfId="22212" priority="1380">
      <formula>AND(IF($Q983=3,1,IF($Q983=4,1,0)),IF($F983&lt;=85,1,0))</formula>
    </cfRule>
  </conditionalFormatting>
  <conditionalFormatting sqref="X983">
    <cfRule type="expression" dxfId="22211" priority="1373">
      <formula>AND(IF(OR($Q983=1,$Q983=2),1,0),IF($X983&lt;=20,1,0))</formula>
    </cfRule>
    <cfRule type="expression" dxfId="22210" priority="1374">
      <formula>AND(IF($Q983=2,1,0),IF($X983&lt;30,1,0))</formula>
    </cfRule>
    <cfRule type="expression" dxfId="22209" priority="1375">
      <formula>AND(IF($Q983=3,1,0),IF($X983&lt;30,1,0))</formula>
    </cfRule>
    <cfRule type="expression" dxfId="22208" priority="1376">
      <formula>AND(IF($Q983=3,1,IF($Q983=4,1,0)),IF($F983&lt;=85,1,0))</formula>
    </cfRule>
  </conditionalFormatting>
  <conditionalFormatting sqref="AI983">
    <cfRule type="expression" dxfId="22207" priority="1369">
      <formula>AND(IF(OR($Q983=1,$Q983=2),1,0),IF($X983&lt;=20,1,0))</formula>
    </cfRule>
    <cfRule type="expression" dxfId="22206" priority="1370">
      <formula>AND(IF($Q983=2,1,0),IF($X983&lt;30,1,0))</formula>
    </cfRule>
    <cfRule type="expression" dxfId="22205" priority="1371">
      <formula>AND(IF($Q983=3,1,0),IF($X983&lt;30,1,0))</formula>
    </cfRule>
    <cfRule type="expression" dxfId="22204" priority="1372">
      <formula>AND(IF($Q983=3,1,IF($Q983=4,1,0)),IF($F983&lt;=85,1,0))</formula>
    </cfRule>
  </conditionalFormatting>
  <conditionalFormatting sqref="AV984">
    <cfRule type="expression" dxfId="22203" priority="1367">
      <formula>AV984="X"</formula>
    </cfRule>
    <cfRule type="expression" dxfId="22202" priority="1368">
      <formula>AV984="후보"</formula>
    </cfRule>
  </conditionalFormatting>
  <conditionalFormatting sqref="AC984">
    <cfRule type="cellIs" dxfId="22201" priority="1365" operator="greaterThan">
      <formula>0.9</formula>
    </cfRule>
    <cfRule type="cellIs" dxfId="22200" priority="1366" operator="greaterThan">
      <formula>0.85</formula>
    </cfRule>
  </conditionalFormatting>
  <conditionalFormatting sqref="N984">
    <cfRule type="cellIs" dxfId="22199" priority="1363" operator="greaterThan">
      <formula>0.9</formula>
    </cfRule>
    <cfRule type="cellIs" dxfId="22198" priority="1364" operator="greaterThan">
      <formula>0.85</formula>
    </cfRule>
  </conditionalFormatting>
  <conditionalFormatting sqref="E984">
    <cfRule type="expression" dxfId="22197" priority="1359">
      <formula>AND(IF(OR($Q984=1,$Q984=2),1,0),IF($X984&lt;=20,1,0))</formula>
    </cfRule>
    <cfRule type="expression" dxfId="22196" priority="1360">
      <formula>AND(IF($Q984=2,1,0),IF($X984&lt;30,1,0))</formula>
    </cfRule>
    <cfRule type="expression" dxfId="22195" priority="1361">
      <formula>AND(IF($Q984=3,1,0),IF($X984&lt;30,1,0))</formula>
    </cfRule>
    <cfRule type="expression" dxfId="22194" priority="1362">
      <formula>AND(IF($Q984=3,1,IF($Q984=4,1,0)),IF($F984&lt;=85,1,0))</formula>
    </cfRule>
  </conditionalFormatting>
  <conditionalFormatting sqref="X984">
    <cfRule type="expression" dxfId="22193" priority="1355">
      <formula>AND(IF(OR($Q984=1,$Q984=2),1,0),IF($X984&lt;=20,1,0))</formula>
    </cfRule>
    <cfRule type="expression" dxfId="22192" priority="1356">
      <formula>AND(IF($Q984=2,1,0),IF($X984&lt;30,1,0))</formula>
    </cfRule>
    <cfRule type="expression" dxfId="22191" priority="1357">
      <formula>AND(IF($Q984=3,1,0),IF($X984&lt;30,1,0))</formula>
    </cfRule>
    <cfRule type="expression" dxfId="22190" priority="1358">
      <formula>AND(IF($Q984=3,1,IF($Q984=4,1,0)),IF($F984&lt;=85,1,0))</formula>
    </cfRule>
  </conditionalFormatting>
  <conditionalFormatting sqref="AI984">
    <cfRule type="expression" dxfId="22189" priority="1351">
      <formula>AND(IF(OR($Q984=1,$Q984=2),1,0),IF($X984&lt;=20,1,0))</formula>
    </cfRule>
    <cfRule type="expression" dxfId="22188" priority="1352">
      <formula>AND(IF($Q984=2,1,0),IF($X984&lt;30,1,0))</formula>
    </cfRule>
    <cfRule type="expression" dxfId="22187" priority="1353">
      <formula>AND(IF($Q984=3,1,0),IF($X984&lt;30,1,0))</formula>
    </cfRule>
    <cfRule type="expression" dxfId="22186" priority="1354">
      <formula>AND(IF($Q984=3,1,IF($Q984=4,1,0)),IF($F984&lt;=85,1,0))</formula>
    </cfRule>
  </conditionalFormatting>
  <conditionalFormatting sqref="AV985">
    <cfRule type="expression" dxfId="22185" priority="1349">
      <formula>AV985="X"</formula>
    </cfRule>
    <cfRule type="expression" dxfId="22184" priority="1350">
      <formula>AV985="후보"</formula>
    </cfRule>
  </conditionalFormatting>
  <conditionalFormatting sqref="AC985">
    <cfRule type="cellIs" dxfId="22183" priority="1347" operator="greaterThan">
      <formula>0.9</formula>
    </cfRule>
    <cfRule type="cellIs" dxfId="22182" priority="1348" operator="greaterThan">
      <formula>0.85</formula>
    </cfRule>
  </conditionalFormatting>
  <conditionalFormatting sqref="N985">
    <cfRule type="cellIs" dxfId="22181" priority="1345" operator="greaterThan">
      <formula>0.9</formula>
    </cfRule>
    <cfRule type="cellIs" dxfId="22180" priority="1346" operator="greaterThan">
      <formula>0.85</formula>
    </cfRule>
  </conditionalFormatting>
  <conditionalFormatting sqref="E985">
    <cfRule type="expression" dxfId="22179" priority="1341">
      <formula>AND(IF(OR($Q985=1,$Q985=2),1,0),IF($X985&lt;=20,1,0))</formula>
    </cfRule>
    <cfRule type="expression" dxfId="22178" priority="1342">
      <formula>AND(IF($Q985=2,1,0),IF($X985&lt;30,1,0))</formula>
    </cfRule>
    <cfRule type="expression" dxfId="22177" priority="1343">
      <formula>AND(IF($Q985=3,1,0),IF($X985&lt;30,1,0))</formula>
    </cfRule>
    <cfRule type="expression" dxfId="22176" priority="1344">
      <formula>AND(IF($Q985=3,1,IF($Q985=4,1,0)),IF($F985&lt;=85,1,0))</formula>
    </cfRule>
  </conditionalFormatting>
  <conditionalFormatting sqref="X985">
    <cfRule type="expression" dxfId="22175" priority="1337">
      <formula>AND(IF(OR($Q985=1,$Q985=2),1,0),IF($X985&lt;=20,1,0))</formula>
    </cfRule>
    <cfRule type="expression" dxfId="22174" priority="1338">
      <formula>AND(IF($Q985=2,1,0),IF($X985&lt;30,1,0))</formula>
    </cfRule>
    <cfRule type="expression" dxfId="22173" priority="1339">
      <formula>AND(IF($Q985=3,1,0),IF($X985&lt;30,1,0))</formula>
    </cfRule>
    <cfRule type="expression" dxfId="22172" priority="1340">
      <formula>AND(IF($Q985=3,1,IF($Q985=4,1,0)),IF($F985&lt;=85,1,0))</formula>
    </cfRule>
  </conditionalFormatting>
  <conditionalFormatting sqref="AI985">
    <cfRule type="expression" dxfId="22171" priority="1333">
      <formula>AND(IF(OR($Q985=1,$Q985=2),1,0),IF($X985&lt;=20,1,0))</formula>
    </cfRule>
    <cfRule type="expression" dxfId="22170" priority="1334">
      <formula>AND(IF($Q985=2,1,0),IF($X985&lt;30,1,0))</formula>
    </cfRule>
    <cfRule type="expression" dxfId="22169" priority="1335">
      <formula>AND(IF($Q985=3,1,0),IF($X985&lt;30,1,0))</formula>
    </cfRule>
    <cfRule type="expression" dxfId="22168" priority="1336">
      <formula>AND(IF($Q985=3,1,IF($Q985=4,1,0)),IF($F985&lt;=85,1,0))</formula>
    </cfRule>
  </conditionalFormatting>
  <conditionalFormatting sqref="AV986">
    <cfRule type="expression" dxfId="22167" priority="1331">
      <formula>AV986="X"</formula>
    </cfRule>
    <cfRule type="expression" dxfId="22166" priority="1332">
      <formula>AV986="후보"</formula>
    </cfRule>
  </conditionalFormatting>
  <conditionalFormatting sqref="AC986">
    <cfRule type="cellIs" dxfId="22165" priority="1329" operator="greaterThan">
      <formula>0.9</formula>
    </cfRule>
    <cfRule type="cellIs" dxfId="22164" priority="1330" operator="greaterThan">
      <formula>0.85</formula>
    </cfRule>
  </conditionalFormatting>
  <conditionalFormatting sqref="N986">
    <cfRule type="cellIs" dxfId="22163" priority="1327" operator="greaterThan">
      <formula>0.9</formula>
    </cfRule>
    <cfRule type="cellIs" dxfId="22162" priority="1328" operator="greaterThan">
      <formula>0.85</formula>
    </cfRule>
  </conditionalFormatting>
  <conditionalFormatting sqref="E986">
    <cfRule type="expression" dxfId="22161" priority="1323">
      <formula>AND(IF(OR($Q986=1,$Q986=2),1,0),IF($X986&lt;=20,1,0))</formula>
    </cfRule>
    <cfRule type="expression" dxfId="22160" priority="1324">
      <formula>AND(IF($Q986=2,1,0),IF($X986&lt;30,1,0))</formula>
    </cfRule>
    <cfRule type="expression" dxfId="22159" priority="1325">
      <formula>AND(IF($Q986=3,1,0),IF($X986&lt;30,1,0))</formula>
    </cfRule>
    <cfRule type="expression" dxfId="22158" priority="1326">
      <formula>AND(IF($Q986=3,1,IF($Q986=4,1,0)),IF($F986&lt;=85,1,0))</formula>
    </cfRule>
  </conditionalFormatting>
  <conditionalFormatting sqref="X986">
    <cfRule type="expression" dxfId="22157" priority="1319">
      <formula>AND(IF(OR($Q986=1,$Q986=2),1,0),IF($X986&lt;=20,1,0))</formula>
    </cfRule>
    <cfRule type="expression" dxfId="22156" priority="1320">
      <formula>AND(IF($Q986=2,1,0),IF($X986&lt;30,1,0))</formula>
    </cfRule>
    <cfRule type="expression" dxfId="22155" priority="1321">
      <formula>AND(IF($Q986=3,1,0),IF($X986&lt;30,1,0))</formula>
    </cfRule>
    <cfRule type="expression" dxfId="22154" priority="1322">
      <formula>AND(IF($Q986=3,1,IF($Q986=4,1,0)),IF($F986&lt;=85,1,0))</formula>
    </cfRule>
  </conditionalFormatting>
  <conditionalFormatting sqref="AI986">
    <cfRule type="expression" dxfId="22153" priority="1315">
      <formula>AND(IF(OR($Q986=1,$Q986=2),1,0),IF($X986&lt;=20,1,0))</formula>
    </cfRule>
    <cfRule type="expression" dxfId="22152" priority="1316">
      <formula>AND(IF($Q986=2,1,0),IF($X986&lt;30,1,0))</formula>
    </cfRule>
    <cfRule type="expression" dxfId="22151" priority="1317">
      <formula>AND(IF($Q986=3,1,0),IF($X986&lt;30,1,0))</formula>
    </cfRule>
    <cfRule type="expression" dxfId="22150" priority="1318">
      <formula>AND(IF($Q986=3,1,IF($Q986=4,1,0)),IF($F986&lt;=85,1,0))</formula>
    </cfRule>
  </conditionalFormatting>
  <conditionalFormatting sqref="AV987">
    <cfRule type="expression" dxfId="22149" priority="1313">
      <formula>AV987="X"</formula>
    </cfRule>
    <cfRule type="expression" dxfId="22148" priority="1314">
      <formula>AV987="후보"</formula>
    </cfRule>
  </conditionalFormatting>
  <conditionalFormatting sqref="AC987">
    <cfRule type="cellIs" dxfId="22147" priority="1311" operator="greaterThan">
      <formula>0.9</formula>
    </cfRule>
    <cfRule type="cellIs" dxfId="22146" priority="1312" operator="greaterThan">
      <formula>0.85</formula>
    </cfRule>
  </conditionalFormatting>
  <conditionalFormatting sqref="N987">
    <cfRule type="cellIs" dxfId="22145" priority="1309" operator="greaterThan">
      <formula>0.9</formula>
    </cfRule>
    <cfRule type="cellIs" dxfId="22144" priority="1310" operator="greaterThan">
      <formula>0.85</formula>
    </cfRule>
  </conditionalFormatting>
  <conditionalFormatting sqref="E987">
    <cfRule type="expression" dxfId="22143" priority="1305">
      <formula>AND(IF(OR($Q987=1,$Q987=2),1,0),IF($X987&lt;=20,1,0))</formula>
    </cfRule>
    <cfRule type="expression" dxfId="22142" priority="1306">
      <formula>AND(IF($Q987=2,1,0),IF($X987&lt;30,1,0))</formula>
    </cfRule>
    <cfRule type="expression" dxfId="22141" priority="1307">
      <formula>AND(IF($Q987=3,1,0),IF($X987&lt;30,1,0))</formula>
    </cfRule>
    <cfRule type="expression" dxfId="22140" priority="1308">
      <formula>AND(IF($Q987=3,1,IF($Q987=4,1,0)),IF($F987&lt;=85,1,0))</formula>
    </cfRule>
  </conditionalFormatting>
  <conditionalFormatting sqref="X987">
    <cfRule type="expression" dxfId="22139" priority="1301">
      <formula>AND(IF(OR($Q987=1,$Q987=2),1,0),IF($X987&lt;=20,1,0))</formula>
    </cfRule>
    <cfRule type="expression" dxfId="22138" priority="1302">
      <formula>AND(IF($Q987=2,1,0),IF($X987&lt;30,1,0))</formula>
    </cfRule>
    <cfRule type="expression" dxfId="22137" priority="1303">
      <formula>AND(IF($Q987=3,1,0),IF($X987&lt;30,1,0))</formula>
    </cfRule>
    <cfRule type="expression" dxfId="22136" priority="1304">
      <formula>AND(IF($Q987=3,1,IF($Q987=4,1,0)),IF($F987&lt;=85,1,0))</formula>
    </cfRule>
  </conditionalFormatting>
  <conditionalFormatting sqref="AI987">
    <cfRule type="expression" dxfId="22135" priority="1297">
      <formula>AND(IF(OR($Q987=1,$Q987=2),1,0),IF($X987&lt;=20,1,0))</formula>
    </cfRule>
    <cfRule type="expression" dxfId="22134" priority="1298">
      <formula>AND(IF($Q987=2,1,0),IF($X987&lt;30,1,0))</formula>
    </cfRule>
    <cfRule type="expression" dxfId="22133" priority="1299">
      <formula>AND(IF($Q987=3,1,0),IF($X987&lt;30,1,0))</formula>
    </cfRule>
    <cfRule type="expression" dxfId="22132" priority="1300">
      <formula>AND(IF($Q987=3,1,IF($Q987=4,1,0)),IF($F987&lt;=85,1,0))</formula>
    </cfRule>
  </conditionalFormatting>
  <conditionalFormatting sqref="AV988">
    <cfRule type="expression" dxfId="22131" priority="1295">
      <formula>AV988="X"</formula>
    </cfRule>
    <cfRule type="expression" dxfId="22130" priority="1296">
      <formula>AV988="후보"</formula>
    </cfRule>
  </conditionalFormatting>
  <conditionalFormatting sqref="AC988">
    <cfRule type="cellIs" dxfId="22129" priority="1293" operator="greaterThan">
      <formula>0.9</formula>
    </cfRule>
    <cfRule type="cellIs" dxfId="22128" priority="1294" operator="greaterThan">
      <formula>0.85</formula>
    </cfRule>
  </conditionalFormatting>
  <conditionalFormatting sqref="N988">
    <cfRule type="cellIs" dxfId="22127" priority="1291" operator="greaterThan">
      <formula>0.9</formula>
    </cfRule>
    <cfRule type="cellIs" dxfId="22126" priority="1292" operator="greaterThan">
      <formula>0.85</formula>
    </cfRule>
  </conditionalFormatting>
  <conditionalFormatting sqref="E988">
    <cfRule type="expression" dxfId="22125" priority="1287">
      <formula>AND(IF(OR($Q988=1,$Q988=2),1,0),IF($X988&lt;=20,1,0))</formula>
    </cfRule>
    <cfRule type="expression" dxfId="22124" priority="1288">
      <formula>AND(IF($Q988=2,1,0),IF($X988&lt;30,1,0))</formula>
    </cfRule>
    <cfRule type="expression" dxfId="22123" priority="1289">
      <formula>AND(IF($Q988=3,1,0),IF($X988&lt;30,1,0))</formula>
    </cfRule>
    <cfRule type="expression" dxfId="22122" priority="1290">
      <formula>AND(IF($Q988=3,1,IF($Q988=4,1,0)),IF($F988&lt;=85,1,0))</formula>
    </cfRule>
  </conditionalFormatting>
  <conditionalFormatting sqref="X988">
    <cfRule type="expression" dxfId="22121" priority="1283">
      <formula>AND(IF(OR($Q988=1,$Q988=2),1,0),IF($X988&lt;=20,1,0))</formula>
    </cfRule>
    <cfRule type="expression" dxfId="22120" priority="1284">
      <formula>AND(IF($Q988=2,1,0),IF($X988&lt;30,1,0))</formula>
    </cfRule>
    <cfRule type="expression" dxfId="22119" priority="1285">
      <formula>AND(IF($Q988=3,1,0),IF($X988&lt;30,1,0))</formula>
    </cfRule>
    <cfRule type="expression" dxfId="22118" priority="1286">
      <formula>AND(IF($Q988=3,1,IF($Q988=4,1,0)),IF($F988&lt;=85,1,0))</formula>
    </cfRule>
  </conditionalFormatting>
  <conditionalFormatting sqref="AI988">
    <cfRule type="expression" dxfId="22117" priority="1279">
      <formula>AND(IF(OR($Q988=1,$Q988=2),1,0),IF($X988&lt;=20,1,0))</formula>
    </cfRule>
    <cfRule type="expression" dxfId="22116" priority="1280">
      <formula>AND(IF($Q988=2,1,0),IF($X988&lt;30,1,0))</formula>
    </cfRule>
    <cfRule type="expression" dxfId="22115" priority="1281">
      <formula>AND(IF($Q988=3,1,0),IF($X988&lt;30,1,0))</formula>
    </cfRule>
    <cfRule type="expression" dxfId="22114" priority="1282">
      <formula>AND(IF($Q988=3,1,IF($Q988=4,1,0)),IF($F988&lt;=85,1,0))</formula>
    </cfRule>
  </conditionalFormatting>
  <conditionalFormatting sqref="AV989">
    <cfRule type="expression" dxfId="22113" priority="1277">
      <formula>AV989="X"</formula>
    </cfRule>
    <cfRule type="expression" dxfId="22112" priority="1278">
      <formula>AV989="후보"</formula>
    </cfRule>
  </conditionalFormatting>
  <conditionalFormatting sqref="AC989">
    <cfRule type="cellIs" dxfId="22111" priority="1275" operator="greaterThan">
      <formula>0.9</formula>
    </cfRule>
    <cfRule type="cellIs" dxfId="22110" priority="1276" operator="greaterThan">
      <formula>0.85</formula>
    </cfRule>
  </conditionalFormatting>
  <conditionalFormatting sqref="N989">
    <cfRule type="cellIs" dxfId="22109" priority="1273" operator="greaterThan">
      <formula>0.9</formula>
    </cfRule>
    <cfRule type="cellIs" dxfId="22108" priority="1274" operator="greaterThan">
      <formula>0.85</formula>
    </cfRule>
  </conditionalFormatting>
  <conditionalFormatting sqref="E989">
    <cfRule type="expression" dxfId="22107" priority="1269">
      <formula>AND(IF(OR($Q989=1,$Q989=2),1,0),IF($X989&lt;=20,1,0))</formula>
    </cfRule>
    <cfRule type="expression" dxfId="22106" priority="1270">
      <formula>AND(IF($Q989=2,1,0),IF($X989&lt;30,1,0))</formula>
    </cfRule>
    <cfRule type="expression" dxfId="22105" priority="1271">
      <formula>AND(IF($Q989=3,1,0),IF($X989&lt;30,1,0))</formula>
    </cfRule>
    <cfRule type="expression" dxfId="22104" priority="1272">
      <formula>AND(IF($Q989=3,1,IF($Q989=4,1,0)),IF($F989&lt;=85,1,0))</formula>
    </cfRule>
  </conditionalFormatting>
  <conditionalFormatting sqref="X989">
    <cfRule type="expression" dxfId="22103" priority="1265">
      <formula>AND(IF(OR($Q989=1,$Q989=2),1,0),IF($X989&lt;=20,1,0))</formula>
    </cfRule>
    <cfRule type="expression" dxfId="22102" priority="1266">
      <formula>AND(IF($Q989=2,1,0),IF($X989&lt;30,1,0))</formula>
    </cfRule>
    <cfRule type="expression" dxfId="22101" priority="1267">
      <formula>AND(IF($Q989=3,1,0),IF($X989&lt;30,1,0))</formula>
    </cfRule>
    <cfRule type="expression" dxfId="22100" priority="1268">
      <formula>AND(IF($Q989=3,1,IF($Q989=4,1,0)),IF($F989&lt;=85,1,0))</formula>
    </cfRule>
  </conditionalFormatting>
  <conditionalFormatting sqref="AI989">
    <cfRule type="expression" dxfId="22099" priority="1261">
      <formula>AND(IF(OR($Q989=1,$Q989=2),1,0),IF($X989&lt;=20,1,0))</formula>
    </cfRule>
    <cfRule type="expression" dxfId="22098" priority="1262">
      <formula>AND(IF($Q989=2,1,0),IF($X989&lt;30,1,0))</formula>
    </cfRule>
    <cfRule type="expression" dxfId="22097" priority="1263">
      <formula>AND(IF($Q989=3,1,0),IF($X989&lt;30,1,0))</formula>
    </cfRule>
    <cfRule type="expression" dxfId="22096" priority="1264">
      <formula>AND(IF($Q989=3,1,IF($Q989=4,1,0)),IF($F989&lt;=85,1,0))</formula>
    </cfRule>
  </conditionalFormatting>
  <conditionalFormatting sqref="AV990">
    <cfRule type="expression" dxfId="22095" priority="1259">
      <formula>AV990="X"</formula>
    </cfRule>
    <cfRule type="expression" dxfId="22094" priority="1260">
      <formula>AV990="후보"</formula>
    </cfRule>
  </conditionalFormatting>
  <conditionalFormatting sqref="AC990">
    <cfRule type="cellIs" dxfId="22093" priority="1257" operator="greaterThan">
      <formula>0.9</formula>
    </cfRule>
    <cfRule type="cellIs" dxfId="22092" priority="1258" operator="greaterThan">
      <formula>0.85</formula>
    </cfRule>
  </conditionalFormatting>
  <conditionalFormatting sqref="N990">
    <cfRule type="cellIs" dxfId="22091" priority="1255" operator="greaterThan">
      <formula>0.9</formula>
    </cfRule>
    <cfRule type="cellIs" dxfId="22090" priority="1256" operator="greaterThan">
      <formula>0.85</formula>
    </cfRule>
  </conditionalFormatting>
  <conditionalFormatting sqref="E990">
    <cfRule type="expression" dxfId="22089" priority="1251">
      <formula>AND(IF(OR($Q990=1,$Q990=2),1,0),IF($X990&lt;=20,1,0))</formula>
    </cfRule>
    <cfRule type="expression" dxfId="22088" priority="1252">
      <formula>AND(IF($Q990=2,1,0),IF($X990&lt;30,1,0))</formula>
    </cfRule>
    <cfRule type="expression" dxfId="22087" priority="1253">
      <formula>AND(IF($Q990=3,1,0),IF($X990&lt;30,1,0))</formula>
    </cfRule>
    <cfRule type="expression" dxfId="22086" priority="1254">
      <formula>AND(IF($Q990=3,1,IF($Q990=4,1,0)),IF($F990&lt;=85,1,0))</formula>
    </cfRule>
  </conditionalFormatting>
  <conditionalFormatting sqref="X990">
    <cfRule type="expression" dxfId="22085" priority="1247">
      <formula>AND(IF(OR($Q990=1,$Q990=2),1,0),IF($X990&lt;=20,1,0))</formula>
    </cfRule>
    <cfRule type="expression" dxfId="22084" priority="1248">
      <formula>AND(IF($Q990=2,1,0),IF($X990&lt;30,1,0))</formula>
    </cfRule>
    <cfRule type="expression" dxfId="22083" priority="1249">
      <formula>AND(IF($Q990=3,1,0),IF($X990&lt;30,1,0))</formula>
    </cfRule>
    <cfRule type="expression" dxfId="22082" priority="1250">
      <formula>AND(IF($Q990=3,1,IF($Q990=4,1,0)),IF($F990&lt;=85,1,0))</formula>
    </cfRule>
  </conditionalFormatting>
  <conditionalFormatting sqref="AI990">
    <cfRule type="expression" dxfId="22081" priority="1243">
      <formula>AND(IF(OR($Q990=1,$Q990=2),1,0),IF($X990&lt;=20,1,0))</formula>
    </cfRule>
    <cfRule type="expression" dxfId="22080" priority="1244">
      <formula>AND(IF($Q990=2,1,0),IF($X990&lt;30,1,0))</formula>
    </cfRule>
    <cfRule type="expression" dxfId="22079" priority="1245">
      <formula>AND(IF($Q990=3,1,0),IF($X990&lt;30,1,0))</formula>
    </cfRule>
    <cfRule type="expression" dxfId="22078" priority="1246">
      <formula>AND(IF($Q990=3,1,IF($Q990=4,1,0)),IF($F990&lt;=85,1,0))</formula>
    </cfRule>
  </conditionalFormatting>
  <conditionalFormatting sqref="AV991">
    <cfRule type="expression" dxfId="22077" priority="1241">
      <formula>AV991="X"</formula>
    </cfRule>
    <cfRule type="expression" dxfId="22076" priority="1242">
      <formula>AV991="후보"</formula>
    </cfRule>
  </conditionalFormatting>
  <conditionalFormatting sqref="AC991">
    <cfRule type="cellIs" dxfId="22075" priority="1239" operator="greaterThan">
      <formula>0.9</formula>
    </cfRule>
    <cfRule type="cellIs" dxfId="22074" priority="1240" operator="greaterThan">
      <formula>0.85</formula>
    </cfRule>
  </conditionalFormatting>
  <conditionalFormatting sqref="N991">
    <cfRule type="cellIs" dxfId="22073" priority="1237" operator="greaterThan">
      <formula>0.9</formula>
    </cfRule>
    <cfRule type="cellIs" dxfId="22072" priority="1238" operator="greaterThan">
      <formula>0.85</formula>
    </cfRule>
  </conditionalFormatting>
  <conditionalFormatting sqref="E991">
    <cfRule type="expression" dxfId="22071" priority="1233">
      <formula>AND(IF(OR($Q991=1,$Q991=2),1,0),IF($X991&lt;=20,1,0))</formula>
    </cfRule>
    <cfRule type="expression" dxfId="22070" priority="1234">
      <formula>AND(IF($Q991=2,1,0),IF($X991&lt;30,1,0))</formula>
    </cfRule>
    <cfRule type="expression" dxfId="22069" priority="1235">
      <formula>AND(IF($Q991=3,1,0),IF($X991&lt;30,1,0))</formula>
    </cfRule>
    <cfRule type="expression" dxfId="22068" priority="1236">
      <formula>AND(IF($Q991=3,1,IF($Q991=4,1,0)),IF($F991&lt;=85,1,0))</formula>
    </cfRule>
  </conditionalFormatting>
  <conditionalFormatting sqref="X991">
    <cfRule type="expression" dxfId="22067" priority="1229">
      <formula>AND(IF(OR($Q991=1,$Q991=2),1,0),IF($X991&lt;=20,1,0))</formula>
    </cfRule>
    <cfRule type="expression" dxfId="22066" priority="1230">
      <formula>AND(IF($Q991=2,1,0),IF($X991&lt;30,1,0))</formula>
    </cfRule>
    <cfRule type="expression" dxfId="22065" priority="1231">
      <formula>AND(IF($Q991=3,1,0),IF($X991&lt;30,1,0))</formula>
    </cfRule>
    <cfRule type="expression" dxfId="22064" priority="1232">
      <formula>AND(IF($Q991=3,1,IF($Q991=4,1,0)),IF($F991&lt;=85,1,0))</formula>
    </cfRule>
  </conditionalFormatting>
  <conditionalFormatting sqref="AI991">
    <cfRule type="expression" dxfId="22063" priority="1225">
      <formula>AND(IF(OR($Q991=1,$Q991=2),1,0),IF($X991&lt;=20,1,0))</formula>
    </cfRule>
    <cfRule type="expression" dxfId="22062" priority="1226">
      <formula>AND(IF($Q991=2,1,0),IF($X991&lt;30,1,0))</formula>
    </cfRule>
    <cfRule type="expression" dxfId="22061" priority="1227">
      <formula>AND(IF($Q991=3,1,0),IF($X991&lt;30,1,0))</formula>
    </cfRule>
    <cfRule type="expression" dxfId="22060" priority="1228">
      <formula>AND(IF($Q991=3,1,IF($Q991=4,1,0)),IF($F991&lt;=85,1,0))</formula>
    </cfRule>
  </conditionalFormatting>
  <conditionalFormatting sqref="AV992">
    <cfRule type="expression" dxfId="22059" priority="1223">
      <formula>AV992="X"</formula>
    </cfRule>
    <cfRule type="expression" dxfId="22058" priority="1224">
      <formula>AV992="후보"</formula>
    </cfRule>
  </conditionalFormatting>
  <conditionalFormatting sqref="AC992">
    <cfRule type="cellIs" dxfId="22057" priority="1221" operator="greaterThan">
      <formula>0.9</formula>
    </cfRule>
    <cfRule type="cellIs" dxfId="22056" priority="1222" operator="greaterThan">
      <formula>0.85</formula>
    </cfRule>
  </conditionalFormatting>
  <conditionalFormatting sqref="N992">
    <cfRule type="cellIs" dxfId="22055" priority="1219" operator="greaterThan">
      <formula>0.9</formula>
    </cfRule>
    <cfRule type="cellIs" dxfId="22054" priority="1220" operator="greaterThan">
      <formula>0.85</formula>
    </cfRule>
  </conditionalFormatting>
  <conditionalFormatting sqref="E992">
    <cfRule type="expression" dxfId="22053" priority="1215">
      <formula>AND(IF(OR($Q992=1,$Q992=2),1,0),IF($X992&lt;=20,1,0))</formula>
    </cfRule>
    <cfRule type="expression" dxfId="22052" priority="1216">
      <formula>AND(IF($Q992=2,1,0),IF($X992&lt;30,1,0))</formula>
    </cfRule>
    <cfRule type="expression" dxfId="22051" priority="1217">
      <formula>AND(IF($Q992=3,1,0),IF($X992&lt;30,1,0))</formula>
    </cfRule>
    <cfRule type="expression" dxfId="22050" priority="1218">
      <formula>AND(IF($Q992=3,1,IF($Q992=4,1,0)),IF($F992&lt;=85,1,0))</formula>
    </cfRule>
  </conditionalFormatting>
  <conditionalFormatting sqref="X992">
    <cfRule type="expression" dxfId="22049" priority="1211">
      <formula>AND(IF(OR($Q992=1,$Q992=2),1,0),IF($X992&lt;=20,1,0))</formula>
    </cfRule>
    <cfRule type="expression" dxfId="22048" priority="1212">
      <formula>AND(IF($Q992=2,1,0),IF($X992&lt;30,1,0))</formula>
    </cfRule>
    <cfRule type="expression" dxfId="22047" priority="1213">
      <formula>AND(IF($Q992=3,1,0),IF($X992&lt;30,1,0))</formula>
    </cfRule>
    <cfRule type="expression" dxfId="22046" priority="1214">
      <formula>AND(IF($Q992=3,1,IF($Q992=4,1,0)),IF($F992&lt;=85,1,0))</formula>
    </cfRule>
  </conditionalFormatting>
  <conditionalFormatting sqref="AI992">
    <cfRule type="expression" dxfId="22045" priority="1207">
      <formula>AND(IF(OR($Q992=1,$Q992=2),1,0),IF($X992&lt;=20,1,0))</formula>
    </cfRule>
    <cfRule type="expression" dxfId="22044" priority="1208">
      <formula>AND(IF($Q992=2,1,0),IF($X992&lt;30,1,0))</formula>
    </cfRule>
    <cfRule type="expression" dxfId="22043" priority="1209">
      <formula>AND(IF($Q992=3,1,0),IF($X992&lt;30,1,0))</formula>
    </cfRule>
    <cfRule type="expression" dxfId="22042" priority="1210">
      <formula>AND(IF($Q992=3,1,IF($Q992=4,1,0)),IF($F992&lt;=85,1,0))</formula>
    </cfRule>
  </conditionalFormatting>
  <conditionalFormatting sqref="AV993">
    <cfRule type="expression" dxfId="22041" priority="1205">
      <formula>AV993="X"</formula>
    </cfRule>
    <cfRule type="expression" dxfId="22040" priority="1206">
      <formula>AV993="후보"</formula>
    </cfRule>
  </conditionalFormatting>
  <conditionalFormatting sqref="AC993">
    <cfRule type="cellIs" dxfId="22039" priority="1203" operator="greaterThan">
      <formula>0.9</formula>
    </cfRule>
    <cfRule type="cellIs" dxfId="22038" priority="1204" operator="greaterThan">
      <formula>0.85</formula>
    </cfRule>
  </conditionalFormatting>
  <conditionalFormatting sqref="N993">
    <cfRule type="cellIs" dxfId="22037" priority="1201" operator="greaterThan">
      <formula>0.9</formula>
    </cfRule>
    <cfRule type="cellIs" dxfId="22036" priority="1202" operator="greaterThan">
      <formula>0.85</formula>
    </cfRule>
  </conditionalFormatting>
  <conditionalFormatting sqref="E993">
    <cfRule type="expression" dxfId="22035" priority="1197">
      <formula>AND(IF(OR($Q993=1,$Q993=2),1,0),IF($X993&lt;=20,1,0))</formula>
    </cfRule>
    <cfRule type="expression" dxfId="22034" priority="1198">
      <formula>AND(IF($Q993=2,1,0),IF($X993&lt;30,1,0))</formula>
    </cfRule>
    <cfRule type="expression" dxfId="22033" priority="1199">
      <formula>AND(IF($Q993=3,1,0),IF($X993&lt;30,1,0))</formula>
    </cfRule>
    <cfRule type="expression" dxfId="22032" priority="1200">
      <formula>AND(IF($Q993=3,1,IF($Q993=4,1,0)),IF($F993&lt;=85,1,0))</formula>
    </cfRule>
  </conditionalFormatting>
  <conditionalFormatting sqref="X993">
    <cfRule type="expression" dxfId="22031" priority="1193">
      <formula>AND(IF(OR($Q993=1,$Q993=2),1,0),IF($X993&lt;=20,1,0))</formula>
    </cfRule>
    <cfRule type="expression" dxfId="22030" priority="1194">
      <formula>AND(IF($Q993=2,1,0),IF($X993&lt;30,1,0))</formula>
    </cfRule>
    <cfRule type="expression" dxfId="22029" priority="1195">
      <formula>AND(IF($Q993=3,1,0),IF($X993&lt;30,1,0))</formula>
    </cfRule>
    <cfRule type="expression" dxfId="22028" priority="1196">
      <formula>AND(IF($Q993=3,1,IF($Q993=4,1,0)),IF($F993&lt;=85,1,0))</formula>
    </cfRule>
  </conditionalFormatting>
  <conditionalFormatting sqref="AI993">
    <cfRule type="expression" dxfId="22027" priority="1189">
      <formula>AND(IF(OR($Q993=1,$Q993=2),1,0),IF($X993&lt;=20,1,0))</formula>
    </cfRule>
    <cfRule type="expression" dxfId="22026" priority="1190">
      <formula>AND(IF($Q993=2,1,0),IF($X993&lt;30,1,0))</formula>
    </cfRule>
    <cfRule type="expression" dxfId="22025" priority="1191">
      <formula>AND(IF($Q993=3,1,0),IF($X993&lt;30,1,0))</formula>
    </cfRule>
    <cfRule type="expression" dxfId="22024" priority="1192">
      <formula>AND(IF($Q993=3,1,IF($Q993=4,1,0)),IF($F993&lt;=85,1,0))</formula>
    </cfRule>
  </conditionalFormatting>
  <conditionalFormatting sqref="AV994">
    <cfRule type="expression" dxfId="22023" priority="1187">
      <formula>AV994="X"</formula>
    </cfRule>
    <cfRule type="expression" dxfId="22022" priority="1188">
      <formula>AV994="후보"</formula>
    </cfRule>
  </conditionalFormatting>
  <conditionalFormatting sqref="AC994">
    <cfRule type="cellIs" dxfId="22021" priority="1185" operator="greaterThan">
      <formula>0.9</formula>
    </cfRule>
    <cfRule type="cellIs" dxfId="22020" priority="1186" operator="greaterThan">
      <formula>0.85</formula>
    </cfRule>
  </conditionalFormatting>
  <conditionalFormatting sqref="N994">
    <cfRule type="cellIs" dxfId="22019" priority="1183" operator="greaterThan">
      <formula>0.9</formula>
    </cfRule>
    <cfRule type="cellIs" dxfId="22018" priority="1184" operator="greaterThan">
      <formula>0.85</formula>
    </cfRule>
  </conditionalFormatting>
  <conditionalFormatting sqref="E994">
    <cfRule type="expression" dxfId="22017" priority="1179">
      <formula>AND(IF(OR($Q994=1,$Q994=2),1,0),IF($X994&lt;=20,1,0))</formula>
    </cfRule>
    <cfRule type="expression" dxfId="22016" priority="1180">
      <formula>AND(IF($Q994=2,1,0),IF($X994&lt;30,1,0))</formula>
    </cfRule>
    <cfRule type="expression" dxfId="22015" priority="1181">
      <formula>AND(IF($Q994=3,1,0),IF($X994&lt;30,1,0))</formula>
    </cfRule>
    <cfRule type="expression" dxfId="22014" priority="1182">
      <formula>AND(IF($Q994=3,1,IF($Q994=4,1,0)),IF($F994&lt;=85,1,0))</formula>
    </cfRule>
  </conditionalFormatting>
  <conditionalFormatting sqref="X994">
    <cfRule type="expression" dxfId="22013" priority="1175">
      <formula>AND(IF(OR($Q994=1,$Q994=2),1,0),IF($X994&lt;=20,1,0))</formula>
    </cfRule>
    <cfRule type="expression" dxfId="22012" priority="1176">
      <formula>AND(IF($Q994=2,1,0),IF($X994&lt;30,1,0))</formula>
    </cfRule>
    <cfRule type="expression" dxfId="22011" priority="1177">
      <formula>AND(IF($Q994=3,1,0),IF($X994&lt;30,1,0))</formula>
    </cfRule>
    <cfRule type="expression" dxfId="22010" priority="1178">
      <formula>AND(IF($Q994=3,1,IF($Q994=4,1,0)),IF($F994&lt;=85,1,0))</formula>
    </cfRule>
  </conditionalFormatting>
  <conditionalFormatting sqref="AI994">
    <cfRule type="expression" dxfId="22009" priority="1171">
      <formula>AND(IF(OR($Q994=1,$Q994=2),1,0),IF($X994&lt;=20,1,0))</formula>
    </cfRule>
    <cfRule type="expression" dxfId="22008" priority="1172">
      <formula>AND(IF($Q994=2,1,0),IF($X994&lt;30,1,0))</formula>
    </cfRule>
    <cfRule type="expression" dxfId="22007" priority="1173">
      <formula>AND(IF($Q994=3,1,0),IF($X994&lt;30,1,0))</formula>
    </cfRule>
    <cfRule type="expression" dxfId="22006" priority="1174">
      <formula>AND(IF($Q994=3,1,IF($Q994=4,1,0)),IF($F994&lt;=85,1,0))</formula>
    </cfRule>
  </conditionalFormatting>
  <conditionalFormatting sqref="AV995">
    <cfRule type="expression" dxfId="22005" priority="1169">
      <formula>AV995="X"</formula>
    </cfRule>
    <cfRule type="expression" dxfId="22004" priority="1170">
      <formula>AV995="후보"</formula>
    </cfRule>
  </conditionalFormatting>
  <conditionalFormatting sqref="AC995">
    <cfRule type="cellIs" dxfId="22003" priority="1167" operator="greaterThan">
      <formula>0.9</formula>
    </cfRule>
    <cfRule type="cellIs" dxfId="22002" priority="1168" operator="greaterThan">
      <formula>0.85</formula>
    </cfRule>
  </conditionalFormatting>
  <conditionalFormatting sqref="N995">
    <cfRule type="cellIs" dxfId="22001" priority="1165" operator="greaterThan">
      <formula>0.9</formula>
    </cfRule>
    <cfRule type="cellIs" dxfId="22000" priority="1166" operator="greaterThan">
      <formula>0.85</formula>
    </cfRule>
  </conditionalFormatting>
  <conditionalFormatting sqref="E995">
    <cfRule type="expression" dxfId="21999" priority="1161">
      <formula>AND(IF(OR($Q995=1,$Q995=2),1,0),IF($X995&lt;=20,1,0))</formula>
    </cfRule>
    <cfRule type="expression" dxfId="21998" priority="1162">
      <formula>AND(IF($Q995=2,1,0),IF($X995&lt;30,1,0))</formula>
    </cfRule>
    <cfRule type="expression" dxfId="21997" priority="1163">
      <formula>AND(IF($Q995=3,1,0),IF($X995&lt;30,1,0))</formula>
    </cfRule>
    <cfRule type="expression" dxfId="21996" priority="1164">
      <formula>AND(IF($Q995=3,1,IF($Q995=4,1,0)),IF($F995&lt;=85,1,0))</formula>
    </cfRule>
  </conditionalFormatting>
  <conditionalFormatting sqref="X995">
    <cfRule type="expression" dxfId="21995" priority="1157">
      <formula>AND(IF(OR($Q995=1,$Q995=2),1,0),IF($X995&lt;=20,1,0))</formula>
    </cfRule>
    <cfRule type="expression" dxfId="21994" priority="1158">
      <formula>AND(IF($Q995=2,1,0),IF($X995&lt;30,1,0))</formula>
    </cfRule>
    <cfRule type="expression" dxfId="21993" priority="1159">
      <formula>AND(IF($Q995=3,1,0),IF($X995&lt;30,1,0))</formula>
    </cfRule>
    <cfRule type="expression" dxfId="21992" priority="1160">
      <formula>AND(IF($Q995=3,1,IF($Q995=4,1,0)),IF($F995&lt;=85,1,0))</formula>
    </cfRule>
  </conditionalFormatting>
  <conditionalFormatting sqref="AI995">
    <cfRule type="expression" dxfId="21991" priority="1153">
      <formula>AND(IF(OR($Q995=1,$Q995=2),1,0),IF($X995&lt;=20,1,0))</formula>
    </cfRule>
    <cfRule type="expression" dxfId="21990" priority="1154">
      <formula>AND(IF($Q995=2,1,0),IF($X995&lt;30,1,0))</formula>
    </cfRule>
    <cfRule type="expression" dxfId="21989" priority="1155">
      <formula>AND(IF($Q995=3,1,0),IF($X995&lt;30,1,0))</formula>
    </cfRule>
    <cfRule type="expression" dxfId="21988" priority="1156">
      <formula>AND(IF($Q995=3,1,IF($Q995=4,1,0)),IF($F995&lt;=85,1,0))</formula>
    </cfRule>
  </conditionalFormatting>
  <conditionalFormatting sqref="AV996">
    <cfRule type="expression" dxfId="21987" priority="1151">
      <formula>AV996="X"</formula>
    </cfRule>
    <cfRule type="expression" dxfId="21986" priority="1152">
      <formula>AV996="후보"</formula>
    </cfRule>
  </conditionalFormatting>
  <conditionalFormatting sqref="AC996">
    <cfRule type="cellIs" dxfId="21985" priority="1149" operator="greaterThan">
      <formula>0.9</formula>
    </cfRule>
    <cfRule type="cellIs" dxfId="21984" priority="1150" operator="greaterThan">
      <formula>0.85</formula>
    </cfRule>
  </conditionalFormatting>
  <conditionalFormatting sqref="N996">
    <cfRule type="cellIs" dxfId="21983" priority="1147" operator="greaterThan">
      <formula>0.9</formula>
    </cfRule>
    <cfRule type="cellIs" dxfId="21982" priority="1148" operator="greaterThan">
      <formula>0.85</formula>
    </cfRule>
  </conditionalFormatting>
  <conditionalFormatting sqref="E996">
    <cfRule type="expression" dxfId="21981" priority="1143">
      <formula>AND(IF(OR($Q996=1,$Q996=2),1,0),IF($X996&lt;=20,1,0))</formula>
    </cfRule>
    <cfRule type="expression" dxfId="21980" priority="1144">
      <formula>AND(IF($Q996=2,1,0),IF($X996&lt;30,1,0))</formula>
    </cfRule>
    <cfRule type="expression" dxfId="21979" priority="1145">
      <formula>AND(IF($Q996=3,1,0),IF($X996&lt;30,1,0))</formula>
    </cfRule>
    <cfRule type="expression" dxfId="21978" priority="1146">
      <formula>AND(IF($Q996=3,1,IF($Q996=4,1,0)),IF($F996&lt;=85,1,0))</formula>
    </cfRule>
  </conditionalFormatting>
  <conditionalFormatting sqref="X996">
    <cfRule type="expression" dxfId="21977" priority="1139">
      <formula>AND(IF(OR($Q996=1,$Q996=2),1,0),IF($X996&lt;=20,1,0))</formula>
    </cfRule>
    <cfRule type="expression" dxfId="21976" priority="1140">
      <formula>AND(IF($Q996=2,1,0),IF($X996&lt;30,1,0))</formula>
    </cfRule>
    <cfRule type="expression" dxfId="21975" priority="1141">
      <formula>AND(IF($Q996=3,1,0),IF($X996&lt;30,1,0))</formula>
    </cfRule>
    <cfRule type="expression" dxfId="21974" priority="1142">
      <formula>AND(IF($Q996=3,1,IF($Q996=4,1,0)),IF($F996&lt;=85,1,0))</formula>
    </cfRule>
  </conditionalFormatting>
  <conditionalFormatting sqref="AI996">
    <cfRule type="expression" dxfId="21973" priority="1135">
      <formula>AND(IF(OR($Q996=1,$Q996=2),1,0),IF($X996&lt;=20,1,0))</formula>
    </cfRule>
    <cfRule type="expression" dxfId="21972" priority="1136">
      <formula>AND(IF($Q996=2,1,0),IF($X996&lt;30,1,0))</formula>
    </cfRule>
    <cfRule type="expression" dxfId="21971" priority="1137">
      <formula>AND(IF($Q996=3,1,0),IF($X996&lt;30,1,0))</formula>
    </cfRule>
    <cfRule type="expression" dxfId="21970" priority="1138">
      <formula>AND(IF($Q996=3,1,IF($Q996=4,1,0)),IF($F996&lt;=85,1,0))</formula>
    </cfRule>
  </conditionalFormatting>
  <conditionalFormatting sqref="AV997">
    <cfRule type="expression" dxfId="21969" priority="1133">
      <formula>AV997="X"</formula>
    </cfRule>
    <cfRule type="expression" dxfId="21968" priority="1134">
      <formula>AV997="후보"</formula>
    </cfRule>
  </conditionalFormatting>
  <conditionalFormatting sqref="AC997">
    <cfRule type="cellIs" dxfId="21967" priority="1131" operator="greaterThan">
      <formula>0.9</formula>
    </cfRule>
    <cfRule type="cellIs" dxfId="21966" priority="1132" operator="greaterThan">
      <formula>0.85</formula>
    </cfRule>
  </conditionalFormatting>
  <conditionalFormatting sqref="N997">
    <cfRule type="cellIs" dxfId="21965" priority="1129" operator="greaterThan">
      <formula>0.9</formula>
    </cfRule>
    <cfRule type="cellIs" dxfId="21964" priority="1130" operator="greaterThan">
      <formula>0.85</formula>
    </cfRule>
  </conditionalFormatting>
  <conditionalFormatting sqref="E997">
    <cfRule type="expression" dxfId="21963" priority="1125">
      <formula>AND(IF(OR($Q997=1,$Q997=2),1,0),IF($X997&lt;=20,1,0))</formula>
    </cfRule>
    <cfRule type="expression" dxfId="21962" priority="1126">
      <formula>AND(IF($Q997=2,1,0),IF($X997&lt;30,1,0))</formula>
    </cfRule>
    <cfRule type="expression" dxfId="21961" priority="1127">
      <formula>AND(IF($Q997=3,1,0),IF($X997&lt;30,1,0))</formula>
    </cfRule>
    <cfRule type="expression" dxfId="21960" priority="1128">
      <formula>AND(IF($Q997=3,1,IF($Q997=4,1,0)),IF($F997&lt;=85,1,0))</formula>
    </cfRule>
  </conditionalFormatting>
  <conditionalFormatting sqref="X997">
    <cfRule type="expression" dxfId="21959" priority="1121">
      <formula>AND(IF(OR($Q997=1,$Q997=2),1,0),IF($X997&lt;=20,1,0))</formula>
    </cfRule>
    <cfRule type="expression" dxfId="21958" priority="1122">
      <formula>AND(IF($Q997=2,1,0),IF($X997&lt;30,1,0))</formula>
    </cfRule>
    <cfRule type="expression" dxfId="21957" priority="1123">
      <formula>AND(IF($Q997=3,1,0),IF($X997&lt;30,1,0))</formula>
    </cfRule>
    <cfRule type="expression" dxfId="21956" priority="1124">
      <formula>AND(IF($Q997=3,1,IF($Q997=4,1,0)),IF($F997&lt;=85,1,0))</formula>
    </cfRule>
  </conditionalFormatting>
  <conditionalFormatting sqref="AI997">
    <cfRule type="expression" dxfId="21955" priority="1117">
      <formula>AND(IF(OR($Q997=1,$Q997=2),1,0),IF($X997&lt;=20,1,0))</formula>
    </cfRule>
    <cfRule type="expression" dxfId="21954" priority="1118">
      <formula>AND(IF($Q997=2,1,0),IF($X997&lt;30,1,0))</formula>
    </cfRule>
    <cfRule type="expression" dxfId="21953" priority="1119">
      <formula>AND(IF($Q997=3,1,0),IF($X997&lt;30,1,0))</formula>
    </cfRule>
    <cfRule type="expression" dxfId="21952" priority="1120">
      <formula>AND(IF($Q997=3,1,IF($Q997=4,1,0)),IF($F997&lt;=85,1,0))</formula>
    </cfRule>
  </conditionalFormatting>
  <conditionalFormatting sqref="AV998">
    <cfRule type="expression" dxfId="21951" priority="1115">
      <formula>AV998="X"</formula>
    </cfRule>
    <cfRule type="expression" dxfId="21950" priority="1116">
      <formula>AV998="후보"</formula>
    </cfRule>
  </conditionalFormatting>
  <conditionalFormatting sqref="AC998">
    <cfRule type="cellIs" dxfId="21949" priority="1113" operator="greaterThan">
      <formula>0.9</formula>
    </cfRule>
    <cfRule type="cellIs" dxfId="21948" priority="1114" operator="greaterThan">
      <formula>0.85</formula>
    </cfRule>
  </conditionalFormatting>
  <conditionalFormatting sqref="N998">
    <cfRule type="cellIs" dxfId="21947" priority="1111" operator="greaterThan">
      <formula>0.9</formula>
    </cfRule>
    <cfRule type="cellIs" dxfId="21946" priority="1112" operator="greaterThan">
      <formula>0.85</formula>
    </cfRule>
  </conditionalFormatting>
  <conditionalFormatting sqref="E998">
    <cfRule type="expression" dxfId="21945" priority="1107">
      <formula>AND(IF(OR($Q998=1,$Q998=2),1,0),IF($X998&lt;=20,1,0))</formula>
    </cfRule>
    <cfRule type="expression" dxfId="21944" priority="1108">
      <formula>AND(IF($Q998=2,1,0),IF($X998&lt;30,1,0))</formula>
    </cfRule>
    <cfRule type="expression" dxfId="21943" priority="1109">
      <formula>AND(IF($Q998=3,1,0),IF($X998&lt;30,1,0))</formula>
    </cfRule>
    <cfRule type="expression" dxfId="21942" priority="1110">
      <formula>AND(IF($Q998=3,1,IF($Q998=4,1,0)),IF($F998&lt;=85,1,0))</formula>
    </cfRule>
  </conditionalFormatting>
  <conditionalFormatting sqref="X998">
    <cfRule type="expression" dxfId="21941" priority="1103">
      <formula>AND(IF(OR($Q998=1,$Q998=2),1,0),IF($X998&lt;=20,1,0))</formula>
    </cfRule>
    <cfRule type="expression" dxfId="21940" priority="1104">
      <formula>AND(IF($Q998=2,1,0),IF($X998&lt;30,1,0))</formula>
    </cfRule>
    <cfRule type="expression" dxfId="21939" priority="1105">
      <formula>AND(IF($Q998=3,1,0),IF($X998&lt;30,1,0))</formula>
    </cfRule>
    <cfRule type="expression" dxfId="21938" priority="1106">
      <formula>AND(IF($Q998=3,1,IF($Q998=4,1,0)),IF($F998&lt;=85,1,0))</formula>
    </cfRule>
  </conditionalFormatting>
  <conditionalFormatting sqref="AI998">
    <cfRule type="expression" dxfId="21937" priority="1099">
      <formula>AND(IF(OR($Q998=1,$Q998=2),1,0),IF($X998&lt;=20,1,0))</formula>
    </cfRule>
    <cfRule type="expression" dxfId="21936" priority="1100">
      <formula>AND(IF($Q998=2,1,0),IF($X998&lt;30,1,0))</formula>
    </cfRule>
    <cfRule type="expression" dxfId="21935" priority="1101">
      <formula>AND(IF($Q998=3,1,0),IF($X998&lt;30,1,0))</formula>
    </cfRule>
    <cfRule type="expression" dxfId="21934" priority="1102">
      <formula>AND(IF($Q998=3,1,IF($Q998=4,1,0)),IF($F998&lt;=85,1,0))</formula>
    </cfRule>
  </conditionalFormatting>
  <conditionalFormatting sqref="AV999">
    <cfRule type="expression" dxfId="21933" priority="1097">
      <formula>AV999="X"</formula>
    </cfRule>
    <cfRule type="expression" dxfId="21932" priority="1098">
      <formula>AV999="후보"</formula>
    </cfRule>
  </conditionalFormatting>
  <conditionalFormatting sqref="AC999">
    <cfRule type="cellIs" dxfId="21931" priority="1095" operator="greaterThan">
      <formula>0.9</formula>
    </cfRule>
    <cfRule type="cellIs" dxfId="21930" priority="1096" operator="greaterThan">
      <formula>0.85</formula>
    </cfRule>
  </conditionalFormatting>
  <conditionalFormatting sqref="N999">
    <cfRule type="cellIs" dxfId="21929" priority="1093" operator="greaterThan">
      <formula>0.9</formula>
    </cfRule>
    <cfRule type="cellIs" dxfId="21928" priority="1094" operator="greaterThan">
      <formula>0.85</formula>
    </cfRule>
  </conditionalFormatting>
  <conditionalFormatting sqref="E999">
    <cfRule type="expression" dxfId="21927" priority="1089">
      <formula>AND(IF(OR($Q999=1,$Q999=2),1,0),IF($X999&lt;=20,1,0))</formula>
    </cfRule>
    <cfRule type="expression" dxfId="21926" priority="1090">
      <formula>AND(IF($Q999=2,1,0),IF($X999&lt;30,1,0))</formula>
    </cfRule>
    <cfRule type="expression" dxfId="21925" priority="1091">
      <formula>AND(IF($Q999=3,1,0),IF($X999&lt;30,1,0))</formula>
    </cfRule>
    <cfRule type="expression" dxfId="21924" priority="1092">
      <formula>AND(IF($Q999=3,1,IF($Q999=4,1,0)),IF($F999&lt;=85,1,0))</formula>
    </cfRule>
  </conditionalFormatting>
  <conditionalFormatting sqref="X999">
    <cfRule type="expression" dxfId="21923" priority="1085">
      <formula>AND(IF(OR($Q999=1,$Q999=2),1,0),IF($X999&lt;=20,1,0))</formula>
    </cfRule>
    <cfRule type="expression" dxfId="21922" priority="1086">
      <formula>AND(IF($Q999=2,1,0),IF($X999&lt;30,1,0))</formula>
    </cfRule>
    <cfRule type="expression" dxfId="21921" priority="1087">
      <formula>AND(IF($Q999=3,1,0),IF($X999&lt;30,1,0))</formula>
    </cfRule>
    <cfRule type="expression" dxfId="21920" priority="1088">
      <formula>AND(IF($Q999=3,1,IF($Q999=4,1,0)),IF($F999&lt;=85,1,0))</formula>
    </cfRule>
  </conditionalFormatting>
  <conditionalFormatting sqref="AI999">
    <cfRule type="expression" dxfId="21919" priority="1081">
      <formula>AND(IF(OR($Q999=1,$Q999=2),1,0),IF($X999&lt;=20,1,0))</formula>
    </cfRule>
    <cfRule type="expression" dxfId="21918" priority="1082">
      <formula>AND(IF($Q999=2,1,0),IF($X999&lt;30,1,0))</formula>
    </cfRule>
    <cfRule type="expression" dxfId="21917" priority="1083">
      <formula>AND(IF($Q999=3,1,0),IF($X999&lt;30,1,0))</formula>
    </cfRule>
    <cfRule type="expression" dxfId="21916" priority="1084">
      <formula>AND(IF($Q999=3,1,IF($Q999=4,1,0)),IF($F999&lt;=85,1,0))</formula>
    </cfRule>
  </conditionalFormatting>
  <conditionalFormatting sqref="AV1000">
    <cfRule type="expression" dxfId="21915" priority="1079">
      <formula>AV1000="X"</formula>
    </cfRule>
    <cfRule type="expression" dxfId="21914" priority="1080">
      <formula>AV1000="후보"</formula>
    </cfRule>
  </conditionalFormatting>
  <conditionalFormatting sqref="AC1000">
    <cfRule type="cellIs" dxfId="21913" priority="1077" operator="greaterThan">
      <formula>0.9</formula>
    </cfRule>
    <cfRule type="cellIs" dxfId="21912" priority="1078" operator="greaterThan">
      <formula>0.85</formula>
    </cfRule>
  </conditionalFormatting>
  <conditionalFormatting sqref="N1000">
    <cfRule type="cellIs" dxfId="21911" priority="1075" operator="greaterThan">
      <formula>0.9</formula>
    </cfRule>
    <cfRule type="cellIs" dxfId="21910" priority="1076" operator="greaterThan">
      <formula>0.85</formula>
    </cfRule>
  </conditionalFormatting>
  <conditionalFormatting sqref="E1000">
    <cfRule type="expression" dxfId="21909" priority="1071">
      <formula>AND(IF(OR($Q1000=1,$Q1000=2),1,0),IF($X1000&lt;=20,1,0))</formula>
    </cfRule>
    <cfRule type="expression" dxfId="21908" priority="1072">
      <formula>AND(IF($Q1000=2,1,0),IF($X1000&lt;30,1,0))</formula>
    </cfRule>
    <cfRule type="expression" dxfId="21907" priority="1073">
      <formula>AND(IF($Q1000=3,1,0),IF($X1000&lt;30,1,0))</formula>
    </cfRule>
    <cfRule type="expression" dxfId="21906" priority="1074">
      <formula>AND(IF($Q1000=3,1,IF($Q1000=4,1,0)),IF($F1000&lt;=85,1,0))</formula>
    </cfRule>
  </conditionalFormatting>
  <conditionalFormatting sqref="X1000">
    <cfRule type="expression" dxfId="21905" priority="1067">
      <formula>AND(IF(OR($Q1000=1,$Q1000=2),1,0),IF($X1000&lt;=20,1,0))</formula>
    </cfRule>
    <cfRule type="expression" dxfId="21904" priority="1068">
      <formula>AND(IF($Q1000=2,1,0),IF($X1000&lt;30,1,0))</formula>
    </cfRule>
    <cfRule type="expression" dxfId="21903" priority="1069">
      <formula>AND(IF($Q1000=3,1,0),IF($X1000&lt;30,1,0))</formula>
    </cfRule>
    <cfRule type="expression" dxfId="21902" priority="1070">
      <formula>AND(IF($Q1000=3,1,IF($Q1000=4,1,0)),IF($F1000&lt;=85,1,0))</formula>
    </cfRule>
  </conditionalFormatting>
  <conditionalFormatting sqref="AI1000">
    <cfRule type="expression" dxfId="21901" priority="1063">
      <formula>AND(IF(OR($Q1000=1,$Q1000=2),1,0),IF($X1000&lt;=20,1,0))</formula>
    </cfRule>
    <cfRule type="expression" dxfId="21900" priority="1064">
      <formula>AND(IF($Q1000=2,1,0),IF($X1000&lt;30,1,0))</formula>
    </cfRule>
    <cfRule type="expression" dxfId="21899" priority="1065">
      <formula>AND(IF($Q1000=3,1,0),IF($X1000&lt;30,1,0))</formula>
    </cfRule>
    <cfRule type="expression" dxfId="21898" priority="1066">
      <formula>AND(IF($Q1000=3,1,IF($Q1000=4,1,0)),IF($F1000&lt;=85,1,0))</formula>
    </cfRule>
  </conditionalFormatting>
  <conditionalFormatting sqref="AV1001">
    <cfRule type="expression" dxfId="21897" priority="1061">
      <formula>AV1001="X"</formula>
    </cfRule>
    <cfRule type="expression" dxfId="21896" priority="1062">
      <formula>AV1001="후보"</formula>
    </cfRule>
  </conditionalFormatting>
  <conditionalFormatting sqref="AC1001">
    <cfRule type="cellIs" dxfId="21895" priority="1059" operator="greaterThan">
      <formula>0.9</formula>
    </cfRule>
    <cfRule type="cellIs" dxfId="21894" priority="1060" operator="greaterThan">
      <formula>0.85</formula>
    </cfRule>
  </conditionalFormatting>
  <conditionalFormatting sqref="N1001">
    <cfRule type="cellIs" dxfId="21893" priority="1057" operator="greaterThan">
      <formula>0.9</formula>
    </cfRule>
    <cfRule type="cellIs" dxfId="21892" priority="1058" operator="greaterThan">
      <formula>0.85</formula>
    </cfRule>
  </conditionalFormatting>
  <conditionalFormatting sqref="E1001">
    <cfRule type="expression" dxfId="21891" priority="1053">
      <formula>AND(IF(OR($Q1001=1,$Q1001=2),1,0),IF($X1001&lt;=20,1,0))</formula>
    </cfRule>
    <cfRule type="expression" dxfId="21890" priority="1054">
      <formula>AND(IF($Q1001=2,1,0),IF($X1001&lt;30,1,0))</formula>
    </cfRule>
    <cfRule type="expression" dxfId="21889" priority="1055">
      <formula>AND(IF($Q1001=3,1,0),IF($X1001&lt;30,1,0))</formula>
    </cfRule>
    <cfRule type="expression" dxfId="21888" priority="1056">
      <formula>AND(IF($Q1001=3,1,IF($Q1001=4,1,0)),IF($F1001&lt;=85,1,0))</formula>
    </cfRule>
  </conditionalFormatting>
  <conditionalFormatting sqref="X1001">
    <cfRule type="expression" dxfId="21887" priority="1049">
      <formula>AND(IF(OR($Q1001=1,$Q1001=2),1,0),IF($X1001&lt;=20,1,0))</formula>
    </cfRule>
    <cfRule type="expression" dxfId="21886" priority="1050">
      <formula>AND(IF($Q1001=2,1,0),IF($X1001&lt;30,1,0))</formula>
    </cfRule>
    <cfRule type="expression" dxfId="21885" priority="1051">
      <formula>AND(IF($Q1001=3,1,0),IF($X1001&lt;30,1,0))</formula>
    </cfRule>
    <cfRule type="expression" dxfId="21884" priority="1052">
      <formula>AND(IF($Q1001=3,1,IF($Q1001=4,1,0)),IF($F1001&lt;=85,1,0))</formula>
    </cfRule>
  </conditionalFormatting>
  <conditionalFormatting sqref="AI1001">
    <cfRule type="expression" dxfId="21883" priority="1045">
      <formula>AND(IF(OR($Q1001=1,$Q1001=2),1,0),IF($X1001&lt;=20,1,0))</formula>
    </cfRule>
    <cfRule type="expression" dxfId="21882" priority="1046">
      <formula>AND(IF($Q1001=2,1,0),IF($X1001&lt;30,1,0))</formula>
    </cfRule>
    <cfRule type="expression" dxfId="21881" priority="1047">
      <formula>AND(IF($Q1001=3,1,0),IF($X1001&lt;30,1,0))</formula>
    </cfRule>
    <cfRule type="expression" dxfId="21880" priority="1048">
      <formula>AND(IF($Q1001=3,1,IF($Q1001=4,1,0)),IF($F1001&lt;=85,1,0))</formula>
    </cfRule>
  </conditionalFormatting>
  <conditionalFormatting sqref="AV1002">
    <cfRule type="expression" dxfId="21879" priority="1043">
      <formula>AV1002="X"</formula>
    </cfRule>
    <cfRule type="expression" dxfId="21878" priority="1044">
      <formula>AV1002="후보"</formula>
    </cfRule>
  </conditionalFormatting>
  <conditionalFormatting sqref="AC1002">
    <cfRule type="cellIs" dxfId="21877" priority="1041" operator="greaterThan">
      <formula>0.9</formula>
    </cfRule>
    <cfRule type="cellIs" dxfId="21876" priority="1042" operator="greaterThan">
      <formula>0.85</formula>
    </cfRule>
  </conditionalFormatting>
  <conditionalFormatting sqref="N1002">
    <cfRule type="cellIs" dxfId="21875" priority="1039" operator="greaterThan">
      <formula>0.9</formula>
    </cfRule>
    <cfRule type="cellIs" dxfId="21874" priority="1040" operator="greaterThan">
      <formula>0.85</formula>
    </cfRule>
  </conditionalFormatting>
  <conditionalFormatting sqref="E1002">
    <cfRule type="expression" dxfId="21873" priority="1035">
      <formula>AND(IF(OR($Q1002=1,$Q1002=2),1,0),IF($X1002&lt;=20,1,0))</formula>
    </cfRule>
    <cfRule type="expression" dxfId="21872" priority="1036">
      <formula>AND(IF($Q1002=2,1,0),IF($X1002&lt;30,1,0))</formula>
    </cfRule>
    <cfRule type="expression" dxfId="21871" priority="1037">
      <formula>AND(IF($Q1002=3,1,0),IF($X1002&lt;30,1,0))</formula>
    </cfRule>
    <cfRule type="expression" dxfId="21870" priority="1038">
      <formula>AND(IF($Q1002=3,1,IF($Q1002=4,1,0)),IF($F1002&lt;=85,1,0))</formula>
    </cfRule>
  </conditionalFormatting>
  <conditionalFormatting sqref="X1002">
    <cfRule type="expression" dxfId="21869" priority="1031">
      <formula>AND(IF(OR($Q1002=1,$Q1002=2),1,0),IF($X1002&lt;=20,1,0))</formula>
    </cfRule>
    <cfRule type="expression" dxfId="21868" priority="1032">
      <formula>AND(IF($Q1002=2,1,0),IF($X1002&lt;30,1,0))</formula>
    </cfRule>
    <cfRule type="expression" dxfId="21867" priority="1033">
      <formula>AND(IF($Q1002=3,1,0),IF($X1002&lt;30,1,0))</formula>
    </cfRule>
    <cfRule type="expression" dxfId="21866" priority="1034">
      <formula>AND(IF($Q1002=3,1,IF($Q1002=4,1,0)),IF($F1002&lt;=85,1,0))</formula>
    </cfRule>
  </conditionalFormatting>
  <conditionalFormatting sqref="AI1002">
    <cfRule type="expression" dxfId="21865" priority="1027">
      <formula>AND(IF(OR($Q1002=1,$Q1002=2),1,0),IF($X1002&lt;=20,1,0))</formula>
    </cfRule>
    <cfRule type="expression" dxfId="21864" priority="1028">
      <formula>AND(IF($Q1002=2,1,0),IF($X1002&lt;30,1,0))</formula>
    </cfRule>
    <cfRule type="expression" dxfId="21863" priority="1029">
      <formula>AND(IF($Q1002=3,1,0),IF($X1002&lt;30,1,0))</formula>
    </cfRule>
    <cfRule type="expression" dxfId="21862" priority="1030">
      <formula>AND(IF($Q1002=3,1,IF($Q1002=4,1,0)),IF($F1002&lt;=85,1,0))</formula>
    </cfRule>
  </conditionalFormatting>
  <conditionalFormatting sqref="AV1003">
    <cfRule type="expression" dxfId="21861" priority="1025">
      <formula>AV1003="X"</formula>
    </cfRule>
    <cfRule type="expression" dxfId="21860" priority="1026">
      <formula>AV1003="후보"</formula>
    </cfRule>
  </conditionalFormatting>
  <conditionalFormatting sqref="AC1003">
    <cfRule type="cellIs" dxfId="21859" priority="1023" operator="greaterThan">
      <formula>0.9</formula>
    </cfRule>
    <cfRule type="cellIs" dxfId="21858" priority="1024" operator="greaterThan">
      <formula>0.85</formula>
    </cfRule>
  </conditionalFormatting>
  <conditionalFormatting sqref="N1003">
    <cfRule type="cellIs" dxfId="21857" priority="1021" operator="greaterThan">
      <formula>0.9</formula>
    </cfRule>
    <cfRule type="cellIs" dxfId="21856" priority="1022" operator="greaterThan">
      <formula>0.85</formula>
    </cfRule>
  </conditionalFormatting>
  <conditionalFormatting sqref="E1003">
    <cfRule type="expression" dxfId="21855" priority="1017">
      <formula>AND(IF(OR($Q1003=1,$Q1003=2),1,0),IF($X1003&lt;=20,1,0))</formula>
    </cfRule>
    <cfRule type="expression" dxfId="21854" priority="1018">
      <formula>AND(IF($Q1003=2,1,0),IF($X1003&lt;30,1,0))</formula>
    </cfRule>
    <cfRule type="expression" dxfId="21853" priority="1019">
      <formula>AND(IF($Q1003=3,1,0),IF($X1003&lt;30,1,0))</formula>
    </cfRule>
    <cfRule type="expression" dxfId="21852" priority="1020">
      <formula>AND(IF($Q1003=3,1,IF($Q1003=4,1,0)),IF($F1003&lt;=85,1,0))</formula>
    </cfRule>
  </conditionalFormatting>
  <conditionalFormatting sqref="X1003">
    <cfRule type="expression" dxfId="21851" priority="1013">
      <formula>AND(IF(OR($Q1003=1,$Q1003=2),1,0),IF($X1003&lt;=20,1,0))</formula>
    </cfRule>
    <cfRule type="expression" dxfId="21850" priority="1014">
      <formula>AND(IF($Q1003=2,1,0),IF($X1003&lt;30,1,0))</formula>
    </cfRule>
    <cfRule type="expression" dxfId="21849" priority="1015">
      <formula>AND(IF($Q1003=3,1,0),IF($X1003&lt;30,1,0))</formula>
    </cfRule>
    <cfRule type="expression" dxfId="21848" priority="1016">
      <formula>AND(IF($Q1003=3,1,IF($Q1003=4,1,0)),IF($F1003&lt;=85,1,0))</formula>
    </cfRule>
  </conditionalFormatting>
  <conditionalFormatting sqref="AI1003">
    <cfRule type="expression" dxfId="21847" priority="1009">
      <formula>AND(IF(OR($Q1003=1,$Q1003=2),1,0),IF($X1003&lt;=20,1,0))</formula>
    </cfRule>
    <cfRule type="expression" dxfId="21846" priority="1010">
      <formula>AND(IF($Q1003=2,1,0),IF($X1003&lt;30,1,0))</formula>
    </cfRule>
    <cfRule type="expression" dxfId="21845" priority="1011">
      <formula>AND(IF($Q1003=3,1,0),IF($X1003&lt;30,1,0))</formula>
    </cfRule>
    <cfRule type="expression" dxfId="21844" priority="1012">
      <formula>AND(IF($Q1003=3,1,IF($Q1003=4,1,0)),IF($F1003&lt;=85,1,0))</formula>
    </cfRule>
  </conditionalFormatting>
  <conditionalFormatting sqref="AV1004">
    <cfRule type="expression" dxfId="21843" priority="1007">
      <formula>AV1004="X"</formula>
    </cfRule>
    <cfRule type="expression" dxfId="21842" priority="1008">
      <formula>AV1004="후보"</formula>
    </cfRule>
  </conditionalFormatting>
  <conditionalFormatting sqref="AC1004">
    <cfRule type="cellIs" dxfId="21841" priority="1005" operator="greaterThan">
      <formula>0.9</formula>
    </cfRule>
    <cfRule type="cellIs" dxfId="21840" priority="1006" operator="greaterThan">
      <formula>0.85</formula>
    </cfRule>
  </conditionalFormatting>
  <conditionalFormatting sqref="N1004">
    <cfRule type="cellIs" dxfId="21839" priority="1003" operator="greaterThan">
      <formula>0.9</formula>
    </cfRule>
    <cfRule type="cellIs" dxfId="21838" priority="1004" operator="greaterThan">
      <formula>0.85</formula>
    </cfRule>
  </conditionalFormatting>
  <conditionalFormatting sqref="E1004">
    <cfRule type="expression" dxfId="21837" priority="999">
      <formula>AND(IF(OR($Q1004=1,$Q1004=2),1,0),IF($X1004&lt;=20,1,0))</formula>
    </cfRule>
    <cfRule type="expression" dxfId="21836" priority="1000">
      <formula>AND(IF($Q1004=2,1,0),IF($X1004&lt;30,1,0))</formula>
    </cfRule>
    <cfRule type="expression" dxfId="21835" priority="1001">
      <formula>AND(IF($Q1004=3,1,0),IF($X1004&lt;30,1,0))</formula>
    </cfRule>
    <cfRule type="expression" dxfId="21834" priority="1002">
      <formula>AND(IF($Q1004=3,1,IF($Q1004=4,1,0)),IF($F1004&lt;=85,1,0))</formula>
    </cfRule>
  </conditionalFormatting>
  <conditionalFormatting sqref="X1004">
    <cfRule type="expression" dxfId="21833" priority="995">
      <formula>AND(IF(OR($Q1004=1,$Q1004=2),1,0),IF($X1004&lt;=20,1,0))</formula>
    </cfRule>
    <cfRule type="expression" dxfId="21832" priority="996">
      <formula>AND(IF($Q1004=2,1,0),IF($X1004&lt;30,1,0))</formula>
    </cfRule>
    <cfRule type="expression" dxfId="21831" priority="997">
      <formula>AND(IF($Q1004=3,1,0),IF($X1004&lt;30,1,0))</formula>
    </cfRule>
    <cfRule type="expression" dxfId="21830" priority="998">
      <formula>AND(IF($Q1004=3,1,IF($Q1004=4,1,0)),IF($F1004&lt;=85,1,0))</formula>
    </cfRule>
  </conditionalFormatting>
  <conditionalFormatting sqref="AI1004">
    <cfRule type="expression" dxfId="21829" priority="991">
      <formula>AND(IF(OR($Q1004=1,$Q1004=2),1,0),IF($X1004&lt;=20,1,0))</formula>
    </cfRule>
    <cfRule type="expression" dxfId="21828" priority="992">
      <formula>AND(IF($Q1004=2,1,0),IF($X1004&lt;30,1,0))</formula>
    </cfRule>
    <cfRule type="expression" dxfId="21827" priority="993">
      <formula>AND(IF($Q1004=3,1,0),IF($X1004&lt;30,1,0))</formula>
    </cfRule>
    <cfRule type="expression" dxfId="21826" priority="994">
      <formula>AND(IF($Q1004=3,1,IF($Q1004=4,1,0)),IF($F1004&lt;=85,1,0))</formula>
    </cfRule>
  </conditionalFormatting>
  <conditionalFormatting sqref="AV1005">
    <cfRule type="expression" dxfId="21825" priority="989">
      <formula>AV1005="X"</formula>
    </cfRule>
    <cfRule type="expression" dxfId="21824" priority="990">
      <formula>AV1005="후보"</formula>
    </cfRule>
  </conditionalFormatting>
  <conditionalFormatting sqref="AC1005">
    <cfRule type="cellIs" dxfId="21823" priority="987" operator="greaterThan">
      <formula>0.9</formula>
    </cfRule>
    <cfRule type="cellIs" dxfId="21822" priority="988" operator="greaterThan">
      <formula>0.85</formula>
    </cfRule>
  </conditionalFormatting>
  <conditionalFormatting sqref="N1005">
    <cfRule type="cellIs" dxfId="21821" priority="985" operator="greaterThan">
      <formula>0.9</formula>
    </cfRule>
    <cfRule type="cellIs" dxfId="21820" priority="986" operator="greaterThan">
      <formula>0.85</formula>
    </cfRule>
  </conditionalFormatting>
  <conditionalFormatting sqref="E1005">
    <cfRule type="expression" dxfId="21819" priority="981">
      <formula>AND(IF(OR($Q1005=1,$Q1005=2),1,0),IF($X1005&lt;=20,1,0))</formula>
    </cfRule>
    <cfRule type="expression" dxfId="21818" priority="982">
      <formula>AND(IF($Q1005=2,1,0),IF($X1005&lt;30,1,0))</formula>
    </cfRule>
    <cfRule type="expression" dxfId="21817" priority="983">
      <formula>AND(IF($Q1005=3,1,0),IF($X1005&lt;30,1,0))</formula>
    </cfRule>
    <cfRule type="expression" dxfId="21816" priority="984">
      <formula>AND(IF($Q1005=3,1,IF($Q1005=4,1,0)),IF($F1005&lt;=85,1,0))</formula>
    </cfRule>
  </conditionalFormatting>
  <conditionalFormatting sqref="X1005">
    <cfRule type="expression" dxfId="21815" priority="977">
      <formula>AND(IF(OR($Q1005=1,$Q1005=2),1,0),IF($X1005&lt;=20,1,0))</formula>
    </cfRule>
    <cfRule type="expression" dxfId="21814" priority="978">
      <formula>AND(IF($Q1005=2,1,0),IF($X1005&lt;30,1,0))</formula>
    </cfRule>
    <cfRule type="expression" dxfId="21813" priority="979">
      <formula>AND(IF($Q1005=3,1,0),IF($X1005&lt;30,1,0))</formula>
    </cfRule>
    <cfRule type="expression" dxfId="21812" priority="980">
      <formula>AND(IF($Q1005=3,1,IF($Q1005=4,1,0)),IF($F1005&lt;=85,1,0))</formula>
    </cfRule>
  </conditionalFormatting>
  <conditionalFormatting sqref="AI1005">
    <cfRule type="expression" dxfId="21811" priority="973">
      <formula>AND(IF(OR($Q1005=1,$Q1005=2),1,0),IF($X1005&lt;=20,1,0))</formula>
    </cfRule>
    <cfRule type="expression" dxfId="21810" priority="974">
      <formula>AND(IF($Q1005=2,1,0),IF($X1005&lt;30,1,0))</formula>
    </cfRule>
    <cfRule type="expression" dxfId="21809" priority="975">
      <formula>AND(IF($Q1005=3,1,0),IF($X1005&lt;30,1,0))</formula>
    </cfRule>
    <cfRule type="expression" dxfId="21808" priority="976">
      <formula>AND(IF($Q1005=3,1,IF($Q1005=4,1,0)),IF($F1005&lt;=85,1,0))</formula>
    </cfRule>
  </conditionalFormatting>
  <conditionalFormatting sqref="AV1006">
    <cfRule type="expression" dxfId="21807" priority="971">
      <formula>AV1006="X"</formula>
    </cfRule>
    <cfRule type="expression" dxfId="21806" priority="972">
      <formula>AV1006="후보"</formula>
    </cfRule>
  </conditionalFormatting>
  <conditionalFormatting sqref="AC1006">
    <cfRule type="cellIs" dxfId="21805" priority="969" operator="greaterThan">
      <formula>0.9</formula>
    </cfRule>
    <cfRule type="cellIs" dxfId="21804" priority="970" operator="greaterThan">
      <formula>0.85</formula>
    </cfRule>
  </conditionalFormatting>
  <conditionalFormatting sqref="N1006">
    <cfRule type="cellIs" dxfId="21803" priority="967" operator="greaterThan">
      <formula>0.9</formula>
    </cfRule>
    <cfRule type="cellIs" dxfId="21802" priority="968" operator="greaterThan">
      <formula>0.85</formula>
    </cfRule>
  </conditionalFormatting>
  <conditionalFormatting sqref="E1006">
    <cfRule type="expression" dxfId="21801" priority="963">
      <formula>AND(IF(OR($Q1006=1,$Q1006=2),1,0),IF($X1006&lt;=20,1,0))</formula>
    </cfRule>
    <cfRule type="expression" dxfId="21800" priority="964">
      <formula>AND(IF($Q1006=2,1,0),IF($X1006&lt;30,1,0))</formula>
    </cfRule>
    <cfRule type="expression" dxfId="21799" priority="965">
      <formula>AND(IF($Q1006=3,1,0),IF($X1006&lt;30,1,0))</formula>
    </cfRule>
    <cfRule type="expression" dxfId="21798" priority="966">
      <formula>AND(IF($Q1006=3,1,IF($Q1006=4,1,0)),IF($F1006&lt;=85,1,0))</formula>
    </cfRule>
  </conditionalFormatting>
  <conditionalFormatting sqref="X1006">
    <cfRule type="expression" dxfId="21797" priority="959">
      <formula>AND(IF(OR($Q1006=1,$Q1006=2),1,0),IF($X1006&lt;=20,1,0))</formula>
    </cfRule>
    <cfRule type="expression" dxfId="21796" priority="960">
      <formula>AND(IF($Q1006=2,1,0),IF($X1006&lt;30,1,0))</formula>
    </cfRule>
    <cfRule type="expression" dxfId="21795" priority="961">
      <formula>AND(IF($Q1006=3,1,0),IF($X1006&lt;30,1,0))</formula>
    </cfRule>
    <cfRule type="expression" dxfId="21794" priority="962">
      <formula>AND(IF($Q1006=3,1,IF($Q1006=4,1,0)),IF($F1006&lt;=85,1,0))</formula>
    </cfRule>
  </conditionalFormatting>
  <conditionalFormatting sqref="AI1006">
    <cfRule type="expression" dxfId="21793" priority="955">
      <formula>AND(IF(OR($Q1006=1,$Q1006=2),1,0),IF($X1006&lt;=20,1,0))</formula>
    </cfRule>
    <cfRule type="expression" dxfId="21792" priority="956">
      <formula>AND(IF($Q1006=2,1,0),IF($X1006&lt;30,1,0))</formula>
    </cfRule>
    <cfRule type="expression" dxfId="21791" priority="957">
      <formula>AND(IF($Q1006=3,1,0),IF($X1006&lt;30,1,0))</formula>
    </cfRule>
    <cfRule type="expression" dxfId="21790" priority="958">
      <formula>AND(IF($Q1006=3,1,IF($Q1006=4,1,0)),IF($F1006&lt;=85,1,0))</formula>
    </cfRule>
  </conditionalFormatting>
  <conditionalFormatting sqref="AV1007">
    <cfRule type="expression" dxfId="21789" priority="953">
      <formula>AV1007="X"</formula>
    </cfRule>
    <cfRule type="expression" dxfId="21788" priority="954">
      <formula>AV1007="후보"</formula>
    </cfRule>
  </conditionalFormatting>
  <conditionalFormatting sqref="AC1007">
    <cfRule type="cellIs" dxfId="21787" priority="951" operator="greaterThan">
      <formula>0.9</formula>
    </cfRule>
    <cfRule type="cellIs" dxfId="21786" priority="952" operator="greaterThan">
      <formula>0.85</formula>
    </cfRule>
  </conditionalFormatting>
  <conditionalFormatting sqref="N1007">
    <cfRule type="cellIs" dxfId="21785" priority="949" operator="greaterThan">
      <formula>0.9</formula>
    </cfRule>
    <cfRule type="cellIs" dxfId="21784" priority="950" operator="greaterThan">
      <formula>0.85</formula>
    </cfRule>
  </conditionalFormatting>
  <conditionalFormatting sqref="E1007">
    <cfRule type="expression" dxfId="21783" priority="945">
      <formula>AND(IF(OR($Q1007=1,$Q1007=2),1,0),IF($X1007&lt;=20,1,0))</formula>
    </cfRule>
    <cfRule type="expression" dxfId="21782" priority="946">
      <formula>AND(IF($Q1007=2,1,0),IF($X1007&lt;30,1,0))</formula>
    </cfRule>
    <cfRule type="expression" dxfId="21781" priority="947">
      <formula>AND(IF($Q1007=3,1,0),IF($X1007&lt;30,1,0))</formula>
    </cfRule>
    <cfRule type="expression" dxfId="21780" priority="948">
      <formula>AND(IF($Q1007=3,1,IF($Q1007=4,1,0)),IF($F1007&lt;=85,1,0))</formula>
    </cfRule>
  </conditionalFormatting>
  <conditionalFormatting sqref="X1007">
    <cfRule type="expression" dxfId="21779" priority="941">
      <formula>AND(IF(OR($Q1007=1,$Q1007=2),1,0),IF($X1007&lt;=20,1,0))</formula>
    </cfRule>
    <cfRule type="expression" dxfId="21778" priority="942">
      <formula>AND(IF($Q1007=2,1,0),IF($X1007&lt;30,1,0))</formula>
    </cfRule>
    <cfRule type="expression" dxfId="21777" priority="943">
      <formula>AND(IF($Q1007=3,1,0),IF($X1007&lt;30,1,0))</formula>
    </cfRule>
    <cfRule type="expression" dxfId="21776" priority="944">
      <formula>AND(IF($Q1007=3,1,IF($Q1007=4,1,0)),IF($F1007&lt;=85,1,0))</formula>
    </cfRule>
  </conditionalFormatting>
  <conditionalFormatting sqref="AI1007">
    <cfRule type="expression" dxfId="21775" priority="937">
      <formula>AND(IF(OR($Q1007=1,$Q1007=2),1,0),IF($X1007&lt;=20,1,0))</formula>
    </cfRule>
    <cfRule type="expression" dxfId="21774" priority="938">
      <formula>AND(IF($Q1007=2,1,0),IF($X1007&lt;30,1,0))</formula>
    </cfRule>
    <cfRule type="expression" dxfId="21773" priority="939">
      <formula>AND(IF($Q1007=3,1,0),IF($X1007&lt;30,1,0))</formula>
    </cfRule>
    <cfRule type="expression" dxfId="21772" priority="940">
      <formula>AND(IF($Q1007=3,1,IF($Q1007=4,1,0)),IF($F1007&lt;=85,1,0))</formula>
    </cfRule>
  </conditionalFormatting>
  <conditionalFormatting sqref="AV1008">
    <cfRule type="expression" dxfId="21771" priority="935">
      <formula>AV1008="X"</formula>
    </cfRule>
    <cfRule type="expression" dxfId="21770" priority="936">
      <formula>AV1008="후보"</formula>
    </cfRule>
  </conditionalFormatting>
  <conditionalFormatting sqref="AC1008">
    <cfRule type="cellIs" dxfId="21769" priority="933" operator="greaterThan">
      <formula>0.9</formula>
    </cfRule>
    <cfRule type="cellIs" dxfId="21768" priority="934" operator="greaterThan">
      <formula>0.85</formula>
    </cfRule>
  </conditionalFormatting>
  <conditionalFormatting sqref="N1008">
    <cfRule type="cellIs" dxfId="21767" priority="931" operator="greaterThan">
      <formula>0.9</formula>
    </cfRule>
    <cfRule type="cellIs" dxfId="21766" priority="932" operator="greaterThan">
      <formula>0.85</formula>
    </cfRule>
  </conditionalFormatting>
  <conditionalFormatting sqref="E1008">
    <cfRule type="expression" dxfId="21765" priority="927">
      <formula>AND(IF(OR($Q1008=1,$Q1008=2),1,0),IF($X1008&lt;=20,1,0))</formula>
    </cfRule>
    <cfRule type="expression" dxfId="21764" priority="928">
      <formula>AND(IF($Q1008=2,1,0),IF($X1008&lt;30,1,0))</formula>
    </cfRule>
    <cfRule type="expression" dxfId="21763" priority="929">
      <formula>AND(IF($Q1008=3,1,0),IF($X1008&lt;30,1,0))</formula>
    </cfRule>
    <cfRule type="expression" dxfId="21762" priority="930">
      <formula>AND(IF($Q1008=3,1,IF($Q1008=4,1,0)),IF($F1008&lt;=85,1,0))</formula>
    </cfRule>
  </conditionalFormatting>
  <conditionalFormatting sqref="X1008">
    <cfRule type="expression" dxfId="21761" priority="923">
      <formula>AND(IF(OR($Q1008=1,$Q1008=2),1,0),IF($X1008&lt;=20,1,0))</formula>
    </cfRule>
    <cfRule type="expression" dxfId="21760" priority="924">
      <formula>AND(IF($Q1008=2,1,0),IF($X1008&lt;30,1,0))</formula>
    </cfRule>
    <cfRule type="expression" dxfId="21759" priority="925">
      <formula>AND(IF($Q1008=3,1,0),IF($X1008&lt;30,1,0))</formula>
    </cfRule>
    <cfRule type="expression" dxfId="21758" priority="926">
      <formula>AND(IF($Q1008=3,1,IF($Q1008=4,1,0)),IF($F1008&lt;=85,1,0))</formula>
    </cfRule>
  </conditionalFormatting>
  <conditionalFormatting sqref="AI1008">
    <cfRule type="expression" dxfId="21757" priority="919">
      <formula>AND(IF(OR($Q1008=1,$Q1008=2),1,0),IF($X1008&lt;=20,1,0))</formula>
    </cfRule>
    <cfRule type="expression" dxfId="21756" priority="920">
      <formula>AND(IF($Q1008=2,1,0),IF($X1008&lt;30,1,0))</formula>
    </cfRule>
    <cfRule type="expression" dxfId="21755" priority="921">
      <formula>AND(IF($Q1008=3,1,0),IF($X1008&lt;30,1,0))</formula>
    </cfRule>
    <cfRule type="expression" dxfId="21754" priority="922">
      <formula>AND(IF($Q1008=3,1,IF($Q1008=4,1,0)),IF($F1008&lt;=85,1,0))</formula>
    </cfRule>
  </conditionalFormatting>
  <conditionalFormatting sqref="AV1009">
    <cfRule type="expression" dxfId="21753" priority="917">
      <formula>AV1009="X"</formula>
    </cfRule>
    <cfRule type="expression" dxfId="21752" priority="918">
      <formula>AV1009="후보"</formula>
    </cfRule>
  </conditionalFormatting>
  <conditionalFormatting sqref="AC1009">
    <cfRule type="cellIs" dxfId="21751" priority="915" operator="greaterThan">
      <formula>0.9</formula>
    </cfRule>
    <cfRule type="cellIs" dxfId="21750" priority="916" operator="greaterThan">
      <formula>0.85</formula>
    </cfRule>
  </conditionalFormatting>
  <conditionalFormatting sqref="N1009">
    <cfRule type="cellIs" dxfId="21749" priority="913" operator="greaterThan">
      <formula>0.9</formula>
    </cfRule>
    <cfRule type="cellIs" dxfId="21748" priority="914" operator="greaterThan">
      <formula>0.85</formula>
    </cfRule>
  </conditionalFormatting>
  <conditionalFormatting sqref="E1009">
    <cfRule type="expression" dxfId="21747" priority="909">
      <formula>AND(IF(OR($Q1009=1,$Q1009=2),1,0),IF($X1009&lt;=20,1,0))</formula>
    </cfRule>
    <cfRule type="expression" dxfId="21746" priority="910">
      <formula>AND(IF($Q1009=2,1,0),IF($X1009&lt;30,1,0))</formula>
    </cfRule>
    <cfRule type="expression" dxfId="21745" priority="911">
      <formula>AND(IF($Q1009=3,1,0),IF($X1009&lt;30,1,0))</formula>
    </cfRule>
    <cfRule type="expression" dxfId="21744" priority="912">
      <formula>AND(IF($Q1009=3,1,IF($Q1009=4,1,0)),IF($F1009&lt;=85,1,0))</formula>
    </cfRule>
  </conditionalFormatting>
  <conditionalFormatting sqref="X1009">
    <cfRule type="expression" dxfId="21743" priority="905">
      <formula>AND(IF(OR($Q1009=1,$Q1009=2),1,0),IF($X1009&lt;=20,1,0))</formula>
    </cfRule>
    <cfRule type="expression" dxfId="21742" priority="906">
      <formula>AND(IF($Q1009=2,1,0),IF($X1009&lt;30,1,0))</formula>
    </cfRule>
    <cfRule type="expression" dxfId="21741" priority="907">
      <formula>AND(IF($Q1009=3,1,0),IF($X1009&lt;30,1,0))</formula>
    </cfRule>
    <cfRule type="expression" dxfId="21740" priority="908">
      <formula>AND(IF($Q1009=3,1,IF($Q1009=4,1,0)),IF($F1009&lt;=85,1,0))</formula>
    </cfRule>
  </conditionalFormatting>
  <conditionalFormatting sqref="AI1009">
    <cfRule type="expression" dxfId="21739" priority="901">
      <formula>AND(IF(OR($Q1009=1,$Q1009=2),1,0),IF($X1009&lt;=20,1,0))</formula>
    </cfRule>
    <cfRule type="expression" dxfId="21738" priority="902">
      <formula>AND(IF($Q1009=2,1,0),IF($X1009&lt;30,1,0))</formula>
    </cfRule>
    <cfRule type="expression" dxfId="21737" priority="903">
      <formula>AND(IF($Q1009=3,1,0),IF($X1009&lt;30,1,0))</formula>
    </cfRule>
    <cfRule type="expression" dxfId="21736" priority="904">
      <formula>AND(IF($Q1009=3,1,IF($Q1009=4,1,0)),IF($F1009&lt;=85,1,0))</formula>
    </cfRule>
  </conditionalFormatting>
  <conditionalFormatting sqref="AV1010">
    <cfRule type="expression" dxfId="21735" priority="899">
      <formula>AV1010="X"</formula>
    </cfRule>
    <cfRule type="expression" dxfId="21734" priority="900">
      <formula>AV1010="후보"</formula>
    </cfRule>
  </conditionalFormatting>
  <conditionalFormatting sqref="AC1010">
    <cfRule type="cellIs" dxfId="21733" priority="897" operator="greaterThan">
      <formula>0.9</formula>
    </cfRule>
    <cfRule type="cellIs" dxfId="21732" priority="898" operator="greaterThan">
      <formula>0.85</formula>
    </cfRule>
  </conditionalFormatting>
  <conditionalFormatting sqref="N1010">
    <cfRule type="cellIs" dxfId="21731" priority="895" operator="greaterThan">
      <formula>0.9</formula>
    </cfRule>
    <cfRule type="cellIs" dxfId="21730" priority="896" operator="greaterThan">
      <formula>0.85</formula>
    </cfRule>
  </conditionalFormatting>
  <conditionalFormatting sqref="E1010">
    <cfRule type="expression" dxfId="21729" priority="891">
      <formula>AND(IF(OR($Q1010=1,$Q1010=2),1,0),IF($X1010&lt;=20,1,0))</formula>
    </cfRule>
    <cfRule type="expression" dxfId="21728" priority="892">
      <formula>AND(IF($Q1010=2,1,0),IF($X1010&lt;30,1,0))</formula>
    </cfRule>
    <cfRule type="expression" dxfId="21727" priority="893">
      <formula>AND(IF($Q1010=3,1,0),IF($X1010&lt;30,1,0))</formula>
    </cfRule>
    <cfRule type="expression" dxfId="21726" priority="894">
      <formula>AND(IF($Q1010=3,1,IF($Q1010=4,1,0)),IF($F1010&lt;=85,1,0))</formula>
    </cfRule>
  </conditionalFormatting>
  <conditionalFormatting sqref="X1010">
    <cfRule type="expression" dxfId="21725" priority="887">
      <formula>AND(IF(OR($Q1010=1,$Q1010=2),1,0),IF($X1010&lt;=20,1,0))</formula>
    </cfRule>
    <cfRule type="expression" dxfId="21724" priority="888">
      <formula>AND(IF($Q1010=2,1,0),IF($X1010&lt;30,1,0))</formula>
    </cfRule>
    <cfRule type="expression" dxfId="21723" priority="889">
      <formula>AND(IF($Q1010=3,1,0),IF($X1010&lt;30,1,0))</formula>
    </cfRule>
    <cfRule type="expression" dxfId="21722" priority="890">
      <formula>AND(IF($Q1010=3,1,IF($Q1010=4,1,0)),IF($F1010&lt;=85,1,0))</formula>
    </cfRule>
  </conditionalFormatting>
  <conditionalFormatting sqref="AI1010">
    <cfRule type="expression" dxfId="21721" priority="883">
      <formula>AND(IF(OR($Q1010=1,$Q1010=2),1,0),IF($X1010&lt;=20,1,0))</formula>
    </cfRule>
    <cfRule type="expression" dxfId="21720" priority="884">
      <formula>AND(IF($Q1010=2,1,0),IF($X1010&lt;30,1,0))</formula>
    </cfRule>
    <cfRule type="expression" dxfId="21719" priority="885">
      <formula>AND(IF($Q1010=3,1,0),IF($X1010&lt;30,1,0))</formula>
    </cfRule>
    <cfRule type="expression" dxfId="21718" priority="886">
      <formula>AND(IF($Q1010=3,1,IF($Q1010=4,1,0)),IF($F1010&lt;=85,1,0))</formula>
    </cfRule>
  </conditionalFormatting>
  <conditionalFormatting sqref="AV1011">
    <cfRule type="expression" dxfId="21717" priority="881">
      <formula>AV1011="X"</formula>
    </cfRule>
    <cfRule type="expression" dxfId="21716" priority="882">
      <formula>AV1011="후보"</formula>
    </cfRule>
  </conditionalFormatting>
  <conditionalFormatting sqref="AC1011">
    <cfRule type="cellIs" dxfId="21715" priority="879" operator="greaterThan">
      <formula>0.9</formula>
    </cfRule>
    <cfRule type="cellIs" dxfId="21714" priority="880" operator="greaterThan">
      <formula>0.85</formula>
    </cfRule>
  </conditionalFormatting>
  <conditionalFormatting sqref="N1011">
    <cfRule type="cellIs" dxfId="21713" priority="877" operator="greaterThan">
      <formula>0.9</formula>
    </cfRule>
    <cfRule type="cellIs" dxfId="21712" priority="878" operator="greaterThan">
      <formula>0.85</formula>
    </cfRule>
  </conditionalFormatting>
  <conditionalFormatting sqref="E1011">
    <cfRule type="expression" dxfId="21711" priority="873">
      <formula>AND(IF(OR($Q1011=1,$Q1011=2),1,0),IF($X1011&lt;=20,1,0))</formula>
    </cfRule>
    <cfRule type="expression" dxfId="21710" priority="874">
      <formula>AND(IF($Q1011=2,1,0),IF($X1011&lt;30,1,0))</formula>
    </cfRule>
    <cfRule type="expression" dxfId="21709" priority="875">
      <formula>AND(IF($Q1011=3,1,0),IF($X1011&lt;30,1,0))</formula>
    </cfRule>
    <cfRule type="expression" dxfId="21708" priority="876">
      <formula>AND(IF($Q1011=3,1,IF($Q1011=4,1,0)),IF($F1011&lt;=85,1,0))</formula>
    </cfRule>
  </conditionalFormatting>
  <conditionalFormatting sqref="X1011">
    <cfRule type="expression" dxfId="21707" priority="869">
      <formula>AND(IF(OR($Q1011=1,$Q1011=2),1,0),IF($X1011&lt;=20,1,0))</formula>
    </cfRule>
    <cfRule type="expression" dxfId="21706" priority="870">
      <formula>AND(IF($Q1011=2,1,0),IF($X1011&lt;30,1,0))</formula>
    </cfRule>
    <cfRule type="expression" dxfId="21705" priority="871">
      <formula>AND(IF($Q1011=3,1,0),IF($X1011&lt;30,1,0))</formula>
    </cfRule>
    <cfRule type="expression" dxfId="21704" priority="872">
      <formula>AND(IF($Q1011=3,1,IF($Q1011=4,1,0)),IF($F1011&lt;=85,1,0))</formula>
    </cfRule>
  </conditionalFormatting>
  <conditionalFormatting sqref="AI1011">
    <cfRule type="expression" dxfId="21703" priority="865">
      <formula>AND(IF(OR($Q1011=1,$Q1011=2),1,0),IF($X1011&lt;=20,1,0))</formula>
    </cfRule>
    <cfRule type="expression" dxfId="21702" priority="866">
      <formula>AND(IF($Q1011=2,1,0),IF($X1011&lt;30,1,0))</formula>
    </cfRule>
    <cfRule type="expression" dxfId="21701" priority="867">
      <formula>AND(IF($Q1011=3,1,0),IF($X1011&lt;30,1,0))</formula>
    </cfRule>
    <cfRule type="expression" dxfId="21700" priority="868">
      <formula>AND(IF($Q1011=3,1,IF($Q1011=4,1,0)),IF($F1011&lt;=85,1,0))</formula>
    </cfRule>
  </conditionalFormatting>
  <conditionalFormatting sqref="AV1012">
    <cfRule type="expression" dxfId="21699" priority="863">
      <formula>AV1012="X"</formula>
    </cfRule>
    <cfRule type="expression" dxfId="21698" priority="864">
      <formula>AV1012="후보"</formula>
    </cfRule>
  </conditionalFormatting>
  <conditionalFormatting sqref="AC1012">
    <cfRule type="cellIs" dxfId="21697" priority="861" operator="greaterThan">
      <formula>0.9</formula>
    </cfRule>
    <cfRule type="cellIs" dxfId="21696" priority="862" operator="greaterThan">
      <formula>0.85</formula>
    </cfRule>
  </conditionalFormatting>
  <conditionalFormatting sqref="N1012">
    <cfRule type="cellIs" dxfId="21695" priority="859" operator="greaterThan">
      <formula>0.9</formula>
    </cfRule>
    <cfRule type="cellIs" dxfId="21694" priority="860" operator="greaterThan">
      <formula>0.85</formula>
    </cfRule>
  </conditionalFormatting>
  <conditionalFormatting sqref="E1012">
    <cfRule type="expression" dxfId="21693" priority="855">
      <formula>AND(IF(OR($Q1012=1,$Q1012=2),1,0),IF($X1012&lt;=20,1,0))</formula>
    </cfRule>
    <cfRule type="expression" dxfId="21692" priority="856">
      <formula>AND(IF($Q1012=2,1,0),IF($X1012&lt;30,1,0))</formula>
    </cfRule>
    <cfRule type="expression" dxfId="21691" priority="857">
      <formula>AND(IF($Q1012=3,1,0),IF($X1012&lt;30,1,0))</formula>
    </cfRule>
    <cfRule type="expression" dxfId="21690" priority="858">
      <formula>AND(IF($Q1012=3,1,IF($Q1012=4,1,0)),IF($F1012&lt;=85,1,0))</formula>
    </cfRule>
  </conditionalFormatting>
  <conditionalFormatting sqref="X1012">
    <cfRule type="expression" dxfId="21689" priority="851">
      <formula>AND(IF(OR($Q1012=1,$Q1012=2),1,0),IF($X1012&lt;=20,1,0))</formula>
    </cfRule>
    <cfRule type="expression" dxfId="21688" priority="852">
      <formula>AND(IF($Q1012=2,1,0),IF($X1012&lt;30,1,0))</formula>
    </cfRule>
    <cfRule type="expression" dxfId="21687" priority="853">
      <formula>AND(IF($Q1012=3,1,0),IF($X1012&lt;30,1,0))</formula>
    </cfRule>
    <cfRule type="expression" dxfId="21686" priority="854">
      <formula>AND(IF($Q1012=3,1,IF($Q1012=4,1,0)),IF($F1012&lt;=85,1,0))</formula>
    </cfRule>
  </conditionalFormatting>
  <conditionalFormatting sqref="AI1012">
    <cfRule type="expression" dxfId="21685" priority="847">
      <formula>AND(IF(OR($Q1012=1,$Q1012=2),1,0),IF($X1012&lt;=20,1,0))</formula>
    </cfRule>
    <cfRule type="expression" dxfId="21684" priority="848">
      <formula>AND(IF($Q1012=2,1,0),IF($X1012&lt;30,1,0))</formula>
    </cfRule>
    <cfRule type="expression" dxfId="21683" priority="849">
      <formula>AND(IF($Q1012=3,1,0),IF($X1012&lt;30,1,0))</formula>
    </cfRule>
    <cfRule type="expression" dxfId="21682" priority="850">
      <formula>AND(IF($Q1012=3,1,IF($Q1012=4,1,0)),IF($F1012&lt;=85,1,0))</formula>
    </cfRule>
  </conditionalFormatting>
  <conditionalFormatting sqref="AV1013">
    <cfRule type="expression" dxfId="21681" priority="845">
      <formula>AV1013="X"</formula>
    </cfRule>
    <cfRule type="expression" dxfId="21680" priority="846">
      <formula>AV1013="후보"</formula>
    </cfRule>
  </conditionalFormatting>
  <conditionalFormatting sqref="AC1013">
    <cfRule type="cellIs" dxfId="21679" priority="843" operator="greaterThan">
      <formula>0.9</formula>
    </cfRule>
    <cfRule type="cellIs" dxfId="21678" priority="844" operator="greaterThan">
      <formula>0.85</formula>
    </cfRule>
  </conditionalFormatting>
  <conditionalFormatting sqref="N1013">
    <cfRule type="cellIs" dxfId="21677" priority="841" operator="greaterThan">
      <formula>0.9</formula>
    </cfRule>
    <cfRule type="cellIs" dxfId="21676" priority="842" operator="greaterThan">
      <formula>0.85</formula>
    </cfRule>
  </conditionalFormatting>
  <conditionalFormatting sqref="E1013">
    <cfRule type="expression" dxfId="21675" priority="837">
      <formula>AND(IF(OR($Q1013=1,$Q1013=2),1,0),IF($X1013&lt;=20,1,0))</formula>
    </cfRule>
    <cfRule type="expression" dxfId="21674" priority="838">
      <formula>AND(IF($Q1013=2,1,0),IF($X1013&lt;30,1,0))</formula>
    </cfRule>
    <cfRule type="expression" dxfId="21673" priority="839">
      <formula>AND(IF($Q1013=3,1,0),IF($X1013&lt;30,1,0))</formula>
    </cfRule>
    <cfRule type="expression" dxfId="21672" priority="840">
      <formula>AND(IF($Q1013=3,1,IF($Q1013=4,1,0)),IF($F1013&lt;=85,1,0))</formula>
    </cfRule>
  </conditionalFormatting>
  <conditionalFormatting sqref="X1013">
    <cfRule type="expression" dxfId="21671" priority="833">
      <formula>AND(IF(OR($Q1013=1,$Q1013=2),1,0),IF($X1013&lt;=20,1,0))</formula>
    </cfRule>
    <cfRule type="expression" dxfId="21670" priority="834">
      <formula>AND(IF($Q1013=2,1,0),IF($X1013&lt;30,1,0))</formula>
    </cfRule>
    <cfRule type="expression" dxfId="21669" priority="835">
      <formula>AND(IF($Q1013=3,1,0),IF($X1013&lt;30,1,0))</formula>
    </cfRule>
    <cfRule type="expression" dxfId="21668" priority="836">
      <formula>AND(IF($Q1013=3,1,IF($Q1013=4,1,0)),IF($F1013&lt;=85,1,0))</formula>
    </cfRule>
  </conditionalFormatting>
  <conditionalFormatting sqref="AI1013">
    <cfRule type="expression" dxfId="21667" priority="829">
      <formula>AND(IF(OR($Q1013=1,$Q1013=2),1,0),IF($X1013&lt;=20,1,0))</formula>
    </cfRule>
    <cfRule type="expression" dxfId="21666" priority="830">
      <formula>AND(IF($Q1013=2,1,0),IF($X1013&lt;30,1,0))</formula>
    </cfRule>
    <cfRule type="expression" dxfId="21665" priority="831">
      <formula>AND(IF($Q1013=3,1,0),IF($X1013&lt;30,1,0))</formula>
    </cfRule>
    <cfRule type="expression" dxfId="21664" priority="832">
      <formula>AND(IF($Q1013=3,1,IF($Q1013=4,1,0)),IF($F1013&lt;=85,1,0))</formula>
    </cfRule>
  </conditionalFormatting>
  <conditionalFormatting sqref="AV1014">
    <cfRule type="expression" dxfId="21663" priority="827">
      <formula>AV1014="X"</formula>
    </cfRule>
    <cfRule type="expression" dxfId="21662" priority="828">
      <formula>AV1014="후보"</formula>
    </cfRule>
  </conditionalFormatting>
  <conditionalFormatting sqref="AC1014">
    <cfRule type="cellIs" dxfId="21661" priority="825" operator="greaterThan">
      <formula>0.9</formula>
    </cfRule>
    <cfRule type="cellIs" dxfId="21660" priority="826" operator="greaterThan">
      <formula>0.85</formula>
    </cfRule>
  </conditionalFormatting>
  <conditionalFormatting sqref="N1014">
    <cfRule type="cellIs" dxfId="21659" priority="823" operator="greaterThan">
      <formula>0.9</formula>
    </cfRule>
    <cfRule type="cellIs" dxfId="21658" priority="824" operator="greaterThan">
      <formula>0.85</formula>
    </cfRule>
  </conditionalFormatting>
  <conditionalFormatting sqref="E1014">
    <cfRule type="expression" dxfId="21657" priority="819">
      <formula>AND(IF(OR($Q1014=1,$Q1014=2),1,0),IF($X1014&lt;=20,1,0))</formula>
    </cfRule>
    <cfRule type="expression" dxfId="21656" priority="820">
      <formula>AND(IF($Q1014=2,1,0),IF($X1014&lt;30,1,0))</formula>
    </cfRule>
    <cfRule type="expression" dxfId="21655" priority="821">
      <formula>AND(IF($Q1014=3,1,0),IF($X1014&lt;30,1,0))</formula>
    </cfRule>
    <cfRule type="expression" dxfId="21654" priority="822">
      <formula>AND(IF($Q1014=3,1,IF($Q1014=4,1,0)),IF($F1014&lt;=85,1,0))</formula>
    </cfRule>
  </conditionalFormatting>
  <conditionalFormatting sqref="X1014">
    <cfRule type="expression" dxfId="21653" priority="815">
      <formula>AND(IF(OR($Q1014=1,$Q1014=2),1,0),IF($X1014&lt;=20,1,0))</formula>
    </cfRule>
    <cfRule type="expression" dxfId="21652" priority="816">
      <formula>AND(IF($Q1014=2,1,0),IF($X1014&lt;30,1,0))</formula>
    </cfRule>
    <cfRule type="expression" dxfId="21651" priority="817">
      <formula>AND(IF($Q1014=3,1,0),IF($X1014&lt;30,1,0))</formula>
    </cfRule>
    <cfRule type="expression" dxfId="21650" priority="818">
      <formula>AND(IF($Q1014=3,1,IF($Q1014=4,1,0)),IF($F1014&lt;=85,1,0))</formula>
    </cfRule>
  </conditionalFormatting>
  <conditionalFormatting sqref="AI1014">
    <cfRule type="expression" dxfId="21649" priority="811">
      <formula>AND(IF(OR($Q1014=1,$Q1014=2),1,0),IF($X1014&lt;=20,1,0))</formula>
    </cfRule>
    <cfRule type="expression" dxfId="21648" priority="812">
      <formula>AND(IF($Q1014=2,1,0),IF($X1014&lt;30,1,0))</formula>
    </cfRule>
    <cfRule type="expression" dxfId="21647" priority="813">
      <formula>AND(IF($Q1014=3,1,0),IF($X1014&lt;30,1,0))</formula>
    </cfRule>
    <cfRule type="expression" dxfId="21646" priority="814">
      <formula>AND(IF($Q1014=3,1,IF($Q1014=4,1,0)),IF($F1014&lt;=85,1,0))</formula>
    </cfRule>
  </conditionalFormatting>
  <conditionalFormatting sqref="AV1015">
    <cfRule type="expression" dxfId="21645" priority="809">
      <formula>AV1015="X"</formula>
    </cfRule>
    <cfRule type="expression" dxfId="21644" priority="810">
      <formula>AV1015="후보"</formula>
    </cfRule>
  </conditionalFormatting>
  <conditionalFormatting sqref="AC1015">
    <cfRule type="cellIs" dxfId="21643" priority="807" operator="greaterThan">
      <formula>0.9</formula>
    </cfRule>
    <cfRule type="cellIs" dxfId="21642" priority="808" operator="greaterThan">
      <formula>0.85</formula>
    </cfRule>
  </conditionalFormatting>
  <conditionalFormatting sqref="N1015">
    <cfRule type="cellIs" dxfId="21641" priority="805" operator="greaterThan">
      <formula>0.9</formula>
    </cfRule>
    <cfRule type="cellIs" dxfId="21640" priority="806" operator="greaterThan">
      <formula>0.85</formula>
    </cfRule>
  </conditionalFormatting>
  <conditionalFormatting sqref="E1015">
    <cfRule type="expression" dxfId="21639" priority="801">
      <formula>AND(IF(OR($Q1015=1,$Q1015=2),1,0),IF($X1015&lt;=20,1,0))</formula>
    </cfRule>
    <cfRule type="expression" dxfId="21638" priority="802">
      <formula>AND(IF($Q1015=2,1,0),IF($X1015&lt;30,1,0))</formula>
    </cfRule>
    <cfRule type="expression" dxfId="21637" priority="803">
      <formula>AND(IF($Q1015=3,1,0),IF($X1015&lt;30,1,0))</formula>
    </cfRule>
    <cfRule type="expression" dxfId="21636" priority="804">
      <formula>AND(IF($Q1015=3,1,IF($Q1015=4,1,0)),IF($F1015&lt;=85,1,0))</formula>
    </cfRule>
  </conditionalFormatting>
  <conditionalFormatting sqref="X1015">
    <cfRule type="expression" dxfId="21635" priority="797">
      <formula>AND(IF(OR($Q1015=1,$Q1015=2),1,0),IF($X1015&lt;=20,1,0))</formula>
    </cfRule>
    <cfRule type="expression" dxfId="21634" priority="798">
      <formula>AND(IF($Q1015=2,1,0),IF($X1015&lt;30,1,0))</formula>
    </cfRule>
    <cfRule type="expression" dxfId="21633" priority="799">
      <formula>AND(IF($Q1015=3,1,0),IF($X1015&lt;30,1,0))</formula>
    </cfRule>
    <cfRule type="expression" dxfId="21632" priority="800">
      <formula>AND(IF($Q1015=3,1,IF($Q1015=4,1,0)),IF($F1015&lt;=85,1,0))</formula>
    </cfRule>
  </conditionalFormatting>
  <conditionalFormatting sqref="AI1015">
    <cfRule type="expression" dxfId="21631" priority="793">
      <formula>AND(IF(OR($Q1015=1,$Q1015=2),1,0),IF($X1015&lt;=20,1,0))</formula>
    </cfRule>
    <cfRule type="expression" dxfId="21630" priority="794">
      <formula>AND(IF($Q1015=2,1,0),IF($X1015&lt;30,1,0))</formula>
    </cfRule>
    <cfRule type="expression" dxfId="21629" priority="795">
      <formula>AND(IF($Q1015=3,1,0),IF($X1015&lt;30,1,0))</formula>
    </cfRule>
    <cfRule type="expression" dxfId="21628" priority="796">
      <formula>AND(IF($Q1015=3,1,IF($Q1015=4,1,0)),IF($F1015&lt;=85,1,0))</formula>
    </cfRule>
  </conditionalFormatting>
  <conditionalFormatting sqref="AV1016">
    <cfRule type="expression" dxfId="21627" priority="791">
      <formula>AV1016="X"</formula>
    </cfRule>
    <cfRule type="expression" dxfId="21626" priority="792">
      <formula>AV1016="후보"</formula>
    </cfRule>
  </conditionalFormatting>
  <conditionalFormatting sqref="AC1016">
    <cfRule type="cellIs" dxfId="21625" priority="789" operator="greaterThan">
      <formula>0.9</formula>
    </cfRule>
    <cfRule type="cellIs" dxfId="21624" priority="790" operator="greaterThan">
      <formula>0.85</formula>
    </cfRule>
  </conditionalFormatting>
  <conditionalFormatting sqref="N1016">
    <cfRule type="cellIs" dxfId="21623" priority="787" operator="greaterThan">
      <formula>0.9</formula>
    </cfRule>
    <cfRule type="cellIs" dxfId="21622" priority="788" operator="greaterThan">
      <formula>0.85</formula>
    </cfRule>
  </conditionalFormatting>
  <conditionalFormatting sqref="E1016">
    <cfRule type="expression" dxfId="21621" priority="783">
      <formula>AND(IF(OR($Q1016=1,$Q1016=2),1,0),IF($X1016&lt;=20,1,0))</formula>
    </cfRule>
    <cfRule type="expression" dxfId="21620" priority="784">
      <formula>AND(IF($Q1016=2,1,0),IF($X1016&lt;30,1,0))</formula>
    </cfRule>
    <cfRule type="expression" dxfId="21619" priority="785">
      <formula>AND(IF($Q1016=3,1,0),IF($X1016&lt;30,1,0))</formula>
    </cfRule>
    <cfRule type="expression" dxfId="21618" priority="786">
      <formula>AND(IF($Q1016=3,1,IF($Q1016=4,1,0)),IF($F1016&lt;=85,1,0))</formula>
    </cfRule>
  </conditionalFormatting>
  <conditionalFormatting sqref="X1016">
    <cfRule type="expression" dxfId="21617" priority="779">
      <formula>AND(IF(OR($Q1016=1,$Q1016=2),1,0),IF($X1016&lt;=20,1,0))</formula>
    </cfRule>
    <cfRule type="expression" dxfId="21616" priority="780">
      <formula>AND(IF($Q1016=2,1,0),IF($X1016&lt;30,1,0))</formula>
    </cfRule>
    <cfRule type="expression" dxfId="21615" priority="781">
      <formula>AND(IF($Q1016=3,1,0),IF($X1016&lt;30,1,0))</formula>
    </cfRule>
    <cfRule type="expression" dxfId="21614" priority="782">
      <formula>AND(IF($Q1016=3,1,IF($Q1016=4,1,0)),IF($F1016&lt;=85,1,0))</formula>
    </cfRule>
  </conditionalFormatting>
  <conditionalFormatting sqref="AI1016">
    <cfRule type="expression" dxfId="21613" priority="775">
      <formula>AND(IF(OR($Q1016=1,$Q1016=2),1,0),IF($X1016&lt;=20,1,0))</formula>
    </cfRule>
    <cfRule type="expression" dxfId="21612" priority="776">
      <formula>AND(IF($Q1016=2,1,0),IF($X1016&lt;30,1,0))</formula>
    </cfRule>
    <cfRule type="expression" dxfId="21611" priority="777">
      <formula>AND(IF($Q1016=3,1,0),IF($X1016&lt;30,1,0))</formula>
    </cfRule>
    <cfRule type="expression" dxfId="21610" priority="778">
      <formula>AND(IF($Q1016=3,1,IF($Q1016=4,1,0)),IF($F1016&lt;=85,1,0))</formula>
    </cfRule>
  </conditionalFormatting>
  <conditionalFormatting sqref="AV1017">
    <cfRule type="expression" dxfId="21609" priority="773">
      <formula>AV1017="X"</formula>
    </cfRule>
    <cfRule type="expression" dxfId="21608" priority="774">
      <formula>AV1017="후보"</formula>
    </cfRule>
  </conditionalFormatting>
  <conditionalFormatting sqref="AC1017">
    <cfRule type="cellIs" dxfId="21607" priority="771" operator="greaterThan">
      <formula>0.9</formula>
    </cfRule>
    <cfRule type="cellIs" dxfId="21606" priority="772" operator="greaterThan">
      <formula>0.85</formula>
    </cfRule>
  </conditionalFormatting>
  <conditionalFormatting sqref="N1017">
    <cfRule type="cellIs" dxfId="21605" priority="769" operator="greaterThan">
      <formula>0.9</formula>
    </cfRule>
    <cfRule type="cellIs" dxfId="21604" priority="770" operator="greaterThan">
      <formula>0.85</formula>
    </cfRule>
  </conditionalFormatting>
  <conditionalFormatting sqref="E1017">
    <cfRule type="expression" dxfId="21603" priority="765">
      <formula>AND(IF(OR($Q1017=1,$Q1017=2),1,0),IF($X1017&lt;=20,1,0))</formula>
    </cfRule>
    <cfRule type="expression" dxfId="21602" priority="766">
      <formula>AND(IF($Q1017=2,1,0),IF($X1017&lt;30,1,0))</formula>
    </cfRule>
    <cfRule type="expression" dxfId="21601" priority="767">
      <formula>AND(IF($Q1017=3,1,0),IF($X1017&lt;30,1,0))</formula>
    </cfRule>
    <cfRule type="expression" dxfId="21600" priority="768">
      <formula>AND(IF($Q1017=3,1,IF($Q1017=4,1,0)),IF($F1017&lt;=85,1,0))</formula>
    </cfRule>
  </conditionalFormatting>
  <conditionalFormatting sqref="X1017">
    <cfRule type="expression" dxfId="21599" priority="761">
      <formula>AND(IF(OR($Q1017=1,$Q1017=2),1,0),IF($X1017&lt;=20,1,0))</formula>
    </cfRule>
    <cfRule type="expression" dxfId="21598" priority="762">
      <formula>AND(IF($Q1017=2,1,0),IF($X1017&lt;30,1,0))</formula>
    </cfRule>
    <cfRule type="expression" dxfId="21597" priority="763">
      <formula>AND(IF($Q1017=3,1,0),IF($X1017&lt;30,1,0))</formula>
    </cfRule>
    <cfRule type="expression" dxfId="21596" priority="764">
      <formula>AND(IF($Q1017=3,1,IF($Q1017=4,1,0)),IF($F1017&lt;=85,1,0))</formula>
    </cfRule>
  </conditionalFormatting>
  <conditionalFormatting sqref="AI1017">
    <cfRule type="expression" dxfId="21595" priority="757">
      <formula>AND(IF(OR($Q1017=1,$Q1017=2),1,0),IF($X1017&lt;=20,1,0))</formula>
    </cfRule>
    <cfRule type="expression" dxfId="21594" priority="758">
      <formula>AND(IF($Q1017=2,1,0),IF($X1017&lt;30,1,0))</formula>
    </cfRule>
    <cfRule type="expression" dxfId="21593" priority="759">
      <formula>AND(IF($Q1017=3,1,0),IF($X1017&lt;30,1,0))</formula>
    </cfRule>
    <cfRule type="expression" dxfId="21592" priority="760">
      <formula>AND(IF($Q1017=3,1,IF($Q1017=4,1,0)),IF($F1017&lt;=85,1,0))</formula>
    </cfRule>
  </conditionalFormatting>
  <conditionalFormatting sqref="AV1018">
    <cfRule type="expression" dxfId="21591" priority="755">
      <formula>AV1018="X"</formula>
    </cfRule>
    <cfRule type="expression" dxfId="21590" priority="756">
      <formula>AV1018="후보"</formula>
    </cfRule>
  </conditionalFormatting>
  <conditionalFormatting sqref="AC1018">
    <cfRule type="cellIs" dxfId="21589" priority="753" operator="greaterThan">
      <formula>0.9</formula>
    </cfRule>
    <cfRule type="cellIs" dxfId="21588" priority="754" operator="greaterThan">
      <formula>0.85</formula>
    </cfRule>
  </conditionalFormatting>
  <conditionalFormatting sqref="N1018">
    <cfRule type="cellIs" dxfId="21587" priority="751" operator="greaterThan">
      <formula>0.9</formula>
    </cfRule>
    <cfRule type="cellIs" dxfId="21586" priority="752" operator="greaterThan">
      <formula>0.85</formula>
    </cfRule>
  </conditionalFormatting>
  <conditionalFormatting sqref="E1018">
    <cfRule type="expression" dxfId="21585" priority="747">
      <formula>AND(IF(OR($Q1018=1,$Q1018=2),1,0),IF($X1018&lt;=20,1,0))</formula>
    </cfRule>
    <cfRule type="expression" dxfId="21584" priority="748">
      <formula>AND(IF($Q1018=2,1,0),IF($X1018&lt;30,1,0))</formula>
    </cfRule>
    <cfRule type="expression" dxfId="21583" priority="749">
      <formula>AND(IF($Q1018=3,1,0),IF($X1018&lt;30,1,0))</formula>
    </cfRule>
    <cfRule type="expression" dxfId="21582" priority="750">
      <formula>AND(IF($Q1018=3,1,IF($Q1018=4,1,0)),IF($F1018&lt;=85,1,0))</formula>
    </cfRule>
  </conditionalFormatting>
  <conditionalFormatting sqref="X1018">
    <cfRule type="expression" dxfId="21581" priority="743">
      <formula>AND(IF(OR($Q1018=1,$Q1018=2),1,0),IF($X1018&lt;=20,1,0))</formula>
    </cfRule>
    <cfRule type="expression" dxfId="21580" priority="744">
      <formula>AND(IF($Q1018=2,1,0),IF($X1018&lt;30,1,0))</formula>
    </cfRule>
    <cfRule type="expression" dxfId="21579" priority="745">
      <formula>AND(IF($Q1018=3,1,0),IF($X1018&lt;30,1,0))</formula>
    </cfRule>
    <cfRule type="expression" dxfId="21578" priority="746">
      <formula>AND(IF($Q1018=3,1,IF($Q1018=4,1,0)),IF($F1018&lt;=85,1,0))</formula>
    </cfRule>
  </conditionalFormatting>
  <conditionalFormatting sqref="AI1018">
    <cfRule type="expression" dxfId="21577" priority="739">
      <formula>AND(IF(OR($Q1018=1,$Q1018=2),1,0),IF($X1018&lt;=20,1,0))</formula>
    </cfRule>
    <cfRule type="expression" dxfId="21576" priority="740">
      <formula>AND(IF($Q1018=2,1,0),IF($X1018&lt;30,1,0))</formula>
    </cfRule>
    <cfRule type="expression" dxfId="21575" priority="741">
      <formula>AND(IF($Q1018=3,1,0),IF($X1018&lt;30,1,0))</formula>
    </cfRule>
    <cfRule type="expression" dxfId="21574" priority="742">
      <formula>AND(IF($Q1018=3,1,IF($Q1018=4,1,0)),IF($F1018&lt;=85,1,0))</formula>
    </cfRule>
  </conditionalFormatting>
  <conditionalFormatting sqref="AV1019">
    <cfRule type="expression" dxfId="21573" priority="737">
      <formula>AV1019="X"</formula>
    </cfRule>
    <cfRule type="expression" dxfId="21572" priority="738">
      <formula>AV1019="후보"</formula>
    </cfRule>
  </conditionalFormatting>
  <conditionalFormatting sqref="AC1019">
    <cfRule type="cellIs" dxfId="21571" priority="735" operator="greaterThan">
      <formula>0.9</formula>
    </cfRule>
    <cfRule type="cellIs" dxfId="21570" priority="736" operator="greaterThan">
      <formula>0.85</formula>
    </cfRule>
  </conditionalFormatting>
  <conditionalFormatting sqref="N1019">
    <cfRule type="cellIs" dxfId="21569" priority="733" operator="greaterThan">
      <formula>0.9</formula>
    </cfRule>
    <cfRule type="cellIs" dxfId="21568" priority="734" operator="greaterThan">
      <formula>0.85</formula>
    </cfRule>
  </conditionalFormatting>
  <conditionalFormatting sqref="E1019">
    <cfRule type="expression" dxfId="21567" priority="729">
      <formula>AND(IF(OR($Q1019=1,$Q1019=2),1,0),IF($X1019&lt;=20,1,0))</formula>
    </cfRule>
    <cfRule type="expression" dxfId="21566" priority="730">
      <formula>AND(IF($Q1019=2,1,0),IF($X1019&lt;30,1,0))</formula>
    </cfRule>
    <cfRule type="expression" dxfId="21565" priority="731">
      <formula>AND(IF($Q1019=3,1,0),IF($X1019&lt;30,1,0))</formula>
    </cfRule>
    <cfRule type="expression" dxfId="21564" priority="732">
      <formula>AND(IF($Q1019=3,1,IF($Q1019=4,1,0)),IF($F1019&lt;=85,1,0))</formula>
    </cfRule>
  </conditionalFormatting>
  <conditionalFormatting sqref="X1019">
    <cfRule type="expression" dxfId="21563" priority="725">
      <formula>AND(IF(OR($Q1019=1,$Q1019=2),1,0),IF($X1019&lt;=20,1,0))</formula>
    </cfRule>
    <cfRule type="expression" dxfId="21562" priority="726">
      <formula>AND(IF($Q1019=2,1,0),IF($X1019&lt;30,1,0))</formula>
    </cfRule>
    <cfRule type="expression" dxfId="21561" priority="727">
      <formula>AND(IF($Q1019=3,1,0),IF($X1019&lt;30,1,0))</formula>
    </cfRule>
    <cfRule type="expression" dxfId="21560" priority="728">
      <formula>AND(IF($Q1019=3,1,IF($Q1019=4,1,0)),IF($F1019&lt;=85,1,0))</formula>
    </cfRule>
  </conditionalFormatting>
  <conditionalFormatting sqref="AI1019">
    <cfRule type="expression" dxfId="21559" priority="721">
      <formula>AND(IF(OR($Q1019=1,$Q1019=2),1,0),IF($X1019&lt;=20,1,0))</formula>
    </cfRule>
    <cfRule type="expression" dxfId="21558" priority="722">
      <formula>AND(IF($Q1019=2,1,0),IF($X1019&lt;30,1,0))</formula>
    </cfRule>
    <cfRule type="expression" dxfId="21557" priority="723">
      <formula>AND(IF($Q1019=3,1,0),IF($X1019&lt;30,1,0))</formula>
    </cfRule>
    <cfRule type="expression" dxfId="21556" priority="724">
      <formula>AND(IF($Q1019=3,1,IF($Q1019=4,1,0)),IF($F1019&lt;=85,1,0))</formula>
    </cfRule>
  </conditionalFormatting>
  <conditionalFormatting sqref="AV1020">
    <cfRule type="expression" dxfId="21555" priority="719">
      <formula>AV1020="X"</formula>
    </cfRule>
    <cfRule type="expression" dxfId="21554" priority="720">
      <formula>AV1020="후보"</formula>
    </cfRule>
  </conditionalFormatting>
  <conditionalFormatting sqref="AC1020">
    <cfRule type="cellIs" dxfId="21553" priority="717" operator="greaterThan">
      <formula>0.9</formula>
    </cfRule>
    <cfRule type="cellIs" dxfId="21552" priority="718" operator="greaterThan">
      <formula>0.85</formula>
    </cfRule>
  </conditionalFormatting>
  <conditionalFormatting sqref="N1020">
    <cfRule type="cellIs" dxfId="21551" priority="715" operator="greaterThan">
      <formula>0.9</formula>
    </cfRule>
    <cfRule type="cellIs" dxfId="21550" priority="716" operator="greaterThan">
      <formula>0.85</formula>
    </cfRule>
  </conditionalFormatting>
  <conditionalFormatting sqref="E1020">
    <cfRule type="expression" dxfId="21549" priority="711">
      <formula>AND(IF(OR($Q1020=1,$Q1020=2),1,0),IF($X1020&lt;=20,1,0))</formula>
    </cfRule>
    <cfRule type="expression" dxfId="21548" priority="712">
      <formula>AND(IF($Q1020=2,1,0),IF($X1020&lt;30,1,0))</formula>
    </cfRule>
    <cfRule type="expression" dxfId="21547" priority="713">
      <formula>AND(IF($Q1020=3,1,0),IF($X1020&lt;30,1,0))</formula>
    </cfRule>
    <cfRule type="expression" dxfId="21546" priority="714">
      <formula>AND(IF($Q1020=3,1,IF($Q1020=4,1,0)),IF($F1020&lt;=85,1,0))</formula>
    </cfRule>
  </conditionalFormatting>
  <conditionalFormatting sqref="X1020">
    <cfRule type="expression" dxfId="21545" priority="707">
      <formula>AND(IF(OR($Q1020=1,$Q1020=2),1,0),IF($X1020&lt;=20,1,0))</formula>
    </cfRule>
    <cfRule type="expression" dxfId="21544" priority="708">
      <formula>AND(IF($Q1020=2,1,0),IF($X1020&lt;30,1,0))</formula>
    </cfRule>
    <cfRule type="expression" dxfId="21543" priority="709">
      <formula>AND(IF($Q1020=3,1,0),IF($X1020&lt;30,1,0))</formula>
    </cfRule>
    <cfRule type="expression" dxfId="21542" priority="710">
      <formula>AND(IF($Q1020=3,1,IF($Q1020=4,1,0)),IF($F1020&lt;=85,1,0))</formula>
    </cfRule>
  </conditionalFormatting>
  <conditionalFormatting sqref="AI1020">
    <cfRule type="expression" dxfId="21541" priority="703">
      <formula>AND(IF(OR($Q1020=1,$Q1020=2),1,0),IF($X1020&lt;=20,1,0))</formula>
    </cfRule>
    <cfRule type="expression" dxfId="21540" priority="704">
      <formula>AND(IF($Q1020=2,1,0),IF($X1020&lt;30,1,0))</formula>
    </cfRule>
    <cfRule type="expression" dxfId="21539" priority="705">
      <formula>AND(IF($Q1020=3,1,0),IF($X1020&lt;30,1,0))</formula>
    </cfRule>
    <cfRule type="expression" dxfId="21538" priority="706">
      <formula>AND(IF($Q1020=3,1,IF($Q1020=4,1,0)),IF($F1020&lt;=85,1,0))</formula>
    </cfRule>
  </conditionalFormatting>
  <conditionalFormatting sqref="AV1021">
    <cfRule type="expression" dxfId="21537" priority="701">
      <formula>AV1021="X"</formula>
    </cfRule>
    <cfRule type="expression" dxfId="21536" priority="702">
      <formula>AV1021="후보"</formula>
    </cfRule>
  </conditionalFormatting>
  <conditionalFormatting sqref="AC1021">
    <cfRule type="cellIs" dxfId="21535" priority="699" operator="greaterThan">
      <formula>0.9</formula>
    </cfRule>
    <cfRule type="cellIs" dxfId="21534" priority="700" operator="greaterThan">
      <formula>0.85</formula>
    </cfRule>
  </conditionalFormatting>
  <conditionalFormatting sqref="N1021">
    <cfRule type="cellIs" dxfId="21533" priority="697" operator="greaterThan">
      <formula>0.9</formula>
    </cfRule>
    <cfRule type="cellIs" dxfId="21532" priority="698" operator="greaterThan">
      <formula>0.85</formula>
    </cfRule>
  </conditionalFormatting>
  <conditionalFormatting sqref="E1021">
    <cfRule type="expression" dxfId="21531" priority="693">
      <formula>AND(IF(OR($Q1021=1,$Q1021=2),1,0),IF($X1021&lt;=20,1,0))</formula>
    </cfRule>
    <cfRule type="expression" dxfId="21530" priority="694">
      <formula>AND(IF($Q1021=2,1,0),IF($X1021&lt;30,1,0))</formula>
    </cfRule>
    <cfRule type="expression" dxfId="21529" priority="695">
      <formula>AND(IF($Q1021=3,1,0),IF($X1021&lt;30,1,0))</formula>
    </cfRule>
    <cfRule type="expression" dxfId="21528" priority="696">
      <formula>AND(IF($Q1021=3,1,IF($Q1021=4,1,0)),IF($F1021&lt;=85,1,0))</formula>
    </cfRule>
  </conditionalFormatting>
  <conditionalFormatting sqref="X1021">
    <cfRule type="expression" dxfId="21527" priority="689">
      <formula>AND(IF(OR($Q1021=1,$Q1021=2),1,0),IF($X1021&lt;=20,1,0))</formula>
    </cfRule>
    <cfRule type="expression" dxfId="21526" priority="690">
      <formula>AND(IF($Q1021=2,1,0),IF($X1021&lt;30,1,0))</formula>
    </cfRule>
    <cfRule type="expression" dxfId="21525" priority="691">
      <formula>AND(IF($Q1021=3,1,0),IF($X1021&lt;30,1,0))</formula>
    </cfRule>
    <cfRule type="expression" dxfId="21524" priority="692">
      <formula>AND(IF($Q1021=3,1,IF($Q1021=4,1,0)),IF($F1021&lt;=85,1,0))</formula>
    </cfRule>
  </conditionalFormatting>
  <conditionalFormatting sqref="AI1021">
    <cfRule type="expression" dxfId="21523" priority="685">
      <formula>AND(IF(OR($Q1021=1,$Q1021=2),1,0),IF($X1021&lt;=20,1,0))</formula>
    </cfRule>
    <cfRule type="expression" dxfId="21522" priority="686">
      <formula>AND(IF($Q1021=2,1,0),IF($X1021&lt;30,1,0))</formula>
    </cfRule>
    <cfRule type="expression" dxfId="21521" priority="687">
      <formula>AND(IF($Q1021=3,1,0),IF($X1021&lt;30,1,0))</formula>
    </cfRule>
    <cfRule type="expression" dxfId="21520" priority="688">
      <formula>AND(IF($Q1021=3,1,IF($Q1021=4,1,0)),IF($F1021&lt;=85,1,0))</formula>
    </cfRule>
  </conditionalFormatting>
  <conditionalFormatting sqref="AV1022">
    <cfRule type="expression" dxfId="21519" priority="683">
      <formula>AV1022="X"</formula>
    </cfRule>
    <cfRule type="expression" dxfId="21518" priority="684">
      <formula>AV1022="후보"</formula>
    </cfRule>
  </conditionalFormatting>
  <conditionalFormatting sqref="AC1022">
    <cfRule type="cellIs" dxfId="21517" priority="681" operator="greaterThan">
      <formula>0.9</formula>
    </cfRule>
    <cfRule type="cellIs" dxfId="21516" priority="682" operator="greaterThan">
      <formula>0.85</formula>
    </cfRule>
  </conditionalFormatting>
  <conditionalFormatting sqref="N1022">
    <cfRule type="cellIs" dxfId="21515" priority="679" operator="greaterThan">
      <formula>0.9</formula>
    </cfRule>
    <cfRule type="cellIs" dxfId="21514" priority="680" operator="greaterThan">
      <formula>0.85</formula>
    </cfRule>
  </conditionalFormatting>
  <conditionalFormatting sqref="E1022">
    <cfRule type="expression" dxfId="21513" priority="675">
      <formula>AND(IF(OR($Q1022=1,$Q1022=2),1,0),IF($X1022&lt;=20,1,0))</formula>
    </cfRule>
    <cfRule type="expression" dxfId="21512" priority="676">
      <formula>AND(IF($Q1022=2,1,0),IF($X1022&lt;30,1,0))</formula>
    </cfRule>
    <cfRule type="expression" dxfId="21511" priority="677">
      <formula>AND(IF($Q1022=3,1,0),IF($X1022&lt;30,1,0))</formula>
    </cfRule>
    <cfRule type="expression" dxfId="21510" priority="678">
      <formula>AND(IF($Q1022=3,1,IF($Q1022=4,1,0)),IF($F1022&lt;=85,1,0))</formula>
    </cfRule>
  </conditionalFormatting>
  <conditionalFormatting sqref="X1022">
    <cfRule type="expression" dxfId="21509" priority="671">
      <formula>AND(IF(OR($Q1022=1,$Q1022=2),1,0),IF($X1022&lt;=20,1,0))</formula>
    </cfRule>
    <cfRule type="expression" dxfId="21508" priority="672">
      <formula>AND(IF($Q1022=2,1,0),IF($X1022&lt;30,1,0))</formula>
    </cfRule>
    <cfRule type="expression" dxfId="21507" priority="673">
      <formula>AND(IF($Q1022=3,1,0),IF($X1022&lt;30,1,0))</formula>
    </cfRule>
    <cfRule type="expression" dxfId="21506" priority="674">
      <formula>AND(IF($Q1022=3,1,IF($Q1022=4,1,0)),IF($F1022&lt;=85,1,0))</formula>
    </cfRule>
  </conditionalFormatting>
  <conditionalFormatting sqref="AI1022">
    <cfRule type="expression" dxfId="21505" priority="667">
      <formula>AND(IF(OR($Q1022=1,$Q1022=2),1,0),IF($X1022&lt;=20,1,0))</formula>
    </cfRule>
    <cfRule type="expression" dxfId="21504" priority="668">
      <formula>AND(IF($Q1022=2,1,0),IF($X1022&lt;30,1,0))</formula>
    </cfRule>
    <cfRule type="expression" dxfId="21503" priority="669">
      <formula>AND(IF($Q1022=3,1,0),IF($X1022&lt;30,1,0))</formula>
    </cfRule>
    <cfRule type="expression" dxfId="21502" priority="670">
      <formula>AND(IF($Q1022=3,1,IF($Q1022=4,1,0)),IF($F1022&lt;=85,1,0))</formula>
    </cfRule>
  </conditionalFormatting>
  <conditionalFormatting sqref="AV1023">
    <cfRule type="expression" dxfId="21501" priority="665">
      <formula>AV1023="X"</formula>
    </cfRule>
    <cfRule type="expression" dxfId="21500" priority="666">
      <formula>AV1023="후보"</formula>
    </cfRule>
  </conditionalFormatting>
  <conditionalFormatting sqref="AC1023">
    <cfRule type="cellIs" dxfId="21499" priority="663" operator="greaterThan">
      <formula>0.9</formula>
    </cfRule>
    <cfRule type="cellIs" dxfId="21498" priority="664" operator="greaterThan">
      <formula>0.85</formula>
    </cfRule>
  </conditionalFormatting>
  <conditionalFormatting sqref="N1023">
    <cfRule type="cellIs" dxfId="21497" priority="661" operator="greaterThan">
      <formula>0.9</formula>
    </cfRule>
    <cfRule type="cellIs" dxfId="21496" priority="662" operator="greaterThan">
      <formula>0.85</formula>
    </cfRule>
  </conditionalFormatting>
  <conditionalFormatting sqref="E1023">
    <cfRule type="expression" dxfId="21495" priority="657">
      <formula>AND(IF(OR($Q1023=1,$Q1023=2),1,0),IF($X1023&lt;=20,1,0))</formula>
    </cfRule>
    <cfRule type="expression" dxfId="21494" priority="658">
      <formula>AND(IF($Q1023=2,1,0),IF($X1023&lt;30,1,0))</formula>
    </cfRule>
    <cfRule type="expression" dxfId="21493" priority="659">
      <formula>AND(IF($Q1023=3,1,0),IF($X1023&lt;30,1,0))</formula>
    </cfRule>
    <cfRule type="expression" dxfId="21492" priority="660">
      <formula>AND(IF($Q1023=3,1,IF($Q1023=4,1,0)),IF($F1023&lt;=85,1,0))</formula>
    </cfRule>
  </conditionalFormatting>
  <conditionalFormatting sqref="X1023">
    <cfRule type="expression" dxfId="21491" priority="653">
      <formula>AND(IF(OR($Q1023=1,$Q1023=2),1,0),IF($X1023&lt;=20,1,0))</formula>
    </cfRule>
    <cfRule type="expression" dxfId="21490" priority="654">
      <formula>AND(IF($Q1023=2,1,0),IF($X1023&lt;30,1,0))</formula>
    </cfRule>
    <cfRule type="expression" dxfId="21489" priority="655">
      <formula>AND(IF($Q1023=3,1,0),IF($X1023&lt;30,1,0))</formula>
    </cfRule>
    <cfRule type="expression" dxfId="21488" priority="656">
      <formula>AND(IF($Q1023=3,1,IF($Q1023=4,1,0)),IF($F1023&lt;=85,1,0))</formula>
    </cfRule>
  </conditionalFormatting>
  <conditionalFormatting sqref="AI1023">
    <cfRule type="expression" dxfId="21487" priority="649">
      <formula>AND(IF(OR($Q1023=1,$Q1023=2),1,0),IF($X1023&lt;=20,1,0))</formula>
    </cfRule>
    <cfRule type="expression" dxfId="21486" priority="650">
      <formula>AND(IF($Q1023=2,1,0),IF($X1023&lt;30,1,0))</formula>
    </cfRule>
    <cfRule type="expression" dxfId="21485" priority="651">
      <formula>AND(IF($Q1023=3,1,0),IF($X1023&lt;30,1,0))</formula>
    </cfRule>
    <cfRule type="expression" dxfId="21484" priority="652">
      <formula>AND(IF($Q1023=3,1,IF($Q1023=4,1,0)),IF($F1023&lt;=85,1,0))</formula>
    </cfRule>
  </conditionalFormatting>
  <conditionalFormatting sqref="AV1024">
    <cfRule type="expression" dxfId="21483" priority="647">
      <formula>AV1024="X"</formula>
    </cfRule>
    <cfRule type="expression" dxfId="21482" priority="648">
      <formula>AV1024="후보"</formula>
    </cfRule>
  </conditionalFormatting>
  <conditionalFormatting sqref="AC1024">
    <cfRule type="cellIs" dxfId="21481" priority="645" operator="greaterThan">
      <formula>0.9</formula>
    </cfRule>
    <cfRule type="cellIs" dxfId="21480" priority="646" operator="greaterThan">
      <formula>0.85</formula>
    </cfRule>
  </conditionalFormatting>
  <conditionalFormatting sqref="N1024">
    <cfRule type="cellIs" dxfId="21479" priority="643" operator="greaterThan">
      <formula>0.9</formula>
    </cfRule>
    <cfRule type="cellIs" dxfId="21478" priority="644" operator="greaterThan">
      <formula>0.85</formula>
    </cfRule>
  </conditionalFormatting>
  <conditionalFormatting sqref="E1024">
    <cfRule type="expression" dxfId="21477" priority="639">
      <formula>AND(IF(OR($Q1024=1,$Q1024=2),1,0),IF($X1024&lt;=20,1,0))</formula>
    </cfRule>
    <cfRule type="expression" dxfId="21476" priority="640">
      <formula>AND(IF($Q1024=2,1,0),IF($X1024&lt;30,1,0))</formula>
    </cfRule>
    <cfRule type="expression" dxfId="21475" priority="641">
      <formula>AND(IF($Q1024=3,1,0),IF($X1024&lt;30,1,0))</formula>
    </cfRule>
    <cfRule type="expression" dxfId="21474" priority="642">
      <formula>AND(IF($Q1024=3,1,IF($Q1024=4,1,0)),IF($F1024&lt;=85,1,0))</formula>
    </cfRule>
  </conditionalFormatting>
  <conditionalFormatting sqref="X1024">
    <cfRule type="expression" dxfId="21473" priority="635">
      <formula>AND(IF(OR($Q1024=1,$Q1024=2),1,0),IF($X1024&lt;=20,1,0))</formula>
    </cfRule>
    <cfRule type="expression" dxfId="21472" priority="636">
      <formula>AND(IF($Q1024=2,1,0),IF($X1024&lt;30,1,0))</formula>
    </cfRule>
    <cfRule type="expression" dxfId="21471" priority="637">
      <formula>AND(IF($Q1024=3,1,0),IF($X1024&lt;30,1,0))</formula>
    </cfRule>
    <cfRule type="expression" dxfId="21470" priority="638">
      <formula>AND(IF($Q1024=3,1,IF($Q1024=4,1,0)),IF($F1024&lt;=85,1,0))</formula>
    </cfRule>
  </conditionalFormatting>
  <conditionalFormatting sqref="AI1024">
    <cfRule type="expression" dxfId="21469" priority="631">
      <formula>AND(IF(OR($Q1024=1,$Q1024=2),1,0),IF($X1024&lt;=20,1,0))</formula>
    </cfRule>
    <cfRule type="expression" dxfId="21468" priority="632">
      <formula>AND(IF($Q1024=2,1,0),IF($X1024&lt;30,1,0))</formula>
    </cfRule>
    <cfRule type="expression" dxfId="21467" priority="633">
      <formula>AND(IF($Q1024=3,1,0),IF($X1024&lt;30,1,0))</formula>
    </cfRule>
    <cfRule type="expression" dxfId="21466" priority="634">
      <formula>AND(IF($Q1024=3,1,IF($Q1024=4,1,0)),IF($F1024&lt;=85,1,0))</formula>
    </cfRule>
  </conditionalFormatting>
  <conditionalFormatting sqref="AV1025">
    <cfRule type="expression" dxfId="21465" priority="629">
      <formula>AV1025="X"</formula>
    </cfRule>
    <cfRule type="expression" dxfId="21464" priority="630">
      <formula>AV1025="후보"</formula>
    </cfRule>
  </conditionalFormatting>
  <conditionalFormatting sqref="AC1025">
    <cfRule type="cellIs" dxfId="21463" priority="627" operator="greaterThan">
      <formula>0.9</formula>
    </cfRule>
    <cfRule type="cellIs" dxfId="21462" priority="628" operator="greaterThan">
      <formula>0.85</formula>
    </cfRule>
  </conditionalFormatting>
  <conditionalFormatting sqref="N1025">
    <cfRule type="cellIs" dxfId="21461" priority="625" operator="greaterThan">
      <formula>0.9</formula>
    </cfRule>
    <cfRule type="cellIs" dxfId="21460" priority="626" operator="greaterThan">
      <formula>0.85</formula>
    </cfRule>
  </conditionalFormatting>
  <conditionalFormatting sqref="E1025">
    <cfRule type="expression" dxfId="21459" priority="621">
      <formula>AND(IF(OR($Q1025=1,$Q1025=2),1,0),IF($X1025&lt;=20,1,0))</formula>
    </cfRule>
    <cfRule type="expression" dxfId="21458" priority="622">
      <formula>AND(IF($Q1025=2,1,0),IF($X1025&lt;30,1,0))</formula>
    </cfRule>
    <cfRule type="expression" dxfId="21457" priority="623">
      <formula>AND(IF($Q1025=3,1,0),IF($X1025&lt;30,1,0))</formula>
    </cfRule>
    <cfRule type="expression" dxfId="21456" priority="624">
      <formula>AND(IF($Q1025=3,1,IF($Q1025=4,1,0)),IF($F1025&lt;=85,1,0))</formula>
    </cfRule>
  </conditionalFormatting>
  <conditionalFormatting sqref="X1025">
    <cfRule type="expression" dxfId="21455" priority="617">
      <formula>AND(IF(OR($Q1025=1,$Q1025=2),1,0),IF($X1025&lt;=20,1,0))</formula>
    </cfRule>
    <cfRule type="expression" dxfId="21454" priority="618">
      <formula>AND(IF($Q1025=2,1,0),IF($X1025&lt;30,1,0))</formula>
    </cfRule>
    <cfRule type="expression" dxfId="21453" priority="619">
      <formula>AND(IF($Q1025=3,1,0),IF($X1025&lt;30,1,0))</formula>
    </cfRule>
    <cfRule type="expression" dxfId="21452" priority="620">
      <formula>AND(IF($Q1025=3,1,IF($Q1025=4,1,0)),IF($F1025&lt;=85,1,0))</formula>
    </cfRule>
  </conditionalFormatting>
  <conditionalFormatting sqref="AI1025">
    <cfRule type="expression" dxfId="21451" priority="613">
      <formula>AND(IF(OR($Q1025=1,$Q1025=2),1,0),IF($X1025&lt;=20,1,0))</formula>
    </cfRule>
    <cfRule type="expression" dxfId="21450" priority="614">
      <formula>AND(IF($Q1025=2,1,0),IF($X1025&lt;30,1,0))</formula>
    </cfRule>
    <cfRule type="expression" dxfId="21449" priority="615">
      <formula>AND(IF($Q1025=3,1,0),IF($X1025&lt;30,1,0))</formula>
    </cfRule>
    <cfRule type="expression" dxfId="21448" priority="616">
      <formula>AND(IF($Q1025=3,1,IF($Q1025=4,1,0)),IF($F1025&lt;=85,1,0))</formula>
    </cfRule>
  </conditionalFormatting>
  <conditionalFormatting sqref="AV1026">
    <cfRule type="expression" dxfId="21447" priority="611">
      <formula>AV1026="X"</formula>
    </cfRule>
    <cfRule type="expression" dxfId="21446" priority="612">
      <formula>AV1026="후보"</formula>
    </cfRule>
  </conditionalFormatting>
  <conditionalFormatting sqref="AC1026">
    <cfRule type="cellIs" dxfId="21445" priority="609" operator="greaterThan">
      <formula>0.9</formula>
    </cfRule>
    <cfRule type="cellIs" dxfId="21444" priority="610" operator="greaterThan">
      <formula>0.85</formula>
    </cfRule>
  </conditionalFormatting>
  <conditionalFormatting sqref="N1026">
    <cfRule type="cellIs" dxfId="21443" priority="607" operator="greaterThan">
      <formula>0.9</formula>
    </cfRule>
    <cfRule type="cellIs" dxfId="21442" priority="608" operator="greaterThan">
      <formula>0.85</formula>
    </cfRule>
  </conditionalFormatting>
  <conditionalFormatting sqref="E1026">
    <cfRule type="expression" dxfId="21441" priority="603">
      <formula>AND(IF(OR($Q1026=1,$Q1026=2),1,0),IF($X1026&lt;=20,1,0))</formula>
    </cfRule>
    <cfRule type="expression" dxfId="21440" priority="604">
      <formula>AND(IF($Q1026=2,1,0),IF($X1026&lt;30,1,0))</formula>
    </cfRule>
    <cfRule type="expression" dxfId="21439" priority="605">
      <formula>AND(IF($Q1026=3,1,0),IF($X1026&lt;30,1,0))</formula>
    </cfRule>
    <cfRule type="expression" dxfId="21438" priority="606">
      <formula>AND(IF($Q1026=3,1,IF($Q1026=4,1,0)),IF($F1026&lt;=85,1,0))</formula>
    </cfRule>
  </conditionalFormatting>
  <conditionalFormatting sqref="X1026">
    <cfRule type="expression" dxfId="21437" priority="599">
      <formula>AND(IF(OR($Q1026=1,$Q1026=2),1,0),IF($X1026&lt;=20,1,0))</formula>
    </cfRule>
    <cfRule type="expression" dxfId="21436" priority="600">
      <formula>AND(IF($Q1026=2,1,0),IF($X1026&lt;30,1,0))</formula>
    </cfRule>
    <cfRule type="expression" dxfId="21435" priority="601">
      <formula>AND(IF($Q1026=3,1,0),IF($X1026&lt;30,1,0))</formula>
    </cfRule>
    <cfRule type="expression" dxfId="21434" priority="602">
      <formula>AND(IF($Q1026=3,1,IF($Q1026=4,1,0)),IF($F1026&lt;=85,1,0))</formula>
    </cfRule>
  </conditionalFormatting>
  <conditionalFormatting sqref="AI1026">
    <cfRule type="expression" dxfId="21433" priority="595">
      <formula>AND(IF(OR($Q1026=1,$Q1026=2),1,0),IF($X1026&lt;=20,1,0))</formula>
    </cfRule>
    <cfRule type="expression" dxfId="21432" priority="596">
      <formula>AND(IF($Q1026=2,1,0),IF($X1026&lt;30,1,0))</formula>
    </cfRule>
    <cfRule type="expression" dxfId="21431" priority="597">
      <formula>AND(IF($Q1026=3,1,0),IF($X1026&lt;30,1,0))</formula>
    </cfRule>
    <cfRule type="expression" dxfId="21430" priority="598">
      <formula>AND(IF($Q1026=3,1,IF($Q1026=4,1,0)),IF($F1026&lt;=85,1,0))</formula>
    </cfRule>
  </conditionalFormatting>
  <conditionalFormatting sqref="AV1027">
    <cfRule type="expression" dxfId="21429" priority="593">
      <formula>AV1027="X"</formula>
    </cfRule>
    <cfRule type="expression" dxfId="21428" priority="594">
      <formula>AV1027="후보"</formula>
    </cfRule>
  </conditionalFormatting>
  <conditionalFormatting sqref="AC1027">
    <cfRule type="cellIs" dxfId="21427" priority="591" operator="greaterThan">
      <formula>0.9</formula>
    </cfRule>
    <cfRule type="cellIs" dxfId="21426" priority="592" operator="greaterThan">
      <formula>0.85</formula>
    </cfRule>
  </conditionalFormatting>
  <conditionalFormatting sqref="N1027">
    <cfRule type="cellIs" dxfId="21425" priority="589" operator="greaterThan">
      <formula>0.9</formula>
    </cfRule>
    <cfRule type="cellIs" dxfId="21424" priority="590" operator="greaterThan">
      <formula>0.85</formula>
    </cfRule>
  </conditionalFormatting>
  <conditionalFormatting sqref="E1027">
    <cfRule type="expression" dxfId="21423" priority="585">
      <formula>AND(IF(OR($Q1027=1,$Q1027=2),1,0),IF($X1027&lt;=20,1,0))</formula>
    </cfRule>
    <cfRule type="expression" dxfId="21422" priority="586">
      <formula>AND(IF($Q1027=2,1,0),IF($X1027&lt;30,1,0))</formula>
    </cfRule>
    <cfRule type="expression" dxfId="21421" priority="587">
      <formula>AND(IF($Q1027=3,1,0),IF($X1027&lt;30,1,0))</formula>
    </cfRule>
    <cfRule type="expression" dxfId="21420" priority="588">
      <formula>AND(IF($Q1027=3,1,IF($Q1027=4,1,0)),IF($F1027&lt;=85,1,0))</formula>
    </cfRule>
  </conditionalFormatting>
  <conditionalFormatting sqref="X1027">
    <cfRule type="expression" dxfId="21419" priority="581">
      <formula>AND(IF(OR($Q1027=1,$Q1027=2),1,0),IF($X1027&lt;=20,1,0))</formula>
    </cfRule>
    <cfRule type="expression" dxfId="21418" priority="582">
      <formula>AND(IF($Q1027=2,1,0),IF($X1027&lt;30,1,0))</formula>
    </cfRule>
    <cfRule type="expression" dxfId="21417" priority="583">
      <formula>AND(IF($Q1027=3,1,0),IF($X1027&lt;30,1,0))</formula>
    </cfRule>
    <cfRule type="expression" dxfId="21416" priority="584">
      <formula>AND(IF($Q1027=3,1,IF($Q1027=4,1,0)),IF($F1027&lt;=85,1,0))</formula>
    </cfRule>
  </conditionalFormatting>
  <conditionalFormatting sqref="AI1027">
    <cfRule type="expression" dxfId="21415" priority="577">
      <formula>AND(IF(OR($Q1027=1,$Q1027=2),1,0),IF($X1027&lt;=20,1,0))</formula>
    </cfRule>
    <cfRule type="expression" dxfId="21414" priority="578">
      <formula>AND(IF($Q1027=2,1,0),IF($X1027&lt;30,1,0))</formula>
    </cfRule>
    <cfRule type="expression" dxfId="21413" priority="579">
      <formula>AND(IF($Q1027=3,1,0),IF($X1027&lt;30,1,0))</formula>
    </cfRule>
    <cfRule type="expression" dxfId="21412" priority="580">
      <formula>AND(IF($Q1027=3,1,IF($Q1027=4,1,0)),IF($F1027&lt;=85,1,0))</formula>
    </cfRule>
  </conditionalFormatting>
  <conditionalFormatting sqref="AV1028">
    <cfRule type="expression" dxfId="21411" priority="575">
      <formula>AV1028="X"</formula>
    </cfRule>
    <cfRule type="expression" dxfId="21410" priority="576">
      <formula>AV1028="후보"</formula>
    </cfRule>
  </conditionalFormatting>
  <conditionalFormatting sqref="AC1028">
    <cfRule type="cellIs" dxfId="21409" priority="573" operator="greaterThan">
      <formula>0.9</formula>
    </cfRule>
    <cfRule type="cellIs" dxfId="21408" priority="574" operator="greaterThan">
      <formula>0.85</formula>
    </cfRule>
  </conditionalFormatting>
  <conditionalFormatting sqref="N1028">
    <cfRule type="cellIs" dxfId="21407" priority="571" operator="greaterThan">
      <formula>0.9</formula>
    </cfRule>
    <cfRule type="cellIs" dxfId="21406" priority="572" operator="greaterThan">
      <formula>0.85</formula>
    </cfRule>
  </conditionalFormatting>
  <conditionalFormatting sqref="E1028">
    <cfRule type="expression" dxfId="21405" priority="567">
      <formula>AND(IF(OR($Q1028=1,$Q1028=2),1,0),IF($X1028&lt;=20,1,0))</formula>
    </cfRule>
    <cfRule type="expression" dxfId="21404" priority="568">
      <formula>AND(IF($Q1028=2,1,0),IF($X1028&lt;30,1,0))</formula>
    </cfRule>
    <cfRule type="expression" dxfId="21403" priority="569">
      <formula>AND(IF($Q1028=3,1,0),IF($X1028&lt;30,1,0))</formula>
    </cfRule>
    <cfRule type="expression" dxfId="21402" priority="570">
      <formula>AND(IF($Q1028=3,1,IF($Q1028=4,1,0)),IF($F1028&lt;=85,1,0))</formula>
    </cfRule>
  </conditionalFormatting>
  <conditionalFormatting sqref="X1028">
    <cfRule type="expression" dxfId="21401" priority="563">
      <formula>AND(IF(OR($Q1028=1,$Q1028=2),1,0),IF($X1028&lt;=20,1,0))</formula>
    </cfRule>
    <cfRule type="expression" dxfId="21400" priority="564">
      <formula>AND(IF($Q1028=2,1,0),IF($X1028&lt;30,1,0))</formula>
    </cfRule>
    <cfRule type="expression" dxfId="21399" priority="565">
      <formula>AND(IF($Q1028=3,1,0),IF($X1028&lt;30,1,0))</formula>
    </cfRule>
    <cfRule type="expression" dxfId="21398" priority="566">
      <formula>AND(IF($Q1028=3,1,IF($Q1028=4,1,0)),IF($F1028&lt;=85,1,0))</formula>
    </cfRule>
  </conditionalFormatting>
  <conditionalFormatting sqref="AI1028">
    <cfRule type="expression" dxfId="21397" priority="559">
      <formula>AND(IF(OR($Q1028=1,$Q1028=2),1,0),IF($X1028&lt;=20,1,0))</formula>
    </cfRule>
    <cfRule type="expression" dxfId="21396" priority="560">
      <formula>AND(IF($Q1028=2,1,0),IF($X1028&lt;30,1,0))</formula>
    </cfRule>
    <cfRule type="expression" dxfId="21395" priority="561">
      <formula>AND(IF($Q1028=3,1,0),IF($X1028&lt;30,1,0))</formula>
    </cfRule>
    <cfRule type="expression" dxfId="21394" priority="562">
      <formula>AND(IF($Q1028=3,1,IF($Q1028=4,1,0)),IF($F1028&lt;=85,1,0))</formula>
    </cfRule>
  </conditionalFormatting>
  <conditionalFormatting sqref="AV1029">
    <cfRule type="expression" dxfId="21393" priority="557">
      <formula>AV1029="X"</formula>
    </cfRule>
    <cfRule type="expression" dxfId="21392" priority="558">
      <formula>AV1029="후보"</formula>
    </cfRule>
  </conditionalFormatting>
  <conditionalFormatting sqref="AC1029">
    <cfRule type="cellIs" dxfId="21391" priority="555" operator="greaterThan">
      <formula>0.9</formula>
    </cfRule>
    <cfRule type="cellIs" dxfId="21390" priority="556" operator="greaterThan">
      <formula>0.85</formula>
    </cfRule>
  </conditionalFormatting>
  <conditionalFormatting sqref="N1029">
    <cfRule type="cellIs" dxfId="21389" priority="553" operator="greaterThan">
      <formula>0.9</formula>
    </cfRule>
    <cfRule type="cellIs" dxfId="21388" priority="554" operator="greaterThan">
      <formula>0.85</formula>
    </cfRule>
  </conditionalFormatting>
  <conditionalFormatting sqref="E1029">
    <cfRule type="expression" dxfId="21387" priority="549">
      <formula>AND(IF(OR($Q1029=1,$Q1029=2),1,0),IF($X1029&lt;=20,1,0))</formula>
    </cfRule>
    <cfRule type="expression" dxfId="21386" priority="550">
      <formula>AND(IF($Q1029=2,1,0),IF($X1029&lt;30,1,0))</formula>
    </cfRule>
    <cfRule type="expression" dxfId="21385" priority="551">
      <formula>AND(IF($Q1029=3,1,0),IF($X1029&lt;30,1,0))</formula>
    </cfRule>
    <cfRule type="expression" dxfId="21384" priority="552">
      <formula>AND(IF($Q1029=3,1,IF($Q1029=4,1,0)),IF($F1029&lt;=85,1,0))</formula>
    </cfRule>
  </conditionalFormatting>
  <conditionalFormatting sqref="X1029">
    <cfRule type="expression" dxfId="21383" priority="545">
      <formula>AND(IF(OR($Q1029=1,$Q1029=2),1,0),IF($X1029&lt;=20,1,0))</formula>
    </cfRule>
    <cfRule type="expression" dxfId="21382" priority="546">
      <formula>AND(IF($Q1029=2,1,0),IF($X1029&lt;30,1,0))</formula>
    </cfRule>
    <cfRule type="expression" dxfId="21381" priority="547">
      <formula>AND(IF($Q1029=3,1,0),IF($X1029&lt;30,1,0))</formula>
    </cfRule>
    <cfRule type="expression" dxfId="21380" priority="548">
      <formula>AND(IF($Q1029=3,1,IF($Q1029=4,1,0)),IF($F1029&lt;=85,1,0))</formula>
    </cfRule>
  </conditionalFormatting>
  <conditionalFormatting sqref="AI1029">
    <cfRule type="expression" dxfId="21379" priority="541">
      <formula>AND(IF(OR($Q1029=1,$Q1029=2),1,0),IF($X1029&lt;=20,1,0))</formula>
    </cfRule>
    <cfRule type="expression" dxfId="21378" priority="542">
      <formula>AND(IF($Q1029=2,1,0),IF($X1029&lt;30,1,0))</formula>
    </cfRule>
    <cfRule type="expression" dxfId="21377" priority="543">
      <formula>AND(IF($Q1029=3,1,0),IF($X1029&lt;30,1,0))</formula>
    </cfRule>
    <cfRule type="expression" dxfId="21376" priority="544">
      <formula>AND(IF($Q1029=3,1,IF($Q1029=4,1,0)),IF($F1029&lt;=85,1,0))</formula>
    </cfRule>
  </conditionalFormatting>
  <conditionalFormatting sqref="AV1030">
    <cfRule type="expression" dxfId="21375" priority="539">
      <formula>AV1030="X"</formula>
    </cfRule>
    <cfRule type="expression" dxfId="21374" priority="540">
      <formula>AV1030="후보"</formula>
    </cfRule>
  </conditionalFormatting>
  <conditionalFormatting sqref="AC1030">
    <cfRule type="cellIs" dxfId="21373" priority="537" operator="greaterThan">
      <formula>0.9</formula>
    </cfRule>
    <cfRule type="cellIs" dxfId="21372" priority="538" operator="greaterThan">
      <formula>0.85</formula>
    </cfRule>
  </conditionalFormatting>
  <conditionalFormatting sqref="N1030">
    <cfRule type="cellIs" dxfId="21371" priority="535" operator="greaterThan">
      <formula>0.9</formula>
    </cfRule>
    <cfRule type="cellIs" dxfId="21370" priority="536" operator="greaterThan">
      <formula>0.85</formula>
    </cfRule>
  </conditionalFormatting>
  <conditionalFormatting sqref="E1030">
    <cfRule type="expression" dxfId="21369" priority="531">
      <formula>AND(IF(OR($Q1030=1,$Q1030=2),1,0),IF($X1030&lt;=20,1,0))</formula>
    </cfRule>
    <cfRule type="expression" dxfId="21368" priority="532">
      <formula>AND(IF($Q1030=2,1,0),IF($X1030&lt;30,1,0))</formula>
    </cfRule>
    <cfRule type="expression" dxfId="21367" priority="533">
      <formula>AND(IF($Q1030=3,1,0),IF($X1030&lt;30,1,0))</formula>
    </cfRule>
    <cfRule type="expression" dxfId="21366" priority="534">
      <formula>AND(IF($Q1030=3,1,IF($Q1030=4,1,0)),IF($F1030&lt;=85,1,0))</formula>
    </cfRule>
  </conditionalFormatting>
  <conditionalFormatting sqref="X1030">
    <cfRule type="expression" dxfId="21365" priority="527">
      <formula>AND(IF(OR($Q1030=1,$Q1030=2),1,0),IF($X1030&lt;=20,1,0))</formula>
    </cfRule>
    <cfRule type="expression" dxfId="21364" priority="528">
      <formula>AND(IF($Q1030=2,1,0),IF($X1030&lt;30,1,0))</formula>
    </cfRule>
    <cfRule type="expression" dxfId="21363" priority="529">
      <formula>AND(IF($Q1030=3,1,0),IF($X1030&lt;30,1,0))</formula>
    </cfRule>
    <cfRule type="expression" dxfId="21362" priority="530">
      <formula>AND(IF($Q1030=3,1,IF($Q1030=4,1,0)),IF($F1030&lt;=85,1,0))</formula>
    </cfRule>
  </conditionalFormatting>
  <conditionalFormatting sqref="AI1030">
    <cfRule type="expression" dxfId="21361" priority="523">
      <formula>AND(IF(OR($Q1030=1,$Q1030=2),1,0),IF($X1030&lt;=20,1,0))</formula>
    </cfRule>
    <cfRule type="expression" dxfId="21360" priority="524">
      <formula>AND(IF($Q1030=2,1,0),IF($X1030&lt;30,1,0))</formula>
    </cfRule>
    <cfRule type="expression" dxfId="21359" priority="525">
      <formula>AND(IF($Q1030=3,1,0),IF($X1030&lt;30,1,0))</formula>
    </cfRule>
    <cfRule type="expression" dxfId="21358" priority="526">
      <formula>AND(IF($Q1030=3,1,IF($Q1030=4,1,0)),IF($F1030&lt;=85,1,0))</formula>
    </cfRule>
  </conditionalFormatting>
  <conditionalFormatting sqref="AV1031">
    <cfRule type="expression" dxfId="21357" priority="521">
      <formula>AV1031="X"</formula>
    </cfRule>
    <cfRule type="expression" dxfId="21356" priority="522">
      <formula>AV1031="후보"</formula>
    </cfRule>
  </conditionalFormatting>
  <conditionalFormatting sqref="AC1031">
    <cfRule type="cellIs" dxfId="21355" priority="519" operator="greaterThan">
      <formula>0.9</formula>
    </cfRule>
    <cfRule type="cellIs" dxfId="21354" priority="520" operator="greaterThan">
      <formula>0.85</formula>
    </cfRule>
  </conditionalFormatting>
  <conditionalFormatting sqref="N1031">
    <cfRule type="cellIs" dxfId="21353" priority="517" operator="greaterThan">
      <formula>0.9</formula>
    </cfRule>
    <cfRule type="cellIs" dxfId="21352" priority="518" operator="greaterThan">
      <formula>0.85</formula>
    </cfRule>
  </conditionalFormatting>
  <conditionalFormatting sqref="E1031">
    <cfRule type="expression" dxfId="21351" priority="513">
      <formula>AND(IF(OR($Q1031=1,$Q1031=2),1,0),IF($X1031&lt;=20,1,0))</formula>
    </cfRule>
    <cfRule type="expression" dxfId="21350" priority="514">
      <formula>AND(IF($Q1031=2,1,0),IF($X1031&lt;30,1,0))</formula>
    </cfRule>
    <cfRule type="expression" dxfId="21349" priority="515">
      <formula>AND(IF($Q1031=3,1,0),IF($X1031&lt;30,1,0))</formula>
    </cfRule>
    <cfRule type="expression" dxfId="21348" priority="516">
      <formula>AND(IF($Q1031=3,1,IF($Q1031=4,1,0)),IF($F1031&lt;=85,1,0))</formula>
    </cfRule>
  </conditionalFormatting>
  <conditionalFormatting sqref="X1031">
    <cfRule type="expression" dxfId="21347" priority="509">
      <formula>AND(IF(OR($Q1031=1,$Q1031=2),1,0),IF($X1031&lt;=20,1,0))</formula>
    </cfRule>
    <cfRule type="expression" dxfId="21346" priority="510">
      <formula>AND(IF($Q1031=2,1,0),IF($X1031&lt;30,1,0))</formula>
    </cfRule>
    <cfRule type="expression" dxfId="21345" priority="511">
      <formula>AND(IF($Q1031=3,1,0),IF($X1031&lt;30,1,0))</formula>
    </cfRule>
    <cfRule type="expression" dxfId="21344" priority="512">
      <formula>AND(IF($Q1031=3,1,IF($Q1031=4,1,0)),IF($F1031&lt;=85,1,0))</formula>
    </cfRule>
  </conditionalFormatting>
  <conditionalFormatting sqref="AI1031">
    <cfRule type="expression" dxfId="21343" priority="505">
      <formula>AND(IF(OR($Q1031=1,$Q1031=2),1,0),IF($X1031&lt;=20,1,0))</formula>
    </cfRule>
    <cfRule type="expression" dxfId="21342" priority="506">
      <formula>AND(IF($Q1031=2,1,0),IF($X1031&lt;30,1,0))</formula>
    </cfRule>
    <cfRule type="expression" dxfId="21341" priority="507">
      <formula>AND(IF($Q1031=3,1,0),IF($X1031&lt;30,1,0))</formula>
    </cfRule>
    <cfRule type="expression" dxfId="21340" priority="508">
      <formula>AND(IF($Q1031=3,1,IF($Q1031=4,1,0)),IF($F1031&lt;=85,1,0))</formula>
    </cfRule>
  </conditionalFormatting>
  <conditionalFormatting sqref="AV1032">
    <cfRule type="expression" dxfId="21339" priority="503">
      <formula>AV1032="X"</formula>
    </cfRule>
    <cfRule type="expression" dxfId="21338" priority="504">
      <formula>AV1032="후보"</formula>
    </cfRule>
  </conditionalFormatting>
  <conditionalFormatting sqref="AC1032">
    <cfRule type="cellIs" dxfId="21337" priority="501" operator="greaterThan">
      <formula>0.9</formula>
    </cfRule>
    <cfRule type="cellIs" dxfId="21336" priority="502" operator="greaterThan">
      <formula>0.85</formula>
    </cfRule>
  </conditionalFormatting>
  <conditionalFormatting sqref="N1032">
    <cfRule type="cellIs" dxfId="21335" priority="499" operator="greaterThan">
      <formula>0.9</formula>
    </cfRule>
    <cfRule type="cellIs" dxfId="21334" priority="500" operator="greaterThan">
      <formula>0.85</formula>
    </cfRule>
  </conditionalFormatting>
  <conditionalFormatting sqref="E1032">
    <cfRule type="expression" dxfId="21333" priority="495">
      <formula>AND(IF(OR($Q1032=1,$Q1032=2),1,0),IF($X1032&lt;=20,1,0))</formula>
    </cfRule>
    <cfRule type="expression" dxfId="21332" priority="496">
      <formula>AND(IF($Q1032=2,1,0),IF($X1032&lt;30,1,0))</formula>
    </cfRule>
    <cfRule type="expression" dxfId="21331" priority="497">
      <formula>AND(IF($Q1032=3,1,0),IF($X1032&lt;30,1,0))</formula>
    </cfRule>
    <cfRule type="expression" dxfId="21330" priority="498">
      <formula>AND(IF($Q1032=3,1,IF($Q1032=4,1,0)),IF($F1032&lt;=85,1,0))</formula>
    </cfRule>
  </conditionalFormatting>
  <conditionalFormatting sqref="X1032">
    <cfRule type="expression" dxfId="21329" priority="491">
      <formula>AND(IF(OR($Q1032=1,$Q1032=2),1,0),IF($X1032&lt;=20,1,0))</formula>
    </cfRule>
    <cfRule type="expression" dxfId="21328" priority="492">
      <formula>AND(IF($Q1032=2,1,0),IF($X1032&lt;30,1,0))</formula>
    </cfRule>
    <cfRule type="expression" dxfId="21327" priority="493">
      <formula>AND(IF($Q1032=3,1,0),IF($X1032&lt;30,1,0))</formula>
    </cfRule>
    <cfRule type="expression" dxfId="21326" priority="494">
      <formula>AND(IF($Q1032=3,1,IF($Q1032=4,1,0)),IF($F1032&lt;=85,1,0))</formula>
    </cfRule>
  </conditionalFormatting>
  <conditionalFormatting sqref="AI1032">
    <cfRule type="expression" dxfId="21325" priority="487">
      <formula>AND(IF(OR($Q1032=1,$Q1032=2),1,0),IF($X1032&lt;=20,1,0))</formula>
    </cfRule>
    <cfRule type="expression" dxfId="21324" priority="488">
      <formula>AND(IF($Q1032=2,1,0),IF($X1032&lt;30,1,0))</formula>
    </cfRule>
    <cfRule type="expression" dxfId="21323" priority="489">
      <formula>AND(IF($Q1032=3,1,0),IF($X1032&lt;30,1,0))</formula>
    </cfRule>
    <cfRule type="expression" dxfId="21322" priority="490">
      <formula>AND(IF($Q1032=3,1,IF($Q1032=4,1,0)),IF($F1032&lt;=85,1,0))</formula>
    </cfRule>
  </conditionalFormatting>
  <conditionalFormatting sqref="AV1033">
    <cfRule type="expression" dxfId="21321" priority="485">
      <formula>AV1033="X"</formula>
    </cfRule>
    <cfRule type="expression" dxfId="21320" priority="486">
      <formula>AV1033="후보"</formula>
    </cfRule>
  </conditionalFormatting>
  <conditionalFormatting sqref="AC1033">
    <cfRule type="cellIs" dxfId="21319" priority="483" operator="greaterThan">
      <formula>0.9</formula>
    </cfRule>
    <cfRule type="cellIs" dxfId="21318" priority="484" operator="greaterThan">
      <formula>0.85</formula>
    </cfRule>
  </conditionalFormatting>
  <conditionalFormatting sqref="N1033">
    <cfRule type="cellIs" dxfId="21317" priority="481" operator="greaterThan">
      <formula>0.9</formula>
    </cfRule>
    <cfRule type="cellIs" dxfId="21316" priority="482" operator="greaterThan">
      <formula>0.85</formula>
    </cfRule>
  </conditionalFormatting>
  <conditionalFormatting sqref="E1033">
    <cfRule type="expression" dxfId="21315" priority="477">
      <formula>AND(IF(OR($Q1033=1,$Q1033=2),1,0),IF($X1033&lt;=20,1,0))</formula>
    </cfRule>
    <cfRule type="expression" dxfId="21314" priority="478">
      <formula>AND(IF($Q1033=2,1,0),IF($X1033&lt;30,1,0))</formula>
    </cfRule>
    <cfRule type="expression" dxfId="21313" priority="479">
      <formula>AND(IF($Q1033=3,1,0),IF($X1033&lt;30,1,0))</formula>
    </cfRule>
    <cfRule type="expression" dxfId="21312" priority="480">
      <formula>AND(IF($Q1033=3,1,IF($Q1033=4,1,0)),IF($F1033&lt;=85,1,0))</formula>
    </cfRule>
  </conditionalFormatting>
  <conditionalFormatting sqref="X1033">
    <cfRule type="expression" dxfId="21311" priority="473">
      <formula>AND(IF(OR($Q1033=1,$Q1033=2),1,0),IF($X1033&lt;=20,1,0))</formula>
    </cfRule>
    <cfRule type="expression" dxfId="21310" priority="474">
      <formula>AND(IF($Q1033=2,1,0),IF($X1033&lt;30,1,0))</formula>
    </cfRule>
    <cfRule type="expression" dxfId="21309" priority="475">
      <formula>AND(IF($Q1033=3,1,0),IF($X1033&lt;30,1,0))</formula>
    </cfRule>
    <cfRule type="expression" dxfId="21308" priority="476">
      <formula>AND(IF($Q1033=3,1,IF($Q1033=4,1,0)),IF($F1033&lt;=85,1,0))</formula>
    </cfRule>
  </conditionalFormatting>
  <conditionalFormatting sqref="AI1033">
    <cfRule type="expression" dxfId="21307" priority="469">
      <formula>AND(IF(OR($Q1033=1,$Q1033=2),1,0),IF($X1033&lt;=20,1,0))</formula>
    </cfRule>
    <cfRule type="expression" dxfId="21306" priority="470">
      <formula>AND(IF($Q1033=2,1,0),IF($X1033&lt;30,1,0))</formula>
    </cfRule>
    <cfRule type="expression" dxfId="21305" priority="471">
      <formula>AND(IF($Q1033=3,1,0),IF($X1033&lt;30,1,0))</formula>
    </cfRule>
    <cfRule type="expression" dxfId="21304" priority="472">
      <formula>AND(IF($Q1033=3,1,IF($Q1033=4,1,0)),IF($F1033&lt;=85,1,0))</formula>
    </cfRule>
  </conditionalFormatting>
  <conditionalFormatting sqref="AV1034">
    <cfRule type="expression" dxfId="21303" priority="467">
      <formula>AV1034="X"</formula>
    </cfRule>
    <cfRule type="expression" dxfId="21302" priority="468">
      <formula>AV1034="후보"</formula>
    </cfRule>
  </conditionalFormatting>
  <conditionalFormatting sqref="AC1034">
    <cfRule type="cellIs" dxfId="21301" priority="465" operator="greaterThan">
      <formula>0.9</formula>
    </cfRule>
    <cfRule type="cellIs" dxfId="21300" priority="466" operator="greaterThan">
      <formula>0.85</formula>
    </cfRule>
  </conditionalFormatting>
  <conditionalFormatting sqref="N1034">
    <cfRule type="cellIs" dxfId="21299" priority="463" operator="greaterThan">
      <formula>0.9</formula>
    </cfRule>
    <cfRule type="cellIs" dxfId="21298" priority="464" operator="greaterThan">
      <formula>0.85</formula>
    </cfRule>
  </conditionalFormatting>
  <conditionalFormatting sqref="E1034">
    <cfRule type="expression" dxfId="21297" priority="459">
      <formula>AND(IF(OR($Q1034=1,$Q1034=2),1,0),IF($X1034&lt;=20,1,0))</formula>
    </cfRule>
    <cfRule type="expression" dxfId="21296" priority="460">
      <formula>AND(IF($Q1034=2,1,0),IF($X1034&lt;30,1,0))</formula>
    </cfRule>
    <cfRule type="expression" dxfId="21295" priority="461">
      <formula>AND(IF($Q1034=3,1,0),IF($X1034&lt;30,1,0))</formula>
    </cfRule>
    <cfRule type="expression" dxfId="21294" priority="462">
      <formula>AND(IF($Q1034=3,1,IF($Q1034=4,1,0)),IF($F1034&lt;=85,1,0))</formula>
    </cfRule>
  </conditionalFormatting>
  <conditionalFormatting sqref="X1034">
    <cfRule type="expression" dxfId="21293" priority="455">
      <formula>AND(IF(OR($Q1034=1,$Q1034=2),1,0),IF($X1034&lt;=20,1,0))</formula>
    </cfRule>
    <cfRule type="expression" dxfId="21292" priority="456">
      <formula>AND(IF($Q1034=2,1,0),IF($X1034&lt;30,1,0))</formula>
    </cfRule>
    <cfRule type="expression" dxfId="21291" priority="457">
      <formula>AND(IF($Q1034=3,1,0),IF($X1034&lt;30,1,0))</formula>
    </cfRule>
    <cfRule type="expression" dxfId="21290" priority="458">
      <formula>AND(IF($Q1034=3,1,IF($Q1034=4,1,0)),IF($F1034&lt;=85,1,0))</formula>
    </cfRule>
  </conditionalFormatting>
  <conditionalFormatting sqref="AI1034">
    <cfRule type="expression" dxfId="21289" priority="451">
      <formula>AND(IF(OR($Q1034=1,$Q1034=2),1,0),IF($X1034&lt;=20,1,0))</formula>
    </cfRule>
    <cfRule type="expression" dxfId="21288" priority="452">
      <formula>AND(IF($Q1034=2,1,0),IF($X1034&lt;30,1,0))</formula>
    </cfRule>
    <cfRule type="expression" dxfId="21287" priority="453">
      <formula>AND(IF($Q1034=3,1,0),IF($X1034&lt;30,1,0))</formula>
    </cfRule>
    <cfRule type="expression" dxfId="21286" priority="454">
      <formula>AND(IF($Q1034=3,1,IF($Q1034=4,1,0)),IF($F1034&lt;=85,1,0))</formula>
    </cfRule>
  </conditionalFormatting>
  <conditionalFormatting sqref="AV1035">
    <cfRule type="expression" dxfId="21285" priority="449">
      <formula>AV1035="X"</formula>
    </cfRule>
    <cfRule type="expression" dxfId="21284" priority="450">
      <formula>AV1035="후보"</formula>
    </cfRule>
  </conditionalFormatting>
  <conditionalFormatting sqref="AC1035">
    <cfRule type="cellIs" dxfId="21283" priority="447" operator="greaterThan">
      <formula>0.9</formula>
    </cfRule>
    <cfRule type="cellIs" dxfId="21282" priority="448" operator="greaterThan">
      <formula>0.85</formula>
    </cfRule>
  </conditionalFormatting>
  <conditionalFormatting sqref="N1035">
    <cfRule type="cellIs" dxfId="21281" priority="445" operator="greaterThan">
      <formula>0.9</formula>
    </cfRule>
    <cfRule type="cellIs" dxfId="21280" priority="446" operator="greaterThan">
      <formula>0.85</formula>
    </cfRule>
  </conditionalFormatting>
  <conditionalFormatting sqref="E1035">
    <cfRule type="expression" dxfId="21279" priority="441">
      <formula>AND(IF(OR($Q1035=1,$Q1035=2),1,0),IF($X1035&lt;=20,1,0))</formula>
    </cfRule>
    <cfRule type="expression" dxfId="21278" priority="442">
      <formula>AND(IF($Q1035=2,1,0),IF($X1035&lt;30,1,0))</formula>
    </cfRule>
    <cfRule type="expression" dxfId="21277" priority="443">
      <formula>AND(IF($Q1035=3,1,0),IF($X1035&lt;30,1,0))</formula>
    </cfRule>
    <cfRule type="expression" dxfId="21276" priority="444">
      <formula>AND(IF($Q1035=3,1,IF($Q1035=4,1,0)),IF($F1035&lt;=85,1,0))</formula>
    </cfRule>
  </conditionalFormatting>
  <conditionalFormatting sqref="X1035">
    <cfRule type="expression" dxfId="21275" priority="437">
      <formula>AND(IF(OR($Q1035=1,$Q1035=2),1,0),IF($X1035&lt;=20,1,0))</formula>
    </cfRule>
    <cfRule type="expression" dxfId="21274" priority="438">
      <formula>AND(IF($Q1035=2,1,0),IF($X1035&lt;30,1,0))</formula>
    </cfRule>
    <cfRule type="expression" dxfId="21273" priority="439">
      <formula>AND(IF($Q1035=3,1,0),IF($X1035&lt;30,1,0))</formula>
    </cfRule>
    <cfRule type="expression" dxfId="21272" priority="440">
      <formula>AND(IF($Q1035=3,1,IF($Q1035=4,1,0)),IF($F1035&lt;=85,1,0))</formula>
    </cfRule>
  </conditionalFormatting>
  <conditionalFormatting sqref="AI1035">
    <cfRule type="expression" dxfId="21271" priority="433">
      <formula>AND(IF(OR($Q1035=1,$Q1035=2),1,0),IF($X1035&lt;=20,1,0))</formula>
    </cfRule>
    <cfRule type="expression" dxfId="21270" priority="434">
      <formula>AND(IF($Q1035=2,1,0),IF($X1035&lt;30,1,0))</formula>
    </cfRule>
    <cfRule type="expression" dxfId="21269" priority="435">
      <formula>AND(IF($Q1035=3,1,0),IF($X1035&lt;30,1,0))</formula>
    </cfRule>
    <cfRule type="expression" dxfId="21268" priority="436">
      <formula>AND(IF($Q1035=3,1,IF($Q1035=4,1,0)),IF($F1035&lt;=85,1,0))</formula>
    </cfRule>
  </conditionalFormatting>
  <conditionalFormatting sqref="AV1036">
    <cfRule type="expression" dxfId="21267" priority="431">
      <formula>AV1036="X"</formula>
    </cfRule>
    <cfRule type="expression" dxfId="21266" priority="432">
      <formula>AV1036="후보"</formula>
    </cfRule>
  </conditionalFormatting>
  <conditionalFormatting sqref="AC1036">
    <cfRule type="cellIs" dxfId="21265" priority="429" operator="greaterThan">
      <formula>0.9</formula>
    </cfRule>
    <cfRule type="cellIs" dxfId="21264" priority="430" operator="greaterThan">
      <formula>0.85</formula>
    </cfRule>
  </conditionalFormatting>
  <conditionalFormatting sqref="N1036">
    <cfRule type="cellIs" dxfId="21263" priority="427" operator="greaterThan">
      <formula>0.9</formula>
    </cfRule>
    <cfRule type="cellIs" dxfId="21262" priority="428" operator="greaterThan">
      <formula>0.85</formula>
    </cfRule>
  </conditionalFormatting>
  <conditionalFormatting sqref="E1036">
    <cfRule type="expression" dxfId="21261" priority="423">
      <formula>AND(IF(OR($Q1036=1,$Q1036=2),1,0),IF($X1036&lt;=20,1,0))</formula>
    </cfRule>
    <cfRule type="expression" dxfId="21260" priority="424">
      <formula>AND(IF($Q1036=2,1,0),IF($X1036&lt;30,1,0))</formula>
    </cfRule>
    <cfRule type="expression" dxfId="21259" priority="425">
      <formula>AND(IF($Q1036=3,1,0),IF($X1036&lt;30,1,0))</formula>
    </cfRule>
    <cfRule type="expression" dxfId="21258" priority="426">
      <formula>AND(IF($Q1036=3,1,IF($Q1036=4,1,0)),IF($F1036&lt;=85,1,0))</formula>
    </cfRule>
  </conditionalFormatting>
  <conditionalFormatting sqref="X1036">
    <cfRule type="expression" dxfId="21257" priority="419">
      <formula>AND(IF(OR($Q1036=1,$Q1036=2),1,0),IF($X1036&lt;=20,1,0))</formula>
    </cfRule>
    <cfRule type="expression" dxfId="21256" priority="420">
      <formula>AND(IF($Q1036=2,1,0),IF($X1036&lt;30,1,0))</formula>
    </cfRule>
    <cfRule type="expression" dxfId="21255" priority="421">
      <formula>AND(IF($Q1036=3,1,0),IF($X1036&lt;30,1,0))</formula>
    </cfRule>
    <cfRule type="expression" dxfId="21254" priority="422">
      <formula>AND(IF($Q1036=3,1,IF($Q1036=4,1,0)),IF($F1036&lt;=85,1,0))</formula>
    </cfRule>
  </conditionalFormatting>
  <conditionalFormatting sqref="AI1036">
    <cfRule type="expression" dxfId="21253" priority="415">
      <formula>AND(IF(OR($Q1036=1,$Q1036=2),1,0),IF($X1036&lt;=20,1,0))</formula>
    </cfRule>
    <cfRule type="expression" dxfId="21252" priority="416">
      <formula>AND(IF($Q1036=2,1,0),IF($X1036&lt;30,1,0))</formula>
    </cfRule>
    <cfRule type="expression" dxfId="21251" priority="417">
      <formula>AND(IF($Q1036=3,1,0),IF($X1036&lt;30,1,0))</formula>
    </cfRule>
    <cfRule type="expression" dxfId="21250" priority="418">
      <formula>AND(IF($Q1036=3,1,IF($Q1036=4,1,0)),IF($F1036&lt;=85,1,0))</formula>
    </cfRule>
  </conditionalFormatting>
  <conditionalFormatting sqref="AV1037">
    <cfRule type="expression" dxfId="21249" priority="413">
      <formula>AV1037="X"</formula>
    </cfRule>
    <cfRule type="expression" dxfId="21248" priority="414">
      <formula>AV1037="후보"</formula>
    </cfRule>
  </conditionalFormatting>
  <conditionalFormatting sqref="AC1037">
    <cfRule type="cellIs" dxfId="21247" priority="411" operator="greaterThan">
      <formula>0.9</formula>
    </cfRule>
    <cfRule type="cellIs" dxfId="21246" priority="412" operator="greaterThan">
      <formula>0.85</formula>
    </cfRule>
  </conditionalFormatting>
  <conditionalFormatting sqref="N1037">
    <cfRule type="cellIs" dxfId="21245" priority="409" operator="greaterThan">
      <formula>0.9</formula>
    </cfRule>
    <cfRule type="cellIs" dxfId="21244" priority="410" operator="greaterThan">
      <formula>0.85</formula>
    </cfRule>
  </conditionalFormatting>
  <conditionalFormatting sqref="E1037">
    <cfRule type="expression" dxfId="21243" priority="405">
      <formula>AND(IF(OR($Q1037=1,$Q1037=2),1,0),IF($X1037&lt;=20,1,0))</formula>
    </cfRule>
    <cfRule type="expression" dxfId="21242" priority="406">
      <formula>AND(IF($Q1037=2,1,0),IF($X1037&lt;30,1,0))</formula>
    </cfRule>
    <cfRule type="expression" dxfId="21241" priority="407">
      <formula>AND(IF($Q1037=3,1,0),IF($X1037&lt;30,1,0))</formula>
    </cfRule>
    <cfRule type="expression" dxfId="21240" priority="408">
      <formula>AND(IF($Q1037=3,1,IF($Q1037=4,1,0)),IF($F1037&lt;=85,1,0))</formula>
    </cfRule>
  </conditionalFormatting>
  <conditionalFormatting sqref="X1037">
    <cfRule type="expression" dxfId="21239" priority="401">
      <formula>AND(IF(OR($Q1037=1,$Q1037=2),1,0),IF($X1037&lt;=20,1,0))</formula>
    </cfRule>
    <cfRule type="expression" dxfId="21238" priority="402">
      <formula>AND(IF($Q1037=2,1,0),IF($X1037&lt;30,1,0))</formula>
    </cfRule>
    <cfRule type="expression" dxfId="21237" priority="403">
      <formula>AND(IF($Q1037=3,1,0),IF($X1037&lt;30,1,0))</formula>
    </cfRule>
    <cfRule type="expression" dxfId="21236" priority="404">
      <formula>AND(IF($Q1037=3,1,IF($Q1037=4,1,0)),IF($F1037&lt;=85,1,0))</formula>
    </cfRule>
  </conditionalFormatting>
  <conditionalFormatting sqref="AI1037">
    <cfRule type="expression" dxfId="21235" priority="397">
      <formula>AND(IF(OR($Q1037=1,$Q1037=2),1,0),IF($X1037&lt;=20,1,0))</formula>
    </cfRule>
    <cfRule type="expression" dxfId="21234" priority="398">
      <formula>AND(IF($Q1037=2,1,0),IF($X1037&lt;30,1,0))</formula>
    </cfRule>
    <cfRule type="expression" dxfId="21233" priority="399">
      <formula>AND(IF($Q1037=3,1,0),IF($X1037&lt;30,1,0))</formula>
    </cfRule>
    <cfRule type="expression" dxfId="21232" priority="400">
      <formula>AND(IF($Q1037=3,1,IF($Q1037=4,1,0)),IF($F1037&lt;=85,1,0))</formula>
    </cfRule>
  </conditionalFormatting>
  <conditionalFormatting sqref="AV1038">
    <cfRule type="expression" dxfId="21231" priority="395">
      <formula>AV1038="X"</formula>
    </cfRule>
    <cfRule type="expression" dxfId="21230" priority="396">
      <formula>AV1038="후보"</formula>
    </cfRule>
  </conditionalFormatting>
  <conditionalFormatting sqref="AC1038">
    <cfRule type="cellIs" dxfId="21229" priority="393" operator="greaterThan">
      <formula>0.9</formula>
    </cfRule>
    <cfRule type="cellIs" dxfId="21228" priority="394" operator="greaterThan">
      <formula>0.85</formula>
    </cfRule>
  </conditionalFormatting>
  <conditionalFormatting sqref="N1038">
    <cfRule type="cellIs" dxfId="21227" priority="391" operator="greaterThan">
      <formula>0.9</formula>
    </cfRule>
    <cfRule type="cellIs" dxfId="21226" priority="392" operator="greaterThan">
      <formula>0.85</formula>
    </cfRule>
  </conditionalFormatting>
  <conditionalFormatting sqref="E1038">
    <cfRule type="expression" dxfId="21225" priority="387">
      <formula>AND(IF(OR($Q1038=1,$Q1038=2),1,0),IF($X1038&lt;=20,1,0))</formula>
    </cfRule>
    <cfRule type="expression" dxfId="21224" priority="388">
      <formula>AND(IF($Q1038=2,1,0),IF($X1038&lt;30,1,0))</formula>
    </cfRule>
    <cfRule type="expression" dxfId="21223" priority="389">
      <formula>AND(IF($Q1038=3,1,0),IF($X1038&lt;30,1,0))</formula>
    </cfRule>
    <cfRule type="expression" dxfId="21222" priority="390">
      <formula>AND(IF($Q1038=3,1,IF($Q1038=4,1,0)),IF($F1038&lt;=85,1,0))</formula>
    </cfRule>
  </conditionalFormatting>
  <conditionalFormatting sqref="X1038">
    <cfRule type="expression" dxfId="21221" priority="383">
      <formula>AND(IF(OR($Q1038=1,$Q1038=2),1,0),IF($X1038&lt;=20,1,0))</formula>
    </cfRule>
    <cfRule type="expression" dxfId="21220" priority="384">
      <formula>AND(IF($Q1038=2,1,0),IF($X1038&lt;30,1,0))</formula>
    </cfRule>
    <cfRule type="expression" dxfId="21219" priority="385">
      <formula>AND(IF($Q1038=3,1,0),IF($X1038&lt;30,1,0))</formula>
    </cfRule>
    <cfRule type="expression" dxfId="21218" priority="386">
      <formula>AND(IF($Q1038=3,1,IF($Q1038=4,1,0)),IF($F1038&lt;=85,1,0))</formula>
    </cfRule>
  </conditionalFormatting>
  <conditionalFormatting sqref="AI1038">
    <cfRule type="expression" dxfId="21217" priority="379">
      <formula>AND(IF(OR($Q1038=1,$Q1038=2),1,0),IF($X1038&lt;=20,1,0))</formula>
    </cfRule>
    <cfRule type="expression" dxfId="21216" priority="380">
      <formula>AND(IF($Q1038=2,1,0),IF($X1038&lt;30,1,0))</formula>
    </cfRule>
    <cfRule type="expression" dxfId="21215" priority="381">
      <formula>AND(IF($Q1038=3,1,0),IF($X1038&lt;30,1,0))</formula>
    </cfRule>
    <cfRule type="expression" dxfId="21214" priority="382">
      <formula>AND(IF($Q1038=3,1,IF($Q1038=4,1,0)),IF($F1038&lt;=85,1,0))</formula>
    </cfRule>
  </conditionalFormatting>
  <conditionalFormatting sqref="AV1039">
    <cfRule type="expression" dxfId="21213" priority="377">
      <formula>AV1039="X"</formula>
    </cfRule>
    <cfRule type="expression" dxfId="21212" priority="378">
      <formula>AV1039="후보"</formula>
    </cfRule>
  </conditionalFormatting>
  <conditionalFormatting sqref="AC1039">
    <cfRule type="cellIs" dxfId="21211" priority="375" operator="greaterThan">
      <formula>0.9</formula>
    </cfRule>
    <cfRule type="cellIs" dxfId="21210" priority="376" operator="greaterThan">
      <formula>0.85</formula>
    </cfRule>
  </conditionalFormatting>
  <conditionalFormatting sqref="N1039">
    <cfRule type="cellIs" dxfId="21209" priority="373" operator="greaterThan">
      <formula>0.9</formula>
    </cfRule>
    <cfRule type="cellIs" dxfId="21208" priority="374" operator="greaterThan">
      <formula>0.85</formula>
    </cfRule>
  </conditionalFormatting>
  <conditionalFormatting sqref="E1039">
    <cfRule type="expression" dxfId="21207" priority="369">
      <formula>AND(IF(OR($Q1039=1,$Q1039=2),1,0),IF($X1039&lt;=20,1,0))</formula>
    </cfRule>
    <cfRule type="expression" dxfId="21206" priority="370">
      <formula>AND(IF($Q1039=2,1,0),IF($X1039&lt;30,1,0))</formula>
    </cfRule>
    <cfRule type="expression" dxfId="21205" priority="371">
      <formula>AND(IF($Q1039=3,1,0),IF($X1039&lt;30,1,0))</formula>
    </cfRule>
    <cfRule type="expression" dxfId="21204" priority="372">
      <formula>AND(IF($Q1039=3,1,IF($Q1039=4,1,0)),IF($F1039&lt;=85,1,0))</formula>
    </cfRule>
  </conditionalFormatting>
  <conditionalFormatting sqref="X1039">
    <cfRule type="expression" dxfId="21203" priority="365">
      <formula>AND(IF(OR($Q1039=1,$Q1039=2),1,0),IF($X1039&lt;=20,1,0))</formula>
    </cfRule>
    <cfRule type="expression" dxfId="21202" priority="366">
      <formula>AND(IF($Q1039=2,1,0),IF($X1039&lt;30,1,0))</formula>
    </cfRule>
    <cfRule type="expression" dxfId="21201" priority="367">
      <formula>AND(IF($Q1039=3,1,0),IF($X1039&lt;30,1,0))</formula>
    </cfRule>
    <cfRule type="expression" dxfId="21200" priority="368">
      <formula>AND(IF($Q1039=3,1,IF($Q1039=4,1,0)),IF($F1039&lt;=85,1,0))</formula>
    </cfRule>
  </conditionalFormatting>
  <conditionalFormatting sqref="AI1039">
    <cfRule type="expression" dxfId="21199" priority="361">
      <formula>AND(IF(OR($Q1039=1,$Q1039=2),1,0),IF($X1039&lt;=20,1,0))</formula>
    </cfRule>
    <cfRule type="expression" dxfId="21198" priority="362">
      <formula>AND(IF($Q1039=2,1,0),IF($X1039&lt;30,1,0))</formula>
    </cfRule>
    <cfRule type="expression" dxfId="21197" priority="363">
      <formula>AND(IF($Q1039=3,1,0),IF($X1039&lt;30,1,0))</formula>
    </cfRule>
    <cfRule type="expression" dxfId="21196" priority="364">
      <formula>AND(IF($Q1039=3,1,IF($Q1039=4,1,0)),IF($F1039&lt;=85,1,0))</formula>
    </cfRule>
  </conditionalFormatting>
  <conditionalFormatting sqref="AV1040">
    <cfRule type="expression" dxfId="21195" priority="359">
      <formula>AV1040="X"</formula>
    </cfRule>
    <cfRule type="expression" dxfId="21194" priority="360">
      <formula>AV1040="후보"</formula>
    </cfRule>
  </conditionalFormatting>
  <conditionalFormatting sqref="AC1040">
    <cfRule type="cellIs" dxfId="21193" priority="357" operator="greaterThan">
      <formula>0.9</formula>
    </cfRule>
    <cfRule type="cellIs" dxfId="21192" priority="358" operator="greaterThan">
      <formula>0.85</formula>
    </cfRule>
  </conditionalFormatting>
  <conditionalFormatting sqref="N1040">
    <cfRule type="cellIs" dxfId="21191" priority="355" operator="greaterThan">
      <formula>0.9</formula>
    </cfRule>
    <cfRule type="cellIs" dxfId="21190" priority="356" operator="greaterThan">
      <formula>0.85</formula>
    </cfRule>
  </conditionalFormatting>
  <conditionalFormatting sqref="E1040">
    <cfRule type="expression" dxfId="21189" priority="351">
      <formula>AND(IF(OR($Q1040=1,$Q1040=2),1,0),IF($X1040&lt;=20,1,0))</formula>
    </cfRule>
    <cfRule type="expression" dxfId="21188" priority="352">
      <formula>AND(IF($Q1040=2,1,0),IF($X1040&lt;30,1,0))</formula>
    </cfRule>
    <cfRule type="expression" dxfId="21187" priority="353">
      <formula>AND(IF($Q1040=3,1,0),IF($X1040&lt;30,1,0))</formula>
    </cfRule>
    <cfRule type="expression" dxfId="21186" priority="354">
      <formula>AND(IF($Q1040=3,1,IF($Q1040=4,1,0)),IF($F1040&lt;=85,1,0))</formula>
    </cfRule>
  </conditionalFormatting>
  <conditionalFormatting sqref="X1040">
    <cfRule type="expression" dxfId="21185" priority="347">
      <formula>AND(IF(OR($Q1040=1,$Q1040=2),1,0),IF($X1040&lt;=20,1,0))</formula>
    </cfRule>
    <cfRule type="expression" dxfId="21184" priority="348">
      <formula>AND(IF($Q1040=2,1,0),IF($X1040&lt;30,1,0))</formula>
    </cfRule>
    <cfRule type="expression" dxfId="21183" priority="349">
      <formula>AND(IF($Q1040=3,1,0),IF($X1040&lt;30,1,0))</formula>
    </cfRule>
    <cfRule type="expression" dxfId="21182" priority="350">
      <formula>AND(IF($Q1040=3,1,IF($Q1040=4,1,0)),IF($F1040&lt;=85,1,0))</formula>
    </cfRule>
  </conditionalFormatting>
  <conditionalFormatting sqref="AI1040">
    <cfRule type="expression" dxfId="21181" priority="343">
      <formula>AND(IF(OR($Q1040=1,$Q1040=2),1,0),IF($X1040&lt;=20,1,0))</formula>
    </cfRule>
    <cfRule type="expression" dxfId="21180" priority="344">
      <formula>AND(IF($Q1040=2,1,0),IF($X1040&lt;30,1,0))</formula>
    </cfRule>
    <cfRule type="expression" dxfId="21179" priority="345">
      <formula>AND(IF($Q1040=3,1,0),IF($X1040&lt;30,1,0))</formula>
    </cfRule>
    <cfRule type="expression" dxfId="21178" priority="346">
      <formula>AND(IF($Q1040=3,1,IF($Q1040=4,1,0)),IF($F1040&lt;=85,1,0))</formula>
    </cfRule>
  </conditionalFormatting>
  <conditionalFormatting sqref="AV1041">
    <cfRule type="expression" dxfId="21177" priority="341">
      <formula>AV1041="X"</formula>
    </cfRule>
    <cfRule type="expression" dxfId="21176" priority="342">
      <formula>AV1041="후보"</formula>
    </cfRule>
  </conditionalFormatting>
  <conditionalFormatting sqref="AC1041">
    <cfRule type="cellIs" dxfId="21175" priority="339" operator="greaterThan">
      <formula>0.9</formula>
    </cfRule>
    <cfRule type="cellIs" dxfId="21174" priority="340" operator="greaterThan">
      <formula>0.85</formula>
    </cfRule>
  </conditionalFormatting>
  <conditionalFormatting sqref="N1041">
    <cfRule type="cellIs" dxfId="21173" priority="337" operator="greaterThan">
      <formula>0.9</formula>
    </cfRule>
    <cfRule type="cellIs" dxfId="21172" priority="338" operator="greaterThan">
      <formula>0.85</formula>
    </cfRule>
  </conditionalFormatting>
  <conditionalFormatting sqref="E1041">
    <cfRule type="expression" dxfId="21171" priority="333">
      <formula>AND(IF(OR($Q1041=1,$Q1041=2),1,0),IF($X1041&lt;=20,1,0))</formula>
    </cfRule>
    <cfRule type="expression" dxfId="21170" priority="334">
      <formula>AND(IF($Q1041=2,1,0),IF($X1041&lt;30,1,0))</formula>
    </cfRule>
    <cfRule type="expression" dxfId="21169" priority="335">
      <formula>AND(IF($Q1041=3,1,0),IF($X1041&lt;30,1,0))</formula>
    </cfRule>
    <cfRule type="expression" dxfId="21168" priority="336">
      <formula>AND(IF($Q1041=3,1,IF($Q1041=4,1,0)),IF($F1041&lt;=85,1,0))</formula>
    </cfRule>
  </conditionalFormatting>
  <conditionalFormatting sqref="X1041">
    <cfRule type="expression" dxfId="21167" priority="329">
      <formula>AND(IF(OR($Q1041=1,$Q1041=2),1,0),IF($X1041&lt;=20,1,0))</formula>
    </cfRule>
    <cfRule type="expression" dxfId="21166" priority="330">
      <formula>AND(IF($Q1041=2,1,0),IF($X1041&lt;30,1,0))</formula>
    </cfRule>
    <cfRule type="expression" dxfId="21165" priority="331">
      <formula>AND(IF($Q1041=3,1,0),IF($X1041&lt;30,1,0))</formula>
    </cfRule>
    <cfRule type="expression" dxfId="21164" priority="332">
      <formula>AND(IF($Q1041=3,1,IF($Q1041=4,1,0)),IF($F1041&lt;=85,1,0))</formula>
    </cfRule>
  </conditionalFormatting>
  <conditionalFormatting sqref="AI1041">
    <cfRule type="expression" dxfId="21163" priority="325">
      <formula>AND(IF(OR($Q1041=1,$Q1041=2),1,0),IF($X1041&lt;=20,1,0))</formula>
    </cfRule>
    <cfRule type="expression" dxfId="21162" priority="326">
      <formula>AND(IF($Q1041=2,1,0),IF($X1041&lt;30,1,0))</formula>
    </cfRule>
    <cfRule type="expression" dxfId="21161" priority="327">
      <formula>AND(IF($Q1041=3,1,0),IF($X1041&lt;30,1,0))</formula>
    </cfRule>
    <cfRule type="expression" dxfId="21160" priority="328">
      <formula>AND(IF($Q1041=3,1,IF($Q1041=4,1,0)),IF($F1041&lt;=85,1,0))</formula>
    </cfRule>
  </conditionalFormatting>
  <conditionalFormatting sqref="AV1042">
    <cfRule type="expression" dxfId="21159" priority="323">
      <formula>AV1042="X"</formula>
    </cfRule>
    <cfRule type="expression" dxfId="21158" priority="324">
      <formula>AV1042="후보"</formula>
    </cfRule>
  </conditionalFormatting>
  <conditionalFormatting sqref="AC1042">
    <cfRule type="cellIs" dxfId="21157" priority="321" operator="greaterThan">
      <formula>0.9</formula>
    </cfRule>
    <cfRule type="cellIs" dxfId="21156" priority="322" operator="greaterThan">
      <formula>0.85</formula>
    </cfRule>
  </conditionalFormatting>
  <conditionalFormatting sqref="N1042">
    <cfRule type="cellIs" dxfId="21155" priority="319" operator="greaterThan">
      <formula>0.9</formula>
    </cfRule>
    <cfRule type="cellIs" dxfId="21154" priority="320" operator="greaterThan">
      <formula>0.85</formula>
    </cfRule>
  </conditionalFormatting>
  <conditionalFormatting sqref="E1042">
    <cfRule type="expression" dxfId="21153" priority="315">
      <formula>AND(IF(OR($Q1042=1,$Q1042=2),1,0),IF($X1042&lt;=20,1,0))</formula>
    </cfRule>
    <cfRule type="expression" dxfId="21152" priority="316">
      <formula>AND(IF($Q1042=2,1,0),IF($X1042&lt;30,1,0))</formula>
    </cfRule>
    <cfRule type="expression" dxfId="21151" priority="317">
      <formula>AND(IF($Q1042=3,1,0),IF($X1042&lt;30,1,0))</formula>
    </cfRule>
    <cfRule type="expression" dxfId="21150" priority="318">
      <formula>AND(IF($Q1042=3,1,IF($Q1042=4,1,0)),IF($F1042&lt;=85,1,0))</formula>
    </cfRule>
  </conditionalFormatting>
  <conditionalFormatting sqref="X1042">
    <cfRule type="expression" dxfId="21149" priority="311">
      <formula>AND(IF(OR($Q1042=1,$Q1042=2),1,0),IF($X1042&lt;=20,1,0))</formula>
    </cfRule>
    <cfRule type="expression" dxfId="21148" priority="312">
      <formula>AND(IF($Q1042=2,1,0),IF($X1042&lt;30,1,0))</formula>
    </cfRule>
    <cfRule type="expression" dxfId="21147" priority="313">
      <formula>AND(IF($Q1042=3,1,0),IF($X1042&lt;30,1,0))</formula>
    </cfRule>
    <cfRule type="expression" dxfId="21146" priority="314">
      <formula>AND(IF($Q1042=3,1,IF($Q1042=4,1,0)),IF($F1042&lt;=85,1,0))</formula>
    </cfRule>
  </conditionalFormatting>
  <conditionalFormatting sqref="AI1042">
    <cfRule type="expression" dxfId="21145" priority="307">
      <formula>AND(IF(OR($Q1042=1,$Q1042=2),1,0),IF($X1042&lt;=20,1,0))</formula>
    </cfRule>
    <cfRule type="expression" dxfId="21144" priority="308">
      <formula>AND(IF($Q1042=2,1,0),IF($X1042&lt;30,1,0))</formula>
    </cfRule>
    <cfRule type="expression" dxfId="21143" priority="309">
      <formula>AND(IF($Q1042=3,1,0),IF($X1042&lt;30,1,0))</formula>
    </cfRule>
    <cfRule type="expression" dxfId="21142" priority="310">
      <formula>AND(IF($Q1042=3,1,IF($Q1042=4,1,0)),IF($F1042&lt;=85,1,0))</formula>
    </cfRule>
  </conditionalFormatting>
  <conditionalFormatting sqref="AV1043">
    <cfRule type="expression" dxfId="21141" priority="305">
      <formula>AV1043="X"</formula>
    </cfRule>
    <cfRule type="expression" dxfId="21140" priority="306">
      <formula>AV1043="후보"</formula>
    </cfRule>
  </conditionalFormatting>
  <conditionalFormatting sqref="AC1043">
    <cfRule type="cellIs" dxfId="21139" priority="303" operator="greaterThan">
      <formula>0.9</formula>
    </cfRule>
    <cfRule type="cellIs" dxfId="21138" priority="304" operator="greaterThan">
      <formula>0.85</formula>
    </cfRule>
  </conditionalFormatting>
  <conditionalFormatting sqref="N1043">
    <cfRule type="cellIs" dxfId="21137" priority="301" operator="greaterThan">
      <formula>0.9</formula>
    </cfRule>
    <cfRule type="cellIs" dxfId="21136" priority="302" operator="greaterThan">
      <formula>0.85</formula>
    </cfRule>
  </conditionalFormatting>
  <conditionalFormatting sqref="E1043">
    <cfRule type="expression" dxfId="21135" priority="297">
      <formula>AND(IF(OR($Q1043=1,$Q1043=2),1,0),IF($X1043&lt;=20,1,0))</formula>
    </cfRule>
    <cfRule type="expression" dxfId="21134" priority="298">
      <formula>AND(IF($Q1043=2,1,0),IF($X1043&lt;30,1,0))</formula>
    </cfRule>
    <cfRule type="expression" dxfId="21133" priority="299">
      <formula>AND(IF($Q1043=3,1,0),IF($X1043&lt;30,1,0))</formula>
    </cfRule>
    <cfRule type="expression" dxfId="21132" priority="300">
      <formula>AND(IF($Q1043=3,1,IF($Q1043=4,1,0)),IF($F1043&lt;=85,1,0))</formula>
    </cfRule>
  </conditionalFormatting>
  <conditionalFormatting sqref="X1043">
    <cfRule type="expression" dxfId="21131" priority="293">
      <formula>AND(IF(OR($Q1043=1,$Q1043=2),1,0),IF($X1043&lt;=20,1,0))</formula>
    </cfRule>
    <cfRule type="expression" dxfId="21130" priority="294">
      <formula>AND(IF($Q1043=2,1,0),IF($X1043&lt;30,1,0))</formula>
    </cfRule>
    <cfRule type="expression" dxfId="21129" priority="295">
      <formula>AND(IF($Q1043=3,1,0),IF($X1043&lt;30,1,0))</formula>
    </cfRule>
    <cfRule type="expression" dxfId="21128" priority="296">
      <formula>AND(IF($Q1043=3,1,IF($Q1043=4,1,0)),IF($F1043&lt;=85,1,0))</formula>
    </cfRule>
  </conditionalFormatting>
  <conditionalFormatting sqref="AI1043">
    <cfRule type="expression" dxfId="21127" priority="289">
      <formula>AND(IF(OR($Q1043=1,$Q1043=2),1,0),IF($X1043&lt;=20,1,0))</formula>
    </cfRule>
    <cfRule type="expression" dxfId="21126" priority="290">
      <formula>AND(IF($Q1043=2,1,0),IF($X1043&lt;30,1,0))</formula>
    </cfRule>
    <cfRule type="expression" dxfId="21125" priority="291">
      <formula>AND(IF($Q1043=3,1,0),IF($X1043&lt;30,1,0))</formula>
    </cfRule>
    <cfRule type="expression" dxfId="21124" priority="292">
      <formula>AND(IF($Q1043=3,1,IF($Q1043=4,1,0)),IF($F1043&lt;=85,1,0))</formula>
    </cfRule>
  </conditionalFormatting>
  <conditionalFormatting sqref="AV1044">
    <cfRule type="expression" dxfId="21123" priority="287">
      <formula>AV1044="X"</formula>
    </cfRule>
    <cfRule type="expression" dxfId="21122" priority="288">
      <formula>AV1044="후보"</formula>
    </cfRule>
  </conditionalFormatting>
  <conditionalFormatting sqref="AC1044">
    <cfRule type="cellIs" dxfId="21121" priority="285" operator="greaterThan">
      <formula>0.9</formula>
    </cfRule>
    <cfRule type="cellIs" dxfId="21120" priority="286" operator="greaterThan">
      <formula>0.85</formula>
    </cfRule>
  </conditionalFormatting>
  <conditionalFormatting sqref="N1044">
    <cfRule type="cellIs" dxfId="21119" priority="283" operator="greaterThan">
      <formula>0.9</formula>
    </cfRule>
    <cfRule type="cellIs" dxfId="21118" priority="284" operator="greaterThan">
      <formula>0.85</formula>
    </cfRule>
  </conditionalFormatting>
  <conditionalFormatting sqref="E1044">
    <cfRule type="expression" dxfId="21117" priority="279">
      <formula>AND(IF(OR($Q1044=1,$Q1044=2),1,0),IF($X1044&lt;=20,1,0))</formula>
    </cfRule>
    <cfRule type="expression" dxfId="21116" priority="280">
      <formula>AND(IF($Q1044=2,1,0),IF($X1044&lt;30,1,0))</formula>
    </cfRule>
    <cfRule type="expression" dxfId="21115" priority="281">
      <formula>AND(IF($Q1044=3,1,0),IF($X1044&lt;30,1,0))</formula>
    </cfRule>
    <cfRule type="expression" dxfId="21114" priority="282">
      <formula>AND(IF($Q1044=3,1,IF($Q1044=4,1,0)),IF($F1044&lt;=85,1,0))</formula>
    </cfRule>
  </conditionalFormatting>
  <conditionalFormatting sqref="X1044">
    <cfRule type="expression" dxfId="21113" priority="275">
      <formula>AND(IF(OR($Q1044=1,$Q1044=2),1,0),IF($X1044&lt;=20,1,0))</formula>
    </cfRule>
    <cfRule type="expression" dxfId="21112" priority="276">
      <formula>AND(IF($Q1044=2,1,0),IF($X1044&lt;30,1,0))</formula>
    </cfRule>
    <cfRule type="expression" dxfId="21111" priority="277">
      <formula>AND(IF($Q1044=3,1,0),IF($X1044&lt;30,1,0))</formula>
    </cfRule>
    <cfRule type="expression" dxfId="21110" priority="278">
      <formula>AND(IF($Q1044=3,1,IF($Q1044=4,1,0)),IF($F1044&lt;=85,1,0))</formula>
    </cfRule>
  </conditionalFormatting>
  <conditionalFormatting sqref="AI1044">
    <cfRule type="expression" dxfId="21109" priority="271">
      <formula>AND(IF(OR($Q1044=1,$Q1044=2),1,0),IF($X1044&lt;=20,1,0))</formula>
    </cfRule>
    <cfRule type="expression" dxfId="21108" priority="272">
      <formula>AND(IF($Q1044=2,1,0),IF($X1044&lt;30,1,0))</formula>
    </cfRule>
    <cfRule type="expression" dxfId="21107" priority="273">
      <formula>AND(IF($Q1044=3,1,0),IF($X1044&lt;30,1,0))</formula>
    </cfRule>
    <cfRule type="expression" dxfId="21106" priority="274">
      <formula>AND(IF($Q1044=3,1,IF($Q1044=4,1,0)),IF($F1044&lt;=85,1,0))</formula>
    </cfRule>
  </conditionalFormatting>
  <conditionalFormatting sqref="AV1045">
    <cfRule type="expression" dxfId="21105" priority="269">
      <formula>AV1045="X"</formula>
    </cfRule>
    <cfRule type="expression" dxfId="21104" priority="270">
      <formula>AV1045="후보"</formula>
    </cfRule>
  </conditionalFormatting>
  <conditionalFormatting sqref="AC1045">
    <cfRule type="cellIs" dxfId="21103" priority="267" operator="greaterThan">
      <formula>0.9</formula>
    </cfRule>
    <cfRule type="cellIs" dxfId="21102" priority="268" operator="greaterThan">
      <formula>0.85</formula>
    </cfRule>
  </conditionalFormatting>
  <conditionalFormatting sqref="N1045">
    <cfRule type="cellIs" dxfId="21101" priority="265" operator="greaterThan">
      <formula>0.9</formula>
    </cfRule>
    <cfRule type="cellIs" dxfId="21100" priority="266" operator="greaterThan">
      <formula>0.85</formula>
    </cfRule>
  </conditionalFormatting>
  <conditionalFormatting sqref="E1045">
    <cfRule type="expression" dxfId="21099" priority="261">
      <formula>AND(IF(OR($Q1045=1,$Q1045=2),1,0),IF($X1045&lt;=20,1,0))</formula>
    </cfRule>
    <cfRule type="expression" dxfId="21098" priority="262">
      <formula>AND(IF($Q1045=2,1,0),IF($X1045&lt;30,1,0))</formula>
    </cfRule>
    <cfRule type="expression" dxfId="21097" priority="263">
      <formula>AND(IF($Q1045=3,1,0),IF($X1045&lt;30,1,0))</formula>
    </cfRule>
    <cfRule type="expression" dxfId="21096" priority="264">
      <formula>AND(IF($Q1045=3,1,IF($Q1045=4,1,0)),IF($F1045&lt;=85,1,0))</formula>
    </cfRule>
  </conditionalFormatting>
  <conditionalFormatting sqref="X1045">
    <cfRule type="expression" dxfId="21095" priority="257">
      <formula>AND(IF(OR($Q1045=1,$Q1045=2),1,0),IF($X1045&lt;=20,1,0))</formula>
    </cfRule>
    <cfRule type="expression" dxfId="21094" priority="258">
      <formula>AND(IF($Q1045=2,1,0),IF($X1045&lt;30,1,0))</formula>
    </cfRule>
    <cfRule type="expression" dxfId="21093" priority="259">
      <formula>AND(IF($Q1045=3,1,0),IF($X1045&lt;30,1,0))</formula>
    </cfRule>
    <cfRule type="expression" dxfId="21092" priority="260">
      <formula>AND(IF($Q1045=3,1,IF($Q1045=4,1,0)),IF($F1045&lt;=85,1,0))</formula>
    </cfRule>
  </conditionalFormatting>
  <conditionalFormatting sqref="AI1045">
    <cfRule type="expression" dxfId="21091" priority="253">
      <formula>AND(IF(OR($Q1045=1,$Q1045=2),1,0),IF($X1045&lt;=20,1,0))</formula>
    </cfRule>
    <cfRule type="expression" dxfId="21090" priority="254">
      <formula>AND(IF($Q1045=2,1,0),IF($X1045&lt;30,1,0))</formula>
    </cfRule>
    <cfRule type="expression" dxfId="21089" priority="255">
      <formula>AND(IF($Q1045=3,1,0),IF($X1045&lt;30,1,0))</formula>
    </cfRule>
    <cfRule type="expression" dxfId="21088" priority="256">
      <formula>AND(IF($Q1045=3,1,IF($Q1045=4,1,0)),IF($F1045&lt;=85,1,0))</formula>
    </cfRule>
  </conditionalFormatting>
  <conditionalFormatting sqref="AV1046">
    <cfRule type="expression" dxfId="21087" priority="251">
      <formula>AV1046="X"</formula>
    </cfRule>
    <cfRule type="expression" dxfId="21086" priority="252">
      <formula>AV1046="후보"</formula>
    </cfRule>
  </conditionalFormatting>
  <conditionalFormatting sqref="AC1046">
    <cfRule type="cellIs" dxfId="21085" priority="249" operator="greaterThan">
      <formula>0.9</formula>
    </cfRule>
    <cfRule type="cellIs" dxfId="21084" priority="250" operator="greaterThan">
      <formula>0.85</formula>
    </cfRule>
  </conditionalFormatting>
  <conditionalFormatting sqref="N1046">
    <cfRule type="cellIs" dxfId="21083" priority="247" operator="greaterThan">
      <formula>0.9</formula>
    </cfRule>
    <cfRule type="cellIs" dxfId="21082" priority="248" operator="greaterThan">
      <formula>0.85</formula>
    </cfRule>
  </conditionalFormatting>
  <conditionalFormatting sqref="E1046">
    <cfRule type="expression" dxfId="21081" priority="243">
      <formula>AND(IF(OR($Q1046=1,$Q1046=2),1,0),IF($X1046&lt;=20,1,0))</formula>
    </cfRule>
    <cfRule type="expression" dxfId="21080" priority="244">
      <formula>AND(IF($Q1046=2,1,0),IF($X1046&lt;30,1,0))</formula>
    </cfRule>
    <cfRule type="expression" dxfId="21079" priority="245">
      <formula>AND(IF($Q1046=3,1,0),IF($X1046&lt;30,1,0))</formula>
    </cfRule>
    <cfRule type="expression" dxfId="21078" priority="246">
      <formula>AND(IF($Q1046=3,1,IF($Q1046=4,1,0)),IF($F1046&lt;=85,1,0))</formula>
    </cfRule>
  </conditionalFormatting>
  <conditionalFormatting sqref="X1046">
    <cfRule type="expression" dxfId="21077" priority="239">
      <formula>AND(IF(OR($Q1046=1,$Q1046=2),1,0),IF($X1046&lt;=20,1,0))</formula>
    </cfRule>
    <cfRule type="expression" dxfId="21076" priority="240">
      <formula>AND(IF($Q1046=2,1,0),IF($X1046&lt;30,1,0))</formula>
    </cfRule>
    <cfRule type="expression" dxfId="21075" priority="241">
      <formula>AND(IF($Q1046=3,1,0),IF($X1046&lt;30,1,0))</formula>
    </cfRule>
    <cfRule type="expression" dxfId="21074" priority="242">
      <formula>AND(IF($Q1046=3,1,IF($Q1046=4,1,0)),IF($F1046&lt;=85,1,0))</formula>
    </cfRule>
  </conditionalFormatting>
  <conditionalFormatting sqref="AI1046">
    <cfRule type="expression" dxfId="21073" priority="235">
      <formula>AND(IF(OR($Q1046=1,$Q1046=2),1,0),IF($X1046&lt;=20,1,0))</formula>
    </cfRule>
    <cfRule type="expression" dxfId="21072" priority="236">
      <formula>AND(IF($Q1046=2,1,0),IF($X1046&lt;30,1,0))</formula>
    </cfRule>
    <cfRule type="expression" dxfId="21071" priority="237">
      <formula>AND(IF($Q1046=3,1,0),IF($X1046&lt;30,1,0))</formula>
    </cfRule>
    <cfRule type="expression" dxfId="21070" priority="238">
      <formula>AND(IF($Q1046=3,1,IF($Q1046=4,1,0)),IF($F1046&lt;=85,1,0))</formula>
    </cfRule>
  </conditionalFormatting>
  <conditionalFormatting sqref="AV1047">
    <cfRule type="expression" dxfId="21069" priority="233">
      <formula>AV1047="X"</formula>
    </cfRule>
    <cfRule type="expression" dxfId="21068" priority="234">
      <formula>AV1047="후보"</formula>
    </cfRule>
  </conditionalFormatting>
  <conditionalFormatting sqref="AC1047">
    <cfRule type="cellIs" dxfId="21067" priority="231" operator="greaterThan">
      <formula>0.9</formula>
    </cfRule>
    <cfRule type="cellIs" dxfId="21066" priority="232" operator="greaterThan">
      <formula>0.85</formula>
    </cfRule>
  </conditionalFormatting>
  <conditionalFormatting sqref="N1047">
    <cfRule type="cellIs" dxfId="21065" priority="229" operator="greaterThan">
      <formula>0.9</formula>
    </cfRule>
    <cfRule type="cellIs" dxfId="21064" priority="230" operator="greaterThan">
      <formula>0.85</formula>
    </cfRule>
  </conditionalFormatting>
  <conditionalFormatting sqref="E1047">
    <cfRule type="expression" dxfId="21063" priority="225">
      <formula>AND(IF(OR($Q1047=1,$Q1047=2),1,0),IF($X1047&lt;=20,1,0))</formula>
    </cfRule>
    <cfRule type="expression" dxfId="21062" priority="226">
      <formula>AND(IF($Q1047=2,1,0),IF($X1047&lt;30,1,0))</formula>
    </cfRule>
    <cfRule type="expression" dxfId="21061" priority="227">
      <formula>AND(IF($Q1047=3,1,0),IF($X1047&lt;30,1,0))</formula>
    </cfRule>
    <cfRule type="expression" dxfId="21060" priority="228">
      <formula>AND(IF($Q1047=3,1,IF($Q1047=4,1,0)),IF($F1047&lt;=85,1,0))</formula>
    </cfRule>
  </conditionalFormatting>
  <conditionalFormatting sqref="X1047">
    <cfRule type="expression" dxfId="21059" priority="221">
      <formula>AND(IF(OR($Q1047=1,$Q1047=2),1,0),IF($X1047&lt;=20,1,0))</formula>
    </cfRule>
    <cfRule type="expression" dxfId="21058" priority="222">
      <formula>AND(IF($Q1047=2,1,0),IF($X1047&lt;30,1,0))</formula>
    </cfRule>
    <cfRule type="expression" dxfId="21057" priority="223">
      <formula>AND(IF($Q1047=3,1,0),IF($X1047&lt;30,1,0))</formula>
    </cfRule>
    <cfRule type="expression" dxfId="21056" priority="224">
      <formula>AND(IF($Q1047=3,1,IF($Q1047=4,1,0)),IF($F1047&lt;=85,1,0))</formula>
    </cfRule>
  </conditionalFormatting>
  <conditionalFormatting sqref="AI1047">
    <cfRule type="expression" dxfId="21055" priority="217">
      <formula>AND(IF(OR($Q1047=1,$Q1047=2),1,0),IF($X1047&lt;=20,1,0))</formula>
    </cfRule>
    <cfRule type="expression" dxfId="21054" priority="218">
      <formula>AND(IF($Q1047=2,1,0),IF($X1047&lt;30,1,0))</formula>
    </cfRule>
    <cfRule type="expression" dxfId="21053" priority="219">
      <formula>AND(IF($Q1047=3,1,0),IF($X1047&lt;30,1,0))</formula>
    </cfRule>
    <cfRule type="expression" dxfId="21052" priority="220">
      <formula>AND(IF($Q1047=3,1,IF($Q1047=4,1,0)),IF($F1047&lt;=85,1,0))</formula>
    </cfRule>
  </conditionalFormatting>
  <conditionalFormatting sqref="AV1048">
    <cfRule type="expression" dxfId="21051" priority="215">
      <formula>AV1048="X"</formula>
    </cfRule>
    <cfRule type="expression" dxfId="21050" priority="216">
      <formula>AV1048="후보"</formula>
    </cfRule>
  </conditionalFormatting>
  <conditionalFormatting sqref="AC1048">
    <cfRule type="cellIs" dxfId="21049" priority="213" operator="greaterThan">
      <formula>0.9</formula>
    </cfRule>
    <cfRule type="cellIs" dxfId="21048" priority="214" operator="greaterThan">
      <formula>0.85</formula>
    </cfRule>
  </conditionalFormatting>
  <conditionalFormatting sqref="N1048">
    <cfRule type="cellIs" dxfId="21047" priority="211" operator="greaterThan">
      <formula>0.9</formula>
    </cfRule>
    <cfRule type="cellIs" dxfId="21046" priority="212" operator="greaterThan">
      <formula>0.85</formula>
    </cfRule>
  </conditionalFormatting>
  <conditionalFormatting sqref="E1048">
    <cfRule type="expression" dxfId="21045" priority="207">
      <formula>AND(IF(OR($Q1048=1,$Q1048=2),1,0),IF($X1048&lt;=20,1,0))</formula>
    </cfRule>
    <cfRule type="expression" dxfId="21044" priority="208">
      <formula>AND(IF($Q1048=2,1,0),IF($X1048&lt;30,1,0))</formula>
    </cfRule>
    <cfRule type="expression" dxfId="21043" priority="209">
      <formula>AND(IF($Q1048=3,1,0),IF($X1048&lt;30,1,0))</formula>
    </cfRule>
    <cfRule type="expression" dxfId="21042" priority="210">
      <formula>AND(IF($Q1048=3,1,IF($Q1048=4,1,0)),IF($F1048&lt;=85,1,0))</formula>
    </cfRule>
  </conditionalFormatting>
  <conditionalFormatting sqref="X1048">
    <cfRule type="expression" dxfId="21041" priority="203">
      <formula>AND(IF(OR($Q1048=1,$Q1048=2),1,0),IF($X1048&lt;=20,1,0))</formula>
    </cfRule>
    <cfRule type="expression" dxfId="21040" priority="204">
      <formula>AND(IF($Q1048=2,1,0),IF($X1048&lt;30,1,0))</formula>
    </cfRule>
    <cfRule type="expression" dxfId="21039" priority="205">
      <formula>AND(IF($Q1048=3,1,0),IF($X1048&lt;30,1,0))</formula>
    </cfRule>
    <cfRule type="expression" dxfId="21038" priority="206">
      <formula>AND(IF($Q1048=3,1,IF($Q1048=4,1,0)),IF($F1048&lt;=85,1,0))</formula>
    </cfRule>
  </conditionalFormatting>
  <conditionalFormatting sqref="AI1048">
    <cfRule type="expression" dxfId="21037" priority="199">
      <formula>AND(IF(OR($Q1048=1,$Q1048=2),1,0),IF($X1048&lt;=20,1,0))</formula>
    </cfRule>
    <cfRule type="expression" dxfId="21036" priority="200">
      <formula>AND(IF($Q1048=2,1,0),IF($X1048&lt;30,1,0))</formula>
    </cfRule>
    <cfRule type="expression" dxfId="21035" priority="201">
      <formula>AND(IF($Q1048=3,1,0),IF($X1048&lt;30,1,0))</formula>
    </cfRule>
    <cfRule type="expression" dxfId="21034" priority="202">
      <formula>AND(IF($Q1048=3,1,IF($Q1048=4,1,0)),IF($F1048&lt;=85,1,0))</formula>
    </cfRule>
  </conditionalFormatting>
  <conditionalFormatting sqref="AV1049">
    <cfRule type="expression" dxfId="21033" priority="197">
      <formula>AV1049="X"</formula>
    </cfRule>
    <cfRule type="expression" dxfId="21032" priority="198">
      <formula>AV1049="후보"</formula>
    </cfRule>
  </conditionalFormatting>
  <conditionalFormatting sqref="AC1049">
    <cfRule type="cellIs" dxfId="21031" priority="195" operator="greaterThan">
      <formula>0.9</formula>
    </cfRule>
    <cfRule type="cellIs" dxfId="21030" priority="196" operator="greaterThan">
      <formula>0.85</formula>
    </cfRule>
  </conditionalFormatting>
  <conditionalFormatting sqref="N1049">
    <cfRule type="cellIs" dxfId="21029" priority="193" operator="greaterThan">
      <formula>0.9</formula>
    </cfRule>
    <cfRule type="cellIs" dxfId="21028" priority="194" operator="greaterThan">
      <formula>0.85</formula>
    </cfRule>
  </conditionalFormatting>
  <conditionalFormatting sqref="E1049">
    <cfRule type="expression" dxfId="21027" priority="189">
      <formula>AND(IF(OR($Q1049=1,$Q1049=2),1,0),IF($X1049&lt;=20,1,0))</formula>
    </cfRule>
    <cfRule type="expression" dxfId="21026" priority="190">
      <formula>AND(IF($Q1049=2,1,0),IF($X1049&lt;30,1,0))</formula>
    </cfRule>
    <cfRule type="expression" dxfId="21025" priority="191">
      <formula>AND(IF($Q1049=3,1,0),IF($X1049&lt;30,1,0))</formula>
    </cfRule>
    <cfRule type="expression" dxfId="21024" priority="192">
      <formula>AND(IF($Q1049=3,1,IF($Q1049=4,1,0)),IF($F1049&lt;=85,1,0))</formula>
    </cfRule>
  </conditionalFormatting>
  <conditionalFormatting sqref="X1049">
    <cfRule type="expression" dxfId="21023" priority="185">
      <formula>AND(IF(OR($Q1049=1,$Q1049=2),1,0),IF($X1049&lt;=20,1,0))</formula>
    </cfRule>
    <cfRule type="expression" dxfId="21022" priority="186">
      <formula>AND(IF($Q1049=2,1,0),IF($X1049&lt;30,1,0))</formula>
    </cfRule>
    <cfRule type="expression" dxfId="21021" priority="187">
      <formula>AND(IF($Q1049=3,1,0),IF($X1049&lt;30,1,0))</formula>
    </cfRule>
    <cfRule type="expression" dxfId="21020" priority="188">
      <formula>AND(IF($Q1049=3,1,IF($Q1049=4,1,0)),IF($F1049&lt;=85,1,0))</formula>
    </cfRule>
  </conditionalFormatting>
  <conditionalFormatting sqref="AI1049">
    <cfRule type="expression" dxfId="21019" priority="181">
      <formula>AND(IF(OR($Q1049=1,$Q1049=2),1,0),IF($X1049&lt;=20,1,0))</formula>
    </cfRule>
    <cfRule type="expression" dxfId="21018" priority="182">
      <formula>AND(IF($Q1049=2,1,0),IF($X1049&lt;30,1,0))</formula>
    </cfRule>
    <cfRule type="expression" dxfId="21017" priority="183">
      <formula>AND(IF($Q1049=3,1,0),IF($X1049&lt;30,1,0))</formula>
    </cfRule>
    <cfRule type="expression" dxfId="21016" priority="184">
      <formula>AND(IF($Q1049=3,1,IF($Q1049=4,1,0)),IF($F1049&lt;=85,1,0))</formula>
    </cfRule>
  </conditionalFormatting>
  <conditionalFormatting sqref="AV1050">
    <cfRule type="expression" dxfId="21015" priority="179">
      <formula>AV1050="X"</formula>
    </cfRule>
    <cfRule type="expression" dxfId="21014" priority="180">
      <formula>AV1050="후보"</formula>
    </cfRule>
  </conditionalFormatting>
  <conditionalFormatting sqref="AC1050">
    <cfRule type="cellIs" dxfId="21013" priority="177" operator="greaterThan">
      <formula>0.9</formula>
    </cfRule>
    <cfRule type="cellIs" dxfId="21012" priority="178" operator="greaterThan">
      <formula>0.85</formula>
    </cfRule>
  </conditionalFormatting>
  <conditionalFormatting sqref="N1050">
    <cfRule type="cellIs" dxfId="21011" priority="175" operator="greaterThan">
      <formula>0.9</formula>
    </cfRule>
    <cfRule type="cellIs" dxfId="21010" priority="176" operator="greaterThan">
      <formula>0.85</formula>
    </cfRule>
  </conditionalFormatting>
  <conditionalFormatting sqref="E1050">
    <cfRule type="expression" dxfId="21009" priority="171">
      <formula>AND(IF(OR($Q1050=1,$Q1050=2),1,0),IF($X1050&lt;=20,1,0))</formula>
    </cfRule>
    <cfRule type="expression" dxfId="21008" priority="172">
      <formula>AND(IF($Q1050=2,1,0),IF($X1050&lt;30,1,0))</formula>
    </cfRule>
    <cfRule type="expression" dxfId="21007" priority="173">
      <formula>AND(IF($Q1050=3,1,0),IF($X1050&lt;30,1,0))</formula>
    </cfRule>
    <cfRule type="expression" dxfId="21006" priority="174">
      <formula>AND(IF($Q1050=3,1,IF($Q1050=4,1,0)),IF($F1050&lt;=85,1,0))</formula>
    </cfRule>
  </conditionalFormatting>
  <conditionalFormatting sqref="X1050">
    <cfRule type="expression" dxfId="21005" priority="167">
      <formula>AND(IF(OR($Q1050=1,$Q1050=2),1,0),IF($X1050&lt;=20,1,0))</formula>
    </cfRule>
    <cfRule type="expression" dxfId="21004" priority="168">
      <formula>AND(IF($Q1050=2,1,0),IF($X1050&lt;30,1,0))</formula>
    </cfRule>
    <cfRule type="expression" dxfId="21003" priority="169">
      <formula>AND(IF($Q1050=3,1,0),IF($X1050&lt;30,1,0))</formula>
    </cfRule>
    <cfRule type="expression" dxfId="21002" priority="170">
      <formula>AND(IF($Q1050=3,1,IF($Q1050=4,1,0)),IF($F1050&lt;=85,1,0))</formula>
    </cfRule>
  </conditionalFormatting>
  <conditionalFormatting sqref="AI1050">
    <cfRule type="expression" dxfId="21001" priority="163">
      <formula>AND(IF(OR($Q1050=1,$Q1050=2),1,0),IF($X1050&lt;=20,1,0))</formula>
    </cfRule>
    <cfRule type="expression" dxfId="21000" priority="164">
      <formula>AND(IF($Q1050=2,1,0),IF($X1050&lt;30,1,0))</formula>
    </cfRule>
    <cfRule type="expression" dxfId="20999" priority="165">
      <formula>AND(IF($Q1050=3,1,0),IF($X1050&lt;30,1,0))</formula>
    </cfRule>
    <cfRule type="expression" dxfId="20998" priority="166">
      <formula>AND(IF($Q1050=3,1,IF($Q1050=4,1,0)),IF($F1050&lt;=85,1,0))</formula>
    </cfRule>
  </conditionalFormatting>
  <conditionalFormatting sqref="AV1051">
    <cfRule type="expression" dxfId="20997" priority="161">
      <formula>AV1051="X"</formula>
    </cfRule>
    <cfRule type="expression" dxfId="20996" priority="162">
      <formula>AV1051="후보"</formula>
    </cfRule>
  </conditionalFormatting>
  <conditionalFormatting sqref="AC1051">
    <cfRule type="cellIs" dxfId="20995" priority="159" operator="greaterThan">
      <formula>0.9</formula>
    </cfRule>
    <cfRule type="cellIs" dxfId="20994" priority="160" operator="greaterThan">
      <formula>0.85</formula>
    </cfRule>
  </conditionalFormatting>
  <conditionalFormatting sqref="N1051">
    <cfRule type="cellIs" dxfId="20993" priority="157" operator="greaterThan">
      <formula>0.9</formula>
    </cfRule>
    <cfRule type="cellIs" dxfId="20992" priority="158" operator="greaterThan">
      <formula>0.85</formula>
    </cfRule>
  </conditionalFormatting>
  <conditionalFormatting sqref="E1051">
    <cfRule type="expression" dxfId="20991" priority="153">
      <formula>AND(IF(OR($Q1051=1,$Q1051=2),1,0),IF($X1051&lt;=20,1,0))</formula>
    </cfRule>
    <cfRule type="expression" dxfId="20990" priority="154">
      <formula>AND(IF($Q1051=2,1,0),IF($X1051&lt;30,1,0))</formula>
    </cfRule>
    <cfRule type="expression" dxfId="20989" priority="155">
      <formula>AND(IF($Q1051=3,1,0),IF($X1051&lt;30,1,0))</formula>
    </cfRule>
    <cfRule type="expression" dxfId="20988" priority="156">
      <formula>AND(IF($Q1051=3,1,IF($Q1051=4,1,0)),IF($F1051&lt;=85,1,0))</formula>
    </cfRule>
  </conditionalFormatting>
  <conditionalFormatting sqref="X1051">
    <cfRule type="expression" dxfId="20987" priority="149">
      <formula>AND(IF(OR($Q1051=1,$Q1051=2),1,0),IF($X1051&lt;=20,1,0))</formula>
    </cfRule>
    <cfRule type="expression" dxfId="20986" priority="150">
      <formula>AND(IF($Q1051=2,1,0),IF($X1051&lt;30,1,0))</formula>
    </cfRule>
    <cfRule type="expression" dxfId="20985" priority="151">
      <formula>AND(IF($Q1051=3,1,0),IF($X1051&lt;30,1,0))</formula>
    </cfRule>
    <cfRule type="expression" dxfId="20984" priority="152">
      <formula>AND(IF($Q1051=3,1,IF($Q1051=4,1,0)),IF($F1051&lt;=85,1,0))</formula>
    </cfRule>
  </conditionalFormatting>
  <conditionalFormatting sqref="AI1051">
    <cfRule type="expression" dxfId="20983" priority="145">
      <formula>AND(IF(OR($Q1051=1,$Q1051=2),1,0),IF($X1051&lt;=20,1,0))</formula>
    </cfRule>
    <cfRule type="expression" dxfId="20982" priority="146">
      <formula>AND(IF($Q1051=2,1,0),IF($X1051&lt;30,1,0))</formula>
    </cfRule>
    <cfRule type="expression" dxfId="20981" priority="147">
      <formula>AND(IF($Q1051=3,1,0),IF($X1051&lt;30,1,0))</formula>
    </cfRule>
    <cfRule type="expression" dxfId="20980" priority="148">
      <formula>AND(IF($Q1051=3,1,IF($Q1051=4,1,0)),IF($F1051&lt;=85,1,0))</formula>
    </cfRule>
  </conditionalFormatting>
  <conditionalFormatting sqref="AV1052">
    <cfRule type="expression" dxfId="20979" priority="143">
      <formula>AV1052="X"</formula>
    </cfRule>
    <cfRule type="expression" dxfId="20978" priority="144">
      <formula>AV1052="후보"</formula>
    </cfRule>
  </conditionalFormatting>
  <conditionalFormatting sqref="AC1052">
    <cfRule type="cellIs" dxfId="20977" priority="141" operator="greaterThan">
      <formula>0.9</formula>
    </cfRule>
    <cfRule type="cellIs" dxfId="20976" priority="142" operator="greaterThan">
      <formula>0.85</formula>
    </cfRule>
  </conditionalFormatting>
  <conditionalFormatting sqref="N1052">
    <cfRule type="cellIs" dxfId="20975" priority="139" operator="greaterThan">
      <formula>0.9</formula>
    </cfRule>
    <cfRule type="cellIs" dxfId="20974" priority="140" operator="greaterThan">
      <formula>0.85</formula>
    </cfRule>
  </conditionalFormatting>
  <conditionalFormatting sqref="E1052">
    <cfRule type="expression" dxfId="20973" priority="135">
      <formula>AND(IF(OR($Q1052=1,$Q1052=2),1,0),IF($X1052&lt;=20,1,0))</formula>
    </cfRule>
    <cfRule type="expression" dxfId="20972" priority="136">
      <formula>AND(IF($Q1052=2,1,0),IF($X1052&lt;30,1,0))</formula>
    </cfRule>
    <cfRule type="expression" dxfId="20971" priority="137">
      <formula>AND(IF($Q1052=3,1,0),IF($X1052&lt;30,1,0))</formula>
    </cfRule>
    <cfRule type="expression" dxfId="20970" priority="138">
      <formula>AND(IF($Q1052=3,1,IF($Q1052=4,1,0)),IF($F1052&lt;=85,1,0))</formula>
    </cfRule>
  </conditionalFormatting>
  <conditionalFormatting sqref="X1052">
    <cfRule type="expression" dxfId="20969" priority="131">
      <formula>AND(IF(OR($Q1052=1,$Q1052=2),1,0),IF($X1052&lt;=20,1,0))</formula>
    </cfRule>
    <cfRule type="expression" dxfId="20968" priority="132">
      <formula>AND(IF($Q1052=2,1,0),IF($X1052&lt;30,1,0))</formula>
    </cfRule>
    <cfRule type="expression" dxfId="20967" priority="133">
      <formula>AND(IF($Q1052=3,1,0),IF($X1052&lt;30,1,0))</formula>
    </cfRule>
    <cfRule type="expression" dxfId="20966" priority="134">
      <formula>AND(IF($Q1052=3,1,IF($Q1052=4,1,0)),IF($F1052&lt;=85,1,0))</formula>
    </cfRule>
  </conditionalFormatting>
  <conditionalFormatting sqref="AI1052">
    <cfRule type="expression" dxfId="20965" priority="127">
      <formula>AND(IF(OR($Q1052=1,$Q1052=2),1,0),IF($X1052&lt;=20,1,0))</formula>
    </cfRule>
    <cfRule type="expression" dxfId="20964" priority="128">
      <formula>AND(IF($Q1052=2,1,0),IF($X1052&lt;30,1,0))</formula>
    </cfRule>
    <cfRule type="expression" dxfId="20963" priority="129">
      <formula>AND(IF($Q1052=3,1,0),IF($X1052&lt;30,1,0))</formula>
    </cfRule>
    <cfRule type="expression" dxfId="20962" priority="130">
      <formula>AND(IF($Q1052=3,1,IF($Q1052=4,1,0)),IF($F1052&lt;=85,1,0))</formula>
    </cfRule>
  </conditionalFormatting>
  <conditionalFormatting sqref="AV1053">
    <cfRule type="expression" dxfId="20961" priority="125">
      <formula>AV1053="X"</formula>
    </cfRule>
    <cfRule type="expression" dxfId="20960" priority="126">
      <formula>AV1053="후보"</formula>
    </cfRule>
  </conditionalFormatting>
  <conditionalFormatting sqref="AC1053">
    <cfRule type="cellIs" dxfId="20959" priority="123" operator="greaterThan">
      <formula>0.9</formula>
    </cfRule>
    <cfRule type="cellIs" dxfId="20958" priority="124" operator="greaterThan">
      <formula>0.85</formula>
    </cfRule>
  </conditionalFormatting>
  <conditionalFormatting sqref="N1053">
    <cfRule type="cellIs" dxfId="20957" priority="121" operator="greaterThan">
      <formula>0.9</formula>
    </cfRule>
    <cfRule type="cellIs" dxfId="20956" priority="122" operator="greaterThan">
      <formula>0.85</formula>
    </cfRule>
  </conditionalFormatting>
  <conditionalFormatting sqref="E1053">
    <cfRule type="expression" dxfId="20955" priority="117">
      <formula>AND(IF(OR($Q1053=1,$Q1053=2),1,0),IF($X1053&lt;=20,1,0))</formula>
    </cfRule>
    <cfRule type="expression" dxfId="20954" priority="118">
      <formula>AND(IF($Q1053=2,1,0),IF($X1053&lt;30,1,0))</formula>
    </cfRule>
    <cfRule type="expression" dxfId="20953" priority="119">
      <formula>AND(IF($Q1053=3,1,0),IF($X1053&lt;30,1,0))</formula>
    </cfRule>
    <cfRule type="expression" dxfId="20952" priority="120">
      <formula>AND(IF($Q1053=3,1,IF($Q1053=4,1,0)),IF($F1053&lt;=85,1,0))</formula>
    </cfRule>
  </conditionalFormatting>
  <conditionalFormatting sqref="X1053">
    <cfRule type="expression" dxfId="20951" priority="113">
      <formula>AND(IF(OR($Q1053=1,$Q1053=2),1,0),IF($X1053&lt;=20,1,0))</formula>
    </cfRule>
    <cfRule type="expression" dxfId="20950" priority="114">
      <formula>AND(IF($Q1053=2,1,0),IF($X1053&lt;30,1,0))</formula>
    </cfRule>
    <cfRule type="expression" dxfId="20949" priority="115">
      <formula>AND(IF($Q1053=3,1,0),IF($X1053&lt;30,1,0))</formula>
    </cfRule>
    <cfRule type="expression" dxfId="20948" priority="116">
      <formula>AND(IF($Q1053=3,1,IF($Q1053=4,1,0)),IF($F1053&lt;=85,1,0))</formula>
    </cfRule>
  </conditionalFormatting>
  <conditionalFormatting sqref="AI1053">
    <cfRule type="expression" dxfId="20947" priority="109">
      <formula>AND(IF(OR($Q1053=1,$Q1053=2),1,0),IF($X1053&lt;=20,1,0))</formula>
    </cfRule>
    <cfRule type="expression" dxfId="20946" priority="110">
      <formula>AND(IF($Q1053=2,1,0),IF($X1053&lt;30,1,0))</formula>
    </cfRule>
    <cfRule type="expression" dxfId="20945" priority="111">
      <formula>AND(IF($Q1053=3,1,0),IF($X1053&lt;30,1,0))</formula>
    </cfRule>
    <cfRule type="expression" dxfId="20944" priority="112">
      <formula>AND(IF($Q1053=3,1,IF($Q1053=4,1,0)),IF($F1053&lt;=85,1,0))</formula>
    </cfRule>
  </conditionalFormatting>
  <conditionalFormatting sqref="AV1054">
    <cfRule type="expression" dxfId="20943" priority="107">
      <formula>AV1054="X"</formula>
    </cfRule>
    <cfRule type="expression" dxfId="20942" priority="108">
      <formula>AV1054="후보"</formula>
    </cfRule>
  </conditionalFormatting>
  <conditionalFormatting sqref="AC1054">
    <cfRule type="cellIs" dxfId="20941" priority="105" operator="greaterThan">
      <formula>0.9</formula>
    </cfRule>
    <cfRule type="cellIs" dxfId="20940" priority="106" operator="greaterThan">
      <formula>0.85</formula>
    </cfRule>
  </conditionalFormatting>
  <conditionalFormatting sqref="N1054">
    <cfRule type="cellIs" dxfId="20939" priority="103" operator="greaterThan">
      <formula>0.9</formula>
    </cfRule>
    <cfRule type="cellIs" dxfId="20938" priority="104" operator="greaterThan">
      <formula>0.85</formula>
    </cfRule>
  </conditionalFormatting>
  <conditionalFormatting sqref="E1054">
    <cfRule type="expression" dxfId="20937" priority="99">
      <formula>AND(IF(OR($Q1054=1,$Q1054=2),1,0),IF($X1054&lt;=20,1,0))</formula>
    </cfRule>
    <cfRule type="expression" dxfId="20936" priority="100">
      <formula>AND(IF($Q1054=2,1,0),IF($X1054&lt;30,1,0))</formula>
    </cfRule>
    <cfRule type="expression" dxfId="20935" priority="101">
      <formula>AND(IF($Q1054=3,1,0),IF($X1054&lt;30,1,0))</formula>
    </cfRule>
    <cfRule type="expression" dxfId="20934" priority="102">
      <formula>AND(IF($Q1054=3,1,IF($Q1054=4,1,0)),IF($F1054&lt;=85,1,0))</formula>
    </cfRule>
  </conditionalFormatting>
  <conditionalFormatting sqref="X1054">
    <cfRule type="expression" dxfId="20933" priority="95">
      <formula>AND(IF(OR($Q1054=1,$Q1054=2),1,0),IF($X1054&lt;=20,1,0))</formula>
    </cfRule>
    <cfRule type="expression" dxfId="20932" priority="96">
      <formula>AND(IF($Q1054=2,1,0),IF($X1054&lt;30,1,0))</formula>
    </cfRule>
    <cfRule type="expression" dxfId="20931" priority="97">
      <formula>AND(IF($Q1054=3,1,0),IF($X1054&lt;30,1,0))</formula>
    </cfRule>
    <cfRule type="expression" dxfId="20930" priority="98">
      <formula>AND(IF($Q1054=3,1,IF($Q1054=4,1,0)),IF($F1054&lt;=85,1,0))</formula>
    </cfRule>
  </conditionalFormatting>
  <conditionalFormatting sqref="AI1054">
    <cfRule type="expression" dxfId="20929" priority="91">
      <formula>AND(IF(OR($Q1054=1,$Q1054=2),1,0),IF($X1054&lt;=20,1,0))</formula>
    </cfRule>
    <cfRule type="expression" dxfId="20928" priority="92">
      <formula>AND(IF($Q1054=2,1,0),IF($X1054&lt;30,1,0))</formula>
    </cfRule>
    <cfRule type="expression" dxfId="20927" priority="93">
      <formula>AND(IF($Q1054=3,1,0),IF($X1054&lt;30,1,0))</formula>
    </cfRule>
    <cfRule type="expression" dxfId="20926" priority="94">
      <formula>AND(IF($Q1054=3,1,IF($Q1054=4,1,0)),IF($F1054&lt;=85,1,0))</formula>
    </cfRule>
  </conditionalFormatting>
  <conditionalFormatting sqref="AV1055">
    <cfRule type="expression" dxfId="20925" priority="89">
      <formula>AV1055="X"</formula>
    </cfRule>
    <cfRule type="expression" dxfId="20924" priority="90">
      <formula>AV1055="후보"</formula>
    </cfRule>
  </conditionalFormatting>
  <conditionalFormatting sqref="AC1055">
    <cfRule type="cellIs" dxfId="20923" priority="87" operator="greaterThan">
      <formula>0.9</formula>
    </cfRule>
    <cfRule type="cellIs" dxfId="20922" priority="88" operator="greaterThan">
      <formula>0.85</formula>
    </cfRule>
  </conditionalFormatting>
  <conditionalFormatting sqref="N1055">
    <cfRule type="cellIs" dxfId="20921" priority="85" operator="greaterThan">
      <formula>0.9</formula>
    </cfRule>
    <cfRule type="cellIs" dxfId="20920" priority="86" operator="greaterThan">
      <formula>0.85</formula>
    </cfRule>
  </conditionalFormatting>
  <conditionalFormatting sqref="E1055">
    <cfRule type="expression" dxfId="20919" priority="81">
      <formula>AND(IF(OR($Q1055=1,$Q1055=2),1,0),IF($X1055&lt;=20,1,0))</formula>
    </cfRule>
    <cfRule type="expression" dxfId="20918" priority="82">
      <formula>AND(IF($Q1055=2,1,0),IF($X1055&lt;30,1,0))</formula>
    </cfRule>
    <cfRule type="expression" dxfId="20917" priority="83">
      <formula>AND(IF($Q1055=3,1,0),IF($X1055&lt;30,1,0))</formula>
    </cfRule>
    <cfRule type="expression" dxfId="20916" priority="84">
      <formula>AND(IF($Q1055=3,1,IF($Q1055=4,1,0)),IF($F1055&lt;=85,1,0))</formula>
    </cfRule>
  </conditionalFormatting>
  <conditionalFormatting sqref="X1055">
    <cfRule type="expression" dxfId="20915" priority="77">
      <formula>AND(IF(OR($Q1055=1,$Q1055=2),1,0),IF($X1055&lt;=20,1,0))</formula>
    </cfRule>
    <cfRule type="expression" dxfId="20914" priority="78">
      <formula>AND(IF($Q1055=2,1,0),IF($X1055&lt;30,1,0))</formula>
    </cfRule>
    <cfRule type="expression" dxfId="20913" priority="79">
      <formula>AND(IF($Q1055=3,1,0),IF($X1055&lt;30,1,0))</formula>
    </cfRule>
    <cfRule type="expression" dxfId="20912" priority="80">
      <formula>AND(IF($Q1055=3,1,IF($Q1055=4,1,0)),IF($F1055&lt;=85,1,0))</formula>
    </cfRule>
  </conditionalFormatting>
  <conditionalFormatting sqref="AI1055">
    <cfRule type="expression" dxfId="20911" priority="73">
      <formula>AND(IF(OR($Q1055=1,$Q1055=2),1,0),IF($X1055&lt;=20,1,0))</formula>
    </cfRule>
    <cfRule type="expression" dxfId="20910" priority="74">
      <formula>AND(IF($Q1055=2,1,0),IF($X1055&lt;30,1,0))</formula>
    </cfRule>
    <cfRule type="expression" dxfId="20909" priority="75">
      <formula>AND(IF($Q1055=3,1,0),IF($X1055&lt;30,1,0))</formula>
    </cfRule>
    <cfRule type="expression" dxfId="20908" priority="76">
      <formula>AND(IF($Q1055=3,1,IF($Q1055=4,1,0)),IF($F1055&lt;=85,1,0))</formula>
    </cfRule>
  </conditionalFormatting>
  <conditionalFormatting sqref="AV1056">
    <cfRule type="expression" dxfId="20907" priority="71">
      <formula>AV1056="X"</formula>
    </cfRule>
    <cfRule type="expression" dxfId="20906" priority="72">
      <formula>AV1056="후보"</formula>
    </cfRule>
  </conditionalFormatting>
  <conditionalFormatting sqref="AC1056">
    <cfRule type="cellIs" dxfId="20905" priority="69" operator="greaterThan">
      <formula>0.9</formula>
    </cfRule>
    <cfRule type="cellIs" dxfId="20904" priority="70" operator="greaterThan">
      <formula>0.85</formula>
    </cfRule>
  </conditionalFormatting>
  <conditionalFormatting sqref="N1056">
    <cfRule type="cellIs" dxfId="20903" priority="67" operator="greaterThan">
      <formula>0.9</formula>
    </cfRule>
    <cfRule type="cellIs" dxfId="20902" priority="68" operator="greaterThan">
      <formula>0.85</formula>
    </cfRule>
  </conditionalFormatting>
  <conditionalFormatting sqref="E1056">
    <cfRule type="expression" dxfId="20901" priority="63">
      <formula>AND(IF(OR($Q1056=1,$Q1056=2),1,0),IF($X1056&lt;=20,1,0))</formula>
    </cfRule>
    <cfRule type="expression" dxfId="20900" priority="64">
      <formula>AND(IF($Q1056=2,1,0),IF($X1056&lt;30,1,0))</formula>
    </cfRule>
    <cfRule type="expression" dxfId="20899" priority="65">
      <formula>AND(IF($Q1056=3,1,0),IF($X1056&lt;30,1,0))</formula>
    </cfRule>
    <cfRule type="expression" dxfId="20898" priority="66">
      <formula>AND(IF($Q1056=3,1,IF($Q1056=4,1,0)),IF($F1056&lt;=85,1,0))</formula>
    </cfRule>
  </conditionalFormatting>
  <conditionalFormatting sqref="X1056">
    <cfRule type="expression" dxfId="20897" priority="59">
      <formula>AND(IF(OR($Q1056=1,$Q1056=2),1,0),IF($X1056&lt;=20,1,0))</formula>
    </cfRule>
    <cfRule type="expression" dxfId="20896" priority="60">
      <formula>AND(IF($Q1056=2,1,0),IF($X1056&lt;30,1,0))</formula>
    </cfRule>
    <cfRule type="expression" dxfId="20895" priority="61">
      <formula>AND(IF($Q1056=3,1,0),IF($X1056&lt;30,1,0))</formula>
    </cfRule>
    <cfRule type="expression" dxfId="20894" priority="62">
      <formula>AND(IF($Q1056=3,1,IF($Q1056=4,1,0)),IF($F1056&lt;=85,1,0))</formula>
    </cfRule>
  </conditionalFormatting>
  <conditionalFormatting sqref="AI1056">
    <cfRule type="expression" dxfId="20893" priority="55">
      <formula>AND(IF(OR($Q1056=1,$Q1056=2),1,0),IF($X1056&lt;=20,1,0))</formula>
    </cfRule>
    <cfRule type="expression" dxfId="20892" priority="56">
      <formula>AND(IF($Q1056=2,1,0),IF($X1056&lt;30,1,0))</formula>
    </cfRule>
    <cfRule type="expression" dxfId="20891" priority="57">
      <formula>AND(IF($Q1056=3,1,0),IF($X1056&lt;30,1,0))</formula>
    </cfRule>
    <cfRule type="expression" dxfId="20890" priority="58">
      <formula>AND(IF($Q1056=3,1,IF($Q1056=4,1,0)),IF($F1056&lt;=85,1,0))</formula>
    </cfRule>
  </conditionalFormatting>
  <conditionalFormatting sqref="AV1057">
    <cfRule type="expression" dxfId="20889" priority="53">
      <formula>AV1057="X"</formula>
    </cfRule>
    <cfRule type="expression" dxfId="20888" priority="54">
      <formula>AV1057="후보"</formula>
    </cfRule>
  </conditionalFormatting>
  <conditionalFormatting sqref="AC1057">
    <cfRule type="cellIs" dxfId="20887" priority="51" operator="greaterThan">
      <formula>0.9</formula>
    </cfRule>
    <cfRule type="cellIs" dxfId="20886" priority="52" operator="greaterThan">
      <formula>0.85</formula>
    </cfRule>
  </conditionalFormatting>
  <conditionalFormatting sqref="N1057">
    <cfRule type="cellIs" dxfId="20885" priority="49" operator="greaterThan">
      <formula>0.9</formula>
    </cfRule>
    <cfRule type="cellIs" dxfId="20884" priority="50" operator="greaterThan">
      <formula>0.85</formula>
    </cfRule>
  </conditionalFormatting>
  <conditionalFormatting sqref="E1057">
    <cfRule type="expression" dxfId="20883" priority="45">
      <formula>AND(IF(OR($Q1057=1,$Q1057=2),1,0),IF($X1057&lt;=20,1,0))</formula>
    </cfRule>
    <cfRule type="expression" dxfId="20882" priority="46">
      <formula>AND(IF($Q1057=2,1,0),IF($X1057&lt;30,1,0))</formula>
    </cfRule>
    <cfRule type="expression" dxfId="20881" priority="47">
      <formula>AND(IF($Q1057=3,1,0),IF($X1057&lt;30,1,0))</formula>
    </cfRule>
    <cfRule type="expression" dxfId="20880" priority="48">
      <formula>AND(IF($Q1057=3,1,IF($Q1057=4,1,0)),IF($F1057&lt;=85,1,0))</formula>
    </cfRule>
  </conditionalFormatting>
  <conditionalFormatting sqref="X1057">
    <cfRule type="expression" dxfId="20879" priority="41">
      <formula>AND(IF(OR($Q1057=1,$Q1057=2),1,0),IF($X1057&lt;=20,1,0))</formula>
    </cfRule>
    <cfRule type="expression" dxfId="20878" priority="42">
      <formula>AND(IF($Q1057=2,1,0),IF($X1057&lt;30,1,0))</formula>
    </cfRule>
    <cfRule type="expression" dxfId="20877" priority="43">
      <formula>AND(IF($Q1057=3,1,0),IF($X1057&lt;30,1,0))</formula>
    </cfRule>
    <cfRule type="expression" dxfId="20876" priority="44">
      <formula>AND(IF($Q1057=3,1,IF($Q1057=4,1,0)),IF($F1057&lt;=85,1,0))</formula>
    </cfRule>
  </conditionalFormatting>
  <conditionalFormatting sqref="AI1057">
    <cfRule type="expression" dxfId="20875" priority="37">
      <formula>AND(IF(OR($Q1057=1,$Q1057=2),1,0),IF($X1057&lt;=20,1,0))</formula>
    </cfRule>
    <cfRule type="expression" dxfId="20874" priority="38">
      <formula>AND(IF($Q1057=2,1,0),IF($X1057&lt;30,1,0))</formula>
    </cfRule>
    <cfRule type="expression" dxfId="20873" priority="39">
      <formula>AND(IF($Q1057=3,1,0),IF($X1057&lt;30,1,0))</formula>
    </cfRule>
    <cfRule type="expression" dxfId="20872" priority="40">
      <formula>AND(IF($Q1057=3,1,IF($Q1057=4,1,0)),IF($F1057&lt;=85,1,0))</formula>
    </cfRule>
  </conditionalFormatting>
  <conditionalFormatting sqref="AV1058">
    <cfRule type="expression" dxfId="20871" priority="35">
      <formula>AV1058="X"</formula>
    </cfRule>
    <cfRule type="expression" dxfId="20870" priority="36">
      <formula>AV1058="후보"</formula>
    </cfRule>
  </conditionalFormatting>
  <conditionalFormatting sqref="AC1058">
    <cfRule type="cellIs" dxfId="20869" priority="33" operator="greaterThan">
      <formula>0.9</formula>
    </cfRule>
    <cfRule type="cellIs" dxfId="20868" priority="34" operator="greaterThan">
      <formula>0.85</formula>
    </cfRule>
  </conditionalFormatting>
  <conditionalFormatting sqref="N1058">
    <cfRule type="cellIs" dxfId="20867" priority="31" operator="greaterThan">
      <formula>0.9</formula>
    </cfRule>
    <cfRule type="cellIs" dxfId="20866" priority="32" operator="greaterThan">
      <formula>0.85</formula>
    </cfRule>
  </conditionalFormatting>
  <conditionalFormatting sqref="E1058">
    <cfRule type="expression" dxfId="20865" priority="27">
      <formula>AND(IF(OR($Q1058=1,$Q1058=2),1,0),IF($X1058&lt;=20,1,0))</formula>
    </cfRule>
    <cfRule type="expression" dxfId="20864" priority="28">
      <formula>AND(IF($Q1058=2,1,0),IF($X1058&lt;30,1,0))</formula>
    </cfRule>
    <cfRule type="expression" dxfId="20863" priority="29">
      <formula>AND(IF($Q1058=3,1,0),IF($X1058&lt;30,1,0))</formula>
    </cfRule>
    <cfRule type="expression" dxfId="20862" priority="30">
      <formula>AND(IF($Q1058=3,1,IF($Q1058=4,1,0)),IF($F1058&lt;=85,1,0))</formula>
    </cfRule>
  </conditionalFormatting>
  <conditionalFormatting sqref="X1058">
    <cfRule type="expression" dxfId="20861" priority="23">
      <formula>AND(IF(OR($Q1058=1,$Q1058=2),1,0),IF($X1058&lt;=20,1,0))</formula>
    </cfRule>
    <cfRule type="expression" dxfId="20860" priority="24">
      <formula>AND(IF($Q1058=2,1,0),IF($X1058&lt;30,1,0))</formula>
    </cfRule>
    <cfRule type="expression" dxfId="20859" priority="25">
      <formula>AND(IF($Q1058=3,1,0),IF($X1058&lt;30,1,0))</formula>
    </cfRule>
    <cfRule type="expression" dxfId="20858" priority="26">
      <formula>AND(IF($Q1058=3,1,IF($Q1058=4,1,0)),IF($F1058&lt;=85,1,0))</formula>
    </cfRule>
  </conditionalFormatting>
  <conditionalFormatting sqref="AI1058">
    <cfRule type="expression" dxfId="20857" priority="19">
      <formula>AND(IF(OR($Q1058=1,$Q1058=2),1,0),IF($X1058&lt;=20,1,0))</formula>
    </cfRule>
    <cfRule type="expression" dxfId="20856" priority="20">
      <formula>AND(IF($Q1058=2,1,0),IF($X1058&lt;30,1,0))</formula>
    </cfRule>
    <cfRule type="expression" dxfId="20855" priority="21">
      <formula>AND(IF($Q1058=3,1,0),IF($X1058&lt;30,1,0))</formula>
    </cfRule>
    <cfRule type="expression" dxfId="20854" priority="22">
      <formula>AND(IF($Q1058=3,1,IF($Q1058=4,1,0)),IF($F1058&lt;=85,1,0))</formula>
    </cfRule>
  </conditionalFormatting>
  <conditionalFormatting sqref="AV1059">
    <cfRule type="expression" dxfId="20853" priority="17">
      <formula>AV1059="X"</formula>
    </cfRule>
    <cfRule type="expression" dxfId="20852" priority="18">
      <formula>AV1059="후보"</formula>
    </cfRule>
  </conditionalFormatting>
  <conditionalFormatting sqref="AC1059">
    <cfRule type="cellIs" dxfId="20851" priority="15" operator="greaterThan">
      <formula>0.9</formula>
    </cfRule>
    <cfRule type="cellIs" dxfId="20850" priority="16" operator="greaterThan">
      <formula>0.85</formula>
    </cfRule>
  </conditionalFormatting>
  <conditionalFormatting sqref="N1059">
    <cfRule type="cellIs" dxfId="20849" priority="13" operator="greaterThan">
      <formula>0.9</formula>
    </cfRule>
    <cfRule type="cellIs" dxfId="20848" priority="14" operator="greaterThan">
      <formula>0.85</formula>
    </cfRule>
  </conditionalFormatting>
  <conditionalFormatting sqref="E1059">
    <cfRule type="expression" dxfId="20847" priority="9">
      <formula>AND(IF(OR($Q1059=1,$Q1059=2),1,0),IF($X1059&lt;=20,1,0))</formula>
    </cfRule>
    <cfRule type="expression" dxfId="20846" priority="10">
      <formula>AND(IF($Q1059=2,1,0),IF($X1059&lt;30,1,0))</formula>
    </cfRule>
    <cfRule type="expression" dxfId="20845" priority="11">
      <formula>AND(IF($Q1059=3,1,0),IF($X1059&lt;30,1,0))</formula>
    </cfRule>
    <cfRule type="expression" dxfId="20844" priority="12">
      <formula>AND(IF($Q1059=3,1,IF($Q1059=4,1,0)),IF($F1059&lt;=85,1,0))</formula>
    </cfRule>
  </conditionalFormatting>
  <conditionalFormatting sqref="X1059">
    <cfRule type="expression" dxfId="20843" priority="5">
      <formula>AND(IF(OR($Q1059=1,$Q1059=2),1,0),IF($X1059&lt;=20,1,0))</formula>
    </cfRule>
    <cfRule type="expression" dxfId="20842" priority="6">
      <formula>AND(IF($Q1059=2,1,0),IF($X1059&lt;30,1,0))</formula>
    </cfRule>
    <cfRule type="expression" dxfId="20841" priority="7">
      <formula>AND(IF($Q1059=3,1,0),IF($X1059&lt;30,1,0))</formula>
    </cfRule>
    <cfRule type="expression" dxfId="20840" priority="8">
      <formula>AND(IF($Q1059=3,1,IF($Q1059=4,1,0)),IF($F1059&lt;=85,1,0))</formula>
    </cfRule>
  </conditionalFormatting>
  <conditionalFormatting sqref="AI1059">
    <cfRule type="expression" dxfId="20839" priority="1">
      <formula>AND(IF(OR($Q1059=1,$Q1059=2),1,0),IF($X1059&lt;=20,1,0))</formula>
    </cfRule>
    <cfRule type="expression" dxfId="20838" priority="2">
      <formula>AND(IF($Q1059=2,1,0),IF($X1059&lt;30,1,0))</formula>
    </cfRule>
    <cfRule type="expression" dxfId="20837" priority="3">
      <formula>AND(IF($Q1059=3,1,0),IF($X1059&lt;30,1,0))</formula>
    </cfRule>
    <cfRule type="expression" dxfId="20836" priority="4">
      <formula>AND(IF($Q1059=3,1,IF($Q1059=4,1,0)),IF($F1059&lt;=85,1,0))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565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32" sqref="I32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16384" width="9" style="25"/>
  </cols>
  <sheetData>
    <row r="1" spans="1:22" ht="17.25" customHeight="1" x14ac:dyDescent="0.3">
      <c r="A1" s="24" t="str">
        <f>단지추출!A1</f>
        <v>성남시 분당구</v>
      </c>
      <c r="B1" s="25"/>
      <c r="C1" s="26"/>
      <c r="D1" s="25"/>
      <c r="E1" s="25"/>
      <c r="F1" s="25"/>
      <c r="G1" s="25"/>
      <c r="H1" s="26"/>
      <c r="I1" s="25"/>
      <c r="J1" s="109" t="s">
        <v>1</v>
      </c>
      <c r="K1" s="108"/>
      <c r="L1" s="43" t="s">
        <v>410</v>
      </c>
      <c r="M1"/>
      <c r="N1" s="109" t="s">
        <v>3</v>
      </c>
      <c r="O1" s="108"/>
      <c r="P1" s="80">
        <v>30</v>
      </c>
      <c r="Q1" s="110" t="s">
        <v>4</v>
      </c>
      <c r="R1" s="111"/>
      <c r="S1" s="108"/>
      <c r="T1" s="28"/>
      <c r="U1" s="25"/>
      <c r="V1" s="25"/>
    </row>
    <row r="2" spans="1:22" ht="12" customHeight="1" x14ac:dyDescent="0.3">
      <c r="A2" s="81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6" t="s">
        <v>20</v>
      </c>
      <c r="B3" s="76" t="s">
        <v>21</v>
      </c>
      <c r="C3" s="76" t="s">
        <v>22</v>
      </c>
      <c r="D3" s="76" t="s">
        <v>23</v>
      </c>
      <c r="E3" s="76" t="s">
        <v>24</v>
      </c>
      <c r="F3" s="76" t="s">
        <v>25</v>
      </c>
      <c r="G3" s="76" t="s">
        <v>26</v>
      </c>
      <c r="H3" s="77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7" t="s">
        <v>31</v>
      </c>
      <c r="N3" s="76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6" t="s">
        <v>37</v>
      </c>
      <c r="T3" s="35" t="s">
        <v>38</v>
      </c>
      <c r="U3" s="77" t="s">
        <v>39</v>
      </c>
      <c r="V3" s="25"/>
    </row>
    <row r="4" spans="1:22" s="37" customFormat="1" ht="12" x14ac:dyDescent="0.3">
      <c r="A4" s="74" t="s">
        <v>2428</v>
      </c>
      <c r="B4" s="75" t="s">
        <v>1775</v>
      </c>
      <c r="C4" s="85">
        <v>948</v>
      </c>
      <c r="D4" s="86">
        <v>171.9</v>
      </c>
      <c r="E4" s="87">
        <v>52</v>
      </c>
      <c r="F4" s="86">
        <v>139.69999999999999</v>
      </c>
      <c r="G4" s="17">
        <v>42</v>
      </c>
      <c r="H4" s="88">
        <v>123</v>
      </c>
      <c r="I4" s="89">
        <v>410000</v>
      </c>
      <c r="J4" s="89" t="s">
        <v>74</v>
      </c>
      <c r="K4" s="89">
        <v>220000</v>
      </c>
      <c r="L4" s="89" t="s">
        <v>84</v>
      </c>
      <c r="M4" s="90">
        <f>I4-K4</f>
        <v>190000</v>
      </c>
      <c r="N4" s="4">
        <f>IF(ISERROR(K4/I4),"",K4/I4)</f>
        <v>0.53658536585365857</v>
      </c>
      <c r="O4" s="91">
        <f>I4/E4</f>
        <v>7884.6153846153848</v>
      </c>
      <c r="P4" s="91">
        <f>K4/E4</f>
        <v>4230.7692307692305</v>
      </c>
      <c r="Q4" s="79">
        <v>4</v>
      </c>
      <c r="R4" s="79">
        <v>2</v>
      </c>
      <c r="S4" s="79" t="s">
        <v>72</v>
      </c>
      <c r="T4" s="5">
        <v>171</v>
      </c>
      <c r="U4" s="9"/>
    </row>
    <row r="5" spans="1:22" s="37" customFormat="1" ht="12" x14ac:dyDescent="0.3">
      <c r="A5" s="74" t="s">
        <v>2428</v>
      </c>
      <c r="B5" s="75" t="s">
        <v>2429</v>
      </c>
      <c r="C5" s="85">
        <v>948</v>
      </c>
      <c r="D5" s="86">
        <v>145.5</v>
      </c>
      <c r="E5" s="87">
        <v>44</v>
      </c>
      <c r="F5" s="86">
        <v>117.5</v>
      </c>
      <c r="G5" s="17">
        <v>36</v>
      </c>
      <c r="H5" s="88">
        <v>261</v>
      </c>
      <c r="I5" s="89">
        <v>320000</v>
      </c>
      <c r="J5" s="89" t="s">
        <v>71</v>
      </c>
      <c r="K5" s="89">
        <v>210000</v>
      </c>
      <c r="L5" s="89" t="s">
        <v>74</v>
      </c>
      <c r="M5" s="90">
        <f>I5-K5</f>
        <v>110000</v>
      </c>
      <c r="N5" s="4">
        <f>IF(ISERROR(K5/I5),"",K5/I5)</f>
        <v>0.65625</v>
      </c>
      <c r="O5" s="91">
        <f>I5/E5</f>
        <v>7272.727272727273</v>
      </c>
      <c r="P5" s="91">
        <f>K5/E5</f>
        <v>4772.727272727273</v>
      </c>
      <c r="Q5" s="79">
        <v>4</v>
      </c>
      <c r="R5" s="79">
        <v>2</v>
      </c>
      <c r="S5" s="79" t="s">
        <v>72</v>
      </c>
      <c r="T5" s="5">
        <v>145</v>
      </c>
      <c r="U5" s="9"/>
    </row>
    <row r="6" spans="1:22" s="37" customFormat="1" ht="12" x14ac:dyDescent="0.3">
      <c r="A6" s="74" t="s">
        <v>1794</v>
      </c>
      <c r="B6" s="75" t="s">
        <v>1795</v>
      </c>
      <c r="C6" s="85">
        <v>2419</v>
      </c>
      <c r="D6" s="86">
        <v>260.3</v>
      </c>
      <c r="E6" s="87">
        <v>79</v>
      </c>
      <c r="F6" s="86">
        <v>220.8</v>
      </c>
      <c r="G6" s="17">
        <v>67</v>
      </c>
      <c r="H6" s="88">
        <v>31</v>
      </c>
      <c r="I6" s="89">
        <v>280000</v>
      </c>
      <c r="J6" s="89" t="s">
        <v>59</v>
      </c>
      <c r="K6" s="89">
        <v>150000</v>
      </c>
      <c r="L6" s="89" t="s">
        <v>66</v>
      </c>
      <c r="M6" s="90">
        <f>I6-K6</f>
        <v>130000</v>
      </c>
      <c r="N6" s="4">
        <f>IF(ISERROR(K6/I6),"",K6/I6)</f>
        <v>0.5357142857142857</v>
      </c>
      <c r="O6" s="91">
        <f>I6/E6</f>
        <v>3544.3037974683543</v>
      </c>
      <c r="P6" s="91">
        <f>K6/E6</f>
        <v>1898.7341772151899</v>
      </c>
      <c r="Q6" s="79">
        <v>5</v>
      </c>
      <c r="R6" s="79">
        <v>3</v>
      </c>
      <c r="S6" s="79" t="s">
        <v>72</v>
      </c>
      <c r="T6" s="5" t="s">
        <v>244</v>
      </c>
      <c r="U6" s="9"/>
    </row>
    <row r="7" spans="1:22" s="37" customFormat="1" ht="12" x14ac:dyDescent="0.3">
      <c r="A7" s="74" t="s">
        <v>2428</v>
      </c>
      <c r="B7" s="75" t="s">
        <v>2429</v>
      </c>
      <c r="C7" s="85">
        <v>948</v>
      </c>
      <c r="D7" s="86">
        <v>128.69999999999999</v>
      </c>
      <c r="E7" s="87">
        <v>39</v>
      </c>
      <c r="F7" s="86">
        <v>104</v>
      </c>
      <c r="G7" s="17">
        <v>31</v>
      </c>
      <c r="H7" s="88">
        <v>164</v>
      </c>
      <c r="I7" s="89">
        <v>270000</v>
      </c>
      <c r="J7" s="89" t="s">
        <v>84</v>
      </c>
      <c r="K7" s="89">
        <v>135000</v>
      </c>
      <c r="L7" s="89" t="s">
        <v>59</v>
      </c>
      <c r="M7" s="90">
        <f>I7-K7</f>
        <v>135000</v>
      </c>
      <c r="N7" s="4">
        <f>IF(ISERROR(K7/I7),"",K7/I7)</f>
        <v>0.5</v>
      </c>
      <c r="O7" s="91">
        <f>I7/E7</f>
        <v>6923.0769230769229</v>
      </c>
      <c r="P7" s="91">
        <f>K7/E7</f>
        <v>3461.5384615384614</v>
      </c>
      <c r="Q7" s="79">
        <v>3</v>
      </c>
      <c r="R7" s="79">
        <v>2</v>
      </c>
      <c r="S7" s="79" t="s">
        <v>72</v>
      </c>
      <c r="T7" s="5" t="s">
        <v>187</v>
      </c>
      <c r="U7" s="9"/>
    </row>
    <row r="8" spans="1:22" s="37" customFormat="1" ht="12" x14ac:dyDescent="0.3">
      <c r="A8" s="74" t="s">
        <v>2454</v>
      </c>
      <c r="B8" s="75" t="s">
        <v>1792</v>
      </c>
      <c r="C8" s="85">
        <v>1781</v>
      </c>
      <c r="D8" s="86">
        <v>208.2</v>
      </c>
      <c r="E8" s="87">
        <v>63</v>
      </c>
      <c r="F8" s="86">
        <v>171.5</v>
      </c>
      <c r="G8" s="17">
        <v>52</v>
      </c>
      <c r="H8" s="88">
        <v>34</v>
      </c>
      <c r="I8" s="89">
        <v>270000</v>
      </c>
      <c r="J8" s="89" t="s">
        <v>81</v>
      </c>
      <c r="K8" s="89"/>
      <c r="L8" s="89"/>
      <c r="M8" s="90">
        <f>I8-K8</f>
        <v>270000</v>
      </c>
      <c r="N8" s="4">
        <f>IF(ISERROR(K8/I8),"",K8/I8)</f>
        <v>0</v>
      </c>
      <c r="O8" s="91">
        <f>I8/E8</f>
        <v>4285.7142857142853</v>
      </c>
      <c r="P8" s="91">
        <f>K8/E8</f>
        <v>0</v>
      </c>
      <c r="Q8" s="79">
        <v>6</v>
      </c>
      <c r="R8" s="79">
        <v>3</v>
      </c>
      <c r="S8" s="79" t="s">
        <v>72</v>
      </c>
      <c r="T8" s="5">
        <v>208</v>
      </c>
      <c r="U8" s="9"/>
    </row>
    <row r="9" spans="1:22" s="37" customFormat="1" ht="12" x14ac:dyDescent="0.3">
      <c r="A9" s="74" t="s">
        <v>2452</v>
      </c>
      <c r="B9" s="75" t="s">
        <v>2163</v>
      </c>
      <c r="C9" s="85">
        <v>850</v>
      </c>
      <c r="D9" s="86">
        <v>144.69999999999999</v>
      </c>
      <c r="E9" s="87">
        <v>44</v>
      </c>
      <c r="F9" s="86">
        <v>115</v>
      </c>
      <c r="G9" s="17">
        <v>35</v>
      </c>
      <c r="H9" s="88">
        <v>191</v>
      </c>
      <c r="I9" s="89">
        <v>265000</v>
      </c>
      <c r="J9" s="89" t="s">
        <v>79</v>
      </c>
      <c r="K9" s="89">
        <v>130000</v>
      </c>
      <c r="L9" s="89" t="s">
        <v>74</v>
      </c>
      <c r="M9" s="90">
        <f>I9-K9</f>
        <v>135000</v>
      </c>
      <c r="N9" s="4">
        <f>IF(ISERROR(K9/I9),"",K9/I9)</f>
        <v>0.49056603773584906</v>
      </c>
      <c r="O9" s="91">
        <f>I9/E9</f>
        <v>6022.727272727273</v>
      </c>
      <c r="P9" s="91">
        <f>K9/E9</f>
        <v>2954.5454545454545</v>
      </c>
      <c r="Q9" s="79">
        <v>4</v>
      </c>
      <c r="R9" s="79">
        <v>2</v>
      </c>
      <c r="S9" s="79" t="s">
        <v>72</v>
      </c>
      <c r="T9" s="5" t="s">
        <v>223</v>
      </c>
      <c r="U9" s="9"/>
    </row>
    <row r="10" spans="1:22" s="37" customFormat="1" ht="12" x14ac:dyDescent="0.3">
      <c r="A10" s="74" t="s">
        <v>1800</v>
      </c>
      <c r="B10" s="75" t="s">
        <v>1797</v>
      </c>
      <c r="C10" s="85">
        <v>710</v>
      </c>
      <c r="D10" s="86">
        <v>224.3</v>
      </c>
      <c r="E10" s="87">
        <v>68</v>
      </c>
      <c r="F10" s="86">
        <v>196</v>
      </c>
      <c r="G10" s="17">
        <v>59</v>
      </c>
      <c r="H10" s="88">
        <v>40</v>
      </c>
      <c r="I10" s="89">
        <v>260000</v>
      </c>
      <c r="J10" s="89" t="s">
        <v>74</v>
      </c>
      <c r="K10" s="89"/>
      <c r="L10" s="89"/>
      <c r="M10" s="90">
        <f>I10-K10</f>
        <v>260000</v>
      </c>
      <c r="N10" s="4">
        <f>IF(ISERROR(K10/I10),"",K10/I10)</f>
        <v>0</v>
      </c>
      <c r="O10" s="91">
        <f>I10/E10</f>
        <v>3823.5294117647059</v>
      </c>
      <c r="P10" s="91">
        <f>K10/E10</f>
        <v>0</v>
      </c>
      <c r="Q10" s="79">
        <v>5</v>
      </c>
      <c r="R10" s="79">
        <v>2</v>
      </c>
      <c r="S10" s="79" t="s">
        <v>72</v>
      </c>
      <c r="T10" s="5">
        <v>224</v>
      </c>
      <c r="U10" s="9"/>
    </row>
    <row r="11" spans="1:22" s="37" customFormat="1" ht="12" x14ac:dyDescent="0.3">
      <c r="A11" s="74" t="s">
        <v>1809</v>
      </c>
      <c r="B11" s="75" t="s">
        <v>2468</v>
      </c>
      <c r="C11" s="85">
        <v>1430</v>
      </c>
      <c r="D11" s="86">
        <v>238.1</v>
      </c>
      <c r="E11" s="87">
        <v>72</v>
      </c>
      <c r="F11" s="86">
        <v>200.6</v>
      </c>
      <c r="G11" s="17">
        <v>61</v>
      </c>
      <c r="H11" s="88">
        <v>33</v>
      </c>
      <c r="I11" s="89">
        <v>260000</v>
      </c>
      <c r="J11" s="89" t="s">
        <v>80</v>
      </c>
      <c r="K11" s="89">
        <v>150000</v>
      </c>
      <c r="L11" s="89" t="s">
        <v>80</v>
      </c>
      <c r="M11" s="90">
        <f>I11-K11</f>
        <v>110000</v>
      </c>
      <c r="N11" s="4">
        <f>IF(ISERROR(K11/I11),"",K11/I11)</f>
        <v>0.57692307692307687</v>
      </c>
      <c r="O11" s="91">
        <f>I11/E11</f>
        <v>3611.1111111111113</v>
      </c>
      <c r="P11" s="91">
        <f>K11/E11</f>
        <v>2083.3333333333335</v>
      </c>
      <c r="Q11" s="79">
        <v>6</v>
      </c>
      <c r="R11" s="79">
        <v>2</v>
      </c>
      <c r="S11" s="79" t="s">
        <v>72</v>
      </c>
      <c r="T11" s="5">
        <v>238</v>
      </c>
      <c r="U11" s="9"/>
    </row>
    <row r="12" spans="1:22" s="37" customFormat="1" ht="12" x14ac:dyDescent="0.3">
      <c r="A12" s="74" t="s">
        <v>2419</v>
      </c>
      <c r="B12" s="75" t="s">
        <v>2420</v>
      </c>
      <c r="C12" s="85">
        <v>772</v>
      </c>
      <c r="D12" s="86">
        <v>151.80000000000001</v>
      </c>
      <c r="E12" s="87">
        <v>46</v>
      </c>
      <c r="F12" s="86">
        <v>118.7</v>
      </c>
      <c r="G12" s="17">
        <v>36</v>
      </c>
      <c r="H12" s="88">
        <v>73</v>
      </c>
      <c r="I12" s="89">
        <v>250000</v>
      </c>
      <c r="J12" s="89" t="s">
        <v>84</v>
      </c>
      <c r="K12" s="89">
        <v>125000</v>
      </c>
      <c r="L12" s="89" t="s">
        <v>84</v>
      </c>
      <c r="M12" s="90">
        <f>I12-K12</f>
        <v>125000</v>
      </c>
      <c r="N12" s="4">
        <f>IF(ISERROR(K12/I12),"",K12/I12)</f>
        <v>0.5</v>
      </c>
      <c r="O12" s="91">
        <f>I12/E12</f>
        <v>5434.782608695652</v>
      </c>
      <c r="P12" s="91">
        <f>K12/E12</f>
        <v>2717.391304347826</v>
      </c>
      <c r="Q12" s="79">
        <v>3</v>
      </c>
      <c r="R12" s="79">
        <v>2</v>
      </c>
      <c r="S12" s="79" t="s">
        <v>72</v>
      </c>
      <c r="T12" s="5" t="s">
        <v>109</v>
      </c>
      <c r="U12" s="9"/>
    </row>
    <row r="13" spans="1:22" s="37" customFormat="1" ht="12" x14ac:dyDescent="0.3">
      <c r="A13" s="74" t="s">
        <v>2436</v>
      </c>
      <c r="B13" s="75" t="s">
        <v>1780</v>
      </c>
      <c r="C13" s="85">
        <v>811</v>
      </c>
      <c r="D13" s="86">
        <v>219.5</v>
      </c>
      <c r="E13" s="87">
        <v>66</v>
      </c>
      <c r="F13" s="86">
        <v>185.6</v>
      </c>
      <c r="G13" s="17">
        <v>56</v>
      </c>
      <c r="H13" s="88">
        <v>36</v>
      </c>
      <c r="I13" s="89">
        <v>250000</v>
      </c>
      <c r="J13" s="89" t="s">
        <v>82</v>
      </c>
      <c r="K13" s="89">
        <v>140000</v>
      </c>
      <c r="L13" s="89" t="s">
        <v>71</v>
      </c>
      <c r="M13" s="90">
        <f>I13-K13</f>
        <v>110000</v>
      </c>
      <c r="N13" s="4">
        <f>IF(ISERROR(K13/I13),"",K13/I13)</f>
        <v>0.56000000000000005</v>
      </c>
      <c r="O13" s="91">
        <f>I13/E13</f>
        <v>3787.878787878788</v>
      </c>
      <c r="P13" s="91">
        <f>K13/E13</f>
        <v>2121.212121212121</v>
      </c>
      <c r="Q13" s="79">
        <v>5</v>
      </c>
      <c r="R13" s="79">
        <v>2</v>
      </c>
      <c r="S13" s="79" t="s">
        <v>72</v>
      </c>
      <c r="T13" s="5">
        <v>219</v>
      </c>
      <c r="U13" s="9"/>
    </row>
    <row r="14" spans="1:22" s="37" customFormat="1" ht="12" x14ac:dyDescent="0.3">
      <c r="A14" s="74" t="s">
        <v>2446</v>
      </c>
      <c r="B14" s="75" t="s">
        <v>2163</v>
      </c>
      <c r="C14" s="85">
        <v>585</v>
      </c>
      <c r="D14" s="86">
        <v>137.69999999999999</v>
      </c>
      <c r="E14" s="87">
        <v>42</v>
      </c>
      <c r="F14" s="86">
        <v>108.3</v>
      </c>
      <c r="G14" s="17">
        <v>33</v>
      </c>
      <c r="H14" s="88">
        <v>208</v>
      </c>
      <c r="I14" s="89">
        <v>250000</v>
      </c>
      <c r="J14" s="89" t="s">
        <v>84</v>
      </c>
      <c r="K14" s="89">
        <v>125000</v>
      </c>
      <c r="L14" s="89" t="s">
        <v>65</v>
      </c>
      <c r="M14" s="90">
        <f>I14-K14</f>
        <v>125000</v>
      </c>
      <c r="N14" s="4">
        <f>IF(ISERROR(K14/I14),"",K14/I14)</f>
        <v>0.5</v>
      </c>
      <c r="O14" s="91">
        <f>I14/E14</f>
        <v>5952.3809523809523</v>
      </c>
      <c r="P14" s="91">
        <f>K14/E14</f>
        <v>2976.1904761904761</v>
      </c>
      <c r="Q14" s="79">
        <v>4</v>
      </c>
      <c r="R14" s="79">
        <v>2</v>
      </c>
      <c r="S14" s="79" t="s">
        <v>72</v>
      </c>
      <c r="T14" s="5" t="s">
        <v>203</v>
      </c>
      <c r="U14" s="9"/>
    </row>
    <row r="15" spans="1:22" s="37" customFormat="1" ht="12" x14ac:dyDescent="0.3">
      <c r="A15" s="74" t="s">
        <v>1796</v>
      </c>
      <c r="B15" s="75" t="s">
        <v>1792</v>
      </c>
      <c r="C15" s="85">
        <v>1695</v>
      </c>
      <c r="D15" s="86">
        <v>217.5</v>
      </c>
      <c r="E15" s="87">
        <v>66</v>
      </c>
      <c r="F15" s="86">
        <v>186.2</v>
      </c>
      <c r="G15" s="17">
        <v>56</v>
      </c>
      <c r="H15" s="88">
        <v>171</v>
      </c>
      <c r="I15" s="89">
        <v>250000</v>
      </c>
      <c r="J15" s="89" t="s">
        <v>84</v>
      </c>
      <c r="K15" s="89">
        <v>120000</v>
      </c>
      <c r="L15" s="89" t="s">
        <v>243</v>
      </c>
      <c r="M15" s="90">
        <f>I15-K15</f>
        <v>130000</v>
      </c>
      <c r="N15" s="4">
        <f>IF(ISERROR(K15/I15),"",K15/I15)</f>
        <v>0.48</v>
      </c>
      <c r="O15" s="91">
        <f>I15/E15</f>
        <v>3787.878787878788</v>
      </c>
      <c r="P15" s="91">
        <f>K15/E15</f>
        <v>1818.1818181818182</v>
      </c>
      <c r="Q15" s="79">
        <v>5</v>
      </c>
      <c r="R15" s="79">
        <v>2</v>
      </c>
      <c r="S15" s="79" t="s">
        <v>72</v>
      </c>
      <c r="T15" s="5">
        <v>217</v>
      </c>
      <c r="U15" s="9"/>
    </row>
    <row r="16" spans="1:22" s="37" customFormat="1" ht="12" x14ac:dyDescent="0.3">
      <c r="A16" s="74" t="s">
        <v>2454</v>
      </c>
      <c r="B16" s="75" t="s">
        <v>1792</v>
      </c>
      <c r="C16" s="85">
        <v>1781</v>
      </c>
      <c r="D16" s="86">
        <v>231.7</v>
      </c>
      <c r="E16" s="87">
        <v>70</v>
      </c>
      <c r="F16" s="86">
        <v>192.2</v>
      </c>
      <c r="G16" s="17">
        <v>58</v>
      </c>
      <c r="H16" s="88">
        <v>215</v>
      </c>
      <c r="I16" s="89">
        <v>250000</v>
      </c>
      <c r="J16" s="89" t="s">
        <v>68</v>
      </c>
      <c r="K16" s="89">
        <v>100000</v>
      </c>
      <c r="L16" s="89" t="s">
        <v>81</v>
      </c>
      <c r="M16" s="90">
        <f>I16-K16</f>
        <v>150000</v>
      </c>
      <c r="N16" s="4">
        <f>IF(ISERROR(K16/I16),"",K16/I16)</f>
        <v>0.4</v>
      </c>
      <c r="O16" s="91">
        <f>I16/E16</f>
        <v>3571.4285714285716</v>
      </c>
      <c r="P16" s="91">
        <f>K16/E16</f>
        <v>1428.5714285714287</v>
      </c>
      <c r="Q16" s="79">
        <v>6</v>
      </c>
      <c r="R16" s="79">
        <v>3</v>
      </c>
      <c r="S16" s="79" t="s">
        <v>72</v>
      </c>
      <c r="T16" s="5">
        <v>231</v>
      </c>
      <c r="U16" s="9"/>
    </row>
    <row r="17" spans="1:21" s="37" customFormat="1" ht="12" x14ac:dyDescent="0.3">
      <c r="A17" s="74" t="s">
        <v>1809</v>
      </c>
      <c r="B17" s="75" t="s">
        <v>1797</v>
      </c>
      <c r="C17" s="85">
        <v>1430</v>
      </c>
      <c r="D17" s="86">
        <v>198.8</v>
      </c>
      <c r="E17" s="87">
        <v>60</v>
      </c>
      <c r="F17" s="86">
        <v>164.4</v>
      </c>
      <c r="G17" s="17">
        <v>50</v>
      </c>
      <c r="H17" s="88">
        <v>98</v>
      </c>
      <c r="I17" s="89">
        <v>250000</v>
      </c>
      <c r="J17" s="89" t="s">
        <v>59</v>
      </c>
      <c r="K17" s="89">
        <v>105000</v>
      </c>
      <c r="L17" s="89" t="s">
        <v>68</v>
      </c>
      <c r="M17" s="90">
        <f>I17-K17</f>
        <v>145000</v>
      </c>
      <c r="N17" s="4">
        <f>IF(ISERROR(K17/I17),"",K17/I17)</f>
        <v>0.42</v>
      </c>
      <c r="O17" s="91">
        <f>I17/E17</f>
        <v>4166.666666666667</v>
      </c>
      <c r="P17" s="91">
        <f>K17/E17</f>
        <v>1750</v>
      </c>
      <c r="Q17" s="79">
        <v>5</v>
      </c>
      <c r="R17" s="79">
        <v>2</v>
      </c>
      <c r="S17" s="79" t="s">
        <v>72</v>
      </c>
      <c r="T17" s="5">
        <v>198</v>
      </c>
      <c r="U17" s="9"/>
    </row>
    <row r="18" spans="1:21" s="37" customFormat="1" ht="12" x14ac:dyDescent="0.3">
      <c r="A18" s="74" t="s">
        <v>1849</v>
      </c>
      <c r="B18" s="75" t="s">
        <v>1823</v>
      </c>
      <c r="C18" s="85">
        <v>710</v>
      </c>
      <c r="D18" s="86">
        <v>221.8</v>
      </c>
      <c r="E18" s="87">
        <v>67</v>
      </c>
      <c r="F18" s="86">
        <v>195</v>
      </c>
      <c r="G18" s="17">
        <v>59</v>
      </c>
      <c r="H18" s="88">
        <v>64</v>
      </c>
      <c r="I18" s="89">
        <v>250000</v>
      </c>
      <c r="J18" s="89" t="s">
        <v>68</v>
      </c>
      <c r="K18" s="89">
        <v>120000</v>
      </c>
      <c r="L18" s="89" t="s">
        <v>66</v>
      </c>
      <c r="M18" s="90">
        <f>I18-K18</f>
        <v>130000</v>
      </c>
      <c r="N18" s="4">
        <f>IF(ISERROR(K18/I18),"",K18/I18)</f>
        <v>0.48</v>
      </c>
      <c r="O18" s="91">
        <f>I18/E18</f>
        <v>3731.3432835820895</v>
      </c>
      <c r="P18" s="91">
        <f>K18/E18</f>
        <v>1791.044776119403</v>
      </c>
      <c r="Q18" s="79">
        <v>5</v>
      </c>
      <c r="R18" s="79">
        <v>2</v>
      </c>
      <c r="S18" s="79" t="s">
        <v>72</v>
      </c>
      <c r="T18" s="5">
        <v>221</v>
      </c>
      <c r="U18" s="9"/>
    </row>
    <row r="19" spans="1:21" s="37" customFormat="1" ht="12" x14ac:dyDescent="0.3">
      <c r="A19" s="74" t="s">
        <v>1802</v>
      </c>
      <c r="B19" s="75" t="s">
        <v>1801</v>
      </c>
      <c r="C19" s="85">
        <v>768</v>
      </c>
      <c r="D19" s="86">
        <v>206.2</v>
      </c>
      <c r="E19" s="87">
        <v>62</v>
      </c>
      <c r="F19" s="86">
        <v>174</v>
      </c>
      <c r="G19" s="17">
        <v>53</v>
      </c>
      <c r="H19" s="88">
        <v>92</v>
      </c>
      <c r="I19" s="89">
        <v>245000</v>
      </c>
      <c r="J19" s="89" t="s">
        <v>71</v>
      </c>
      <c r="K19" s="89"/>
      <c r="L19" s="89"/>
      <c r="M19" s="90">
        <f>I19-K19</f>
        <v>245000</v>
      </c>
      <c r="N19" s="4">
        <f>IF(ISERROR(K19/I19),"",K19/I19)</f>
        <v>0</v>
      </c>
      <c r="O19" s="91">
        <f>I19/E19</f>
        <v>3951.6129032258063</v>
      </c>
      <c r="P19" s="91">
        <f>K19/E19</f>
        <v>0</v>
      </c>
      <c r="Q19" s="79">
        <v>5</v>
      </c>
      <c r="R19" s="79">
        <v>2</v>
      </c>
      <c r="S19" s="79" t="s">
        <v>72</v>
      </c>
      <c r="T19" s="5">
        <v>206</v>
      </c>
      <c r="U19" s="9"/>
    </row>
    <row r="20" spans="1:21" s="37" customFormat="1" ht="12" x14ac:dyDescent="0.3">
      <c r="A20" s="74" t="s">
        <v>1802</v>
      </c>
      <c r="B20" s="75" t="s">
        <v>1801</v>
      </c>
      <c r="C20" s="85">
        <v>768</v>
      </c>
      <c r="D20" s="86">
        <v>231.9</v>
      </c>
      <c r="E20" s="87">
        <v>70</v>
      </c>
      <c r="F20" s="86">
        <v>197.8</v>
      </c>
      <c r="G20" s="17">
        <v>60</v>
      </c>
      <c r="H20" s="88">
        <v>50</v>
      </c>
      <c r="I20" s="89">
        <v>245000</v>
      </c>
      <c r="J20" s="89" t="s">
        <v>249</v>
      </c>
      <c r="K20" s="89">
        <v>115000</v>
      </c>
      <c r="L20" s="89" t="s">
        <v>69</v>
      </c>
      <c r="M20" s="90">
        <f>I20-K20</f>
        <v>130000</v>
      </c>
      <c r="N20" s="4">
        <f>IF(ISERROR(K20/I20),"",K20/I20)</f>
        <v>0.46938775510204084</v>
      </c>
      <c r="O20" s="91">
        <f>I20/E20</f>
        <v>3500</v>
      </c>
      <c r="P20" s="91">
        <f>K20/E20</f>
        <v>1642.8571428571429</v>
      </c>
      <c r="Q20" s="79">
        <v>5</v>
      </c>
      <c r="R20" s="79">
        <v>2</v>
      </c>
      <c r="S20" s="79" t="s">
        <v>72</v>
      </c>
      <c r="T20" s="5">
        <v>231</v>
      </c>
      <c r="U20" s="9"/>
    </row>
    <row r="21" spans="1:21" s="37" customFormat="1" ht="12" x14ac:dyDescent="0.3">
      <c r="A21" s="74" t="s">
        <v>2418</v>
      </c>
      <c r="B21" s="75" t="s">
        <v>1761</v>
      </c>
      <c r="C21" s="85">
        <v>1223</v>
      </c>
      <c r="D21" s="86">
        <v>165.4</v>
      </c>
      <c r="E21" s="87">
        <v>50</v>
      </c>
      <c r="F21" s="86">
        <v>129.80000000000001</v>
      </c>
      <c r="G21" s="17">
        <v>39</v>
      </c>
      <c r="H21" s="88">
        <v>86</v>
      </c>
      <c r="I21" s="89">
        <v>240000</v>
      </c>
      <c r="J21" s="89" t="s">
        <v>84</v>
      </c>
      <c r="K21" s="89">
        <v>150000</v>
      </c>
      <c r="L21" s="89" t="s">
        <v>74</v>
      </c>
      <c r="M21" s="90">
        <f>I21-K21</f>
        <v>90000</v>
      </c>
      <c r="N21" s="4">
        <f>IF(ISERROR(K21/I21),"",K21/I21)</f>
        <v>0.625</v>
      </c>
      <c r="O21" s="91">
        <f>I21/E21</f>
        <v>4800</v>
      </c>
      <c r="P21" s="91">
        <f>K21/E21</f>
        <v>3000</v>
      </c>
      <c r="Q21" s="79">
        <v>4</v>
      </c>
      <c r="R21" s="79">
        <v>2</v>
      </c>
      <c r="S21" s="79" t="s">
        <v>72</v>
      </c>
      <c r="T21" s="5" t="s">
        <v>159</v>
      </c>
      <c r="U21" s="9"/>
    </row>
    <row r="22" spans="1:21" s="37" customFormat="1" ht="12" x14ac:dyDescent="0.3">
      <c r="A22" s="74" t="s">
        <v>2450</v>
      </c>
      <c r="B22" s="75" t="s">
        <v>1773</v>
      </c>
      <c r="C22" s="85">
        <v>447</v>
      </c>
      <c r="D22" s="86">
        <v>133.30000000000001</v>
      </c>
      <c r="E22" s="87">
        <v>40</v>
      </c>
      <c r="F22" s="86">
        <v>101.8</v>
      </c>
      <c r="G22" s="17">
        <v>31</v>
      </c>
      <c r="H22" s="88">
        <v>132</v>
      </c>
      <c r="I22" s="89">
        <v>240000</v>
      </c>
      <c r="J22" s="89" t="s">
        <v>74</v>
      </c>
      <c r="K22" s="89">
        <v>130000</v>
      </c>
      <c r="L22" s="89" t="s">
        <v>69</v>
      </c>
      <c r="M22" s="90">
        <f>I22-K22</f>
        <v>110000</v>
      </c>
      <c r="N22" s="4">
        <f>IF(ISERROR(K22/I22),"",K22/I22)</f>
        <v>0.54166666666666663</v>
      </c>
      <c r="O22" s="91">
        <f>I22/E22</f>
        <v>6000</v>
      </c>
      <c r="P22" s="91">
        <f>K22/E22</f>
        <v>3250</v>
      </c>
      <c r="Q22" s="79">
        <v>3</v>
      </c>
      <c r="R22" s="79">
        <v>2</v>
      </c>
      <c r="S22" s="79" t="s">
        <v>72</v>
      </c>
      <c r="T22" s="5" t="s">
        <v>215</v>
      </c>
      <c r="U22" s="9"/>
    </row>
    <row r="23" spans="1:21" s="37" customFormat="1" ht="12" x14ac:dyDescent="0.3">
      <c r="A23" s="74" t="s">
        <v>2452</v>
      </c>
      <c r="B23" s="75" t="s">
        <v>1788</v>
      </c>
      <c r="C23" s="85">
        <v>850</v>
      </c>
      <c r="D23" s="86">
        <v>127.2</v>
      </c>
      <c r="E23" s="87">
        <v>38</v>
      </c>
      <c r="F23" s="86">
        <v>101.1</v>
      </c>
      <c r="G23" s="17">
        <v>31</v>
      </c>
      <c r="H23" s="88">
        <v>101</v>
      </c>
      <c r="I23" s="89">
        <v>235000</v>
      </c>
      <c r="J23" s="89" t="s">
        <v>103</v>
      </c>
      <c r="K23" s="89">
        <v>110000</v>
      </c>
      <c r="L23" s="89" t="s">
        <v>69</v>
      </c>
      <c r="M23" s="90">
        <f>I23-K23</f>
        <v>125000</v>
      </c>
      <c r="N23" s="4">
        <f>IF(ISERROR(K23/I23),"",K23/I23)</f>
        <v>0.46808510638297873</v>
      </c>
      <c r="O23" s="91">
        <f>I23/E23</f>
        <v>6184.2105263157891</v>
      </c>
      <c r="P23" s="91">
        <f>K23/E23</f>
        <v>2894.7368421052633</v>
      </c>
      <c r="Q23" s="79">
        <v>3</v>
      </c>
      <c r="R23" s="79">
        <v>2</v>
      </c>
      <c r="S23" s="79" t="s">
        <v>72</v>
      </c>
      <c r="T23" s="5" t="s">
        <v>217</v>
      </c>
      <c r="U23" s="9"/>
    </row>
    <row r="24" spans="1:21" s="37" customFormat="1" ht="12" x14ac:dyDescent="0.3">
      <c r="A24" s="74" t="s">
        <v>2423</v>
      </c>
      <c r="B24" s="75" t="s">
        <v>1937</v>
      </c>
      <c r="C24" s="85">
        <v>340</v>
      </c>
      <c r="D24" s="86">
        <v>146.30000000000001</v>
      </c>
      <c r="E24" s="87">
        <v>44</v>
      </c>
      <c r="F24" s="86">
        <v>117.4</v>
      </c>
      <c r="G24" s="17">
        <v>36</v>
      </c>
      <c r="H24" s="88">
        <v>102</v>
      </c>
      <c r="I24" s="89">
        <v>230000</v>
      </c>
      <c r="J24" s="89" t="s">
        <v>84</v>
      </c>
      <c r="K24" s="89"/>
      <c r="L24" s="89"/>
      <c r="M24" s="90">
        <f>I24-K24</f>
        <v>230000</v>
      </c>
      <c r="N24" s="4">
        <f>IF(ISERROR(K24/I24),"",K24/I24)</f>
        <v>0</v>
      </c>
      <c r="O24" s="91">
        <f>I24/E24</f>
        <v>5227.272727272727</v>
      </c>
      <c r="P24" s="91">
        <f>K24/E24</f>
        <v>0</v>
      </c>
      <c r="Q24" s="79">
        <v>4</v>
      </c>
      <c r="R24" s="79">
        <v>2</v>
      </c>
      <c r="S24" s="79" t="s">
        <v>72</v>
      </c>
      <c r="T24" s="5" t="s">
        <v>178</v>
      </c>
      <c r="U24" s="9"/>
    </row>
    <row r="25" spans="1:21" s="37" customFormat="1" ht="12" x14ac:dyDescent="0.3">
      <c r="A25" s="74" t="s">
        <v>2450</v>
      </c>
      <c r="B25" s="75" t="s">
        <v>2451</v>
      </c>
      <c r="C25" s="85">
        <v>447</v>
      </c>
      <c r="D25" s="86">
        <v>111.1</v>
      </c>
      <c r="E25" s="87">
        <v>34</v>
      </c>
      <c r="F25" s="86">
        <v>84.9</v>
      </c>
      <c r="G25" s="17">
        <v>26</v>
      </c>
      <c r="H25" s="88">
        <v>74</v>
      </c>
      <c r="I25" s="89">
        <v>230000</v>
      </c>
      <c r="J25" s="89" t="s">
        <v>74</v>
      </c>
      <c r="K25" s="89"/>
      <c r="L25" s="89"/>
      <c r="M25" s="90">
        <f>I25-K25</f>
        <v>230000</v>
      </c>
      <c r="N25" s="4">
        <f>IF(ISERROR(K25/I25),"",K25/I25)</f>
        <v>0</v>
      </c>
      <c r="O25" s="91">
        <f>I25/E25</f>
        <v>6764.7058823529414</v>
      </c>
      <c r="P25" s="91">
        <f>K25/E25</f>
        <v>0</v>
      </c>
      <c r="Q25" s="79">
        <v>3</v>
      </c>
      <c r="R25" s="79">
        <v>2</v>
      </c>
      <c r="S25" s="79" t="s">
        <v>72</v>
      </c>
      <c r="T25" s="5" t="s">
        <v>214</v>
      </c>
      <c r="U25" s="9"/>
    </row>
    <row r="26" spans="1:21" s="37" customFormat="1" ht="12" x14ac:dyDescent="0.3">
      <c r="A26" s="74" t="s">
        <v>1793</v>
      </c>
      <c r="B26" s="75" t="s">
        <v>1792</v>
      </c>
      <c r="C26" s="85">
        <v>1874</v>
      </c>
      <c r="D26" s="86">
        <v>208.8</v>
      </c>
      <c r="E26" s="87">
        <v>63</v>
      </c>
      <c r="F26" s="86">
        <v>164.4</v>
      </c>
      <c r="G26" s="17">
        <v>50</v>
      </c>
      <c r="H26" s="88">
        <v>136</v>
      </c>
      <c r="I26" s="89">
        <v>230000</v>
      </c>
      <c r="J26" s="89" t="s">
        <v>71</v>
      </c>
      <c r="K26" s="89">
        <v>115000</v>
      </c>
      <c r="L26" s="89" t="s">
        <v>79</v>
      </c>
      <c r="M26" s="90">
        <f>I26-K26</f>
        <v>115000</v>
      </c>
      <c r="N26" s="4">
        <f>IF(ISERROR(K26/I26),"",K26/I26)</f>
        <v>0.5</v>
      </c>
      <c r="O26" s="91">
        <f>I26/E26</f>
        <v>3650.7936507936506</v>
      </c>
      <c r="P26" s="91">
        <f>K26/E26</f>
        <v>1825.3968253968253</v>
      </c>
      <c r="Q26" s="79">
        <v>5</v>
      </c>
      <c r="R26" s="79">
        <v>2</v>
      </c>
      <c r="S26" s="79" t="s">
        <v>72</v>
      </c>
      <c r="T26" s="5">
        <v>208</v>
      </c>
      <c r="U26" s="9"/>
    </row>
    <row r="27" spans="1:21" s="37" customFormat="1" ht="12" x14ac:dyDescent="0.3">
      <c r="A27" s="74" t="s">
        <v>1793</v>
      </c>
      <c r="B27" s="75" t="s">
        <v>1792</v>
      </c>
      <c r="C27" s="85">
        <v>1874</v>
      </c>
      <c r="D27" s="86">
        <v>240.2</v>
      </c>
      <c r="E27" s="87">
        <v>73</v>
      </c>
      <c r="F27" s="86">
        <v>194</v>
      </c>
      <c r="G27" s="17">
        <v>59</v>
      </c>
      <c r="H27" s="88">
        <v>78</v>
      </c>
      <c r="I27" s="89">
        <v>230000</v>
      </c>
      <c r="J27" s="89" t="s">
        <v>79</v>
      </c>
      <c r="K27" s="89">
        <v>95000</v>
      </c>
      <c r="L27" s="89" t="s">
        <v>59</v>
      </c>
      <c r="M27" s="90">
        <f>I27-K27</f>
        <v>135000</v>
      </c>
      <c r="N27" s="4">
        <f>IF(ISERROR(K27/I27),"",K27/I27)</f>
        <v>0.41304347826086957</v>
      </c>
      <c r="O27" s="91">
        <f>I27/E27</f>
        <v>3150.6849315068494</v>
      </c>
      <c r="P27" s="91">
        <f>K27/E27</f>
        <v>1301.3698630136987</v>
      </c>
      <c r="Q27" s="79">
        <v>6</v>
      </c>
      <c r="R27" s="79">
        <v>3</v>
      </c>
      <c r="S27" s="79" t="s">
        <v>72</v>
      </c>
      <c r="T27" s="5">
        <v>240</v>
      </c>
      <c r="U27" s="9"/>
    </row>
    <row r="28" spans="1:21" s="37" customFormat="1" ht="12" x14ac:dyDescent="0.3">
      <c r="A28" s="74" t="s">
        <v>2499</v>
      </c>
      <c r="B28" s="75" t="s">
        <v>2504</v>
      </c>
      <c r="C28" s="85">
        <v>1762</v>
      </c>
      <c r="D28" s="86">
        <v>188.5</v>
      </c>
      <c r="E28" s="87">
        <v>57</v>
      </c>
      <c r="F28" s="86">
        <v>162.6</v>
      </c>
      <c r="G28" s="17">
        <v>49</v>
      </c>
      <c r="H28" s="88">
        <v>122</v>
      </c>
      <c r="I28" s="89">
        <v>230000</v>
      </c>
      <c r="J28" s="89" t="s">
        <v>71</v>
      </c>
      <c r="K28" s="89">
        <v>120000</v>
      </c>
      <c r="L28" s="89" t="s">
        <v>64</v>
      </c>
      <c r="M28" s="90">
        <f>I28-K28</f>
        <v>110000</v>
      </c>
      <c r="N28" s="4">
        <f>IF(ISERROR(K28/I28),"",K28/I28)</f>
        <v>0.52173913043478259</v>
      </c>
      <c r="O28" s="91">
        <f>I28/E28</f>
        <v>4035.0877192982457</v>
      </c>
      <c r="P28" s="91">
        <f>K28/E28</f>
        <v>2105.2631578947367</v>
      </c>
      <c r="Q28" s="79">
        <v>5</v>
      </c>
      <c r="R28" s="79">
        <v>2</v>
      </c>
      <c r="S28" s="79" t="s">
        <v>72</v>
      </c>
      <c r="T28" s="5">
        <v>188</v>
      </c>
      <c r="U28" s="9"/>
    </row>
    <row r="29" spans="1:21" s="37" customFormat="1" ht="12" x14ac:dyDescent="0.3">
      <c r="A29" s="74" t="s">
        <v>1733</v>
      </c>
      <c r="B29" s="75" t="s">
        <v>1723</v>
      </c>
      <c r="C29" s="85">
        <v>976</v>
      </c>
      <c r="D29" s="86">
        <v>158.9</v>
      </c>
      <c r="E29" s="87">
        <v>48</v>
      </c>
      <c r="F29" s="86">
        <v>134.80000000000001</v>
      </c>
      <c r="G29" s="17">
        <v>41</v>
      </c>
      <c r="H29" s="88">
        <v>60</v>
      </c>
      <c r="I29" s="89">
        <v>223000</v>
      </c>
      <c r="J29" s="89" t="s">
        <v>74</v>
      </c>
      <c r="K29" s="89">
        <v>90000</v>
      </c>
      <c r="L29" s="89" t="s">
        <v>59</v>
      </c>
      <c r="M29" s="90">
        <f>I29-K29</f>
        <v>133000</v>
      </c>
      <c r="N29" s="4">
        <f>IF(ISERROR(K29/I29),"",K29/I29)</f>
        <v>0.40358744394618834</v>
      </c>
      <c r="O29" s="91">
        <f>I29/E29</f>
        <v>4645.833333333333</v>
      </c>
      <c r="P29" s="91">
        <f>K29/E29</f>
        <v>1875</v>
      </c>
      <c r="Q29" s="79">
        <v>4</v>
      </c>
      <c r="R29" s="79">
        <v>2</v>
      </c>
      <c r="S29" s="79" t="s">
        <v>72</v>
      </c>
      <c r="T29" s="5">
        <v>158</v>
      </c>
      <c r="U29" s="9"/>
    </row>
    <row r="30" spans="1:21" s="37" customFormat="1" ht="12" x14ac:dyDescent="0.3">
      <c r="A30" s="74" t="s">
        <v>1768</v>
      </c>
      <c r="B30" s="75" t="s">
        <v>1767</v>
      </c>
      <c r="C30" s="85">
        <v>772</v>
      </c>
      <c r="D30" s="86">
        <v>130.19999999999999</v>
      </c>
      <c r="E30" s="87">
        <v>39</v>
      </c>
      <c r="F30" s="86">
        <v>101.8</v>
      </c>
      <c r="G30" s="17">
        <v>31</v>
      </c>
      <c r="H30" s="88">
        <v>146</v>
      </c>
      <c r="I30" s="89">
        <v>220000</v>
      </c>
      <c r="J30" s="89" t="s">
        <v>74</v>
      </c>
      <c r="K30" s="89">
        <v>105000</v>
      </c>
      <c r="L30" s="89" t="s">
        <v>74</v>
      </c>
      <c r="M30" s="90">
        <f>I30-K30</f>
        <v>115000</v>
      </c>
      <c r="N30" s="4">
        <f>IF(ISERROR(K30/I30),"",K30/I30)</f>
        <v>0.47727272727272729</v>
      </c>
      <c r="O30" s="91">
        <f>I30/E30</f>
        <v>5641.0256410256407</v>
      </c>
      <c r="P30" s="91">
        <f>K30/E30</f>
        <v>2692.3076923076924</v>
      </c>
      <c r="Q30" s="79">
        <v>3</v>
      </c>
      <c r="R30" s="79">
        <v>2</v>
      </c>
      <c r="S30" s="79" t="s">
        <v>72</v>
      </c>
      <c r="T30" s="5" t="s">
        <v>166</v>
      </c>
      <c r="U30" s="9"/>
    </row>
    <row r="31" spans="1:21" s="37" customFormat="1" ht="12" x14ac:dyDescent="0.3">
      <c r="A31" s="74" t="s">
        <v>2423</v>
      </c>
      <c r="B31" s="75" t="s">
        <v>1744</v>
      </c>
      <c r="C31" s="85">
        <v>340</v>
      </c>
      <c r="D31" s="86">
        <v>126.5</v>
      </c>
      <c r="E31" s="87">
        <v>38</v>
      </c>
      <c r="F31" s="86">
        <v>101.5</v>
      </c>
      <c r="G31" s="17">
        <v>31</v>
      </c>
      <c r="H31" s="88">
        <v>68</v>
      </c>
      <c r="I31" s="89">
        <v>220000</v>
      </c>
      <c r="J31" s="89" t="s">
        <v>84</v>
      </c>
      <c r="K31" s="89">
        <v>110000</v>
      </c>
      <c r="L31" s="89" t="s">
        <v>84</v>
      </c>
      <c r="M31" s="90">
        <f>I31-K31</f>
        <v>110000</v>
      </c>
      <c r="N31" s="4">
        <f>IF(ISERROR(K31/I31),"",K31/I31)</f>
        <v>0.5</v>
      </c>
      <c r="O31" s="91">
        <f>I31/E31</f>
        <v>5789.4736842105267</v>
      </c>
      <c r="P31" s="91">
        <f>K31/E31</f>
        <v>2894.7368421052633</v>
      </c>
      <c r="Q31" s="79">
        <v>3</v>
      </c>
      <c r="R31" s="79">
        <v>2</v>
      </c>
      <c r="S31" s="79" t="s">
        <v>72</v>
      </c>
      <c r="T31" s="5" t="s">
        <v>176</v>
      </c>
      <c r="U31" s="9"/>
    </row>
    <row r="32" spans="1:21" s="37" customFormat="1" ht="12" x14ac:dyDescent="0.3">
      <c r="A32" s="74" t="s">
        <v>1811</v>
      </c>
      <c r="B32" s="75" t="s">
        <v>2470</v>
      </c>
      <c r="C32" s="85">
        <v>842</v>
      </c>
      <c r="D32" s="86">
        <v>217.9</v>
      </c>
      <c r="E32" s="87">
        <v>66</v>
      </c>
      <c r="F32" s="86">
        <v>186.1</v>
      </c>
      <c r="G32" s="17">
        <v>56</v>
      </c>
      <c r="H32" s="88">
        <v>67</v>
      </c>
      <c r="I32" s="89">
        <v>220000</v>
      </c>
      <c r="J32" s="89" t="s">
        <v>81</v>
      </c>
      <c r="K32" s="89">
        <v>130000</v>
      </c>
      <c r="L32" s="89" t="s">
        <v>80</v>
      </c>
      <c r="M32" s="90">
        <f>I32-K32</f>
        <v>90000</v>
      </c>
      <c r="N32" s="4">
        <f>IF(ISERROR(K32/I32),"",K32/I32)</f>
        <v>0.59090909090909094</v>
      </c>
      <c r="O32" s="91">
        <f>I32/E32</f>
        <v>3333.3333333333335</v>
      </c>
      <c r="P32" s="91">
        <f>K32/E32</f>
        <v>1969.6969696969697</v>
      </c>
      <c r="Q32" s="79">
        <v>5</v>
      </c>
      <c r="R32" s="79">
        <v>2</v>
      </c>
      <c r="S32" s="79" t="s">
        <v>72</v>
      </c>
      <c r="T32" s="5">
        <v>217</v>
      </c>
      <c r="U32" s="9"/>
    </row>
    <row r="33" spans="1:21" s="37" customFormat="1" ht="12" x14ac:dyDescent="0.3">
      <c r="A33" s="74" t="s">
        <v>2106</v>
      </c>
      <c r="B33" s="75" t="s">
        <v>2473</v>
      </c>
      <c r="C33" s="85">
        <v>918</v>
      </c>
      <c r="D33" s="86">
        <v>158</v>
      </c>
      <c r="E33" s="87">
        <v>48</v>
      </c>
      <c r="F33" s="86">
        <v>133.80000000000001</v>
      </c>
      <c r="G33" s="17">
        <v>40</v>
      </c>
      <c r="H33" s="88">
        <v>422</v>
      </c>
      <c r="I33" s="89">
        <v>220000</v>
      </c>
      <c r="J33" s="89" t="s">
        <v>78</v>
      </c>
      <c r="K33" s="89">
        <v>115000</v>
      </c>
      <c r="L33" s="89" t="s">
        <v>82</v>
      </c>
      <c r="M33" s="90">
        <f>I33-K33</f>
        <v>105000</v>
      </c>
      <c r="N33" s="4">
        <f>IF(ISERROR(K33/I33),"",K33/I33)</f>
        <v>0.52272727272727271</v>
      </c>
      <c r="O33" s="91">
        <f>I33/E33</f>
        <v>4583.333333333333</v>
      </c>
      <c r="P33" s="91">
        <f>K33/E33</f>
        <v>2395.8333333333335</v>
      </c>
      <c r="Q33" s="79">
        <v>4</v>
      </c>
      <c r="R33" s="79">
        <v>2</v>
      </c>
      <c r="S33" s="79" t="s">
        <v>72</v>
      </c>
      <c r="T33" s="5">
        <v>157</v>
      </c>
      <c r="U33" s="9"/>
    </row>
    <row r="34" spans="1:21" s="37" customFormat="1" ht="12" x14ac:dyDescent="0.3">
      <c r="A34" s="74" t="s">
        <v>1849</v>
      </c>
      <c r="B34" s="75" t="s">
        <v>1823</v>
      </c>
      <c r="C34" s="85">
        <v>710</v>
      </c>
      <c r="D34" s="86">
        <v>155.4</v>
      </c>
      <c r="E34" s="87">
        <v>47</v>
      </c>
      <c r="F34" s="86">
        <v>133.19999999999999</v>
      </c>
      <c r="G34" s="17">
        <v>40</v>
      </c>
      <c r="H34" s="88">
        <v>212</v>
      </c>
      <c r="I34" s="89">
        <v>220000</v>
      </c>
      <c r="J34" s="89" t="s">
        <v>83</v>
      </c>
      <c r="K34" s="89">
        <v>95000</v>
      </c>
      <c r="L34" s="89" t="s">
        <v>64</v>
      </c>
      <c r="M34" s="90">
        <f>I34-K34</f>
        <v>125000</v>
      </c>
      <c r="N34" s="4">
        <f>IF(ISERROR(K34/I34),"",K34/I34)</f>
        <v>0.43181818181818182</v>
      </c>
      <c r="O34" s="91">
        <f>I34/E34</f>
        <v>4680.8510638297876</v>
      </c>
      <c r="P34" s="91">
        <f>K34/E34</f>
        <v>2021.2765957446809</v>
      </c>
      <c r="Q34" s="79">
        <v>4</v>
      </c>
      <c r="R34" s="79">
        <v>2</v>
      </c>
      <c r="S34" s="79" t="s">
        <v>72</v>
      </c>
      <c r="T34" s="5">
        <v>155</v>
      </c>
      <c r="U34" s="9"/>
    </row>
    <row r="35" spans="1:21" s="37" customFormat="1" ht="12" x14ac:dyDescent="0.3">
      <c r="A35" s="74" t="s">
        <v>1766</v>
      </c>
      <c r="B35" s="75" t="s">
        <v>1961</v>
      </c>
      <c r="C35" s="85">
        <v>1223</v>
      </c>
      <c r="D35" s="86">
        <v>147.1</v>
      </c>
      <c r="E35" s="87">
        <v>45</v>
      </c>
      <c r="F35" s="86">
        <v>114.9</v>
      </c>
      <c r="G35" s="17">
        <v>35</v>
      </c>
      <c r="H35" s="88">
        <v>147</v>
      </c>
      <c r="I35" s="89">
        <v>215000</v>
      </c>
      <c r="J35" s="89" t="s">
        <v>80</v>
      </c>
      <c r="K35" s="89">
        <v>125000</v>
      </c>
      <c r="L35" s="89" t="s">
        <v>103</v>
      </c>
      <c r="M35" s="90">
        <f>I35-K35</f>
        <v>90000</v>
      </c>
      <c r="N35" s="4">
        <f>IF(ISERROR(K35/I35),"",K35/I35)</f>
        <v>0.58139534883720934</v>
      </c>
      <c r="O35" s="91">
        <f>I35/E35</f>
        <v>4777.7777777777774</v>
      </c>
      <c r="P35" s="91">
        <f>K35/E35</f>
        <v>2777.7777777777778</v>
      </c>
      <c r="Q35" s="79">
        <v>4</v>
      </c>
      <c r="R35" s="79">
        <v>2</v>
      </c>
      <c r="S35" s="79" t="s">
        <v>72</v>
      </c>
      <c r="T35" s="5" t="s">
        <v>107</v>
      </c>
      <c r="U35" s="9"/>
    </row>
    <row r="36" spans="1:21" s="37" customFormat="1" ht="12" x14ac:dyDescent="0.3">
      <c r="A36" s="74" t="s">
        <v>2419</v>
      </c>
      <c r="B36" s="75" t="s">
        <v>2420</v>
      </c>
      <c r="C36" s="85">
        <v>772</v>
      </c>
      <c r="D36" s="86">
        <v>108.1</v>
      </c>
      <c r="E36" s="87">
        <v>33</v>
      </c>
      <c r="F36" s="86">
        <v>84.5</v>
      </c>
      <c r="G36" s="17">
        <v>26</v>
      </c>
      <c r="H36" s="88">
        <v>215</v>
      </c>
      <c r="I36" s="89">
        <v>210000</v>
      </c>
      <c r="J36" s="89" t="s">
        <v>66</v>
      </c>
      <c r="K36" s="89">
        <v>95000</v>
      </c>
      <c r="L36" s="89" t="s">
        <v>78</v>
      </c>
      <c r="M36" s="90">
        <f>I36-K36</f>
        <v>115000</v>
      </c>
      <c r="N36" s="4">
        <f>IF(ISERROR(K36/I36),"",K36/I36)</f>
        <v>0.45238095238095238</v>
      </c>
      <c r="O36" s="91">
        <f>I36/E36</f>
        <v>6363.636363636364</v>
      </c>
      <c r="P36" s="91">
        <f>K36/E36</f>
        <v>2878.787878787879</v>
      </c>
      <c r="Q36" s="79">
        <v>3</v>
      </c>
      <c r="R36" s="79">
        <v>2</v>
      </c>
      <c r="S36" s="79" t="s">
        <v>72</v>
      </c>
      <c r="T36" s="5" t="s">
        <v>161</v>
      </c>
      <c r="U36" s="9"/>
    </row>
    <row r="37" spans="1:21" s="37" customFormat="1" ht="12" x14ac:dyDescent="0.3">
      <c r="A37" s="74" t="s">
        <v>2442</v>
      </c>
      <c r="B37" s="75" t="s">
        <v>2443</v>
      </c>
      <c r="C37" s="85">
        <v>582</v>
      </c>
      <c r="D37" s="86">
        <v>158.19999999999999</v>
      </c>
      <c r="E37" s="87">
        <v>48</v>
      </c>
      <c r="F37" s="86">
        <v>133.69999999999999</v>
      </c>
      <c r="G37" s="17">
        <v>40</v>
      </c>
      <c r="H37" s="88">
        <v>80</v>
      </c>
      <c r="I37" s="89">
        <v>210000</v>
      </c>
      <c r="J37" s="89" t="s">
        <v>188</v>
      </c>
      <c r="K37" s="89">
        <v>76000</v>
      </c>
      <c r="L37" s="89" t="s">
        <v>79</v>
      </c>
      <c r="M37" s="90">
        <f>I37-K37</f>
        <v>134000</v>
      </c>
      <c r="N37" s="4">
        <f>IF(ISERROR(K37/I37),"",K37/I37)</f>
        <v>0.3619047619047619</v>
      </c>
      <c r="O37" s="91">
        <f>I37/E37</f>
        <v>4375</v>
      </c>
      <c r="P37" s="91">
        <f>K37/E37</f>
        <v>1583.3333333333333</v>
      </c>
      <c r="Q37" s="79">
        <v>4</v>
      </c>
      <c r="R37" s="79">
        <v>2</v>
      </c>
      <c r="S37" s="79" t="s">
        <v>72</v>
      </c>
      <c r="T37" s="5">
        <v>158</v>
      </c>
      <c r="U37" s="9"/>
    </row>
    <row r="38" spans="1:21" s="37" customFormat="1" ht="12" x14ac:dyDescent="0.3">
      <c r="A38" s="74" t="s">
        <v>2446</v>
      </c>
      <c r="B38" s="75" t="s">
        <v>2163</v>
      </c>
      <c r="C38" s="85">
        <v>585</v>
      </c>
      <c r="D38" s="86">
        <v>107.4</v>
      </c>
      <c r="E38" s="87">
        <v>32</v>
      </c>
      <c r="F38" s="86">
        <v>84.5</v>
      </c>
      <c r="G38" s="17">
        <v>26</v>
      </c>
      <c r="H38" s="88">
        <v>144</v>
      </c>
      <c r="I38" s="89">
        <v>210000</v>
      </c>
      <c r="J38" s="89" t="s">
        <v>78</v>
      </c>
      <c r="K38" s="89">
        <v>105000</v>
      </c>
      <c r="L38" s="89" t="s">
        <v>65</v>
      </c>
      <c r="M38" s="90">
        <f>I38-K38</f>
        <v>105000</v>
      </c>
      <c r="N38" s="4">
        <f>IF(ISERROR(K38/I38),"",K38/I38)</f>
        <v>0.5</v>
      </c>
      <c r="O38" s="91">
        <f>I38/E38</f>
        <v>6562.5</v>
      </c>
      <c r="P38" s="91">
        <f>K38/E38</f>
        <v>3281.25</v>
      </c>
      <c r="Q38" s="79">
        <v>3</v>
      </c>
      <c r="R38" s="79">
        <v>2</v>
      </c>
      <c r="S38" s="79" t="s">
        <v>72</v>
      </c>
      <c r="T38" s="5" t="s">
        <v>101</v>
      </c>
      <c r="U38" s="9"/>
    </row>
    <row r="39" spans="1:21" s="37" customFormat="1" ht="12" x14ac:dyDescent="0.3">
      <c r="A39" s="74" t="s">
        <v>1796</v>
      </c>
      <c r="B39" s="75" t="s">
        <v>1792</v>
      </c>
      <c r="C39" s="85">
        <v>1695</v>
      </c>
      <c r="D39" s="86">
        <v>195.5</v>
      </c>
      <c r="E39" s="87">
        <v>59</v>
      </c>
      <c r="F39" s="86">
        <v>164</v>
      </c>
      <c r="G39" s="17">
        <v>50</v>
      </c>
      <c r="H39" s="88">
        <v>110</v>
      </c>
      <c r="I39" s="89">
        <v>210000</v>
      </c>
      <c r="J39" s="89" t="s">
        <v>83</v>
      </c>
      <c r="K39" s="89"/>
      <c r="L39" s="89"/>
      <c r="M39" s="90">
        <f>I39-K39</f>
        <v>210000</v>
      </c>
      <c r="N39" s="4">
        <f>IF(ISERROR(K39/I39),"",K39/I39)</f>
        <v>0</v>
      </c>
      <c r="O39" s="91">
        <f>I39/E39</f>
        <v>3559.3220338983051</v>
      </c>
      <c r="P39" s="91">
        <f>K39/E39</f>
        <v>0</v>
      </c>
      <c r="Q39" s="79">
        <v>5</v>
      </c>
      <c r="R39" s="79">
        <v>2</v>
      </c>
      <c r="S39" s="79" t="s">
        <v>72</v>
      </c>
      <c r="T39" s="5">
        <v>195</v>
      </c>
      <c r="U39" s="9"/>
    </row>
    <row r="40" spans="1:21" s="37" customFormat="1" ht="12" x14ac:dyDescent="0.3">
      <c r="A40" s="74" t="s">
        <v>1802</v>
      </c>
      <c r="B40" s="75" t="s">
        <v>1801</v>
      </c>
      <c r="C40" s="85">
        <v>768</v>
      </c>
      <c r="D40" s="86">
        <v>160.5</v>
      </c>
      <c r="E40" s="87">
        <v>49</v>
      </c>
      <c r="F40" s="86">
        <v>134.80000000000001</v>
      </c>
      <c r="G40" s="17">
        <v>41</v>
      </c>
      <c r="H40" s="88">
        <v>404</v>
      </c>
      <c r="I40" s="89">
        <v>210000</v>
      </c>
      <c r="J40" s="89" t="s">
        <v>66</v>
      </c>
      <c r="K40" s="89">
        <v>110000</v>
      </c>
      <c r="L40" s="89" t="s">
        <v>199</v>
      </c>
      <c r="M40" s="90">
        <f>I40-K40</f>
        <v>100000</v>
      </c>
      <c r="N40" s="4">
        <f>IF(ISERROR(K40/I40),"",K40/I40)</f>
        <v>0.52380952380952384</v>
      </c>
      <c r="O40" s="91">
        <f>I40/E40</f>
        <v>4285.7142857142853</v>
      </c>
      <c r="P40" s="91">
        <f>K40/E40</f>
        <v>2244.8979591836733</v>
      </c>
      <c r="Q40" s="79">
        <v>4</v>
      </c>
      <c r="R40" s="79">
        <v>2</v>
      </c>
      <c r="S40" s="79" t="s">
        <v>72</v>
      </c>
      <c r="T40" s="5">
        <v>160</v>
      </c>
      <c r="U40" s="9"/>
    </row>
    <row r="41" spans="1:21" s="37" customFormat="1" ht="12" x14ac:dyDescent="0.3">
      <c r="A41" s="74" t="s">
        <v>1839</v>
      </c>
      <c r="B41" s="75" t="s">
        <v>1801</v>
      </c>
      <c r="C41" s="85">
        <v>460</v>
      </c>
      <c r="D41" s="86">
        <v>195.4</v>
      </c>
      <c r="E41" s="87">
        <v>59</v>
      </c>
      <c r="F41" s="86">
        <v>167.9</v>
      </c>
      <c r="G41" s="17">
        <v>51</v>
      </c>
      <c r="H41" s="88">
        <v>60</v>
      </c>
      <c r="I41" s="89">
        <v>210000</v>
      </c>
      <c r="J41" s="89" t="s">
        <v>71</v>
      </c>
      <c r="K41" s="89"/>
      <c r="L41" s="89"/>
      <c r="M41" s="90">
        <f>I41-K41</f>
        <v>210000</v>
      </c>
      <c r="N41" s="4">
        <f>IF(ISERROR(K41/I41),"",K41/I41)</f>
        <v>0</v>
      </c>
      <c r="O41" s="91">
        <f>I41/E41</f>
        <v>3559.3220338983051</v>
      </c>
      <c r="P41" s="91">
        <f>K41/E41</f>
        <v>0</v>
      </c>
      <c r="Q41" s="79">
        <v>5</v>
      </c>
      <c r="R41" s="79">
        <v>2</v>
      </c>
      <c r="S41" s="79" t="s">
        <v>72</v>
      </c>
      <c r="T41" s="5">
        <v>195</v>
      </c>
      <c r="U41" s="9"/>
    </row>
    <row r="42" spans="1:21" s="37" customFormat="1" ht="12" x14ac:dyDescent="0.3">
      <c r="A42" s="74" t="s">
        <v>2547</v>
      </c>
      <c r="B42" s="75" t="s">
        <v>1764</v>
      </c>
      <c r="C42" s="85">
        <v>486</v>
      </c>
      <c r="D42" s="86">
        <v>148.30000000000001</v>
      </c>
      <c r="E42" s="87">
        <v>45</v>
      </c>
      <c r="F42" s="86">
        <v>116.6</v>
      </c>
      <c r="G42" s="17">
        <v>35</v>
      </c>
      <c r="H42" s="88">
        <v>58</v>
      </c>
      <c r="I42" s="89">
        <v>210000</v>
      </c>
      <c r="J42" s="89" t="s">
        <v>84</v>
      </c>
      <c r="K42" s="89">
        <v>115000</v>
      </c>
      <c r="L42" s="89" t="s">
        <v>84</v>
      </c>
      <c r="M42" s="90">
        <f>I42-K42</f>
        <v>95000</v>
      </c>
      <c r="N42" s="4">
        <f>IF(ISERROR(K42/I42),"",K42/I42)</f>
        <v>0.54761904761904767</v>
      </c>
      <c r="O42" s="91">
        <f>I42/E42</f>
        <v>4666.666666666667</v>
      </c>
      <c r="P42" s="91">
        <f>K42/E42</f>
        <v>2555.5555555555557</v>
      </c>
      <c r="Q42" s="79">
        <v>4</v>
      </c>
      <c r="R42" s="79">
        <v>2</v>
      </c>
      <c r="S42" s="79" t="s">
        <v>72</v>
      </c>
      <c r="T42" s="5" t="s">
        <v>394</v>
      </c>
      <c r="U42" s="9"/>
    </row>
    <row r="43" spans="1:21" s="37" customFormat="1" ht="12" x14ac:dyDescent="0.3">
      <c r="A43" s="74" t="s">
        <v>1794</v>
      </c>
      <c r="B43" s="75" t="s">
        <v>1795</v>
      </c>
      <c r="C43" s="85">
        <v>2419</v>
      </c>
      <c r="D43" s="86">
        <v>164.3</v>
      </c>
      <c r="E43" s="87">
        <v>50</v>
      </c>
      <c r="F43" s="86">
        <v>134.9</v>
      </c>
      <c r="G43" s="17">
        <v>41</v>
      </c>
      <c r="H43" s="88">
        <v>512</v>
      </c>
      <c r="I43" s="89">
        <v>200000</v>
      </c>
      <c r="J43" s="89" t="s">
        <v>80</v>
      </c>
      <c r="K43" s="89">
        <v>100000</v>
      </c>
      <c r="L43" s="89" t="s">
        <v>64</v>
      </c>
      <c r="M43" s="90">
        <f>I43-K43</f>
        <v>100000</v>
      </c>
      <c r="N43" s="4">
        <f>IF(ISERROR(K43/I43),"",K43/I43)</f>
        <v>0.5</v>
      </c>
      <c r="O43" s="91">
        <f>I43/E43</f>
        <v>4000</v>
      </c>
      <c r="P43" s="91">
        <f>K43/E43</f>
        <v>2000</v>
      </c>
      <c r="Q43" s="79">
        <v>3</v>
      </c>
      <c r="R43" s="79">
        <v>2</v>
      </c>
      <c r="S43" s="79" t="s">
        <v>72</v>
      </c>
      <c r="T43" s="5">
        <v>164</v>
      </c>
      <c r="U43" s="9"/>
    </row>
    <row r="44" spans="1:21" s="37" customFormat="1" ht="12" x14ac:dyDescent="0.3">
      <c r="A44" s="74" t="s">
        <v>1794</v>
      </c>
      <c r="B44" s="75" t="s">
        <v>1795</v>
      </c>
      <c r="C44" s="85">
        <v>2419</v>
      </c>
      <c r="D44" s="86">
        <v>198.8</v>
      </c>
      <c r="E44" s="87">
        <v>60</v>
      </c>
      <c r="F44" s="86">
        <v>164.2</v>
      </c>
      <c r="G44" s="17">
        <v>50</v>
      </c>
      <c r="H44" s="88">
        <v>233</v>
      </c>
      <c r="I44" s="89">
        <v>200000</v>
      </c>
      <c r="J44" s="89" t="s">
        <v>249</v>
      </c>
      <c r="K44" s="89">
        <v>85000</v>
      </c>
      <c r="L44" s="89" t="s">
        <v>79</v>
      </c>
      <c r="M44" s="90">
        <f>I44-K44</f>
        <v>115000</v>
      </c>
      <c r="N44" s="4">
        <f>IF(ISERROR(K44/I44),"",K44/I44)</f>
        <v>0.42499999999999999</v>
      </c>
      <c r="O44" s="91">
        <f>I44/E44</f>
        <v>3333.3333333333335</v>
      </c>
      <c r="P44" s="91">
        <f>K44/E44</f>
        <v>1416.6666666666667</v>
      </c>
      <c r="Q44" s="79">
        <v>4</v>
      </c>
      <c r="R44" s="79">
        <v>2</v>
      </c>
      <c r="S44" s="79" t="s">
        <v>72</v>
      </c>
      <c r="T44" s="5">
        <v>198</v>
      </c>
      <c r="U44" s="9"/>
    </row>
    <row r="45" spans="1:21" s="37" customFormat="1" ht="12" x14ac:dyDescent="0.3">
      <c r="A45" s="74" t="s">
        <v>1806</v>
      </c>
      <c r="B45" s="75" t="s">
        <v>1805</v>
      </c>
      <c r="C45" s="85">
        <v>1164</v>
      </c>
      <c r="D45" s="86">
        <v>192</v>
      </c>
      <c r="E45" s="87">
        <v>58</v>
      </c>
      <c r="F45" s="86">
        <v>163.80000000000001</v>
      </c>
      <c r="G45" s="17">
        <v>50</v>
      </c>
      <c r="H45" s="88">
        <v>80</v>
      </c>
      <c r="I45" s="89">
        <v>200000</v>
      </c>
      <c r="J45" s="89" t="s">
        <v>71</v>
      </c>
      <c r="K45" s="89">
        <v>105000</v>
      </c>
      <c r="L45" s="89" t="s">
        <v>69</v>
      </c>
      <c r="M45" s="90">
        <f>I45-K45</f>
        <v>95000</v>
      </c>
      <c r="N45" s="4">
        <f>IF(ISERROR(K45/I45),"",K45/I45)</f>
        <v>0.52500000000000002</v>
      </c>
      <c r="O45" s="91">
        <f>I45/E45</f>
        <v>3448.2758620689656</v>
      </c>
      <c r="P45" s="91">
        <f>K45/E45</f>
        <v>1810.344827586207</v>
      </c>
      <c r="Q45" s="79">
        <v>5</v>
      </c>
      <c r="R45" s="79">
        <v>2</v>
      </c>
      <c r="S45" s="79" t="s">
        <v>72</v>
      </c>
      <c r="T45" s="5">
        <v>192</v>
      </c>
      <c r="U45" s="9"/>
    </row>
    <row r="46" spans="1:21" s="37" customFormat="1" ht="12" x14ac:dyDescent="0.3">
      <c r="A46" s="74" t="s">
        <v>2463</v>
      </c>
      <c r="B46" s="75" t="s">
        <v>1804</v>
      </c>
      <c r="C46" s="85">
        <v>639</v>
      </c>
      <c r="D46" s="86">
        <v>157.5</v>
      </c>
      <c r="E46" s="87">
        <v>48</v>
      </c>
      <c r="F46" s="86">
        <v>131.5</v>
      </c>
      <c r="G46" s="17">
        <v>40</v>
      </c>
      <c r="H46" s="88">
        <v>138</v>
      </c>
      <c r="I46" s="89">
        <v>200000</v>
      </c>
      <c r="J46" s="89" t="s">
        <v>83</v>
      </c>
      <c r="K46" s="89">
        <v>110000</v>
      </c>
      <c r="L46" s="89" t="s">
        <v>83</v>
      </c>
      <c r="M46" s="90">
        <f>I46-K46</f>
        <v>90000</v>
      </c>
      <c r="N46" s="4">
        <f>IF(ISERROR(K46/I46),"",K46/I46)</f>
        <v>0.55000000000000004</v>
      </c>
      <c r="O46" s="91">
        <f>I46/E46</f>
        <v>4166.666666666667</v>
      </c>
      <c r="P46" s="91">
        <f>K46/E46</f>
        <v>2291.6666666666665</v>
      </c>
      <c r="Q46" s="79">
        <v>4</v>
      </c>
      <c r="R46" s="79">
        <v>2</v>
      </c>
      <c r="S46" s="79" t="s">
        <v>72</v>
      </c>
      <c r="T46" s="5">
        <v>157</v>
      </c>
      <c r="U46" s="9"/>
    </row>
    <row r="47" spans="1:21" s="37" customFormat="1" ht="12" x14ac:dyDescent="0.3">
      <c r="A47" s="74" t="s">
        <v>1811</v>
      </c>
      <c r="B47" s="75" t="s">
        <v>1804</v>
      </c>
      <c r="C47" s="85">
        <v>842</v>
      </c>
      <c r="D47" s="86">
        <v>157.5</v>
      </c>
      <c r="E47" s="87">
        <v>48</v>
      </c>
      <c r="F47" s="86">
        <v>131.5</v>
      </c>
      <c r="G47" s="17">
        <v>40</v>
      </c>
      <c r="H47" s="88">
        <v>172</v>
      </c>
      <c r="I47" s="89">
        <v>200000</v>
      </c>
      <c r="J47" s="89" t="s">
        <v>80</v>
      </c>
      <c r="K47" s="89">
        <v>105000</v>
      </c>
      <c r="L47" s="89" t="s">
        <v>79</v>
      </c>
      <c r="M47" s="90">
        <f>I47-K47</f>
        <v>95000</v>
      </c>
      <c r="N47" s="4">
        <f>IF(ISERROR(K47/I47),"",K47/I47)</f>
        <v>0.52500000000000002</v>
      </c>
      <c r="O47" s="91">
        <f>I47/E47</f>
        <v>4166.666666666667</v>
      </c>
      <c r="P47" s="91">
        <f>K47/E47</f>
        <v>2187.5</v>
      </c>
      <c r="Q47" s="79">
        <v>4</v>
      </c>
      <c r="R47" s="79">
        <v>2</v>
      </c>
      <c r="S47" s="79" t="s">
        <v>72</v>
      </c>
      <c r="T47" s="5">
        <v>157</v>
      </c>
      <c r="U47" s="9"/>
    </row>
    <row r="48" spans="1:21" s="37" customFormat="1" ht="12" x14ac:dyDescent="0.3">
      <c r="A48" s="74" t="s">
        <v>1842</v>
      </c>
      <c r="B48" s="75" t="s">
        <v>1801</v>
      </c>
      <c r="C48" s="85">
        <v>458</v>
      </c>
      <c r="D48" s="86">
        <v>160.19999999999999</v>
      </c>
      <c r="E48" s="87">
        <v>48</v>
      </c>
      <c r="F48" s="86">
        <v>134.9</v>
      </c>
      <c r="G48" s="17">
        <v>41</v>
      </c>
      <c r="H48" s="88">
        <v>168</v>
      </c>
      <c r="I48" s="89">
        <v>200000</v>
      </c>
      <c r="J48" s="89" t="s">
        <v>79</v>
      </c>
      <c r="K48" s="89">
        <v>100000</v>
      </c>
      <c r="L48" s="89" t="s">
        <v>78</v>
      </c>
      <c r="M48" s="90">
        <f>I48-K48</f>
        <v>100000</v>
      </c>
      <c r="N48" s="4">
        <f>IF(ISERROR(K48/I48),"",K48/I48)</f>
        <v>0.5</v>
      </c>
      <c r="O48" s="91">
        <f>I48/E48</f>
        <v>4166.666666666667</v>
      </c>
      <c r="P48" s="91">
        <f>K48/E48</f>
        <v>2083.3333333333335</v>
      </c>
      <c r="Q48" s="79">
        <v>4</v>
      </c>
      <c r="R48" s="79">
        <v>2</v>
      </c>
      <c r="S48" s="79" t="s">
        <v>72</v>
      </c>
      <c r="T48" s="5">
        <v>160</v>
      </c>
      <c r="U48" s="9"/>
    </row>
    <row r="49" spans="1:21" s="37" customFormat="1" ht="12" x14ac:dyDescent="0.3">
      <c r="A49" s="74" t="s">
        <v>1888</v>
      </c>
      <c r="B49" s="75" t="s">
        <v>1887</v>
      </c>
      <c r="C49" s="85">
        <v>750</v>
      </c>
      <c r="D49" s="86">
        <v>187.4</v>
      </c>
      <c r="E49" s="87">
        <v>57</v>
      </c>
      <c r="F49" s="86">
        <v>159.30000000000001</v>
      </c>
      <c r="G49" s="17">
        <v>48</v>
      </c>
      <c r="H49" s="88">
        <v>82</v>
      </c>
      <c r="I49" s="89">
        <v>200000</v>
      </c>
      <c r="J49" s="89" t="s">
        <v>79</v>
      </c>
      <c r="K49" s="89">
        <v>90000</v>
      </c>
      <c r="L49" s="89" t="s">
        <v>84</v>
      </c>
      <c r="M49" s="90">
        <f>I49-K49</f>
        <v>110000</v>
      </c>
      <c r="N49" s="4">
        <f>IF(ISERROR(K49/I49),"",K49/I49)</f>
        <v>0.45</v>
      </c>
      <c r="O49" s="91">
        <f>I49/E49</f>
        <v>3508.7719298245615</v>
      </c>
      <c r="P49" s="91">
        <f>K49/E49</f>
        <v>1578.9473684210527</v>
      </c>
      <c r="Q49" s="79">
        <v>5</v>
      </c>
      <c r="R49" s="79">
        <v>2</v>
      </c>
      <c r="S49" s="79" t="s">
        <v>72</v>
      </c>
      <c r="T49" s="5">
        <v>187</v>
      </c>
      <c r="U49" s="9"/>
    </row>
    <row r="50" spans="1:21" s="37" customFormat="1" ht="12" x14ac:dyDescent="0.3">
      <c r="A50" s="74" t="s">
        <v>2258</v>
      </c>
      <c r="B50" s="75" t="s">
        <v>2259</v>
      </c>
      <c r="C50" s="85">
        <v>876</v>
      </c>
      <c r="D50" s="86">
        <v>158</v>
      </c>
      <c r="E50" s="87">
        <v>48</v>
      </c>
      <c r="F50" s="86">
        <v>134.19999999999999</v>
      </c>
      <c r="G50" s="17">
        <v>41</v>
      </c>
      <c r="H50" s="88">
        <v>400</v>
      </c>
      <c r="I50" s="89">
        <v>198000</v>
      </c>
      <c r="J50" s="89" t="s">
        <v>79</v>
      </c>
      <c r="K50" s="89">
        <v>85000</v>
      </c>
      <c r="L50" s="89" t="s">
        <v>64</v>
      </c>
      <c r="M50" s="90">
        <f>I50-K50</f>
        <v>113000</v>
      </c>
      <c r="N50" s="4">
        <f>IF(ISERROR(K50/I50),"",K50/I50)</f>
        <v>0.42929292929292928</v>
      </c>
      <c r="O50" s="91">
        <f>I50/E50</f>
        <v>4125</v>
      </c>
      <c r="P50" s="91">
        <f>K50/E50</f>
        <v>1770.8333333333333</v>
      </c>
      <c r="Q50" s="79">
        <v>4</v>
      </c>
      <c r="R50" s="79">
        <v>2</v>
      </c>
      <c r="S50" s="79" t="s">
        <v>72</v>
      </c>
      <c r="T50" s="5">
        <v>158</v>
      </c>
      <c r="U50" s="9"/>
    </row>
    <row r="51" spans="1:21" s="37" customFormat="1" ht="12" x14ac:dyDescent="0.3">
      <c r="A51" s="74" t="s">
        <v>1794</v>
      </c>
      <c r="B51" s="75" t="s">
        <v>1795</v>
      </c>
      <c r="C51" s="85">
        <v>2419</v>
      </c>
      <c r="D51" s="86">
        <v>181.3</v>
      </c>
      <c r="E51" s="87">
        <v>55</v>
      </c>
      <c r="F51" s="86">
        <v>148.9</v>
      </c>
      <c r="G51" s="17">
        <v>45</v>
      </c>
      <c r="H51" s="88">
        <v>160</v>
      </c>
      <c r="I51" s="89">
        <v>195000</v>
      </c>
      <c r="J51" s="89" t="s">
        <v>74</v>
      </c>
      <c r="K51" s="89">
        <v>105000</v>
      </c>
      <c r="L51" s="89" t="s">
        <v>64</v>
      </c>
      <c r="M51" s="90">
        <f>I51-K51</f>
        <v>90000</v>
      </c>
      <c r="N51" s="4">
        <f>IF(ISERROR(K51/I51),"",K51/I51)</f>
        <v>0.53846153846153844</v>
      </c>
      <c r="O51" s="91">
        <f>I51/E51</f>
        <v>3545.4545454545455</v>
      </c>
      <c r="P51" s="91">
        <f>K51/E51</f>
        <v>1909.090909090909</v>
      </c>
      <c r="Q51" s="79">
        <v>3</v>
      </c>
      <c r="R51" s="79">
        <v>2</v>
      </c>
      <c r="S51" s="79" t="s">
        <v>72</v>
      </c>
      <c r="T51" s="5">
        <v>181</v>
      </c>
      <c r="U51" s="9"/>
    </row>
    <row r="52" spans="1:21" s="37" customFormat="1" ht="12" x14ac:dyDescent="0.3">
      <c r="A52" s="74" t="s">
        <v>2454</v>
      </c>
      <c r="B52" s="75" t="s">
        <v>1792</v>
      </c>
      <c r="C52" s="85">
        <v>1781</v>
      </c>
      <c r="D52" s="86">
        <v>161.80000000000001</v>
      </c>
      <c r="E52" s="87">
        <v>49</v>
      </c>
      <c r="F52" s="86">
        <v>133.30000000000001</v>
      </c>
      <c r="G52" s="17">
        <v>40</v>
      </c>
      <c r="H52" s="88">
        <v>464</v>
      </c>
      <c r="I52" s="89">
        <v>195000</v>
      </c>
      <c r="J52" s="89" t="s">
        <v>64</v>
      </c>
      <c r="K52" s="89">
        <v>90000</v>
      </c>
      <c r="L52" s="89" t="s">
        <v>79</v>
      </c>
      <c r="M52" s="90">
        <f>I52-K52</f>
        <v>105000</v>
      </c>
      <c r="N52" s="4">
        <f>IF(ISERROR(K52/I52),"",K52/I52)</f>
        <v>0.46153846153846156</v>
      </c>
      <c r="O52" s="91">
        <f>I52/E52</f>
        <v>3979.591836734694</v>
      </c>
      <c r="P52" s="91">
        <f>K52/E52</f>
        <v>1836.7346938775511</v>
      </c>
      <c r="Q52" s="79">
        <v>4</v>
      </c>
      <c r="R52" s="79">
        <v>2</v>
      </c>
      <c r="S52" s="79" t="s">
        <v>72</v>
      </c>
      <c r="T52" s="5">
        <v>161</v>
      </c>
      <c r="U52" s="9"/>
    </row>
    <row r="53" spans="1:21" s="37" customFormat="1" ht="12" x14ac:dyDescent="0.3">
      <c r="A53" s="74" t="s">
        <v>2087</v>
      </c>
      <c r="B53" s="75" t="s">
        <v>1799</v>
      </c>
      <c r="C53" s="85">
        <v>648</v>
      </c>
      <c r="D53" s="86">
        <v>198.4</v>
      </c>
      <c r="E53" s="87">
        <v>60</v>
      </c>
      <c r="F53" s="86">
        <v>166.8</v>
      </c>
      <c r="G53" s="17">
        <v>50</v>
      </c>
      <c r="H53" s="88">
        <v>66</v>
      </c>
      <c r="I53" s="89">
        <v>195000</v>
      </c>
      <c r="J53" s="89" t="s">
        <v>65</v>
      </c>
      <c r="K53" s="89"/>
      <c r="L53" s="89"/>
      <c r="M53" s="90">
        <f>I53-K53</f>
        <v>195000</v>
      </c>
      <c r="N53" s="4">
        <f>IF(ISERROR(K53/I53),"",K53/I53)</f>
        <v>0</v>
      </c>
      <c r="O53" s="91">
        <f>I53/E53</f>
        <v>3250</v>
      </c>
      <c r="P53" s="91">
        <f>K53/E53</f>
        <v>0</v>
      </c>
      <c r="Q53" s="79">
        <v>5</v>
      </c>
      <c r="R53" s="79">
        <v>2</v>
      </c>
      <c r="S53" s="79" t="s">
        <v>72</v>
      </c>
      <c r="T53" s="5">
        <v>198</v>
      </c>
      <c r="U53" s="9"/>
    </row>
    <row r="54" spans="1:21" s="37" customFormat="1" ht="12" x14ac:dyDescent="0.3">
      <c r="A54" s="74" t="s">
        <v>1812</v>
      </c>
      <c r="B54" s="75" t="s">
        <v>1804</v>
      </c>
      <c r="C54" s="85">
        <v>798</v>
      </c>
      <c r="D54" s="86">
        <v>219.8</v>
      </c>
      <c r="E54" s="87">
        <v>66</v>
      </c>
      <c r="F54" s="86">
        <v>184.8</v>
      </c>
      <c r="G54" s="17">
        <v>56</v>
      </c>
      <c r="H54" s="88">
        <v>60</v>
      </c>
      <c r="I54" s="89">
        <v>195000</v>
      </c>
      <c r="J54" s="89" t="s">
        <v>71</v>
      </c>
      <c r="K54" s="89">
        <v>98000</v>
      </c>
      <c r="L54" s="89" t="s">
        <v>65</v>
      </c>
      <c r="M54" s="90">
        <f>I54-K54</f>
        <v>97000</v>
      </c>
      <c r="N54" s="4">
        <f>IF(ISERROR(K54/I54),"",K54/I54)</f>
        <v>0.50256410256410255</v>
      </c>
      <c r="O54" s="91">
        <f>I54/E54</f>
        <v>2954.5454545454545</v>
      </c>
      <c r="P54" s="91">
        <f>K54/E54</f>
        <v>1484.8484848484848</v>
      </c>
      <c r="Q54" s="79">
        <v>5</v>
      </c>
      <c r="R54" s="79">
        <v>2</v>
      </c>
      <c r="S54" s="79" t="s">
        <v>72</v>
      </c>
      <c r="T54" s="5" t="s">
        <v>258</v>
      </c>
      <c r="U54" s="9"/>
    </row>
    <row r="55" spans="1:21" s="37" customFormat="1" ht="12" x14ac:dyDescent="0.3">
      <c r="A55" s="74" t="s">
        <v>1852</v>
      </c>
      <c r="B55" s="75" t="s">
        <v>1826</v>
      </c>
      <c r="C55" s="85">
        <v>832</v>
      </c>
      <c r="D55" s="86">
        <v>156.1</v>
      </c>
      <c r="E55" s="87">
        <v>47</v>
      </c>
      <c r="F55" s="86">
        <v>134.9</v>
      </c>
      <c r="G55" s="17">
        <v>41</v>
      </c>
      <c r="H55" s="88">
        <v>144</v>
      </c>
      <c r="I55" s="89">
        <v>195000</v>
      </c>
      <c r="J55" s="89" t="s">
        <v>64</v>
      </c>
      <c r="K55" s="89">
        <v>95000</v>
      </c>
      <c r="L55" s="89" t="s">
        <v>81</v>
      </c>
      <c r="M55" s="90">
        <f>I55-K55</f>
        <v>100000</v>
      </c>
      <c r="N55" s="4">
        <f>IF(ISERROR(K55/I55),"",K55/I55)</f>
        <v>0.48717948717948717</v>
      </c>
      <c r="O55" s="91">
        <f>I55/E55</f>
        <v>4148.9361702127662</v>
      </c>
      <c r="P55" s="91">
        <f>K55/E55</f>
        <v>2021.2765957446809</v>
      </c>
      <c r="Q55" s="79">
        <v>4</v>
      </c>
      <c r="R55" s="79">
        <v>2</v>
      </c>
      <c r="S55" s="79" t="s">
        <v>72</v>
      </c>
      <c r="T55" s="5">
        <v>156</v>
      </c>
      <c r="U55" s="9"/>
    </row>
    <row r="56" spans="1:21" s="37" customFormat="1" ht="12" x14ac:dyDescent="0.3">
      <c r="A56" s="74" t="s">
        <v>2499</v>
      </c>
      <c r="B56" s="75" t="s">
        <v>2503</v>
      </c>
      <c r="C56" s="85">
        <v>1762</v>
      </c>
      <c r="D56" s="86">
        <v>153.80000000000001</v>
      </c>
      <c r="E56" s="87">
        <v>47</v>
      </c>
      <c r="F56" s="86">
        <v>129.69999999999999</v>
      </c>
      <c r="G56" s="17">
        <v>39</v>
      </c>
      <c r="H56" s="88">
        <v>584</v>
      </c>
      <c r="I56" s="89">
        <v>195000</v>
      </c>
      <c r="J56" s="89" t="s">
        <v>79</v>
      </c>
      <c r="K56" s="89">
        <v>95000</v>
      </c>
      <c r="L56" s="89" t="s">
        <v>80</v>
      </c>
      <c r="M56" s="90">
        <f>I56-K56</f>
        <v>100000</v>
      </c>
      <c r="N56" s="4">
        <f>IF(ISERROR(K56/I56),"",K56/I56)</f>
        <v>0.48717948717948717</v>
      </c>
      <c r="O56" s="91">
        <f>I56/E56</f>
        <v>4148.9361702127662</v>
      </c>
      <c r="P56" s="91">
        <f>K56/E56</f>
        <v>2021.2765957446809</v>
      </c>
      <c r="Q56" s="79">
        <v>4</v>
      </c>
      <c r="R56" s="79">
        <v>2</v>
      </c>
      <c r="S56" s="79" t="s">
        <v>72</v>
      </c>
      <c r="T56" s="5">
        <v>153</v>
      </c>
      <c r="U56" s="9"/>
    </row>
    <row r="57" spans="1:21" s="37" customFormat="1" ht="12" x14ac:dyDescent="0.3">
      <c r="A57" s="74" t="s">
        <v>2555</v>
      </c>
      <c r="B57" s="75" t="s">
        <v>2556</v>
      </c>
      <c r="C57" s="85">
        <v>402</v>
      </c>
      <c r="D57" s="86">
        <v>148.6</v>
      </c>
      <c r="E57" s="87">
        <v>45</v>
      </c>
      <c r="F57" s="86">
        <v>118.6</v>
      </c>
      <c r="G57" s="17">
        <v>36</v>
      </c>
      <c r="H57" s="88">
        <v>84</v>
      </c>
      <c r="I57" s="89">
        <v>195000</v>
      </c>
      <c r="J57" s="89" t="s">
        <v>65</v>
      </c>
      <c r="K57" s="89"/>
      <c r="L57" s="89"/>
      <c r="M57" s="90">
        <f>I57-K57</f>
        <v>195000</v>
      </c>
      <c r="N57" s="4">
        <f>IF(ISERROR(K57/I57),"",K57/I57)</f>
        <v>0</v>
      </c>
      <c r="O57" s="91">
        <f>I57/E57</f>
        <v>4333.333333333333</v>
      </c>
      <c r="P57" s="91">
        <f>K57/E57</f>
        <v>0</v>
      </c>
      <c r="Q57" s="79">
        <v>4</v>
      </c>
      <c r="R57" s="79">
        <v>2</v>
      </c>
      <c r="S57" s="79" t="s">
        <v>72</v>
      </c>
      <c r="T57" s="5" t="s">
        <v>403</v>
      </c>
      <c r="U57" s="9"/>
    </row>
    <row r="58" spans="1:21" s="37" customFormat="1" ht="12" x14ac:dyDescent="0.3">
      <c r="A58" s="74" t="s">
        <v>1796</v>
      </c>
      <c r="B58" s="75" t="s">
        <v>1792</v>
      </c>
      <c r="C58" s="85">
        <v>1695</v>
      </c>
      <c r="D58" s="86">
        <v>155.19999999999999</v>
      </c>
      <c r="E58" s="87">
        <v>47</v>
      </c>
      <c r="F58" s="86">
        <v>129.69999999999999</v>
      </c>
      <c r="G58" s="17">
        <v>39</v>
      </c>
      <c r="H58" s="88">
        <v>330</v>
      </c>
      <c r="I58" s="89">
        <v>192000</v>
      </c>
      <c r="J58" s="89" t="s">
        <v>83</v>
      </c>
      <c r="K58" s="89">
        <v>95000</v>
      </c>
      <c r="L58" s="89" t="s">
        <v>65</v>
      </c>
      <c r="M58" s="90">
        <f>I58-K58</f>
        <v>97000</v>
      </c>
      <c r="N58" s="4">
        <f>IF(ISERROR(K58/I58),"",K58/I58)</f>
        <v>0.49479166666666669</v>
      </c>
      <c r="O58" s="91">
        <f>I58/E58</f>
        <v>4085.1063829787236</v>
      </c>
      <c r="P58" s="91">
        <f>K58/E58</f>
        <v>2021.2765957446809</v>
      </c>
      <c r="Q58" s="79">
        <v>4</v>
      </c>
      <c r="R58" s="79">
        <v>2</v>
      </c>
      <c r="S58" s="79" t="s">
        <v>72</v>
      </c>
      <c r="T58" s="5" t="s">
        <v>114</v>
      </c>
      <c r="U58" s="9"/>
    </row>
    <row r="59" spans="1:21" s="37" customFormat="1" ht="12" x14ac:dyDescent="0.3">
      <c r="A59" s="74" t="s">
        <v>1813</v>
      </c>
      <c r="B59" s="75" t="s">
        <v>1797</v>
      </c>
      <c r="C59" s="85">
        <v>814</v>
      </c>
      <c r="D59" s="86">
        <v>157.4</v>
      </c>
      <c r="E59" s="87">
        <v>48</v>
      </c>
      <c r="F59" s="86">
        <v>134.5</v>
      </c>
      <c r="G59" s="17">
        <v>41</v>
      </c>
      <c r="H59" s="88">
        <v>222</v>
      </c>
      <c r="I59" s="89">
        <v>192000</v>
      </c>
      <c r="J59" s="89" t="s">
        <v>78</v>
      </c>
      <c r="K59" s="89">
        <v>110000</v>
      </c>
      <c r="L59" s="89" t="s">
        <v>82</v>
      </c>
      <c r="M59" s="90">
        <f>I59-K59</f>
        <v>82000</v>
      </c>
      <c r="N59" s="4">
        <f>IF(ISERROR(K59/I59),"",K59/I59)</f>
        <v>0.57291666666666663</v>
      </c>
      <c r="O59" s="91">
        <f>I59/E59</f>
        <v>4000</v>
      </c>
      <c r="P59" s="91">
        <f>K59/E59</f>
        <v>2291.6666666666665</v>
      </c>
      <c r="Q59" s="79">
        <v>4</v>
      </c>
      <c r="R59" s="79">
        <v>2</v>
      </c>
      <c r="S59" s="79" t="s">
        <v>72</v>
      </c>
      <c r="T59" s="5" t="s">
        <v>126</v>
      </c>
      <c r="U59" s="9"/>
    </row>
    <row r="60" spans="1:21" s="37" customFormat="1" ht="12" x14ac:dyDescent="0.3">
      <c r="A60" s="74" t="s">
        <v>2430</v>
      </c>
      <c r="B60" s="75" t="s">
        <v>1965</v>
      </c>
      <c r="C60" s="85">
        <v>396</v>
      </c>
      <c r="D60" s="86">
        <v>111</v>
      </c>
      <c r="E60" s="87">
        <v>34</v>
      </c>
      <c r="F60" s="86">
        <v>84.7</v>
      </c>
      <c r="G60" s="17">
        <v>26</v>
      </c>
      <c r="H60" s="88">
        <v>88</v>
      </c>
      <c r="I60" s="89">
        <v>190000</v>
      </c>
      <c r="J60" s="89" t="s">
        <v>74</v>
      </c>
      <c r="K60" s="89">
        <v>92000</v>
      </c>
      <c r="L60" s="89" t="s">
        <v>74</v>
      </c>
      <c r="M60" s="90">
        <f>I60-K60</f>
        <v>98000</v>
      </c>
      <c r="N60" s="4">
        <f>IF(ISERROR(K60/I60),"",K60/I60)</f>
        <v>0.48421052631578948</v>
      </c>
      <c r="O60" s="91">
        <f>I60/E60</f>
        <v>5588.2352941176468</v>
      </c>
      <c r="P60" s="91">
        <f>K60/E60</f>
        <v>2705.8823529411766</v>
      </c>
      <c r="Q60" s="79">
        <v>3</v>
      </c>
      <c r="R60" s="79">
        <v>2</v>
      </c>
      <c r="S60" s="79" t="s">
        <v>72</v>
      </c>
      <c r="T60" s="5">
        <v>1110</v>
      </c>
      <c r="U60" s="9"/>
    </row>
    <row r="61" spans="1:21" s="37" customFormat="1" ht="12" x14ac:dyDescent="0.3">
      <c r="A61" s="74" t="s">
        <v>2445</v>
      </c>
      <c r="B61" s="75" t="s">
        <v>2163</v>
      </c>
      <c r="C61" s="85">
        <v>870</v>
      </c>
      <c r="D61" s="86">
        <v>114.2</v>
      </c>
      <c r="E61" s="87">
        <v>35</v>
      </c>
      <c r="F61" s="86">
        <v>84.7</v>
      </c>
      <c r="G61" s="17">
        <v>26</v>
      </c>
      <c r="H61" s="88">
        <v>102</v>
      </c>
      <c r="I61" s="89">
        <v>190000</v>
      </c>
      <c r="J61" s="89" t="s">
        <v>69</v>
      </c>
      <c r="K61" s="89">
        <v>73000</v>
      </c>
      <c r="L61" s="89" t="s">
        <v>84</v>
      </c>
      <c r="M61" s="90">
        <f>I61-K61</f>
        <v>117000</v>
      </c>
      <c r="N61" s="4">
        <f>IF(ISERROR(K61/I61),"",K61/I61)</f>
        <v>0.38421052631578945</v>
      </c>
      <c r="O61" s="91">
        <f>I61/E61</f>
        <v>5428.5714285714284</v>
      </c>
      <c r="P61" s="91">
        <f>K61/E61</f>
        <v>2085.7142857142858</v>
      </c>
      <c r="Q61" s="79">
        <v>3</v>
      </c>
      <c r="R61" s="79">
        <v>2</v>
      </c>
      <c r="S61" s="79" t="s">
        <v>72</v>
      </c>
      <c r="T61" s="5">
        <v>114</v>
      </c>
      <c r="U61" s="9"/>
    </row>
    <row r="62" spans="1:21" s="37" customFormat="1" ht="12" x14ac:dyDescent="0.3">
      <c r="A62" s="74" t="s">
        <v>1803</v>
      </c>
      <c r="B62" s="75" t="s">
        <v>1804</v>
      </c>
      <c r="C62" s="85">
        <v>749</v>
      </c>
      <c r="D62" s="86">
        <v>157.5</v>
      </c>
      <c r="E62" s="87">
        <v>48</v>
      </c>
      <c r="F62" s="86">
        <v>131.5</v>
      </c>
      <c r="G62" s="17">
        <v>40</v>
      </c>
      <c r="H62" s="88">
        <v>198</v>
      </c>
      <c r="I62" s="89">
        <v>190000</v>
      </c>
      <c r="J62" s="89" t="s">
        <v>82</v>
      </c>
      <c r="K62" s="89">
        <v>100000</v>
      </c>
      <c r="L62" s="89" t="s">
        <v>78</v>
      </c>
      <c r="M62" s="90">
        <f>I62-K62</f>
        <v>90000</v>
      </c>
      <c r="N62" s="4">
        <f>IF(ISERROR(K62/I62),"",K62/I62)</f>
        <v>0.52631578947368418</v>
      </c>
      <c r="O62" s="91">
        <f>I62/E62</f>
        <v>3958.3333333333335</v>
      </c>
      <c r="P62" s="91">
        <f>K62/E62</f>
        <v>2083.3333333333335</v>
      </c>
      <c r="Q62" s="79">
        <v>4</v>
      </c>
      <c r="R62" s="79">
        <v>2</v>
      </c>
      <c r="S62" s="79" t="s">
        <v>72</v>
      </c>
      <c r="T62" s="5">
        <v>157</v>
      </c>
      <c r="U62" s="9"/>
    </row>
    <row r="63" spans="1:21" s="37" customFormat="1" ht="12" x14ac:dyDescent="0.3">
      <c r="A63" s="74" t="s">
        <v>1808</v>
      </c>
      <c r="B63" s="75" t="s">
        <v>1804</v>
      </c>
      <c r="C63" s="85">
        <v>639</v>
      </c>
      <c r="D63" s="86">
        <v>219.8</v>
      </c>
      <c r="E63" s="87">
        <v>66</v>
      </c>
      <c r="F63" s="86">
        <v>184.8</v>
      </c>
      <c r="G63" s="17">
        <v>56</v>
      </c>
      <c r="H63" s="88">
        <v>60</v>
      </c>
      <c r="I63" s="89">
        <v>190000</v>
      </c>
      <c r="J63" s="89" t="s">
        <v>71</v>
      </c>
      <c r="K63" s="89">
        <v>130000</v>
      </c>
      <c r="L63" s="89" t="s">
        <v>69</v>
      </c>
      <c r="M63" s="90">
        <f>I63-K63</f>
        <v>60000</v>
      </c>
      <c r="N63" s="4">
        <f>IF(ISERROR(K63/I63),"",K63/I63)</f>
        <v>0.68421052631578949</v>
      </c>
      <c r="O63" s="91">
        <f>I63/E63</f>
        <v>2878.787878787879</v>
      </c>
      <c r="P63" s="91">
        <f>K63/E63</f>
        <v>1969.6969696969697</v>
      </c>
      <c r="Q63" s="79">
        <v>5</v>
      </c>
      <c r="R63" s="79">
        <v>2</v>
      </c>
      <c r="S63" s="79" t="s">
        <v>72</v>
      </c>
      <c r="T63" s="5">
        <v>219</v>
      </c>
      <c r="U63" s="9"/>
    </row>
    <row r="64" spans="1:21" s="37" customFormat="1" ht="12" x14ac:dyDescent="0.3">
      <c r="A64" s="74" t="s">
        <v>1812</v>
      </c>
      <c r="B64" s="75" t="s">
        <v>2472</v>
      </c>
      <c r="C64" s="85">
        <v>798</v>
      </c>
      <c r="D64" s="86">
        <v>157.5</v>
      </c>
      <c r="E64" s="87">
        <v>48</v>
      </c>
      <c r="F64" s="86">
        <v>131.5</v>
      </c>
      <c r="G64" s="17">
        <v>40</v>
      </c>
      <c r="H64" s="88">
        <v>132</v>
      </c>
      <c r="I64" s="89">
        <v>190000</v>
      </c>
      <c r="J64" s="89" t="s">
        <v>84</v>
      </c>
      <c r="K64" s="89">
        <v>120000</v>
      </c>
      <c r="L64" s="89" t="s">
        <v>79</v>
      </c>
      <c r="M64" s="90">
        <f>I64-K64</f>
        <v>70000</v>
      </c>
      <c r="N64" s="4">
        <f>IF(ISERROR(K64/I64),"",K64/I64)</f>
        <v>0.63157894736842102</v>
      </c>
      <c r="O64" s="91">
        <f>I64/E64</f>
        <v>3958.3333333333335</v>
      </c>
      <c r="P64" s="91">
        <f>K64/E64</f>
        <v>2500</v>
      </c>
      <c r="Q64" s="79">
        <v>4</v>
      </c>
      <c r="R64" s="79">
        <v>2</v>
      </c>
      <c r="S64" s="79" t="s">
        <v>72</v>
      </c>
      <c r="T64" s="5">
        <v>157</v>
      </c>
      <c r="U64" s="9"/>
    </row>
    <row r="65" spans="1:21" s="37" customFormat="1" ht="12" x14ac:dyDescent="0.3">
      <c r="A65" s="74" t="s">
        <v>1829</v>
      </c>
      <c r="B65" s="75" t="s">
        <v>1828</v>
      </c>
      <c r="C65" s="85">
        <v>1396</v>
      </c>
      <c r="D65" s="86">
        <v>145.5</v>
      </c>
      <c r="E65" s="87">
        <v>44</v>
      </c>
      <c r="F65" s="86">
        <v>115.1</v>
      </c>
      <c r="G65" s="17">
        <v>35</v>
      </c>
      <c r="H65" s="88">
        <v>193</v>
      </c>
      <c r="I65" s="89">
        <v>190000</v>
      </c>
      <c r="J65" s="89" t="s">
        <v>74</v>
      </c>
      <c r="K65" s="89">
        <v>95000</v>
      </c>
      <c r="L65" s="89" t="s">
        <v>74</v>
      </c>
      <c r="M65" s="90">
        <f>I65-K65</f>
        <v>95000</v>
      </c>
      <c r="N65" s="4">
        <f>IF(ISERROR(K65/I65),"",K65/I65)</f>
        <v>0.5</v>
      </c>
      <c r="O65" s="91">
        <f>I65/E65</f>
        <v>4318.181818181818</v>
      </c>
      <c r="P65" s="91">
        <f>K65/E65</f>
        <v>2159.090909090909</v>
      </c>
      <c r="Q65" s="79">
        <v>4</v>
      </c>
      <c r="R65" s="79">
        <v>2</v>
      </c>
      <c r="S65" s="79" t="s">
        <v>61</v>
      </c>
      <c r="T65" s="5" t="s">
        <v>177</v>
      </c>
      <c r="U65" s="9"/>
    </row>
    <row r="66" spans="1:21" s="37" customFormat="1" ht="12" x14ac:dyDescent="0.3">
      <c r="A66" s="74" t="s">
        <v>1840</v>
      </c>
      <c r="B66" s="75" t="s">
        <v>1841</v>
      </c>
      <c r="C66" s="85">
        <v>706</v>
      </c>
      <c r="D66" s="86">
        <v>227.9</v>
      </c>
      <c r="E66" s="87">
        <v>69</v>
      </c>
      <c r="F66" s="86">
        <v>195.1</v>
      </c>
      <c r="G66" s="17">
        <v>59</v>
      </c>
      <c r="H66" s="88">
        <v>34</v>
      </c>
      <c r="I66" s="89">
        <v>190000</v>
      </c>
      <c r="J66" s="89" t="s">
        <v>78</v>
      </c>
      <c r="K66" s="89"/>
      <c r="L66" s="89"/>
      <c r="M66" s="90">
        <f>I66-K66</f>
        <v>190000</v>
      </c>
      <c r="N66" s="4">
        <f>IF(ISERROR(K66/I66),"",K66/I66)</f>
        <v>0</v>
      </c>
      <c r="O66" s="91">
        <f>I66/E66</f>
        <v>2753.623188405797</v>
      </c>
      <c r="P66" s="91">
        <f>K66/E66</f>
        <v>0</v>
      </c>
      <c r="Q66" s="79">
        <v>5</v>
      </c>
      <c r="R66" s="79">
        <v>2</v>
      </c>
      <c r="S66" s="79" t="s">
        <v>72</v>
      </c>
      <c r="T66" s="5">
        <v>227</v>
      </c>
      <c r="U66" s="9"/>
    </row>
    <row r="67" spans="1:21" s="37" customFormat="1" ht="12" x14ac:dyDescent="0.3">
      <c r="A67" s="74" t="s">
        <v>1848</v>
      </c>
      <c r="B67" s="75" t="s">
        <v>1777</v>
      </c>
      <c r="C67" s="85">
        <v>388</v>
      </c>
      <c r="D67" s="86">
        <v>122.3</v>
      </c>
      <c r="E67" s="87">
        <v>37</v>
      </c>
      <c r="F67" s="86">
        <v>101.8</v>
      </c>
      <c r="G67" s="17">
        <v>31</v>
      </c>
      <c r="H67" s="88">
        <v>76</v>
      </c>
      <c r="I67" s="89">
        <v>190000</v>
      </c>
      <c r="J67" s="89" t="s">
        <v>66</v>
      </c>
      <c r="K67" s="89">
        <v>90000</v>
      </c>
      <c r="L67" s="89" t="s">
        <v>78</v>
      </c>
      <c r="M67" s="90">
        <f>I67-K67</f>
        <v>100000</v>
      </c>
      <c r="N67" s="4">
        <f>IF(ISERROR(K67/I67),"",K67/I67)</f>
        <v>0.47368421052631576</v>
      </c>
      <c r="O67" s="91">
        <f>I67/E67</f>
        <v>5135.135135135135</v>
      </c>
      <c r="P67" s="91">
        <f>K67/E67</f>
        <v>2432.4324324324325</v>
      </c>
      <c r="Q67" s="79">
        <v>4</v>
      </c>
      <c r="R67" s="79">
        <v>2</v>
      </c>
      <c r="S67" s="79" t="s">
        <v>72</v>
      </c>
      <c r="T67" s="5">
        <v>122</v>
      </c>
      <c r="U67" s="9"/>
    </row>
    <row r="68" spans="1:21" s="37" customFormat="1" ht="12" x14ac:dyDescent="0.3">
      <c r="A68" s="74" t="s">
        <v>2482</v>
      </c>
      <c r="B68" s="75" t="s">
        <v>1709</v>
      </c>
      <c r="C68" s="85">
        <v>564</v>
      </c>
      <c r="D68" s="86">
        <v>194.3</v>
      </c>
      <c r="E68" s="87">
        <v>59</v>
      </c>
      <c r="F68" s="86">
        <v>163.6</v>
      </c>
      <c r="G68" s="17">
        <v>49</v>
      </c>
      <c r="H68" s="88">
        <v>64</v>
      </c>
      <c r="I68" s="89">
        <v>190000</v>
      </c>
      <c r="J68" s="89" t="s">
        <v>79</v>
      </c>
      <c r="K68" s="89"/>
      <c r="L68" s="89"/>
      <c r="M68" s="90">
        <f>I68-K68</f>
        <v>190000</v>
      </c>
      <c r="N68" s="4">
        <f>IF(ISERROR(K68/I68),"",K68/I68)</f>
        <v>0</v>
      </c>
      <c r="O68" s="91">
        <f>I68/E68</f>
        <v>3220.3389830508477</v>
      </c>
      <c r="P68" s="91">
        <f>K68/E68</f>
        <v>0</v>
      </c>
      <c r="Q68" s="79">
        <v>5</v>
      </c>
      <c r="R68" s="79">
        <v>2</v>
      </c>
      <c r="S68" s="79" t="s">
        <v>72</v>
      </c>
      <c r="T68" s="5">
        <v>194</v>
      </c>
      <c r="U68" s="9"/>
    </row>
    <row r="69" spans="1:21" s="37" customFormat="1" ht="12" x14ac:dyDescent="0.3">
      <c r="A69" s="74" t="s">
        <v>2541</v>
      </c>
      <c r="B69" s="75" t="s">
        <v>2542</v>
      </c>
      <c r="C69" s="85">
        <v>567</v>
      </c>
      <c r="D69" s="86">
        <v>147.30000000000001</v>
      </c>
      <c r="E69" s="87">
        <v>45</v>
      </c>
      <c r="F69" s="86">
        <v>116</v>
      </c>
      <c r="G69" s="17">
        <v>35</v>
      </c>
      <c r="H69" s="88">
        <v>179</v>
      </c>
      <c r="I69" s="89">
        <v>190000</v>
      </c>
      <c r="J69" s="89" t="s">
        <v>84</v>
      </c>
      <c r="K69" s="89">
        <v>120000</v>
      </c>
      <c r="L69" s="89" t="s">
        <v>74</v>
      </c>
      <c r="M69" s="90">
        <f>I69-K69</f>
        <v>70000</v>
      </c>
      <c r="N69" s="4">
        <f>IF(ISERROR(K69/I69),"",K69/I69)</f>
        <v>0.63157894736842102</v>
      </c>
      <c r="O69" s="91">
        <f>I69/E69</f>
        <v>4222.2222222222226</v>
      </c>
      <c r="P69" s="91">
        <f>K69/E69</f>
        <v>2666.6666666666665</v>
      </c>
      <c r="Q69" s="79">
        <v>4</v>
      </c>
      <c r="R69" s="79">
        <v>2</v>
      </c>
      <c r="S69" s="79" t="s">
        <v>72</v>
      </c>
      <c r="T69" s="5">
        <v>147</v>
      </c>
      <c r="U69" s="9"/>
    </row>
    <row r="70" spans="1:21" s="37" customFormat="1" ht="12" x14ac:dyDescent="0.3">
      <c r="A70" s="74" t="s">
        <v>2258</v>
      </c>
      <c r="B70" s="75" t="s">
        <v>2259</v>
      </c>
      <c r="C70" s="85">
        <v>876</v>
      </c>
      <c r="D70" s="86">
        <v>123</v>
      </c>
      <c r="E70" s="87">
        <v>37</v>
      </c>
      <c r="F70" s="86">
        <v>102</v>
      </c>
      <c r="G70" s="17">
        <v>31</v>
      </c>
      <c r="H70" s="88">
        <v>142</v>
      </c>
      <c r="I70" s="89">
        <v>189000</v>
      </c>
      <c r="J70" s="89" t="s">
        <v>83</v>
      </c>
      <c r="K70" s="89">
        <v>85000</v>
      </c>
      <c r="L70" s="89" t="s">
        <v>82</v>
      </c>
      <c r="M70" s="90">
        <f>I70-K70</f>
        <v>104000</v>
      </c>
      <c r="N70" s="4">
        <f>IF(ISERROR(K70/I70),"",K70/I70)</f>
        <v>0.44973544973544971</v>
      </c>
      <c r="O70" s="91">
        <f>I70/E70</f>
        <v>5108.1081081081084</v>
      </c>
      <c r="P70" s="91">
        <f>K70/E70</f>
        <v>2297.2972972972975</v>
      </c>
      <c r="Q70" s="79">
        <v>4</v>
      </c>
      <c r="R70" s="79">
        <v>2</v>
      </c>
      <c r="S70" s="79" t="s">
        <v>72</v>
      </c>
      <c r="T70" s="5">
        <v>123</v>
      </c>
      <c r="U70" s="9"/>
    </row>
    <row r="71" spans="1:21" s="37" customFormat="1" ht="12" x14ac:dyDescent="0.3">
      <c r="A71" s="74" t="s">
        <v>2539</v>
      </c>
      <c r="B71" s="75" t="s">
        <v>2540</v>
      </c>
      <c r="C71" s="85">
        <v>567</v>
      </c>
      <c r="D71" s="86">
        <v>128.30000000000001</v>
      </c>
      <c r="E71" s="87">
        <v>39</v>
      </c>
      <c r="F71" s="86">
        <v>101.1</v>
      </c>
      <c r="G71" s="17">
        <v>31</v>
      </c>
      <c r="H71" s="88">
        <v>115</v>
      </c>
      <c r="I71" s="89">
        <v>189000</v>
      </c>
      <c r="J71" s="89" t="s">
        <v>84</v>
      </c>
      <c r="K71" s="89">
        <v>85000</v>
      </c>
      <c r="L71" s="89" t="s">
        <v>249</v>
      </c>
      <c r="M71" s="90">
        <f>I71-K71</f>
        <v>104000</v>
      </c>
      <c r="N71" s="4">
        <f>IF(ISERROR(K71/I71),"",K71/I71)</f>
        <v>0.44973544973544971</v>
      </c>
      <c r="O71" s="91">
        <f>I71/E71</f>
        <v>4846.1538461538457</v>
      </c>
      <c r="P71" s="91">
        <f>K71/E71</f>
        <v>2179.4871794871797</v>
      </c>
      <c r="Q71" s="79">
        <v>4</v>
      </c>
      <c r="R71" s="79">
        <v>2</v>
      </c>
      <c r="S71" s="79" t="s">
        <v>72</v>
      </c>
      <c r="T71" s="5" t="s">
        <v>282</v>
      </c>
      <c r="U71" s="9"/>
    </row>
    <row r="72" spans="1:21" s="37" customFormat="1" ht="12" x14ac:dyDescent="0.3">
      <c r="A72" s="74" t="s">
        <v>1964</v>
      </c>
      <c r="B72" s="75" t="s">
        <v>1965</v>
      </c>
      <c r="C72" s="85">
        <v>584</v>
      </c>
      <c r="D72" s="86">
        <v>111.7</v>
      </c>
      <c r="E72" s="87">
        <v>34</v>
      </c>
      <c r="F72" s="86">
        <v>84.7</v>
      </c>
      <c r="G72" s="17">
        <v>26</v>
      </c>
      <c r="H72" s="88">
        <v>130</v>
      </c>
      <c r="I72" s="89">
        <v>185000</v>
      </c>
      <c r="J72" s="89" t="s">
        <v>74</v>
      </c>
      <c r="K72" s="89">
        <v>93000</v>
      </c>
      <c r="L72" s="89" t="s">
        <v>84</v>
      </c>
      <c r="M72" s="90">
        <f>I72-K72</f>
        <v>92000</v>
      </c>
      <c r="N72" s="4">
        <f>IF(ISERROR(K72/I72),"",K72/I72)</f>
        <v>0.50270270270270268</v>
      </c>
      <c r="O72" s="91">
        <f>I72/E72</f>
        <v>5441.1764705882351</v>
      </c>
      <c r="P72" s="91">
        <f>K72/E72</f>
        <v>2735.294117647059</v>
      </c>
      <c r="Q72" s="79">
        <v>3</v>
      </c>
      <c r="R72" s="79">
        <v>2</v>
      </c>
      <c r="S72" s="79" t="s">
        <v>72</v>
      </c>
      <c r="T72" s="5">
        <v>1110</v>
      </c>
      <c r="U72" s="9"/>
    </row>
    <row r="73" spans="1:21" s="37" customFormat="1" ht="12" x14ac:dyDescent="0.3">
      <c r="A73" s="74" t="s">
        <v>2426</v>
      </c>
      <c r="B73" s="75" t="s">
        <v>2427</v>
      </c>
      <c r="C73" s="85">
        <v>464</v>
      </c>
      <c r="D73" s="86">
        <v>111</v>
      </c>
      <c r="E73" s="87">
        <v>34</v>
      </c>
      <c r="F73" s="86">
        <v>84.7</v>
      </c>
      <c r="G73" s="17">
        <v>26</v>
      </c>
      <c r="H73" s="88">
        <v>186</v>
      </c>
      <c r="I73" s="89">
        <v>185000</v>
      </c>
      <c r="J73" s="89" t="s">
        <v>84</v>
      </c>
      <c r="K73" s="89">
        <v>95000</v>
      </c>
      <c r="L73" s="89" t="s">
        <v>84</v>
      </c>
      <c r="M73" s="90">
        <f>I73-K73</f>
        <v>90000</v>
      </c>
      <c r="N73" s="4">
        <f>IF(ISERROR(K73/I73),"",K73/I73)</f>
        <v>0.51351351351351349</v>
      </c>
      <c r="O73" s="91">
        <f>I73/E73</f>
        <v>5441.1764705882351</v>
      </c>
      <c r="P73" s="91">
        <f>K73/E73</f>
        <v>2794.1176470588234</v>
      </c>
      <c r="Q73" s="79">
        <v>3</v>
      </c>
      <c r="R73" s="79">
        <v>2</v>
      </c>
      <c r="S73" s="79" t="s">
        <v>72</v>
      </c>
      <c r="T73" s="5" t="s">
        <v>150</v>
      </c>
      <c r="U73" s="9"/>
    </row>
    <row r="74" spans="1:21" s="37" customFormat="1" ht="12" x14ac:dyDescent="0.3">
      <c r="A74" s="74" t="s">
        <v>2107</v>
      </c>
      <c r="B74" s="75" t="s">
        <v>1805</v>
      </c>
      <c r="C74" s="85">
        <v>804</v>
      </c>
      <c r="D74" s="86">
        <v>193</v>
      </c>
      <c r="E74" s="87">
        <v>58</v>
      </c>
      <c r="F74" s="86">
        <v>163.80000000000001</v>
      </c>
      <c r="G74" s="17">
        <v>50</v>
      </c>
      <c r="H74" s="88">
        <v>106</v>
      </c>
      <c r="I74" s="89">
        <v>185000</v>
      </c>
      <c r="J74" s="89" t="s">
        <v>103</v>
      </c>
      <c r="K74" s="89">
        <v>120000</v>
      </c>
      <c r="L74" s="89" t="s">
        <v>65</v>
      </c>
      <c r="M74" s="90">
        <f>I74-K74</f>
        <v>65000</v>
      </c>
      <c r="N74" s="4">
        <f>IF(ISERROR(K74/I74),"",K74/I74)</f>
        <v>0.64864864864864868</v>
      </c>
      <c r="O74" s="91">
        <f>I74/E74</f>
        <v>3189.655172413793</v>
      </c>
      <c r="P74" s="91">
        <f>K74/E74</f>
        <v>2068.9655172413795</v>
      </c>
      <c r="Q74" s="79">
        <v>5</v>
      </c>
      <c r="R74" s="79">
        <v>2</v>
      </c>
      <c r="S74" s="79" t="s">
        <v>72</v>
      </c>
      <c r="T74" s="5">
        <v>193</v>
      </c>
      <c r="U74" s="9"/>
    </row>
    <row r="75" spans="1:21" s="37" customFormat="1" ht="12" x14ac:dyDescent="0.3">
      <c r="A75" s="74" t="s">
        <v>1840</v>
      </c>
      <c r="B75" s="75" t="s">
        <v>1841</v>
      </c>
      <c r="C75" s="85">
        <v>706</v>
      </c>
      <c r="D75" s="86">
        <v>193.4</v>
      </c>
      <c r="E75" s="87">
        <v>59</v>
      </c>
      <c r="F75" s="86">
        <v>163.4</v>
      </c>
      <c r="G75" s="17">
        <v>49</v>
      </c>
      <c r="H75" s="88">
        <v>68</v>
      </c>
      <c r="I75" s="89">
        <v>185000</v>
      </c>
      <c r="J75" s="89" t="s">
        <v>64</v>
      </c>
      <c r="K75" s="89">
        <v>90000</v>
      </c>
      <c r="L75" s="89" t="s">
        <v>82</v>
      </c>
      <c r="M75" s="90">
        <f>I75-K75</f>
        <v>95000</v>
      </c>
      <c r="N75" s="4">
        <f>IF(ISERROR(K75/I75),"",K75/I75)</f>
        <v>0.48648648648648651</v>
      </c>
      <c r="O75" s="91">
        <f>I75/E75</f>
        <v>3135.593220338983</v>
      </c>
      <c r="P75" s="91">
        <f>K75/E75</f>
        <v>1525.4237288135594</v>
      </c>
      <c r="Q75" s="79">
        <v>5</v>
      </c>
      <c r="R75" s="79">
        <v>2</v>
      </c>
      <c r="S75" s="79" t="s">
        <v>72</v>
      </c>
      <c r="T75" s="5">
        <v>193</v>
      </c>
      <c r="U75" s="9"/>
    </row>
    <row r="76" spans="1:21" s="37" customFormat="1" ht="12" x14ac:dyDescent="0.3">
      <c r="A76" s="74" t="s">
        <v>1846</v>
      </c>
      <c r="B76" s="75" t="s">
        <v>1847</v>
      </c>
      <c r="C76" s="85">
        <v>304</v>
      </c>
      <c r="D76" s="86">
        <v>124.3</v>
      </c>
      <c r="E76" s="87">
        <v>38</v>
      </c>
      <c r="F76" s="86">
        <v>101.9</v>
      </c>
      <c r="G76" s="17">
        <v>31</v>
      </c>
      <c r="H76" s="88">
        <v>136</v>
      </c>
      <c r="I76" s="89">
        <v>185000</v>
      </c>
      <c r="J76" s="89" t="s">
        <v>78</v>
      </c>
      <c r="K76" s="89">
        <v>90000</v>
      </c>
      <c r="L76" s="89" t="s">
        <v>103</v>
      </c>
      <c r="M76" s="90">
        <f>I76-K76</f>
        <v>95000</v>
      </c>
      <c r="N76" s="4">
        <f>IF(ISERROR(K76/I76),"",K76/I76)</f>
        <v>0.48648648648648651</v>
      </c>
      <c r="O76" s="91">
        <f>I76/E76</f>
        <v>4868.4210526315792</v>
      </c>
      <c r="P76" s="91">
        <f>K76/E76</f>
        <v>2368.4210526315787</v>
      </c>
      <c r="Q76" s="79">
        <v>4</v>
      </c>
      <c r="R76" s="79">
        <v>2</v>
      </c>
      <c r="S76" s="79" t="s">
        <v>72</v>
      </c>
      <c r="T76" s="5">
        <v>124</v>
      </c>
      <c r="U76" s="9"/>
    </row>
    <row r="77" spans="1:21" s="37" customFormat="1" ht="12" x14ac:dyDescent="0.3">
      <c r="A77" s="74" t="s">
        <v>1856</v>
      </c>
      <c r="B77" s="75" t="s">
        <v>1847</v>
      </c>
      <c r="C77" s="85">
        <v>1132</v>
      </c>
      <c r="D77" s="86">
        <v>188.3</v>
      </c>
      <c r="E77" s="87">
        <v>57</v>
      </c>
      <c r="F77" s="86">
        <v>158.4</v>
      </c>
      <c r="G77" s="17">
        <v>48</v>
      </c>
      <c r="H77" s="88">
        <v>175</v>
      </c>
      <c r="I77" s="89">
        <v>185000</v>
      </c>
      <c r="J77" s="89" t="s">
        <v>60</v>
      </c>
      <c r="K77" s="89">
        <v>85000</v>
      </c>
      <c r="L77" s="89" t="s">
        <v>82</v>
      </c>
      <c r="M77" s="90">
        <f>I77-K77</f>
        <v>100000</v>
      </c>
      <c r="N77" s="4">
        <f>IF(ISERROR(K77/I77),"",K77/I77)</f>
        <v>0.45945945945945948</v>
      </c>
      <c r="O77" s="91">
        <f>I77/E77</f>
        <v>3245.6140350877195</v>
      </c>
      <c r="P77" s="91">
        <f>K77/E77</f>
        <v>1491.2280701754387</v>
      </c>
      <c r="Q77" s="79">
        <v>5</v>
      </c>
      <c r="R77" s="79">
        <v>2</v>
      </c>
      <c r="S77" s="79" t="s">
        <v>72</v>
      </c>
      <c r="T77" s="5">
        <v>188</v>
      </c>
      <c r="U77" s="9"/>
    </row>
    <row r="78" spans="1:21" s="37" customFormat="1" ht="12" x14ac:dyDescent="0.3">
      <c r="A78" s="74" t="s">
        <v>1879</v>
      </c>
      <c r="B78" s="75" t="s">
        <v>2506</v>
      </c>
      <c r="C78" s="85">
        <v>512</v>
      </c>
      <c r="D78" s="86">
        <v>193.8</v>
      </c>
      <c r="E78" s="87">
        <v>59</v>
      </c>
      <c r="F78" s="86">
        <v>162.4</v>
      </c>
      <c r="G78" s="17">
        <v>49</v>
      </c>
      <c r="H78" s="88">
        <v>52</v>
      </c>
      <c r="I78" s="89">
        <v>185000</v>
      </c>
      <c r="J78" s="89" t="s">
        <v>78</v>
      </c>
      <c r="K78" s="89">
        <v>110000</v>
      </c>
      <c r="L78" s="89" t="s">
        <v>78</v>
      </c>
      <c r="M78" s="90">
        <f>I78-K78</f>
        <v>75000</v>
      </c>
      <c r="N78" s="4">
        <f>IF(ISERROR(K78/I78),"",K78/I78)</f>
        <v>0.59459459459459463</v>
      </c>
      <c r="O78" s="91">
        <f>I78/E78</f>
        <v>3135.593220338983</v>
      </c>
      <c r="P78" s="91">
        <f>K78/E78</f>
        <v>1864.406779661017</v>
      </c>
      <c r="Q78" s="79">
        <v>5</v>
      </c>
      <c r="R78" s="79">
        <v>2</v>
      </c>
      <c r="S78" s="79" t="s">
        <v>72</v>
      </c>
      <c r="T78" s="5">
        <v>193</v>
      </c>
      <c r="U78" s="9"/>
    </row>
    <row r="79" spans="1:21" s="37" customFormat="1" ht="12" x14ac:dyDescent="0.3">
      <c r="A79" s="74" t="s">
        <v>1902</v>
      </c>
      <c r="B79" s="75" t="s">
        <v>2558</v>
      </c>
      <c r="C79" s="85">
        <v>605</v>
      </c>
      <c r="D79" s="86">
        <v>147.80000000000001</v>
      </c>
      <c r="E79" s="87">
        <v>45</v>
      </c>
      <c r="F79" s="86">
        <v>118.6</v>
      </c>
      <c r="G79" s="17">
        <v>36</v>
      </c>
      <c r="H79" s="88">
        <v>164</v>
      </c>
      <c r="I79" s="89">
        <v>185000</v>
      </c>
      <c r="J79" s="89" t="s">
        <v>79</v>
      </c>
      <c r="K79" s="89">
        <v>95000</v>
      </c>
      <c r="L79" s="89" t="s">
        <v>59</v>
      </c>
      <c r="M79" s="90">
        <f>I79-K79</f>
        <v>90000</v>
      </c>
      <c r="N79" s="4">
        <f>IF(ISERROR(K79/I79),"",K79/I79)</f>
        <v>0.51351351351351349</v>
      </c>
      <c r="O79" s="91">
        <f>I79/E79</f>
        <v>4111.1111111111113</v>
      </c>
      <c r="P79" s="91">
        <f>K79/E79</f>
        <v>2111.1111111111113</v>
      </c>
      <c r="Q79" s="79">
        <v>4</v>
      </c>
      <c r="R79" s="79">
        <v>2</v>
      </c>
      <c r="S79" s="79" t="s">
        <v>72</v>
      </c>
      <c r="T79" s="5">
        <v>147</v>
      </c>
      <c r="U79" s="9"/>
    </row>
    <row r="80" spans="1:21" s="37" customFormat="1" ht="12" x14ac:dyDescent="0.3">
      <c r="A80" s="74" t="s">
        <v>1839</v>
      </c>
      <c r="B80" s="75" t="s">
        <v>1801</v>
      </c>
      <c r="C80" s="85">
        <v>460</v>
      </c>
      <c r="D80" s="86">
        <v>140.30000000000001</v>
      </c>
      <c r="E80" s="87">
        <v>42</v>
      </c>
      <c r="F80" s="86">
        <v>117.1</v>
      </c>
      <c r="G80" s="17">
        <v>35</v>
      </c>
      <c r="H80" s="88">
        <v>144</v>
      </c>
      <c r="I80" s="89">
        <v>182000</v>
      </c>
      <c r="J80" s="89" t="s">
        <v>65</v>
      </c>
      <c r="K80" s="89"/>
      <c r="L80" s="89"/>
      <c r="M80" s="90">
        <f>I80-K80</f>
        <v>182000</v>
      </c>
      <c r="N80" s="4">
        <f>IF(ISERROR(K80/I80),"",K80/I80)</f>
        <v>0</v>
      </c>
      <c r="O80" s="91">
        <f>I80/E80</f>
        <v>4333.333333333333</v>
      </c>
      <c r="P80" s="91">
        <f>K80/E80</f>
        <v>0</v>
      </c>
      <c r="Q80" s="79">
        <v>4</v>
      </c>
      <c r="R80" s="79">
        <v>2</v>
      </c>
      <c r="S80" s="79" t="s">
        <v>72</v>
      </c>
      <c r="T80" s="5">
        <v>140</v>
      </c>
      <c r="U80" s="9"/>
    </row>
    <row r="81" spans="1:21" s="37" customFormat="1" ht="12" x14ac:dyDescent="0.3">
      <c r="A81" s="74" t="s">
        <v>1796</v>
      </c>
      <c r="B81" s="75" t="s">
        <v>1792</v>
      </c>
      <c r="C81" s="85">
        <v>1695</v>
      </c>
      <c r="D81" s="86">
        <v>129.69999999999999</v>
      </c>
      <c r="E81" s="87">
        <v>39</v>
      </c>
      <c r="F81" s="86">
        <v>108.8</v>
      </c>
      <c r="G81" s="17">
        <v>33</v>
      </c>
      <c r="H81" s="88">
        <v>90</v>
      </c>
      <c r="I81" s="89">
        <v>181000</v>
      </c>
      <c r="J81" s="89" t="s">
        <v>74</v>
      </c>
      <c r="K81" s="89"/>
      <c r="L81" s="89"/>
      <c r="M81" s="90">
        <f>I81-K81</f>
        <v>181000</v>
      </c>
      <c r="N81" s="4">
        <f>IF(ISERROR(K81/I81),"",K81/I81)</f>
        <v>0</v>
      </c>
      <c r="O81" s="91">
        <f>I81/E81</f>
        <v>4641.0256410256407</v>
      </c>
      <c r="P81" s="91">
        <f>K81/E81</f>
        <v>0</v>
      </c>
      <c r="Q81" s="79">
        <v>4</v>
      </c>
      <c r="R81" s="79">
        <v>2</v>
      </c>
      <c r="S81" s="79" t="s">
        <v>72</v>
      </c>
      <c r="T81" s="5">
        <v>129</v>
      </c>
      <c r="U81" s="9"/>
    </row>
    <row r="82" spans="1:21" s="37" customFormat="1" ht="12" x14ac:dyDescent="0.3">
      <c r="A82" s="74" t="s">
        <v>1735</v>
      </c>
      <c r="B82" s="75" t="s">
        <v>1708</v>
      </c>
      <c r="C82" s="85">
        <v>1124</v>
      </c>
      <c r="D82" s="86">
        <v>162.9</v>
      </c>
      <c r="E82" s="87">
        <v>49</v>
      </c>
      <c r="F82" s="86">
        <v>134.80000000000001</v>
      </c>
      <c r="G82" s="17">
        <v>41</v>
      </c>
      <c r="H82" s="88">
        <v>76</v>
      </c>
      <c r="I82" s="89">
        <v>180000</v>
      </c>
      <c r="J82" s="89" t="s">
        <v>79</v>
      </c>
      <c r="K82" s="89">
        <v>90000</v>
      </c>
      <c r="L82" s="89" t="s">
        <v>66</v>
      </c>
      <c r="M82" s="90">
        <f>I82-K82</f>
        <v>90000</v>
      </c>
      <c r="N82" s="4">
        <f>IF(ISERROR(K82/I82),"",K82/I82)</f>
        <v>0.5</v>
      </c>
      <c r="O82" s="91">
        <f>I82/E82</f>
        <v>3673.4693877551022</v>
      </c>
      <c r="P82" s="91">
        <f>K82/E82</f>
        <v>1836.7346938775511</v>
      </c>
      <c r="Q82" s="79">
        <v>4</v>
      </c>
      <c r="R82" s="79">
        <v>2</v>
      </c>
      <c r="S82" s="79" t="s">
        <v>72</v>
      </c>
      <c r="T82" s="5">
        <v>162</v>
      </c>
      <c r="U82" s="9"/>
    </row>
    <row r="83" spans="1:21" s="37" customFormat="1" ht="12" x14ac:dyDescent="0.3">
      <c r="A83" s="74" t="s">
        <v>1964</v>
      </c>
      <c r="B83" s="75" t="s">
        <v>1965</v>
      </c>
      <c r="C83" s="85">
        <v>584</v>
      </c>
      <c r="D83" s="86">
        <v>98.6</v>
      </c>
      <c r="E83" s="87">
        <v>30</v>
      </c>
      <c r="F83" s="86">
        <v>74.8</v>
      </c>
      <c r="G83" s="17">
        <v>23</v>
      </c>
      <c r="H83" s="88">
        <v>118</v>
      </c>
      <c r="I83" s="89">
        <v>180000</v>
      </c>
      <c r="J83" s="89" t="s">
        <v>84</v>
      </c>
      <c r="K83" s="89">
        <v>88000</v>
      </c>
      <c r="L83" s="89" t="s">
        <v>84</v>
      </c>
      <c r="M83" s="90">
        <f>I83-K83</f>
        <v>92000</v>
      </c>
      <c r="N83" s="4">
        <f>IF(ISERROR(K83/I83),"",K83/I83)</f>
        <v>0.48888888888888887</v>
      </c>
      <c r="O83" s="91">
        <f>I83/E83</f>
        <v>6000</v>
      </c>
      <c r="P83" s="91">
        <f>K83/E83</f>
        <v>2933.3333333333335</v>
      </c>
      <c r="Q83" s="79">
        <v>3</v>
      </c>
      <c r="R83" s="79">
        <v>2</v>
      </c>
      <c r="S83" s="79" t="s">
        <v>72</v>
      </c>
      <c r="T83" s="5" t="s">
        <v>146</v>
      </c>
      <c r="U83" s="9"/>
    </row>
    <row r="84" spans="1:21" s="37" customFormat="1" ht="12" x14ac:dyDescent="0.3">
      <c r="A84" s="74" t="s">
        <v>2438</v>
      </c>
      <c r="B84" s="75" t="s">
        <v>2439</v>
      </c>
      <c r="C84" s="85">
        <v>796</v>
      </c>
      <c r="D84" s="86">
        <v>181.6</v>
      </c>
      <c r="E84" s="87">
        <v>55</v>
      </c>
      <c r="F84" s="86">
        <v>153.19999999999999</v>
      </c>
      <c r="G84" s="17">
        <v>46</v>
      </c>
      <c r="H84" s="88">
        <v>40</v>
      </c>
      <c r="I84" s="89">
        <v>180000</v>
      </c>
      <c r="J84" s="89" t="s">
        <v>83</v>
      </c>
      <c r="K84" s="89"/>
      <c r="L84" s="89"/>
      <c r="M84" s="90">
        <f>I84-K84</f>
        <v>180000</v>
      </c>
      <c r="N84" s="4">
        <f>IF(ISERROR(K84/I84),"",K84/I84)</f>
        <v>0</v>
      </c>
      <c r="O84" s="91">
        <f>I84/E84</f>
        <v>3272.7272727272725</v>
      </c>
      <c r="P84" s="91">
        <f>K84/E84</f>
        <v>0</v>
      </c>
      <c r="Q84" s="79">
        <v>4</v>
      </c>
      <c r="R84" s="79">
        <v>2</v>
      </c>
      <c r="S84" s="79" t="s">
        <v>72</v>
      </c>
      <c r="T84" s="5">
        <v>181</v>
      </c>
      <c r="U84" s="9"/>
    </row>
    <row r="85" spans="1:21" s="37" customFormat="1" ht="12" x14ac:dyDescent="0.3">
      <c r="A85" s="74" t="s">
        <v>1800</v>
      </c>
      <c r="B85" s="75" t="s">
        <v>1797</v>
      </c>
      <c r="C85" s="85">
        <v>710</v>
      </c>
      <c r="D85" s="86">
        <v>154.5</v>
      </c>
      <c r="E85" s="87">
        <v>47</v>
      </c>
      <c r="F85" s="86">
        <v>128</v>
      </c>
      <c r="G85" s="17">
        <v>39</v>
      </c>
      <c r="H85" s="88">
        <v>248</v>
      </c>
      <c r="I85" s="89">
        <v>180000</v>
      </c>
      <c r="J85" s="89" t="s">
        <v>79</v>
      </c>
      <c r="K85" s="89">
        <v>105000</v>
      </c>
      <c r="L85" s="89" t="s">
        <v>74</v>
      </c>
      <c r="M85" s="90">
        <f>I85-K85</f>
        <v>75000</v>
      </c>
      <c r="N85" s="4">
        <f>IF(ISERROR(K85/I85),"",K85/I85)</f>
        <v>0.58333333333333337</v>
      </c>
      <c r="O85" s="91">
        <f>I85/E85</f>
        <v>3829.7872340425533</v>
      </c>
      <c r="P85" s="91">
        <f>K85/E85</f>
        <v>2234.0425531914893</v>
      </c>
      <c r="Q85" s="79">
        <v>4</v>
      </c>
      <c r="R85" s="79">
        <v>2</v>
      </c>
      <c r="S85" s="79" t="s">
        <v>72</v>
      </c>
      <c r="T85" s="5">
        <v>154</v>
      </c>
      <c r="U85" s="9"/>
    </row>
    <row r="86" spans="1:21" s="37" customFormat="1" ht="12" x14ac:dyDescent="0.3">
      <c r="A86" s="74" t="s">
        <v>1842</v>
      </c>
      <c r="B86" s="75" t="s">
        <v>1801</v>
      </c>
      <c r="C86" s="85">
        <v>458</v>
      </c>
      <c r="D86" s="86">
        <v>124.2</v>
      </c>
      <c r="E86" s="87">
        <v>38</v>
      </c>
      <c r="F86" s="86">
        <v>101.8</v>
      </c>
      <c r="G86" s="17">
        <v>31</v>
      </c>
      <c r="H86" s="88">
        <v>72</v>
      </c>
      <c r="I86" s="89">
        <v>180000</v>
      </c>
      <c r="J86" s="89" t="s">
        <v>66</v>
      </c>
      <c r="K86" s="89"/>
      <c r="L86" s="89"/>
      <c r="M86" s="90">
        <f>I86-K86</f>
        <v>180000</v>
      </c>
      <c r="N86" s="4">
        <f>IF(ISERROR(K86/I86),"",K86/I86)</f>
        <v>0</v>
      </c>
      <c r="O86" s="91">
        <f>I86/E86</f>
        <v>4736.8421052631575</v>
      </c>
      <c r="P86" s="91">
        <f>K86/E86</f>
        <v>0</v>
      </c>
      <c r="Q86" s="79">
        <v>4</v>
      </c>
      <c r="R86" s="79">
        <v>2</v>
      </c>
      <c r="S86" s="79" t="s">
        <v>72</v>
      </c>
      <c r="T86" s="5">
        <v>124</v>
      </c>
      <c r="U86" s="9"/>
    </row>
    <row r="87" spans="1:21" s="37" customFormat="1" ht="12" x14ac:dyDescent="0.3">
      <c r="A87" s="74" t="s">
        <v>1856</v>
      </c>
      <c r="B87" s="75" t="s">
        <v>1847</v>
      </c>
      <c r="C87" s="85">
        <v>1132</v>
      </c>
      <c r="D87" s="86">
        <v>156.30000000000001</v>
      </c>
      <c r="E87" s="87">
        <v>47</v>
      </c>
      <c r="F87" s="86">
        <v>132.69999999999999</v>
      </c>
      <c r="G87" s="17">
        <v>40</v>
      </c>
      <c r="H87" s="88">
        <v>485</v>
      </c>
      <c r="I87" s="89">
        <v>180000</v>
      </c>
      <c r="J87" s="89" t="s">
        <v>68</v>
      </c>
      <c r="K87" s="89">
        <v>85000</v>
      </c>
      <c r="L87" s="89" t="s">
        <v>82</v>
      </c>
      <c r="M87" s="90">
        <f>I87-K87</f>
        <v>95000</v>
      </c>
      <c r="N87" s="4">
        <f>IF(ISERROR(K87/I87),"",K87/I87)</f>
        <v>0.47222222222222221</v>
      </c>
      <c r="O87" s="91">
        <f>I87/E87</f>
        <v>3829.7872340425533</v>
      </c>
      <c r="P87" s="91">
        <f>K87/E87</f>
        <v>1808.5106382978724</v>
      </c>
      <c r="Q87" s="79">
        <v>4</v>
      </c>
      <c r="R87" s="79">
        <v>2</v>
      </c>
      <c r="S87" s="79" t="s">
        <v>72</v>
      </c>
      <c r="T87" s="5">
        <v>156</v>
      </c>
      <c r="U87" s="9"/>
    </row>
    <row r="88" spans="1:21" s="37" customFormat="1" ht="12" x14ac:dyDescent="0.3">
      <c r="A88" s="74" t="s">
        <v>2517</v>
      </c>
      <c r="B88" s="75" t="s">
        <v>2518</v>
      </c>
      <c r="C88" s="85">
        <v>598</v>
      </c>
      <c r="D88" s="86">
        <v>193.3</v>
      </c>
      <c r="E88" s="87">
        <v>58</v>
      </c>
      <c r="F88" s="86">
        <v>165</v>
      </c>
      <c r="G88" s="17">
        <v>50</v>
      </c>
      <c r="H88" s="88">
        <v>100</v>
      </c>
      <c r="I88" s="89">
        <v>180000</v>
      </c>
      <c r="J88" s="89" t="s">
        <v>69</v>
      </c>
      <c r="K88" s="89">
        <v>98000</v>
      </c>
      <c r="L88" s="89" t="s">
        <v>71</v>
      </c>
      <c r="M88" s="90">
        <f>I88-K88</f>
        <v>82000</v>
      </c>
      <c r="N88" s="4">
        <f>IF(ISERROR(K88/I88),"",K88/I88)</f>
        <v>0.5444444444444444</v>
      </c>
      <c r="O88" s="91">
        <f>I88/E88</f>
        <v>3103.4482758620688</v>
      </c>
      <c r="P88" s="91">
        <f>K88/E88</f>
        <v>1689.655172413793</v>
      </c>
      <c r="Q88" s="79">
        <v>5</v>
      </c>
      <c r="R88" s="79">
        <v>2</v>
      </c>
      <c r="S88" s="79" t="s">
        <v>72</v>
      </c>
      <c r="T88" s="5">
        <v>193</v>
      </c>
      <c r="U88" s="9"/>
    </row>
    <row r="89" spans="1:21" s="37" customFormat="1" ht="12" x14ac:dyDescent="0.3">
      <c r="A89" s="74" t="s">
        <v>2408</v>
      </c>
      <c r="B89" s="75" t="s">
        <v>1716</v>
      </c>
      <c r="C89" s="85">
        <v>882</v>
      </c>
      <c r="D89" s="86">
        <v>197.5</v>
      </c>
      <c r="E89" s="87">
        <v>60</v>
      </c>
      <c r="F89" s="86">
        <v>167.4</v>
      </c>
      <c r="G89" s="17">
        <v>51</v>
      </c>
      <c r="H89" s="88">
        <v>100</v>
      </c>
      <c r="I89" s="89">
        <v>178000</v>
      </c>
      <c r="J89" s="89" t="s">
        <v>255</v>
      </c>
      <c r="K89" s="89">
        <v>120000</v>
      </c>
      <c r="L89" s="89" t="s">
        <v>199</v>
      </c>
      <c r="M89" s="90">
        <f>I89-K89</f>
        <v>58000</v>
      </c>
      <c r="N89" s="4">
        <f>IF(ISERROR(K89/I89),"",K89/I89)</f>
        <v>0.6741573033707865</v>
      </c>
      <c r="O89" s="91">
        <f>I89/E89</f>
        <v>2966.6666666666665</v>
      </c>
      <c r="P89" s="91">
        <f>K89/E89</f>
        <v>2000</v>
      </c>
      <c r="Q89" s="79">
        <v>5</v>
      </c>
      <c r="R89" s="79">
        <v>2</v>
      </c>
      <c r="S89" s="79" t="s">
        <v>72</v>
      </c>
      <c r="T89" s="5">
        <v>197</v>
      </c>
      <c r="U89" s="9"/>
    </row>
    <row r="90" spans="1:21" s="37" customFormat="1" ht="12" x14ac:dyDescent="0.3">
      <c r="A90" s="74" t="s">
        <v>2430</v>
      </c>
      <c r="B90" s="75" t="s">
        <v>1965</v>
      </c>
      <c r="C90" s="85">
        <v>396</v>
      </c>
      <c r="D90" s="86">
        <v>98</v>
      </c>
      <c r="E90" s="87">
        <v>30</v>
      </c>
      <c r="F90" s="86">
        <v>74.8</v>
      </c>
      <c r="G90" s="17">
        <v>23</v>
      </c>
      <c r="H90" s="88">
        <v>80</v>
      </c>
      <c r="I90" s="89">
        <v>178000</v>
      </c>
      <c r="J90" s="89" t="s">
        <v>84</v>
      </c>
      <c r="K90" s="89">
        <v>90000</v>
      </c>
      <c r="L90" s="89" t="s">
        <v>74</v>
      </c>
      <c r="M90" s="90">
        <f>I90-K90</f>
        <v>88000</v>
      </c>
      <c r="N90" s="4">
        <f>IF(ISERROR(K90/I90),"",K90/I90)</f>
        <v>0.5056179775280899</v>
      </c>
      <c r="O90" s="91">
        <f>I90/E90</f>
        <v>5933.333333333333</v>
      </c>
      <c r="P90" s="91">
        <f>K90/E90</f>
        <v>3000</v>
      </c>
      <c r="Q90" s="79">
        <v>3</v>
      </c>
      <c r="R90" s="79">
        <v>2</v>
      </c>
      <c r="S90" s="79" t="s">
        <v>72</v>
      </c>
      <c r="T90" s="5" t="s">
        <v>183</v>
      </c>
      <c r="U90" s="9"/>
    </row>
    <row r="91" spans="1:21" s="37" customFormat="1" ht="12" x14ac:dyDescent="0.3">
      <c r="A91" s="74" t="s">
        <v>2501</v>
      </c>
      <c r="B91" s="75" t="s">
        <v>2502</v>
      </c>
      <c r="C91" s="85">
        <v>1762</v>
      </c>
      <c r="D91" s="86">
        <v>122.7</v>
      </c>
      <c r="E91" s="87">
        <v>37</v>
      </c>
      <c r="F91" s="86">
        <v>102</v>
      </c>
      <c r="G91" s="17">
        <v>31</v>
      </c>
      <c r="H91" s="88">
        <v>192</v>
      </c>
      <c r="I91" s="89">
        <v>178000</v>
      </c>
      <c r="J91" s="89" t="s">
        <v>66</v>
      </c>
      <c r="K91" s="89">
        <v>90000</v>
      </c>
      <c r="L91" s="89" t="s">
        <v>66</v>
      </c>
      <c r="M91" s="90">
        <f>I91-K91</f>
        <v>88000</v>
      </c>
      <c r="N91" s="4">
        <f>IF(ISERROR(K91/I91),"",K91/I91)</f>
        <v>0.5056179775280899</v>
      </c>
      <c r="O91" s="91">
        <f>I91/E91</f>
        <v>4810.8108108108108</v>
      </c>
      <c r="P91" s="91">
        <f>K91/E91</f>
        <v>2432.4324324324325</v>
      </c>
      <c r="Q91" s="79">
        <v>4</v>
      </c>
      <c r="R91" s="79">
        <v>2</v>
      </c>
      <c r="S91" s="79" t="s">
        <v>72</v>
      </c>
      <c r="T91" s="5">
        <v>122</v>
      </c>
      <c r="U91" s="9"/>
    </row>
    <row r="92" spans="1:21" s="37" customFormat="1" ht="12" x14ac:dyDescent="0.3">
      <c r="A92" s="74" t="s">
        <v>1901</v>
      </c>
      <c r="B92" s="75" t="s">
        <v>1744</v>
      </c>
      <c r="C92" s="85">
        <v>402</v>
      </c>
      <c r="D92" s="86">
        <v>126.8</v>
      </c>
      <c r="E92" s="87">
        <v>38</v>
      </c>
      <c r="F92" s="86">
        <v>101.2</v>
      </c>
      <c r="G92" s="17">
        <v>31</v>
      </c>
      <c r="H92" s="88">
        <v>87</v>
      </c>
      <c r="I92" s="89">
        <v>176000</v>
      </c>
      <c r="J92" s="89" t="s">
        <v>74</v>
      </c>
      <c r="K92" s="89">
        <v>88000</v>
      </c>
      <c r="L92" s="89" t="s">
        <v>74</v>
      </c>
      <c r="M92" s="90">
        <f>I92-K92</f>
        <v>88000</v>
      </c>
      <c r="N92" s="4">
        <f>IF(ISERROR(K92/I92),"",K92/I92)</f>
        <v>0.5</v>
      </c>
      <c r="O92" s="91">
        <f>I92/E92</f>
        <v>4631.5789473684208</v>
      </c>
      <c r="P92" s="91">
        <f>K92/E92</f>
        <v>2315.7894736842104</v>
      </c>
      <c r="Q92" s="79">
        <v>3</v>
      </c>
      <c r="R92" s="79">
        <v>2</v>
      </c>
      <c r="S92" s="79" t="s">
        <v>72</v>
      </c>
      <c r="T92" s="5" t="s">
        <v>175</v>
      </c>
      <c r="U92" s="9"/>
    </row>
    <row r="93" spans="1:21" s="37" customFormat="1" ht="12" x14ac:dyDescent="0.3">
      <c r="A93" s="74" t="s">
        <v>2408</v>
      </c>
      <c r="B93" s="75" t="s">
        <v>2407</v>
      </c>
      <c r="C93" s="85">
        <v>882</v>
      </c>
      <c r="D93" s="86">
        <v>156.5</v>
      </c>
      <c r="E93" s="87">
        <v>47</v>
      </c>
      <c r="F93" s="86">
        <v>130.80000000000001</v>
      </c>
      <c r="G93" s="17">
        <v>40</v>
      </c>
      <c r="H93" s="88">
        <v>402</v>
      </c>
      <c r="I93" s="89">
        <v>175000</v>
      </c>
      <c r="J93" s="89" t="s">
        <v>59</v>
      </c>
      <c r="K93" s="89">
        <v>98000</v>
      </c>
      <c r="L93" s="89" t="s">
        <v>83</v>
      </c>
      <c r="M93" s="90">
        <f>I93-K93</f>
        <v>77000</v>
      </c>
      <c r="N93" s="4">
        <f>IF(ISERROR(K93/I93),"",K93/I93)</f>
        <v>0.56000000000000005</v>
      </c>
      <c r="O93" s="91">
        <f>I93/E93</f>
        <v>3723.4042553191489</v>
      </c>
      <c r="P93" s="91">
        <f>K93/E93</f>
        <v>2085.1063829787236</v>
      </c>
      <c r="Q93" s="79">
        <v>4</v>
      </c>
      <c r="R93" s="79">
        <v>2</v>
      </c>
      <c r="S93" s="79" t="s">
        <v>72</v>
      </c>
      <c r="T93" s="5">
        <v>156</v>
      </c>
      <c r="U93" s="9"/>
    </row>
    <row r="94" spans="1:21" s="37" customFormat="1" ht="12" x14ac:dyDescent="0.3">
      <c r="A94" s="74" t="s">
        <v>2010</v>
      </c>
      <c r="B94" s="75" t="s">
        <v>1773</v>
      </c>
      <c r="C94" s="85">
        <v>464</v>
      </c>
      <c r="D94" s="86">
        <v>98</v>
      </c>
      <c r="E94" s="87">
        <v>30</v>
      </c>
      <c r="F94" s="86">
        <v>74.8</v>
      </c>
      <c r="G94" s="17">
        <v>23</v>
      </c>
      <c r="H94" s="88">
        <v>88</v>
      </c>
      <c r="I94" s="89">
        <v>175000</v>
      </c>
      <c r="J94" s="89" t="s">
        <v>84</v>
      </c>
      <c r="K94" s="89">
        <v>100000</v>
      </c>
      <c r="L94" s="89" t="s">
        <v>84</v>
      </c>
      <c r="M94" s="90">
        <f>I94-K94</f>
        <v>75000</v>
      </c>
      <c r="N94" s="4">
        <f>IF(ISERROR(K94/I94),"",K94/I94)</f>
        <v>0.5714285714285714</v>
      </c>
      <c r="O94" s="91">
        <f>I94/E94</f>
        <v>5833.333333333333</v>
      </c>
      <c r="P94" s="91">
        <f>K94/E94</f>
        <v>3333.3333333333335</v>
      </c>
      <c r="Q94" s="79">
        <v>3</v>
      </c>
      <c r="R94" s="79">
        <v>2</v>
      </c>
      <c r="S94" s="79" t="s">
        <v>72</v>
      </c>
      <c r="T94" s="5" t="s">
        <v>183</v>
      </c>
      <c r="U94" s="9"/>
    </row>
    <row r="95" spans="1:21" s="37" customFormat="1" ht="12" x14ac:dyDescent="0.3">
      <c r="A95" s="74" t="s">
        <v>2436</v>
      </c>
      <c r="B95" s="75" t="s">
        <v>2437</v>
      </c>
      <c r="C95" s="85">
        <v>811</v>
      </c>
      <c r="D95" s="86">
        <v>159.69999999999999</v>
      </c>
      <c r="E95" s="87">
        <v>48</v>
      </c>
      <c r="F95" s="86">
        <v>133.9</v>
      </c>
      <c r="G95" s="17">
        <v>40</v>
      </c>
      <c r="H95" s="88">
        <v>210</v>
      </c>
      <c r="I95" s="89">
        <v>175000</v>
      </c>
      <c r="J95" s="89" t="s">
        <v>64</v>
      </c>
      <c r="K95" s="89">
        <v>93000</v>
      </c>
      <c r="L95" s="89" t="s">
        <v>82</v>
      </c>
      <c r="M95" s="90">
        <f>I95-K95</f>
        <v>82000</v>
      </c>
      <c r="N95" s="4">
        <f>IF(ISERROR(K95/I95),"",K95/I95)</f>
        <v>0.53142857142857147</v>
      </c>
      <c r="O95" s="91">
        <f>I95/E95</f>
        <v>3645.8333333333335</v>
      </c>
      <c r="P95" s="91">
        <f>K95/E95</f>
        <v>1937.5</v>
      </c>
      <c r="Q95" s="79">
        <v>4</v>
      </c>
      <c r="R95" s="79">
        <v>2</v>
      </c>
      <c r="S95" s="79" t="s">
        <v>72</v>
      </c>
      <c r="T95" s="5">
        <v>159</v>
      </c>
      <c r="U95" s="9"/>
    </row>
    <row r="96" spans="1:21" s="37" customFormat="1" ht="12" x14ac:dyDescent="0.3">
      <c r="A96" s="74" t="s">
        <v>1793</v>
      </c>
      <c r="B96" s="75" t="s">
        <v>1792</v>
      </c>
      <c r="C96" s="85">
        <v>1874</v>
      </c>
      <c r="D96" s="86">
        <v>155.1</v>
      </c>
      <c r="E96" s="87">
        <v>47</v>
      </c>
      <c r="F96" s="86">
        <v>129.19999999999999</v>
      </c>
      <c r="G96" s="17">
        <v>39</v>
      </c>
      <c r="H96" s="88">
        <v>172</v>
      </c>
      <c r="I96" s="89">
        <v>175000</v>
      </c>
      <c r="J96" s="89" t="s">
        <v>66</v>
      </c>
      <c r="K96" s="89">
        <v>110000</v>
      </c>
      <c r="L96" s="89" t="s">
        <v>59</v>
      </c>
      <c r="M96" s="90">
        <f>I96-K96</f>
        <v>65000</v>
      </c>
      <c r="N96" s="4">
        <f>IF(ISERROR(K96/I96),"",K96/I96)</f>
        <v>0.62857142857142856</v>
      </c>
      <c r="O96" s="91">
        <f>I96/E96</f>
        <v>3723.4042553191489</v>
      </c>
      <c r="P96" s="91">
        <f>K96/E96</f>
        <v>2340.4255319148938</v>
      </c>
      <c r="Q96" s="79">
        <v>4</v>
      </c>
      <c r="R96" s="79">
        <v>2</v>
      </c>
      <c r="S96" s="79" t="s">
        <v>72</v>
      </c>
      <c r="T96" s="5">
        <v>155</v>
      </c>
      <c r="U96" s="9"/>
    </row>
    <row r="97" spans="1:21" s="37" customFormat="1" ht="12" x14ac:dyDescent="0.3">
      <c r="A97" s="74" t="s">
        <v>1803</v>
      </c>
      <c r="B97" s="75" t="s">
        <v>1804</v>
      </c>
      <c r="C97" s="85">
        <v>749</v>
      </c>
      <c r="D97" s="86">
        <v>124.6</v>
      </c>
      <c r="E97" s="87">
        <v>38</v>
      </c>
      <c r="F97" s="86">
        <v>101.9</v>
      </c>
      <c r="G97" s="17">
        <v>31</v>
      </c>
      <c r="H97" s="88">
        <v>102</v>
      </c>
      <c r="I97" s="89">
        <v>175000</v>
      </c>
      <c r="J97" s="89" t="s">
        <v>78</v>
      </c>
      <c r="K97" s="89">
        <v>100000</v>
      </c>
      <c r="L97" s="89" t="s">
        <v>188</v>
      </c>
      <c r="M97" s="90">
        <f>I97-K97</f>
        <v>75000</v>
      </c>
      <c r="N97" s="4">
        <f>IF(ISERROR(K97/I97),"",K97/I97)</f>
        <v>0.5714285714285714</v>
      </c>
      <c r="O97" s="91">
        <f>I97/E97</f>
        <v>4605.2631578947367</v>
      </c>
      <c r="P97" s="91">
        <f>K97/E97</f>
        <v>2631.5789473684213</v>
      </c>
      <c r="Q97" s="79">
        <v>4</v>
      </c>
      <c r="R97" s="79">
        <v>2</v>
      </c>
      <c r="S97" s="79" t="s">
        <v>72</v>
      </c>
      <c r="T97" s="5" t="s">
        <v>250</v>
      </c>
      <c r="U97" s="9"/>
    </row>
    <row r="98" spans="1:21" s="37" customFormat="1" ht="12" x14ac:dyDescent="0.3">
      <c r="A98" s="74" t="s">
        <v>1808</v>
      </c>
      <c r="B98" s="75" t="s">
        <v>2462</v>
      </c>
      <c r="C98" s="85">
        <v>639</v>
      </c>
      <c r="D98" s="86">
        <v>125.4</v>
      </c>
      <c r="E98" s="87">
        <v>38</v>
      </c>
      <c r="F98" s="86">
        <v>101.8</v>
      </c>
      <c r="G98" s="17">
        <v>31</v>
      </c>
      <c r="H98" s="88">
        <v>208</v>
      </c>
      <c r="I98" s="89">
        <v>175000</v>
      </c>
      <c r="J98" s="89" t="s">
        <v>82</v>
      </c>
      <c r="K98" s="89">
        <v>90000</v>
      </c>
      <c r="L98" s="89" t="s">
        <v>78</v>
      </c>
      <c r="M98" s="90">
        <f>I98-K98</f>
        <v>85000</v>
      </c>
      <c r="N98" s="4">
        <f>IF(ISERROR(K98/I98),"",K98/I98)</f>
        <v>0.51428571428571423</v>
      </c>
      <c r="O98" s="91">
        <f>I98/E98</f>
        <v>4605.2631578947367</v>
      </c>
      <c r="P98" s="91">
        <f>K98/E98</f>
        <v>2368.4210526315787</v>
      </c>
      <c r="Q98" s="79">
        <v>3</v>
      </c>
      <c r="R98" s="79">
        <v>2</v>
      </c>
      <c r="S98" s="79" t="s">
        <v>72</v>
      </c>
      <c r="T98" s="5" t="s">
        <v>251</v>
      </c>
      <c r="U98" s="9"/>
    </row>
    <row r="99" spans="1:21" s="37" customFormat="1" ht="12" x14ac:dyDescent="0.3">
      <c r="A99" s="74" t="s">
        <v>1813</v>
      </c>
      <c r="B99" s="75" t="s">
        <v>1797</v>
      </c>
      <c r="C99" s="85">
        <v>814</v>
      </c>
      <c r="D99" s="86">
        <v>126.4</v>
      </c>
      <c r="E99" s="87">
        <v>38</v>
      </c>
      <c r="F99" s="86">
        <v>101.9</v>
      </c>
      <c r="G99" s="17">
        <v>31</v>
      </c>
      <c r="H99" s="88">
        <v>188</v>
      </c>
      <c r="I99" s="89">
        <v>175000</v>
      </c>
      <c r="J99" s="89" t="s">
        <v>65</v>
      </c>
      <c r="K99" s="89">
        <v>95000</v>
      </c>
      <c r="L99" s="89" t="s">
        <v>65</v>
      </c>
      <c r="M99" s="90">
        <f>I99-K99</f>
        <v>80000</v>
      </c>
      <c r="N99" s="4">
        <f>IF(ISERROR(K99/I99),"",K99/I99)</f>
        <v>0.54285714285714282</v>
      </c>
      <c r="O99" s="91">
        <f>I99/E99</f>
        <v>4605.2631578947367</v>
      </c>
      <c r="P99" s="91">
        <f>K99/E99</f>
        <v>2500</v>
      </c>
      <c r="Q99" s="79">
        <v>4</v>
      </c>
      <c r="R99" s="79">
        <v>2</v>
      </c>
      <c r="S99" s="79" t="s">
        <v>72</v>
      </c>
      <c r="T99" s="5" t="s">
        <v>176</v>
      </c>
      <c r="U99" s="9"/>
    </row>
    <row r="100" spans="1:21" s="37" customFormat="1" ht="12" x14ac:dyDescent="0.3">
      <c r="A100" s="74" t="s">
        <v>2415</v>
      </c>
      <c r="B100" s="75" t="s">
        <v>1745</v>
      </c>
      <c r="C100" s="85">
        <v>454</v>
      </c>
      <c r="D100" s="86">
        <v>135.5</v>
      </c>
      <c r="E100" s="87">
        <v>41</v>
      </c>
      <c r="F100" s="86">
        <v>111</v>
      </c>
      <c r="G100" s="17">
        <v>34</v>
      </c>
      <c r="H100" s="88">
        <v>110</v>
      </c>
      <c r="I100" s="89">
        <v>173000</v>
      </c>
      <c r="J100" s="89" t="s">
        <v>80</v>
      </c>
      <c r="K100" s="89"/>
      <c r="L100" s="89"/>
      <c r="M100" s="90">
        <f>I100-K100</f>
        <v>173000</v>
      </c>
      <c r="N100" s="4">
        <f>IF(ISERROR(K100/I100),"",K100/I100)</f>
        <v>0</v>
      </c>
      <c r="O100" s="91">
        <f>I100/E100</f>
        <v>4219.5121951219517</v>
      </c>
      <c r="P100" s="91">
        <f>K100/E100</f>
        <v>0</v>
      </c>
      <c r="Q100" s="79">
        <v>4</v>
      </c>
      <c r="R100" s="79">
        <v>2</v>
      </c>
      <c r="S100" s="79" t="s">
        <v>72</v>
      </c>
      <c r="T100" s="5">
        <v>135</v>
      </c>
      <c r="U100" s="9"/>
    </row>
    <row r="101" spans="1:21" s="37" customFormat="1" ht="12" x14ac:dyDescent="0.3">
      <c r="A101" s="74" t="s">
        <v>1806</v>
      </c>
      <c r="B101" s="75" t="s">
        <v>1805</v>
      </c>
      <c r="C101" s="85">
        <v>1164</v>
      </c>
      <c r="D101" s="86">
        <v>154.80000000000001</v>
      </c>
      <c r="E101" s="87">
        <v>47</v>
      </c>
      <c r="F101" s="86">
        <v>131.4</v>
      </c>
      <c r="G101" s="17">
        <v>40</v>
      </c>
      <c r="H101" s="88">
        <v>336</v>
      </c>
      <c r="I101" s="89">
        <v>173000</v>
      </c>
      <c r="J101" s="89" t="s">
        <v>66</v>
      </c>
      <c r="K101" s="89">
        <v>115000</v>
      </c>
      <c r="L101" s="89" t="s">
        <v>59</v>
      </c>
      <c r="M101" s="90">
        <f>I101-K101</f>
        <v>58000</v>
      </c>
      <c r="N101" s="4">
        <f>IF(ISERROR(K101/I101),"",K101/I101)</f>
        <v>0.66473988439306353</v>
      </c>
      <c r="O101" s="91">
        <f>I101/E101</f>
        <v>3680.8510638297871</v>
      </c>
      <c r="P101" s="91">
        <f>K101/E101</f>
        <v>2446.8085106382978</v>
      </c>
      <c r="Q101" s="79">
        <v>4</v>
      </c>
      <c r="R101" s="79">
        <v>2</v>
      </c>
      <c r="S101" s="79" t="s">
        <v>72</v>
      </c>
      <c r="T101" s="5">
        <v>154</v>
      </c>
      <c r="U101" s="9"/>
    </row>
    <row r="102" spans="1:21" s="37" customFormat="1" ht="12" x14ac:dyDescent="0.3">
      <c r="A102" s="74" t="s">
        <v>2070</v>
      </c>
      <c r="B102" s="75" t="s">
        <v>1782</v>
      </c>
      <c r="C102" s="85">
        <v>732</v>
      </c>
      <c r="D102" s="86">
        <v>194.5</v>
      </c>
      <c r="E102" s="87">
        <v>59</v>
      </c>
      <c r="F102" s="86">
        <v>165.3</v>
      </c>
      <c r="G102" s="17">
        <v>50</v>
      </c>
      <c r="H102" s="88">
        <v>88</v>
      </c>
      <c r="I102" s="89">
        <v>172000</v>
      </c>
      <c r="J102" s="89" t="s">
        <v>156</v>
      </c>
      <c r="K102" s="89">
        <v>80000</v>
      </c>
      <c r="L102" s="89" t="s">
        <v>65</v>
      </c>
      <c r="M102" s="90">
        <f>I102-K102</f>
        <v>92000</v>
      </c>
      <c r="N102" s="4">
        <f>IF(ISERROR(K102/I102),"",K102/I102)</f>
        <v>0.46511627906976744</v>
      </c>
      <c r="O102" s="91">
        <f>I102/E102</f>
        <v>2915.2542372881358</v>
      </c>
      <c r="P102" s="91">
        <f>K102/E102</f>
        <v>1355.9322033898304</v>
      </c>
      <c r="Q102" s="79">
        <v>5</v>
      </c>
      <c r="R102" s="79">
        <v>2</v>
      </c>
      <c r="S102" s="79" t="s">
        <v>72</v>
      </c>
      <c r="T102" s="5">
        <v>194</v>
      </c>
      <c r="U102" s="9"/>
    </row>
    <row r="103" spans="1:21" s="37" customFormat="1" ht="12" x14ac:dyDescent="0.3">
      <c r="A103" s="74" t="s">
        <v>1936</v>
      </c>
      <c r="B103" s="75" t="s">
        <v>1937</v>
      </c>
      <c r="C103" s="85">
        <v>390</v>
      </c>
      <c r="D103" s="86">
        <v>212.5</v>
      </c>
      <c r="E103" s="87">
        <v>64</v>
      </c>
      <c r="F103" s="86">
        <v>164.6</v>
      </c>
      <c r="G103" s="17">
        <v>50</v>
      </c>
      <c r="H103" s="88">
        <v>128</v>
      </c>
      <c r="I103" s="89">
        <v>170000</v>
      </c>
      <c r="J103" s="89" t="s">
        <v>74</v>
      </c>
      <c r="K103" s="89">
        <v>95000</v>
      </c>
      <c r="L103" s="89" t="s">
        <v>74</v>
      </c>
      <c r="M103" s="90">
        <f>I103-K103</f>
        <v>75000</v>
      </c>
      <c r="N103" s="4">
        <f>IF(ISERROR(K103/I103),"",K103/I103)</f>
        <v>0.55882352941176472</v>
      </c>
      <c r="O103" s="91">
        <f>I103/E103</f>
        <v>2656.25</v>
      </c>
      <c r="P103" s="91">
        <f>K103/E103</f>
        <v>1484.375</v>
      </c>
      <c r="Q103" s="79">
        <v>3</v>
      </c>
      <c r="R103" s="79">
        <v>2</v>
      </c>
      <c r="S103" s="79" t="s">
        <v>72</v>
      </c>
      <c r="T103" s="5">
        <v>212</v>
      </c>
      <c r="U103" s="9"/>
    </row>
    <row r="104" spans="1:21" s="37" customFormat="1" ht="12" x14ac:dyDescent="0.3">
      <c r="A104" s="74" t="s">
        <v>2453</v>
      </c>
      <c r="B104" s="75" t="s">
        <v>1788</v>
      </c>
      <c r="C104" s="85">
        <v>748</v>
      </c>
      <c r="D104" s="86">
        <v>112.1</v>
      </c>
      <c r="E104" s="87">
        <v>34</v>
      </c>
      <c r="F104" s="86">
        <v>84.7</v>
      </c>
      <c r="G104" s="17">
        <v>26</v>
      </c>
      <c r="H104" s="88">
        <v>140</v>
      </c>
      <c r="I104" s="89">
        <v>170000</v>
      </c>
      <c r="J104" s="89" t="s">
        <v>103</v>
      </c>
      <c r="K104" s="89"/>
      <c r="L104" s="89"/>
      <c r="M104" s="90">
        <f>I104-K104</f>
        <v>170000</v>
      </c>
      <c r="N104" s="4">
        <f>IF(ISERROR(K104/I104),"",K104/I104)</f>
        <v>0</v>
      </c>
      <c r="O104" s="91">
        <f>I104/E104</f>
        <v>5000</v>
      </c>
      <c r="P104" s="91">
        <f>K104/E104</f>
        <v>0</v>
      </c>
      <c r="Q104" s="79">
        <v>3</v>
      </c>
      <c r="R104" s="79">
        <v>2</v>
      </c>
      <c r="S104" s="79" t="s">
        <v>72</v>
      </c>
      <c r="T104" s="5" t="s">
        <v>238</v>
      </c>
      <c r="U104" s="9"/>
    </row>
    <row r="105" spans="1:21" s="37" customFormat="1" ht="12" x14ac:dyDescent="0.3">
      <c r="A105" s="74" t="s">
        <v>2107</v>
      </c>
      <c r="B105" s="75" t="s">
        <v>1805</v>
      </c>
      <c r="C105" s="85">
        <v>804</v>
      </c>
      <c r="D105" s="86">
        <v>152.69999999999999</v>
      </c>
      <c r="E105" s="87">
        <v>46</v>
      </c>
      <c r="F105" s="86">
        <v>131.4</v>
      </c>
      <c r="G105" s="17">
        <v>40</v>
      </c>
      <c r="H105" s="88">
        <v>249</v>
      </c>
      <c r="I105" s="89">
        <v>170000</v>
      </c>
      <c r="J105" s="89" t="s">
        <v>79</v>
      </c>
      <c r="K105" s="89">
        <v>100000</v>
      </c>
      <c r="L105" s="89" t="s">
        <v>59</v>
      </c>
      <c r="M105" s="90">
        <f>I105-K105</f>
        <v>70000</v>
      </c>
      <c r="N105" s="4">
        <f>IF(ISERROR(K105/I105),"",K105/I105)</f>
        <v>0.58823529411764708</v>
      </c>
      <c r="O105" s="91">
        <f>I105/E105</f>
        <v>3695.6521739130435</v>
      </c>
      <c r="P105" s="91">
        <f>K105/E105</f>
        <v>2173.913043478261</v>
      </c>
      <c r="Q105" s="79">
        <v>4</v>
      </c>
      <c r="R105" s="79">
        <v>2</v>
      </c>
      <c r="S105" s="79" t="s">
        <v>72</v>
      </c>
      <c r="T105" s="5">
        <v>152</v>
      </c>
      <c r="U105" s="9"/>
    </row>
    <row r="106" spans="1:21" s="37" customFormat="1" ht="12" x14ac:dyDescent="0.3">
      <c r="A106" s="74" t="s">
        <v>1833</v>
      </c>
      <c r="B106" s="75" t="s">
        <v>1834</v>
      </c>
      <c r="C106" s="85">
        <v>492</v>
      </c>
      <c r="D106" s="86">
        <v>146.5</v>
      </c>
      <c r="E106" s="87">
        <v>44</v>
      </c>
      <c r="F106" s="86">
        <v>115.4</v>
      </c>
      <c r="G106" s="17">
        <v>35</v>
      </c>
      <c r="H106" s="88">
        <v>67</v>
      </c>
      <c r="I106" s="89">
        <v>170000</v>
      </c>
      <c r="J106" s="89" t="s">
        <v>74</v>
      </c>
      <c r="K106" s="89">
        <v>91000</v>
      </c>
      <c r="L106" s="89" t="s">
        <v>74</v>
      </c>
      <c r="M106" s="90">
        <f>I106-K106</f>
        <v>79000</v>
      </c>
      <c r="N106" s="4">
        <f>IF(ISERROR(K106/I106),"",K106/I106)</f>
        <v>0.53529411764705881</v>
      </c>
      <c r="O106" s="91">
        <f>I106/E106</f>
        <v>3863.6363636363635</v>
      </c>
      <c r="P106" s="91">
        <f>K106/E106</f>
        <v>2068.181818181818</v>
      </c>
      <c r="Q106" s="79">
        <v>4</v>
      </c>
      <c r="R106" s="79">
        <v>2</v>
      </c>
      <c r="S106" s="79" t="s">
        <v>61</v>
      </c>
      <c r="T106" s="5" t="s">
        <v>179</v>
      </c>
      <c r="U106" s="9"/>
    </row>
    <row r="107" spans="1:21" s="37" customFormat="1" ht="12" x14ac:dyDescent="0.3">
      <c r="A107" s="74" t="s">
        <v>1839</v>
      </c>
      <c r="B107" s="75" t="s">
        <v>1801</v>
      </c>
      <c r="C107" s="85">
        <v>460</v>
      </c>
      <c r="D107" s="86">
        <v>124.1</v>
      </c>
      <c r="E107" s="87">
        <v>38</v>
      </c>
      <c r="F107" s="86">
        <v>101.8</v>
      </c>
      <c r="G107" s="17">
        <v>31</v>
      </c>
      <c r="H107" s="88">
        <v>96</v>
      </c>
      <c r="I107" s="89">
        <v>170000</v>
      </c>
      <c r="J107" s="89" t="s">
        <v>65</v>
      </c>
      <c r="K107" s="89">
        <v>80000</v>
      </c>
      <c r="L107" s="89" t="s">
        <v>79</v>
      </c>
      <c r="M107" s="90">
        <f>I107-K107</f>
        <v>90000</v>
      </c>
      <c r="N107" s="4">
        <f>IF(ISERROR(K107/I107),"",K107/I107)</f>
        <v>0.47058823529411764</v>
      </c>
      <c r="O107" s="91">
        <f>I107/E107</f>
        <v>4473.6842105263158</v>
      </c>
      <c r="P107" s="91">
        <f>K107/E107</f>
        <v>2105.2631578947367</v>
      </c>
      <c r="Q107" s="79">
        <v>4</v>
      </c>
      <c r="R107" s="79">
        <v>2</v>
      </c>
      <c r="S107" s="79" t="s">
        <v>72</v>
      </c>
      <c r="T107" s="5">
        <v>124</v>
      </c>
      <c r="U107" s="9"/>
    </row>
    <row r="108" spans="1:21" s="37" customFormat="1" ht="12" x14ac:dyDescent="0.3">
      <c r="A108" s="74" t="s">
        <v>1850</v>
      </c>
      <c r="B108" s="75" t="s">
        <v>1851</v>
      </c>
      <c r="C108" s="85">
        <v>1162</v>
      </c>
      <c r="D108" s="86">
        <v>153.19999999999999</v>
      </c>
      <c r="E108" s="87">
        <v>46</v>
      </c>
      <c r="F108" s="86">
        <v>127.8</v>
      </c>
      <c r="G108" s="17">
        <v>39</v>
      </c>
      <c r="H108" s="88">
        <v>400</v>
      </c>
      <c r="I108" s="89">
        <v>170000</v>
      </c>
      <c r="J108" s="89" t="s">
        <v>81</v>
      </c>
      <c r="K108" s="89">
        <v>83000</v>
      </c>
      <c r="L108" s="89" t="s">
        <v>69</v>
      </c>
      <c r="M108" s="90">
        <f>I108-K108</f>
        <v>87000</v>
      </c>
      <c r="N108" s="4">
        <f>IF(ISERROR(K108/I108),"",K108/I108)</f>
        <v>0.48823529411764705</v>
      </c>
      <c r="O108" s="91">
        <f>I108/E108</f>
        <v>3695.6521739130435</v>
      </c>
      <c r="P108" s="91">
        <f>K108/E108</f>
        <v>1804.3478260869565</v>
      </c>
      <c r="Q108" s="79">
        <v>4</v>
      </c>
      <c r="R108" s="79">
        <v>2</v>
      </c>
      <c r="S108" s="79" t="s">
        <v>72</v>
      </c>
      <c r="T108" s="5">
        <v>153</v>
      </c>
      <c r="U108" s="9"/>
    </row>
    <row r="109" spans="1:21" s="37" customFormat="1" ht="12" x14ac:dyDescent="0.3">
      <c r="A109" s="74" t="s">
        <v>1852</v>
      </c>
      <c r="B109" s="75" t="s">
        <v>1826</v>
      </c>
      <c r="C109" s="85">
        <v>832</v>
      </c>
      <c r="D109" s="86">
        <v>122.5</v>
      </c>
      <c r="E109" s="87">
        <v>37</v>
      </c>
      <c r="F109" s="86">
        <v>101.9</v>
      </c>
      <c r="G109" s="17">
        <v>31</v>
      </c>
      <c r="H109" s="88">
        <v>114</v>
      </c>
      <c r="I109" s="89">
        <v>170000</v>
      </c>
      <c r="J109" s="89" t="s">
        <v>79</v>
      </c>
      <c r="K109" s="89">
        <v>78000</v>
      </c>
      <c r="L109" s="89" t="s">
        <v>188</v>
      </c>
      <c r="M109" s="90">
        <f>I109-K109</f>
        <v>92000</v>
      </c>
      <c r="N109" s="4">
        <f>IF(ISERROR(K109/I109),"",K109/I109)</f>
        <v>0.45882352941176469</v>
      </c>
      <c r="O109" s="91">
        <f>I109/E109</f>
        <v>4594.594594594595</v>
      </c>
      <c r="P109" s="91">
        <f>K109/E109</f>
        <v>2108.1081081081079</v>
      </c>
      <c r="Q109" s="79">
        <v>4</v>
      </c>
      <c r="R109" s="79">
        <v>2</v>
      </c>
      <c r="S109" s="79" t="s">
        <v>72</v>
      </c>
      <c r="T109" s="5">
        <v>122</v>
      </c>
      <c r="U109" s="9"/>
    </row>
    <row r="110" spans="1:21" s="37" customFormat="1" ht="12" x14ac:dyDescent="0.3">
      <c r="A110" s="74" t="s">
        <v>1856</v>
      </c>
      <c r="B110" s="75" t="s">
        <v>1847</v>
      </c>
      <c r="C110" s="85">
        <v>1132</v>
      </c>
      <c r="D110" s="86">
        <v>123.4</v>
      </c>
      <c r="E110" s="87">
        <v>37</v>
      </c>
      <c r="F110" s="86">
        <v>101.8</v>
      </c>
      <c r="G110" s="17">
        <v>31</v>
      </c>
      <c r="H110" s="88">
        <v>144</v>
      </c>
      <c r="I110" s="89">
        <v>170000</v>
      </c>
      <c r="J110" s="89" t="s">
        <v>83</v>
      </c>
      <c r="K110" s="89">
        <v>70000</v>
      </c>
      <c r="L110" s="89" t="s">
        <v>82</v>
      </c>
      <c r="M110" s="90">
        <f>I110-K110</f>
        <v>100000</v>
      </c>
      <c r="N110" s="4">
        <f>IF(ISERROR(K110/I110),"",K110/I110)</f>
        <v>0.41176470588235292</v>
      </c>
      <c r="O110" s="91">
        <f>I110/E110</f>
        <v>4594.594594594595</v>
      </c>
      <c r="P110" s="91">
        <f>K110/E110</f>
        <v>1891.8918918918919</v>
      </c>
      <c r="Q110" s="79">
        <v>4</v>
      </c>
      <c r="R110" s="79">
        <v>2</v>
      </c>
      <c r="S110" s="79" t="s">
        <v>72</v>
      </c>
      <c r="T110" s="5">
        <v>123</v>
      </c>
      <c r="U110" s="9"/>
    </row>
    <row r="111" spans="1:21" s="37" customFormat="1" ht="12" x14ac:dyDescent="0.3">
      <c r="A111" s="74" t="s">
        <v>1857</v>
      </c>
      <c r="B111" s="75" t="s">
        <v>1799</v>
      </c>
      <c r="C111" s="85">
        <v>414</v>
      </c>
      <c r="D111" s="86">
        <v>195.5</v>
      </c>
      <c r="E111" s="87">
        <v>59</v>
      </c>
      <c r="F111" s="86">
        <v>164.7</v>
      </c>
      <c r="G111" s="17">
        <v>50</v>
      </c>
      <c r="H111" s="88">
        <v>68</v>
      </c>
      <c r="I111" s="89">
        <v>170000</v>
      </c>
      <c r="J111" s="89" t="s">
        <v>59</v>
      </c>
      <c r="K111" s="89"/>
      <c r="L111" s="89"/>
      <c r="M111" s="90">
        <f>I111-K111</f>
        <v>170000</v>
      </c>
      <c r="N111" s="4">
        <f>IF(ISERROR(K111/I111),"",K111/I111)</f>
        <v>0</v>
      </c>
      <c r="O111" s="91">
        <f>I111/E111</f>
        <v>2881.3559322033898</v>
      </c>
      <c r="P111" s="91">
        <f>K111/E111</f>
        <v>0</v>
      </c>
      <c r="Q111" s="79">
        <v>5</v>
      </c>
      <c r="R111" s="79">
        <v>2</v>
      </c>
      <c r="S111" s="79" t="s">
        <v>72</v>
      </c>
      <c r="T111" s="5">
        <v>195</v>
      </c>
      <c r="U111" s="9"/>
    </row>
    <row r="112" spans="1:21" s="37" customFormat="1" ht="12" x14ac:dyDescent="0.3">
      <c r="A112" s="74" t="s">
        <v>1888</v>
      </c>
      <c r="B112" s="75" t="s">
        <v>1887</v>
      </c>
      <c r="C112" s="85">
        <v>750</v>
      </c>
      <c r="D112" s="86">
        <v>152.5</v>
      </c>
      <c r="E112" s="87">
        <v>46</v>
      </c>
      <c r="F112" s="86">
        <v>128.69999999999999</v>
      </c>
      <c r="G112" s="17">
        <v>39</v>
      </c>
      <c r="H112" s="88">
        <v>314</v>
      </c>
      <c r="I112" s="89">
        <v>170000</v>
      </c>
      <c r="J112" s="89" t="s">
        <v>79</v>
      </c>
      <c r="K112" s="89">
        <v>100000</v>
      </c>
      <c r="L112" s="89" t="s">
        <v>84</v>
      </c>
      <c r="M112" s="90">
        <f>I112-K112</f>
        <v>70000</v>
      </c>
      <c r="N112" s="4">
        <f>IF(ISERROR(K112/I112),"",K112/I112)</f>
        <v>0.58823529411764708</v>
      </c>
      <c r="O112" s="91">
        <f>I112/E112</f>
        <v>3695.6521739130435</v>
      </c>
      <c r="P112" s="91">
        <f>K112/E112</f>
        <v>2173.913043478261</v>
      </c>
      <c r="Q112" s="79">
        <v>4</v>
      </c>
      <c r="R112" s="79">
        <v>2</v>
      </c>
      <c r="S112" s="79" t="s">
        <v>72</v>
      </c>
      <c r="T112" s="5">
        <v>152</v>
      </c>
      <c r="U112" s="9"/>
    </row>
    <row r="113" spans="1:21" s="37" customFormat="1" ht="12" x14ac:dyDescent="0.3">
      <c r="A113" s="74" t="s">
        <v>2557</v>
      </c>
      <c r="B113" s="75" t="s">
        <v>1896</v>
      </c>
      <c r="C113" s="85">
        <v>605</v>
      </c>
      <c r="D113" s="86">
        <v>126.8</v>
      </c>
      <c r="E113" s="87">
        <v>38</v>
      </c>
      <c r="F113" s="86">
        <v>101.8</v>
      </c>
      <c r="G113" s="17">
        <v>31</v>
      </c>
      <c r="H113" s="88">
        <v>105</v>
      </c>
      <c r="I113" s="89">
        <v>170000</v>
      </c>
      <c r="J113" s="89" t="s">
        <v>84</v>
      </c>
      <c r="K113" s="89">
        <v>90000</v>
      </c>
      <c r="L113" s="89" t="s">
        <v>65</v>
      </c>
      <c r="M113" s="90">
        <f>I113-K113</f>
        <v>80000</v>
      </c>
      <c r="N113" s="4">
        <f>IF(ISERROR(K113/I113),"",K113/I113)</f>
        <v>0.52941176470588236</v>
      </c>
      <c r="O113" s="91">
        <f>I113/E113</f>
        <v>4473.6842105263158</v>
      </c>
      <c r="P113" s="91">
        <f>K113/E113</f>
        <v>2368.4210526315787</v>
      </c>
      <c r="Q113" s="79">
        <v>3</v>
      </c>
      <c r="R113" s="79">
        <v>2</v>
      </c>
      <c r="S113" s="79" t="s">
        <v>72</v>
      </c>
      <c r="T113" s="5" t="s">
        <v>404</v>
      </c>
      <c r="U113" s="9"/>
    </row>
    <row r="114" spans="1:21" s="37" customFormat="1" ht="12" x14ac:dyDescent="0.3">
      <c r="A114" s="74" t="s">
        <v>2018</v>
      </c>
      <c r="B114" s="75" t="s">
        <v>1781</v>
      </c>
      <c r="C114" s="85">
        <v>796</v>
      </c>
      <c r="D114" s="86">
        <v>151.80000000000001</v>
      </c>
      <c r="E114" s="87">
        <v>46</v>
      </c>
      <c r="F114" s="86">
        <v>126.4</v>
      </c>
      <c r="G114" s="17">
        <v>38</v>
      </c>
      <c r="H114" s="88">
        <v>108</v>
      </c>
      <c r="I114" s="89">
        <v>168000</v>
      </c>
      <c r="J114" s="89" t="s">
        <v>78</v>
      </c>
      <c r="K114" s="89">
        <v>85000</v>
      </c>
      <c r="L114" s="89" t="s">
        <v>81</v>
      </c>
      <c r="M114" s="90">
        <f>I114-K114</f>
        <v>83000</v>
      </c>
      <c r="N114" s="4">
        <f>IF(ISERROR(K114/I114),"",K114/I114)</f>
        <v>0.50595238095238093</v>
      </c>
      <c r="O114" s="91">
        <f>I114/E114</f>
        <v>3652.1739130434785</v>
      </c>
      <c r="P114" s="91">
        <f>K114/E114</f>
        <v>1847.8260869565217</v>
      </c>
      <c r="Q114" s="79">
        <v>4</v>
      </c>
      <c r="R114" s="79">
        <v>2</v>
      </c>
      <c r="S114" s="79" t="s">
        <v>72</v>
      </c>
      <c r="T114" s="5">
        <v>151</v>
      </c>
      <c r="U114" s="9"/>
    </row>
    <row r="115" spans="1:21" s="37" customFormat="1" ht="12" x14ac:dyDescent="0.3">
      <c r="A115" s="74" t="s">
        <v>2460</v>
      </c>
      <c r="B115" s="75" t="s">
        <v>2461</v>
      </c>
      <c r="C115" s="85">
        <v>639</v>
      </c>
      <c r="D115" s="86">
        <v>105.1</v>
      </c>
      <c r="E115" s="87">
        <v>32</v>
      </c>
      <c r="F115" s="86">
        <v>84.6</v>
      </c>
      <c r="G115" s="17">
        <v>26</v>
      </c>
      <c r="H115" s="88">
        <v>52</v>
      </c>
      <c r="I115" s="89">
        <v>167000</v>
      </c>
      <c r="J115" s="89" t="s">
        <v>64</v>
      </c>
      <c r="K115" s="89"/>
      <c r="L115" s="89"/>
      <c r="M115" s="90">
        <f>I115-K115</f>
        <v>167000</v>
      </c>
      <c r="N115" s="4">
        <f>IF(ISERROR(K115/I115),"",K115/I115)</f>
        <v>0</v>
      </c>
      <c r="O115" s="91">
        <f>I115/E115</f>
        <v>5218.75</v>
      </c>
      <c r="P115" s="91">
        <f>K115/E115</f>
        <v>0</v>
      </c>
      <c r="Q115" s="79">
        <v>3</v>
      </c>
      <c r="R115" s="79">
        <v>2</v>
      </c>
      <c r="S115" s="79" t="s">
        <v>72</v>
      </c>
      <c r="T115" s="5">
        <v>105</v>
      </c>
      <c r="U115" s="9"/>
    </row>
    <row r="116" spans="1:21" s="37" customFormat="1" ht="12" x14ac:dyDescent="0.3">
      <c r="A116" s="74" t="s">
        <v>2418</v>
      </c>
      <c r="B116" s="75" t="s">
        <v>1961</v>
      </c>
      <c r="C116" s="85">
        <v>1223</v>
      </c>
      <c r="D116" s="86">
        <v>115.6</v>
      </c>
      <c r="E116" s="87">
        <v>35</v>
      </c>
      <c r="F116" s="86">
        <v>85</v>
      </c>
      <c r="G116" s="17">
        <v>26</v>
      </c>
      <c r="H116" s="88">
        <v>242</v>
      </c>
      <c r="I116" s="89">
        <v>166000</v>
      </c>
      <c r="J116" s="89" t="s">
        <v>84</v>
      </c>
      <c r="K116" s="89">
        <v>95000</v>
      </c>
      <c r="L116" s="89" t="s">
        <v>65</v>
      </c>
      <c r="M116" s="90">
        <f>I116-K116</f>
        <v>71000</v>
      </c>
      <c r="N116" s="4">
        <f>IF(ISERROR(K116/I116),"",K116/I116)</f>
        <v>0.57228915662650603</v>
      </c>
      <c r="O116" s="91">
        <f>I116/E116</f>
        <v>4742.8571428571431</v>
      </c>
      <c r="P116" s="91">
        <f>K116/E116</f>
        <v>2714.2857142857142</v>
      </c>
      <c r="Q116" s="79">
        <v>3</v>
      </c>
      <c r="R116" s="79">
        <v>2</v>
      </c>
      <c r="S116" s="79" t="s">
        <v>72</v>
      </c>
      <c r="T116" s="5" t="s">
        <v>124</v>
      </c>
      <c r="U116" s="9"/>
    </row>
    <row r="117" spans="1:21" s="37" customFormat="1" ht="12" x14ac:dyDescent="0.3">
      <c r="A117" s="74" t="s">
        <v>2520</v>
      </c>
      <c r="B117" s="75" t="s">
        <v>1887</v>
      </c>
      <c r="C117" s="85">
        <v>750</v>
      </c>
      <c r="D117" s="86">
        <v>123.8</v>
      </c>
      <c r="E117" s="87">
        <v>37</v>
      </c>
      <c r="F117" s="86">
        <v>101.8</v>
      </c>
      <c r="G117" s="17">
        <v>31</v>
      </c>
      <c r="H117" s="88">
        <v>70</v>
      </c>
      <c r="I117" s="89">
        <v>166000</v>
      </c>
      <c r="J117" s="89" t="s">
        <v>80</v>
      </c>
      <c r="K117" s="89"/>
      <c r="L117" s="89"/>
      <c r="M117" s="90">
        <f>I117-K117</f>
        <v>166000</v>
      </c>
      <c r="N117" s="4">
        <f>IF(ISERROR(K117/I117),"",K117/I117)</f>
        <v>0</v>
      </c>
      <c r="O117" s="91">
        <f>I117/E117</f>
        <v>4486.4864864864867</v>
      </c>
      <c r="P117" s="91">
        <f>K117/E117</f>
        <v>0</v>
      </c>
      <c r="Q117" s="79">
        <v>4</v>
      </c>
      <c r="R117" s="79">
        <v>2</v>
      </c>
      <c r="S117" s="79" t="s">
        <v>72</v>
      </c>
      <c r="T117" s="5">
        <v>123</v>
      </c>
      <c r="U117" s="9"/>
    </row>
    <row r="118" spans="1:21" s="37" customFormat="1" ht="12" x14ac:dyDescent="0.3">
      <c r="A118" s="74" t="s">
        <v>2415</v>
      </c>
      <c r="B118" s="75" t="s">
        <v>2416</v>
      </c>
      <c r="C118" s="85">
        <v>454</v>
      </c>
      <c r="D118" s="86">
        <v>162</v>
      </c>
      <c r="E118" s="87">
        <v>49</v>
      </c>
      <c r="F118" s="86">
        <v>134.69999999999999</v>
      </c>
      <c r="G118" s="17">
        <v>41</v>
      </c>
      <c r="H118" s="88">
        <v>230</v>
      </c>
      <c r="I118" s="89">
        <v>165000</v>
      </c>
      <c r="J118" s="89" t="s">
        <v>83</v>
      </c>
      <c r="K118" s="89">
        <v>95000</v>
      </c>
      <c r="L118" s="89" t="s">
        <v>68</v>
      </c>
      <c r="M118" s="90">
        <f>I118-K118</f>
        <v>70000</v>
      </c>
      <c r="N118" s="4">
        <f>IF(ISERROR(K118/I118),"",K118/I118)</f>
        <v>0.5757575757575758</v>
      </c>
      <c r="O118" s="91">
        <f>I118/E118</f>
        <v>3367.3469387755104</v>
      </c>
      <c r="P118" s="91">
        <f>K118/E118</f>
        <v>1938.7755102040817</v>
      </c>
      <c r="Q118" s="79">
        <v>4</v>
      </c>
      <c r="R118" s="79">
        <v>2</v>
      </c>
      <c r="S118" s="79" t="s">
        <v>72</v>
      </c>
      <c r="T118" s="5">
        <v>161</v>
      </c>
      <c r="U118" s="9"/>
    </row>
    <row r="119" spans="1:21" s="37" customFormat="1" ht="12" x14ac:dyDescent="0.3">
      <c r="A119" s="74" t="s">
        <v>2448</v>
      </c>
      <c r="B119" s="75" t="s">
        <v>2449</v>
      </c>
      <c r="C119" s="85">
        <v>1147</v>
      </c>
      <c r="D119" s="86">
        <v>109.2</v>
      </c>
      <c r="E119" s="87">
        <v>33</v>
      </c>
      <c r="F119" s="86">
        <v>82.8</v>
      </c>
      <c r="G119" s="17">
        <v>25</v>
      </c>
      <c r="H119" s="88">
        <v>476</v>
      </c>
      <c r="I119" s="89">
        <v>165000</v>
      </c>
      <c r="J119" s="89" t="s">
        <v>79</v>
      </c>
      <c r="K119" s="89">
        <v>76000</v>
      </c>
      <c r="L119" s="89" t="s">
        <v>74</v>
      </c>
      <c r="M119" s="90">
        <f>I119-K119</f>
        <v>89000</v>
      </c>
      <c r="N119" s="4">
        <f>IF(ISERROR(K119/I119),"",K119/I119)</f>
        <v>0.46060606060606063</v>
      </c>
      <c r="O119" s="91">
        <f>I119/E119</f>
        <v>5000</v>
      </c>
      <c r="P119" s="91">
        <f>K119/E119</f>
        <v>2303.030303030303</v>
      </c>
      <c r="Q119" s="79">
        <v>3</v>
      </c>
      <c r="R119" s="79">
        <v>2</v>
      </c>
      <c r="S119" s="79" t="s">
        <v>72</v>
      </c>
      <c r="T119" s="5" t="s">
        <v>209</v>
      </c>
      <c r="U119" s="9"/>
    </row>
    <row r="120" spans="1:21" s="37" customFormat="1" ht="12" x14ac:dyDescent="0.3">
      <c r="A120" s="74" t="s">
        <v>2106</v>
      </c>
      <c r="B120" s="75" t="s">
        <v>1814</v>
      </c>
      <c r="C120" s="85">
        <v>918</v>
      </c>
      <c r="D120" s="86">
        <v>103.4</v>
      </c>
      <c r="E120" s="87">
        <v>31</v>
      </c>
      <c r="F120" s="86">
        <v>84.9</v>
      </c>
      <c r="G120" s="17">
        <v>26</v>
      </c>
      <c r="H120" s="88">
        <v>246</v>
      </c>
      <c r="I120" s="89">
        <v>165000</v>
      </c>
      <c r="J120" s="89" t="s">
        <v>66</v>
      </c>
      <c r="K120" s="89">
        <v>90000</v>
      </c>
      <c r="L120" s="89" t="s">
        <v>65</v>
      </c>
      <c r="M120" s="90">
        <f>I120-K120</f>
        <v>75000</v>
      </c>
      <c r="N120" s="4">
        <f>IF(ISERROR(K120/I120),"",K120/I120)</f>
        <v>0.54545454545454541</v>
      </c>
      <c r="O120" s="91">
        <f>I120/E120</f>
        <v>5322.5806451612907</v>
      </c>
      <c r="P120" s="91">
        <f>K120/E120</f>
        <v>2903.2258064516127</v>
      </c>
      <c r="Q120" s="79">
        <v>3</v>
      </c>
      <c r="R120" s="79">
        <v>2</v>
      </c>
      <c r="S120" s="79" t="s">
        <v>72</v>
      </c>
      <c r="T120" s="5">
        <v>103</v>
      </c>
      <c r="U120" s="9"/>
    </row>
    <row r="121" spans="1:21" s="37" customFormat="1" ht="12" x14ac:dyDescent="0.3">
      <c r="A121" s="74" t="s">
        <v>2128</v>
      </c>
      <c r="B121" s="75" t="s">
        <v>1841</v>
      </c>
      <c r="C121" s="85">
        <v>654</v>
      </c>
      <c r="D121" s="86">
        <v>190.4</v>
      </c>
      <c r="E121" s="87">
        <v>58</v>
      </c>
      <c r="F121" s="86">
        <v>163.9</v>
      </c>
      <c r="G121" s="17">
        <v>50</v>
      </c>
      <c r="H121" s="88">
        <v>68</v>
      </c>
      <c r="I121" s="89">
        <v>165000</v>
      </c>
      <c r="J121" s="89" t="s">
        <v>81</v>
      </c>
      <c r="K121" s="89">
        <v>110000</v>
      </c>
      <c r="L121" s="89" t="s">
        <v>80</v>
      </c>
      <c r="M121" s="90">
        <f>I121-K121</f>
        <v>55000</v>
      </c>
      <c r="N121" s="4">
        <f>IF(ISERROR(K121/I121),"",K121/I121)</f>
        <v>0.66666666666666663</v>
      </c>
      <c r="O121" s="91">
        <f>I121/E121</f>
        <v>2844.8275862068967</v>
      </c>
      <c r="P121" s="91">
        <f>K121/E121</f>
        <v>1896.5517241379309</v>
      </c>
      <c r="Q121" s="79">
        <v>5</v>
      </c>
      <c r="R121" s="79">
        <v>2</v>
      </c>
      <c r="S121" s="79" t="s">
        <v>72</v>
      </c>
      <c r="T121" s="5">
        <v>190</v>
      </c>
      <c r="U121" s="9"/>
    </row>
    <row r="122" spans="1:21" s="37" customFormat="1" ht="12" x14ac:dyDescent="0.3">
      <c r="A122" s="74" t="s">
        <v>1842</v>
      </c>
      <c r="B122" s="75" t="s">
        <v>1801</v>
      </c>
      <c r="C122" s="85">
        <v>458</v>
      </c>
      <c r="D122" s="86">
        <v>103.8</v>
      </c>
      <c r="E122" s="87">
        <v>31</v>
      </c>
      <c r="F122" s="86">
        <v>84.6</v>
      </c>
      <c r="G122" s="17">
        <v>26</v>
      </c>
      <c r="H122" s="88">
        <v>116</v>
      </c>
      <c r="I122" s="89">
        <v>165000</v>
      </c>
      <c r="J122" s="89" t="s">
        <v>64</v>
      </c>
      <c r="K122" s="89"/>
      <c r="L122" s="89"/>
      <c r="M122" s="90">
        <f>I122-K122</f>
        <v>165000</v>
      </c>
      <c r="N122" s="4">
        <f>IF(ISERROR(K122/I122),"",K122/I122)</f>
        <v>0</v>
      </c>
      <c r="O122" s="91">
        <f>I122/E122</f>
        <v>5322.5806451612907</v>
      </c>
      <c r="P122" s="91">
        <f>K122/E122</f>
        <v>0</v>
      </c>
      <c r="Q122" s="79">
        <v>3</v>
      </c>
      <c r="R122" s="79">
        <v>2</v>
      </c>
      <c r="S122" s="79" t="s">
        <v>72</v>
      </c>
      <c r="T122" s="5">
        <v>103</v>
      </c>
      <c r="U122" s="9"/>
    </row>
    <row r="123" spans="1:21" s="37" customFormat="1" ht="12" x14ac:dyDescent="0.3">
      <c r="A123" s="74" t="s">
        <v>1846</v>
      </c>
      <c r="B123" s="75" t="s">
        <v>1847</v>
      </c>
      <c r="C123" s="85">
        <v>304</v>
      </c>
      <c r="D123" s="86">
        <v>103</v>
      </c>
      <c r="E123" s="87">
        <v>31</v>
      </c>
      <c r="F123" s="86">
        <v>84.9</v>
      </c>
      <c r="G123" s="17">
        <v>26</v>
      </c>
      <c r="H123" s="88">
        <v>168</v>
      </c>
      <c r="I123" s="89">
        <v>165000</v>
      </c>
      <c r="J123" s="89" t="s">
        <v>71</v>
      </c>
      <c r="K123" s="89">
        <v>79000</v>
      </c>
      <c r="L123" s="89" t="s">
        <v>65</v>
      </c>
      <c r="M123" s="90">
        <f>I123-K123</f>
        <v>86000</v>
      </c>
      <c r="N123" s="4">
        <f>IF(ISERROR(K123/I123),"",K123/I123)</f>
        <v>0.47878787878787876</v>
      </c>
      <c r="O123" s="91">
        <f>I123/E123</f>
        <v>5322.5806451612907</v>
      </c>
      <c r="P123" s="91">
        <f>K123/E123</f>
        <v>2548.3870967741937</v>
      </c>
      <c r="Q123" s="79">
        <v>3</v>
      </c>
      <c r="R123" s="79">
        <v>2</v>
      </c>
      <c r="S123" s="79" t="s">
        <v>72</v>
      </c>
      <c r="T123" s="5">
        <v>102</v>
      </c>
      <c r="U123" s="9"/>
    </row>
    <row r="124" spans="1:21" s="37" customFormat="1" ht="12" x14ac:dyDescent="0.3">
      <c r="A124" s="74" t="s">
        <v>1849</v>
      </c>
      <c r="B124" s="75" t="s">
        <v>1823</v>
      </c>
      <c r="C124" s="85">
        <v>710</v>
      </c>
      <c r="D124" s="86">
        <v>106.8</v>
      </c>
      <c r="E124" s="87">
        <v>32</v>
      </c>
      <c r="F124" s="86">
        <v>85</v>
      </c>
      <c r="G124" s="17">
        <v>26</v>
      </c>
      <c r="H124" s="88">
        <v>232</v>
      </c>
      <c r="I124" s="89">
        <v>165000</v>
      </c>
      <c r="J124" s="89" t="s">
        <v>82</v>
      </c>
      <c r="K124" s="89">
        <v>70000</v>
      </c>
      <c r="L124" s="89" t="s">
        <v>79</v>
      </c>
      <c r="M124" s="90">
        <f>I124-K124</f>
        <v>95000</v>
      </c>
      <c r="N124" s="4">
        <f>IF(ISERROR(K124/I124),"",K124/I124)</f>
        <v>0.42424242424242425</v>
      </c>
      <c r="O124" s="91">
        <f>I124/E124</f>
        <v>5156.25</v>
      </c>
      <c r="P124" s="91">
        <f>K124/E124</f>
        <v>2187.5</v>
      </c>
      <c r="Q124" s="79">
        <v>3</v>
      </c>
      <c r="R124" s="79">
        <v>2</v>
      </c>
      <c r="S124" s="79" t="s">
        <v>72</v>
      </c>
      <c r="T124" s="5">
        <v>106</v>
      </c>
      <c r="U124" s="9"/>
    </row>
    <row r="125" spans="1:21" s="37" customFormat="1" ht="12" x14ac:dyDescent="0.3">
      <c r="A125" s="74" t="s">
        <v>1850</v>
      </c>
      <c r="B125" s="75" t="s">
        <v>1851</v>
      </c>
      <c r="C125" s="85">
        <v>1162</v>
      </c>
      <c r="D125" s="86">
        <v>201.9</v>
      </c>
      <c r="E125" s="87">
        <v>61</v>
      </c>
      <c r="F125" s="86">
        <v>174.7</v>
      </c>
      <c r="G125" s="17">
        <v>53</v>
      </c>
      <c r="H125" s="88">
        <v>120</v>
      </c>
      <c r="I125" s="89">
        <v>165000</v>
      </c>
      <c r="J125" s="89" t="s">
        <v>83</v>
      </c>
      <c r="K125" s="89">
        <v>100000</v>
      </c>
      <c r="L125" s="89" t="s">
        <v>78</v>
      </c>
      <c r="M125" s="90">
        <f>I125-K125</f>
        <v>65000</v>
      </c>
      <c r="N125" s="4">
        <f>IF(ISERROR(K125/I125),"",K125/I125)</f>
        <v>0.60606060606060608</v>
      </c>
      <c r="O125" s="91">
        <f>I125/E125</f>
        <v>2704.9180327868853</v>
      </c>
      <c r="P125" s="91">
        <f>K125/E125</f>
        <v>1639.344262295082</v>
      </c>
      <c r="Q125" s="79">
        <v>5</v>
      </c>
      <c r="R125" s="79">
        <v>2</v>
      </c>
      <c r="S125" s="79" t="s">
        <v>72</v>
      </c>
      <c r="T125" s="5">
        <v>201</v>
      </c>
      <c r="U125" s="9"/>
    </row>
    <row r="126" spans="1:21" s="37" customFormat="1" ht="12" x14ac:dyDescent="0.3">
      <c r="A126" s="74" t="s">
        <v>1865</v>
      </c>
      <c r="B126" s="75" t="s">
        <v>1709</v>
      </c>
      <c r="C126" s="85">
        <v>564</v>
      </c>
      <c r="D126" s="86">
        <v>161.69999999999999</v>
      </c>
      <c r="E126" s="87">
        <v>49</v>
      </c>
      <c r="F126" s="86">
        <v>134.30000000000001</v>
      </c>
      <c r="G126" s="17">
        <v>41</v>
      </c>
      <c r="H126" s="88">
        <v>100</v>
      </c>
      <c r="I126" s="89">
        <v>165000</v>
      </c>
      <c r="J126" s="89" t="s">
        <v>71</v>
      </c>
      <c r="K126" s="89"/>
      <c r="L126" s="89"/>
      <c r="M126" s="90">
        <f>I126-K126</f>
        <v>165000</v>
      </c>
      <c r="N126" s="4">
        <f>IF(ISERROR(K126/I126),"",K126/I126)</f>
        <v>0</v>
      </c>
      <c r="O126" s="91">
        <f>I126/E126</f>
        <v>3367.3469387755104</v>
      </c>
      <c r="P126" s="91">
        <f>K126/E126</f>
        <v>0</v>
      </c>
      <c r="Q126" s="79">
        <v>4</v>
      </c>
      <c r="R126" s="79">
        <v>2</v>
      </c>
      <c r="S126" s="79" t="s">
        <v>72</v>
      </c>
      <c r="T126" s="5">
        <v>161</v>
      </c>
      <c r="U126" s="9"/>
    </row>
    <row r="127" spans="1:21" s="37" customFormat="1" ht="12" x14ac:dyDescent="0.3">
      <c r="A127" s="74" t="s">
        <v>1895</v>
      </c>
      <c r="B127" s="75" t="s">
        <v>2537</v>
      </c>
      <c r="C127" s="85">
        <v>428</v>
      </c>
      <c r="D127" s="86">
        <v>147.4</v>
      </c>
      <c r="E127" s="87">
        <v>45</v>
      </c>
      <c r="F127" s="86">
        <v>118.6</v>
      </c>
      <c r="G127" s="17">
        <v>36</v>
      </c>
      <c r="H127" s="88">
        <v>111</v>
      </c>
      <c r="I127" s="89">
        <v>165000</v>
      </c>
      <c r="J127" s="89" t="s">
        <v>84</v>
      </c>
      <c r="K127" s="89">
        <v>93000</v>
      </c>
      <c r="L127" s="89" t="s">
        <v>84</v>
      </c>
      <c r="M127" s="90">
        <f>I127-K127</f>
        <v>72000</v>
      </c>
      <c r="N127" s="4">
        <f>IF(ISERROR(K127/I127),"",K127/I127)</f>
        <v>0.5636363636363636</v>
      </c>
      <c r="O127" s="91">
        <f>I127/E127</f>
        <v>3666.6666666666665</v>
      </c>
      <c r="P127" s="91">
        <f>K127/E127</f>
        <v>2066.6666666666665</v>
      </c>
      <c r="Q127" s="79">
        <v>4</v>
      </c>
      <c r="R127" s="79">
        <v>2</v>
      </c>
      <c r="S127" s="79" t="s">
        <v>72</v>
      </c>
      <c r="T127" s="5" t="s">
        <v>386</v>
      </c>
      <c r="U127" s="9"/>
    </row>
    <row r="128" spans="1:21" s="37" customFormat="1" ht="12" x14ac:dyDescent="0.3">
      <c r="A128" s="74" t="s">
        <v>2464</v>
      </c>
      <c r="B128" s="75" t="s">
        <v>2466</v>
      </c>
      <c r="C128" s="85">
        <v>1430</v>
      </c>
      <c r="D128" s="86">
        <v>106.6</v>
      </c>
      <c r="E128" s="87">
        <v>32</v>
      </c>
      <c r="F128" s="86">
        <v>84.9</v>
      </c>
      <c r="G128" s="17">
        <v>26</v>
      </c>
      <c r="H128" s="88">
        <v>174</v>
      </c>
      <c r="I128" s="89">
        <v>164000</v>
      </c>
      <c r="J128" s="89" t="s">
        <v>71</v>
      </c>
      <c r="K128" s="89">
        <v>90000</v>
      </c>
      <c r="L128" s="89" t="s">
        <v>71</v>
      </c>
      <c r="M128" s="90">
        <f>I128-K128</f>
        <v>74000</v>
      </c>
      <c r="N128" s="4">
        <f>IF(ISERROR(K128/I128),"",K128/I128)</f>
        <v>0.54878048780487809</v>
      </c>
      <c r="O128" s="91">
        <f>I128/E128</f>
        <v>5125</v>
      </c>
      <c r="P128" s="91">
        <f>K128/E128</f>
        <v>2812.5</v>
      </c>
      <c r="Q128" s="79">
        <v>3</v>
      </c>
      <c r="R128" s="79">
        <v>2</v>
      </c>
      <c r="S128" s="79" t="s">
        <v>72</v>
      </c>
      <c r="T128" s="5">
        <v>106</v>
      </c>
      <c r="U128" s="9"/>
    </row>
    <row r="129" spans="1:21" s="37" customFormat="1" ht="12" x14ac:dyDescent="0.3">
      <c r="A129" s="74" t="s">
        <v>1840</v>
      </c>
      <c r="B129" s="75" t="s">
        <v>1841</v>
      </c>
      <c r="C129" s="85">
        <v>706</v>
      </c>
      <c r="D129" s="86">
        <v>161.6</v>
      </c>
      <c r="E129" s="87">
        <v>49</v>
      </c>
      <c r="F129" s="86">
        <v>133.9</v>
      </c>
      <c r="G129" s="17">
        <v>41</v>
      </c>
      <c r="H129" s="88">
        <v>420</v>
      </c>
      <c r="I129" s="89">
        <v>164000</v>
      </c>
      <c r="J129" s="89" t="s">
        <v>64</v>
      </c>
      <c r="K129" s="89">
        <v>83000</v>
      </c>
      <c r="L129" s="89" t="s">
        <v>69</v>
      </c>
      <c r="M129" s="90">
        <f>I129-K129</f>
        <v>81000</v>
      </c>
      <c r="N129" s="4">
        <f>IF(ISERROR(K129/I129),"",K129/I129)</f>
        <v>0.50609756097560976</v>
      </c>
      <c r="O129" s="91">
        <f>I129/E129</f>
        <v>3346.9387755102039</v>
      </c>
      <c r="P129" s="91">
        <f>K129/E129</f>
        <v>1693.8775510204082</v>
      </c>
      <c r="Q129" s="79">
        <v>4</v>
      </c>
      <c r="R129" s="79">
        <v>2</v>
      </c>
      <c r="S129" s="79" t="s">
        <v>72</v>
      </c>
      <c r="T129" s="5">
        <v>161</v>
      </c>
      <c r="U129" s="9"/>
    </row>
    <row r="130" spans="1:21" s="37" customFormat="1" ht="12" x14ac:dyDescent="0.3">
      <c r="A130" s="74" t="s">
        <v>1857</v>
      </c>
      <c r="B130" s="75" t="s">
        <v>1799</v>
      </c>
      <c r="C130" s="85">
        <v>414</v>
      </c>
      <c r="D130" s="86">
        <v>161.5</v>
      </c>
      <c r="E130" s="87">
        <v>49</v>
      </c>
      <c r="F130" s="86">
        <v>134.80000000000001</v>
      </c>
      <c r="G130" s="17">
        <v>41</v>
      </c>
      <c r="H130" s="88">
        <v>226</v>
      </c>
      <c r="I130" s="89">
        <v>164000</v>
      </c>
      <c r="J130" s="89" t="s">
        <v>79</v>
      </c>
      <c r="K130" s="89"/>
      <c r="L130" s="89"/>
      <c r="M130" s="90">
        <f>I130-K130</f>
        <v>164000</v>
      </c>
      <c r="N130" s="4">
        <f>IF(ISERROR(K130/I130),"",K130/I130)</f>
        <v>0</v>
      </c>
      <c r="O130" s="91">
        <f>I130/E130</f>
        <v>3346.9387755102039</v>
      </c>
      <c r="P130" s="91">
        <f>K130/E130</f>
        <v>0</v>
      </c>
      <c r="Q130" s="79">
        <v>4</v>
      </c>
      <c r="R130" s="79">
        <v>2</v>
      </c>
      <c r="S130" s="79" t="s">
        <v>72</v>
      </c>
      <c r="T130" s="5">
        <v>161</v>
      </c>
      <c r="U130" s="9"/>
    </row>
    <row r="131" spans="1:21" s="37" customFormat="1" ht="12" x14ac:dyDescent="0.3">
      <c r="A131" s="74" t="s">
        <v>1796</v>
      </c>
      <c r="B131" s="75" t="s">
        <v>1792</v>
      </c>
      <c r="C131" s="85">
        <v>1695</v>
      </c>
      <c r="D131" s="86">
        <v>109.2</v>
      </c>
      <c r="E131" s="87">
        <v>33</v>
      </c>
      <c r="F131" s="86">
        <v>85</v>
      </c>
      <c r="G131" s="17">
        <v>26</v>
      </c>
      <c r="H131" s="88">
        <v>238</v>
      </c>
      <c r="I131" s="89">
        <v>162000</v>
      </c>
      <c r="J131" s="89" t="s">
        <v>96</v>
      </c>
      <c r="K131" s="89">
        <v>73000</v>
      </c>
      <c r="L131" s="89" t="s">
        <v>81</v>
      </c>
      <c r="M131" s="90">
        <f>I131-K131</f>
        <v>89000</v>
      </c>
      <c r="N131" s="4">
        <f>IF(ISERROR(K131/I131),"",K131/I131)</f>
        <v>0.45061728395061729</v>
      </c>
      <c r="O131" s="91">
        <f>I131/E131</f>
        <v>4909.090909090909</v>
      </c>
      <c r="P131" s="91">
        <f>K131/E131</f>
        <v>2212.121212121212</v>
      </c>
      <c r="Q131" s="79">
        <v>3</v>
      </c>
      <c r="R131" s="79">
        <v>2</v>
      </c>
      <c r="S131" s="79" t="s">
        <v>61</v>
      </c>
      <c r="T131" s="5" t="s">
        <v>209</v>
      </c>
      <c r="U131" s="9"/>
    </row>
    <row r="132" spans="1:21" s="37" customFormat="1" ht="12" x14ac:dyDescent="0.3">
      <c r="A132" s="74" t="s">
        <v>1802</v>
      </c>
      <c r="B132" s="75" t="s">
        <v>1801</v>
      </c>
      <c r="C132" s="85">
        <v>768</v>
      </c>
      <c r="D132" s="86">
        <v>104.1</v>
      </c>
      <c r="E132" s="87">
        <v>31</v>
      </c>
      <c r="F132" s="86">
        <v>84.6</v>
      </c>
      <c r="G132" s="17">
        <v>26</v>
      </c>
      <c r="H132" s="88">
        <v>150</v>
      </c>
      <c r="I132" s="89">
        <v>162000</v>
      </c>
      <c r="J132" s="89" t="s">
        <v>79</v>
      </c>
      <c r="K132" s="89">
        <v>85000</v>
      </c>
      <c r="L132" s="89" t="s">
        <v>79</v>
      </c>
      <c r="M132" s="90">
        <f>I132-K132</f>
        <v>77000</v>
      </c>
      <c r="N132" s="4">
        <f>IF(ISERROR(K132/I132),"",K132/I132)</f>
        <v>0.52469135802469136</v>
      </c>
      <c r="O132" s="91">
        <f>I132/E132</f>
        <v>5225.8064516129034</v>
      </c>
      <c r="P132" s="91">
        <f>K132/E132</f>
        <v>2741.9354838709678</v>
      </c>
      <c r="Q132" s="79">
        <v>3</v>
      </c>
      <c r="R132" s="79">
        <v>2</v>
      </c>
      <c r="S132" s="79" t="s">
        <v>72</v>
      </c>
      <c r="T132" s="5">
        <v>104</v>
      </c>
      <c r="U132" s="9"/>
    </row>
    <row r="133" spans="1:21" s="37" customFormat="1" ht="12" x14ac:dyDescent="0.3">
      <c r="A133" s="74" t="s">
        <v>1806</v>
      </c>
      <c r="B133" s="75" t="s">
        <v>2456</v>
      </c>
      <c r="C133" s="85">
        <v>1164</v>
      </c>
      <c r="D133" s="86">
        <v>123.3</v>
      </c>
      <c r="E133" s="87">
        <v>37</v>
      </c>
      <c r="F133" s="86">
        <v>101.8</v>
      </c>
      <c r="G133" s="17">
        <v>31</v>
      </c>
      <c r="H133" s="88">
        <v>112</v>
      </c>
      <c r="I133" s="89">
        <v>162000</v>
      </c>
      <c r="J133" s="89" t="s">
        <v>71</v>
      </c>
      <c r="K133" s="89">
        <v>95000</v>
      </c>
      <c r="L133" s="89" t="s">
        <v>66</v>
      </c>
      <c r="M133" s="90">
        <f>I133-K133</f>
        <v>67000</v>
      </c>
      <c r="N133" s="4">
        <f>IF(ISERROR(K133/I133),"",K133/I133)</f>
        <v>0.5864197530864198</v>
      </c>
      <c r="O133" s="91">
        <f>I133/E133</f>
        <v>4378.3783783783783</v>
      </c>
      <c r="P133" s="91">
        <f>K133/E133</f>
        <v>2567.5675675675675</v>
      </c>
      <c r="Q133" s="79">
        <v>4</v>
      </c>
      <c r="R133" s="79">
        <v>2</v>
      </c>
      <c r="S133" s="79" t="s">
        <v>72</v>
      </c>
      <c r="T133" s="5">
        <v>123</v>
      </c>
      <c r="U133" s="9"/>
    </row>
    <row r="134" spans="1:21" s="37" customFormat="1" ht="12" x14ac:dyDescent="0.3">
      <c r="A134" s="74" t="s">
        <v>1812</v>
      </c>
      <c r="B134" s="75" t="s">
        <v>1804</v>
      </c>
      <c r="C134" s="85">
        <v>798</v>
      </c>
      <c r="D134" s="86">
        <v>105.1</v>
      </c>
      <c r="E134" s="87">
        <v>32</v>
      </c>
      <c r="F134" s="86">
        <v>84.6</v>
      </c>
      <c r="G134" s="17">
        <v>26</v>
      </c>
      <c r="H134" s="88">
        <v>122</v>
      </c>
      <c r="I134" s="89">
        <v>162000</v>
      </c>
      <c r="J134" s="89" t="s">
        <v>83</v>
      </c>
      <c r="K134" s="89">
        <v>85000</v>
      </c>
      <c r="L134" s="89" t="s">
        <v>84</v>
      </c>
      <c r="M134" s="90">
        <f>I134-K134</f>
        <v>77000</v>
      </c>
      <c r="N134" s="4">
        <f>IF(ISERROR(K134/I134),"",K134/I134)</f>
        <v>0.52469135802469136</v>
      </c>
      <c r="O134" s="91">
        <f>I134/E134</f>
        <v>5062.5</v>
      </c>
      <c r="P134" s="91">
        <f>K134/E134</f>
        <v>2656.25</v>
      </c>
      <c r="Q134" s="79">
        <v>3</v>
      </c>
      <c r="R134" s="79">
        <v>2</v>
      </c>
      <c r="S134" s="79" t="s">
        <v>72</v>
      </c>
      <c r="T134" s="5">
        <v>105</v>
      </c>
      <c r="U134" s="9"/>
    </row>
    <row r="135" spans="1:21" s="37" customFormat="1" ht="12" x14ac:dyDescent="0.3">
      <c r="A135" s="74" t="s">
        <v>2471</v>
      </c>
      <c r="B135" s="75" t="s">
        <v>1804</v>
      </c>
      <c r="C135" s="85">
        <v>798</v>
      </c>
      <c r="D135" s="86">
        <v>124.6</v>
      </c>
      <c r="E135" s="87">
        <v>38</v>
      </c>
      <c r="F135" s="86">
        <v>101.9</v>
      </c>
      <c r="G135" s="17">
        <v>31</v>
      </c>
      <c r="H135" s="88">
        <v>102</v>
      </c>
      <c r="I135" s="89">
        <v>162000</v>
      </c>
      <c r="J135" s="89" t="s">
        <v>81</v>
      </c>
      <c r="K135" s="89">
        <v>100000</v>
      </c>
      <c r="L135" s="89" t="s">
        <v>80</v>
      </c>
      <c r="M135" s="90">
        <f>I135-K135</f>
        <v>62000</v>
      </c>
      <c r="N135" s="4">
        <f>IF(ISERROR(K135/I135),"",K135/I135)</f>
        <v>0.61728395061728392</v>
      </c>
      <c r="O135" s="91">
        <f>I135/E135</f>
        <v>4263.1578947368425</v>
      </c>
      <c r="P135" s="91">
        <f>K135/E135</f>
        <v>2631.5789473684213</v>
      </c>
      <c r="Q135" s="79">
        <v>4</v>
      </c>
      <c r="R135" s="79">
        <v>2</v>
      </c>
      <c r="S135" s="79" t="s">
        <v>72</v>
      </c>
      <c r="T135" s="5" t="s">
        <v>92</v>
      </c>
      <c r="U135" s="9"/>
    </row>
    <row r="136" spans="1:21" s="37" customFormat="1" ht="12" x14ac:dyDescent="0.3">
      <c r="A136" s="74" t="s">
        <v>2440</v>
      </c>
      <c r="B136" s="75" t="s">
        <v>2441</v>
      </c>
      <c r="C136" s="85">
        <v>588</v>
      </c>
      <c r="D136" s="86">
        <v>158.30000000000001</v>
      </c>
      <c r="E136" s="87">
        <v>48</v>
      </c>
      <c r="F136" s="86">
        <v>128.1</v>
      </c>
      <c r="G136" s="17">
        <v>39</v>
      </c>
      <c r="H136" s="88">
        <v>100</v>
      </c>
      <c r="I136" s="89">
        <v>160000</v>
      </c>
      <c r="J136" s="89" t="s">
        <v>188</v>
      </c>
      <c r="K136" s="89">
        <v>93000</v>
      </c>
      <c r="L136" s="89" t="s">
        <v>188</v>
      </c>
      <c r="M136" s="90">
        <f>I136-K136</f>
        <v>67000</v>
      </c>
      <c r="N136" s="4">
        <f>IF(ISERROR(K136/I136),"",K136/I136)</f>
        <v>0.58125000000000004</v>
      </c>
      <c r="O136" s="91">
        <f>I136/E136</f>
        <v>3333.3333333333335</v>
      </c>
      <c r="P136" s="91">
        <f>K136/E136</f>
        <v>1937.5</v>
      </c>
      <c r="Q136" s="79">
        <v>4</v>
      </c>
      <c r="R136" s="79">
        <v>2</v>
      </c>
      <c r="S136" s="79" t="s">
        <v>72</v>
      </c>
      <c r="T136" s="5">
        <v>158</v>
      </c>
      <c r="U136" s="9"/>
    </row>
    <row r="137" spans="1:21" s="37" customFormat="1" ht="12" x14ac:dyDescent="0.3">
      <c r="A137" s="74" t="s">
        <v>1794</v>
      </c>
      <c r="B137" s="75" t="s">
        <v>1795</v>
      </c>
      <c r="C137" s="85">
        <v>2419</v>
      </c>
      <c r="D137" s="86">
        <v>111</v>
      </c>
      <c r="E137" s="87">
        <v>34</v>
      </c>
      <c r="F137" s="86">
        <v>84.9</v>
      </c>
      <c r="G137" s="17">
        <v>26</v>
      </c>
      <c r="H137" s="88">
        <v>180</v>
      </c>
      <c r="I137" s="89">
        <v>160000</v>
      </c>
      <c r="J137" s="89" t="s">
        <v>103</v>
      </c>
      <c r="K137" s="89">
        <v>80000</v>
      </c>
      <c r="L137" s="89" t="s">
        <v>78</v>
      </c>
      <c r="M137" s="90">
        <f>I137-K137</f>
        <v>80000</v>
      </c>
      <c r="N137" s="4">
        <f>IF(ISERROR(K137/I137),"",K137/I137)</f>
        <v>0.5</v>
      </c>
      <c r="O137" s="91">
        <f>I137/E137</f>
        <v>4705.8823529411766</v>
      </c>
      <c r="P137" s="91">
        <f>K137/E137</f>
        <v>2352.9411764705883</v>
      </c>
      <c r="Q137" s="79">
        <v>3</v>
      </c>
      <c r="R137" s="79">
        <v>2</v>
      </c>
      <c r="S137" s="79" t="s">
        <v>72</v>
      </c>
      <c r="T137" s="5" t="s">
        <v>212</v>
      </c>
      <c r="U137" s="9"/>
    </row>
    <row r="138" spans="1:21" s="37" customFormat="1" ht="12" x14ac:dyDescent="0.3">
      <c r="A138" s="74" t="s">
        <v>2070</v>
      </c>
      <c r="B138" s="75" t="s">
        <v>1782</v>
      </c>
      <c r="C138" s="85">
        <v>732</v>
      </c>
      <c r="D138" s="86">
        <v>151.80000000000001</v>
      </c>
      <c r="E138" s="87">
        <v>46</v>
      </c>
      <c r="F138" s="86">
        <v>129.9</v>
      </c>
      <c r="G138" s="17">
        <v>39</v>
      </c>
      <c r="H138" s="88">
        <v>168</v>
      </c>
      <c r="I138" s="89">
        <v>160000</v>
      </c>
      <c r="J138" s="89" t="s">
        <v>64</v>
      </c>
      <c r="K138" s="89">
        <v>80000</v>
      </c>
      <c r="L138" s="89" t="s">
        <v>79</v>
      </c>
      <c r="M138" s="90">
        <f>I138-K138</f>
        <v>80000</v>
      </c>
      <c r="N138" s="4">
        <f>IF(ISERROR(K138/I138),"",K138/I138)</f>
        <v>0.5</v>
      </c>
      <c r="O138" s="91">
        <f>I138/E138</f>
        <v>3478.2608695652175</v>
      </c>
      <c r="P138" s="91">
        <f>K138/E138</f>
        <v>1739.1304347826087</v>
      </c>
      <c r="Q138" s="79">
        <v>4</v>
      </c>
      <c r="R138" s="79">
        <v>2</v>
      </c>
      <c r="S138" s="79" t="s">
        <v>72</v>
      </c>
      <c r="T138" s="5">
        <v>151</v>
      </c>
      <c r="U138" s="9"/>
    </row>
    <row r="139" spans="1:21" s="37" customFormat="1" ht="12" x14ac:dyDescent="0.3">
      <c r="A139" s="74" t="s">
        <v>2454</v>
      </c>
      <c r="B139" s="75" t="s">
        <v>1792</v>
      </c>
      <c r="C139" s="85">
        <v>1781</v>
      </c>
      <c r="D139" s="86">
        <v>107.2</v>
      </c>
      <c r="E139" s="87">
        <v>32</v>
      </c>
      <c r="F139" s="86">
        <v>84.7</v>
      </c>
      <c r="G139" s="17">
        <v>26</v>
      </c>
      <c r="H139" s="88">
        <v>858</v>
      </c>
      <c r="I139" s="89">
        <v>160000</v>
      </c>
      <c r="J139" s="89" t="s">
        <v>84</v>
      </c>
      <c r="K139" s="89">
        <v>73000</v>
      </c>
      <c r="L139" s="89" t="s">
        <v>64</v>
      </c>
      <c r="M139" s="90">
        <f>I139-K139</f>
        <v>87000</v>
      </c>
      <c r="N139" s="4">
        <f>IF(ISERROR(K139/I139),"",K139/I139)</f>
        <v>0.45624999999999999</v>
      </c>
      <c r="O139" s="91">
        <f>I139/E139</f>
        <v>5000</v>
      </c>
      <c r="P139" s="91">
        <f>K139/E139</f>
        <v>2281.25</v>
      </c>
      <c r="Q139" s="79">
        <v>3</v>
      </c>
      <c r="R139" s="79">
        <v>2</v>
      </c>
      <c r="S139" s="79" t="s">
        <v>72</v>
      </c>
      <c r="T139" s="5">
        <v>107</v>
      </c>
      <c r="U139" s="9"/>
    </row>
    <row r="140" spans="1:21" s="37" customFormat="1" ht="12" x14ac:dyDescent="0.3">
      <c r="A140" s="74" t="s">
        <v>1807</v>
      </c>
      <c r="B140" s="75" t="s">
        <v>1785</v>
      </c>
      <c r="C140" s="85">
        <v>630</v>
      </c>
      <c r="D140" s="86">
        <v>123.3</v>
      </c>
      <c r="E140" s="87">
        <v>37</v>
      </c>
      <c r="F140" s="86">
        <v>101.8</v>
      </c>
      <c r="G140" s="17">
        <v>31</v>
      </c>
      <c r="H140" s="88">
        <v>56</v>
      </c>
      <c r="I140" s="89">
        <v>160000</v>
      </c>
      <c r="J140" s="89" t="s">
        <v>80</v>
      </c>
      <c r="K140" s="89">
        <v>95000</v>
      </c>
      <c r="L140" s="89" t="s">
        <v>64</v>
      </c>
      <c r="M140" s="90">
        <f>I140-K140</f>
        <v>65000</v>
      </c>
      <c r="N140" s="4">
        <f>IF(ISERROR(K140/I140),"",K140/I140)</f>
        <v>0.59375</v>
      </c>
      <c r="O140" s="91">
        <f>I140/E140</f>
        <v>4324.3243243243242</v>
      </c>
      <c r="P140" s="91">
        <f>K140/E140</f>
        <v>2567.5675675675675</v>
      </c>
      <c r="Q140" s="79">
        <v>4</v>
      </c>
      <c r="R140" s="79">
        <v>2</v>
      </c>
      <c r="S140" s="79" t="s">
        <v>72</v>
      </c>
      <c r="T140" s="5">
        <v>123</v>
      </c>
      <c r="U140" s="9"/>
    </row>
    <row r="141" spans="1:21" s="37" customFormat="1" ht="12" x14ac:dyDescent="0.3">
      <c r="A141" s="74" t="s">
        <v>1807</v>
      </c>
      <c r="B141" s="75" t="s">
        <v>1785</v>
      </c>
      <c r="C141" s="85">
        <v>630</v>
      </c>
      <c r="D141" s="86">
        <v>154.80000000000001</v>
      </c>
      <c r="E141" s="87">
        <v>47</v>
      </c>
      <c r="F141" s="86">
        <v>131.4</v>
      </c>
      <c r="G141" s="17">
        <v>40</v>
      </c>
      <c r="H141" s="88">
        <v>152</v>
      </c>
      <c r="I141" s="89">
        <v>160000</v>
      </c>
      <c r="J141" s="89" t="s">
        <v>79</v>
      </c>
      <c r="K141" s="89">
        <v>100000</v>
      </c>
      <c r="L141" s="89" t="s">
        <v>64</v>
      </c>
      <c r="M141" s="90">
        <f>I141-K141</f>
        <v>60000</v>
      </c>
      <c r="N141" s="4">
        <f>IF(ISERROR(K141/I141),"",K141/I141)</f>
        <v>0.625</v>
      </c>
      <c r="O141" s="91">
        <f>I141/E141</f>
        <v>3404.255319148936</v>
      </c>
      <c r="P141" s="91">
        <f>K141/E141</f>
        <v>2127.6595744680849</v>
      </c>
      <c r="Q141" s="79">
        <v>4</v>
      </c>
      <c r="R141" s="79">
        <v>2</v>
      </c>
      <c r="S141" s="79" t="s">
        <v>72</v>
      </c>
      <c r="T141" s="5">
        <v>154</v>
      </c>
      <c r="U141" s="9"/>
    </row>
    <row r="142" spans="1:21" s="37" customFormat="1" ht="12" x14ac:dyDescent="0.3">
      <c r="A142" s="74" t="s">
        <v>1811</v>
      </c>
      <c r="B142" s="75" t="s">
        <v>1804</v>
      </c>
      <c r="C142" s="85">
        <v>842</v>
      </c>
      <c r="D142" s="86">
        <v>105.1</v>
      </c>
      <c r="E142" s="87">
        <v>32</v>
      </c>
      <c r="F142" s="86">
        <v>84.6</v>
      </c>
      <c r="G142" s="17">
        <v>26</v>
      </c>
      <c r="H142" s="88">
        <v>104</v>
      </c>
      <c r="I142" s="89">
        <v>160000</v>
      </c>
      <c r="J142" s="89" t="s">
        <v>64</v>
      </c>
      <c r="K142" s="89"/>
      <c r="L142" s="89"/>
      <c r="M142" s="90">
        <f>I142-K142</f>
        <v>160000</v>
      </c>
      <c r="N142" s="4">
        <f>IF(ISERROR(K142/I142),"",K142/I142)</f>
        <v>0</v>
      </c>
      <c r="O142" s="91">
        <f>I142/E142</f>
        <v>5000</v>
      </c>
      <c r="P142" s="91">
        <f>K142/E142</f>
        <v>0</v>
      </c>
      <c r="Q142" s="79">
        <v>3</v>
      </c>
      <c r="R142" s="79">
        <v>2</v>
      </c>
      <c r="S142" s="79" t="s">
        <v>72</v>
      </c>
      <c r="T142" s="5">
        <v>105</v>
      </c>
      <c r="U142" s="9"/>
    </row>
    <row r="143" spans="1:21" s="37" customFormat="1" ht="12" x14ac:dyDescent="0.3">
      <c r="A143" s="74" t="s">
        <v>1811</v>
      </c>
      <c r="B143" s="75" t="s">
        <v>2470</v>
      </c>
      <c r="C143" s="85">
        <v>842</v>
      </c>
      <c r="D143" s="86">
        <v>124.6</v>
      </c>
      <c r="E143" s="87">
        <v>38</v>
      </c>
      <c r="F143" s="86">
        <v>101.9</v>
      </c>
      <c r="G143" s="17">
        <v>31</v>
      </c>
      <c r="H143" s="88">
        <v>186</v>
      </c>
      <c r="I143" s="89">
        <v>160000</v>
      </c>
      <c r="J143" s="89" t="s">
        <v>81</v>
      </c>
      <c r="K143" s="89">
        <v>100000</v>
      </c>
      <c r="L143" s="89" t="s">
        <v>83</v>
      </c>
      <c r="M143" s="90">
        <f>I143-K143</f>
        <v>60000</v>
      </c>
      <c r="N143" s="4">
        <f>IF(ISERROR(K143/I143),"",K143/I143)</f>
        <v>0.625</v>
      </c>
      <c r="O143" s="91">
        <f>I143/E143</f>
        <v>4210.5263157894733</v>
      </c>
      <c r="P143" s="91">
        <f>K143/E143</f>
        <v>2631.5789473684213</v>
      </c>
      <c r="Q143" s="79">
        <v>4</v>
      </c>
      <c r="R143" s="79">
        <v>2</v>
      </c>
      <c r="S143" s="79" t="s">
        <v>72</v>
      </c>
      <c r="T143" s="5" t="s">
        <v>250</v>
      </c>
      <c r="U143" s="9"/>
    </row>
    <row r="144" spans="1:21" s="37" customFormat="1" ht="12" x14ac:dyDescent="0.3">
      <c r="A144" s="74" t="s">
        <v>2107</v>
      </c>
      <c r="B144" s="75" t="s">
        <v>1805</v>
      </c>
      <c r="C144" s="85">
        <v>804</v>
      </c>
      <c r="D144" s="86">
        <v>103.4</v>
      </c>
      <c r="E144" s="87">
        <v>31</v>
      </c>
      <c r="F144" s="86">
        <v>84.7</v>
      </c>
      <c r="G144" s="17">
        <v>26</v>
      </c>
      <c r="H144" s="88">
        <v>88</v>
      </c>
      <c r="I144" s="89">
        <v>160000</v>
      </c>
      <c r="J144" s="89" t="s">
        <v>78</v>
      </c>
      <c r="K144" s="89">
        <v>90000</v>
      </c>
      <c r="L144" s="89" t="s">
        <v>71</v>
      </c>
      <c r="M144" s="90">
        <f>I144-K144</f>
        <v>70000</v>
      </c>
      <c r="N144" s="4">
        <f>IF(ISERROR(K144/I144),"",K144/I144)</f>
        <v>0.5625</v>
      </c>
      <c r="O144" s="91">
        <f>I144/E144</f>
        <v>5161.2903225806449</v>
      </c>
      <c r="P144" s="91">
        <f>K144/E144</f>
        <v>2903.2258064516127</v>
      </c>
      <c r="Q144" s="79">
        <v>3</v>
      </c>
      <c r="R144" s="79">
        <v>2</v>
      </c>
      <c r="S144" s="79" t="s">
        <v>72</v>
      </c>
      <c r="T144" s="5" t="s">
        <v>262</v>
      </c>
      <c r="U144" s="9"/>
    </row>
    <row r="145" spans="1:21" s="37" customFormat="1" ht="12" x14ac:dyDescent="0.3">
      <c r="A145" s="74" t="s">
        <v>2107</v>
      </c>
      <c r="B145" s="75" t="s">
        <v>1805</v>
      </c>
      <c r="C145" s="85">
        <v>804</v>
      </c>
      <c r="D145" s="86">
        <v>123.3</v>
      </c>
      <c r="E145" s="87">
        <v>37</v>
      </c>
      <c r="F145" s="86">
        <v>101.8</v>
      </c>
      <c r="G145" s="17">
        <v>31</v>
      </c>
      <c r="H145" s="88">
        <v>168</v>
      </c>
      <c r="I145" s="89">
        <v>160000</v>
      </c>
      <c r="J145" s="89" t="s">
        <v>80</v>
      </c>
      <c r="K145" s="89">
        <v>100000</v>
      </c>
      <c r="L145" s="89" t="s">
        <v>64</v>
      </c>
      <c r="M145" s="90">
        <f>I145-K145</f>
        <v>60000</v>
      </c>
      <c r="N145" s="4">
        <f>IF(ISERROR(K145/I145),"",K145/I145)</f>
        <v>0.625</v>
      </c>
      <c r="O145" s="91">
        <f>I145/E145</f>
        <v>4324.3243243243242</v>
      </c>
      <c r="P145" s="91">
        <f>K145/E145</f>
        <v>2702.7027027027025</v>
      </c>
      <c r="Q145" s="79">
        <v>4</v>
      </c>
      <c r="R145" s="79">
        <v>2</v>
      </c>
      <c r="S145" s="79" t="s">
        <v>72</v>
      </c>
      <c r="T145" s="5">
        <v>123</v>
      </c>
      <c r="U145" s="9"/>
    </row>
    <row r="146" spans="1:21" s="37" customFormat="1" ht="12" x14ac:dyDescent="0.3">
      <c r="A146" s="74" t="s">
        <v>2112</v>
      </c>
      <c r="B146" s="75" t="s">
        <v>1825</v>
      </c>
      <c r="C146" s="85">
        <v>584</v>
      </c>
      <c r="D146" s="86">
        <v>154</v>
      </c>
      <c r="E146" s="87">
        <v>47</v>
      </c>
      <c r="F146" s="86">
        <v>131.4</v>
      </c>
      <c r="G146" s="17">
        <v>40</v>
      </c>
      <c r="H146" s="88">
        <v>464</v>
      </c>
      <c r="I146" s="89">
        <v>160000</v>
      </c>
      <c r="J146" s="89" t="s">
        <v>64</v>
      </c>
      <c r="K146" s="89">
        <v>90000</v>
      </c>
      <c r="L146" s="89" t="s">
        <v>79</v>
      </c>
      <c r="M146" s="90">
        <f>I146-K146</f>
        <v>70000</v>
      </c>
      <c r="N146" s="4">
        <f>IF(ISERROR(K146/I146),"",K146/I146)</f>
        <v>0.5625</v>
      </c>
      <c r="O146" s="91">
        <f>I146/E146</f>
        <v>3404.255319148936</v>
      </c>
      <c r="P146" s="91">
        <f>K146/E146</f>
        <v>1914.8936170212767</v>
      </c>
      <c r="Q146" s="79">
        <v>4</v>
      </c>
      <c r="R146" s="79">
        <v>2</v>
      </c>
      <c r="S146" s="79" t="s">
        <v>72</v>
      </c>
      <c r="T146" s="5">
        <v>154</v>
      </c>
      <c r="U146" s="9"/>
    </row>
    <row r="147" spans="1:21" s="37" customFormat="1" ht="12" x14ac:dyDescent="0.3">
      <c r="A147" s="74" t="s">
        <v>1849</v>
      </c>
      <c r="B147" s="75" t="s">
        <v>1823</v>
      </c>
      <c r="C147" s="85">
        <v>710</v>
      </c>
      <c r="D147" s="86">
        <v>121.7</v>
      </c>
      <c r="E147" s="87">
        <v>37</v>
      </c>
      <c r="F147" s="86">
        <v>101.9</v>
      </c>
      <c r="G147" s="17">
        <v>31</v>
      </c>
      <c r="H147" s="88">
        <v>62</v>
      </c>
      <c r="I147" s="89">
        <v>160000</v>
      </c>
      <c r="J147" s="89" t="s">
        <v>69</v>
      </c>
      <c r="K147" s="89"/>
      <c r="L147" s="89"/>
      <c r="M147" s="90">
        <f>I147-K147</f>
        <v>160000</v>
      </c>
      <c r="N147" s="4">
        <f>IF(ISERROR(K147/I147),"",K147/I147)</f>
        <v>0</v>
      </c>
      <c r="O147" s="91">
        <f>I147/E147</f>
        <v>4324.3243243243242</v>
      </c>
      <c r="P147" s="91">
        <f>K147/E147</f>
        <v>0</v>
      </c>
      <c r="Q147" s="79">
        <v>4</v>
      </c>
      <c r="R147" s="79">
        <v>2</v>
      </c>
      <c r="S147" s="79" t="s">
        <v>72</v>
      </c>
      <c r="T147" s="5">
        <v>121</v>
      </c>
      <c r="U147" s="9"/>
    </row>
    <row r="148" spans="1:21" s="37" customFormat="1" ht="12" x14ac:dyDescent="0.3">
      <c r="A148" s="74" t="s">
        <v>1850</v>
      </c>
      <c r="B148" s="75" t="s">
        <v>1851</v>
      </c>
      <c r="C148" s="85">
        <v>1162</v>
      </c>
      <c r="D148" s="86">
        <v>124.5</v>
      </c>
      <c r="E148" s="87">
        <v>38</v>
      </c>
      <c r="F148" s="86">
        <v>101.9</v>
      </c>
      <c r="G148" s="17">
        <v>31</v>
      </c>
      <c r="H148" s="88">
        <v>166</v>
      </c>
      <c r="I148" s="89">
        <v>160000</v>
      </c>
      <c r="J148" s="89" t="s">
        <v>82</v>
      </c>
      <c r="K148" s="89">
        <v>90000</v>
      </c>
      <c r="L148" s="89" t="s">
        <v>66</v>
      </c>
      <c r="M148" s="90">
        <f>I148-K148</f>
        <v>70000</v>
      </c>
      <c r="N148" s="4">
        <f>IF(ISERROR(K148/I148),"",K148/I148)</f>
        <v>0.5625</v>
      </c>
      <c r="O148" s="91">
        <f>I148/E148</f>
        <v>4210.5263157894733</v>
      </c>
      <c r="P148" s="91">
        <f>K148/E148</f>
        <v>2368.4210526315787</v>
      </c>
      <c r="Q148" s="79">
        <v>4</v>
      </c>
      <c r="R148" s="79">
        <v>2</v>
      </c>
      <c r="S148" s="79" t="s">
        <v>72</v>
      </c>
      <c r="T148" s="5">
        <v>124</v>
      </c>
      <c r="U148" s="9"/>
    </row>
    <row r="149" spans="1:21" s="37" customFormat="1" ht="12" x14ac:dyDescent="0.3">
      <c r="A149" s="74" t="s">
        <v>1855</v>
      </c>
      <c r="B149" s="75" t="s">
        <v>1782</v>
      </c>
      <c r="C149" s="85">
        <v>588</v>
      </c>
      <c r="D149" s="86">
        <v>119.8</v>
      </c>
      <c r="E149" s="87">
        <v>36</v>
      </c>
      <c r="F149" s="86">
        <v>99.2</v>
      </c>
      <c r="G149" s="17">
        <v>30</v>
      </c>
      <c r="H149" s="88">
        <v>90</v>
      </c>
      <c r="I149" s="89">
        <v>160000</v>
      </c>
      <c r="J149" s="89" t="s">
        <v>66</v>
      </c>
      <c r="K149" s="89">
        <v>85000</v>
      </c>
      <c r="L149" s="89" t="s">
        <v>82</v>
      </c>
      <c r="M149" s="90">
        <f>I149-K149</f>
        <v>75000</v>
      </c>
      <c r="N149" s="4">
        <f>IF(ISERROR(K149/I149),"",K149/I149)</f>
        <v>0.53125</v>
      </c>
      <c r="O149" s="91">
        <f>I149/E149</f>
        <v>4444.4444444444443</v>
      </c>
      <c r="P149" s="91">
        <f>K149/E149</f>
        <v>2361.1111111111113</v>
      </c>
      <c r="Q149" s="79">
        <v>4</v>
      </c>
      <c r="R149" s="79">
        <v>2</v>
      </c>
      <c r="S149" s="79" t="s">
        <v>72</v>
      </c>
      <c r="T149" s="5">
        <v>119</v>
      </c>
      <c r="U149" s="9"/>
    </row>
    <row r="150" spans="1:21" s="37" customFormat="1" ht="12" x14ac:dyDescent="0.3">
      <c r="A150" s="74" t="s">
        <v>2257</v>
      </c>
      <c r="B150" s="75" t="s">
        <v>1869</v>
      </c>
      <c r="C150" s="85">
        <v>370</v>
      </c>
      <c r="D150" s="86">
        <v>104.4</v>
      </c>
      <c r="E150" s="87">
        <v>32</v>
      </c>
      <c r="F150" s="86">
        <v>83.6</v>
      </c>
      <c r="G150" s="17">
        <v>25</v>
      </c>
      <c r="H150" s="88">
        <v>262</v>
      </c>
      <c r="I150" s="89">
        <v>160000</v>
      </c>
      <c r="J150" s="89" t="s">
        <v>64</v>
      </c>
      <c r="K150" s="89">
        <v>62000</v>
      </c>
      <c r="L150" s="89" t="s">
        <v>84</v>
      </c>
      <c r="M150" s="90">
        <f>I150-K150</f>
        <v>98000</v>
      </c>
      <c r="N150" s="4">
        <f>IF(ISERROR(K150/I150),"",K150/I150)</f>
        <v>0.38750000000000001</v>
      </c>
      <c r="O150" s="91">
        <f>I150/E150</f>
        <v>5000</v>
      </c>
      <c r="P150" s="91">
        <f>K150/E150</f>
        <v>1937.5</v>
      </c>
      <c r="Q150" s="79">
        <v>3</v>
      </c>
      <c r="R150" s="79">
        <v>2</v>
      </c>
      <c r="S150" s="79" t="s">
        <v>72</v>
      </c>
      <c r="T150" s="5">
        <v>104</v>
      </c>
      <c r="U150" s="9"/>
    </row>
    <row r="151" spans="1:21" s="37" customFormat="1" ht="12" x14ac:dyDescent="0.3">
      <c r="A151" s="74" t="s">
        <v>2258</v>
      </c>
      <c r="B151" s="75" t="s">
        <v>2259</v>
      </c>
      <c r="C151" s="85">
        <v>876</v>
      </c>
      <c r="D151" s="86">
        <v>95.8</v>
      </c>
      <c r="E151" s="87">
        <v>29</v>
      </c>
      <c r="F151" s="86">
        <v>75.2</v>
      </c>
      <c r="G151" s="17">
        <v>23</v>
      </c>
      <c r="H151" s="88">
        <v>176</v>
      </c>
      <c r="I151" s="89">
        <v>160000</v>
      </c>
      <c r="J151" s="89" t="s">
        <v>188</v>
      </c>
      <c r="K151" s="89">
        <v>67000</v>
      </c>
      <c r="L151" s="89" t="s">
        <v>64</v>
      </c>
      <c r="M151" s="90">
        <f>I151-K151</f>
        <v>93000</v>
      </c>
      <c r="N151" s="4">
        <f>IF(ISERROR(K151/I151),"",K151/I151)</f>
        <v>0.41875000000000001</v>
      </c>
      <c r="O151" s="91">
        <f>I151/E151</f>
        <v>5517.2413793103451</v>
      </c>
      <c r="P151" s="91">
        <f>K151/E151</f>
        <v>2310.344827586207</v>
      </c>
      <c r="Q151" s="79">
        <v>3</v>
      </c>
      <c r="R151" s="79">
        <v>1</v>
      </c>
      <c r="S151" s="79" t="s">
        <v>72</v>
      </c>
      <c r="T151" s="5">
        <v>95</v>
      </c>
      <c r="U151" s="9"/>
    </row>
    <row r="152" spans="1:21" s="37" customFormat="1" ht="12" x14ac:dyDescent="0.3">
      <c r="A152" s="74" t="s">
        <v>1879</v>
      </c>
      <c r="B152" s="75" t="s">
        <v>1709</v>
      </c>
      <c r="C152" s="85">
        <v>512</v>
      </c>
      <c r="D152" s="86">
        <v>105.4</v>
      </c>
      <c r="E152" s="87">
        <v>32</v>
      </c>
      <c r="F152" s="86">
        <v>84.7</v>
      </c>
      <c r="G152" s="17">
        <v>26</v>
      </c>
      <c r="H152" s="88">
        <v>64</v>
      </c>
      <c r="I152" s="89">
        <v>160000</v>
      </c>
      <c r="J152" s="89" t="s">
        <v>68</v>
      </c>
      <c r="K152" s="89">
        <v>69000</v>
      </c>
      <c r="L152" s="89" t="s">
        <v>83</v>
      </c>
      <c r="M152" s="90">
        <f>I152-K152</f>
        <v>91000</v>
      </c>
      <c r="N152" s="4">
        <f>IF(ISERROR(K152/I152),"",K152/I152)</f>
        <v>0.43125000000000002</v>
      </c>
      <c r="O152" s="91">
        <f>I152/E152</f>
        <v>5000</v>
      </c>
      <c r="P152" s="91">
        <f>K152/E152</f>
        <v>2156.25</v>
      </c>
      <c r="Q152" s="79">
        <v>3</v>
      </c>
      <c r="R152" s="79">
        <v>2</v>
      </c>
      <c r="S152" s="79" t="s">
        <v>72</v>
      </c>
      <c r="T152" s="5">
        <v>105</v>
      </c>
      <c r="U152" s="9"/>
    </row>
    <row r="153" spans="1:21" s="37" customFormat="1" ht="12" x14ac:dyDescent="0.3">
      <c r="A153" s="74" t="s">
        <v>1895</v>
      </c>
      <c r="B153" s="75" t="s">
        <v>2536</v>
      </c>
      <c r="C153" s="85">
        <v>428</v>
      </c>
      <c r="D153" s="86">
        <v>126.5</v>
      </c>
      <c r="E153" s="87">
        <v>38</v>
      </c>
      <c r="F153" s="86">
        <v>101.8</v>
      </c>
      <c r="G153" s="17">
        <v>31</v>
      </c>
      <c r="H153" s="88">
        <v>88</v>
      </c>
      <c r="I153" s="89">
        <v>160000</v>
      </c>
      <c r="J153" s="89" t="s">
        <v>74</v>
      </c>
      <c r="K153" s="89">
        <v>80000</v>
      </c>
      <c r="L153" s="89" t="s">
        <v>66</v>
      </c>
      <c r="M153" s="90">
        <f>I153-K153</f>
        <v>80000</v>
      </c>
      <c r="N153" s="4">
        <f>IF(ISERROR(K153/I153),"",K153/I153)</f>
        <v>0.5</v>
      </c>
      <c r="O153" s="91">
        <f>I153/E153</f>
        <v>4210.5263157894733</v>
      </c>
      <c r="P153" s="91">
        <f>K153/E153</f>
        <v>2105.2631578947367</v>
      </c>
      <c r="Q153" s="79">
        <v>3</v>
      </c>
      <c r="R153" s="79">
        <v>2</v>
      </c>
      <c r="S153" s="79" t="s">
        <v>72</v>
      </c>
      <c r="T153" s="5" t="s">
        <v>382</v>
      </c>
      <c r="U153" s="9"/>
    </row>
    <row r="154" spans="1:21" s="37" customFormat="1" ht="12" x14ac:dyDescent="0.3">
      <c r="A154" s="74" t="s">
        <v>2546</v>
      </c>
      <c r="B154" s="75" t="s">
        <v>2542</v>
      </c>
      <c r="C154" s="85">
        <v>486</v>
      </c>
      <c r="D154" s="86">
        <v>107.8</v>
      </c>
      <c r="E154" s="87">
        <v>33</v>
      </c>
      <c r="F154" s="86">
        <v>84.7</v>
      </c>
      <c r="G154" s="17">
        <v>26</v>
      </c>
      <c r="H154" s="88">
        <v>100</v>
      </c>
      <c r="I154" s="89">
        <v>160000</v>
      </c>
      <c r="J154" s="89" t="s">
        <v>74</v>
      </c>
      <c r="K154" s="89">
        <v>93000</v>
      </c>
      <c r="L154" s="89" t="s">
        <v>84</v>
      </c>
      <c r="M154" s="90">
        <f>I154-K154</f>
        <v>67000</v>
      </c>
      <c r="N154" s="4">
        <f>IF(ISERROR(K154/I154),"",K154/I154)</f>
        <v>0.58125000000000004</v>
      </c>
      <c r="O154" s="91">
        <f>I154/E154</f>
        <v>4848.484848484848</v>
      </c>
      <c r="P154" s="91">
        <f>K154/E154</f>
        <v>2818.181818181818</v>
      </c>
      <c r="Q154" s="79">
        <v>3</v>
      </c>
      <c r="R154" s="79">
        <v>2</v>
      </c>
      <c r="S154" s="79" t="s">
        <v>72</v>
      </c>
      <c r="T154" s="5" t="s">
        <v>118</v>
      </c>
      <c r="U154" s="9"/>
    </row>
    <row r="155" spans="1:21" s="37" customFormat="1" ht="12" x14ac:dyDescent="0.3">
      <c r="A155" s="74" t="s">
        <v>1800</v>
      </c>
      <c r="B155" s="75" t="s">
        <v>1797</v>
      </c>
      <c r="C155" s="85">
        <v>710</v>
      </c>
      <c r="D155" s="86">
        <v>122</v>
      </c>
      <c r="E155" s="87">
        <v>37</v>
      </c>
      <c r="F155" s="86">
        <v>101.6</v>
      </c>
      <c r="G155" s="17">
        <v>31</v>
      </c>
      <c r="H155" s="88">
        <v>130</v>
      </c>
      <c r="I155" s="89">
        <v>159500</v>
      </c>
      <c r="J155" s="89" t="s">
        <v>74</v>
      </c>
      <c r="K155" s="89">
        <v>90000</v>
      </c>
      <c r="L155" s="89" t="s">
        <v>78</v>
      </c>
      <c r="M155" s="90">
        <f>I155-K155</f>
        <v>69500</v>
      </c>
      <c r="N155" s="4">
        <f>IF(ISERROR(K155/I155),"",K155/I155)</f>
        <v>0.56426332288401249</v>
      </c>
      <c r="O155" s="91">
        <f>I155/E155</f>
        <v>4310.8108108108108</v>
      </c>
      <c r="P155" s="91">
        <f>K155/E155</f>
        <v>2432.4324324324325</v>
      </c>
      <c r="Q155" s="79">
        <v>4</v>
      </c>
      <c r="R155" s="79">
        <v>2</v>
      </c>
      <c r="S155" s="79" t="s">
        <v>72</v>
      </c>
      <c r="T155" s="5">
        <v>122</v>
      </c>
      <c r="U155" s="9"/>
    </row>
    <row r="156" spans="1:21" s="37" customFormat="1" ht="12" x14ac:dyDescent="0.3">
      <c r="A156" s="74" t="s">
        <v>1829</v>
      </c>
      <c r="B156" s="75" t="s">
        <v>1828</v>
      </c>
      <c r="C156" s="85">
        <v>1396</v>
      </c>
      <c r="D156" s="86">
        <v>128.5</v>
      </c>
      <c r="E156" s="87">
        <v>39</v>
      </c>
      <c r="F156" s="86">
        <v>101.7</v>
      </c>
      <c r="G156" s="17">
        <v>31</v>
      </c>
      <c r="H156" s="88">
        <v>256</v>
      </c>
      <c r="I156" s="89">
        <v>159000</v>
      </c>
      <c r="J156" s="89" t="s">
        <v>74</v>
      </c>
      <c r="K156" s="89">
        <v>78000</v>
      </c>
      <c r="L156" s="89" t="s">
        <v>84</v>
      </c>
      <c r="M156" s="90">
        <f>I156-K156</f>
        <v>81000</v>
      </c>
      <c r="N156" s="4">
        <f>IF(ISERROR(K156/I156),"",K156/I156)</f>
        <v>0.49056603773584906</v>
      </c>
      <c r="O156" s="91">
        <f>I156/E156</f>
        <v>4076.9230769230771</v>
      </c>
      <c r="P156" s="91">
        <f>K156/E156</f>
        <v>2000</v>
      </c>
      <c r="Q156" s="79">
        <v>3</v>
      </c>
      <c r="R156" s="79">
        <v>2</v>
      </c>
      <c r="S156" s="79" t="s">
        <v>61</v>
      </c>
      <c r="T156" s="5" t="s">
        <v>282</v>
      </c>
      <c r="U156" s="9"/>
    </row>
    <row r="157" spans="1:21" s="37" customFormat="1" ht="12" x14ac:dyDescent="0.3">
      <c r="A157" s="74" t="s">
        <v>2415</v>
      </c>
      <c r="B157" s="75" t="s">
        <v>2416</v>
      </c>
      <c r="C157" s="85">
        <v>454</v>
      </c>
      <c r="D157" s="86">
        <v>125.6</v>
      </c>
      <c r="E157" s="87">
        <v>38</v>
      </c>
      <c r="F157" s="86">
        <v>101.9</v>
      </c>
      <c r="G157" s="17">
        <v>31</v>
      </c>
      <c r="H157" s="88">
        <v>114</v>
      </c>
      <c r="I157" s="89">
        <v>158000</v>
      </c>
      <c r="J157" s="89" t="s">
        <v>83</v>
      </c>
      <c r="K157" s="89">
        <v>90000</v>
      </c>
      <c r="L157" s="89" t="s">
        <v>64</v>
      </c>
      <c r="M157" s="90">
        <f>I157-K157</f>
        <v>68000</v>
      </c>
      <c r="N157" s="4">
        <f>IF(ISERROR(K157/I157),"",K157/I157)</f>
        <v>0.569620253164557</v>
      </c>
      <c r="O157" s="91">
        <f>I157/E157</f>
        <v>4157.894736842105</v>
      </c>
      <c r="P157" s="91">
        <f>K157/E157</f>
        <v>2368.4210526315787</v>
      </c>
      <c r="Q157" s="79">
        <v>4</v>
      </c>
      <c r="R157" s="79">
        <v>2</v>
      </c>
      <c r="S157" s="79" t="s">
        <v>72</v>
      </c>
      <c r="T157" s="5">
        <v>125</v>
      </c>
      <c r="U157" s="9"/>
    </row>
    <row r="158" spans="1:21" s="37" customFormat="1" ht="12" x14ac:dyDescent="0.3">
      <c r="A158" s="74" t="s">
        <v>2453</v>
      </c>
      <c r="B158" s="75" t="s">
        <v>2163</v>
      </c>
      <c r="C158" s="85">
        <v>748</v>
      </c>
      <c r="D158" s="86">
        <v>98.6</v>
      </c>
      <c r="E158" s="87">
        <v>30</v>
      </c>
      <c r="F158" s="86">
        <v>74.5</v>
      </c>
      <c r="G158" s="17">
        <v>23</v>
      </c>
      <c r="H158" s="88">
        <v>140</v>
      </c>
      <c r="I158" s="89">
        <v>158000</v>
      </c>
      <c r="J158" s="89" t="s">
        <v>74</v>
      </c>
      <c r="K158" s="89">
        <v>85000</v>
      </c>
      <c r="L158" s="89" t="s">
        <v>84</v>
      </c>
      <c r="M158" s="90">
        <f>I158-K158</f>
        <v>73000</v>
      </c>
      <c r="N158" s="4">
        <f>IF(ISERROR(K158/I158),"",K158/I158)</f>
        <v>0.53797468354430378</v>
      </c>
      <c r="O158" s="91">
        <f>I158/E158</f>
        <v>5266.666666666667</v>
      </c>
      <c r="P158" s="91">
        <f>K158/E158</f>
        <v>2833.3333333333335</v>
      </c>
      <c r="Q158" s="79">
        <v>3</v>
      </c>
      <c r="R158" s="79">
        <v>2</v>
      </c>
      <c r="S158" s="79" t="s">
        <v>72</v>
      </c>
      <c r="T158" s="5" t="s">
        <v>146</v>
      </c>
      <c r="U158" s="9"/>
    </row>
    <row r="159" spans="1:21" s="37" customFormat="1" ht="12" x14ac:dyDescent="0.3">
      <c r="A159" s="74" t="s">
        <v>1877</v>
      </c>
      <c r="B159" s="75" t="s">
        <v>1820</v>
      </c>
      <c r="C159" s="85">
        <v>1762</v>
      </c>
      <c r="D159" s="86">
        <v>103.5</v>
      </c>
      <c r="E159" s="87">
        <v>31</v>
      </c>
      <c r="F159" s="86">
        <v>85</v>
      </c>
      <c r="G159" s="17">
        <v>26</v>
      </c>
      <c r="H159" s="88">
        <v>278</v>
      </c>
      <c r="I159" s="89">
        <v>158000</v>
      </c>
      <c r="J159" s="89" t="s">
        <v>79</v>
      </c>
      <c r="K159" s="89">
        <v>80000</v>
      </c>
      <c r="L159" s="89" t="s">
        <v>81</v>
      </c>
      <c r="M159" s="90">
        <f>I159-K159</f>
        <v>78000</v>
      </c>
      <c r="N159" s="4">
        <f>IF(ISERROR(K159/I159),"",K159/I159)</f>
        <v>0.50632911392405067</v>
      </c>
      <c r="O159" s="91">
        <f>I159/E159</f>
        <v>5096.7741935483873</v>
      </c>
      <c r="P159" s="91">
        <f>K159/E159</f>
        <v>2580.6451612903224</v>
      </c>
      <c r="Q159" s="79">
        <v>3</v>
      </c>
      <c r="R159" s="79">
        <v>2</v>
      </c>
      <c r="S159" s="79" t="s">
        <v>72</v>
      </c>
      <c r="T159" s="5">
        <v>103</v>
      </c>
      <c r="U159" s="9"/>
    </row>
    <row r="160" spans="1:21" s="37" customFormat="1" ht="12" x14ac:dyDescent="0.3">
      <c r="A160" s="74" t="s">
        <v>1798</v>
      </c>
      <c r="B160" s="75" t="s">
        <v>1797</v>
      </c>
      <c r="C160" s="85">
        <v>632</v>
      </c>
      <c r="D160" s="86">
        <v>149.80000000000001</v>
      </c>
      <c r="E160" s="87">
        <v>45</v>
      </c>
      <c r="F160" s="86">
        <v>129.80000000000001</v>
      </c>
      <c r="G160" s="17">
        <v>39</v>
      </c>
      <c r="H160" s="88">
        <v>172</v>
      </c>
      <c r="I160" s="89">
        <v>157000</v>
      </c>
      <c r="J160" s="89" t="s">
        <v>83</v>
      </c>
      <c r="K160" s="89">
        <v>85000</v>
      </c>
      <c r="L160" s="89" t="s">
        <v>83</v>
      </c>
      <c r="M160" s="90">
        <f>I160-K160</f>
        <v>72000</v>
      </c>
      <c r="N160" s="4">
        <f>IF(ISERROR(K160/I160),"",K160/I160)</f>
        <v>0.54140127388535031</v>
      </c>
      <c r="O160" s="91">
        <f>I160/E160</f>
        <v>3488.8888888888887</v>
      </c>
      <c r="P160" s="91">
        <f>K160/E160</f>
        <v>1888.8888888888889</v>
      </c>
      <c r="Q160" s="79">
        <v>4</v>
      </c>
      <c r="R160" s="79">
        <v>2</v>
      </c>
      <c r="S160" s="79" t="s">
        <v>72</v>
      </c>
      <c r="T160" s="5">
        <v>149</v>
      </c>
      <c r="U160" s="9"/>
    </row>
    <row r="161" spans="1:21" s="37" customFormat="1" ht="12" x14ac:dyDescent="0.3">
      <c r="A161" s="74" t="s">
        <v>1885</v>
      </c>
      <c r="B161" s="75" t="s">
        <v>1709</v>
      </c>
      <c r="C161" s="85">
        <v>598</v>
      </c>
      <c r="D161" s="86">
        <v>160.9</v>
      </c>
      <c r="E161" s="87">
        <v>49</v>
      </c>
      <c r="F161" s="86">
        <v>134.9</v>
      </c>
      <c r="G161" s="17">
        <v>41</v>
      </c>
      <c r="H161" s="88">
        <v>258</v>
      </c>
      <c r="I161" s="89">
        <v>157000</v>
      </c>
      <c r="J161" s="89" t="s">
        <v>59</v>
      </c>
      <c r="K161" s="89">
        <v>90000</v>
      </c>
      <c r="L161" s="89" t="s">
        <v>59</v>
      </c>
      <c r="M161" s="90">
        <f>I161-K161</f>
        <v>67000</v>
      </c>
      <c r="N161" s="4">
        <f>IF(ISERROR(K161/I161),"",K161/I161)</f>
        <v>0.57324840764331209</v>
      </c>
      <c r="O161" s="91">
        <f>I161/E161</f>
        <v>3204.0816326530612</v>
      </c>
      <c r="P161" s="91">
        <f>K161/E161</f>
        <v>1836.7346938775511</v>
      </c>
      <c r="Q161" s="79">
        <v>4</v>
      </c>
      <c r="R161" s="79">
        <v>2</v>
      </c>
      <c r="S161" s="79" t="s">
        <v>72</v>
      </c>
      <c r="T161" s="5">
        <v>160</v>
      </c>
      <c r="U161" s="9"/>
    </row>
    <row r="162" spans="1:21" s="37" customFormat="1" ht="12" x14ac:dyDescent="0.3">
      <c r="A162" s="74" t="s">
        <v>2535</v>
      </c>
      <c r="B162" s="75" t="s">
        <v>2534</v>
      </c>
      <c r="C162" s="85">
        <v>1045</v>
      </c>
      <c r="D162" s="86">
        <v>113.7</v>
      </c>
      <c r="E162" s="87">
        <v>34</v>
      </c>
      <c r="F162" s="86">
        <v>85</v>
      </c>
      <c r="G162" s="17">
        <v>26</v>
      </c>
      <c r="H162" s="88">
        <v>220</v>
      </c>
      <c r="I162" s="89">
        <v>157000</v>
      </c>
      <c r="J162" s="89" t="s">
        <v>74</v>
      </c>
      <c r="K162" s="89">
        <v>85000</v>
      </c>
      <c r="L162" s="89" t="s">
        <v>78</v>
      </c>
      <c r="M162" s="90">
        <f>I162-K162</f>
        <v>72000</v>
      </c>
      <c r="N162" s="4">
        <f>IF(ISERROR(K162/I162),"",K162/I162)</f>
        <v>0.54140127388535031</v>
      </c>
      <c r="O162" s="91">
        <f>I162/E162</f>
        <v>4617.6470588235297</v>
      </c>
      <c r="P162" s="91">
        <f>K162/E162</f>
        <v>2500</v>
      </c>
      <c r="Q162" s="79">
        <v>3</v>
      </c>
      <c r="R162" s="79">
        <v>2</v>
      </c>
      <c r="S162" s="79" t="s">
        <v>72</v>
      </c>
      <c r="T162" s="5" t="s">
        <v>381</v>
      </c>
      <c r="U162" s="9"/>
    </row>
    <row r="163" spans="1:21" s="37" customFormat="1" ht="12" x14ac:dyDescent="0.3">
      <c r="A163" s="74" t="s">
        <v>2408</v>
      </c>
      <c r="B163" s="75" t="s">
        <v>1716</v>
      </c>
      <c r="C163" s="85">
        <v>882</v>
      </c>
      <c r="D163" s="86">
        <v>124.8</v>
      </c>
      <c r="E163" s="87">
        <v>38</v>
      </c>
      <c r="F163" s="86">
        <v>101.9</v>
      </c>
      <c r="G163" s="17">
        <v>31</v>
      </c>
      <c r="H163" s="88">
        <v>128</v>
      </c>
      <c r="I163" s="89">
        <v>155000</v>
      </c>
      <c r="J163" s="89" t="s">
        <v>65</v>
      </c>
      <c r="K163" s="89">
        <v>86000</v>
      </c>
      <c r="L163" s="89" t="s">
        <v>79</v>
      </c>
      <c r="M163" s="90">
        <f>I163-K163</f>
        <v>69000</v>
      </c>
      <c r="N163" s="4">
        <f>IF(ISERROR(K163/I163),"",K163/I163)</f>
        <v>0.55483870967741933</v>
      </c>
      <c r="O163" s="91">
        <f>I163/E163</f>
        <v>4078.9473684210525</v>
      </c>
      <c r="P163" s="91">
        <f>K163/E163</f>
        <v>2263.1578947368421</v>
      </c>
      <c r="Q163" s="79">
        <v>4</v>
      </c>
      <c r="R163" s="79">
        <v>2</v>
      </c>
      <c r="S163" s="79" t="s">
        <v>72</v>
      </c>
      <c r="T163" s="5">
        <v>124</v>
      </c>
      <c r="U163" s="9"/>
    </row>
    <row r="164" spans="1:21" s="37" customFormat="1" ht="12" x14ac:dyDescent="0.3">
      <c r="A164" s="74" t="s">
        <v>1735</v>
      </c>
      <c r="B164" s="75" t="s">
        <v>1708</v>
      </c>
      <c r="C164" s="85">
        <v>1124</v>
      </c>
      <c r="D164" s="86">
        <v>126.6</v>
      </c>
      <c r="E164" s="87">
        <v>38</v>
      </c>
      <c r="F164" s="86">
        <v>101.8</v>
      </c>
      <c r="G164" s="17">
        <v>31</v>
      </c>
      <c r="H164" s="88">
        <v>64</v>
      </c>
      <c r="I164" s="89">
        <v>155000</v>
      </c>
      <c r="J164" s="89" t="s">
        <v>82</v>
      </c>
      <c r="K164" s="89"/>
      <c r="L164" s="89"/>
      <c r="M164" s="90">
        <f>I164-K164</f>
        <v>155000</v>
      </c>
      <c r="N164" s="4">
        <f>IF(ISERROR(K164/I164),"",K164/I164)</f>
        <v>0</v>
      </c>
      <c r="O164" s="91">
        <f>I164/E164</f>
        <v>4078.9473684210525</v>
      </c>
      <c r="P164" s="91">
        <f>K164/E164</f>
        <v>0</v>
      </c>
      <c r="Q164" s="79">
        <v>4</v>
      </c>
      <c r="R164" s="79">
        <v>2</v>
      </c>
      <c r="S164" s="79" t="s">
        <v>72</v>
      </c>
      <c r="T164" s="5">
        <v>126</v>
      </c>
      <c r="U164" s="9"/>
    </row>
    <row r="165" spans="1:21" s="37" customFormat="1" ht="12" x14ac:dyDescent="0.3">
      <c r="A165" s="74" t="s">
        <v>2436</v>
      </c>
      <c r="B165" s="75" t="s">
        <v>1780</v>
      </c>
      <c r="C165" s="85">
        <v>811</v>
      </c>
      <c r="D165" s="86">
        <v>125.1</v>
      </c>
      <c r="E165" s="87">
        <v>38</v>
      </c>
      <c r="F165" s="86">
        <v>102</v>
      </c>
      <c r="G165" s="17">
        <v>31</v>
      </c>
      <c r="H165" s="88">
        <v>102</v>
      </c>
      <c r="I165" s="89">
        <v>155000</v>
      </c>
      <c r="J165" s="89" t="s">
        <v>69</v>
      </c>
      <c r="K165" s="89"/>
      <c r="L165" s="89"/>
      <c r="M165" s="90">
        <f>I165-K165</f>
        <v>155000</v>
      </c>
      <c r="N165" s="4">
        <f>IF(ISERROR(K165/I165),"",K165/I165)</f>
        <v>0</v>
      </c>
      <c r="O165" s="91">
        <f>I165/E165</f>
        <v>4078.9473684210525</v>
      </c>
      <c r="P165" s="91">
        <f>K165/E165</f>
        <v>0</v>
      </c>
      <c r="Q165" s="79">
        <v>4</v>
      </c>
      <c r="R165" s="79">
        <v>2</v>
      </c>
      <c r="S165" s="79" t="s">
        <v>72</v>
      </c>
      <c r="T165" s="5">
        <v>125</v>
      </c>
      <c r="U165" s="9"/>
    </row>
    <row r="166" spans="1:21" s="37" customFormat="1" ht="12" x14ac:dyDescent="0.3">
      <c r="A166" s="74" t="s">
        <v>1793</v>
      </c>
      <c r="B166" s="75" t="s">
        <v>1792</v>
      </c>
      <c r="C166" s="85">
        <v>1874</v>
      </c>
      <c r="D166" s="86">
        <v>106.4</v>
      </c>
      <c r="E166" s="87">
        <v>32</v>
      </c>
      <c r="F166" s="86">
        <v>84.6</v>
      </c>
      <c r="G166" s="17">
        <v>26</v>
      </c>
      <c r="H166" s="88">
        <v>558</v>
      </c>
      <c r="I166" s="89">
        <v>155000</v>
      </c>
      <c r="J166" s="89" t="s">
        <v>64</v>
      </c>
      <c r="K166" s="89">
        <v>65000</v>
      </c>
      <c r="L166" s="89" t="s">
        <v>80</v>
      </c>
      <c r="M166" s="90">
        <f>I166-K166</f>
        <v>90000</v>
      </c>
      <c r="N166" s="4">
        <f>IF(ISERROR(K166/I166),"",K166/I166)</f>
        <v>0.41935483870967744</v>
      </c>
      <c r="O166" s="91">
        <f>I166/E166</f>
        <v>4843.75</v>
      </c>
      <c r="P166" s="91">
        <f>K166/E166</f>
        <v>2031.25</v>
      </c>
      <c r="Q166" s="79">
        <v>3</v>
      </c>
      <c r="R166" s="79">
        <v>2</v>
      </c>
      <c r="S166" s="79" t="s">
        <v>72</v>
      </c>
      <c r="T166" s="5" t="s">
        <v>207</v>
      </c>
      <c r="U166" s="9"/>
    </row>
    <row r="167" spans="1:21" s="37" customFormat="1" ht="12" x14ac:dyDescent="0.3">
      <c r="A167" s="74" t="s">
        <v>2087</v>
      </c>
      <c r="B167" s="75" t="s">
        <v>1799</v>
      </c>
      <c r="C167" s="85">
        <v>648</v>
      </c>
      <c r="D167" s="86">
        <v>153.5</v>
      </c>
      <c r="E167" s="87">
        <v>46</v>
      </c>
      <c r="F167" s="86">
        <v>128.30000000000001</v>
      </c>
      <c r="G167" s="17">
        <v>39</v>
      </c>
      <c r="H167" s="88">
        <v>210</v>
      </c>
      <c r="I167" s="89">
        <v>155000</v>
      </c>
      <c r="J167" s="89" t="s">
        <v>66</v>
      </c>
      <c r="K167" s="89">
        <v>85000</v>
      </c>
      <c r="L167" s="89" t="s">
        <v>66</v>
      </c>
      <c r="M167" s="90">
        <f>I167-K167</f>
        <v>70000</v>
      </c>
      <c r="N167" s="4">
        <f>IF(ISERROR(K167/I167),"",K167/I167)</f>
        <v>0.54838709677419351</v>
      </c>
      <c r="O167" s="91">
        <f>I167/E167</f>
        <v>3369.5652173913045</v>
      </c>
      <c r="P167" s="91">
        <f>K167/E167</f>
        <v>1847.8260869565217</v>
      </c>
      <c r="Q167" s="79">
        <v>4</v>
      </c>
      <c r="R167" s="79">
        <v>2</v>
      </c>
      <c r="S167" s="79" t="s">
        <v>72</v>
      </c>
      <c r="T167" s="5">
        <v>153</v>
      </c>
      <c r="U167" s="9"/>
    </row>
    <row r="168" spans="1:21" s="37" customFormat="1" ht="12" x14ac:dyDescent="0.3">
      <c r="A168" s="74" t="s">
        <v>2118</v>
      </c>
      <c r="B168" s="75" t="s">
        <v>1815</v>
      </c>
      <c r="C168" s="85">
        <v>1134</v>
      </c>
      <c r="D168" s="86">
        <v>157.69999999999999</v>
      </c>
      <c r="E168" s="87">
        <v>48</v>
      </c>
      <c r="F168" s="86">
        <v>131.69999999999999</v>
      </c>
      <c r="G168" s="17">
        <v>40</v>
      </c>
      <c r="H168" s="88">
        <v>154</v>
      </c>
      <c r="I168" s="89">
        <v>155000</v>
      </c>
      <c r="J168" s="89" t="s">
        <v>78</v>
      </c>
      <c r="K168" s="89">
        <v>90000</v>
      </c>
      <c r="L168" s="89" t="s">
        <v>66</v>
      </c>
      <c r="M168" s="90">
        <f>I168-K168</f>
        <v>65000</v>
      </c>
      <c r="N168" s="4">
        <f>IF(ISERROR(K168/I168),"",K168/I168)</f>
        <v>0.58064516129032262</v>
      </c>
      <c r="O168" s="91">
        <f>I168/E168</f>
        <v>3229.1666666666665</v>
      </c>
      <c r="P168" s="91">
        <f>K168/E168</f>
        <v>1875</v>
      </c>
      <c r="Q168" s="79">
        <v>4</v>
      </c>
      <c r="R168" s="79">
        <v>2</v>
      </c>
      <c r="S168" s="79" t="s">
        <v>72</v>
      </c>
      <c r="T168" s="5">
        <v>157</v>
      </c>
      <c r="U168" s="9"/>
    </row>
    <row r="169" spans="1:21" s="37" customFormat="1" ht="12" x14ac:dyDescent="0.3">
      <c r="A169" s="74" t="s">
        <v>1824</v>
      </c>
      <c r="B169" s="75" t="s">
        <v>1825</v>
      </c>
      <c r="C169" s="85">
        <v>582</v>
      </c>
      <c r="D169" s="86">
        <v>122.1</v>
      </c>
      <c r="E169" s="87">
        <v>37</v>
      </c>
      <c r="F169" s="86">
        <v>101.9</v>
      </c>
      <c r="G169" s="17">
        <v>31</v>
      </c>
      <c r="H169" s="88">
        <v>168</v>
      </c>
      <c r="I169" s="89">
        <v>155000</v>
      </c>
      <c r="J169" s="89" t="s">
        <v>74</v>
      </c>
      <c r="K169" s="89"/>
      <c r="L169" s="89"/>
      <c r="M169" s="90">
        <f>I169-K169</f>
        <v>155000</v>
      </c>
      <c r="N169" s="4">
        <f>IF(ISERROR(K169/I169),"",K169/I169)</f>
        <v>0</v>
      </c>
      <c r="O169" s="91">
        <f>I169/E169</f>
        <v>4189.1891891891892</v>
      </c>
      <c r="P169" s="91">
        <f>K169/E169</f>
        <v>0</v>
      </c>
      <c r="Q169" s="79">
        <v>4</v>
      </c>
      <c r="R169" s="79">
        <v>2</v>
      </c>
      <c r="S169" s="79" t="s">
        <v>72</v>
      </c>
      <c r="T169" s="5">
        <v>122</v>
      </c>
      <c r="U169" s="9"/>
    </row>
    <row r="170" spans="1:21" s="37" customFormat="1" ht="12" x14ac:dyDescent="0.3">
      <c r="A170" s="74" t="s">
        <v>1839</v>
      </c>
      <c r="B170" s="75" t="s">
        <v>1801</v>
      </c>
      <c r="C170" s="85">
        <v>460</v>
      </c>
      <c r="D170" s="86">
        <v>106.1</v>
      </c>
      <c r="E170" s="87">
        <v>32</v>
      </c>
      <c r="F170" s="86">
        <v>84.6</v>
      </c>
      <c r="G170" s="17">
        <v>26</v>
      </c>
      <c r="H170" s="88">
        <v>120</v>
      </c>
      <c r="I170" s="89">
        <v>155000</v>
      </c>
      <c r="J170" s="89" t="s">
        <v>83</v>
      </c>
      <c r="K170" s="89">
        <v>56000</v>
      </c>
      <c r="L170" s="89" t="s">
        <v>82</v>
      </c>
      <c r="M170" s="90">
        <f>I170-K170</f>
        <v>99000</v>
      </c>
      <c r="N170" s="4">
        <f>IF(ISERROR(K170/I170),"",K170/I170)</f>
        <v>0.36129032258064514</v>
      </c>
      <c r="O170" s="91">
        <f>I170/E170</f>
        <v>4843.75</v>
      </c>
      <c r="P170" s="91">
        <f>K170/E170</f>
        <v>1750</v>
      </c>
      <c r="Q170" s="79">
        <v>3</v>
      </c>
      <c r="R170" s="79">
        <v>2</v>
      </c>
      <c r="S170" s="79" t="s">
        <v>72</v>
      </c>
      <c r="T170" s="5">
        <v>106</v>
      </c>
      <c r="U170" s="9"/>
    </row>
    <row r="171" spans="1:21" s="37" customFormat="1" ht="12" x14ac:dyDescent="0.3">
      <c r="A171" s="74" t="s">
        <v>1843</v>
      </c>
      <c r="B171" s="75" t="s">
        <v>1844</v>
      </c>
      <c r="C171" s="85">
        <v>572</v>
      </c>
      <c r="D171" s="86">
        <v>121.7</v>
      </c>
      <c r="E171" s="87">
        <v>37</v>
      </c>
      <c r="F171" s="86">
        <v>101.9</v>
      </c>
      <c r="G171" s="17">
        <v>31</v>
      </c>
      <c r="H171" s="88">
        <v>96</v>
      </c>
      <c r="I171" s="89">
        <v>155000</v>
      </c>
      <c r="J171" s="89" t="s">
        <v>69</v>
      </c>
      <c r="K171" s="89"/>
      <c r="L171" s="89"/>
      <c r="M171" s="90">
        <f>I171-K171</f>
        <v>155000</v>
      </c>
      <c r="N171" s="4">
        <f>IF(ISERROR(K171/I171),"",K171/I171)</f>
        <v>0</v>
      </c>
      <c r="O171" s="91">
        <f>I171/E171</f>
        <v>4189.1891891891892</v>
      </c>
      <c r="P171" s="91">
        <f>K171/E171</f>
        <v>0</v>
      </c>
      <c r="Q171" s="79">
        <v>4</v>
      </c>
      <c r="R171" s="79">
        <v>2</v>
      </c>
      <c r="S171" s="79" t="s">
        <v>72</v>
      </c>
      <c r="T171" s="5">
        <v>121</v>
      </c>
      <c r="U171" s="9"/>
    </row>
    <row r="172" spans="1:21" s="37" customFormat="1" ht="12" x14ac:dyDescent="0.3">
      <c r="A172" s="74" t="s">
        <v>1843</v>
      </c>
      <c r="B172" s="75" t="s">
        <v>1844</v>
      </c>
      <c r="C172" s="85">
        <v>572</v>
      </c>
      <c r="D172" s="86">
        <v>154.4</v>
      </c>
      <c r="E172" s="87">
        <v>47</v>
      </c>
      <c r="F172" s="86">
        <v>132.4</v>
      </c>
      <c r="G172" s="17">
        <v>40</v>
      </c>
      <c r="H172" s="88">
        <v>194</v>
      </c>
      <c r="I172" s="89">
        <v>155000</v>
      </c>
      <c r="J172" s="89" t="s">
        <v>66</v>
      </c>
      <c r="K172" s="89">
        <v>90000</v>
      </c>
      <c r="L172" s="89" t="s">
        <v>71</v>
      </c>
      <c r="M172" s="90">
        <f>I172-K172</f>
        <v>65000</v>
      </c>
      <c r="N172" s="4">
        <f>IF(ISERROR(K172/I172),"",K172/I172)</f>
        <v>0.58064516129032262</v>
      </c>
      <c r="O172" s="91">
        <f>I172/E172</f>
        <v>3297.872340425532</v>
      </c>
      <c r="P172" s="91">
        <f>K172/E172</f>
        <v>1914.8936170212767</v>
      </c>
      <c r="Q172" s="79">
        <v>4</v>
      </c>
      <c r="R172" s="79">
        <v>2</v>
      </c>
      <c r="S172" s="79" t="s">
        <v>72</v>
      </c>
      <c r="T172" s="5">
        <v>154</v>
      </c>
      <c r="U172" s="9"/>
    </row>
    <row r="173" spans="1:21" s="37" customFormat="1" ht="12" x14ac:dyDescent="0.3">
      <c r="A173" s="74" t="s">
        <v>1852</v>
      </c>
      <c r="B173" s="75" t="s">
        <v>1826</v>
      </c>
      <c r="C173" s="85">
        <v>832</v>
      </c>
      <c r="D173" s="86">
        <v>102.3</v>
      </c>
      <c r="E173" s="87">
        <v>31</v>
      </c>
      <c r="F173" s="86">
        <v>84.6</v>
      </c>
      <c r="G173" s="17">
        <v>26</v>
      </c>
      <c r="H173" s="88">
        <v>402</v>
      </c>
      <c r="I173" s="89">
        <v>155000</v>
      </c>
      <c r="J173" s="89" t="s">
        <v>59</v>
      </c>
      <c r="K173" s="89">
        <v>67000</v>
      </c>
      <c r="L173" s="89" t="s">
        <v>71</v>
      </c>
      <c r="M173" s="90">
        <f>I173-K173</f>
        <v>88000</v>
      </c>
      <c r="N173" s="4">
        <f>IF(ISERROR(K173/I173),"",K173/I173)</f>
        <v>0.43225806451612903</v>
      </c>
      <c r="O173" s="91">
        <f>I173/E173</f>
        <v>5000</v>
      </c>
      <c r="P173" s="91">
        <f>K173/E173</f>
        <v>2161.2903225806454</v>
      </c>
      <c r="Q173" s="79">
        <v>3</v>
      </c>
      <c r="R173" s="79">
        <v>2</v>
      </c>
      <c r="S173" s="79" t="s">
        <v>72</v>
      </c>
      <c r="T173" s="5">
        <v>102</v>
      </c>
      <c r="U173" s="9"/>
    </row>
    <row r="174" spans="1:21" s="37" customFormat="1" ht="12" x14ac:dyDescent="0.3">
      <c r="A174" s="74" t="s">
        <v>1793</v>
      </c>
      <c r="B174" s="75" t="s">
        <v>1792</v>
      </c>
      <c r="C174" s="85">
        <v>1874</v>
      </c>
      <c r="D174" s="86">
        <v>96.9</v>
      </c>
      <c r="E174" s="87">
        <v>29</v>
      </c>
      <c r="F174" s="86">
        <v>75.900000000000006</v>
      </c>
      <c r="G174" s="17">
        <v>23</v>
      </c>
      <c r="H174" s="88">
        <v>190</v>
      </c>
      <c r="I174" s="89">
        <v>153000</v>
      </c>
      <c r="J174" s="89" t="s">
        <v>80</v>
      </c>
      <c r="K174" s="89">
        <v>75000</v>
      </c>
      <c r="L174" s="89" t="s">
        <v>79</v>
      </c>
      <c r="M174" s="90">
        <f>I174-K174</f>
        <v>78000</v>
      </c>
      <c r="N174" s="4">
        <f>IF(ISERROR(K174/I174),"",K174/I174)</f>
        <v>0.49019607843137253</v>
      </c>
      <c r="O174" s="91">
        <f>I174/E174</f>
        <v>5275.8620689655172</v>
      </c>
      <c r="P174" s="91">
        <f>K174/E174</f>
        <v>2586.2068965517242</v>
      </c>
      <c r="Q174" s="79">
        <v>3</v>
      </c>
      <c r="R174" s="79">
        <v>2</v>
      </c>
      <c r="S174" s="79" t="s">
        <v>72</v>
      </c>
      <c r="T174" s="5">
        <v>96</v>
      </c>
      <c r="U174" s="9"/>
    </row>
    <row r="175" spans="1:21" s="37" customFormat="1" ht="12" x14ac:dyDescent="0.3">
      <c r="A175" s="74" t="s">
        <v>1868</v>
      </c>
      <c r="B175" s="75" t="s">
        <v>1869</v>
      </c>
      <c r="C175" s="85">
        <v>416</v>
      </c>
      <c r="D175" s="86">
        <v>126.4</v>
      </c>
      <c r="E175" s="87">
        <v>38</v>
      </c>
      <c r="F175" s="86">
        <v>102</v>
      </c>
      <c r="G175" s="17">
        <v>31</v>
      </c>
      <c r="H175" s="88">
        <v>40</v>
      </c>
      <c r="I175" s="89">
        <v>153000</v>
      </c>
      <c r="J175" s="89" t="s">
        <v>103</v>
      </c>
      <c r="K175" s="89">
        <v>85000</v>
      </c>
      <c r="L175" s="89" t="s">
        <v>71</v>
      </c>
      <c r="M175" s="90">
        <f>I175-K175</f>
        <v>68000</v>
      </c>
      <c r="N175" s="4">
        <f>IF(ISERROR(K175/I175),"",K175/I175)</f>
        <v>0.55555555555555558</v>
      </c>
      <c r="O175" s="91">
        <f>I175/E175</f>
        <v>4026.3157894736842</v>
      </c>
      <c r="P175" s="91">
        <f>K175/E175</f>
        <v>2236.8421052631579</v>
      </c>
      <c r="Q175" s="79">
        <v>4</v>
      </c>
      <c r="R175" s="79">
        <v>2</v>
      </c>
      <c r="S175" s="79" t="s">
        <v>72</v>
      </c>
      <c r="T175" s="5">
        <v>126</v>
      </c>
      <c r="U175" s="9"/>
    </row>
    <row r="176" spans="1:21" s="37" customFormat="1" ht="12" x14ac:dyDescent="0.3">
      <c r="A176" s="74" t="s">
        <v>2406</v>
      </c>
      <c r="B176" s="75" t="s">
        <v>2407</v>
      </c>
      <c r="C176" s="85">
        <v>882</v>
      </c>
      <c r="D176" s="86">
        <v>103.2</v>
      </c>
      <c r="E176" s="87">
        <v>31</v>
      </c>
      <c r="F176" s="86">
        <v>84.8</v>
      </c>
      <c r="G176" s="17">
        <v>26</v>
      </c>
      <c r="H176" s="88">
        <v>172</v>
      </c>
      <c r="I176" s="89">
        <v>152000</v>
      </c>
      <c r="J176" s="89" t="s">
        <v>78</v>
      </c>
      <c r="K176" s="89">
        <v>80000</v>
      </c>
      <c r="L176" s="89" t="s">
        <v>81</v>
      </c>
      <c r="M176" s="90">
        <f>I176-K176</f>
        <v>72000</v>
      </c>
      <c r="N176" s="4">
        <f>IF(ISERROR(K176/I176),"",K176/I176)</f>
        <v>0.52631578947368418</v>
      </c>
      <c r="O176" s="91">
        <f>I176/E176</f>
        <v>4903.2258064516127</v>
      </c>
      <c r="P176" s="91">
        <f>K176/E176</f>
        <v>2580.6451612903224</v>
      </c>
      <c r="Q176" s="79">
        <v>3</v>
      </c>
      <c r="R176" s="79">
        <v>2</v>
      </c>
      <c r="S176" s="79" t="s">
        <v>72</v>
      </c>
      <c r="T176" s="5">
        <v>103</v>
      </c>
      <c r="U176" s="9"/>
    </row>
    <row r="177" spans="1:21" s="37" customFormat="1" ht="12" x14ac:dyDescent="0.3">
      <c r="A177" s="74" t="s">
        <v>1879</v>
      </c>
      <c r="B177" s="75" t="s">
        <v>1709</v>
      </c>
      <c r="C177" s="85">
        <v>512</v>
      </c>
      <c r="D177" s="86">
        <v>133.5</v>
      </c>
      <c r="E177" s="87">
        <v>40</v>
      </c>
      <c r="F177" s="86">
        <v>112.2</v>
      </c>
      <c r="G177" s="17">
        <v>34</v>
      </c>
      <c r="H177" s="88">
        <v>80</v>
      </c>
      <c r="I177" s="89">
        <v>152000</v>
      </c>
      <c r="J177" s="89" t="s">
        <v>64</v>
      </c>
      <c r="K177" s="89">
        <v>87000</v>
      </c>
      <c r="L177" s="89" t="s">
        <v>71</v>
      </c>
      <c r="M177" s="90">
        <f>I177-K177</f>
        <v>65000</v>
      </c>
      <c r="N177" s="4">
        <f>IF(ISERROR(K177/I177),"",K177/I177)</f>
        <v>0.57236842105263153</v>
      </c>
      <c r="O177" s="91">
        <f>I177/E177</f>
        <v>3800</v>
      </c>
      <c r="P177" s="91">
        <f>K177/E177</f>
        <v>2175</v>
      </c>
      <c r="Q177" s="79">
        <v>4</v>
      </c>
      <c r="R177" s="79">
        <v>2</v>
      </c>
      <c r="S177" s="79" t="s">
        <v>72</v>
      </c>
      <c r="T177" s="5">
        <v>133</v>
      </c>
      <c r="U177" s="9"/>
    </row>
    <row r="178" spans="1:21" s="37" customFormat="1" ht="12" x14ac:dyDescent="0.3">
      <c r="A178" s="74" t="s">
        <v>1952</v>
      </c>
      <c r="B178" s="75" t="s">
        <v>1951</v>
      </c>
      <c r="C178" s="85">
        <v>445</v>
      </c>
      <c r="D178" s="86">
        <v>114.4</v>
      </c>
      <c r="E178" s="87">
        <v>35</v>
      </c>
      <c r="F178" s="86">
        <v>85</v>
      </c>
      <c r="G178" s="17">
        <v>26</v>
      </c>
      <c r="H178" s="88">
        <v>160</v>
      </c>
      <c r="I178" s="89">
        <v>151000</v>
      </c>
      <c r="J178" s="89" t="s">
        <v>59</v>
      </c>
      <c r="K178" s="89">
        <v>85000</v>
      </c>
      <c r="L178" s="89" t="s">
        <v>74</v>
      </c>
      <c r="M178" s="90">
        <f>I178-K178</f>
        <v>66000</v>
      </c>
      <c r="N178" s="4">
        <f>IF(ISERROR(K178/I178),"",K178/I178)</f>
        <v>0.5629139072847682</v>
      </c>
      <c r="O178" s="91">
        <f>I178/E178</f>
        <v>4314.2857142857147</v>
      </c>
      <c r="P178" s="91">
        <f>K178/E178</f>
        <v>2428.5714285714284</v>
      </c>
      <c r="Q178" s="79">
        <v>3</v>
      </c>
      <c r="R178" s="79">
        <v>2</v>
      </c>
      <c r="S178" s="79" t="s">
        <v>72</v>
      </c>
      <c r="T178" s="5" t="s">
        <v>121</v>
      </c>
      <c r="U178" s="9"/>
    </row>
    <row r="179" spans="1:21" s="37" customFormat="1" ht="12" x14ac:dyDescent="0.3">
      <c r="A179" s="74" t="s">
        <v>1959</v>
      </c>
      <c r="B179" s="75" t="s">
        <v>1956</v>
      </c>
      <c r="C179" s="85">
        <v>444</v>
      </c>
      <c r="D179" s="86">
        <v>113</v>
      </c>
      <c r="E179" s="87">
        <v>34</v>
      </c>
      <c r="F179" s="86">
        <v>85</v>
      </c>
      <c r="G179" s="17">
        <v>26</v>
      </c>
      <c r="H179" s="88">
        <v>347</v>
      </c>
      <c r="I179" s="89">
        <v>150000</v>
      </c>
      <c r="J179" s="89" t="s">
        <v>68</v>
      </c>
      <c r="K179" s="89">
        <v>80000</v>
      </c>
      <c r="L179" s="89" t="s">
        <v>81</v>
      </c>
      <c r="M179" s="90">
        <f>I179-K179</f>
        <v>70000</v>
      </c>
      <c r="N179" s="4">
        <f>IF(ISERROR(K179/I179),"",K179/I179)</f>
        <v>0.53333333333333333</v>
      </c>
      <c r="O179" s="91">
        <f>I179/E179</f>
        <v>4411.7647058823532</v>
      </c>
      <c r="P179" s="91">
        <f>K179/E179</f>
        <v>2352.9411764705883</v>
      </c>
      <c r="Q179" s="79">
        <v>3</v>
      </c>
      <c r="R179" s="79">
        <v>2</v>
      </c>
      <c r="S179" s="79" t="s">
        <v>72</v>
      </c>
      <c r="T179" s="5" t="s">
        <v>138</v>
      </c>
      <c r="U179" s="9"/>
    </row>
    <row r="180" spans="1:21" s="37" customFormat="1" ht="12" x14ac:dyDescent="0.3">
      <c r="A180" s="74" t="s">
        <v>1800</v>
      </c>
      <c r="B180" s="75" t="s">
        <v>2455</v>
      </c>
      <c r="C180" s="85">
        <v>710</v>
      </c>
      <c r="D180" s="86">
        <v>103.7</v>
      </c>
      <c r="E180" s="87">
        <v>31</v>
      </c>
      <c r="F180" s="86">
        <v>84.6</v>
      </c>
      <c r="G180" s="17">
        <v>26</v>
      </c>
      <c r="H180" s="88">
        <v>186</v>
      </c>
      <c r="I180" s="89">
        <v>150000</v>
      </c>
      <c r="J180" s="89" t="s">
        <v>59</v>
      </c>
      <c r="K180" s="89">
        <v>75000</v>
      </c>
      <c r="L180" s="89" t="s">
        <v>80</v>
      </c>
      <c r="M180" s="90">
        <f>I180-K180</f>
        <v>75000</v>
      </c>
      <c r="N180" s="4">
        <f>IF(ISERROR(K180/I180),"",K180/I180)</f>
        <v>0.5</v>
      </c>
      <c r="O180" s="91">
        <f>I180/E180</f>
        <v>4838.7096774193551</v>
      </c>
      <c r="P180" s="91">
        <f>K180/E180</f>
        <v>2419.3548387096776</v>
      </c>
      <c r="Q180" s="79">
        <v>3</v>
      </c>
      <c r="R180" s="79">
        <v>2</v>
      </c>
      <c r="S180" s="79" t="s">
        <v>72</v>
      </c>
      <c r="T180" s="5">
        <v>103</v>
      </c>
      <c r="U180" s="9"/>
    </row>
    <row r="181" spans="1:21" s="37" customFormat="1" ht="12" x14ac:dyDescent="0.3">
      <c r="A181" s="74" t="s">
        <v>2108</v>
      </c>
      <c r="B181" s="75" t="s">
        <v>1815</v>
      </c>
      <c r="C181" s="85">
        <v>1082</v>
      </c>
      <c r="D181" s="86">
        <v>164.1</v>
      </c>
      <c r="E181" s="87">
        <v>50</v>
      </c>
      <c r="F181" s="86">
        <v>134.19999999999999</v>
      </c>
      <c r="G181" s="17">
        <v>41</v>
      </c>
      <c r="H181" s="88">
        <v>96</v>
      </c>
      <c r="I181" s="89">
        <v>150000</v>
      </c>
      <c r="J181" s="89" t="s">
        <v>66</v>
      </c>
      <c r="K181" s="89"/>
      <c r="L181" s="89"/>
      <c r="M181" s="90">
        <f>I181-K181</f>
        <v>150000</v>
      </c>
      <c r="N181" s="4">
        <f>IF(ISERROR(K181/I181),"",K181/I181)</f>
        <v>0</v>
      </c>
      <c r="O181" s="91">
        <f>I181/E181</f>
        <v>3000</v>
      </c>
      <c r="P181" s="91">
        <f>K181/E181</f>
        <v>0</v>
      </c>
      <c r="Q181" s="79">
        <v>4</v>
      </c>
      <c r="R181" s="79">
        <v>2</v>
      </c>
      <c r="S181" s="79" t="s">
        <v>72</v>
      </c>
      <c r="T181" s="5">
        <v>164</v>
      </c>
      <c r="U181" s="9"/>
    </row>
    <row r="182" spans="1:21" s="37" customFormat="1" ht="12" x14ac:dyDescent="0.3">
      <c r="A182" s="74" t="s">
        <v>2126</v>
      </c>
      <c r="B182" s="75" t="s">
        <v>1823</v>
      </c>
      <c r="C182" s="85">
        <v>976</v>
      </c>
      <c r="D182" s="86">
        <v>157</v>
      </c>
      <c r="E182" s="87">
        <v>47</v>
      </c>
      <c r="F182" s="86">
        <v>131.4</v>
      </c>
      <c r="G182" s="17">
        <v>40</v>
      </c>
      <c r="H182" s="88">
        <v>216</v>
      </c>
      <c r="I182" s="89">
        <v>150000</v>
      </c>
      <c r="J182" s="89" t="s">
        <v>81</v>
      </c>
      <c r="K182" s="89">
        <v>62000</v>
      </c>
      <c r="L182" s="89" t="s">
        <v>71</v>
      </c>
      <c r="M182" s="90">
        <f>I182-K182</f>
        <v>88000</v>
      </c>
      <c r="N182" s="4">
        <f>IF(ISERROR(K182/I182),"",K182/I182)</f>
        <v>0.41333333333333333</v>
      </c>
      <c r="O182" s="91">
        <f>I182/E182</f>
        <v>3191.4893617021276</v>
      </c>
      <c r="P182" s="91">
        <f>K182/E182</f>
        <v>1319.1489361702127</v>
      </c>
      <c r="Q182" s="79">
        <v>4</v>
      </c>
      <c r="R182" s="79">
        <v>2</v>
      </c>
      <c r="S182" s="79" t="s">
        <v>72</v>
      </c>
      <c r="T182" s="5">
        <v>156</v>
      </c>
      <c r="U182" s="9"/>
    </row>
    <row r="183" spans="1:21" s="37" customFormat="1" ht="12" x14ac:dyDescent="0.3">
      <c r="A183" s="74" t="s">
        <v>1824</v>
      </c>
      <c r="B183" s="75" t="s">
        <v>1825</v>
      </c>
      <c r="C183" s="85">
        <v>582</v>
      </c>
      <c r="D183" s="86">
        <v>154</v>
      </c>
      <c r="E183" s="87">
        <v>47</v>
      </c>
      <c r="F183" s="86">
        <v>131.4</v>
      </c>
      <c r="G183" s="17">
        <v>40</v>
      </c>
      <c r="H183" s="88">
        <v>402</v>
      </c>
      <c r="I183" s="89">
        <v>150000</v>
      </c>
      <c r="J183" s="89" t="s">
        <v>83</v>
      </c>
      <c r="K183" s="89">
        <v>100000</v>
      </c>
      <c r="L183" s="89" t="s">
        <v>69</v>
      </c>
      <c r="M183" s="90">
        <f>I183-K183</f>
        <v>50000</v>
      </c>
      <c r="N183" s="4">
        <f>IF(ISERROR(K183/I183),"",K183/I183)</f>
        <v>0.66666666666666663</v>
      </c>
      <c r="O183" s="91">
        <f>I183/E183</f>
        <v>3191.4893617021276</v>
      </c>
      <c r="P183" s="91">
        <f>K183/E183</f>
        <v>2127.6595744680849</v>
      </c>
      <c r="Q183" s="79">
        <v>4</v>
      </c>
      <c r="R183" s="79">
        <v>3</v>
      </c>
      <c r="S183" s="79" t="s">
        <v>72</v>
      </c>
      <c r="T183" s="5">
        <v>154</v>
      </c>
      <c r="U183" s="9"/>
    </row>
    <row r="184" spans="1:21" s="37" customFormat="1" ht="12" x14ac:dyDescent="0.3">
      <c r="A184" s="74" t="s">
        <v>1862</v>
      </c>
      <c r="B184" s="75" t="s">
        <v>1753</v>
      </c>
      <c r="C184" s="85">
        <v>770</v>
      </c>
      <c r="D184" s="86">
        <v>92.1</v>
      </c>
      <c r="E184" s="87">
        <v>28</v>
      </c>
      <c r="F184" s="86">
        <v>67.400000000000006</v>
      </c>
      <c r="G184" s="17">
        <v>20</v>
      </c>
      <c r="H184" s="88">
        <v>150</v>
      </c>
      <c r="I184" s="89">
        <v>150000</v>
      </c>
      <c r="J184" s="89" t="s">
        <v>81</v>
      </c>
      <c r="K184" s="89">
        <v>37000</v>
      </c>
      <c r="L184" s="89" t="s">
        <v>82</v>
      </c>
      <c r="M184" s="90">
        <f>I184-K184</f>
        <v>113000</v>
      </c>
      <c r="N184" s="4">
        <f>IF(ISERROR(K184/I184),"",K184/I184)</f>
        <v>0.24666666666666667</v>
      </c>
      <c r="O184" s="91">
        <f>I184/E184</f>
        <v>5357.1428571428569</v>
      </c>
      <c r="P184" s="91">
        <f>K184/E184</f>
        <v>1321.4285714285713</v>
      </c>
      <c r="Q184" s="79">
        <v>3</v>
      </c>
      <c r="R184" s="79">
        <v>1</v>
      </c>
      <c r="S184" s="79" t="s">
        <v>61</v>
      </c>
      <c r="T184" s="5" t="s">
        <v>270</v>
      </c>
      <c r="U184" s="9"/>
    </row>
    <row r="185" spans="1:21" s="37" customFormat="1" ht="12" x14ac:dyDescent="0.3">
      <c r="A185" s="74" t="s">
        <v>1888</v>
      </c>
      <c r="B185" s="75" t="s">
        <v>1887</v>
      </c>
      <c r="C185" s="85">
        <v>750</v>
      </c>
      <c r="D185" s="86">
        <v>105.3</v>
      </c>
      <c r="E185" s="87">
        <v>32</v>
      </c>
      <c r="F185" s="86">
        <v>84.8</v>
      </c>
      <c r="G185" s="17">
        <v>26</v>
      </c>
      <c r="H185" s="88">
        <v>144</v>
      </c>
      <c r="I185" s="89">
        <v>150000</v>
      </c>
      <c r="J185" s="89" t="s">
        <v>66</v>
      </c>
      <c r="K185" s="89">
        <v>78000</v>
      </c>
      <c r="L185" s="89" t="s">
        <v>65</v>
      </c>
      <c r="M185" s="90">
        <f>I185-K185</f>
        <v>72000</v>
      </c>
      <c r="N185" s="4">
        <f>IF(ISERROR(K185/I185),"",K185/I185)</f>
        <v>0.52</v>
      </c>
      <c r="O185" s="91">
        <f>I185/E185</f>
        <v>4687.5</v>
      </c>
      <c r="P185" s="91">
        <f>K185/E185</f>
        <v>2437.5</v>
      </c>
      <c r="Q185" s="79">
        <v>3</v>
      </c>
      <c r="R185" s="79">
        <v>2</v>
      </c>
      <c r="S185" s="79" t="s">
        <v>72</v>
      </c>
      <c r="T185" s="5">
        <v>105</v>
      </c>
      <c r="U185" s="9"/>
    </row>
    <row r="186" spans="1:21" s="37" customFormat="1" ht="12" x14ac:dyDescent="0.3">
      <c r="A186" s="74" t="s">
        <v>2447</v>
      </c>
      <c r="B186" s="75" t="s">
        <v>1789</v>
      </c>
      <c r="C186" s="85">
        <v>721</v>
      </c>
      <c r="D186" s="86">
        <v>106.6</v>
      </c>
      <c r="E186" s="87">
        <v>32</v>
      </c>
      <c r="F186" s="86">
        <v>84.3</v>
      </c>
      <c r="G186" s="17">
        <v>25</v>
      </c>
      <c r="H186" s="88">
        <v>650</v>
      </c>
      <c r="I186" s="89">
        <v>149000</v>
      </c>
      <c r="J186" s="89" t="s">
        <v>84</v>
      </c>
      <c r="K186" s="89">
        <v>75000</v>
      </c>
      <c r="L186" s="89" t="s">
        <v>64</v>
      </c>
      <c r="M186" s="90">
        <f>I186-K186</f>
        <v>74000</v>
      </c>
      <c r="N186" s="4">
        <f>IF(ISERROR(K186/I186),"",K186/I186)</f>
        <v>0.50335570469798663</v>
      </c>
      <c r="O186" s="91">
        <f>I186/E186</f>
        <v>4656.25</v>
      </c>
      <c r="P186" s="91">
        <f>K186/E186</f>
        <v>2343.75</v>
      </c>
      <c r="Q186" s="79">
        <v>3</v>
      </c>
      <c r="R186" s="79">
        <v>2</v>
      </c>
      <c r="S186" s="79" t="s">
        <v>72</v>
      </c>
      <c r="T186" s="5" t="s">
        <v>207</v>
      </c>
      <c r="U186" s="9"/>
    </row>
    <row r="187" spans="1:21" s="37" customFormat="1" ht="12" x14ac:dyDescent="0.3">
      <c r="A187" s="74" t="s">
        <v>1806</v>
      </c>
      <c r="B187" s="75" t="s">
        <v>1805</v>
      </c>
      <c r="C187" s="85">
        <v>1164</v>
      </c>
      <c r="D187" s="86">
        <v>103.4</v>
      </c>
      <c r="E187" s="87">
        <v>31</v>
      </c>
      <c r="F187" s="86">
        <v>84.7</v>
      </c>
      <c r="G187" s="17">
        <v>26</v>
      </c>
      <c r="H187" s="88">
        <v>424</v>
      </c>
      <c r="I187" s="89">
        <v>149000</v>
      </c>
      <c r="J187" s="89" t="s">
        <v>188</v>
      </c>
      <c r="K187" s="89">
        <v>85000</v>
      </c>
      <c r="L187" s="89" t="s">
        <v>64</v>
      </c>
      <c r="M187" s="90">
        <f>I187-K187</f>
        <v>64000</v>
      </c>
      <c r="N187" s="4">
        <f>IF(ISERROR(K187/I187),"",K187/I187)</f>
        <v>0.57046979865771807</v>
      </c>
      <c r="O187" s="91">
        <f>I187/E187</f>
        <v>4806.4516129032254</v>
      </c>
      <c r="P187" s="91">
        <f>K187/E187</f>
        <v>2741.9354838709678</v>
      </c>
      <c r="Q187" s="79">
        <v>3</v>
      </c>
      <c r="R187" s="79">
        <v>2</v>
      </c>
      <c r="S187" s="79" t="s">
        <v>72</v>
      </c>
      <c r="T187" s="5">
        <v>103</v>
      </c>
      <c r="U187" s="9"/>
    </row>
    <row r="188" spans="1:21" s="37" customFormat="1" ht="12" x14ac:dyDescent="0.3">
      <c r="A188" s="74" t="s">
        <v>2030</v>
      </c>
      <c r="B188" s="75" t="s">
        <v>2163</v>
      </c>
      <c r="C188" s="85">
        <v>748</v>
      </c>
      <c r="D188" s="86">
        <v>79.3</v>
      </c>
      <c r="E188" s="87">
        <v>24</v>
      </c>
      <c r="F188" s="86">
        <v>59.8</v>
      </c>
      <c r="G188" s="17">
        <v>18</v>
      </c>
      <c r="H188" s="88">
        <v>258</v>
      </c>
      <c r="I188" s="89">
        <v>148000</v>
      </c>
      <c r="J188" s="89" t="s">
        <v>84</v>
      </c>
      <c r="K188" s="89">
        <v>70000</v>
      </c>
      <c r="L188" s="89" t="s">
        <v>84</v>
      </c>
      <c r="M188" s="90">
        <f>I188-K188</f>
        <v>78000</v>
      </c>
      <c r="N188" s="4">
        <f>IF(ISERROR(K188/I188),"",K188/I188)</f>
        <v>0.47297297297297297</v>
      </c>
      <c r="O188" s="91">
        <f>I188/E188</f>
        <v>6166.666666666667</v>
      </c>
      <c r="P188" s="91">
        <f>K188/E188</f>
        <v>2916.6666666666665</v>
      </c>
      <c r="Q188" s="79">
        <v>3</v>
      </c>
      <c r="R188" s="79">
        <v>2</v>
      </c>
      <c r="S188" s="79" t="s">
        <v>72</v>
      </c>
      <c r="T188" s="5" t="s">
        <v>236</v>
      </c>
      <c r="U188" s="9"/>
    </row>
    <row r="189" spans="1:21" s="37" customFormat="1" ht="12" x14ac:dyDescent="0.3">
      <c r="A189" s="74" t="s">
        <v>2070</v>
      </c>
      <c r="B189" s="75" t="s">
        <v>1782</v>
      </c>
      <c r="C189" s="85">
        <v>732</v>
      </c>
      <c r="D189" s="86">
        <v>132.4</v>
      </c>
      <c r="E189" s="87">
        <v>40</v>
      </c>
      <c r="F189" s="86">
        <v>111.5</v>
      </c>
      <c r="G189" s="17">
        <v>34</v>
      </c>
      <c r="H189" s="88">
        <v>104</v>
      </c>
      <c r="I189" s="89">
        <v>148000</v>
      </c>
      <c r="J189" s="89" t="s">
        <v>65</v>
      </c>
      <c r="K189" s="89">
        <v>85000</v>
      </c>
      <c r="L189" s="89" t="s">
        <v>65</v>
      </c>
      <c r="M189" s="90">
        <f>I189-K189</f>
        <v>63000</v>
      </c>
      <c r="N189" s="4">
        <f>IF(ISERROR(K189/I189),"",K189/I189)</f>
        <v>0.57432432432432434</v>
      </c>
      <c r="O189" s="91">
        <f>I189/E189</f>
        <v>3700</v>
      </c>
      <c r="P189" s="91">
        <f>K189/E189</f>
        <v>2125</v>
      </c>
      <c r="Q189" s="79">
        <v>4</v>
      </c>
      <c r="R189" s="79">
        <v>2</v>
      </c>
      <c r="S189" s="79" t="s">
        <v>72</v>
      </c>
      <c r="T189" s="5">
        <v>132</v>
      </c>
      <c r="U189" s="9"/>
    </row>
    <row r="190" spans="1:21" s="37" customFormat="1" ht="12" x14ac:dyDescent="0.3">
      <c r="A190" s="74" t="s">
        <v>2087</v>
      </c>
      <c r="B190" s="75" t="s">
        <v>1799</v>
      </c>
      <c r="C190" s="85">
        <v>648</v>
      </c>
      <c r="D190" s="86">
        <v>125</v>
      </c>
      <c r="E190" s="87">
        <v>38</v>
      </c>
      <c r="F190" s="86">
        <v>101.8</v>
      </c>
      <c r="G190" s="17">
        <v>31</v>
      </c>
      <c r="H190" s="88">
        <v>112</v>
      </c>
      <c r="I190" s="89">
        <v>148000</v>
      </c>
      <c r="J190" s="89" t="s">
        <v>66</v>
      </c>
      <c r="K190" s="89">
        <v>70000</v>
      </c>
      <c r="L190" s="89" t="s">
        <v>59</v>
      </c>
      <c r="M190" s="90">
        <f>I190-K190</f>
        <v>78000</v>
      </c>
      <c r="N190" s="4">
        <f>IF(ISERROR(K190/I190),"",K190/I190)</f>
        <v>0.47297297297297297</v>
      </c>
      <c r="O190" s="91">
        <f>I190/E190</f>
        <v>3894.7368421052633</v>
      </c>
      <c r="P190" s="91">
        <f>K190/E190</f>
        <v>1842.1052631578948</v>
      </c>
      <c r="Q190" s="79">
        <v>4</v>
      </c>
      <c r="R190" s="79">
        <v>2</v>
      </c>
      <c r="S190" s="79" t="s">
        <v>72</v>
      </c>
      <c r="T190" s="5">
        <v>125</v>
      </c>
      <c r="U190" s="9"/>
    </row>
    <row r="191" spans="1:21" s="37" customFormat="1" ht="12" x14ac:dyDescent="0.3">
      <c r="A191" s="74" t="s">
        <v>1853</v>
      </c>
      <c r="B191" s="75" t="s">
        <v>1854</v>
      </c>
      <c r="C191" s="85">
        <v>1184</v>
      </c>
      <c r="D191" s="86">
        <v>104.8</v>
      </c>
      <c r="E191" s="87">
        <v>32</v>
      </c>
      <c r="F191" s="86">
        <v>84.9</v>
      </c>
      <c r="G191" s="17">
        <v>26</v>
      </c>
      <c r="H191" s="88">
        <v>356</v>
      </c>
      <c r="I191" s="89">
        <v>146000</v>
      </c>
      <c r="J191" s="89" t="s">
        <v>68</v>
      </c>
      <c r="K191" s="89">
        <v>76000</v>
      </c>
      <c r="L191" s="89" t="s">
        <v>255</v>
      </c>
      <c r="M191" s="90">
        <f>I191-K191</f>
        <v>70000</v>
      </c>
      <c r="N191" s="4">
        <f>IF(ISERROR(K191/I191),"",K191/I191)</f>
        <v>0.52054794520547942</v>
      </c>
      <c r="O191" s="91">
        <f>I191/E191</f>
        <v>4562.5</v>
      </c>
      <c r="P191" s="91">
        <f>K191/E191</f>
        <v>2375</v>
      </c>
      <c r="Q191" s="79">
        <v>3</v>
      </c>
      <c r="R191" s="79">
        <v>2</v>
      </c>
      <c r="S191" s="79" t="s">
        <v>72</v>
      </c>
      <c r="T191" s="5">
        <v>104</v>
      </c>
      <c r="U191" s="9"/>
    </row>
    <row r="192" spans="1:21" s="37" customFormat="1" ht="12" x14ac:dyDescent="0.3">
      <c r="A192" s="74" t="s">
        <v>2438</v>
      </c>
      <c r="B192" s="75" t="s">
        <v>2439</v>
      </c>
      <c r="C192" s="85">
        <v>796</v>
      </c>
      <c r="D192" s="86">
        <v>114.6</v>
      </c>
      <c r="E192" s="87">
        <v>35</v>
      </c>
      <c r="F192" s="86">
        <v>89.8</v>
      </c>
      <c r="G192" s="17">
        <v>27</v>
      </c>
      <c r="H192" s="88">
        <v>46</v>
      </c>
      <c r="I192" s="89">
        <v>145000</v>
      </c>
      <c r="J192" s="89" t="s">
        <v>80</v>
      </c>
      <c r="K192" s="89"/>
      <c r="L192" s="89"/>
      <c r="M192" s="90">
        <f>I192-K192</f>
        <v>145000</v>
      </c>
      <c r="N192" s="4">
        <f>IF(ISERROR(K192/I192),"",K192/I192)</f>
        <v>0</v>
      </c>
      <c r="O192" s="91">
        <f>I192/E192</f>
        <v>4142.8571428571431</v>
      </c>
      <c r="P192" s="91">
        <f>K192/E192</f>
        <v>0</v>
      </c>
      <c r="Q192" s="79">
        <v>3</v>
      </c>
      <c r="R192" s="79">
        <v>2</v>
      </c>
      <c r="S192" s="79" t="s">
        <v>61</v>
      </c>
      <c r="T192" s="5">
        <v>114</v>
      </c>
      <c r="U192" s="9"/>
    </row>
    <row r="193" spans="1:21" s="37" customFormat="1" ht="12" x14ac:dyDescent="0.3">
      <c r="A193" s="74" t="s">
        <v>2070</v>
      </c>
      <c r="B193" s="75" t="s">
        <v>1782</v>
      </c>
      <c r="C193" s="85">
        <v>732</v>
      </c>
      <c r="D193" s="86">
        <v>122.2</v>
      </c>
      <c r="E193" s="87">
        <v>37</v>
      </c>
      <c r="F193" s="86">
        <v>101.3</v>
      </c>
      <c r="G193" s="17">
        <v>31</v>
      </c>
      <c r="H193" s="88">
        <v>96</v>
      </c>
      <c r="I193" s="89">
        <v>145000</v>
      </c>
      <c r="J193" s="89" t="s">
        <v>66</v>
      </c>
      <c r="K193" s="89">
        <v>80000</v>
      </c>
      <c r="L193" s="89" t="s">
        <v>80</v>
      </c>
      <c r="M193" s="90">
        <f>I193-K193</f>
        <v>65000</v>
      </c>
      <c r="N193" s="4">
        <f>IF(ISERROR(K193/I193),"",K193/I193)</f>
        <v>0.55172413793103448</v>
      </c>
      <c r="O193" s="91">
        <f>I193/E193</f>
        <v>3918.9189189189187</v>
      </c>
      <c r="P193" s="91">
        <f>K193/E193</f>
        <v>2162.1621621621621</v>
      </c>
      <c r="Q193" s="79">
        <v>4</v>
      </c>
      <c r="R193" s="79">
        <v>2</v>
      </c>
      <c r="S193" s="79" t="s">
        <v>72</v>
      </c>
      <c r="T193" s="5">
        <v>122</v>
      </c>
      <c r="U193" s="9"/>
    </row>
    <row r="194" spans="1:21" s="37" customFormat="1" ht="12" x14ac:dyDescent="0.3">
      <c r="A194" s="74" t="s">
        <v>1807</v>
      </c>
      <c r="B194" s="75" t="s">
        <v>2459</v>
      </c>
      <c r="C194" s="85">
        <v>630</v>
      </c>
      <c r="D194" s="86">
        <v>103.8</v>
      </c>
      <c r="E194" s="87">
        <v>31</v>
      </c>
      <c r="F194" s="86">
        <v>84.7</v>
      </c>
      <c r="G194" s="17">
        <v>26</v>
      </c>
      <c r="H194" s="88">
        <v>320</v>
      </c>
      <c r="I194" s="89">
        <v>145000</v>
      </c>
      <c r="J194" s="89" t="s">
        <v>64</v>
      </c>
      <c r="K194" s="89">
        <v>69000</v>
      </c>
      <c r="L194" s="89" t="s">
        <v>84</v>
      </c>
      <c r="M194" s="90">
        <f>I194-K194</f>
        <v>76000</v>
      </c>
      <c r="N194" s="4">
        <f>IF(ISERROR(K194/I194),"",K194/I194)</f>
        <v>0.47586206896551725</v>
      </c>
      <c r="O194" s="91">
        <f>I194/E194</f>
        <v>4677.4193548387093</v>
      </c>
      <c r="P194" s="91">
        <f>K194/E194</f>
        <v>2225.8064516129034</v>
      </c>
      <c r="Q194" s="79">
        <v>3</v>
      </c>
      <c r="R194" s="79">
        <v>2</v>
      </c>
      <c r="S194" s="79" t="s">
        <v>72</v>
      </c>
      <c r="T194" s="5">
        <v>103</v>
      </c>
      <c r="U194" s="9"/>
    </row>
    <row r="195" spans="1:21" s="37" customFormat="1" ht="12" x14ac:dyDescent="0.3">
      <c r="A195" s="74" t="s">
        <v>2128</v>
      </c>
      <c r="B195" s="75" t="s">
        <v>1841</v>
      </c>
      <c r="C195" s="85">
        <v>654</v>
      </c>
      <c r="D195" s="86">
        <v>158.4</v>
      </c>
      <c r="E195" s="87">
        <v>48</v>
      </c>
      <c r="F195" s="86">
        <v>134.30000000000001</v>
      </c>
      <c r="G195" s="17">
        <v>41</v>
      </c>
      <c r="H195" s="88">
        <v>394</v>
      </c>
      <c r="I195" s="89">
        <v>145000</v>
      </c>
      <c r="J195" s="89" t="s">
        <v>71</v>
      </c>
      <c r="K195" s="89">
        <v>85000</v>
      </c>
      <c r="L195" s="89" t="s">
        <v>65</v>
      </c>
      <c r="M195" s="90">
        <f>I195-K195</f>
        <v>60000</v>
      </c>
      <c r="N195" s="4">
        <f>IF(ISERROR(K195/I195),"",K195/I195)</f>
        <v>0.58620689655172409</v>
      </c>
      <c r="O195" s="91">
        <f>I195/E195</f>
        <v>3020.8333333333335</v>
      </c>
      <c r="P195" s="91">
        <f>K195/E195</f>
        <v>1770.8333333333333</v>
      </c>
      <c r="Q195" s="79">
        <v>4</v>
      </c>
      <c r="R195" s="79">
        <v>2</v>
      </c>
      <c r="S195" s="79" t="s">
        <v>72</v>
      </c>
      <c r="T195" s="5">
        <v>158</v>
      </c>
      <c r="U195" s="9"/>
    </row>
    <row r="196" spans="1:21" s="37" customFormat="1" ht="12" x14ac:dyDescent="0.3">
      <c r="A196" s="74" t="s">
        <v>1827</v>
      </c>
      <c r="B196" s="75" t="s">
        <v>1826</v>
      </c>
      <c r="C196" s="85">
        <v>2136</v>
      </c>
      <c r="D196" s="86">
        <v>158.6</v>
      </c>
      <c r="E196" s="87">
        <v>48</v>
      </c>
      <c r="F196" s="86">
        <v>133.4</v>
      </c>
      <c r="G196" s="17">
        <v>40</v>
      </c>
      <c r="H196" s="88">
        <v>320</v>
      </c>
      <c r="I196" s="89">
        <v>145000</v>
      </c>
      <c r="J196" s="89" t="s">
        <v>80</v>
      </c>
      <c r="K196" s="89">
        <v>82000</v>
      </c>
      <c r="L196" s="89" t="s">
        <v>82</v>
      </c>
      <c r="M196" s="90">
        <f>I196-K196</f>
        <v>63000</v>
      </c>
      <c r="N196" s="4">
        <f>IF(ISERROR(K196/I196),"",K196/I196)</f>
        <v>0.56551724137931036</v>
      </c>
      <c r="O196" s="91">
        <f>I196/E196</f>
        <v>3020.8333333333335</v>
      </c>
      <c r="P196" s="91">
        <f>K196/E196</f>
        <v>1708.3333333333333</v>
      </c>
      <c r="Q196" s="79">
        <v>4</v>
      </c>
      <c r="R196" s="79">
        <v>2</v>
      </c>
      <c r="S196" s="79" t="s">
        <v>72</v>
      </c>
      <c r="T196" s="5">
        <v>158</v>
      </c>
      <c r="U196" s="9"/>
    </row>
    <row r="197" spans="1:21" s="37" customFormat="1" ht="12" x14ac:dyDescent="0.3">
      <c r="A197" s="74" t="s">
        <v>2154</v>
      </c>
      <c r="B197" s="75" t="s">
        <v>2476</v>
      </c>
      <c r="C197" s="85">
        <v>646</v>
      </c>
      <c r="D197" s="86">
        <v>162.80000000000001</v>
      </c>
      <c r="E197" s="87">
        <v>49</v>
      </c>
      <c r="F197" s="86">
        <v>134.80000000000001</v>
      </c>
      <c r="G197" s="17">
        <v>41</v>
      </c>
      <c r="H197" s="88">
        <v>184</v>
      </c>
      <c r="I197" s="89">
        <v>145000</v>
      </c>
      <c r="J197" s="89" t="s">
        <v>82</v>
      </c>
      <c r="K197" s="89">
        <v>90000</v>
      </c>
      <c r="L197" s="89" t="s">
        <v>59</v>
      </c>
      <c r="M197" s="90">
        <f>I197-K197</f>
        <v>55000</v>
      </c>
      <c r="N197" s="4">
        <f>IF(ISERROR(K197/I197),"",K197/I197)</f>
        <v>0.62068965517241381</v>
      </c>
      <c r="O197" s="91">
        <f>I197/E197</f>
        <v>2959.1836734693879</v>
      </c>
      <c r="P197" s="91">
        <f>K197/E197</f>
        <v>1836.7346938775511</v>
      </c>
      <c r="Q197" s="79">
        <v>4</v>
      </c>
      <c r="R197" s="79">
        <v>2</v>
      </c>
      <c r="S197" s="79" t="s">
        <v>72</v>
      </c>
      <c r="T197" s="5">
        <v>162</v>
      </c>
      <c r="U197" s="9"/>
    </row>
    <row r="198" spans="1:21" s="37" customFormat="1" ht="12" x14ac:dyDescent="0.3">
      <c r="A198" s="74" t="s">
        <v>1856</v>
      </c>
      <c r="B198" s="75" t="s">
        <v>1847</v>
      </c>
      <c r="C198" s="85">
        <v>1132</v>
      </c>
      <c r="D198" s="86">
        <v>102.9</v>
      </c>
      <c r="E198" s="87">
        <v>31</v>
      </c>
      <c r="F198" s="86">
        <v>84.8</v>
      </c>
      <c r="G198" s="17">
        <v>26</v>
      </c>
      <c r="H198" s="88">
        <v>240</v>
      </c>
      <c r="I198" s="89">
        <v>145000</v>
      </c>
      <c r="J198" s="89" t="s">
        <v>66</v>
      </c>
      <c r="K198" s="89">
        <v>75000</v>
      </c>
      <c r="L198" s="89" t="s">
        <v>64</v>
      </c>
      <c r="M198" s="90">
        <f>I198-K198</f>
        <v>70000</v>
      </c>
      <c r="N198" s="4">
        <f>IF(ISERROR(K198/I198),"",K198/I198)</f>
        <v>0.51724137931034486</v>
      </c>
      <c r="O198" s="91">
        <f>I198/E198</f>
        <v>4677.4193548387093</v>
      </c>
      <c r="P198" s="91">
        <f>K198/E198</f>
        <v>2419.3548387096776</v>
      </c>
      <c r="Q198" s="79">
        <v>3</v>
      </c>
      <c r="R198" s="79">
        <v>2</v>
      </c>
      <c r="S198" s="79" t="s">
        <v>72</v>
      </c>
      <c r="T198" s="5">
        <v>102</v>
      </c>
      <c r="U198" s="9"/>
    </row>
    <row r="199" spans="1:21" s="37" customFormat="1" ht="12" x14ac:dyDescent="0.3">
      <c r="A199" s="74" t="s">
        <v>2481</v>
      </c>
      <c r="B199" s="75" t="s">
        <v>1709</v>
      </c>
      <c r="C199" s="85">
        <v>564</v>
      </c>
      <c r="D199" s="86">
        <v>141.5</v>
      </c>
      <c r="E199" s="87">
        <v>43</v>
      </c>
      <c r="F199" s="86">
        <v>115.8</v>
      </c>
      <c r="G199" s="17">
        <v>35</v>
      </c>
      <c r="H199" s="88">
        <v>84</v>
      </c>
      <c r="I199" s="89">
        <v>145000</v>
      </c>
      <c r="J199" s="89" t="s">
        <v>80</v>
      </c>
      <c r="K199" s="89">
        <v>85000</v>
      </c>
      <c r="L199" s="89" t="s">
        <v>65</v>
      </c>
      <c r="M199" s="90">
        <f>I199-K199</f>
        <v>60000</v>
      </c>
      <c r="N199" s="4">
        <f>IF(ISERROR(K199/I199),"",K199/I199)</f>
        <v>0.58620689655172409</v>
      </c>
      <c r="O199" s="91">
        <f>I199/E199</f>
        <v>3372.0930232558139</v>
      </c>
      <c r="P199" s="91">
        <f>K199/E199</f>
        <v>1976.7441860465117</v>
      </c>
      <c r="Q199" s="79">
        <v>4</v>
      </c>
      <c r="R199" s="79">
        <v>2</v>
      </c>
      <c r="S199" s="79" t="s">
        <v>72</v>
      </c>
      <c r="T199" s="5">
        <v>141</v>
      </c>
      <c r="U199" s="9"/>
    </row>
    <row r="200" spans="1:21" s="37" customFormat="1" ht="12" x14ac:dyDescent="0.3">
      <c r="A200" s="74" t="s">
        <v>2499</v>
      </c>
      <c r="B200" s="75" t="s">
        <v>2500</v>
      </c>
      <c r="C200" s="85">
        <v>1762</v>
      </c>
      <c r="D200" s="86">
        <v>86.5</v>
      </c>
      <c r="E200" s="87">
        <v>26</v>
      </c>
      <c r="F200" s="86">
        <v>69.099999999999994</v>
      </c>
      <c r="G200" s="17">
        <v>21</v>
      </c>
      <c r="H200" s="88">
        <v>368</v>
      </c>
      <c r="I200" s="89">
        <v>145000</v>
      </c>
      <c r="J200" s="89" t="s">
        <v>78</v>
      </c>
      <c r="K200" s="89">
        <v>70000</v>
      </c>
      <c r="L200" s="89" t="s">
        <v>64</v>
      </c>
      <c r="M200" s="90">
        <f>I200-K200</f>
        <v>75000</v>
      </c>
      <c r="N200" s="4">
        <f>IF(ISERROR(K200/I200),"",K200/I200)</f>
        <v>0.48275862068965519</v>
      </c>
      <c r="O200" s="91">
        <f>I200/E200</f>
        <v>5576.9230769230771</v>
      </c>
      <c r="P200" s="91">
        <f>K200/E200</f>
        <v>2692.3076923076924</v>
      </c>
      <c r="Q200" s="79">
        <v>3</v>
      </c>
      <c r="R200" s="79">
        <v>1</v>
      </c>
      <c r="S200" s="79" t="s">
        <v>72</v>
      </c>
      <c r="T200" s="5">
        <v>86</v>
      </c>
      <c r="U200" s="9"/>
    </row>
    <row r="201" spans="1:21" s="37" customFormat="1" ht="12" x14ac:dyDescent="0.3">
      <c r="A201" s="74" t="s">
        <v>2553</v>
      </c>
      <c r="B201" s="75" t="s">
        <v>2554</v>
      </c>
      <c r="C201" s="85">
        <v>470</v>
      </c>
      <c r="D201" s="86">
        <v>107.5</v>
      </c>
      <c r="E201" s="87">
        <v>33</v>
      </c>
      <c r="F201" s="86">
        <v>83.3</v>
      </c>
      <c r="G201" s="17">
        <v>25</v>
      </c>
      <c r="H201" s="88">
        <v>150</v>
      </c>
      <c r="I201" s="89">
        <v>145000</v>
      </c>
      <c r="J201" s="89" t="s">
        <v>82</v>
      </c>
      <c r="K201" s="89"/>
      <c r="L201" s="89"/>
      <c r="M201" s="90">
        <f>I201-K201</f>
        <v>145000</v>
      </c>
      <c r="N201" s="4">
        <f>IF(ISERROR(K201/I201),"",K201/I201)</f>
        <v>0</v>
      </c>
      <c r="O201" s="91">
        <f>I201/E201</f>
        <v>4393.939393939394</v>
      </c>
      <c r="P201" s="91">
        <f>K201/E201</f>
        <v>0</v>
      </c>
      <c r="Q201" s="79">
        <v>3</v>
      </c>
      <c r="R201" s="79">
        <v>2</v>
      </c>
      <c r="S201" s="79" t="s">
        <v>72</v>
      </c>
      <c r="T201" s="5">
        <v>107</v>
      </c>
      <c r="U201" s="9"/>
    </row>
    <row r="202" spans="1:21" s="37" customFormat="1" ht="12" x14ac:dyDescent="0.3">
      <c r="A202" s="74" t="s">
        <v>1860</v>
      </c>
      <c r="B202" s="75" t="s">
        <v>1851</v>
      </c>
      <c r="C202" s="85">
        <v>858</v>
      </c>
      <c r="D202" s="86">
        <v>122.7</v>
      </c>
      <c r="E202" s="87">
        <v>37</v>
      </c>
      <c r="F202" s="86">
        <v>102</v>
      </c>
      <c r="G202" s="17">
        <v>31</v>
      </c>
      <c r="H202" s="88">
        <v>156</v>
      </c>
      <c r="I202" s="89">
        <v>143000</v>
      </c>
      <c r="J202" s="89" t="s">
        <v>69</v>
      </c>
      <c r="K202" s="89">
        <v>80000</v>
      </c>
      <c r="L202" s="89" t="s">
        <v>84</v>
      </c>
      <c r="M202" s="90">
        <f>I202-K202</f>
        <v>63000</v>
      </c>
      <c r="N202" s="4">
        <f>IF(ISERROR(K202/I202),"",K202/I202)</f>
        <v>0.55944055944055948</v>
      </c>
      <c r="O202" s="91">
        <f>I202/E202</f>
        <v>3864.864864864865</v>
      </c>
      <c r="P202" s="91">
        <f>K202/E202</f>
        <v>2162.1621621621621</v>
      </c>
      <c r="Q202" s="79">
        <v>3</v>
      </c>
      <c r="R202" s="79">
        <v>2</v>
      </c>
      <c r="S202" s="79" t="s">
        <v>72</v>
      </c>
      <c r="T202" s="5">
        <v>122</v>
      </c>
      <c r="U202" s="9"/>
    </row>
    <row r="203" spans="1:21" s="37" customFormat="1" ht="12" x14ac:dyDescent="0.3">
      <c r="A203" s="74" t="s">
        <v>1865</v>
      </c>
      <c r="B203" s="75" t="s">
        <v>1709</v>
      </c>
      <c r="C203" s="85">
        <v>564</v>
      </c>
      <c r="D203" s="86">
        <v>126.2</v>
      </c>
      <c r="E203" s="87">
        <v>38</v>
      </c>
      <c r="F203" s="86">
        <v>101.8</v>
      </c>
      <c r="G203" s="17">
        <v>31</v>
      </c>
      <c r="H203" s="88">
        <v>68</v>
      </c>
      <c r="I203" s="89">
        <v>142000</v>
      </c>
      <c r="J203" s="89" t="s">
        <v>69</v>
      </c>
      <c r="K203" s="89"/>
      <c r="L203" s="89"/>
      <c r="M203" s="90">
        <f>I203-K203</f>
        <v>142000</v>
      </c>
      <c r="N203" s="4">
        <f>IF(ISERROR(K203/I203),"",K203/I203)</f>
        <v>0</v>
      </c>
      <c r="O203" s="91">
        <f>I203/E203</f>
        <v>3736.8421052631579</v>
      </c>
      <c r="P203" s="91">
        <f>K203/E203</f>
        <v>0</v>
      </c>
      <c r="Q203" s="79">
        <v>4</v>
      </c>
      <c r="R203" s="79">
        <v>2</v>
      </c>
      <c r="S203" s="79" t="s">
        <v>72</v>
      </c>
      <c r="T203" s="5">
        <v>126</v>
      </c>
      <c r="U203" s="9"/>
    </row>
    <row r="204" spans="1:21" s="37" customFormat="1" ht="12" x14ac:dyDescent="0.3">
      <c r="A204" s="74" t="s">
        <v>2412</v>
      </c>
      <c r="B204" s="75" t="s">
        <v>1731</v>
      </c>
      <c r="C204" s="85">
        <v>498</v>
      </c>
      <c r="D204" s="86">
        <v>160.9</v>
      </c>
      <c r="E204" s="87">
        <v>49</v>
      </c>
      <c r="F204" s="86">
        <v>134.80000000000001</v>
      </c>
      <c r="G204" s="17">
        <v>41</v>
      </c>
      <c r="H204" s="88">
        <v>136</v>
      </c>
      <c r="I204" s="89">
        <v>140000</v>
      </c>
      <c r="J204" s="89" t="s">
        <v>84</v>
      </c>
      <c r="K204" s="89">
        <v>85000</v>
      </c>
      <c r="L204" s="89" t="s">
        <v>66</v>
      </c>
      <c r="M204" s="90">
        <f>I204-K204</f>
        <v>55000</v>
      </c>
      <c r="N204" s="4">
        <f>IF(ISERROR(K204/I204),"",K204/I204)</f>
        <v>0.6071428571428571</v>
      </c>
      <c r="O204" s="91">
        <f>I204/E204</f>
        <v>2857.1428571428573</v>
      </c>
      <c r="P204" s="91">
        <f>K204/E204</f>
        <v>1734.6938775510205</v>
      </c>
      <c r="Q204" s="79">
        <v>4</v>
      </c>
      <c r="R204" s="79">
        <v>2</v>
      </c>
      <c r="S204" s="79" t="s">
        <v>72</v>
      </c>
      <c r="T204" s="5" t="s">
        <v>94</v>
      </c>
      <c r="U204" s="9"/>
    </row>
    <row r="205" spans="1:21" s="37" customFormat="1" ht="12" x14ac:dyDescent="0.3">
      <c r="A205" s="74" t="s">
        <v>1735</v>
      </c>
      <c r="B205" s="75" t="s">
        <v>1708</v>
      </c>
      <c r="C205" s="85">
        <v>1124</v>
      </c>
      <c r="D205" s="86">
        <v>107.9</v>
      </c>
      <c r="E205" s="87">
        <v>33</v>
      </c>
      <c r="F205" s="86">
        <v>84.8</v>
      </c>
      <c r="G205" s="17">
        <v>26</v>
      </c>
      <c r="H205" s="88">
        <v>352</v>
      </c>
      <c r="I205" s="89">
        <v>140000</v>
      </c>
      <c r="J205" s="89" t="s">
        <v>74</v>
      </c>
      <c r="K205" s="89">
        <v>75000</v>
      </c>
      <c r="L205" s="89" t="s">
        <v>255</v>
      </c>
      <c r="M205" s="90">
        <f>I205-K205</f>
        <v>65000</v>
      </c>
      <c r="N205" s="4">
        <f>IF(ISERROR(K205/I205),"",K205/I205)</f>
        <v>0.5357142857142857</v>
      </c>
      <c r="O205" s="91">
        <f>I205/E205</f>
        <v>4242.424242424242</v>
      </c>
      <c r="P205" s="91">
        <f>K205/E205</f>
        <v>2272.7272727272725</v>
      </c>
      <c r="Q205" s="79">
        <v>3</v>
      </c>
      <c r="R205" s="79">
        <v>2</v>
      </c>
      <c r="S205" s="79" t="s">
        <v>72</v>
      </c>
      <c r="T205" s="5">
        <v>107</v>
      </c>
      <c r="U205" s="9"/>
    </row>
    <row r="206" spans="1:21" s="37" customFormat="1" ht="12" x14ac:dyDescent="0.3">
      <c r="A206" s="74" t="s">
        <v>2436</v>
      </c>
      <c r="B206" s="75" t="s">
        <v>1780</v>
      </c>
      <c r="C206" s="85">
        <v>811</v>
      </c>
      <c r="D206" s="86">
        <v>104.4</v>
      </c>
      <c r="E206" s="87">
        <v>32</v>
      </c>
      <c r="F206" s="86">
        <v>85</v>
      </c>
      <c r="G206" s="17">
        <v>26</v>
      </c>
      <c r="H206" s="88">
        <v>180</v>
      </c>
      <c r="I206" s="89">
        <v>140000</v>
      </c>
      <c r="J206" s="89" t="s">
        <v>80</v>
      </c>
      <c r="K206" s="89">
        <v>73000</v>
      </c>
      <c r="L206" s="89" t="s">
        <v>59</v>
      </c>
      <c r="M206" s="90">
        <f>I206-K206</f>
        <v>67000</v>
      </c>
      <c r="N206" s="4">
        <f>IF(ISERROR(K206/I206),"",K206/I206)</f>
        <v>0.52142857142857146</v>
      </c>
      <c r="O206" s="91">
        <f>I206/E206</f>
        <v>4375</v>
      </c>
      <c r="P206" s="91">
        <f>K206/E206</f>
        <v>2281.25</v>
      </c>
      <c r="Q206" s="79">
        <v>3</v>
      </c>
      <c r="R206" s="79">
        <v>2</v>
      </c>
      <c r="S206" s="79" t="s">
        <v>72</v>
      </c>
      <c r="T206" s="5">
        <v>104</v>
      </c>
      <c r="U206" s="9"/>
    </row>
    <row r="207" spans="1:21" s="37" customFormat="1" ht="12" x14ac:dyDescent="0.3">
      <c r="A207" s="74" t="s">
        <v>2112</v>
      </c>
      <c r="B207" s="75" t="s">
        <v>1825</v>
      </c>
      <c r="C207" s="85">
        <v>584</v>
      </c>
      <c r="D207" s="86">
        <v>122.1</v>
      </c>
      <c r="E207" s="87">
        <v>37</v>
      </c>
      <c r="F207" s="86">
        <v>101.9</v>
      </c>
      <c r="G207" s="17">
        <v>31</v>
      </c>
      <c r="H207" s="88">
        <v>112</v>
      </c>
      <c r="I207" s="89">
        <v>140000</v>
      </c>
      <c r="J207" s="89" t="s">
        <v>66</v>
      </c>
      <c r="K207" s="89"/>
      <c r="L207" s="89"/>
      <c r="M207" s="90">
        <f>I207-K207</f>
        <v>140000</v>
      </c>
      <c r="N207" s="4">
        <f>IF(ISERROR(K207/I207),"",K207/I207)</f>
        <v>0</v>
      </c>
      <c r="O207" s="91">
        <f>I207/E207</f>
        <v>3783.7837837837837</v>
      </c>
      <c r="P207" s="91">
        <f>K207/E207</f>
        <v>0</v>
      </c>
      <c r="Q207" s="79">
        <v>4</v>
      </c>
      <c r="R207" s="79">
        <v>2</v>
      </c>
      <c r="S207" s="79" t="s">
        <v>72</v>
      </c>
      <c r="T207" s="5">
        <v>122</v>
      </c>
      <c r="U207" s="9"/>
    </row>
    <row r="208" spans="1:21" s="37" customFormat="1" ht="12" x14ac:dyDescent="0.3">
      <c r="A208" s="74" t="s">
        <v>2474</v>
      </c>
      <c r="B208" s="75" t="s">
        <v>1818</v>
      </c>
      <c r="C208" s="85">
        <v>884</v>
      </c>
      <c r="D208" s="86">
        <v>140.30000000000001</v>
      </c>
      <c r="E208" s="87">
        <v>42</v>
      </c>
      <c r="F208" s="86">
        <v>114.9</v>
      </c>
      <c r="G208" s="17">
        <v>35</v>
      </c>
      <c r="H208" s="88">
        <v>102</v>
      </c>
      <c r="I208" s="89">
        <v>140000</v>
      </c>
      <c r="J208" s="89" t="s">
        <v>65</v>
      </c>
      <c r="K208" s="89">
        <v>75000</v>
      </c>
      <c r="L208" s="89" t="s">
        <v>64</v>
      </c>
      <c r="M208" s="90">
        <f>I208-K208</f>
        <v>65000</v>
      </c>
      <c r="N208" s="4">
        <f>IF(ISERROR(K208/I208),"",K208/I208)</f>
        <v>0.5357142857142857</v>
      </c>
      <c r="O208" s="91">
        <f>I208/E208</f>
        <v>3333.3333333333335</v>
      </c>
      <c r="P208" s="91">
        <f>K208/E208</f>
        <v>1785.7142857142858</v>
      </c>
      <c r="Q208" s="79">
        <v>4</v>
      </c>
      <c r="R208" s="79">
        <v>2</v>
      </c>
      <c r="S208" s="79" t="s">
        <v>72</v>
      </c>
      <c r="T208" s="5">
        <v>140</v>
      </c>
      <c r="U208" s="9"/>
    </row>
    <row r="209" spans="1:21" s="37" customFormat="1" ht="12" x14ac:dyDescent="0.3">
      <c r="A209" s="74" t="s">
        <v>2126</v>
      </c>
      <c r="B209" s="75" t="s">
        <v>2475</v>
      </c>
      <c r="C209" s="85">
        <v>976</v>
      </c>
      <c r="D209" s="86">
        <v>123.3</v>
      </c>
      <c r="E209" s="87">
        <v>37</v>
      </c>
      <c r="F209" s="86">
        <v>101.8</v>
      </c>
      <c r="G209" s="17">
        <v>31</v>
      </c>
      <c r="H209" s="88">
        <v>116</v>
      </c>
      <c r="I209" s="89">
        <v>140000</v>
      </c>
      <c r="J209" s="89" t="s">
        <v>71</v>
      </c>
      <c r="K209" s="89">
        <v>75000</v>
      </c>
      <c r="L209" s="89" t="s">
        <v>71</v>
      </c>
      <c r="M209" s="90">
        <f>I209-K209</f>
        <v>65000</v>
      </c>
      <c r="N209" s="4">
        <f>IF(ISERROR(K209/I209),"",K209/I209)</f>
        <v>0.5357142857142857</v>
      </c>
      <c r="O209" s="91">
        <f>I209/E209</f>
        <v>3783.7837837837837</v>
      </c>
      <c r="P209" s="91">
        <f>K209/E209</f>
        <v>2027.0270270270271</v>
      </c>
      <c r="Q209" s="79">
        <v>3</v>
      </c>
      <c r="R209" s="79">
        <v>2</v>
      </c>
      <c r="S209" s="79" t="s">
        <v>72</v>
      </c>
      <c r="T209" s="5">
        <v>123</v>
      </c>
      <c r="U209" s="9"/>
    </row>
    <row r="210" spans="1:21" s="37" customFormat="1" ht="12" x14ac:dyDescent="0.3">
      <c r="A210" s="74" t="s">
        <v>1843</v>
      </c>
      <c r="B210" s="75" t="s">
        <v>1844</v>
      </c>
      <c r="C210" s="85">
        <v>572</v>
      </c>
      <c r="D210" s="86">
        <v>103.9</v>
      </c>
      <c r="E210" s="87">
        <v>31</v>
      </c>
      <c r="F210" s="86">
        <v>84.9</v>
      </c>
      <c r="G210" s="17">
        <v>26</v>
      </c>
      <c r="H210" s="88">
        <v>168</v>
      </c>
      <c r="I210" s="89">
        <v>140000</v>
      </c>
      <c r="J210" s="89" t="s">
        <v>83</v>
      </c>
      <c r="K210" s="89">
        <v>70000</v>
      </c>
      <c r="L210" s="89" t="s">
        <v>82</v>
      </c>
      <c r="M210" s="90">
        <f>I210-K210</f>
        <v>70000</v>
      </c>
      <c r="N210" s="4">
        <f>IF(ISERROR(K210/I210),"",K210/I210)</f>
        <v>0.5</v>
      </c>
      <c r="O210" s="91">
        <f>I210/E210</f>
        <v>4516.1290322580644</v>
      </c>
      <c r="P210" s="91">
        <f>K210/E210</f>
        <v>2258.0645161290322</v>
      </c>
      <c r="Q210" s="79">
        <v>3</v>
      </c>
      <c r="R210" s="79">
        <v>2</v>
      </c>
      <c r="S210" s="79" t="s">
        <v>72</v>
      </c>
      <c r="T210" s="5">
        <v>103</v>
      </c>
      <c r="U210" s="9"/>
    </row>
    <row r="211" spans="1:21" s="37" customFormat="1" ht="12" x14ac:dyDescent="0.3">
      <c r="A211" s="74" t="s">
        <v>1843</v>
      </c>
      <c r="B211" s="75" t="s">
        <v>1844</v>
      </c>
      <c r="C211" s="85">
        <v>572</v>
      </c>
      <c r="D211" s="86">
        <v>138.69999999999999</v>
      </c>
      <c r="E211" s="87">
        <v>42</v>
      </c>
      <c r="F211" s="86">
        <v>116.8</v>
      </c>
      <c r="G211" s="17">
        <v>35</v>
      </c>
      <c r="H211" s="88">
        <v>74</v>
      </c>
      <c r="I211" s="89">
        <v>140000</v>
      </c>
      <c r="J211" s="89" t="s">
        <v>65</v>
      </c>
      <c r="K211" s="89"/>
      <c r="L211" s="89"/>
      <c r="M211" s="90">
        <f>I211-K211</f>
        <v>140000</v>
      </c>
      <c r="N211" s="4">
        <f>IF(ISERROR(K211/I211),"",K211/I211)</f>
        <v>0</v>
      </c>
      <c r="O211" s="91">
        <f>I211/E211</f>
        <v>3333.3333333333335</v>
      </c>
      <c r="P211" s="91">
        <f>K211/E211</f>
        <v>0</v>
      </c>
      <c r="Q211" s="79">
        <v>4</v>
      </c>
      <c r="R211" s="79">
        <v>2</v>
      </c>
      <c r="S211" s="79" t="s">
        <v>72</v>
      </c>
      <c r="T211" s="5">
        <v>138</v>
      </c>
      <c r="U211" s="9"/>
    </row>
    <row r="212" spans="1:21" s="37" customFormat="1" ht="12" x14ac:dyDescent="0.3">
      <c r="A212" s="74" t="s">
        <v>1855</v>
      </c>
      <c r="B212" s="75" t="s">
        <v>1782</v>
      </c>
      <c r="C212" s="85">
        <v>588</v>
      </c>
      <c r="D212" s="86">
        <v>102</v>
      </c>
      <c r="E212" s="87">
        <v>31</v>
      </c>
      <c r="F212" s="86">
        <v>84.4</v>
      </c>
      <c r="G212" s="17">
        <v>26</v>
      </c>
      <c r="H212" s="88">
        <v>378</v>
      </c>
      <c r="I212" s="89">
        <v>140000</v>
      </c>
      <c r="J212" s="89" t="s">
        <v>103</v>
      </c>
      <c r="K212" s="89">
        <v>70000</v>
      </c>
      <c r="L212" s="89" t="s">
        <v>59</v>
      </c>
      <c r="M212" s="90">
        <f>I212-K212</f>
        <v>70000</v>
      </c>
      <c r="N212" s="4">
        <f>IF(ISERROR(K212/I212),"",K212/I212)</f>
        <v>0.5</v>
      </c>
      <c r="O212" s="91">
        <f>I212/E212</f>
        <v>4516.1290322580644</v>
      </c>
      <c r="P212" s="91">
        <f>K212/E212</f>
        <v>2258.0645161290322</v>
      </c>
      <c r="Q212" s="79">
        <v>3</v>
      </c>
      <c r="R212" s="79">
        <v>2</v>
      </c>
      <c r="S212" s="79" t="s">
        <v>72</v>
      </c>
      <c r="T212" s="5">
        <v>101</v>
      </c>
      <c r="U212" s="9"/>
    </row>
    <row r="213" spans="1:21" s="37" customFormat="1" ht="12" x14ac:dyDescent="0.3">
      <c r="A213" s="74" t="s">
        <v>2262</v>
      </c>
      <c r="B213" s="75" t="s">
        <v>1777</v>
      </c>
      <c r="C213" s="85">
        <v>382</v>
      </c>
      <c r="D213" s="86">
        <v>106.7</v>
      </c>
      <c r="E213" s="87">
        <v>32</v>
      </c>
      <c r="F213" s="86">
        <v>84.7</v>
      </c>
      <c r="G213" s="17">
        <v>26</v>
      </c>
      <c r="H213" s="88">
        <v>80</v>
      </c>
      <c r="I213" s="89">
        <v>140000</v>
      </c>
      <c r="J213" s="89" t="s">
        <v>82</v>
      </c>
      <c r="K213" s="89">
        <v>70000</v>
      </c>
      <c r="L213" s="89" t="s">
        <v>60</v>
      </c>
      <c r="M213" s="90">
        <f>I213-K213</f>
        <v>70000</v>
      </c>
      <c r="N213" s="4">
        <f>IF(ISERROR(K213/I213),"",K213/I213)</f>
        <v>0.5</v>
      </c>
      <c r="O213" s="91">
        <f>I213/E213</f>
        <v>4375</v>
      </c>
      <c r="P213" s="91">
        <f>K213/E213</f>
        <v>2187.5</v>
      </c>
      <c r="Q213" s="79">
        <v>3</v>
      </c>
      <c r="R213" s="79">
        <v>2</v>
      </c>
      <c r="S213" s="79" t="s">
        <v>72</v>
      </c>
      <c r="T213" s="5">
        <v>106</v>
      </c>
      <c r="U213" s="9"/>
    </row>
    <row r="214" spans="1:21" s="37" customFormat="1" ht="12" x14ac:dyDescent="0.3">
      <c r="A214" s="74" t="s">
        <v>2511</v>
      </c>
      <c r="B214" s="75" t="s">
        <v>2512</v>
      </c>
      <c r="C214" s="85">
        <v>568</v>
      </c>
      <c r="D214" s="86">
        <v>106</v>
      </c>
      <c r="E214" s="87">
        <v>32</v>
      </c>
      <c r="F214" s="86">
        <v>85</v>
      </c>
      <c r="G214" s="17">
        <v>26</v>
      </c>
      <c r="H214" s="88">
        <v>248</v>
      </c>
      <c r="I214" s="89">
        <v>140000</v>
      </c>
      <c r="J214" s="89" t="s">
        <v>79</v>
      </c>
      <c r="K214" s="89">
        <v>85000</v>
      </c>
      <c r="L214" s="89" t="s">
        <v>81</v>
      </c>
      <c r="M214" s="90">
        <f>I214-K214</f>
        <v>55000</v>
      </c>
      <c r="N214" s="4">
        <f>IF(ISERROR(K214/I214),"",K214/I214)</f>
        <v>0.6071428571428571</v>
      </c>
      <c r="O214" s="91">
        <f>I214/E214</f>
        <v>4375</v>
      </c>
      <c r="P214" s="91">
        <f>K214/E214</f>
        <v>2656.25</v>
      </c>
      <c r="Q214" s="79">
        <v>3</v>
      </c>
      <c r="R214" s="79">
        <v>2</v>
      </c>
      <c r="S214" s="79" t="s">
        <v>72</v>
      </c>
      <c r="T214" s="5">
        <v>106</v>
      </c>
      <c r="U214" s="9"/>
    </row>
    <row r="215" spans="1:21" s="37" customFormat="1" ht="12" x14ac:dyDescent="0.3">
      <c r="A215" s="74" t="s">
        <v>1886</v>
      </c>
      <c r="B215" s="75" t="s">
        <v>1753</v>
      </c>
      <c r="C215" s="85">
        <v>1006</v>
      </c>
      <c r="D215" s="86">
        <v>84</v>
      </c>
      <c r="E215" s="87">
        <v>25</v>
      </c>
      <c r="F215" s="86">
        <v>58.7</v>
      </c>
      <c r="G215" s="17">
        <v>18</v>
      </c>
      <c r="H215" s="88">
        <v>198</v>
      </c>
      <c r="I215" s="89">
        <v>140000</v>
      </c>
      <c r="J215" s="89" t="s">
        <v>82</v>
      </c>
      <c r="K215" s="89">
        <v>36000</v>
      </c>
      <c r="L215" s="89" t="s">
        <v>66</v>
      </c>
      <c r="M215" s="90">
        <f>I215-K215</f>
        <v>104000</v>
      </c>
      <c r="N215" s="4">
        <f>IF(ISERROR(K215/I215),"",K215/I215)</f>
        <v>0.25714285714285712</v>
      </c>
      <c r="O215" s="91">
        <f>I215/E215</f>
        <v>5600</v>
      </c>
      <c r="P215" s="91">
        <f>K215/E215</f>
        <v>1440</v>
      </c>
      <c r="Q215" s="79">
        <v>2</v>
      </c>
      <c r="R215" s="79">
        <v>1</v>
      </c>
      <c r="S215" s="79" t="s">
        <v>61</v>
      </c>
      <c r="T215" s="5">
        <v>83</v>
      </c>
      <c r="U215" s="9"/>
    </row>
    <row r="216" spans="1:21" s="37" customFormat="1" ht="12" x14ac:dyDescent="0.3">
      <c r="A216" s="74" t="s">
        <v>1747</v>
      </c>
      <c r="B216" s="75" t="s">
        <v>1943</v>
      </c>
      <c r="C216" s="85">
        <v>820</v>
      </c>
      <c r="D216" s="86">
        <v>120.8</v>
      </c>
      <c r="E216" s="87">
        <v>37</v>
      </c>
      <c r="F216" s="86">
        <v>101.7</v>
      </c>
      <c r="G216" s="17">
        <v>31</v>
      </c>
      <c r="H216" s="88">
        <v>148</v>
      </c>
      <c r="I216" s="89">
        <v>139000</v>
      </c>
      <c r="J216" s="89" t="s">
        <v>81</v>
      </c>
      <c r="K216" s="89">
        <v>75000</v>
      </c>
      <c r="L216" s="89" t="s">
        <v>66</v>
      </c>
      <c r="M216" s="90">
        <f>I216-K216</f>
        <v>64000</v>
      </c>
      <c r="N216" s="4">
        <f>IF(ISERROR(K216/I216),"",K216/I216)</f>
        <v>0.53956834532374098</v>
      </c>
      <c r="O216" s="91">
        <f>I216/E216</f>
        <v>3756.7567567567567</v>
      </c>
      <c r="P216" s="91">
        <f>K216/E216</f>
        <v>2027.0270270270271</v>
      </c>
      <c r="Q216" s="79">
        <v>4</v>
      </c>
      <c r="R216" s="79">
        <v>2</v>
      </c>
      <c r="S216" s="79" t="s">
        <v>72</v>
      </c>
      <c r="T216" s="5">
        <v>120</v>
      </c>
      <c r="U216" s="9"/>
    </row>
    <row r="217" spans="1:21" s="37" customFormat="1" ht="12" x14ac:dyDescent="0.3">
      <c r="A217" s="74" t="s">
        <v>1955</v>
      </c>
      <c r="B217" s="75" t="s">
        <v>1956</v>
      </c>
      <c r="C217" s="85">
        <v>589</v>
      </c>
      <c r="D217" s="86">
        <v>115.7</v>
      </c>
      <c r="E217" s="87">
        <v>35</v>
      </c>
      <c r="F217" s="86">
        <v>85</v>
      </c>
      <c r="G217" s="17">
        <v>26</v>
      </c>
      <c r="H217" s="88">
        <v>455</v>
      </c>
      <c r="I217" s="89">
        <v>139000</v>
      </c>
      <c r="J217" s="89" t="s">
        <v>60</v>
      </c>
      <c r="K217" s="89">
        <v>84000</v>
      </c>
      <c r="L217" s="89" t="s">
        <v>84</v>
      </c>
      <c r="M217" s="90">
        <f>I217-K217</f>
        <v>55000</v>
      </c>
      <c r="N217" s="4">
        <f>IF(ISERROR(K217/I217),"",K217/I217)</f>
        <v>0.60431654676258995</v>
      </c>
      <c r="O217" s="91">
        <f>I217/E217</f>
        <v>3971.4285714285716</v>
      </c>
      <c r="P217" s="91">
        <f>K217/E217</f>
        <v>2400</v>
      </c>
      <c r="Q217" s="79">
        <v>3</v>
      </c>
      <c r="R217" s="79">
        <v>2</v>
      </c>
      <c r="S217" s="79" t="s">
        <v>72</v>
      </c>
      <c r="T217" s="5" t="s">
        <v>129</v>
      </c>
      <c r="U217" s="9"/>
    </row>
    <row r="218" spans="1:21" s="37" customFormat="1" ht="12" x14ac:dyDescent="0.3">
      <c r="A218" s="74" t="s">
        <v>1803</v>
      </c>
      <c r="B218" s="75" t="s">
        <v>1804</v>
      </c>
      <c r="C218" s="85">
        <v>749</v>
      </c>
      <c r="D218" s="86">
        <v>110.9</v>
      </c>
      <c r="E218" s="87">
        <v>34</v>
      </c>
      <c r="F218" s="86">
        <v>84.8</v>
      </c>
      <c r="G218" s="17">
        <v>26</v>
      </c>
      <c r="H218" s="88">
        <v>84</v>
      </c>
      <c r="I218" s="89">
        <v>139000</v>
      </c>
      <c r="J218" s="89" t="s">
        <v>81</v>
      </c>
      <c r="K218" s="89">
        <v>82000</v>
      </c>
      <c r="L218" s="89" t="s">
        <v>68</v>
      </c>
      <c r="M218" s="90">
        <f>I218-K218</f>
        <v>57000</v>
      </c>
      <c r="N218" s="4">
        <f>IF(ISERROR(K218/I218),"",K218/I218)</f>
        <v>0.58992805755395683</v>
      </c>
      <c r="O218" s="91">
        <f>I218/E218</f>
        <v>4088.2352941176468</v>
      </c>
      <c r="P218" s="91">
        <f>K218/E218</f>
        <v>2411.7647058823532</v>
      </c>
      <c r="Q218" s="79">
        <v>3</v>
      </c>
      <c r="R218" s="79">
        <v>2</v>
      </c>
      <c r="S218" s="79" t="s">
        <v>72</v>
      </c>
      <c r="T218" s="5">
        <v>110</v>
      </c>
      <c r="U218" s="9"/>
    </row>
    <row r="219" spans="1:21" s="37" customFormat="1" ht="12" x14ac:dyDescent="0.3">
      <c r="A219" s="74" t="s">
        <v>1715</v>
      </c>
      <c r="B219" s="75" t="s">
        <v>1716</v>
      </c>
      <c r="C219" s="85">
        <v>888</v>
      </c>
      <c r="D219" s="86">
        <v>160.19999999999999</v>
      </c>
      <c r="E219" s="87">
        <v>48</v>
      </c>
      <c r="F219" s="86">
        <v>134.9</v>
      </c>
      <c r="G219" s="17">
        <v>41</v>
      </c>
      <c r="H219" s="88">
        <v>180</v>
      </c>
      <c r="I219" s="89">
        <v>138000</v>
      </c>
      <c r="J219" s="89" t="s">
        <v>78</v>
      </c>
      <c r="K219" s="89"/>
      <c r="L219" s="89"/>
      <c r="M219" s="90">
        <f>I219-K219</f>
        <v>138000</v>
      </c>
      <c r="N219" s="4">
        <f>IF(ISERROR(K219/I219),"",K219/I219)</f>
        <v>0</v>
      </c>
      <c r="O219" s="91">
        <f>I219/E219</f>
        <v>2875</v>
      </c>
      <c r="P219" s="91">
        <f>K219/E219</f>
        <v>0</v>
      </c>
      <c r="Q219" s="79">
        <v>4</v>
      </c>
      <c r="R219" s="79">
        <v>2</v>
      </c>
      <c r="S219" s="79" t="s">
        <v>72</v>
      </c>
      <c r="T219" s="5">
        <v>160</v>
      </c>
      <c r="U219" s="9"/>
    </row>
    <row r="220" spans="1:21" s="37" customFormat="1" ht="12" x14ac:dyDescent="0.3">
      <c r="A220" s="74" t="s">
        <v>2433</v>
      </c>
      <c r="B220" s="75" t="s">
        <v>2435</v>
      </c>
      <c r="C220" s="85">
        <v>1688</v>
      </c>
      <c r="D220" s="86">
        <v>157.9</v>
      </c>
      <c r="E220" s="87">
        <v>48</v>
      </c>
      <c r="F220" s="86">
        <v>131.6</v>
      </c>
      <c r="G220" s="17">
        <v>40</v>
      </c>
      <c r="H220" s="88">
        <v>396</v>
      </c>
      <c r="I220" s="89">
        <v>138000</v>
      </c>
      <c r="J220" s="89" t="s">
        <v>78</v>
      </c>
      <c r="K220" s="89">
        <v>82000</v>
      </c>
      <c r="L220" s="89" t="s">
        <v>83</v>
      </c>
      <c r="M220" s="90">
        <f>I220-K220</f>
        <v>56000</v>
      </c>
      <c r="N220" s="4">
        <f>IF(ISERROR(K220/I220),"",K220/I220)</f>
        <v>0.59420289855072461</v>
      </c>
      <c r="O220" s="91">
        <f>I220/E220</f>
        <v>2875</v>
      </c>
      <c r="P220" s="91">
        <f>K220/E220</f>
        <v>1708.3333333333333</v>
      </c>
      <c r="Q220" s="79">
        <v>4</v>
      </c>
      <c r="R220" s="79">
        <v>2</v>
      </c>
      <c r="S220" s="79" t="s">
        <v>72</v>
      </c>
      <c r="T220" s="5" t="s">
        <v>126</v>
      </c>
      <c r="U220" s="9"/>
    </row>
    <row r="221" spans="1:21" s="37" customFormat="1" ht="12" x14ac:dyDescent="0.3">
      <c r="A221" s="74" t="s">
        <v>2154</v>
      </c>
      <c r="B221" s="75" t="s">
        <v>1818</v>
      </c>
      <c r="C221" s="85">
        <v>646</v>
      </c>
      <c r="D221" s="86">
        <v>125.8</v>
      </c>
      <c r="E221" s="87">
        <v>38</v>
      </c>
      <c r="F221" s="86">
        <v>102</v>
      </c>
      <c r="G221" s="17">
        <v>31</v>
      </c>
      <c r="H221" s="88">
        <v>84</v>
      </c>
      <c r="I221" s="89">
        <v>138000</v>
      </c>
      <c r="J221" s="89" t="s">
        <v>83</v>
      </c>
      <c r="K221" s="89">
        <v>80000</v>
      </c>
      <c r="L221" s="89" t="s">
        <v>83</v>
      </c>
      <c r="M221" s="90">
        <f>I221-K221</f>
        <v>58000</v>
      </c>
      <c r="N221" s="4">
        <f>IF(ISERROR(K221/I221),"",K221/I221)</f>
        <v>0.57971014492753625</v>
      </c>
      <c r="O221" s="91">
        <f>I221/E221</f>
        <v>3631.5789473684213</v>
      </c>
      <c r="P221" s="91">
        <f>K221/E221</f>
        <v>2105.2631578947367</v>
      </c>
      <c r="Q221" s="79">
        <v>3</v>
      </c>
      <c r="R221" s="79">
        <v>2</v>
      </c>
      <c r="S221" s="79" t="s">
        <v>72</v>
      </c>
      <c r="T221" s="5">
        <v>125</v>
      </c>
      <c r="U221" s="9"/>
    </row>
    <row r="222" spans="1:21" s="37" customFormat="1" ht="12" x14ac:dyDescent="0.3">
      <c r="A222" s="74" t="s">
        <v>1798</v>
      </c>
      <c r="B222" s="75" t="s">
        <v>1797</v>
      </c>
      <c r="C222" s="85">
        <v>632</v>
      </c>
      <c r="D222" s="86">
        <v>112.6</v>
      </c>
      <c r="E222" s="87">
        <v>34</v>
      </c>
      <c r="F222" s="86">
        <v>94.5</v>
      </c>
      <c r="G222" s="17">
        <v>29</v>
      </c>
      <c r="H222" s="88">
        <v>80</v>
      </c>
      <c r="I222" s="89">
        <v>137000</v>
      </c>
      <c r="J222" s="89" t="s">
        <v>74</v>
      </c>
      <c r="K222" s="89">
        <v>77000</v>
      </c>
      <c r="L222" s="89" t="s">
        <v>78</v>
      </c>
      <c r="M222" s="90">
        <f>I222-K222</f>
        <v>60000</v>
      </c>
      <c r="N222" s="4">
        <f>IF(ISERROR(K222/I222),"",K222/I222)</f>
        <v>0.56204379562043794</v>
      </c>
      <c r="O222" s="91">
        <f>I222/E222</f>
        <v>4029.4117647058824</v>
      </c>
      <c r="P222" s="91">
        <f>K222/E222</f>
        <v>2264.705882352941</v>
      </c>
      <c r="Q222" s="79">
        <v>3</v>
      </c>
      <c r="R222" s="79">
        <v>2</v>
      </c>
      <c r="S222" s="79" t="s">
        <v>72</v>
      </c>
      <c r="T222" s="5">
        <v>112</v>
      </c>
      <c r="U222" s="9"/>
    </row>
    <row r="223" spans="1:21" s="37" customFormat="1" ht="12" x14ac:dyDescent="0.3">
      <c r="A223" s="74" t="s">
        <v>2487</v>
      </c>
      <c r="B223" s="75" t="s">
        <v>1869</v>
      </c>
      <c r="C223" s="85">
        <v>416</v>
      </c>
      <c r="D223" s="86">
        <v>108.2</v>
      </c>
      <c r="E223" s="87">
        <v>33</v>
      </c>
      <c r="F223" s="86">
        <v>84.9</v>
      </c>
      <c r="G223" s="17">
        <v>26</v>
      </c>
      <c r="H223" s="88">
        <v>136</v>
      </c>
      <c r="I223" s="89">
        <v>137000</v>
      </c>
      <c r="J223" s="89" t="s">
        <v>68</v>
      </c>
      <c r="K223" s="89">
        <v>80000</v>
      </c>
      <c r="L223" s="89" t="s">
        <v>80</v>
      </c>
      <c r="M223" s="90">
        <f>I223-K223</f>
        <v>57000</v>
      </c>
      <c r="N223" s="4">
        <f>IF(ISERROR(K223/I223),"",K223/I223)</f>
        <v>0.58394160583941601</v>
      </c>
      <c r="O223" s="91">
        <f>I223/E223</f>
        <v>4151.515151515152</v>
      </c>
      <c r="P223" s="91">
        <f>K223/E223</f>
        <v>2424.242424242424</v>
      </c>
      <c r="Q223" s="79">
        <v>3</v>
      </c>
      <c r="R223" s="79">
        <v>2</v>
      </c>
      <c r="S223" s="79" t="s">
        <v>72</v>
      </c>
      <c r="T223" s="5">
        <v>108</v>
      </c>
      <c r="U223" s="9"/>
    </row>
    <row r="224" spans="1:21" s="37" customFormat="1" ht="12" x14ac:dyDescent="0.3">
      <c r="A224" s="74" t="s">
        <v>1733</v>
      </c>
      <c r="B224" s="75" t="s">
        <v>1723</v>
      </c>
      <c r="C224" s="85">
        <v>976</v>
      </c>
      <c r="D224" s="86">
        <v>105</v>
      </c>
      <c r="E224" s="87">
        <v>32</v>
      </c>
      <c r="F224" s="86">
        <v>84.8</v>
      </c>
      <c r="G224" s="17">
        <v>26</v>
      </c>
      <c r="H224" s="88">
        <v>354</v>
      </c>
      <c r="I224" s="89">
        <v>135000</v>
      </c>
      <c r="J224" s="89" t="s">
        <v>69</v>
      </c>
      <c r="K224" s="89">
        <v>78000</v>
      </c>
      <c r="L224" s="89" t="s">
        <v>156</v>
      </c>
      <c r="M224" s="90">
        <f>I224-K224</f>
        <v>57000</v>
      </c>
      <c r="N224" s="4">
        <f>IF(ISERROR(K224/I224),"",K224/I224)</f>
        <v>0.57777777777777772</v>
      </c>
      <c r="O224" s="91">
        <f>I224/E224</f>
        <v>4218.75</v>
      </c>
      <c r="P224" s="91">
        <f>K224/E224</f>
        <v>2437.5</v>
      </c>
      <c r="Q224" s="79">
        <v>3</v>
      </c>
      <c r="R224" s="79">
        <v>2</v>
      </c>
      <c r="S224" s="79" t="s">
        <v>72</v>
      </c>
      <c r="T224" s="5">
        <v>104</v>
      </c>
      <c r="U224" s="9"/>
    </row>
    <row r="225" spans="1:21" s="37" customFormat="1" ht="12" x14ac:dyDescent="0.3">
      <c r="A225" s="74" t="s">
        <v>2440</v>
      </c>
      <c r="B225" s="75" t="s">
        <v>1782</v>
      </c>
      <c r="C225" s="85">
        <v>588</v>
      </c>
      <c r="D225" s="86">
        <v>106.8</v>
      </c>
      <c r="E225" s="87">
        <v>32</v>
      </c>
      <c r="F225" s="86">
        <v>84.6</v>
      </c>
      <c r="G225" s="17">
        <v>26</v>
      </c>
      <c r="H225" s="88">
        <v>280</v>
      </c>
      <c r="I225" s="89">
        <v>135000</v>
      </c>
      <c r="J225" s="89" t="s">
        <v>79</v>
      </c>
      <c r="K225" s="89">
        <v>70000</v>
      </c>
      <c r="L225" s="89" t="s">
        <v>74</v>
      </c>
      <c r="M225" s="90">
        <f>I225-K225</f>
        <v>65000</v>
      </c>
      <c r="N225" s="4">
        <f>IF(ISERROR(K225/I225),"",K225/I225)</f>
        <v>0.51851851851851849</v>
      </c>
      <c r="O225" s="91">
        <f>I225/E225</f>
        <v>4218.75</v>
      </c>
      <c r="P225" s="91">
        <f>K225/E225</f>
        <v>2187.5</v>
      </c>
      <c r="Q225" s="79">
        <v>3</v>
      </c>
      <c r="R225" s="79">
        <v>2</v>
      </c>
      <c r="S225" s="79" t="s">
        <v>72</v>
      </c>
      <c r="T225" s="5">
        <v>106</v>
      </c>
      <c r="U225" s="9"/>
    </row>
    <row r="226" spans="1:21" s="37" customFormat="1" ht="12" x14ac:dyDescent="0.3">
      <c r="A226" s="74" t="s">
        <v>2442</v>
      </c>
      <c r="B226" s="75" t="s">
        <v>1785</v>
      </c>
      <c r="C226" s="85">
        <v>582</v>
      </c>
      <c r="D226" s="86">
        <v>102.8</v>
      </c>
      <c r="E226" s="87">
        <v>31</v>
      </c>
      <c r="F226" s="86">
        <v>84.8</v>
      </c>
      <c r="G226" s="17">
        <v>26</v>
      </c>
      <c r="H226" s="88">
        <v>264</v>
      </c>
      <c r="I226" s="89">
        <v>135000</v>
      </c>
      <c r="J226" s="89" t="s">
        <v>79</v>
      </c>
      <c r="K226" s="89">
        <v>72000</v>
      </c>
      <c r="L226" s="89" t="s">
        <v>83</v>
      </c>
      <c r="M226" s="90">
        <f>I226-K226</f>
        <v>63000</v>
      </c>
      <c r="N226" s="4">
        <f>IF(ISERROR(K226/I226),"",K226/I226)</f>
        <v>0.53333333333333333</v>
      </c>
      <c r="O226" s="91">
        <f>I226/E226</f>
        <v>4354.8387096774195</v>
      </c>
      <c r="P226" s="91">
        <f>K226/E226</f>
        <v>2322.5806451612902</v>
      </c>
      <c r="Q226" s="79">
        <v>3</v>
      </c>
      <c r="R226" s="79">
        <v>2</v>
      </c>
      <c r="S226" s="79" t="s">
        <v>72</v>
      </c>
      <c r="T226" s="5">
        <v>102</v>
      </c>
      <c r="U226" s="9"/>
    </row>
    <row r="227" spans="1:21" s="37" customFormat="1" ht="12" x14ac:dyDescent="0.3">
      <c r="A227" s="74" t="s">
        <v>1798</v>
      </c>
      <c r="B227" s="75" t="s">
        <v>1797</v>
      </c>
      <c r="C227" s="85">
        <v>632</v>
      </c>
      <c r="D227" s="86">
        <v>121.6</v>
      </c>
      <c r="E227" s="87">
        <v>37</v>
      </c>
      <c r="F227" s="86">
        <v>101.6</v>
      </c>
      <c r="G227" s="17">
        <v>31</v>
      </c>
      <c r="H227" s="88">
        <v>80</v>
      </c>
      <c r="I227" s="89">
        <v>135000</v>
      </c>
      <c r="J227" s="89" t="s">
        <v>80</v>
      </c>
      <c r="K227" s="89">
        <v>80000</v>
      </c>
      <c r="L227" s="89" t="s">
        <v>65</v>
      </c>
      <c r="M227" s="90">
        <f>I227-K227</f>
        <v>55000</v>
      </c>
      <c r="N227" s="4">
        <f>IF(ISERROR(K227/I227),"",K227/I227)</f>
        <v>0.59259259259259256</v>
      </c>
      <c r="O227" s="91">
        <f>I227/E227</f>
        <v>3648.6486486486488</v>
      </c>
      <c r="P227" s="91">
        <f>K227/E227</f>
        <v>2162.1621621621621</v>
      </c>
      <c r="Q227" s="79">
        <v>4</v>
      </c>
      <c r="R227" s="79">
        <v>2</v>
      </c>
      <c r="S227" s="79" t="s">
        <v>72</v>
      </c>
      <c r="T227" s="5">
        <v>121</v>
      </c>
      <c r="U227" s="9"/>
    </row>
    <row r="228" spans="1:21" s="37" customFormat="1" ht="12" x14ac:dyDescent="0.3">
      <c r="A228" s="74" t="s">
        <v>2087</v>
      </c>
      <c r="B228" s="75" t="s">
        <v>1799</v>
      </c>
      <c r="C228" s="85">
        <v>648</v>
      </c>
      <c r="D228" s="86">
        <v>106.1</v>
      </c>
      <c r="E228" s="87">
        <v>32</v>
      </c>
      <c r="F228" s="86">
        <v>84.7</v>
      </c>
      <c r="G228" s="17">
        <v>26</v>
      </c>
      <c r="H228" s="88">
        <v>192</v>
      </c>
      <c r="I228" s="89">
        <v>135000</v>
      </c>
      <c r="J228" s="89" t="s">
        <v>66</v>
      </c>
      <c r="K228" s="89">
        <v>72000</v>
      </c>
      <c r="L228" s="89" t="s">
        <v>79</v>
      </c>
      <c r="M228" s="90">
        <f>I228-K228</f>
        <v>63000</v>
      </c>
      <c r="N228" s="4">
        <f>IF(ISERROR(K228/I228),"",K228/I228)</f>
        <v>0.53333333333333333</v>
      </c>
      <c r="O228" s="91">
        <f>I228/E228</f>
        <v>4218.75</v>
      </c>
      <c r="P228" s="91">
        <f>K228/E228</f>
        <v>2250</v>
      </c>
      <c r="Q228" s="79">
        <v>3</v>
      </c>
      <c r="R228" s="79">
        <v>2</v>
      </c>
      <c r="S228" s="79" t="s">
        <v>72</v>
      </c>
      <c r="T228" s="5">
        <v>106</v>
      </c>
      <c r="U228" s="9"/>
    </row>
    <row r="229" spans="1:21" s="37" customFormat="1" ht="12" x14ac:dyDescent="0.3">
      <c r="A229" s="74" t="s">
        <v>2113</v>
      </c>
      <c r="B229" s="75" t="s">
        <v>1818</v>
      </c>
      <c r="C229" s="85">
        <v>884</v>
      </c>
      <c r="D229" s="86">
        <v>125.8</v>
      </c>
      <c r="E229" s="87">
        <v>38</v>
      </c>
      <c r="F229" s="86">
        <v>102</v>
      </c>
      <c r="G229" s="17">
        <v>31</v>
      </c>
      <c r="H229" s="88">
        <v>142</v>
      </c>
      <c r="I229" s="89">
        <v>135000</v>
      </c>
      <c r="J229" s="89" t="s">
        <v>65</v>
      </c>
      <c r="K229" s="89">
        <v>75000</v>
      </c>
      <c r="L229" s="89" t="s">
        <v>65</v>
      </c>
      <c r="M229" s="90">
        <f>I229-K229</f>
        <v>60000</v>
      </c>
      <c r="N229" s="4">
        <f>IF(ISERROR(K229/I229),"",K229/I229)</f>
        <v>0.55555555555555558</v>
      </c>
      <c r="O229" s="91">
        <f>I229/E229</f>
        <v>3552.6315789473683</v>
      </c>
      <c r="P229" s="91">
        <f>K229/E229</f>
        <v>1973.6842105263158</v>
      </c>
      <c r="Q229" s="79">
        <v>3</v>
      </c>
      <c r="R229" s="79">
        <v>2</v>
      </c>
      <c r="S229" s="79" t="s">
        <v>72</v>
      </c>
      <c r="T229" s="5">
        <v>125</v>
      </c>
      <c r="U229" s="9"/>
    </row>
    <row r="230" spans="1:21" s="37" customFormat="1" ht="12" x14ac:dyDescent="0.3">
      <c r="A230" s="74" t="s">
        <v>2178</v>
      </c>
      <c r="B230" s="75" t="s">
        <v>1832</v>
      </c>
      <c r="C230" s="85">
        <v>371</v>
      </c>
      <c r="D230" s="86">
        <v>106.5</v>
      </c>
      <c r="E230" s="87">
        <v>32</v>
      </c>
      <c r="F230" s="86">
        <v>81</v>
      </c>
      <c r="G230" s="17">
        <v>25</v>
      </c>
      <c r="H230" s="88">
        <v>214</v>
      </c>
      <c r="I230" s="89">
        <v>135000</v>
      </c>
      <c r="J230" s="89" t="s">
        <v>84</v>
      </c>
      <c r="K230" s="89">
        <v>75000</v>
      </c>
      <c r="L230" s="89" t="s">
        <v>84</v>
      </c>
      <c r="M230" s="90">
        <f>I230-K230</f>
        <v>60000</v>
      </c>
      <c r="N230" s="4">
        <f>IF(ISERROR(K230/I230),"",K230/I230)</f>
        <v>0.55555555555555558</v>
      </c>
      <c r="O230" s="91">
        <f>I230/E230</f>
        <v>4218.75</v>
      </c>
      <c r="P230" s="91">
        <f>K230/E230</f>
        <v>2343.75</v>
      </c>
      <c r="Q230" s="79">
        <v>3</v>
      </c>
      <c r="R230" s="79">
        <v>2</v>
      </c>
      <c r="S230" s="79" t="s">
        <v>72</v>
      </c>
      <c r="T230" s="5">
        <v>106</v>
      </c>
      <c r="U230" s="9"/>
    </row>
    <row r="231" spans="1:21" s="37" customFormat="1" ht="12" x14ac:dyDescent="0.3">
      <c r="A231" s="74" t="s">
        <v>2479</v>
      </c>
      <c r="B231" s="75" t="s">
        <v>1801</v>
      </c>
      <c r="C231" s="85">
        <v>458</v>
      </c>
      <c r="D231" s="86">
        <v>77</v>
      </c>
      <c r="E231" s="87">
        <v>23</v>
      </c>
      <c r="F231" s="86">
        <v>59.5</v>
      </c>
      <c r="G231" s="17">
        <v>18</v>
      </c>
      <c r="H231" s="88">
        <v>40</v>
      </c>
      <c r="I231" s="89">
        <v>135000</v>
      </c>
      <c r="J231" s="89" t="s">
        <v>78</v>
      </c>
      <c r="K231" s="89"/>
      <c r="L231" s="89"/>
      <c r="M231" s="90">
        <f>I231-K231</f>
        <v>135000</v>
      </c>
      <c r="N231" s="4">
        <f>IF(ISERROR(K231/I231),"",K231/I231)</f>
        <v>0</v>
      </c>
      <c r="O231" s="91">
        <f>I231/E231</f>
        <v>5869.565217391304</v>
      </c>
      <c r="P231" s="91">
        <f>K231/E231</f>
        <v>0</v>
      </c>
      <c r="Q231" s="79">
        <v>3</v>
      </c>
      <c r="R231" s="79">
        <v>1</v>
      </c>
      <c r="S231" s="79" t="s">
        <v>72</v>
      </c>
      <c r="T231" s="5">
        <v>77</v>
      </c>
      <c r="U231" s="9"/>
    </row>
    <row r="232" spans="1:21" s="37" customFormat="1" ht="12" x14ac:dyDescent="0.3">
      <c r="A232" s="74" t="s">
        <v>1865</v>
      </c>
      <c r="B232" s="75" t="s">
        <v>1709</v>
      </c>
      <c r="C232" s="85">
        <v>564</v>
      </c>
      <c r="D232" s="86">
        <v>107.7</v>
      </c>
      <c r="E232" s="87">
        <v>33</v>
      </c>
      <c r="F232" s="86">
        <v>84.9</v>
      </c>
      <c r="G232" s="17">
        <v>26</v>
      </c>
      <c r="H232" s="88">
        <v>76</v>
      </c>
      <c r="I232" s="89">
        <v>135000</v>
      </c>
      <c r="J232" s="89" t="s">
        <v>66</v>
      </c>
      <c r="K232" s="89">
        <v>73000</v>
      </c>
      <c r="L232" s="89" t="s">
        <v>103</v>
      </c>
      <c r="M232" s="90">
        <f>I232-K232</f>
        <v>62000</v>
      </c>
      <c r="N232" s="4">
        <f>IF(ISERROR(K232/I232),"",K232/I232)</f>
        <v>0.54074074074074074</v>
      </c>
      <c r="O232" s="91">
        <f>I232/E232</f>
        <v>4090.909090909091</v>
      </c>
      <c r="P232" s="91">
        <f>K232/E232</f>
        <v>2212.121212121212</v>
      </c>
      <c r="Q232" s="79">
        <v>3</v>
      </c>
      <c r="R232" s="79">
        <v>2</v>
      </c>
      <c r="S232" s="79" t="s">
        <v>72</v>
      </c>
      <c r="T232" s="5">
        <v>107</v>
      </c>
      <c r="U232" s="9"/>
    </row>
    <row r="233" spans="1:21" s="37" customFormat="1" ht="12" x14ac:dyDescent="0.3">
      <c r="A233" s="74" t="s">
        <v>1888</v>
      </c>
      <c r="B233" s="75" t="s">
        <v>1887</v>
      </c>
      <c r="C233" s="85">
        <v>750</v>
      </c>
      <c r="D233" s="86">
        <v>91.6</v>
      </c>
      <c r="E233" s="87">
        <v>28</v>
      </c>
      <c r="F233" s="86">
        <v>71.599999999999994</v>
      </c>
      <c r="G233" s="17">
        <v>22</v>
      </c>
      <c r="H233" s="88">
        <v>68</v>
      </c>
      <c r="I233" s="89">
        <v>135000</v>
      </c>
      <c r="J233" s="89" t="s">
        <v>82</v>
      </c>
      <c r="K233" s="89">
        <v>60000</v>
      </c>
      <c r="L233" s="89" t="s">
        <v>74</v>
      </c>
      <c r="M233" s="90">
        <f>I233-K233</f>
        <v>75000</v>
      </c>
      <c r="N233" s="4">
        <f>IF(ISERROR(K233/I233),"",K233/I233)</f>
        <v>0.44444444444444442</v>
      </c>
      <c r="O233" s="91">
        <f>I233/E233</f>
        <v>4821.4285714285716</v>
      </c>
      <c r="P233" s="91">
        <f>K233/E233</f>
        <v>2142.8571428571427</v>
      </c>
      <c r="Q233" s="79">
        <v>3</v>
      </c>
      <c r="R233" s="79">
        <v>1</v>
      </c>
      <c r="S233" s="79" t="s">
        <v>72</v>
      </c>
      <c r="T233" s="5">
        <v>91</v>
      </c>
      <c r="U233" s="9"/>
    </row>
    <row r="234" spans="1:21" s="37" customFormat="1" ht="12" x14ac:dyDescent="0.3">
      <c r="A234" s="74" t="s">
        <v>2532</v>
      </c>
      <c r="B234" s="75" t="s">
        <v>2533</v>
      </c>
      <c r="C234" s="85">
        <v>1045</v>
      </c>
      <c r="D234" s="86">
        <v>96.9</v>
      </c>
      <c r="E234" s="87">
        <v>29</v>
      </c>
      <c r="F234" s="86">
        <v>71.8</v>
      </c>
      <c r="G234" s="17">
        <v>22</v>
      </c>
      <c r="H234" s="88">
        <v>345</v>
      </c>
      <c r="I234" s="89">
        <v>135000</v>
      </c>
      <c r="J234" s="89" t="s">
        <v>78</v>
      </c>
      <c r="K234" s="89">
        <v>79000</v>
      </c>
      <c r="L234" s="89" t="s">
        <v>84</v>
      </c>
      <c r="M234" s="90">
        <f>I234-K234</f>
        <v>56000</v>
      </c>
      <c r="N234" s="4">
        <f>IF(ISERROR(K234/I234),"",K234/I234)</f>
        <v>0.58518518518518514</v>
      </c>
      <c r="O234" s="91">
        <f>I234/E234</f>
        <v>4655.1724137931033</v>
      </c>
      <c r="P234" s="91">
        <f>K234/E234</f>
        <v>2724.1379310344828</v>
      </c>
      <c r="Q234" s="79">
        <v>3</v>
      </c>
      <c r="R234" s="79">
        <v>2</v>
      </c>
      <c r="S234" s="79" t="s">
        <v>72</v>
      </c>
      <c r="T234" s="5" t="s">
        <v>347</v>
      </c>
      <c r="U234" s="9"/>
    </row>
    <row r="235" spans="1:21" s="37" customFormat="1" ht="12" x14ac:dyDescent="0.3">
      <c r="A235" s="74" t="s">
        <v>2445</v>
      </c>
      <c r="B235" s="75" t="s">
        <v>2163</v>
      </c>
      <c r="C235" s="85">
        <v>870</v>
      </c>
      <c r="D235" s="86">
        <v>80.8</v>
      </c>
      <c r="E235" s="87">
        <v>24</v>
      </c>
      <c r="F235" s="86">
        <v>59.8</v>
      </c>
      <c r="G235" s="17">
        <v>18</v>
      </c>
      <c r="H235" s="88">
        <v>338</v>
      </c>
      <c r="I235" s="89">
        <v>134000</v>
      </c>
      <c r="J235" s="89" t="s">
        <v>83</v>
      </c>
      <c r="K235" s="89">
        <v>65000</v>
      </c>
      <c r="L235" s="89" t="s">
        <v>64</v>
      </c>
      <c r="M235" s="90">
        <f>I235-K235</f>
        <v>69000</v>
      </c>
      <c r="N235" s="4">
        <f>IF(ISERROR(K235/I235),"",K235/I235)</f>
        <v>0.48507462686567165</v>
      </c>
      <c r="O235" s="91">
        <f>I235/E235</f>
        <v>5583.333333333333</v>
      </c>
      <c r="P235" s="91">
        <f>K235/E235</f>
        <v>2708.3333333333335</v>
      </c>
      <c r="Q235" s="79">
        <v>3</v>
      </c>
      <c r="R235" s="79">
        <v>2</v>
      </c>
      <c r="S235" s="79" t="s">
        <v>72</v>
      </c>
      <c r="T235" s="5" t="s">
        <v>67</v>
      </c>
      <c r="U235" s="9"/>
    </row>
    <row r="236" spans="1:21" s="37" customFormat="1" ht="12" x14ac:dyDescent="0.3">
      <c r="A236" s="74" t="s">
        <v>1719</v>
      </c>
      <c r="B236" s="75" t="s">
        <v>1708</v>
      </c>
      <c r="C236" s="85">
        <v>778</v>
      </c>
      <c r="D236" s="86">
        <v>152</v>
      </c>
      <c r="E236" s="87">
        <v>46</v>
      </c>
      <c r="F236" s="86">
        <v>127.2</v>
      </c>
      <c r="G236" s="17">
        <v>38</v>
      </c>
      <c r="H236" s="88">
        <v>108</v>
      </c>
      <c r="I236" s="89">
        <v>133000</v>
      </c>
      <c r="J236" s="89" t="s">
        <v>65</v>
      </c>
      <c r="K236" s="89">
        <v>90000</v>
      </c>
      <c r="L236" s="89" t="s">
        <v>249</v>
      </c>
      <c r="M236" s="90">
        <f>I236-K236</f>
        <v>43000</v>
      </c>
      <c r="N236" s="4">
        <f>IF(ISERROR(K236/I236),"",K236/I236)</f>
        <v>0.67669172932330823</v>
      </c>
      <c r="O236" s="91">
        <f>I236/E236</f>
        <v>2891.304347826087</v>
      </c>
      <c r="P236" s="91">
        <f>K236/E236</f>
        <v>1956.5217391304348</v>
      </c>
      <c r="Q236" s="79">
        <v>4</v>
      </c>
      <c r="R236" s="79">
        <v>2</v>
      </c>
      <c r="S236" s="79" t="s">
        <v>72</v>
      </c>
      <c r="T236" s="5">
        <v>152</v>
      </c>
      <c r="U236" s="9"/>
    </row>
    <row r="237" spans="1:21" s="37" customFormat="1" ht="12" x14ac:dyDescent="0.3">
      <c r="A237" s="74" t="s">
        <v>1750</v>
      </c>
      <c r="B237" s="75" t="s">
        <v>1725</v>
      </c>
      <c r="C237" s="85">
        <v>624</v>
      </c>
      <c r="D237" s="86">
        <v>106.4</v>
      </c>
      <c r="E237" s="87">
        <v>32</v>
      </c>
      <c r="F237" s="86">
        <v>84.6</v>
      </c>
      <c r="G237" s="17">
        <v>26</v>
      </c>
      <c r="H237" s="88">
        <v>392</v>
      </c>
      <c r="I237" s="89">
        <v>133000</v>
      </c>
      <c r="J237" s="89" t="s">
        <v>79</v>
      </c>
      <c r="K237" s="89">
        <v>73000</v>
      </c>
      <c r="L237" s="89" t="s">
        <v>64</v>
      </c>
      <c r="M237" s="90">
        <f>I237-K237</f>
        <v>60000</v>
      </c>
      <c r="N237" s="4">
        <f>IF(ISERROR(K237/I237),"",K237/I237)</f>
        <v>0.54887218045112784</v>
      </c>
      <c r="O237" s="91">
        <f>I237/E237</f>
        <v>4156.25</v>
      </c>
      <c r="P237" s="91">
        <f>K237/E237</f>
        <v>2281.25</v>
      </c>
      <c r="Q237" s="79">
        <v>3</v>
      </c>
      <c r="R237" s="79">
        <v>2</v>
      </c>
      <c r="S237" s="79" t="s">
        <v>72</v>
      </c>
      <c r="T237" s="5">
        <v>106</v>
      </c>
      <c r="U237" s="9"/>
    </row>
    <row r="238" spans="1:21" s="37" customFormat="1" ht="12" x14ac:dyDescent="0.3">
      <c r="A238" s="74" t="s">
        <v>2128</v>
      </c>
      <c r="B238" s="75" t="s">
        <v>1841</v>
      </c>
      <c r="C238" s="85">
        <v>654</v>
      </c>
      <c r="D238" s="86">
        <v>123.8</v>
      </c>
      <c r="E238" s="87">
        <v>37</v>
      </c>
      <c r="F238" s="86">
        <v>101.8</v>
      </c>
      <c r="G238" s="17">
        <v>31</v>
      </c>
      <c r="H238" s="88">
        <v>158</v>
      </c>
      <c r="I238" s="89">
        <v>133000</v>
      </c>
      <c r="J238" s="89" t="s">
        <v>78</v>
      </c>
      <c r="K238" s="89">
        <v>75000</v>
      </c>
      <c r="L238" s="89" t="s">
        <v>79</v>
      </c>
      <c r="M238" s="90">
        <f>I238-K238</f>
        <v>58000</v>
      </c>
      <c r="N238" s="4">
        <f>IF(ISERROR(K238/I238),"",K238/I238)</f>
        <v>0.56390977443609025</v>
      </c>
      <c r="O238" s="91">
        <f>I238/E238</f>
        <v>3594.5945945945946</v>
      </c>
      <c r="P238" s="91">
        <f>K238/E238</f>
        <v>2027.0270270270271</v>
      </c>
      <c r="Q238" s="79">
        <v>4</v>
      </c>
      <c r="R238" s="79">
        <v>2</v>
      </c>
      <c r="S238" s="79" t="s">
        <v>72</v>
      </c>
      <c r="T238" s="5">
        <v>123</v>
      </c>
      <c r="U238" s="9"/>
    </row>
    <row r="239" spans="1:21" s="37" customFormat="1" ht="12" x14ac:dyDescent="0.3">
      <c r="A239" s="74" t="s">
        <v>2154</v>
      </c>
      <c r="B239" s="75" t="s">
        <v>1818</v>
      </c>
      <c r="C239" s="85">
        <v>646</v>
      </c>
      <c r="D239" s="86">
        <v>140.30000000000001</v>
      </c>
      <c r="E239" s="87">
        <v>42</v>
      </c>
      <c r="F239" s="86">
        <v>114.9</v>
      </c>
      <c r="G239" s="17">
        <v>35</v>
      </c>
      <c r="H239" s="88">
        <v>70</v>
      </c>
      <c r="I239" s="89">
        <v>133000</v>
      </c>
      <c r="J239" s="89" t="s">
        <v>65</v>
      </c>
      <c r="K239" s="89"/>
      <c r="L239" s="89"/>
      <c r="M239" s="90">
        <f>I239-K239</f>
        <v>133000</v>
      </c>
      <c r="N239" s="4">
        <f>IF(ISERROR(K239/I239),"",K239/I239)</f>
        <v>0</v>
      </c>
      <c r="O239" s="91">
        <f>I239/E239</f>
        <v>3166.6666666666665</v>
      </c>
      <c r="P239" s="91">
        <f>K239/E239</f>
        <v>0</v>
      </c>
      <c r="Q239" s="79">
        <v>4</v>
      </c>
      <c r="R239" s="79">
        <v>2</v>
      </c>
      <c r="S239" s="79" t="s">
        <v>72</v>
      </c>
      <c r="T239" s="5">
        <v>140</v>
      </c>
      <c r="U239" s="9"/>
    </row>
    <row r="240" spans="1:21" s="37" customFormat="1" ht="12" x14ac:dyDescent="0.3">
      <c r="A240" s="74" t="s">
        <v>1946</v>
      </c>
      <c r="B240" s="75" t="s">
        <v>1947</v>
      </c>
      <c r="C240" s="85">
        <v>492</v>
      </c>
      <c r="D240" s="86">
        <v>107.3</v>
      </c>
      <c r="E240" s="87">
        <v>32</v>
      </c>
      <c r="F240" s="86">
        <v>85</v>
      </c>
      <c r="G240" s="17">
        <v>26</v>
      </c>
      <c r="H240" s="88">
        <v>192</v>
      </c>
      <c r="I240" s="89">
        <v>130500</v>
      </c>
      <c r="J240" s="89" t="s">
        <v>71</v>
      </c>
      <c r="K240" s="89">
        <v>70000</v>
      </c>
      <c r="L240" s="89" t="s">
        <v>79</v>
      </c>
      <c r="M240" s="90">
        <f>I240-K240</f>
        <v>60500</v>
      </c>
      <c r="N240" s="4">
        <f>IF(ISERROR(K240/I240),"",K240/I240)</f>
        <v>0.53639846743295017</v>
      </c>
      <c r="O240" s="91">
        <f>I240/E240</f>
        <v>4078.125</v>
      </c>
      <c r="P240" s="91">
        <f>K240/E240</f>
        <v>2187.5</v>
      </c>
      <c r="Q240" s="79">
        <v>3</v>
      </c>
      <c r="R240" s="79">
        <v>2</v>
      </c>
      <c r="S240" s="79" t="s">
        <v>72</v>
      </c>
      <c r="T240" s="5">
        <v>107</v>
      </c>
      <c r="U240" s="9"/>
    </row>
    <row r="241" spans="1:21" s="37" customFormat="1" ht="12" x14ac:dyDescent="0.3">
      <c r="A241" s="74" t="s">
        <v>2412</v>
      </c>
      <c r="B241" s="75" t="s">
        <v>1731</v>
      </c>
      <c r="C241" s="85">
        <v>498</v>
      </c>
      <c r="D241" s="86">
        <v>124.3</v>
      </c>
      <c r="E241" s="87">
        <v>38</v>
      </c>
      <c r="F241" s="86">
        <v>101.8</v>
      </c>
      <c r="G241" s="17">
        <v>31</v>
      </c>
      <c r="H241" s="88">
        <v>118</v>
      </c>
      <c r="I241" s="89">
        <v>130000</v>
      </c>
      <c r="J241" s="89" t="s">
        <v>59</v>
      </c>
      <c r="K241" s="89">
        <v>60000</v>
      </c>
      <c r="L241" s="89" t="s">
        <v>59</v>
      </c>
      <c r="M241" s="90">
        <f>I241-K241</f>
        <v>70000</v>
      </c>
      <c r="N241" s="4">
        <f>IF(ISERROR(K241/I241),"",K241/I241)</f>
        <v>0.46153846153846156</v>
      </c>
      <c r="O241" s="91">
        <f>I241/E241</f>
        <v>3421.0526315789475</v>
      </c>
      <c r="P241" s="91">
        <f>K241/E241</f>
        <v>1578.9473684210527</v>
      </c>
      <c r="Q241" s="79">
        <v>4</v>
      </c>
      <c r="R241" s="79">
        <v>2</v>
      </c>
      <c r="S241" s="79" t="s">
        <v>72</v>
      </c>
      <c r="T241" s="5" t="s">
        <v>92</v>
      </c>
      <c r="U241" s="9"/>
    </row>
    <row r="242" spans="1:21" s="37" customFormat="1" ht="12" x14ac:dyDescent="0.3">
      <c r="A242" s="74" t="s">
        <v>1739</v>
      </c>
      <c r="B242" s="75" t="s">
        <v>1740</v>
      </c>
      <c r="C242" s="85">
        <v>768</v>
      </c>
      <c r="D242" s="86">
        <v>104.7</v>
      </c>
      <c r="E242" s="87">
        <v>32</v>
      </c>
      <c r="F242" s="86">
        <v>84.4</v>
      </c>
      <c r="G242" s="17">
        <v>26</v>
      </c>
      <c r="H242" s="88">
        <v>184</v>
      </c>
      <c r="I242" s="89">
        <v>130000</v>
      </c>
      <c r="J242" s="89" t="s">
        <v>66</v>
      </c>
      <c r="K242" s="89">
        <v>75000</v>
      </c>
      <c r="L242" s="89" t="s">
        <v>82</v>
      </c>
      <c r="M242" s="90">
        <f>I242-K242</f>
        <v>55000</v>
      </c>
      <c r="N242" s="4">
        <f>IF(ISERROR(K242/I242),"",K242/I242)</f>
        <v>0.57692307692307687</v>
      </c>
      <c r="O242" s="91">
        <f>I242/E242</f>
        <v>4062.5</v>
      </c>
      <c r="P242" s="91">
        <f>K242/E242</f>
        <v>2343.75</v>
      </c>
      <c r="Q242" s="79">
        <v>3</v>
      </c>
      <c r="R242" s="79">
        <v>2</v>
      </c>
      <c r="S242" s="79" t="s">
        <v>72</v>
      </c>
      <c r="T242" s="5">
        <v>104</v>
      </c>
      <c r="U242" s="9"/>
    </row>
    <row r="243" spans="1:21" s="37" customFormat="1" ht="12" x14ac:dyDescent="0.3">
      <c r="A243" s="74" t="s">
        <v>1936</v>
      </c>
      <c r="B243" s="75" t="s">
        <v>1744</v>
      </c>
      <c r="C243" s="85">
        <v>390</v>
      </c>
      <c r="D243" s="86">
        <v>182.4</v>
      </c>
      <c r="E243" s="87">
        <v>55</v>
      </c>
      <c r="F243" s="86">
        <v>139.1</v>
      </c>
      <c r="G243" s="17">
        <v>42</v>
      </c>
      <c r="H243" s="88">
        <v>96</v>
      </c>
      <c r="I243" s="89">
        <v>130000</v>
      </c>
      <c r="J243" s="89" t="s">
        <v>84</v>
      </c>
      <c r="K243" s="89">
        <v>85000</v>
      </c>
      <c r="L243" s="89" t="s">
        <v>74</v>
      </c>
      <c r="M243" s="90">
        <f>I243-K243</f>
        <v>45000</v>
      </c>
      <c r="N243" s="4">
        <f>IF(ISERROR(K243/I243),"",K243/I243)</f>
        <v>0.65384615384615385</v>
      </c>
      <c r="O243" s="91">
        <f>I243/E243</f>
        <v>2363.6363636363635</v>
      </c>
      <c r="P243" s="91">
        <f>K243/E243</f>
        <v>1545.4545454545455</v>
      </c>
      <c r="Q243" s="79">
        <v>3</v>
      </c>
      <c r="R243" s="79">
        <v>2</v>
      </c>
      <c r="S243" s="79" t="s">
        <v>72</v>
      </c>
      <c r="T243" s="5">
        <v>182</v>
      </c>
      <c r="U243" s="9"/>
    </row>
    <row r="244" spans="1:21" s="37" customFormat="1" ht="12" x14ac:dyDescent="0.3">
      <c r="A244" s="74" t="s">
        <v>1944</v>
      </c>
      <c r="B244" s="75" t="s">
        <v>1707</v>
      </c>
      <c r="C244" s="85">
        <v>408</v>
      </c>
      <c r="D244" s="86">
        <v>108</v>
      </c>
      <c r="E244" s="87">
        <v>33</v>
      </c>
      <c r="F244" s="86">
        <v>85</v>
      </c>
      <c r="G244" s="17">
        <v>26</v>
      </c>
      <c r="H244" s="88">
        <v>167</v>
      </c>
      <c r="I244" s="89">
        <v>130000</v>
      </c>
      <c r="J244" s="89" t="s">
        <v>59</v>
      </c>
      <c r="K244" s="89">
        <v>80000</v>
      </c>
      <c r="L244" s="89" t="s">
        <v>68</v>
      </c>
      <c r="M244" s="90">
        <f>I244-K244</f>
        <v>50000</v>
      </c>
      <c r="N244" s="4">
        <f>IF(ISERROR(K244/I244),"",K244/I244)</f>
        <v>0.61538461538461542</v>
      </c>
      <c r="O244" s="91">
        <f>I244/E244</f>
        <v>3939.3939393939395</v>
      </c>
      <c r="P244" s="91">
        <f>K244/E244</f>
        <v>2424.242424242424</v>
      </c>
      <c r="Q244" s="79">
        <v>3</v>
      </c>
      <c r="R244" s="79">
        <v>2</v>
      </c>
      <c r="S244" s="79" t="s">
        <v>72</v>
      </c>
      <c r="T244" s="5" t="s">
        <v>118</v>
      </c>
      <c r="U244" s="9"/>
    </row>
    <row r="245" spans="1:21" s="37" customFormat="1" ht="12" x14ac:dyDescent="0.3">
      <c r="A245" s="74" t="s">
        <v>2160</v>
      </c>
      <c r="B245" s="75" t="s">
        <v>1788</v>
      </c>
      <c r="C245" s="85">
        <v>510</v>
      </c>
      <c r="D245" s="86">
        <v>84.3</v>
      </c>
      <c r="E245" s="87">
        <v>26</v>
      </c>
      <c r="F245" s="86">
        <v>59.9</v>
      </c>
      <c r="G245" s="17">
        <v>18</v>
      </c>
      <c r="H245" s="88">
        <v>142</v>
      </c>
      <c r="I245" s="89">
        <v>130000</v>
      </c>
      <c r="J245" s="89" t="s">
        <v>74</v>
      </c>
      <c r="K245" s="89">
        <v>60000</v>
      </c>
      <c r="L245" s="89" t="s">
        <v>84</v>
      </c>
      <c r="M245" s="90">
        <f>I245-K245</f>
        <v>70000</v>
      </c>
      <c r="N245" s="4">
        <f>IF(ISERROR(K245/I245),"",K245/I245)</f>
        <v>0.46153846153846156</v>
      </c>
      <c r="O245" s="91">
        <f>I245/E245</f>
        <v>5000</v>
      </c>
      <c r="P245" s="91">
        <f>K245/E245</f>
        <v>2307.6923076923076</v>
      </c>
      <c r="Q245" s="79">
        <v>3</v>
      </c>
      <c r="R245" s="79">
        <v>2</v>
      </c>
      <c r="S245" s="79" t="s">
        <v>72</v>
      </c>
      <c r="T245" s="5" t="s">
        <v>279</v>
      </c>
      <c r="U245" s="9"/>
    </row>
    <row r="246" spans="1:21" s="37" customFormat="1" ht="12" x14ac:dyDescent="0.3">
      <c r="A246" s="74" t="s">
        <v>1839</v>
      </c>
      <c r="B246" s="75" t="s">
        <v>1801</v>
      </c>
      <c r="C246" s="85">
        <v>460</v>
      </c>
      <c r="D246" s="86">
        <v>75.7</v>
      </c>
      <c r="E246" s="87">
        <v>23</v>
      </c>
      <c r="F246" s="86">
        <v>59.5</v>
      </c>
      <c r="G246" s="17">
        <v>18</v>
      </c>
      <c r="H246" s="88">
        <v>40</v>
      </c>
      <c r="I246" s="89">
        <v>130000</v>
      </c>
      <c r="J246" s="89" t="s">
        <v>83</v>
      </c>
      <c r="K246" s="89">
        <v>65500</v>
      </c>
      <c r="L246" s="89" t="s">
        <v>83</v>
      </c>
      <c r="M246" s="90">
        <f>I246-K246</f>
        <v>64500</v>
      </c>
      <c r="N246" s="4">
        <f>IF(ISERROR(K246/I246),"",K246/I246)</f>
        <v>0.50384615384615383</v>
      </c>
      <c r="O246" s="91">
        <f>I246/E246</f>
        <v>5652.173913043478</v>
      </c>
      <c r="P246" s="91">
        <f>K246/E246</f>
        <v>2847.8260869565215</v>
      </c>
      <c r="Q246" s="79">
        <v>3</v>
      </c>
      <c r="R246" s="79">
        <v>1</v>
      </c>
      <c r="S246" s="79" t="s">
        <v>72</v>
      </c>
      <c r="T246" s="5">
        <v>75</v>
      </c>
      <c r="U246" s="9"/>
    </row>
    <row r="247" spans="1:21" s="37" customFormat="1" ht="12" x14ac:dyDescent="0.3">
      <c r="A247" s="74" t="s">
        <v>2333</v>
      </c>
      <c r="B247" s="75" t="s">
        <v>1890</v>
      </c>
      <c r="C247" s="85">
        <v>1156</v>
      </c>
      <c r="D247" s="86">
        <v>101.1</v>
      </c>
      <c r="E247" s="87">
        <v>31</v>
      </c>
      <c r="F247" s="86">
        <v>74.900000000000006</v>
      </c>
      <c r="G247" s="17">
        <v>23</v>
      </c>
      <c r="H247" s="88">
        <v>120</v>
      </c>
      <c r="I247" s="89">
        <v>130000</v>
      </c>
      <c r="J247" s="89" t="s">
        <v>66</v>
      </c>
      <c r="K247" s="89">
        <v>39000</v>
      </c>
      <c r="L247" s="89" t="s">
        <v>82</v>
      </c>
      <c r="M247" s="90">
        <f>I247-K247</f>
        <v>91000</v>
      </c>
      <c r="N247" s="4">
        <f>IF(ISERROR(K247/I247),"",K247/I247)</f>
        <v>0.3</v>
      </c>
      <c r="O247" s="91">
        <f>I247/E247</f>
        <v>4193.5483870967746</v>
      </c>
      <c r="P247" s="91">
        <f>K247/E247</f>
        <v>1258.0645161290322</v>
      </c>
      <c r="Q247" s="79">
        <v>3</v>
      </c>
      <c r="R247" s="79">
        <v>1</v>
      </c>
      <c r="S247" s="79" t="s">
        <v>61</v>
      </c>
      <c r="T247" s="5">
        <v>101</v>
      </c>
      <c r="U247" s="9"/>
    </row>
    <row r="248" spans="1:21" s="37" customFormat="1" ht="12" x14ac:dyDescent="0.3">
      <c r="A248" s="74" t="s">
        <v>2433</v>
      </c>
      <c r="B248" s="75" t="s">
        <v>2434</v>
      </c>
      <c r="C248" s="85">
        <v>1688</v>
      </c>
      <c r="D248" s="86">
        <v>124.5</v>
      </c>
      <c r="E248" s="87">
        <v>38</v>
      </c>
      <c r="F248" s="86">
        <v>101.8</v>
      </c>
      <c r="G248" s="17">
        <v>31</v>
      </c>
      <c r="H248" s="88">
        <v>88</v>
      </c>
      <c r="I248" s="89">
        <v>129000</v>
      </c>
      <c r="J248" s="89" t="s">
        <v>79</v>
      </c>
      <c r="K248" s="89"/>
      <c r="L248" s="89"/>
      <c r="M248" s="90">
        <f>I248-K248</f>
        <v>129000</v>
      </c>
      <c r="N248" s="4">
        <f>IF(ISERROR(K248/I248),"",K248/I248)</f>
        <v>0</v>
      </c>
      <c r="O248" s="91">
        <f>I248/E248</f>
        <v>3394.7368421052633</v>
      </c>
      <c r="P248" s="91">
        <f>K248/E248</f>
        <v>0</v>
      </c>
      <c r="Q248" s="79">
        <v>4</v>
      </c>
      <c r="R248" s="79">
        <v>2</v>
      </c>
      <c r="S248" s="79" t="s">
        <v>72</v>
      </c>
      <c r="T248" s="5">
        <v>124</v>
      </c>
      <c r="U248" s="9"/>
    </row>
    <row r="249" spans="1:21" s="37" customFormat="1" ht="12" x14ac:dyDescent="0.3">
      <c r="A249" s="74" t="s">
        <v>1798</v>
      </c>
      <c r="B249" s="75" t="s">
        <v>1797</v>
      </c>
      <c r="C249" s="85">
        <v>632</v>
      </c>
      <c r="D249" s="86">
        <v>101.6</v>
      </c>
      <c r="E249" s="87">
        <v>31</v>
      </c>
      <c r="F249" s="86">
        <v>84.2</v>
      </c>
      <c r="G249" s="17">
        <v>25</v>
      </c>
      <c r="H249" s="88">
        <v>192</v>
      </c>
      <c r="I249" s="89">
        <v>129000</v>
      </c>
      <c r="J249" s="89" t="s">
        <v>60</v>
      </c>
      <c r="K249" s="89">
        <v>65000</v>
      </c>
      <c r="L249" s="89" t="s">
        <v>60</v>
      </c>
      <c r="M249" s="90">
        <f>I249-K249</f>
        <v>64000</v>
      </c>
      <c r="N249" s="4">
        <f>IF(ISERROR(K249/I249),"",K249/I249)</f>
        <v>0.50387596899224807</v>
      </c>
      <c r="O249" s="91">
        <f>I249/E249</f>
        <v>4161.2903225806449</v>
      </c>
      <c r="P249" s="91">
        <f>K249/E249</f>
        <v>2096.7741935483873</v>
      </c>
      <c r="Q249" s="79">
        <v>3</v>
      </c>
      <c r="R249" s="79">
        <v>2</v>
      </c>
      <c r="S249" s="79" t="s">
        <v>72</v>
      </c>
      <c r="T249" s="5">
        <v>101</v>
      </c>
      <c r="U249" s="9"/>
    </row>
    <row r="250" spans="1:21" s="37" customFormat="1" ht="12" x14ac:dyDescent="0.3">
      <c r="A250" s="74" t="s">
        <v>2113</v>
      </c>
      <c r="B250" s="75" t="s">
        <v>1818</v>
      </c>
      <c r="C250" s="85">
        <v>884</v>
      </c>
      <c r="D250" s="86">
        <v>162.80000000000001</v>
      </c>
      <c r="E250" s="87">
        <v>49</v>
      </c>
      <c r="F250" s="86">
        <v>134.80000000000001</v>
      </c>
      <c r="G250" s="17">
        <v>41</v>
      </c>
      <c r="H250" s="88">
        <v>330</v>
      </c>
      <c r="I250" s="89">
        <v>128000</v>
      </c>
      <c r="J250" s="89" t="s">
        <v>78</v>
      </c>
      <c r="K250" s="89">
        <v>90000</v>
      </c>
      <c r="L250" s="89" t="s">
        <v>68</v>
      </c>
      <c r="M250" s="90">
        <f>I250-K250</f>
        <v>38000</v>
      </c>
      <c r="N250" s="4">
        <f>IF(ISERROR(K250/I250),"",K250/I250)</f>
        <v>0.703125</v>
      </c>
      <c r="O250" s="91">
        <f>I250/E250</f>
        <v>2612.2448979591836</v>
      </c>
      <c r="P250" s="91">
        <f>K250/E250</f>
        <v>1836.7346938775511</v>
      </c>
      <c r="Q250" s="79">
        <v>4</v>
      </c>
      <c r="R250" s="79">
        <v>2</v>
      </c>
      <c r="S250" s="79" t="s">
        <v>72</v>
      </c>
      <c r="T250" s="5">
        <v>162</v>
      </c>
      <c r="U250" s="9"/>
    </row>
    <row r="251" spans="1:21" s="37" customFormat="1" ht="12" x14ac:dyDescent="0.3">
      <c r="A251" s="74" t="s">
        <v>1859</v>
      </c>
      <c r="B251" s="75" t="s">
        <v>1887</v>
      </c>
      <c r="C251" s="85">
        <v>706</v>
      </c>
      <c r="D251" s="86">
        <v>104.2</v>
      </c>
      <c r="E251" s="87">
        <v>32</v>
      </c>
      <c r="F251" s="86">
        <v>85</v>
      </c>
      <c r="G251" s="17">
        <v>26</v>
      </c>
      <c r="H251" s="88">
        <v>248</v>
      </c>
      <c r="I251" s="89">
        <v>128000</v>
      </c>
      <c r="J251" s="89" t="s">
        <v>74</v>
      </c>
      <c r="K251" s="89">
        <v>70000</v>
      </c>
      <c r="L251" s="89" t="s">
        <v>71</v>
      </c>
      <c r="M251" s="90">
        <f>I251-K251</f>
        <v>58000</v>
      </c>
      <c r="N251" s="4">
        <f>IF(ISERROR(K251/I251),"",K251/I251)</f>
        <v>0.546875</v>
      </c>
      <c r="O251" s="91">
        <f>I251/E251</f>
        <v>4000</v>
      </c>
      <c r="P251" s="91">
        <f>K251/E251</f>
        <v>2187.5</v>
      </c>
      <c r="Q251" s="79">
        <v>3</v>
      </c>
      <c r="R251" s="79">
        <v>2</v>
      </c>
      <c r="S251" s="79" t="s">
        <v>72</v>
      </c>
      <c r="T251" s="5">
        <v>104</v>
      </c>
      <c r="U251" s="9"/>
    </row>
    <row r="252" spans="1:21" s="37" customFormat="1" ht="12" x14ac:dyDescent="0.3">
      <c r="A252" s="74" t="s">
        <v>1886</v>
      </c>
      <c r="B252" s="75" t="s">
        <v>1753</v>
      </c>
      <c r="C252" s="85">
        <v>1006</v>
      </c>
      <c r="D252" s="86">
        <v>92.1</v>
      </c>
      <c r="E252" s="87">
        <v>28</v>
      </c>
      <c r="F252" s="86">
        <v>67.400000000000006</v>
      </c>
      <c r="G252" s="17">
        <v>20</v>
      </c>
      <c r="H252" s="88">
        <v>210</v>
      </c>
      <c r="I252" s="89">
        <v>128000</v>
      </c>
      <c r="J252" s="89" t="s">
        <v>80</v>
      </c>
      <c r="K252" s="89"/>
      <c r="L252" s="89"/>
      <c r="M252" s="90">
        <f>I252-K252</f>
        <v>128000</v>
      </c>
      <c r="N252" s="4">
        <f>IF(ISERROR(K252/I252),"",K252/I252)</f>
        <v>0</v>
      </c>
      <c r="O252" s="91">
        <f>I252/E252</f>
        <v>4571.4285714285716</v>
      </c>
      <c r="P252" s="91">
        <f>K252/E252</f>
        <v>0</v>
      </c>
      <c r="Q252" s="79">
        <v>3</v>
      </c>
      <c r="R252" s="79">
        <v>1</v>
      </c>
      <c r="S252" s="79" t="s">
        <v>61</v>
      </c>
      <c r="T252" s="5" t="s">
        <v>270</v>
      </c>
      <c r="U252" s="9"/>
    </row>
    <row r="253" spans="1:21" s="37" customFormat="1" ht="12" x14ac:dyDescent="0.3">
      <c r="A253" s="74" t="s">
        <v>1860</v>
      </c>
      <c r="B253" s="75" t="s">
        <v>1851</v>
      </c>
      <c r="C253" s="85">
        <v>858</v>
      </c>
      <c r="D253" s="86">
        <v>106.1</v>
      </c>
      <c r="E253" s="87">
        <v>32</v>
      </c>
      <c r="F253" s="86">
        <v>85</v>
      </c>
      <c r="G253" s="17">
        <v>26</v>
      </c>
      <c r="H253" s="88">
        <v>392</v>
      </c>
      <c r="I253" s="89">
        <v>126000</v>
      </c>
      <c r="J253" s="89" t="s">
        <v>69</v>
      </c>
      <c r="K253" s="89">
        <v>70000</v>
      </c>
      <c r="L253" s="89" t="s">
        <v>64</v>
      </c>
      <c r="M253" s="90">
        <f>I253-K253</f>
        <v>56000</v>
      </c>
      <c r="N253" s="4">
        <f>IF(ISERROR(K253/I253),"",K253/I253)</f>
        <v>0.55555555555555558</v>
      </c>
      <c r="O253" s="91">
        <f>I253/E253</f>
        <v>3937.5</v>
      </c>
      <c r="P253" s="91">
        <f>K253/E253</f>
        <v>2187.5</v>
      </c>
      <c r="Q253" s="79">
        <v>3</v>
      </c>
      <c r="R253" s="79">
        <v>2</v>
      </c>
      <c r="S253" s="79" t="s">
        <v>72</v>
      </c>
      <c r="T253" s="5">
        <v>106</v>
      </c>
      <c r="U253" s="9"/>
    </row>
    <row r="254" spans="1:21" s="37" customFormat="1" ht="12" x14ac:dyDescent="0.3">
      <c r="A254" s="74" t="s">
        <v>1942</v>
      </c>
      <c r="B254" s="75" t="s">
        <v>1748</v>
      </c>
      <c r="C254" s="85">
        <v>820</v>
      </c>
      <c r="D254" s="86">
        <v>102.9</v>
      </c>
      <c r="E254" s="87">
        <v>31</v>
      </c>
      <c r="F254" s="86">
        <v>85</v>
      </c>
      <c r="G254" s="17">
        <v>26</v>
      </c>
      <c r="H254" s="88">
        <v>164</v>
      </c>
      <c r="I254" s="89">
        <v>125000</v>
      </c>
      <c r="J254" s="89" t="s">
        <v>83</v>
      </c>
      <c r="K254" s="89">
        <v>75000</v>
      </c>
      <c r="L254" s="89" t="s">
        <v>79</v>
      </c>
      <c r="M254" s="90">
        <f>I254-K254</f>
        <v>50000</v>
      </c>
      <c r="N254" s="4">
        <f>IF(ISERROR(K254/I254),"",K254/I254)</f>
        <v>0.6</v>
      </c>
      <c r="O254" s="91">
        <f>I254/E254</f>
        <v>4032.2580645161293</v>
      </c>
      <c r="P254" s="91">
        <f>K254/E254</f>
        <v>2419.3548387096776</v>
      </c>
      <c r="Q254" s="79">
        <v>3</v>
      </c>
      <c r="R254" s="79">
        <v>2</v>
      </c>
      <c r="S254" s="79" t="s">
        <v>72</v>
      </c>
      <c r="T254" s="5">
        <v>102</v>
      </c>
      <c r="U254" s="9"/>
    </row>
    <row r="255" spans="1:21" s="37" customFormat="1" ht="12" x14ac:dyDescent="0.3">
      <c r="A255" s="74" t="s">
        <v>2438</v>
      </c>
      <c r="B255" s="75" t="s">
        <v>2439</v>
      </c>
      <c r="C255" s="85">
        <v>796</v>
      </c>
      <c r="D255" s="86">
        <v>100.2</v>
      </c>
      <c r="E255" s="87">
        <v>30</v>
      </c>
      <c r="F255" s="86">
        <v>78.5</v>
      </c>
      <c r="G255" s="17">
        <v>24</v>
      </c>
      <c r="H255" s="88">
        <v>48</v>
      </c>
      <c r="I255" s="89">
        <v>125000</v>
      </c>
      <c r="J255" s="89" t="s">
        <v>80</v>
      </c>
      <c r="K255" s="89">
        <v>68000</v>
      </c>
      <c r="L255" s="89" t="s">
        <v>83</v>
      </c>
      <c r="M255" s="90">
        <f>I255-K255</f>
        <v>57000</v>
      </c>
      <c r="N255" s="4">
        <f>IF(ISERROR(K255/I255),"",K255/I255)</f>
        <v>0.54400000000000004</v>
      </c>
      <c r="O255" s="91">
        <f>I255/E255</f>
        <v>4166.666666666667</v>
      </c>
      <c r="P255" s="91">
        <f>K255/E255</f>
        <v>2266.6666666666665</v>
      </c>
      <c r="Q255" s="79">
        <v>3</v>
      </c>
      <c r="R255" s="79">
        <v>2</v>
      </c>
      <c r="S255" s="79" t="s">
        <v>72</v>
      </c>
      <c r="T255" s="5">
        <v>100</v>
      </c>
      <c r="U255" s="9"/>
    </row>
    <row r="256" spans="1:21" s="37" customFormat="1" ht="12" x14ac:dyDescent="0.3">
      <c r="A256" s="74" t="s">
        <v>2070</v>
      </c>
      <c r="B256" s="75" t="s">
        <v>1782</v>
      </c>
      <c r="C256" s="85">
        <v>732</v>
      </c>
      <c r="D256" s="86">
        <v>104</v>
      </c>
      <c r="E256" s="87">
        <v>31</v>
      </c>
      <c r="F256" s="86">
        <v>85</v>
      </c>
      <c r="G256" s="17">
        <v>26</v>
      </c>
      <c r="H256" s="88">
        <v>204</v>
      </c>
      <c r="I256" s="89">
        <v>125000</v>
      </c>
      <c r="J256" s="89" t="s">
        <v>69</v>
      </c>
      <c r="K256" s="89">
        <v>75000</v>
      </c>
      <c r="L256" s="89" t="s">
        <v>59</v>
      </c>
      <c r="M256" s="90">
        <f>I256-K256</f>
        <v>50000</v>
      </c>
      <c r="N256" s="4">
        <f>IF(ISERROR(K256/I256),"",K256/I256)</f>
        <v>0.6</v>
      </c>
      <c r="O256" s="91">
        <f>I256/E256</f>
        <v>4032.2580645161293</v>
      </c>
      <c r="P256" s="91">
        <f>K256/E256</f>
        <v>2419.3548387096776</v>
      </c>
      <c r="Q256" s="79">
        <v>3</v>
      </c>
      <c r="R256" s="79">
        <v>2</v>
      </c>
      <c r="S256" s="79" t="s">
        <v>72</v>
      </c>
      <c r="T256" s="5">
        <v>103</v>
      </c>
      <c r="U256" s="9"/>
    </row>
    <row r="257" spans="1:21" s="37" customFormat="1" ht="12" x14ac:dyDescent="0.3">
      <c r="A257" s="74" t="s">
        <v>2454</v>
      </c>
      <c r="B257" s="75" t="s">
        <v>1792</v>
      </c>
      <c r="C257" s="85">
        <v>1781</v>
      </c>
      <c r="D257" s="86">
        <v>73.400000000000006</v>
      </c>
      <c r="E257" s="87">
        <v>22</v>
      </c>
      <c r="F257" s="86">
        <v>60</v>
      </c>
      <c r="G257" s="17">
        <v>18</v>
      </c>
      <c r="H257" s="88">
        <v>210</v>
      </c>
      <c r="I257" s="89">
        <v>125000</v>
      </c>
      <c r="J257" s="89" t="s">
        <v>66</v>
      </c>
      <c r="K257" s="89">
        <v>57000</v>
      </c>
      <c r="L257" s="89" t="s">
        <v>66</v>
      </c>
      <c r="M257" s="90">
        <f>I257-K257</f>
        <v>68000</v>
      </c>
      <c r="N257" s="4">
        <f>IF(ISERROR(K257/I257),"",K257/I257)</f>
        <v>0.45600000000000002</v>
      </c>
      <c r="O257" s="91">
        <f>I257/E257</f>
        <v>5681.818181818182</v>
      </c>
      <c r="P257" s="91">
        <f>K257/E257</f>
        <v>2590.909090909091</v>
      </c>
      <c r="Q257" s="79">
        <v>3</v>
      </c>
      <c r="R257" s="79">
        <v>1</v>
      </c>
      <c r="S257" s="79" t="s">
        <v>72</v>
      </c>
      <c r="T257" s="5">
        <v>73</v>
      </c>
      <c r="U257" s="9"/>
    </row>
    <row r="258" spans="1:21" s="37" customFormat="1" ht="12" x14ac:dyDescent="0.3">
      <c r="A258" s="74" t="s">
        <v>2154</v>
      </c>
      <c r="B258" s="75" t="s">
        <v>1818</v>
      </c>
      <c r="C258" s="85">
        <v>646</v>
      </c>
      <c r="D258" s="86">
        <v>106.2</v>
      </c>
      <c r="E258" s="87">
        <v>32</v>
      </c>
      <c r="F258" s="86">
        <v>84.9</v>
      </c>
      <c r="G258" s="17">
        <v>26</v>
      </c>
      <c r="H258" s="88">
        <v>80</v>
      </c>
      <c r="I258" s="89">
        <v>125000</v>
      </c>
      <c r="J258" s="89" t="s">
        <v>69</v>
      </c>
      <c r="K258" s="89">
        <v>60000</v>
      </c>
      <c r="L258" s="89" t="s">
        <v>80</v>
      </c>
      <c r="M258" s="90">
        <f>I258-K258</f>
        <v>65000</v>
      </c>
      <c r="N258" s="4">
        <f>IF(ISERROR(K258/I258),"",K258/I258)</f>
        <v>0.48</v>
      </c>
      <c r="O258" s="91">
        <f>I258/E258</f>
        <v>3906.25</v>
      </c>
      <c r="P258" s="91">
        <f>K258/E258</f>
        <v>1875</v>
      </c>
      <c r="Q258" s="79">
        <v>3</v>
      </c>
      <c r="R258" s="79">
        <v>2</v>
      </c>
      <c r="S258" s="79" t="s">
        <v>72</v>
      </c>
      <c r="T258" s="5">
        <v>106</v>
      </c>
      <c r="U258" s="9"/>
    </row>
    <row r="259" spans="1:21" s="37" customFormat="1" ht="12" x14ac:dyDescent="0.3">
      <c r="A259" s="74" t="s">
        <v>1883</v>
      </c>
      <c r="B259" s="75" t="s">
        <v>1884</v>
      </c>
      <c r="C259" s="85">
        <v>706</v>
      </c>
      <c r="D259" s="86">
        <v>104.2</v>
      </c>
      <c r="E259" s="87">
        <v>32</v>
      </c>
      <c r="F259" s="86">
        <v>85</v>
      </c>
      <c r="G259" s="17">
        <v>26</v>
      </c>
      <c r="H259" s="88">
        <v>248</v>
      </c>
      <c r="I259" s="89">
        <v>125000</v>
      </c>
      <c r="J259" s="89" t="s">
        <v>83</v>
      </c>
      <c r="K259" s="89">
        <v>75000</v>
      </c>
      <c r="L259" s="89" t="s">
        <v>79</v>
      </c>
      <c r="M259" s="90">
        <f>I259-K259</f>
        <v>50000</v>
      </c>
      <c r="N259" s="4">
        <f>IF(ISERROR(K259/I259),"",K259/I259)</f>
        <v>0.6</v>
      </c>
      <c r="O259" s="91">
        <f>I259/E259</f>
        <v>3906.25</v>
      </c>
      <c r="P259" s="91">
        <f>K259/E259</f>
        <v>2343.75</v>
      </c>
      <c r="Q259" s="79">
        <v>3</v>
      </c>
      <c r="R259" s="79">
        <v>2</v>
      </c>
      <c r="S259" s="79" t="s">
        <v>72</v>
      </c>
      <c r="T259" s="5">
        <v>104</v>
      </c>
      <c r="U259" s="9"/>
    </row>
    <row r="260" spans="1:21" s="37" customFormat="1" ht="12" x14ac:dyDescent="0.3">
      <c r="A260" s="74" t="s">
        <v>2438</v>
      </c>
      <c r="B260" s="75" t="s">
        <v>2439</v>
      </c>
      <c r="C260" s="85">
        <v>796</v>
      </c>
      <c r="D260" s="86">
        <v>104.2</v>
      </c>
      <c r="E260" s="87">
        <v>32</v>
      </c>
      <c r="F260" s="86">
        <v>85</v>
      </c>
      <c r="G260" s="17">
        <v>26</v>
      </c>
      <c r="H260" s="88">
        <v>248</v>
      </c>
      <c r="I260" s="89">
        <v>123000</v>
      </c>
      <c r="J260" s="89" t="s">
        <v>81</v>
      </c>
      <c r="K260" s="89">
        <v>75000</v>
      </c>
      <c r="L260" s="89" t="s">
        <v>80</v>
      </c>
      <c r="M260" s="90">
        <f>I260-K260</f>
        <v>48000</v>
      </c>
      <c r="N260" s="4">
        <f>IF(ISERROR(K260/I260),"",K260/I260)</f>
        <v>0.6097560975609756</v>
      </c>
      <c r="O260" s="91">
        <f>I260/E260</f>
        <v>3843.75</v>
      </c>
      <c r="P260" s="91">
        <f>K260/E260</f>
        <v>2343.75</v>
      </c>
      <c r="Q260" s="79">
        <v>3</v>
      </c>
      <c r="R260" s="79">
        <v>2</v>
      </c>
      <c r="S260" s="79" t="s">
        <v>72</v>
      </c>
      <c r="T260" s="5" t="s">
        <v>104</v>
      </c>
      <c r="U260" s="9"/>
    </row>
    <row r="261" spans="1:21" s="37" customFormat="1" ht="12" x14ac:dyDescent="0.3">
      <c r="A261" s="74" t="s">
        <v>2126</v>
      </c>
      <c r="B261" s="75" t="s">
        <v>1823</v>
      </c>
      <c r="C261" s="85">
        <v>976</v>
      </c>
      <c r="D261" s="86">
        <v>105.5</v>
      </c>
      <c r="E261" s="87">
        <v>32</v>
      </c>
      <c r="F261" s="86">
        <v>83.7</v>
      </c>
      <c r="G261" s="17">
        <v>25</v>
      </c>
      <c r="H261" s="88">
        <v>448</v>
      </c>
      <c r="I261" s="89">
        <v>123000</v>
      </c>
      <c r="J261" s="89" t="s">
        <v>69</v>
      </c>
      <c r="K261" s="89">
        <v>60000</v>
      </c>
      <c r="L261" s="89" t="s">
        <v>81</v>
      </c>
      <c r="M261" s="90">
        <f>I261-K261</f>
        <v>63000</v>
      </c>
      <c r="N261" s="4">
        <f>IF(ISERROR(K261/I261),"",K261/I261)</f>
        <v>0.48780487804878048</v>
      </c>
      <c r="O261" s="91">
        <f>I261/E261</f>
        <v>3843.75</v>
      </c>
      <c r="P261" s="91">
        <f>K261/E261</f>
        <v>1875</v>
      </c>
      <c r="Q261" s="79">
        <v>3</v>
      </c>
      <c r="R261" s="79">
        <v>2</v>
      </c>
      <c r="S261" s="79" t="s">
        <v>72</v>
      </c>
      <c r="T261" s="5">
        <v>105</v>
      </c>
      <c r="U261" s="9"/>
    </row>
    <row r="262" spans="1:21" s="37" customFormat="1" ht="12" x14ac:dyDescent="0.3">
      <c r="A262" s="74" t="s">
        <v>1733</v>
      </c>
      <c r="B262" s="75" t="s">
        <v>2413</v>
      </c>
      <c r="C262" s="85">
        <v>976</v>
      </c>
      <c r="D262" s="86">
        <v>89.8</v>
      </c>
      <c r="E262" s="87">
        <v>27</v>
      </c>
      <c r="F262" s="86">
        <v>70.7</v>
      </c>
      <c r="G262" s="17">
        <v>21</v>
      </c>
      <c r="H262" s="88">
        <v>308</v>
      </c>
      <c r="I262" s="89">
        <v>122500</v>
      </c>
      <c r="J262" s="89" t="s">
        <v>65</v>
      </c>
      <c r="K262" s="89">
        <v>60000</v>
      </c>
      <c r="L262" s="89" t="s">
        <v>78</v>
      </c>
      <c r="M262" s="90">
        <f>I262-K262</f>
        <v>62500</v>
      </c>
      <c r="N262" s="4">
        <f>IF(ISERROR(K262/I262),"",K262/I262)</f>
        <v>0.48979591836734693</v>
      </c>
      <c r="O262" s="91">
        <f>I262/E262</f>
        <v>4537.0370370370374</v>
      </c>
      <c r="P262" s="91">
        <f>K262/E262</f>
        <v>2222.2222222222222</v>
      </c>
      <c r="Q262" s="79">
        <v>3</v>
      </c>
      <c r="R262" s="79">
        <v>1</v>
      </c>
      <c r="S262" s="79" t="s">
        <v>72</v>
      </c>
      <c r="T262" s="5">
        <v>89</v>
      </c>
      <c r="U262" s="9"/>
    </row>
    <row r="263" spans="1:21" s="37" customFormat="1" ht="12" x14ac:dyDescent="0.3">
      <c r="A263" s="74" t="s">
        <v>2090</v>
      </c>
      <c r="B263" s="75" t="s">
        <v>1745</v>
      </c>
      <c r="C263" s="85">
        <v>872</v>
      </c>
      <c r="D263" s="86">
        <v>105</v>
      </c>
      <c r="E263" s="87">
        <v>32</v>
      </c>
      <c r="F263" s="86">
        <v>84.7</v>
      </c>
      <c r="G263" s="17">
        <v>26</v>
      </c>
      <c r="H263" s="88">
        <v>244</v>
      </c>
      <c r="I263" s="89">
        <v>122000</v>
      </c>
      <c r="J263" s="89" t="s">
        <v>74</v>
      </c>
      <c r="K263" s="89">
        <v>65000</v>
      </c>
      <c r="L263" s="89" t="s">
        <v>82</v>
      </c>
      <c r="M263" s="90">
        <f>I263-K263</f>
        <v>57000</v>
      </c>
      <c r="N263" s="4">
        <f>IF(ISERROR(K263/I263),"",K263/I263)</f>
        <v>0.53278688524590168</v>
      </c>
      <c r="O263" s="91">
        <f>I263/E263</f>
        <v>3812.5</v>
      </c>
      <c r="P263" s="91">
        <f>K263/E263</f>
        <v>2031.25</v>
      </c>
      <c r="Q263" s="79">
        <v>3</v>
      </c>
      <c r="R263" s="79">
        <v>2</v>
      </c>
      <c r="S263" s="79" t="s">
        <v>72</v>
      </c>
      <c r="T263" s="5">
        <v>104</v>
      </c>
      <c r="U263" s="9"/>
    </row>
    <row r="264" spans="1:21" s="37" customFormat="1" ht="12" x14ac:dyDescent="0.3">
      <c r="A264" s="74" t="s">
        <v>2160</v>
      </c>
      <c r="B264" s="75" t="s">
        <v>1788</v>
      </c>
      <c r="C264" s="85">
        <v>510</v>
      </c>
      <c r="D264" s="86">
        <v>78</v>
      </c>
      <c r="E264" s="87">
        <v>24</v>
      </c>
      <c r="F264" s="86">
        <v>55.4</v>
      </c>
      <c r="G264" s="17">
        <v>17</v>
      </c>
      <c r="H264" s="88">
        <v>74</v>
      </c>
      <c r="I264" s="89">
        <v>122000</v>
      </c>
      <c r="J264" s="89" t="s">
        <v>84</v>
      </c>
      <c r="K264" s="89"/>
      <c r="L264" s="89"/>
      <c r="M264" s="90">
        <f>I264-K264</f>
        <v>122000</v>
      </c>
      <c r="N264" s="4">
        <f>IF(ISERROR(K264/I264),"",K264/I264)</f>
        <v>0</v>
      </c>
      <c r="O264" s="91">
        <f>I264/E264</f>
        <v>5083.333333333333</v>
      </c>
      <c r="P264" s="91">
        <f>K264/E264</f>
        <v>0</v>
      </c>
      <c r="Q264" s="79">
        <v>3</v>
      </c>
      <c r="R264" s="79">
        <v>1</v>
      </c>
      <c r="S264" s="79" t="s">
        <v>72</v>
      </c>
      <c r="T264" s="5" t="s">
        <v>89</v>
      </c>
      <c r="U264" s="9"/>
    </row>
    <row r="265" spans="1:21" s="37" customFormat="1" ht="12" x14ac:dyDescent="0.3">
      <c r="A265" s="74" t="s">
        <v>1879</v>
      </c>
      <c r="B265" s="75" t="s">
        <v>1709</v>
      </c>
      <c r="C265" s="85">
        <v>512</v>
      </c>
      <c r="D265" s="86">
        <v>88.5</v>
      </c>
      <c r="E265" s="87">
        <v>27</v>
      </c>
      <c r="F265" s="86">
        <v>68</v>
      </c>
      <c r="G265" s="17">
        <v>21</v>
      </c>
      <c r="H265" s="88">
        <v>100</v>
      </c>
      <c r="I265" s="89">
        <v>122000</v>
      </c>
      <c r="J265" s="89" t="s">
        <v>80</v>
      </c>
      <c r="K265" s="89">
        <v>65000</v>
      </c>
      <c r="L265" s="89" t="s">
        <v>66</v>
      </c>
      <c r="M265" s="90">
        <f>I265-K265</f>
        <v>57000</v>
      </c>
      <c r="N265" s="4">
        <f>IF(ISERROR(K265/I265),"",K265/I265)</f>
        <v>0.53278688524590168</v>
      </c>
      <c r="O265" s="91">
        <f>I265/E265</f>
        <v>4518.5185185185182</v>
      </c>
      <c r="P265" s="91">
        <f>K265/E265</f>
        <v>2407.4074074074074</v>
      </c>
      <c r="Q265" s="79">
        <v>3</v>
      </c>
      <c r="R265" s="79">
        <v>1</v>
      </c>
      <c r="S265" s="79" t="s">
        <v>72</v>
      </c>
      <c r="T265" s="5">
        <v>88</v>
      </c>
      <c r="U265" s="9"/>
    </row>
    <row r="266" spans="1:21" s="37" customFormat="1" ht="12" x14ac:dyDescent="0.3">
      <c r="A266" s="74" t="s">
        <v>1735</v>
      </c>
      <c r="B266" s="75" t="s">
        <v>1708</v>
      </c>
      <c r="C266" s="85">
        <v>1124</v>
      </c>
      <c r="D266" s="86">
        <v>91.5</v>
      </c>
      <c r="E266" s="87">
        <v>28</v>
      </c>
      <c r="F266" s="86">
        <v>70.7</v>
      </c>
      <c r="G266" s="17">
        <v>21</v>
      </c>
      <c r="H266" s="88">
        <v>388</v>
      </c>
      <c r="I266" s="89">
        <v>120000</v>
      </c>
      <c r="J266" s="89" t="s">
        <v>65</v>
      </c>
      <c r="K266" s="89">
        <v>63000</v>
      </c>
      <c r="L266" s="89" t="s">
        <v>59</v>
      </c>
      <c r="M266" s="90">
        <f>I266-K266</f>
        <v>57000</v>
      </c>
      <c r="N266" s="4">
        <f>IF(ISERROR(K266/I266),"",K266/I266)</f>
        <v>0.52500000000000002</v>
      </c>
      <c r="O266" s="91">
        <f>I266/E266</f>
        <v>4285.7142857142853</v>
      </c>
      <c r="P266" s="91">
        <f>K266/E266</f>
        <v>2250</v>
      </c>
      <c r="Q266" s="79">
        <v>3</v>
      </c>
      <c r="R266" s="79">
        <v>1</v>
      </c>
      <c r="S266" s="79" t="s">
        <v>72</v>
      </c>
      <c r="T266" s="5">
        <v>91</v>
      </c>
      <c r="U266" s="9"/>
    </row>
    <row r="267" spans="1:21" s="37" customFormat="1" ht="12" x14ac:dyDescent="0.3">
      <c r="A267" s="74" t="s">
        <v>1739</v>
      </c>
      <c r="B267" s="75" t="s">
        <v>1740</v>
      </c>
      <c r="C267" s="85">
        <v>768</v>
      </c>
      <c r="D267" s="86">
        <v>89.5</v>
      </c>
      <c r="E267" s="87">
        <v>27</v>
      </c>
      <c r="F267" s="86">
        <v>69.099999999999994</v>
      </c>
      <c r="G267" s="17">
        <v>21</v>
      </c>
      <c r="H267" s="88">
        <v>196</v>
      </c>
      <c r="I267" s="89">
        <v>120000</v>
      </c>
      <c r="J267" s="89" t="s">
        <v>83</v>
      </c>
      <c r="K267" s="89">
        <v>62000</v>
      </c>
      <c r="L267" s="89" t="s">
        <v>82</v>
      </c>
      <c r="M267" s="90">
        <f>I267-K267</f>
        <v>58000</v>
      </c>
      <c r="N267" s="4">
        <f>IF(ISERROR(K267/I267),"",K267/I267)</f>
        <v>0.51666666666666672</v>
      </c>
      <c r="O267" s="91">
        <f>I267/E267</f>
        <v>4444.4444444444443</v>
      </c>
      <c r="P267" s="91">
        <f>K267/E267</f>
        <v>2296.2962962962961</v>
      </c>
      <c r="Q267" s="79">
        <v>3</v>
      </c>
      <c r="R267" s="79">
        <v>1</v>
      </c>
      <c r="S267" s="79" t="s">
        <v>72</v>
      </c>
      <c r="T267" s="5">
        <v>89</v>
      </c>
      <c r="U267" s="9"/>
    </row>
    <row r="268" spans="1:21" s="37" customFormat="1" ht="12" x14ac:dyDescent="0.3">
      <c r="A268" s="74" t="s">
        <v>1749</v>
      </c>
      <c r="B268" s="75" t="s">
        <v>1708</v>
      </c>
      <c r="C268" s="85">
        <v>408</v>
      </c>
      <c r="D268" s="86">
        <v>87.2</v>
      </c>
      <c r="E268" s="87">
        <v>26</v>
      </c>
      <c r="F268" s="86">
        <v>70</v>
      </c>
      <c r="G268" s="17">
        <v>21</v>
      </c>
      <c r="H268" s="88">
        <v>120</v>
      </c>
      <c r="I268" s="89">
        <v>120000</v>
      </c>
      <c r="J268" s="89" t="s">
        <v>65</v>
      </c>
      <c r="K268" s="89">
        <v>65000</v>
      </c>
      <c r="L268" s="89" t="s">
        <v>83</v>
      </c>
      <c r="M268" s="90">
        <f>I268-K268</f>
        <v>55000</v>
      </c>
      <c r="N268" s="4">
        <f>IF(ISERROR(K268/I268),"",K268/I268)</f>
        <v>0.54166666666666663</v>
      </c>
      <c r="O268" s="91">
        <f>I268/E268</f>
        <v>4615.3846153846152</v>
      </c>
      <c r="P268" s="91">
        <f>K268/E268</f>
        <v>2500</v>
      </c>
      <c r="Q268" s="79">
        <v>3</v>
      </c>
      <c r="R268" s="79">
        <v>1</v>
      </c>
      <c r="S268" s="79" t="s">
        <v>72</v>
      </c>
      <c r="T268" s="5">
        <v>87</v>
      </c>
      <c r="U268" s="9"/>
    </row>
    <row r="269" spans="1:21" s="37" customFormat="1" ht="12" x14ac:dyDescent="0.3">
      <c r="A269" s="74" t="s">
        <v>2440</v>
      </c>
      <c r="B269" s="75" t="s">
        <v>2441</v>
      </c>
      <c r="C269" s="85">
        <v>588</v>
      </c>
      <c r="D269" s="86">
        <v>89.3</v>
      </c>
      <c r="E269" s="87">
        <v>27</v>
      </c>
      <c r="F269" s="86">
        <v>70</v>
      </c>
      <c r="G269" s="17">
        <v>21</v>
      </c>
      <c r="H269" s="88">
        <v>78</v>
      </c>
      <c r="I269" s="89">
        <v>120000</v>
      </c>
      <c r="J269" s="89" t="s">
        <v>79</v>
      </c>
      <c r="K269" s="89">
        <v>65000</v>
      </c>
      <c r="L269" s="89" t="s">
        <v>74</v>
      </c>
      <c r="M269" s="90">
        <f>I269-K269</f>
        <v>55000</v>
      </c>
      <c r="N269" s="4">
        <f>IF(ISERROR(K269/I269),"",K269/I269)</f>
        <v>0.54166666666666663</v>
      </c>
      <c r="O269" s="91">
        <f>I269/E269</f>
        <v>4444.4444444444443</v>
      </c>
      <c r="P269" s="91">
        <f>K269/E269</f>
        <v>2407.4074074074074</v>
      </c>
      <c r="Q269" s="79">
        <v>3</v>
      </c>
      <c r="R269" s="79">
        <v>1</v>
      </c>
      <c r="S269" s="79" t="s">
        <v>72</v>
      </c>
      <c r="T269" s="5">
        <v>89</v>
      </c>
      <c r="U269" s="9"/>
    </row>
    <row r="270" spans="1:21" s="37" customFormat="1" ht="12" x14ac:dyDescent="0.3">
      <c r="A270" s="74" t="s">
        <v>1794</v>
      </c>
      <c r="B270" s="75" t="s">
        <v>1795</v>
      </c>
      <c r="C270" s="85">
        <v>2419</v>
      </c>
      <c r="D270" s="86">
        <v>80.400000000000006</v>
      </c>
      <c r="E270" s="87">
        <v>24</v>
      </c>
      <c r="F270" s="86">
        <v>59.1</v>
      </c>
      <c r="G270" s="17">
        <v>18</v>
      </c>
      <c r="H270" s="88">
        <v>209</v>
      </c>
      <c r="I270" s="89">
        <v>120000</v>
      </c>
      <c r="J270" s="89" t="s">
        <v>59</v>
      </c>
      <c r="K270" s="89">
        <v>58000</v>
      </c>
      <c r="L270" s="89" t="s">
        <v>81</v>
      </c>
      <c r="M270" s="90">
        <f>I270-K270</f>
        <v>62000</v>
      </c>
      <c r="N270" s="4">
        <f>IF(ISERROR(K270/I270),"",K270/I270)</f>
        <v>0.48333333333333334</v>
      </c>
      <c r="O270" s="91">
        <f>I270/E270</f>
        <v>5000</v>
      </c>
      <c r="P270" s="91">
        <f>K270/E270</f>
        <v>2416.6666666666665</v>
      </c>
      <c r="Q270" s="79">
        <v>3</v>
      </c>
      <c r="R270" s="79">
        <v>1</v>
      </c>
      <c r="S270" s="79" t="s">
        <v>61</v>
      </c>
      <c r="T270" s="5">
        <v>80</v>
      </c>
      <c r="U270" s="9"/>
    </row>
    <row r="271" spans="1:21" s="37" customFormat="1" ht="12" x14ac:dyDescent="0.3">
      <c r="A271" s="74" t="s">
        <v>2086</v>
      </c>
      <c r="B271" s="75" t="s">
        <v>1745</v>
      </c>
      <c r="C271" s="85">
        <v>902</v>
      </c>
      <c r="D271" s="86">
        <v>105</v>
      </c>
      <c r="E271" s="87">
        <v>32</v>
      </c>
      <c r="F271" s="86">
        <v>84.7</v>
      </c>
      <c r="G271" s="17">
        <v>26</v>
      </c>
      <c r="H271" s="88">
        <v>248</v>
      </c>
      <c r="I271" s="89">
        <v>120000</v>
      </c>
      <c r="J271" s="89" t="s">
        <v>66</v>
      </c>
      <c r="K271" s="89">
        <v>68000</v>
      </c>
      <c r="L271" s="89" t="s">
        <v>66</v>
      </c>
      <c r="M271" s="90">
        <f>I271-K271</f>
        <v>52000</v>
      </c>
      <c r="N271" s="4">
        <f>IF(ISERROR(K271/I271),"",K271/I271)</f>
        <v>0.56666666666666665</v>
      </c>
      <c r="O271" s="91">
        <f>I271/E271</f>
        <v>3750</v>
      </c>
      <c r="P271" s="91">
        <f>K271/E271</f>
        <v>2125</v>
      </c>
      <c r="Q271" s="79">
        <v>3</v>
      </c>
      <c r="R271" s="79">
        <v>2</v>
      </c>
      <c r="S271" s="79" t="s">
        <v>72</v>
      </c>
      <c r="T271" s="5">
        <v>104</v>
      </c>
      <c r="U271" s="9"/>
    </row>
    <row r="272" spans="1:21" s="37" customFormat="1" ht="12" x14ac:dyDescent="0.3">
      <c r="A272" s="74" t="s">
        <v>2108</v>
      </c>
      <c r="B272" s="75" t="s">
        <v>1815</v>
      </c>
      <c r="C272" s="85">
        <v>1082</v>
      </c>
      <c r="D272" s="86">
        <v>106.4</v>
      </c>
      <c r="E272" s="87">
        <v>32</v>
      </c>
      <c r="F272" s="86">
        <v>84.6</v>
      </c>
      <c r="G272" s="17">
        <v>26</v>
      </c>
      <c r="H272" s="88">
        <v>504</v>
      </c>
      <c r="I272" s="89">
        <v>120000</v>
      </c>
      <c r="J272" s="89" t="s">
        <v>83</v>
      </c>
      <c r="K272" s="89">
        <v>60000</v>
      </c>
      <c r="L272" s="89" t="s">
        <v>65</v>
      </c>
      <c r="M272" s="90">
        <f>I272-K272</f>
        <v>60000</v>
      </c>
      <c r="N272" s="4">
        <f>IF(ISERROR(K272/I272),"",K272/I272)</f>
        <v>0.5</v>
      </c>
      <c r="O272" s="91">
        <f>I272/E272</f>
        <v>3750</v>
      </c>
      <c r="P272" s="91">
        <f>K272/E272</f>
        <v>1875</v>
      </c>
      <c r="Q272" s="79">
        <v>3</v>
      </c>
      <c r="R272" s="79">
        <v>2</v>
      </c>
      <c r="S272" s="79" t="s">
        <v>72</v>
      </c>
      <c r="T272" s="5">
        <v>106</v>
      </c>
      <c r="U272" s="9"/>
    </row>
    <row r="273" spans="1:21" s="37" customFormat="1" ht="12" x14ac:dyDescent="0.3">
      <c r="A273" s="74" t="s">
        <v>1852</v>
      </c>
      <c r="B273" s="75" t="s">
        <v>1826</v>
      </c>
      <c r="C273" s="85">
        <v>832</v>
      </c>
      <c r="D273" s="86">
        <v>75.2</v>
      </c>
      <c r="E273" s="87">
        <v>23</v>
      </c>
      <c r="F273" s="86">
        <v>59.6</v>
      </c>
      <c r="G273" s="17">
        <v>18</v>
      </c>
      <c r="H273" s="88">
        <v>172</v>
      </c>
      <c r="I273" s="89">
        <v>120000</v>
      </c>
      <c r="J273" s="89" t="s">
        <v>81</v>
      </c>
      <c r="K273" s="89">
        <v>59000</v>
      </c>
      <c r="L273" s="89" t="s">
        <v>78</v>
      </c>
      <c r="M273" s="90">
        <f>I273-K273</f>
        <v>61000</v>
      </c>
      <c r="N273" s="4">
        <f>IF(ISERROR(K273/I273),"",K273/I273)</f>
        <v>0.49166666666666664</v>
      </c>
      <c r="O273" s="91">
        <f>I273/E273</f>
        <v>5217.391304347826</v>
      </c>
      <c r="P273" s="91">
        <f>K273/E273</f>
        <v>2565.217391304348</v>
      </c>
      <c r="Q273" s="79">
        <v>3</v>
      </c>
      <c r="R273" s="79">
        <v>1</v>
      </c>
      <c r="S273" s="79" t="s">
        <v>72</v>
      </c>
      <c r="T273" s="5">
        <v>75</v>
      </c>
      <c r="U273" s="9"/>
    </row>
    <row r="274" spans="1:21" s="37" customFormat="1" ht="12" x14ac:dyDescent="0.3">
      <c r="A274" s="74" t="s">
        <v>1853</v>
      </c>
      <c r="B274" s="75" t="s">
        <v>1854</v>
      </c>
      <c r="C274" s="85">
        <v>1184</v>
      </c>
      <c r="D274" s="86">
        <v>84.8</v>
      </c>
      <c r="E274" s="87">
        <v>26</v>
      </c>
      <c r="F274" s="86">
        <v>66.3</v>
      </c>
      <c r="G274" s="17">
        <v>20</v>
      </c>
      <c r="H274" s="88">
        <v>368</v>
      </c>
      <c r="I274" s="89">
        <v>120000</v>
      </c>
      <c r="J274" s="89" t="s">
        <v>65</v>
      </c>
      <c r="K274" s="89">
        <v>63000</v>
      </c>
      <c r="L274" s="89" t="s">
        <v>59</v>
      </c>
      <c r="M274" s="90">
        <f>I274-K274</f>
        <v>57000</v>
      </c>
      <c r="N274" s="4">
        <f>IF(ISERROR(K274/I274),"",K274/I274)</f>
        <v>0.52500000000000002</v>
      </c>
      <c r="O274" s="91">
        <f>I274/E274</f>
        <v>4615.3846153846152</v>
      </c>
      <c r="P274" s="91">
        <f>K274/E274</f>
        <v>2423.0769230769229</v>
      </c>
      <c r="Q274" s="79">
        <v>3</v>
      </c>
      <c r="R274" s="79">
        <v>1</v>
      </c>
      <c r="S274" s="79" t="s">
        <v>72</v>
      </c>
      <c r="T274" s="5">
        <v>84</v>
      </c>
      <c r="U274" s="9"/>
    </row>
    <row r="275" spans="1:21" s="37" customFormat="1" ht="12" x14ac:dyDescent="0.3">
      <c r="A275" s="74" t="s">
        <v>2486</v>
      </c>
      <c r="B275" s="75" t="s">
        <v>1869</v>
      </c>
      <c r="C275" s="85">
        <v>416</v>
      </c>
      <c r="D275" s="86">
        <v>77.8</v>
      </c>
      <c r="E275" s="87">
        <v>24</v>
      </c>
      <c r="F275" s="86">
        <v>60</v>
      </c>
      <c r="G275" s="17">
        <v>18</v>
      </c>
      <c r="H275" s="88">
        <v>112</v>
      </c>
      <c r="I275" s="89">
        <v>120000</v>
      </c>
      <c r="J275" s="89" t="s">
        <v>82</v>
      </c>
      <c r="K275" s="89">
        <v>59000</v>
      </c>
      <c r="L275" s="89" t="s">
        <v>59</v>
      </c>
      <c r="M275" s="90">
        <f>I275-K275</f>
        <v>61000</v>
      </c>
      <c r="N275" s="4">
        <f>IF(ISERROR(K275/I275),"",K275/I275)</f>
        <v>0.49166666666666664</v>
      </c>
      <c r="O275" s="91">
        <f>I275/E275</f>
        <v>5000</v>
      </c>
      <c r="P275" s="91">
        <f>K275/E275</f>
        <v>2458.3333333333335</v>
      </c>
      <c r="Q275" s="79">
        <v>3</v>
      </c>
      <c r="R275" s="79">
        <v>1</v>
      </c>
      <c r="S275" s="79" t="s">
        <v>72</v>
      </c>
      <c r="T275" s="5">
        <v>77</v>
      </c>
      <c r="U275" s="9"/>
    </row>
    <row r="276" spans="1:21" s="37" customFormat="1" ht="12" x14ac:dyDescent="0.3">
      <c r="A276" s="74" t="s">
        <v>2525</v>
      </c>
      <c r="B276" s="75" t="s">
        <v>2524</v>
      </c>
      <c r="C276" s="85">
        <v>1038</v>
      </c>
      <c r="D276" s="86">
        <v>84</v>
      </c>
      <c r="E276" s="87">
        <v>25</v>
      </c>
      <c r="F276" s="86">
        <v>58.7</v>
      </c>
      <c r="G276" s="17">
        <v>18</v>
      </c>
      <c r="H276" s="88">
        <v>179</v>
      </c>
      <c r="I276" s="89">
        <v>120000</v>
      </c>
      <c r="J276" s="89" t="s">
        <v>59</v>
      </c>
      <c r="K276" s="89">
        <v>48000</v>
      </c>
      <c r="L276" s="89" t="s">
        <v>60</v>
      </c>
      <c r="M276" s="90">
        <f>I276-K276</f>
        <v>72000</v>
      </c>
      <c r="N276" s="4">
        <f>IF(ISERROR(K276/I276),"",K276/I276)</f>
        <v>0.4</v>
      </c>
      <c r="O276" s="91">
        <f>I276/E276</f>
        <v>4800</v>
      </c>
      <c r="P276" s="91">
        <f>K276/E276</f>
        <v>1920</v>
      </c>
      <c r="Q276" s="79">
        <v>2</v>
      </c>
      <c r="R276" s="79">
        <v>1</v>
      </c>
      <c r="S276" s="79" t="s">
        <v>61</v>
      </c>
      <c r="T276" s="5">
        <v>83</v>
      </c>
      <c r="U276" s="9"/>
    </row>
    <row r="277" spans="1:21" s="37" customFormat="1" ht="12" x14ac:dyDescent="0.3">
      <c r="A277" s="74" t="s">
        <v>1900</v>
      </c>
      <c r="B277" s="75" t="s">
        <v>1896</v>
      </c>
      <c r="C277" s="85">
        <v>470</v>
      </c>
      <c r="D277" s="86">
        <v>79.8</v>
      </c>
      <c r="E277" s="87">
        <v>24</v>
      </c>
      <c r="F277" s="86">
        <v>59.7</v>
      </c>
      <c r="G277" s="17">
        <v>18</v>
      </c>
      <c r="H277" s="88">
        <v>126</v>
      </c>
      <c r="I277" s="89">
        <v>120000</v>
      </c>
      <c r="J277" s="89" t="s">
        <v>60</v>
      </c>
      <c r="K277" s="89">
        <v>65000</v>
      </c>
      <c r="L277" s="89" t="s">
        <v>84</v>
      </c>
      <c r="M277" s="90">
        <f>I277-K277</f>
        <v>55000</v>
      </c>
      <c r="N277" s="4">
        <f>IF(ISERROR(K277/I277),"",K277/I277)</f>
        <v>0.54166666666666663</v>
      </c>
      <c r="O277" s="91">
        <f>I277/E277</f>
        <v>5000</v>
      </c>
      <c r="P277" s="91">
        <f>K277/E277</f>
        <v>2708.3333333333335</v>
      </c>
      <c r="Q277" s="79">
        <v>3</v>
      </c>
      <c r="R277" s="79">
        <v>2</v>
      </c>
      <c r="S277" s="79" t="s">
        <v>72</v>
      </c>
      <c r="T277" s="5">
        <v>79</v>
      </c>
      <c r="U277" s="9"/>
    </row>
    <row r="278" spans="1:21" s="37" customFormat="1" ht="12" x14ac:dyDescent="0.3">
      <c r="A278" s="74" t="s">
        <v>1849</v>
      </c>
      <c r="B278" s="75" t="s">
        <v>1823</v>
      </c>
      <c r="C278" s="85">
        <v>710</v>
      </c>
      <c r="D278" s="86">
        <v>80.099999999999994</v>
      </c>
      <c r="E278" s="87">
        <v>24</v>
      </c>
      <c r="F278" s="86">
        <v>59.9</v>
      </c>
      <c r="G278" s="17">
        <v>18</v>
      </c>
      <c r="H278" s="88">
        <v>130</v>
      </c>
      <c r="I278" s="89">
        <v>119500</v>
      </c>
      <c r="J278" s="89" t="s">
        <v>80</v>
      </c>
      <c r="K278" s="89">
        <v>58000</v>
      </c>
      <c r="L278" s="89" t="s">
        <v>78</v>
      </c>
      <c r="M278" s="90">
        <f>I278-K278</f>
        <v>61500</v>
      </c>
      <c r="N278" s="4">
        <f>IF(ISERROR(K278/I278),"",K278/I278)</f>
        <v>0.48535564853556484</v>
      </c>
      <c r="O278" s="91">
        <f>I278/E278</f>
        <v>4979.166666666667</v>
      </c>
      <c r="P278" s="91">
        <f>K278/E278</f>
        <v>2416.6666666666665</v>
      </c>
      <c r="Q278" s="79">
        <v>3</v>
      </c>
      <c r="R278" s="79">
        <v>1</v>
      </c>
      <c r="S278" s="79" t="s">
        <v>61</v>
      </c>
      <c r="T278" s="5">
        <v>80</v>
      </c>
      <c r="U278" s="9"/>
    </row>
    <row r="279" spans="1:21" s="37" customFormat="1" ht="12" x14ac:dyDescent="0.3">
      <c r="A279" s="74" t="s">
        <v>2108</v>
      </c>
      <c r="B279" s="75" t="s">
        <v>1815</v>
      </c>
      <c r="C279" s="85">
        <v>1082</v>
      </c>
      <c r="D279" s="86">
        <v>91.2</v>
      </c>
      <c r="E279" s="87">
        <v>28</v>
      </c>
      <c r="F279" s="86">
        <v>74.099999999999994</v>
      </c>
      <c r="G279" s="17">
        <v>22</v>
      </c>
      <c r="H279" s="88">
        <v>264</v>
      </c>
      <c r="I279" s="89">
        <v>119000</v>
      </c>
      <c r="J279" s="89" t="s">
        <v>66</v>
      </c>
      <c r="K279" s="89">
        <v>63000</v>
      </c>
      <c r="L279" s="89" t="s">
        <v>79</v>
      </c>
      <c r="M279" s="90">
        <f>I279-K279</f>
        <v>56000</v>
      </c>
      <c r="N279" s="4">
        <f>IF(ISERROR(K279/I279),"",K279/I279)</f>
        <v>0.52941176470588236</v>
      </c>
      <c r="O279" s="91">
        <f>I279/E279</f>
        <v>4250</v>
      </c>
      <c r="P279" s="91">
        <f>K279/E279</f>
        <v>2250</v>
      </c>
      <c r="Q279" s="79">
        <v>3</v>
      </c>
      <c r="R279" s="79">
        <v>2</v>
      </c>
      <c r="S279" s="79" t="s">
        <v>72</v>
      </c>
      <c r="T279" s="5">
        <v>91</v>
      </c>
      <c r="U279" s="9"/>
    </row>
    <row r="280" spans="1:21" s="37" customFormat="1" ht="12" x14ac:dyDescent="0.3">
      <c r="A280" s="74" t="s">
        <v>1793</v>
      </c>
      <c r="B280" s="75" t="s">
        <v>1792</v>
      </c>
      <c r="C280" s="85">
        <v>1874</v>
      </c>
      <c r="D280" s="86">
        <v>72.599999999999994</v>
      </c>
      <c r="E280" s="87">
        <v>22</v>
      </c>
      <c r="F280" s="86">
        <v>59.7</v>
      </c>
      <c r="G280" s="17">
        <v>18</v>
      </c>
      <c r="H280" s="88">
        <v>110</v>
      </c>
      <c r="I280" s="89">
        <v>118000</v>
      </c>
      <c r="J280" s="89" t="s">
        <v>66</v>
      </c>
      <c r="K280" s="89">
        <v>52000</v>
      </c>
      <c r="L280" s="89" t="s">
        <v>66</v>
      </c>
      <c r="M280" s="90">
        <f>I280-K280</f>
        <v>66000</v>
      </c>
      <c r="N280" s="4">
        <f>IF(ISERROR(K280/I280),"",K280/I280)</f>
        <v>0.44067796610169491</v>
      </c>
      <c r="O280" s="91">
        <f>I280/E280</f>
        <v>5363.636363636364</v>
      </c>
      <c r="P280" s="91">
        <f>K280/E280</f>
        <v>2363.6363636363635</v>
      </c>
      <c r="Q280" s="79">
        <v>2</v>
      </c>
      <c r="R280" s="79">
        <v>1</v>
      </c>
      <c r="S280" s="79" t="s">
        <v>72</v>
      </c>
      <c r="T280" s="5" t="s">
        <v>239</v>
      </c>
      <c r="U280" s="9"/>
    </row>
    <row r="281" spans="1:21" s="37" customFormat="1" ht="12" x14ac:dyDescent="0.3">
      <c r="A281" s="74" t="s">
        <v>2178</v>
      </c>
      <c r="B281" s="75" t="s">
        <v>1832</v>
      </c>
      <c r="C281" s="85">
        <v>371</v>
      </c>
      <c r="D281" s="86">
        <v>79.099999999999994</v>
      </c>
      <c r="E281" s="87">
        <v>24</v>
      </c>
      <c r="F281" s="86">
        <v>59.5</v>
      </c>
      <c r="G281" s="17">
        <v>18</v>
      </c>
      <c r="H281" s="88">
        <v>53</v>
      </c>
      <c r="I281" s="89">
        <v>116000</v>
      </c>
      <c r="J281" s="89" t="s">
        <v>74</v>
      </c>
      <c r="K281" s="89">
        <v>60000</v>
      </c>
      <c r="L281" s="89" t="s">
        <v>74</v>
      </c>
      <c r="M281" s="90">
        <f>I281-K281</f>
        <v>56000</v>
      </c>
      <c r="N281" s="4">
        <f>IF(ISERROR(K281/I281),"",K281/I281)</f>
        <v>0.51724137931034486</v>
      </c>
      <c r="O281" s="91">
        <f>I281/E281</f>
        <v>4833.333333333333</v>
      </c>
      <c r="P281" s="91">
        <f>K281/E281</f>
        <v>2500</v>
      </c>
      <c r="Q281" s="79">
        <v>3</v>
      </c>
      <c r="R281" s="79">
        <v>2</v>
      </c>
      <c r="S281" s="79" t="s">
        <v>61</v>
      </c>
      <c r="T281" s="5" t="s">
        <v>294</v>
      </c>
      <c r="U281" s="9"/>
    </row>
    <row r="282" spans="1:21" s="37" customFormat="1" ht="12" x14ac:dyDescent="0.3">
      <c r="A282" s="74" t="s">
        <v>1793</v>
      </c>
      <c r="B282" s="75" t="s">
        <v>1792</v>
      </c>
      <c r="C282" s="85">
        <v>1874</v>
      </c>
      <c r="D282" s="86">
        <v>84.7</v>
      </c>
      <c r="E282" s="87">
        <v>26</v>
      </c>
      <c r="F282" s="86">
        <v>64.8</v>
      </c>
      <c r="G282" s="17">
        <v>20</v>
      </c>
      <c r="H282" s="88">
        <v>245</v>
      </c>
      <c r="I282" s="89">
        <v>115000</v>
      </c>
      <c r="J282" s="89" t="s">
        <v>71</v>
      </c>
      <c r="K282" s="89">
        <v>58000</v>
      </c>
      <c r="L282" s="89" t="s">
        <v>69</v>
      </c>
      <c r="M282" s="90">
        <f>I282-K282</f>
        <v>57000</v>
      </c>
      <c r="N282" s="4">
        <f>IF(ISERROR(K282/I282),"",K282/I282)</f>
        <v>0.5043478260869565</v>
      </c>
      <c r="O282" s="91">
        <f>I282/E282</f>
        <v>4423.0769230769229</v>
      </c>
      <c r="P282" s="91">
        <f>K282/E282</f>
        <v>2230.7692307692309</v>
      </c>
      <c r="Q282" s="79">
        <v>2</v>
      </c>
      <c r="R282" s="79">
        <v>1</v>
      </c>
      <c r="S282" s="79" t="s">
        <v>61</v>
      </c>
      <c r="T282" s="5">
        <v>84</v>
      </c>
      <c r="U282" s="9"/>
    </row>
    <row r="283" spans="1:21" s="37" customFormat="1" ht="12" x14ac:dyDescent="0.3">
      <c r="A283" s="74" t="s">
        <v>2113</v>
      </c>
      <c r="B283" s="75" t="s">
        <v>1818</v>
      </c>
      <c r="C283" s="85">
        <v>884</v>
      </c>
      <c r="D283" s="86">
        <v>90.7</v>
      </c>
      <c r="E283" s="87">
        <v>27</v>
      </c>
      <c r="F283" s="86">
        <v>69.900000000000006</v>
      </c>
      <c r="G283" s="17">
        <v>21</v>
      </c>
      <c r="H283" s="88">
        <v>186</v>
      </c>
      <c r="I283" s="89">
        <v>115000</v>
      </c>
      <c r="J283" s="89" t="s">
        <v>80</v>
      </c>
      <c r="K283" s="89">
        <v>60000</v>
      </c>
      <c r="L283" s="89" t="s">
        <v>59</v>
      </c>
      <c r="M283" s="90">
        <f>I283-K283</f>
        <v>55000</v>
      </c>
      <c r="N283" s="4">
        <f>IF(ISERROR(K283/I283),"",K283/I283)</f>
        <v>0.52173913043478259</v>
      </c>
      <c r="O283" s="91">
        <f>I283/E283</f>
        <v>4259.2592592592591</v>
      </c>
      <c r="P283" s="91">
        <f>K283/E283</f>
        <v>2222.2222222222222</v>
      </c>
      <c r="Q283" s="79">
        <v>3</v>
      </c>
      <c r="R283" s="79">
        <v>1</v>
      </c>
      <c r="S283" s="79" t="s">
        <v>72</v>
      </c>
      <c r="T283" s="5">
        <v>90</v>
      </c>
      <c r="U283" s="9"/>
    </row>
    <row r="284" spans="1:21" s="37" customFormat="1" ht="12" x14ac:dyDescent="0.3">
      <c r="A284" s="74" t="s">
        <v>2113</v>
      </c>
      <c r="B284" s="75" t="s">
        <v>1818</v>
      </c>
      <c r="C284" s="85">
        <v>884</v>
      </c>
      <c r="D284" s="86">
        <v>106.2</v>
      </c>
      <c r="E284" s="87">
        <v>32</v>
      </c>
      <c r="F284" s="86">
        <v>84.9</v>
      </c>
      <c r="G284" s="17">
        <v>26</v>
      </c>
      <c r="H284" s="88">
        <v>64</v>
      </c>
      <c r="I284" s="89">
        <v>115000</v>
      </c>
      <c r="J284" s="89" t="s">
        <v>64</v>
      </c>
      <c r="K284" s="89">
        <v>65000</v>
      </c>
      <c r="L284" s="89" t="s">
        <v>64</v>
      </c>
      <c r="M284" s="90">
        <f>I284-K284</f>
        <v>50000</v>
      </c>
      <c r="N284" s="4">
        <f>IF(ISERROR(K284/I284),"",K284/I284)</f>
        <v>0.56521739130434778</v>
      </c>
      <c r="O284" s="91">
        <f>I284/E284</f>
        <v>3593.75</v>
      </c>
      <c r="P284" s="91">
        <f>K284/E284</f>
        <v>2031.25</v>
      </c>
      <c r="Q284" s="79">
        <v>3</v>
      </c>
      <c r="R284" s="79">
        <v>2</v>
      </c>
      <c r="S284" s="79" t="s">
        <v>72</v>
      </c>
      <c r="T284" s="5">
        <v>106</v>
      </c>
      <c r="U284" s="9"/>
    </row>
    <row r="285" spans="1:21" s="37" customFormat="1" ht="12" x14ac:dyDescent="0.3">
      <c r="A285" s="74" t="s">
        <v>2118</v>
      </c>
      <c r="B285" s="75" t="s">
        <v>1815</v>
      </c>
      <c r="C285" s="85">
        <v>1134</v>
      </c>
      <c r="D285" s="86">
        <v>106.3</v>
      </c>
      <c r="E285" s="87">
        <v>32</v>
      </c>
      <c r="F285" s="86">
        <v>85</v>
      </c>
      <c r="G285" s="17">
        <v>26</v>
      </c>
      <c r="H285" s="88">
        <v>336</v>
      </c>
      <c r="I285" s="89">
        <v>115000</v>
      </c>
      <c r="J285" s="89" t="s">
        <v>69</v>
      </c>
      <c r="K285" s="89">
        <v>70000</v>
      </c>
      <c r="L285" s="89" t="s">
        <v>80</v>
      </c>
      <c r="M285" s="90">
        <f>I285-K285</f>
        <v>45000</v>
      </c>
      <c r="N285" s="4">
        <f>IF(ISERROR(K285/I285),"",K285/I285)</f>
        <v>0.60869565217391308</v>
      </c>
      <c r="O285" s="91">
        <f>I285/E285</f>
        <v>3593.75</v>
      </c>
      <c r="P285" s="91">
        <f>K285/E285</f>
        <v>2187.5</v>
      </c>
      <c r="Q285" s="79">
        <v>3</v>
      </c>
      <c r="R285" s="79">
        <v>2</v>
      </c>
      <c r="S285" s="79" t="s">
        <v>72</v>
      </c>
      <c r="T285" s="5">
        <v>106</v>
      </c>
      <c r="U285" s="9"/>
    </row>
    <row r="286" spans="1:21" s="37" customFormat="1" ht="12" x14ac:dyDescent="0.3">
      <c r="A286" s="74" t="s">
        <v>1865</v>
      </c>
      <c r="B286" s="75" t="s">
        <v>1709</v>
      </c>
      <c r="C286" s="85">
        <v>564</v>
      </c>
      <c r="D286" s="86">
        <v>91.4</v>
      </c>
      <c r="E286" s="87">
        <v>28</v>
      </c>
      <c r="F286" s="86">
        <v>69.900000000000006</v>
      </c>
      <c r="G286" s="17">
        <v>21</v>
      </c>
      <c r="H286" s="88">
        <v>112</v>
      </c>
      <c r="I286" s="89">
        <v>115000</v>
      </c>
      <c r="J286" s="89" t="s">
        <v>79</v>
      </c>
      <c r="K286" s="89">
        <v>60000</v>
      </c>
      <c r="L286" s="89" t="s">
        <v>80</v>
      </c>
      <c r="M286" s="90">
        <f>I286-K286</f>
        <v>55000</v>
      </c>
      <c r="N286" s="4">
        <f>IF(ISERROR(K286/I286),"",K286/I286)</f>
        <v>0.52173913043478259</v>
      </c>
      <c r="O286" s="91">
        <f>I286/E286</f>
        <v>4107.1428571428569</v>
      </c>
      <c r="P286" s="91">
        <f>K286/E286</f>
        <v>2142.8571428571427</v>
      </c>
      <c r="Q286" s="79">
        <v>3</v>
      </c>
      <c r="R286" s="79">
        <v>1</v>
      </c>
      <c r="S286" s="79" t="s">
        <v>72</v>
      </c>
      <c r="T286" s="5">
        <v>91</v>
      </c>
      <c r="U286" s="9"/>
    </row>
    <row r="287" spans="1:21" s="37" customFormat="1" ht="12" x14ac:dyDescent="0.3">
      <c r="A287" s="74" t="s">
        <v>1877</v>
      </c>
      <c r="B287" s="75" t="s">
        <v>1820</v>
      </c>
      <c r="C287" s="85">
        <v>1762</v>
      </c>
      <c r="D287" s="86">
        <v>74.2</v>
      </c>
      <c r="E287" s="87">
        <v>22</v>
      </c>
      <c r="F287" s="86">
        <v>55.1</v>
      </c>
      <c r="G287" s="17">
        <v>17</v>
      </c>
      <c r="H287" s="88">
        <v>160</v>
      </c>
      <c r="I287" s="89">
        <v>115000</v>
      </c>
      <c r="J287" s="89" t="s">
        <v>66</v>
      </c>
      <c r="K287" s="89">
        <v>48000</v>
      </c>
      <c r="L287" s="89" t="s">
        <v>66</v>
      </c>
      <c r="M287" s="90">
        <f>I287-K287</f>
        <v>67000</v>
      </c>
      <c r="N287" s="4">
        <f>IF(ISERROR(K287/I287),"",K287/I287)</f>
        <v>0.41739130434782606</v>
      </c>
      <c r="O287" s="91">
        <f>I287/E287</f>
        <v>5227.272727272727</v>
      </c>
      <c r="P287" s="91">
        <f>K287/E287</f>
        <v>2181.818181818182</v>
      </c>
      <c r="Q287" s="79">
        <v>2</v>
      </c>
      <c r="R287" s="79">
        <v>1</v>
      </c>
      <c r="S287" s="79" t="s">
        <v>61</v>
      </c>
      <c r="T287" s="5" t="s">
        <v>240</v>
      </c>
      <c r="U287" s="9"/>
    </row>
    <row r="288" spans="1:21" s="37" customFormat="1" ht="12" x14ac:dyDescent="0.3">
      <c r="A288" s="74" t="s">
        <v>1827</v>
      </c>
      <c r="B288" s="75" t="s">
        <v>1826</v>
      </c>
      <c r="C288" s="85">
        <v>2136</v>
      </c>
      <c r="D288" s="86">
        <v>102.2</v>
      </c>
      <c r="E288" s="87">
        <v>31</v>
      </c>
      <c r="F288" s="86">
        <v>85</v>
      </c>
      <c r="G288" s="17">
        <v>26</v>
      </c>
      <c r="H288" s="88">
        <v>450</v>
      </c>
      <c r="I288" s="89">
        <v>114000</v>
      </c>
      <c r="J288" s="89" t="s">
        <v>81</v>
      </c>
      <c r="K288" s="89">
        <v>60000</v>
      </c>
      <c r="L288" s="89" t="s">
        <v>79</v>
      </c>
      <c r="M288" s="90">
        <f>I288-K288</f>
        <v>54000</v>
      </c>
      <c r="N288" s="4">
        <f>IF(ISERROR(K288/I288),"",K288/I288)</f>
        <v>0.52631578947368418</v>
      </c>
      <c r="O288" s="91">
        <f>I288/E288</f>
        <v>3677.4193548387098</v>
      </c>
      <c r="P288" s="91">
        <f>K288/E288</f>
        <v>1935.483870967742</v>
      </c>
      <c r="Q288" s="79">
        <v>3</v>
      </c>
      <c r="R288" s="79">
        <v>2</v>
      </c>
      <c r="S288" s="79" t="s">
        <v>72</v>
      </c>
      <c r="T288" s="5" t="s">
        <v>274</v>
      </c>
      <c r="U288" s="9"/>
    </row>
    <row r="289" spans="1:21" s="37" customFormat="1" ht="12" x14ac:dyDescent="0.3">
      <c r="A289" s="74" t="s">
        <v>1827</v>
      </c>
      <c r="B289" s="75" t="s">
        <v>1826</v>
      </c>
      <c r="C289" s="85">
        <v>2136</v>
      </c>
      <c r="D289" s="86">
        <v>91</v>
      </c>
      <c r="E289" s="87">
        <v>28</v>
      </c>
      <c r="F289" s="86">
        <v>75.2</v>
      </c>
      <c r="G289" s="17">
        <v>23</v>
      </c>
      <c r="H289" s="88">
        <v>270</v>
      </c>
      <c r="I289" s="89">
        <v>113000</v>
      </c>
      <c r="J289" s="89" t="s">
        <v>78</v>
      </c>
      <c r="K289" s="89">
        <v>65000</v>
      </c>
      <c r="L289" s="89" t="s">
        <v>64</v>
      </c>
      <c r="M289" s="90">
        <f>I289-K289</f>
        <v>48000</v>
      </c>
      <c r="N289" s="4">
        <f>IF(ISERROR(K289/I289),"",K289/I289)</f>
        <v>0.5752212389380531</v>
      </c>
      <c r="O289" s="91">
        <f>I289/E289</f>
        <v>4035.7142857142858</v>
      </c>
      <c r="P289" s="91">
        <f>K289/E289</f>
        <v>2321.4285714285716</v>
      </c>
      <c r="Q289" s="79">
        <v>3</v>
      </c>
      <c r="R289" s="79">
        <v>1</v>
      </c>
      <c r="S289" s="79" t="s">
        <v>72</v>
      </c>
      <c r="T289" s="5">
        <v>91</v>
      </c>
      <c r="U289" s="9"/>
    </row>
    <row r="290" spans="1:21" s="37" customFormat="1" ht="12" x14ac:dyDescent="0.3">
      <c r="A290" s="74" t="s">
        <v>1718</v>
      </c>
      <c r="B290" s="75" t="s">
        <v>1716</v>
      </c>
      <c r="C290" s="85">
        <v>882</v>
      </c>
      <c r="D290" s="86">
        <v>75.3</v>
      </c>
      <c r="E290" s="87">
        <v>23</v>
      </c>
      <c r="F290" s="86">
        <v>59.9</v>
      </c>
      <c r="G290" s="17">
        <v>18</v>
      </c>
      <c r="H290" s="88">
        <v>60</v>
      </c>
      <c r="I290" s="89">
        <v>112000</v>
      </c>
      <c r="J290" s="89" t="s">
        <v>80</v>
      </c>
      <c r="K290" s="89"/>
      <c r="L290" s="89"/>
      <c r="M290" s="90">
        <f>I290-K290</f>
        <v>112000</v>
      </c>
      <c r="N290" s="4">
        <f>IF(ISERROR(K290/I290),"",K290/I290)</f>
        <v>0</v>
      </c>
      <c r="O290" s="91">
        <f>I290/E290</f>
        <v>4869.565217391304</v>
      </c>
      <c r="P290" s="91">
        <f>K290/E290</f>
        <v>0</v>
      </c>
      <c r="Q290" s="79">
        <v>3</v>
      </c>
      <c r="R290" s="79">
        <v>1</v>
      </c>
      <c r="S290" s="79" t="s">
        <v>72</v>
      </c>
      <c r="T290" s="5">
        <v>75</v>
      </c>
      <c r="U290" s="9"/>
    </row>
    <row r="291" spans="1:21" s="37" customFormat="1" ht="12" x14ac:dyDescent="0.3">
      <c r="A291" s="74" t="s">
        <v>1734</v>
      </c>
      <c r="B291" s="75" t="s">
        <v>1731</v>
      </c>
      <c r="C291" s="85">
        <v>964</v>
      </c>
      <c r="D291" s="86">
        <v>109.8</v>
      </c>
      <c r="E291" s="87">
        <v>33</v>
      </c>
      <c r="F291" s="86">
        <v>85</v>
      </c>
      <c r="G291" s="17">
        <v>26</v>
      </c>
      <c r="H291" s="88">
        <v>212</v>
      </c>
      <c r="I291" s="89">
        <v>112000</v>
      </c>
      <c r="J291" s="89" t="s">
        <v>83</v>
      </c>
      <c r="K291" s="89">
        <v>65000</v>
      </c>
      <c r="L291" s="89" t="s">
        <v>79</v>
      </c>
      <c r="M291" s="90">
        <f>I291-K291</f>
        <v>47000</v>
      </c>
      <c r="N291" s="4">
        <f>IF(ISERROR(K291/I291),"",K291/I291)</f>
        <v>0.5803571428571429</v>
      </c>
      <c r="O291" s="91">
        <f>I291/E291</f>
        <v>3393.939393939394</v>
      </c>
      <c r="P291" s="91">
        <f>K291/E291</f>
        <v>1969.6969696969697</v>
      </c>
      <c r="Q291" s="79">
        <v>3</v>
      </c>
      <c r="R291" s="79">
        <v>2</v>
      </c>
      <c r="S291" s="79" t="s">
        <v>72</v>
      </c>
      <c r="T291" s="5" t="s">
        <v>102</v>
      </c>
      <c r="U291" s="9"/>
    </row>
    <row r="292" spans="1:21" s="37" customFormat="1" ht="12" x14ac:dyDescent="0.3">
      <c r="A292" s="74" t="s">
        <v>1936</v>
      </c>
      <c r="B292" s="75" t="s">
        <v>1937</v>
      </c>
      <c r="C292" s="85">
        <v>390</v>
      </c>
      <c r="D292" s="86">
        <v>159.5</v>
      </c>
      <c r="E292" s="87">
        <v>48</v>
      </c>
      <c r="F292" s="86">
        <v>119.6</v>
      </c>
      <c r="G292" s="17">
        <v>36</v>
      </c>
      <c r="H292" s="88">
        <v>88</v>
      </c>
      <c r="I292" s="89">
        <v>110000</v>
      </c>
      <c r="J292" s="89" t="s">
        <v>84</v>
      </c>
      <c r="K292" s="89">
        <v>75000</v>
      </c>
      <c r="L292" s="89" t="s">
        <v>74</v>
      </c>
      <c r="M292" s="90">
        <f>I292-K292</f>
        <v>35000</v>
      </c>
      <c r="N292" s="4">
        <f>IF(ISERROR(K292/I292),"",K292/I292)</f>
        <v>0.68181818181818177</v>
      </c>
      <c r="O292" s="91">
        <f>I292/E292</f>
        <v>2291.6666666666665</v>
      </c>
      <c r="P292" s="91">
        <f>K292/E292</f>
        <v>1562.5</v>
      </c>
      <c r="Q292" s="79">
        <v>3</v>
      </c>
      <c r="R292" s="79">
        <v>2</v>
      </c>
      <c r="S292" s="79" t="s">
        <v>72</v>
      </c>
      <c r="T292" s="5">
        <v>159</v>
      </c>
      <c r="U292" s="9"/>
    </row>
    <row r="293" spans="1:21" s="37" customFormat="1" ht="12" x14ac:dyDescent="0.3">
      <c r="A293" s="74" t="s">
        <v>2433</v>
      </c>
      <c r="B293" s="75" t="s">
        <v>2434</v>
      </c>
      <c r="C293" s="85">
        <v>1688</v>
      </c>
      <c r="D293" s="86">
        <v>108.6</v>
      </c>
      <c r="E293" s="87">
        <v>33</v>
      </c>
      <c r="F293" s="86">
        <v>85</v>
      </c>
      <c r="G293" s="17">
        <v>26</v>
      </c>
      <c r="H293" s="88">
        <v>424</v>
      </c>
      <c r="I293" s="89">
        <v>110000</v>
      </c>
      <c r="J293" s="89" t="s">
        <v>79</v>
      </c>
      <c r="K293" s="89">
        <v>60000</v>
      </c>
      <c r="L293" s="89" t="s">
        <v>66</v>
      </c>
      <c r="M293" s="90">
        <f>I293-K293</f>
        <v>50000</v>
      </c>
      <c r="N293" s="4">
        <f>IF(ISERROR(K293/I293),"",K293/I293)</f>
        <v>0.54545454545454541</v>
      </c>
      <c r="O293" s="91">
        <f>I293/E293</f>
        <v>3333.3333333333335</v>
      </c>
      <c r="P293" s="91">
        <f>K293/E293</f>
        <v>1818.1818181818182</v>
      </c>
      <c r="Q293" s="79">
        <v>3</v>
      </c>
      <c r="R293" s="79">
        <v>2</v>
      </c>
      <c r="S293" s="79" t="s">
        <v>72</v>
      </c>
      <c r="T293" s="5">
        <v>108</v>
      </c>
      <c r="U293" s="9"/>
    </row>
    <row r="294" spans="1:21" s="37" customFormat="1" ht="12" x14ac:dyDescent="0.3">
      <c r="A294" s="74" t="s">
        <v>2087</v>
      </c>
      <c r="B294" s="75" t="s">
        <v>1799</v>
      </c>
      <c r="C294" s="85">
        <v>648</v>
      </c>
      <c r="D294" s="86">
        <v>72.400000000000006</v>
      </c>
      <c r="E294" s="87">
        <v>22</v>
      </c>
      <c r="F294" s="86">
        <v>59.8</v>
      </c>
      <c r="G294" s="17">
        <v>18</v>
      </c>
      <c r="H294" s="88">
        <v>60</v>
      </c>
      <c r="I294" s="89">
        <v>110000</v>
      </c>
      <c r="J294" s="89" t="s">
        <v>66</v>
      </c>
      <c r="K294" s="89"/>
      <c r="L294" s="89"/>
      <c r="M294" s="90">
        <f>I294-K294</f>
        <v>110000</v>
      </c>
      <c r="N294" s="4">
        <f>IF(ISERROR(K294/I294),"",K294/I294)</f>
        <v>0</v>
      </c>
      <c r="O294" s="91">
        <f>I294/E294</f>
        <v>5000</v>
      </c>
      <c r="P294" s="91">
        <f>K294/E294</f>
        <v>0</v>
      </c>
      <c r="Q294" s="79">
        <v>3</v>
      </c>
      <c r="R294" s="79">
        <v>1</v>
      </c>
      <c r="S294" s="79" t="s">
        <v>72</v>
      </c>
      <c r="T294" s="5">
        <v>72</v>
      </c>
      <c r="U294" s="9"/>
    </row>
    <row r="295" spans="1:21" s="37" customFormat="1" ht="12" x14ac:dyDescent="0.3">
      <c r="A295" s="74" t="s">
        <v>2090</v>
      </c>
      <c r="B295" s="75" t="s">
        <v>1745</v>
      </c>
      <c r="C295" s="85">
        <v>872</v>
      </c>
      <c r="D295" s="86">
        <v>90</v>
      </c>
      <c r="E295" s="87">
        <v>27</v>
      </c>
      <c r="F295" s="86">
        <v>70.7</v>
      </c>
      <c r="G295" s="17">
        <v>21</v>
      </c>
      <c r="H295" s="88">
        <v>340</v>
      </c>
      <c r="I295" s="89">
        <v>110000</v>
      </c>
      <c r="J295" s="89" t="s">
        <v>71</v>
      </c>
      <c r="K295" s="89">
        <v>65000</v>
      </c>
      <c r="L295" s="89" t="s">
        <v>82</v>
      </c>
      <c r="M295" s="90">
        <f>I295-K295</f>
        <v>45000</v>
      </c>
      <c r="N295" s="4">
        <f>IF(ISERROR(K295/I295),"",K295/I295)</f>
        <v>0.59090909090909094</v>
      </c>
      <c r="O295" s="91">
        <f>I295/E295</f>
        <v>4074.0740740740739</v>
      </c>
      <c r="P295" s="91">
        <f>K295/E295</f>
        <v>2407.4074074074074</v>
      </c>
      <c r="Q295" s="79">
        <v>3</v>
      </c>
      <c r="R295" s="79">
        <v>1</v>
      </c>
      <c r="S295" s="79" t="s">
        <v>72</v>
      </c>
      <c r="T295" s="5">
        <v>90</v>
      </c>
      <c r="U295" s="9"/>
    </row>
    <row r="296" spans="1:21" s="37" customFormat="1" ht="12" x14ac:dyDescent="0.3">
      <c r="A296" s="74" t="s">
        <v>1800</v>
      </c>
      <c r="B296" s="75" t="s">
        <v>1797</v>
      </c>
      <c r="C296" s="85">
        <v>710</v>
      </c>
      <c r="D296" s="86">
        <v>74.900000000000006</v>
      </c>
      <c r="E296" s="87">
        <v>23</v>
      </c>
      <c r="F296" s="86">
        <v>59.8</v>
      </c>
      <c r="G296" s="17">
        <v>18</v>
      </c>
      <c r="H296" s="88">
        <v>60</v>
      </c>
      <c r="I296" s="89">
        <v>110000</v>
      </c>
      <c r="J296" s="89" t="s">
        <v>83</v>
      </c>
      <c r="K296" s="89"/>
      <c r="L296" s="89"/>
      <c r="M296" s="90">
        <f>I296-K296</f>
        <v>110000</v>
      </c>
      <c r="N296" s="4">
        <f>IF(ISERROR(K296/I296),"",K296/I296)</f>
        <v>0</v>
      </c>
      <c r="O296" s="91">
        <f>I296/E296</f>
        <v>4782.608695652174</v>
      </c>
      <c r="P296" s="91">
        <f>K296/E296</f>
        <v>0</v>
      </c>
      <c r="Q296" s="79">
        <v>3</v>
      </c>
      <c r="R296" s="79">
        <v>1</v>
      </c>
      <c r="S296" s="79" t="s">
        <v>72</v>
      </c>
      <c r="T296" s="5">
        <v>74</v>
      </c>
      <c r="U296" s="9"/>
    </row>
    <row r="297" spans="1:21" s="37" customFormat="1" ht="12" x14ac:dyDescent="0.3">
      <c r="A297" s="74" t="s">
        <v>2262</v>
      </c>
      <c r="B297" s="75" t="s">
        <v>1777</v>
      </c>
      <c r="C297" s="85">
        <v>382</v>
      </c>
      <c r="D297" s="86">
        <v>88.2</v>
      </c>
      <c r="E297" s="87">
        <v>27</v>
      </c>
      <c r="F297" s="86">
        <v>68</v>
      </c>
      <c r="G297" s="17">
        <v>21</v>
      </c>
      <c r="H297" s="88">
        <v>208</v>
      </c>
      <c r="I297" s="89">
        <v>110000</v>
      </c>
      <c r="J297" s="89" t="s">
        <v>71</v>
      </c>
      <c r="K297" s="89">
        <v>65000</v>
      </c>
      <c r="L297" s="89" t="s">
        <v>65</v>
      </c>
      <c r="M297" s="90">
        <f>I297-K297</f>
        <v>45000</v>
      </c>
      <c r="N297" s="4">
        <f>IF(ISERROR(K297/I297),"",K297/I297)</f>
        <v>0.59090909090909094</v>
      </c>
      <c r="O297" s="91">
        <f>I297/E297</f>
        <v>4074.0740740740739</v>
      </c>
      <c r="P297" s="91">
        <f>K297/E297</f>
        <v>2407.4074074074074</v>
      </c>
      <c r="Q297" s="79">
        <v>3</v>
      </c>
      <c r="R297" s="79">
        <v>1</v>
      </c>
      <c r="S297" s="79" t="s">
        <v>72</v>
      </c>
      <c r="T297" s="5">
        <v>88</v>
      </c>
      <c r="U297" s="9"/>
    </row>
    <row r="298" spans="1:21" s="37" customFormat="1" ht="12" x14ac:dyDescent="0.3">
      <c r="A298" s="74" t="s">
        <v>2509</v>
      </c>
      <c r="B298" s="75" t="s">
        <v>2510</v>
      </c>
      <c r="C298" s="85">
        <v>568</v>
      </c>
      <c r="D298" s="86">
        <v>86</v>
      </c>
      <c r="E298" s="87">
        <v>26</v>
      </c>
      <c r="F298" s="86">
        <v>67.400000000000006</v>
      </c>
      <c r="G298" s="17">
        <v>20</v>
      </c>
      <c r="H298" s="88">
        <v>180</v>
      </c>
      <c r="I298" s="89">
        <v>110000</v>
      </c>
      <c r="J298" s="89" t="s">
        <v>84</v>
      </c>
      <c r="K298" s="89">
        <v>60000</v>
      </c>
      <c r="L298" s="89" t="s">
        <v>66</v>
      </c>
      <c r="M298" s="90">
        <f>I298-K298</f>
        <v>50000</v>
      </c>
      <c r="N298" s="4">
        <f>IF(ISERROR(K298/I298),"",K298/I298)</f>
        <v>0.54545454545454541</v>
      </c>
      <c r="O298" s="91">
        <f>I298/E298</f>
        <v>4230.7692307692305</v>
      </c>
      <c r="P298" s="91">
        <f>K298/E298</f>
        <v>2307.6923076923076</v>
      </c>
      <c r="Q298" s="79">
        <v>3</v>
      </c>
      <c r="R298" s="79">
        <v>1</v>
      </c>
      <c r="S298" s="79" t="s">
        <v>72</v>
      </c>
      <c r="T298" s="5">
        <v>86</v>
      </c>
      <c r="U298" s="9"/>
    </row>
    <row r="299" spans="1:21" s="37" customFormat="1" ht="12" x14ac:dyDescent="0.3">
      <c r="A299" s="74" t="s">
        <v>1710</v>
      </c>
      <c r="B299" s="75" t="s">
        <v>1711</v>
      </c>
      <c r="C299" s="85">
        <v>540</v>
      </c>
      <c r="D299" s="86">
        <v>73.2</v>
      </c>
      <c r="E299" s="87">
        <v>22</v>
      </c>
      <c r="F299" s="86">
        <v>59.9</v>
      </c>
      <c r="G299" s="17">
        <v>18</v>
      </c>
      <c r="H299" s="88">
        <v>232</v>
      </c>
      <c r="I299" s="89">
        <v>108000</v>
      </c>
      <c r="J299" s="89" t="s">
        <v>74</v>
      </c>
      <c r="K299" s="89">
        <v>46000</v>
      </c>
      <c r="L299" s="89" t="s">
        <v>74</v>
      </c>
      <c r="M299" s="90">
        <f>I299-K299</f>
        <v>62000</v>
      </c>
      <c r="N299" s="4">
        <f>IF(ISERROR(K299/I299),"",K299/I299)</f>
        <v>0.42592592592592593</v>
      </c>
      <c r="O299" s="91">
        <f>I299/E299</f>
        <v>4909.090909090909</v>
      </c>
      <c r="P299" s="91">
        <f>K299/E299</f>
        <v>2090.909090909091</v>
      </c>
      <c r="Q299" s="79">
        <v>3</v>
      </c>
      <c r="R299" s="79">
        <v>1</v>
      </c>
      <c r="S299" s="79" t="s">
        <v>72</v>
      </c>
      <c r="T299" s="5" t="s">
        <v>75</v>
      </c>
      <c r="U299" s="9"/>
    </row>
    <row r="300" spans="1:21" s="37" customFormat="1" ht="12" x14ac:dyDescent="0.3">
      <c r="A300" s="74" t="s">
        <v>1784</v>
      </c>
      <c r="B300" s="75" t="s">
        <v>1785</v>
      </c>
      <c r="C300" s="85">
        <v>582</v>
      </c>
      <c r="D300" s="86">
        <v>86</v>
      </c>
      <c r="E300" s="87">
        <v>26</v>
      </c>
      <c r="F300" s="86">
        <v>69.400000000000006</v>
      </c>
      <c r="G300" s="17">
        <v>21</v>
      </c>
      <c r="H300" s="88">
        <v>96</v>
      </c>
      <c r="I300" s="89">
        <v>108000</v>
      </c>
      <c r="J300" s="89" t="s">
        <v>71</v>
      </c>
      <c r="K300" s="89">
        <v>60000</v>
      </c>
      <c r="L300" s="89" t="s">
        <v>66</v>
      </c>
      <c r="M300" s="90">
        <f>I300-K300</f>
        <v>48000</v>
      </c>
      <c r="N300" s="4">
        <f>IF(ISERROR(K300/I300),"",K300/I300)</f>
        <v>0.55555555555555558</v>
      </c>
      <c r="O300" s="91">
        <f>I300/E300</f>
        <v>4153.8461538461543</v>
      </c>
      <c r="P300" s="91">
        <f>K300/E300</f>
        <v>2307.6923076923076</v>
      </c>
      <c r="Q300" s="79">
        <v>3</v>
      </c>
      <c r="R300" s="79">
        <v>1</v>
      </c>
      <c r="S300" s="79" t="s">
        <v>72</v>
      </c>
      <c r="T300" s="5">
        <v>85</v>
      </c>
      <c r="U300" s="9"/>
    </row>
    <row r="301" spans="1:21" s="37" customFormat="1" ht="12" x14ac:dyDescent="0.3">
      <c r="A301" s="74" t="s">
        <v>2086</v>
      </c>
      <c r="B301" s="75" t="s">
        <v>1745</v>
      </c>
      <c r="C301" s="85">
        <v>902</v>
      </c>
      <c r="D301" s="86">
        <v>90</v>
      </c>
      <c r="E301" s="87">
        <v>27</v>
      </c>
      <c r="F301" s="86">
        <v>70.7</v>
      </c>
      <c r="G301" s="17">
        <v>21</v>
      </c>
      <c r="H301" s="88">
        <v>352</v>
      </c>
      <c r="I301" s="89">
        <v>107000</v>
      </c>
      <c r="J301" s="89" t="s">
        <v>103</v>
      </c>
      <c r="K301" s="89">
        <v>59000</v>
      </c>
      <c r="L301" s="89" t="s">
        <v>64</v>
      </c>
      <c r="M301" s="90">
        <f>I301-K301</f>
        <v>48000</v>
      </c>
      <c r="N301" s="4">
        <f>IF(ISERROR(K301/I301),"",K301/I301)</f>
        <v>0.55140186915887845</v>
      </c>
      <c r="O301" s="91">
        <f>I301/E301</f>
        <v>3962.962962962963</v>
      </c>
      <c r="P301" s="91">
        <f>K301/E301</f>
        <v>2185.1851851851852</v>
      </c>
      <c r="Q301" s="79">
        <v>3</v>
      </c>
      <c r="R301" s="79">
        <v>1</v>
      </c>
      <c r="S301" s="79" t="s">
        <v>72</v>
      </c>
      <c r="T301" s="5">
        <v>90</v>
      </c>
      <c r="U301" s="9"/>
    </row>
    <row r="302" spans="1:21" s="37" customFormat="1" ht="12" x14ac:dyDescent="0.3">
      <c r="A302" s="74" t="s">
        <v>2409</v>
      </c>
      <c r="B302" s="75" t="s">
        <v>1708</v>
      </c>
      <c r="C302" s="85">
        <v>778</v>
      </c>
      <c r="D302" s="86">
        <v>124.2</v>
      </c>
      <c r="E302" s="87">
        <v>38</v>
      </c>
      <c r="F302" s="86">
        <v>101.6</v>
      </c>
      <c r="G302" s="17">
        <v>31</v>
      </c>
      <c r="H302" s="88">
        <v>40</v>
      </c>
      <c r="I302" s="89">
        <v>105000</v>
      </c>
      <c r="J302" s="89" t="s">
        <v>66</v>
      </c>
      <c r="K302" s="89"/>
      <c r="L302" s="89"/>
      <c r="M302" s="90">
        <f>I302-K302</f>
        <v>105000</v>
      </c>
      <c r="N302" s="4">
        <f>IF(ISERROR(K302/I302),"",K302/I302)</f>
        <v>0</v>
      </c>
      <c r="O302" s="91">
        <f>I302/E302</f>
        <v>2763.1578947368421</v>
      </c>
      <c r="P302" s="91">
        <f>K302/E302</f>
        <v>0</v>
      </c>
      <c r="Q302" s="79">
        <v>4</v>
      </c>
      <c r="R302" s="79">
        <v>2</v>
      </c>
      <c r="S302" s="79" t="s">
        <v>72</v>
      </c>
      <c r="T302" s="5">
        <v>124</v>
      </c>
      <c r="U302" s="9"/>
    </row>
    <row r="303" spans="1:21" s="37" customFormat="1" ht="12" x14ac:dyDescent="0.3">
      <c r="A303" s="74" t="s">
        <v>1720</v>
      </c>
      <c r="B303" s="75" t="s">
        <v>1707</v>
      </c>
      <c r="C303" s="85">
        <v>932</v>
      </c>
      <c r="D303" s="86">
        <v>108.9</v>
      </c>
      <c r="E303" s="87">
        <v>33</v>
      </c>
      <c r="F303" s="86">
        <v>85</v>
      </c>
      <c r="G303" s="17">
        <v>26</v>
      </c>
      <c r="H303" s="88">
        <v>572</v>
      </c>
      <c r="I303" s="89">
        <v>105000</v>
      </c>
      <c r="J303" s="89" t="s">
        <v>82</v>
      </c>
      <c r="K303" s="89">
        <v>60000</v>
      </c>
      <c r="L303" s="89" t="s">
        <v>79</v>
      </c>
      <c r="M303" s="90">
        <f>I303-K303</f>
        <v>45000</v>
      </c>
      <c r="N303" s="4">
        <f>IF(ISERROR(K303/I303),"",K303/I303)</f>
        <v>0.5714285714285714</v>
      </c>
      <c r="O303" s="91">
        <f>I303/E303</f>
        <v>3181.818181818182</v>
      </c>
      <c r="P303" s="91">
        <f>K303/E303</f>
        <v>1818.1818181818182</v>
      </c>
      <c r="Q303" s="79">
        <v>3</v>
      </c>
      <c r="R303" s="79">
        <v>2</v>
      </c>
      <c r="S303" s="79" t="s">
        <v>72</v>
      </c>
      <c r="T303" s="5">
        <v>108</v>
      </c>
      <c r="U303" s="9"/>
    </row>
    <row r="304" spans="1:21" s="37" customFormat="1" ht="12" x14ac:dyDescent="0.3">
      <c r="A304" s="74" t="s">
        <v>1806</v>
      </c>
      <c r="B304" s="75" t="s">
        <v>1805</v>
      </c>
      <c r="C304" s="85">
        <v>1164</v>
      </c>
      <c r="D304" s="86">
        <v>71.599999999999994</v>
      </c>
      <c r="E304" s="87">
        <v>22</v>
      </c>
      <c r="F304" s="86">
        <v>59.8</v>
      </c>
      <c r="G304" s="17">
        <v>18</v>
      </c>
      <c r="H304" s="88">
        <v>180</v>
      </c>
      <c r="I304" s="89">
        <v>105000</v>
      </c>
      <c r="J304" s="89" t="s">
        <v>84</v>
      </c>
      <c r="K304" s="89">
        <v>53000</v>
      </c>
      <c r="L304" s="89" t="s">
        <v>66</v>
      </c>
      <c r="M304" s="90">
        <f>I304-K304</f>
        <v>52000</v>
      </c>
      <c r="N304" s="4">
        <f>IF(ISERROR(K304/I304),"",K304/I304)</f>
        <v>0.50476190476190474</v>
      </c>
      <c r="O304" s="91">
        <f>I304/E304</f>
        <v>4772.727272727273</v>
      </c>
      <c r="P304" s="91">
        <f>K304/E304</f>
        <v>2409.090909090909</v>
      </c>
      <c r="Q304" s="79">
        <v>3</v>
      </c>
      <c r="R304" s="79">
        <v>1</v>
      </c>
      <c r="S304" s="79" t="s">
        <v>72</v>
      </c>
      <c r="T304" s="5">
        <v>71</v>
      </c>
      <c r="U304" s="9"/>
    </row>
    <row r="305" spans="1:21" s="37" customFormat="1" ht="12" x14ac:dyDescent="0.3">
      <c r="A305" s="74" t="s">
        <v>2467</v>
      </c>
      <c r="B305" s="75" t="s">
        <v>1797</v>
      </c>
      <c r="C305" s="85">
        <v>1430</v>
      </c>
      <c r="D305" s="86">
        <v>59.9</v>
      </c>
      <c r="E305" s="87">
        <v>18</v>
      </c>
      <c r="F305" s="86">
        <v>48.5</v>
      </c>
      <c r="G305" s="17">
        <v>15</v>
      </c>
      <c r="H305" s="88">
        <v>230</v>
      </c>
      <c r="I305" s="89">
        <v>105000</v>
      </c>
      <c r="J305" s="89" t="s">
        <v>66</v>
      </c>
      <c r="K305" s="89">
        <v>40000</v>
      </c>
      <c r="L305" s="89" t="s">
        <v>66</v>
      </c>
      <c r="M305" s="90">
        <f>I305-K305</f>
        <v>65000</v>
      </c>
      <c r="N305" s="4">
        <f>IF(ISERROR(K305/I305),"",K305/I305)</f>
        <v>0.38095238095238093</v>
      </c>
      <c r="O305" s="91">
        <f>I305/E305</f>
        <v>5833.333333333333</v>
      </c>
      <c r="P305" s="91">
        <f>K305/E305</f>
        <v>2222.2222222222222</v>
      </c>
      <c r="Q305" s="79">
        <v>2</v>
      </c>
      <c r="R305" s="79">
        <v>1</v>
      </c>
      <c r="S305" s="79" t="s">
        <v>72</v>
      </c>
      <c r="T305" s="5">
        <v>59</v>
      </c>
      <c r="U305" s="9"/>
    </row>
    <row r="306" spans="1:21" s="37" customFormat="1" ht="12" x14ac:dyDescent="0.3">
      <c r="A306" s="74" t="s">
        <v>2107</v>
      </c>
      <c r="B306" s="75" t="s">
        <v>1805</v>
      </c>
      <c r="C306" s="85">
        <v>804</v>
      </c>
      <c r="D306" s="86">
        <v>71.599999999999994</v>
      </c>
      <c r="E306" s="87">
        <v>22</v>
      </c>
      <c r="F306" s="86">
        <v>59.8</v>
      </c>
      <c r="G306" s="17">
        <v>18</v>
      </c>
      <c r="H306" s="88">
        <v>90</v>
      </c>
      <c r="I306" s="89">
        <v>105000</v>
      </c>
      <c r="J306" s="89" t="s">
        <v>66</v>
      </c>
      <c r="K306" s="89"/>
      <c r="L306" s="89"/>
      <c r="M306" s="90">
        <f>I306-K306</f>
        <v>105000</v>
      </c>
      <c r="N306" s="4">
        <f>IF(ISERROR(K306/I306),"",K306/I306)</f>
        <v>0</v>
      </c>
      <c r="O306" s="91">
        <f>I306/E306</f>
        <v>4772.727272727273</v>
      </c>
      <c r="P306" s="91">
        <f>K306/E306</f>
        <v>0</v>
      </c>
      <c r="Q306" s="79">
        <v>3</v>
      </c>
      <c r="R306" s="79">
        <v>1</v>
      </c>
      <c r="S306" s="79" t="s">
        <v>72</v>
      </c>
      <c r="T306" s="5">
        <v>71</v>
      </c>
      <c r="U306" s="9"/>
    </row>
    <row r="307" spans="1:21" s="37" customFormat="1" ht="12" x14ac:dyDescent="0.3">
      <c r="A307" s="74" t="s">
        <v>2118</v>
      </c>
      <c r="B307" s="75" t="s">
        <v>1815</v>
      </c>
      <c r="C307" s="85">
        <v>1134</v>
      </c>
      <c r="D307" s="86">
        <v>88.8</v>
      </c>
      <c r="E307" s="87">
        <v>27</v>
      </c>
      <c r="F307" s="86">
        <v>70.599999999999994</v>
      </c>
      <c r="G307" s="17">
        <v>21</v>
      </c>
      <c r="H307" s="88">
        <v>246</v>
      </c>
      <c r="I307" s="89">
        <v>105000</v>
      </c>
      <c r="J307" s="89" t="s">
        <v>65</v>
      </c>
      <c r="K307" s="89">
        <v>55000</v>
      </c>
      <c r="L307" s="89" t="s">
        <v>59</v>
      </c>
      <c r="M307" s="90">
        <f>I307-K307</f>
        <v>50000</v>
      </c>
      <c r="N307" s="4">
        <f>IF(ISERROR(K307/I307),"",K307/I307)</f>
        <v>0.52380952380952384</v>
      </c>
      <c r="O307" s="91">
        <f>I307/E307</f>
        <v>3888.8888888888887</v>
      </c>
      <c r="P307" s="91">
        <f>K307/E307</f>
        <v>2037.037037037037</v>
      </c>
      <c r="Q307" s="79">
        <v>3</v>
      </c>
      <c r="R307" s="79">
        <v>1</v>
      </c>
      <c r="S307" s="79" t="s">
        <v>72</v>
      </c>
      <c r="T307" s="5">
        <v>88</v>
      </c>
      <c r="U307" s="9"/>
    </row>
    <row r="308" spans="1:21" s="37" customFormat="1" ht="12" x14ac:dyDescent="0.3">
      <c r="A308" s="74" t="s">
        <v>1879</v>
      </c>
      <c r="B308" s="75" t="s">
        <v>1709</v>
      </c>
      <c r="C308" s="85">
        <v>512</v>
      </c>
      <c r="D308" s="86">
        <v>67.7</v>
      </c>
      <c r="E308" s="87">
        <v>20</v>
      </c>
      <c r="F308" s="86">
        <v>49.5</v>
      </c>
      <c r="G308" s="17">
        <v>15</v>
      </c>
      <c r="H308" s="88">
        <v>52</v>
      </c>
      <c r="I308" s="89">
        <v>105000</v>
      </c>
      <c r="J308" s="89" t="s">
        <v>78</v>
      </c>
      <c r="K308" s="89">
        <v>53000</v>
      </c>
      <c r="L308" s="89" t="s">
        <v>79</v>
      </c>
      <c r="M308" s="90">
        <f>I308-K308</f>
        <v>52000</v>
      </c>
      <c r="N308" s="4">
        <f>IF(ISERROR(K308/I308),"",K308/I308)</f>
        <v>0.50476190476190474</v>
      </c>
      <c r="O308" s="91">
        <f>I308/E308</f>
        <v>5250</v>
      </c>
      <c r="P308" s="91">
        <f>K308/E308</f>
        <v>2650</v>
      </c>
      <c r="Q308" s="79">
        <v>2</v>
      </c>
      <c r="R308" s="79">
        <v>1</v>
      </c>
      <c r="S308" s="79" t="s">
        <v>72</v>
      </c>
      <c r="T308" s="5">
        <v>67</v>
      </c>
      <c r="U308" s="9"/>
    </row>
    <row r="309" spans="1:21" s="37" customFormat="1" ht="12" x14ac:dyDescent="0.3">
      <c r="A309" s="74" t="s">
        <v>2519</v>
      </c>
      <c r="B309" s="75" t="s">
        <v>1887</v>
      </c>
      <c r="C309" s="85">
        <v>750</v>
      </c>
      <c r="D309" s="86">
        <v>66.400000000000006</v>
      </c>
      <c r="E309" s="87">
        <v>20</v>
      </c>
      <c r="F309" s="86">
        <v>49.1</v>
      </c>
      <c r="G309" s="17">
        <v>15</v>
      </c>
      <c r="H309" s="88">
        <v>72</v>
      </c>
      <c r="I309" s="89">
        <v>105000</v>
      </c>
      <c r="J309" s="89" t="s">
        <v>64</v>
      </c>
      <c r="K309" s="89">
        <v>55000</v>
      </c>
      <c r="L309" s="89" t="s">
        <v>65</v>
      </c>
      <c r="M309" s="90">
        <f>I309-K309</f>
        <v>50000</v>
      </c>
      <c r="N309" s="4">
        <f>IF(ISERROR(K309/I309),"",K309/I309)</f>
        <v>0.52380952380952384</v>
      </c>
      <c r="O309" s="91">
        <f>I309/E309</f>
        <v>5250</v>
      </c>
      <c r="P309" s="91">
        <f>K309/E309</f>
        <v>2750</v>
      </c>
      <c r="Q309" s="79">
        <v>2</v>
      </c>
      <c r="R309" s="79">
        <v>1</v>
      </c>
      <c r="S309" s="79" t="s">
        <v>61</v>
      </c>
      <c r="T309" s="5">
        <v>66</v>
      </c>
      <c r="U309" s="9"/>
    </row>
    <row r="310" spans="1:21" s="37" customFormat="1" ht="12" x14ac:dyDescent="0.3">
      <c r="A310" s="74" t="s">
        <v>1865</v>
      </c>
      <c r="B310" s="75" t="s">
        <v>1709</v>
      </c>
      <c r="C310" s="85">
        <v>564</v>
      </c>
      <c r="D310" s="86">
        <v>70.400000000000006</v>
      </c>
      <c r="E310" s="87">
        <v>21</v>
      </c>
      <c r="F310" s="86">
        <v>52.4</v>
      </c>
      <c r="G310" s="17">
        <v>16</v>
      </c>
      <c r="H310" s="88">
        <v>60</v>
      </c>
      <c r="I310" s="89">
        <v>104000</v>
      </c>
      <c r="J310" s="89" t="s">
        <v>80</v>
      </c>
      <c r="K310" s="89">
        <v>51000</v>
      </c>
      <c r="L310" s="89" t="s">
        <v>65</v>
      </c>
      <c r="M310" s="90">
        <f>I310-K310</f>
        <v>53000</v>
      </c>
      <c r="N310" s="4">
        <f>IF(ISERROR(K310/I310),"",K310/I310)</f>
        <v>0.49038461538461536</v>
      </c>
      <c r="O310" s="91">
        <f>I310/E310</f>
        <v>4952.3809523809523</v>
      </c>
      <c r="P310" s="91">
        <f>K310/E310</f>
        <v>2428.5714285714284</v>
      </c>
      <c r="Q310" s="79">
        <v>2</v>
      </c>
      <c r="R310" s="79">
        <v>1</v>
      </c>
      <c r="S310" s="79" t="s">
        <v>72</v>
      </c>
      <c r="T310" s="5">
        <v>70</v>
      </c>
      <c r="U310" s="9"/>
    </row>
    <row r="311" spans="1:21" s="37" customFormat="1" ht="12" x14ac:dyDescent="0.3">
      <c r="A311" s="74" t="s">
        <v>2154</v>
      </c>
      <c r="B311" s="75" t="s">
        <v>1818</v>
      </c>
      <c r="C311" s="85">
        <v>646</v>
      </c>
      <c r="D311" s="86">
        <v>90.7</v>
      </c>
      <c r="E311" s="87">
        <v>27</v>
      </c>
      <c r="F311" s="86">
        <v>69.900000000000006</v>
      </c>
      <c r="G311" s="17">
        <v>21</v>
      </c>
      <c r="H311" s="88">
        <v>164</v>
      </c>
      <c r="I311" s="89">
        <v>103000</v>
      </c>
      <c r="J311" s="89" t="s">
        <v>74</v>
      </c>
      <c r="K311" s="89">
        <v>60000</v>
      </c>
      <c r="L311" s="89" t="s">
        <v>68</v>
      </c>
      <c r="M311" s="90">
        <f>I311-K311</f>
        <v>43000</v>
      </c>
      <c r="N311" s="4">
        <f>IF(ISERROR(K311/I311),"",K311/I311)</f>
        <v>0.58252427184466016</v>
      </c>
      <c r="O311" s="91">
        <f>I311/E311</f>
        <v>3814.8148148148148</v>
      </c>
      <c r="P311" s="91">
        <f>K311/E311</f>
        <v>2222.2222222222222</v>
      </c>
      <c r="Q311" s="79">
        <v>3</v>
      </c>
      <c r="R311" s="79">
        <v>1</v>
      </c>
      <c r="S311" s="79" t="s">
        <v>72</v>
      </c>
      <c r="T311" s="5">
        <v>90</v>
      </c>
      <c r="U311" s="9"/>
    </row>
    <row r="312" spans="1:21" s="37" customFormat="1" ht="12" x14ac:dyDescent="0.3">
      <c r="A312" s="74" t="s">
        <v>1739</v>
      </c>
      <c r="B312" s="75" t="s">
        <v>1740</v>
      </c>
      <c r="C312" s="85">
        <v>768</v>
      </c>
      <c r="D312" s="86">
        <v>78.400000000000006</v>
      </c>
      <c r="E312" s="87">
        <v>24</v>
      </c>
      <c r="F312" s="86">
        <v>58.8</v>
      </c>
      <c r="G312" s="17">
        <v>18</v>
      </c>
      <c r="H312" s="88">
        <v>388</v>
      </c>
      <c r="I312" s="89">
        <v>102500</v>
      </c>
      <c r="J312" s="89" t="s">
        <v>66</v>
      </c>
      <c r="K312" s="89">
        <v>56000</v>
      </c>
      <c r="L312" s="89" t="s">
        <v>79</v>
      </c>
      <c r="M312" s="90">
        <f>I312-K312</f>
        <v>46500</v>
      </c>
      <c r="N312" s="4">
        <f>IF(ISERROR(K312/I312),"",K312/I312)</f>
        <v>0.54634146341463419</v>
      </c>
      <c r="O312" s="91">
        <f>I312/E312</f>
        <v>4270.833333333333</v>
      </c>
      <c r="P312" s="91">
        <f>K312/E312</f>
        <v>2333.3333333333335</v>
      </c>
      <c r="Q312" s="79">
        <v>3</v>
      </c>
      <c r="R312" s="79">
        <v>1</v>
      </c>
      <c r="S312" s="79" t="s">
        <v>72</v>
      </c>
      <c r="T312" s="5">
        <v>78</v>
      </c>
      <c r="U312" s="9"/>
    </row>
    <row r="313" spans="1:21" s="37" customFormat="1" ht="12" x14ac:dyDescent="0.3">
      <c r="A313" s="74" t="s">
        <v>1714</v>
      </c>
      <c r="B313" s="75" t="s">
        <v>1713</v>
      </c>
      <c r="C313" s="85">
        <v>888</v>
      </c>
      <c r="D313" s="86">
        <v>91.2</v>
      </c>
      <c r="E313" s="87">
        <v>28</v>
      </c>
      <c r="F313" s="86">
        <v>72</v>
      </c>
      <c r="G313" s="17">
        <v>22</v>
      </c>
      <c r="H313" s="88">
        <v>90</v>
      </c>
      <c r="I313" s="89">
        <v>102000</v>
      </c>
      <c r="J313" s="89" t="s">
        <v>80</v>
      </c>
      <c r="K313" s="89">
        <v>60000</v>
      </c>
      <c r="L313" s="89" t="s">
        <v>81</v>
      </c>
      <c r="M313" s="90">
        <f>I313-K313</f>
        <v>42000</v>
      </c>
      <c r="N313" s="4">
        <f>IF(ISERROR(K313/I313),"",K313/I313)</f>
        <v>0.58823529411764708</v>
      </c>
      <c r="O313" s="91">
        <f>I313/E313</f>
        <v>3642.8571428571427</v>
      </c>
      <c r="P313" s="91">
        <f>K313/E313</f>
        <v>2142.8571428571427</v>
      </c>
      <c r="Q313" s="79">
        <v>3</v>
      </c>
      <c r="R313" s="79">
        <v>1</v>
      </c>
      <c r="S313" s="79" t="s">
        <v>72</v>
      </c>
      <c r="T313" s="5">
        <v>91</v>
      </c>
      <c r="U313" s="9"/>
    </row>
    <row r="314" spans="1:21" s="37" customFormat="1" ht="12" x14ac:dyDescent="0.3">
      <c r="A314" s="74" t="s">
        <v>1715</v>
      </c>
      <c r="B314" s="75" t="s">
        <v>1716</v>
      </c>
      <c r="C314" s="85">
        <v>888</v>
      </c>
      <c r="D314" s="86">
        <v>106.1</v>
      </c>
      <c r="E314" s="87">
        <v>32</v>
      </c>
      <c r="F314" s="86">
        <v>84.8</v>
      </c>
      <c r="G314" s="17">
        <v>26</v>
      </c>
      <c r="H314" s="88">
        <v>332</v>
      </c>
      <c r="I314" s="89">
        <v>102000</v>
      </c>
      <c r="J314" s="89" t="s">
        <v>81</v>
      </c>
      <c r="K314" s="89">
        <v>58000</v>
      </c>
      <c r="L314" s="89" t="s">
        <v>79</v>
      </c>
      <c r="M314" s="90">
        <f>I314-K314</f>
        <v>44000</v>
      </c>
      <c r="N314" s="4">
        <f>IF(ISERROR(K314/I314),"",K314/I314)</f>
        <v>0.56862745098039214</v>
      </c>
      <c r="O314" s="91">
        <f>I314/E314</f>
        <v>3187.5</v>
      </c>
      <c r="P314" s="91">
        <f>K314/E314</f>
        <v>1812.5</v>
      </c>
      <c r="Q314" s="79">
        <v>3</v>
      </c>
      <c r="R314" s="79">
        <v>2</v>
      </c>
      <c r="S314" s="79" t="s">
        <v>72</v>
      </c>
      <c r="T314" s="5">
        <v>106</v>
      </c>
      <c r="U314" s="9"/>
    </row>
    <row r="315" spans="1:21" s="37" customFormat="1" ht="12" x14ac:dyDescent="0.3">
      <c r="A315" s="74" t="s">
        <v>2409</v>
      </c>
      <c r="B315" s="75" t="s">
        <v>1708</v>
      </c>
      <c r="C315" s="85">
        <v>778</v>
      </c>
      <c r="D315" s="86">
        <v>106</v>
      </c>
      <c r="E315" s="87">
        <v>32</v>
      </c>
      <c r="F315" s="86">
        <v>85</v>
      </c>
      <c r="G315" s="17">
        <v>26</v>
      </c>
      <c r="H315" s="88">
        <v>310</v>
      </c>
      <c r="I315" s="89">
        <v>102000</v>
      </c>
      <c r="J315" s="89" t="s">
        <v>64</v>
      </c>
      <c r="K315" s="89">
        <v>59000</v>
      </c>
      <c r="L315" s="89" t="s">
        <v>83</v>
      </c>
      <c r="M315" s="90">
        <f>I315-K315</f>
        <v>43000</v>
      </c>
      <c r="N315" s="4">
        <f>IF(ISERROR(K315/I315),"",K315/I315)</f>
        <v>0.57843137254901966</v>
      </c>
      <c r="O315" s="91">
        <f>I315/E315</f>
        <v>3187.5</v>
      </c>
      <c r="P315" s="91">
        <f>K315/E315</f>
        <v>1843.75</v>
      </c>
      <c r="Q315" s="79">
        <v>3</v>
      </c>
      <c r="R315" s="79">
        <v>2</v>
      </c>
      <c r="S315" s="79" t="s">
        <v>72</v>
      </c>
      <c r="T315" s="5">
        <v>106</v>
      </c>
      <c r="U315" s="9"/>
    </row>
    <row r="316" spans="1:21" s="37" customFormat="1" ht="12" x14ac:dyDescent="0.3">
      <c r="A316" s="74" t="s">
        <v>1944</v>
      </c>
      <c r="B316" s="75" t="s">
        <v>1707</v>
      </c>
      <c r="C316" s="85">
        <v>408</v>
      </c>
      <c r="D316" s="86">
        <v>72</v>
      </c>
      <c r="E316" s="87">
        <v>22</v>
      </c>
      <c r="F316" s="86">
        <v>53.6</v>
      </c>
      <c r="G316" s="17">
        <v>16</v>
      </c>
      <c r="H316" s="88">
        <v>120</v>
      </c>
      <c r="I316" s="89">
        <v>102000</v>
      </c>
      <c r="J316" s="89" t="s">
        <v>82</v>
      </c>
      <c r="K316" s="89">
        <v>55000</v>
      </c>
      <c r="L316" s="89" t="s">
        <v>83</v>
      </c>
      <c r="M316" s="90">
        <f>I316-K316</f>
        <v>47000</v>
      </c>
      <c r="N316" s="4">
        <f>IF(ISERROR(K316/I316),"",K316/I316)</f>
        <v>0.53921568627450978</v>
      </c>
      <c r="O316" s="91">
        <f>I316/E316</f>
        <v>4636.363636363636</v>
      </c>
      <c r="P316" s="91">
        <f>K316/E316</f>
        <v>2500</v>
      </c>
      <c r="Q316" s="79">
        <v>2</v>
      </c>
      <c r="R316" s="79">
        <v>1</v>
      </c>
      <c r="S316" s="79" t="s">
        <v>61</v>
      </c>
      <c r="T316" s="5">
        <v>72</v>
      </c>
      <c r="U316" s="9"/>
    </row>
    <row r="317" spans="1:21" s="37" customFormat="1" ht="12" x14ac:dyDescent="0.3">
      <c r="A317" s="74" t="s">
        <v>2262</v>
      </c>
      <c r="B317" s="75" t="s">
        <v>1777</v>
      </c>
      <c r="C317" s="85">
        <v>382</v>
      </c>
      <c r="D317" s="86">
        <v>66.900000000000006</v>
      </c>
      <c r="E317" s="87">
        <v>20</v>
      </c>
      <c r="F317" s="86">
        <v>49.5</v>
      </c>
      <c r="G317" s="17">
        <v>15</v>
      </c>
      <c r="H317" s="88">
        <v>94</v>
      </c>
      <c r="I317" s="89">
        <v>102000</v>
      </c>
      <c r="J317" s="89" t="s">
        <v>78</v>
      </c>
      <c r="K317" s="89">
        <v>33000</v>
      </c>
      <c r="L317" s="89" t="s">
        <v>65</v>
      </c>
      <c r="M317" s="90">
        <f>I317-K317</f>
        <v>69000</v>
      </c>
      <c r="N317" s="4">
        <f>IF(ISERROR(K317/I317),"",K317/I317)</f>
        <v>0.3235294117647059</v>
      </c>
      <c r="O317" s="91">
        <f>I317/E317</f>
        <v>5100</v>
      </c>
      <c r="P317" s="91">
        <f>K317/E317</f>
        <v>1650</v>
      </c>
      <c r="Q317" s="79">
        <v>2</v>
      </c>
      <c r="R317" s="79">
        <v>1</v>
      </c>
      <c r="S317" s="79" t="s">
        <v>72</v>
      </c>
      <c r="T317" s="5">
        <v>66</v>
      </c>
      <c r="U317" s="9"/>
    </row>
    <row r="318" spans="1:21" s="37" customFormat="1" ht="12" x14ac:dyDescent="0.3">
      <c r="A318" s="74" t="s">
        <v>1735</v>
      </c>
      <c r="B318" s="75" t="s">
        <v>1708</v>
      </c>
      <c r="C318" s="85">
        <v>1124</v>
      </c>
      <c r="D318" s="86">
        <v>70.3</v>
      </c>
      <c r="E318" s="87">
        <v>21</v>
      </c>
      <c r="F318" s="86">
        <v>51.3</v>
      </c>
      <c r="G318" s="17">
        <v>16</v>
      </c>
      <c r="H318" s="88">
        <v>244</v>
      </c>
      <c r="I318" s="89">
        <v>100000</v>
      </c>
      <c r="J318" s="89" t="s">
        <v>80</v>
      </c>
      <c r="K318" s="89">
        <v>48500</v>
      </c>
      <c r="L318" s="89" t="s">
        <v>79</v>
      </c>
      <c r="M318" s="90">
        <f>I318-K318</f>
        <v>51500</v>
      </c>
      <c r="N318" s="4">
        <f>IF(ISERROR(K318/I318),"",K318/I318)</f>
        <v>0.48499999999999999</v>
      </c>
      <c r="O318" s="91">
        <f>I318/E318</f>
        <v>4761.9047619047615</v>
      </c>
      <c r="P318" s="91">
        <f>K318/E318</f>
        <v>2309.5238095238096</v>
      </c>
      <c r="Q318" s="79">
        <v>2</v>
      </c>
      <c r="R318" s="79">
        <v>1</v>
      </c>
      <c r="S318" s="79" t="s">
        <v>61</v>
      </c>
      <c r="T318" s="5">
        <v>70</v>
      </c>
      <c r="U318" s="9"/>
    </row>
    <row r="319" spans="1:21" s="37" customFormat="1" ht="12" x14ac:dyDescent="0.3">
      <c r="A319" s="74" t="s">
        <v>1946</v>
      </c>
      <c r="B319" s="75" t="s">
        <v>1947</v>
      </c>
      <c r="C319" s="85">
        <v>492</v>
      </c>
      <c r="D319" s="86">
        <v>74.8</v>
      </c>
      <c r="E319" s="87">
        <v>23</v>
      </c>
      <c r="F319" s="86">
        <v>55.4</v>
      </c>
      <c r="G319" s="17">
        <v>17</v>
      </c>
      <c r="H319" s="88">
        <v>300</v>
      </c>
      <c r="I319" s="89">
        <v>100000</v>
      </c>
      <c r="J319" s="89" t="s">
        <v>81</v>
      </c>
      <c r="K319" s="89">
        <v>55000</v>
      </c>
      <c r="L319" s="89" t="s">
        <v>82</v>
      </c>
      <c r="M319" s="90">
        <f>I319-K319</f>
        <v>45000</v>
      </c>
      <c r="N319" s="4">
        <f>IF(ISERROR(K319/I319),"",K319/I319)</f>
        <v>0.55000000000000004</v>
      </c>
      <c r="O319" s="91">
        <f>I319/E319</f>
        <v>4347.826086956522</v>
      </c>
      <c r="P319" s="91">
        <f>K319/E319</f>
        <v>2391.304347826087</v>
      </c>
      <c r="Q319" s="79">
        <v>3</v>
      </c>
      <c r="R319" s="79">
        <v>1</v>
      </c>
      <c r="S319" s="79" t="s">
        <v>61</v>
      </c>
      <c r="T319" s="5">
        <v>74</v>
      </c>
      <c r="U319" s="9"/>
    </row>
    <row r="320" spans="1:21" s="37" customFormat="1" ht="12" x14ac:dyDescent="0.3">
      <c r="A320" s="74" t="s">
        <v>2457</v>
      </c>
      <c r="B320" s="75" t="s">
        <v>2458</v>
      </c>
      <c r="C320" s="85">
        <v>630</v>
      </c>
      <c r="D320" s="86">
        <v>71.599999999999994</v>
      </c>
      <c r="E320" s="87">
        <v>22</v>
      </c>
      <c r="F320" s="86">
        <v>59.8</v>
      </c>
      <c r="G320" s="17">
        <v>18</v>
      </c>
      <c r="H320" s="88">
        <v>90</v>
      </c>
      <c r="I320" s="89">
        <v>100000</v>
      </c>
      <c r="J320" s="89" t="s">
        <v>66</v>
      </c>
      <c r="K320" s="89">
        <v>53000</v>
      </c>
      <c r="L320" s="89" t="s">
        <v>66</v>
      </c>
      <c r="M320" s="90">
        <f>I320-K320</f>
        <v>47000</v>
      </c>
      <c r="N320" s="4">
        <f>IF(ISERROR(K320/I320),"",K320/I320)</f>
        <v>0.53</v>
      </c>
      <c r="O320" s="91">
        <f>I320/E320</f>
        <v>4545.454545454545</v>
      </c>
      <c r="P320" s="91">
        <f>K320/E320</f>
        <v>2409.090909090909</v>
      </c>
      <c r="Q320" s="79">
        <v>3</v>
      </c>
      <c r="R320" s="79">
        <v>1</v>
      </c>
      <c r="S320" s="79" t="s">
        <v>72</v>
      </c>
      <c r="T320" s="5">
        <v>71</v>
      </c>
      <c r="U320" s="9"/>
    </row>
    <row r="321" spans="1:21" s="37" customFormat="1" ht="12" x14ac:dyDescent="0.3">
      <c r="A321" s="74" t="s">
        <v>1850</v>
      </c>
      <c r="B321" s="75" t="s">
        <v>1851</v>
      </c>
      <c r="C321" s="85">
        <v>1162</v>
      </c>
      <c r="D321" s="86">
        <v>74.3</v>
      </c>
      <c r="E321" s="87">
        <v>22</v>
      </c>
      <c r="F321" s="86">
        <v>59.5</v>
      </c>
      <c r="G321" s="17">
        <v>18</v>
      </c>
      <c r="H321" s="88">
        <v>96</v>
      </c>
      <c r="I321" s="89">
        <v>100000</v>
      </c>
      <c r="J321" s="89" t="s">
        <v>66</v>
      </c>
      <c r="K321" s="89"/>
      <c r="L321" s="89"/>
      <c r="M321" s="90">
        <f>I321-K321</f>
        <v>100000</v>
      </c>
      <c r="N321" s="4">
        <f>IF(ISERROR(K321/I321),"",K321/I321)</f>
        <v>0</v>
      </c>
      <c r="O321" s="91">
        <f>I321/E321</f>
        <v>4545.454545454545</v>
      </c>
      <c r="P321" s="91">
        <f>K321/E321</f>
        <v>0</v>
      </c>
      <c r="Q321" s="79">
        <v>3</v>
      </c>
      <c r="R321" s="79">
        <v>1</v>
      </c>
      <c r="S321" s="79" t="s">
        <v>72</v>
      </c>
      <c r="T321" s="5">
        <v>74</v>
      </c>
      <c r="U321" s="9"/>
    </row>
    <row r="322" spans="1:21" s="37" customFormat="1" ht="12" x14ac:dyDescent="0.3">
      <c r="A322" s="74" t="s">
        <v>1812</v>
      </c>
      <c r="B322" s="75" t="s">
        <v>1804</v>
      </c>
      <c r="C322" s="85">
        <v>798</v>
      </c>
      <c r="D322" s="86">
        <v>77.599999999999994</v>
      </c>
      <c r="E322" s="87">
        <v>23</v>
      </c>
      <c r="F322" s="86">
        <v>59.3</v>
      </c>
      <c r="G322" s="17">
        <v>18</v>
      </c>
      <c r="H322" s="88">
        <v>88</v>
      </c>
      <c r="I322" s="89">
        <v>99500</v>
      </c>
      <c r="J322" s="89" t="s">
        <v>66</v>
      </c>
      <c r="K322" s="89">
        <v>60000</v>
      </c>
      <c r="L322" s="89" t="s">
        <v>64</v>
      </c>
      <c r="M322" s="90">
        <f>I322-K322</f>
        <v>39500</v>
      </c>
      <c r="N322" s="4">
        <f>IF(ISERROR(K322/I322),"",K322/I322)</f>
        <v>0.60301507537688437</v>
      </c>
      <c r="O322" s="91">
        <f>I322/E322</f>
        <v>4326.086956521739</v>
      </c>
      <c r="P322" s="91">
        <f>K322/E322</f>
        <v>2608.695652173913</v>
      </c>
      <c r="Q322" s="79">
        <v>2</v>
      </c>
      <c r="R322" s="79">
        <v>1</v>
      </c>
      <c r="S322" s="79" t="s">
        <v>61</v>
      </c>
      <c r="T322" s="5">
        <v>77</v>
      </c>
      <c r="U322" s="9"/>
    </row>
    <row r="323" spans="1:21" s="37" customFormat="1" ht="12" x14ac:dyDescent="0.3">
      <c r="A323" s="74" t="s">
        <v>1912</v>
      </c>
      <c r="B323" s="75" t="s">
        <v>1913</v>
      </c>
      <c r="C323" s="85">
        <v>768</v>
      </c>
      <c r="D323" s="86">
        <v>81.2</v>
      </c>
      <c r="E323" s="87">
        <v>25</v>
      </c>
      <c r="F323" s="86">
        <v>58.1</v>
      </c>
      <c r="G323" s="17">
        <v>18</v>
      </c>
      <c r="H323" s="88">
        <v>295</v>
      </c>
      <c r="I323" s="89">
        <v>99000</v>
      </c>
      <c r="J323" s="89" t="s">
        <v>65</v>
      </c>
      <c r="K323" s="89">
        <v>50000</v>
      </c>
      <c r="L323" s="89" t="s">
        <v>71</v>
      </c>
      <c r="M323" s="90">
        <f>I323-K323</f>
        <v>49000</v>
      </c>
      <c r="N323" s="4">
        <f>IF(ISERROR(K323/I323),"",K323/I323)</f>
        <v>0.50505050505050508</v>
      </c>
      <c r="O323" s="91">
        <f>I323/E323</f>
        <v>3960</v>
      </c>
      <c r="P323" s="91">
        <f>K323/E323</f>
        <v>2000</v>
      </c>
      <c r="Q323" s="79">
        <v>3</v>
      </c>
      <c r="R323" s="79">
        <v>1</v>
      </c>
      <c r="S323" s="79" t="s">
        <v>61</v>
      </c>
      <c r="T323" s="5">
        <v>81</v>
      </c>
      <c r="U323" s="9"/>
    </row>
    <row r="324" spans="1:21" s="37" customFormat="1" ht="12" x14ac:dyDescent="0.3">
      <c r="A324" s="74" t="s">
        <v>1803</v>
      </c>
      <c r="B324" s="75" t="s">
        <v>1804</v>
      </c>
      <c r="C324" s="85">
        <v>749</v>
      </c>
      <c r="D324" s="86">
        <v>77.599999999999994</v>
      </c>
      <c r="E324" s="87">
        <v>23</v>
      </c>
      <c r="F324" s="86">
        <v>59.3</v>
      </c>
      <c r="G324" s="17">
        <v>18</v>
      </c>
      <c r="H324" s="88">
        <v>84</v>
      </c>
      <c r="I324" s="89">
        <v>99000</v>
      </c>
      <c r="J324" s="89" t="s">
        <v>188</v>
      </c>
      <c r="K324" s="89">
        <v>60000</v>
      </c>
      <c r="L324" s="89" t="s">
        <v>71</v>
      </c>
      <c r="M324" s="90">
        <f>I324-K324</f>
        <v>39000</v>
      </c>
      <c r="N324" s="4">
        <f>IF(ISERROR(K324/I324),"",K324/I324)</f>
        <v>0.60606060606060608</v>
      </c>
      <c r="O324" s="91">
        <f>I324/E324</f>
        <v>4304.347826086957</v>
      </c>
      <c r="P324" s="91">
        <f>K324/E324</f>
        <v>2608.695652173913</v>
      </c>
      <c r="Q324" s="79">
        <v>2</v>
      </c>
      <c r="R324" s="79">
        <v>1</v>
      </c>
      <c r="S324" s="79" t="s">
        <v>72</v>
      </c>
      <c r="T324" s="5">
        <v>77</v>
      </c>
      <c r="U324" s="9"/>
    </row>
    <row r="325" spans="1:21" s="37" customFormat="1" ht="12" x14ac:dyDescent="0.3">
      <c r="A325" s="74" t="s">
        <v>1950</v>
      </c>
      <c r="B325" s="75" t="s">
        <v>1949</v>
      </c>
      <c r="C325" s="85">
        <v>474</v>
      </c>
      <c r="D325" s="86">
        <v>80.099999999999994</v>
      </c>
      <c r="E325" s="87">
        <v>24</v>
      </c>
      <c r="F325" s="86">
        <v>58.2</v>
      </c>
      <c r="G325" s="17">
        <v>18</v>
      </c>
      <c r="H325" s="88">
        <v>236</v>
      </c>
      <c r="I325" s="89">
        <v>97000</v>
      </c>
      <c r="J325" s="89" t="s">
        <v>83</v>
      </c>
      <c r="K325" s="89">
        <v>53000</v>
      </c>
      <c r="L325" s="89" t="s">
        <v>66</v>
      </c>
      <c r="M325" s="90">
        <f>I325-K325</f>
        <v>44000</v>
      </c>
      <c r="N325" s="4">
        <f>IF(ISERROR(K325/I325),"",K325/I325)</f>
        <v>0.54639175257731953</v>
      </c>
      <c r="O325" s="91">
        <f>I325/E325</f>
        <v>4041.6666666666665</v>
      </c>
      <c r="P325" s="91">
        <f>K325/E325</f>
        <v>2208.3333333333335</v>
      </c>
      <c r="Q325" s="79">
        <v>2</v>
      </c>
      <c r="R325" s="79">
        <v>1</v>
      </c>
      <c r="S325" s="79" t="s">
        <v>61</v>
      </c>
      <c r="T325" s="5">
        <v>80</v>
      </c>
      <c r="U325" s="9"/>
    </row>
    <row r="326" spans="1:21" s="37" customFormat="1" ht="12" x14ac:dyDescent="0.3">
      <c r="A326" s="74" t="s">
        <v>2121</v>
      </c>
      <c r="B326" s="75" t="s">
        <v>1708</v>
      </c>
      <c r="C326" s="85">
        <v>1185</v>
      </c>
      <c r="D326" s="86">
        <v>92.1</v>
      </c>
      <c r="E326" s="87">
        <v>28</v>
      </c>
      <c r="F326" s="86">
        <v>67.400000000000006</v>
      </c>
      <c r="G326" s="17">
        <v>20</v>
      </c>
      <c r="H326" s="88">
        <v>90</v>
      </c>
      <c r="I326" s="89">
        <v>97000</v>
      </c>
      <c r="J326" s="89" t="s">
        <v>81</v>
      </c>
      <c r="K326" s="89">
        <v>45000</v>
      </c>
      <c r="L326" s="89" t="s">
        <v>64</v>
      </c>
      <c r="M326" s="90">
        <f>I326-K326</f>
        <v>52000</v>
      </c>
      <c r="N326" s="4">
        <f>IF(ISERROR(K326/I326),"",K326/I326)</f>
        <v>0.46391752577319589</v>
      </c>
      <c r="O326" s="91">
        <f>I326/E326</f>
        <v>3464.2857142857142</v>
      </c>
      <c r="P326" s="91">
        <f>K326/E326</f>
        <v>1607.1428571428571</v>
      </c>
      <c r="Q326" s="79">
        <v>3</v>
      </c>
      <c r="R326" s="79">
        <v>1</v>
      </c>
      <c r="S326" s="79" t="s">
        <v>72</v>
      </c>
      <c r="T326" s="5" t="s">
        <v>270</v>
      </c>
      <c r="U326" s="9"/>
    </row>
    <row r="327" spans="1:21" s="37" customFormat="1" ht="12" x14ac:dyDescent="0.3">
      <c r="A327" s="74" t="s">
        <v>2118</v>
      </c>
      <c r="B327" s="75" t="s">
        <v>1815</v>
      </c>
      <c r="C327" s="85">
        <v>1134</v>
      </c>
      <c r="D327" s="86">
        <v>78.2</v>
      </c>
      <c r="E327" s="87">
        <v>24</v>
      </c>
      <c r="F327" s="86">
        <v>59.8</v>
      </c>
      <c r="G327" s="17">
        <v>18</v>
      </c>
      <c r="H327" s="88">
        <v>364</v>
      </c>
      <c r="I327" s="89">
        <v>96000</v>
      </c>
      <c r="J327" s="89" t="s">
        <v>69</v>
      </c>
      <c r="K327" s="89">
        <v>53000</v>
      </c>
      <c r="L327" s="89" t="s">
        <v>69</v>
      </c>
      <c r="M327" s="90">
        <f>I327-K327</f>
        <v>43000</v>
      </c>
      <c r="N327" s="4">
        <f>IF(ISERROR(K327/I327),"",K327/I327)</f>
        <v>0.55208333333333337</v>
      </c>
      <c r="O327" s="91">
        <f>I327/E327</f>
        <v>4000</v>
      </c>
      <c r="P327" s="91">
        <f>K327/E327</f>
        <v>2208.3333333333335</v>
      </c>
      <c r="Q327" s="79">
        <v>3</v>
      </c>
      <c r="R327" s="79">
        <v>1</v>
      </c>
      <c r="S327" s="79" t="s">
        <v>72</v>
      </c>
      <c r="T327" s="5">
        <v>78</v>
      </c>
      <c r="U327" s="9"/>
    </row>
    <row r="328" spans="1:21" s="37" customFormat="1" ht="12" x14ac:dyDescent="0.3">
      <c r="A328" s="74" t="s">
        <v>2126</v>
      </c>
      <c r="B328" s="75" t="s">
        <v>1823</v>
      </c>
      <c r="C328" s="85">
        <v>976</v>
      </c>
      <c r="D328" s="86">
        <v>67.8</v>
      </c>
      <c r="E328" s="87">
        <v>21</v>
      </c>
      <c r="F328" s="86">
        <v>51.8</v>
      </c>
      <c r="G328" s="17">
        <v>16</v>
      </c>
      <c r="H328" s="88">
        <v>196</v>
      </c>
      <c r="I328" s="89">
        <v>96000</v>
      </c>
      <c r="J328" s="89" t="s">
        <v>82</v>
      </c>
      <c r="K328" s="89">
        <v>48000</v>
      </c>
      <c r="L328" s="89" t="s">
        <v>66</v>
      </c>
      <c r="M328" s="90">
        <f>I328-K328</f>
        <v>48000</v>
      </c>
      <c r="N328" s="4">
        <f>IF(ISERROR(K328/I328),"",K328/I328)</f>
        <v>0.5</v>
      </c>
      <c r="O328" s="91">
        <f>I328/E328</f>
        <v>4571.4285714285716</v>
      </c>
      <c r="P328" s="91">
        <f>K328/E328</f>
        <v>2285.7142857142858</v>
      </c>
      <c r="Q328" s="79">
        <v>2</v>
      </c>
      <c r="R328" s="79">
        <v>1</v>
      </c>
      <c r="S328" s="79" t="s">
        <v>72</v>
      </c>
      <c r="T328" s="5">
        <v>67</v>
      </c>
      <c r="U328" s="9"/>
    </row>
    <row r="329" spans="1:21" s="37" customFormat="1" ht="12" x14ac:dyDescent="0.3">
      <c r="A329" s="74" t="s">
        <v>2433</v>
      </c>
      <c r="B329" s="75" t="s">
        <v>2434</v>
      </c>
      <c r="C329" s="85">
        <v>1688</v>
      </c>
      <c r="D329" s="86">
        <v>90.8</v>
      </c>
      <c r="E329" s="87">
        <v>27</v>
      </c>
      <c r="F329" s="86">
        <v>70.7</v>
      </c>
      <c r="G329" s="17">
        <v>21</v>
      </c>
      <c r="H329" s="88">
        <v>318</v>
      </c>
      <c r="I329" s="89">
        <v>95000</v>
      </c>
      <c r="J329" s="89" t="s">
        <v>59</v>
      </c>
      <c r="K329" s="89">
        <v>55000</v>
      </c>
      <c r="L329" s="89" t="s">
        <v>71</v>
      </c>
      <c r="M329" s="90">
        <f>I329-K329</f>
        <v>40000</v>
      </c>
      <c r="N329" s="4">
        <f>IF(ISERROR(K329/I329),"",K329/I329)</f>
        <v>0.57894736842105265</v>
      </c>
      <c r="O329" s="91">
        <f>I329/E329</f>
        <v>3518.5185185185187</v>
      </c>
      <c r="P329" s="91">
        <f>K329/E329</f>
        <v>2037.037037037037</v>
      </c>
      <c r="Q329" s="79">
        <v>3</v>
      </c>
      <c r="R329" s="79">
        <v>1</v>
      </c>
      <c r="S329" s="79" t="s">
        <v>72</v>
      </c>
      <c r="T329" s="5">
        <v>90</v>
      </c>
      <c r="U329" s="9"/>
    </row>
    <row r="330" spans="1:21" s="37" customFormat="1" ht="12" x14ac:dyDescent="0.3">
      <c r="A330" s="74" t="s">
        <v>2438</v>
      </c>
      <c r="B330" s="75" t="s">
        <v>1781</v>
      </c>
      <c r="C330" s="85">
        <v>796</v>
      </c>
      <c r="D330" s="86">
        <v>73</v>
      </c>
      <c r="E330" s="87">
        <v>22</v>
      </c>
      <c r="F330" s="86">
        <v>58.2</v>
      </c>
      <c r="G330" s="17">
        <v>18</v>
      </c>
      <c r="H330" s="88">
        <v>112</v>
      </c>
      <c r="I330" s="89">
        <v>95000</v>
      </c>
      <c r="J330" s="89" t="s">
        <v>79</v>
      </c>
      <c r="K330" s="89">
        <v>50000</v>
      </c>
      <c r="L330" s="89" t="s">
        <v>71</v>
      </c>
      <c r="M330" s="90">
        <f>I330-K330</f>
        <v>45000</v>
      </c>
      <c r="N330" s="4">
        <f>IF(ISERROR(K330/I330),"",K330/I330)</f>
        <v>0.52631578947368418</v>
      </c>
      <c r="O330" s="91">
        <f>I330/E330</f>
        <v>4318.181818181818</v>
      </c>
      <c r="P330" s="91">
        <f>K330/E330</f>
        <v>2272.7272727272725</v>
      </c>
      <c r="Q330" s="79">
        <v>2</v>
      </c>
      <c r="R330" s="79">
        <v>1</v>
      </c>
      <c r="S330" s="79" t="s">
        <v>61</v>
      </c>
      <c r="T330" s="5">
        <v>73</v>
      </c>
      <c r="U330" s="9"/>
    </row>
    <row r="331" spans="1:21" s="37" customFormat="1" ht="12" x14ac:dyDescent="0.3">
      <c r="A331" s="74" t="s">
        <v>2442</v>
      </c>
      <c r="B331" s="75" t="s">
        <v>1785</v>
      </c>
      <c r="C331" s="85">
        <v>582</v>
      </c>
      <c r="D331" s="86">
        <v>76.8</v>
      </c>
      <c r="E331" s="87">
        <v>23</v>
      </c>
      <c r="F331" s="86">
        <v>59.4</v>
      </c>
      <c r="G331" s="17">
        <v>18</v>
      </c>
      <c r="H331" s="88">
        <v>120</v>
      </c>
      <c r="I331" s="89">
        <v>95000</v>
      </c>
      <c r="J331" s="89" t="s">
        <v>78</v>
      </c>
      <c r="K331" s="89">
        <v>50000</v>
      </c>
      <c r="L331" s="89" t="s">
        <v>64</v>
      </c>
      <c r="M331" s="90">
        <f>I331-K331</f>
        <v>45000</v>
      </c>
      <c r="N331" s="4">
        <f>IF(ISERROR(K331/I331),"",K331/I331)</f>
        <v>0.52631578947368418</v>
      </c>
      <c r="O331" s="91">
        <f>I331/E331</f>
        <v>4130.434782608696</v>
      </c>
      <c r="P331" s="91">
        <f>K331/E331</f>
        <v>2173.913043478261</v>
      </c>
      <c r="Q331" s="79">
        <v>3</v>
      </c>
      <c r="R331" s="79">
        <v>1</v>
      </c>
      <c r="S331" s="79" t="s">
        <v>61</v>
      </c>
      <c r="T331" s="5">
        <v>76</v>
      </c>
      <c r="U331" s="9"/>
    </row>
    <row r="332" spans="1:21" s="37" customFormat="1" ht="12" x14ac:dyDescent="0.3">
      <c r="A332" s="74" t="s">
        <v>2113</v>
      </c>
      <c r="B332" s="75" t="s">
        <v>1818</v>
      </c>
      <c r="C332" s="85">
        <v>884</v>
      </c>
      <c r="D332" s="86">
        <v>79</v>
      </c>
      <c r="E332" s="87">
        <v>24</v>
      </c>
      <c r="F332" s="86">
        <v>59.9</v>
      </c>
      <c r="G332" s="17">
        <v>18</v>
      </c>
      <c r="H332" s="88">
        <v>60</v>
      </c>
      <c r="I332" s="89">
        <v>95000</v>
      </c>
      <c r="J332" s="89" t="s">
        <v>71</v>
      </c>
      <c r="K332" s="89">
        <v>56000</v>
      </c>
      <c r="L332" s="89" t="s">
        <v>78</v>
      </c>
      <c r="M332" s="90">
        <f>I332-K332</f>
        <v>39000</v>
      </c>
      <c r="N332" s="4">
        <f>IF(ISERROR(K332/I332),"",K332/I332)</f>
        <v>0.58947368421052626</v>
      </c>
      <c r="O332" s="91">
        <f>I332/E332</f>
        <v>3958.3333333333335</v>
      </c>
      <c r="P332" s="91">
        <f>K332/E332</f>
        <v>2333.3333333333335</v>
      </c>
      <c r="Q332" s="79">
        <v>3</v>
      </c>
      <c r="R332" s="79">
        <v>1</v>
      </c>
      <c r="S332" s="79" t="s">
        <v>72</v>
      </c>
      <c r="T332" s="5">
        <v>79</v>
      </c>
      <c r="U332" s="9"/>
    </row>
    <row r="333" spans="1:21" s="37" customFormat="1" ht="12" x14ac:dyDescent="0.3">
      <c r="A333" s="74" t="s">
        <v>2154</v>
      </c>
      <c r="B333" s="75" t="s">
        <v>1818</v>
      </c>
      <c r="C333" s="85">
        <v>646</v>
      </c>
      <c r="D333" s="86">
        <v>79</v>
      </c>
      <c r="E333" s="87">
        <v>24</v>
      </c>
      <c r="F333" s="86">
        <v>59.9</v>
      </c>
      <c r="G333" s="17">
        <v>18</v>
      </c>
      <c r="H333" s="88">
        <v>64</v>
      </c>
      <c r="I333" s="89">
        <v>95000</v>
      </c>
      <c r="J333" s="89" t="s">
        <v>80</v>
      </c>
      <c r="K333" s="89"/>
      <c r="L333" s="89"/>
      <c r="M333" s="90">
        <f>I333-K333</f>
        <v>95000</v>
      </c>
      <c r="N333" s="4">
        <f>IF(ISERROR(K333/I333),"",K333/I333)</f>
        <v>0</v>
      </c>
      <c r="O333" s="91">
        <f>I333/E333</f>
        <v>3958.3333333333335</v>
      </c>
      <c r="P333" s="91">
        <f>K333/E333</f>
        <v>0</v>
      </c>
      <c r="Q333" s="79">
        <v>3</v>
      </c>
      <c r="R333" s="79">
        <v>1</v>
      </c>
      <c r="S333" s="79" t="s">
        <v>72</v>
      </c>
      <c r="T333" s="5">
        <v>79</v>
      </c>
      <c r="U333" s="9"/>
    </row>
    <row r="334" spans="1:21" s="37" customFormat="1" ht="12" x14ac:dyDescent="0.3">
      <c r="A334" s="74" t="s">
        <v>1855</v>
      </c>
      <c r="B334" s="75" t="s">
        <v>1782</v>
      </c>
      <c r="C334" s="85">
        <v>588</v>
      </c>
      <c r="D334" s="86">
        <v>70.5</v>
      </c>
      <c r="E334" s="87">
        <v>21</v>
      </c>
      <c r="F334" s="86">
        <v>50.8</v>
      </c>
      <c r="G334" s="17">
        <v>15</v>
      </c>
      <c r="H334" s="88">
        <v>120</v>
      </c>
      <c r="I334" s="89">
        <v>95000</v>
      </c>
      <c r="J334" s="89" t="s">
        <v>83</v>
      </c>
      <c r="K334" s="89">
        <v>45000</v>
      </c>
      <c r="L334" s="89" t="s">
        <v>66</v>
      </c>
      <c r="M334" s="90">
        <f>I334-K334</f>
        <v>50000</v>
      </c>
      <c r="N334" s="4">
        <f>IF(ISERROR(K334/I334),"",K334/I334)</f>
        <v>0.47368421052631576</v>
      </c>
      <c r="O334" s="91">
        <f>I334/E334</f>
        <v>4523.8095238095239</v>
      </c>
      <c r="P334" s="91">
        <f>K334/E334</f>
        <v>2142.8571428571427</v>
      </c>
      <c r="Q334" s="79">
        <v>2</v>
      </c>
      <c r="R334" s="79">
        <v>1</v>
      </c>
      <c r="S334" s="79" t="s">
        <v>61</v>
      </c>
      <c r="T334" s="5">
        <v>70</v>
      </c>
      <c r="U334" s="9"/>
    </row>
    <row r="335" spans="1:21" s="37" customFormat="1" ht="12" x14ac:dyDescent="0.3">
      <c r="A335" s="74" t="s">
        <v>2333</v>
      </c>
      <c r="B335" s="75" t="s">
        <v>1890</v>
      </c>
      <c r="C335" s="85">
        <v>1156</v>
      </c>
      <c r="D335" s="86">
        <v>74.400000000000006</v>
      </c>
      <c r="E335" s="87">
        <v>23</v>
      </c>
      <c r="F335" s="86">
        <v>51.7</v>
      </c>
      <c r="G335" s="17">
        <v>16</v>
      </c>
      <c r="H335" s="88">
        <v>180</v>
      </c>
      <c r="I335" s="89">
        <v>95000</v>
      </c>
      <c r="J335" s="89" t="s">
        <v>81</v>
      </c>
      <c r="K335" s="89">
        <v>20000</v>
      </c>
      <c r="L335" s="89" t="s">
        <v>84</v>
      </c>
      <c r="M335" s="90">
        <f>I335-K335</f>
        <v>75000</v>
      </c>
      <c r="N335" s="4">
        <f>IF(ISERROR(K335/I335),"",K335/I335)</f>
        <v>0.21052631578947367</v>
      </c>
      <c r="O335" s="91">
        <f>I335/E335</f>
        <v>4130.434782608696</v>
      </c>
      <c r="P335" s="91">
        <f>K335/E335</f>
        <v>869.56521739130437</v>
      </c>
      <c r="Q335" s="79">
        <v>2</v>
      </c>
      <c r="R335" s="79">
        <v>1</v>
      </c>
      <c r="S335" s="79" t="s">
        <v>61</v>
      </c>
      <c r="T335" s="5">
        <v>74</v>
      </c>
      <c r="U335" s="9"/>
    </row>
    <row r="336" spans="1:21" s="37" customFormat="1" ht="12" x14ac:dyDescent="0.3">
      <c r="A336" s="74" t="s">
        <v>1734</v>
      </c>
      <c r="B336" s="75" t="s">
        <v>1731</v>
      </c>
      <c r="C336" s="85">
        <v>964</v>
      </c>
      <c r="D336" s="86">
        <v>87.5</v>
      </c>
      <c r="E336" s="87">
        <v>26</v>
      </c>
      <c r="F336" s="86">
        <v>68.2</v>
      </c>
      <c r="G336" s="17">
        <v>21</v>
      </c>
      <c r="H336" s="88">
        <v>100</v>
      </c>
      <c r="I336" s="89">
        <v>94000</v>
      </c>
      <c r="J336" s="89" t="s">
        <v>60</v>
      </c>
      <c r="K336" s="89">
        <v>48000</v>
      </c>
      <c r="L336" s="89" t="s">
        <v>66</v>
      </c>
      <c r="M336" s="90">
        <f>I336-K336</f>
        <v>46000</v>
      </c>
      <c r="N336" s="4">
        <f>IF(ISERROR(K336/I336),"",K336/I336)</f>
        <v>0.51063829787234039</v>
      </c>
      <c r="O336" s="91">
        <f>I336/E336</f>
        <v>3615.3846153846152</v>
      </c>
      <c r="P336" s="91">
        <f>K336/E336</f>
        <v>1846.1538461538462</v>
      </c>
      <c r="Q336" s="79">
        <v>3</v>
      </c>
      <c r="R336" s="79">
        <v>1</v>
      </c>
      <c r="S336" s="79" t="s">
        <v>61</v>
      </c>
      <c r="T336" s="5">
        <v>87</v>
      </c>
      <c r="U336" s="9"/>
    </row>
    <row r="337" spans="1:21" s="37" customFormat="1" ht="12" x14ac:dyDescent="0.3">
      <c r="A337" s="74" t="s">
        <v>2440</v>
      </c>
      <c r="B337" s="75" t="s">
        <v>2441</v>
      </c>
      <c r="C337" s="85">
        <v>588</v>
      </c>
      <c r="D337" s="86">
        <v>74.3</v>
      </c>
      <c r="E337" s="87">
        <v>22</v>
      </c>
      <c r="F337" s="86">
        <v>59.8</v>
      </c>
      <c r="G337" s="17">
        <v>18</v>
      </c>
      <c r="H337" s="88">
        <v>130</v>
      </c>
      <c r="I337" s="89">
        <v>94000</v>
      </c>
      <c r="J337" s="89" t="s">
        <v>66</v>
      </c>
      <c r="K337" s="89">
        <v>50000</v>
      </c>
      <c r="L337" s="89" t="s">
        <v>66</v>
      </c>
      <c r="M337" s="90">
        <f>I337-K337</f>
        <v>44000</v>
      </c>
      <c r="N337" s="4">
        <f>IF(ISERROR(K337/I337),"",K337/I337)</f>
        <v>0.53191489361702127</v>
      </c>
      <c r="O337" s="91">
        <f>I337/E337</f>
        <v>4272.727272727273</v>
      </c>
      <c r="P337" s="91">
        <f>K337/E337</f>
        <v>2272.7272727272725</v>
      </c>
      <c r="Q337" s="79">
        <v>3</v>
      </c>
      <c r="R337" s="79">
        <v>1</v>
      </c>
      <c r="S337" s="79" t="s">
        <v>72</v>
      </c>
      <c r="T337" s="5">
        <v>74</v>
      </c>
      <c r="U337" s="9"/>
    </row>
    <row r="338" spans="1:21" s="37" customFormat="1" ht="12" x14ac:dyDescent="0.3">
      <c r="A338" s="74" t="s">
        <v>1827</v>
      </c>
      <c r="B338" s="75" t="s">
        <v>1826</v>
      </c>
      <c r="C338" s="85">
        <v>2136</v>
      </c>
      <c r="D338" s="86">
        <v>75.8</v>
      </c>
      <c r="E338" s="87">
        <v>23</v>
      </c>
      <c r="F338" s="86">
        <v>59.4</v>
      </c>
      <c r="G338" s="17">
        <v>18</v>
      </c>
      <c r="H338" s="88">
        <v>150</v>
      </c>
      <c r="I338" s="89">
        <v>94000</v>
      </c>
      <c r="J338" s="89" t="s">
        <v>64</v>
      </c>
      <c r="K338" s="89">
        <v>45000</v>
      </c>
      <c r="L338" s="89" t="s">
        <v>65</v>
      </c>
      <c r="M338" s="90">
        <f>I338-K338</f>
        <v>49000</v>
      </c>
      <c r="N338" s="4">
        <f>IF(ISERROR(K338/I338),"",K338/I338)</f>
        <v>0.47872340425531917</v>
      </c>
      <c r="O338" s="91">
        <f>I338/E338</f>
        <v>4086.9565217391305</v>
      </c>
      <c r="P338" s="91">
        <f>K338/E338</f>
        <v>1956.5217391304348</v>
      </c>
      <c r="Q338" s="79">
        <v>3</v>
      </c>
      <c r="R338" s="79">
        <v>1</v>
      </c>
      <c r="S338" s="79" t="s">
        <v>61</v>
      </c>
      <c r="T338" s="5">
        <v>75</v>
      </c>
      <c r="U338" s="9"/>
    </row>
    <row r="339" spans="1:21" s="37" customFormat="1" ht="12" x14ac:dyDescent="0.3">
      <c r="A339" s="74" t="s">
        <v>2257</v>
      </c>
      <c r="B339" s="75" t="s">
        <v>1869</v>
      </c>
      <c r="C339" s="85">
        <v>370</v>
      </c>
      <c r="D339" s="86">
        <v>55.9</v>
      </c>
      <c r="E339" s="87">
        <v>17</v>
      </c>
      <c r="F339" s="86">
        <v>41.8</v>
      </c>
      <c r="G339" s="17">
        <v>13</v>
      </c>
      <c r="H339" s="88">
        <v>108</v>
      </c>
      <c r="I339" s="89">
        <v>93000</v>
      </c>
      <c r="J339" s="89" t="s">
        <v>78</v>
      </c>
      <c r="K339" s="89">
        <v>35000</v>
      </c>
      <c r="L339" s="89" t="s">
        <v>64</v>
      </c>
      <c r="M339" s="90">
        <f>I339-K339</f>
        <v>58000</v>
      </c>
      <c r="N339" s="4">
        <f>IF(ISERROR(K339/I339),"",K339/I339)</f>
        <v>0.37634408602150538</v>
      </c>
      <c r="O339" s="91">
        <f>I339/E339</f>
        <v>5470.588235294118</v>
      </c>
      <c r="P339" s="91">
        <f>K339/E339</f>
        <v>2058.8235294117649</v>
      </c>
      <c r="Q339" s="79">
        <v>2</v>
      </c>
      <c r="R339" s="79">
        <v>1</v>
      </c>
      <c r="S339" s="79" t="s">
        <v>61</v>
      </c>
      <c r="T339" s="5">
        <v>55</v>
      </c>
      <c r="U339" s="9"/>
    </row>
    <row r="340" spans="1:21" s="37" customFormat="1" ht="12" x14ac:dyDescent="0.3">
      <c r="A340" s="74" t="s">
        <v>2436</v>
      </c>
      <c r="B340" s="75" t="s">
        <v>2437</v>
      </c>
      <c r="C340" s="85">
        <v>811</v>
      </c>
      <c r="D340" s="86">
        <v>77.3</v>
      </c>
      <c r="E340" s="87">
        <v>23</v>
      </c>
      <c r="F340" s="86">
        <v>57.3</v>
      </c>
      <c r="G340" s="17">
        <v>17</v>
      </c>
      <c r="H340" s="88">
        <v>147</v>
      </c>
      <c r="I340" s="89">
        <v>92000</v>
      </c>
      <c r="J340" s="89" t="s">
        <v>80</v>
      </c>
      <c r="K340" s="89">
        <v>51000</v>
      </c>
      <c r="L340" s="89" t="s">
        <v>82</v>
      </c>
      <c r="M340" s="90">
        <f>I340-K340</f>
        <v>41000</v>
      </c>
      <c r="N340" s="4">
        <f>IF(ISERROR(K340/I340),"",K340/I340)</f>
        <v>0.55434782608695654</v>
      </c>
      <c r="O340" s="91">
        <f>I340/E340</f>
        <v>4000</v>
      </c>
      <c r="P340" s="91">
        <f>K340/E340</f>
        <v>2217.391304347826</v>
      </c>
      <c r="Q340" s="79">
        <v>3</v>
      </c>
      <c r="R340" s="79">
        <v>1</v>
      </c>
      <c r="S340" s="79" t="s">
        <v>61</v>
      </c>
      <c r="T340" s="5">
        <v>77</v>
      </c>
      <c r="U340" s="9"/>
    </row>
    <row r="341" spans="1:21" s="37" customFormat="1" ht="12" x14ac:dyDescent="0.3">
      <c r="A341" s="74" t="s">
        <v>2465</v>
      </c>
      <c r="B341" s="75" t="s">
        <v>2466</v>
      </c>
      <c r="C341" s="85">
        <v>1430</v>
      </c>
      <c r="D341" s="86">
        <v>58.5</v>
      </c>
      <c r="E341" s="87">
        <v>18</v>
      </c>
      <c r="F341" s="86">
        <v>42.6</v>
      </c>
      <c r="G341" s="17">
        <v>13</v>
      </c>
      <c r="H341" s="88">
        <v>200</v>
      </c>
      <c r="I341" s="89">
        <v>92000</v>
      </c>
      <c r="J341" s="89" t="s">
        <v>79</v>
      </c>
      <c r="K341" s="89">
        <v>39500</v>
      </c>
      <c r="L341" s="89" t="s">
        <v>59</v>
      </c>
      <c r="M341" s="90">
        <f>I341-K341</f>
        <v>52500</v>
      </c>
      <c r="N341" s="4">
        <f>IF(ISERROR(K341/I341),"",K341/I341)</f>
        <v>0.42934782608695654</v>
      </c>
      <c r="O341" s="91">
        <f>I341/E341</f>
        <v>5111.1111111111113</v>
      </c>
      <c r="P341" s="91">
        <f>K341/E341</f>
        <v>2194.4444444444443</v>
      </c>
      <c r="Q341" s="79">
        <v>2</v>
      </c>
      <c r="R341" s="79">
        <v>1</v>
      </c>
      <c r="S341" s="79" t="s">
        <v>61</v>
      </c>
      <c r="T341" s="5">
        <v>58</v>
      </c>
      <c r="U341" s="9"/>
    </row>
    <row r="342" spans="1:21" s="37" customFormat="1" ht="12" x14ac:dyDescent="0.3">
      <c r="A342" s="74" t="s">
        <v>1942</v>
      </c>
      <c r="B342" s="75" t="s">
        <v>1943</v>
      </c>
      <c r="C342" s="85">
        <v>820</v>
      </c>
      <c r="D342" s="86">
        <v>70.400000000000006</v>
      </c>
      <c r="E342" s="87">
        <v>21</v>
      </c>
      <c r="F342" s="86">
        <v>50.4</v>
      </c>
      <c r="G342" s="17">
        <v>15</v>
      </c>
      <c r="H342" s="88">
        <v>60</v>
      </c>
      <c r="I342" s="89">
        <v>91000</v>
      </c>
      <c r="J342" s="89" t="s">
        <v>83</v>
      </c>
      <c r="K342" s="89">
        <v>47000</v>
      </c>
      <c r="L342" s="89" t="s">
        <v>83</v>
      </c>
      <c r="M342" s="90">
        <f>I342-K342</f>
        <v>44000</v>
      </c>
      <c r="N342" s="4">
        <f>IF(ISERROR(K342/I342),"",K342/I342)</f>
        <v>0.51648351648351654</v>
      </c>
      <c r="O342" s="91">
        <f>I342/E342</f>
        <v>4333.333333333333</v>
      </c>
      <c r="P342" s="91">
        <f>K342/E342</f>
        <v>2238.0952380952381</v>
      </c>
      <c r="Q342" s="79">
        <v>2</v>
      </c>
      <c r="R342" s="79">
        <v>1</v>
      </c>
      <c r="S342" s="79" t="s">
        <v>61</v>
      </c>
      <c r="T342" s="5">
        <v>70</v>
      </c>
      <c r="U342" s="9"/>
    </row>
    <row r="343" spans="1:21" s="37" customFormat="1" ht="12" x14ac:dyDescent="0.3">
      <c r="A343" s="74" t="s">
        <v>2507</v>
      </c>
      <c r="B343" s="75" t="s">
        <v>2508</v>
      </c>
      <c r="C343" s="85">
        <v>568</v>
      </c>
      <c r="D343" s="86">
        <v>65.900000000000006</v>
      </c>
      <c r="E343" s="87">
        <v>20</v>
      </c>
      <c r="F343" s="86">
        <v>48.8</v>
      </c>
      <c r="G343" s="17">
        <v>15</v>
      </c>
      <c r="H343" s="88">
        <v>140</v>
      </c>
      <c r="I343" s="89">
        <v>91000</v>
      </c>
      <c r="J343" s="89" t="s">
        <v>80</v>
      </c>
      <c r="K343" s="89">
        <v>50000</v>
      </c>
      <c r="L343" s="89" t="s">
        <v>80</v>
      </c>
      <c r="M343" s="90">
        <f>I343-K343</f>
        <v>41000</v>
      </c>
      <c r="N343" s="4">
        <f>IF(ISERROR(K343/I343),"",K343/I343)</f>
        <v>0.5494505494505495</v>
      </c>
      <c r="O343" s="91">
        <f>I343/E343</f>
        <v>4550</v>
      </c>
      <c r="P343" s="91">
        <f>K343/E343</f>
        <v>2500</v>
      </c>
      <c r="Q343" s="79">
        <v>2</v>
      </c>
      <c r="R343" s="79">
        <v>1</v>
      </c>
      <c r="S343" s="79" t="s">
        <v>61</v>
      </c>
      <c r="T343" s="5">
        <v>65</v>
      </c>
      <c r="U343" s="9"/>
    </row>
    <row r="344" spans="1:21" s="37" customFormat="1" ht="12" x14ac:dyDescent="0.3">
      <c r="A344" s="74" t="s">
        <v>2090</v>
      </c>
      <c r="B344" s="75" t="s">
        <v>1745</v>
      </c>
      <c r="C344" s="85">
        <v>872</v>
      </c>
      <c r="D344" s="86">
        <v>73.5</v>
      </c>
      <c r="E344" s="87">
        <v>22</v>
      </c>
      <c r="F344" s="86">
        <v>53.8</v>
      </c>
      <c r="G344" s="17">
        <v>16</v>
      </c>
      <c r="H344" s="88">
        <v>288</v>
      </c>
      <c r="I344" s="89">
        <v>90000</v>
      </c>
      <c r="J344" s="89" t="s">
        <v>71</v>
      </c>
      <c r="K344" s="89">
        <v>43000</v>
      </c>
      <c r="L344" s="89" t="s">
        <v>79</v>
      </c>
      <c r="M344" s="90">
        <f>I344-K344</f>
        <v>47000</v>
      </c>
      <c r="N344" s="4">
        <f>IF(ISERROR(K344/I344),"",K344/I344)</f>
        <v>0.4777777777777778</v>
      </c>
      <c r="O344" s="91">
        <f>I344/E344</f>
        <v>4090.909090909091</v>
      </c>
      <c r="P344" s="91">
        <f>K344/E344</f>
        <v>1954.5454545454545</v>
      </c>
      <c r="Q344" s="79">
        <v>2</v>
      </c>
      <c r="R344" s="79">
        <v>1</v>
      </c>
      <c r="S344" s="79" t="s">
        <v>61</v>
      </c>
      <c r="T344" s="5">
        <v>73</v>
      </c>
      <c r="U344" s="9"/>
    </row>
    <row r="345" spans="1:21" s="37" customFormat="1" ht="12" x14ac:dyDescent="0.3">
      <c r="A345" s="74" t="s">
        <v>1853</v>
      </c>
      <c r="B345" s="75" t="s">
        <v>1854</v>
      </c>
      <c r="C345" s="85">
        <v>1184</v>
      </c>
      <c r="D345" s="86">
        <v>67.400000000000006</v>
      </c>
      <c r="E345" s="87">
        <v>20</v>
      </c>
      <c r="F345" s="86">
        <v>50.1</v>
      </c>
      <c r="G345" s="17">
        <v>15</v>
      </c>
      <c r="H345" s="88">
        <v>460</v>
      </c>
      <c r="I345" s="89">
        <v>90000</v>
      </c>
      <c r="J345" s="89" t="s">
        <v>64</v>
      </c>
      <c r="K345" s="89">
        <v>45000</v>
      </c>
      <c r="L345" s="89" t="s">
        <v>64</v>
      </c>
      <c r="M345" s="90">
        <f>I345-K345</f>
        <v>45000</v>
      </c>
      <c r="N345" s="4">
        <f>IF(ISERROR(K345/I345),"",K345/I345)</f>
        <v>0.5</v>
      </c>
      <c r="O345" s="91">
        <f>I345/E345</f>
        <v>4500</v>
      </c>
      <c r="P345" s="91">
        <f>K345/E345</f>
        <v>2250</v>
      </c>
      <c r="Q345" s="79">
        <v>2</v>
      </c>
      <c r="R345" s="79">
        <v>1</v>
      </c>
      <c r="S345" s="79" t="s">
        <v>61</v>
      </c>
      <c r="T345" s="5">
        <v>67</v>
      </c>
      <c r="U345" s="9"/>
    </row>
    <row r="346" spans="1:21" s="37" customFormat="1" ht="12" x14ac:dyDescent="0.3">
      <c r="A346" s="74" t="s">
        <v>1724</v>
      </c>
      <c r="B346" s="75" t="s">
        <v>1725</v>
      </c>
      <c r="C346" s="85">
        <v>563</v>
      </c>
      <c r="D346" s="86">
        <v>79</v>
      </c>
      <c r="E346" s="87">
        <v>24</v>
      </c>
      <c r="F346" s="86">
        <v>58.1</v>
      </c>
      <c r="G346" s="17">
        <v>18</v>
      </c>
      <c r="H346" s="88">
        <v>267</v>
      </c>
      <c r="I346" s="89">
        <v>89000</v>
      </c>
      <c r="J346" s="89" t="s">
        <v>65</v>
      </c>
      <c r="K346" s="89">
        <v>26000</v>
      </c>
      <c r="L346" s="89" t="s">
        <v>81</v>
      </c>
      <c r="M346" s="90">
        <f>I346-K346</f>
        <v>63000</v>
      </c>
      <c r="N346" s="4">
        <f>IF(ISERROR(K346/I346),"",K346/I346)</f>
        <v>0.29213483146067415</v>
      </c>
      <c r="O346" s="91">
        <f>I346/E346</f>
        <v>3708.3333333333335</v>
      </c>
      <c r="P346" s="91">
        <f>K346/E346</f>
        <v>1083.3333333333333</v>
      </c>
      <c r="Q346" s="79">
        <v>3</v>
      </c>
      <c r="R346" s="79">
        <v>1</v>
      </c>
      <c r="S346" s="79" t="s">
        <v>61</v>
      </c>
      <c r="T346" s="5" t="s">
        <v>89</v>
      </c>
      <c r="U346" s="9"/>
    </row>
    <row r="347" spans="1:21" s="37" customFormat="1" ht="12" x14ac:dyDescent="0.3">
      <c r="A347" s="74" t="s">
        <v>1936</v>
      </c>
      <c r="B347" s="75" t="s">
        <v>1937</v>
      </c>
      <c r="C347" s="85">
        <v>390</v>
      </c>
      <c r="D347" s="86">
        <v>125.6</v>
      </c>
      <c r="E347" s="87">
        <v>38</v>
      </c>
      <c r="F347" s="86">
        <v>84.8</v>
      </c>
      <c r="G347" s="17">
        <v>26</v>
      </c>
      <c r="H347" s="88">
        <v>40</v>
      </c>
      <c r="I347" s="89">
        <v>89000</v>
      </c>
      <c r="J347" s="89" t="s">
        <v>84</v>
      </c>
      <c r="K347" s="89"/>
      <c r="L347" s="89"/>
      <c r="M347" s="90">
        <f>I347-K347</f>
        <v>89000</v>
      </c>
      <c r="N347" s="4">
        <f>IF(ISERROR(K347/I347),"",K347/I347)</f>
        <v>0</v>
      </c>
      <c r="O347" s="91">
        <f>I347/E347</f>
        <v>2342.1052631578946</v>
      </c>
      <c r="P347" s="91">
        <f>K347/E347</f>
        <v>0</v>
      </c>
      <c r="Q347" s="79">
        <v>2</v>
      </c>
      <c r="R347" s="79">
        <v>2</v>
      </c>
      <c r="S347" s="79" t="s">
        <v>61</v>
      </c>
      <c r="T347" s="5">
        <v>125</v>
      </c>
      <c r="U347" s="9"/>
    </row>
    <row r="348" spans="1:21" s="37" customFormat="1" ht="12" x14ac:dyDescent="0.3">
      <c r="A348" s="74" t="s">
        <v>1912</v>
      </c>
      <c r="B348" s="75" t="s">
        <v>1913</v>
      </c>
      <c r="C348" s="85">
        <v>768</v>
      </c>
      <c r="D348" s="86">
        <v>66.8</v>
      </c>
      <c r="E348" s="87">
        <v>20</v>
      </c>
      <c r="F348" s="86">
        <v>49.7</v>
      </c>
      <c r="G348" s="17">
        <v>15</v>
      </c>
      <c r="H348" s="88">
        <v>134</v>
      </c>
      <c r="I348" s="89">
        <v>88000</v>
      </c>
      <c r="J348" s="89" t="s">
        <v>255</v>
      </c>
      <c r="K348" s="89">
        <v>45000</v>
      </c>
      <c r="L348" s="89" t="s">
        <v>79</v>
      </c>
      <c r="M348" s="90">
        <f>I348-K348</f>
        <v>43000</v>
      </c>
      <c r="N348" s="4">
        <f>IF(ISERROR(K348/I348),"",K348/I348)</f>
        <v>0.51136363636363635</v>
      </c>
      <c r="O348" s="91">
        <f>I348/E348</f>
        <v>4400</v>
      </c>
      <c r="P348" s="91">
        <f>K348/E348</f>
        <v>2250</v>
      </c>
      <c r="Q348" s="79">
        <v>2</v>
      </c>
      <c r="R348" s="79">
        <v>1</v>
      </c>
      <c r="S348" s="79" t="s">
        <v>61</v>
      </c>
      <c r="T348" s="5">
        <v>66</v>
      </c>
      <c r="U348" s="9"/>
    </row>
    <row r="349" spans="1:21" s="37" customFormat="1" ht="12" x14ac:dyDescent="0.3">
      <c r="A349" s="74" t="s">
        <v>2333</v>
      </c>
      <c r="B349" s="75" t="s">
        <v>1890</v>
      </c>
      <c r="C349" s="85">
        <v>1156</v>
      </c>
      <c r="D349" s="86">
        <v>61.8</v>
      </c>
      <c r="E349" s="87">
        <v>19</v>
      </c>
      <c r="F349" s="86">
        <v>42.8</v>
      </c>
      <c r="G349" s="17">
        <v>13</v>
      </c>
      <c r="H349" s="88">
        <v>296</v>
      </c>
      <c r="I349" s="89">
        <v>88000</v>
      </c>
      <c r="J349" s="89" t="s">
        <v>69</v>
      </c>
      <c r="K349" s="89">
        <v>16500</v>
      </c>
      <c r="L349" s="89" t="s">
        <v>78</v>
      </c>
      <c r="M349" s="90">
        <f>I349-K349</f>
        <v>71500</v>
      </c>
      <c r="N349" s="4">
        <f>IF(ISERROR(K349/I349),"",K349/I349)</f>
        <v>0.1875</v>
      </c>
      <c r="O349" s="91">
        <f>I349/E349</f>
        <v>4631.5789473684208</v>
      </c>
      <c r="P349" s="91">
        <f>K349/E349</f>
        <v>868.42105263157896</v>
      </c>
      <c r="Q349" s="79">
        <v>2</v>
      </c>
      <c r="R349" s="79">
        <v>1</v>
      </c>
      <c r="S349" s="79" t="s">
        <v>61</v>
      </c>
      <c r="T349" s="5">
        <v>61</v>
      </c>
      <c r="U349" s="9"/>
    </row>
    <row r="350" spans="1:21" s="37" customFormat="1" ht="12" x14ac:dyDescent="0.3">
      <c r="A350" s="74" t="s">
        <v>1733</v>
      </c>
      <c r="B350" s="75" t="s">
        <v>1723</v>
      </c>
      <c r="C350" s="85">
        <v>976</v>
      </c>
      <c r="D350" s="86">
        <v>68.400000000000006</v>
      </c>
      <c r="E350" s="87">
        <v>21</v>
      </c>
      <c r="F350" s="86">
        <v>51.3</v>
      </c>
      <c r="G350" s="17">
        <v>16</v>
      </c>
      <c r="H350" s="88">
        <v>222</v>
      </c>
      <c r="I350" s="89">
        <v>86000</v>
      </c>
      <c r="J350" s="89" t="s">
        <v>71</v>
      </c>
      <c r="K350" s="89">
        <v>50000</v>
      </c>
      <c r="L350" s="89" t="s">
        <v>64</v>
      </c>
      <c r="M350" s="90">
        <f>I350-K350</f>
        <v>36000</v>
      </c>
      <c r="N350" s="4">
        <f>IF(ISERROR(K350/I350),"",K350/I350)</f>
        <v>0.58139534883720934</v>
      </c>
      <c r="O350" s="91">
        <f>I350/E350</f>
        <v>4095.2380952380954</v>
      </c>
      <c r="P350" s="91">
        <f>K350/E350</f>
        <v>2380.9523809523807</v>
      </c>
      <c r="Q350" s="79">
        <v>2</v>
      </c>
      <c r="R350" s="79">
        <v>1</v>
      </c>
      <c r="S350" s="79" t="s">
        <v>61</v>
      </c>
      <c r="T350" s="5">
        <v>68</v>
      </c>
      <c r="U350" s="9"/>
    </row>
    <row r="351" spans="1:21" s="37" customFormat="1" ht="12" x14ac:dyDescent="0.3">
      <c r="A351" s="74" t="s">
        <v>1793</v>
      </c>
      <c r="B351" s="75" t="s">
        <v>1792</v>
      </c>
      <c r="C351" s="85">
        <v>1874</v>
      </c>
      <c r="D351" s="86">
        <v>57.2</v>
      </c>
      <c r="E351" s="87">
        <v>17</v>
      </c>
      <c r="F351" s="86">
        <v>46</v>
      </c>
      <c r="G351" s="17">
        <v>14</v>
      </c>
      <c r="H351" s="88">
        <v>55</v>
      </c>
      <c r="I351" s="89">
        <v>86000</v>
      </c>
      <c r="J351" s="89" t="s">
        <v>66</v>
      </c>
      <c r="K351" s="89">
        <v>43000</v>
      </c>
      <c r="L351" s="89" t="s">
        <v>66</v>
      </c>
      <c r="M351" s="90">
        <f>I351-K351</f>
        <v>43000</v>
      </c>
      <c r="N351" s="4">
        <f>IF(ISERROR(K351/I351),"",K351/I351)</f>
        <v>0.5</v>
      </c>
      <c r="O351" s="91">
        <f>I351/E351</f>
        <v>5058.8235294117649</v>
      </c>
      <c r="P351" s="91">
        <f>K351/E351</f>
        <v>2529.4117647058824</v>
      </c>
      <c r="Q351" s="79">
        <v>2</v>
      </c>
      <c r="R351" s="79">
        <v>1</v>
      </c>
      <c r="S351" s="79" t="s">
        <v>72</v>
      </c>
      <c r="T351" s="5">
        <v>57</v>
      </c>
      <c r="U351" s="9"/>
    </row>
    <row r="352" spans="1:21" s="37" customFormat="1" ht="12" x14ac:dyDescent="0.3">
      <c r="A352" s="74" t="s">
        <v>2109</v>
      </c>
      <c r="B352" s="75" t="s">
        <v>1816</v>
      </c>
      <c r="C352" s="85">
        <v>562</v>
      </c>
      <c r="D352" s="86">
        <v>67.5</v>
      </c>
      <c r="E352" s="87">
        <v>20</v>
      </c>
      <c r="F352" s="86">
        <v>49.7</v>
      </c>
      <c r="G352" s="17">
        <v>15</v>
      </c>
      <c r="H352" s="88">
        <v>76</v>
      </c>
      <c r="I352" s="89">
        <v>86000</v>
      </c>
      <c r="J352" s="89" t="s">
        <v>79</v>
      </c>
      <c r="K352" s="89"/>
      <c r="L352" s="89"/>
      <c r="M352" s="90">
        <f>I352-K352</f>
        <v>86000</v>
      </c>
      <c r="N352" s="4">
        <f>IF(ISERROR(K352/I352),"",K352/I352)</f>
        <v>0</v>
      </c>
      <c r="O352" s="91">
        <f>I352/E352</f>
        <v>4300</v>
      </c>
      <c r="P352" s="91">
        <f>K352/E352</f>
        <v>0</v>
      </c>
      <c r="Q352" s="79">
        <v>2</v>
      </c>
      <c r="R352" s="79">
        <v>1</v>
      </c>
      <c r="S352" s="79" t="s">
        <v>61</v>
      </c>
      <c r="T352" s="5">
        <v>67</v>
      </c>
      <c r="U352" s="9"/>
    </row>
    <row r="353" spans="1:21" s="37" customFormat="1" ht="12" x14ac:dyDescent="0.3">
      <c r="A353" s="74" t="s">
        <v>2109</v>
      </c>
      <c r="B353" s="75" t="s">
        <v>1816</v>
      </c>
      <c r="C353" s="85">
        <v>562</v>
      </c>
      <c r="D353" s="86">
        <v>80.3</v>
      </c>
      <c r="E353" s="87">
        <v>24</v>
      </c>
      <c r="F353" s="86">
        <v>58.9</v>
      </c>
      <c r="G353" s="17">
        <v>18</v>
      </c>
      <c r="H353" s="88">
        <v>326</v>
      </c>
      <c r="I353" s="89">
        <v>85000</v>
      </c>
      <c r="J353" s="89" t="s">
        <v>71</v>
      </c>
      <c r="K353" s="89">
        <v>44000</v>
      </c>
      <c r="L353" s="89" t="s">
        <v>64</v>
      </c>
      <c r="M353" s="90">
        <f>I353-K353</f>
        <v>41000</v>
      </c>
      <c r="N353" s="4">
        <f>IF(ISERROR(K353/I353),"",K353/I353)</f>
        <v>0.51764705882352946</v>
      </c>
      <c r="O353" s="91">
        <f>I353/E353</f>
        <v>3541.6666666666665</v>
      </c>
      <c r="P353" s="91">
        <f>K353/E353</f>
        <v>1833.3333333333333</v>
      </c>
      <c r="Q353" s="79">
        <v>3</v>
      </c>
      <c r="R353" s="79">
        <v>1</v>
      </c>
      <c r="S353" s="79" t="s">
        <v>61</v>
      </c>
      <c r="T353" s="5">
        <v>80</v>
      </c>
      <c r="U353" s="9"/>
    </row>
    <row r="354" spans="1:21" s="37" customFormat="1" ht="12" x14ac:dyDescent="0.3">
      <c r="A354" s="74" t="s">
        <v>2123</v>
      </c>
      <c r="B354" s="75" t="s">
        <v>1804</v>
      </c>
      <c r="C354" s="85">
        <v>851</v>
      </c>
      <c r="D354" s="86">
        <v>70.900000000000006</v>
      </c>
      <c r="E354" s="87">
        <v>21</v>
      </c>
      <c r="F354" s="86">
        <v>49.8</v>
      </c>
      <c r="G354" s="17">
        <v>15</v>
      </c>
      <c r="H354" s="88">
        <v>210</v>
      </c>
      <c r="I354" s="89">
        <v>85000</v>
      </c>
      <c r="J354" s="89" t="s">
        <v>59</v>
      </c>
      <c r="K354" s="89">
        <v>42000</v>
      </c>
      <c r="L354" s="89" t="s">
        <v>64</v>
      </c>
      <c r="M354" s="90">
        <f>I354-K354</f>
        <v>43000</v>
      </c>
      <c r="N354" s="4">
        <f>IF(ISERROR(K354/I354),"",K354/I354)</f>
        <v>0.49411764705882355</v>
      </c>
      <c r="O354" s="91">
        <f>I354/E354</f>
        <v>4047.6190476190477</v>
      </c>
      <c r="P354" s="91">
        <f>K354/E354</f>
        <v>2000</v>
      </c>
      <c r="Q354" s="79">
        <v>2</v>
      </c>
      <c r="R354" s="79">
        <v>1</v>
      </c>
      <c r="S354" s="79" t="s">
        <v>61</v>
      </c>
      <c r="T354" s="5">
        <v>70</v>
      </c>
      <c r="U354" s="9"/>
    </row>
    <row r="355" spans="1:21" s="37" customFormat="1" ht="12" x14ac:dyDescent="0.3">
      <c r="A355" s="74" t="s">
        <v>2417</v>
      </c>
      <c r="B355" s="75" t="s">
        <v>2410</v>
      </c>
      <c r="C355" s="85">
        <v>1020</v>
      </c>
      <c r="D355" s="86">
        <v>60.5</v>
      </c>
      <c r="E355" s="87">
        <v>18</v>
      </c>
      <c r="F355" s="86">
        <v>42.8</v>
      </c>
      <c r="G355" s="17">
        <v>13</v>
      </c>
      <c r="H355" s="88">
        <v>420</v>
      </c>
      <c r="I355" s="89">
        <v>84000</v>
      </c>
      <c r="J355" s="89" t="s">
        <v>64</v>
      </c>
      <c r="K355" s="89">
        <v>37000</v>
      </c>
      <c r="L355" s="89" t="s">
        <v>69</v>
      </c>
      <c r="M355" s="90">
        <f>I355-K355</f>
        <v>47000</v>
      </c>
      <c r="N355" s="4">
        <f>IF(ISERROR(K355/I355),"",K355/I355)</f>
        <v>0.44047619047619047</v>
      </c>
      <c r="O355" s="91">
        <f>I355/E355</f>
        <v>4666.666666666667</v>
      </c>
      <c r="P355" s="91">
        <f>K355/E355</f>
        <v>2055.5555555555557</v>
      </c>
      <c r="Q355" s="79">
        <v>2</v>
      </c>
      <c r="R355" s="79">
        <v>1</v>
      </c>
      <c r="S355" s="79" t="s">
        <v>61</v>
      </c>
      <c r="T355" s="5">
        <v>60</v>
      </c>
      <c r="U355" s="9"/>
    </row>
    <row r="356" spans="1:21" s="37" customFormat="1" ht="12" x14ac:dyDescent="0.3">
      <c r="A356" s="74" t="s">
        <v>1860</v>
      </c>
      <c r="B356" s="75" t="s">
        <v>1851</v>
      </c>
      <c r="C356" s="85">
        <v>858</v>
      </c>
      <c r="D356" s="86">
        <v>64.2</v>
      </c>
      <c r="E356" s="87">
        <v>19</v>
      </c>
      <c r="F356" s="86">
        <v>49.4</v>
      </c>
      <c r="G356" s="17">
        <v>15</v>
      </c>
      <c r="H356" s="88">
        <v>232</v>
      </c>
      <c r="I356" s="89">
        <v>83500</v>
      </c>
      <c r="J356" s="89" t="s">
        <v>71</v>
      </c>
      <c r="K356" s="89">
        <v>45000</v>
      </c>
      <c r="L356" s="89" t="s">
        <v>83</v>
      </c>
      <c r="M356" s="90">
        <f>I356-K356</f>
        <v>38500</v>
      </c>
      <c r="N356" s="4">
        <f>IF(ISERROR(K356/I356),"",K356/I356)</f>
        <v>0.53892215568862278</v>
      </c>
      <c r="O356" s="91">
        <f>I356/E356</f>
        <v>4394.7368421052633</v>
      </c>
      <c r="P356" s="91">
        <f>K356/E356</f>
        <v>2368.4210526315787</v>
      </c>
      <c r="Q356" s="79">
        <v>2</v>
      </c>
      <c r="R356" s="79">
        <v>1</v>
      </c>
      <c r="S356" s="79" t="s">
        <v>61</v>
      </c>
      <c r="T356" s="5">
        <v>64</v>
      </c>
      <c r="U356" s="9"/>
    </row>
    <row r="357" spans="1:21" s="37" customFormat="1" ht="12" x14ac:dyDescent="0.3">
      <c r="A357" s="74" t="s">
        <v>2086</v>
      </c>
      <c r="B357" s="75" t="s">
        <v>1745</v>
      </c>
      <c r="C357" s="85">
        <v>902</v>
      </c>
      <c r="D357" s="86">
        <v>73.5</v>
      </c>
      <c r="E357" s="87">
        <v>22</v>
      </c>
      <c r="F357" s="86">
        <v>53.8</v>
      </c>
      <c r="G357" s="17">
        <v>16</v>
      </c>
      <c r="H357" s="88">
        <v>302</v>
      </c>
      <c r="I357" s="89">
        <v>83000</v>
      </c>
      <c r="J357" s="89" t="s">
        <v>78</v>
      </c>
      <c r="K357" s="89">
        <v>42000</v>
      </c>
      <c r="L357" s="89" t="s">
        <v>64</v>
      </c>
      <c r="M357" s="90">
        <f>I357-K357</f>
        <v>41000</v>
      </c>
      <c r="N357" s="4">
        <f>IF(ISERROR(K357/I357),"",K357/I357)</f>
        <v>0.50602409638554213</v>
      </c>
      <c r="O357" s="91">
        <f>I357/E357</f>
        <v>3772.7272727272725</v>
      </c>
      <c r="P357" s="91">
        <f>K357/E357</f>
        <v>1909.090909090909</v>
      </c>
      <c r="Q357" s="79">
        <v>2</v>
      </c>
      <c r="R357" s="79">
        <v>1</v>
      </c>
      <c r="S357" s="79" t="s">
        <v>61</v>
      </c>
      <c r="T357" s="5">
        <v>73</v>
      </c>
      <c r="U357" s="9"/>
    </row>
    <row r="358" spans="1:21" s="37" customFormat="1" ht="12" x14ac:dyDescent="0.3">
      <c r="A358" s="74" t="s">
        <v>1809</v>
      </c>
      <c r="B358" s="75" t="s">
        <v>1797</v>
      </c>
      <c r="C358" s="85">
        <v>1430</v>
      </c>
      <c r="D358" s="86">
        <v>48.2</v>
      </c>
      <c r="E358" s="87">
        <v>15</v>
      </c>
      <c r="F358" s="86">
        <v>35.1</v>
      </c>
      <c r="G358" s="17">
        <v>11</v>
      </c>
      <c r="H358" s="88">
        <v>480</v>
      </c>
      <c r="I358" s="89">
        <v>82000</v>
      </c>
      <c r="J358" s="89" t="s">
        <v>79</v>
      </c>
      <c r="K358" s="89">
        <v>29500</v>
      </c>
      <c r="L358" s="89" t="s">
        <v>59</v>
      </c>
      <c r="M358" s="90">
        <f>I358-K358</f>
        <v>52500</v>
      </c>
      <c r="N358" s="4">
        <f>IF(ISERROR(K358/I358),"",K358/I358)</f>
        <v>0.3597560975609756</v>
      </c>
      <c r="O358" s="91">
        <f>I358/E358</f>
        <v>5466.666666666667</v>
      </c>
      <c r="P358" s="91">
        <f>K358/E358</f>
        <v>1966.6666666666667</v>
      </c>
      <c r="Q358" s="79">
        <v>2</v>
      </c>
      <c r="R358" s="79">
        <v>1</v>
      </c>
      <c r="S358" s="79" t="s">
        <v>61</v>
      </c>
      <c r="T358" s="5">
        <v>48</v>
      </c>
      <c r="U358" s="9"/>
    </row>
    <row r="359" spans="1:21" s="37" customFormat="1" ht="12" x14ac:dyDescent="0.3">
      <c r="A359" s="74" t="s">
        <v>2409</v>
      </c>
      <c r="B359" s="75" t="s">
        <v>1708</v>
      </c>
      <c r="C359" s="85">
        <v>778</v>
      </c>
      <c r="D359" s="86">
        <v>83.8</v>
      </c>
      <c r="E359" s="87">
        <v>25</v>
      </c>
      <c r="F359" s="86">
        <v>60.7</v>
      </c>
      <c r="G359" s="17">
        <v>18</v>
      </c>
      <c r="H359" s="88">
        <v>158</v>
      </c>
      <c r="I359" s="89">
        <v>80000</v>
      </c>
      <c r="J359" s="89" t="s">
        <v>81</v>
      </c>
      <c r="K359" s="89">
        <v>44000</v>
      </c>
      <c r="L359" s="89" t="s">
        <v>84</v>
      </c>
      <c r="M359" s="90">
        <f>I359-K359</f>
        <v>36000</v>
      </c>
      <c r="N359" s="4">
        <f>IF(ISERROR(K359/I359),"",K359/I359)</f>
        <v>0.55000000000000004</v>
      </c>
      <c r="O359" s="91">
        <f>I359/E359</f>
        <v>3200</v>
      </c>
      <c r="P359" s="91">
        <f>K359/E359</f>
        <v>1760</v>
      </c>
      <c r="Q359" s="79">
        <v>3</v>
      </c>
      <c r="R359" s="79">
        <v>1</v>
      </c>
      <c r="S359" s="79" t="s">
        <v>72</v>
      </c>
      <c r="T359" s="5">
        <v>83</v>
      </c>
      <c r="U359" s="9"/>
    </row>
    <row r="360" spans="1:21" s="37" customFormat="1" ht="12" x14ac:dyDescent="0.3">
      <c r="A360" s="74" t="s">
        <v>1720</v>
      </c>
      <c r="B360" s="75" t="s">
        <v>1707</v>
      </c>
      <c r="C360" s="85">
        <v>932</v>
      </c>
      <c r="D360" s="86">
        <v>83.7</v>
      </c>
      <c r="E360" s="87">
        <v>25</v>
      </c>
      <c r="F360" s="86">
        <v>58.5</v>
      </c>
      <c r="G360" s="17">
        <v>18</v>
      </c>
      <c r="H360" s="88">
        <v>360</v>
      </c>
      <c r="I360" s="89">
        <v>80000</v>
      </c>
      <c r="J360" s="89" t="s">
        <v>71</v>
      </c>
      <c r="K360" s="89">
        <v>48000</v>
      </c>
      <c r="L360" s="89" t="s">
        <v>66</v>
      </c>
      <c r="M360" s="90">
        <f>I360-K360</f>
        <v>32000</v>
      </c>
      <c r="N360" s="4">
        <f>IF(ISERROR(K360/I360),"",K360/I360)</f>
        <v>0.6</v>
      </c>
      <c r="O360" s="91">
        <f>I360/E360</f>
        <v>3200</v>
      </c>
      <c r="P360" s="91">
        <f>K360/E360</f>
        <v>1920</v>
      </c>
      <c r="Q360" s="79">
        <v>3</v>
      </c>
      <c r="R360" s="79">
        <v>1</v>
      </c>
      <c r="S360" s="79" t="s">
        <v>61</v>
      </c>
      <c r="T360" s="5">
        <v>83</v>
      </c>
      <c r="U360" s="9"/>
    </row>
    <row r="361" spans="1:21" s="37" customFormat="1" ht="12" x14ac:dyDescent="0.3">
      <c r="A361" s="74" t="s">
        <v>1798</v>
      </c>
      <c r="B361" s="75" t="s">
        <v>1797</v>
      </c>
      <c r="C361" s="85">
        <v>632</v>
      </c>
      <c r="D361" s="86">
        <v>60.9</v>
      </c>
      <c r="E361" s="87">
        <v>18</v>
      </c>
      <c r="F361" s="86">
        <v>46.1</v>
      </c>
      <c r="G361" s="17">
        <v>14</v>
      </c>
      <c r="H361" s="88">
        <v>60</v>
      </c>
      <c r="I361" s="89">
        <v>80000</v>
      </c>
      <c r="J361" s="89" t="s">
        <v>65</v>
      </c>
      <c r="K361" s="89">
        <v>45000</v>
      </c>
      <c r="L361" s="89" t="s">
        <v>71</v>
      </c>
      <c r="M361" s="90">
        <f>I361-K361</f>
        <v>35000</v>
      </c>
      <c r="N361" s="4">
        <f>IF(ISERROR(K361/I361),"",K361/I361)</f>
        <v>0.5625</v>
      </c>
      <c r="O361" s="91">
        <f>I361/E361</f>
        <v>4444.4444444444443</v>
      </c>
      <c r="P361" s="91">
        <f>K361/E361</f>
        <v>2500</v>
      </c>
      <c r="Q361" s="79">
        <v>2</v>
      </c>
      <c r="R361" s="79">
        <v>1</v>
      </c>
      <c r="S361" s="79" t="s">
        <v>72</v>
      </c>
      <c r="T361" s="5">
        <v>60</v>
      </c>
      <c r="U361" s="9"/>
    </row>
    <row r="362" spans="1:21" s="37" customFormat="1" ht="12" x14ac:dyDescent="0.3">
      <c r="A362" s="74" t="s">
        <v>2480</v>
      </c>
      <c r="B362" s="75" t="s">
        <v>1887</v>
      </c>
      <c r="C362" s="85">
        <v>706</v>
      </c>
      <c r="D362" s="86">
        <v>64.7</v>
      </c>
      <c r="E362" s="87">
        <v>20</v>
      </c>
      <c r="F362" s="86">
        <v>48.8</v>
      </c>
      <c r="G362" s="17">
        <v>15</v>
      </c>
      <c r="H362" s="88">
        <v>354</v>
      </c>
      <c r="I362" s="89">
        <v>80000</v>
      </c>
      <c r="J362" s="89" t="s">
        <v>64</v>
      </c>
      <c r="K362" s="89">
        <v>40000</v>
      </c>
      <c r="L362" s="89" t="s">
        <v>78</v>
      </c>
      <c r="M362" s="90">
        <f>I362-K362</f>
        <v>40000</v>
      </c>
      <c r="N362" s="4">
        <f>IF(ISERROR(K362/I362),"",K362/I362)</f>
        <v>0.5</v>
      </c>
      <c r="O362" s="91">
        <f>I362/E362</f>
        <v>4000</v>
      </c>
      <c r="P362" s="91">
        <f>K362/E362</f>
        <v>2000</v>
      </c>
      <c r="Q362" s="79">
        <v>2</v>
      </c>
      <c r="R362" s="79">
        <v>1</v>
      </c>
      <c r="S362" s="79" t="s">
        <v>61</v>
      </c>
      <c r="T362" s="5">
        <v>64</v>
      </c>
      <c r="U362" s="9"/>
    </row>
    <row r="363" spans="1:21" s="37" customFormat="1" ht="12" x14ac:dyDescent="0.3">
      <c r="A363" s="74" t="s">
        <v>2522</v>
      </c>
      <c r="B363" s="75" t="s">
        <v>2523</v>
      </c>
      <c r="C363" s="85">
        <v>1038</v>
      </c>
      <c r="D363" s="86">
        <v>57.9</v>
      </c>
      <c r="E363" s="87">
        <v>18</v>
      </c>
      <c r="F363" s="86">
        <v>39.9</v>
      </c>
      <c r="G363" s="17">
        <v>12</v>
      </c>
      <c r="H363" s="88">
        <v>237</v>
      </c>
      <c r="I363" s="89">
        <v>80000</v>
      </c>
      <c r="J363" s="89" t="s">
        <v>188</v>
      </c>
      <c r="K363" s="89">
        <v>32000</v>
      </c>
      <c r="L363" s="89" t="s">
        <v>66</v>
      </c>
      <c r="M363" s="90">
        <f>I363-K363</f>
        <v>48000</v>
      </c>
      <c r="N363" s="4">
        <f>IF(ISERROR(K363/I363),"",K363/I363)</f>
        <v>0.4</v>
      </c>
      <c r="O363" s="91">
        <f>I363/E363</f>
        <v>4444.4444444444443</v>
      </c>
      <c r="P363" s="91">
        <f>K363/E363</f>
        <v>1777.7777777777778</v>
      </c>
      <c r="Q363" s="79">
        <v>2</v>
      </c>
      <c r="R363" s="79">
        <v>1</v>
      </c>
      <c r="S363" s="79" t="s">
        <v>61</v>
      </c>
      <c r="T363" s="5">
        <v>57</v>
      </c>
      <c r="U363" s="9"/>
    </row>
    <row r="364" spans="1:21" s="37" customFormat="1" ht="12" x14ac:dyDescent="0.3">
      <c r="A364" s="74" t="s">
        <v>1794</v>
      </c>
      <c r="B364" s="75" t="s">
        <v>1795</v>
      </c>
      <c r="C364" s="85">
        <v>2419</v>
      </c>
      <c r="D364" s="86">
        <v>48.7</v>
      </c>
      <c r="E364" s="87">
        <v>15</v>
      </c>
      <c r="F364" s="86">
        <v>35.1</v>
      </c>
      <c r="G364" s="17">
        <v>11</v>
      </c>
      <c r="H364" s="88">
        <v>414</v>
      </c>
      <c r="I364" s="89">
        <v>79000</v>
      </c>
      <c r="J364" s="89" t="s">
        <v>59</v>
      </c>
      <c r="K364" s="89">
        <v>33000</v>
      </c>
      <c r="L364" s="89" t="s">
        <v>81</v>
      </c>
      <c r="M364" s="90">
        <f>I364-K364</f>
        <v>46000</v>
      </c>
      <c r="N364" s="4">
        <f>IF(ISERROR(K364/I364),"",K364/I364)</f>
        <v>0.41772151898734178</v>
      </c>
      <c r="O364" s="91">
        <f>I364/E364</f>
        <v>5266.666666666667</v>
      </c>
      <c r="P364" s="91">
        <f>K364/E364</f>
        <v>2200</v>
      </c>
      <c r="Q364" s="79">
        <v>2</v>
      </c>
      <c r="R364" s="79">
        <v>1</v>
      </c>
      <c r="S364" s="79" t="s">
        <v>61</v>
      </c>
      <c r="T364" s="5">
        <v>48</v>
      </c>
      <c r="U364" s="9"/>
    </row>
    <row r="365" spans="1:21" s="37" customFormat="1" ht="12" x14ac:dyDescent="0.3">
      <c r="A365" s="74" t="s">
        <v>1883</v>
      </c>
      <c r="B365" s="75" t="s">
        <v>2514</v>
      </c>
      <c r="C365" s="85">
        <v>706</v>
      </c>
      <c r="D365" s="86">
        <v>64.7</v>
      </c>
      <c r="E365" s="87">
        <v>20</v>
      </c>
      <c r="F365" s="86">
        <v>48.8</v>
      </c>
      <c r="G365" s="17">
        <v>15</v>
      </c>
      <c r="H365" s="88">
        <v>354</v>
      </c>
      <c r="I365" s="89">
        <v>79000</v>
      </c>
      <c r="J365" s="89" t="s">
        <v>71</v>
      </c>
      <c r="K365" s="89">
        <v>41000</v>
      </c>
      <c r="L365" s="89" t="s">
        <v>82</v>
      </c>
      <c r="M365" s="90">
        <f>I365-K365</f>
        <v>38000</v>
      </c>
      <c r="N365" s="4">
        <f>IF(ISERROR(K365/I365),"",K365/I365)</f>
        <v>0.51898734177215189</v>
      </c>
      <c r="O365" s="91">
        <f>I365/E365</f>
        <v>3950</v>
      </c>
      <c r="P365" s="91">
        <f>K365/E365</f>
        <v>2050</v>
      </c>
      <c r="Q365" s="79">
        <v>2</v>
      </c>
      <c r="R365" s="79">
        <v>1</v>
      </c>
      <c r="S365" s="79" t="s">
        <v>61</v>
      </c>
      <c r="T365" s="5">
        <v>64</v>
      </c>
      <c r="U365" s="9"/>
    </row>
    <row r="366" spans="1:21" s="37" customFormat="1" ht="12" x14ac:dyDescent="0.3">
      <c r="A366" s="74" t="s">
        <v>2433</v>
      </c>
      <c r="B366" s="75" t="s">
        <v>2434</v>
      </c>
      <c r="C366" s="85">
        <v>1688</v>
      </c>
      <c r="D366" s="86">
        <v>68.2</v>
      </c>
      <c r="E366" s="87">
        <v>21</v>
      </c>
      <c r="F366" s="86">
        <v>53.7</v>
      </c>
      <c r="G366" s="17">
        <v>16</v>
      </c>
      <c r="H366" s="88">
        <v>208</v>
      </c>
      <c r="I366" s="89">
        <v>77500</v>
      </c>
      <c r="J366" s="89" t="s">
        <v>64</v>
      </c>
      <c r="K366" s="89">
        <v>39500</v>
      </c>
      <c r="L366" s="89" t="s">
        <v>64</v>
      </c>
      <c r="M366" s="90">
        <f>I366-K366</f>
        <v>38000</v>
      </c>
      <c r="N366" s="4">
        <f>IF(ISERROR(K366/I366),"",K366/I366)</f>
        <v>0.50967741935483868</v>
      </c>
      <c r="O366" s="91">
        <f>I366/E366</f>
        <v>3690.4761904761904</v>
      </c>
      <c r="P366" s="91">
        <f>K366/E366</f>
        <v>1880.952380952381</v>
      </c>
      <c r="Q366" s="79">
        <v>2</v>
      </c>
      <c r="R366" s="79">
        <v>1</v>
      </c>
      <c r="S366" s="79" t="s">
        <v>61</v>
      </c>
      <c r="T366" s="5">
        <v>68</v>
      </c>
      <c r="U366" s="9"/>
    </row>
    <row r="367" spans="1:21" s="37" customFormat="1" ht="12" x14ac:dyDescent="0.3">
      <c r="A367" s="74" t="s">
        <v>1706</v>
      </c>
      <c r="B367" s="75" t="s">
        <v>1707</v>
      </c>
      <c r="C367" s="85">
        <v>905</v>
      </c>
      <c r="D367" s="86">
        <v>80.400000000000006</v>
      </c>
      <c r="E367" s="87">
        <v>24</v>
      </c>
      <c r="F367" s="86">
        <v>58.1</v>
      </c>
      <c r="G367" s="17">
        <v>18</v>
      </c>
      <c r="H367" s="88">
        <v>231</v>
      </c>
      <c r="I367" s="89">
        <v>77000</v>
      </c>
      <c r="J367" s="89" t="s">
        <v>65</v>
      </c>
      <c r="K367" s="89">
        <v>40000</v>
      </c>
      <c r="L367" s="89" t="s">
        <v>71</v>
      </c>
      <c r="M367" s="90">
        <f>I367-K367</f>
        <v>37000</v>
      </c>
      <c r="N367" s="4">
        <f>IF(ISERROR(K367/I367),"",K367/I367)</f>
        <v>0.51948051948051943</v>
      </c>
      <c r="O367" s="91">
        <f>I367/E367</f>
        <v>3208.3333333333335</v>
      </c>
      <c r="P367" s="91">
        <f>K367/E367</f>
        <v>1666.6666666666667</v>
      </c>
      <c r="Q367" s="79">
        <v>3</v>
      </c>
      <c r="R367" s="79">
        <v>1</v>
      </c>
      <c r="S367" s="79" t="s">
        <v>61</v>
      </c>
      <c r="T367" s="5" t="s">
        <v>67</v>
      </c>
      <c r="U367" s="9"/>
    </row>
    <row r="368" spans="1:21" s="37" customFormat="1" ht="12" x14ac:dyDescent="0.3">
      <c r="A368" s="74" t="s">
        <v>1945</v>
      </c>
      <c r="B368" s="75" t="s">
        <v>1725</v>
      </c>
      <c r="C368" s="85">
        <v>624</v>
      </c>
      <c r="D368" s="86">
        <v>56.8</v>
      </c>
      <c r="E368" s="87">
        <v>17</v>
      </c>
      <c r="F368" s="86">
        <v>40.5</v>
      </c>
      <c r="G368" s="17">
        <v>12</v>
      </c>
      <c r="H368" s="88">
        <v>176</v>
      </c>
      <c r="I368" s="89">
        <v>77000</v>
      </c>
      <c r="J368" s="89" t="s">
        <v>80</v>
      </c>
      <c r="K368" s="89">
        <v>33000</v>
      </c>
      <c r="L368" s="89" t="s">
        <v>82</v>
      </c>
      <c r="M368" s="90">
        <f>I368-K368</f>
        <v>44000</v>
      </c>
      <c r="N368" s="4">
        <f>IF(ISERROR(K368/I368),"",K368/I368)</f>
        <v>0.42857142857142855</v>
      </c>
      <c r="O368" s="91">
        <f>I368/E368</f>
        <v>4529.411764705882</v>
      </c>
      <c r="P368" s="91">
        <f>K368/E368</f>
        <v>1941.1764705882354</v>
      </c>
      <c r="Q368" s="79">
        <v>2</v>
      </c>
      <c r="R368" s="79">
        <v>1</v>
      </c>
      <c r="S368" s="79" t="s">
        <v>61</v>
      </c>
      <c r="T368" s="5">
        <v>56</v>
      </c>
      <c r="U368" s="9"/>
    </row>
    <row r="369" spans="1:21" s="37" customFormat="1" ht="12" x14ac:dyDescent="0.3">
      <c r="A369" s="74" t="s">
        <v>2277</v>
      </c>
      <c r="B369" s="75" t="s">
        <v>1748</v>
      </c>
      <c r="C369" s="85">
        <v>1651</v>
      </c>
      <c r="D369" s="86">
        <v>57.5</v>
      </c>
      <c r="E369" s="87">
        <v>17</v>
      </c>
      <c r="F369" s="86">
        <v>41.9</v>
      </c>
      <c r="G369" s="17">
        <v>13</v>
      </c>
      <c r="H369" s="88">
        <v>534</v>
      </c>
      <c r="I369" s="89">
        <v>76000</v>
      </c>
      <c r="J369" s="89" t="s">
        <v>65</v>
      </c>
      <c r="K369" s="89">
        <v>30000</v>
      </c>
      <c r="L369" s="89" t="s">
        <v>64</v>
      </c>
      <c r="M369" s="90">
        <f>I369-K369</f>
        <v>46000</v>
      </c>
      <c r="N369" s="4">
        <f>IF(ISERROR(K369/I369),"",K369/I369)</f>
        <v>0.39473684210526316</v>
      </c>
      <c r="O369" s="91">
        <f>I369/E369</f>
        <v>4470.588235294118</v>
      </c>
      <c r="P369" s="91">
        <f>K369/E369</f>
        <v>1764.7058823529412</v>
      </c>
      <c r="Q369" s="79">
        <v>2</v>
      </c>
      <c r="R369" s="79">
        <v>1</v>
      </c>
      <c r="S369" s="79" t="s">
        <v>61</v>
      </c>
      <c r="T369" s="5">
        <v>57</v>
      </c>
      <c r="U369" s="9"/>
    </row>
    <row r="370" spans="1:21" s="37" customFormat="1" ht="12" x14ac:dyDescent="0.3">
      <c r="A370" s="74" t="s">
        <v>1724</v>
      </c>
      <c r="B370" s="75" t="s">
        <v>1723</v>
      </c>
      <c r="C370" s="85">
        <v>563</v>
      </c>
      <c r="D370" s="86">
        <v>66.8</v>
      </c>
      <c r="E370" s="87">
        <v>20</v>
      </c>
      <c r="F370" s="86">
        <v>49.7</v>
      </c>
      <c r="G370" s="17">
        <v>15</v>
      </c>
      <c r="H370" s="88">
        <v>96</v>
      </c>
      <c r="I370" s="89">
        <v>75000</v>
      </c>
      <c r="J370" s="89" t="s">
        <v>66</v>
      </c>
      <c r="K370" s="89">
        <v>20000</v>
      </c>
      <c r="L370" s="89" t="s">
        <v>71</v>
      </c>
      <c r="M370" s="90">
        <f>I370-K370</f>
        <v>55000</v>
      </c>
      <c r="N370" s="4">
        <f>IF(ISERROR(K370/I370),"",K370/I370)</f>
        <v>0.26666666666666666</v>
      </c>
      <c r="O370" s="91">
        <f>I370/E370</f>
        <v>3750</v>
      </c>
      <c r="P370" s="91">
        <f>K370/E370</f>
        <v>1000</v>
      </c>
      <c r="Q370" s="79">
        <v>2</v>
      </c>
      <c r="R370" s="79">
        <v>1</v>
      </c>
      <c r="S370" s="79" t="s">
        <v>61</v>
      </c>
      <c r="T370" s="5">
        <v>66</v>
      </c>
      <c r="U370" s="9"/>
    </row>
    <row r="371" spans="1:21" s="37" customFormat="1" ht="12" x14ac:dyDescent="0.3">
      <c r="A371" s="74" t="s">
        <v>1714</v>
      </c>
      <c r="B371" s="75" t="s">
        <v>1713</v>
      </c>
      <c r="C371" s="85">
        <v>888</v>
      </c>
      <c r="D371" s="86">
        <v>70.5</v>
      </c>
      <c r="E371" s="87">
        <v>21</v>
      </c>
      <c r="F371" s="86">
        <v>49.8</v>
      </c>
      <c r="G371" s="17">
        <v>15</v>
      </c>
      <c r="H371" s="88">
        <v>150</v>
      </c>
      <c r="I371" s="89">
        <v>74000</v>
      </c>
      <c r="J371" s="89" t="s">
        <v>81</v>
      </c>
      <c r="K371" s="89">
        <v>44000</v>
      </c>
      <c r="L371" s="89" t="s">
        <v>82</v>
      </c>
      <c r="M371" s="90">
        <f>I371-K371</f>
        <v>30000</v>
      </c>
      <c r="N371" s="4">
        <f>IF(ISERROR(K371/I371),"",K371/I371)</f>
        <v>0.59459459459459463</v>
      </c>
      <c r="O371" s="91">
        <f>I371/E371</f>
        <v>3523.8095238095239</v>
      </c>
      <c r="P371" s="91">
        <f>K371/E371</f>
        <v>2095.2380952380954</v>
      </c>
      <c r="Q371" s="79">
        <v>2</v>
      </c>
      <c r="R371" s="79">
        <v>1</v>
      </c>
      <c r="S371" s="79" t="s">
        <v>61</v>
      </c>
      <c r="T371" s="5">
        <v>70</v>
      </c>
      <c r="U371" s="9"/>
    </row>
    <row r="372" spans="1:21" s="37" customFormat="1" ht="12" x14ac:dyDescent="0.3">
      <c r="A372" s="74" t="s">
        <v>2123</v>
      </c>
      <c r="B372" s="75" t="s">
        <v>1804</v>
      </c>
      <c r="C372" s="85">
        <v>851</v>
      </c>
      <c r="D372" s="86">
        <v>59.6</v>
      </c>
      <c r="E372" s="87">
        <v>18</v>
      </c>
      <c r="F372" s="86">
        <v>41.9</v>
      </c>
      <c r="G372" s="17">
        <v>13</v>
      </c>
      <c r="H372" s="88">
        <v>411</v>
      </c>
      <c r="I372" s="89">
        <v>72000</v>
      </c>
      <c r="J372" s="89" t="s">
        <v>79</v>
      </c>
      <c r="K372" s="89">
        <v>29000</v>
      </c>
      <c r="L372" s="89" t="s">
        <v>83</v>
      </c>
      <c r="M372" s="90">
        <f>I372-K372</f>
        <v>43000</v>
      </c>
      <c r="N372" s="4">
        <f>IF(ISERROR(K372/I372),"",K372/I372)</f>
        <v>0.40277777777777779</v>
      </c>
      <c r="O372" s="91">
        <f>I372/E372</f>
        <v>4000</v>
      </c>
      <c r="P372" s="91">
        <f>K372/E372</f>
        <v>1611.1111111111111</v>
      </c>
      <c r="Q372" s="79">
        <v>2</v>
      </c>
      <c r="R372" s="79">
        <v>1</v>
      </c>
      <c r="S372" s="79" t="s">
        <v>61</v>
      </c>
      <c r="T372" s="5">
        <v>59</v>
      </c>
      <c r="U372" s="9"/>
    </row>
    <row r="373" spans="1:21" s="37" customFormat="1" ht="12" x14ac:dyDescent="0.3">
      <c r="A373" s="74" t="s">
        <v>2409</v>
      </c>
      <c r="B373" s="75" t="s">
        <v>1708</v>
      </c>
      <c r="C373" s="85">
        <v>778</v>
      </c>
      <c r="D373" s="86">
        <v>67.900000000000006</v>
      </c>
      <c r="E373" s="87">
        <v>21</v>
      </c>
      <c r="F373" s="86">
        <v>47.5</v>
      </c>
      <c r="G373" s="17">
        <v>14</v>
      </c>
      <c r="H373" s="88">
        <v>150</v>
      </c>
      <c r="I373" s="89">
        <v>71000</v>
      </c>
      <c r="J373" s="89" t="s">
        <v>64</v>
      </c>
      <c r="K373" s="89">
        <v>38000</v>
      </c>
      <c r="L373" s="89" t="s">
        <v>82</v>
      </c>
      <c r="M373" s="90">
        <f>I373-K373</f>
        <v>33000</v>
      </c>
      <c r="N373" s="4">
        <f>IF(ISERROR(K373/I373),"",K373/I373)</f>
        <v>0.53521126760563376</v>
      </c>
      <c r="O373" s="91">
        <f>I373/E373</f>
        <v>3380.9523809523807</v>
      </c>
      <c r="P373" s="91">
        <f>K373/E373</f>
        <v>1809.5238095238096</v>
      </c>
      <c r="Q373" s="79">
        <v>2</v>
      </c>
      <c r="R373" s="79">
        <v>1</v>
      </c>
      <c r="S373" s="79" t="s">
        <v>61</v>
      </c>
      <c r="T373" s="5">
        <v>67</v>
      </c>
      <c r="U373" s="9"/>
    </row>
    <row r="374" spans="1:21" s="37" customFormat="1" ht="12" x14ac:dyDescent="0.3">
      <c r="A374" s="74" t="s">
        <v>2124</v>
      </c>
      <c r="B374" s="75" t="s">
        <v>1804</v>
      </c>
      <c r="C374" s="85">
        <v>701</v>
      </c>
      <c r="D374" s="86">
        <v>57.5</v>
      </c>
      <c r="E374" s="87">
        <v>17</v>
      </c>
      <c r="F374" s="86">
        <v>41.9</v>
      </c>
      <c r="G374" s="17">
        <v>13</v>
      </c>
      <c r="H374" s="88">
        <v>267</v>
      </c>
      <c r="I374" s="89">
        <v>71000</v>
      </c>
      <c r="J374" s="89" t="s">
        <v>79</v>
      </c>
      <c r="K374" s="89">
        <v>33000</v>
      </c>
      <c r="L374" s="89" t="s">
        <v>79</v>
      </c>
      <c r="M374" s="90">
        <f>I374-K374</f>
        <v>38000</v>
      </c>
      <c r="N374" s="4">
        <f>IF(ISERROR(K374/I374),"",K374/I374)</f>
        <v>0.46478873239436619</v>
      </c>
      <c r="O374" s="91">
        <f>I374/E374</f>
        <v>4176.4705882352937</v>
      </c>
      <c r="P374" s="91">
        <f>K374/E374</f>
        <v>1941.1764705882354</v>
      </c>
      <c r="Q374" s="79">
        <v>2</v>
      </c>
      <c r="R374" s="79">
        <v>1</v>
      </c>
      <c r="S374" s="79" t="s">
        <v>61</v>
      </c>
      <c r="T374" s="5">
        <v>57</v>
      </c>
      <c r="U374" s="9"/>
    </row>
    <row r="375" spans="1:21" s="37" customFormat="1" ht="12" x14ac:dyDescent="0.3">
      <c r="A375" s="74" t="s">
        <v>1734</v>
      </c>
      <c r="B375" s="75" t="s">
        <v>1731</v>
      </c>
      <c r="C375" s="85">
        <v>964</v>
      </c>
      <c r="D375" s="86">
        <v>69.099999999999994</v>
      </c>
      <c r="E375" s="87">
        <v>21</v>
      </c>
      <c r="F375" s="86">
        <v>53.8</v>
      </c>
      <c r="G375" s="17">
        <v>16</v>
      </c>
      <c r="H375" s="88">
        <v>140</v>
      </c>
      <c r="I375" s="89">
        <v>70000</v>
      </c>
      <c r="J375" s="89" t="s">
        <v>79</v>
      </c>
      <c r="K375" s="89">
        <v>44000</v>
      </c>
      <c r="L375" s="89" t="s">
        <v>68</v>
      </c>
      <c r="M375" s="90">
        <f>I375-K375</f>
        <v>26000</v>
      </c>
      <c r="N375" s="4">
        <f>IF(ISERROR(K375/I375),"",K375/I375)</f>
        <v>0.62857142857142856</v>
      </c>
      <c r="O375" s="91">
        <f>I375/E375</f>
        <v>3333.3333333333335</v>
      </c>
      <c r="P375" s="91">
        <f>K375/E375</f>
        <v>2095.2380952380954</v>
      </c>
      <c r="Q375" s="79">
        <v>2</v>
      </c>
      <c r="R375" s="79">
        <v>1</v>
      </c>
      <c r="S375" s="79" t="s">
        <v>61</v>
      </c>
      <c r="T375" s="5" t="s">
        <v>98</v>
      </c>
      <c r="U375" s="9"/>
    </row>
    <row r="376" spans="1:21" s="37" customFormat="1" ht="12" x14ac:dyDescent="0.3">
      <c r="A376" s="74" t="s">
        <v>1827</v>
      </c>
      <c r="B376" s="75" t="s">
        <v>1826</v>
      </c>
      <c r="C376" s="85">
        <v>2136</v>
      </c>
      <c r="D376" s="86">
        <v>54.4</v>
      </c>
      <c r="E376" s="87">
        <v>16</v>
      </c>
      <c r="F376" s="86">
        <v>41.8</v>
      </c>
      <c r="G376" s="17">
        <v>13</v>
      </c>
      <c r="H376" s="88">
        <v>274</v>
      </c>
      <c r="I376" s="89">
        <v>70000</v>
      </c>
      <c r="J376" s="89" t="s">
        <v>64</v>
      </c>
      <c r="K376" s="89">
        <v>35500</v>
      </c>
      <c r="L376" s="89" t="s">
        <v>66</v>
      </c>
      <c r="M376" s="90">
        <f>I376-K376</f>
        <v>34500</v>
      </c>
      <c r="N376" s="4">
        <f>IF(ISERROR(K376/I376),"",K376/I376)</f>
        <v>0.50714285714285712</v>
      </c>
      <c r="O376" s="91">
        <f>I376/E376</f>
        <v>4375</v>
      </c>
      <c r="P376" s="91">
        <f>K376/E376</f>
        <v>2218.75</v>
      </c>
      <c r="Q376" s="79">
        <v>2</v>
      </c>
      <c r="R376" s="79">
        <v>1</v>
      </c>
      <c r="S376" s="79" t="s">
        <v>61</v>
      </c>
      <c r="T376" s="5">
        <v>54</v>
      </c>
      <c r="U376" s="9"/>
    </row>
    <row r="377" spans="1:21" s="37" customFormat="1" ht="12" x14ac:dyDescent="0.3">
      <c r="A377" s="74" t="s">
        <v>1722</v>
      </c>
      <c r="B377" s="75" t="s">
        <v>1713</v>
      </c>
      <c r="C377" s="85">
        <v>779</v>
      </c>
      <c r="D377" s="86">
        <v>53.4</v>
      </c>
      <c r="E377" s="87">
        <v>16</v>
      </c>
      <c r="F377" s="86">
        <v>38.1</v>
      </c>
      <c r="G377" s="17">
        <v>12</v>
      </c>
      <c r="H377" s="88">
        <v>252</v>
      </c>
      <c r="I377" s="89">
        <v>69000</v>
      </c>
      <c r="J377" s="89" t="s">
        <v>59</v>
      </c>
      <c r="K377" s="89">
        <v>30000</v>
      </c>
      <c r="L377" s="89" t="s">
        <v>68</v>
      </c>
      <c r="M377" s="90">
        <f>I377-K377</f>
        <v>39000</v>
      </c>
      <c r="N377" s="4">
        <f>IF(ISERROR(K377/I377),"",K377/I377)</f>
        <v>0.43478260869565216</v>
      </c>
      <c r="O377" s="91">
        <f>I377/E377</f>
        <v>4312.5</v>
      </c>
      <c r="P377" s="91">
        <f>K377/E377</f>
        <v>1875</v>
      </c>
      <c r="Q377" s="79">
        <v>2</v>
      </c>
      <c r="R377" s="79">
        <v>1</v>
      </c>
      <c r="S377" s="79" t="s">
        <v>61</v>
      </c>
      <c r="T377" s="5" t="s">
        <v>88</v>
      </c>
      <c r="U377" s="9"/>
    </row>
    <row r="378" spans="1:21" s="37" customFormat="1" ht="12" x14ac:dyDescent="0.3">
      <c r="A378" s="74" t="s">
        <v>2417</v>
      </c>
      <c r="B378" s="75" t="s">
        <v>2410</v>
      </c>
      <c r="C378" s="85">
        <v>1020</v>
      </c>
      <c r="D378" s="86">
        <v>50.1</v>
      </c>
      <c r="E378" s="87">
        <v>15</v>
      </c>
      <c r="F378" s="86">
        <v>36.5</v>
      </c>
      <c r="G378" s="17">
        <v>11</v>
      </c>
      <c r="H378" s="88">
        <v>600</v>
      </c>
      <c r="I378" s="89">
        <v>68000</v>
      </c>
      <c r="J378" s="89" t="s">
        <v>79</v>
      </c>
      <c r="K378" s="89">
        <v>33000</v>
      </c>
      <c r="L378" s="89" t="s">
        <v>59</v>
      </c>
      <c r="M378" s="90">
        <f>I378-K378</f>
        <v>35000</v>
      </c>
      <c r="N378" s="4">
        <f>IF(ISERROR(K378/I378),"",K378/I378)</f>
        <v>0.48529411764705882</v>
      </c>
      <c r="O378" s="91">
        <f>I378/E378</f>
        <v>4533.333333333333</v>
      </c>
      <c r="P378" s="91">
        <f>K378/E378</f>
        <v>2200</v>
      </c>
      <c r="Q378" s="79">
        <v>1</v>
      </c>
      <c r="R378" s="79">
        <v>1</v>
      </c>
      <c r="S378" s="79" t="s">
        <v>61</v>
      </c>
      <c r="T378" s="5">
        <v>50</v>
      </c>
      <c r="U378" s="9"/>
    </row>
    <row r="379" spans="1:21" s="37" customFormat="1" ht="12" x14ac:dyDescent="0.3">
      <c r="A379" s="74" t="s">
        <v>1721</v>
      </c>
      <c r="B379" s="75" t="s">
        <v>1716</v>
      </c>
      <c r="C379" s="85">
        <v>779</v>
      </c>
      <c r="D379" s="86">
        <v>49.7</v>
      </c>
      <c r="E379" s="87">
        <v>15</v>
      </c>
      <c r="F379" s="86">
        <v>35.299999999999997</v>
      </c>
      <c r="G379" s="17">
        <v>11</v>
      </c>
      <c r="H379" s="88">
        <v>297</v>
      </c>
      <c r="I379" s="89">
        <v>66000</v>
      </c>
      <c r="J379" s="89" t="s">
        <v>66</v>
      </c>
      <c r="K379" s="89">
        <v>28000</v>
      </c>
      <c r="L379" s="89" t="s">
        <v>65</v>
      </c>
      <c r="M379" s="90">
        <f>I379-K379</f>
        <v>38000</v>
      </c>
      <c r="N379" s="4">
        <f>IF(ISERROR(K379/I379),"",K379/I379)</f>
        <v>0.42424242424242425</v>
      </c>
      <c r="O379" s="91">
        <f>I379/E379</f>
        <v>4400</v>
      </c>
      <c r="P379" s="91">
        <f>K379/E379</f>
        <v>1866.6666666666667</v>
      </c>
      <c r="Q379" s="79">
        <v>2</v>
      </c>
      <c r="R379" s="79">
        <v>1</v>
      </c>
      <c r="S379" s="79" t="s">
        <v>61</v>
      </c>
      <c r="T379" s="5" t="s">
        <v>85</v>
      </c>
      <c r="U379" s="9"/>
    </row>
    <row r="380" spans="1:21" s="37" customFormat="1" ht="12" x14ac:dyDescent="0.3">
      <c r="A380" s="74" t="s">
        <v>1794</v>
      </c>
      <c r="B380" s="75" t="s">
        <v>1795</v>
      </c>
      <c r="C380" s="85">
        <v>2419</v>
      </c>
      <c r="D380" s="86">
        <v>39.799999999999997</v>
      </c>
      <c r="E380" s="87">
        <v>12</v>
      </c>
      <c r="F380" s="86">
        <v>28.7</v>
      </c>
      <c r="G380" s="17">
        <v>9</v>
      </c>
      <c r="H380" s="88">
        <v>360</v>
      </c>
      <c r="I380" s="89">
        <v>65000</v>
      </c>
      <c r="J380" s="89" t="s">
        <v>81</v>
      </c>
      <c r="K380" s="89">
        <v>25000</v>
      </c>
      <c r="L380" s="89" t="s">
        <v>71</v>
      </c>
      <c r="M380" s="90">
        <f>I380-K380</f>
        <v>40000</v>
      </c>
      <c r="N380" s="4">
        <f>IF(ISERROR(K380/I380),"",K380/I380)</f>
        <v>0.38461538461538464</v>
      </c>
      <c r="O380" s="91">
        <f>I380/E380</f>
        <v>5416.666666666667</v>
      </c>
      <c r="P380" s="91">
        <f>K380/E380</f>
        <v>2083.3333333333335</v>
      </c>
      <c r="Q380" s="79">
        <v>1</v>
      </c>
      <c r="R380" s="79">
        <v>1</v>
      </c>
      <c r="S380" s="79" t="s">
        <v>61</v>
      </c>
      <c r="T380" s="5">
        <v>39</v>
      </c>
      <c r="U380" s="9"/>
    </row>
    <row r="381" spans="1:21" s="37" customFormat="1" ht="12" x14ac:dyDescent="0.3">
      <c r="A381" s="74" t="s">
        <v>2123</v>
      </c>
      <c r="B381" s="75" t="s">
        <v>1804</v>
      </c>
      <c r="C381" s="85">
        <v>851</v>
      </c>
      <c r="D381" s="86">
        <v>48.6</v>
      </c>
      <c r="E381" s="87">
        <v>15</v>
      </c>
      <c r="F381" s="86">
        <v>38.299999999999997</v>
      </c>
      <c r="G381" s="17">
        <v>12</v>
      </c>
      <c r="H381" s="88">
        <v>98</v>
      </c>
      <c r="I381" s="89">
        <v>65000</v>
      </c>
      <c r="J381" s="89" t="s">
        <v>66</v>
      </c>
      <c r="K381" s="89">
        <v>29000</v>
      </c>
      <c r="L381" s="89" t="s">
        <v>74</v>
      </c>
      <c r="M381" s="90">
        <f>I381-K381</f>
        <v>36000</v>
      </c>
      <c r="N381" s="4">
        <f>IF(ISERROR(K381/I381),"",K381/I381)</f>
        <v>0.44615384615384618</v>
      </c>
      <c r="O381" s="91">
        <f>I381/E381</f>
        <v>4333.333333333333</v>
      </c>
      <c r="P381" s="91">
        <f>K381/E381</f>
        <v>1933.3333333333333</v>
      </c>
      <c r="Q381" s="79">
        <v>2</v>
      </c>
      <c r="R381" s="79">
        <v>1</v>
      </c>
      <c r="S381" s="79" t="s">
        <v>72</v>
      </c>
      <c r="T381" s="5">
        <v>48</v>
      </c>
      <c r="U381" s="9"/>
    </row>
    <row r="382" spans="1:21" s="37" customFormat="1" ht="12" x14ac:dyDescent="0.3">
      <c r="A382" s="74" t="s">
        <v>2277</v>
      </c>
      <c r="B382" s="75" t="s">
        <v>1748</v>
      </c>
      <c r="C382" s="85">
        <v>1651</v>
      </c>
      <c r="D382" s="86">
        <v>50</v>
      </c>
      <c r="E382" s="87">
        <v>15</v>
      </c>
      <c r="F382" s="86">
        <v>35.299999999999997</v>
      </c>
      <c r="G382" s="17">
        <v>11</v>
      </c>
      <c r="H382" s="88">
        <v>611</v>
      </c>
      <c r="I382" s="89">
        <v>65000</v>
      </c>
      <c r="J382" s="89" t="s">
        <v>78</v>
      </c>
      <c r="K382" s="89">
        <v>29000</v>
      </c>
      <c r="L382" s="89" t="s">
        <v>78</v>
      </c>
      <c r="M382" s="90">
        <f>I382-K382</f>
        <v>36000</v>
      </c>
      <c r="N382" s="4">
        <f>IF(ISERROR(K382/I382),"",K382/I382)</f>
        <v>0.44615384615384618</v>
      </c>
      <c r="O382" s="91">
        <f>I382/E382</f>
        <v>4333.333333333333</v>
      </c>
      <c r="P382" s="91">
        <f>K382/E382</f>
        <v>1933.3333333333333</v>
      </c>
      <c r="Q382" s="79">
        <v>2</v>
      </c>
      <c r="R382" s="79">
        <v>1</v>
      </c>
      <c r="S382" s="79" t="s">
        <v>61</v>
      </c>
      <c r="T382" s="5" t="s">
        <v>264</v>
      </c>
      <c r="U382" s="9"/>
    </row>
    <row r="383" spans="1:21" s="37" customFormat="1" ht="12" x14ac:dyDescent="0.3">
      <c r="A383" s="74" t="s">
        <v>2124</v>
      </c>
      <c r="B383" s="75" t="s">
        <v>1804</v>
      </c>
      <c r="C383" s="85">
        <v>701</v>
      </c>
      <c r="D383" s="86">
        <v>50.3</v>
      </c>
      <c r="E383" s="87">
        <v>15</v>
      </c>
      <c r="F383" s="86">
        <v>35.299999999999997</v>
      </c>
      <c r="G383" s="17">
        <v>11</v>
      </c>
      <c r="H383" s="88">
        <v>354</v>
      </c>
      <c r="I383" s="89">
        <v>63000</v>
      </c>
      <c r="J383" s="89" t="s">
        <v>65</v>
      </c>
      <c r="K383" s="89">
        <v>29000</v>
      </c>
      <c r="L383" s="89" t="s">
        <v>65</v>
      </c>
      <c r="M383" s="90">
        <f>I383-K383</f>
        <v>34000</v>
      </c>
      <c r="N383" s="4">
        <f>IF(ISERROR(K383/I383),"",K383/I383)</f>
        <v>0.46031746031746029</v>
      </c>
      <c r="O383" s="91">
        <f>I383/E383</f>
        <v>4200</v>
      </c>
      <c r="P383" s="91">
        <f>K383/E383</f>
        <v>1933.3333333333333</v>
      </c>
      <c r="Q383" s="79">
        <v>2</v>
      </c>
      <c r="R383" s="79">
        <v>1</v>
      </c>
      <c r="S383" s="79" t="s">
        <v>61</v>
      </c>
      <c r="T383" s="5" t="s">
        <v>264</v>
      </c>
      <c r="U383" s="9"/>
    </row>
    <row r="384" spans="1:21" s="37" customFormat="1" ht="12" x14ac:dyDescent="0.3">
      <c r="A384" s="74" t="s">
        <v>1706</v>
      </c>
      <c r="B384" s="75" t="s">
        <v>1707</v>
      </c>
      <c r="C384" s="85">
        <v>905</v>
      </c>
      <c r="D384" s="86">
        <v>66.8</v>
      </c>
      <c r="E384" s="87">
        <v>20</v>
      </c>
      <c r="F384" s="86">
        <v>49.7</v>
      </c>
      <c r="G384" s="17">
        <v>15</v>
      </c>
      <c r="H384" s="88">
        <v>172</v>
      </c>
      <c r="I384" s="89">
        <v>62000</v>
      </c>
      <c r="J384" s="89" t="s">
        <v>78</v>
      </c>
      <c r="K384" s="89">
        <v>37000</v>
      </c>
      <c r="L384" s="89" t="s">
        <v>60</v>
      </c>
      <c r="M384" s="90">
        <f>I384-K384</f>
        <v>25000</v>
      </c>
      <c r="N384" s="4">
        <f>IF(ISERROR(K384/I384),"",K384/I384)</f>
        <v>0.59677419354838712</v>
      </c>
      <c r="O384" s="91">
        <f>I384/E384</f>
        <v>3100</v>
      </c>
      <c r="P384" s="91">
        <f>K384/E384</f>
        <v>1850</v>
      </c>
      <c r="Q384" s="79">
        <v>2</v>
      </c>
      <c r="R384" s="79">
        <v>1</v>
      </c>
      <c r="S384" s="79" t="s">
        <v>61</v>
      </c>
      <c r="T384" s="5">
        <v>66</v>
      </c>
      <c r="U384" s="9"/>
    </row>
    <row r="385" spans="1:21" s="37" customFormat="1" ht="12" x14ac:dyDescent="0.3">
      <c r="A385" s="74" t="s">
        <v>2464</v>
      </c>
      <c r="B385" s="75" t="s">
        <v>1797</v>
      </c>
      <c r="C385" s="85">
        <v>1430</v>
      </c>
      <c r="D385" s="86">
        <v>38.700000000000003</v>
      </c>
      <c r="E385" s="87">
        <v>12</v>
      </c>
      <c r="F385" s="86">
        <v>28.2</v>
      </c>
      <c r="G385" s="17">
        <v>9</v>
      </c>
      <c r="H385" s="88">
        <v>100</v>
      </c>
      <c r="I385" s="89">
        <v>62000</v>
      </c>
      <c r="J385" s="89" t="s">
        <v>64</v>
      </c>
      <c r="K385" s="89">
        <v>30000</v>
      </c>
      <c r="L385" s="89" t="s">
        <v>83</v>
      </c>
      <c r="M385" s="90">
        <f>I385-K385</f>
        <v>32000</v>
      </c>
      <c r="N385" s="4">
        <f>IF(ISERROR(K385/I385),"",K385/I385)</f>
        <v>0.4838709677419355</v>
      </c>
      <c r="O385" s="91">
        <f>I385/E385</f>
        <v>5166.666666666667</v>
      </c>
      <c r="P385" s="91">
        <f>K385/E385</f>
        <v>2500</v>
      </c>
      <c r="Q385" s="79">
        <v>1</v>
      </c>
      <c r="R385" s="79">
        <v>1</v>
      </c>
      <c r="S385" s="79" t="s">
        <v>61</v>
      </c>
      <c r="T385" s="5">
        <v>38</v>
      </c>
      <c r="U385" s="9"/>
    </row>
    <row r="386" spans="1:21" s="37" customFormat="1" ht="12" x14ac:dyDescent="0.3">
      <c r="A386" s="74" t="s">
        <v>2110</v>
      </c>
      <c r="B386" s="75" t="s">
        <v>1804</v>
      </c>
      <c r="C386" s="85">
        <v>643</v>
      </c>
      <c r="D386" s="86">
        <v>57.5</v>
      </c>
      <c r="E386" s="87">
        <v>17</v>
      </c>
      <c r="F386" s="86">
        <v>41.9</v>
      </c>
      <c r="G386" s="17">
        <v>13</v>
      </c>
      <c r="H386" s="88">
        <v>356</v>
      </c>
      <c r="I386" s="89">
        <v>62000</v>
      </c>
      <c r="J386" s="89" t="s">
        <v>81</v>
      </c>
      <c r="K386" s="89">
        <v>30000</v>
      </c>
      <c r="L386" s="89" t="s">
        <v>74</v>
      </c>
      <c r="M386" s="90">
        <f>I386-K386</f>
        <v>32000</v>
      </c>
      <c r="N386" s="4">
        <f>IF(ISERROR(K386/I386),"",K386/I386)</f>
        <v>0.4838709677419355</v>
      </c>
      <c r="O386" s="91">
        <f>I386/E386</f>
        <v>3647.0588235294117</v>
      </c>
      <c r="P386" s="91">
        <f>K386/E386</f>
        <v>1764.7058823529412</v>
      </c>
      <c r="Q386" s="79">
        <v>2</v>
      </c>
      <c r="R386" s="79">
        <v>1</v>
      </c>
      <c r="S386" s="79" t="s">
        <v>61</v>
      </c>
      <c r="T386" s="5">
        <v>57</v>
      </c>
      <c r="U386" s="9"/>
    </row>
    <row r="387" spans="1:21" s="37" customFormat="1" ht="12" x14ac:dyDescent="0.3">
      <c r="A387" s="74" t="s">
        <v>2110</v>
      </c>
      <c r="B387" s="75" t="s">
        <v>1804</v>
      </c>
      <c r="C387" s="85">
        <v>643</v>
      </c>
      <c r="D387" s="86">
        <v>50.3</v>
      </c>
      <c r="E387" s="87">
        <v>15</v>
      </c>
      <c r="F387" s="86">
        <v>35.299999999999997</v>
      </c>
      <c r="G387" s="17">
        <v>11</v>
      </c>
      <c r="H387" s="88">
        <v>257</v>
      </c>
      <c r="I387" s="89">
        <v>55000</v>
      </c>
      <c r="J387" s="89" t="s">
        <v>66</v>
      </c>
      <c r="K387" s="89">
        <v>28000</v>
      </c>
      <c r="L387" s="89" t="s">
        <v>84</v>
      </c>
      <c r="M387" s="90">
        <f>I387-K387</f>
        <v>27000</v>
      </c>
      <c r="N387" s="4">
        <f>IF(ISERROR(K387/I387),"",K387/I387)</f>
        <v>0.50909090909090904</v>
      </c>
      <c r="O387" s="91">
        <f>I387/E387</f>
        <v>3666.6666666666665</v>
      </c>
      <c r="P387" s="91">
        <f>K387/E387</f>
        <v>1866.6666666666667</v>
      </c>
      <c r="Q387" s="79">
        <v>2</v>
      </c>
      <c r="R387" s="79">
        <v>1</v>
      </c>
      <c r="S387" s="79" t="s">
        <v>61</v>
      </c>
      <c r="T387" s="5" t="s">
        <v>264</v>
      </c>
      <c r="U387" s="9"/>
    </row>
    <row r="388" spans="1:21" s="37" customFormat="1" ht="12" x14ac:dyDescent="0.3">
      <c r="A388" s="74" t="s">
        <v>1715</v>
      </c>
      <c r="B388" s="75" t="s">
        <v>1716</v>
      </c>
      <c r="C388" s="85">
        <v>888</v>
      </c>
      <c r="D388" s="86">
        <v>126.7</v>
      </c>
      <c r="E388" s="87">
        <v>38</v>
      </c>
      <c r="F388" s="86">
        <v>101.9</v>
      </c>
      <c r="G388" s="17">
        <v>31</v>
      </c>
      <c r="H388" s="88">
        <v>136</v>
      </c>
      <c r="I388" s="89"/>
      <c r="J388" s="89"/>
      <c r="K388" s="89"/>
      <c r="L388" s="89"/>
      <c r="M388" s="90">
        <f>I388-K388</f>
        <v>0</v>
      </c>
      <c r="N388" s="4" t="str">
        <f>IF(ISERROR(K388/I388),"",K388/I388)</f>
        <v/>
      </c>
      <c r="O388" s="91">
        <f>I388/E388</f>
        <v>0</v>
      </c>
      <c r="P388" s="91">
        <f>K388/E388</f>
        <v>0</v>
      </c>
      <c r="Q388" s="79">
        <v>4</v>
      </c>
      <c r="R388" s="79">
        <v>2</v>
      </c>
      <c r="S388" s="79" t="s">
        <v>72</v>
      </c>
      <c r="T388" s="5">
        <v>126</v>
      </c>
      <c r="U388" s="9"/>
    </row>
    <row r="389" spans="1:21" s="37" customFormat="1" ht="12" x14ac:dyDescent="0.3">
      <c r="A389" s="74" t="s">
        <v>1717</v>
      </c>
      <c r="B389" s="75" t="s">
        <v>1716</v>
      </c>
      <c r="C389" s="85">
        <v>208</v>
      </c>
      <c r="D389" s="86">
        <v>123.8</v>
      </c>
      <c r="E389" s="87">
        <v>37</v>
      </c>
      <c r="F389" s="86">
        <v>101.8</v>
      </c>
      <c r="G389" s="17">
        <v>31</v>
      </c>
      <c r="H389" s="88">
        <v>60</v>
      </c>
      <c r="I389" s="89"/>
      <c r="J389" s="89"/>
      <c r="K389" s="89"/>
      <c r="L389" s="89"/>
      <c r="M389" s="90">
        <f>I389-K389</f>
        <v>0</v>
      </c>
      <c r="N389" s="4" t="str">
        <f>IF(ISERROR(K389/I389),"",K389/I389)</f>
        <v/>
      </c>
      <c r="O389" s="91">
        <f>I389/E389</f>
        <v>0</v>
      </c>
      <c r="P389" s="91">
        <f>K389/E389</f>
        <v>0</v>
      </c>
      <c r="Q389" s="79">
        <v>4</v>
      </c>
      <c r="R389" s="79">
        <v>2</v>
      </c>
      <c r="S389" s="79" t="s">
        <v>72</v>
      </c>
      <c r="T389" s="5">
        <v>123</v>
      </c>
      <c r="U389" s="9"/>
    </row>
    <row r="390" spans="1:21" s="37" customFormat="1" ht="12" x14ac:dyDescent="0.3">
      <c r="A390" s="74" t="s">
        <v>1717</v>
      </c>
      <c r="B390" s="75" t="s">
        <v>1716</v>
      </c>
      <c r="C390" s="85">
        <v>208</v>
      </c>
      <c r="D390" s="86">
        <v>159.5</v>
      </c>
      <c r="E390" s="87">
        <v>48</v>
      </c>
      <c r="F390" s="86">
        <v>134.80000000000001</v>
      </c>
      <c r="G390" s="17">
        <v>41</v>
      </c>
      <c r="H390" s="88">
        <v>88</v>
      </c>
      <c r="I390" s="89"/>
      <c r="J390" s="89"/>
      <c r="K390" s="89"/>
      <c r="L390" s="89"/>
      <c r="M390" s="90">
        <f>I390-K390</f>
        <v>0</v>
      </c>
      <c r="N390" s="4" t="str">
        <f>IF(ISERROR(K390/I390),"",K390/I390)</f>
        <v/>
      </c>
      <c r="O390" s="91">
        <f>I390/E390</f>
        <v>0</v>
      </c>
      <c r="P390" s="91">
        <f>K390/E390</f>
        <v>0</v>
      </c>
      <c r="Q390" s="79">
        <v>4</v>
      </c>
      <c r="R390" s="79">
        <v>2</v>
      </c>
      <c r="S390" s="79" t="s">
        <v>72</v>
      </c>
      <c r="T390" s="5">
        <v>159</v>
      </c>
      <c r="U390" s="9"/>
    </row>
    <row r="391" spans="1:21" s="37" customFormat="1" ht="12" x14ac:dyDescent="0.3">
      <c r="A391" s="74" t="s">
        <v>1717</v>
      </c>
      <c r="B391" s="75" t="s">
        <v>1716</v>
      </c>
      <c r="C391" s="85">
        <v>208</v>
      </c>
      <c r="D391" s="86">
        <v>191.5</v>
      </c>
      <c r="E391" s="87">
        <v>58</v>
      </c>
      <c r="F391" s="86">
        <v>161.19999999999999</v>
      </c>
      <c r="G391" s="17">
        <v>49</v>
      </c>
      <c r="H391" s="88">
        <v>60</v>
      </c>
      <c r="I391" s="89"/>
      <c r="J391" s="89"/>
      <c r="K391" s="89"/>
      <c r="L391" s="89"/>
      <c r="M391" s="90">
        <f>I391-K391</f>
        <v>0</v>
      </c>
      <c r="N391" s="4" t="str">
        <f>IF(ISERROR(K391/I391),"",K391/I391)</f>
        <v/>
      </c>
      <c r="O391" s="91">
        <f>I391/E391</f>
        <v>0</v>
      </c>
      <c r="P391" s="91">
        <f>K391/E391</f>
        <v>0</v>
      </c>
      <c r="Q391" s="79">
        <v>5</v>
      </c>
      <c r="R391" s="79">
        <v>2</v>
      </c>
      <c r="S391" s="79" t="s">
        <v>72</v>
      </c>
      <c r="T391" s="5">
        <v>191</v>
      </c>
      <c r="U391" s="9"/>
    </row>
    <row r="392" spans="1:21" s="37" customFormat="1" ht="12" x14ac:dyDescent="0.3">
      <c r="A392" s="74" t="s">
        <v>1726</v>
      </c>
      <c r="B392" s="75" t="s">
        <v>1727</v>
      </c>
      <c r="C392" s="85">
        <v>216</v>
      </c>
      <c r="D392" s="86">
        <v>68.900000000000006</v>
      </c>
      <c r="E392" s="87">
        <v>21</v>
      </c>
      <c r="F392" s="86">
        <v>49.8</v>
      </c>
      <c r="G392" s="17">
        <v>15</v>
      </c>
      <c r="H392" s="88">
        <v>108</v>
      </c>
      <c r="I392" s="89"/>
      <c r="J392" s="89"/>
      <c r="K392" s="89"/>
      <c r="L392" s="89"/>
      <c r="M392" s="90">
        <f>I392-K392</f>
        <v>0</v>
      </c>
      <c r="N392" s="4" t="str">
        <f>IF(ISERROR(K392/I392),"",K392/I392)</f>
        <v/>
      </c>
      <c r="O392" s="91">
        <f>I392/E392</f>
        <v>0</v>
      </c>
      <c r="P392" s="91">
        <f>K392/E392</f>
        <v>0</v>
      </c>
      <c r="Q392" s="79">
        <v>2</v>
      </c>
      <c r="R392" s="79">
        <v>1</v>
      </c>
      <c r="S392" s="79" t="s">
        <v>61</v>
      </c>
      <c r="T392" s="5">
        <v>68</v>
      </c>
      <c r="U392" s="9"/>
    </row>
    <row r="393" spans="1:21" s="37" customFormat="1" ht="12" x14ac:dyDescent="0.3">
      <c r="A393" s="74" t="s">
        <v>1726</v>
      </c>
      <c r="B393" s="75" t="s">
        <v>2410</v>
      </c>
      <c r="C393" s="85">
        <v>216</v>
      </c>
      <c r="D393" s="86">
        <v>108.5</v>
      </c>
      <c r="E393" s="87">
        <v>33</v>
      </c>
      <c r="F393" s="86">
        <v>85</v>
      </c>
      <c r="G393" s="17">
        <v>26</v>
      </c>
      <c r="H393" s="88">
        <v>108</v>
      </c>
      <c r="I393" s="89"/>
      <c r="J393" s="89"/>
      <c r="K393" s="89"/>
      <c r="L393" s="89"/>
      <c r="M393" s="90">
        <f>I393-K393</f>
        <v>0</v>
      </c>
      <c r="N393" s="4" t="str">
        <f>IF(ISERROR(K393/I393),"",K393/I393)</f>
        <v/>
      </c>
      <c r="O393" s="91">
        <f>I393/E393</f>
        <v>0</v>
      </c>
      <c r="P393" s="91">
        <f>K393/E393</f>
        <v>0</v>
      </c>
      <c r="Q393" s="79">
        <v>3</v>
      </c>
      <c r="R393" s="79">
        <v>2</v>
      </c>
      <c r="S393" s="79" t="s">
        <v>72</v>
      </c>
      <c r="T393" s="5">
        <v>108</v>
      </c>
      <c r="U393" s="9"/>
    </row>
    <row r="394" spans="1:21" s="37" customFormat="1" ht="12" x14ac:dyDescent="0.3">
      <c r="A394" s="74" t="s">
        <v>1729</v>
      </c>
      <c r="B394" s="75" t="s">
        <v>1716</v>
      </c>
      <c r="C394" s="85">
        <v>324</v>
      </c>
      <c r="D394" s="86">
        <v>118.2</v>
      </c>
      <c r="E394" s="87">
        <v>36</v>
      </c>
      <c r="F394" s="86">
        <v>99.8</v>
      </c>
      <c r="G394" s="17">
        <v>30</v>
      </c>
      <c r="H394" s="88">
        <v>72</v>
      </c>
      <c r="I394" s="89"/>
      <c r="J394" s="89"/>
      <c r="K394" s="89"/>
      <c r="L394" s="89"/>
      <c r="M394" s="90">
        <f>I394-K394</f>
        <v>0</v>
      </c>
      <c r="N394" s="4" t="str">
        <f>IF(ISERROR(K394/I394),"",K394/I394)</f>
        <v/>
      </c>
      <c r="O394" s="91">
        <f>I394/E394</f>
        <v>0</v>
      </c>
      <c r="P394" s="91">
        <f>K394/E394</f>
        <v>0</v>
      </c>
      <c r="Q394" s="79">
        <v>3</v>
      </c>
      <c r="R394" s="79">
        <v>2</v>
      </c>
      <c r="S394" s="79" t="s">
        <v>72</v>
      </c>
      <c r="T394" s="5">
        <v>118</v>
      </c>
      <c r="U394" s="9"/>
    </row>
    <row r="395" spans="1:21" s="37" customFormat="1" ht="12" x14ac:dyDescent="0.3">
      <c r="A395" s="74" t="s">
        <v>1729</v>
      </c>
      <c r="B395" s="75" t="s">
        <v>1716</v>
      </c>
      <c r="C395" s="85">
        <v>324</v>
      </c>
      <c r="D395" s="86">
        <v>159.9</v>
      </c>
      <c r="E395" s="87">
        <v>48</v>
      </c>
      <c r="F395" s="86">
        <v>134.4</v>
      </c>
      <c r="G395" s="17">
        <v>41</v>
      </c>
      <c r="H395" s="88">
        <v>88</v>
      </c>
      <c r="I395" s="89"/>
      <c r="J395" s="89"/>
      <c r="K395" s="89"/>
      <c r="L395" s="89"/>
      <c r="M395" s="90">
        <f>I395-K395</f>
        <v>0</v>
      </c>
      <c r="N395" s="4" t="str">
        <f>IF(ISERROR(K395/I395),"",K395/I395)</f>
        <v/>
      </c>
      <c r="O395" s="91">
        <f>I395/E395</f>
        <v>0</v>
      </c>
      <c r="P395" s="91">
        <f>K395/E395</f>
        <v>0</v>
      </c>
      <c r="Q395" s="79">
        <v>4</v>
      </c>
      <c r="R395" s="79">
        <v>2</v>
      </c>
      <c r="S395" s="79" t="s">
        <v>72</v>
      </c>
      <c r="T395" s="5" t="s">
        <v>91</v>
      </c>
      <c r="U395" s="9"/>
    </row>
    <row r="396" spans="1:21" s="37" customFormat="1" ht="12" x14ac:dyDescent="0.3">
      <c r="A396" s="74" t="s">
        <v>1728</v>
      </c>
      <c r="B396" s="75" t="s">
        <v>1713</v>
      </c>
      <c r="C396" s="85">
        <v>324</v>
      </c>
      <c r="D396" s="86">
        <v>192.6</v>
      </c>
      <c r="E396" s="87">
        <v>58</v>
      </c>
      <c r="F396" s="86">
        <v>161.9</v>
      </c>
      <c r="G396" s="17">
        <v>49</v>
      </c>
      <c r="H396" s="88">
        <v>126</v>
      </c>
      <c r="I396" s="89"/>
      <c r="J396" s="89"/>
      <c r="K396" s="89"/>
      <c r="L396" s="89"/>
      <c r="M396" s="90">
        <f>I396-K396</f>
        <v>0</v>
      </c>
      <c r="N396" s="4" t="str">
        <f>IF(ISERROR(K396/I396),"",K396/I396)</f>
        <v/>
      </c>
      <c r="O396" s="91">
        <f>I396/E396</f>
        <v>0</v>
      </c>
      <c r="P396" s="91">
        <f>K396/E396</f>
        <v>0</v>
      </c>
      <c r="Q396" s="79">
        <v>5</v>
      </c>
      <c r="R396" s="79">
        <v>2</v>
      </c>
      <c r="S396" s="79" t="s">
        <v>72</v>
      </c>
      <c r="T396" s="5">
        <v>192</v>
      </c>
      <c r="U396" s="9"/>
    </row>
    <row r="397" spans="1:21" s="37" customFormat="1" ht="12" x14ac:dyDescent="0.3">
      <c r="A397" s="74" t="s">
        <v>2411</v>
      </c>
      <c r="B397" s="75" t="s">
        <v>1723</v>
      </c>
      <c r="C397" s="85">
        <v>222</v>
      </c>
      <c r="D397" s="86">
        <v>123</v>
      </c>
      <c r="E397" s="87">
        <v>37</v>
      </c>
      <c r="F397" s="86">
        <v>102</v>
      </c>
      <c r="G397" s="17">
        <v>31</v>
      </c>
      <c r="H397" s="88">
        <v>56</v>
      </c>
      <c r="I397" s="89"/>
      <c r="J397" s="89"/>
      <c r="K397" s="89"/>
      <c r="L397" s="89"/>
      <c r="M397" s="90">
        <f>I397-K397</f>
        <v>0</v>
      </c>
      <c r="N397" s="4" t="str">
        <f>IF(ISERROR(K397/I397),"",K397/I397)</f>
        <v/>
      </c>
      <c r="O397" s="91">
        <f>I397/E397</f>
        <v>0</v>
      </c>
      <c r="P397" s="91">
        <f>K397/E397</f>
        <v>0</v>
      </c>
      <c r="Q397" s="79">
        <v>4</v>
      </c>
      <c r="R397" s="79">
        <v>2</v>
      </c>
      <c r="S397" s="79" t="s">
        <v>72</v>
      </c>
      <c r="T397" s="5">
        <v>122</v>
      </c>
      <c r="U397" s="9"/>
    </row>
    <row r="398" spans="1:21" s="37" customFormat="1" ht="12" x14ac:dyDescent="0.3">
      <c r="A398" s="74" t="s">
        <v>1918</v>
      </c>
      <c r="B398" s="75" t="s">
        <v>1723</v>
      </c>
      <c r="C398" s="85">
        <v>222</v>
      </c>
      <c r="D398" s="86">
        <v>159.6</v>
      </c>
      <c r="E398" s="87">
        <v>48</v>
      </c>
      <c r="F398" s="86">
        <v>132.4</v>
      </c>
      <c r="G398" s="17">
        <v>40</v>
      </c>
      <c r="H398" s="88">
        <v>140</v>
      </c>
      <c r="I398" s="89"/>
      <c r="J398" s="89"/>
      <c r="K398" s="89"/>
      <c r="L398" s="89"/>
      <c r="M398" s="90">
        <f>I398-K398</f>
        <v>0</v>
      </c>
      <c r="N398" s="4" t="str">
        <f>IF(ISERROR(K398/I398),"",K398/I398)</f>
        <v/>
      </c>
      <c r="O398" s="91">
        <f>I398/E398</f>
        <v>0</v>
      </c>
      <c r="P398" s="91">
        <f>K398/E398</f>
        <v>0</v>
      </c>
      <c r="Q398" s="79">
        <v>4</v>
      </c>
      <c r="R398" s="79">
        <v>2</v>
      </c>
      <c r="S398" s="79" t="s">
        <v>72</v>
      </c>
      <c r="T398" s="5">
        <v>159</v>
      </c>
      <c r="U398" s="9"/>
    </row>
    <row r="399" spans="1:21" s="37" customFormat="1" ht="12" x14ac:dyDescent="0.3">
      <c r="A399" s="74" t="s">
        <v>1733</v>
      </c>
      <c r="B399" s="75" t="s">
        <v>1723</v>
      </c>
      <c r="C399" s="85">
        <v>976</v>
      </c>
      <c r="D399" s="86">
        <v>124</v>
      </c>
      <c r="E399" s="87">
        <v>38</v>
      </c>
      <c r="F399" s="86">
        <v>101.8</v>
      </c>
      <c r="G399" s="17">
        <v>31</v>
      </c>
      <c r="H399" s="88">
        <v>32</v>
      </c>
      <c r="I399" s="89"/>
      <c r="J399" s="89"/>
      <c r="K399" s="89"/>
      <c r="L399" s="89"/>
      <c r="M399" s="90">
        <f>I399-K399</f>
        <v>0</v>
      </c>
      <c r="N399" s="4" t="str">
        <f>IF(ISERROR(K399/I399),"",K399/I399)</f>
        <v/>
      </c>
      <c r="O399" s="91">
        <f>I399/E399</f>
        <v>0</v>
      </c>
      <c r="P399" s="91">
        <f>K399/E399</f>
        <v>0</v>
      </c>
      <c r="Q399" s="79">
        <v>4</v>
      </c>
      <c r="R399" s="79">
        <v>2</v>
      </c>
      <c r="S399" s="79" t="s">
        <v>72</v>
      </c>
      <c r="T399" s="5">
        <v>123</v>
      </c>
      <c r="U399" s="9"/>
    </row>
    <row r="400" spans="1:21" s="37" customFormat="1" ht="12" x14ac:dyDescent="0.3">
      <c r="A400" s="74" t="s">
        <v>1734</v>
      </c>
      <c r="B400" s="75" t="s">
        <v>1731</v>
      </c>
      <c r="C400" s="85">
        <v>964</v>
      </c>
      <c r="D400" s="86">
        <v>92.4</v>
      </c>
      <c r="E400" s="87">
        <v>28</v>
      </c>
      <c r="F400" s="86">
        <v>72.599999999999994</v>
      </c>
      <c r="G400" s="17">
        <v>22</v>
      </c>
      <c r="H400" s="88">
        <v>60</v>
      </c>
      <c r="I400" s="89"/>
      <c r="J400" s="89"/>
      <c r="K400" s="89"/>
      <c r="L400" s="89"/>
      <c r="M400" s="90">
        <f>I400-K400</f>
        <v>0</v>
      </c>
      <c r="N400" s="4" t="str">
        <f>IF(ISERROR(K400/I400),"",K400/I400)</f>
        <v/>
      </c>
      <c r="O400" s="91">
        <f>I400/E400</f>
        <v>0</v>
      </c>
      <c r="P400" s="91">
        <f>K400/E400</f>
        <v>0</v>
      </c>
      <c r="Q400" s="79">
        <v>3</v>
      </c>
      <c r="R400" s="79">
        <v>1</v>
      </c>
      <c r="S400" s="79" t="s">
        <v>72</v>
      </c>
      <c r="T400" s="5">
        <v>92</v>
      </c>
      <c r="U400" s="9"/>
    </row>
    <row r="401" spans="1:21" s="37" customFormat="1" ht="12" x14ac:dyDescent="0.3">
      <c r="A401" s="74" t="s">
        <v>1736</v>
      </c>
      <c r="B401" s="75" t="s">
        <v>1737</v>
      </c>
      <c r="C401" s="85">
        <v>656</v>
      </c>
      <c r="D401" s="86">
        <v>104.9</v>
      </c>
      <c r="E401" s="87">
        <v>32</v>
      </c>
      <c r="F401" s="86">
        <v>84.8</v>
      </c>
      <c r="G401" s="17">
        <v>26</v>
      </c>
      <c r="H401" s="88">
        <v>38</v>
      </c>
      <c r="I401" s="89"/>
      <c r="J401" s="89"/>
      <c r="K401" s="89"/>
      <c r="L401" s="89"/>
      <c r="M401" s="90">
        <f>I401-K401</f>
        <v>0</v>
      </c>
      <c r="N401" s="4" t="str">
        <f>IF(ISERROR(K401/I401),"",K401/I401)</f>
        <v/>
      </c>
      <c r="O401" s="91">
        <f>I401/E401</f>
        <v>0</v>
      </c>
      <c r="P401" s="91">
        <f>K401/E401</f>
        <v>0</v>
      </c>
      <c r="Q401" s="79">
        <v>3</v>
      </c>
      <c r="R401" s="79">
        <v>2</v>
      </c>
      <c r="S401" s="79" t="s">
        <v>72</v>
      </c>
      <c r="T401" s="5" t="s">
        <v>104</v>
      </c>
      <c r="U401" s="9"/>
    </row>
    <row r="402" spans="1:21" s="37" customFormat="1" ht="12" x14ac:dyDescent="0.3">
      <c r="A402" s="74" t="s">
        <v>1736</v>
      </c>
      <c r="B402" s="75" t="s">
        <v>1737</v>
      </c>
      <c r="C402" s="85">
        <v>656</v>
      </c>
      <c r="D402" s="86">
        <v>151.6</v>
      </c>
      <c r="E402" s="87">
        <v>46</v>
      </c>
      <c r="F402" s="86">
        <v>121.5</v>
      </c>
      <c r="G402" s="17">
        <v>37</v>
      </c>
      <c r="H402" s="88">
        <v>45</v>
      </c>
      <c r="I402" s="89"/>
      <c r="J402" s="89"/>
      <c r="K402" s="89"/>
      <c r="L402" s="89"/>
      <c r="M402" s="90">
        <f>I402-K402</f>
        <v>0</v>
      </c>
      <c r="N402" s="4" t="str">
        <f>IF(ISERROR(K402/I402),"",K402/I402)</f>
        <v/>
      </c>
      <c r="O402" s="91">
        <f>I402/E402</f>
        <v>0</v>
      </c>
      <c r="P402" s="91">
        <f>K402/E402</f>
        <v>0</v>
      </c>
      <c r="Q402" s="79">
        <v>4</v>
      </c>
      <c r="R402" s="79">
        <v>2</v>
      </c>
      <c r="S402" s="79" t="s">
        <v>72</v>
      </c>
      <c r="T402" s="5" t="s">
        <v>109</v>
      </c>
      <c r="U402" s="9"/>
    </row>
    <row r="403" spans="1:21" s="37" customFormat="1" ht="12" x14ac:dyDescent="0.3">
      <c r="A403" s="74" t="s">
        <v>1736</v>
      </c>
      <c r="B403" s="75" t="s">
        <v>1737</v>
      </c>
      <c r="C403" s="85">
        <v>656</v>
      </c>
      <c r="D403" s="86">
        <v>181.9</v>
      </c>
      <c r="E403" s="87">
        <v>55</v>
      </c>
      <c r="F403" s="86">
        <v>147.6</v>
      </c>
      <c r="G403" s="17">
        <v>45</v>
      </c>
      <c r="H403" s="88">
        <v>274</v>
      </c>
      <c r="I403" s="89"/>
      <c r="J403" s="89"/>
      <c r="K403" s="89"/>
      <c r="L403" s="89"/>
      <c r="M403" s="90">
        <f>I403-K403</f>
        <v>0</v>
      </c>
      <c r="N403" s="4" t="str">
        <f>IF(ISERROR(K403/I403),"",K403/I403)</f>
        <v/>
      </c>
      <c r="O403" s="91">
        <f>I403/E403</f>
        <v>0</v>
      </c>
      <c r="P403" s="91">
        <f>K403/E403</f>
        <v>0</v>
      </c>
      <c r="Q403" s="79">
        <v>4</v>
      </c>
      <c r="R403" s="79">
        <v>2</v>
      </c>
      <c r="S403" s="79" t="s">
        <v>72</v>
      </c>
      <c r="T403" s="5" t="s">
        <v>111</v>
      </c>
      <c r="U403" s="9"/>
    </row>
    <row r="404" spans="1:21" s="37" customFormat="1" ht="12" x14ac:dyDescent="0.3">
      <c r="A404" s="74" t="s">
        <v>1930</v>
      </c>
      <c r="B404" s="75" t="s">
        <v>1738</v>
      </c>
      <c r="C404" s="85">
        <v>204</v>
      </c>
      <c r="D404" s="86">
        <v>124.2</v>
      </c>
      <c r="E404" s="87">
        <v>38</v>
      </c>
      <c r="F404" s="86">
        <v>102</v>
      </c>
      <c r="G404" s="17">
        <v>31</v>
      </c>
      <c r="H404" s="88">
        <v>52</v>
      </c>
      <c r="I404" s="89"/>
      <c r="J404" s="89"/>
      <c r="K404" s="89"/>
      <c r="L404" s="89"/>
      <c r="M404" s="90">
        <f>I404-K404</f>
        <v>0</v>
      </c>
      <c r="N404" s="4" t="str">
        <f>IF(ISERROR(K404/I404),"",K404/I404)</f>
        <v/>
      </c>
      <c r="O404" s="91">
        <f>I404/E404</f>
        <v>0</v>
      </c>
      <c r="P404" s="91">
        <f>K404/E404</f>
        <v>0</v>
      </c>
      <c r="Q404" s="79">
        <v>4</v>
      </c>
      <c r="R404" s="79">
        <v>2</v>
      </c>
      <c r="S404" s="79" t="s">
        <v>72</v>
      </c>
      <c r="T404" s="5">
        <v>124</v>
      </c>
      <c r="U404" s="9"/>
    </row>
    <row r="405" spans="1:21" s="37" customFormat="1" ht="12" x14ac:dyDescent="0.3">
      <c r="A405" s="74" t="s">
        <v>2414</v>
      </c>
      <c r="B405" s="75" t="s">
        <v>1738</v>
      </c>
      <c r="C405" s="85">
        <v>204</v>
      </c>
      <c r="D405" s="86">
        <v>161.19999999999999</v>
      </c>
      <c r="E405" s="87">
        <v>49</v>
      </c>
      <c r="F405" s="86">
        <v>135</v>
      </c>
      <c r="G405" s="17">
        <v>41</v>
      </c>
      <c r="H405" s="88">
        <v>152</v>
      </c>
      <c r="I405" s="89"/>
      <c r="J405" s="89"/>
      <c r="K405" s="89"/>
      <c r="L405" s="89"/>
      <c r="M405" s="90">
        <f>I405-K405</f>
        <v>0</v>
      </c>
      <c r="N405" s="4" t="str">
        <f>IF(ISERROR(K405/I405),"",K405/I405)</f>
        <v/>
      </c>
      <c r="O405" s="91">
        <f>I405/E405</f>
        <v>0</v>
      </c>
      <c r="P405" s="91">
        <f>K405/E405</f>
        <v>0</v>
      </c>
      <c r="Q405" s="79">
        <v>4</v>
      </c>
      <c r="R405" s="79">
        <v>2</v>
      </c>
      <c r="S405" s="79" t="s">
        <v>72</v>
      </c>
      <c r="T405" s="5">
        <v>161</v>
      </c>
      <c r="U405" s="9"/>
    </row>
    <row r="406" spans="1:21" s="37" customFormat="1" ht="12" x14ac:dyDescent="0.3">
      <c r="A406" s="74" t="s">
        <v>1741</v>
      </c>
      <c r="B406" s="75" t="s">
        <v>1742</v>
      </c>
      <c r="C406" s="85">
        <v>212</v>
      </c>
      <c r="D406" s="86">
        <v>105.3</v>
      </c>
      <c r="E406" s="87">
        <v>32</v>
      </c>
      <c r="F406" s="86">
        <v>84.7</v>
      </c>
      <c r="G406" s="17">
        <v>26</v>
      </c>
      <c r="H406" s="88">
        <v>32</v>
      </c>
      <c r="I406" s="89"/>
      <c r="J406" s="89"/>
      <c r="K406" s="89"/>
      <c r="L406" s="89"/>
      <c r="M406" s="90">
        <f>I406-K406</f>
        <v>0</v>
      </c>
      <c r="N406" s="4" t="str">
        <f>IF(ISERROR(K406/I406),"",K406/I406)</f>
        <v/>
      </c>
      <c r="O406" s="91">
        <f>I406/E406</f>
        <v>0</v>
      </c>
      <c r="P406" s="91">
        <f>K406/E406</f>
        <v>0</v>
      </c>
      <c r="Q406" s="79">
        <v>3</v>
      </c>
      <c r="R406" s="79">
        <v>2</v>
      </c>
      <c r="S406" s="79" t="s">
        <v>72</v>
      </c>
      <c r="T406" s="5">
        <v>105</v>
      </c>
      <c r="U406" s="9"/>
    </row>
    <row r="407" spans="1:21" s="37" customFormat="1" ht="12" x14ac:dyDescent="0.3">
      <c r="A407" s="74" t="s">
        <v>1934</v>
      </c>
      <c r="B407" s="75" t="s">
        <v>1742</v>
      </c>
      <c r="C407" s="85">
        <v>212</v>
      </c>
      <c r="D407" s="86">
        <v>155.1</v>
      </c>
      <c r="E407" s="87">
        <v>47</v>
      </c>
      <c r="F407" s="86">
        <v>132.1</v>
      </c>
      <c r="G407" s="17">
        <v>40</v>
      </c>
      <c r="H407" s="88">
        <v>36</v>
      </c>
      <c r="I407" s="89"/>
      <c r="J407" s="89"/>
      <c r="K407" s="89"/>
      <c r="L407" s="89"/>
      <c r="M407" s="90">
        <f>I407-K407</f>
        <v>0</v>
      </c>
      <c r="N407" s="4" t="str">
        <f>IF(ISERROR(K407/I407),"",K407/I407)</f>
        <v/>
      </c>
      <c r="O407" s="91">
        <f>I407/E407</f>
        <v>0</v>
      </c>
      <c r="P407" s="91">
        <f>K407/E407</f>
        <v>0</v>
      </c>
      <c r="Q407" s="79">
        <v>4</v>
      </c>
      <c r="R407" s="79">
        <v>2</v>
      </c>
      <c r="S407" s="79" t="s">
        <v>72</v>
      </c>
      <c r="T407" s="5" t="s">
        <v>115</v>
      </c>
      <c r="U407" s="9"/>
    </row>
    <row r="408" spans="1:21" s="37" customFormat="1" ht="12" x14ac:dyDescent="0.3">
      <c r="A408" s="74" t="s">
        <v>1741</v>
      </c>
      <c r="B408" s="75" t="s">
        <v>1742</v>
      </c>
      <c r="C408" s="85">
        <v>212</v>
      </c>
      <c r="D408" s="86">
        <v>185.5</v>
      </c>
      <c r="E408" s="87">
        <v>56</v>
      </c>
      <c r="F408" s="86">
        <v>159</v>
      </c>
      <c r="G408" s="17">
        <v>48</v>
      </c>
      <c r="H408" s="88">
        <v>54</v>
      </c>
      <c r="I408" s="89"/>
      <c r="J408" s="89"/>
      <c r="K408" s="89"/>
      <c r="L408" s="89"/>
      <c r="M408" s="90">
        <f>I408-K408</f>
        <v>0</v>
      </c>
      <c r="N408" s="4" t="str">
        <f>IF(ISERROR(K408/I408),"",K408/I408)</f>
        <v/>
      </c>
      <c r="O408" s="91">
        <f>I408/E408</f>
        <v>0</v>
      </c>
      <c r="P408" s="91">
        <f>K408/E408</f>
        <v>0</v>
      </c>
      <c r="Q408" s="79">
        <v>4</v>
      </c>
      <c r="R408" s="79">
        <v>2</v>
      </c>
      <c r="S408" s="79" t="s">
        <v>72</v>
      </c>
      <c r="T408" s="5">
        <v>185</v>
      </c>
      <c r="U408" s="9"/>
    </row>
    <row r="409" spans="1:21" s="37" customFormat="1" ht="12" x14ac:dyDescent="0.3">
      <c r="A409" s="74" t="s">
        <v>1934</v>
      </c>
      <c r="B409" s="75" t="s">
        <v>1935</v>
      </c>
      <c r="C409" s="85">
        <v>212</v>
      </c>
      <c r="D409" s="86">
        <v>208.2</v>
      </c>
      <c r="E409" s="87">
        <v>63</v>
      </c>
      <c r="F409" s="86">
        <v>177.7</v>
      </c>
      <c r="G409" s="17">
        <v>54</v>
      </c>
      <c r="H409" s="88">
        <v>54</v>
      </c>
      <c r="I409" s="89"/>
      <c r="J409" s="89"/>
      <c r="K409" s="89"/>
      <c r="L409" s="89"/>
      <c r="M409" s="90">
        <f>I409-K409</f>
        <v>0</v>
      </c>
      <c r="N409" s="4" t="str">
        <f>IF(ISERROR(K409/I409),"",K409/I409)</f>
        <v/>
      </c>
      <c r="O409" s="91">
        <f>I409/E409</f>
        <v>0</v>
      </c>
      <c r="P409" s="91">
        <f>K409/E409</f>
        <v>0</v>
      </c>
      <c r="Q409" s="79">
        <v>4</v>
      </c>
      <c r="R409" s="79">
        <v>2</v>
      </c>
      <c r="S409" s="79" t="s">
        <v>72</v>
      </c>
      <c r="T409" s="5">
        <v>208</v>
      </c>
      <c r="U409" s="9"/>
    </row>
    <row r="410" spans="1:21" s="37" customFormat="1" ht="12" x14ac:dyDescent="0.3">
      <c r="A410" s="74" t="s">
        <v>1942</v>
      </c>
      <c r="B410" s="75" t="s">
        <v>1943</v>
      </c>
      <c r="C410" s="85">
        <v>820</v>
      </c>
      <c r="D410" s="86">
        <v>152.6</v>
      </c>
      <c r="E410" s="87">
        <v>46</v>
      </c>
      <c r="F410" s="86">
        <v>129.5</v>
      </c>
      <c r="G410" s="17">
        <v>39</v>
      </c>
      <c r="H410" s="88">
        <v>448</v>
      </c>
      <c r="I410" s="89"/>
      <c r="J410" s="89"/>
      <c r="K410" s="89"/>
      <c r="L410" s="89"/>
      <c r="M410" s="90">
        <f>I410-K410</f>
        <v>0</v>
      </c>
      <c r="N410" s="4" t="str">
        <f>IF(ISERROR(K410/I410),"",K410/I410)</f>
        <v/>
      </c>
      <c r="O410" s="91">
        <f>I410/E410</f>
        <v>0</v>
      </c>
      <c r="P410" s="91">
        <f>K410/E410</f>
        <v>0</v>
      </c>
      <c r="Q410" s="79">
        <v>4</v>
      </c>
      <c r="R410" s="79">
        <v>2</v>
      </c>
      <c r="S410" s="79" t="s">
        <v>72</v>
      </c>
      <c r="T410" s="5">
        <v>152</v>
      </c>
      <c r="U410" s="9"/>
    </row>
    <row r="411" spans="1:21" s="37" customFormat="1" ht="12" x14ac:dyDescent="0.3">
      <c r="A411" s="74" t="s">
        <v>1950</v>
      </c>
      <c r="B411" s="75" t="s">
        <v>1753</v>
      </c>
      <c r="C411" s="85">
        <v>474</v>
      </c>
      <c r="D411" s="86">
        <v>95.8</v>
      </c>
      <c r="E411" s="87">
        <v>29</v>
      </c>
      <c r="F411" s="86">
        <v>67.400000000000006</v>
      </c>
      <c r="G411" s="17">
        <v>20</v>
      </c>
      <c r="H411" s="88">
        <v>40</v>
      </c>
      <c r="I411" s="89"/>
      <c r="J411" s="89"/>
      <c r="K411" s="89"/>
      <c r="L411" s="89"/>
      <c r="M411" s="90">
        <f>I411-K411</f>
        <v>0</v>
      </c>
      <c r="N411" s="4" t="str">
        <f>IF(ISERROR(K411/I411),"",K411/I411)</f>
        <v/>
      </c>
      <c r="O411" s="91">
        <f>I411/E411</f>
        <v>0</v>
      </c>
      <c r="P411" s="91">
        <f>K411/E411</f>
        <v>0</v>
      </c>
      <c r="Q411" s="79">
        <v>3</v>
      </c>
      <c r="R411" s="79">
        <v>1</v>
      </c>
      <c r="S411" s="79" t="s">
        <v>61</v>
      </c>
      <c r="T411" s="5" t="s">
        <v>120</v>
      </c>
      <c r="U411" s="9"/>
    </row>
    <row r="412" spans="1:21" s="37" customFormat="1" ht="12" x14ac:dyDescent="0.3">
      <c r="A412" s="74" t="s">
        <v>1953</v>
      </c>
      <c r="B412" s="75" t="s">
        <v>1954</v>
      </c>
      <c r="C412" s="85">
        <v>464</v>
      </c>
      <c r="D412" s="86">
        <v>157.9</v>
      </c>
      <c r="E412" s="87">
        <v>48</v>
      </c>
      <c r="F412" s="86">
        <v>128.19999999999999</v>
      </c>
      <c r="G412" s="17">
        <v>39</v>
      </c>
      <c r="H412" s="88">
        <v>198</v>
      </c>
      <c r="I412" s="89"/>
      <c r="J412" s="89"/>
      <c r="K412" s="89">
        <v>150000</v>
      </c>
      <c r="L412" s="89" t="s">
        <v>81</v>
      </c>
      <c r="M412" s="90">
        <f>I412-K412</f>
        <v>-150000</v>
      </c>
      <c r="N412" s="4" t="str">
        <f>IF(ISERROR(K412/I412),"",K412/I412)</f>
        <v/>
      </c>
      <c r="O412" s="91">
        <f>I412/E412</f>
        <v>0</v>
      </c>
      <c r="P412" s="91">
        <f>K412/E412</f>
        <v>3125</v>
      </c>
      <c r="Q412" s="79">
        <v>4</v>
      </c>
      <c r="R412" s="79">
        <v>2</v>
      </c>
      <c r="S412" s="79" t="s">
        <v>72</v>
      </c>
      <c r="T412" s="5" t="s">
        <v>126</v>
      </c>
      <c r="U412" s="9"/>
    </row>
    <row r="413" spans="1:21" s="37" customFormat="1" ht="12" x14ac:dyDescent="0.3">
      <c r="A413" s="74" t="s">
        <v>1957</v>
      </c>
      <c r="B413" s="75" t="s">
        <v>1951</v>
      </c>
      <c r="C413" s="85">
        <v>529</v>
      </c>
      <c r="D413" s="86">
        <v>114.3</v>
      </c>
      <c r="E413" s="87">
        <v>35</v>
      </c>
      <c r="F413" s="86">
        <v>85</v>
      </c>
      <c r="G413" s="17">
        <v>26</v>
      </c>
      <c r="H413" s="88">
        <v>273</v>
      </c>
      <c r="I413" s="89"/>
      <c r="J413" s="89"/>
      <c r="K413" s="89">
        <v>78000</v>
      </c>
      <c r="L413" s="89" t="s">
        <v>84</v>
      </c>
      <c r="M413" s="90">
        <f>I413-K413</f>
        <v>-78000</v>
      </c>
      <c r="N413" s="4" t="str">
        <f>IF(ISERROR(K413/I413),"",K413/I413)</f>
        <v/>
      </c>
      <c r="O413" s="91">
        <f>I413/E413</f>
        <v>0</v>
      </c>
      <c r="P413" s="91">
        <f>K413/E413</f>
        <v>2228.5714285714284</v>
      </c>
      <c r="Q413" s="79">
        <v>3</v>
      </c>
      <c r="R413" s="79">
        <v>2</v>
      </c>
      <c r="S413" s="79" t="s">
        <v>72</v>
      </c>
      <c r="T413" s="5" t="s">
        <v>121</v>
      </c>
      <c r="U413" s="9"/>
    </row>
    <row r="414" spans="1:21" s="37" customFormat="1" ht="12" x14ac:dyDescent="0.3">
      <c r="A414" s="74" t="s">
        <v>1958</v>
      </c>
      <c r="B414" s="75" t="s">
        <v>1754</v>
      </c>
      <c r="C414" s="85">
        <v>448</v>
      </c>
      <c r="D414" s="86">
        <v>112.1</v>
      </c>
      <c r="E414" s="87">
        <v>34</v>
      </c>
      <c r="F414" s="86">
        <v>85</v>
      </c>
      <c r="G414" s="17">
        <v>26</v>
      </c>
      <c r="H414" s="88">
        <v>129</v>
      </c>
      <c r="I414" s="89"/>
      <c r="J414" s="89"/>
      <c r="K414" s="89">
        <v>70000</v>
      </c>
      <c r="L414" s="89" t="s">
        <v>68</v>
      </c>
      <c r="M414" s="90">
        <f>I414-K414</f>
        <v>-70000</v>
      </c>
      <c r="N414" s="4" t="str">
        <f>IF(ISERROR(K414/I414),"",K414/I414)</f>
        <v/>
      </c>
      <c r="O414" s="91">
        <f>I414/E414</f>
        <v>0</v>
      </c>
      <c r="P414" s="91">
        <f>K414/E414</f>
        <v>2058.8235294117649</v>
      </c>
      <c r="Q414" s="79">
        <v>3</v>
      </c>
      <c r="R414" s="79">
        <v>2</v>
      </c>
      <c r="S414" s="79" t="s">
        <v>72</v>
      </c>
      <c r="T414" s="5" t="s">
        <v>135</v>
      </c>
      <c r="U414" s="9"/>
    </row>
    <row r="415" spans="1:21" s="37" customFormat="1" ht="12" x14ac:dyDescent="0.3">
      <c r="A415" s="74" t="s">
        <v>1762</v>
      </c>
      <c r="B415" s="75" t="s">
        <v>1961</v>
      </c>
      <c r="C415" s="85">
        <v>251</v>
      </c>
      <c r="D415" s="86">
        <v>157.69999999999999</v>
      </c>
      <c r="E415" s="87">
        <v>48</v>
      </c>
      <c r="F415" s="86">
        <v>131.6</v>
      </c>
      <c r="G415" s="17">
        <v>40</v>
      </c>
      <c r="H415" s="88">
        <v>174</v>
      </c>
      <c r="I415" s="89"/>
      <c r="J415" s="89"/>
      <c r="K415" s="89"/>
      <c r="L415" s="89"/>
      <c r="M415" s="90">
        <f>I415-K415</f>
        <v>0</v>
      </c>
      <c r="N415" s="4" t="str">
        <f>IF(ISERROR(K415/I415),"",K415/I415)</f>
        <v/>
      </c>
      <c r="O415" s="91">
        <f>I415/E415</f>
        <v>0</v>
      </c>
      <c r="P415" s="91">
        <f>K415/E415</f>
        <v>0</v>
      </c>
      <c r="Q415" s="79">
        <v>4</v>
      </c>
      <c r="R415" s="79">
        <v>2</v>
      </c>
      <c r="S415" s="79" t="s">
        <v>72</v>
      </c>
      <c r="T415" s="5" t="s">
        <v>126</v>
      </c>
      <c r="U415" s="9"/>
    </row>
    <row r="416" spans="1:21" s="37" customFormat="1" ht="12" x14ac:dyDescent="0.3">
      <c r="A416" s="74" t="s">
        <v>1963</v>
      </c>
      <c r="B416" s="75" t="s">
        <v>1951</v>
      </c>
      <c r="C416" s="85">
        <v>542</v>
      </c>
      <c r="D416" s="86">
        <v>113.2</v>
      </c>
      <c r="E416" s="87">
        <v>34</v>
      </c>
      <c r="F416" s="86">
        <v>85</v>
      </c>
      <c r="G416" s="17">
        <v>26</v>
      </c>
      <c r="H416" s="88">
        <v>276</v>
      </c>
      <c r="I416" s="89"/>
      <c r="J416" s="89"/>
      <c r="K416" s="89">
        <v>85000</v>
      </c>
      <c r="L416" s="89" t="s">
        <v>69</v>
      </c>
      <c r="M416" s="90">
        <f>I416-K416</f>
        <v>-85000</v>
      </c>
      <c r="N416" s="4" t="str">
        <f>IF(ISERROR(K416/I416),"",K416/I416)</f>
        <v/>
      </c>
      <c r="O416" s="91">
        <f>I416/E416</f>
        <v>0</v>
      </c>
      <c r="P416" s="91">
        <f>K416/E416</f>
        <v>2500</v>
      </c>
      <c r="Q416" s="79">
        <v>3</v>
      </c>
      <c r="R416" s="79">
        <v>2</v>
      </c>
      <c r="S416" s="79" t="s">
        <v>72</v>
      </c>
      <c r="T416" s="5" t="s">
        <v>144</v>
      </c>
      <c r="U416" s="9"/>
    </row>
    <row r="417" spans="1:21" s="37" customFormat="1" ht="12" x14ac:dyDescent="0.3">
      <c r="A417" s="74" t="s">
        <v>2421</v>
      </c>
      <c r="B417" s="75" t="s">
        <v>2422</v>
      </c>
      <c r="C417" s="85">
        <v>417</v>
      </c>
      <c r="D417" s="86">
        <v>124.5</v>
      </c>
      <c r="E417" s="87">
        <v>38</v>
      </c>
      <c r="F417" s="86">
        <v>96.8</v>
      </c>
      <c r="G417" s="17">
        <v>29</v>
      </c>
      <c r="H417" s="88">
        <v>35</v>
      </c>
      <c r="I417" s="89"/>
      <c r="J417" s="89"/>
      <c r="K417" s="89"/>
      <c r="L417" s="89"/>
      <c r="M417" s="90">
        <f>I417-K417</f>
        <v>0</v>
      </c>
      <c r="N417" s="4" t="str">
        <f>IF(ISERROR(K417/I417),"",K417/I417)</f>
        <v/>
      </c>
      <c r="O417" s="91">
        <f>I417/E417</f>
        <v>0</v>
      </c>
      <c r="P417" s="91">
        <f>K417/E417</f>
        <v>0</v>
      </c>
      <c r="Q417" s="79">
        <v>3</v>
      </c>
      <c r="R417" s="79">
        <v>2</v>
      </c>
      <c r="S417" s="79" t="s">
        <v>72</v>
      </c>
      <c r="T417" s="5" t="s">
        <v>92</v>
      </c>
      <c r="U417" s="9"/>
    </row>
    <row r="418" spans="1:21" s="37" customFormat="1" ht="12" x14ac:dyDescent="0.3">
      <c r="A418" s="74" t="s">
        <v>1769</v>
      </c>
      <c r="B418" s="75" t="s">
        <v>1770</v>
      </c>
      <c r="C418" s="85">
        <v>417</v>
      </c>
      <c r="D418" s="86">
        <v>140.1</v>
      </c>
      <c r="E418" s="87">
        <v>42</v>
      </c>
      <c r="F418" s="86">
        <v>110.3</v>
      </c>
      <c r="G418" s="17">
        <v>33</v>
      </c>
      <c r="H418" s="88">
        <v>35</v>
      </c>
      <c r="I418" s="89"/>
      <c r="J418" s="89"/>
      <c r="K418" s="89"/>
      <c r="L418" s="89"/>
      <c r="M418" s="90">
        <f>I418-K418</f>
        <v>0</v>
      </c>
      <c r="N418" s="4" t="str">
        <f>IF(ISERROR(K418/I418),"",K418/I418)</f>
        <v/>
      </c>
      <c r="O418" s="91">
        <f>I418/E418</f>
        <v>0</v>
      </c>
      <c r="P418" s="91">
        <f>K418/E418</f>
        <v>0</v>
      </c>
      <c r="Q418" s="79">
        <v>3</v>
      </c>
      <c r="R418" s="79">
        <v>2</v>
      </c>
      <c r="S418" s="79" t="s">
        <v>72</v>
      </c>
      <c r="T418" s="5">
        <v>140</v>
      </c>
      <c r="U418" s="9"/>
    </row>
    <row r="419" spans="1:21" s="37" customFormat="1" ht="12" x14ac:dyDescent="0.3">
      <c r="A419" s="74" t="s">
        <v>2421</v>
      </c>
      <c r="B419" s="75" t="s">
        <v>2422</v>
      </c>
      <c r="C419" s="85">
        <v>417</v>
      </c>
      <c r="D419" s="86">
        <v>156.80000000000001</v>
      </c>
      <c r="E419" s="87">
        <v>47</v>
      </c>
      <c r="F419" s="86">
        <v>123.3</v>
      </c>
      <c r="G419" s="17">
        <v>37</v>
      </c>
      <c r="H419" s="88">
        <v>70</v>
      </c>
      <c r="I419" s="89"/>
      <c r="J419" s="89"/>
      <c r="K419" s="89"/>
      <c r="L419" s="89"/>
      <c r="M419" s="90">
        <f>I419-K419</f>
        <v>0</v>
      </c>
      <c r="N419" s="4" t="str">
        <f>IF(ISERROR(K419/I419),"",K419/I419)</f>
        <v/>
      </c>
      <c r="O419" s="91">
        <f>I419/E419</f>
        <v>0</v>
      </c>
      <c r="P419" s="91">
        <f>K419/E419</f>
        <v>0</v>
      </c>
      <c r="Q419" s="79">
        <v>3</v>
      </c>
      <c r="R419" s="79">
        <v>2</v>
      </c>
      <c r="S419" s="79" t="s">
        <v>72</v>
      </c>
      <c r="T419" s="5" t="s">
        <v>171</v>
      </c>
      <c r="U419" s="9"/>
    </row>
    <row r="420" spans="1:21" s="37" customFormat="1" ht="12" x14ac:dyDescent="0.3">
      <c r="A420" s="74" t="s">
        <v>2421</v>
      </c>
      <c r="B420" s="75" t="s">
        <v>1770</v>
      </c>
      <c r="C420" s="85">
        <v>417</v>
      </c>
      <c r="D420" s="86">
        <v>180.3</v>
      </c>
      <c r="E420" s="87">
        <v>55</v>
      </c>
      <c r="F420" s="86">
        <v>142</v>
      </c>
      <c r="G420" s="17">
        <v>43</v>
      </c>
      <c r="H420" s="88">
        <v>127</v>
      </c>
      <c r="I420" s="89"/>
      <c r="J420" s="89"/>
      <c r="K420" s="89"/>
      <c r="L420" s="89"/>
      <c r="M420" s="90">
        <f>I420-K420</f>
        <v>0</v>
      </c>
      <c r="N420" s="4" t="str">
        <f>IF(ISERROR(K420/I420),"",K420/I420)</f>
        <v/>
      </c>
      <c r="O420" s="91">
        <f>I420/E420</f>
        <v>0</v>
      </c>
      <c r="P420" s="91">
        <f>K420/E420</f>
        <v>0</v>
      </c>
      <c r="Q420" s="79">
        <v>4</v>
      </c>
      <c r="R420" s="79">
        <v>2</v>
      </c>
      <c r="S420" s="79" t="s">
        <v>72</v>
      </c>
      <c r="T420" s="5">
        <v>180</v>
      </c>
      <c r="U420" s="9"/>
    </row>
    <row r="421" spans="1:21" s="37" customFormat="1" ht="12" x14ac:dyDescent="0.3">
      <c r="A421" s="74" t="s">
        <v>1772</v>
      </c>
      <c r="B421" s="75" t="s">
        <v>1744</v>
      </c>
      <c r="C421" s="85">
        <v>348</v>
      </c>
      <c r="D421" s="86">
        <v>126.1</v>
      </c>
      <c r="E421" s="87">
        <v>38</v>
      </c>
      <c r="F421" s="86">
        <v>101.2</v>
      </c>
      <c r="G421" s="17">
        <v>31</v>
      </c>
      <c r="H421" s="88">
        <v>69</v>
      </c>
      <c r="I421" s="89"/>
      <c r="J421" s="89"/>
      <c r="K421" s="89"/>
      <c r="L421" s="89"/>
      <c r="M421" s="90">
        <f>I421-K421</f>
        <v>0</v>
      </c>
      <c r="N421" s="4" t="str">
        <f>IF(ISERROR(K421/I421),"",K421/I421)</f>
        <v/>
      </c>
      <c r="O421" s="91">
        <f>I421/E421</f>
        <v>0</v>
      </c>
      <c r="P421" s="91">
        <f>K421/E421</f>
        <v>0</v>
      </c>
      <c r="Q421" s="79">
        <v>3</v>
      </c>
      <c r="R421" s="79">
        <v>2</v>
      </c>
      <c r="S421" s="79" t="s">
        <v>72</v>
      </c>
      <c r="T421" s="5" t="s">
        <v>175</v>
      </c>
      <c r="U421" s="9"/>
    </row>
    <row r="422" spans="1:21" s="37" customFormat="1" ht="12" x14ac:dyDescent="0.3">
      <c r="A422" s="74" t="s">
        <v>2424</v>
      </c>
      <c r="B422" s="75" t="s">
        <v>1744</v>
      </c>
      <c r="C422" s="85">
        <v>348</v>
      </c>
      <c r="D422" s="86">
        <v>146.80000000000001</v>
      </c>
      <c r="E422" s="87">
        <v>44</v>
      </c>
      <c r="F422" s="86">
        <v>117.8</v>
      </c>
      <c r="G422" s="17">
        <v>36</v>
      </c>
      <c r="H422" s="88">
        <v>60</v>
      </c>
      <c r="I422" s="89"/>
      <c r="J422" s="89"/>
      <c r="K422" s="89"/>
      <c r="L422" s="89"/>
      <c r="M422" s="90">
        <f>I422-K422</f>
        <v>0</v>
      </c>
      <c r="N422" s="4" t="str">
        <f>IF(ISERROR(K422/I422),"",K422/I422)</f>
        <v/>
      </c>
      <c r="O422" s="91">
        <f>I422/E422</f>
        <v>0</v>
      </c>
      <c r="P422" s="91">
        <f>K422/E422</f>
        <v>0</v>
      </c>
      <c r="Q422" s="79">
        <v>4</v>
      </c>
      <c r="R422" s="79">
        <v>2</v>
      </c>
      <c r="S422" s="79" t="s">
        <v>72</v>
      </c>
      <c r="T422" s="5" t="s">
        <v>181</v>
      </c>
      <c r="U422" s="9"/>
    </row>
    <row r="423" spans="1:21" s="37" customFormat="1" ht="12" x14ac:dyDescent="0.3">
      <c r="A423" s="74" t="s">
        <v>2008</v>
      </c>
      <c r="B423" s="75" t="s">
        <v>2422</v>
      </c>
      <c r="C423" s="85">
        <v>514</v>
      </c>
      <c r="D423" s="86">
        <v>124.3</v>
      </c>
      <c r="E423" s="87">
        <v>38</v>
      </c>
      <c r="F423" s="86">
        <v>96.8</v>
      </c>
      <c r="G423" s="17">
        <v>29</v>
      </c>
      <c r="H423" s="88">
        <v>76</v>
      </c>
      <c r="I423" s="89"/>
      <c r="J423" s="89"/>
      <c r="K423" s="89"/>
      <c r="L423" s="89"/>
      <c r="M423" s="90">
        <f>I423-K423</f>
        <v>0</v>
      </c>
      <c r="N423" s="4" t="str">
        <f>IF(ISERROR(K423/I423),"",K423/I423)</f>
        <v/>
      </c>
      <c r="O423" s="91">
        <f>I423/E423</f>
        <v>0</v>
      </c>
      <c r="P423" s="91">
        <f>K423/E423</f>
        <v>0</v>
      </c>
      <c r="Q423" s="79">
        <v>3</v>
      </c>
      <c r="R423" s="79">
        <v>2</v>
      </c>
      <c r="S423" s="79" t="s">
        <v>72</v>
      </c>
      <c r="T423" s="5" t="s">
        <v>92</v>
      </c>
      <c r="U423" s="9"/>
    </row>
    <row r="424" spans="1:21" s="37" customFormat="1" ht="12" x14ac:dyDescent="0.3">
      <c r="A424" s="74" t="s">
        <v>2008</v>
      </c>
      <c r="B424" s="75" t="s">
        <v>2425</v>
      </c>
      <c r="C424" s="85">
        <v>514</v>
      </c>
      <c r="D424" s="86">
        <v>139.9</v>
      </c>
      <c r="E424" s="87">
        <v>42</v>
      </c>
      <c r="F424" s="86">
        <v>110.3</v>
      </c>
      <c r="G424" s="17">
        <v>33</v>
      </c>
      <c r="H424" s="88">
        <v>76</v>
      </c>
      <c r="I424" s="89"/>
      <c r="J424" s="89"/>
      <c r="K424" s="89"/>
      <c r="L424" s="89"/>
      <c r="M424" s="90">
        <f>I424-K424</f>
        <v>0</v>
      </c>
      <c r="N424" s="4" t="str">
        <f>IF(ISERROR(K424/I424),"",K424/I424)</f>
        <v/>
      </c>
      <c r="O424" s="91">
        <f>I424/E424</f>
        <v>0</v>
      </c>
      <c r="P424" s="91">
        <f>K424/E424</f>
        <v>0</v>
      </c>
      <c r="Q424" s="79">
        <v>3</v>
      </c>
      <c r="R424" s="79">
        <v>2</v>
      </c>
      <c r="S424" s="79" t="s">
        <v>72</v>
      </c>
      <c r="T424" s="5">
        <v>139</v>
      </c>
      <c r="U424" s="9"/>
    </row>
    <row r="425" spans="1:21" s="37" customFormat="1" ht="12" x14ac:dyDescent="0.3">
      <c r="A425" s="74" t="s">
        <v>2008</v>
      </c>
      <c r="B425" s="75" t="s">
        <v>2422</v>
      </c>
      <c r="C425" s="85">
        <v>514</v>
      </c>
      <c r="D425" s="86">
        <v>164.2</v>
      </c>
      <c r="E425" s="87">
        <v>50</v>
      </c>
      <c r="F425" s="86">
        <v>129.5</v>
      </c>
      <c r="G425" s="17">
        <v>39</v>
      </c>
      <c r="H425" s="88">
        <v>152</v>
      </c>
      <c r="I425" s="89"/>
      <c r="J425" s="89"/>
      <c r="K425" s="89"/>
      <c r="L425" s="89"/>
      <c r="M425" s="90">
        <f>I425-K425</f>
        <v>0</v>
      </c>
      <c r="N425" s="4" t="str">
        <f>IF(ISERROR(K425/I425),"",K425/I425)</f>
        <v/>
      </c>
      <c r="O425" s="91">
        <f>I425/E425</f>
        <v>0</v>
      </c>
      <c r="P425" s="91">
        <f>K425/E425</f>
        <v>0</v>
      </c>
      <c r="Q425" s="79">
        <v>3</v>
      </c>
      <c r="R425" s="79">
        <v>2</v>
      </c>
      <c r="S425" s="79" t="s">
        <v>72</v>
      </c>
      <c r="T425" s="5" t="s">
        <v>158</v>
      </c>
      <c r="U425" s="9"/>
    </row>
    <row r="426" spans="1:21" s="37" customFormat="1" ht="12" x14ac:dyDescent="0.3">
      <c r="A426" s="74" t="s">
        <v>2008</v>
      </c>
      <c r="B426" s="75" t="s">
        <v>1770</v>
      </c>
      <c r="C426" s="85">
        <v>514</v>
      </c>
      <c r="D426" s="86">
        <v>180.1</v>
      </c>
      <c r="E426" s="87">
        <v>54</v>
      </c>
      <c r="F426" s="86">
        <v>142</v>
      </c>
      <c r="G426" s="17">
        <v>43</v>
      </c>
      <c r="H426" s="88">
        <v>62</v>
      </c>
      <c r="I426" s="89"/>
      <c r="J426" s="89"/>
      <c r="K426" s="89"/>
      <c r="L426" s="89"/>
      <c r="M426" s="90">
        <f>I426-K426</f>
        <v>0</v>
      </c>
      <c r="N426" s="4" t="str">
        <f>IF(ISERROR(K426/I426),"",K426/I426)</f>
        <v/>
      </c>
      <c r="O426" s="91">
        <f>I426/E426</f>
        <v>0</v>
      </c>
      <c r="P426" s="91">
        <f>K426/E426</f>
        <v>0</v>
      </c>
      <c r="Q426" s="79">
        <v>4</v>
      </c>
      <c r="R426" s="79">
        <v>2</v>
      </c>
      <c r="S426" s="79" t="s">
        <v>72</v>
      </c>
      <c r="T426" s="5">
        <v>180</v>
      </c>
      <c r="U426" s="9"/>
    </row>
    <row r="427" spans="1:21" s="37" customFormat="1" ht="12" x14ac:dyDescent="0.3">
      <c r="A427" s="74" t="s">
        <v>2428</v>
      </c>
      <c r="B427" s="75" t="s">
        <v>2429</v>
      </c>
      <c r="C427" s="85">
        <v>948</v>
      </c>
      <c r="D427" s="86">
        <v>123.6</v>
      </c>
      <c r="E427" s="87">
        <v>37</v>
      </c>
      <c r="F427" s="86">
        <v>99</v>
      </c>
      <c r="G427" s="17">
        <v>30</v>
      </c>
      <c r="H427" s="88">
        <v>202</v>
      </c>
      <c r="I427" s="89"/>
      <c r="J427" s="89"/>
      <c r="K427" s="89"/>
      <c r="L427" s="89"/>
      <c r="M427" s="90">
        <f>I427-K427</f>
        <v>0</v>
      </c>
      <c r="N427" s="4" t="str">
        <f>IF(ISERROR(K427/I427),"",K427/I427)</f>
        <v/>
      </c>
      <c r="O427" s="91">
        <f>I427/E427</f>
        <v>0</v>
      </c>
      <c r="P427" s="91">
        <f>K427/E427</f>
        <v>0</v>
      </c>
      <c r="Q427" s="79">
        <v>3</v>
      </c>
      <c r="R427" s="79">
        <v>2</v>
      </c>
      <c r="S427" s="79" t="s">
        <v>72</v>
      </c>
      <c r="T427" s="5" t="s">
        <v>169</v>
      </c>
      <c r="U427" s="9"/>
    </row>
    <row r="428" spans="1:21" s="37" customFormat="1" ht="12" x14ac:dyDescent="0.3">
      <c r="A428" s="74" t="s">
        <v>2431</v>
      </c>
      <c r="B428" s="75" t="s">
        <v>2432</v>
      </c>
      <c r="C428" s="85">
        <v>224</v>
      </c>
      <c r="D428" s="86">
        <v>84.3</v>
      </c>
      <c r="E428" s="87">
        <v>26</v>
      </c>
      <c r="F428" s="86">
        <v>59.9</v>
      </c>
      <c r="G428" s="17">
        <v>18</v>
      </c>
      <c r="H428" s="88">
        <v>48</v>
      </c>
      <c r="I428" s="89"/>
      <c r="J428" s="89"/>
      <c r="K428" s="89"/>
      <c r="L428" s="89"/>
      <c r="M428" s="90">
        <f>I428-K428</f>
        <v>0</v>
      </c>
      <c r="N428" s="4" t="str">
        <f>IF(ISERROR(K428/I428),"",K428/I428)</f>
        <v/>
      </c>
      <c r="O428" s="91">
        <f>I428/E428</f>
        <v>0</v>
      </c>
      <c r="P428" s="91">
        <f>K428/E428</f>
        <v>0</v>
      </c>
      <c r="Q428" s="79">
        <v>3</v>
      </c>
      <c r="R428" s="79">
        <v>1</v>
      </c>
      <c r="S428" s="79" t="s">
        <v>72</v>
      </c>
      <c r="T428" s="5" t="s">
        <v>192</v>
      </c>
      <c r="U428" s="9"/>
    </row>
    <row r="429" spans="1:21" s="37" customFormat="1" ht="12" x14ac:dyDescent="0.3">
      <c r="A429" s="74" t="s">
        <v>2431</v>
      </c>
      <c r="B429" s="75" t="s">
        <v>2432</v>
      </c>
      <c r="C429" s="85">
        <v>224</v>
      </c>
      <c r="D429" s="86">
        <v>116.5</v>
      </c>
      <c r="E429" s="87">
        <v>35</v>
      </c>
      <c r="F429" s="86">
        <v>84.9</v>
      </c>
      <c r="G429" s="17">
        <v>26</v>
      </c>
      <c r="H429" s="88">
        <v>54</v>
      </c>
      <c r="I429" s="89"/>
      <c r="J429" s="89"/>
      <c r="K429" s="89"/>
      <c r="L429" s="89"/>
      <c r="M429" s="90">
        <f>I429-K429</f>
        <v>0</v>
      </c>
      <c r="N429" s="4" t="str">
        <f>IF(ISERROR(K429/I429),"",K429/I429)</f>
        <v/>
      </c>
      <c r="O429" s="91">
        <f>I429/E429</f>
        <v>0</v>
      </c>
      <c r="P429" s="91">
        <f>K429/E429</f>
        <v>0</v>
      </c>
      <c r="Q429" s="79">
        <v>3</v>
      </c>
      <c r="R429" s="79">
        <v>2</v>
      </c>
      <c r="S429" s="79" t="s">
        <v>72</v>
      </c>
      <c r="T429" s="5" t="s">
        <v>130</v>
      </c>
      <c r="U429" s="9"/>
    </row>
    <row r="430" spans="1:21" s="37" customFormat="1" ht="12" x14ac:dyDescent="0.3">
      <c r="A430" s="74" t="s">
        <v>2433</v>
      </c>
      <c r="B430" s="75" t="s">
        <v>2434</v>
      </c>
      <c r="C430" s="85">
        <v>1688</v>
      </c>
      <c r="D430" s="86">
        <v>192.8</v>
      </c>
      <c r="E430" s="87">
        <v>58</v>
      </c>
      <c r="F430" s="86">
        <v>162.9</v>
      </c>
      <c r="G430" s="17">
        <v>49</v>
      </c>
      <c r="H430" s="88">
        <v>112</v>
      </c>
      <c r="I430" s="89"/>
      <c r="J430" s="89"/>
      <c r="K430" s="89"/>
      <c r="L430" s="89"/>
      <c r="M430" s="90">
        <f>I430-K430</f>
        <v>0</v>
      </c>
      <c r="N430" s="4" t="str">
        <f>IF(ISERROR(K430/I430),"",K430/I430)</f>
        <v/>
      </c>
      <c r="O430" s="91">
        <f>I430/E430</f>
        <v>0</v>
      </c>
      <c r="P430" s="91">
        <f>K430/E430</f>
        <v>0</v>
      </c>
      <c r="Q430" s="79">
        <v>5</v>
      </c>
      <c r="R430" s="79">
        <v>2</v>
      </c>
      <c r="S430" s="79" t="s">
        <v>72</v>
      </c>
      <c r="T430" s="5" t="s">
        <v>197</v>
      </c>
      <c r="U430" s="9"/>
    </row>
    <row r="431" spans="1:21" s="37" customFormat="1" ht="12" x14ac:dyDescent="0.3">
      <c r="A431" s="74" t="s">
        <v>2016</v>
      </c>
      <c r="B431" s="75" t="s">
        <v>1780</v>
      </c>
      <c r="C431" s="85">
        <v>811</v>
      </c>
      <c r="D431" s="86">
        <v>90.6</v>
      </c>
      <c r="E431" s="87">
        <v>27</v>
      </c>
      <c r="F431" s="86">
        <v>72.3</v>
      </c>
      <c r="G431" s="17">
        <v>22</v>
      </c>
      <c r="H431" s="88">
        <v>136</v>
      </c>
      <c r="I431" s="89"/>
      <c r="J431" s="89"/>
      <c r="K431" s="89"/>
      <c r="L431" s="89"/>
      <c r="M431" s="90">
        <f>I431-K431</f>
        <v>0</v>
      </c>
      <c r="N431" s="4" t="str">
        <f>IF(ISERROR(K431/I431),"",K431/I431)</f>
        <v/>
      </c>
      <c r="O431" s="91">
        <f>I431/E431</f>
        <v>0</v>
      </c>
      <c r="P431" s="91">
        <f>K431/E431</f>
        <v>0</v>
      </c>
      <c r="Q431" s="79">
        <v>3</v>
      </c>
      <c r="R431" s="79">
        <v>1</v>
      </c>
      <c r="S431" s="79" t="s">
        <v>72</v>
      </c>
      <c r="T431" s="5">
        <v>90</v>
      </c>
      <c r="U431" s="9"/>
    </row>
    <row r="432" spans="1:21" s="37" customFormat="1" ht="12" x14ac:dyDescent="0.3">
      <c r="A432" s="74" t="s">
        <v>2444</v>
      </c>
      <c r="B432" s="75" t="s">
        <v>1949</v>
      </c>
      <c r="C432" s="85">
        <v>264</v>
      </c>
      <c r="D432" s="86">
        <v>81.5</v>
      </c>
      <c r="E432" s="87">
        <v>25</v>
      </c>
      <c r="F432" s="86">
        <v>67.3</v>
      </c>
      <c r="G432" s="17">
        <v>20</v>
      </c>
      <c r="H432" s="88">
        <v>88</v>
      </c>
      <c r="I432" s="89"/>
      <c r="J432" s="89"/>
      <c r="K432" s="89"/>
      <c r="L432" s="89"/>
      <c r="M432" s="90">
        <f>I432-K432</f>
        <v>0</v>
      </c>
      <c r="N432" s="4" t="str">
        <f>IF(ISERROR(K432/I432),"",K432/I432)</f>
        <v/>
      </c>
      <c r="O432" s="91">
        <f>I432/E432</f>
        <v>0</v>
      </c>
      <c r="P432" s="91">
        <f>K432/E432</f>
        <v>0</v>
      </c>
      <c r="Q432" s="79">
        <v>3</v>
      </c>
      <c r="R432" s="79">
        <v>1</v>
      </c>
      <c r="S432" s="79" t="s">
        <v>72</v>
      </c>
      <c r="T432" s="5" t="s">
        <v>200</v>
      </c>
      <c r="U432" s="9"/>
    </row>
    <row r="433" spans="1:21" s="37" customFormat="1" ht="12" x14ac:dyDescent="0.3">
      <c r="A433" s="74" t="s">
        <v>2444</v>
      </c>
      <c r="B433" s="75" t="s">
        <v>1753</v>
      </c>
      <c r="C433" s="85">
        <v>264</v>
      </c>
      <c r="D433" s="86">
        <v>102.2</v>
      </c>
      <c r="E433" s="87">
        <v>31</v>
      </c>
      <c r="F433" s="86">
        <v>85</v>
      </c>
      <c r="G433" s="17">
        <v>26</v>
      </c>
      <c r="H433" s="88">
        <v>168</v>
      </c>
      <c r="I433" s="89"/>
      <c r="J433" s="89"/>
      <c r="K433" s="89"/>
      <c r="L433" s="89"/>
      <c r="M433" s="90">
        <f>I433-K433</f>
        <v>0</v>
      </c>
      <c r="N433" s="4" t="str">
        <f>IF(ISERROR(K433/I433),"",K433/I433)</f>
        <v/>
      </c>
      <c r="O433" s="91">
        <f>I433/E433</f>
        <v>0</v>
      </c>
      <c r="P433" s="91">
        <f>K433/E433</f>
        <v>0</v>
      </c>
      <c r="Q433" s="79">
        <v>3</v>
      </c>
      <c r="R433" s="79">
        <v>2</v>
      </c>
      <c r="S433" s="79" t="s">
        <v>72</v>
      </c>
      <c r="T433" s="5">
        <v>102</v>
      </c>
      <c r="U433" s="9"/>
    </row>
    <row r="434" spans="1:21" s="37" customFormat="1" ht="12" x14ac:dyDescent="0.3">
      <c r="A434" s="74" t="s">
        <v>2445</v>
      </c>
      <c r="B434" s="75" t="s">
        <v>2163</v>
      </c>
      <c r="C434" s="85">
        <v>870</v>
      </c>
      <c r="D434" s="86">
        <v>100.4</v>
      </c>
      <c r="E434" s="87">
        <v>30</v>
      </c>
      <c r="F434" s="86">
        <v>74.5</v>
      </c>
      <c r="G434" s="17">
        <v>23</v>
      </c>
      <c r="H434" s="88">
        <v>102</v>
      </c>
      <c r="I434" s="89"/>
      <c r="J434" s="89"/>
      <c r="K434" s="89"/>
      <c r="L434" s="89"/>
      <c r="M434" s="90">
        <f>I434-K434</f>
        <v>0</v>
      </c>
      <c r="N434" s="4" t="str">
        <f>IF(ISERROR(K434/I434),"",K434/I434)</f>
        <v/>
      </c>
      <c r="O434" s="91">
        <f>I434/E434</f>
        <v>0</v>
      </c>
      <c r="P434" s="91">
        <f>K434/E434</f>
        <v>0</v>
      </c>
      <c r="Q434" s="79">
        <v>3</v>
      </c>
      <c r="R434" s="79">
        <v>2</v>
      </c>
      <c r="S434" s="79" t="s">
        <v>72</v>
      </c>
      <c r="T434" s="5">
        <v>100</v>
      </c>
      <c r="U434" s="9"/>
    </row>
    <row r="435" spans="1:21" s="37" customFormat="1" ht="12" x14ac:dyDescent="0.3">
      <c r="A435" s="74" t="s">
        <v>2450</v>
      </c>
      <c r="B435" s="75" t="s">
        <v>2451</v>
      </c>
      <c r="C435" s="85">
        <v>447</v>
      </c>
      <c r="D435" s="86">
        <v>155.6</v>
      </c>
      <c r="E435" s="87">
        <v>47</v>
      </c>
      <c r="F435" s="86">
        <v>118.9</v>
      </c>
      <c r="G435" s="17">
        <v>36</v>
      </c>
      <c r="H435" s="88">
        <v>30</v>
      </c>
      <c r="I435" s="89"/>
      <c r="J435" s="89"/>
      <c r="K435" s="89"/>
      <c r="L435" s="89"/>
      <c r="M435" s="90">
        <f>I435-K435</f>
        <v>0</v>
      </c>
      <c r="N435" s="4" t="str">
        <f>IF(ISERROR(K435/I435),"",K435/I435)</f>
        <v/>
      </c>
      <c r="O435" s="91">
        <f>I435/E435</f>
        <v>0</v>
      </c>
      <c r="P435" s="91">
        <f>K435/E435</f>
        <v>0</v>
      </c>
      <c r="Q435" s="79">
        <v>4</v>
      </c>
      <c r="R435" s="79">
        <v>2</v>
      </c>
      <c r="S435" s="79" t="s">
        <v>72</v>
      </c>
      <c r="T435" s="5">
        <v>155</v>
      </c>
      <c r="U435" s="9"/>
    </row>
    <row r="436" spans="1:21" s="37" customFormat="1" ht="12" x14ac:dyDescent="0.3">
      <c r="A436" s="74" t="s">
        <v>1796</v>
      </c>
      <c r="B436" s="75" t="s">
        <v>1792</v>
      </c>
      <c r="C436" s="85">
        <v>1695</v>
      </c>
      <c r="D436" s="86">
        <v>60.8</v>
      </c>
      <c r="E436" s="87">
        <v>18</v>
      </c>
      <c r="F436" s="86">
        <v>49.4</v>
      </c>
      <c r="G436" s="17">
        <v>15</v>
      </c>
      <c r="H436" s="88">
        <v>66</v>
      </c>
      <c r="I436" s="89"/>
      <c r="J436" s="89"/>
      <c r="K436" s="89"/>
      <c r="L436" s="89"/>
      <c r="M436" s="90">
        <f>I436-K436</f>
        <v>0</v>
      </c>
      <c r="N436" s="4" t="str">
        <f>IF(ISERROR(K436/I436),"",K436/I436)</f>
        <v/>
      </c>
      <c r="O436" s="91">
        <f>I436/E436</f>
        <v>0</v>
      </c>
      <c r="P436" s="91">
        <f>K436/E436</f>
        <v>0</v>
      </c>
      <c r="Q436" s="79">
        <v>2</v>
      </c>
      <c r="R436" s="79">
        <v>1</v>
      </c>
      <c r="S436" s="79" t="s">
        <v>72</v>
      </c>
      <c r="T436" s="5">
        <v>60</v>
      </c>
      <c r="U436" s="9"/>
    </row>
    <row r="437" spans="1:21" s="37" customFormat="1" ht="12" x14ac:dyDescent="0.3">
      <c r="A437" s="74" t="s">
        <v>1796</v>
      </c>
      <c r="B437" s="75" t="s">
        <v>1792</v>
      </c>
      <c r="C437" s="85">
        <v>1695</v>
      </c>
      <c r="D437" s="86">
        <v>71.599999999999994</v>
      </c>
      <c r="E437" s="87">
        <v>22</v>
      </c>
      <c r="F437" s="86">
        <v>59.6</v>
      </c>
      <c r="G437" s="17">
        <v>18</v>
      </c>
      <c r="H437" s="88">
        <v>160</v>
      </c>
      <c r="I437" s="89"/>
      <c r="J437" s="89"/>
      <c r="K437" s="89"/>
      <c r="L437" s="89"/>
      <c r="M437" s="90">
        <f>I437-K437</f>
        <v>0</v>
      </c>
      <c r="N437" s="4" t="str">
        <f>IF(ISERROR(K437/I437),"",K437/I437)</f>
        <v/>
      </c>
      <c r="O437" s="91">
        <f>I437/E437</f>
        <v>0</v>
      </c>
      <c r="P437" s="91">
        <f>K437/E437</f>
        <v>0</v>
      </c>
      <c r="Q437" s="79">
        <v>3</v>
      </c>
      <c r="R437" s="79">
        <v>1</v>
      </c>
      <c r="S437" s="79" t="s">
        <v>72</v>
      </c>
      <c r="T437" s="5">
        <v>71</v>
      </c>
      <c r="U437" s="9"/>
    </row>
    <row r="438" spans="1:21" s="37" customFormat="1" ht="12" x14ac:dyDescent="0.3">
      <c r="A438" s="74" t="s">
        <v>2070</v>
      </c>
      <c r="B438" s="75" t="s">
        <v>1782</v>
      </c>
      <c r="C438" s="85">
        <v>732</v>
      </c>
      <c r="D438" s="86">
        <v>70.8</v>
      </c>
      <c r="E438" s="87">
        <v>21</v>
      </c>
      <c r="F438" s="86">
        <v>59.7</v>
      </c>
      <c r="G438" s="17">
        <v>18</v>
      </c>
      <c r="H438" s="88">
        <v>60</v>
      </c>
      <c r="I438" s="89"/>
      <c r="J438" s="89"/>
      <c r="K438" s="89">
        <v>45000</v>
      </c>
      <c r="L438" s="89" t="s">
        <v>66</v>
      </c>
      <c r="M438" s="90">
        <f>I438-K438</f>
        <v>-45000</v>
      </c>
      <c r="N438" s="4" t="str">
        <f>IF(ISERROR(K438/I438),"",K438/I438)</f>
        <v/>
      </c>
      <c r="O438" s="91">
        <f>I438/E438</f>
        <v>0</v>
      </c>
      <c r="P438" s="91">
        <f>K438/E438</f>
        <v>2142.8571428571427</v>
      </c>
      <c r="Q438" s="79">
        <v>2</v>
      </c>
      <c r="R438" s="79">
        <v>1</v>
      </c>
      <c r="S438" s="79" t="s">
        <v>72</v>
      </c>
      <c r="T438" s="5">
        <v>70</v>
      </c>
      <c r="U438" s="9"/>
    </row>
    <row r="439" spans="1:21" s="37" customFormat="1" ht="12" x14ac:dyDescent="0.3">
      <c r="A439" s="74" t="s">
        <v>1798</v>
      </c>
      <c r="B439" s="75" t="s">
        <v>1797</v>
      </c>
      <c r="C439" s="85">
        <v>632</v>
      </c>
      <c r="D439" s="86">
        <v>190.9</v>
      </c>
      <c r="E439" s="87">
        <v>58</v>
      </c>
      <c r="F439" s="86">
        <v>164.8</v>
      </c>
      <c r="G439" s="17">
        <v>50</v>
      </c>
      <c r="H439" s="88">
        <v>40</v>
      </c>
      <c r="I439" s="89"/>
      <c r="J439" s="89"/>
      <c r="K439" s="89"/>
      <c r="L439" s="89"/>
      <c r="M439" s="90">
        <f>I439-K439</f>
        <v>0</v>
      </c>
      <c r="N439" s="4" t="str">
        <f>IF(ISERROR(K439/I439),"",K439/I439)</f>
        <v/>
      </c>
      <c r="O439" s="91">
        <f>I439/E439</f>
        <v>0</v>
      </c>
      <c r="P439" s="91">
        <f>K439/E439</f>
        <v>0</v>
      </c>
      <c r="Q439" s="79">
        <v>5</v>
      </c>
      <c r="R439" s="79">
        <v>2</v>
      </c>
      <c r="S439" s="79" t="s">
        <v>72</v>
      </c>
      <c r="T439" s="5">
        <v>190</v>
      </c>
      <c r="U439" s="9"/>
    </row>
    <row r="440" spans="1:21" s="37" customFormat="1" ht="12" x14ac:dyDescent="0.3">
      <c r="A440" s="74" t="s">
        <v>1800</v>
      </c>
      <c r="B440" s="75" t="s">
        <v>1797</v>
      </c>
      <c r="C440" s="85">
        <v>710</v>
      </c>
      <c r="D440" s="86">
        <v>185.2</v>
      </c>
      <c r="E440" s="87">
        <v>56</v>
      </c>
      <c r="F440" s="86">
        <v>160.19999999999999</v>
      </c>
      <c r="G440" s="17">
        <v>48</v>
      </c>
      <c r="H440" s="88">
        <v>30</v>
      </c>
      <c r="I440" s="89"/>
      <c r="J440" s="89"/>
      <c r="K440" s="89"/>
      <c r="L440" s="89"/>
      <c r="M440" s="90">
        <f>I440-K440</f>
        <v>0</v>
      </c>
      <c r="N440" s="4" t="str">
        <f>IF(ISERROR(K440/I440),"",K440/I440)</f>
        <v/>
      </c>
      <c r="O440" s="91">
        <f>I440/E440</f>
        <v>0</v>
      </c>
      <c r="P440" s="91">
        <f>K440/E440</f>
        <v>0</v>
      </c>
      <c r="Q440" s="79">
        <v>5</v>
      </c>
      <c r="R440" s="79">
        <v>2</v>
      </c>
      <c r="S440" s="79" t="s">
        <v>72</v>
      </c>
      <c r="T440" s="5">
        <v>185</v>
      </c>
      <c r="U440" s="9"/>
    </row>
    <row r="441" spans="1:21" s="37" customFormat="1" ht="12" x14ac:dyDescent="0.3">
      <c r="A441" s="74" t="s">
        <v>1803</v>
      </c>
      <c r="B441" s="75" t="s">
        <v>1804</v>
      </c>
      <c r="C441" s="85">
        <v>749</v>
      </c>
      <c r="D441" s="86">
        <v>217.9</v>
      </c>
      <c r="E441" s="87">
        <v>66</v>
      </c>
      <c r="F441" s="86">
        <v>186.1</v>
      </c>
      <c r="G441" s="17">
        <v>56</v>
      </c>
      <c r="H441" s="88">
        <v>33</v>
      </c>
      <c r="I441" s="89"/>
      <c r="J441" s="89"/>
      <c r="K441" s="89">
        <v>120000</v>
      </c>
      <c r="L441" s="89" t="s">
        <v>64</v>
      </c>
      <c r="M441" s="90">
        <f>I441-K441</f>
        <v>-120000</v>
      </c>
      <c r="N441" s="4" t="str">
        <f>IF(ISERROR(K441/I441),"",K441/I441)</f>
        <v/>
      </c>
      <c r="O441" s="91">
        <f>I441/E441</f>
        <v>0</v>
      </c>
      <c r="P441" s="91">
        <f>K441/E441</f>
        <v>1818.1818181818182</v>
      </c>
      <c r="Q441" s="79">
        <v>5</v>
      </c>
      <c r="R441" s="79">
        <v>2</v>
      </c>
      <c r="S441" s="79" t="s">
        <v>72</v>
      </c>
      <c r="T441" s="5">
        <v>217</v>
      </c>
      <c r="U441" s="9"/>
    </row>
    <row r="442" spans="1:21" s="37" customFormat="1" ht="12" x14ac:dyDescent="0.3">
      <c r="A442" s="74" t="s">
        <v>1809</v>
      </c>
      <c r="B442" s="75" t="s">
        <v>1797</v>
      </c>
      <c r="C442" s="85">
        <v>1430</v>
      </c>
      <c r="D442" s="86">
        <v>163.19999999999999</v>
      </c>
      <c r="E442" s="87">
        <v>49</v>
      </c>
      <c r="F442" s="86">
        <v>134.6</v>
      </c>
      <c r="G442" s="17">
        <v>41</v>
      </c>
      <c r="H442" s="88">
        <v>103</v>
      </c>
      <c r="I442" s="89"/>
      <c r="J442" s="89"/>
      <c r="K442" s="89">
        <v>100000</v>
      </c>
      <c r="L442" s="89" t="s">
        <v>83</v>
      </c>
      <c r="M442" s="90">
        <f>I442-K442</f>
        <v>-100000</v>
      </c>
      <c r="N442" s="4" t="str">
        <f>IF(ISERROR(K442/I442),"",K442/I442)</f>
        <v/>
      </c>
      <c r="O442" s="91">
        <f>I442/E442</f>
        <v>0</v>
      </c>
      <c r="P442" s="91">
        <f>K442/E442</f>
        <v>2040.8163265306123</v>
      </c>
      <c r="Q442" s="79">
        <v>4</v>
      </c>
      <c r="R442" s="79">
        <v>2</v>
      </c>
      <c r="S442" s="79" t="s">
        <v>72</v>
      </c>
      <c r="T442" s="5">
        <v>163</v>
      </c>
      <c r="U442" s="9"/>
    </row>
    <row r="443" spans="1:21" s="37" customFormat="1" ht="12" x14ac:dyDescent="0.3">
      <c r="A443" s="74" t="s">
        <v>1810</v>
      </c>
      <c r="B443" s="75" t="s">
        <v>2469</v>
      </c>
      <c r="C443" s="85">
        <v>286</v>
      </c>
      <c r="D443" s="86">
        <v>76.099999999999994</v>
      </c>
      <c r="E443" s="87">
        <v>23</v>
      </c>
      <c r="F443" s="86">
        <v>59.9</v>
      </c>
      <c r="G443" s="17">
        <v>18</v>
      </c>
      <c r="H443" s="88">
        <v>79</v>
      </c>
      <c r="I443" s="89"/>
      <c r="J443" s="89"/>
      <c r="K443" s="89"/>
      <c r="L443" s="89"/>
      <c r="M443" s="90">
        <f>I443-K443</f>
        <v>0</v>
      </c>
      <c r="N443" s="4" t="str">
        <f>IF(ISERROR(K443/I443),"",K443/I443)</f>
        <v/>
      </c>
      <c r="O443" s="91">
        <f>I443/E443</f>
        <v>0</v>
      </c>
      <c r="P443" s="91">
        <f>K443/E443</f>
        <v>0</v>
      </c>
      <c r="Q443" s="79">
        <v>2</v>
      </c>
      <c r="R443" s="79">
        <v>1</v>
      </c>
      <c r="S443" s="79" t="s">
        <v>72</v>
      </c>
      <c r="T443" s="5" t="s">
        <v>254</v>
      </c>
      <c r="U443" s="9"/>
    </row>
    <row r="444" spans="1:21" s="37" customFormat="1" ht="12" x14ac:dyDescent="0.3">
      <c r="A444" s="74" t="s">
        <v>1810</v>
      </c>
      <c r="B444" s="75" t="s">
        <v>1799</v>
      </c>
      <c r="C444" s="85">
        <v>286</v>
      </c>
      <c r="D444" s="86">
        <v>92.7</v>
      </c>
      <c r="E444" s="87">
        <v>28</v>
      </c>
      <c r="F444" s="86">
        <v>65.099999999999994</v>
      </c>
      <c r="G444" s="17">
        <v>20</v>
      </c>
      <c r="H444" s="88">
        <v>64</v>
      </c>
      <c r="I444" s="89"/>
      <c r="J444" s="89"/>
      <c r="K444" s="89"/>
      <c r="L444" s="89"/>
      <c r="M444" s="90">
        <f>I444-K444</f>
        <v>0</v>
      </c>
      <c r="N444" s="4" t="str">
        <f>IF(ISERROR(K444/I444),"",K444/I444)</f>
        <v/>
      </c>
      <c r="O444" s="91">
        <f>I444/E444</f>
        <v>0</v>
      </c>
      <c r="P444" s="91">
        <f>K444/E444</f>
        <v>0</v>
      </c>
      <c r="Q444" s="79">
        <v>3</v>
      </c>
      <c r="R444" s="79">
        <v>1</v>
      </c>
      <c r="S444" s="79" t="s">
        <v>72</v>
      </c>
      <c r="T444" s="5">
        <v>92</v>
      </c>
      <c r="U444" s="9"/>
    </row>
    <row r="445" spans="1:21" s="37" customFormat="1" ht="12" x14ac:dyDescent="0.3">
      <c r="A445" s="74" t="s">
        <v>2106</v>
      </c>
      <c r="B445" s="75" t="s">
        <v>1814</v>
      </c>
      <c r="C445" s="85">
        <v>918</v>
      </c>
      <c r="D445" s="86">
        <v>197.1</v>
      </c>
      <c r="E445" s="87">
        <v>60</v>
      </c>
      <c r="F445" s="86">
        <v>164.3</v>
      </c>
      <c r="G445" s="17">
        <v>50</v>
      </c>
      <c r="H445" s="88">
        <v>172</v>
      </c>
      <c r="I445" s="89"/>
      <c r="J445" s="89"/>
      <c r="K445" s="89"/>
      <c r="L445" s="89"/>
      <c r="M445" s="90">
        <f>I445-K445</f>
        <v>0</v>
      </c>
      <c r="N445" s="4" t="str">
        <f>IF(ISERROR(K445/I445),"",K445/I445)</f>
        <v/>
      </c>
      <c r="O445" s="91">
        <f>I445/E445</f>
        <v>0</v>
      </c>
      <c r="P445" s="91">
        <f>K445/E445</f>
        <v>0</v>
      </c>
      <c r="Q445" s="79">
        <v>5</v>
      </c>
      <c r="R445" s="79">
        <v>2</v>
      </c>
      <c r="S445" s="79" t="s">
        <v>72</v>
      </c>
      <c r="T445" s="5">
        <v>197</v>
      </c>
      <c r="U445" s="9"/>
    </row>
    <row r="446" spans="1:21" s="37" customFormat="1" ht="12" x14ac:dyDescent="0.3">
      <c r="A446" s="74" t="s">
        <v>2106</v>
      </c>
      <c r="B446" s="75" t="s">
        <v>1814</v>
      </c>
      <c r="C446" s="85">
        <v>918</v>
      </c>
      <c r="D446" s="86">
        <v>227.3</v>
      </c>
      <c r="E446" s="87">
        <v>69</v>
      </c>
      <c r="F446" s="86">
        <v>198.5</v>
      </c>
      <c r="G446" s="17">
        <v>60</v>
      </c>
      <c r="H446" s="88">
        <v>50</v>
      </c>
      <c r="I446" s="89"/>
      <c r="J446" s="89"/>
      <c r="K446" s="89"/>
      <c r="L446" s="89"/>
      <c r="M446" s="90">
        <f>I446-K446</f>
        <v>0</v>
      </c>
      <c r="N446" s="4" t="str">
        <f>IF(ISERROR(K446/I446),"",K446/I446)</f>
        <v/>
      </c>
      <c r="O446" s="91">
        <f>I446/E446</f>
        <v>0</v>
      </c>
      <c r="P446" s="91">
        <f>K446/E446</f>
        <v>0</v>
      </c>
      <c r="Q446" s="79">
        <v>6</v>
      </c>
      <c r="R446" s="79">
        <v>2</v>
      </c>
      <c r="S446" s="79" t="s">
        <v>72</v>
      </c>
      <c r="T446" s="5" t="s">
        <v>260</v>
      </c>
      <c r="U446" s="9"/>
    </row>
    <row r="447" spans="1:21" s="37" customFormat="1" ht="12" x14ac:dyDescent="0.3">
      <c r="A447" s="74" t="s">
        <v>2108</v>
      </c>
      <c r="B447" s="75" t="s">
        <v>1815</v>
      </c>
      <c r="C447" s="85">
        <v>1082</v>
      </c>
      <c r="D447" s="86">
        <v>78.400000000000006</v>
      </c>
      <c r="E447" s="87">
        <v>24</v>
      </c>
      <c r="F447" s="86">
        <v>59.6</v>
      </c>
      <c r="G447" s="17">
        <v>18</v>
      </c>
      <c r="H447" s="88">
        <v>188</v>
      </c>
      <c r="I447" s="89"/>
      <c r="J447" s="89"/>
      <c r="K447" s="89"/>
      <c r="L447" s="89"/>
      <c r="M447" s="90">
        <f>I447-K447</f>
        <v>0</v>
      </c>
      <c r="N447" s="4" t="str">
        <f>IF(ISERROR(K447/I447),"",K447/I447)</f>
        <v/>
      </c>
      <c r="O447" s="91">
        <f>I447/E447</f>
        <v>0</v>
      </c>
      <c r="P447" s="91">
        <f>K447/E447</f>
        <v>0</v>
      </c>
      <c r="Q447" s="79">
        <v>3</v>
      </c>
      <c r="R447" s="79">
        <v>1</v>
      </c>
      <c r="S447" s="79" t="s">
        <v>72</v>
      </c>
      <c r="T447" s="5">
        <v>78</v>
      </c>
      <c r="U447" s="9"/>
    </row>
    <row r="448" spans="1:21" s="37" customFormat="1" ht="12" x14ac:dyDescent="0.3">
      <c r="A448" s="74" t="s">
        <v>2108</v>
      </c>
      <c r="B448" s="75" t="s">
        <v>1815</v>
      </c>
      <c r="C448" s="85">
        <v>1082</v>
      </c>
      <c r="D448" s="86">
        <v>123.4</v>
      </c>
      <c r="E448" s="87">
        <v>37</v>
      </c>
      <c r="F448" s="86">
        <v>101.9</v>
      </c>
      <c r="G448" s="17">
        <v>31</v>
      </c>
      <c r="H448" s="88">
        <v>30</v>
      </c>
      <c r="I448" s="89"/>
      <c r="J448" s="89"/>
      <c r="K448" s="89"/>
      <c r="L448" s="89"/>
      <c r="M448" s="90">
        <f>I448-K448</f>
        <v>0</v>
      </c>
      <c r="N448" s="4" t="str">
        <f>IF(ISERROR(K448/I448),"",K448/I448)</f>
        <v/>
      </c>
      <c r="O448" s="91">
        <f>I448/E448</f>
        <v>0</v>
      </c>
      <c r="P448" s="91">
        <f>K448/E448</f>
        <v>0</v>
      </c>
      <c r="Q448" s="79">
        <v>4</v>
      </c>
      <c r="R448" s="79">
        <v>2</v>
      </c>
      <c r="S448" s="79" t="s">
        <v>72</v>
      </c>
      <c r="T448" s="5">
        <v>123</v>
      </c>
      <c r="U448" s="9"/>
    </row>
    <row r="449" spans="1:21" s="37" customFormat="1" ht="12" x14ac:dyDescent="0.3">
      <c r="A449" s="74" t="s">
        <v>2111</v>
      </c>
      <c r="B449" s="75" t="s">
        <v>1777</v>
      </c>
      <c r="C449" s="85">
        <v>264</v>
      </c>
      <c r="D449" s="86">
        <v>77.3</v>
      </c>
      <c r="E449" s="87">
        <v>23</v>
      </c>
      <c r="F449" s="86">
        <v>59.9</v>
      </c>
      <c r="G449" s="17">
        <v>18</v>
      </c>
      <c r="H449" s="88">
        <v>132</v>
      </c>
      <c r="I449" s="89"/>
      <c r="J449" s="89"/>
      <c r="K449" s="89"/>
      <c r="L449" s="89"/>
      <c r="M449" s="90">
        <f>I449-K449</f>
        <v>0</v>
      </c>
      <c r="N449" s="4" t="str">
        <f>IF(ISERROR(K449/I449),"",K449/I449)</f>
        <v/>
      </c>
      <c r="O449" s="91">
        <f>I449/E449</f>
        <v>0</v>
      </c>
      <c r="P449" s="91">
        <f>K449/E449</f>
        <v>0</v>
      </c>
      <c r="Q449" s="79">
        <v>3</v>
      </c>
      <c r="R449" s="79">
        <v>1</v>
      </c>
      <c r="S449" s="79" t="s">
        <v>72</v>
      </c>
      <c r="T449" s="5">
        <v>77</v>
      </c>
      <c r="U449" s="9"/>
    </row>
    <row r="450" spans="1:21" s="37" customFormat="1" ht="12" x14ac:dyDescent="0.3">
      <c r="A450" s="74" t="s">
        <v>2111</v>
      </c>
      <c r="B450" s="75" t="s">
        <v>1777</v>
      </c>
      <c r="C450" s="85">
        <v>264</v>
      </c>
      <c r="D450" s="86">
        <v>98.1</v>
      </c>
      <c r="E450" s="87">
        <v>30</v>
      </c>
      <c r="F450" s="86">
        <v>78.900000000000006</v>
      </c>
      <c r="G450" s="17">
        <v>24</v>
      </c>
      <c r="H450" s="88">
        <v>132</v>
      </c>
      <c r="I450" s="89"/>
      <c r="J450" s="89"/>
      <c r="K450" s="89"/>
      <c r="L450" s="89"/>
      <c r="M450" s="90">
        <f>I450-K450</f>
        <v>0</v>
      </c>
      <c r="N450" s="4" t="str">
        <f>IF(ISERROR(K450/I450),"",K450/I450)</f>
        <v/>
      </c>
      <c r="O450" s="91">
        <f>I450/E450</f>
        <v>0</v>
      </c>
      <c r="P450" s="91">
        <f>K450/E450</f>
        <v>0</v>
      </c>
      <c r="Q450" s="79">
        <v>3</v>
      </c>
      <c r="R450" s="79">
        <v>2</v>
      </c>
      <c r="S450" s="79" t="s">
        <v>72</v>
      </c>
      <c r="T450" s="5">
        <v>98</v>
      </c>
      <c r="U450" s="9"/>
    </row>
    <row r="451" spans="1:21" s="37" customFormat="1" ht="12" x14ac:dyDescent="0.3">
      <c r="A451" s="74" t="s">
        <v>2114</v>
      </c>
      <c r="B451" s="75" t="s">
        <v>1816</v>
      </c>
      <c r="C451" s="85">
        <v>278</v>
      </c>
      <c r="D451" s="86">
        <v>71.2</v>
      </c>
      <c r="E451" s="87">
        <v>22</v>
      </c>
      <c r="F451" s="86">
        <v>50.8</v>
      </c>
      <c r="G451" s="17">
        <v>15</v>
      </c>
      <c r="H451" s="88">
        <v>140</v>
      </c>
      <c r="I451" s="89"/>
      <c r="J451" s="89"/>
      <c r="K451" s="89"/>
      <c r="L451" s="89"/>
      <c r="M451" s="90">
        <f>I451-K451</f>
        <v>0</v>
      </c>
      <c r="N451" s="4" t="str">
        <f>IF(ISERROR(K451/I451),"",K451/I451)</f>
        <v/>
      </c>
      <c r="O451" s="91">
        <f>I451/E451</f>
        <v>0</v>
      </c>
      <c r="P451" s="91">
        <f>K451/E451</f>
        <v>0</v>
      </c>
      <c r="Q451" s="79">
        <v>2</v>
      </c>
      <c r="R451" s="79">
        <v>1</v>
      </c>
      <c r="S451" s="79" t="s">
        <v>61</v>
      </c>
      <c r="T451" s="5">
        <v>71</v>
      </c>
      <c r="U451" s="9"/>
    </row>
    <row r="452" spans="1:21" s="37" customFormat="1" ht="12" x14ac:dyDescent="0.3">
      <c r="A452" s="74" t="s">
        <v>2114</v>
      </c>
      <c r="B452" s="75" t="s">
        <v>1816</v>
      </c>
      <c r="C452" s="85">
        <v>278</v>
      </c>
      <c r="D452" s="86">
        <v>109.1</v>
      </c>
      <c r="E452" s="87">
        <v>33</v>
      </c>
      <c r="F452" s="86">
        <v>84.9</v>
      </c>
      <c r="G452" s="17">
        <v>26</v>
      </c>
      <c r="H452" s="88">
        <v>138</v>
      </c>
      <c r="I452" s="89"/>
      <c r="J452" s="89"/>
      <c r="K452" s="89"/>
      <c r="L452" s="89"/>
      <c r="M452" s="90">
        <f>I452-K452</f>
        <v>0</v>
      </c>
      <c r="N452" s="4" t="str">
        <f>IF(ISERROR(K452/I452),"",K452/I452)</f>
        <v/>
      </c>
      <c r="O452" s="91">
        <f>I452/E452</f>
        <v>0</v>
      </c>
      <c r="P452" s="91">
        <f>K452/E452</f>
        <v>0</v>
      </c>
      <c r="Q452" s="79">
        <v>3</v>
      </c>
      <c r="R452" s="79">
        <v>2</v>
      </c>
      <c r="S452" s="79" t="s">
        <v>72</v>
      </c>
      <c r="T452" s="5">
        <v>109</v>
      </c>
      <c r="U452" s="9"/>
    </row>
    <row r="453" spans="1:21" s="37" customFormat="1" ht="12" x14ac:dyDescent="0.3">
      <c r="A453" s="74" t="s">
        <v>2115</v>
      </c>
      <c r="B453" s="75" t="s">
        <v>1819</v>
      </c>
      <c r="C453" s="85">
        <v>270</v>
      </c>
      <c r="D453" s="86">
        <v>153.4</v>
      </c>
      <c r="E453" s="87">
        <v>46</v>
      </c>
      <c r="F453" s="86">
        <v>119.8</v>
      </c>
      <c r="G453" s="17">
        <v>36</v>
      </c>
      <c r="H453" s="88">
        <v>30</v>
      </c>
      <c r="I453" s="89"/>
      <c r="J453" s="89"/>
      <c r="K453" s="89"/>
      <c r="L453" s="89"/>
      <c r="M453" s="90">
        <f>I453-K453</f>
        <v>0</v>
      </c>
      <c r="N453" s="4" t="str">
        <f>IF(ISERROR(K453/I453),"",K453/I453)</f>
        <v/>
      </c>
      <c r="O453" s="91">
        <f>I453/E453</f>
        <v>0</v>
      </c>
      <c r="P453" s="91">
        <f>K453/E453</f>
        <v>0</v>
      </c>
      <c r="Q453" s="79">
        <v>4</v>
      </c>
      <c r="R453" s="79">
        <v>2</v>
      </c>
      <c r="S453" s="79" t="s">
        <v>72</v>
      </c>
      <c r="T453" s="5">
        <v>153</v>
      </c>
      <c r="U453" s="9"/>
    </row>
    <row r="454" spans="1:21" s="37" customFormat="1" ht="12" x14ac:dyDescent="0.3">
      <c r="A454" s="74" t="s">
        <v>2115</v>
      </c>
      <c r="B454" s="75" t="s">
        <v>1819</v>
      </c>
      <c r="C454" s="85">
        <v>270</v>
      </c>
      <c r="D454" s="86">
        <v>182</v>
      </c>
      <c r="E454" s="87">
        <v>55</v>
      </c>
      <c r="F454" s="86">
        <v>146.80000000000001</v>
      </c>
      <c r="G454" s="17">
        <v>44</v>
      </c>
      <c r="H454" s="88">
        <v>180</v>
      </c>
      <c r="I454" s="89"/>
      <c r="J454" s="89"/>
      <c r="K454" s="89"/>
      <c r="L454" s="89"/>
      <c r="M454" s="90">
        <f>I454-K454</f>
        <v>0</v>
      </c>
      <c r="N454" s="4" t="str">
        <f>IF(ISERROR(K454/I454),"",K454/I454)</f>
        <v/>
      </c>
      <c r="O454" s="91">
        <f>I454/E454</f>
        <v>0</v>
      </c>
      <c r="P454" s="91">
        <f>K454/E454</f>
        <v>0</v>
      </c>
      <c r="Q454" s="79">
        <v>4</v>
      </c>
      <c r="R454" s="79">
        <v>2</v>
      </c>
      <c r="S454" s="79" t="s">
        <v>72</v>
      </c>
      <c r="T454" s="5">
        <v>182</v>
      </c>
      <c r="U454" s="9"/>
    </row>
    <row r="455" spans="1:21" s="37" customFormat="1" ht="12" x14ac:dyDescent="0.3">
      <c r="A455" s="74" t="s">
        <v>2115</v>
      </c>
      <c r="B455" s="75" t="s">
        <v>1819</v>
      </c>
      <c r="C455" s="85">
        <v>270</v>
      </c>
      <c r="D455" s="86">
        <v>217.9</v>
      </c>
      <c r="E455" s="87">
        <v>66</v>
      </c>
      <c r="F455" s="86">
        <v>177.7</v>
      </c>
      <c r="G455" s="17">
        <v>54</v>
      </c>
      <c r="H455" s="88">
        <v>60</v>
      </c>
      <c r="I455" s="89"/>
      <c r="J455" s="89"/>
      <c r="K455" s="89"/>
      <c r="L455" s="89"/>
      <c r="M455" s="90">
        <f>I455-K455</f>
        <v>0</v>
      </c>
      <c r="N455" s="4" t="str">
        <f>IF(ISERROR(K455/I455),"",K455/I455)</f>
        <v/>
      </c>
      <c r="O455" s="91">
        <f>I455/E455</f>
        <v>0</v>
      </c>
      <c r="P455" s="91">
        <f>K455/E455</f>
        <v>0</v>
      </c>
      <c r="Q455" s="79">
        <v>5</v>
      </c>
      <c r="R455" s="79">
        <v>2</v>
      </c>
      <c r="S455" s="79" t="s">
        <v>72</v>
      </c>
      <c r="T455" s="5">
        <v>217</v>
      </c>
      <c r="U455" s="9"/>
    </row>
    <row r="456" spans="1:21" s="37" customFormat="1" ht="12" x14ac:dyDescent="0.3">
      <c r="A456" s="74" t="s">
        <v>2116</v>
      </c>
      <c r="B456" s="75" t="s">
        <v>1727</v>
      </c>
      <c r="C456" s="85">
        <v>294</v>
      </c>
      <c r="D456" s="86">
        <v>73.2</v>
      </c>
      <c r="E456" s="87">
        <v>22</v>
      </c>
      <c r="F456" s="86">
        <v>53.6</v>
      </c>
      <c r="G456" s="17">
        <v>16</v>
      </c>
      <c r="H456" s="88">
        <v>162</v>
      </c>
      <c r="I456" s="89"/>
      <c r="J456" s="89"/>
      <c r="K456" s="89"/>
      <c r="L456" s="89"/>
      <c r="M456" s="90">
        <f>I456-K456</f>
        <v>0</v>
      </c>
      <c r="N456" s="4" t="str">
        <f>IF(ISERROR(K456/I456),"",K456/I456)</f>
        <v/>
      </c>
      <c r="O456" s="91">
        <f>I456/E456</f>
        <v>0</v>
      </c>
      <c r="P456" s="91">
        <f>K456/E456</f>
        <v>0</v>
      </c>
      <c r="Q456" s="79">
        <v>2</v>
      </c>
      <c r="R456" s="79">
        <v>1</v>
      </c>
      <c r="S456" s="79" t="s">
        <v>72</v>
      </c>
      <c r="T456" s="5">
        <v>73</v>
      </c>
      <c r="U456" s="9"/>
    </row>
    <row r="457" spans="1:21" s="37" customFormat="1" ht="12" x14ac:dyDescent="0.3">
      <c r="A457" s="74" t="s">
        <v>2116</v>
      </c>
      <c r="B457" s="75" t="s">
        <v>1727</v>
      </c>
      <c r="C457" s="85">
        <v>294</v>
      </c>
      <c r="D457" s="86">
        <v>107.5</v>
      </c>
      <c r="E457" s="87">
        <v>33</v>
      </c>
      <c r="F457" s="86">
        <v>84.9</v>
      </c>
      <c r="G457" s="17">
        <v>26</v>
      </c>
      <c r="H457" s="88">
        <v>132</v>
      </c>
      <c r="I457" s="89"/>
      <c r="J457" s="89"/>
      <c r="K457" s="89"/>
      <c r="L457" s="89"/>
      <c r="M457" s="90">
        <f>I457-K457</f>
        <v>0</v>
      </c>
      <c r="N457" s="4" t="str">
        <f>IF(ISERROR(K457/I457),"",K457/I457)</f>
        <v/>
      </c>
      <c r="O457" s="91">
        <f>I457/E457</f>
        <v>0</v>
      </c>
      <c r="P457" s="91">
        <f>K457/E457</f>
        <v>0</v>
      </c>
      <c r="Q457" s="79">
        <v>3</v>
      </c>
      <c r="R457" s="79">
        <v>2</v>
      </c>
      <c r="S457" s="79" t="s">
        <v>72</v>
      </c>
      <c r="T457" s="5">
        <v>107</v>
      </c>
      <c r="U457" s="9"/>
    </row>
    <row r="458" spans="1:21" s="37" customFormat="1" ht="12" x14ac:dyDescent="0.3">
      <c r="A458" s="74" t="s">
        <v>2117</v>
      </c>
      <c r="B458" s="75" t="s">
        <v>1820</v>
      </c>
      <c r="C458" s="85">
        <v>248</v>
      </c>
      <c r="D458" s="86">
        <v>73.3</v>
      </c>
      <c r="E458" s="87">
        <v>22</v>
      </c>
      <c r="F458" s="86">
        <v>59.9</v>
      </c>
      <c r="G458" s="17">
        <v>18</v>
      </c>
      <c r="H458" s="88">
        <v>128</v>
      </c>
      <c r="I458" s="89"/>
      <c r="J458" s="89"/>
      <c r="K458" s="89"/>
      <c r="L458" s="89"/>
      <c r="M458" s="90">
        <f>I458-K458</f>
        <v>0</v>
      </c>
      <c r="N458" s="4" t="str">
        <f>IF(ISERROR(K458/I458),"",K458/I458)</f>
        <v/>
      </c>
      <c r="O458" s="91">
        <f>I458/E458</f>
        <v>0</v>
      </c>
      <c r="P458" s="91">
        <f>K458/E458</f>
        <v>0</v>
      </c>
      <c r="Q458" s="79">
        <v>3</v>
      </c>
      <c r="R458" s="79">
        <v>1</v>
      </c>
      <c r="S458" s="79" t="s">
        <v>72</v>
      </c>
      <c r="T458" s="5" t="s">
        <v>266</v>
      </c>
      <c r="U458" s="9"/>
    </row>
    <row r="459" spans="1:21" s="37" customFormat="1" ht="12" x14ac:dyDescent="0.3">
      <c r="A459" s="74" t="s">
        <v>2118</v>
      </c>
      <c r="B459" s="75" t="s">
        <v>1815</v>
      </c>
      <c r="C459" s="85">
        <v>1134</v>
      </c>
      <c r="D459" s="86">
        <v>128.9</v>
      </c>
      <c r="E459" s="87">
        <v>39</v>
      </c>
      <c r="F459" s="86">
        <v>101.4</v>
      </c>
      <c r="G459" s="17">
        <v>31</v>
      </c>
      <c r="H459" s="88">
        <v>34</v>
      </c>
      <c r="I459" s="89"/>
      <c r="J459" s="89"/>
      <c r="K459" s="89"/>
      <c r="L459" s="89"/>
      <c r="M459" s="90">
        <f>I459-K459</f>
        <v>0</v>
      </c>
      <c r="N459" s="4" t="str">
        <f>IF(ISERROR(K459/I459),"",K459/I459)</f>
        <v/>
      </c>
      <c r="O459" s="91">
        <f>I459/E459</f>
        <v>0</v>
      </c>
      <c r="P459" s="91">
        <f>K459/E459</f>
        <v>0</v>
      </c>
      <c r="Q459" s="79">
        <v>4</v>
      </c>
      <c r="R459" s="79">
        <v>2</v>
      </c>
      <c r="S459" s="79" t="s">
        <v>72</v>
      </c>
      <c r="T459" s="5">
        <v>128</v>
      </c>
      <c r="U459" s="9"/>
    </row>
    <row r="460" spans="1:21" s="37" customFormat="1" ht="12" x14ac:dyDescent="0.3">
      <c r="A460" s="74" t="s">
        <v>2120</v>
      </c>
      <c r="B460" s="75" t="s">
        <v>1821</v>
      </c>
      <c r="C460" s="85">
        <v>240</v>
      </c>
      <c r="D460" s="86">
        <v>73.400000000000006</v>
      </c>
      <c r="E460" s="87">
        <v>22</v>
      </c>
      <c r="F460" s="86">
        <v>59.9</v>
      </c>
      <c r="G460" s="17">
        <v>18</v>
      </c>
      <c r="H460" s="88">
        <v>72</v>
      </c>
      <c r="I460" s="89"/>
      <c r="J460" s="89"/>
      <c r="K460" s="89"/>
      <c r="L460" s="89"/>
      <c r="M460" s="90">
        <f>I460-K460</f>
        <v>0</v>
      </c>
      <c r="N460" s="4" t="str">
        <f>IF(ISERROR(K460/I460),"",K460/I460)</f>
        <v/>
      </c>
      <c r="O460" s="91">
        <f>I460/E460</f>
        <v>0</v>
      </c>
      <c r="P460" s="91">
        <f>K460/E460</f>
        <v>0</v>
      </c>
      <c r="Q460" s="79">
        <v>3</v>
      </c>
      <c r="R460" s="79">
        <v>1</v>
      </c>
      <c r="S460" s="79" t="s">
        <v>72</v>
      </c>
      <c r="T460" s="5" t="s">
        <v>75</v>
      </c>
      <c r="U460" s="9"/>
    </row>
    <row r="461" spans="1:21" s="37" customFormat="1" ht="12" x14ac:dyDescent="0.3">
      <c r="A461" s="74" t="s">
        <v>2121</v>
      </c>
      <c r="B461" s="75" t="s">
        <v>1708</v>
      </c>
      <c r="C461" s="85">
        <v>1185</v>
      </c>
      <c r="D461" s="86">
        <v>84.6</v>
      </c>
      <c r="E461" s="87">
        <v>26</v>
      </c>
      <c r="F461" s="86">
        <v>58.7</v>
      </c>
      <c r="G461" s="17">
        <v>18</v>
      </c>
      <c r="H461" s="88">
        <v>812</v>
      </c>
      <c r="I461" s="89"/>
      <c r="J461" s="89"/>
      <c r="K461" s="89"/>
      <c r="L461" s="89"/>
      <c r="M461" s="90">
        <f>I461-K461</f>
        <v>0</v>
      </c>
      <c r="N461" s="4" t="str">
        <f>IF(ISERROR(K461/I461),"",K461/I461)</f>
        <v/>
      </c>
      <c r="O461" s="91">
        <f>I461/E461</f>
        <v>0</v>
      </c>
      <c r="P461" s="91">
        <f>K461/E461</f>
        <v>0</v>
      </c>
      <c r="Q461" s="79">
        <v>2</v>
      </c>
      <c r="R461" s="79">
        <v>1</v>
      </c>
      <c r="S461" s="79" t="s">
        <v>72</v>
      </c>
      <c r="T461" s="5">
        <v>84</v>
      </c>
      <c r="U461" s="9"/>
    </row>
    <row r="462" spans="1:21" s="37" customFormat="1" ht="12" x14ac:dyDescent="0.3">
      <c r="A462" s="74" t="s">
        <v>2122</v>
      </c>
      <c r="B462" s="75" t="s">
        <v>1822</v>
      </c>
      <c r="C462" s="85">
        <v>272</v>
      </c>
      <c r="D462" s="86">
        <v>78.400000000000006</v>
      </c>
      <c r="E462" s="87">
        <v>24</v>
      </c>
      <c r="F462" s="86">
        <v>59.9</v>
      </c>
      <c r="G462" s="17">
        <v>18</v>
      </c>
      <c r="H462" s="88">
        <v>272</v>
      </c>
      <c r="I462" s="89"/>
      <c r="J462" s="89"/>
      <c r="K462" s="89"/>
      <c r="L462" s="89"/>
      <c r="M462" s="90">
        <f>I462-K462</f>
        <v>0</v>
      </c>
      <c r="N462" s="4" t="str">
        <f>IF(ISERROR(K462/I462),"",K462/I462)</f>
        <v/>
      </c>
      <c r="O462" s="91">
        <f>I462/E462</f>
        <v>0</v>
      </c>
      <c r="P462" s="91">
        <f>K462/E462</f>
        <v>0</v>
      </c>
      <c r="Q462" s="79">
        <v>3</v>
      </c>
      <c r="R462" s="79">
        <v>1</v>
      </c>
      <c r="S462" s="79" t="s">
        <v>72</v>
      </c>
      <c r="T462" s="5">
        <v>78</v>
      </c>
      <c r="U462" s="9"/>
    </row>
    <row r="463" spans="1:21" s="37" customFormat="1" ht="12" x14ac:dyDescent="0.3">
      <c r="A463" s="74" t="s">
        <v>2125</v>
      </c>
      <c r="B463" s="75" t="s">
        <v>1753</v>
      </c>
      <c r="C463" s="85">
        <v>252</v>
      </c>
      <c r="D463" s="86">
        <v>57.8</v>
      </c>
      <c r="E463" s="87">
        <v>17</v>
      </c>
      <c r="F463" s="86">
        <v>51.2</v>
      </c>
      <c r="G463" s="17">
        <v>15</v>
      </c>
      <c r="H463" s="88">
        <v>112</v>
      </c>
      <c r="I463" s="89"/>
      <c r="J463" s="89"/>
      <c r="K463" s="89"/>
      <c r="L463" s="89"/>
      <c r="M463" s="90">
        <f>I463-K463</f>
        <v>0</v>
      </c>
      <c r="N463" s="4" t="str">
        <f>IF(ISERROR(K463/I463),"",K463/I463)</f>
        <v/>
      </c>
      <c r="O463" s="91">
        <f>I463/E463</f>
        <v>0</v>
      </c>
      <c r="P463" s="91">
        <f>K463/E463</f>
        <v>0</v>
      </c>
      <c r="Q463" s="79">
        <v>2</v>
      </c>
      <c r="R463" s="79">
        <v>1</v>
      </c>
      <c r="S463" s="79" t="s">
        <v>72</v>
      </c>
      <c r="T463" s="5">
        <v>57</v>
      </c>
      <c r="U463" s="9"/>
    </row>
    <row r="464" spans="1:21" s="37" customFormat="1" ht="12" x14ac:dyDescent="0.3">
      <c r="A464" s="74" t="s">
        <v>2125</v>
      </c>
      <c r="B464" s="75" t="s">
        <v>1753</v>
      </c>
      <c r="C464" s="85">
        <v>252</v>
      </c>
      <c r="D464" s="86">
        <v>67.8</v>
      </c>
      <c r="E464" s="87">
        <v>21</v>
      </c>
      <c r="F464" s="86">
        <v>59.9</v>
      </c>
      <c r="G464" s="17">
        <v>18</v>
      </c>
      <c r="H464" s="88">
        <v>140</v>
      </c>
      <c r="I464" s="89"/>
      <c r="J464" s="89"/>
      <c r="K464" s="89"/>
      <c r="L464" s="89"/>
      <c r="M464" s="90">
        <f>I464-K464</f>
        <v>0</v>
      </c>
      <c r="N464" s="4" t="str">
        <f>IF(ISERROR(K464/I464),"",K464/I464)</f>
        <v/>
      </c>
      <c r="O464" s="91">
        <f>I464/E464</f>
        <v>0</v>
      </c>
      <c r="P464" s="91">
        <f>K464/E464</f>
        <v>0</v>
      </c>
      <c r="Q464" s="79">
        <v>3</v>
      </c>
      <c r="R464" s="79">
        <v>1</v>
      </c>
      <c r="S464" s="79" t="s">
        <v>72</v>
      </c>
      <c r="T464" s="5">
        <v>67</v>
      </c>
      <c r="U464" s="9"/>
    </row>
    <row r="465" spans="1:21" s="37" customFormat="1" ht="12" x14ac:dyDescent="0.3">
      <c r="A465" s="74" t="s">
        <v>2128</v>
      </c>
      <c r="B465" s="75" t="s">
        <v>1841</v>
      </c>
      <c r="C465" s="85">
        <v>654</v>
      </c>
      <c r="D465" s="86">
        <v>221.1</v>
      </c>
      <c r="E465" s="87">
        <v>67</v>
      </c>
      <c r="F465" s="86">
        <v>190.4</v>
      </c>
      <c r="G465" s="17">
        <v>58</v>
      </c>
      <c r="H465" s="88">
        <v>34</v>
      </c>
      <c r="I465" s="89"/>
      <c r="J465" s="89"/>
      <c r="K465" s="89"/>
      <c r="L465" s="89"/>
      <c r="M465" s="90">
        <f>I465-K465</f>
        <v>0</v>
      </c>
      <c r="N465" s="4" t="str">
        <f>IF(ISERROR(K465/I465),"",K465/I465)</f>
        <v/>
      </c>
      <c r="O465" s="91">
        <f>I465/E465</f>
        <v>0</v>
      </c>
      <c r="P465" s="91">
        <f>K465/E465</f>
        <v>0</v>
      </c>
      <c r="Q465" s="79">
        <v>5</v>
      </c>
      <c r="R465" s="79">
        <v>2</v>
      </c>
      <c r="S465" s="79" t="s">
        <v>72</v>
      </c>
      <c r="T465" s="5">
        <v>221</v>
      </c>
      <c r="U465" s="9"/>
    </row>
    <row r="466" spans="1:21" s="37" customFormat="1" ht="12" x14ac:dyDescent="0.3">
      <c r="A466" s="74" t="s">
        <v>1827</v>
      </c>
      <c r="B466" s="75" t="s">
        <v>1826</v>
      </c>
      <c r="C466" s="85">
        <v>2136</v>
      </c>
      <c r="D466" s="86">
        <v>124.3</v>
      </c>
      <c r="E466" s="87">
        <v>38</v>
      </c>
      <c r="F466" s="86">
        <v>102</v>
      </c>
      <c r="G466" s="17">
        <v>31</v>
      </c>
      <c r="H466" s="88">
        <v>72</v>
      </c>
      <c r="I466" s="89"/>
      <c r="J466" s="89"/>
      <c r="K466" s="89"/>
      <c r="L466" s="89"/>
      <c r="M466" s="90">
        <f>I466-K466</f>
        <v>0</v>
      </c>
      <c r="N466" s="4" t="str">
        <f>IF(ISERROR(K466/I466),"",K466/I466)</f>
        <v/>
      </c>
      <c r="O466" s="91">
        <f>I466/E466</f>
        <v>0</v>
      </c>
      <c r="P466" s="91">
        <f>K466/E466</f>
        <v>0</v>
      </c>
      <c r="Q466" s="79">
        <v>4</v>
      </c>
      <c r="R466" s="79">
        <v>2</v>
      </c>
      <c r="S466" s="79" t="s">
        <v>72</v>
      </c>
      <c r="T466" s="5">
        <v>124</v>
      </c>
      <c r="U466" s="9"/>
    </row>
    <row r="467" spans="1:21" s="37" customFormat="1" ht="12" x14ac:dyDescent="0.3">
      <c r="A467" s="74" t="s">
        <v>2149</v>
      </c>
      <c r="B467" s="75" t="s">
        <v>1777</v>
      </c>
      <c r="C467" s="85">
        <v>224</v>
      </c>
      <c r="D467" s="86">
        <v>86.1</v>
      </c>
      <c r="E467" s="87">
        <v>26</v>
      </c>
      <c r="F467" s="86">
        <v>71.8</v>
      </c>
      <c r="G467" s="17">
        <v>22</v>
      </c>
      <c r="H467" s="88">
        <v>128</v>
      </c>
      <c r="I467" s="89"/>
      <c r="J467" s="89"/>
      <c r="K467" s="89"/>
      <c r="L467" s="89"/>
      <c r="M467" s="90">
        <f>I467-K467</f>
        <v>0</v>
      </c>
      <c r="N467" s="4" t="str">
        <f>IF(ISERROR(K467/I467),"",K467/I467)</f>
        <v/>
      </c>
      <c r="O467" s="91">
        <f>I467/E467</f>
        <v>0</v>
      </c>
      <c r="P467" s="91">
        <f>K467/E467</f>
        <v>0</v>
      </c>
      <c r="Q467" s="79">
        <v>3</v>
      </c>
      <c r="R467" s="79">
        <v>1</v>
      </c>
      <c r="S467" s="79" t="s">
        <v>72</v>
      </c>
      <c r="T467" s="5">
        <v>86</v>
      </c>
      <c r="U467" s="9"/>
    </row>
    <row r="468" spans="1:21" s="37" customFormat="1" ht="12" x14ac:dyDescent="0.3">
      <c r="A468" s="74" t="s">
        <v>2149</v>
      </c>
      <c r="B468" s="75" t="s">
        <v>1777</v>
      </c>
      <c r="C468" s="85">
        <v>224</v>
      </c>
      <c r="D468" s="86">
        <v>103</v>
      </c>
      <c r="E468" s="87">
        <v>31</v>
      </c>
      <c r="F468" s="86">
        <v>84.9</v>
      </c>
      <c r="G468" s="17">
        <v>26</v>
      </c>
      <c r="H468" s="88">
        <v>96</v>
      </c>
      <c r="I468" s="89"/>
      <c r="J468" s="89"/>
      <c r="K468" s="89"/>
      <c r="L468" s="89"/>
      <c r="M468" s="90">
        <f>I468-K468</f>
        <v>0</v>
      </c>
      <c r="N468" s="4" t="str">
        <f>IF(ISERROR(K468/I468),"",K468/I468)</f>
        <v/>
      </c>
      <c r="O468" s="91">
        <f>I468/E468</f>
        <v>0</v>
      </c>
      <c r="P468" s="91">
        <f>K468/E468</f>
        <v>0</v>
      </c>
      <c r="Q468" s="79">
        <v>3</v>
      </c>
      <c r="R468" s="79">
        <v>2</v>
      </c>
      <c r="S468" s="79" t="s">
        <v>72</v>
      </c>
      <c r="T468" s="5">
        <v>103</v>
      </c>
      <c r="U468" s="9"/>
    </row>
    <row r="469" spans="1:21" s="37" customFormat="1" ht="12" x14ac:dyDescent="0.3">
      <c r="A469" s="74" t="s">
        <v>2477</v>
      </c>
      <c r="B469" s="75" t="s">
        <v>1753</v>
      </c>
      <c r="C469" s="85">
        <v>216</v>
      </c>
      <c r="D469" s="86">
        <v>70.400000000000006</v>
      </c>
      <c r="E469" s="87">
        <v>21</v>
      </c>
      <c r="F469" s="86">
        <v>58</v>
      </c>
      <c r="G469" s="17">
        <v>18</v>
      </c>
      <c r="H469" s="88">
        <v>216</v>
      </c>
      <c r="I469" s="89"/>
      <c r="J469" s="89"/>
      <c r="K469" s="89"/>
      <c r="L469" s="89"/>
      <c r="M469" s="90">
        <f>I469-K469</f>
        <v>0</v>
      </c>
      <c r="N469" s="4" t="str">
        <f>IF(ISERROR(K469/I469),"",K469/I469)</f>
        <v/>
      </c>
      <c r="O469" s="91">
        <f>I469/E469</f>
        <v>0</v>
      </c>
      <c r="P469" s="91">
        <f>K469/E469</f>
        <v>0</v>
      </c>
      <c r="Q469" s="79">
        <v>2</v>
      </c>
      <c r="R469" s="79">
        <v>1</v>
      </c>
      <c r="S469" s="79" t="s">
        <v>72</v>
      </c>
      <c r="T469" s="5">
        <v>70</v>
      </c>
      <c r="U469" s="9"/>
    </row>
    <row r="470" spans="1:21" s="37" customFormat="1" ht="12" x14ac:dyDescent="0.3">
      <c r="A470" s="74" t="s">
        <v>1829</v>
      </c>
      <c r="B470" s="75" t="s">
        <v>1828</v>
      </c>
      <c r="C470" s="85">
        <v>1396</v>
      </c>
      <c r="D470" s="86">
        <v>107.4</v>
      </c>
      <c r="E470" s="87">
        <v>32</v>
      </c>
      <c r="F470" s="86">
        <v>84.9</v>
      </c>
      <c r="G470" s="17">
        <v>26</v>
      </c>
      <c r="H470" s="88">
        <v>206</v>
      </c>
      <c r="I470" s="89"/>
      <c r="J470" s="89"/>
      <c r="K470" s="89"/>
      <c r="L470" s="89"/>
      <c r="M470" s="90">
        <f>I470-K470</f>
        <v>0</v>
      </c>
      <c r="N470" s="4" t="str">
        <f>IF(ISERROR(K470/I470),"",K470/I470)</f>
        <v/>
      </c>
      <c r="O470" s="91">
        <f>I470/E470</f>
        <v>0</v>
      </c>
      <c r="P470" s="91">
        <f>K470/E470</f>
        <v>0</v>
      </c>
      <c r="Q470" s="79">
        <v>3</v>
      </c>
      <c r="R470" s="79">
        <v>2</v>
      </c>
      <c r="S470" s="79" t="s">
        <v>61</v>
      </c>
      <c r="T470" s="5" t="s">
        <v>118</v>
      </c>
      <c r="U470" s="9"/>
    </row>
    <row r="471" spans="1:21" s="37" customFormat="1" ht="12" x14ac:dyDescent="0.3">
      <c r="A471" s="74" t="s">
        <v>2478</v>
      </c>
      <c r="B471" s="75" t="s">
        <v>1830</v>
      </c>
      <c r="C471" s="85">
        <v>257</v>
      </c>
      <c r="D471" s="86">
        <v>79.2</v>
      </c>
      <c r="E471" s="87">
        <v>24</v>
      </c>
      <c r="F471" s="86">
        <v>59.9</v>
      </c>
      <c r="G471" s="17">
        <v>18</v>
      </c>
      <c r="H471" s="88">
        <v>72</v>
      </c>
      <c r="I471" s="89"/>
      <c r="J471" s="89"/>
      <c r="K471" s="89"/>
      <c r="L471" s="89"/>
      <c r="M471" s="90">
        <f>I471-K471</f>
        <v>0</v>
      </c>
      <c r="N471" s="4" t="str">
        <f>IF(ISERROR(K471/I471),"",K471/I471)</f>
        <v/>
      </c>
      <c r="O471" s="91">
        <f>I471/E471</f>
        <v>0</v>
      </c>
      <c r="P471" s="91">
        <f>K471/E471</f>
        <v>0</v>
      </c>
      <c r="Q471" s="79">
        <v>3</v>
      </c>
      <c r="R471" s="79">
        <v>2</v>
      </c>
      <c r="S471" s="79" t="s">
        <v>72</v>
      </c>
      <c r="T471" s="5" t="s">
        <v>290</v>
      </c>
      <c r="U471" s="9"/>
    </row>
    <row r="472" spans="1:21" s="37" customFormat="1" ht="12" x14ac:dyDescent="0.3">
      <c r="A472" s="74" t="s">
        <v>2478</v>
      </c>
      <c r="B472" s="75" t="s">
        <v>1830</v>
      </c>
      <c r="C472" s="85">
        <v>257</v>
      </c>
      <c r="D472" s="86">
        <v>108.3</v>
      </c>
      <c r="E472" s="87">
        <v>33</v>
      </c>
      <c r="F472" s="86">
        <v>83.5</v>
      </c>
      <c r="G472" s="17">
        <v>25</v>
      </c>
      <c r="H472" s="88">
        <v>114</v>
      </c>
      <c r="I472" s="89"/>
      <c r="J472" s="89"/>
      <c r="K472" s="89"/>
      <c r="L472" s="89"/>
      <c r="M472" s="90">
        <f>I472-K472</f>
        <v>0</v>
      </c>
      <c r="N472" s="4" t="str">
        <f>IF(ISERROR(K472/I472),"",K472/I472)</f>
        <v/>
      </c>
      <c r="O472" s="91">
        <f>I472/E472</f>
        <v>0</v>
      </c>
      <c r="P472" s="91">
        <f>K472/E472</f>
        <v>0</v>
      </c>
      <c r="Q472" s="79">
        <v>3</v>
      </c>
      <c r="R472" s="79">
        <v>2</v>
      </c>
      <c r="S472" s="79" t="s">
        <v>72</v>
      </c>
      <c r="T472" s="5">
        <v>108</v>
      </c>
      <c r="U472" s="9"/>
    </row>
    <row r="473" spans="1:21" s="37" customFormat="1" ht="12" x14ac:dyDescent="0.3">
      <c r="A473" s="74" t="s">
        <v>2168</v>
      </c>
      <c r="B473" s="75" t="s">
        <v>1744</v>
      </c>
      <c r="C473" s="85">
        <v>256</v>
      </c>
      <c r="D473" s="86">
        <v>127.8</v>
      </c>
      <c r="E473" s="87">
        <v>39</v>
      </c>
      <c r="F473" s="86">
        <v>101.2</v>
      </c>
      <c r="G473" s="17">
        <v>31</v>
      </c>
      <c r="H473" s="88">
        <v>78</v>
      </c>
      <c r="I473" s="89"/>
      <c r="J473" s="89"/>
      <c r="K473" s="89"/>
      <c r="L473" s="89"/>
      <c r="M473" s="90">
        <f>I473-K473</f>
        <v>0</v>
      </c>
      <c r="N473" s="4" t="str">
        <f>IF(ISERROR(K473/I473),"",K473/I473)</f>
        <v/>
      </c>
      <c r="O473" s="91">
        <f>I473/E473</f>
        <v>0</v>
      </c>
      <c r="P473" s="91">
        <f>K473/E473</f>
        <v>0</v>
      </c>
      <c r="Q473" s="79">
        <v>3</v>
      </c>
      <c r="R473" s="79">
        <v>2</v>
      </c>
      <c r="S473" s="79" t="s">
        <v>72</v>
      </c>
      <c r="T473" s="5" t="s">
        <v>221</v>
      </c>
      <c r="U473" s="9"/>
    </row>
    <row r="474" spans="1:21" s="37" customFormat="1" ht="12" x14ac:dyDescent="0.3">
      <c r="A474" s="74" t="s">
        <v>2168</v>
      </c>
      <c r="B474" s="75" t="s">
        <v>1744</v>
      </c>
      <c r="C474" s="85">
        <v>256</v>
      </c>
      <c r="D474" s="86">
        <v>149.80000000000001</v>
      </c>
      <c r="E474" s="87">
        <v>45</v>
      </c>
      <c r="F474" s="86">
        <v>118.6</v>
      </c>
      <c r="G474" s="17">
        <v>36</v>
      </c>
      <c r="H474" s="88">
        <v>92</v>
      </c>
      <c r="I474" s="89"/>
      <c r="J474" s="89"/>
      <c r="K474" s="89"/>
      <c r="L474" s="89"/>
      <c r="M474" s="90">
        <f>I474-K474</f>
        <v>0</v>
      </c>
      <c r="N474" s="4" t="str">
        <f>IF(ISERROR(K474/I474),"",K474/I474)</f>
        <v/>
      </c>
      <c r="O474" s="91">
        <f>I474/E474</f>
        <v>0</v>
      </c>
      <c r="P474" s="91">
        <f>K474/E474</f>
        <v>0</v>
      </c>
      <c r="Q474" s="79">
        <v>4</v>
      </c>
      <c r="R474" s="79">
        <v>2</v>
      </c>
      <c r="S474" s="79" t="s">
        <v>72</v>
      </c>
      <c r="T474" s="5" t="s">
        <v>157</v>
      </c>
      <c r="U474" s="9"/>
    </row>
    <row r="475" spans="1:21" s="37" customFormat="1" ht="12" x14ac:dyDescent="0.3">
      <c r="A475" s="74" t="s">
        <v>2171</v>
      </c>
      <c r="B475" s="75" t="s">
        <v>1828</v>
      </c>
      <c r="C475" s="85">
        <v>206</v>
      </c>
      <c r="D475" s="86">
        <v>160.30000000000001</v>
      </c>
      <c r="E475" s="87">
        <v>49</v>
      </c>
      <c r="F475" s="86">
        <v>131.19999999999999</v>
      </c>
      <c r="G475" s="17">
        <v>40</v>
      </c>
      <c r="H475" s="88">
        <v>42</v>
      </c>
      <c r="I475" s="89"/>
      <c r="J475" s="89"/>
      <c r="K475" s="89"/>
      <c r="L475" s="89"/>
      <c r="M475" s="90">
        <f>I475-K475</f>
        <v>0</v>
      </c>
      <c r="N475" s="4" t="str">
        <f>IF(ISERROR(K475/I475),"",K475/I475)</f>
        <v/>
      </c>
      <c r="O475" s="91">
        <f>I475/E475</f>
        <v>0</v>
      </c>
      <c r="P475" s="91">
        <f>K475/E475</f>
        <v>0</v>
      </c>
      <c r="Q475" s="79">
        <v>4</v>
      </c>
      <c r="R475" s="79">
        <v>2</v>
      </c>
      <c r="S475" s="79" t="s">
        <v>72</v>
      </c>
      <c r="T475" s="5" t="s">
        <v>291</v>
      </c>
      <c r="U475" s="9"/>
    </row>
    <row r="476" spans="1:21" s="37" customFormat="1" ht="12" x14ac:dyDescent="0.3">
      <c r="A476" s="74" t="s">
        <v>2171</v>
      </c>
      <c r="B476" s="75" t="s">
        <v>1828</v>
      </c>
      <c r="C476" s="85">
        <v>206</v>
      </c>
      <c r="D476" s="86">
        <v>184.9</v>
      </c>
      <c r="E476" s="87">
        <v>56</v>
      </c>
      <c r="F476" s="86">
        <v>151.30000000000001</v>
      </c>
      <c r="G476" s="17">
        <v>46</v>
      </c>
      <c r="H476" s="88">
        <v>66</v>
      </c>
      <c r="I476" s="89"/>
      <c r="J476" s="89"/>
      <c r="K476" s="89"/>
      <c r="L476" s="89"/>
      <c r="M476" s="90">
        <f>I476-K476</f>
        <v>0</v>
      </c>
      <c r="N476" s="4" t="str">
        <f>IF(ISERROR(K476/I476),"",K476/I476)</f>
        <v/>
      </c>
      <c r="O476" s="91">
        <f>I476/E476</f>
        <v>0</v>
      </c>
      <c r="P476" s="91">
        <f>K476/E476</f>
        <v>0</v>
      </c>
      <c r="Q476" s="79">
        <v>4</v>
      </c>
      <c r="R476" s="79">
        <v>2</v>
      </c>
      <c r="S476" s="79" t="s">
        <v>72</v>
      </c>
      <c r="T476" s="5" t="s">
        <v>293</v>
      </c>
      <c r="U476" s="9"/>
    </row>
    <row r="477" spans="1:21" s="37" customFormat="1" ht="12" x14ac:dyDescent="0.3">
      <c r="A477" s="74" t="s">
        <v>2171</v>
      </c>
      <c r="B477" s="75" t="s">
        <v>1828</v>
      </c>
      <c r="C477" s="85">
        <v>206</v>
      </c>
      <c r="D477" s="86">
        <v>254.2</v>
      </c>
      <c r="E477" s="87">
        <v>77</v>
      </c>
      <c r="F477" s="86">
        <v>208</v>
      </c>
      <c r="G477" s="17">
        <v>63</v>
      </c>
      <c r="H477" s="88">
        <v>38</v>
      </c>
      <c r="I477" s="89"/>
      <c r="J477" s="89"/>
      <c r="K477" s="89"/>
      <c r="L477" s="89"/>
      <c r="M477" s="90">
        <f>I477-K477</f>
        <v>0</v>
      </c>
      <c r="N477" s="4" t="str">
        <f>IF(ISERROR(K477/I477),"",K477/I477)</f>
        <v/>
      </c>
      <c r="O477" s="91">
        <f>I477/E477</f>
        <v>0</v>
      </c>
      <c r="P477" s="91">
        <f>K477/E477</f>
        <v>0</v>
      </c>
      <c r="Q477" s="79">
        <v>6</v>
      </c>
      <c r="R477" s="79">
        <v>3</v>
      </c>
      <c r="S477" s="79" t="s">
        <v>72</v>
      </c>
      <c r="T477" s="5">
        <v>254</v>
      </c>
      <c r="U477" s="9"/>
    </row>
    <row r="478" spans="1:21" s="37" customFormat="1" ht="12" x14ac:dyDescent="0.3">
      <c r="A478" s="74" t="s">
        <v>1833</v>
      </c>
      <c r="B478" s="75" t="s">
        <v>1834</v>
      </c>
      <c r="C478" s="85">
        <v>492</v>
      </c>
      <c r="D478" s="86">
        <v>128.5</v>
      </c>
      <c r="E478" s="87">
        <v>39</v>
      </c>
      <c r="F478" s="86">
        <v>101.3</v>
      </c>
      <c r="G478" s="17">
        <v>31</v>
      </c>
      <c r="H478" s="88">
        <v>115</v>
      </c>
      <c r="I478" s="89"/>
      <c r="J478" s="89"/>
      <c r="K478" s="89"/>
      <c r="L478" s="89"/>
      <c r="M478" s="90">
        <f>I478-K478</f>
        <v>0</v>
      </c>
      <c r="N478" s="4" t="str">
        <f>IF(ISERROR(K478/I478),"",K478/I478)</f>
        <v/>
      </c>
      <c r="O478" s="91">
        <f>I478/E478</f>
        <v>0</v>
      </c>
      <c r="P478" s="91">
        <f>K478/E478</f>
        <v>0</v>
      </c>
      <c r="Q478" s="79">
        <v>3</v>
      </c>
      <c r="R478" s="79">
        <v>2</v>
      </c>
      <c r="S478" s="79" t="s">
        <v>61</v>
      </c>
      <c r="T478" s="5" t="s">
        <v>282</v>
      </c>
      <c r="U478" s="9"/>
    </row>
    <row r="479" spans="1:21" s="37" customFormat="1" ht="12" x14ac:dyDescent="0.3">
      <c r="A479" s="74" t="s">
        <v>2204</v>
      </c>
      <c r="B479" s="75" t="s">
        <v>1832</v>
      </c>
      <c r="C479" s="85">
        <v>266</v>
      </c>
      <c r="D479" s="86">
        <v>80.900000000000006</v>
      </c>
      <c r="E479" s="87">
        <v>24</v>
      </c>
      <c r="F479" s="86">
        <v>59.9</v>
      </c>
      <c r="G479" s="17">
        <v>18</v>
      </c>
      <c r="H479" s="88">
        <v>124</v>
      </c>
      <c r="I479" s="89"/>
      <c r="J479" s="89"/>
      <c r="K479" s="89"/>
      <c r="L479" s="89"/>
      <c r="M479" s="90">
        <f>I479-K479</f>
        <v>0</v>
      </c>
      <c r="N479" s="4" t="str">
        <f>IF(ISERROR(K479/I479),"",K479/I479)</f>
        <v/>
      </c>
      <c r="O479" s="91">
        <f>I479/E479</f>
        <v>0</v>
      </c>
      <c r="P479" s="91">
        <f>K479/E479</f>
        <v>0</v>
      </c>
      <c r="Q479" s="79">
        <v>3</v>
      </c>
      <c r="R479" s="79">
        <v>2</v>
      </c>
      <c r="S479" s="79" t="s">
        <v>72</v>
      </c>
      <c r="T479" s="5">
        <v>80</v>
      </c>
      <c r="U479" s="9"/>
    </row>
    <row r="480" spans="1:21" s="37" customFormat="1" ht="12" x14ac:dyDescent="0.3">
      <c r="A480" s="74" t="s">
        <v>2204</v>
      </c>
      <c r="B480" s="75" t="s">
        <v>1832</v>
      </c>
      <c r="C480" s="85">
        <v>266</v>
      </c>
      <c r="D480" s="86">
        <v>108.9</v>
      </c>
      <c r="E480" s="87">
        <v>33</v>
      </c>
      <c r="F480" s="86">
        <v>85</v>
      </c>
      <c r="G480" s="17">
        <v>26</v>
      </c>
      <c r="H480" s="88">
        <v>107</v>
      </c>
      <c r="I480" s="89"/>
      <c r="J480" s="89"/>
      <c r="K480" s="89"/>
      <c r="L480" s="89"/>
      <c r="M480" s="90">
        <f>I480-K480</f>
        <v>0</v>
      </c>
      <c r="N480" s="4" t="str">
        <f>IF(ISERROR(K480/I480),"",K480/I480)</f>
        <v/>
      </c>
      <c r="O480" s="91">
        <f>I480/E480</f>
        <v>0</v>
      </c>
      <c r="P480" s="91">
        <f>K480/E480</f>
        <v>0</v>
      </c>
      <c r="Q480" s="79">
        <v>3</v>
      </c>
      <c r="R480" s="79">
        <v>2</v>
      </c>
      <c r="S480" s="79" t="s">
        <v>72</v>
      </c>
      <c r="T480" s="5" t="s">
        <v>161</v>
      </c>
      <c r="U480" s="9"/>
    </row>
    <row r="481" spans="1:21" s="37" customFormat="1" ht="12" x14ac:dyDescent="0.3">
      <c r="A481" s="74" t="s">
        <v>1835</v>
      </c>
      <c r="B481" s="75" t="s">
        <v>1788</v>
      </c>
      <c r="C481" s="85">
        <v>504</v>
      </c>
      <c r="D481" s="86">
        <v>72.2</v>
      </c>
      <c r="E481" s="87">
        <v>22</v>
      </c>
      <c r="F481" s="86">
        <v>51.1</v>
      </c>
      <c r="G481" s="17">
        <v>15</v>
      </c>
      <c r="H481" s="88">
        <v>52</v>
      </c>
      <c r="I481" s="89"/>
      <c r="J481" s="89"/>
      <c r="K481" s="89"/>
      <c r="L481" s="89"/>
      <c r="M481" s="90">
        <f>I481-K481</f>
        <v>0</v>
      </c>
      <c r="N481" s="4" t="str">
        <f>IF(ISERROR(K481/I481),"",K481/I481)</f>
        <v/>
      </c>
      <c r="O481" s="91">
        <f>I481/E481</f>
        <v>0</v>
      </c>
      <c r="P481" s="91">
        <f>K481/E481</f>
        <v>0</v>
      </c>
      <c r="Q481" s="79">
        <v>2</v>
      </c>
      <c r="R481" s="79">
        <v>1</v>
      </c>
      <c r="S481" s="79" t="s">
        <v>61</v>
      </c>
      <c r="T481" s="5" t="s">
        <v>239</v>
      </c>
      <c r="U481" s="9"/>
    </row>
    <row r="482" spans="1:21" s="37" customFormat="1" ht="12" x14ac:dyDescent="0.3">
      <c r="A482" s="74" t="s">
        <v>1835</v>
      </c>
      <c r="B482" s="75" t="s">
        <v>1788</v>
      </c>
      <c r="C482" s="85">
        <v>504</v>
      </c>
      <c r="D482" s="86">
        <v>84.6</v>
      </c>
      <c r="E482" s="87">
        <v>26</v>
      </c>
      <c r="F482" s="86">
        <v>59.8</v>
      </c>
      <c r="G482" s="17">
        <v>18</v>
      </c>
      <c r="H482" s="88">
        <v>199</v>
      </c>
      <c r="I482" s="89"/>
      <c r="J482" s="89"/>
      <c r="K482" s="89"/>
      <c r="L482" s="89"/>
      <c r="M482" s="90">
        <f>I482-K482</f>
        <v>0</v>
      </c>
      <c r="N482" s="4" t="str">
        <f>IF(ISERROR(K482/I482),"",K482/I482)</f>
        <v/>
      </c>
      <c r="O482" s="91">
        <f>I482/E482</f>
        <v>0</v>
      </c>
      <c r="P482" s="91">
        <f>K482/E482</f>
        <v>0</v>
      </c>
      <c r="Q482" s="79">
        <v>3</v>
      </c>
      <c r="R482" s="79">
        <v>2</v>
      </c>
      <c r="S482" s="79" t="s">
        <v>72</v>
      </c>
      <c r="T482" s="5" t="s">
        <v>192</v>
      </c>
      <c r="U482" s="9"/>
    </row>
    <row r="483" spans="1:21" s="37" customFormat="1" ht="12" x14ac:dyDescent="0.3">
      <c r="A483" s="74" t="s">
        <v>1836</v>
      </c>
      <c r="B483" s="75" t="s">
        <v>1830</v>
      </c>
      <c r="C483" s="85">
        <v>268</v>
      </c>
      <c r="D483" s="86">
        <v>109.1</v>
      </c>
      <c r="E483" s="87">
        <v>33</v>
      </c>
      <c r="F483" s="86">
        <v>84.6</v>
      </c>
      <c r="G483" s="17">
        <v>26</v>
      </c>
      <c r="H483" s="88">
        <v>112</v>
      </c>
      <c r="I483" s="89"/>
      <c r="J483" s="89"/>
      <c r="K483" s="89"/>
      <c r="L483" s="89"/>
      <c r="M483" s="90">
        <f>I483-K483</f>
        <v>0</v>
      </c>
      <c r="N483" s="4" t="str">
        <f>IF(ISERROR(K483/I483),"",K483/I483)</f>
        <v/>
      </c>
      <c r="O483" s="91">
        <f>I483/E483</f>
        <v>0</v>
      </c>
      <c r="P483" s="91">
        <f>K483/E483</f>
        <v>0</v>
      </c>
      <c r="Q483" s="79">
        <v>3</v>
      </c>
      <c r="R483" s="79">
        <v>2</v>
      </c>
      <c r="S483" s="79" t="s">
        <v>72</v>
      </c>
      <c r="T483" s="5" t="s">
        <v>209</v>
      </c>
      <c r="U483" s="9"/>
    </row>
    <row r="484" spans="1:21" s="37" customFormat="1" ht="12" x14ac:dyDescent="0.3">
      <c r="A484" s="74" t="s">
        <v>1837</v>
      </c>
      <c r="B484" s="75" t="s">
        <v>1789</v>
      </c>
      <c r="C484" s="85">
        <v>222</v>
      </c>
      <c r="D484" s="86">
        <v>108.8</v>
      </c>
      <c r="E484" s="87">
        <v>33</v>
      </c>
      <c r="F484" s="86">
        <v>84.9</v>
      </c>
      <c r="G484" s="17">
        <v>26</v>
      </c>
      <c r="H484" s="88">
        <v>148</v>
      </c>
      <c r="I484" s="89"/>
      <c r="J484" s="89"/>
      <c r="K484" s="89"/>
      <c r="L484" s="89"/>
      <c r="M484" s="90">
        <f>I484-K484</f>
        <v>0</v>
      </c>
      <c r="N484" s="4" t="str">
        <f>IF(ISERROR(K484/I484),"",K484/I484)</f>
        <v/>
      </c>
      <c r="O484" s="91">
        <f>I484/E484</f>
        <v>0</v>
      </c>
      <c r="P484" s="91">
        <f>K484/E484</f>
        <v>0</v>
      </c>
      <c r="Q484" s="79">
        <v>3</v>
      </c>
      <c r="R484" s="79">
        <v>2</v>
      </c>
      <c r="S484" s="79" t="s">
        <v>72</v>
      </c>
      <c r="T484" s="5" t="s">
        <v>161</v>
      </c>
      <c r="U484" s="9"/>
    </row>
    <row r="485" spans="1:21" s="37" customFormat="1" ht="12" x14ac:dyDescent="0.3">
      <c r="A485" s="74" t="s">
        <v>1838</v>
      </c>
      <c r="B485" s="75" t="s">
        <v>1799</v>
      </c>
      <c r="C485" s="85">
        <v>240</v>
      </c>
      <c r="D485" s="86">
        <v>69.2</v>
      </c>
      <c r="E485" s="87">
        <v>21</v>
      </c>
      <c r="F485" s="86">
        <v>59.5</v>
      </c>
      <c r="G485" s="17">
        <v>18</v>
      </c>
      <c r="H485" s="88">
        <v>30</v>
      </c>
      <c r="I485" s="89"/>
      <c r="J485" s="89"/>
      <c r="K485" s="89"/>
      <c r="L485" s="89"/>
      <c r="M485" s="90">
        <f>I485-K485</f>
        <v>0</v>
      </c>
      <c r="N485" s="4" t="str">
        <f>IF(ISERROR(K485/I485),"",K485/I485)</f>
        <v/>
      </c>
      <c r="O485" s="91">
        <f>I485/E485</f>
        <v>0</v>
      </c>
      <c r="P485" s="91">
        <f>K485/E485</f>
        <v>0</v>
      </c>
      <c r="Q485" s="79">
        <v>3</v>
      </c>
      <c r="R485" s="79">
        <v>1</v>
      </c>
      <c r="S485" s="79" t="s">
        <v>72</v>
      </c>
      <c r="T485" s="5" t="s">
        <v>98</v>
      </c>
      <c r="U485" s="9"/>
    </row>
    <row r="486" spans="1:21" s="37" customFormat="1" ht="12" x14ac:dyDescent="0.3">
      <c r="A486" s="74" t="s">
        <v>1838</v>
      </c>
      <c r="B486" s="75" t="s">
        <v>1799</v>
      </c>
      <c r="C486" s="85">
        <v>240</v>
      </c>
      <c r="D486" s="86">
        <v>97.3</v>
      </c>
      <c r="E486" s="87">
        <v>29</v>
      </c>
      <c r="F486" s="86">
        <v>83.6</v>
      </c>
      <c r="G486" s="17">
        <v>25</v>
      </c>
      <c r="H486" s="88">
        <v>130</v>
      </c>
      <c r="I486" s="89"/>
      <c r="J486" s="89"/>
      <c r="K486" s="89"/>
      <c r="L486" s="89"/>
      <c r="M486" s="90">
        <f>I486-K486</f>
        <v>0</v>
      </c>
      <c r="N486" s="4" t="str">
        <f>IF(ISERROR(K486/I486),"",K486/I486)</f>
        <v/>
      </c>
      <c r="O486" s="91">
        <f>I486/E486</f>
        <v>0</v>
      </c>
      <c r="P486" s="91">
        <f>K486/E486</f>
        <v>0</v>
      </c>
      <c r="Q486" s="79">
        <v>3</v>
      </c>
      <c r="R486" s="79">
        <v>2</v>
      </c>
      <c r="S486" s="79" t="s">
        <v>72</v>
      </c>
      <c r="T486" s="5">
        <v>97</v>
      </c>
      <c r="U486" s="9"/>
    </row>
    <row r="487" spans="1:21" s="37" customFormat="1" ht="12" x14ac:dyDescent="0.3">
      <c r="A487" s="74" t="s">
        <v>1840</v>
      </c>
      <c r="B487" s="75" t="s">
        <v>1841</v>
      </c>
      <c r="C487" s="85">
        <v>706</v>
      </c>
      <c r="D487" s="86">
        <v>124.5</v>
      </c>
      <c r="E487" s="87">
        <v>38</v>
      </c>
      <c r="F487" s="86">
        <v>101.9</v>
      </c>
      <c r="G487" s="17">
        <v>31</v>
      </c>
      <c r="H487" s="88">
        <v>184</v>
      </c>
      <c r="I487" s="89"/>
      <c r="J487" s="89"/>
      <c r="K487" s="89"/>
      <c r="L487" s="89"/>
      <c r="M487" s="90">
        <f>I487-K487</f>
        <v>0</v>
      </c>
      <c r="N487" s="4" t="str">
        <f>IF(ISERROR(K487/I487),"",K487/I487)</f>
        <v/>
      </c>
      <c r="O487" s="91">
        <f>I487/E487</f>
        <v>0</v>
      </c>
      <c r="P487" s="91">
        <f>K487/E487</f>
        <v>0</v>
      </c>
      <c r="Q487" s="79">
        <v>4</v>
      </c>
      <c r="R487" s="79">
        <v>2</v>
      </c>
      <c r="S487" s="79" t="s">
        <v>72</v>
      </c>
      <c r="T487" s="5">
        <v>124</v>
      </c>
      <c r="U487" s="9"/>
    </row>
    <row r="488" spans="1:21" s="37" customFormat="1" ht="12" x14ac:dyDescent="0.3">
      <c r="A488" s="74" t="s">
        <v>1842</v>
      </c>
      <c r="B488" s="75" t="s">
        <v>1801</v>
      </c>
      <c r="C488" s="85">
        <v>458</v>
      </c>
      <c r="D488" s="86">
        <v>140.80000000000001</v>
      </c>
      <c r="E488" s="87">
        <v>43</v>
      </c>
      <c r="F488" s="86">
        <v>117.1</v>
      </c>
      <c r="G488" s="17">
        <v>35</v>
      </c>
      <c r="H488" s="88">
        <v>62</v>
      </c>
      <c r="I488" s="89"/>
      <c r="J488" s="89"/>
      <c r="K488" s="89">
        <v>95000</v>
      </c>
      <c r="L488" s="89" t="s">
        <v>66</v>
      </c>
      <c r="M488" s="90">
        <f>I488-K488</f>
        <v>-95000</v>
      </c>
      <c r="N488" s="4" t="str">
        <f>IF(ISERROR(K488/I488),"",K488/I488)</f>
        <v/>
      </c>
      <c r="O488" s="91">
        <f>I488/E488</f>
        <v>0</v>
      </c>
      <c r="P488" s="91">
        <f>K488/E488</f>
        <v>2209.3023255813955</v>
      </c>
      <c r="Q488" s="79">
        <v>4</v>
      </c>
      <c r="R488" s="79">
        <v>2</v>
      </c>
      <c r="S488" s="79" t="s">
        <v>72</v>
      </c>
      <c r="T488" s="5">
        <v>140</v>
      </c>
      <c r="U488" s="9"/>
    </row>
    <row r="489" spans="1:21" s="37" customFormat="1" ht="12" x14ac:dyDescent="0.3">
      <c r="A489" s="74" t="s">
        <v>1843</v>
      </c>
      <c r="B489" s="75" t="s">
        <v>1844</v>
      </c>
      <c r="C489" s="85">
        <v>572</v>
      </c>
      <c r="D489" s="86">
        <v>76.599999999999994</v>
      </c>
      <c r="E489" s="87">
        <v>23</v>
      </c>
      <c r="F489" s="86">
        <v>59.9</v>
      </c>
      <c r="G489" s="17">
        <v>18</v>
      </c>
      <c r="H489" s="88">
        <v>40</v>
      </c>
      <c r="I489" s="89"/>
      <c r="J489" s="89"/>
      <c r="K489" s="89">
        <v>55000</v>
      </c>
      <c r="L489" s="89" t="s">
        <v>78</v>
      </c>
      <c r="M489" s="90">
        <f>I489-K489</f>
        <v>-55000</v>
      </c>
      <c r="N489" s="4" t="str">
        <f>IF(ISERROR(K489/I489),"",K489/I489)</f>
        <v/>
      </c>
      <c r="O489" s="91">
        <f>I489/E489</f>
        <v>0</v>
      </c>
      <c r="P489" s="91">
        <f>K489/E489</f>
        <v>2391.304347826087</v>
      </c>
      <c r="Q489" s="79">
        <v>3</v>
      </c>
      <c r="R489" s="79">
        <v>1</v>
      </c>
      <c r="S489" s="79" t="s">
        <v>72</v>
      </c>
      <c r="T489" s="5">
        <v>76</v>
      </c>
      <c r="U489" s="9"/>
    </row>
    <row r="490" spans="1:21" s="37" customFormat="1" ht="12" x14ac:dyDescent="0.3">
      <c r="A490" s="74" t="s">
        <v>1845</v>
      </c>
      <c r="B490" s="75" t="s">
        <v>1825</v>
      </c>
      <c r="C490" s="85">
        <v>264</v>
      </c>
      <c r="D490" s="86">
        <v>123.5</v>
      </c>
      <c r="E490" s="87">
        <v>37</v>
      </c>
      <c r="F490" s="86">
        <v>101.4</v>
      </c>
      <c r="G490" s="17">
        <v>31</v>
      </c>
      <c r="H490" s="88">
        <v>60</v>
      </c>
      <c r="I490" s="89"/>
      <c r="J490" s="89"/>
      <c r="K490" s="89"/>
      <c r="L490" s="89"/>
      <c r="M490" s="90">
        <f>I490-K490</f>
        <v>0</v>
      </c>
      <c r="N490" s="4" t="str">
        <f>IF(ISERROR(K490/I490),"",K490/I490)</f>
        <v/>
      </c>
      <c r="O490" s="91">
        <f>I490/E490</f>
        <v>0</v>
      </c>
      <c r="P490" s="91">
        <f>K490/E490</f>
        <v>0</v>
      </c>
      <c r="Q490" s="79">
        <v>4</v>
      </c>
      <c r="R490" s="79">
        <v>2</v>
      </c>
      <c r="S490" s="79" t="s">
        <v>72</v>
      </c>
      <c r="T490" s="5" t="s">
        <v>311</v>
      </c>
      <c r="U490" s="9"/>
    </row>
    <row r="491" spans="1:21" s="37" customFormat="1" ht="12" x14ac:dyDescent="0.3">
      <c r="A491" s="74" t="s">
        <v>1845</v>
      </c>
      <c r="B491" s="75" t="s">
        <v>1825</v>
      </c>
      <c r="C491" s="85">
        <v>264</v>
      </c>
      <c r="D491" s="86">
        <v>152.5</v>
      </c>
      <c r="E491" s="87">
        <v>46</v>
      </c>
      <c r="F491" s="86">
        <v>126.2</v>
      </c>
      <c r="G491" s="17">
        <v>38</v>
      </c>
      <c r="H491" s="88">
        <v>96</v>
      </c>
      <c r="I491" s="89"/>
      <c r="J491" s="89"/>
      <c r="K491" s="89"/>
      <c r="L491" s="89"/>
      <c r="M491" s="90">
        <f>I491-K491</f>
        <v>0</v>
      </c>
      <c r="N491" s="4" t="str">
        <f>IF(ISERROR(K491/I491),"",K491/I491)</f>
        <v/>
      </c>
      <c r="O491" s="91">
        <f>I491/E491</f>
        <v>0</v>
      </c>
      <c r="P491" s="91">
        <f>K491/E491</f>
        <v>0</v>
      </c>
      <c r="Q491" s="79">
        <v>4</v>
      </c>
      <c r="R491" s="79">
        <v>2</v>
      </c>
      <c r="S491" s="79" t="s">
        <v>72</v>
      </c>
      <c r="T491" s="5" t="s">
        <v>312</v>
      </c>
      <c r="U491" s="9"/>
    </row>
    <row r="492" spans="1:21" s="37" customFormat="1" ht="12" x14ac:dyDescent="0.3">
      <c r="A492" s="74" t="s">
        <v>1845</v>
      </c>
      <c r="B492" s="75" t="s">
        <v>1825</v>
      </c>
      <c r="C492" s="85">
        <v>264</v>
      </c>
      <c r="D492" s="86">
        <v>197.7</v>
      </c>
      <c r="E492" s="87">
        <v>60</v>
      </c>
      <c r="F492" s="86">
        <v>164</v>
      </c>
      <c r="G492" s="17">
        <v>50</v>
      </c>
      <c r="H492" s="88">
        <v>32</v>
      </c>
      <c r="I492" s="89"/>
      <c r="J492" s="89"/>
      <c r="K492" s="89"/>
      <c r="L492" s="89"/>
      <c r="M492" s="90">
        <f>I492-K492</f>
        <v>0</v>
      </c>
      <c r="N492" s="4" t="str">
        <f>IF(ISERROR(K492/I492),"",K492/I492)</f>
        <v/>
      </c>
      <c r="O492" s="91">
        <f>I492/E492</f>
        <v>0</v>
      </c>
      <c r="P492" s="91">
        <f>K492/E492</f>
        <v>0</v>
      </c>
      <c r="Q492" s="79">
        <v>5</v>
      </c>
      <c r="R492" s="79">
        <v>2</v>
      </c>
      <c r="S492" s="79" t="s">
        <v>72</v>
      </c>
      <c r="T492" s="5" t="s">
        <v>315</v>
      </c>
      <c r="U492" s="9"/>
    </row>
    <row r="493" spans="1:21" s="37" customFormat="1" ht="12" x14ac:dyDescent="0.3">
      <c r="A493" s="74" t="s">
        <v>1848</v>
      </c>
      <c r="B493" s="75" t="s">
        <v>1777</v>
      </c>
      <c r="C493" s="85">
        <v>388</v>
      </c>
      <c r="D493" s="86">
        <v>154.4</v>
      </c>
      <c r="E493" s="87">
        <v>47</v>
      </c>
      <c r="F493" s="86">
        <v>130.4</v>
      </c>
      <c r="G493" s="17">
        <v>39</v>
      </c>
      <c r="H493" s="88">
        <v>222</v>
      </c>
      <c r="I493" s="89"/>
      <c r="J493" s="89"/>
      <c r="K493" s="89"/>
      <c r="L493" s="89"/>
      <c r="M493" s="90">
        <f>I493-K493</f>
        <v>0</v>
      </c>
      <c r="N493" s="4" t="str">
        <f>IF(ISERROR(K493/I493),"",K493/I493)</f>
        <v/>
      </c>
      <c r="O493" s="91">
        <f>I493/E493</f>
        <v>0</v>
      </c>
      <c r="P493" s="91">
        <f>K493/E493</f>
        <v>0</v>
      </c>
      <c r="Q493" s="79">
        <v>4</v>
      </c>
      <c r="R493" s="79">
        <v>2</v>
      </c>
      <c r="S493" s="79" t="s">
        <v>72</v>
      </c>
      <c r="T493" s="5">
        <v>154</v>
      </c>
      <c r="U493" s="9"/>
    </row>
    <row r="494" spans="1:21" s="37" customFormat="1" ht="12" x14ac:dyDescent="0.3">
      <c r="A494" s="74" t="s">
        <v>1848</v>
      </c>
      <c r="B494" s="75" t="s">
        <v>1777</v>
      </c>
      <c r="C494" s="85">
        <v>388</v>
      </c>
      <c r="D494" s="86">
        <v>190.5</v>
      </c>
      <c r="E494" s="87">
        <v>58</v>
      </c>
      <c r="F494" s="86">
        <v>164</v>
      </c>
      <c r="G494" s="17">
        <v>50</v>
      </c>
      <c r="H494" s="88">
        <v>90</v>
      </c>
      <c r="I494" s="89"/>
      <c r="J494" s="89"/>
      <c r="K494" s="89"/>
      <c r="L494" s="89"/>
      <c r="M494" s="90">
        <f>I494-K494</f>
        <v>0</v>
      </c>
      <c r="N494" s="4" t="str">
        <f>IF(ISERROR(K494/I494),"",K494/I494)</f>
        <v/>
      </c>
      <c r="O494" s="91">
        <f>I494/E494</f>
        <v>0</v>
      </c>
      <c r="P494" s="91">
        <f>K494/E494</f>
        <v>0</v>
      </c>
      <c r="Q494" s="79">
        <v>5</v>
      </c>
      <c r="R494" s="79">
        <v>2</v>
      </c>
      <c r="S494" s="79" t="s">
        <v>72</v>
      </c>
      <c r="T494" s="5">
        <v>190</v>
      </c>
      <c r="U494" s="9"/>
    </row>
    <row r="495" spans="1:21" s="37" customFormat="1" ht="12" x14ac:dyDescent="0.3">
      <c r="A495" s="74" t="s">
        <v>1850</v>
      </c>
      <c r="B495" s="75" t="s">
        <v>1851</v>
      </c>
      <c r="C495" s="85">
        <v>1162</v>
      </c>
      <c r="D495" s="86">
        <v>91.2</v>
      </c>
      <c r="E495" s="87">
        <v>28</v>
      </c>
      <c r="F495" s="86">
        <v>73.3</v>
      </c>
      <c r="G495" s="17">
        <v>22</v>
      </c>
      <c r="H495" s="88">
        <v>160</v>
      </c>
      <c r="I495" s="89"/>
      <c r="J495" s="89"/>
      <c r="K495" s="89"/>
      <c r="L495" s="89"/>
      <c r="M495" s="90">
        <f>I495-K495</f>
        <v>0</v>
      </c>
      <c r="N495" s="4" t="str">
        <f>IF(ISERROR(K495/I495),"",K495/I495)</f>
        <v/>
      </c>
      <c r="O495" s="91">
        <f>I495/E495</f>
        <v>0</v>
      </c>
      <c r="P495" s="91">
        <f>K495/E495</f>
        <v>0</v>
      </c>
      <c r="Q495" s="79">
        <v>3</v>
      </c>
      <c r="R495" s="79">
        <v>1</v>
      </c>
      <c r="S495" s="79" t="s">
        <v>72</v>
      </c>
      <c r="T495" s="5">
        <v>91</v>
      </c>
      <c r="U495" s="9"/>
    </row>
    <row r="496" spans="1:21" s="37" customFormat="1" ht="12" x14ac:dyDescent="0.3">
      <c r="A496" s="74" t="s">
        <v>1850</v>
      </c>
      <c r="B496" s="75" t="s">
        <v>1851</v>
      </c>
      <c r="C496" s="85">
        <v>1162</v>
      </c>
      <c r="D496" s="86">
        <v>106.1</v>
      </c>
      <c r="E496" s="87">
        <v>32</v>
      </c>
      <c r="F496" s="86">
        <v>84.9</v>
      </c>
      <c r="G496" s="17">
        <v>26</v>
      </c>
      <c r="H496" s="88">
        <v>220</v>
      </c>
      <c r="I496" s="89"/>
      <c r="J496" s="89"/>
      <c r="K496" s="89"/>
      <c r="L496" s="89"/>
      <c r="M496" s="90">
        <f>I496-K496</f>
        <v>0</v>
      </c>
      <c r="N496" s="4" t="str">
        <f>IF(ISERROR(K496/I496),"",K496/I496)</f>
        <v/>
      </c>
      <c r="O496" s="91">
        <f>I496/E496</f>
        <v>0</v>
      </c>
      <c r="P496" s="91">
        <f>K496/E496</f>
        <v>0</v>
      </c>
      <c r="Q496" s="79">
        <v>3</v>
      </c>
      <c r="R496" s="79">
        <v>2</v>
      </c>
      <c r="S496" s="79" t="s">
        <v>72</v>
      </c>
      <c r="T496" s="5">
        <v>106</v>
      </c>
      <c r="U496" s="9"/>
    </row>
    <row r="497" spans="1:21" s="37" customFormat="1" ht="12" x14ac:dyDescent="0.3">
      <c r="A497" s="74" t="s">
        <v>1856</v>
      </c>
      <c r="B497" s="75" t="s">
        <v>1847</v>
      </c>
      <c r="C497" s="85">
        <v>1132</v>
      </c>
      <c r="D497" s="86">
        <v>71.3</v>
      </c>
      <c r="E497" s="87">
        <v>22</v>
      </c>
      <c r="F497" s="86">
        <v>59.8</v>
      </c>
      <c r="G497" s="17">
        <v>18</v>
      </c>
      <c r="H497" s="88">
        <v>80</v>
      </c>
      <c r="I497" s="89"/>
      <c r="J497" s="89"/>
      <c r="K497" s="89"/>
      <c r="L497" s="89"/>
      <c r="M497" s="90">
        <f>I497-K497</f>
        <v>0</v>
      </c>
      <c r="N497" s="4" t="str">
        <f>IF(ISERROR(K497/I497),"",K497/I497)</f>
        <v/>
      </c>
      <c r="O497" s="91">
        <f>I497/E497</f>
        <v>0</v>
      </c>
      <c r="P497" s="91">
        <f>K497/E497</f>
        <v>0</v>
      </c>
      <c r="Q497" s="79">
        <v>3</v>
      </c>
      <c r="R497" s="79">
        <v>1</v>
      </c>
      <c r="S497" s="79" t="s">
        <v>72</v>
      </c>
      <c r="T497" s="5">
        <v>71</v>
      </c>
      <c r="U497" s="9"/>
    </row>
    <row r="498" spans="1:21" s="37" customFormat="1" ht="12" x14ac:dyDescent="0.3">
      <c r="A498" s="74" t="s">
        <v>1857</v>
      </c>
      <c r="B498" s="75" t="s">
        <v>1799</v>
      </c>
      <c r="C498" s="85">
        <v>414</v>
      </c>
      <c r="D498" s="86">
        <v>125</v>
      </c>
      <c r="E498" s="87">
        <v>38</v>
      </c>
      <c r="F498" s="86">
        <v>101.9</v>
      </c>
      <c r="G498" s="17">
        <v>31</v>
      </c>
      <c r="H498" s="88">
        <v>120</v>
      </c>
      <c r="I498" s="89"/>
      <c r="J498" s="89"/>
      <c r="K498" s="89"/>
      <c r="L498" s="89"/>
      <c r="M498" s="90">
        <f>I498-K498</f>
        <v>0</v>
      </c>
      <c r="N498" s="4" t="str">
        <f>IF(ISERROR(K498/I498),"",K498/I498)</f>
        <v/>
      </c>
      <c r="O498" s="91">
        <f>I498/E498</f>
        <v>0</v>
      </c>
      <c r="P498" s="91">
        <f>K498/E498</f>
        <v>0</v>
      </c>
      <c r="Q498" s="79">
        <v>4</v>
      </c>
      <c r="R498" s="79">
        <v>2</v>
      </c>
      <c r="S498" s="79" t="s">
        <v>72</v>
      </c>
      <c r="T498" s="5">
        <v>125</v>
      </c>
      <c r="U498" s="9"/>
    </row>
    <row r="499" spans="1:21" s="37" customFormat="1" ht="12" x14ac:dyDescent="0.3">
      <c r="A499" s="74" t="s">
        <v>2258</v>
      </c>
      <c r="B499" s="75" t="s">
        <v>2259</v>
      </c>
      <c r="C499" s="85">
        <v>876</v>
      </c>
      <c r="D499" s="86">
        <v>76.599999999999994</v>
      </c>
      <c r="E499" s="87">
        <v>23</v>
      </c>
      <c r="F499" s="86">
        <v>59.6</v>
      </c>
      <c r="G499" s="17">
        <v>18</v>
      </c>
      <c r="H499" s="88">
        <v>80</v>
      </c>
      <c r="I499" s="89"/>
      <c r="J499" s="89"/>
      <c r="K499" s="89"/>
      <c r="L499" s="89"/>
      <c r="M499" s="90">
        <f>I499-K499</f>
        <v>0</v>
      </c>
      <c r="N499" s="4" t="str">
        <f>IF(ISERROR(K499/I499),"",K499/I499)</f>
        <v/>
      </c>
      <c r="O499" s="91">
        <f>I499/E499</f>
        <v>0</v>
      </c>
      <c r="P499" s="91">
        <f>K499/E499</f>
        <v>0</v>
      </c>
      <c r="Q499" s="79">
        <v>3</v>
      </c>
      <c r="R499" s="79">
        <v>1</v>
      </c>
      <c r="S499" s="79" t="s">
        <v>72</v>
      </c>
      <c r="T499" s="5">
        <v>76</v>
      </c>
      <c r="U499" s="9"/>
    </row>
    <row r="500" spans="1:21" s="37" customFormat="1" ht="12" x14ac:dyDescent="0.3">
      <c r="A500" s="74" t="s">
        <v>2258</v>
      </c>
      <c r="B500" s="75" t="s">
        <v>2259</v>
      </c>
      <c r="C500" s="85">
        <v>876</v>
      </c>
      <c r="D500" s="86">
        <v>192.2</v>
      </c>
      <c r="E500" s="87">
        <v>58</v>
      </c>
      <c r="F500" s="86">
        <v>163.6</v>
      </c>
      <c r="G500" s="17">
        <v>49</v>
      </c>
      <c r="H500" s="88">
        <v>78</v>
      </c>
      <c r="I500" s="89"/>
      <c r="J500" s="89"/>
      <c r="K500" s="89">
        <v>95000</v>
      </c>
      <c r="L500" s="89" t="s">
        <v>71</v>
      </c>
      <c r="M500" s="90">
        <f>I500-K500</f>
        <v>-95000</v>
      </c>
      <c r="N500" s="4" t="str">
        <f>IF(ISERROR(K500/I500),"",K500/I500)</f>
        <v/>
      </c>
      <c r="O500" s="91">
        <f>I500/E500</f>
        <v>0</v>
      </c>
      <c r="P500" s="91">
        <f>K500/E500</f>
        <v>1637.9310344827586</v>
      </c>
      <c r="Q500" s="79">
        <v>5</v>
      </c>
      <c r="R500" s="79">
        <v>2</v>
      </c>
      <c r="S500" s="79" t="s">
        <v>72</v>
      </c>
      <c r="T500" s="5">
        <v>192</v>
      </c>
      <c r="U500" s="9"/>
    </row>
    <row r="501" spans="1:21" s="37" customFormat="1" ht="12" x14ac:dyDescent="0.3">
      <c r="A501" s="74" t="s">
        <v>2260</v>
      </c>
      <c r="B501" s="75" t="s">
        <v>1727</v>
      </c>
      <c r="C501" s="85">
        <v>200</v>
      </c>
      <c r="D501" s="86">
        <v>159.4</v>
      </c>
      <c r="E501" s="87">
        <v>48</v>
      </c>
      <c r="F501" s="86">
        <v>135</v>
      </c>
      <c r="G501" s="17">
        <v>41</v>
      </c>
      <c r="H501" s="88">
        <v>52</v>
      </c>
      <c r="I501" s="89"/>
      <c r="J501" s="89"/>
      <c r="K501" s="89"/>
      <c r="L501" s="89"/>
      <c r="M501" s="90">
        <f>I501-K501</f>
        <v>0</v>
      </c>
      <c r="N501" s="4" t="str">
        <f>IF(ISERROR(K501/I501),"",K501/I501)</f>
        <v/>
      </c>
      <c r="O501" s="91">
        <f>I501/E501</f>
        <v>0</v>
      </c>
      <c r="P501" s="91">
        <f>K501/E501</f>
        <v>0</v>
      </c>
      <c r="Q501" s="79">
        <v>4</v>
      </c>
      <c r="R501" s="79">
        <v>2</v>
      </c>
      <c r="S501" s="79" t="s">
        <v>72</v>
      </c>
      <c r="T501" s="5" t="s">
        <v>91</v>
      </c>
      <c r="U501" s="9"/>
    </row>
    <row r="502" spans="1:21" s="37" customFormat="1" ht="12" x14ac:dyDescent="0.3">
      <c r="A502" s="74" t="s">
        <v>2260</v>
      </c>
      <c r="B502" s="75" t="s">
        <v>1727</v>
      </c>
      <c r="C502" s="85">
        <v>200</v>
      </c>
      <c r="D502" s="86">
        <v>199.1</v>
      </c>
      <c r="E502" s="87">
        <v>60</v>
      </c>
      <c r="F502" s="86">
        <v>164.8</v>
      </c>
      <c r="G502" s="17">
        <v>50</v>
      </c>
      <c r="H502" s="88">
        <v>48</v>
      </c>
      <c r="I502" s="89"/>
      <c r="J502" s="89"/>
      <c r="K502" s="89"/>
      <c r="L502" s="89"/>
      <c r="M502" s="90">
        <f>I502-K502</f>
        <v>0</v>
      </c>
      <c r="N502" s="4" t="str">
        <f>IF(ISERROR(K502/I502),"",K502/I502)</f>
        <v/>
      </c>
      <c r="O502" s="91">
        <f>I502/E502</f>
        <v>0</v>
      </c>
      <c r="P502" s="91">
        <f>K502/E502</f>
        <v>0</v>
      </c>
      <c r="Q502" s="79">
        <v>5</v>
      </c>
      <c r="R502" s="79">
        <v>2</v>
      </c>
      <c r="S502" s="79" t="s">
        <v>72</v>
      </c>
      <c r="T502" s="5">
        <v>199</v>
      </c>
      <c r="U502" s="9"/>
    </row>
    <row r="503" spans="1:21" s="37" customFormat="1" ht="12" x14ac:dyDescent="0.3">
      <c r="A503" s="74" t="s">
        <v>1858</v>
      </c>
      <c r="B503" s="75" t="s">
        <v>1820</v>
      </c>
      <c r="C503" s="85">
        <v>270</v>
      </c>
      <c r="D503" s="86">
        <v>123.1</v>
      </c>
      <c r="E503" s="87">
        <v>37</v>
      </c>
      <c r="F503" s="86">
        <v>102</v>
      </c>
      <c r="G503" s="17">
        <v>31</v>
      </c>
      <c r="H503" s="88">
        <v>56</v>
      </c>
      <c r="I503" s="89"/>
      <c r="J503" s="89"/>
      <c r="K503" s="89"/>
      <c r="L503" s="89"/>
      <c r="M503" s="90">
        <f>I503-K503</f>
        <v>0</v>
      </c>
      <c r="N503" s="4" t="str">
        <f>IF(ISERROR(K503/I503),"",K503/I503)</f>
        <v/>
      </c>
      <c r="O503" s="91">
        <f>I503/E503</f>
        <v>0</v>
      </c>
      <c r="P503" s="91">
        <f>K503/E503</f>
        <v>0</v>
      </c>
      <c r="Q503" s="79">
        <v>4</v>
      </c>
      <c r="R503" s="79">
        <v>2</v>
      </c>
      <c r="S503" s="79" t="s">
        <v>61</v>
      </c>
      <c r="T503" s="5">
        <v>123</v>
      </c>
      <c r="U503" s="9"/>
    </row>
    <row r="504" spans="1:21" s="37" customFormat="1" ht="12" x14ac:dyDescent="0.3">
      <c r="A504" s="74" t="s">
        <v>1858</v>
      </c>
      <c r="B504" s="75" t="s">
        <v>1820</v>
      </c>
      <c r="C504" s="85">
        <v>270</v>
      </c>
      <c r="D504" s="86">
        <v>156.69999999999999</v>
      </c>
      <c r="E504" s="87">
        <v>47</v>
      </c>
      <c r="F504" s="86">
        <v>129.69999999999999</v>
      </c>
      <c r="G504" s="17">
        <v>39</v>
      </c>
      <c r="H504" s="88">
        <v>164</v>
      </c>
      <c r="I504" s="89"/>
      <c r="J504" s="89"/>
      <c r="K504" s="89"/>
      <c r="L504" s="89"/>
      <c r="M504" s="90">
        <f>I504-K504</f>
        <v>0</v>
      </c>
      <c r="N504" s="4" t="str">
        <f>IF(ISERROR(K504/I504),"",K504/I504)</f>
        <v/>
      </c>
      <c r="O504" s="91">
        <f>I504/E504</f>
        <v>0</v>
      </c>
      <c r="P504" s="91">
        <f>K504/E504</f>
        <v>0</v>
      </c>
      <c r="Q504" s="79">
        <v>4</v>
      </c>
      <c r="R504" s="79">
        <v>2</v>
      </c>
      <c r="S504" s="79" t="s">
        <v>61</v>
      </c>
      <c r="T504" s="5">
        <v>156</v>
      </c>
      <c r="U504" s="9"/>
    </row>
    <row r="505" spans="1:21" s="37" customFormat="1" ht="12" x14ac:dyDescent="0.3">
      <c r="A505" s="74" t="s">
        <v>1858</v>
      </c>
      <c r="B505" s="75" t="s">
        <v>1820</v>
      </c>
      <c r="C505" s="85">
        <v>270</v>
      </c>
      <c r="D505" s="86">
        <v>191.6</v>
      </c>
      <c r="E505" s="87">
        <v>58</v>
      </c>
      <c r="F505" s="86">
        <v>162.6</v>
      </c>
      <c r="G505" s="17">
        <v>49</v>
      </c>
      <c r="H505" s="88">
        <v>50</v>
      </c>
      <c r="I505" s="89"/>
      <c r="J505" s="89"/>
      <c r="K505" s="89"/>
      <c r="L505" s="89"/>
      <c r="M505" s="90">
        <f>I505-K505</f>
        <v>0</v>
      </c>
      <c r="N505" s="4" t="str">
        <f>IF(ISERROR(K505/I505),"",K505/I505)</f>
        <v/>
      </c>
      <c r="O505" s="91">
        <f>I505/E505</f>
        <v>0</v>
      </c>
      <c r="P505" s="91">
        <f>K505/E505</f>
        <v>0</v>
      </c>
      <c r="Q505" s="79">
        <v>5</v>
      </c>
      <c r="R505" s="79">
        <v>2</v>
      </c>
      <c r="S505" s="79" t="s">
        <v>61</v>
      </c>
      <c r="T505" s="5">
        <v>191</v>
      </c>
      <c r="U505" s="9"/>
    </row>
    <row r="506" spans="1:21" s="37" customFormat="1" ht="12" x14ac:dyDescent="0.3">
      <c r="A506" s="74" t="s">
        <v>2261</v>
      </c>
      <c r="B506" s="75" t="s">
        <v>1872</v>
      </c>
      <c r="C506" s="85">
        <v>224</v>
      </c>
      <c r="D506" s="86">
        <v>182.9</v>
      </c>
      <c r="E506" s="87">
        <v>55</v>
      </c>
      <c r="F506" s="86">
        <v>145.5</v>
      </c>
      <c r="G506" s="17">
        <v>44</v>
      </c>
      <c r="H506" s="88">
        <v>112</v>
      </c>
      <c r="I506" s="89"/>
      <c r="J506" s="89"/>
      <c r="K506" s="89"/>
      <c r="L506" s="89"/>
      <c r="M506" s="90">
        <f>I506-K506</f>
        <v>0</v>
      </c>
      <c r="N506" s="4" t="str">
        <f>IF(ISERROR(K506/I506),"",K506/I506)</f>
        <v/>
      </c>
      <c r="O506" s="91">
        <f>I506/E506</f>
        <v>0</v>
      </c>
      <c r="P506" s="91">
        <f>K506/E506</f>
        <v>0</v>
      </c>
      <c r="Q506" s="79">
        <v>4</v>
      </c>
      <c r="R506" s="79">
        <v>2</v>
      </c>
      <c r="S506" s="79" t="s">
        <v>72</v>
      </c>
      <c r="T506" s="5">
        <v>182</v>
      </c>
      <c r="U506" s="9"/>
    </row>
    <row r="507" spans="1:21" s="37" customFormat="1" ht="12" x14ac:dyDescent="0.3">
      <c r="A507" s="74" t="s">
        <v>2261</v>
      </c>
      <c r="B507" s="75" t="s">
        <v>1872</v>
      </c>
      <c r="C507" s="85">
        <v>224</v>
      </c>
      <c r="D507" s="86">
        <v>203.1</v>
      </c>
      <c r="E507" s="87">
        <v>61</v>
      </c>
      <c r="F507" s="86">
        <v>162</v>
      </c>
      <c r="G507" s="17">
        <v>49</v>
      </c>
      <c r="H507" s="88">
        <v>88</v>
      </c>
      <c r="I507" s="89"/>
      <c r="J507" s="89"/>
      <c r="K507" s="89"/>
      <c r="L507" s="89"/>
      <c r="M507" s="90">
        <f>I507-K507</f>
        <v>0</v>
      </c>
      <c r="N507" s="4" t="str">
        <f>IF(ISERROR(K507/I507),"",K507/I507)</f>
        <v/>
      </c>
      <c r="O507" s="91">
        <f>I507/E507</f>
        <v>0</v>
      </c>
      <c r="P507" s="91">
        <f>K507/E507</f>
        <v>0</v>
      </c>
      <c r="Q507" s="79">
        <v>4</v>
      </c>
      <c r="R507" s="79">
        <v>2</v>
      </c>
      <c r="S507" s="79" t="s">
        <v>72</v>
      </c>
      <c r="T507" s="5">
        <v>203</v>
      </c>
      <c r="U507" s="9"/>
    </row>
    <row r="508" spans="1:21" s="37" customFormat="1" ht="12" x14ac:dyDescent="0.3">
      <c r="A508" s="74" t="s">
        <v>1859</v>
      </c>
      <c r="B508" s="75" t="s">
        <v>1887</v>
      </c>
      <c r="C508" s="85">
        <v>706</v>
      </c>
      <c r="D508" s="86">
        <v>88.3</v>
      </c>
      <c r="E508" s="87">
        <v>27</v>
      </c>
      <c r="F508" s="86">
        <v>69.099999999999994</v>
      </c>
      <c r="G508" s="17">
        <v>21</v>
      </c>
      <c r="H508" s="88">
        <v>104</v>
      </c>
      <c r="I508" s="89"/>
      <c r="J508" s="89"/>
      <c r="K508" s="89"/>
      <c r="L508" s="89"/>
      <c r="M508" s="90">
        <f>I508-K508</f>
        <v>0</v>
      </c>
      <c r="N508" s="4" t="str">
        <f>IF(ISERROR(K508/I508),"",K508/I508)</f>
        <v/>
      </c>
      <c r="O508" s="91">
        <f>I508/E508</f>
        <v>0</v>
      </c>
      <c r="P508" s="91">
        <f>K508/E508</f>
        <v>0</v>
      </c>
      <c r="Q508" s="79">
        <v>3</v>
      </c>
      <c r="R508" s="79">
        <v>1</v>
      </c>
      <c r="S508" s="79" t="s">
        <v>72</v>
      </c>
      <c r="T508" s="5">
        <v>88</v>
      </c>
      <c r="U508" s="9"/>
    </row>
    <row r="509" spans="1:21" s="37" customFormat="1" ht="12" x14ac:dyDescent="0.3">
      <c r="A509" s="74" t="s">
        <v>1860</v>
      </c>
      <c r="B509" s="75" t="s">
        <v>1851</v>
      </c>
      <c r="C509" s="85">
        <v>858</v>
      </c>
      <c r="D509" s="86">
        <v>160</v>
      </c>
      <c r="E509" s="87">
        <v>48</v>
      </c>
      <c r="F509" s="86">
        <v>135</v>
      </c>
      <c r="G509" s="17">
        <v>41</v>
      </c>
      <c r="H509" s="88">
        <v>78</v>
      </c>
      <c r="I509" s="89"/>
      <c r="J509" s="89"/>
      <c r="K509" s="89"/>
      <c r="L509" s="89"/>
      <c r="M509" s="90">
        <f>I509-K509</f>
        <v>0</v>
      </c>
      <c r="N509" s="4" t="str">
        <f>IF(ISERROR(K509/I509),"",K509/I509)</f>
        <v/>
      </c>
      <c r="O509" s="91">
        <f>I509/E509</f>
        <v>0</v>
      </c>
      <c r="P509" s="91">
        <f>K509/E509</f>
        <v>0</v>
      </c>
      <c r="Q509" s="79">
        <v>5</v>
      </c>
      <c r="R509" s="79">
        <v>2</v>
      </c>
      <c r="S509" s="79" t="s">
        <v>72</v>
      </c>
      <c r="T509" s="5">
        <v>159</v>
      </c>
      <c r="U509" s="9"/>
    </row>
    <row r="510" spans="1:21" s="37" customFormat="1" ht="12" x14ac:dyDescent="0.3">
      <c r="A510" s="74" t="s">
        <v>1861</v>
      </c>
      <c r="B510" s="75" t="s">
        <v>1742</v>
      </c>
      <c r="C510" s="85">
        <v>344</v>
      </c>
      <c r="D510" s="86">
        <v>165</v>
      </c>
      <c r="E510" s="87">
        <v>50</v>
      </c>
      <c r="F510" s="86">
        <v>146.4</v>
      </c>
      <c r="G510" s="17">
        <v>44</v>
      </c>
      <c r="H510" s="88">
        <v>160</v>
      </c>
      <c r="I510" s="89"/>
      <c r="J510" s="89"/>
      <c r="K510" s="89"/>
      <c r="L510" s="89"/>
      <c r="M510" s="90">
        <f>I510-K510</f>
        <v>0</v>
      </c>
      <c r="N510" s="4" t="str">
        <f>IF(ISERROR(K510/I510),"",K510/I510)</f>
        <v/>
      </c>
      <c r="O510" s="91">
        <f>I510/E510</f>
        <v>0</v>
      </c>
      <c r="P510" s="91">
        <f>K510/E510</f>
        <v>0</v>
      </c>
      <c r="Q510" s="79">
        <v>4</v>
      </c>
      <c r="R510" s="79">
        <v>2</v>
      </c>
      <c r="S510" s="79" t="s">
        <v>72</v>
      </c>
      <c r="T510" s="5">
        <v>164</v>
      </c>
      <c r="U510" s="9"/>
    </row>
    <row r="511" spans="1:21" s="37" customFormat="1" ht="12" x14ac:dyDescent="0.3">
      <c r="A511" s="74" t="s">
        <v>1861</v>
      </c>
      <c r="B511" s="75" t="s">
        <v>1742</v>
      </c>
      <c r="C511" s="85">
        <v>344</v>
      </c>
      <c r="D511" s="86">
        <v>187.5</v>
      </c>
      <c r="E511" s="87">
        <v>57</v>
      </c>
      <c r="F511" s="86">
        <v>166.4</v>
      </c>
      <c r="G511" s="17">
        <v>50</v>
      </c>
      <c r="H511" s="88">
        <v>112</v>
      </c>
      <c r="I511" s="89"/>
      <c r="J511" s="89"/>
      <c r="K511" s="89"/>
      <c r="L511" s="89"/>
      <c r="M511" s="90">
        <f>I511-K511</f>
        <v>0</v>
      </c>
      <c r="N511" s="4" t="str">
        <f>IF(ISERROR(K511/I511),"",K511/I511)</f>
        <v/>
      </c>
      <c r="O511" s="91">
        <f>I511/E511</f>
        <v>0</v>
      </c>
      <c r="P511" s="91">
        <f>K511/E511</f>
        <v>0</v>
      </c>
      <c r="Q511" s="79">
        <v>4</v>
      </c>
      <c r="R511" s="79">
        <v>2</v>
      </c>
      <c r="S511" s="79" t="s">
        <v>72</v>
      </c>
      <c r="T511" s="5">
        <v>187</v>
      </c>
      <c r="U511" s="9"/>
    </row>
    <row r="512" spans="1:21" s="37" customFormat="1" ht="12" x14ac:dyDescent="0.3">
      <c r="A512" s="74" t="s">
        <v>1862</v>
      </c>
      <c r="B512" s="75" t="s">
        <v>1753</v>
      </c>
      <c r="C512" s="85">
        <v>770</v>
      </c>
      <c r="D512" s="86">
        <v>84.6</v>
      </c>
      <c r="E512" s="87">
        <v>26</v>
      </c>
      <c r="F512" s="86">
        <v>58.7</v>
      </c>
      <c r="G512" s="17">
        <v>18</v>
      </c>
      <c r="H512" s="88">
        <v>358</v>
      </c>
      <c r="I512" s="89"/>
      <c r="J512" s="89"/>
      <c r="K512" s="89"/>
      <c r="L512" s="89"/>
      <c r="M512" s="90">
        <f>I512-K512</f>
        <v>0</v>
      </c>
      <c r="N512" s="4" t="str">
        <f>IF(ISERROR(K512/I512),"",K512/I512)</f>
        <v/>
      </c>
      <c r="O512" s="91">
        <f>I512/E512</f>
        <v>0</v>
      </c>
      <c r="P512" s="91">
        <f>K512/E512</f>
        <v>0</v>
      </c>
      <c r="Q512" s="79">
        <v>2</v>
      </c>
      <c r="R512" s="79">
        <v>1</v>
      </c>
      <c r="S512" s="79" t="s">
        <v>61</v>
      </c>
      <c r="T512" s="5">
        <v>84</v>
      </c>
      <c r="U512" s="9"/>
    </row>
    <row r="513" spans="1:21" s="37" customFormat="1" ht="12" x14ac:dyDescent="0.3">
      <c r="A513" s="74" t="s">
        <v>1863</v>
      </c>
      <c r="B513" s="75" t="s">
        <v>1864</v>
      </c>
      <c r="C513" s="85">
        <v>1829</v>
      </c>
      <c r="D513" s="86">
        <v>108.2</v>
      </c>
      <c r="E513" s="87">
        <v>33</v>
      </c>
      <c r="F513" s="86">
        <v>85</v>
      </c>
      <c r="G513" s="17">
        <v>26</v>
      </c>
      <c r="H513" s="88">
        <v>360</v>
      </c>
      <c r="I513" s="89"/>
      <c r="J513" s="89"/>
      <c r="K513" s="89"/>
      <c r="L513" s="89"/>
      <c r="M513" s="90">
        <f>I513-K513</f>
        <v>0</v>
      </c>
      <c r="N513" s="4" t="str">
        <f>IF(ISERROR(K513/I513),"",K513/I513)</f>
        <v/>
      </c>
      <c r="O513" s="91">
        <f>I513/E513</f>
        <v>0</v>
      </c>
      <c r="P513" s="91">
        <f>K513/E513</f>
        <v>0</v>
      </c>
      <c r="Q513" s="79">
        <v>3</v>
      </c>
      <c r="R513" s="79">
        <v>2</v>
      </c>
      <c r="S513" s="79" t="s">
        <v>72</v>
      </c>
      <c r="T513" s="5">
        <v>108</v>
      </c>
      <c r="U513" s="9"/>
    </row>
    <row r="514" spans="1:21" s="37" customFormat="1" ht="12" x14ac:dyDescent="0.3">
      <c r="A514" s="74" t="s">
        <v>1863</v>
      </c>
      <c r="B514" s="75" t="s">
        <v>1864</v>
      </c>
      <c r="C514" s="85">
        <v>1829</v>
      </c>
      <c r="D514" s="86">
        <v>158.5</v>
      </c>
      <c r="E514" s="87">
        <v>48</v>
      </c>
      <c r="F514" s="86">
        <v>124.5</v>
      </c>
      <c r="G514" s="17">
        <v>38</v>
      </c>
      <c r="H514" s="88">
        <v>366</v>
      </c>
      <c r="I514" s="89"/>
      <c r="J514" s="89"/>
      <c r="K514" s="89"/>
      <c r="L514" s="89"/>
      <c r="M514" s="90">
        <f>I514-K514</f>
        <v>0</v>
      </c>
      <c r="N514" s="4" t="str">
        <f>IF(ISERROR(K514/I514),"",K514/I514)</f>
        <v/>
      </c>
      <c r="O514" s="91">
        <f>I514/E514</f>
        <v>0</v>
      </c>
      <c r="P514" s="91">
        <f>K514/E514</f>
        <v>0</v>
      </c>
      <c r="Q514" s="79">
        <v>4</v>
      </c>
      <c r="R514" s="79">
        <v>2</v>
      </c>
      <c r="S514" s="79" t="s">
        <v>72</v>
      </c>
      <c r="T514" s="5">
        <v>158</v>
      </c>
      <c r="U514" s="9"/>
    </row>
    <row r="515" spans="1:21" s="37" customFormat="1" ht="12" x14ac:dyDescent="0.3">
      <c r="A515" s="74" t="s">
        <v>1863</v>
      </c>
      <c r="B515" s="75" t="s">
        <v>1864</v>
      </c>
      <c r="C515" s="85">
        <v>1829</v>
      </c>
      <c r="D515" s="86">
        <v>177.8</v>
      </c>
      <c r="E515" s="87">
        <v>54</v>
      </c>
      <c r="F515" s="86">
        <v>139.69999999999999</v>
      </c>
      <c r="G515" s="17">
        <v>42</v>
      </c>
      <c r="H515" s="88">
        <v>372</v>
      </c>
      <c r="I515" s="89"/>
      <c r="J515" s="89"/>
      <c r="K515" s="89"/>
      <c r="L515" s="89"/>
      <c r="M515" s="90">
        <f>I515-K515</f>
        <v>0</v>
      </c>
      <c r="N515" s="4" t="str">
        <f>IF(ISERROR(K515/I515),"",K515/I515)</f>
        <v/>
      </c>
      <c r="O515" s="91">
        <f>I515/E515</f>
        <v>0</v>
      </c>
      <c r="P515" s="91">
        <f>K515/E515</f>
        <v>0</v>
      </c>
      <c r="Q515" s="79">
        <v>4</v>
      </c>
      <c r="R515" s="79">
        <v>2</v>
      </c>
      <c r="S515" s="79" t="s">
        <v>72</v>
      </c>
      <c r="T515" s="5" t="s">
        <v>317</v>
      </c>
      <c r="U515" s="9"/>
    </row>
    <row r="516" spans="1:21" s="37" customFormat="1" ht="12" x14ac:dyDescent="0.3">
      <c r="A516" s="74" t="s">
        <v>1863</v>
      </c>
      <c r="B516" s="75" t="s">
        <v>1864</v>
      </c>
      <c r="C516" s="85">
        <v>1829</v>
      </c>
      <c r="D516" s="86">
        <v>207.3</v>
      </c>
      <c r="E516" s="87">
        <v>63</v>
      </c>
      <c r="F516" s="86">
        <v>162.9</v>
      </c>
      <c r="G516" s="17">
        <v>49</v>
      </c>
      <c r="H516" s="88">
        <v>294</v>
      </c>
      <c r="I516" s="89"/>
      <c r="J516" s="89"/>
      <c r="K516" s="89"/>
      <c r="L516" s="89"/>
      <c r="M516" s="90">
        <f>I516-K516</f>
        <v>0</v>
      </c>
      <c r="N516" s="4" t="str">
        <f>IF(ISERROR(K516/I516),"",K516/I516)</f>
        <v/>
      </c>
      <c r="O516" s="91">
        <f>I516/E516</f>
        <v>0</v>
      </c>
      <c r="P516" s="91">
        <f>K516/E516</f>
        <v>0</v>
      </c>
      <c r="Q516" s="79">
        <v>4</v>
      </c>
      <c r="R516" s="79">
        <v>2</v>
      </c>
      <c r="S516" s="79" t="s">
        <v>72</v>
      </c>
      <c r="T516" s="5">
        <v>207</v>
      </c>
      <c r="U516" s="9"/>
    </row>
    <row r="517" spans="1:21" s="37" customFormat="1" ht="12" x14ac:dyDescent="0.3">
      <c r="A517" s="74" t="s">
        <v>1863</v>
      </c>
      <c r="B517" s="75" t="s">
        <v>1864</v>
      </c>
      <c r="C517" s="85">
        <v>1829</v>
      </c>
      <c r="D517" s="86">
        <v>231.9</v>
      </c>
      <c r="E517" s="87">
        <v>70</v>
      </c>
      <c r="F517" s="86">
        <v>182.2</v>
      </c>
      <c r="G517" s="17">
        <v>55</v>
      </c>
      <c r="H517" s="88">
        <v>176</v>
      </c>
      <c r="I517" s="89"/>
      <c r="J517" s="89"/>
      <c r="K517" s="89"/>
      <c r="L517" s="89"/>
      <c r="M517" s="90">
        <f>I517-K517</f>
        <v>0</v>
      </c>
      <c r="N517" s="4" t="str">
        <f>IF(ISERROR(K517/I517),"",K517/I517)</f>
        <v/>
      </c>
      <c r="O517" s="91">
        <f>I517/E517</f>
        <v>0</v>
      </c>
      <c r="P517" s="91">
        <f>K517/E517</f>
        <v>0</v>
      </c>
      <c r="Q517" s="79">
        <v>4</v>
      </c>
      <c r="R517" s="79">
        <v>2</v>
      </c>
      <c r="S517" s="79" t="s">
        <v>72</v>
      </c>
      <c r="T517" s="5" t="s">
        <v>319</v>
      </c>
      <c r="U517" s="9"/>
    </row>
    <row r="518" spans="1:21" s="37" customFormat="1" ht="12" x14ac:dyDescent="0.3">
      <c r="A518" s="74" t="s">
        <v>1863</v>
      </c>
      <c r="B518" s="75" t="s">
        <v>1864</v>
      </c>
      <c r="C518" s="85">
        <v>1829</v>
      </c>
      <c r="D518" s="86">
        <v>254.2</v>
      </c>
      <c r="E518" s="87">
        <v>77</v>
      </c>
      <c r="F518" s="86">
        <v>199.8</v>
      </c>
      <c r="G518" s="17">
        <v>60</v>
      </c>
      <c r="H518" s="88">
        <v>60</v>
      </c>
      <c r="I518" s="89"/>
      <c r="J518" s="89"/>
      <c r="K518" s="89"/>
      <c r="L518" s="89"/>
      <c r="M518" s="90">
        <f>I518-K518</f>
        <v>0</v>
      </c>
      <c r="N518" s="4" t="str">
        <f>IF(ISERROR(K518/I518),"",K518/I518)</f>
        <v/>
      </c>
      <c r="O518" s="91">
        <f>I518/E518</f>
        <v>0</v>
      </c>
      <c r="P518" s="91">
        <f>K518/E518</f>
        <v>0</v>
      </c>
      <c r="Q518" s="79">
        <v>5</v>
      </c>
      <c r="R518" s="79">
        <v>3</v>
      </c>
      <c r="S518" s="79" t="s">
        <v>72</v>
      </c>
      <c r="T518" s="5" t="s">
        <v>321</v>
      </c>
      <c r="U518" s="9"/>
    </row>
    <row r="519" spans="1:21" s="37" customFormat="1" ht="12" x14ac:dyDescent="0.3">
      <c r="A519" s="74" t="s">
        <v>2483</v>
      </c>
      <c r="B519" s="75" t="s">
        <v>1737</v>
      </c>
      <c r="C519" s="85">
        <v>803</v>
      </c>
      <c r="D519" s="86">
        <v>165.8</v>
      </c>
      <c r="E519" s="87">
        <v>50</v>
      </c>
      <c r="F519" s="86">
        <v>135</v>
      </c>
      <c r="G519" s="17">
        <v>41</v>
      </c>
      <c r="H519" s="88">
        <v>30</v>
      </c>
      <c r="I519" s="89"/>
      <c r="J519" s="89"/>
      <c r="K519" s="89"/>
      <c r="L519" s="89"/>
      <c r="M519" s="90">
        <f>I519-K519</f>
        <v>0</v>
      </c>
      <c r="N519" s="4" t="str">
        <f>IF(ISERROR(K519/I519),"",K519/I519)</f>
        <v/>
      </c>
      <c r="O519" s="91">
        <f>I519/E519</f>
        <v>0</v>
      </c>
      <c r="P519" s="91">
        <f>K519/E519</f>
        <v>0</v>
      </c>
      <c r="Q519" s="79">
        <v>4</v>
      </c>
      <c r="R519" s="79">
        <v>2</v>
      </c>
      <c r="S519" s="79" t="s">
        <v>72</v>
      </c>
      <c r="T519" s="5">
        <v>165</v>
      </c>
      <c r="U519" s="9"/>
    </row>
    <row r="520" spans="1:21" s="37" customFormat="1" ht="12" x14ac:dyDescent="0.3">
      <c r="A520" s="74" t="s">
        <v>1866</v>
      </c>
      <c r="B520" s="75" t="s">
        <v>2484</v>
      </c>
      <c r="C520" s="85">
        <v>803</v>
      </c>
      <c r="D520" s="86">
        <v>203</v>
      </c>
      <c r="E520" s="87">
        <v>61</v>
      </c>
      <c r="F520" s="86">
        <v>165.3</v>
      </c>
      <c r="G520" s="17">
        <v>50</v>
      </c>
      <c r="H520" s="88">
        <v>214</v>
      </c>
      <c r="I520" s="89"/>
      <c r="J520" s="89"/>
      <c r="K520" s="89"/>
      <c r="L520" s="89"/>
      <c r="M520" s="90">
        <f>I520-K520</f>
        <v>0</v>
      </c>
      <c r="N520" s="4" t="str">
        <f>IF(ISERROR(K520/I520),"",K520/I520)</f>
        <v/>
      </c>
      <c r="O520" s="91">
        <f>I520/E520</f>
        <v>0</v>
      </c>
      <c r="P520" s="91">
        <f>K520/E520</f>
        <v>0</v>
      </c>
      <c r="Q520" s="79">
        <v>4</v>
      </c>
      <c r="R520" s="79">
        <v>2</v>
      </c>
      <c r="S520" s="79" t="s">
        <v>72</v>
      </c>
      <c r="T520" s="5">
        <v>202</v>
      </c>
      <c r="U520" s="9"/>
    </row>
    <row r="521" spans="1:21" s="37" customFormat="1" ht="12" x14ac:dyDescent="0.3">
      <c r="A521" s="74" t="s">
        <v>1866</v>
      </c>
      <c r="B521" s="75" t="s">
        <v>1737</v>
      </c>
      <c r="C521" s="85">
        <v>803</v>
      </c>
      <c r="D521" s="86">
        <v>239.3</v>
      </c>
      <c r="E521" s="87">
        <v>72</v>
      </c>
      <c r="F521" s="86">
        <v>194.8</v>
      </c>
      <c r="G521" s="17">
        <v>59</v>
      </c>
      <c r="H521" s="88">
        <v>30</v>
      </c>
      <c r="I521" s="89"/>
      <c r="J521" s="89"/>
      <c r="K521" s="89"/>
      <c r="L521" s="89"/>
      <c r="M521" s="90">
        <f>I521-K521</f>
        <v>0</v>
      </c>
      <c r="N521" s="4" t="str">
        <f>IF(ISERROR(K521/I521),"",K521/I521)</f>
        <v/>
      </c>
      <c r="O521" s="91">
        <f>I521/E521</f>
        <v>0</v>
      </c>
      <c r="P521" s="91">
        <f>K521/E521</f>
        <v>0</v>
      </c>
      <c r="Q521" s="79">
        <v>4</v>
      </c>
      <c r="R521" s="79">
        <v>2</v>
      </c>
      <c r="S521" s="79" t="s">
        <v>72</v>
      </c>
      <c r="T521" s="5">
        <v>239</v>
      </c>
      <c r="U521" s="9"/>
    </row>
    <row r="522" spans="1:21" s="37" customFormat="1" ht="12" x14ac:dyDescent="0.3">
      <c r="A522" s="74" t="s">
        <v>1867</v>
      </c>
      <c r="B522" s="75" t="s">
        <v>1709</v>
      </c>
      <c r="C522" s="85">
        <v>298</v>
      </c>
      <c r="D522" s="86">
        <v>121.4</v>
      </c>
      <c r="E522" s="87">
        <v>37</v>
      </c>
      <c r="F522" s="86">
        <v>99.6</v>
      </c>
      <c r="G522" s="17">
        <v>30</v>
      </c>
      <c r="H522" s="88">
        <v>86</v>
      </c>
      <c r="I522" s="89"/>
      <c r="J522" s="89"/>
      <c r="K522" s="89"/>
      <c r="L522" s="89"/>
      <c r="M522" s="90">
        <f>I522-K522</f>
        <v>0</v>
      </c>
      <c r="N522" s="4" t="str">
        <f>IF(ISERROR(K522/I522),"",K522/I522)</f>
        <v/>
      </c>
      <c r="O522" s="91">
        <f>I522/E522</f>
        <v>0</v>
      </c>
      <c r="P522" s="91">
        <f>K522/E522</f>
        <v>0</v>
      </c>
      <c r="Q522" s="79">
        <v>4</v>
      </c>
      <c r="R522" s="79">
        <v>2</v>
      </c>
      <c r="S522" s="79" t="s">
        <v>72</v>
      </c>
      <c r="T522" s="5">
        <v>121</v>
      </c>
      <c r="U522" s="9"/>
    </row>
    <row r="523" spans="1:21" s="37" customFormat="1" ht="12" x14ac:dyDescent="0.3">
      <c r="A523" s="74" t="s">
        <v>2485</v>
      </c>
      <c r="B523" s="75" t="s">
        <v>1709</v>
      </c>
      <c r="C523" s="85">
        <v>298</v>
      </c>
      <c r="D523" s="86">
        <v>135.19999999999999</v>
      </c>
      <c r="E523" s="87">
        <v>41</v>
      </c>
      <c r="F523" s="86">
        <v>112.2</v>
      </c>
      <c r="G523" s="17">
        <v>34</v>
      </c>
      <c r="H523" s="88">
        <v>70</v>
      </c>
      <c r="I523" s="89"/>
      <c r="J523" s="89"/>
      <c r="K523" s="89"/>
      <c r="L523" s="89"/>
      <c r="M523" s="90">
        <f>I523-K523</f>
        <v>0</v>
      </c>
      <c r="N523" s="4" t="str">
        <f>IF(ISERROR(K523/I523),"",K523/I523)</f>
        <v/>
      </c>
      <c r="O523" s="91">
        <f>I523/E523</f>
        <v>0</v>
      </c>
      <c r="P523" s="91">
        <f>K523/E523</f>
        <v>0</v>
      </c>
      <c r="Q523" s="79">
        <v>4</v>
      </c>
      <c r="R523" s="79">
        <v>2</v>
      </c>
      <c r="S523" s="79" t="s">
        <v>72</v>
      </c>
      <c r="T523" s="5">
        <v>135</v>
      </c>
      <c r="U523" s="9"/>
    </row>
    <row r="524" spans="1:21" s="37" customFormat="1" ht="12" x14ac:dyDescent="0.3">
      <c r="A524" s="74" t="s">
        <v>1867</v>
      </c>
      <c r="B524" s="75" t="s">
        <v>1709</v>
      </c>
      <c r="C524" s="85">
        <v>298</v>
      </c>
      <c r="D524" s="86">
        <v>156.80000000000001</v>
      </c>
      <c r="E524" s="87">
        <v>47</v>
      </c>
      <c r="F524" s="86">
        <v>135</v>
      </c>
      <c r="G524" s="17">
        <v>41</v>
      </c>
      <c r="H524" s="88">
        <v>100</v>
      </c>
      <c r="I524" s="89"/>
      <c r="J524" s="89"/>
      <c r="K524" s="89"/>
      <c r="L524" s="89"/>
      <c r="M524" s="90">
        <f>I524-K524</f>
        <v>0</v>
      </c>
      <c r="N524" s="4" t="str">
        <f>IF(ISERROR(K524/I524),"",K524/I524)</f>
        <v/>
      </c>
      <c r="O524" s="91">
        <f>I524/E524</f>
        <v>0</v>
      </c>
      <c r="P524" s="91">
        <f>K524/E524</f>
        <v>0</v>
      </c>
      <c r="Q524" s="79">
        <v>4</v>
      </c>
      <c r="R524" s="79">
        <v>2</v>
      </c>
      <c r="S524" s="79" t="s">
        <v>72</v>
      </c>
      <c r="T524" s="5">
        <v>156</v>
      </c>
      <c r="U524" s="9"/>
    </row>
    <row r="525" spans="1:21" s="37" customFormat="1" ht="12" x14ac:dyDescent="0.3">
      <c r="A525" s="74" t="s">
        <v>1867</v>
      </c>
      <c r="B525" s="75" t="s">
        <v>1709</v>
      </c>
      <c r="C525" s="85">
        <v>298</v>
      </c>
      <c r="D525" s="86">
        <v>197.2</v>
      </c>
      <c r="E525" s="87">
        <v>60</v>
      </c>
      <c r="F525" s="86">
        <v>162.4</v>
      </c>
      <c r="G525" s="17">
        <v>49</v>
      </c>
      <c r="H525" s="88">
        <v>42</v>
      </c>
      <c r="I525" s="89"/>
      <c r="J525" s="89"/>
      <c r="K525" s="89"/>
      <c r="L525" s="89"/>
      <c r="M525" s="90">
        <f>I525-K525</f>
        <v>0</v>
      </c>
      <c r="N525" s="4" t="str">
        <f>IF(ISERROR(K525/I525),"",K525/I525)</f>
        <v/>
      </c>
      <c r="O525" s="91">
        <f>I525/E525</f>
        <v>0</v>
      </c>
      <c r="P525" s="91">
        <f>K525/E525</f>
        <v>0</v>
      </c>
      <c r="Q525" s="79">
        <v>5</v>
      </c>
      <c r="R525" s="79">
        <v>2</v>
      </c>
      <c r="S525" s="79" t="s">
        <v>72</v>
      </c>
      <c r="T525" s="5">
        <v>197</v>
      </c>
      <c r="U525" s="9"/>
    </row>
    <row r="526" spans="1:21" s="37" customFormat="1" ht="12" x14ac:dyDescent="0.3">
      <c r="A526" s="74" t="s">
        <v>2487</v>
      </c>
      <c r="B526" s="75" t="s">
        <v>1869</v>
      </c>
      <c r="C526" s="85">
        <v>416</v>
      </c>
      <c r="D526" s="86">
        <v>157.4</v>
      </c>
      <c r="E526" s="87">
        <v>48</v>
      </c>
      <c r="F526" s="86">
        <v>130.5</v>
      </c>
      <c r="G526" s="17">
        <v>39</v>
      </c>
      <c r="H526" s="88">
        <v>128</v>
      </c>
      <c r="I526" s="89"/>
      <c r="J526" s="89"/>
      <c r="K526" s="89"/>
      <c r="L526" s="89"/>
      <c r="M526" s="90">
        <f>I526-K526</f>
        <v>0</v>
      </c>
      <c r="N526" s="4" t="str">
        <f>IF(ISERROR(K526/I526),"",K526/I526)</f>
        <v/>
      </c>
      <c r="O526" s="91">
        <f>I526/E526</f>
        <v>0</v>
      </c>
      <c r="P526" s="91">
        <f>K526/E526</f>
        <v>0</v>
      </c>
      <c r="Q526" s="79">
        <v>4</v>
      </c>
      <c r="R526" s="79">
        <v>2</v>
      </c>
      <c r="S526" s="79" t="s">
        <v>72</v>
      </c>
      <c r="T526" s="5">
        <v>157</v>
      </c>
      <c r="U526" s="9"/>
    </row>
    <row r="527" spans="1:21" s="37" customFormat="1" ht="12" x14ac:dyDescent="0.3">
      <c r="A527" s="74" t="s">
        <v>1870</v>
      </c>
      <c r="B527" s="75" t="s">
        <v>2488</v>
      </c>
      <c r="C527" s="85">
        <v>300</v>
      </c>
      <c r="D527" s="86">
        <v>122.3</v>
      </c>
      <c r="E527" s="87">
        <v>37</v>
      </c>
      <c r="F527" s="86">
        <v>102</v>
      </c>
      <c r="G527" s="17">
        <v>31</v>
      </c>
      <c r="H527" s="88">
        <v>116</v>
      </c>
      <c r="I527" s="89"/>
      <c r="J527" s="89"/>
      <c r="K527" s="89"/>
      <c r="L527" s="89"/>
      <c r="M527" s="90">
        <f>I527-K527</f>
        <v>0</v>
      </c>
      <c r="N527" s="4" t="str">
        <f>IF(ISERROR(K527/I527),"",K527/I527)</f>
        <v/>
      </c>
      <c r="O527" s="91">
        <f>I527/E527</f>
        <v>0</v>
      </c>
      <c r="P527" s="91">
        <f>K527/E527</f>
        <v>0</v>
      </c>
      <c r="Q527" s="79">
        <v>4</v>
      </c>
      <c r="R527" s="79">
        <v>2</v>
      </c>
      <c r="S527" s="79" t="s">
        <v>72</v>
      </c>
      <c r="T527" s="5">
        <v>122</v>
      </c>
      <c r="U527" s="9"/>
    </row>
    <row r="528" spans="1:21" s="37" customFormat="1" ht="12" x14ac:dyDescent="0.3">
      <c r="A528" s="74" t="s">
        <v>2489</v>
      </c>
      <c r="B528" s="75" t="s">
        <v>1712</v>
      </c>
      <c r="C528" s="85">
        <v>300</v>
      </c>
      <c r="D528" s="86">
        <v>146.19999999999999</v>
      </c>
      <c r="E528" s="87">
        <v>44</v>
      </c>
      <c r="F528" s="86">
        <v>124.3</v>
      </c>
      <c r="G528" s="17">
        <v>38</v>
      </c>
      <c r="H528" s="88">
        <v>62</v>
      </c>
      <c r="I528" s="89"/>
      <c r="J528" s="89"/>
      <c r="K528" s="89"/>
      <c r="L528" s="89"/>
      <c r="M528" s="90">
        <f>I528-K528</f>
        <v>0</v>
      </c>
      <c r="N528" s="4" t="str">
        <f>IF(ISERROR(K528/I528),"",K528/I528)</f>
        <v/>
      </c>
      <c r="O528" s="91">
        <f>I528/E528</f>
        <v>0</v>
      </c>
      <c r="P528" s="91">
        <f>K528/E528</f>
        <v>0</v>
      </c>
      <c r="Q528" s="79">
        <v>4</v>
      </c>
      <c r="R528" s="79">
        <v>2</v>
      </c>
      <c r="S528" s="79" t="s">
        <v>72</v>
      </c>
      <c r="T528" s="5">
        <v>146</v>
      </c>
      <c r="U528" s="9"/>
    </row>
    <row r="529" spans="1:21" s="37" customFormat="1" ht="12" x14ac:dyDescent="0.3">
      <c r="A529" s="74" t="s">
        <v>2489</v>
      </c>
      <c r="B529" s="75" t="s">
        <v>2490</v>
      </c>
      <c r="C529" s="85">
        <v>300</v>
      </c>
      <c r="D529" s="86">
        <v>179.1</v>
      </c>
      <c r="E529" s="87">
        <v>54</v>
      </c>
      <c r="F529" s="86">
        <v>154.9</v>
      </c>
      <c r="G529" s="17">
        <v>47</v>
      </c>
      <c r="H529" s="88">
        <v>61</v>
      </c>
      <c r="I529" s="89"/>
      <c r="J529" s="89"/>
      <c r="K529" s="89"/>
      <c r="L529" s="89"/>
      <c r="M529" s="90">
        <f>I529-K529</f>
        <v>0</v>
      </c>
      <c r="N529" s="4" t="str">
        <f>IF(ISERROR(K529/I529),"",K529/I529)</f>
        <v/>
      </c>
      <c r="O529" s="91">
        <f>I529/E529</f>
        <v>0</v>
      </c>
      <c r="P529" s="91">
        <f>K529/E529</f>
        <v>0</v>
      </c>
      <c r="Q529" s="79">
        <v>5</v>
      </c>
      <c r="R529" s="79">
        <v>2</v>
      </c>
      <c r="S529" s="79" t="s">
        <v>72</v>
      </c>
      <c r="T529" s="5">
        <v>179</v>
      </c>
      <c r="U529" s="9"/>
    </row>
    <row r="530" spans="1:21" s="37" customFormat="1" ht="12" x14ac:dyDescent="0.3">
      <c r="A530" s="74" t="s">
        <v>1870</v>
      </c>
      <c r="B530" s="75" t="s">
        <v>2491</v>
      </c>
      <c r="C530" s="85">
        <v>300</v>
      </c>
      <c r="D530" s="86">
        <v>189.5</v>
      </c>
      <c r="E530" s="87">
        <v>57</v>
      </c>
      <c r="F530" s="86">
        <v>164.8</v>
      </c>
      <c r="G530" s="17">
        <v>50</v>
      </c>
      <c r="H530" s="88">
        <v>61</v>
      </c>
      <c r="I530" s="89"/>
      <c r="J530" s="89"/>
      <c r="K530" s="89"/>
      <c r="L530" s="89"/>
      <c r="M530" s="90">
        <f>I530-K530</f>
        <v>0</v>
      </c>
      <c r="N530" s="4" t="str">
        <f>IF(ISERROR(K530/I530),"",K530/I530)</f>
        <v/>
      </c>
      <c r="O530" s="91">
        <f>I530/E530</f>
        <v>0</v>
      </c>
      <c r="P530" s="91">
        <f>K530/E530</f>
        <v>0</v>
      </c>
      <c r="Q530" s="79">
        <v>5</v>
      </c>
      <c r="R530" s="79">
        <v>2</v>
      </c>
      <c r="S530" s="79" t="s">
        <v>72</v>
      </c>
      <c r="T530" s="5">
        <v>189</v>
      </c>
      <c r="U530" s="9"/>
    </row>
    <row r="531" spans="1:21" s="37" customFormat="1" ht="12" x14ac:dyDescent="0.3">
      <c r="A531" s="74" t="s">
        <v>1871</v>
      </c>
      <c r="B531" s="75" t="s">
        <v>1872</v>
      </c>
      <c r="C531" s="85">
        <v>540</v>
      </c>
      <c r="D531" s="86">
        <v>100.2</v>
      </c>
      <c r="E531" s="87">
        <v>30</v>
      </c>
      <c r="F531" s="86">
        <v>80.8</v>
      </c>
      <c r="G531" s="17">
        <v>24</v>
      </c>
      <c r="H531" s="88">
        <v>56</v>
      </c>
      <c r="I531" s="89"/>
      <c r="J531" s="89"/>
      <c r="K531" s="89"/>
      <c r="L531" s="89"/>
      <c r="M531" s="90">
        <f>I531-K531</f>
        <v>0</v>
      </c>
      <c r="N531" s="4" t="str">
        <f>IF(ISERROR(K531/I531),"",K531/I531)</f>
        <v/>
      </c>
      <c r="O531" s="91">
        <f>I531/E531</f>
        <v>0</v>
      </c>
      <c r="P531" s="91">
        <f>K531/E531</f>
        <v>0</v>
      </c>
      <c r="Q531" s="79">
        <v>2</v>
      </c>
      <c r="R531" s="79">
        <v>2</v>
      </c>
      <c r="S531" s="79" t="s">
        <v>72</v>
      </c>
      <c r="T531" s="5" t="s">
        <v>349</v>
      </c>
      <c r="U531" s="9"/>
    </row>
    <row r="532" spans="1:21" s="37" customFormat="1" ht="12" x14ac:dyDescent="0.3">
      <c r="A532" s="74" t="s">
        <v>2493</v>
      </c>
      <c r="B532" s="75" t="s">
        <v>1872</v>
      </c>
      <c r="C532" s="85">
        <v>540</v>
      </c>
      <c r="D532" s="86">
        <v>181.2</v>
      </c>
      <c r="E532" s="87">
        <v>55</v>
      </c>
      <c r="F532" s="86">
        <v>146.1</v>
      </c>
      <c r="G532" s="17">
        <v>44</v>
      </c>
      <c r="H532" s="88">
        <v>58</v>
      </c>
      <c r="I532" s="89"/>
      <c r="J532" s="89"/>
      <c r="K532" s="89"/>
      <c r="L532" s="89"/>
      <c r="M532" s="90">
        <f>I532-K532</f>
        <v>0</v>
      </c>
      <c r="N532" s="4" t="str">
        <f>IF(ISERROR(K532/I532),"",K532/I532)</f>
        <v/>
      </c>
      <c r="O532" s="91">
        <f>I532/E532</f>
        <v>0</v>
      </c>
      <c r="P532" s="91">
        <f>K532/E532</f>
        <v>0</v>
      </c>
      <c r="Q532" s="79">
        <v>3</v>
      </c>
      <c r="R532" s="79">
        <v>2</v>
      </c>
      <c r="S532" s="79" t="s">
        <v>72</v>
      </c>
      <c r="T532" s="5">
        <v>181</v>
      </c>
      <c r="U532" s="9"/>
    </row>
    <row r="533" spans="1:21" s="37" customFormat="1" ht="12" x14ac:dyDescent="0.3">
      <c r="A533" s="74" t="s">
        <v>2493</v>
      </c>
      <c r="B533" s="75" t="s">
        <v>2492</v>
      </c>
      <c r="C533" s="85">
        <v>540</v>
      </c>
      <c r="D533" s="86">
        <v>199.4</v>
      </c>
      <c r="E533" s="87">
        <v>60</v>
      </c>
      <c r="F533" s="86">
        <v>160.80000000000001</v>
      </c>
      <c r="G533" s="17">
        <v>49</v>
      </c>
      <c r="H533" s="88">
        <v>30</v>
      </c>
      <c r="I533" s="89"/>
      <c r="J533" s="89"/>
      <c r="K533" s="89"/>
      <c r="L533" s="89"/>
      <c r="M533" s="90">
        <f>I533-K533</f>
        <v>0</v>
      </c>
      <c r="N533" s="4" t="str">
        <f>IF(ISERROR(K533/I533),"",K533/I533)</f>
        <v/>
      </c>
      <c r="O533" s="91">
        <f>I533/E533</f>
        <v>0</v>
      </c>
      <c r="P533" s="91">
        <f>K533/E533</f>
        <v>0</v>
      </c>
      <c r="Q533" s="79">
        <v>4</v>
      </c>
      <c r="R533" s="79">
        <v>2</v>
      </c>
      <c r="S533" s="79" t="s">
        <v>72</v>
      </c>
      <c r="T533" s="5">
        <v>199</v>
      </c>
      <c r="U533" s="9"/>
    </row>
    <row r="534" spans="1:21" s="37" customFormat="1" ht="12" x14ac:dyDescent="0.3">
      <c r="A534" s="74" t="s">
        <v>1871</v>
      </c>
      <c r="B534" s="75" t="s">
        <v>1872</v>
      </c>
      <c r="C534" s="85">
        <v>540</v>
      </c>
      <c r="D534" s="86">
        <v>214.1</v>
      </c>
      <c r="E534" s="87">
        <v>65</v>
      </c>
      <c r="F534" s="86">
        <v>172.7</v>
      </c>
      <c r="G534" s="17">
        <v>52</v>
      </c>
      <c r="H534" s="88">
        <v>56</v>
      </c>
      <c r="I534" s="89"/>
      <c r="J534" s="89"/>
      <c r="K534" s="89"/>
      <c r="L534" s="89"/>
      <c r="M534" s="90">
        <f>I534-K534</f>
        <v>0</v>
      </c>
      <c r="N534" s="4" t="str">
        <f>IF(ISERROR(K534/I534),"",K534/I534)</f>
        <v/>
      </c>
      <c r="O534" s="91">
        <f>I534/E534</f>
        <v>0</v>
      </c>
      <c r="P534" s="91">
        <f>K534/E534</f>
        <v>0</v>
      </c>
      <c r="Q534" s="79">
        <v>4</v>
      </c>
      <c r="R534" s="79">
        <v>2</v>
      </c>
      <c r="S534" s="79" t="s">
        <v>72</v>
      </c>
      <c r="T534" s="5" t="s">
        <v>353</v>
      </c>
      <c r="U534" s="9"/>
    </row>
    <row r="535" spans="1:21" s="37" customFormat="1" ht="12" x14ac:dyDescent="0.3">
      <c r="A535" s="74" t="s">
        <v>1871</v>
      </c>
      <c r="B535" s="75" t="s">
        <v>1872</v>
      </c>
      <c r="C535" s="85">
        <v>540</v>
      </c>
      <c r="D535" s="86">
        <v>243.5</v>
      </c>
      <c r="E535" s="87">
        <v>74</v>
      </c>
      <c r="F535" s="86">
        <v>196.4</v>
      </c>
      <c r="G535" s="17">
        <v>59</v>
      </c>
      <c r="H535" s="88">
        <v>56</v>
      </c>
      <c r="I535" s="89"/>
      <c r="J535" s="89"/>
      <c r="K535" s="89"/>
      <c r="L535" s="89"/>
      <c r="M535" s="90">
        <f>I535-K535</f>
        <v>0</v>
      </c>
      <c r="N535" s="4" t="str">
        <f>IF(ISERROR(K535/I535),"",K535/I535)</f>
        <v/>
      </c>
      <c r="O535" s="91">
        <f>I535/E535</f>
        <v>0</v>
      </c>
      <c r="P535" s="91">
        <f>K535/E535</f>
        <v>0</v>
      </c>
      <c r="Q535" s="79">
        <v>5</v>
      </c>
      <c r="R535" s="79">
        <v>3</v>
      </c>
      <c r="S535" s="79" t="s">
        <v>72</v>
      </c>
      <c r="T535" s="5">
        <v>243</v>
      </c>
      <c r="U535" s="9"/>
    </row>
    <row r="536" spans="1:21" s="37" customFormat="1" ht="12" x14ac:dyDescent="0.3">
      <c r="A536" s="74" t="s">
        <v>2494</v>
      </c>
      <c r="B536" s="75" t="s">
        <v>2495</v>
      </c>
      <c r="C536" s="85">
        <v>259</v>
      </c>
      <c r="D536" s="86">
        <v>110.4</v>
      </c>
      <c r="E536" s="87">
        <v>33</v>
      </c>
      <c r="F536" s="86">
        <v>85</v>
      </c>
      <c r="G536" s="17">
        <v>26</v>
      </c>
      <c r="H536" s="88">
        <v>34</v>
      </c>
      <c r="I536" s="89"/>
      <c r="J536" s="89"/>
      <c r="K536" s="89"/>
      <c r="L536" s="89"/>
      <c r="M536" s="90">
        <f>I536-K536</f>
        <v>0</v>
      </c>
      <c r="N536" s="4" t="str">
        <f>IF(ISERROR(K536/I536),"",K536/I536)</f>
        <v/>
      </c>
      <c r="O536" s="91">
        <f>I536/E536</f>
        <v>0</v>
      </c>
      <c r="P536" s="91">
        <f>K536/E536</f>
        <v>0</v>
      </c>
      <c r="Q536" s="79">
        <v>3</v>
      </c>
      <c r="R536" s="79">
        <v>2</v>
      </c>
      <c r="S536" s="79" t="s">
        <v>72</v>
      </c>
      <c r="T536" s="5">
        <v>110</v>
      </c>
      <c r="U536" s="9"/>
    </row>
    <row r="537" spans="1:21" s="37" customFormat="1" ht="12" x14ac:dyDescent="0.3">
      <c r="A537" s="74" t="s">
        <v>1873</v>
      </c>
      <c r="B537" s="75" t="s">
        <v>1874</v>
      </c>
      <c r="C537" s="85">
        <v>259</v>
      </c>
      <c r="D537" s="86">
        <v>158.69999999999999</v>
      </c>
      <c r="E537" s="87">
        <v>48</v>
      </c>
      <c r="F537" s="86">
        <v>128.19999999999999</v>
      </c>
      <c r="G537" s="17">
        <v>39</v>
      </c>
      <c r="H537" s="88">
        <v>56</v>
      </c>
      <c r="I537" s="89"/>
      <c r="J537" s="89"/>
      <c r="K537" s="89"/>
      <c r="L537" s="89"/>
      <c r="M537" s="90">
        <f>I537-K537</f>
        <v>0</v>
      </c>
      <c r="N537" s="4" t="str">
        <f>IF(ISERROR(K537/I537),"",K537/I537)</f>
        <v/>
      </c>
      <c r="O537" s="91">
        <f>I537/E537</f>
        <v>0</v>
      </c>
      <c r="P537" s="91">
        <f>K537/E537</f>
        <v>0</v>
      </c>
      <c r="Q537" s="79">
        <v>4</v>
      </c>
      <c r="R537" s="79">
        <v>2</v>
      </c>
      <c r="S537" s="79" t="s">
        <v>72</v>
      </c>
      <c r="T537" s="5" t="s">
        <v>357</v>
      </c>
      <c r="U537" s="9"/>
    </row>
    <row r="538" spans="1:21" s="37" customFormat="1" ht="12" x14ac:dyDescent="0.3">
      <c r="A538" s="74" t="s">
        <v>2496</v>
      </c>
      <c r="B538" s="75" t="s">
        <v>2497</v>
      </c>
      <c r="C538" s="85">
        <v>506</v>
      </c>
      <c r="D538" s="86">
        <v>81.2</v>
      </c>
      <c r="E538" s="87">
        <v>25</v>
      </c>
      <c r="F538" s="86">
        <v>59.9</v>
      </c>
      <c r="G538" s="17">
        <v>18</v>
      </c>
      <c r="H538" s="88">
        <v>60</v>
      </c>
      <c r="I538" s="89"/>
      <c r="J538" s="89"/>
      <c r="K538" s="89"/>
      <c r="L538" s="89"/>
      <c r="M538" s="90">
        <f>I538-K538</f>
        <v>0</v>
      </c>
      <c r="N538" s="4" t="str">
        <f>IF(ISERROR(K538/I538),"",K538/I538)</f>
        <v/>
      </c>
      <c r="O538" s="91">
        <f>I538/E538</f>
        <v>0</v>
      </c>
      <c r="P538" s="91">
        <f>K538/E538</f>
        <v>0</v>
      </c>
      <c r="Q538" s="79">
        <v>3</v>
      </c>
      <c r="R538" s="79">
        <v>2</v>
      </c>
      <c r="S538" s="79" t="s">
        <v>72</v>
      </c>
      <c r="T538" s="5" t="s">
        <v>200</v>
      </c>
      <c r="U538" s="9"/>
    </row>
    <row r="539" spans="1:21" s="37" customFormat="1" ht="12" x14ac:dyDescent="0.3">
      <c r="A539" s="74" t="s">
        <v>2498</v>
      </c>
      <c r="B539" s="75" t="s">
        <v>1875</v>
      </c>
      <c r="C539" s="85">
        <v>506</v>
      </c>
      <c r="D539" s="86">
        <v>114.3</v>
      </c>
      <c r="E539" s="87">
        <v>35</v>
      </c>
      <c r="F539" s="86">
        <v>85</v>
      </c>
      <c r="G539" s="17">
        <v>26</v>
      </c>
      <c r="H539" s="88">
        <v>96</v>
      </c>
      <c r="I539" s="89"/>
      <c r="J539" s="89"/>
      <c r="K539" s="89"/>
      <c r="L539" s="89"/>
      <c r="M539" s="90">
        <f>I539-K539</f>
        <v>0</v>
      </c>
      <c r="N539" s="4" t="str">
        <f>IF(ISERROR(K539/I539),"",K539/I539)</f>
        <v/>
      </c>
      <c r="O539" s="91">
        <f>I539/E539</f>
        <v>0</v>
      </c>
      <c r="P539" s="91">
        <f>K539/E539</f>
        <v>0</v>
      </c>
      <c r="Q539" s="79">
        <v>3</v>
      </c>
      <c r="R539" s="79">
        <v>2</v>
      </c>
      <c r="S539" s="79" t="s">
        <v>72</v>
      </c>
      <c r="T539" s="5" t="s">
        <v>122</v>
      </c>
      <c r="U539" s="9"/>
    </row>
    <row r="540" spans="1:21" s="37" customFormat="1" ht="12" x14ac:dyDescent="0.3">
      <c r="A540" s="74" t="s">
        <v>2505</v>
      </c>
      <c r="B540" s="75" t="s">
        <v>1872</v>
      </c>
      <c r="C540" s="85">
        <v>307</v>
      </c>
      <c r="D540" s="86">
        <v>104.3</v>
      </c>
      <c r="E540" s="87">
        <v>32</v>
      </c>
      <c r="F540" s="86">
        <v>84.9</v>
      </c>
      <c r="G540" s="17">
        <v>26</v>
      </c>
      <c r="H540" s="88">
        <v>42</v>
      </c>
      <c r="I540" s="89"/>
      <c r="J540" s="89"/>
      <c r="K540" s="89"/>
      <c r="L540" s="89"/>
      <c r="M540" s="90">
        <f>I540-K540</f>
        <v>0</v>
      </c>
      <c r="N540" s="4" t="str">
        <f>IF(ISERROR(K540/I540),"",K540/I540)</f>
        <v/>
      </c>
      <c r="O540" s="91">
        <f>I540/E540</f>
        <v>0</v>
      </c>
      <c r="P540" s="91">
        <f>K540/E540</f>
        <v>0</v>
      </c>
      <c r="Q540" s="79">
        <v>3</v>
      </c>
      <c r="R540" s="79">
        <v>2</v>
      </c>
      <c r="S540" s="79" t="s">
        <v>72</v>
      </c>
      <c r="T540" s="5">
        <v>104</v>
      </c>
      <c r="U540" s="9"/>
    </row>
    <row r="541" spans="1:21" s="37" customFormat="1" ht="12" x14ac:dyDescent="0.3">
      <c r="A541" s="74" t="s">
        <v>1878</v>
      </c>
      <c r="B541" s="75" t="s">
        <v>1872</v>
      </c>
      <c r="C541" s="85">
        <v>307</v>
      </c>
      <c r="D541" s="86">
        <v>188.3</v>
      </c>
      <c r="E541" s="87">
        <v>57</v>
      </c>
      <c r="F541" s="86">
        <v>153.4</v>
      </c>
      <c r="G541" s="17">
        <v>46</v>
      </c>
      <c r="H541" s="88">
        <v>60</v>
      </c>
      <c r="I541" s="89"/>
      <c r="J541" s="89"/>
      <c r="K541" s="89"/>
      <c r="L541" s="89"/>
      <c r="M541" s="90">
        <f>I541-K541</f>
        <v>0</v>
      </c>
      <c r="N541" s="4" t="str">
        <f>IF(ISERROR(K541/I541),"",K541/I541)</f>
        <v/>
      </c>
      <c r="O541" s="91">
        <f>I541/E541</f>
        <v>0</v>
      </c>
      <c r="P541" s="91">
        <f>K541/E541</f>
        <v>0</v>
      </c>
      <c r="Q541" s="79">
        <v>4</v>
      </c>
      <c r="R541" s="79">
        <v>2</v>
      </c>
      <c r="S541" s="79" t="s">
        <v>72</v>
      </c>
      <c r="T541" s="5" t="s">
        <v>232</v>
      </c>
      <c r="U541" s="9"/>
    </row>
    <row r="542" spans="1:21" s="37" customFormat="1" ht="12" x14ac:dyDescent="0.3">
      <c r="A542" s="74" t="s">
        <v>1878</v>
      </c>
      <c r="B542" s="75" t="s">
        <v>1872</v>
      </c>
      <c r="C542" s="85">
        <v>307</v>
      </c>
      <c r="D542" s="86">
        <v>201</v>
      </c>
      <c r="E542" s="87">
        <v>61</v>
      </c>
      <c r="F542" s="86">
        <v>163.69999999999999</v>
      </c>
      <c r="G542" s="17">
        <v>50</v>
      </c>
      <c r="H542" s="88">
        <v>120</v>
      </c>
      <c r="I542" s="89"/>
      <c r="J542" s="89"/>
      <c r="K542" s="89"/>
      <c r="L542" s="89"/>
      <c r="M542" s="90">
        <f>I542-K542</f>
        <v>0</v>
      </c>
      <c r="N542" s="4" t="str">
        <f>IF(ISERROR(K542/I542),"",K542/I542)</f>
        <v/>
      </c>
      <c r="O542" s="91">
        <f>I542/E542</f>
        <v>0</v>
      </c>
      <c r="P542" s="91">
        <f>K542/E542</f>
        <v>0</v>
      </c>
      <c r="Q542" s="79">
        <v>4</v>
      </c>
      <c r="R542" s="79">
        <v>3</v>
      </c>
      <c r="S542" s="79" t="s">
        <v>72</v>
      </c>
      <c r="T542" s="5" t="s">
        <v>373</v>
      </c>
      <c r="U542" s="9"/>
    </row>
    <row r="543" spans="1:21" s="37" customFormat="1" ht="12" x14ac:dyDescent="0.3">
      <c r="A543" s="74" t="s">
        <v>1879</v>
      </c>
      <c r="B543" s="75" t="s">
        <v>1709</v>
      </c>
      <c r="C543" s="85">
        <v>512</v>
      </c>
      <c r="D543" s="86">
        <v>120.5</v>
      </c>
      <c r="E543" s="87">
        <v>36</v>
      </c>
      <c r="F543" s="86">
        <v>99.6</v>
      </c>
      <c r="G543" s="17">
        <v>30</v>
      </c>
      <c r="H543" s="88">
        <v>44</v>
      </c>
      <c r="I543" s="89"/>
      <c r="J543" s="89"/>
      <c r="K543" s="89">
        <v>80000</v>
      </c>
      <c r="L543" s="89" t="s">
        <v>255</v>
      </c>
      <c r="M543" s="90">
        <f>I543-K543</f>
        <v>-80000</v>
      </c>
      <c r="N543" s="4" t="str">
        <f>IF(ISERROR(K543/I543),"",K543/I543)</f>
        <v/>
      </c>
      <c r="O543" s="91">
        <f>I543/E543</f>
        <v>0</v>
      </c>
      <c r="P543" s="91">
        <f>K543/E543</f>
        <v>2222.2222222222222</v>
      </c>
      <c r="Q543" s="79">
        <v>4</v>
      </c>
      <c r="R543" s="79">
        <v>2</v>
      </c>
      <c r="S543" s="79" t="s">
        <v>72</v>
      </c>
      <c r="T543" s="5">
        <v>120</v>
      </c>
      <c r="U543" s="9"/>
    </row>
    <row r="544" spans="1:21" s="37" customFormat="1" ht="12" x14ac:dyDescent="0.3">
      <c r="A544" s="74" t="s">
        <v>1879</v>
      </c>
      <c r="B544" s="75" t="s">
        <v>1709</v>
      </c>
      <c r="C544" s="85">
        <v>512</v>
      </c>
      <c r="D544" s="86">
        <v>158.6</v>
      </c>
      <c r="E544" s="87">
        <v>48</v>
      </c>
      <c r="F544" s="86">
        <v>135</v>
      </c>
      <c r="G544" s="17">
        <v>41</v>
      </c>
      <c r="H544" s="88">
        <v>120</v>
      </c>
      <c r="I544" s="89"/>
      <c r="J544" s="89"/>
      <c r="K544" s="89"/>
      <c r="L544" s="89"/>
      <c r="M544" s="90">
        <f>I544-K544</f>
        <v>0</v>
      </c>
      <c r="N544" s="4" t="str">
        <f>IF(ISERROR(K544/I544),"",K544/I544)</f>
        <v/>
      </c>
      <c r="O544" s="91">
        <f>I544/E544</f>
        <v>0</v>
      </c>
      <c r="P544" s="91">
        <f>K544/E544</f>
        <v>0</v>
      </c>
      <c r="Q544" s="79">
        <v>4</v>
      </c>
      <c r="R544" s="79">
        <v>2</v>
      </c>
      <c r="S544" s="79" t="s">
        <v>72</v>
      </c>
      <c r="T544" s="5">
        <v>158</v>
      </c>
      <c r="U544" s="9"/>
    </row>
    <row r="545" spans="1:21" s="37" customFormat="1" ht="12" x14ac:dyDescent="0.3">
      <c r="A545" s="74" t="s">
        <v>1882</v>
      </c>
      <c r="B545" s="75" t="s">
        <v>1881</v>
      </c>
      <c r="C545" s="85">
        <v>378</v>
      </c>
      <c r="D545" s="86">
        <v>111.7</v>
      </c>
      <c r="E545" s="87">
        <v>34</v>
      </c>
      <c r="F545" s="86">
        <v>84.9</v>
      </c>
      <c r="G545" s="17">
        <v>26</v>
      </c>
      <c r="H545" s="88">
        <v>31</v>
      </c>
      <c r="I545" s="89"/>
      <c r="J545" s="89"/>
      <c r="K545" s="89"/>
      <c r="L545" s="89"/>
      <c r="M545" s="90">
        <f>I545-K545</f>
        <v>0</v>
      </c>
      <c r="N545" s="4" t="str">
        <f>IF(ISERROR(K545/I545),"",K545/I545)</f>
        <v/>
      </c>
      <c r="O545" s="91">
        <f>I545/E545</f>
        <v>0</v>
      </c>
      <c r="P545" s="91">
        <f>K545/E545</f>
        <v>0</v>
      </c>
      <c r="Q545" s="79">
        <v>3</v>
      </c>
      <c r="R545" s="79">
        <v>2</v>
      </c>
      <c r="S545" s="79" t="s">
        <v>61</v>
      </c>
      <c r="T545" s="5" t="s">
        <v>152</v>
      </c>
      <c r="U545" s="9"/>
    </row>
    <row r="546" spans="1:21" s="37" customFormat="1" ht="12" x14ac:dyDescent="0.3">
      <c r="A546" s="74" t="s">
        <v>1882</v>
      </c>
      <c r="B546" s="75" t="s">
        <v>2513</v>
      </c>
      <c r="C546" s="85">
        <v>378</v>
      </c>
      <c r="D546" s="86">
        <v>152.9</v>
      </c>
      <c r="E546" s="87">
        <v>46</v>
      </c>
      <c r="F546" s="86">
        <v>116.8</v>
      </c>
      <c r="G546" s="17">
        <v>35</v>
      </c>
      <c r="H546" s="88">
        <v>190</v>
      </c>
      <c r="I546" s="89"/>
      <c r="J546" s="89"/>
      <c r="K546" s="89"/>
      <c r="L546" s="89"/>
      <c r="M546" s="90">
        <f>I546-K546</f>
        <v>0</v>
      </c>
      <c r="N546" s="4" t="str">
        <f>IF(ISERROR(K546/I546),"",K546/I546)</f>
        <v/>
      </c>
      <c r="O546" s="91">
        <f>I546/E546</f>
        <v>0</v>
      </c>
      <c r="P546" s="91">
        <f>K546/E546</f>
        <v>0</v>
      </c>
      <c r="Q546" s="79">
        <v>4</v>
      </c>
      <c r="R546" s="79">
        <v>2</v>
      </c>
      <c r="S546" s="79" t="s">
        <v>61</v>
      </c>
      <c r="T546" s="5" t="s">
        <v>375</v>
      </c>
      <c r="U546" s="9"/>
    </row>
    <row r="547" spans="1:21" s="37" customFormat="1" ht="12" x14ac:dyDescent="0.3">
      <c r="A547" s="74" t="s">
        <v>2515</v>
      </c>
      <c r="B547" s="75" t="s">
        <v>1884</v>
      </c>
      <c r="C547" s="85">
        <v>706</v>
      </c>
      <c r="D547" s="86">
        <v>88.3</v>
      </c>
      <c r="E547" s="87">
        <v>27</v>
      </c>
      <c r="F547" s="86">
        <v>69.099999999999994</v>
      </c>
      <c r="G547" s="17">
        <v>21</v>
      </c>
      <c r="H547" s="88">
        <v>104</v>
      </c>
      <c r="I547" s="89"/>
      <c r="J547" s="89"/>
      <c r="K547" s="89"/>
      <c r="L547" s="89"/>
      <c r="M547" s="90">
        <f>I547-K547</f>
        <v>0</v>
      </c>
      <c r="N547" s="4" t="str">
        <f>IF(ISERROR(K547/I547),"",K547/I547)</f>
        <v/>
      </c>
      <c r="O547" s="91">
        <f>I547/E547</f>
        <v>0</v>
      </c>
      <c r="P547" s="91">
        <f>K547/E547</f>
        <v>0</v>
      </c>
      <c r="Q547" s="79">
        <v>3</v>
      </c>
      <c r="R547" s="79">
        <v>1</v>
      </c>
      <c r="S547" s="79" t="s">
        <v>72</v>
      </c>
      <c r="T547" s="5">
        <v>88</v>
      </c>
      <c r="U547" s="9"/>
    </row>
    <row r="548" spans="1:21" s="37" customFormat="1" ht="12" x14ac:dyDescent="0.3">
      <c r="A548" s="74" t="s">
        <v>2516</v>
      </c>
      <c r="B548" s="75" t="s">
        <v>1709</v>
      </c>
      <c r="C548" s="85">
        <v>598</v>
      </c>
      <c r="D548" s="86">
        <v>124.4</v>
      </c>
      <c r="E548" s="87">
        <v>38</v>
      </c>
      <c r="F548" s="86">
        <v>101.9</v>
      </c>
      <c r="G548" s="17">
        <v>31</v>
      </c>
      <c r="H548" s="88">
        <v>240</v>
      </c>
      <c r="I548" s="89"/>
      <c r="J548" s="89"/>
      <c r="K548" s="89"/>
      <c r="L548" s="89"/>
      <c r="M548" s="90">
        <f>I548-K548</f>
        <v>0</v>
      </c>
      <c r="N548" s="4" t="str">
        <f>IF(ISERROR(K548/I548),"",K548/I548)</f>
        <v/>
      </c>
      <c r="O548" s="91">
        <f>I548/E548</f>
        <v>0</v>
      </c>
      <c r="P548" s="91">
        <f>K548/E548</f>
        <v>0</v>
      </c>
      <c r="Q548" s="79">
        <v>4</v>
      </c>
      <c r="R548" s="79">
        <v>2</v>
      </c>
      <c r="S548" s="79" t="s">
        <v>72</v>
      </c>
      <c r="T548" s="5">
        <v>124</v>
      </c>
      <c r="U548" s="9"/>
    </row>
    <row r="549" spans="1:21" s="37" customFormat="1" ht="12" x14ac:dyDescent="0.3">
      <c r="A549" s="74" t="s">
        <v>1889</v>
      </c>
      <c r="B549" s="75" t="s">
        <v>2521</v>
      </c>
      <c r="C549" s="85">
        <v>203</v>
      </c>
      <c r="D549" s="86">
        <v>186.3</v>
      </c>
      <c r="E549" s="87">
        <v>56</v>
      </c>
      <c r="F549" s="86">
        <v>139.1</v>
      </c>
      <c r="G549" s="17">
        <v>42</v>
      </c>
      <c r="H549" s="88">
        <v>90</v>
      </c>
      <c r="I549" s="89"/>
      <c r="J549" s="89"/>
      <c r="K549" s="89"/>
      <c r="L549" s="89"/>
      <c r="M549" s="90">
        <f>I549-K549</f>
        <v>0</v>
      </c>
      <c r="N549" s="4" t="str">
        <f>IF(ISERROR(K549/I549),"",K549/I549)</f>
        <v/>
      </c>
      <c r="O549" s="91">
        <f>I549/E549</f>
        <v>0</v>
      </c>
      <c r="P549" s="91">
        <f>K549/E549</f>
        <v>0</v>
      </c>
      <c r="Q549" s="79">
        <v>4</v>
      </c>
      <c r="R549" s="79">
        <v>2</v>
      </c>
      <c r="S549" s="79" t="s">
        <v>72</v>
      </c>
      <c r="T549" s="5">
        <v>186</v>
      </c>
      <c r="U549" s="9"/>
    </row>
    <row r="550" spans="1:21" s="37" customFormat="1" ht="12" x14ac:dyDescent="0.3">
      <c r="A550" s="74" t="s">
        <v>1889</v>
      </c>
      <c r="B550" s="75" t="s">
        <v>2521</v>
      </c>
      <c r="C550" s="85">
        <v>203</v>
      </c>
      <c r="D550" s="86">
        <v>219.6</v>
      </c>
      <c r="E550" s="87">
        <v>66</v>
      </c>
      <c r="F550" s="86">
        <v>164</v>
      </c>
      <c r="G550" s="17">
        <v>50</v>
      </c>
      <c r="H550" s="88">
        <v>92</v>
      </c>
      <c r="I550" s="89"/>
      <c r="J550" s="89"/>
      <c r="K550" s="89"/>
      <c r="L550" s="89"/>
      <c r="M550" s="90">
        <f>I550-K550</f>
        <v>0</v>
      </c>
      <c r="N550" s="4" t="str">
        <f>IF(ISERROR(K550/I550),"",K550/I550)</f>
        <v/>
      </c>
      <c r="O550" s="91">
        <f>I550/E550</f>
        <v>0</v>
      </c>
      <c r="P550" s="91">
        <f>K550/E550</f>
        <v>0</v>
      </c>
      <c r="Q550" s="79">
        <v>5</v>
      </c>
      <c r="R550" s="79">
        <v>2</v>
      </c>
      <c r="S550" s="79" t="s">
        <v>72</v>
      </c>
      <c r="T550" s="5">
        <v>219</v>
      </c>
      <c r="U550" s="9"/>
    </row>
    <row r="551" spans="1:21" s="37" customFormat="1" ht="12" x14ac:dyDescent="0.3">
      <c r="A551" s="74" t="s">
        <v>2522</v>
      </c>
      <c r="B551" s="75" t="s">
        <v>2523</v>
      </c>
      <c r="C551" s="85">
        <v>1038</v>
      </c>
      <c r="D551" s="86">
        <v>53.2</v>
      </c>
      <c r="E551" s="87">
        <v>16</v>
      </c>
      <c r="F551" s="86">
        <v>37.700000000000003</v>
      </c>
      <c r="G551" s="17">
        <v>11</v>
      </c>
      <c r="H551" s="88">
        <v>445</v>
      </c>
      <c r="I551" s="89"/>
      <c r="J551" s="89"/>
      <c r="K551" s="89"/>
      <c r="L551" s="89"/>
      <c r="M551" s="90">
        <f>I551-K551</f>
        <v>0</v>
      </c>
      <c r="N551" s="4" t="str">
        <f>IF(ISERROR(K551/I551),"",K551/I551)</f>
        <v/>
      </c>
      <c r="O551" s="91">
        <f>I551/E551</f>
        <v>0</v>
      </c>
      <c r="P551" s="91">
        <f>K551/E551</f>
        <v>0</v>
      </c>
      <c r="Q551" s="79">
        <v>2</v>
      </c>
      <c r="R551" s="79">
        <v>1</v>
      </c>
      <c r="S551" s="79" t="s">
        <v>61</v>
      </c>
      <c r="T551" s="5">
        <v>53</v>
      </c>
      <c r="U551" s="9"/>
    </row>
    <row r="552" spans="1:21" s="37" customFormat="1" ht="12" x14ac:dyDescent="0.3">
      <c r="A552" s="74" t="s">
        <v>1893</v>
      </c>
      <c r="B552" s="75" t="s">
        <v>1892</v>
      </c>
      <c r="C552" s="85">
        <v>566</v>
      </c>
      <c r="D552" s="86">
        <v>165.1</v>
      </c>
      <c r="E552" s="87">
        <v>50</v>
      </c>
      <c r="F552" s="86">
        <v>137.80000000000001</v>
      </c>
      <c r="G552" s="17">
        <v>42</v>
      </c>
      <c r="H552" s="88">
        <v>58</v>
      </c>
      <c r="I552" s="89"/>
      <c r="J552" s="89"/>
      <c r="K552" s="89"/>
      <c r="L552" s="89"/>
      <c r="M552" s="90">
        <f>I552-K552</f>
        <v>0</v>
      </c>
      <c r="N552" s="4" t="str">
        <f>IF(ISERROR(K552/I552),"",K552/I552)</f>
        <v/>
      </c>
      <c r="O552" s="91">
        <f>I552/E552</f>
        <v>0</v>
      </c>
      <c r="P552" s="91">
        <f>K552/E552</f>
        <v>0</v>
      </c>
      <c r="Q552" s="79">
        <v>4</v>
      </c>
      <c r="R552" s="79">
        <v>2</v>
      </c>
      <c r="S552" s="79" t="s">
        <v>72</v>
      </c>
      <c r="T552" s="5">
        <v>165</v>
      </c>
      <c r="U552" s="9"/>
    </row>
    <row r="553" spans="1:21" s="37" customFormat="1" ht="12" x14ac:dyDescent="0.3">
      <c r="A553" s="74" t="s">
        <v>2526</v>
      </c>
      <c r="B553" s="75" t="s">
        <v>2527</v>
      </c>
      <c r="C553" s="85">
        <v>566</v>
      </c>
      <c r="D553" s="86">
        <v>177.6</v>
      </c>
      <c r="E553" s="87">
        <v>54</v>
      </c>
      <c r="F553" s="86">
        <v>148.19999999999999</v>
      </c>
      <c r="G553" s="17">
        <v>45</v>
      </c>
      <c r="H553" s="88">
        <v>58</v>
      </c>
      <c r="I553" s="89"/>
      <c r="J553" s="89"/>
      <c r="K553" s="89"/>
      <c r="L553" s="89"/>
      <c r="M553" s="90">
        <f>I553-K553</f>
        <v>0</v>
      </c>
      <c r="N553" s="4" t="str">
        <f>IF(ISERROR(K553/I553),"",K553/I553)</f>
        <v/>
      </c>
      <c r="O553" s="91">
        <f>I553/E553</f>
        <v>0</v>
      </c>
      <c r="P553" s="91">
        <f>K553/E553</f>
        <v>0</v>
      </c>
      <c r="Q553" s="79">
        <v>4</v>
      </c>
      <c r="R553" s="79">
        <v>2</v>
      </c>
      <c r="S553" s="79" t="s">
        <v>72</v>
      </c>
      <c r="T553" s="5">
        <v>177</v>
      </c>
      <c r="U553" s="9"/>
    </row>
    <row r="554" spans="1:21" s="37" customFormat="1" ht="12" x14ac:dyDescent="0.3">
      <c r="A554" s="74" t="s">
        <v>2528</v>
      </c>
      <c r="B554" s="75" t="s">
        <v>2529</v>
      </c>
      <c r="C554" s="85">
        <v>566</v>
      </c>
      <c r="D554" s="86">
        <v>190.2</v>
      </c>
      <c r="E554" s="87">
        <v>58</v>
      </c>
      <c r="F554" s="86">
        <v>158.69999999999999</v>
      </c>
      <c r="G554" s="17">
        <v>48</v>
      </c>
      <c r="H554" s="88">
        <v>54</v>
      </c>
      <c r="I554" s="89"/>
      <c r="J554" s="89"/>
      <c r="K554" s="89"/>
      <c r="L554" s="89"/>
      <c r="M554" s="90">
        <f>I554-K554</f>
        <v>0</v>
      </c>
      <c r="N554" s="4" t="str">
        <f>IF(ISERROR(K554/I554),"",K554/I554)</f>
        <v/>
      </c>
      <c r="O554" s="91">
        <f>I554/E554</f>
        <v>0</v>
      </c>
      <c r="P554" s="91">
        <f>K554/E554</f>
        <v>0</v>
      </c>
      <c r="Q554" s="79">
        <v>4</v>
      </c>
      <c r="R554" s="79">
        <v>2</v>
      </c>
      <c r="S554" s="79" t="s">
        <v>72</v>
      </c>
      <c r="T554" s="5">
        <v>190</v>
      </c>
      <c r="U554" s="9"/>
    </row>
    <row r="555" spans="1:21" s="37" customFormat="1" ht="12" x14ac:dyDescent="0.3">
      <c r="A555" s="74" t="s">
        <v>1893</v>
      </c>
      <c r="B555" s="75" t="s">
        <v>2529</v>
      </c>
      <c r="C555" s="85">
        <v>566</v>
      </c>
      <c r="D555" s="86">
        <v>231.6</v>
      </c>
      <c r="E555" s="87">
        <v>70</v>
      </c>
      <c r="F555" s="86">
        <v>193.3</v>
      </c>
      <c r="G555" s="17">
        <v>58</v>
      </c>
      <c r="H555" s="88">
        <v>60</v>
      </c>
      <c r="I555" s="89"/>
      <c r="J555" s="89"/>
      <c r="K555" s="89"/>
      <c r="L555" s="89"/>
      <c r="M555" s="90">
        <f>I555-K555</f>
        <v>0</v>
      </c>
      <c r="N555" s="4" t="str">
        <f>IF(ISERROR(K555/I555),"",K555/I555)</f>
        <v/>
      </c>
      <c r="O555" s="91">
        <f>I555/E555</f>
        <v>0</v>
      </c>
      <c r="P555" s="91">
        <f>K555/E555</f>
        <v>0</v>
      </c>
      <c r="Q555" s="79">
        <v>5</v>
      </c>
      <c r="R555" s="79">
        <v>3</v>
      </c>
      <c r="S555" s="79" t="s">
        <v>72</v>
      </c>
      <c r="T555" s="5">
        <v>231</v>
      </c>
      <c r="U555" s="9"/>
    </row>
    <row r="556" spans="1:21" s="37" customFormat="1" ht="12" x14ac:dyDescent="0.3">
      <c r="A556" s="74" t="s">
        <v>2530</v>
      </c>
      <c r="B556" s="75" t="s">
        <v>2531</v>
      </c>
      <c r="C556" s="85">
        <v>566</v>
      </c>
      <c r="D556" s="86">
        <v>250.4</v>
      </c>
      <c r="E556" s="87">
        <v>76</v>
      </c>
      <c r="F556" s="86">
        <v>208.9</v>
      </c>
      <c r="G556" s="17">
        <v>63</v>
      </c>
      <c r="H556" s="88">
        <v>104</v>
      </c>
      <c r="I556" s="89"/>
      <c r="J556" s="89"/>
      <c r="K556" s="89"/>
      <c r="L556" s="89"/>
      <c r="M556" s="90">
        <f>I556-K556</f>
        <v>0</v>
      </c>
      <c r="N556" s="4" t="str">
        <f>IF(ISERROR(K556/I556),"",K556/I556)</f>
        <v/>
      </c>
      <c r="O556" s="91">
        <f>I556/E556</f>
        <v>0</v>
      </c>
      <c r="P556" s="91">
        <f>K556/E556</f>
        <v>0</v>
      </c>
      <c r="Q556" s="79">
        <v>5</v>
      </c>
      <c r="R556" s="79">
        <v>3</v>
      </c>
      <c r="S556" s="79" t="s">
        <v>72</v>
      </c>
      <c r="T556" s="5">
        <v>250</v>
      </c>
      <c r="U556" s="9"/>
    </row>
    <row r="557" spans="1:21" s="37" customFormat="1" ht="12" x14ac:dyDescent="0.3">
      <c r="A557" s="74" t="s">
        <v>2530</v>
      </c>
      <c r="B557" s="75" t="s">
        <v>2531</v>
      </c>
      <c r="C557" s="85">
        <v>566</v>
      </c>
      <c r="D557" s="86">
        <v>292.60000000000002</v>
      </c>
      <c r="E557" s="87">
        <v>89</v>
      </c>
      <c r="F557" s="86">
        <v>244.2</v>
      </c>
      <c r="G557" s="17">
        <v>74</v>
      </c>
      <c r="H557" s="88">
        <v>60</v>
      </c>
      <c r="I557" s="89"/>
      <c r="J557" s="89"/>
      <c r="K557" s="89"/>
      <c r="L557" s="89"/>
      <c r="M557" s="90">
        <f>I557-K557</f>
        <v>0</v>
      </c>
      <c r="N557" s="4" t="str">
        <f>IF(ISERROR(K557/I557),"",K557/I557)</f>
        <v/>
      </c>
      <c r="O557" s="91">
        <f>I557/E557</f>
        <v>0</v>
      </c>
      <c r="P557" s="91">
        <f>K557/E557</f>
        <v>0</v>
      </c>
      <c r="Q557" s="79">
        <v>5</v>
      </c>
      <c r="R557" s="79">
        <v>3</v>
      </c>
      <c r="S557" s="79" t="s">
        <v>72</v>
      </c>
      <c r="T557" s="5" t="s">
        <v>379</v>
      </c>
      <c r="U557" s="9"/>
    </row>
    <row r="558" spans="1:21" s="37" customFormat="1" ht="12" x14ac:dyDescent="0.3">
      <c r="A558" s="74" t="s">
        <v>2538</v>
      </c>
      <c r="B558" s="75" t="s">
        <v>1764</v>
      </c>
      <c r="C558" s="85">
        <v>567</v>
      </c>
      <c r="D558" s="86">
        <v>107.3</v>
      </c>
      <c r="E558" s="87">
        <v>32</v>
      </c>
      <c r="F558" s="86">
        <v>84.5</v>
      </c>
      <c r="G558" s="17">
        <v>26</v>
      </c>
      <c r="H558" s="88">
        <v>140</v>
      </c>
      <c r="I558" s="89"/>
      <c r="J558" s="89"/>
      <c r="K558" s="89"/>
      <c r="L558" s="89"/>
      <c r="M558" s="90">
        <f>I558-K558</f>
        <v>0</v>
      </c>
      <c r="N558" s="4" t="str">
        <f>IF(ISERROR(K558/I558),"",K558/I558)</f>
        <v/>
      </c>
      <c r="O558" s="91">
        <f>I558/E558</f>
        <v>0</v>
      </c>
      <c r="P558" s="91">
        <f>K558/E558</f>
        <v>0</v>
      </c>
      <c r="Q558" s="79">
        <v>3</v>
      </c>
      <c r="R558" s="79">
        <v>2</v>
      </c>
      <c r="S558" s="79" t="s">
        <v>72</v>
      </c>
      <c r="T558" s="5" t="s">
        <v>101</v>
      </c>
      <c r="U558" s="9"/>
    </row>
    <row r="559" spans="1:21" s="37" customFormat="1" ht="12" x14ac:dyDescent="0.3">
      <c r="A559" s="74" t="s">
        <v>2543</v>
      </c>
      <c r="B559" s="75" t="s">
        <v>2544</v>
      </c>
      <c r="C559" s="85">
        <v>585</v>
      </c>
      <c r="D559" s="86">
        <v>76.400000000000006</v>
      </c>
      <c r="E559" s="87">
        <v>23</v>
      </c>
      <c r="F559" s="86">
        <v>56.6</v>
      </c>
      <c r="G559" s="17">
        <v>17</v>
      </c>
      <c r="H559" s="88">
        <v>329</v>
      </c>
      <c r="I559" s="89"/>
      <c r="J559" s="89"/>
      <c r="K559" s="89"/>
      <c r="L559" s="89"/>
      <c r="M559" s="90">
        <f>I559-K559</f>
        <v>0</v>
      </c>
      <c r="N559" s="4" t="str">
        <f>IF(ISERROR(K559/I559),"",K559/I559)</f>
        <v/>
      </c>
      <c r="O559" s="91">
        <f>I559/E559</f>
        <v>0</v>
      </c>
      <c r="P559" s="91">
        <f>K559/E559</f>
        <v>0</v>
      </c>
      <c r="Q559" s="79">
        <v>3</v>
      </c>
      <c r="R559" s="79">
        <v>2</v>
      </c>
      <c r="S559" s="79" t="s">
        <v>72</v>
      </c>
      <c r="T559" s="5" t="s">
        <v>393</v>
      </c>
      <c r="U559" s="9"/>
    </row>
    <row r="560" spans="1:21" s="37" customFormat="1" ht="12" x14ac:dyDescent="0.3">
      <c r="A560" s="74" t="s">
        <v>2543</v>
      </c>
      <c r="B560" s="75" t="s">
        <v>2545</v>
      </c>
      <c r="C560" s="85">
        <v>585</v>
      </c>
      <c r="D560" s="86">
        <v>109.6</v>
      </c>
      <c r="E560" s="87">
        <v>33</v>
      </c>
      <c r="F560" s="86">
        <v>80.2</v>
      </c>
      <c r="G560" s="17">
        <v>24</v>
      </c>
      <c r="H560" s="88">
        <v>176</v>
      </c>
      <c r="I560" s="89"/>
      <c r="J560" s="89"/>
      <c r="K560" s="89"/>
      <c r="L560" s="89"/>
      <c r="M560" s="90">
        <f>I560-K560</f>
        <v>0</v>
      </c>
      <c r="N560" s="4" t="str">
        <f>IF(ISERROR(K560/I560),"",K560/I560)</f>
        <v/>
      </c>
      <c r="O560" s="91">
        <f>I560/E560</f>
        <v>0</v>
      </c>
      <c r="P560" s="91">
        <f>K560/E560</f>
        <v>0</v>
      </c>
      <c r="Q560" s="79">
        <v>3</v>
      </c>
      <c r="R560" s="79">
        <v>2</v>
      </c>
      <c r="S560" s="79" t="s">
        <v>72</v>
      </c>
      <c r="T560" s="5" t="s">
        <v>209</v>
      </c>
      <c r="U560" s="9"/>
    </row>
    <row r="561" spans="1:21" s="37" customFormat="1" ht="12" x14ac:dyDescent="0.3">
      <c r="A561" s="74" t="s">
        <v>2547</v>
      </c>
      <c r="B561" s="75" t="s">
        <v>2542</v>
      </c>
      <c r="C561" s="85">
        <v>486</v>
      </c>
      <c r="D561" s="86">
        <v>128.9</v>
      </c>
      <c r="E561" s="87">
        <v>39</v>
      </c>
      <c r="F561" s="86">
        <v>101.3</v>
      </c>
      <c r="G561" s="17">
        <v>31</v>
      </c>
      <c r="H561" s="88">
        <v>97</v>
      </c>
      <c r="I561" s="89"/>
      <c r="J561" s="89"/>
      <c r="K561" s="89"/>
      <c r="L561" s="89"/>
      <c r="M561" s="90">
        <f>I561-K561</f>
        <v>0</v>
      </c>
      <c r="N561" s="4" t="str">
        <f>IF(ISERROR(K561/I561),"",K561/I561)</f>
        <v/>
      </c>
      <c r="O561" s="91">
        <f>I561/E561</f>
        <v>0</v>
      </c>
      <c r="P561" s="91">
        <f>K561/E561</f>
        <v>0</v>
      </c>
      <c r="Q561" s="79">
        <v>4</v>
      </c>
      <c r="R561" s="79">
        <v>2</v>
      </c>
      <c r="S561" s="79" t="s">
        <v>72</v>
      </c>
      <c r="T561" s="5">
        <v>128</v>
      </c>
      <c r="U561" s="9"/>
    </row>
    <row r="562" spans="1:21" s="37" customFormat="1" ht="12" x14ac:dyDescent="0.3">
      <c r="A562" s="74" t="s">
        <v>2548</v>
      </c>
      <c r="B562" s="75" t="s">
        <v>1896</v>
      </c>
      <c r="C562" s="85">
        <v>248</v>
      </c>
      <c r="D562" s="86">
        <v>149.9</v>
      </c>
      <c r="E562" s="87">
        <v>45</v>
      </c>
      <c r="F562" s="86">
        <v>125.4</v>
      </c>
      <c r="G562" s="17">
        <v>38</v>
      </c>
      <c r="H562" s="88">
        <v>96</v>
      </c>
      <c r="I562" s="89"/>
      <c r="J562" s="89"/>
      <c r="K562" s="89"/>
      <c r="L562" s="89"/>
      <c r="M562" s="90">
        <f>I562-K562</f>
        <v>0</v>
      </c>
      <c r="N562" s="4" t="str">
        <f>IF(ISERROR(K562/I562),"",K562/I562)</f>
        <v/>
      </c>
      <c r="O562" s="91">
        <f>I562/E562</f>
        <v>0</v>
      </c>
      <c r="P562" s="91">
        <f>K562/E562</f>
        <v>0</v>
      </c>
      <c r="Q562" s="79">
        <v>4</v>
      </c>
      <c r="R562" s="79">
        <v>2</v>
      </c>
      <c r="S562" s="79" t="s">
        <v>72</v>
      </c>
      <c r="T562" s="5" t="s">
        <v>395</v>
      </c>
      <c r="U562" s="9"/>
    </row>
    <row r="563" spans="1:21" s="37" customFormat="1" ht="12" x14ac:dyDescent="0.3">
      <c r="A563" s="74" t="s">
        <v>2549</v>
      </c>
      <c r="B563" s="75" t="s">
        <v>2550</v>
      </c>
      <c r="C563" s="85">
        <v>248</v>
      </c>
      <c r="D563" s="86">
        <v>179.8</v>
      </c>
      <c r="E563" s="87">
        <v>54</v>
      </c>
      <c r="F563" s="86">
        <v>150.4</v>
      </c>
      <c r="G563" s="17">
        <v>46</v>
      </c>
      <c r="H563" s="88">
        <v>94</v>
      </c>
      <c r="I563" s="89"/>
      <c r="J563" s="89"/>
      <c r="K563" s="89"/>
      <c r="L563" s="89"/>
      <c r="M563" s="90">
        <f>I563-K563</f>
        <v>0</v>
      </c>
      <c r="N563" s="4" t="str">
        <f>IF(ISERROR(K563/I563),"",K563/I563)</f>
        <v/>
      </c>
      <c r="O563" s="91">
        <f>I563/E563</f>
        <v>0</v>
      </c>
      <c r="P563" s="91">
        <f>K563/E563</f>
        <v>0</v>
      </c>
      <c r="Q563" s="79">
        <v>4</v>
      </c>
      <c r="R563" s="79">
        <v>2</v>
      </c>
      <c r="S563" s="79" t="s">
        <v>72</v>
      </c>
      <c r="T563" s="5" t="s">
        <v>398</v>
      </c>
      <c r="U563" s="9"/>
    </row>
    <row r="564" spans="1:21" s="37" customFormat="1" ht="12" x14ac:dyDescent="0.3">
      <c r="A564" s="74" t="s">
        <v>2551</v>
      </c>
      <c r="B564" s="75" t="s">
        <v>2552</v>
      </c>
      <c r="C564" s="85">
        <v>202</v>
      </c>
      <c r="D564" s="86">
        <v>125.9</v>
      </c>
      <c r="E564" s="87">
        <v>38</v>
      </c>
      <c r="F564" s="86">
        <v>101.1</v>
      </c>
      <c r="G564" s="17">
        <v>31</v>
      </c>
      <c r="H564" s="88">
        <v>69</v>
      </c>
      <c r="I564" s="89"/>
      <c r="J564" s="89"/>
      <c r="K564" s="89"/>
      <c r="L564" s="89"/>
      <c r="M564" s="90">
        <f>I564-K564</f>
        <v>0</v>
      </c>
      <c r="N564" s="4" t="str">
        <f>IF(ISERROR(K564/I564),"",K564/I564)</f>
        <v/>
      </c>
      <c r="O564" s="91">
        <f>I564/E564</f>
        <v>0</v>
      </c>
      <c r="P564" s="91">
        <f>K564/E564</f>
        <v>0</v>
      </c>
      <c r="Q564" s="79">
        <v>4</v>
      </c>
      <c r="R564" s="79">
        <v>2</v>
      </c>
      <c r="S564" s="79" t="s">
        <v>72</v>
      </c>
      <c r="T564" s="5">
        <v>125</v>
      </c>
      <c r="U564" s="9"/>
    </row>
    <row r="565" spans="1:21" s="37" customFormat="1" ht="12" x14ac:dyDescent="0.3">
      <c r="A565" s="74" t="s">
        <v>2551</v>
      </c>
      <c r="B565" s="75" t="s">
        <v>2552</v>
      </c>
      <c r="C565" s="85">
        <v>202</v>
      </c>
      <c r="D565" s="86">
        <v>143.30000000000001</v>
      </c>
      <c r="E565" s="87">
        <v>43</v>
      </c>
      <c r="F565" s="86">
        <v>115.1</v>
      </c>
      <c r="G565" s="17">
        <v>35</v>
      </c>
      <c r="H565" s="88">
        <v>72</v>
      </c>
      <c r="I565" s="89"/>
      <c r="J565" s="89"/>
      <c r="K565" s="89"/>
      <c r="L565" s="89"/>
      <c r="M565" s="90">
        <f>I565-K565</f>
        <v>0</v>
      </c>
      <c r="N565" s="4" t="str">
        <f>IF(ISERROR(K565/I565),"",K565/I565)</f>
        <v/>
      </c>
      <c r="O565" s="91">
        <f>I565/E565</f>
        <v>0</v>
      </c>
      <c r="P565" s="91">
        <f>K565/E565</f>
        <v>0</v>
      </c>
      <c r="Q565" s="79">
        <v>4</v>
      </c>
      <c r="R565" s="79">
        <v>2</v>
      </c>
      <c r="S565" s="79" t="s">
        <v>72</v>
      </c>
      <c r="T565" s="5" t="s">
        <v>385</v>
      </c>
      <c r="U565" s="9"/>
    </row>
  </sheetData>
  <autoFilter ref="A3:U565">
    <sortState ref="A4:U565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20835" priority="79694" operator="greaterThan">
      <formula>0.9</formula>
    </cfRule>
    <cfRule type="cellIs" dxfId="20834" priority="79695" operator="greaterThan">
      <formula>0.85</formula>
    </cfRule>
  </conditionalFormatting>
  <conditionalFormatting sqref="N4">
    <cfRule type="cellIs" dxfId="20833" priority="11335" operator="greaterThan">
      <formula>0.9</formula>
    </cfRule>
    <cfRule type="cellIs" dxfId="20832" priority="11336" operator="greaterThan">
      <formula>0.85</formula>
    </cfRule>
  </conditionalFormatting>
  <conditionalFormatting sqref="N5">
    <cfRule type="cellIs" dxfId="20831" priority="11317" operator="greaterThan">
      <formula>0.9</formula>
    </cfRule>
    <cfRule type="cellIs" dxfId="20830" priority="11318" operator="greaterThan">
      <formula>0.85</formula>
    </cfRule>
  </conditionalFormatting>
  <conditionalFormatting sqref="N565">
    <cfRule type="cellIs" dxfId="20829" priority="13" operator="greaterThan">
      <formula>0.9</formula>
    </cfRule>
    <cfRule type="cellIs" dxfId="20828" priority="14" operator="greaterThan">
      <formula>0.85</formula>
    </cfRule>
  </conditionalFormatting>
  <conditionalFormatting sqref="N6">
    <cfRule type="cellIs" dxfId="20827" priority="11281" operator="greaterThan">
      <formula>0.9</formula>
    </cfRule>
    <cfRule type="cellIs" dxfId="20826" priority="11282" operator="greaterThan">
      <formula>0.85</formula>
    </cfRule>
  </conditionalFormatting>
  <conditionalFormatting sqref="N7">
    <cfRule type="cellIs" dxfId="20825" priority="11263" operator="greaterThan">
      <formula>0.9</formula>
    </cfRule>
    <cfRule type="cellIs" dxfId="20824" priority="11264" operator="greaterThan">
      <formula>0.85</formula>
    </cfRule>
  </conditionalFormatting>
  <conditionalFormatting sqref="N8">
    <cfRule type="cellIs" dxfId="20823" priority="11227" operator="greaterThan">
      <formula>0.9</formula>
    </cfRule>
    <cfRule type="cellIs" dxfId="20822" priority="11228" operator="greaterThan">
      <formula>0.85</formula>
    </cfRule>
  </conditionalFormatting>
  <conditionalFormatting sqref="N9">
    <cfRule type="cellIs" dxfId="20821" priority="11209" operator="greaterThan">
      <formula>0.9</formula>
    </cfRule>
    <cfRule type="cellIs" dxfId="20820" priority="11210" operator="greaterThan">
      <formula>0.85</formula>
    </cfRule>
  </conditionalFormatting>
  <conditionalFormatting sqref="N10">
    <cfRule type="cellIs" dxfId="20819" priority="11191" operator="greaterThan">
      <formula>0.9</formula>
    </cfRule>
    <cfRule type="cellIs" dxfId="20818" priority="11192" operator="greaterThan">
      <formula>0.85</formula>
    </cfRule>
  </conditionalFormatting>
  <conditionalFormatting sqref="N11">
    <cfRule type="cellIs" dxfId="20817" priority="11173" operator="greaterThan">
      <formula>0.9</formula>
    </cfRule>
    <cfRule type="cellIs" dxfId="20816" priority="11174" operator="greaterThan">
      <formula>0.85</formula>
    </cfRule>
  </conditionalFormatting>
  <conditionalFormatting sqref="N12">
    <cfRule type="cellIs" dxfId="20815" priority="11155" operator="greaterThan">
      <formula>0.9</formula>
    </cfRule>
    <cfRule type="cellIs" dxfId="20814" priority="11156" operator="greaterThan">
      <formula>0.85</formula>
    </cfRule>
  </conditionalFormatting>
  <conditionalFormatting sqref="N13">
    <cfRule type="cellIs" dxfId="20813" priority="11137" operator="greaterThan">
      <formula>0.9</formula>
    </cfRule>
    <cfRule type="cellIs" dxfId="20812" priority="11138" operator="greaterThan">
      <formula>0.85</formula>
    </cfRule>
  </conditionalFormatting>
  <conditionalFormatting sqref="N14">
    <cfRule type="cellIs" dxfId="20811" priority="11119" operator="greaterThan">
      <formula>0.9</formula>
    </cfRule>
    <cfRule type="cellIs" dxfId="20810" priority="11120" operator="greaterThan">
      <formula>0.85</formula>
    </cfRule>
  </conditionalFormatting>
  <conditionalFormatting sqref="N15">
    <cfRule type="cellIs" dxfId="20809" priority="11101" operator="greaterThan">
      <formula>0.9</formula>
    </cfRule>
    <cfRule type="cellIs" dxfId="20808" priority="11102" operator="greaterThan">
      <formula>0.85</formula>
    </cfRule>
  </conditionalFormatting>
  <conditionalFormatting sqref="N16">
    <cfRule type="cellIs" dxfId="20807" priority="11083" operator="greaterThan">
      <formula>0.9</formula>
    </cfRule>
    <cfRule type="cellIs" dxfId="20806" priority="11084" operator="greaterThan">
      <formula>0.85</formula>
    </cfRule>
  </conditionalFormatting>
  <conditionalFormatting sqref="N17">
    <cfRule type="cellIs" dxfId="20805" priority="11065" operator="greaterThan">
      <formula>0.9</formula>
    </cfRule>
    <cfRule type="cellIs" dxfId="20804" priority="11066" operator="greaterThan">
      <formula>0.85</formula>
    </cfRule>
  </conditionalFormatting>
  <conditionalFormatting sqref="N18">
    <cfRule type="cellIs" dxfId="20803" priority="11047" operator="greaterThan">
      <formula>0.9</formula>
    </cfRule>
    <cfRule type="cellIs" dxfId="20802" priority="11048" operator="greaterThan">
      <formula>0.85</formula>
    </cfRule>
  </conditionalFormatting>
  <conditionalFormatting sqref="N19">
    <cfRule type="cellIs" dxfId="20801" priority="11029" operator="greaterThan">
      <formula>0.9</formula>
    </cfRule>
    <cfRule type="cellIs" dxfId="20800" priority="11030" operator="greaterThan">
      <formula>0.85</formula>
    </cfRule>
  </conditionalFormatting>
  <conditionalFormatting sqref="N20">
    <cfRule type="cellIs" dxfId="20799" priority="11011" operator="greaterThan">
      <formula>0.9</formula>
    </cfRule>
    <cfRule type="cellIs" dxfId="20798" priority="11012" operator="greaterThan">
      <formula>0.85</formula>
    </cfRule>
  </conditionalFormatting>
  <conditionalFormatting sqref="N21">
    <cfRule type="cellIs" dxfId="20797" priority="10993" operator="greaterThan">
      <formula>0.9</formula>
    </cfRule>
    <cfRule type="cellIs" dxfId="20796" priority="10994" operator="greaterThan">
      <formula>0.85</formula>
    </cfRule>
  </conditionalFormatting>
  <conditionalFormatting sqref="N22">
    <cfRule type="cellIs" dxfId="20795" priority="10975" operator="greaterThan">
      <formula>0.9</formula>
    </cfRule>
    <cfRule type="cellIs" dxfId="20794" priority="10976" operator="greaterThan">
      <formula>0.85</formula>
    </cfRule>
  </conditionalFormatting>
  <conditionalFormatting sqref="N23">
    <cfRule type="cellIs" dxfId="20793" priority="10957" operator="greaterThan">
      <formula>0.9</formula>
    </cfRule>
    <cfRule type="cellIs" dxfId="20792" priority="10958" operator="greaterThan">
      <formula>0.85</formula>
    </cfRule>
  </conditionalFormatting>
  <conditionalFormatting sqref="N24">
    <cfRule type="cellIs" dxfId="20791" priority="10939" operator="greaterThan">
      <formula>0.9</formula>
    </cfRule>
    <cfRule type="cellIs" dxfId="20790" priority="10940" operator="greaterThan">
      <formula>0.85</formula>
    </cfRule>
  </conditionalFormatting>
  <conditionalFormatting sqref="N25">
    <cfRule type="cellIs" dxfId="20789" priority="10921" operator="greaterThan">
      <formula>0.9</formula>
    </cfRule>
    <cfRule type="cellIs" dxfId="20788" priority="10922" operator="greaterThan">
      <formula>0.85</formula>
    </cfRule>
  </conditionalFormatting>
  <conditionalFormatting sqref="N26">
    <cfRule type="cellIs" dxfId="20787" priority="10903" operator="greaterThan">
      <formula>0.9</formula>
    </cfRule>
    <cfRule type="cellIs" dxfId="20786" priority="10904" operator="greaterThan">
      <formula>0.85</formula>
    </cfRule>
  </conditionalFormatting>
  <conditionalFormatting sqref="N27">
    <cfRule type="cellIs" dxfId="20785" priority="10885" operator="greaterThan">
      <formula>0.9</formula>
    </cfRule>
    <cfRule type="cellIs" dxfId="20784" priority="10886" operator="greaterThan">
      <formula>0.85</formula>
    </cfRule>
  </conditionalFormatting>
  <conditionalFormatting sqref="N28">
    <cfRule type="cellIs" dxfId="20783" priority="10867" operator="greaterThan">
      <formula>0.9</formula>
    </cfRule>
    <cfRule type="cellIs" dxfId="20782" priority="10868" operator="greaterThan">
      <formula>0.85</formula>
    </cfRule>
  </conditionalFormatting>
  <conditionalFormatting sqref="N29">
    <cfRule type="cellIs" dxfId="20781" priority="10849" operator="greaterThan">
      <formula>0.9</formula>
    </cfRule>
    <cfRule type="cellIs" dxfId="20780" priority="10850" operator="greaterThan">
      <formula>0.85</formula>
    </cfRule>
  </conditionalFormatting>
  <conditionalFormatting sqref="N30">
    <cfRule type="cellIs" dxfId="20779" priority="10831" operator="greaterThan">
      <formula>0.9</formula>
    </cfRule>
    <cfRule type="cellIs" dxfId="20778" priority="10832" operator="greaterThan">
      <formula>0.85</formula>
    </cfRule>
  </conditionalFormatting>
  <conditionalFormatting sqref="N31">
    <cfRule type="cellIs" dxfId="20777" priority="10813" operator="greaterThan">
      <formula>0.9</formula>
    </cfRule>
    <cfRule type="cellIs" dxfId="20776" priority="10814" operator="greaterThan">
      <formula>0.85</formula>
    </cfRule>
  </conditionalFormatting>
  <conditionalFormatting sqref="N32">
    <cfRule type="cellIs" dxfId="20775" priority="10795" operator="greaterThan">
      <formula>0.9</formula>
    </cfRule>
    <cfRule type="cellIs" dxfId="20774" priority="10796" operator="greaterThan">
      <formula>0.85</formula>
    </cfRule>
  </conditionalFormatting>
  <conditionalFormatting sqref="N33">
    <cfRule type="cellIs" dxfId="20773" priority="10777" operator="greaterThan">
      <formula>0.9</formula>
    </cfRule>
    <cfRule type="cellIs" dxfId="20772" priority="10778" operator="greaterThan">
      <formula>0.85</formula>
    </cfRule>
  </conditionalFormatting>
  <conditionalFormatting sqref="N34">
    <cfRule type="cellIs" dxfId="20771" priority="10759" operator="greaterThan">
      <formula>0.9</formula>
    </cfRule>
    <cfRule type="cellIs" dxfId="20770" priority="10760" operator="greaterThan">
      <formula>0.85</formula>
    </cfRule>
  </conditionalFormatting>
  <conditionalFormatting sqref="N35">
    <cfRule type="cellIs" dxfId="20769" priority="10741" operator="greaterThan">
      <formula>0.9</formula>
    </cfRule>
    <cfRule type="cellIs" dxfId="20768" priority="10742" operator="greaterThan">
      <formula>0.85</formula>
    </cfRule>
  </conditionalFormatting>
  <conditionalFormatting sqref="N36">
    <cfRule type="cellIs" dxfId="20767" priority="10723" operator="greaterThan">
      <formula>0.9</formula>
    </cfRule>
    <cfRule type="cellIs" dxfId="20766" priority="10724" operator="greaterThan">
      <formula>0.85</formula>
    </cfRule>
  </conditionalFormatting>
  <conditionalFormatting sqref="N37">
    <cfRule type="cellIs" dxfId="20765" priority="10705" operator="greaterThan">
      <formula>0.9</formula>
    </cfRule>
    <cfRule type="cellIs" dxfId="20764" priority="10706" operator="greaterThan">
      <formula>0.85</formula>
    </cfRule>
  </conditionalFormatting>
  <conditionalFormatting sqref="N38">
    <cfRule type="cellIs" dxfId="20763" priority="10687" operator="greaterThan">
      <formula>0.9</formula>
    </cfRule>
    <cfRule type="cellIs" dxfId="20762" priority="10688" operator="greaterThan">
      <formula>0.85</formula>
    </cfRule>
  </conditionalFormatting>
  <conditionalFormatting sqref="N39">
    <cfRule type="cellIs" dxfId="20761" priority="10669" operator="greaterThan">
      <formula>0.9</formula>
    </cfRule>
    <cfRule type="cellIs" dxfId="20760" priority="10670" operator="greaterThan">
      <formula>0.85</formula>
    </cfRule>
  </conditionalFormatting>
  <conditionalFormatting sqref="N40">
    <cfRule type="cellIs" dxfId="20759" priority="10651" operator="greaterThan">
      <formula>0.9</formula>
    </cfRule>
    <cfRule type="cellIs" dxfId="20758" priority="10652" operator="greaterThan">
      <formula>0.85</formula>
    </cfRule>
  </conditionalFormatting>
  <conditionalFormatting sqref="N41">
    <cfRule type="cellIs" dxfId="20757" priority="10633" operator="greaterThan">
      <formula>0.9</formula>
    </cfRule>
    <cfRule type="cellIs" dxfId="20756" priority="10634" operator="greaterThan">
      <formula>0.85</formula>
    </cfRule>
  </conditionalFormatting>
  <conditionalFormatting sqref="N42">
    <cfRule type="cellIs" dxfId="20755" priority="10615" operator="greaterThan">
      <formula>0.9</formula>
    </cfRule>
    <cfRule type="cellIs" dxfId="20754" priority="10616" operator="greaterThan">
      <formula>0.85</formula>
    </cfRule>
  </conditionalFormatting>
  <conditionalFormatting sqref="N43">
    <cfRule type="cellIs" dxfId="20753" priority="10597" operator="greaterThan">
      <formula>0.9</formula>
    </cfRule>
    <cfRule type="cellIs" dxfId="20752" priority="10598" operator="greaterThan">
      <formula>0.85</formula>
    </cfRule>
  </conditionalFormatting>
  <conditionalFormatting sqref="N44">
    <cfRule type="cellIs" dxfId="20751" priority="10579" operator="greaterThan">
      <formula>0.9</formula>
    </cfRule>
    <cfRule type="cellIs" dxfId="20750" priority="10580" operator="greaterThan">
      <formula>0.85</formula>
    </cfRule>
  </conditionalFormatting>
  <conditionalFormatting sqref="N45">
    <cfRule type="cellIs" dxfId="20749" priority="10561" operator="greaterThan">
      <formula>0.9</formula>
    </cfRule>
    <cfRule type="cellIs" dxfId="20748" priority="10562" operator="greaterThan">
      <formula>0.85</formula>
    </cfRule>
  </conditionalFormatting>
  <conditionalFormatting sqref="N46">
    <cfRule type="cellIs" dxfId="20747" priority="10543" operator="greaterThan">
      <formula>0.9</formula>
    </cfRule>
    <cfRule type="cellIs" dxfId="20746" priority="10544" operator="greaterThan">
      <formula>0.85</formula>
    </cfRule>
  </conditionalFormatting>
  <conditionalFormatting sqref="N47">
    <cfRule type="cellIs" dxfId="20745" priority="10507" operator="greaterThan">
      <formula>0.9</formula>
    </cfRule>
    <cfRule type="cellIs" dxfId="20744" priority="10508" operator="greaterThan">
      <formula>0.85</formula>
    </cfRule>
  </conditionalFormatting>
  <conditionalFormatting sqref="N48">
    <cfRule type="cellIs" dxfId="20743" priority="10489" operator="greaterThan">
      <formula>0.9</formula>
    </cfRule>
    <cfRule type="cellIs" dxfId="20742" priority="10490" operator="greaterThan">
      <formula>0.85</formula>
    </cfRule>
  </conditionalFormatting>
  <conditionalFormatting sqref="N49">
    <cfRule type="cellIs" dxfId="20741" priority="10471" operator="greaterThan">
      <formula>0.9</formula>
    </cfRule>
    <cfRule type="cellIs" dxfId="20740" priority="10472" operator="greaterThan">
      <formula>0.85</formula>
    </cfRule>
  </conditionalFormatting>
  <conditionalFormatting sqref="N50">
    <cfRule type="cellIs" dxfId="20739" priority="10435" operator="greaterThan">
      <formula>0.9</formula>
    </cfRule>
    <cfRule type="cellIs" dxfId="20738" priority="10436" operator="greaterThan">
      <formula>0.85</formula>
    </cfRule>
  </conditionalFormatting>
  <conditionalFormatting sqref="N51">
    <cfRule type="cellIs" dxfId="20737" priority="10417" operator="greaterThan">
      <formula>0.9</formula>
    </cfRule>
    <cfRule type="cellIs" dxfId="20736" priority="10418" operator="greaterThan">
      <formula>0.85</formula>
    </cfRule>
  </conditionalFormatting>
  <conditionalFormatting sqref="N52">
    <cfRule type="cellIs" dxfId="20735" priority="10399" operator="greaterThan">
      <formula>0.9</formula>
    </cfRule>
    <cfRule type="cellIs" dxfId="20734" priority="10400" operator="greaterThan">
      <formula>0.85</formula>
    </cfRule>
  </conditionalFormatting>
  <conditionalFormatting sqref="N53">
    <cfRule type="cellIs" dxfId="20733" priority="10381" operator="greaterThan">
      <formula>0.9</formula>
    </cfRule>
    <cfRule type="cellIs" dxfId="20732" priority="10382" operator="greaterThan">
      <formula>0.85</formula>
    </cfRule>
  </conditionalFormatting>
  <conditionalFormatting sqref="N54">
    <cfRule type="cellIs" dxfId="20731" priority="10363" operator="greaterThan">
      <formula>0.9</formula>
    </cfRule>
    <cfRule type="cellIs" dxfId="20730" priority="10364" operator="greaterThan">
      <formula>0.85</formula>
    </cfRule>
  </conditionalFormatting>
  <conditionalFormatting sqref="N55">
    <cfRule type="cellIs" dxfId="20729" priority="10345" operator="greaterThan">
      <formula>0.9</formula>
    </cfRule>
    <cfRule type="cellIs" dxfId="20728" priority="10346" operator="greaterThan">
      <formula>0.85</formula>
    </cfRule>
  </conditionalFormatting>
  <conditionalFormatting sqref="N56">
    <cfRule type="cellIs" dxfId="20727" priority="10327" operator="greaterThan">
      <formula>0.9</formula>
    </cfRule>
    <cfRule type="cellIs" dxfId="20726" priority="10328" operator="greaterThan">
      <formula>0.85</formula>
    </cfRule>
  </conditionalFormatting>
  <conditionalFormatting sqref="N57">
    <cfRule type="cellIs" dxfId="20725" priority="10309" operator="greaterThan">
      <formula>0.9</formula>
    </cfRule>
    <cfRule type="cellIs" dxfId="20724" priority="10310" operator="greaterThan">
      <formula>0.85</formula>
    </cfRule>
  </conditionalFormatting>
  <conditionalFormatting sqref="N58">
    <cfRule type="cellIs" dxfId="20723" priority="10291" operator="greaterThan">
      <formula>0.9</formula>
    </cfRule>
    <cfRule type="cellIs" dxfId="20722" priority="10292" operator="greaterThan">
      <formula>0.85</formula>
    </cfRule>
  </conditionalFormatting>
  <conditionalFormatting sqref="N59">
    <cfRule type="cellIs" dxfId="20721" priority="10273" operator="greaterThan">
      <formula>0.9</formula>
    </cfRule>
    <cfRule type="cellIs" dxfId="20720" priority="10274" operator="greaterThan">
      <formula>0.85</formula>
    </cfRule>
  </conditionalFormatting>
  <conditionalFormatting sqref="N60">
    <cfRule type="cellIs" dxfId="20719" priority="10255" operator="greaterThan">
      <formula>0.9</formula>
    </cfRule>
    <cfRule type="cellIs" dxfId="20718" priority="10256" operator="greaterThan">
      <formula>0.85</formula>
    </cfRule>
  </conditionalFormatting>
  <conditionalFormatting sqref="N61">
    <cfRule type="cellIs" dxfId="20717" priority="10237" operator="greaterThan">
      <formula>0.9</formula>
    </cfRule>
    <cfRule type="cellIs" dxfId="20716" priority="10238" operator="greaterThan">
      <formula>0.85</formula>
    </cfRule>
  </conditionalFormatting>
  <conditionalFormatting sqref="N62">
    <cfRule type="cellIs" dxfId="20715" priority="10219" operator="greaterThan">
      <formula>0.9</formula>
    </cfRule>
    <cfRule type="cellIs" dxfId="20714" priority="10220" operator="greaterThan">
      <formula>0.85</formula>
    </cfRule>
  </conditionalFormatting>
  <conditionalFormatting sqref="N63">
    <cfRule type="cellIs" dxfId="20713" priority="10201" operator="greaterThan">
      <formula>0.9</formula>
    </cfRule>
    <cfRule type="cellIs" dxfId="20712" priority="10202" operator="greaterThan">
      <formula>0.85</formula>
    </cfRule>
  </conditionalFormatting>
  <conditionalFormatting sqref="N64">
    <cfRule type="cellIs" dxfId="20711" priority="10183" operator="greaterThan">
      <formula>0.9</formula>
    </cfRule>
    <cfRule type="cellIs" dxfId="20710" priority="10184" operator="greaterThan">
      <formula>0.85</formula>
    </cfRule>
  </conditionalFormatting>
  <conditionalFormatting sqref="N65">
    <cfRule type="cellIs" dxfId="20709" priority="10147" operator="greaterThan">
      <formula>0.9</formula>
    </cfRule>
    <cfRule type="cellIs" dxfId="20708" priority="10148" operator="greaterThan">
      <formula>0.85</formula>
    </cfRule>
  </conditionalFormatting>
  <conditionalFormatting sqref="N66">
    <cfRule type="cellIs" dxfId="20707" priority="10129" operator="greaterThan">
      <formula>0.9</formula>
    </cfRule>
    <cfRule type="cellIs" dxfId="20706" priority="10130" operator="greaterThan">
      <formula>0.85</formula>
    </cfRule>
  </conditionalFormatting>
  <conditionalFormatting sqref="N67">
    <cfRule type="cellIs" dxfId="20705" priority="10111" operator="greaterThan">
      <formula>0.9</formula>
    </cfRule>
    <cfRule type="cellIs" dxfId="20704" priority="10112" operator="greaterThan">
      <formula>0.85</formula>
    </cfRule>
  </conditionalFormatting>
  <conditionalFormatting sqref="N68">
    <cfRule type="cellIs" dxfId="20703" priority="10093" operator="greaterThan">
      <formula>0.9</formula>
    </cfRule>
    <cfRule type="cellIs" dxfId="20702" priority="10094" operator="greaterThan">
      <formula>0.85</formula>
    </cfRule>
  </conditionalFormatting>
  <conditionalFormatting sqref="N69">
    <cfRule type="cellIs" dxfId="20701" priority="10075" operator="greaterThan">
      <formula>0.9</formula>
    </cfRule>
    <cfRule type="cellIs" dxfId="20700" priority="10076" operator="greaterThan">
      <formula>0.85</formula>
    </cfRule>
  </conditionalFormatting>
  <conditionalFormatting sqref="N70">
    <cfRule type="cellIs" dxfId="20699" priority="10057" operator="greaterThan">
      <formula>0.9</formula>
    </cfRule>
    <cfRule type="cellIs" dxfId="20698" priority="10058" operator="greaterThan">
      <formula>0.85</formula>
    </cfRule>
  </conditionalFormatting>
  <conditionalFormatting sqref="N71">
    <cfRule type="cellIs" dxfId="20697" priority="10039" operator="greaterThan">
      <formula>0.9</formula>
    </cfRule>
    <cfRule type="cellIs" dxfId="20696" priority="10040" operator="greaterThan">
      <formula>0.85</formula>
    </cfRule>
  </conditionalFormatting>
  <conditionalFormatting sqref="N72">
    <cfRule type="cellIs" dxfId="20695" priority="10021" operator="greaterThan">
      <formula>0.9</formula>
    </cfRule>
    <cfRule type="cellIs" dxfId="20694" priority="10022" operator="greaterThan">
      <formula>0.85</formula>
    </cfRule>
  </conditionalFormatting>
  <conditionalFormatting sqref="N73">
    <cfRule type="cellIs" dxfId="20693" priority="10003" operator="greaterThan">
      <formula>0.9</formula>
    </cfRule>
    <cfRule type="cellIs" dxfId="20692" priority="10004" operator="greaterThan">
      <formula>0.85</formula>
    </cfRule>
  </conditionalFormatting>
  <conditionalFormatting sqref="N74">
    <cfRule type="cellIs" dxfId="20691" priority="9985" operator="greaterThan">
      <formula>0.9</formula>
    </cfRule>
    <cfRule type="cellIs" dxfId="20690" priority="9986" operator="greaterThan">
      <formula>0.85</formula>
    </cfRule>
  </conditionalFormatting>
  <conditionalFormatting sqref="N75">
    <cfRule type="cellIs" dxfId="20689" priority="9967" operator="greaterThan">
      <formula>0.9</formula>
    </cfRule>
    <cfRule type="cellIs" dxfId="20688" priority="9968" operator="greaterThan">
      <formula>0.85</formula>
    </cfRule>
  </conditionalFormatting>
  <conditionalFormatting sqref="N76">
    <cfRule type="cellIs" dxfId="20687" priority="9949" operator="greaterThan">
      <formula>0.9</formula>
    </cfRule>
    <cfRule type="cellIs" dxfId="20686" priority="9950" operator="greaterThan">
      <formula>0.85</formula>
    </cfRule>
  </conditionalFormatting>
  <conditionalFormatting sqref="N77">
    <cfRule type="cellIs" dxfId="20685" priority="9931" operator="greaterThan">
      <formula>0.9</formula>
    </cfRule>
    <cfRule type="cellIs" dxfId="20684" priority="9932" operator="greaterThan">
      <formula>0.85</formula>
    </cfRule>
  </conditionalFormatting>
  <conditionalFormatting sqref="N78">
    <cfRule type="cellIs" dxfId="20683" priority="9913" operator="greaterThan">
      <formula>0.9</formula>
    </cfRule>
    <cfRule type="cellIs" dxfId="20682" priority="9914" operator="greaterThan">
      <formula>0.85</formula>
    </cfRule>
  </conditionalFormatting>
  <conditionalFormatting sqref="N79">
    <cfRule type="cellIs" dxfId="20681" priority="9895" operator="greaterThan">
      <formula>0.9</formula>
    </cfRule>
    <cfRule type="cellIs" dxfId="20680" priority="9896" operator="greaterThan">
      <formula>0.85</formula>
    </cfRule>
  </conditionalFormatting>
  <conditionalFormatting sqref="N80">
    <cfRule type="cellIs" dxfId="20679" priority="9877" operator="greaterThan">
      <formula>0.9</formula>
    </cfRule>
    <cfRule type="cellIs" dxfId="20678" priority="9878" operator="greaterThan">
      <formula>0.85</formula>
    </cfRule>
  </conditionalFormatting>
  <conditionalFormatting sqref="N81">
    <cfRule type="cellIs" dxfId="20677" priority="9859" operator="greaterThan">
      <formula>0.9</formula>
    </cfRule>
    <cfRule type="cellIs" dxfId="20676" priority="9860" operator="greaterThan">
      <formula>0.85</formula>
    </cfRule>
  </conditionalFormatting>
  <conditionalFormatting sqref="N82">
    <cfRule type="cellIs" dxfId="20675" priority="9841" operator="greaterThan">
      <formula>0.9</formula>
    </cfRule>
    <cfRule type="cellIs" dxfId="20674" priority="9842" operator="greaterThan">
      <formula>0.85</formula>
    </cfRule>
  </conditionalFormatting>
  <conditionalFormatting sqref="N83">
    <cfRule type="cellIs" dxfId="20673" priority="9823" operator="greaterThan">
      <formula>0.9</formula>
    </cfRule>
    <cfRule type="cellIs" dxfId="20672" priority="9824" operator="greaterThan">
      <formula>0.85</formula>
    </cfRule>
  </conditionalFormatting>
  <conditionalFormatting sqref="N84">
    <cfRule type="cellIs" dxfId="20671" priority="9805" operator="greaterThan">
      <formula>0.9</formula>
    </cfRule>
    <cfRule type="cellIs" dxfId="20670" priority="9806" operator="greaterThan">
      <formula>0.85</formula>
    </cfRule>
  </conditionalFormatting>
  <conditionalFormatting sqref="N85">
    <cfRule type="cellIs" dxfId="20669" priority="9769" operator="greaterThan">
      <formula>0.9</formula>
    </cfRule>
    <cfRule type="cellIs" dxfId="20668" priority="9770" operator="greaterThan">
      <formula>0.85</formula>
    </cfRule>
  </conditionalFormatting>
  <conditionalFormatting sqref="N86">
    <cfRule type="cellIs" dxfId="20667" priority="9751" operator="greaterThan">
      <formula>0.9</formula>
    </cfRule>
    <cfRule type="cellIs" dxfId="20666" priority="9752" operator="greaterThan">
      <formula>0.85</formula>
    </cfRule>
  </conditionalFormatting>
  <conditionalFormatting sqref="N87">
    <cfRule type="cellIs" dxfId="20665" priority="9733" operator="greaterThan">
      <formula>0.9</formula>
    </cfRule>
    <cfRule type="cellIs" dxfId="20664" priority="9734" operator="greaterThan">
      <formula>0.85</formula>
    </cfRule>
  </conditionalFormatting>
  <conditionalFormatting sqref="N88">
    <cfRule type="cellIs" dxfId="20663" priority="9715" operator="greaterThan">
      <formula>0.9</formula>
    </cfRule>
    <cfRule type="cellIs" dxfId="20662" priority="9716" operator="greaterThan">
      <formula>0.85</formula>
    </cfRule>
  </conditionalFormatting>
  <conditionalFormatting sqref="N89">
    <cfRule type="cellIs" dxfId="20661" priority="9679" operator="greaterThan">
      <formula>0.9</formula>
    </cfRule>
    <cfRule type="cellIs" dxfId="20660" priority="9680" operator="greaterThan">
      <formula>0.85</formula>
    </cfRule>
  </conditionalFormatting>
  <conditionalFormatting sqref="N90">
    <cfRule type="cellIs" dxfId="20659" priority="9661" operator="greaterThan">
      <formula>0.9</formula>
    </cfRule>
    <cfRule type="cellIs" dxfId="20658" priority="9662" operator="greaterThan">
      <formula>0.85</formula>
    </cfRule>
  </conditionalFormatting>
  <conditionalFormatting sqref="N91">
    <cfRule type="cellIs" dxfId="20657" priority="9643" operator="greaterThan">
      <formula>0.9</formula>
    </cfRule>
    <cfRule type="cellIs" dxfId="20656" priority="9644" operator="greaterThan">
      <formula>0.85</formula>
    </cfRule>
  </conditionalFormatting>
  <conditionalFormatting sqref="N92">
    <cfRule type="cellIs" dxfId="20655" priority="9625" operator="greaterThan">
      <formula>0.9</formula>
    </cfRule>
    <cfRule type="cellIs" dxfId="20654" priority="9626" operator="greaterThan">
      <formula>0.85</formula>
    </cfRule>
  </conditionalFormatting>
  <conditionalFormatting sqref="N93">
    <cfRule type="cellIs" dxfId="20653" priority="9607" operator="greaterThan">
      <formula>0.9</formula>
    </cfRule>
    <cfRule type="cellIs" dxfId="20652" priority="9608" operator="greaterThan">
      <formula>0.85</formula>
    </cfRule>
  </conditionalFormatting>
  <conditionalFormatting sqref="N94">
    <cfRule type="cellIs" dxfId="20651" priority="9571" operator="greaterThan">
      <formula>0.9</formula>
    </cfRule>
    <cfRule type="cellIs" dxfId="20650" priority="9572" operator="greaterThan">
      <formula>0.85</formula>
    </cfRule>
  </conditionalFormatting>
  <conditionalFormatting sqref="N95">
    <cfRule type="cellIs" dxfId="20649" priority="9553" operator="greaterThan">
      <formula>0.9</formula>
    </cfRule>
    <cfRule type="cellIs" dxfId="20648" priority="9554" operator="greaterThan">
      <formula>0.85</formula>
    </cfRule>
  </conditionalFormatting>
  <conditionalFormatting sqref="N96">
    <cfRule type="cellIs" dxfId="20647" priority="9535" operator="greaterThan">
      <formula>0.9</formula>
    </cfRule>
    <cfRule type="cellIs" dxfId="20646" priority="9536" operator="greaterThan">
      <formula>0.85</formula>
    </cfRule>
  </conditionalFormatting>
  <conditionalFormatting sqref="N97">
    <cfRule type="cellIs" dxfId="20645" priority="9517" operator="greaterThan">
      <formula>0.9</formula>
    </cfRule>
    <cfRule type="cellIs" dxfId="20644" priority="9518" operator="greaterThan">
      <formula>0.85</formula>
    </cfRule>
  </conditionalFormatting>
  <conditionalFormatting sqref="N98">
    <cfRule type="cellIs" dxfId="20643" priority="9499" operator="greaterThan">
      <formula>0.9</formula>
    </cfRule>
    <cfRule type="cellIs" dxfId="20642" priority="9500" operator="greaterThan">
      <formula>0.85</formula>
    </cfRule>
  </conditionalFormatting>
  <conditionalFormatting sqref="N99">
    <cfRule type="cellIs" dxfId="20641" priority="9481" operator="greaterThan">
      <formula>0.9</formula>
    </cfRule>
    <cfRule type="cellIs" dxfId="20640" priority="9482" operator="greaterThan">
      <formula>0.85</formula>
    </cfRule>
  </conditionalFormatting>
  <conditionalFormatting sqref="N100">
    <cfRule type="cellIs" dxfId="20639" priority="9463" operator="greaterThan">
      <formula>0.9</formula>
    </cfRule>
    <cfRule type="cellIs" dxfId="20638" priority="9464" operator="greaterThan">
      <formula>0.85</formula>
    </cfRule>
  </conditionalFormatting>
  <conditionalFormatting sqref="N101">
    <cfRule type="cellIs" dxfId="20637" priority="9445" operator="greaterThan">
      <formula>0.9</formula>
    </cfRule>
    <cfRule type="cellIs" dxfId="20636" priority="9446" operator="greaterThan">
      <formula>0.85</formula>
    </cfRule>
  </conditionalFormatting>
  <conditionalFormatting sqref="N102">
    <cfRule type="cellIs" dxfId="20635" priority="9409" operator="greaterThan">
      <formula>0.9</formula>
    </cfRule>
    <cfRule type="cellIs" dxfId="20634" priority="9410" operator="greaterThan">
      <formula>0.85</formula>
    </cfRule>
  </conditionalFormatting>
  <conditionalFormatting sqref="N103">
    <cfRule type="cellIs" dxfId="20633" priority="9391" operator="greaterThan">
      <formula>0.9</formula>
    </cfRule>
    <cfRule type="cellIs" dxfId="20632" priority="9392" operator="greaterThan">
      <formula>0.85</formula>
    </cfRule>
  </conditionalFormatting>
  <conditionalFormatting sqref="N104">
    <cfRule type="cellIs" dxfId="20631" priority="9355" operator="greaterThan">
      <formula>0.9</formula>
    </cfRule>
    <cfRule type="cellIs" dxfId="20630" priority="9356" operator="greaterThan">
      <formula>0.85</formula>
    </cfRule>
  </conditionalFormatting>
  <conditionalFormatting sqref="N105">
    <cfRule type="cellIs" dxfId="20629" priority="9337" operator="greaterThan">
      <formula>0.9</formula>
    </cfRule>
    <cfRule type="cellIs" dxfId="20628" priority="9338" operator="greaterThan">
      <formula>0.85</formula>
    </cfRule>
  </conditionalFormatting>
  <conditionalFormatting sqref="N106">
    <cfRule type="cellIs" dxfId="20627" priority="9301" operator="greaterThan">
      <formula>0.9</formula>
    </cfRule>
    <cfRule type="cellIs" dxfId="20626" priority="9302" operator="greaterThan">
      <formula>0.85</formula>
    </cfRule>
  </conditionalFormatting>
  <conditionalFormatting sqref="N107">
    <cfRule type="cellIs" dxfId="20625" priority="9283" operator="greaterThan">
      <formula>0.9</formula>
    </cfRule>
    <cfRule type="cellIs" dxfId="20624" priority="9284" operator="greaterThan">
      <formula>0.85</formula>
    </cfRule>
  </conditionalFormatting>
  <conditionalFormatting sqref="N108">
    <cfRule type="cellIs" dxfId="20623" priority="9265" operator="greaterThan">
      <formula>0.9</formula>
    </cfRule>
    <cfRule type="cellIs" dxfId="20622" priority="9266" operator="greaterThan">
      <formula>0.85</formula>
    </cfRule>
  </conditionalFormatting>
  <conditionalFormatting sqref="N109">
    <cfRule type="cellIs" dxfId="20621" priority="9247" operator="greaterThan">
      <formula>0.9</formula>
    </cfRule>
    <cfRule type="cellIs" dxfId="20620" priority="9248" operator="greaterThan">
      <formula>0.85</formula>
    </cfRule>
  </conditionalFormatting>
  <conditionalFormatting sqref="N110">
    <cfRule type="cellIs" dxfId="20619" priority="9211" operator="greaterThan">
      <formula>0.9</formula>
    </cfRule>
    <cfRule type="cellIs" dxfId="20618" priority="9212" operator="greaterThan">
      <formula>0.85</formula>
    </cfRule>
  </conditionalFormatting>
  <conditionalFormatting sqref="N111">
    <cfRule type="cellIs" dxfId="20617" priority="9175" operator="greaterThan">
      <formula>0.9</formula>
    </cfRule>
    <cfRule type="cellIs" dxfId="20616" priority="9176" operator="greaterThan">
      <formula>0.85</formula>
    </cfRule>
  </conditionalFormatting>
  <conditionalFormatting sqref="N112">
    <cfRule type="cellIs" dxfId="20615" priority="9157" operator="greaterThan">
      <formula>0.9</formula>
    </cfRule>
    <cfRule type="cellIs" dxfId="20614" priority="9158" operator="greaterThan">
      <formula>0.85</formula>
    </cfRule>
  </conditionalFormatting>
  <conditionalFormatting sqref="N113">
    <cfRule type="cellIs" dxfId="20613" priority="9121" operator="greaterThan">
      <formula>0.9</formula>
    </cfRule>
    <cfRule type="cellIs" dxfId="20612" priority="9122" operator="greaterThan">
      <formula>0.85</formula>
    </cfRule>
  </conditionalFormatting>
  <conditionalFormatting sqref="N114">
    <cfRule type="cellIs" dxfId="20611" priority="9103" operator="greaterThan">
      <formula>0.9</formula>
    </cfRule>
    <cfRule type="cellIs" dxfId="20610" priority="9104" operator="greaterThan">
      <formula>0.85</formula>
    </cfRule>
  </conditionalFormatting>
  <conditionalFormatting sqref="N115">
    <cfRule type="cellIs" dxfId="20609" priority="9085" operator="greaterThan">
      <formula>0.9</formula>
    </cfRule>
    <cfRule type="cellIs" dxfId="20608" priority="9086" operator="greaterThan">
      <formula>0.85</formula>
    </cfRule>
  </conditionalFormatting>
  <conditionalFormatting sqref="N116">
    <cfRule type="cellIs" dxfId="20607" priority="9049" operator="greaterThan">
      <formula>0.9</formula>
    </cfRule>
    <cfRule type="cellIs" dxfId="20606" priority="9050" operator="greaterThan">
      <formula>0.85</formula>
    </cfRule>
  </conditionalFormatting>
  <conditionalFormatting sqref="N117">
    <cfRule type="cellIs" dxfId="20605" priority="9031" operator="greaterThan">
      <formula>0.9</formula>
    </cfRule>
    <cfRule type="cellIs" dxfId="20604" priority="9032" operator="greaterThan">
      <formula>0.85</formula>
    </cfRule>
  </conditionalFormatting>
  <conditionalFormatting sqref="N118">
    <cfRule type="cellIs" dxfId="20603" priority="9013" operator="greaterThan">
      <formula>0.9</formula>
    </cfRule>
    <cfRule type="cellIs" dxfId="20602" priority="9014" operator="greaterThan">
      <formula>0.85</formula>
    </cfRule>
  </conditionalFormatting>
  <conditionalFormatting sqref="N119">
    <cfRule type="cellIs" dxfId="20601" priority="8977" operator="greaterThan">
      <formula>0.9</formula>
    </cfRule>
    <cfRule type="cellIs" dxfId="20600" priority="8978" operator="greaterThan">
      <formula>0.85</formula>
    </cfRule>
  </conditionalFormatting>
  <conditionalFormatting sqref="N120">
    <cfRule type="cellIs" dxfId="20599" priority="8941" operator="greaterThan">
      <formula>0.9</formula>
    </cfRule>
    <cfRule type="cellIs" dxfId="20598" priority="8942" operator="greaterThan">
      <formula>0.85</formula>
    </cfRule>
  </conditionalFormatting>
  <conditionalFormatting sqref="N121">
    <cfRule type="cellIs" dxfId="20597" priority="8923" operator="greaterThan">
      <formula>0.9</formula>
    </cfRule>
    <cfRule type="cellIs" dxfId="20596" priority="8924" operator="greaterThan">
      <formula>0.85</formula>
    </cfRule>
  </conditionalFormatting>
  <conditionalFormatting sqref="N122">
    <cfRule type="cellIs" dxfId="20595" priority="8905" operator="greaterThan">
      <formula>0.9</formula>
    </cfRule>
    <cfRule type="cellIs" dxfId="20594" priority="8906" operator="greaterThan">
      <formula>0.85</formula>
    </cfRule>
  </conditionalFormatting>
  <conditionalFormatting sqref="N123">
    <cfRule type="cellIs" dxfId="20593" priority="8887" operator="greaterThan">
      <formula>0.9</formula>
    </cfRule>
    <cfRule type="cellIs" dxfId="20592" priority="8888" operator="greaterThan">
      <formula>0.85</formula>
    </cfRule>
  </conditionalFormatting>
  <conditionalFormatting sqref="N124">
    <cfRule type="cellIs" dxfId="20591" priority="8869" operator="greaterThan">
      <formula>0.9</formula>
    </cfRule>
    <cfRule type="cellIs" dxfId="20590" priority="8870" operator="greaterThan">
      <formula>0.85</formula>
    </cfRule>
  </conditionalFormatting>
  <conditionalFormatting sqref="N125">
    <cfRule type="cellIs" dxfId="20589" priority="8851" operator="greaterThan">
      <formula>0.9</formula>
    </cfRule>
    <cfRule type="cellIs" dxfId="20588" priority="8852" operator="greaterThan">
      <formula>0.85</formula>
    </cfRule>
  </conditionalFormatting>
  <conditionalFormatting sqref="N126">
    <cfRule type="cellIs" dxfId="20587" priority="8833" operator="greaterThan">
      <formula>0.9</formula>
    </cfRule>
    <cfRule type="cellIs" dxfId="20586" priority="8834" operator="greaterThan">
      <formula>0.85</formula>
    </cfRule>
  </conditionalFormatting>
  <conditionalFormatting sqref="N127">
    <cfRule type="cellIs" dxfId="20585" priority="8815" operator="greaterThan">
      <formula>0.9</formula>
    </cfRule>
    <cfRule type="cellIs" dxfId="20584" priority="8816" operator="greaterThan">
      <formula>0.85</formula>
    </cfRule>
  </conditionalFormatting>
  <conditionalFormatting sqref="N128">
    <cfRule type="cellIs" dxfId="20583" priority="8797" operator="greaterThan">
      <formula>0.9</formula>
    </cfRule>
    <cfRule type="cellIs" dxfId="20582" priority="8798" operator="greaterThan">
      <formula>0.85</formula>
    </cfRule>
  </conditionalFormatting>
  <conditionalFormatting sqref="N129">
    <cfRule type="cellIs" dxfId="20581" priority="8761" operator="greaterThan">
      <formula>0.9</formula>
    </cfRule>
    <cfRule type="cellIs" dxfId="20580" priority="8762" operator="greaterThan">
      <formula>0.85</formula>
    </cfRule>
  </conditionalFormatting>
  <conditionalFormatting sqref="N130">
    <cfRule type="cellIs" dxfId="20579" priority="8743" operator="greaterThan">
      <formula>0.9</formula>
    </cfRule>
    <cfRule type="cellIs" dxfId="20578" priority="8744" operator="greaterThan">
      <formula>0.85</formula>
    </cfRule>
  </conditionalFormatting>
  <conditionalFormatting sqref="N131">
    <cfRule type="cellIs" dxfId="20577" priority="8725" operator="greaterThan">
      <formula>0.9</formula>
    </cfRule>
    <cfRule type="cellIs" dxfId="20576" priority="8726" operator="greaterThan">
      <formula>0.85</formula>
    </cfRule>
  </conditionalFormatting>
  <conditionalFormatting sqref="N132">
    <cfRule type="cellIs" dxfId="20575" priority="8707" operator="greaterThan">
      <formula>0.9</formula>
    </cfRule>
    <cfRule type="cellIs" dxfId="20574" priority="8708" operator="greaterThan">
      <formula>0.85</formula>
    </cfRule>
  </conditionalFormatting>
  <conditionalFormatting sqref="N133">
    <cfRule type="cellIs" dxfId="20573" priority="8689" operator="greaterThan">
      <formula>0.9</formula>
    </cfRule>
    <cfRule type="cellIs" dxfId="20572" priority="8690" operator="greaterThan">
      <formula>0.85</formula>
    </cfRule>
  </conditionalFormatting>
  <conditionalFormatting sqref="N134">
    <cfRule type="cellIs" dxfId="20571" priority="8671" operator="greaterThan">
      <formula>0.9</formula>
    </cfRule>
    <cfRule type="cellIs" dxfId="20570" priority="8672" operator="greaterThan">
      <formula>0.85</formula>
    </cfRule>
  </conditionalFormatting>
  <conditionalFormatting sqref="N135">
    <cfRule type="cellIs" dxfId="20569" priority="8653" operator="greaterThan">
      <formula>0.9</formula>
    </cfRule>
    <cfRule type="cellIs" dxfId="20568" priority="8654" operator="greaterThan">
      <formula>0.85</formula>
    </cfRule>
  </conditionalFormatting>
  <conditionalFormatting sqref="N136">
    <cfRule type="cellIs" dxfId="20567" priority="8635" operator="greaterThan">
      <formula>0.9</formula>
    </cfRule>
    <cfRule type="cellIs" dxfId="20566" priority="8636" operator="greaterThan">
      <formula>0.85</formula>
    </cfRule>
  </conditionalFormatting>
  <conditionalFormatting sqref="N137">
    <cfRule type="cellIs" dxfId="20565" priority="8617" operator="greaterThan">
      <formula>0.9</formula>
    </cfRule>
    <cfRule type="cellIs" dxfId="20564" priority="8618" operator="greaterThan">
      <formula>0.85</formula>
    </cfRule>
  </conditionalFormatting>
  <conditionalFormatting sqref="N138">
    <cfRule type="cellIs" dxfId="20563" priority="8599" operator="greaterThan">
      <formula>0.9</formula>
    </cfRule>
    <cfRule type="cellIs" dxfId="20562" priority="8600" operator="greaterThan">
      <formula>0.85</formula>
    </cfRule>
  </conditionalFormatting>
  <conditionalFormatting sqref="N139">
    <cfRule type="cellIs" dxfId="20561" priority="8581" operator="greaterThan">
      <formula>0.9</formula>
    </cfRule>
    <cfRule type="cellIs" dxfId="20560" priority="8582" operator="greaterThan">
      <formula>0.85</formula>
    </cfRule>
  </conditionalFormatting>
  <conditionalFormatting sqref="N140">
    <cfRule type="cellIs" dxfId="20559" priority="8563" operator="greaterThan">
      <formula>0.9</formula>
    </cfRule>
    <cfRule type="cellIs" dxfId="20558" priority="8564" operator="greaterThan">
      <formula>0.85</formula>
    </cfRule>
  </conditionalFormatting>
  <conditionalFormatting sqref="N141">
    <cfRule type="cellIs" dxfId="20557" priority="8545" operator="greaterThan">
      <formula>0.9</formula>
    </cfRule>
    <cfRule type="cellIs" dxfId="20556" priority="8546" operator="greaterThan">
      <formula>0.85</formula>
    </cfRule>
  </conditionalFormatting>
  <conditionalFormatting sqref="N142">
    <cfRule type="cellIs" dxfId="20555" priority="8527" operator="greaterThan">
      <formula>0.9</formula>
    </cfRule>
    <cfRule type="cellIs" dxfId="20554" priority="8528" operator="greaterThan">
      <formula>0.85</formula>
    </cfRule>
  </conditionalFormatting>
  <conditionalFormatting sqref="N143">
    <cfRule type="cellIs" dxfId="20553" priority="8509" operator="greaterThan">
      <formula>0.9</formula>
    </cfRule>
    <cfRule type="cellIs" dxfId="20552" priority="8510" operator="greaterThan">
      <formula>0.85</formula>
    </cfRule>
  </conditionalFormatting>
  <conditionalFormatting sqref="N144">
    <cfRule type="cellIs" dxfId="20551" priority="8491" operator="greaterThan">
      <formula>0.9</formula>
    </cfRule>
    <cfRule type="cellIs" dxfId="20550" priority="8492" operator="greaterThan">
      <formula>0.85</formula>
    </cfRule>
  </conditionalFormatting>
  <conditionalFormatting sqref="N145">
    <cfRule type="cellIs" dxfId="20549" priority="8473" operator="greaterThan">
      <formula>0.9</formula>
    </cfRule>
    <cfRule type="cellIs" dxfId="20548" priority="8474" operator="greaterThan">
      <formula>0.85</formula>
    </cfRule>
  </conditionalFormatting>
  <conditionalFormatting sqref="N146">
    <cfRule type="cellIs" dxfId="20547" priority="8455" operator="greaterThan">
      <formula>0.9</formula>
    </cfRule>
    <cfRule type="cellIs" dxfId="20546" priority="8456" operator="greaterThan">
      <formula>0.85</formula>
    </cfRule>
  </conditionalFormatting>
  <conditionalFormatting sqref="N147">
    <cfRule type="cellIs" dxfId="20545" priority="8437" operator="greaterThan">
      <formula>0.9</formula>
    </cfRule>
    <cfRule type="cellIs" dxfId="20544" priority="8438" operator="greaterThan">
      <formula>0.85</formula>
    </cfRule>
  </conditionalFormatting>
  <conditionalFormatting sqref="N148">
    <cfRule type="cellIs" dxfId="20543" priority="8419" operator="greaterThan">
      <formula>0.9</formula>
    </cfRule>
    <cfRule type="cellIs" dxfId="20542" priority="8420" operator="greaterThan">
      <formula>0.85</formula>
    </cfRule>
  </conditionalFormatting>
  <conditionalFormatting sqref="N149">
    <cfRule type="cellIs" dxfId="20541" priority="8401" operator="greaterThan">
      <formula>0.9</formula>
    </cfRule>
    <cfRule type="cellIs" dxfId="20540" priority="8402" operator="greaterThan">
      <formula>0.85</formula>
    </cfRule>
  </conditionalFormatting>
  <conditionalFormatting sqref="N150">
    <cfRule type="cellIs" dxfId="20539" priority="8383" operator="greaterThan">
      <formula>0.9</formula>
    </cfRule>
    <cfRule type="cellIs" dxfId="20538" priority="8384" operator="greaterThan">
      <formula>0.85</formula>
    </cfRule>
  </conditionalFormatting>
  <conditionalFormatting sqref="N151">
    <cfRule type="cellIs" dxfId="20537" priority="8365" operator="greaterThan">
      <formula>0.9</formula>
    </cfRule>
    <cfRule type="cellIs" dxfId="20536" priority="8366" operator="greaterThan">
      <formula>0.85</formula>
    </cfRule>
  </conditionalFormatting>
  <conditionalFormatting sqref="N152">
    <cfRule type="cellIs" dxfId="20535" priority="8347" operator="greaterThan">
      <formula>0.9</formula>
    </cfRule>
    <cfRule type="cellIs" dxfId="20534" priority="8348" operator="greaterThan">
      <formula>0.85</formula>
    </cfRule>
  </conditionalFormatting>
  <conditionalFormatting sqref="N153">
    <cfRule type="cellIs" dxfId="20533" priority="8329" operator="greaterThan">
      <formula>0.9</formula>
    </cfRule>
    <cfRule type="cellIs" dxfId="20532" priority="8330" operator="greaterThan">
      <formula>0.85</formula>
    </cfRule>
  </conditionalFormatting>
  <conditionalFormatting sqref="N154">
    <cfRule type="cellIs" dxfId="20531" priority="8311" operator="greaterThan">
      <formula>0.9</formula>
    </cfRule>
    <cfRule type="cellIs" dxfId="20530" priority="8312" operator="greaterThan">
      <formula>0.85</formula>
    </cfRule>
  </conditionalFormatting>
  <conditionalFormatting sqref="N155">
    <cfRule type="cellIs" dxfId="20529" priority="8293" operator="greaterThan">
      <formula>0.9</formula>
    </cfRule>
    <cfRule type="cellIs" dxfId="20528" priority="8294" operator="greaterThan">
      <formula>0.85</formula>
    </cfRule>
  </conditionalFormatting>
  <conditionalFormatting sqref="N156">
    <cfRule type="cellIs" dxfId="20527" priority="8275" operator="greaterThan">
      <formula>0.9</formula>
    </cfRule>
    <cfRule type="cellIs" dxfId="20526" priority="8276" operator="greaterThan">
      <formula>0.85</formula>
    </cfRule>
  </conditionalFormatting>
  <conditionalFormatting sqref="N157">
    <cfRule type="cellIs" dxfId="20525" priority="8257" operator="greaterThan">
      <formula>0.9</formula>
    </cfRule>
    <cfRule type="cellIs" dxfId="20524" priority="8258" operator="greaterThan">
      <formula>0.85</formula>
    </cfRule>
  </conditionalFormatting>
  <conditionalFormatting sqref="N158">
    <cfRule type="cellIs" dxfId="20523" priority="8239" operator="greaterThan">
      <formula>0.9</formula>
    </cfRule>
    <cfRule type="cellIs" dxfId="20522" priority="8240" operator="greaterThan">
      <formula>0.85</formula>
    </cfRule>
  </conditionalFormatting>
  <conditionalFormatting sqref="N159">
    <cfRule type="cellIs" dxfId="20521" priority="8221" operator="greaterThan">
      <formula>0.9</formula>
    </cfRule>
    <cfRule type="cellIs" dxfId="20520" priority="8222" operator="greaterThan">
      <formula>0.85</formula>
    </cfRule>
  </conditionalFormatting>
  <conditionalFormatting sqref="N160">
    <cfRule type="cellIs" dxfId="20519" priority="8203" operator="greaterThan">
      <formula>0.9</formula>
    </cfRule>
    <cfRule type="cellIs" dxfId="20518" priority="8204" operator="greaterThan">
      <formula>0.85</formula>
    </cfRule>
  </conditionalFormatting>
  <conditionalFormatting sqref="N161">
    <cfRule type="cellIs" dxfId="20517" priority="8185" operator="greaterThan">
      <formula>0.9</formula>
    </cfRule>
    <cfRule type="cellIs" dxfId="20516" priority="8186" operator="greaterThan">
      <formula>0.85</formula>
    </cfRule>
  </conditionalFormatting>
  <conditionalFormatting sqref="N162">
    <cfRule type="cellIs" dxfId="20515" priority="8167" operator="greaterThan">
      <formula>0.9</formula>
    </cfRule>
    <cfRule type="cellIs" dxfId="20514" priority="8168" operator="greaterThan">
      <formula>0.85</formula>
    </cfRule>
  </conditionalFormatting>
  <conditionalFormatting sqref="N163">
    <cfRule type="cellIs" dxfId="20513" priority="8131" operator="greaterThan">
      <formula>0.9</formula>
    </cfRule>
    <cfRule type="cellIs" dxfId="20512" priority="8132" operator="greaterThan">
      <formula>0.85</formula>
    </cfRule>
  </conditionalFormatting>
  <conditionalFormatting sqref="N164">
    <cfRule type="cellIs" dxfId="20511" priority="8113" operator="greaterThan">
      <formula>0.9</formula>
    </cfRule>
    <cfRule type="cellIs" dxfId="20510" priority="8114" operator="greaterThan">
      <formula>0.85</formula>
    </cfRule>
  </conditionalFormatting>
  <conditionalFormatting sqref="N165">
    <cfRule type="cellIs" dxfId="20509" priority="8095" operator="greaterThan">
      <formula>0.9</formula>
    </cfRule>
    <cfRule type="cellIs" dxfId="20508" priority="8096" operator="greaterThan">
      <formula>0.85</formula>
    </cfRule>
  </conditionalFormatting>
  <conditionalFormatting sqref="N166">
    <cfRule type="cellIs" dxfId="20507" priority="8077" operator="greaterThan">
      <formula>0.9</formula>
    </cfRule>
    <cfRule type="cellIs" dxfId="20506" priority="8078" operator="greaterThan">
      <formula>0.85</formula>
    </cfRule>
  </conditionalFormatting>
  <conditionalFormatting sqref="N167">
    <cfRule type="cellIs" dxfId="20505" priority="8059" operator="greaterThan">
      <formula>0.9</formula>
    </cfRule>
    <cfRule type="cellIs" dxfId="20504" priority="8060" operator="greaterThan">
      <formula>0.85</formula>
    </cfRule>
  </conditionalFormatting>
  <conditionalFormatting sqref="N168">
    <cfRule type="cellIs" dxfId="20503" priority="8041" operator="greaterThan">
      <formula>0.9</formula>
    </cfRule>
    <cfRule type="cellIs" dxfId="20502" priority="8042" operator="greaterThan">
      <formula>0.85</formula>
    </cfRule>
  </conditionalFormatting>
  <conditionalFormatting sqref="N169">
    <cfRule type="cellIs" dxfId="20501" priority="8023" operator="greaterThan">
      <formula>0.9</formula>
    </cfRule>
    <cfRule type="cellIs" dxfId="20500" priority="8024" operator="greaterThan">
      <formula>0.85</formula>
    </cfRule>
  </conditionalFormatting>
  <conditionalFormatting sqref="N170">
    <cfRule type="cellIs" dxfId="20499" priority="8005" operator="greaterThan">
      <formula>0.9</formula>
    </cfRule>
    <cfRule type="cellIs" dxfId="20498" priority="8006" operator="greaterThan">
      <formula>0.85</formula>
    </cfRule>
  </conditionalFormatting>
  <conditionalFormatting sqref="N171">
    <cfRule type="cellIs" dxfId="20497" priority="7987" operator="greaterThan">
      <formula>0.9</formula>
    </cfRule>
    <cfRule type="cellIs" dxfId="20496" priority="7988" operator="greaterThan">
      <formula>0.85</formula>
    </cfRule>
  </conditionalFormatting>
  <conditionalFormatting sqref="N172">
    <cfRule type="cellIs" dxfId="20495" priority="7969" operator="greaterThan">
      <formula>0.9</formula>
    </cfRule>
    <cfRule type="cellIs" dxfId="20494" priority="7970" operator="greaterThan">
      <formula>0.85</formula>
    </cfRule>
  </conditionalFormatting>
  <conditionalFormatting sqref="N173">
    <cfRule type="cellIs" dxfId="20493" priority="7951" operator="greaterThan">
      <formula>0.9</formula>
    </cfRule>
    <cfRule type="cellIs" dxfId="20492" priority="7952" operator="greaterThan">
      <formula>0.85</formula>
    </cfRule>
  </conditionalFormatting>
  <conditionalFormatting sqref="N174">
    <cfRule type="cellIs" dxfId="20491" priority="7933" operator="greaterThan">
      <formula>0.9</formula>
    </cfRule>
    <cfRule type="cellIs" dxfId="20490" priority="7934" operator="greaterThan">
      <formula>0.85</formula>
    </cfRule>
  </conditionalFormatting>
  <conditionalFormatting sqref="N175">
    <cfRule type="cellIs" dxfId="20489" priority="7897" operator="greaterThan">
      <formula>0.9</formula>
    </cfRule>
    <cfRule type="cellIs" dxfId="20488" priority="7898" operator="greaterThan">
      <formula>0.85</formula>
    </cfRule>
  </conditionalFormatting>
  <conditionalFormatting sqref="N176">
    <cfRule type="cellIs" dxfId="20487" priority="7879" operator="greaterThan">
      <formula>0.9</formula>
    </cfRule>
    <cfRule type="cellIs" dxfId="20486" priority="7880" operator="greaterThan">
      <formula>0.85</formula>
    </cfRule>
  </conditionalFormatting>
  <conditionalFormatting sqref="N177">
    <cfRule type="cellIs" dxfId="20485" priority="7861" operator="greaterThan">
      <formula>0.9</formula>
    </cfRule>
    <cfRule type="cellIs" dxfId="20484" priority="7862" operator="greaterThan">
      <formula>0.85</formula>
    </cfRule>
  </conditionalFormatting>
  <conditionalFormatting sqref="N178">
    <cfRule type="cellIs" dxfId="20483" priority="7843" operator="greaterThan">
      <formula>0.9</formula>
    </cfRule>
    <cfRule type="cellIs" dxfId="20482" priority="7844" operator="greaterThan">
      <formula>0.85</formula>
    </cfRule>
  </conditionalFormatting>
  <conditionalFormatting sqref="N179">
    <cfRule type="cellIs" dxfId="20481" priority="7825" operator="greaterThan">
      <formula>0.9</formula>
    </cfRule>
    <cfRule type="cellIs" dxfId="20480" priority="7826" operator="greaterThan">
      <formula>0.85</formula>
    </cfRule>
  </conditionalFormatting>
  <conditionalFormatting sqref="N180">
    <cfRule type="cellIs" dxfId="20479" priority="7807" operator="greaterThan">
      <formula>0.9</formula>
    </cfRule>
    <cfRule type="cellIs" dxfId="20478" priority="7808" operator="greaterThan">
      <formula>0.85</formula>
    </cfRule>
  </conditionalFormatting>
  <conditionalFormatting sqref="N181">
    <cfRule type="cellIs" dxfId="20477" priority="7771" operator="greaterThan">
      <formula>0.9</formula>
    </cfRule>
    <cfRule type="cellIs" dxfId="20476" priority="7772" operator="greaterThan">
      <formula>0.85</formula>
    </cfRule>
  </conditionalFormatting>
  <conditionalFormatting sqref="N182">
    <cfRule type="cellIs" dxfId="20475" priority="7753" operator="greaterThan">
      <formula>0.9</formula>
    </cfRule>
    <cfRule type="cellIs" dxfId="20474" priority="7754" operator="greaterThan">
      <formula>0.85</formula>
    </cfRule>
  </conditionalFormatting>
  <conditionalFormatting sqref="N183">
    <cfRule type="cellIs" dxfId="20473" priority="7717" operator="greaterThan">
      <formula>0.9</formula>
    </cfRule>
    <cfRule type="cellIs" dxfId="20472" priority="7718" operator="greaterThan">
      <formula>0.85</formula>
    </cfRule>
  </conditionalFormatting>
  <conditionalFormatting sqref="N184">
    <cfRule type="cellIs" dxfId="20471" priority="7699" operator="greaterThan">
      <formula>0.9</formula>
    </cfRule>
    <cfRule type="cellIs" dxfId="20470" priority="7700" operator="greaterThan">
      <formula>0.85</formula>
    </cfRule>
  </conditionalFormatting>
  <conditionalFormatting sqref="N185">
    <cfRule type="cellIs" dxfId="20469" priority="7681" operator="greaterThan">
      <formula>0.9</formula>
    </cfRule>
    <cfRule type="cellIs" dxfId="20468" priority="7682" operator="greaterThan">
      <formula>0.85</formula>
    </cfRule>
  </conditionalFormatting>
  <conditionalFormatting sqref="N186">
    <cfRule type="cellIs" dxfId="20467" priority="7663" operator="greaterThan">
      <formula>0.9</formula>
    </cfRule>
    <cfRule type="cellIs" dxfId="20466" priority="7664" operator="greaterThan">
      <formula>0.85</formula>
    </cfRule>
  </conditionalFormatting>
  <conditionalFormatting sqref="N187">
    <cfRule type="cellIs" dxfId="20465" priority="7645" operator="greaterThan">
      <formula>0.9</formula>
    </cfRule>
    <cfRule type="cellIs" dxfId="20464" priority="7646" operator="greaterThan">
      <formula>0.85</formula>
    </cfRule>
  </conditionalFormatting>
  <conditionalFormatting sqref="N188">
    <cfRule type="cellIs" dxfId="20463" priority="7627" operator="greaterThan">
      <formula>0.9</formula>
    </cfRule>
    <cfRule type="cellIs" dxfId="20462" priority="7628" operator="greaterThan">
      <formula>0.85</formula>
    </cfRule>
  </conditionalFormatting>
  <conditionalFormatting sqref="N189">
    <cfRule type="cellIs" dxfId="20461" priority="7591" operator="greaterThan">
      <formula>0.9</formula>
    </cfRule>
    <cfRule type="cellIs" dxfId="20460" priority="7592" operator="greaterThan">
      <formula>0.85</formula>
    </cfRule>
  </conditionalFormatting>
  <conditionalFormatting sqref="N190">
    <cfRule type="cellIs" dxfId="20459" priority="7573" operator="greaterThan">
      <formula>0.9</formula>
    </cfRule>
    <cfRule type="cellIs" dxfId="20458" priority="7574" operator="greaterThan">
      <formula>0.85</formula>
    </cfRule>
  </conditionalFormatting>
  <conditionalFormatting sqref="N191">
    <cfRule type="cellIs" dxfId="20457" priority="7555" operator="greaterThan">
      <formula>0.9</formula>
    </cfRule>
    <cfRule type="cellIs" dxfId="20456" priority="7556" operator="greaterThan">
      <formula>0.85</formula>
    </cfRule>
  </conditionalFormatting>
  <conditionalFormatting sqref="N192">
    <cfRule type="cellIs" dxfId="20455" priority="7537" operator="greaterThan">
      <formula>0.9</formula>
    </cfRule>
    <cfRule type="cellIs" dxfId="20454" priority="7538" operator="greaterThan">
      <formula>0.85</formula>
    </cfRule>
  </conditionalFormatting>
  <conditionalFormatting sqref="N193">
    <cfRule type="cellIs" dxfId="20453" priority="7519" operator="greaterThan">
      <formula>0.9</formula>
    </cfRule>
    <cfRule type="cellIs" dxfId="20452" priority="7520" operator="greaterThan">
      <formula>0.85</formula>
    </cfRule>
  </conditionalFormatting>
  <conditionalFormatting sqref="N194">
    <cfRule type="cellIs" dxfId="20451" priority="7501" operator="greaterThan">
      <formula>0.9</formula>
    </cfRule>
    <cfRule type="cellIs" dxfId="20450" priority="7502" operator="greaterThan">
      <formula>0.85</formula>
    </cfRule>
  </conditionalFormatting>
  <conditionalFormatting sqref="N195">
    <cfRule type="cellIs" dxfId="20449" priority="7483" operator="greaterThan">
      <formula>0.9</formula>
    </cfRule>
    <cfRule type="cellIs" dxfId="20448" priority="7484" operator="greaterThan">
      <formula>0.85</formula>
    </cfRule>
  </conditionalFormatting>
  <conditionalFormatting sqref="N196">
    <cfRule type="cellIs" dxfId="20447" priority="7465" operator="greaterThan">
      <formula>0.9</formula>
    </cfRule>
    <cfRule type="cellIs" dxfId="20446" priority="7466" operator="greaterThan">
      <formula>0.85</formula>
    </cfRule>
  </conditionalFormatting>
  <conditionalFormatting sqref="N197">
    <cfRule type="cellIs" dxfId="20445" priority="7447" operator="greaterThan">
      <formula>0.9</formula>
    </cfRule>
    <cfRule type="cellIs" dxfId="20444" priority="7448" operator="greaterThan">
      <formula>0.85</formula>
    </cfRule>
  </conditionalFormatting>
  <conditionalFormatting sqref="N198">
    <cfRule type="cellIs" dxfId="20443" priority="7429" operator="greaterThan">
      <formula>0.9</formula>
    </cfRule>
    <cfRule type="cellIs" dxfId="20442" priority="7430" operator="greaterThan">
      <formula>0.85</formula>
    </cfRule>
  </conditionalFormatting>
  <conditionalFormatting sqref="N199">
    <cfRule type="cellIs" dxfId="20441" priority="7411" operator="greaterThan">
      <formula>0.9</formula>
    </cfRule>
    <cfRule type="cellIs" dxfId="20440" priority="7412" operator="greaterThan">
      <formula>0.85</formula>
    </cfRule>
  </conditionalFormatting>
  <conditionalFormatting sqref="N200">
    <cfRule type="cellIs" dxfId="20439" priority="7393" operator="greaterThan">
      <formula>0.9</formula>
    </cfRule>
    <cfRule type="cellIs" dxfId="20438" priority="7394" operator="greaterThan">
      <formula>0.85</formula>
    </cfRule>
  </conditionalFormatting>
  <conditionalFormatting sqref="N201">
    <cfRule type="cellIs" dxfId="20437" priority="7375" operator="greaterThan">
      <formula>0.9</formula>
    </cfRule>
    <cfRule type="cellIs" dxfId="20436" priority="7376" operator="greaterThan">
      <formula>0.85</formula>
    </cfRule>
  </conditionalFormatting>
  <conditionalFormatting sqref="N202">
    <cfRule type="cellIs" dxfId="20435" priority="7357" operator="greaterThan">
      <formula>0.9</formula>
    </cfRule>
    <cfRule type="cellIs" dxfId="20434" priority="7358" operator="greaterThan">
      <formula>0.85</formula>
    </cfRule>
  </conditionalFormatting>
  <conditionalFormatting sqref="N203">
    <cfRule type="cellIs" dxfId="20433" priority="7339" operator="greaterThan">
      <formula>0.9</formula>
    </cfRule>
    <cfRule type="cellIs" dxfId="20432" priority="7340" operator="greaterThan">
      <formula>0.85</formula>
    </cfRule>
  </conditionalFormatting>
  <conditionalFormatting sqref="N204">
    <cfRule type="cellIs" dxfId="20431" priority="7321" operator="greaterThan">
      <formula>0.9</formula>
    </cfRule>
    <cfRule type="cellIs" dxfId="20430" priority="7322" operator="greaterThan">
      <formula>0.85</formula>
    </cfRule>
  </conditionalFormatting>
  <conditionalFormatting sqref="N205">
    <cfRule type="cellIs" dxfId="20429" priority="7303" operator="greaterThan">
      <formula>0.9</formula>
    </cfRule>
    <cfRule type="cellIs" dxfId="20428" priority="7304" operator="greaterThan">
      <formula>0.85</formula>
    </cfRule>
  </conditionalFormatting>
  <conditionalFormatting sqref="N206">
    <cfRule type="cellIs" dxfId="20427" priority="7285" operator="greaterThan">
      <formula>0.9</formula>
    </cfRule>
    <cfRule type="cellIs" dxfId="20426" priority="7286" operator="greaterThan">
      <formula>0.85</formula>
    </cfRule>
  </conditionalFormatting>
  <conditionalFormatting sqref="N207">
    <cfRule type="cellIs" dxfId="20425" priority="7267" operator="greaterThan">
      <formula>0.9</formula>
    </cfRule>
    <cfRule type="cellIs" dxfId="20424" priority="7268" operator="greaterThan">
      <formula>0.85</formula>
    </cfRule>
  </conditionalFormatting>
  <conditionalFormatting sqref="N208">
    <cfRule type="cellIs" dxfId="20423" priority="7249" operator="greaterThan">
      <formula>0.9</formula>
    </cfRule>
    <cfRule type="cellIs" dxfId="20422" priority="7250" operator="greaterThan">
      <formula>0.85</formula>
    </cfRule>
  </conditionalFormatting>
  <conditionalFormatting sqref="N209">
    <cfRule type="cellIs" dxfId="20421" priority="7231" operator="greaterThan">
      <formula>0.9</formula>
    </cfRule>
    <cfRule type="cellIs" dxfId="20420" priority="7232" operator="greaterThan">
      <formula>0.85</formula>
    </cfRule>
  </conditionalFormatting>
  <conditionalFormatting sqref="N210">
    <cfRule type="cellIs" dxfId="20419" priority="7213" operator="greaterThan">
      <formula>0.9</formula>
    </cfRule>
    <cfRule type="cellIs" dxfId="20418" priority="7214" operator="greaterThan">
      <formula>0.85</formula>
    </cfRule>
  </conditionalFormatting>
  <conditionalFormatting sqref="N211">
    <cfRule type="cellIs" dxfId="20417" priority="7195" operator="greaterThan">
      <formula>0.9</formula>
    </cfRule>
    <cfRule type="cellIs" dxfId="20416" priority="7196" operator="greaterThan">
      <formula>0.85</formula>
    </cfRule>
  </conditionalFormatting>
  <conditionalFormatting sqref="N212">
    <cfRule type="cellIs" dxfId="20415" priority="7177" operator="greaterThan">
      <formula>0.9</formula>
    </cfRule>
    <cfRule type="cellIs" dxfId="20414" priority="7178" operator="greaterThan">
      <formula>0.85</formula>
    </cfRule>
  </conditionalFormatting>
  <conditionalFormatting sqref="N213">
    <cfRule type="cellIs" dxfId="20413" priority="7159" operator="greaterThan">
      <formula>0.9</formula>
    </cfRule>
    <cfRule type="cellIs" dxfId="20412" priority="7160" operator="greaterThan">
      <formula>0.85</formula>
    </cfRule>
  </conditionalFormatting>
  <conditionalFormatting sqref="N214">
    <cfRule type="cellIs" dxfId="20411" priority="7141" operator="greaterThan">
      <formula>0.9</formula>
    </cfRule>
    <cfRule type="cellIs" dxfId="20410" priority="7142" operator="greaterThan">
      <formula>0.85</formula>
    </cfRule>
  </conditionalFormatting>
  <conditionalFormatting sqref="N215">
    <cfRule type="cellIs" dxfId="20409" priority="7123" operator="greaterThan">
      <formula>0.9</formula>
    </cfRule>
    <cfRule type="cellIs" dxfId="20408" priority="7124" operator="greaterThan">
      <formula>0.85</formula>
    </cfRule>
  </conditionalFormatting>
  <conditionalFormatting sqref="N216">
    <cfRule type="cellIs" dxfId="20407" priority="7105" operator="greaterThan">
      <formula>0.9</formula>
    </cfRule>
    <cfRule type="cellIs" dxfId="20406" priority="7106" operator="greaterThan">
      <formula>0.85</formula>
    </cfRule>
  </conditionalFormatting>
  <conditionalFormatting sqref="N217">
    <cfRule type="cellIs" dxfId="20405" priority="7087" operator="greaterThan">
      <formula>0.9</formula>
    </cfRule>
    <cfRule type="cellIs" dxfId="20404" priority="7088" operator="greaterThan">
      <formula>0.85</formula>
    </cfRule>
  </conditionalFormatting>
  <conditionalFormatting sqref="N218">
    <cfRule type="cellIs" dxfId="20403" priority="7069" operator="greaterThan">
      <formula>0.9</formula>
    </cfRule>
    <cfRule type="cellIs" dxfId="20402" priority="7070" operator="greaterThan">
      <formula>0.85</formula>
    </cfRule>
  </conditionalFormatting>
  <conditionalFormatting sqref="N219">
    <cfRule type="cellIs" dxfId="20401" priority="7051" operator="greaterThan">
      <formula>0.9</formula>
    </cfRule>
    <cfRule type="cellIs" dxfId="20400" priority="7052" operator="greaterThan">
      <formula>0.85</formula>
    </cfRule>
  </conditionalFormatting>
  <conditionalFormatting sqref="N220">
    <cfRule type="cellIs" dxfId="20399" priority="7033" operator="greaterThan">
      <formula>0.9</formula>
    </cfRule>
    <cfRule type="cellIs" dxfId="20398" priority="7034" operator="greaterThan">
      <formula>0.85</formula>
    </cfRule>
  </conditionalFormatting>
  <conditionalFormatting sqref="N221">
    <cfRule type="cellIs" dxfId="20397" priority="7015" operator="greaterThan">
      <formula>0.9</formula>
    </cfRule>
    <cfRule type="cellIs" dxfId="20396" priority="7016" operator="greaterThan">
      <formula>0.85</formula>
    </cfRule>
  </conditionalFormatting>
  <conditionalFormatting sqref="N222">
    <cfRule type="cellIs" dxfId="20395" priority="6997" operator="greaterThan">
      <formula>0.9</formula>
    </cfRule>
    <cfRule type="cellIs" dxfId="20394" priority="6998" operator="greaterThan">
      <formula>0.85</formula>
    </cfRule>
  </conditionalFormatting>
  <conditionalFormatting sqref="N223">
    <cfRule type="cellIs" dxfId="20393" priority="6979" operator="greaterThan">
      <formula>0.9</formula>
    </cfRule>
    <cfRule type="cellIs" dxfId="20392" priority="6980" operator="greaterThan">
      <formula>0.85</formula>
    </cfRule>
  </conditionalFormatting>
  <conditionalFormatting sqref="N224">
    <cfRule type="cellIs" dxfId="20391" priority="6961" operator="greaterThan">
      <formula>0.9</formula>
    </cfRule>
    <cfRule type="cellIs" dxfId="20390" priority="6962" operator="greaterThan">
      <formula>0.85</formula>
    </cfRule>
  </conditionalFormatting>
  <conditionalFormatting sqref="N225">
    <cfRule type="cellIs" dxfId="20389" priority="6943" operator="greaterThan">
      <formula>0.9</formula>
    </cfRule>
    <cfRule type="cellIs" dxfId="20388" priority="6944" operator="greaterThan">
      <formula>0.85</formula>
    </cfRule>
  </conditionalFormatting>
  <conditionalFormatting sqref="N226">
    <cfRule type="cellIs" dxfId="20387" priority="6925" operator="greaterThan">
      <formula>0.9</formula>
    </cfRule>
    <cfRule type="cellIs" dxfId="20386" priority="6926" operator="greaterThan">
      <formula>0.85</formula>
    </cfRule>
  </conditionalFormatting>
  <conditionalFormatting sqref="N227">
    <cfRule type="cellIs" dxfId="20385" priority="6907" operator="greaterThan">
      <formula>0.9</formula>
    </cfRule>
    <cfRule type="cellIs" dxfId="20384" priority="6908" operator="greaterThan">
      <formula>0.85</formula>
    </cfRule>
  </conditionalFormatting>
  <conditionalFormatting sqref="N228">
    <cfRule type="cellIs" dxfId="20383" priority="6889" operator="greaterThan">
      <formula>0.9</formula>
    </cfRule>
    <cfRule type="cellIs" dxfId="20382" priority="6890" operator="greaterThan">
      <formula>0.85</formula>
    </cfRule>
  </conditionalFormatting>
  <conditionalFormatting sqref="N229">
    <cfRule type="cellIs" dxfId="20381" priority="6871" operator="greaterThan">
      <formula>0.9</formula>
    </cfRule>
    <cfRule type="cellIs" dxfId="20380" priority="6872" operator="greaterThan">
      <formula>0.85</formula>
    </cfRule>
  </conditionalFormatting>
  <conditionalFormatting sqref="N230">
    <cfRule type="cellIs" dxfId="20379" priority="6853" operator="greaterThan">
      <formula>0.9</formula>
    </cfRule>
    <cfRule type="cellIs" dxfId="20378" priority="6854" operator="greaterThan">
      <formula>0.85</formula>
    </cfRule>
  </conditionalFormatting>
  <conditionalFormatting sqref="N231">
    <cfRule type="cellIs" dxfId="20377" priority="6835" operator="greaterThan">
      <formula>0.9</formula>
    </cfRule>
    <cfRule type="cellIs" dxfId="20376" priority="6836" operator="greaterThan">
      <formula>0.85</formula>
    </cfRule>
  </conditionalFormatting>
  <conditionalFormatting sqref="N232">
    <cfRule type="cellIs" dxfId="20375" priority="6817" operator="greaterThan">
      <formula>0.9</formula>
    </cfRule>
    <cfRule type="cellIs" dxfId="20374" priority="6818" operator="greaterThan">
      <formula>0.85</formula>
    </cfRule>
  </conditionalFormatting>
  <conditionalFormatting sqref="N233">
    <cfRule type="cellIs" dxfId="20373" priority="6781" operator="greaterThan">
      <formula>0.9</formula>
    </cfRule>
    <cfRule type="cellIs" dxfId="20372" priority="6782" operator="greaterThan">
      <formula>0.85</formula>
    </cfRule>
  </conditionalFormatting>
  <conditionalFormatting sqref="N234">
    <cfRule type="cellIs" dxfId="20371" priority="6763" operator="greaterThan">
      <formula>0.9</formula>
    </cfRule>
    <cfRule type="cellIs" dxfId="20370" priority="6764" operator="greaterThan">
      <formula>0.85</formula>
    </cfRule>
  </conditionalFormatting>
  <conditionalFormatting sqref="N235">
    <cfRule type="cellIs" dxfId="20369" priority="6745" operator="greaterThan">
      <formula>0.9</formula>
    </cfRule>
    <cfRule type="cellIs" dxfId="20368" priority="6746" operator="greaterThan">
      <formula>0.85</formula>
    </cfRule>
  </conditionalFormatting>
  <conditionalFormatting sqref="N236">
    <cfRule type="cellIs" dxfId="20367" priority="6727" operator="greaterThan">
      <formula>0.9</formula>
    </cfRule>
    <cfRule type="cellIs" dxfId="20366" priority="6728" operator="greaterThan">
      <formula>0.85</formula>
    </cfRule>
  </conditionalFormatting>
  <conditionalFormatting sqref="N237">
    <cfRule type="cellIs" dxfId="20365" priority="6709" operator="greaterThan">
      <formula>0.9</formula>
    </cfRule>
    <cfRule type="cellIs" dxfId="20364" priority="6710" operator="greaterThan">
      <formula>0.85</formula>
    </cfRule>
  </conditionalFormatting>
  <conditionalFormatting sqref="N238">
    <cfRule type="cellIs" dxfId="20363" priority="6691" operator="greaterThan">
      <formula>0.9</formula>
    </cfRule>
    <cfRule type="cellIs" dxfId="20362" priority="6692" operator="greaterThan">
      <formula>0.85</formula>
    </cfRule>
  </conditionalFormatting>
  <conditionalFormatting sqref="N239">
    <cfRule type="cellIs" dxfId="20361" priority="6673" operator="greaterThan">
      <formula>0.9</formula>
    </cfRule>
    <cfRule type="cellIs" dxfId="20360" priority="6674" operator="greaterThan">
      <formula>0.85</formula>
    </cfRule>
  </conditionalFormatting>
  <conditionalFormatting sqref="N240">
    <cfRule type="cellIs" dxfId="20359" priority="6655" operator="greaterThan">
      <formula>0.9</formula>
    </cfRule>
    <cfRule type="cellIs" dxfId="20358" priority="6656" operator="greaterThan">
      <formula>0.85</formula>
    </cfRule>
  </conditionalFormatting>
  <conditionalFormatting sqref="N241">
    <cfRule type="cellIs" dxfId="20357" priority="6637" operator="greaterThan">
      <formula>0.9</formula>
    </cfRule>
    <cfRule type="cellIs" dxfId="20356" priority="6638" operator="greaterThan">
      <formula>0.85</formula>
    </cfRule>
  </conditionalFormatting>
  <conditionalFormatting sqref="N242">
    <cfRule type="cellIs" dxfId="20355" priority="6619" operator="greaterThan">
      <formula>0.9</formula>
    </cfRule>
    <cfRule type="cellIs" dxfId="20354" priority="6620" operator="greaterThan">
      <formula>0.85</formula>
    </cfRule>
  </conditionalFormatting>
  <conditionalFormatting sqref="N243">
    <cfRule type="cellIs" dxfId="20353" priority="6601" operator="greaterThan">
      <formula>0.9</formula>
    </cfRule>
    <cfRule type="cellIs" dxfId="20352" priority="6602" operator="greaterThan">
      <formula>0.85</formula>
    </cfRule>
  </conditionalFormatting>
  <conditionalFormatting sqref="N244">
    <cfRule type="cellIs" dxfId="20351" priority="6583" operator="greaterThan">
      <formula>0.9</formula>
    </cfRule>
    <cfRule type="cellIs" dxfId="20350" priority="6584" operator="greaterThan">
      <formula>0.85</formula>
    </cfRule>
  </conditionalFormatting>
  <conditionalFormatting sqref="N245">
    <cfRule type="cellIs" dxfId="20349" priority="6565" operator="greaterThan">
      <formula>0.9</formula>
    </cfRule>
    <cfRule type="cellIs" dxfId="20348" priority="6566" operator="greaterThan">
      <formula>0.85</formula>
    </cfRule>
  </conditionalFormatting>
  <conditionalFormatting sqref="N246">
    <cfRule type="cellIs" dxfId="20347" priority="6547" operator="greaterThan">
      <formula>0.9</formula>
    </cfRule>
    <cfRule type="cellIs" dxfId="20346" priority="6548" operator="greaterThan">
      <formula>0.85</formula>
    </cfRule>
  </conditionalFormatting>
  <conditionalFormatting sqref="N247">
    <cfRule type="cellIs" dxfId="20345" priority="6511" operator="greaterThan">
      <formula>0.9</formula>
    </cfRule>
    <cfRule type="cellIs" dxfId="20344" priority="6512" operator="greaterThan">
      <formula>0.85</formula>
    </cfRule>
  </conditionalFormatting>
  <conditionalFormatting sqref="N248">
    <cfRule type="cellIs" dxfId="20343" priority="6493" operator="greaterThan">
      <formula>0.9</formula>
    </cfRule>
    <cfRule type="cellIs" dxfId="20342" priority="6494" operator="greaterThan">
      <formula>0.85</formula>
    </cfRule>
  </conditionalFormatting>
  <conditionalFormatting sqref="N249">
    <cfRule type="cellIs" dxfId="20341" priority="6457" operator="greaterThan">
      <formula>0.9</formula>
    </cfRule>
    <cfRule type="cellIs" dxfId="20340" priority="6458" operator="greaterThan">
      <formula>0.85</formula>
    </cfRule>
  </conditionalFormatting>
  <conditionalFormatting sqref="N250">
    <cfRule type="cellIs" dxfId="20339" priority="6439" operator="greaterThan">
      <formula>0.9</formula>
    </cfRule>
    <cfRule type="cellIs" dxfId="20338" priority="6440" operator="greaterThan">
      <formula>0.85</formula>
    </cfRule>
  </conditionalFormatting>
  <conditionalFormatting sqref="N251">
    <cfRule type="cellIs" dxfId="20337" priority="6421" operator="greaterThan">
      <formula>0.9</formula>
    </cfRule>
    <cfRule type="cellIs" dxfId="20336" priority="6422" operator="greaterThan">
      <formula>0.85</formula>
    </cfRule>
  </conditionalFormatting>
  <conditionalFormatting sqref="N252">
    <cfRule type="cellIs" dxfId="20335" priority="6403" operator="greaterThan">
      <formula>0.9</formula>
    </cfRule>
    <cfRule type="cellIs" dxfId="20334" priority="6404" operator="greaterThan">
      <formula>0.85</formula>
    </cfRule>
  </conditionalFormatting>
  <conditionalFormatting sqref="N253">
    <cfRule type="cellIs" dxfId="20333" priority="6385" operator="greaterThan">
      <formula>0.9</formula>
    </cfRule>
    <cfRule type="cellIs" dxfId="20332" priority="6386" operator="greaterThan">
      <formula>0.85</formula>
    </cfRule>
  </conditionalFormatting>
  <conditionalFormatting sqref="N254">
    <cfRule type="cellIs" dxfId="20331" priority="6367" operator="greaterThan">
      <formula>0.9</formula>
    </cfRule>
    <cfRule type="cellIs" dxfId="20330" priority="6368" operator="greaterThan">
      <formula>0.85</formula>
    </cfRule>
  </conditionalFormatting>
  <conditionalFormatting sqref="N255">
    <cfRule type="cellIs" dxfId="20329" priority="6349" operator="greaterThan">
      <formula>0.9</formula>
    </cfRule>
    <cfRule type="cellIs" dxfId="20328" priority="6350" operator="greaterThan">
      <formula>0.85</formula>
    </cfRule>
  </conditionalFormatting>
  <conditionalFormatting sqref="N256">
    <cfRule type="cellIs" dxfId="20327" priority="6331" operator="greaterThan">
      <formula>0.9</formula>
    </cfRule>
    <cfRule type="cellIs" dxfId="20326" priority="6332" operator="greaterThan">
      <formula>0.85</formula>
    </cfRule>
  </conditionalFormatting>
  <conditionalFormatting sqref="N257">
    <cfRule type="cellIs" dxfId="20325" priority="6313" operator="greaterThan">
      <formula>0.9</formula>
    </cfRule>
    <cfRule type="cellIs" dxfId="20324" priority="6314" operator="greaterThan">
      <formula>0.85</formula>
    </cfRule>
  </conditionalFormatting>
  <conditionalFormatting sqref="N258">
    <cfRule type="cellIs" dxfId="20323" priority="6277" operator="greaterThan">
      <formula>0.9</formula>
    </cfRule>
    <cfRule type="cellIs" dxfId="20322" priority="6278" operator="greaterThan">
      <formula>0.85</formula>
    </cfRule>
  </conditionalFormatting>
  <conditionalFormatting sqref="N259">
    <cfRule type="cellIs" dxfId="20321" priority="6259" operator="greaterThan">
      <formula>0.9</formula>
    </cfRule>
    <cfRule type="cellIs" dxfId="20320" priority="6260" operator="greaterThan">
      <formula>0.85</formula>
    </cfRule>
  </conditionalFormatting>
  <conditionalFormatting sqref="N260">
    <cfRule type="cellIs" dxfId="20319" priority="6241" operator="greaterThan">
      <formula>0.9</formula>
    </cfRule>
    <cfRule type="cellIs" dxfId="20318" priority="6242" operator="greaterThan">
      <formula>0.85</formula>
    </cfRule>
  </conditionalFormatting>
  <conditionalFormatting sqref="N261">
    <cfRule type="cellIs" dxfId="20317" priority="6223" operator="greaterThan">
      <formula>0.9</formula>
    </cfRule>
    <cfRule type="cellIs" dxfId="20316" priority="6224" operator="greaterThan">
      <formula>0.85</formula>
    </cfRule>
  </conditionalFormatting>
  <conditionalFormatting sqref="N262">
    <cfRule type="cellIs" dxfId="20315" priority="6205" operator="greaterThan">
      <formula>0.9</formula>
    </cfRule>
    <cfRule type="cellIs" dxfId="20314" priority="6206" operator="greaterThan">
      <formula>0.85</formula>
    </cfRule>
  </conditionalFormatting>
  <conditionalFormatting sqref="N263">
    <cfRule type="cellIs" dxfId="20313" priority="6187" operator="greaterThan">
      <formula>0.9</formula>
    </cfRule>
    <cfRule type="cellIs" dxfId="20312" priority="6188" operator="greaterThan">
      <formula>0.85</formula>
    </cfRule>
  </conditionalFormatting>
  <conditionalFormatting sqref="N264">
    <cfRule type="cellIs" dxfId="20311" priority="6169" operator="greaterThan">
      <formula>0.9</formula>
    </cfRule>
    <cfRule type="cellIs" dxfId="20310" priority="6170" operator="greaterThan">
      <formula>0.85</formula>
    </cfRule>
  </conditionalFormatting>
  <conditionalFormatting sqref="N265">
    <cfRule type="cellIs" dxfId="20309" priority="6151" operator="greaterThan">
      <formula>0.9</formula>
    </cfRule>
    <cfRule type="cellIs" dxfId="20308" priority="6152" operator="greaterThan">
      <formula>0.85</formula>
    </cfRule>
  </conditionalFormatting>
  <conditionalFormatting sqref="N266">
    <cfRule type="cellIs" dxfId="20307" priority="6133" operator="greaterThan">
      <formula>0.9</formula>
    </cfRule>
    <cfRule type="cellIs" dxfId="20306" priority="6134" operator="greaterThan">
      <formula>0.85</formula>
    </cfRule>
  </conditionalFormatting>
  <conditionalFormatting sqref="N267">
    <cfRule type="cellIs" dxfId="20305" priority="6115" operator="greaterThan">
      <formula>0.9</formula>
    </cfRule>
    <cfRule type="cellIs" dxfId="20304" priority="6116" operator="greaterThan">
      <formula>0.85</formula>
    </cfRule>
  </conditionalFormatting>
  <conditionalFormatting sqref="N268">
    <cfRule type="cellIs" dxfId="20303" priority="6079" operator="greaterThan">
      <formula>0.9</formula>
    </cfRule>
    <cfRule type="cellIs" dxfId="20302" priority="6080" operator="greaterThan">
      <formula>0.85</formula>
    </cfRule>
  </conditionalFormatting>
  <conditionalFormatting sqref="N269">
    <cfRule type="cellIs" dxfId="20301" priority="6043" operator="greaterThan">
      <formula>0.9</formula>
    </cfRule>
    <cfRule type="cellIs" dxfId="20300" priority="6044" operator="greaterThan">
      <formula>0.85</formula>
    </cfRule>
  </conditionalFormatting>
  <conditionalFormatting sqref="N270">
    <cfRule type="cellIs" dxfId="20299" priority="6025" operator="greaterThan">
      <formula>0.9</formula>
    </cfRule>
    <cfRule type="cellIs" dxfId="20298" priority="6026" operator="greaterThan">
      <formula>0.85</formula>
    </cfRule>
  </conditionalFormatting>
  <conditionalFormatting sqref="N271">
    <cfRule type="cellIs" dxfId="20297" priority="6007" operator="greaterThan">
      <formula>0.9</formula>
    </cfRule>
    <cfRule type="cellIs" dxfId="20296" priority="6008" operator="greaterThan">
      <formula>0.85</formula>
    </cfRule>
  </conditionalFormatting>
  <conditionalFormatting sqref="N272">
    <cfRule type="cellIs" dxfId="20295" priority="5989" operator="greaterThan">
      <formula>0.9</formula>
    </cfRule>
    <cfRule type="cellIs" dxfId="20294" priority="5990" operator="greaterThan">
      <formula>0.85</formula>
    </cfRule>
  </conditionalFormatting>
  <conditionalFormatting sqref="N273">
    <cfRule type="cellIs" dxfId="20293" priority="5971" operator="greaterThan">
      <formula>0.9</formula>
    </cfRule>
    <cfRule type="cellIs" dxfId="20292" priority="5972" operator="greaterThan">
      <formula>0.85</formula>
    </cfRule>
  </conditionalFormatting>
  <conditionalFormatting sqref="N274">
    <cfRule type="cellIs" dxfId="20291" priority="5953" operator="greaterThan">
      <formula>0.9</formula>
    </cfRule>
    <cfRule type="cellIs" dxfId="20290" priority="5954" operator="greaterThan">
      <formula>0.85</formula>
    </cfRule>
  </conditionalFormatting>
  <conditionalFormatting sqref="N275">
    <cfRule type="cellIs" dxfId="20289" priority="5935" operator="greaterThan">
      <formula>0.9</formula>
    </cfRule>
    <cfRule type="cellIs" dxfId="20288" priority="5936" operator="greaterThan">
      <formula>0.85</formula>
    </cfRule>
  </conditionalFormatting>
  <conditionalFormatting sqref="N276">
    <cfRule type="cellIs" dxfId="20287" priority="5917" operator="greaterThan">
      <formula>0.9</formula>
    </cfRule>
    <cfRule type="cellIs" dxfId="20286" priority="5918" operator="greaterThan">
      <formula>0.85</formula>
    </cfRule>
  </conditionalFormatting>
  <conditionalFormatting sqref="N277">
    <cfRule type="cellIs" dxfId="20285" priority="5899" operator="greaterThan">
      <formula>0.9</formula>
    </cfRule>
    <cfRule type="cellIs" dxfId="20284" priority="5900" operator="greaterThan">
      <formula>0.85</formula>
    </cfRule>
  </conditionalFormatting>
  <conditionalFormatting sqref="N278">
    <cfRule type="cellIs" dxfId="20283" priority="5881" operator="greaterThan">
      <formula>0.9</formula>
    </cfRule>
    <cfRule type="cellIs" dxfId="20282" priority="5882" operator="greaterThan">
      <formula>0.85</formula>
    </cfRule>
  </conditionalFormatting>
  <conditionalFormatting sqref="N279">
    <cfRule type="cellIs" dxfId="20281" priority="5863" operator="greaterThan">
      <formula>0.9</formula>
    </cfRule>
    <cfRule type="cellIs" dxfId="20280" priority="5864" operator="greaterThan">
      <formula>0.85</formula>
    </cfRule>
  </conditionalFormatting>
  <conditionalFormatting sqref="N280">
    <cfRule type="cellIs" dxfId="20279" priority="5845" operator="greaterThan">
      <formula>0.9</formula>
    </cfRule>
    <cfRule type="cellIs" dxfId="20278" priority="5846" operator="greaterThan">
      <formula>0.85</formula>
    </cfRule>
  </conditionalFormatting>
  <conditionalFormatting sqref="N281">
    <cfRule type="cellIs" dxfId="20277" priority="5827" operator="greaterThan">
      <formula>0.9</formula>
    </cfRule>
    <cfRule type="cellIs" dxfId="20276" priority="5828" operator="greaterThan">
      <formula>0.85</formula>
    </cfRule>
  </conditionalFormatting>
  <conditionalFormatting sqref="N282">
    <cfRule type="cellIs" dxfId="20275" priority="5809" operator="greaterThan">
      <formula>0.9</formula>
    </cfRule>
    <cfRule type="cellIs" dxfId="20274" priority="5810" operator="greaterThan">
      <formula>0.85</formula>
    </cfRule>
  </conditionalFormatting>
  <conditionalFormatting sqref="N283">
    <cfRule type="cellIs" dxfId="20273" priority="5791" operator="greaterThan">
      <formula>0.9</formula>
    </cfRule>
    <cfRule type="cellIs" dxfId="20272" priority="5792" operator="greaterThan">
      <formula>0.85</formula>
    </cfRule>
  </conditionalFormatting>
  <conditionalFormatting sqref="N284">
    <cfRule type="cellIs" dxfId="20271" priority="5773" operator="greaterThan">
      <formula>0.9</formula>
    </cfRule>
    <cfRule type="cellIs" dxfId="20270" priority="5774" operator="greaterThan">
      <formula>0.85</formula>
    </cfRule>
  </conditionalFormatting>
  <conditionalFormatting sqref="N285">
    <cfRule type="cellIs" dxfId="20269" priority="5755" operator="greaterThan">
      <formula>0.9</formula>
    </cfRule>
    <cfRule type="cellIs" dxfId="20268" priority="5756" operator="greaterThan">
      <formula>0.85</formula>
    </cfRule>
  </conditionalFormatting>
  <conditionalFormatting sqref="N286">
    <cfRule type="cellIs" dxfId="20267" priority="5737" operator="greaterThan">
      <formula>0.9</formula>
    </cfRule>
    <cfRule type="cellIs" dxfId="20266" priority="5738" operator="greaterThan">
      <formula>0.85</formula>
    </cfRule>
  </conditionalFormatting>
  <conditionalFormatting sqref="N287">
    <cfRule type="cellIs" dxfId="20265" priority="5719" operator="greaterThan">
      <formula>0.9</formula>
    </cfRule>
    <cfRule type="cellIs" dxfId="20264" priority="5720" operator="greaterThan">
      <formula>0.85</formula>
    </cfRule>
  </conditionalFormatting>
  <conditionalFormatting sqref="N288">
    <cfRule type="cellIs" dxfId="20263" priority="5701" operator="greaterThan">
      <formula>0.9</formula>
    </cfRule>
    <cfRule type="cellIs" dxfId="20262" priority="5702" operator="greaterThan">
      <formula>0.85</formula>
    </cfRule>
  </conditionalFormatting>
  <conditionalFormatting sqref="N289">
    <cfRule type="cellIs" dxfId="20261" priority="5683" operator="greaterThan">
      <formula>0.9</formula>
    </cfRule>
    <cfRule type="cellIs" dxfId="20260" priority="5684" operator="greaterThan">
      <formula>0.85</formula>
    </cfRule>
  </conditionalFormatting>
  <conditionalFormatting sqref="N290">
    <cfRule type="cellIs" dxfId="20259" priority="5665" operator="greaterThan">
      <formula>0.9</formula>
    </cfRule>
    <cfRule type="cellIs" dxfId="20258" priority="5666" operator="greaterThan">
      <formula>0.85</formula>
    </cfRule>
  </conditionalFormatting>
  <conditionalFormatting sqref="N291">
    <cfRule type="cellIs" dxfId="20257" priority="5647" operator="greaterThan">
      <formula>0.9</formula>
    </cfRule>
    <cfRule type="cellIs" dxfId="20256" priority="5648" operator="greaterThan">
      <formula>0.85</formula>
    </cfRule>
  </conditionalFormatting>
  <conditionalFormatting sqref="N292">
    <cfRule type="cellIs" dxfId="20255" priority="5629" operator="greaterThan">
      <formula>0.9</formula>
    </cfRule>
    <cfRule type="cellIs" dxfId="20254" priority="5630" operator="greaterThan">
      <formula>0.85</formula>
    </cfRule>
  </conditionalFormatting>
  <conditionalFormatting sqref="N293">
    <cfRule type="cellIs" dxfId="20253" priority="5611" operator="greaterThan">
      <formula>0.9</formula>
    </cfRule>
    <cfRule type="cellIs" dxfId="20252" priority="5612" operator="greaterThan">
      <formula>0.85</formula>
    </cfRule>
  </conditionalFormatting>
  <conditionalFormatting sqref="N294">
    <cfRule type="cellIs" dxfId="20251" priority="5593" operator="greaterThan">
      <formula>0.9</formula>
    </cfRule>
    <cfRule type="cellIs" dxfId="20250" priority="5594" operator="greaterThan">
      <formula>0.85</formula>
    </cfRule>
  </conditionalFormatting>
  <conditionalFormatting sqref="N295">
    <cfRule type="cellIs" dxfId="20249" priority="5575" operator="greaterThan">
      <formula>0.9</formula>
    </cfRule>
    <cfRule type="cellIs" dxfId="20248" priority="5576" operator="greaterThan">
      <formula>0.85</formula>
    </cfRule>
  </conditionalFormatting>
  <conditionalFormatting sqref="N296">
    <cfRule type="cellIs" dxfId="20247" priority="5557" operator="greaterThan">
      <formula>0.9</formula>
    </cfRule>
    <cfRule type="cellIs" dxfId="20246" priority="5558" operator="greaterThan">
      <formula>0.85</formula>
    </cfRule>
  </conditionalFormatting>
  <conditionalFormatting sqref="N297">
    <cfRule type="cellIs" dxfId="20245" priority="5539" operator="greaterThan">
      <formula>0.9</formula>
    </cfRule>
    <cfRule type="cellIs" dxfId="20244" priority="5540" operator="greaterThan">
      <formula>0.85</formula>
    </cfRule>
  </conditionalFormatting>
  <conditionalFormatting sqref="N298">
    <cfRule type="cellIs" dxfId="20243" priority="5521" operator="greaterThan">
      <formula>0.9</formula>
    </cfRule>
    <cfRule type="cellIs" dxfId="20242" priority="5522" operator="greaterThan">
      <formula>0.85</formula>
    </cfRule>
  </conditionalFormatting>
  <conditionalFormatting sqref="N299">
    <cfRule type="cellIs" dxfId="20241" priority="5503" operator="greaterThan">
      <formula>0.9</formula>
    </cfRule>
    <cfRule type="cellIs" dxfId="20240" priority="5504" operator="greaterThan">
      <formula>0.85</formula>
    </cfRule>
  </conditionalFormatting>
  <conditionalFormatting sqref="N300">
    <cfRule type="cellIs" dxfId="20239" priority="5485" operator="greaterThan">
      <formula>0.9</formula>
    </cfRule>
    <cfRule type="cellIs" dxfId="20238" priority="5486" operator="greaterThan">
      <formula>0.85</formula>
    </cfRule>
  </conditionalFormatting>
  <conditionalFormatting sqref="N301">
    <cfRule type="cellIs" dxfId="20237" priority="5467" operator="greaterThan">
      <formula>0.9</formula>
    </cfRule>
    <cfRule type="cellIs" dxfId="20236" priority="5468" operator="greaterThan">
      <formula>0.85</formula>
    </cfRule>
  </conditionalFormatting>
  <conditionalFormatting sqref="N302">
    <cfRule type="cellIs" dxfId="20235" priority="5449" operator="greaterThan">
      <formula>0.9</formula>
    </cfRule>
    <cfRule type="cellIs" dxfId="20234" priority="5450" operator="greaterThan">
      <formula>0.85</formula>
    </cfRule>
  </conditionalFormatting>
  <conditionalFormatting sqref="N303">
    <cfRule type="cellIs" dxfId="20233" priority="5431" operator="greaterThan">
      <formula>0.9</formula>
    </cfRule>
    <cfRule type="cellIs" dxfId="20232" priority="5432" operator="greaterThan">
      <formula>0.85</formula>
    </cfRule>
  </conditionalFormatting>
  <conditionalFormatting sqref="N304">
    <cfRule type="cellIs" dxfId="20231" priority="5413" operator="greaterThan">
      <formula>0.9</formula>
    </cfRule>
    <cfRule type="cellIs" dxfId="20230" priority="5414" operator="greaterThan">
      <formula>0.85</formula>
    </cfRule>
  </conditionalFormatting>
  <conditionalFormatting sqref="N305">
    <cfRule type="cellIs" dxfId="20229" priority="5395" operator="greaterThan">
      <formula>0.9</formula>
    </cfRule>
    <cfRule type="cellIs" dxfId="20228" priority="5396" operator="greaterThan">
      <formula>0.85</formula>
    </cfRule>
  </conditionalFormatting>
  <conditionalFormatting sqref="N306">
    <cfRule type="cellIs" dxfId="20227" priority="5377" operator="greaterThan">
      <formula>0.9</formula>
    </cfRule>
    <cfRule type="cellIs" dxfId="20226" priority="5378" operator="greaterThan">
      <formula>0.85</formula>
    </cfRule>
  </conditionalFormatting>
  <conditionalFormatting sqref="N307">
    <cfRule type="cellIs" dxfId="20225" priority="5359" operator="greaterThan">
      <formula>0.9</formula>
    </cfRule>
    <cfRule type="cellIs" dxfId="20224" priority="5360" operator="greaterThan">
      <formula>0.85</formula>
    </cfRule>
  </conditionalFormatting>
  <conditionalFormatting sqref="N308">
    <cfRule type="cellIs" dxfId="20223" priority="5341" operator="greaterThan">
      <formula>0.9</formula>
    </cfRule>
    <cfRule type="cellIs" dxfId="20222" priority="5342" operator="greaterThan">
      <formula>0.85</formula>
    </cfRule>
  </conditionalFormatting>
  <conditionalFormatting sqref="N309">
    <cfRule type="cellIs" dxfId="20221" priority="5323" operator="greaterThan">
      <formula>0.9</formula>
    </cfRule>
    <cfRule type="cellIs" dxfId="20220" priority="5324" operator="greaterThan">
      <formula>0.85</formula>
    </cfRule>
  </conditionalFormatting>
  <conditionalFormatting sqref="N310">
    <cfRule type="cellIs" dxfId="20219" priority="5305" operator="greaterThan">
      <formula>0.9</formula>
    </cfRule>
    <cfRule type="cellIs" dxfId="20218" priority="5306" operator="greaterThan">
      <formula>0.85</formula>
    </cfRule>
  </conditionalFormatting>
  <conditionalFormatting sqref="N311">
    <cfRule type="cellIs" dxfId="20217" priority="5287" operator="greaterThan">
      <formula>0.9</formula>
    </cfRule>
    <cfRule type="cellIs" dxfId="20216" priority="5288" operator="greaterThan">
      <formula>0.85</formula>
    </cfRule>
  </conditionalFormatting>
  <conditionalFormatting sqref="N312">
    <cfRule type="cellIs" dxfId="20215" priority="5269" operator="greaterThan">
      <formula>0.9</formula>
    </cfRule>
    <cfRule type="cellIs" dxfId="20214" priority="5270" operator="greaterThan">
      <formula>0.85</formula>
    </cfRule>
  </conditionalFormatting>
  <conditionalFormatting sqref="N313">
    <cfRule type="cellIs" dxfId="20213" priority="5233" operator="greaterThan">
      <formula>0.9</formula>
    </cfRule>
    <cfRule type="cellIs" dxfId="20212" priority="5234" operator="greaterThan">
      <formula>0.85</formula>
    </cfRule>
  </conditionalFormatting>
  <conditionalFormatting sqref="N314">
    <cfRule type="cellIs" dxfId="20211" priority="5197" operator="greaterThan">
      <formula>0.9</formula>
    </cfRule>
    <cfRule type="cellIs" dxfId="20210" priority="5198" operator="greaterThan">
      <formula>0.85</formula>
    </cfRule>
  </conditionalFormatting>
  <conditionalFormatting sqref="N315">
    <cfRule type="cellIs" dxfId="20209" priority="5179" operator="greaterThan">
      <formula>0.9</formula>
    </cfRule>
    <cfRule type="cellIs" dxfId="20208" priority="5180" operator="greaterThan">
      <formula>0.85</formula>
    </cfRule>
  </conditionalFormatting>
  <conditionalFormatting sqref="N316">
    <cfRule type="cellIs" dxfId="20207" priority="5161" operator="greaterThan">
      <formula>0.9</formula>
    </cfRule>
    <cfRule type="cellIs" dxfId="20206" priority="5162" operator="greaterThan">
      <formula>0.85</formula>
    </cfRule>
  </conditionalFormatting>
  <conditionalFormatting sqref="N317">
    <cfRule type="cellIs" dxfId="20205" priority="5125" operator="greaterThan">
      <formula>0.9</formula>
    </cfRule>
    <cfRule type="cellIs" dxfId="20204" priority="5126" operator="greaterThan">
      <formula>0.85</formula>
    </cfRule>
  </conditionalFormatting>
  <conditionalFormatting sqref="N318">
    <cfRule type="cellIs" dxfId="20203" priority="5107" operator="greaterThan">
      <formula>0.9</formula>
    </cfRule>
    <cfRule type="cellIs" dxfId="20202" priority="5108" operator="greaterThan">
      <formula>0.85</formula>
    </cfRule>
  </conditionalFormatting>
  <conditionalFormatting sqref="N319">
    <cfRule type="cellIs" dxfId="20201" priority="5089" operator="greaterThan">
      <formula>0.9</formula>
    </cfRule>
    <cfRule type="cellIs" dxfId="20200" priority="5090" operator="greaterThan">
      <formula>0.85</formula>
    </cfRule>
  </conditionalFormatting>
  <conditionalFormatting sqref="N320">
    <cfRule type="cellIs" dxfId="20199" priority="5071" operator="greaterThan">
      <formula>0.9</formula>
    </cfRule>
    <cfRule type="cellIs" dxfId="20198" priority="5072" operator="greaterThan">
      <formula>0.85</formula>
    </cfRule>
  </conditionalFormatting>
  <conditionalFormatting sqref="N321">
    <cfRule type="cellIs" dxfId="20197" priority="5053" operator="greaterThan">
      <formula>0.9</formula>
    </cfRule>
    <cfRule type="cellIs" dxfId="20196" priority="5054" operator="greaterThan">
      <formula>0.85</formula>
    </cfRule>
  </conditionalFormatting>
  <conditionalFormatting sqref="N322">
    <cfRule type="cellIs" dxfId="20195" priority="5035" operator="greaterThan">
      <formula>0.9</formula>
    </cfRule>
    <cfRule type="cellIs" dxfId="20194" priority="5036" operator="greaterThan">
      <formula>0.85</formula>
    </cfRule>
  </conditionalFormatting>
  <conditionalFormatting sqref="N323">
    <cfRule type="cellIs" dxfId="20193" priority="5017" operator="greaterThan">
      <formula>0.9</formula>
    </cfRule>
    <cfRule type="cellIs" dxfId="20192" priority="5018" operator="greaterThan">
      <formula>0.85</formula>
    </cfRule>
  </conditionalFormatting>
  <conditionalFormatting sqref="N324">
    <cfRule type="cellIs" dxfId="20191" priority="4999" operator="greaterThan">
      <formula>0.9</formula>
    </cfRule>
    <cfRule type="cellIs" dxfId="20190" priority="5000" operator="greaterThan">
      <formula>0.85</formula>
    </cfRule>
  </conditionalFormatting>
  <conditionalFormatting sqref="N325">
    <cfRule type="cellIs" dxfId="20189" priority="4981" operator="greaterThan">
      <formula>0.9</formula>
    </cfRule>
    <cfRule type="cellIs" dxfId="20188" priority="4982" operator="greaterThan">
      <formula>0.85</formula>
    </cfRule>
  </conditionalFormatting>
  <conditionalFormatting sqref="N326">
    <cfRule type="cellIs" dxfId="20187" priority="4963" operator="greaterThan">
      <formula>0.9</formula>
    </cfRule>
    <cfRule type="cellIs" dxfId="20186" priority="4964" operator="greaterThan">
      <formula>0.85</formula>
    </cfRule>
  </conditionalFormatting>
  <conditionalFormatting sqref="N327">
    <cfRule type="cellIs" dxfId="20185" priority="4945" operator="greaterThan">
      <formula>0.9</formula>
    </cfRule>
    <cfRule type="cellIs" dxfId="20184" priority="4946" operator="greaterThan">
      <formula>0.85</formula>
    </cfRule>
  </conditionalFormatting>
  <conditionalFormatting sqref="N328">
    <cfRule type="cellIs" dxfId="20183" priority="4927" operator="greaterThan">
      <formula>0.9</formula>
    </cfRule>
    <cfRule type="cellIs" dxfId="20182" priority="4928" operator="greaterThan">
      <formula>0.85</formula>
    </cfRule>
  </conditionalFormatting>
  <conditionalFormatting sqref="N329">
    <cfRule type="cellIs" dxfId="20181" priority="4909" operator="greaterThan">
      <formula>0.9</formula>
    </cfRule>
    <cfRule type="cellIs" dxfId="20180" priority="4910" operator="greaterThan">
      <formula>0.85</formula>
    </cfRule>
  </conditionalFormatting>
  <conditionalFormatting sqref="N330">
    <cfRule type="cellIs" dxfId="20179" priority="4891" operator="greaterThan">
      <formula>0.9</formula>
    </cfRule>
    <cfRule type="cellIs" dxfId="20178" priority="4892" operator="greaterThan">
      <formula>0.85</formula>
    </cfRule>
  </conditionalFormatting>
  <conditionalFormatting sqref="N331">
    <cfRule type="cellIs" dxfId="20177" priority="4873" operator="greaterThan">
      <formula>0.9</formula>
    </cfRule>
    <cfRule type="cellIs" dxfId="20176" priority="4874" operator="greaterThan">
      <formula>0.85</formula>
    </cfRule>
  </conditionalFormatting>
  <conditionalFormatting sqref="N332">
    <cfRule type="cellIs" dxfId="20175" priority="4855" operator="greaterThan">
      <formula>0.9</formula>
    </cfRule>
    <cfRule type="cellIs" dxfId="20174" priority="4856" operator="greaterThan">
      <formula>0.85</formula>
    </cfRule>
  </conditionalFormatting>
  <conditionalFormatting sqref="N333">
    <cfRule type="cellIs" dxfId="20173" priority="4837" operator="greaterThan">
      <formula>0.9</formula>
    </cfRule>
    <cfRule type="cellIs" dxfId="20172" priority="4838" operator="greaterThan">
      <formula>0.85</formula>
    </cfRule>
  </conditionalFormatting>
  <conditionalFormatting sqref="N334">
    <cfRule type="cellIs" dxfId="20171" priority="4819" operator="greaterThan">
      <formula>0.9</formula>
    </cfRule>
    <cfRule type="cellIs" dxfId="20170" priority="4820" operator="greaterThan">
      <formula>0.85</formula>
    </cfRule>
  </conditionalFormatting>
  <conditionalFormatting sqref="N335">
    <cfRule type="cellIs" dxfId="20169" priority="4783" operator="greaterThan">
      <formula>0.9</formula>
    </cfRule>
    <cfRule type="cellIs" dxfId="20168" priority="4784" operator="greaterThan">
      <formula>0.85</formula>
    </cfRule>
  </conditionalFormatting>
  <conditionalFormatting sqref="N336">
    <cfRule type="cellIs" dxfId="20167" priority="4765" operator="greaterThan">
      <formula>0.9</formula>
    </cfRule>
    <cfRule type="cellIs" dxfId="20166" priority="4766" operator="greaterThan">
      <formula>0.85</formula>
    </cfRule>
  </conditionalFormatting>
  <conditionalFormatting sqref="N337">
    <cfRule type="cellIs" dxfId="20165" priority="4729" operator="greaterThan">
      <formula>0.9</formula>
    </cfRule>
    <cfRule type="cellIs" dxfId="20164" priority="4730" operator="greaterThan">
      <formula>0.85</formula>
    </cfRule>
  </conditionalFormatting>
  <conditionalFormatting sqref="N338">
    <cfRule type="cellIs" dxfId="20163" priority="4711" operator="greaterThan">
      <formula>0.9</formula>
    </cfRule>
    <cfRule type="cellIs" dxfId="20162" priority="4712" operator="greaterThan">
      <formula>0.85</formula>
    </cfRule>
  </conditionalFormatting>
  <conditionalFormatting sqref="N339">
    <cfRule type="cellIs" dxfId="20161" priority="4693" operator="greaterThan">
      <formula>0.9</formula>
    </cfRule>
    <cfRule type="cellIs" dxfId="20160" priority="4694" operator="greaterThan">
      <formula>0.85</formula>
    </cfRule>
  </conditionalFormatting>
  <conditionalFormatting sqref="N340">
    <cfRule type="cellIs" dxfId="20159" priority="4675" operator="greaterThan">
      <formula>0.9</formula>
    </cfRule>
    <cfRule type="cellIs" dxfId="20158" priority="4676" operator="greaterThan">
      <formula>0.85</formula>
    </cfRule>
  </conditionalFormatting>
  <conditionalFormatting sqref="N341">
    <cfRule type="cellIs" dxfId="20157" priority="4657" operator="greaterThan">
      <formula>0.9</formula>
    </cfRule>
    <cfRule type="cellIs" dxfId="20156" priority="4658" operator="greaterThan">
      <formula>0.85</formula>
    </cfRule>
  </conditionalFormatting>
  <conditionalFormatting sqref="N342">
    <cfRule type="cellIs" dxfId="20155" priority="4639" operator="greaterThan">
      <formula>0.9</formula>
    </cfRule>
    <cfRule type="cellIs" dxfId="20154" priority="4640" operator="greaterThan">
      <formula>0.85</formula>
    </cfRule>
  </conditionalFormatting>
  <conditionalFormatting sqref="N343">
    <cfRule type="cellIs" dxfId="20153" priority="4621" operator="greaterThan">
      <formula>0.9</formula>
    </cfRule>
    <cfRule type="cellIs" dxfId="20152" priority="4622" operator="greaterThan">
      <formula>0.85</formula>
    </cfRule>
  </conditionalFormatting>
  <conditionalFormatting sqref="N344">
    <cfRule type="cellIs" dxfId="20151" priority="4603" operator="greaterThan">
      <formula>0.9</formula>
    </cfRule>
    <cfRule type="cellIs" dxfId="20150" priority="4604" operator="greaterThan">
      <formula>0.85</formula>
    </cfRule>
  </conditionalFormatting>
  <conditionalFormatting sqref="N345">
    <cfRule type="cellIs" dxfId="20149" priority="4585" operator="greaterThan">
      <formula>0.9</formula>
    </cfRule>
    <cfRule type="cellIs" dxfId="20148" priority="4586" operator="greaterThan">
      <formula>0.85</formula>
    </cfRule>
  </conditionalFormatting>
  <conditionalFormatting sqref="N346">
    <cfRule type="cellIs" dxfId="20147" priority="4567" operator="greaterThan">
      <formula>0.9</formula>
    </cfRule>
    <cfRule type="cellIs" dxfId="20146" priority="4568" operator="greaterThan">
      <formula>0.85</formula>
    </cfRule>
  </conditionalFormatting>
  <conditionalFormatting sqref="N347">
    <cfRule type="cellIs" dxfId="20145" priority="4549" operator="greaterThan">
      <formula>0.9</formula>
    </cfRule>
    <cfRule type="cellIs" dxfId="20144" priority="4550" operator="greaterThan">
      <formula>0.85</formula>
    </cfRule>
  </conditionalFormatting>
  <conditionalFormatting sqref="N348">
    <cfRule type="cellIs" dxfId="20143" priority="4513" operator="greaterThan">
      <formula>0.9</formula>
    </cfRule>
    <cfRule type="cellIs" dxfId="20142" priority="4514" operator="greaterThan">
      <formula>0.85</formula>
    </cfRule>
  </conditionalFormatting>
  <conditionalFormatting sqref="N349">
    <cfRule type="cellIs" dxfId="20141" priority="4495" operator="greaterThan">
      <formula>0.9</formula>
    </cfRule>
    <cfRule type="cellIs" dxfId="20140" priority="4496" operator="greaterThan">
      <formula>0.85</formula>
    </cfRule>
  </conditionalFormatting>
  <conditionalFormatting sqref="N350">
    <cfRule type="cellIs" dxfId="20139" priority="4459" operator="greaterThan">
      <formula>0.9</formula>
    </cfRule>
    <cfRule type="cellIs" dxfId="20138" priority="4460" operator="greaterThan">
      <formula>0.85</formula>
    </cfRule>
  </conditionalFormatting>
  <conditionalFormatting sqref="N351">
    <cfRule type="cellIs" dxfId="20137" priority="4441" operator="greaterThan">
      <formula>0.9</formula>
    </cfRule>
    <cfRule type="cellIs" dxfId="20136" priority="4442" operator="greaterThan">
      <formula>0.85</formula>
    </cfRule>
  </conditionalFormatting>
  <conditionalFormatting sqref="N352">
    <cfRule type="cellIs" dxfId="20135" priority="4423" operator="greaterThan">
      <formula>0.9</formula>
    </cfRule>
    <cfRule type="cellIs" dxfId="20134" priority="4424" operator="greaterThan">
      <formula>0.85</formula>
    </cfRule>
  </conditionalFormatting>
  <conditionalFormatting sqref="N353">
    <cfRule type="cellIs" dxfId="20133" priority="4405" operator="greaterThan">
      <formula>0.9</formula>
    </cfRule>
    <cfRule type="cellIs" dxfId="20132" priority="4406" operator="greaterThan">
      <formula>0.85</formula>
    </cfRule>
  </conditionalFormatting>
  <conditionalFormatting sqref="N354">
    <cfRule type="cellIs" dxfId="20131" priority="4387" operator="greaterThan">
      <formula>0.9</formula>
    </cfRule>
    <cfRule type="cellIs" dxfId="20130" priority="4388" operator="greaterThan">
      <formula>0.85</formula>
    </cfRule>
  </conditionalFormatting>
  <conditionalFormatting sqref="N355">
    <cfRule type="cellIs" dxfId="20129" priority="4369" operator="greaterThan">
      <formula>0.9</formula>
    </cfRule>
    <cfRule type="cellIs" dxfId="20128" priority="4370" operator="greaterThan">
      <formula>0.85</formula>
    </cfRule>
  </conditionalFormatting>
  <conditionalFormatting sqref="N356">
    <cfRule type="cellIs" dxfId="20127" priority="4351" operator="greaterThan">
      <formula>0.9</formula>
    </cfRule>
    <cfRule type="cellIs" dxfId="20126" priority="4352" operator="greaterThan">
      <formula>0.85</formula>
    </cfRule>
  </conditionalFormatting>
  <conditionalFormatting sqref="N357">
    <cfRule type="cellIs" dxfId="20125" priority="4315" operator="greaterThan">
      <formula>0.9</formula>
    </cfRule>
    <cfRule type="cellIs" dxfId="20124" priority="4316" operator="greaterThan">
      <formula>0.85</formula>
    </cfRule>
  </conditionalFormatting>
  <conditionalFormatting sqref="N358">
    <cfRule type="cellIs" dxfId="20123" priority="4297" operator="greaterThan">
      <formula>0.9</formula>
    </cfRule>
    <cfRule type="cellIs" dxfId="20122" priority="4298" operator="greaterThan">
      <formula>0.85</formula>
    </cfRule>
  </conditionalFormatting>
  <conditionalFormatting sqref="N359">
    <cfRule type="cellIs" dxfId="20121" priority="4279" operator="greaterThan">
      <formula>0.9</formula>
    </cfRule>
    <cfRule type="cellIs" dxfId="20120" priority="4280" operator="greaterThan">
      <formula>0.85</formula>
    </cfRule>
  </conditionalFormatting>
  <conditionalFormatting sqref="N360">
    <cfRule type="cellIs" dxfId="20119" priority="4243" operator="greaterThan">
      <formula>0.9</formula>
    </cfRule>
    <cfRule type="cellIs" dxfId="20118" priority="4244" operator="greaterThan">
      <formula>0.85</formula>
    </cfRule>
  </conditionalFormatting>
  <conditionalFormatting sqref="N361">
    <cfRule type="cellIs" dxfId="20117" priority="4225" operator="greaterThan">
      <formula>0.9</formula>
    </cfRule>
    <cfRule type="cellIs" dxfId="20116" priority="4226" operator="greaterThan">
      <formula>0.85</formula>
    </cfRule>
  </conditionalFormatting>
  <conditionalFormatting sqref="N362">
    <cfRule type="cellIs" dxfId="20115" priority="4207" operator="greaterThan">
      <formula>0.9</formula>
    </cfRule>
    <cfRule type="cellIs" dxfId="20114" priority="4208" operator="greaterThan">
      <formula>0.85</formula>
    </cfRule>
  </conditionalFormatting>
  <conditionalFormatting sqref="N363">
    <cfRule type="cellIs" dxfId="20113" priority="4189" operator="greaterThan">
      <formula>0.9</formula>
    </cfRule>
    <cfRule type="cellIs" dxfId="20112" priority="4190" operator="greaterThan">
      <formula>0.85</formula>
    </cfRule>
  </conditionalFormatting>
  <conditionalFormatting sqref="N364">
    <cfRule type="cellIs" dxfId="20111" priority="4171" operator="greaterThan">
      <formula>0.9</formula>
    </cfRule>
    <cfRule type="cellIs" dxfId="20110" priority="4172" operator="greaterThan">
      <formula>0.85</formula>
    </cfRule>
  </conditionalFormatting>
  <conditionalFormatting sqref="N365">
    <cfRule type="cellIs" dxfId="20109" priority="4153" operator="greaterThan">
      <formula>0.9</formula>
    </cfRule>
    <cfRule type="cellIs" dxfId="20108" priority="4154" operator="greaterThan">
      <formula>0.85</formula>
    </cfRule>
  </conditionalFormatting>
  <conditionalFormatting sqref="N366">
    <cfRule type="cellIs" dxfId="20107" priority="4117" operator="greaterThan">
      <formula>0.9</formula>
    </cfRule>
    <cfRule type="cellIs" dxfId="20106" priority="4118" operator="greaterThan">
      <formula>0.85</formula>
    </cfRule>
  </conditionalFormatting>
  <conditionalFormatting sqref="N367">
    <cfRule type="cellIs" dxfId="20105" priority="4099" operator="greaterThan">
      <formula>0.9</formula>
    </cfRule>
    <cfRule type="cellIs" dxfId="20104" priority="4100" operator="greaterThan">
      <formula>0.85</formula>
    </cfRule>
  </conditionalFormatting>
  <conditionalFormatting sqref="N368">
    <cfRule type="cellIs" dxfId="20103" priority="4045" operator="greaterThan">
      <formula>0.9</formula>
    </cfRule>
    <cfRule type="cellIs" dxfId="20102" priority="4046" operator="greaterThan">
      <formula>0.85</formula>
    </cfRule>
  </conditionalFormatting>
  <conditionalFormatting sqref="N369">
    <cfRule type="cellIs" dxfId="20101" priority="4027" operator="greaterThan">
      <formula>0.9</formula>
    </cfRule>
    <cfRule type="cellIs" dxfId="20100" priority="4028" operator="greaterThan">
      <formula>0.85</formula>
    </cfRule>
  </conditionalFormatting>
  <conditionalFormatting sqref="N370">
    <cfRule type="cellIs" dxfId="20099" priority="4009" operator="greaterThan">
      <formula>0.9</formula>
    </cfRule>
    <cfRule type="cellIs" dxfId="20098" priority="4010" operator="greaterThan">
      <formula>0.85</formula>
    </cfRule>
  </conditionalFormatting>
  <conditionalFormatting sqref="N371">
    <cfRule type="cellIs" dxfId="20097" priority="3991" operator="greaterThan">
      <formula>0.9</formula>
    </cfRule>
    <cfRule type="cellIs" dxfId="20096" priority="3992" operator="greaterThan">
      <formula>0.85</formula>
    </cfRule>
  </conditionalFormatting>
  <conditionalFormatting sqref="N372">
    <cfRule type="cellIs" dxfId="20095" priority="3973" operator="greaterThan">
      <formula>0.9</formula>
    </cfRule>
    <cfRule type="cellIs" dxfId="20094" priority="3974" operator="greaterThan">
      <formula>0.85</formula>
    </cfRule>
  </conditionalFormatting>
  <conditionalFormatting sqref="N373">
    <cfRule type="cellIs" dxfId="20093" priority="3955" operator="greaterThan">
      <formula>0.9</formula>
    </cfRule>
    <cfRule type="cellIs" dxfId="20092" priority="3956" operator="greaterThan">
      <formula>0.85</formula>
    </cfRule>
  </conditionalFormatting>
  <conditionalFormatting sqref="N374">
    <cfRule type="cellIs" dxfId="20091" priority="3937" operator="greaterThan">
      <formula>0.9</formula>
    </cfRule>
    <cfRule type="cellIs" dxfId="20090" priority="3938" operator="greaterThan">
      <formula>0.85</formula>
    </cfRule>
  </conditionalFormatting>
  <conditionalFormatting sqref="N375">
    <cfRule type="cellIs" dxfId="20089" priority="3919" operator="greaterThan">
      <formula>0.9</formula>
    </cfRule>
    <cfRule type="cellIs" dxfId="20088" priority="3920" operator="greaterThan">
      <formula>0.85</formula>
    </cfRule>
  </conditionalFormatting>
  <conditionalFormatting sqref="N376">
    <cfRule type="cellIs" dxfId="20087" priority="3901" operator="greaterThan">
      <formula>0.9</formula>
    </cfRule>
    <cfRule type="cellIs" dxfId="20086" priority="3902" operator="greaterThan">
      <formula>0.85</formula>
    </cfRule>
  </conditionalFormatting>
  <conditionalFormatting sqref="N377">
    <cfRule type="cellIs" dxfId="20085" priority="3883" operator="greaterThan">
      <formula>0.9</formula>
    </cfRule>
    <cfRule type="cellIs" dxfId="20084" priority="3884" operator="greaterThan">
      <formula>0.85</formula>
    </cfRule>
  </conditionalFormatting>
  <conditionalFormatting sqref="N378">
    <cfRule type="cellIs" dxfId="20083" priority="3865" operator="greaterThan">
      <formula>0.9</formula>
    </cfRule>
    <cfRule type="cellIs" dxfId="20082" priority="3866" operator="greaterThan">
      <formula>0.85</formula>
    </cfRule>
  </conditionalFormatting>
  <conditionalFormatting sqref="N379">
    <cfRule type="cellIs" dxfId="20081" priority="3847" operator="greaterThan">
      <formula>0.9</formula>
    </cfRule>
    <cfRule type="cellIs" dxfId="20080" priority="3848" operator="greaterThan">
      <formula>0.85</formula>
    </cfRule>
  </conditionalFormatting>
  <conditionalFormatting sqref="N380">
    <cfRule type="cellIs" dxfId="20079" priority="3829" operator="greaterThan">
      <formula>0.9</formula>
    </cfRule>
    <cfRule type="cellIs" dxfId="20078" priority="3830" operator="greaterThan">
      <formula>0.85</formula>
    </cfRule>
  </conditionalFormatting>
  <conditionalFormatting sqref="N381">
    <cfRule type="cellIs" dxfId="20077" priority="3811" operator="greaterThan">
      <formula>0.9</formula>
    </cfRule>
    <cfRule type="cellIs" dxfId="20076" priority="3812" operator="greaterThan">
      <formula>0.85</formula>
    </cfRule>
  </conditionalFormatting>
  <conditionalFormatting sqref="N382">
    <cfRule type="cellIs" dxfId="20075" priority="3793" operator="greaterThan">
      <formula>0.9</formula>
    </cfRule>
    <cfRule type="cellIs" dxfId="20074" priority="3794" operator="greaterThan">
      <formula>0.85</formula>
    </cfRule>
  </conditionalFormatting>
  <conditionalFormatting sqref="N383">
    <cfRule type="cellIs" dxfId="20073" priority="3775" operator="greaterThan">
      <formula>0.9</formula>
    </cfRule>
    <cfRule type="cellIs" dxfId="20072" priority="3776" operator="greaterThan">
      <formula>0.85</formula>
    </cfRule>
  </conditionalFormatting>
  <conditionalFormatting sqref="N384">
    <cfRule type="cellIs" dxfId="20071" priority="3757" operator="greaterThan">
      <formula>0.9</formula>
    </cfRule>
    <cfRule type="cellIs" dxfId="20070" priority="3758" operator="greaterThan">
      <formula>0.85</formula>
    </cfRule>
  </conditionalFormatting>
  <conditionalFormatting sqref="N385">
    <cfRule type="cellIs" dxfId="20069" priority="3739" operator="greaterThan">
      <formula>0.9</formula>
    </cfRule>
    <cfRule type="cellIs" dxfId="20068" priority="3740" operator="greaterThan">
      <formula>0.85</formula>
    </cfRule>
  </conditionalFormatting>
  <conditionalFormatting sqref="N386">
    <cfRule type="cellIs" dxfId="20067" priority="3721" operator="greaterThan">
      <formula>0.9</formula>
    </cfRule>
    <cfRule type="cellIs" dxfId="20066" priority="3722" operator="greaterThan">
      <formula>0.85</formula>
    </cfRule>
  </conditionalFormatting>
  <conditionalFormatting sqref="N387">
    <cfRule type="cellIs" dxfId="20065" priority="3703" operator="greaterThan">
      <formula>0.9</formula>
    </cfRule>
    <cfRule type="cellIs" dxfId="20064" priority="3704" operator="greaterThan">
      <formula>0.85</formula>
    </cfRule>
  </conditionalFormatting>
  <conditionalFormatting sqref="N388">
    <cfRule type="cellIs" dxfId="20063" priority="3685" operator="greaterThan">
      <formula>0.9</formula>
    </cfRule>
    <cfRule type="cellIs" dxfId="20062" priority="3686" operator="greaterThan">
      <formula>0.85</formula>
    </cfRule>
  </conditionalFormatting>
  <conditionalFormatting sqref="N389">
    <cfRule type="cellIs" dxfId="20061" priority="3667" operator="greaterThan">
      <formula>0.9</formula>
    </cfRule>
    <cfRule type="cellIs" dxfId="20060" priority="3668" operator="greaterThan">
      <formula>0.85</formula>
    </cfRule>
  </conditionalFormatting>
  <conditionalFormatting sqref="N390">
    <cfRule type="cellIs" dxfId="20059" priority="3649" operator="greaterThan">
      <formula>0.9</formula>
    </cfRule>
    <cfRule type="cellIs" dxfId="20058" priority="3650" operator="greaterThan">
      <formula>0.85</formula>
    </cfRule>
  </conditionalFormatting>
  <conditionalFormatting sqref="N391">
    <cfRule type="cellIs" dxfId="20057" priority="3631" operator="greaterThan">
      <formula>0.9</formula>
    </cfRule>
    <cfRule type="cellIs" dxfId="20056" priority="3632" operator="greaterThan">
      <formula>0.85</formula>
    </cfRule>
  </conditionalFormatting>
  <conditionalFormatting sqref="N392">
    <cfRule type="cellIs" dxfId="20055" priority="3613" operator="greaterThan">
      <formula>0.9</formula>
    </cfRule>
    <cfRule type="cellIs" dxfId="20054" priority="3614" operator="greaterThan">
      <formula>0.85</formula>
    </cfRule>
  </conditionalFormatting>
  <conditionalFormatting sqref="N393">
    <cfRule type="cellIs" dxfId="20053" priority="3577" operator="greaterThan">
      <formula>0.9</formula>
    </cfRule>
    <cfRule type="cellIs" dxfId="20052" priority="3578" operator="greaterThan">
      <formula>0.85</formula>
    </cfRule>
  </conditionalFormatting>
  <conditionalFormatting sqref="N394">
    <cfRule type="cellIs" dxfId="20051" priority="3559" operator="greaterThan">
      <formula>0.9</formula>
    </cfRule>
    <cfRule type="cellIs" dxfId="20050" priority="3560" operator="greaterThan">
      <formula>0.85</formula>
    </cfRule>
  </conditionalFormatting>
  <conditionalFormatting sqref="N395">
    <cfRule type="cellIs" dxfId="20049" priority="3541" operator="greaterThan">
      <formula>0.9</formula>
    </cfRule>
    <cfRule type="cellIs" dxfId="20048" priority="3542" operator="greaterThan">
      <formula>0.85</formula>
    </cfRule>
  </conditionalFormatting>
  <conditionalFormatting sqref="N396">
    <cfRule type="cellIs" dxfId="20047" priority="3523" operator="greaterThan">
      <formula>0.9</formula>
    </cfRule>
    <cfRule type="cellIs" dxfId="20046" priority="3524" operator="greaterThan">
      <formula>0.85</formula>
    </cfRule>
  </conditionalFormatting>
  <conditionalFormatting sqref="N397">
    <cfRule type="cellIs" dxfId="20045" priority="3505" operator="greaterThan">
      <formula>0.9</formula>
    </cfRule>
    <cfRule type="cellIs" dxfId="20044" priority="3506" operator="greaterThan">
      <formula>0.85</formula>
    </cfRule>
  </conditionalFormatting>
  <conditionalFormatting sqref="N398">
    <cfRule type="cellIs" dxfId="20043" priority="3487" operator="greaterThan">
      <formula>0.9</formula>
    </cfRule>
    <cfRule type="cellIs" dxfId="20042" priority="3488" operator="greaterThan">
      <formula>0.85</formula>
    </cfRule>
  </conditionalFormatting>
  <conditionalFormatting sqref="N399">
    <cfRule type="cellIs" dxfId="20041" priority="3469" operator="greaterThan">
      <formula>0.9</formula>
    </cfRule>
    <cfRule type="cellIs" dxfId="20040" priority="3470" operator="greaterThan">
      <formula>0.85</formula>
    </cfRule>
  </conditionalFormatting>
  <conditionalFormatting sqref="N400">
    <cfRule type="cellIs" dxfId="20039" priority="3451" operator="greaterThan">
      <formula>0.9</formula>
    </cfRule>
    <cfRule type="cellIs" dxfId="20038" priority="3452" operator="greaterThan">
      <formula>0.85</formula>
    </cfRule>
  </conditionalFormatting>
  <conditionalFormatting sqref="N401">
    <cfRule type="cellIs" dxfId="20037" priority="3433" operator="greaterThan">
      <formula>0.9</formula>
    </cfRule>
    <cfRule type="cellIs" dxfId="20036" priority="3434" operator="greaterThan">
      <formula>0.85</formula>
    </cfRule>
  </conditionalFormatting>
  <conditionalFormatting sqref="N402">
    <cfRule type="cellIs" dxfId="20035" priority="3415" operator="greaterThan">
      <formula>0.9</formula>
    </cfRule>
    <cfRule type="cellIs" dxfId="20034" priority="3416" operator="greaterThan">
      <formula>0.85</formula>
    </cfRule>
  </conditionalFormatting>
  <conditionalFormatting sqref="N403">
    <cfRule type="cellIs" dxfId="20033" priority="3397" operator="greaterThan">
      <formula>0.9</formula>
    </cfRule>
    <cfRule type="cellIs" dxfId="20032" priority="3398" operator="greaterThan">
      <formula>0.85</formula>
    </cfRule>
  </conditionalFormatting>
  <conditionalFormatting sqref="N404">
    <cfRule type="cellIs" dxfId="20031" priority="3379" operator="greaterThan">
      <formula>0.9</formula>
    </cfRule>
    <cfRule type="cellIs" dxfId="20030" priority="3380" operator="greaterThan">
      <formula>0.85</formula>
    </cfRule>
  </conditionalFormatting>
  <conditionalFormatting sqref="N405">
    <cfRule type="cellIs" dxfId="20029" priority="3361" operator="greaterThan">
      <formula>0.9</formula>
    </cfRule>
    <cfRule type="cellIs" dxfId="20028" priority="3362" operator="greaterThan">
      <formula>0.85</formula>
    </cfRule>
  </conditionalFormatting>
  <conditionalFormatting sqref="N406">
    <cfRule type="cellIs" dxfId="20027" priority="3343" operator="greaterThan">
      <formula>0.9</formula>
    </cfRule>
    <cfRule type="cellIs" dxfId="20026" priority="3344" operator="greaterThan">
      <formula>0.85</formula>
    </cfRule>
  </conditionalFormatting>
  <conditionalFormatting sqref="N407">
    <cfRule type="cellIs" dxfId="20025" priority="3325" operator="greaterThan">
      <formula>0.9</formula>
    </cfRule>
    <cfRule type="cellIs" dxfId="20024" priority="3326" operator="greaterThan">
      <formula>0.85</formula>
    </cfRule>
  </conditionalFormatting>
  <conditionalFormatting sqref="N408">
    <cfRule type="cellIs" dxfId="20023" priority="3307" operator="greaterThan">
      <formula>0.9</formula>
    </cfRule>
    <cfRule type="cellIs" dxfId="20022" priority="3308" operator="greaterThan">
      <formula>0.85</formula>
    </cfRule>
  </conditionalFormatting>
  <conditionalFormatting sqref="N409">
    <cfRule type="cellIs" dxfId="20021" priority="3289" operator="greaterThan">
      <formula>0.9</formula>
    </cfRule>
    <cfRule type="cellIs" dxfId="20020" priority="3290" operator="greaterThan">
      <formula>0.85</formula>
    </cfRule>
  </conditionalFormatting>
  <conditionalFormatting sqref="N410">
    <cfRule type="cellIs" dxfId="20019" priority="3271" operator="greaterThan">
      <formula>0.9</formula>
    </cfRule>
    <cfRule type="cellIs" dxfId="20018" priority="3272" operator="greaterThan">
      <formula>0.85</formula>
    </cfRule>
  </conditionalFormatting>
  <conditionalFormatting sqref="N411">
    <cfRule type="cellIs" dxfId="20017" priority="3253" operator="greaterThan">
      <formula>0.9</formula>
    </cfRule>
    <cfRule type="cellIs" dxfId="20016" priority="3254" operator="greaterThan">
      <formula>0.85</formula>
    </cfRule>
  </conditionalFormatting>
  <conditionalFormatting sqref="N412">
    <cfRule type="cellIs" dxfId="20015" priority="3235" operator="greaterThan">
      <formula>0.9</formula>
    </cfRule>
    <cfRule type="cellIs" dxfId="20014" priority="3236" operator="greaterThan">
      <formula>0.85</formula>
    </cfRule>
  </conditionalFormatting>
  <conditionalFormatting sqref="N413">
    <cfRule type="cellIs" dxfId="20013" priority="3217" operator="greaterThan">
      <formula>0.9</formula>
    </cfRule>
    <cfRule type="cellIs" dxfId="20012" priority="3218" operator="greaterThan">
      <formula>0.85</formula>
    </cfRule>
  </conditionalFormatting>
  <conditionalFormatting sqref="N414">
    <cfRule type="cellIs" dxfId="20011" priority="3199" operator="greaterThan">
      <formula>0.9</formula>
    </cfRule>
    <cfRule type="cellIs" dxfId="20010" priority="3200" operator="greaterThan">
      <formula>0.85</formula>
    </cfRule>
  </conditionalFormatting>
  <conditionalFormatting sqref="N415">
    <cfRule type="cellIs" dxfId="20009" priority="3181" operator="greaterThan">
      <formula>0.9</formula>
    </cfRule>
    <cfRule type="cellIs" dxfId="20008" priority="3182" operator="greaterThan">
      <formula>0.85</formula>
    </cfRule>
  </conditionalFormatting>
  <conditionalFormatting sqref="N416">
    <cfRule type="cellIs" dxfId="20007" priority="3163" operator="greaterThan">
      <formula>0.9</formula>
    </cfRule>
    <cfRule type="cellIs" dxfId="20006" priority="3164" operator="greaterThan">
      <formula>0.85</formula>
    </cfRule>
  </conditionalFormatting>
  <conditionalFormatting sqref="N417">
    <cfRule type="cellIs" dxfId="20005" priority="3145" operator="greaterThan">
      <formula>0.9</formula>
    </cfRule>
    <cfRule type="cellIs" dxfId="20004" priority="3146" operator="greaterThan">
      <formula>0.85</formula>
    </cfRule>
  </conditionalFormatting>
  <conditionalFormatting sqref="N418">
    <cfRule type="cellIs" dxfId="20003" priority="3127" operator="greaterThan">
      <formula>0.9</formula>
    </cfRule>
    <cfRule type="cellIs" dxfId="20002" priority="3128" operator="greaterThan">
      <formula>0.85</formula>
    </cfRule>
  </conditionalFormatting>
  <conditionalFormatting sqref="N419">
    <cfRule type="cellIs" dxfId="20001" priority="3109" operator="greaterThan">
      <formula>0.9</formula>
    </cfRule>
    <cfRule type="cellIs" dxfId="20000" priority="3110" operator="greaterThan">
      <formula>0.85</formula>
    </cfRule>
  </conditionalFormatting>
  <conditionalFormatting sqref="N420">
    <cfRule type="cellIs" dxfId="19999" priority="3091" operator="greaterThan">
      <formula>0.9</formula>
    </cfRule>
    <cfRule type="cellIs" dxfId="19998" priority="3092" operator="greaterThan">
      <formula>0.85</formula>
    </cfRule>
  </conditionalFormatting>
  <conditionalFormatting sqref="N421">
    <cfRule type="cellIs" dxfId="19997" priority="3073" operator="greaterThan">
      <formula>0.9</formula>
    </cfRule>
    <cfRule type="cellIs" dxfId="19996" priority="3074" operator="greaterThan">
      <formula>0.85</formula>
    </cfRule>
  </conditionalFormatting>
  <conditionalFormatting sqref="N422">
    <cfRule type="cellIs" dxfId="19995" priority="3055" operator="greaterThan">
      <formula>0.9</formula>
    </cfRule>
    <cfRule type="cellIs" dxfId="19994" priority="3056" operator="greaterThan">
      <formula>0.85</formula>
    </cfRule>
  </conditionalFormatting>
  <conditionalFormatting sqref="N423">
    <cfRule type="cellIs" dxfId="19993" priority="3037" operator="greaterThan">
      <formula>0.9</formula>
    </cfRule>
    <cfRule type="cellIs" dxfId="19992" priority="3038" operator="greaterThan">
      <formula>0.85</formula>
    </cfRule>
  </conditionalFormatting>
  <conditionalFormatting sqref="N424">
    <cfRule type="cellIs" dxfId="19991" priority="3019" operator="greaterThan">
      <formula>0.9</formula>
    </cfRule>
    <cfRule type="cellIs" dxfId="19990" priority="3020" operator="greaterThan">
      <formula>0.85</formula>
    </cfRule>
  </conditionalFormatting>
  <conditionalFormatting sqref="N425">
    <cfRule type="cellIs" dxfId="19989" priority="3001" operator="greaterThan">
      <formula>0.9</formula>
    </cfRule>
    <cfRule type="cellIs" dxfId="19988" priority="3002" operator="greaterThan">
      <formula>0.85</formula>
    </cfRule>
  </conditionalFormatting>
  <conditionalFormatting sqref="N426">
    <cfRule type="cellIs" dxfId="19987" priority="2983" operator="greaterThan">
      <formula>0.9</formula>
    </cfRule>
    <cfRule type="cellIs" dxfId="19986" priority="2984" operator="greaterThan">
      <formula>0.85</formula>
    </cfRule>
  </conditionalFormatting>
  <conditionalFormatting sqref="N427">
    <cfRule type="cellIs" dxfId="19985" priority="2965" operator="greaterThan">
      <formula>0.9</formula>
    </cfRule>
    <cfRule type="cellIs" dxfId="19984" priority="2966" operator="greaterThan">
      <formula>0.85</formula>
    </cfRule>
  </conditionalFormatting>
  <conditionalFormatting sqref="N428">
    <cfRule type="cellIs" dxfId="19983" priority="2947" operator="greaterThan">
      <formula>0.9</formula>
    </cfRule>
    <cfRule type="cellIs" dxfId="19982" priority="2948" operator="greaterThan">
      <formula>0.85</formula>
    </cfRule>
  </conditionalFormatting>
  <conditionalFormatting sqref="N429">
    <cfRule type="cellIs" dxfId="19981" priority="2929" operator="greaterThan">
      <formula>0.9</formula>
    </cfRule>
    <cfRule type="cellIs" dxfId="19980" priority="2930" operator="greaterThan">
      <formula>0.85</formula>
    </cfRule>
  </conditionalFormatting>
  <conditionalFormatting sqref="N430">
    <cfRule type="cellIs" dxfId="19979" priority="2911" operator="greaterThan">
      <formula>0.9</formula>
    </cfRule>
    <cfRule type="cellIs" dxfId="19978" priority="2912" operator="greaterThan">
      <formula>0.85</formula>
    </cfRule>
  </conditionalFormatting>
  <conditionalFormatting sqref="N431">
    <cfRule type="cellIs" dxfId="19977" priority="2893" operator="greaterThan">
      <formula>0.9</formula>
    </cfRule>
    <cfRule type="cellIs" dxfId="19976" priority="2894" operator="greaterThan">
      <formula>0.85</formula>
    </cfRule>
  </conditionalFormatting>
  <conditionalFormatting sqref="N432">
    <cfRule type="cellIs" dxfId="19975" priority="2875" operator="greaterThan">
      <formula>0.9</formula>
    </cfRule>
    <cfRule type="cellIs" dxfId="19974" priority="2876" operator="greaterThan">
      <formula>0.85</formula>
    </cfRule>
  </conditionalFormatting>
  <conditionalFormatting sqref="N433">
    <cfRule type="cellIs" dxfId="19973" priority="2857" operator="greaterThan">
      <formula>0.9</formula>
    </cfRule>
    <cfRule type="cellIs" dxfId="19972" priority="2858" operator="greaterThan">
      <formula>0.85</formula>
    </cfRule>
  </conditionalFormatting>
  <conditionalFormatting sqref="N434">
    <cfRule type="cellIs" dxfId="19971" priority="2839" operator="greaterThan">
      <formula>0.9</formula>
    </cfRule>
    <cfRule type="cellIs" dxfId="19970" priority="2840" operator="greaterThan">
      <formula>0.85</formula>
    </cfRule>
  </conditionalFormatting>
  <conditionalFormatting sqref="N435">
    <cfRule type="cellIs" dxfId="19969" priority="2803" operator="greaterThan">
      <formula>0.9</formula>
    </cfRule>
    <cfRule type="cellIs" dxfId="19968" priority="2804" operator="greaterThan">
      <formula>0.85</formula>
    </cfRule>
  </conditionalFormatting>
  <conditionalFormatting sqref="N436">
    <cfRule type="cellIs" dxfId="19967" priority="2767" operator="greaterThan">
      <formula>0.9</formula>
    </cfRule>
    <cfRule type="cellIs" dxfId="19966" priority="2768" operator="greaterThan">
      <formula>0.85</formula>
    </cfRule>
  </conditionalFormatting>
  <conditionalFormatting sqref="N437">
    <cfRule type="cellIs" dxfId="19965" priority="2749" operator="greaterThan">
      <formula>0.9</formula>
    </cfRule>
    <cfRule type="cellIs" dxfId="19964" priority="2750" operator="greaterThan">
      <formula>0.85</formula>
    </cfRule>
  </conditionalFormatting>
  <conditionalFormatting sqref="N438">
    <cfRule type="cellIs" dxfId="19963" priority="2731" operator="greaterThan">
      <formula>0.9</formula>
    </cfRule>
    <cfRule type="cellIs" dxfId="19962" priority="2732" operator="greaterThan">
      <formula>0.85</formula>
    </cfRule>
  </conditionalFormatting>
  <conditionalFormatting sqref="N439">
    <cfRule type="cellIs" dxfId="19961" priority="2713" operator="greaterThan">
      <formula>0.9</formula>
    </cfRule>
    <cfRule type="cellIs" dxfId="19960" priority="2714" operator="greaterThan">
      <formula>0.85</formula>
    </cfRule>
  </conditionalFormatting>
  <conditionalFormatting sqref="N440">
    <cfRule type="cellIs" dxfId="19959" priority="2695" operator="greaterThan">
      <formula>0.9</formula>
    </cfRule>
    <cfRule type="cellIs" dxfId="19958" priority="2696" operator="greaterThan">
      <formula>0.85</formula>
    </cfRule>
  </conditionalFormatting>
  <conditionalFormatting sqref="N441">
    <cfRule type="cellIs" dxfId="19957" priority="2677" operator="greaterThan">
      <formula>0.9</formula>
    </cfRule>
    <cfRule type="cellIs" dxfId="19956" priority="2678" operator="greaterThan">
      <formula>0.85</formula>
    </cfRule>
  </conditionalFormatting>
  <conditionalFormatting sqref="N442">
    <cfRule type="cellIs" dxfId="19955" priority="2659" operator="greaterThan">
      <formula>0.9</formula>
    </cfRule>
    <cfRule type="cellIs" dxfId="19954" priority="2660" operator="greaterThan">
      <formula>0.85</formula>
    </cfRule>
  </conditionalFormatting>
  <conditionalFormatting sqref="N443">
    <cfRule type="cellIs" dxfId="19953" priority="2641" operator="greaterThan">
      <formula>0.9</formula>
    </cfRule>
    <cfRule type="cellIs" dxfId="19952" priority="2642" operator="greaterThan">
      <formula>0.85</formula>
    </cfRule>
  </conditionalFormatting>
  <conditionalFormatting sqref="N444">
    <cfRule type="cellIs" dxfId="19951" priority="2623" operator="greaterThan">
      <formula>0.9</formula>
    </cfRule>
    <cfRule type="cellIs" dxfId="19950" priority="2624" operator="greaterThan">
      <formula>0.85</formula>
    </cfRule>
  </conditionalFormatting>
  <conditionalFormatting sqref="N445">
    <cfRule type="cellIs" dxfId="19949" priority="2605" operator="greaterThan">
      <formula>0.9</formula>
    </cfRule>
    <cfRule type="cellIs" dxfId="19948" priority="2606" operator="greaterThan">
      <formula>0.85</formula>
    </cfRule>
  </conditionalFormatting>
  <conditionalFormatting sqref="N446">
    <cfRule type="cellIs" dxfId="19947" priority="2587" operator="greaterThan">
      <formula>0.9</formula>
    </cfRule>
    <cfRule type="cellIs" dxfId="19946" priority="2588" operator="greaterThan">
      <formula>0.85</formula>
    </cfRule>
  </conditionalFormatting>
  <conditionalFormatting sqref="N447">
    <cfRule type="cellIs" dxfId="19945" priority="2569" operator="greaterThan">
      <formula>0.9</formula>
    </cfRule>
    <cfRule type="cellIs" dxfId="19944" priority="2570" operator="greaterThan">
      <formula>0.85</formula>
    </cfRule>
  </conditionalFormatting>
  <conditionalFormatting sqref="N448">
    <cfRule type="cellIs" dxfId="19943" priority="2551" operator="greaterThan">
      <formula>0.9</formula>
    </cfRule>
    <cfRule type="cellIs" dxfId="19942" priority="2552" operator="greaterThan">
      <formula>0.85</formula>
    </cfRule>
  </conditionalFormatting>
  <conditionalFormatting sqref="N449">
    <cfRule type="cellIs" dxfId="19941" priority="2533" operator="greaterThan">
      <formula>0.9</formula>
    </cfRule>
    <cfRule type="cellIs" dxfId="19940" priority="2534" operator="greaterThan">
      <formula>0.85</formula>
    </cfRule>
  </conditionalFormatting>
  <conditionalFormatting sqref="N450">
    <cfRule type="cellIs" dxfId="19939" priority="2515" operator="greaterThan">
      <formula>0.9</formula>
    </cfRule>
    <cfRule type="cellIs" dxfId="19938" priority="2516" operator="greaterThan">
      <formula>0.85</formula>
    </cfRule>
  </conditionalFormatting>
  <conditionalFormatting sqref="N451">
    <cfRule type="cellIs" dxfId="19937" priority="2497" operator="greaterThan">
      <formula>0.9</formula>
    </cfRule>
    <cfRule type="cellIs" dxfId="19936" priority="2498" operator="greaterThan">
      <formula>0.85</formula>
    </cfRule>
  </conditionalFormatting>
  <conditionalFormatting sqref="N452">
    <cfRule type="cellIs" dxfId="19935" priority="2479" operator="greaterThan">
      <formula>0.9</formula>
    </cfRule>
    <cfRule type="cellIs" dxfId="19934" priority="2480" operator="greaterThan">
      <formula>0.85</formula>
    </cfRule>
  </conditionalFormatting>
  <conditionalFormatting sqref="N453">
    <cfRule type="cellIs" dxfId="19933" priority="2461" operator="greaterThan">
      <formula>0.9</formula>
    </cfRule>
    <cfRule type="cellIs" dxfId="19932" priority="2462" operator="greaterThan">
      <formula>0.85</formula>
    </cfRule>
  </conditionalFormatting>
  <conditionalFormatting sqref="N454">
    <cfRule type="cellIs" dxfId="19931" priority="2443" operator="greaterThan">
      <formula>0.9</formula>
    </cfRule>
    <cfRule type="cellIs" dxfId="19930" priority="2444" operator="greaterThan">
      <formula>0.85</formula>
    </cfRule>
  </conditionalFormatting>
  <conditionalFormatting sqref="N455">
    <cfRule type="cellIs" dxfId="19929" priority="2407" operator="greaterThan">
      <formula>0.9</formula>
    </cfRule>
    <cfRule type="cellIs" dxfId="19928" priority="2408" operator="greaterThan">
      <formula>0.85</formula>
    </cfRule>
  </conditionalFormatting>
  <conditionalFormatting sqref="N456">
    <cfRule type="cellIs" dxfId="19927" priority="2389" operator="greaterThan">
      <formula>0.9</formula>
    </cfRule>
    <cfRule type="cellIs" dxfId="19926" priority="2390" operator="greaterThan">
      <formula>0.85</formula>
    </cfRule>
  </conditionalFormatting>
  <conditionalFormatting sqref="N457">
    <cfRule type="cellIs" dxfId="19925" priority="2371" operator="greaterThan">
      <formula>0.9</formula>
    </cfRule>
    <cfRule type="cellIs" dxfId="19924" priority="2372" operator="greaterThan">
      <formula>0.85</formula>
    </cfRule>
  </conditionalFormatting>
  <conditionalFormatting sqref="N458">
    <cfRule type="cellIs" dxfId="19923" priority="2353" operator="greaterThan">
      <formula>0.9</formula>
    </cfRule>
    <cfRule type="cellIs" dxfId="19922" priority="2354" operator="greaterThan">
      <formula>0.85</formula>
    </cfRule>
  </conditionalFormatting>
  <conditionalFormatting sqref="N459">
    <cfRule type="cellIs" dxfId="19921" priority="2335" operator="greaterThan">
      <formula>0.9</formula>
    </cfRule>
    <cfRule type="cellIs" dxfId="19920" priority="2336" operator="greaterThan">
      <formula>0.85</formula>
    </cfRule>
  </conditionalFormatting>
  <conditionalFormatting sqref="N460">
    <cfRule type="cellIs" dxfId="19919" priority="2317" operator="greaterThan">
      <formula>0.9</formula>
    </cfRule>
    <cfRule type="cellIs" dxfId="19918" priority="2318" operator="greaterThan">
      <formula>0.85</formula>
    </cfRule>
  </conditionalFormatting>
  <conditionalFormatting sqref="N461">
    <cfRule type="cellIs" dxfId="19917" priority="2299" operator="greaterThan">
      <formula>0.9</formula>
    </cfRule>
    <cfRule type="cellIs" dxfId="19916" priority="2300" operator="greaterThan">
      <formula>0.85</formula>
    </cfRule>
  </conditionalFormatting>
  <conditionalFormatting sqref="N462">
    <cfRule type="cellIs" dxfId="19915" priority="2281" operator="greaterThan">
      <formula>0.9</formula>
    </cfRule>
    <cfRule type="cellIs" dxfId="19914" priority="2282" operator="greaterThan">
      <formula>0.85</formula>
    </cfRule>
  </conditionalFormatting>
  <conditionalFormatting sqref="N463">
    <cfRule type="cellIs" dxfId="19913" priority="2263" operator="greaterThan">
      <formula>0.9</formula>
    </cfRule>
    <cfRule type="cellIs" dxfId="19912" priority="2264" operator="greaterThan">
      <formula>0.85</formula>
    </cfRule>
  </conditionalFormatting>
  <conditionalFormatting sqref="N464">
    <cfRule type="cellIs" dxfId="19911" priority="2245" operator="greaterThan">
      <formula>0.9</formula>
    </cfRule>
    <cfRule type="cellIs" dxfId="19910" priority="2246" operator="greaterThan">
      <formula>0.85</formula>
    </cfRule>
  </conditionalFormatting>
  <conditionalFormatting sqref="N465">
    <cfRule type="cellIs" dxfId="19909" priority="2227" operator="greaterThan">
      <formula>0.9</formula>
    </cfRule>
    <cfRule type="cellIs" dxfId="19908" priority="2228" operator="greaterThan">
      <formula>0.85</formula>
    </cfRule>
  </conditionalFormatting>
  <conditionalFormatting sqref="N466">
    <cfRule type="cellIs" dxfId="19907" priority="2209" operator="greaterThan">
      <formula>0.9</formula>
    </cfRule>
    <cfRule type="cellIs" dxfId="19906" priority="2210" operator="greaterThan">
      <formula>0.85</formula>
    </cfRule>
  </conditionalFormatting>
  <conditionalFormatting sqref="N467">
    <cfRule type="cellIs" dxfId="19905" priority="2191" operator="greaterThan">
      <formula>0.9</formula>
    </cfRule>
    <cfRule type="cellIs" dxfId="19904" priority="2192" operator="greaterThan">
      <formula>0.85</formula>
    </cfRule>
  </conditionalFormatting>
  <conditionalFormatting sqref="N468">
    <cfRule type="cellIs" dxfId="19903" priority="2173" operator="greaterThan">
      <formula>0.9</formula>
    </cfRule>
    <cfRule type="cellIs" dxfId="19902" priority="2174" operator="greaterThan">
      <formula>0.85</formula>
    </cfRule>
  </conditionalFormatting>
  <conditionalFormatting sqref="N469">
    <cfRule type="cellIs" dxfId="19901" priority="2155" operator="greaterThan">
      <formula>0.9</formula>
    </cfRule>
    <cfRule type="cellIs" dxfId="19900" priority="2156" operator="greaterThan">
      <formula>0.85</formula>
    </cfRule>
  </conditionalFormatting>
  <conditionalFormatting sqref="N470">
    <cfRule type="cellIs" dxfId="19899" priority="2137" operator="greaterThan">
      <formula>0.9</formula>
    </cfRule>
    <cfRule type="cellIs" dxfId="19898" priority="2138" operator="greaterThan">
      <formula>0.85</formula>
    </cfRule>
  </conditionalFormatting>
  <conditionalFormatting sqref="N471">
    <cfRule type="cellIs" dxfId="19897" priority="2119" operator="greaterThan">
      <formula>0.9</formula>
    </cfRule>
    <cfRule type="cellIs" dxfId="19896" priority="2120" operator="greaterThan">
      <formula>0.85</formula>
    </cfRule>
  </conditionalFormatting>
  <conditionalFormatting sqref="N472">
    <cfRule type="cellIs" dxfId="19895" priority="2065" operator="greaterThan">
      <formula>0.9</formula>
    </cfRule>
    <cfRule type="cellIs" dxfId="19894" priority="2066" operator="greaterThan">
      <formula>0.85</formula>
    </cfRule>
  </conditionalFormatting>
  <conditionalFormatting sqref="N473">
    <cfRule type="cellIs" dxfId="19893" priority="2047" operator="greaterThan">
      <formula>0.9</formula>
    </cfRule>
    <cfRule type="cellIs" dxfId="19892" priority="2048" operator="greaterThan">
      <formula>0.85</formula>
    </cfRule>
  </conditionalFormatting>
  <conditionalFormatting sqref="N474">
    <cfRule type="cellIs" dxfId="19891" priority="2029" operator="greaterThan">
      <formula>0.9</formula>
    </cfRule>
    <cfRule type="cellIs" dxfId="19890" priority="2030" operator="greaterThan">
      <formula>0.85</formula>
    </cfRule>
  </conditionalFormatting>
  <conditionalFormatting sqref="N475">
    <cfRule type="cellIs" dxfId="19889" priority="2011" operator="greaterThan">
      <formula>0.9</formula>
    </cfRule>
    <cfRule type="cellIs" dxfId="19888" priority="2012" operator="greaterThan">
      <formula>0.85</formula>
    </cfRule>
  </conditionalFormatting>
  <conditionalFormatting sqref="N476">
    <cfRule type="cellIs" dxfId="19887" priority="1993" operator="greaterThan">
      <formula>0.9</formula>
    </cfRule>
    <cfRule type="cellIs" dxfId="19886" priority="1994" operator="greaterThan">
      <formula>0.85</formula>
    </cfRule>
  </conditionalFormatting>
  <conditionalFormatting sqref="N477">
    <cfRule type="cellIs" dxfId="19885" priority="1975" operator="greaterThan">
      <formula>0.9</formula>
    </cfRule>
    <cfRule type="cellIs" dxfId="19884" priority="1976" operator="greaterThan">
      <formula>0.85</formula>
    </cfRule>
  </conditionalFormatting>
  <conditionalFormatting sqref="N478">
    <cfRule type="cellIs" dxfId="19883" priority="1957" operator="greaterThan">
      <formula>0.9</formula>
    </cfRule>
    <cfRule type="cellIs" dxfId="19882" priority="1958" operator="greaterThan">
      <formula>0.85</formula>
    </cfRule>
  </conditionalFormatting>
  <conditionalFormatting sqref="N479">
    <cfRule type="cellIs" dxfId="19881" priority="1939" operator="greaterThan">
      <formula>0.9</formula>
    </cfRule>
    <cfRule type="cellIs" dxfId="19880" priority="1940" operator="greaterThan">
      <formula>0.85</formula>
    </cfRule>
  </conditionalFormatting>
  <conditionalFormatting sqref="N480">
    <cfRule type="cellIs" dxfId="19879" priority="1921" operator="greaterThan">
      <formula>0.9</formula>
    </cfRule>
    <cfRule type="cellIs" dxfId="19878" priority="1922" operator="greaterThan">
      <formula>0.85</formula>
    </cfRule>
  </conditionalFormatting>
  <conditionalFormatting sqref="N481">
    <cfRule type="cellIs" dxfId="19877" priority="1903" operator="greaterThan">
      <formula>0.9</formula>
    </cfRule>
    <cfRule type="cellIs" dxfId="19876" priority="1904" operator="greaterThan">
      <formula>0.85</formula>
    </cfRule>
  </conditionalFormatting>
  <conditionalFormatting sqref="N482">
    <cfRule type="cellIs" dxfId="19875" priority="1885" operator="greaterThan">
      <formula>0.9</formula>
    </cfRule>
    <cfRule type="cellIs" dxfId="19874" priority="1886" operator="greaterThan">
      <formula>0.85</formula>
    </cfRule>
  </conditionalFormatting>
  <conditionalFormatting sqref="N483">
    <cfRule type="cellIs" dxfId="19873" priority="1867" operator="greaterThan">
      <formula>0.9</formula>
    </cfRule>
    <cfRule type="cellIs" dxfId="19872" priority="1868" operator="greaterThan">
      <formula>0.85</formula>
    </cfRule>
  </conditionalFormatting>
  <conditionalFormatting sqref="N484">
    <cfRule type="cellIs" dxfId="19871" priority="1849" operator="greaterThan">
      <formula>0.9</formula>
    </cfRule>
    <cfRule type="cellIs" dxfId="19870" priority="1850" operator="greaterThan">
      <formula>0.85</formula>
    </cfRule>
  </conditionalFormatting>
  <conditionalFormatting sqref="N485">
    <cfRule type="cellIs" dxfId="19869" priority="1831" operator="greaterThan">
      <formula>0.9</formula>
    </cfRule>
    <cfRule type="cellIs" dxfId="19868" priority="1832" operator="greaterThan">
      <formula>0.85</formula>
    </cfRule>
  </conditionalFormatting>
  <conditionalFormatting sqref="N486">
    <cfRule type="cellIs" dxfId="19867" priority="1795" operator="greaterThan">
      <formula>0.9</formula>
    </cfRule>
    <cfRule type="cellIs" dxfId="19866" priority="1796" operator="greaterThan">
      <formula>0.85</formula>
    </cfRule>
  </conditionalFormatting>
  <conditionalFormatting sqref="N487">
    <cfRule type="cellIs" dxfId="19865" priority="1777" operator="greaterThan">
      <formula>0.9</formula>
    </cfRule>
    <cfRule type="cellIs" dxfId="19864" priority="1778" operator="greaterThan">
      <formula>0.85</formula>
    </cfRule>
  </conditionalFormatting>
  <conditionalFormatting sqref="N488">
    <cfRule type="cellIs" dxfId="19863" priority="1741" operator="greaterThan">
      <formula>0.9</formula>
    </cfRule>
    <cfRule type="cellIs" dxfId="19862" priority="1742" operator="greaterThan">
      <formula>0.85</formula>
    </cfRule>
  </conditionalFormatting>
  <conditionalFormatting sqref="N489">
    <cfRule type="cellIs" dxfId="19861" priority="1669" operator="greaterThan">
      <formula>0.9</formula>
    </cfRule>
    <cfRule type="cellIs" dxfId="19860" priority="1670" operator="greaterThan">
      <formula>0.85</formula>
    </cfRule>
  </conditionalFormatting>
  <conditionalFormatting sqref="N490">
    <cfRule type="cellIs" dxfId="19859" priority="1615" operator="greaterThan">
      <formula>0.9</formula>
    </cfRule>
    <cfRule type="cellIs" dxfId="19858" priority="1616" operator="greaterThan">
      <formula>0.85</formula>
    </cfRule>
  </conditionalFormatting>
  <conditionalFormatting sqref="N491">
    <cfRule type="cellIs" dxfId="19857" priority="1597" operator="greaterThan">
      <formula>0.9</formula>
    </cfRule>
    <cfRule type="cellIs" dxfId="19856" priority="1598" operator="greaterThan">
      <formula>0.85</formula>
    </cfRule>
  </conditionalFormatting>
  <conditionalFormatting sqref="N492">
    <cfRule type="cellIs" dxfId="19855" priority="1579" operator="greaterThan">
      <formula>0.9</formula>
    </cfRule>
    <cfRule type="cellIs" dxfId="19854" priority="1580" operator="greaterThan">
      <formula>0.85</formula>
    </cfRule>
  </conditionalFormatting>
  <conditionalFormatting sqref="N493">
    <cfRule type="cellIs" dxfId="19853" priority="1561" operator="greaterThan">
      <formula>0.9</formula>
    </cfRule>
    <cfRule type="cellIs" dxfId="19852" priority="1562" operator="greaterThan">
      <formula>0.85</formula>
    </cfRule>
  </conditionalFormatting>
  <conditionalFormatting sqref="N494">
    <cfRule type="cellIs" dxfId="19851" priority="1525" operator="greaterThan">
      <formula>0.9</formula>
    </cfRule>
    <cfRule type="cellIs" dxfId="19850" priority="1526" operator="greaterThan">
      <formula>0.85</formula>
    </cfRule>
  </conditionalFormatting>
  <conditionalFormatting sqref="N495">
    <cfRule type="cellIs" dxfId="19849" priority="1507" operator="greaterThan">
      <formula>0.9</formula>
    </cfRule>
    <cfRule type="cellIs" dxfId="19848" priority="1508" operator="greaterThan">
      <formula>0.85</formula>
    </cfRule>
  </conditionalFormatting>
  <conditionalFormatting sqref="N496">
    <cfRule type="cellIs" dxfId="19847" priority="1489" operator="greaterThan">
      <formula>0.9</formula>
    </cfRule>
    <cfRule type="cellIs" dxfId="19846" priority="1490" operator="greaterThan">
      <formula>0.85</formula>
    </cfRule>
  </conditionalFormatting>
  <conditionalFormatting sqref="N497">
    <cfRule type="cellIs" dxfId="19845" priority="1471" operator="greaterThan">
      <formula>0.9</formula>
    </cfRule>
    <cfRule type="cellIs" dxfId="19844" priority="1472" operator="greaterThan">
      <formula>0.85</formula>
    </cfRule>
  </conditionalFormatting>
  <conditionalFormatting sqref="N498">
    <cfRule type="cellIs" dxfId="19843" priority="1453" operator="greaterThan">
      <formula>0.9</formula>
    </cfRule>
    <cfRule type="cellIs" dxfId="19842" priority="1454" operator="greaterThan">
      <formula>0.85</formula>
    </cfRule>
  </conditionalFormatting>
  <conditionalFormatting sqref="N499">
    <cfRule type="cellIs" dxfId="19841" priority="1435" operator="greaterThan">
      <formula>0.9</formula>
    </cfRule>
    <cfRule type="cellIs" dxfId="19840" priority="1436" operator="greaterThan">
      <formula>0.85</formula>
    </cfRule>
  </conditionalFormatting>
  <conditionalFormatting sqref="N500">
    <cfRule type="cellIs" dxfId="19839" priority="1417" operator="greaterThan">
      <formula>0.9</formula>
    </cfRule>
    <cfRule type="cellIs" dxfId="19838" priority="1418" operator="greaterThan">
      <formula>0.85</formula>
    </cfRule>
  </conditionalFormatting>
  <conditionalFormatting sqref="N501">
    <cfRule type="cellIs" dxfId="19837" priority="1399" operator="greaterThan">
      <formula>0.9</formula>
    </cfRule>
    <cfRule type="cellIs" dxfId="19836" priority="1400" operator="greaterThan">
      <formula>0.85</formula>
    </cfRule>
  </conditionalFormatting>
  <conditionalFormatting sqref="N502">
    <cfRule type="cellIs" dxfId="19835" priority="1381" operator="greaterThan">
      <formula>0.9</formula>
    </cfRule>
    <cfRule type="cellIs" dxfId="19834" priority="1382" operator="greaterThan">
      <formula>0.85</formula>
    </cfRule>
  </conditionalFormatting>
  <conditionalFormatting sqref="N503">
    <cfRule type="cellIs" dxfId="19833" priority="1363" operator="greaterThan">
      <formula>0.9</formula>
    </cfRule>
    <cfRule type="cellIs" dxfId="19832" priority="1364" operator="greaterThan">
      <formula>0.85</formula>
    </cfRule>
  </conditionalFormatting>
  <conditionalFormatting sqref="N504">
    <cfRule type="cellIs" dxfId="19831" priority="1345" operator="greaterThan">
      <formula>0.9</formula>
    </cfRule>
    <cfRule type="cellIs" dxfId="19830" priority="1346" operator="greaterThan">
      <formula>0.85</formula>
    </cfRule>
  </conditionalFormatting>
  <conditionalFormatting sqref="N505">
    <cfRule type="cellIs" dxfId="19829" priority="1327" operator="greaterThan">
      <formula>0.9</formula>
    </cfRule>
    <cfRule type="cellIs" dxfId="19828" priority="1328" operator="greaterThan">
      <formula>0.85</formula>
    </cfRule>
  </conditionalFormatting>
  <conditionalFormatting sqref="N506">
    <cfRule type="cellIs" dxfId="19827" priority="1309" operator="greaterThan">
      <formula>0.9</formula>
    </cfRule>
    <cfRule type="cellIs" dxfId="19826" priority="1310" operator="greaterThan">
      <formula>0.85</formula>
    </cfRule>
  </conditionalFormatting>
  <conditionalFormatting sqref="N507">
    <cfRule type="cellIs" dxfId="19825" priority="1291" operator="greaterThan">
      <formula>0.9</formula>
    </cfRule>
    <cfRule type="cellIs" dxfId="19824" priority="1292" operator="greaterThan">
      <formula>0.85</formula>
    </cfRule>
  </conditionalFormatting>
  <conditionalFormatting sqref="N508">
    <cfRule type="cellIs" dxfId="19823" priority="1273" operator="greaterThan">
      <formula>0.9</formula>
    </cfRule>
    <cfRule type="cellIs" dxfId="19822" priority="1274" operator="greaterThan">
      <formula>0.85</formula>
    </cfRule>
  </conditionalFormatting>
  <conditionalFormatting sqref="N509">
    <cfRule type="cellIs" dxfId="19821" priority="1255" operator="greaterThan">
      <formula>0.9</formula>
    </cfRule>
    <cfRule type="cellIs" dxfId="19820" priority="1256" operator="greaterThan">
      <formula>0.85</formula>
    </cfRule>
  </conditionalFormatting>
  <conditionalFormatting sqref="N510">
    <cfRule type="cellIs" dxfId="19819" priority="1237" operator="greaterThan">
      <formula>0.9</formula>
    </cfRule>
    <cfRule type="cellIs" dxfId="19818" priority="1238" operator="greaterThan">
      <formula>0.85</formula>
    </cfRule>
  </conditionalFormatting>
  <conditionalFormatting sqref="N511">
    <cfRule type="cellIs" dxfId="19817" priority="1219" operator="greaterThan">
      <formula>0.9</formula>
    </cfRule>
    <cfRule type="cellIs" dxfId="19816" priority="1220" operator="greaterThan">
      <formula>0.85</formula>
    </cfRule>
  </conditionalFormatting>
  <conditionalFormatting sqref="N512">
    <cfRule type="cellIs" dxfId="19815" priority="1201" operator="greaterThan">
      <formula>0.9</formula>
    </cfRule>
    <cfRule type="cellIs" dxfId="19814" priority="1202" operator="greaterThan">
      <formula>0.85</formula>
    </cfRule>
  </conditionalFormatting>
  <conditionalFormatting sqref="N513">
    <cfRule type="cellIs" dxfId="19813" priority="1183" operator="greaterThan">
      <formula>0.9</formula>
    </cfRule>
    <cfRule type="cellIs" dxfId="19812" priority="1184" operator="greaterThan">
      <formula>0.85</formula>
    </cfRule>
  </conditionalFormatting>
  <conditionalFormatting sqref="N514">
    <cfRule type="cellIs" dxfId="19811" priority="1147" operator="greaterThan">
      <formula>0.9</formula>
    </cfRule>
    <cfRule type="cellIs" dxfId="19810" priority="1148" operator="greaterThan">
      <formula>0.85</formula>
    </cfRule>
  </conditionalFormatting>
  <conditionalFormatting sqref="N515">
    <cfRule type="cellIs" dxfId="19809" priority="1129" operator="greaterThan">
      <formula>0.9</formula>
    </cfRule>
    <cfRule type="cellIs" dxfId="19808" priority="1130" operator="greaterThan">
      <formula>0.85</formula>
    </cfRule>
  </conditionalFormatting>
  <conditionalFormatting sqref="N516">
    <cfRule type="cellIs" dxfId="19807" priority="1111" operator="greaterThan">
      <formula>0.9</formula>
    </cfRule>
    <cfRule type="cellIs" dxfId="19806" priority="1112" operator="greaterThan">
      <formula>0.85</formula>
    </cfRule>
  </conditionalFormatting>
  <conditionalFormatting sqref="N517">
    <cfRule type="cellIs" dxfId="19805" priority="1093" operator="greaterThan">
      <formula>0.9</formula>
    </cfRule>
    <cfRule type="cellIs" dxfId="19804" priority="1094" operator="greaterThan">
      <formula>0.85</formula>
    </cfRule>
  </conditionalFormatting>
  <conditionalFormatting sqref="N518">
    <cfRule type="cellIs" dxfId="19803" priority="1075" operator="greaterThan">
      <formula>0.9</formula>
    </cfRule>
    <cfRule type="cellIs" dxfId="19802" priority="1076" operator="greaterThan">
      <formula>0.85</formula>
    </cfRule>
  </conditionalFormatting>
  <conditionalFormatting sqref="N519">
    <cfRule type="cellIs" dxfId="19801" priority="1057" operator="greaterThan">
      <formula>0.9</formula>
    </cfRule>
    <cfRule type="cellIs" dxfId="19800" priority="1058" operator="greaterThan">
      <formula>0.85</formula>
    </cfRule>
  </conditionalFormatting>
  <conditionalFormatting sqref="N520">
    <cfRule type="cellIs" dxfId="19799" priority="1039" operator="greaterThan">
      <formula>0.9</formula>
    </cfRule>
    <cfRule type="cellIs" dxfId="19798" priority="1040" operator="greaterThan">
      <formula>0.85</formula>
    </cfRule>
  </conditionalFormatting>
  <conditionalFormatting sqref="N521">
    <cfRule type="cellIs" dxfId="19797" priority="1021" operator="greaterThan">
      <formula>0.9</formula>
    </cfRule>
    <cfRule type="cellIs" dxfId="19796" priority="1022" operator="greaterThan">
      <formula>0.85</formula>
    </cfRule>
  </conditionalFormatting>
  <conditionalFormatting sqref="N522">
    <cfRule type="cellIs" dxfId="19795" priority="985" operator="greaterThan">
      <formula>0.9</formula>
    </cfRule>
    <cfRule type="cellIs" dxfId="19794" priority="986" operator="greaterThan">
      <formula>0.85</formula>
    </cfRule>
  </conditionalFormatting>
  <conditionalFormatting sqref="N523">
    <cfRule type="cellIs" dxfId="19793" priority="949" operator="greaterThan">
      <formula>0.9</formula>
    </cfRule>
    <cfRule type="cellIs" dxfId="19792" priority="950" operator="greaterThan">
      <formula>0.85</formula>
    </cfRule>
  </conditionalFormatting>
  <conditionalFormatting sqref="N524">
    <cfRule type="cellIs" dxfId="19791" priority="931" operator="greaterThan">
      <formula>0.9</formula>
    </cfRule>
    <cfRule type="cellIs" dxfId="19790" priority="932" operator="greaterThan">
      <formula>0.85</formula>
    </cfRule>
  </conditionalFormatting>
  <conditionalFormatting sqref="N525">
    <cfRule type="cellIs" dxfId="19789" priority="913" operator="greaterThan">
      <formula>0.9</formula>
    </cfRule>
    <cfRule type="cellIs" dxfId="19788" priority="914" operator="greaterThan">
      <formula>0.85</formula>
    </cfRule>
  </conditionalFormatting>
  <conditionalFormatting sqref="N526">
    <cfRule type="cellIs" dxfId="19787" priority="895" operator="greaterThan">
      <formula>0.9</formula>
    </cfRule>
    <cfRule type="cellIs" dxfId="19786" priority="896" operator="greaterThan">
      <formula>0.85</formula>
    </cfRule>
  </conditionalFormatting>
  <conditionalFormatting sqref="N527">
    <cfRule type="cellIs" dxfId="19785" priority="877" operator="greaterThan">
      <formula>0.9</formula>
    </cfRule>
    <cfRule type="cellIs" dxfId="19784" priority="878" operator="greaterThan">
      <formula>0.85</formula>
    </cfRule>
  </conditionalFormatting>
  <conditionalFormatting sqref="N528">
    <cfRule type="cellIs" dxfId="19783" priority="859" operator="greaterThan">
      <formula>0.9</formula>
    </cfRule>
    <cfRule type="cellIs" dxfId="19782" priority="860" operator="greaterThan">
      <formula>0.85</formula>
    </cfRule>
  </conditionalFormatting>
  <conditionalFormatting sqref="N529">
    <cfRule type="cellIs" dxfId="19781" priority="841" operator="greaterThan">
      <formula>0.9</formula>
    </cfRule>
    <cfRule type="cellIs" dxfId="19780" priority="842" operator="greaterThan">
      <formula>0.85</formula>
    </cfRule>
  </conditionalFormatting>
  <conditionalFormatting sqref="N530">
    <cfRule type="cellIs" dxfId="19779" priority="823" operator="greaterThan">
      <formula>0.9</formula>
    </cfRule>
    <cfRule type="cellIs" dxfId="19778" priority="824" operator="greaterThan">
      <formula>0.85</formula>
    </cfRule>
  </conditionalFormatting>
  <conditionalFormatting sqref="N531">
    <cfRule type="cellIs" dxfId="19777" priority="805" operator="greaterThan">
      <formula>0.9</formula>
    </cfRule>
    <cfRule type="cellIs" dxfId="19776" priority="806" operator="greaterThan">
      <formula>0.85</formula>
    </cfRule>
  </conditionalFormatting>
  <conditionalFormatting sqref="N532">
    <cfRule type="cellIs" dxfId="19775" priority="769" operator="greaterThan">
      <formula>0.9</formula>
    </cfRule>
    <cfRule type="cellIs" dxfId="19774" priority="770" operator="greaterThan">
      <formula>0.85</formula>
    </cfRule>
  </conditionalFormatting>
  <conditionalFormatting sqref="N533">
    <cfRule type="cellIs" dxfId="19773" priority="751" operator="greaterThan">
      <formula>0.9</formula>
    </cfRule>
    <cfRule type="cellIs" dxfId="19772" priority="752" operator="greaterThan">
      <formula>0.85</formula>
    </cfRule>
  </conditionalFormatting>
  <conditionalFormatting sqref="N534">
    <cfRule type="cellIs" dxfId="19771" priority="715" operator="greaterThan">
      <formula>0.9</formula>
    </cfRule>
    <cfRule type="cellIs" dxfId="19770" priority="716" operator="greaterThan">
      <formula>0.85</formula>
    </cfRule>
  </conditionalFormatting>
  <conditionalFormatting sqref="N535">
    <cfRule type="cellIs" dxfId="19769" priority="697" operator="greaterThan">
      <formula>0.9</formula>
    </cfRule>
    <cfRule type="cellIs" dxfId="19768" priority="698" operator="greaterThan">
      <formula>0.85</formula>
    </cfRule>
  </conditionalFormatting>
  <conditionalFormatting sqref="N536">
    <cfRule type="cellIs" dxfId="19767" priority="679" operator="greaterThan">
      <formula>0.9</formula>
    </cfRule>
    <cfRule type="cellIs" dxfId="19766" priority="680" operator="greaterThan">
      <formula>0.85</formula>
    </cfRule>
  </conditionalFormatting>
  <conditionalFormatting sqref="N537">
    <cfRule type="cellIs" dxfId="19765" priority="643" operator="greaterThan">
      <formula>0.9</formula>
    </cfRule>
    <cfRule type="cellIs" dxfId="19764" priority="644" operator="greaterThan">
      <formula>0.85</formula>
    </cfRule>
  </conditionalFormatting>
  <conditionalFormatting sqref="N538">
    <cfRule type="cellIs" dxfId="19763" priority="625" operator="greaterThan">
      <formula>0.9</formula>
    </cfRule>
    <cfRule type="cellIs" dxfId="19762" priority="626" operator="greaterThan">
      <formula>0.85</formula>
    </cfRule>
  </conditionalFormatting>
  <conditionalFormatting sqref="N539">
    <cfRule type="cellIs" dxfId="19761" priority="607" operator="greaterThan">
      <formula>0.9</formula>
    </cfRule>
    <cfRule type="cellIs" dxfId="19760" priority="608" operator="greaterThan">
      <formula>0.85</formula>
    </cfRule>
  </conditionalFormatting>
  <conditionalFormatting sqref="N540">
    <cfRule type="cellIs" dxfId="19759" priority="589" operator="greaterThan">
      <formula>0.9</formula>
    </cfRule>
    <cfRule type="cellIs" dxfId="19758" priority="590" operator="greaterThan">
      <formula>0.85</formula>
    </cfRule>
  </conditionalFormatting>
  <conditionalFormatting sqref="N541">
    <cfRule type="cellIs" dxfId="19757" priority="571" operator="greaterThan">
      <formula>0.9</formula>
    </cfRule>
    <cfRule type="cellIs" dxfId="19756" priority="572" operator="greaterThan">
      <formula>0.85</formula>
    </cfRule>
  </conditionalFormatting>
  <conditionalFormatting sqref="N542">
    <cfRule type="cellIs" dxfId="19755" priority="553" operator="greaterThan">
      <formula>0.9</formula>
    </cfRule>
    <cfRule type="cellIs" dxfId="19754" priority="554" operator="greaterThan">
      <formula>0.85</formula>
    </cfRule>
  </conditionalFormatting>
  <conditionalFormatting sqref="N543">
    <cfRule type="cellIs" dxfId="19753" priority="535" operator="greaterThan">
      <formula>0.9</formula>
    </cfRule>
    <cfRule type="cellIs" dxfId="19752" priority="536" operator="greaterThan">
      <formula>0.85</formula>
    </cfRule>
  </conditionalFormatting>
  <conditionalFormatting sqref="N544">
    <cfRule type="cellIs" dxfId="19751" priority="517" operator="greaterThan">
      <formula>0.9</formula>
    </cfRule>
    <cfRule type="cellIs" dxfId="19750" priority="518" operator="greaterThan">
      <formula>0.85</formula>
    </cfRule>
  </conditionalFormatting>
  <conditionalFormatting sqref="N545">
    <cfRule type="cellIs" dxfId="19749" priority="445" operator="greaterThan">
      <formula>0.9</formula>
    </cfRule>
    <cfRule type="cellIs" dxfId="19748" priority="446" operator="greaterThan">
      <formula>0.85</formula>
    </cfRule>
  </conditionalFormatting>
  <conditionalFormatting sqref="N546">
    <cfRule type="cellIs" dxfId="19747" priority="427" operator="greaterThan">
      <formula>0.9</formula>
    </cfRule>
    <cfRule type="cellIs" dxfId="19746" priority="428" operator="greaterThan">
      <formula>0.85</formula>
    </cfRule>
  </conditionalFormatting>
  <conditionalFormatting sqref="N547">
    <cfRule type="cellIs" dxfId="19745" priority="391" operator="greaterThan">
      <formula>0.9</formula>
    </cfRule>
    <cfRule type="cellIs" dxfId="19744" priority="392" operator="greaterThan">
      <formula>0.85</formula>
    </cfRule>
  </conditionalFormatting>
  <conditionalFormatting sqref="N548">
    <cfRule type="cellIs" dxfId="19743" priority="373" operator="greaterThan">
      <formula>0.9</formula>
    </cfRule>
    <cfRule type="cellIs" dxfId="19742" priority="374" operator="greaterThan">
      <formula>0.85</formula>
    </cfRule>
  </conditionalFormatting>
  <conditionalFormatting sqref="N549">
    <cfRule type="cellIs" dxfId="19741" priority="355" operator="greaterThan">
      <formula>0.9</formula>
    </cfRule>
    <cfRule type="cellIs" dxfId="19740" priority="356" operator="greaterThan">
      <formula>0.85</formula>
    </cfRule>
  </conditionalFormatting>
  <conditionalFormatting sqref="N550">
    <cfRule type="cellIs" dxfId="19739" priority="337" operator="greaterThan">
      <formula>0.9</formula>
    </cfRule>
    <cfRule type="cellIs" dxfId="19738" priority="338" operator="greaterThan">
      <formula>0.85</formula>
    </cfRule>
  </conditionalFormatting>
  <conditionalFormatting sqref="N551">
    <cfRule type="cellIs" dxfId="19737" priority="319" operator="greaterThan">
      <formula>0.9</formula>
    </cfRule>
    <cfRule type="cellIs" dxfId="19736" priority="320" operator="greaterThan">
      <formula>0.85</formula>
    </cfRule>
  </conditionalFormatting>
  <conditionalFormatting sqref="N552">
    <cfRule type="cellIs" dxfId="19735" priority="301" operator="greaterThan">
      <formula>0.9</formula>
    </cfRule>
    <cfRule type="cellIs" dxfId="19734" priority="302" operator="greaterThan">
      <formula>0.85</formula>
    </cfRule>
  </conditionalFormatting>
  <conditionalFormatting sqref="N553">
    <cfRule type="cellIs" dxfId="19733" priority="283" operator="greaterThan">
      <formula>0.9</formula>
    </cfRule>
    <cfRule type="cellIs" dxfId="19732" priority="284" operator="greaterThan">
      <formula>0.85</formula>
    </cfRule>
  </conditionalFormatting>
  <conditionalFormatting sqref="N554">
    <cfRule type="cellIs" dxfId="19731" priority="265" operator="greaterThan">
      <formula>0.9</formula>
    </cfRule>
    <cfRule type="cellIs" dxfId="19730" priority="266" operator="greaterThan">
      <formula>0.85</formula>
    </cfRule>
  </conditionalFormatting>
  <conditionalFormatting sqref="N555">
    <cfRule type="cellIs" dxfId="19729" priority="247" operator="greaterThan">
      <formula>0.9</formula>
    </cfRule>
    <cfRule type="cellIs" dxfId="19728" priority="248" operator="greaterThan">
      <formula>0.85</formula>
    </cfRule>
  </conditionalFormatting>
  <conditionalFormatting sqref="N556">
    <cfRule type="cellIs" dxfId="19727" priority="229" operator="greaterThan">
      <formula>0.9</formula>
    </cfRule>
    <cfRule type="cellIs" dxfId="19726" priority="230" operator="greaterThan">
      <formula>0.85</formula>
    </cfRule>
  </conditionalFormatting>
  <conditionalFormatting sqref="N557">
    <cfRule type="cellIs" dxfId="19725" priority="211" operator="greaterThan">
      <formula>0.9</formula>
    </cfRule>
    <cfRule type="cellIs" dxfId="19724" priority="212" operator="greaterThan">
      <formula>0.85</formula>
    </cfRule>
  </conditionalFormatting>
  <conditionalFormatting sqref="N558">
    <cfRule type="cellIs" dxfId="19723" priority="193" operator="greaterThan">
      <formula>0.9</formula>
    </cfRule>
    <cfRule type="cellIs" dxfId="19722" priority="194" operator="greaterThan">
      <formula>0.85</formula>
    </cfRule>
  </conditionalFormatting>
  <conditionalFormatting sqref="N559">
    <cfRule type="cellIs" dxfId="19721" priority="175" operator="greaterThan">
      <formula>0.9</formula>
    </cfRule>
    <cfRule type="cellIs" dxfId="19720" priority="176" operator="greaterThan">
      <formula>0.85</formula>
    </cfRule>
  </conditionalFormatting>
  <conditionalFormatting sqref="N560">
    <cfRule type="cellIs" dxfId="19719" priority="139" operator="greaterThan">
      <formula>0.9</formula>
    </cfRule>
    <cfRule type="cellIs" dxfId="19718" priority="140" operator="greaterThan">
      <formula>0.85</formula>
    </cfRule>
  </conditionalFormatting>
  <conditionalFormatting sqref="N561">
    <cfRule type="cellIs" dxfId="19717" priority="121" operator="greaterThan">
      <formula>0.9</formula>
    </cfRule>
    <cfRule type="cellIs" dxfId="19716" priority="122" operator="greaterThan">
      <formula>0.85</formula>
    </cfRule>
  </conditionalFormatting>
  <conditionalFormatting sqref="N562">
    <cfRule type="cellIs" dxfId="19715" priority="103" operator="greaterThan">
      <formula>0.9</formula>
    </cfRule>
    <cfRule type="cellIs" dxfId="19714" priority="104" operator="greaterThan">
      <formula>0.85</formula>
    </cfRule>
  </conditionalFormatting>
  <conditionalFormatting sqref="N563">
    <cfRule type="cellIs" dxfId="19713" priority="85" operator="greaterThan">
      <formula>0.9</formula>
    </cfRule>
    <cfRule type="cellIs" dxfId="19712" priority="86" operator="greaterThan">
      <formula>0.85</formula>
    </cfRule>
  </conditionalFormatting>
  <conditionalFormatting sqref="N564">
    <cfRule type="cellIs" dxfId="19711" priority="67" operator="greaterThan">
      <formula>0.9</formula>
    </cfRule>
    <cfRule type="cellIs" dxfId="19710" priority="68" operator="greaterThan">
      <formula>0.85</formula>
    </cfRule>
  </conditionalFormatting>
  <conditionalFormatting sqref="E4:E565">
    <cfRule type="expression" dxfId="3" priority="164608">
      <formula>AND(IF(OR($Q4=1,$Q4=2),1,0),IF(#REF!&lt;=20,1,0))</formula>
    </cfRule>
    <cfRule type="expression" dxfId="2" priority="164609">
      <formula>AND(IF($Q4=2,1,0),IF(#REF!&lt;30,1,0))</formula>
    </cfRule>
    <cfRule type="expression" dxfId="1" priority="164610">
      <formula>AND(IF($Q4=3,1,0),IF(#REF!&lt;30,1,0))</formula>
    </cfRule>
    <cfRule type="expression" dxfId="0" priority="164611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topLeftCell="A13" zoomScaleNormal="100" workbookViewId="0">
      <selection activeCell="H17" sqref="H17"/>
    </sheetView>
  </sheetViews>
  <sheetFormatPr defaultColWidth="17.5" defaultRowHeight="13.5" x14ac:dyDescent="0.3"/>
  <cols>
    <col min="1" max="1" width="4.875" style="78" bestFit="1" customWidth="1"/>
    <col min="2" max="2" width="3.375" style="78" customWidth="1"/>
    <col min="3" max="3" width="4.875" style="78" bestFit="1" customWidth="1"/>
    <col min="4" max="9" width="29.125" style="50" customWidth="1"/>
    <col min="10" max="23" width="25" style="50" customWidth="1"/>
    <col min="24" max="48" width="17.5" style="50" customWidth="1"/>
    <col min="49" max="52" width="17.5" style="78" customWidth="1"/>
    <col min="53" max="16384" width="17.5" style="78"/>
  </cols>
  <sheetData>
    <row r="1" spans="1:48" x14ac:dyDescent="0.3"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</row>
    <row r="2" spans="1:48" x14ac:dyDescent="0.3"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</row>
    <row r="3" spans="1:48" x14ac:dyDescent="0.3"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</row>
    <row r="4" spans="1:48" x14ac:dyDescent="0.3">
      <c r="A4" s="113" t="s">
        <v>411</v>
      </c>
      <c r="B4" s="114"/>
      <c r="C4" s="114"/>
      <c r="D4" s="78" t="s">
        <v>412</v>
      </c>
      <c r="E4" s="78" t="s">
        <v>413</v>
      </c>
      <c r="F4" s="78" t="s">
        <v>414</v>
      </c>
      <c r="G4" s="50" t="s">
        <v>415</v>
      </c>
      <c r="H4" s="78" t="s">
        <v>416</v>
      </c>
      <c r="I4" s="78" t="s">
        <v>417</v>
      </c>
      <c r="J4" s="50" t="s">
        <v>418</v>
      </c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113" t="s">
        <v>419</v>
      </c>
      <c r="B5" s="114"/>
      <c r="C5" s="114"/>
      <c r="H5" s="50" t="s">
        <v>420</v>
      </c>
    </row>
    <row r="6" spans="1:48" x14ac:dyDescent="0.3">
      <c r="A6" s="113" t="s">
        <v>421</v>
      </c>
      <c r="B6" s="114"/>
      <c r="C6" s="114"/>
    </row>
    <row r="7" spans="1:48" x14ac:dyDescent="0.3">
      <c r="A7" s="51" t="s">
        <v>422</v>
      </c>
      <c r="B7" s="52"/>
      <c r="C7" s="53"/>
      <c r="D7" s="54"/>
      <c r="E7" s="54"/>
      <c r="F7" s="54"/>
      <c r="G7" s="54"/>
      <c r="H7" s="54"/>
      <c r="I7" s="54" t="e">
        <f>#REF!&amp;IF(#REF!="","",","&amp;#REF!)&amp;IF(I6="","",","&amp;I6)</f>
        <v>#REF!</v>
      </c>
      <c r="J7" s="54" t="str">
        <f>I4&amp;IF(I5="","",","&amp;I5)&amp;IF(J6="","",","&amp;J6)</f>
        <v>야탑동</v>
      </c>
      <c r="K7" s="54" t="str">
        <f t="shared" ref="K7:W7" si="0">K4&amp;IF(K5="","",","&amp;K5)&amp;IF(K6="","",","&amp;K6)</f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ht="24" customHeight="1" x14ac:dyDescent="0.3">
      <c r="A8" s="93">
        <v>20</v>
      </c>
      <c r="B8" s="57" t="s">
        <v>423</v>
      </c>
      <c r="C8" s="94">
        <v>30</v>
      </c>
      <c r="D8" s="58"/>
      <c r="E8" s="58"/>
      <c r="F8" s="58"/>
      <c r="G8" s="58"/>
      <c r="H8" s="58" t="s">
        <v>2559</v>
      </c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ht="108" customHeight="1" x14ac:dyDescent="0.3">
      <c r="A9" s="95">
        <v>17</v>
      </c>
      <c r="B9" s="59" t="s">
        <v>423</v>
      </c>
      <c r="C9" s="96">
        <v>20</v>
      </c>
      <c r="D9" s="58"/>
      <c r="E9" s="58"/>
      <c r="F9" s="58"/>
      <c r="G9" s="58"/>
      <c r="H9" s="58" t="s">
        <v>2561</v>
      </c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84" customHeight="1" x14ac:dyDescent="0.3">
      <c r="A10" s="97">
        <v>15</v>
      </c>
      <c r="B10" s="55" t="s">
        <v>423</v>
      </c>
      <c r="C10" s="98">
        <v>17</v>
      </c>
      <c r="D10" s="56" t="s">
        <v>2563</v>
      </c>
      <c r="E10" s="56" t="s">
        <v>2568</v>
      </c>
      <c r="F10" s="56" t="s">
        <v>2575</v>
      </c>
      <c r="G10" s="56" t="s">
        <v>2572</v>
      </c>
      <c r="H10" s="56" t="s">
        <v>2566</v>
      </c>
      <c r="I10" s="56"/>
      <c r="J10" s="56" t="s">
        <v>2570</v>
      </c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60" customHeight="1" x14ac:dyDescent="0.3">
      <c r="A11" s="97">
        <v>14</v>
      </c>
      <c r="B11" s="55" t="s">
        <v>423</v>
      </c>
      <c r="C11" s="98">
        <v>15</v>
      </c>
      <c r="D11" s="56" t="s">
        <v>2580</v>
      </c>
      <c r="E11" s="56" t="s">
        <v>2585</v>
      </c>
      <c r="F11" s="56" t="s">
        <v>2588</v>
      </c>
      <c r="G11" s="56"/>
      <c r="H11" s="56" t="s">
        <v>2578</v>
      </c>
      <c r="I11" s="56"/>
      <c r="J11" s="56" t="s">
        <v>2583</v>
      </c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84" customHeight="1" x14ac:dyDescent="0.3">
      <c r="A12" s="97">
        <v>13</v>
      </c>
      <c r="B12" s="55" t="s">
        <v>423</v>
      </c>
      <c r="C12" s="98">
        <v>14</v>
      </c>
      <c r="D12" s="56" t="s">
        <v>2590</v>
      </c>
      <c r="E12" s="56" t="s">
        <v>2598</v>
      </c>
      <c r="F12" s="56" t="s">
        <v>2600</v>
      </c>
      <c r="G12" s="56" t="s">
        <v>2594</v>
      </c>
      <c r="H12" s="56" t="s">
        <v>2596</v>
      </c>
      <c r="I12" s="56"/>
      <c r="J12" s="56" t="s">
        <v>2592</v>
      </c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72" customHeight="1" x14ac:dyDescent="0.3">
      <c r="A13" s="99">
        <v>12</v>
      </c>
      <c r="B13" s="60" t="s">
        <v>423</v>
      </c>
      <c r="C13" s="100">
        <v>13</v>
      </c>
      <c r="D13" s="61"/>
      <c r="E13" s="61" t="s">
        <v>2610</v>
      </c>
      <c r="F13" s="61" t="s">
        <v>2613</v>
      </c>
      <c r="G13" s="61" t="s">
        <v>2606</v>
      </c>
      <c r="H13" s="61"/>
      <c r="I13" s="61" t="s">
        <v>2608</v>
      </c>
      <c r="J13" s="61" t="s">
        <v>2603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96" customHeight="1" x14ac:dyDescent="0.3">
      <c r="A14" s="99">
        <v>11</v>
      </c>
      <c r="B14" s="60" t="s">
        <v>423</v>
      </c>
      <c r="C14" s="100">
        <v>12</v>
      </c>
      <c r="D14" s="61"/>
      <c r="E14" s="61" t="s">
        <v>2615</v>
      </c>
      <c r="F14" s="61" t="s">
        <v>2627</v>
      </c>
      <c r="G14" s="61" t="s">
        <v>2625</v>
      </c>
      <c r="H14" s="61"/>
      <c r="I14" s="61" t="s">
        <v>2620</v>
      </c>
      <c r="J14" s="61" t="s">
        <v>2623</v>
      </c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84" customHeight="1" x14ac:dyDescent="0.3">
      <c r="A15" s="99">
        <v>10</v>
      </c>
      <c r="B15" s="60" t="s">
        <v>423</v>
      </c>
      <c r="C15" s="100">
        <v>11</v>
      </c>
      <c r="D15" s="61" t="s">
        <v>2639</v>
      </c>
      <c r="E15" s="61" t="s">
        <v>2641</v>
      </c>
      <c r="F15" s="61" t="s">
        <v>2635</v>
      </c>
      <c r="G15" s="61" t="s">
        <v>2629</v>
      </c>
      <c r="H15" s="61"/>
      <c r="I15" s="61" t="s">
        <v>2631</v>
      </c>
      <c r="J15" s="61" t="s">
        <v>2637</v>
      </c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84" customHeight="1" x14ac:dyDescent="0.3">
      <c r="A16" s="101">
        <v>9</v>
      </c>
      <c r="B16" s="62" t="s">
        <v>423</v>
      </c>
      <c r="C16" s="102">
        <v>10</v>
      </c>
      <c r="D16" s="63" t="s">
        <v>2649</v>
      </c>
      <c r="E16" s="63" t="s">
        <v>2653</v>
      </c>
      <c r="F16" s="63" t="s">
        <v>2651</v>
      </c>
      <c r="G16" s="63" t="s">
        <v>424</v>
      </c>
      <c r="H16" s="63"/>
      <c r="I16" s="63" t="s">
        <v>2646</v>
      </c>
      <c r="J16" s="63" t="s">
        <v>2644</v>
      </c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60" customHeight="1" x14ac:dyDescent="0.3">
      <c r="A17" s="101">
        <v>8</v>
      </c>
      <c r="B17" s="62" t="s">
        <v>423</v>
      </c>
      <c r="C17" s="102">
        <v>9</v>
      </c>
      <c r="D17" s="63" t="s">
        <v>2658</v>
      </c>
      <c r="E17" s="63"/>
      <c r="F17" s="63" t="s">
        <v>2665</v>
      </c>
      <c r="G17" s="63" t="s">
        <v>2662</v>
      </c>
      <c r="H17" s="63"/>
      <c r="I17" s="63" t="s">
        <v>2656</v>
      </c>
      <c r="J17" s="63" t="s">
        <v>2660</v>
      </c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425</v>
      </c>
      <c r="B20" s="52"/>
      <c r="C20" s="53"/>
      <c r="D20" s="54">
        <f t="shared" ref="D20:W20" si="1">D7</f>
        <v>0</v>
      </c>
      <c r="E20" s="54">
        <f t="shared" si="1"/>
        <v>0</v>
      </c>
      <c r="F20" s="54">
        <f t="shared" si="1"/>
        <v>0</v>
      </c>
      <c r="G20" s="54">
        <f t="shared" si="1"/>
        <v>0</v>
      </c>
      <c r="H20" s="54">
        <f t="shared" si="1"/>
        <v>0</v>
      </c>
      <c r="I20" s="54" t="e">
        <f t="shared" si="1"/>
        <v>#REF!</v>
      </c>
      <c r="J20" s="54" t="str">
        <f t="shared" si="1"/>
        <v>야탑동</v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ht="24" customHeight="1" x14ac:dyDescent="0.3">
      <c r="A21" s="93">
        <f t="shared" ref="A21:C30" si="2">IF(A8="","",A8)</f>
        <v>20</v>
      </c>
      <c r="B21" s="57" t="str">
        <f t="shared" si="2"/>
        <v>~</v>
      </c>
      <c r="C21" s="94">
        <f t="shared" si="2"/>
        <v>30</v>
      </c>
      <c r="D21" s="58"/>
      <c r="E21" s="58"/>
      <c r="F21" s="58"/>
      <c r="G21" s="58"/>
      <c r="H21" s="58" t="s">
        <v>2560</v>
      </c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ht="108" customHeight="1" x14ac:dyDescent="0.3">
      <c r="A22" s="95">
        <f t="shared" si="2"/>
        <v>17</v>
      </c>
      <c r="B22" s="59" t="str">
        <f t="shared" si="2"/>
        <v>~</v>
      </c>
      <c r="C22" s="96">
        <f t="shared" si="2"/>
        <v>20</v>
      </c>
      <c r="D22" s="58"/>
      <c r="E22" s="58"/>
      <c r="F22" s="58"/>
      <c r="G22" s="58"/>
      <c r="H22" s="58" t="s">
        <v>2562</v>
      </c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84" customHeight="1" x14ac:dyDescent="0.3">
      <c r="A23" s="97">
        <f t="shared" si="2"/>
        <v>15</v>
      </c>
      <c r="B23" s="55" t="str">
        <f t="shared" si="2"/>
        <v>~</v>
      </c>
      <c r="C23" s="98">
        <f t="shared" si="2"/>
        <v>17</v>
      </c>
      <c r="D23" s="56" t="s">
        <v>2564</v>
      </c>
      <c r="E23" s="56" t="s">
        <v>2569</v>
      </c>
      <c r="F23" s="56" t="s">
        <v>2576</v>
      </c>
      <c r="G23" s="56" t="s">
        <v>2573</v>
      </c>
      <c r="H23" s="56" t="s">
        <v>2567</v>
      </c>
      <c r="I23" s="56"/>
      <c r="J23" s="56" t="s">
        <v>2571</v>
      </c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48" customHeight="1" x14ac:dyDescent="0.3">
      <c r="A24" s="97">
        <f t="shared" si="2"/>
        <v>14</v>
      </c>
      <c r="B24" s="55" t="str">
        <f t="shared" si="2"/>
        <v>~</v>
      </c>
      <c r="C24" s="98">
        <f t="shared" si="2"/>
        <v>15</v>
      </c>
      <c r="D24" s="56" t="s">
        <v>2581</v>
      </c>
      <c r="E24" s="56" t="s">
        <v>2586</v>
      </c>
      <c r="F24" s="56" t="s">
        <v>2587</v>
      </c>
      <c r="G24" s="56"/>
      <c r="H24" s="56" t="s">
        <v>2577</v>
      </c>
      <c r="I24" s="56"/>
      <c r="J24" s="56" t="s">
        <v>2584</v>
      </c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72" customHeight="1" x14ac:dyDescent="0.3">
      <c r="A25" s="97">
        <f t="shared" si="2"/>
        <v>13</v>
      </c>
      <c r="B25" s="55" t="str">
        <f t="shared" si="2"/>
        <v>~</v>
      </c>
      <c r="C25" s="98">
        <f t="shared" si="2"/>
        <v>14</v>
      </c>
      <c r="D25" s="56" t="s">
        <v>2591</v>
      </c>
      <c r="E25" s="56"/>
      <c r="F25" s="56" t="s">
        <v>2601</v>
      </c>
      <c r="G25" s="56" t="s">
        <v>2595</v>
      </c>
      <c r="H25" s="56"/>
      <c r="I25" s="56"/>
      <c r="J25" s="56" t="s">
        <v>2593</v>
      </c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36" customHeight="1" x14ac:dyDescent="0.3">
      <c r="A26" s="99">
        <f t="shared" si="2"/>
        <v>12</v>
      </c>
      <c r="B26" s="60" t="str">
        <f t="shared" si="2"/>
        <v>~</v>
      </c>
      <c r="C26" s="100">
        <f t="shared" si="2"/>
        <v>13</v>
      </c>
      <c r="D26" s="61"/>
      <c r="E26" s="61"/>
      <c r="F26" s="61" t="s">
        <v>2602</v>
      </c>
      <c r="G26" s="61" t="s">
        <v>2607</v>
      </c>
      <c r="H26" s="61"/>
      <c r="I26" s="61" t="s">
        <v>2609</v>
      </c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48" customHeight="1" x14ac:dyDescent="0.3">
      <c r="A27" s="99">
        <f t="shared" si="2"/>
        <v>11</v>
      </c>
      <c r="B27" s="60" t="str">
        <f t="shared" si="2"/>
        <v>~</v>
      </c>
      <c r="C27" s="100">
        <f t="shared" si="2"/>
        <v>12</v>
      </c>
      <c r="D27" s="61"/>
      <c r="E27" s="61"/>
      <c r="F27" s="61"/>
      <c r="G27" s="61"/>
      <c r="H27" s="61"/>
      <c r="I27" s="61" t="s">
        <v>2619</v>
      </c>
      <c r="J27" s="61" t="s">
        <v>2624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24" customHeight="1" x14ac:dyDescent="0.3">
      <c r="A28" s="99">
        <f t="shared" si="2"/>
        <v>10</v>
      </c>
      <c r="B28" s="60" t="str">
        <f t="shared" si="2"/>
        <v>~</v>
      </c>
      <c r="C28" s="100">
        <f t="shared" si="2"/>
        <v>11</v>
      </c>
      <c r="D28" s="61"/>
      <c r="E28" s="61"/>
      <c r="F28" s="61"/>
      <c r="G28" s="61"/>
      <c r="H28" s="61"/>
      <c r="I28" s="61"/>
      <c r="J28" s="61" t="s">
        <v>2634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1">
        <f t="shared" si="2"/>
        <v>9</v>
      </c>
      <c r="B29" s="62" t="str">
        <f t="shared" si="2"/>
        <v>~</v>
      </c>
      <c r="C29" s="102">
        <f t="shared" si="2"/>
        <v>10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1">
        <f t="shared" si="2"/>
        <v>8</v>
      </c>
      <c r="B30" s="62" t="str">
        <f t="shared" si="2"/>
        <v>~</v>
      </c>
      <c r="C30" s="102">
        <f t="shared" si="2"/>
        <v>9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426</v>
      </c>
      <c r="B33" s="52"/>
      <c r="C33" s="53"/>
      <c r="D33" s="54">
        <f t="shared" ref="D33:W33" si="3">D20</f>
        <v>0</v>
      </c>
      <c r="E33" s="54">
        <f t="shared" si="3"/>
        <v>0</v>
      </c>
      <c r="F33" s="54">
        <f t="shared" si="3"/>
        <v>0</v>
      </c>
      <c r="G33" s="54">
        <f t="shared" si="3"/>
        <v>0</v>
      </c>
      <c r="H33" s="54">
        <f t="shared" si="3"/>
        <v>0</v>
      </c>
      <c r="I33" s="54" t="e">
        <f t="shared" si="3"/>
        <v>#REF!</v>
      </c>
      <c r="J33" s="54" t="str">
        <f t="shared" si="3"/>
        <v>야탑동</v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3">
        <f t="shared" ref="A34:C43" si="4">IF(A21="","",A21)</f>
        <v>20</v>
      </c>
      <c r="B34" s="57" t="str">
        <f t="shared" si="4"/>
        <v>~</v>
      </c>
      <c r="C34" s="94">
        <f t="shared" si="4"/>
        <v>30</v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5">
        <f t="shared" si="4"/>
        <v>17</v>
      </c>
      <c r="B35" s="59" t="str">
        <f t="shared" si="4"/>
        <v>~</v>
      </c>
      <c r="C35" s="96">
        <f t="shared" si="4"/>
        <v>20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ht="36" customHeight="1" x14ac:dyDescent="0.3">
      <c r="A36" s="97">
        <f t="shared" si="4"/>
        <v>15</v>
      </c>
      <c r="B36" s="55" t="str">
        <f t="shared" si="4"/>
        <v>~</v>
      </c>
      <c r="C36" s="98">
        <f t="shared" si="4"/>
        <v>17</v>
      </c>
      <c r="D36" s="56"/>
      <c r="E36" s="56" t="s">
        <v>2565</v>
      </c>
      <c r="F36" s="56" t="s">
        <v>2574</v>
      </c>
      <c r="G36" s="56" t="s">
        <v>427</v>
      </c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ht="24" customHeight="1" x14ac:dyDescent="0.3">
      <c r="A37" s="97">
        <f t="shared" si="4"/>
        <v>14</v>
      </c>
      <c r="B37" s="55" t="str">
        <f t="shared" si="4"/>
        <v>~</v>
      </c>
      <c r="C37" s="98">
        <f t="shared" si="4"/>
        <v>15</v>
      </c>
      <c r="D37" s="56"/>
      <c r="E37" s="56"/>
      <c r="F37" s="56" t="s">
        <v>2582</v>
      </c>
      <c r="G37" s="56"/>
      <c r="H37" s="56" t="s">
        <v>2579</v>
      </c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24" customHeight="1" x14ac:dyDescent="0.3">
      <c r="A38" s="97">
        <f t="shared" si="4"/>
        <v>13</v>
      </c>
      <c r="B38" s="55" t="str">
        <f t="shared" si="4"/>
        <v>~</v>
      </c>
      <c r="C38" s="98">
        <f t="shared" si="4"/>
        <v>14</v>
      </c>
      <c r="D38" s="56"/>
      <c r="E38" s="56" t="s">
        <v>2599</v>
      </c>
      <c r="F38" s="56" t="s">
        <v>428</v>
      </c>
      <c r="G38" s="56"/>
      <c r="H38" s="56" t="s">
        <v>2597</v>
      </c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48" customHeight="1" x14ac:dyDescent="0.3">
      <c r="A39" s="99">
        <f t="shared" si="4"/>
        <v>12</v>
      </c>
      <c r="B39" s="60" t="str">
        <f t="shared" si="4"/>
        <v>~</v>
      </c>
      <c r="C39" s="100">
        <f t="shared" si="4"/>
        <v>13</v>
      </c>
      <c r="D39" s="61"/>
      <c r="E39" s="61" t="s">
        <v>2611</v>
      </c>
      <c r="F39" s="61" t="s">
        <v>2612</v>
      </c>
      <c r="G39" s="61" t="s">
        <v>2605</v>
      </c>
      <c r="H39" s="61"/>
      <c r="I39" s="61"/>
      <c r="J39" s="61" t="s">
        <v>2604</v>
      </c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48" customHeight="1" x14ac:dyDescent="0.3">
      <c r="A40" s="99">
        <f t="shared" si="4"/>
        <v>11</v>
      </c>
      <c r="B40" s="60" t="str">
        <f t="shared" si="4"/>
        <v>~</v>
      </c>
      <c r="C40" s="100">
        <f t="shared" si="4"/>
        <v>12</v>
      </c>
      <c r="D40" s="61"/>
      <c r="E40" s="61" t="s">
        <v>2616</v>
      </c>
      <c r="F40" s="61" t="s">
        <v>2628</v>
      </c>
      <c r="G40" s="61" t="s">
        <v>2626</v>
      </c>
      <c r="H40" s="61"/>
      <c r="I40" s="61" t="s">
        <v>2621</v>
      </c>
      <c r="J40" s="61" t="s">
        <v>2622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ht="60" customHeight="1" x14ac:dyDescent="0.3">
      <c r="A41" s="99">
        <f t="shared" si="4"/>
        <v>10</v>
      </c>
      <c r="B41" s="60" t="str">
        <f t="shared" si="4"/>
        <v>~</v>
      </c>
      <c r="C41" s="100">
        <f t="shared" si="4"/>
        <v>11</v>
      </c>
      <c r="D41" s="61" t="s">
        <v>2640</v>
      </c>
      <c r="E41" s="61" t="s">
        <v>2642</v>
      </c>
      <c r="F41" s="61"/>
      <c r="G41" s="61" t="s">
        <v>2630</v>
      </c>
      <c r="H41" s="61"/>
      <c r="I41" s="61" t="s">
        <v>2632</v>
      </c>
      <c r="J41" s="61" t="s">
        <v>2633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48" customHeight="1" x14ac:dyDescent="0.3">
      <c r="A42" s="101">
        <f t="shared" si="4"/>
        <v>9</v>
      </c>
      <c r="B42" s="62" t="str">
        <f t="shared" si="4"/>
        <v>~</v>
      </c>
      <c r="C42" s="102">
        <f t="shared" si="4"/>
        <v>10</v>
      </c>
      <c r="D42" s="63"/>
      <c r="E42" s="63"/>
      <c r="F42" s="63"/>
      <c r="G42" s="63"/>
      <c r="H42" s="63"/>
      <c r="I42" s="63" t="s">
        <v>2647</v>
      </c>
      <c r="J42" s="63" t="s">
        <v>2645</v>
      </c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24" customHeight="1" x14ac:dyDescent="0.3">
      <c r="A43" s="101">
        <f t="shared" si="4"/>
        <v>8</v>
      </c>
      <c r="B43" s="62" t="str">
        <f t="shared" si="4"/>
        <v>~</v>
      </c>
      <c r="C43" s="102">
        <f t="shared" si="4"/>
        <v>9</v>
      </c>
      <c r="D43" s="63"/>
      <c r="E43" s="63"/>
      <c r="F43" s="63"/>
      <c r="G43" s="63"/>
      <c r="H43" s="63"/>
      <c r="I43" s="63" t="s">
        <v>433</v>
      </c>
      <c r="J43" s="63" t="s">
        <v>2661</v>
      </c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429</v>
      </c>
      <c r="B46" s="52"/>
      <c r="C46" s="53"/>
      <c r="D46" s="54">
        <f t="shared" ref="D46:W46" si="5">D33</f>
        <v>0</v>
      </c>
      <c r="E46" s="54">
        <f t="shared" si="5"/>
        <v>0</v>
      </c>
      <c r="F46" s="54">
        <f t="shared" si="5"/>
        <v>0</v>
      </c>
      <c r="G46" s="54">
        <f t="shared" si="5"/>
        <v>0</v>
      </c>
      <c r="H46" s="54">
        <f t="shared" si="5"/>
        <v>0</v>
      </c>
      <c r="I46" s="54" t="e">
        <f t="shared" si="5"/>
        <v>#REF!</v>
      </c>
      <c r="J46" s="54" t="str">
        <f t="shared" si="5"/>
        <v>야탑동</v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3">
        <f t="shared" ref="A47:C56" si="6">IF(A34="","",A34)</f>
        <v>20</v>
      </c>
      <c r="B47" s="57" t="str">
        <f t="shared" si="6"/>
        <v>~</v>
      </c>
      <c r="C47" s="94">
        <f t="shared" si="6"/>
        <v>30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5">
        <f t="shared" si="6"/>
        <v>17</v>
      </c>
      <c r="B48" s="59" t="str">
        <f t="shared" si="6"/>
        <v>~</v>
      </c>
      <c r="C48" s="96">
        <f t="shared" si="6"/>
        <v>20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7">
        <f t="shared" si="6"/>
        <v>15</v>
      </c>
      <c r="B49" s="55" t="str">
        <f t="shared" si="6"/>
        <v>~</v>
      </c>
      <c r="C49" s="98">
        <f t="shared" si="6"/>
        <v>17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7">
        <f t="shared" si="6"/>
        <v>14</v>
      </c>
      <c r="B50" s="55" t="str">
        <f t="shared" si="6"/>
        <v>~</v>
      </c>
      <c r="C50" s="98">
        <f t="shared" si="6"/>
        <v>15</v>
      </c>
      <c r="D50" s="56"/>
      <c r="E50" s="56"/>
      <c r="F50" s="56" t="s">
        <v>2589</v>
      </c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97">
        <f t="shared" si="6"/>
        <v>13</v>
      </c>
      <c r="B51" s="55" t="str">
        <f t="shared" si="6"/>
        <v>~</v>
      </c>
      <c r="C51" s="98">
        <f t="shared" si="6"/>
        <v>14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ht="24" customHeight="1" x14ac:dyDescent="0.3">
      <c r="A52" s="99">
        <f t="shared" si="6"/>
        <v>12</v>
      </c>
      <c r="B52" s="60" t="str">
        <f t="shared" si="6"/>
        <v>~</v>
      </c>
      <c r="C52" s="100">
        <f t="shared" si="6"/>
        <v>13</v>
      </c>
      <c r="D52" s="61"/>
      <c r="E52" s="61"/>
      <c r="F52" s="61" t="s">
        <v>2614</v>
      </c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ht="24" customHeight="1" x14ac:dyDescent="0.3">
      <c r="A53" s="99">
        <f t="shared" si="6"/>
        <v>11</v>
      </c>
      <c r="B53" s="60" t="str">
        <f t="shared" si="6"/>
        <v>~</v>
      </c>
      <c r="C53" s="100">
        <f t="shared" si="6"/>
        <v>12</v>
      </c>
      <c r="D53" s="61"/>
      <c r="E53" s="61"/>
      <c r="F53" s="61" t="s">
        <v>2618</v>
      </c>
      <c r="G53" s="61" t="s">
        <v>2617</v>
      </c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ht="48" customHeight="1" x14ac:dyDescent="0.3">
      <c r="A54" s="99">
        <f t="shared" si="6"/>
        <v>10</v>
      </c>
      <c r="B54" s="60" t="str">
        <f t="shared" si="6"/>
        <v>~</v>
      </c>
      <c r="C54" s="100">
        <f t="shared" si="6"/>
        <v>11</v>
      </c>
      <c r="D54" s="61"/>
      <c r="E54" s="61"/>
      <c r="F54" s="61" t="s">
        <v>2636</v>
      </c>
      <c r="G54" s="61"/>
      <c r="H54" s="61"/>
      <c r="I54" s="61"/>
      <c r="J54" s="61" t="s">
        <v>2638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ht="36" customHeight="1" x14ac:dyDescent="0.3">
      <c r="A55" s="101">
        <f t="shared" si="6"/>
        <v>9</v>
      </c>
      <c r="B55" s="62" t="str">
        <f t="shared" si="6"/>
        <v>~</v>
      </c>
      <c r="C55" s="102">
        <f t="shared" si="6"/>
        <v>10</v>
      </c>
      <c r="D55" s="63" t="s">
        <v>2643</v>
      </c>
      <c r="E55" s="63" t="s">
        <v>2654</v>
      </c>
      <c r="F55" s="63" t="s">
        <v>2652</v>
      </c>
      <c r="G55" s="63" t="s">
        <v>430</v>
      </c>
      <c r="H55" s="63"/>
      <c r="I55" s="63" t="s">
        <v>431</v>
      </c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ht="36" customHeight="1" x14ac:dyDescent="0.3">
      <c r="A56" s="101">
        <f t="shared" si="6"/>
        <v>8</v>
      </c>
      <c r="B56" s="62" t="str">
        <f t="shared" si="6"/>
        <v>~</v>
      </c>
      <c r="C56" s="102">
        <f t="shared" si="6"/>
        <v>9</v>
      </c>
      <c r="D56" s="63"/>
      <c r="E56" s="63"/>
      <c r="F56" s="63" t="s">
        <v>2664</v>
      </c>
      <c r="G56" s="63" t="s">
        <v>432</v>
      </c>
      <c r="H56" s="63"/>
      <c r="I56" s="63" t="s">
        <v>2657</v>
      </c>
      <c r="J56" s="63" t="s">
        <v>2655</v>
      </c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434</v>
      </c>
      <c r="B59" s="52"/>
      <c r="C59" s="53"/>
      <c r="D59" s="54">
        <f t="shared" ref="D59:W59" si="7">D46</f>
        <v>0</v>
      </c>
      <c r="E59" s="54">
        <f t="shared" si="7"/>
        <v>0</v>
      </c>
      <c r="F59" s="54">
        <f t="shared" si="7"/>
        <v>0</v>
      </c>
      <c r="G59" s="54">
        <f t="shared" si="7"/>
        <v>0</v>
      </c>
      <c r="H59" s="54">
        <f t="shared" si="7"/>
        <v>0</v>
      </c>
      <c r="I59" s="54" t="e">
        <f t="shared" si="7"/>
        <v>#REF!</v>
      </c>
      <c r="J59" s="54" t="str">
        <f t="shared" si="7"/>
        <v>야탑동</v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3">
        <f t="shared" ref="A60:C69" si="8">IF(A47="","",A47)</f>
        <v>20</v>
      </c>
      <c r="B60" s="57" t="str">
        <f t="shared" si="8"/>
        <v>~</v>
      </c>
      <c r="C60" s="94">
        <f t="shared" si="8"/>
        <v>30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5">
        <f t="shared" si="8"/>
        <v>17</v>
      </c>
      <c r="B61" s="59" t="str">
        <f t="shared" si="8"/>
        <v>~</v>
      </c>
      <c r="C61" s="96">
        <f t="shared" si="8"/>
        <v>20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7">
        <f t="shared" si="8"/>
        <v>15</v>
      </c>
      <c r="B62" s="55" t="str">
        <f t="shared" si="8"/>
        <v>~</v>
      </c>
      <c r="C62" s="98">
        <f t="shared" si="8"/>
        <v>17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7">
        <f t="shared" si="8"/>
        <v>14</v>
      </c>
      <c r="B63" s="55" t="str">
        <f t="shared" si="8"/>
        <v>~</v>
      </c>
      <c r="C63" s="98">
        <f t="shared" si="8"/>
        <v>15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7">
        <f t="shared" si="8"/>
        <v>13</v>
      </c>
      <c r="B64" s="55" t="str">
        <f t="shared" si="8"/>
        <v>~</v>
      </c>
      <c r="C64" s="98">
        <f t="shared" si="8"/>
        <v>14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99">
        <f t="shared" si="8"/>
        <v>12</v>
      </c>
      <c r="B65" s="60" t="str">
        <f t="shared" si="8"/>
        <v>~</v>
      </c>
      <c r="C65" s="100">
        <f t="shared" si="8"/>
        <v>13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99">
        <f t="shared" si="8"/>
        <v>11</v>
      </c>
      <c r="B66" s="60" t="str">
        <f t="shared" si="8"/>
        <v>~</v>
      </c>
      <c r="C66" s="100">
        <f t="shared" si="8"/>
        <v>12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ht="24" customHeight="1" x14ac:dyDescent="0.3">
      <c r="A67" s="99">
        <f t="shared" si="8"/>
        <v>10</v>
      </c>
      <c r="B67" s="60" t="str">
        <f t="shared" si="8"/>
        <v>~</v>
      </c>
      <c r="C67" s="100">
        <f t="shared" si="8"/>
        <v>11</v>
      </c>
      <c r="D67" s="61" t="s">
        <v>435</v>
      </c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1">
        <f t="shared" si="8"/>
        <v>9</v>
      </c>
      <c r="B68" s="62" t="str">
        <f t="shared" si="8"/>
        <v>~</v>
      </c>
      <c r="C68" s="102">
        <f t="shared" si="8"/>
        <v>10</v>
      </c>
      <c r="D68" s="63" t="s">
        <v>2650</v>
      </c>
      <c r="E68" s="63" t="s">
        <v>2648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ht="24" customHeight="1" x14ac:dyDescent="0.3">
      <c r="A69" s="101">
        <f t="shared" si="8"/>
        <v>8</v>
      </c>
      <c r="B69" s="62" t="str">
        <f t="shared" si="8"/>
        <v>~</v>
      </c>
      <c r="C69" s="102">
        <f t="shared" si="8"/>
        <v>9</v>
      </c>
      <c r="D69" s="63" t="s">
        <v>2659</v>
      </c>
      <c r="E69" s="63"/>
      <c r="F69" s="63" t="s">
        <v>2666</v>
      </c>
      <c r="G69" s="63" t="s">
        <v>2663</v>
      </c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436</v>
      </c>
      <c r="B1" s="71"/>
    </row>
    <row r="2" spans="1:2" x14ac:dyDescent="0.3">
      <c r="A2" t="s">
        <v>437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348"/>
  <sheetViews>
    <sheetView zoomScaleNormal="100" workbookViewId="0">
      <selection activeCell="I12" sqref="I12"/>
    </sheetView>
  </sheetViews>
  <sheetFormatPr defaultRowHeight="16.5" x14ac:dyDescent="0.3"/>
  <sheetData>
    <row r="1" spans="1:38" x14ac:dyDescent="0.3">
      <c r="A1" t="s">
        <v>438</v>
      </c>
      <c r="B1">
        <v>8449</v>
      </c>
      <c r="C1">
        <v>1</v>
      </c>
      <c r="D1" t="s">
        <v>439</v>
      </c>
      <c r="E1" t="s">
        <v>440</v>
      </c>
      <c r="F1">
        <v>112</v>
      </c>
      <c r="G1">
        <v>21.45</v>
      </c>
      <c r="H1">
        <v>70.92</v>
      </c>
      <c r="I1">
        <v>18.03</v>
      </c>
      <c r="J1">
        <v>59.62</v>
      </c>
      <c r="K1">
        <v>64</v>
      </c>
      <c r="T1">
        <v>3</v>
      </c>
      <c r="U1">
        <v>1</v>
      </c>
      <c r="V1" t="s">
        <v>441</v>
      </c>
      <c r="W1" t="s">
        <v>442</v>
      </c>
      <c r="X1">
        <v>4</v>
      </c>
      <c r="Y1">
        <v>4</v>
      </c>
      <c r="Z1" t="s">
        <v>443</v>
      </c>
      <c r="AA1" t="s">
        <v>444</v>
      </c>
      <c r="AB1" t="s">
        <v>445</v>
      </c>
      <c r="AC1" t="s">
        <v>446</v>
      </c>
      <c r="AD1" t="s">
        <v>447</v>
      </c>
      <c r="AE1" t="s">
        <v>418</v>
      </c>
      <c r="AG1" t="s">
        <v>448</v>
      </c>
      <c r="AH1">
        <v>0</v>
      </c>
      <c r="AI1">
        <v>98</v>
      </c>
      <c r="AJ1">
        <v>34</v>
      </c>
      <c r="AK1">
        <v>112</v>
      </c>
      <c r="AL1">
        <v>1</v>
      </c>
    </row>
    <row r="2" spans="1:38" x14ac:dyDescent="0.3">
      <c r="A2" t="s">
        <v>438</v>
      </c>
      <c r="B2">
        <v>8449</v>
      </c>
      <c r="C2">
        <v>2</v>
      </c>
      <c r="D2" t="s">
        <v>439</v>
      </c>
      <c r="E2" t="s">
        <v>440</v>
      </c>
      <c r="F2">
        <v>112</v>
      </c>
      <c r="G2">
        <v>21.41</v>
      </c>
      <c r="H2">
        <v>70.8</v>
      </c>
      <c r="I2">
        <v>17.989999999999998</v>
      </c>
      <c r="J2">
        <v>59.5</v>
      </c>
      <c r="K2">
        <v>48</v>
      </c>
      <c r="T2">
        <v>3</v>
      </c>
      <c r="U2">
        <v>1</v>
      </c>
      <c r="V2" t="s">
        <v>441</v>
      </c>
      <c r="W2" t="s">
        <v>449</v>
      </c>
      <c r="X2">
        <v>4</v>
      </c>
      <c r="Y2">
        <v>4</v>
      </c>
      <c r="Z2" t="s">
        <v>443</v>
      </c>
      <c r="AA2" t="s">
        <v>444</v>
      </c>
      <c r="AB2" t="s">
        <v>445</v>
      </c>
      <c r="AC2" t="s">
        <v>446</v>
      </c>
      <c r="AD2" t="s">
        <v>447</v>
      </c>
      <c r="AE2" t="s">
        <v>418</v>
      </c>
      <c r="AG2" t="s">
        <v>448</v>
      </c>
      <c r="AH2">
        <v>0</v>
      </c>
      <c r="AI2">
        <v>98</v>
      </c>
      <c r="AJ2">
        <v>34</v>
      </c>
      <c r="AK2">
        <v>112</v>
      </c>
      <c r="AL2">
        <v>1</v>
      </c>
    </row>
    <row r="3" spans="1:38" x14ac:dyDescent="0.3">
      <c r="A3" t="s">
        <v>438</v>
      </c>
      <c r="B3">
        <v>10571</v>
      </c>
      <c r="C3">
        <v>1</v>
      </c>
      <c r="D3" t="s">
        <v>450</v>
      </c>
      <c r="E3" t="s">
        <v>451</v>
      </c>
      <c r="F3">
        <v>92</v>
      </c>
      <c r="G3">
        <v>60.89</v>
      </c>
      <c r="H3">
        <v>201.29</v>
      </c>
      <c r="I3">
        <v>57.25</v>
      </c>
      <c r="J3">
        <v>189.26</v>
      </c>
      <c r="K3">
        <v>92</v>
      </c>
      <c r="T3">
        <v>5</v>
      </c>
      <c r="U3">
        <v>2</v>
      </c>
      <c r="V3" t="s">
        <v>441</v>
      </c>
      <c r="W3">
        <v>201</v>
      </c>
      <c r="X3">
        <v>4</v>
      </c>
      <c r="Y3">
        <v>3</v>
      </c>
      <c r="Z3" t="s">
        <v>452</v>
      </c>
      <c r="AA3" t="s">
        <v>453</v>
      </c>
      <c r="AB3" t="s">
        <v>445</v>
      </c>
      <c r="AC3" t="s">
        <v>446</v>
      </c>
      <c r="AD3" t="s">
        <v>447</v>
      </c>
      <c r="AE3" t="s">
        <v>418</v>
      </c>
      <c r="AG3" t="s">
        <v>454</v>
      </c>
      <c r="AH3">
        <v>0</v>
      </c>
      <c r="AI3">
        <v>85</v>
      </c>
      <c r="AJ3">
        <v>29</v>
      </c>
      <c r="AK3">
        <v>269</v>
      </c>
      <c r="AL3">
        <v>2.92</v>
      </c>
    </row>
    <row r="4" spans="1:38" x14ac:dyDescent="0.3">
      <c r="A4" t="s">
        <v>438</v>
      </c>
      <c r="B4">
        <v>2675</v>
      </c>
      <c r="C4">
        <v>1</v>
      </c>
      <c r="D4" t="s">
        <v>455</v>
      </c>
      <c r="E4" t="s">
        <v>456</v>
      </c>
      <c r="F4">
        <v>905</v>
      </c>
      <c r="G4">
        <v>20.2</v>
      </c>
      <c r="H4">
        <v>66.78</v>
      </c>
      <c r="I4">
        <v>15.02</v>
      </c>
      <c r="J4">
        <v>49.67</v>
      </c>
      <c r="K4">
        <v>172</v>
      </c>
      <c r="T4">
        <v>2</v>
      </c>
      <c r="U4">
        <v>1</v>
      </c>
      <c r="V4" t="s">
        <v>457</v>
      </c>
      <c r="W4">
        <v>66</v>
      </c>
      <c r="X4">
        <v>25</v>
      </c>
      <c r="Y4">
        <v>12</v>
      </c>
      <c r="Z4" t="s">
        <v>458</v>
      </c>
      <c r="AA4" t="s">
        <v>459</v>
      </c>
      <c r="AB4" t="s">
        <v>445</v>
      </c>
      <c r="AC4" t="s">
        <v>446</v>
      </c>
      <c r="AD4" t="s">
        <v>447</v>
      </c>
      <c r="AE4" t="s">
        <v>418</v>
      </c>
      <c r="AG4" t="s">
        <v>460</v>
      </c>
      <c r="AH4">
        <v>0</v>
      </c>
      <c r="AI4">
        <v>153</v>
      </c>
      <c r="AJ4">
        <v>11</v>
      </c>
      <c r="AK4">
        <v>905</v>
      </c>
      <c r="AL4">
        <v>1</v>
      </c>
    </row>
    <row r="5" spans="1:38" x14ac:dyDescent="0.3">
      <c r="A5" t="s">
        <v>438</v>
      </c>
      <c r="B5">
        <v>2675</v>
      </c>
      <c r="C5">
        <v>2</v>
      </c>
      <c r="D5" t="s">
        <v>455</v>
      </c>
      <c r="E5" t="s">
        <v>456</v>
      </c>
      <c r="F5">
        <v>905</v>
      </c>
      <c r="G5">
        <v>20.7</v>
      </c>
      <c r="H5">
        <v>68.459999999999994</v>
      </c>
      <c r="I5">
        <v>14.93</v>
      </c>
      <c r="J5">
        <v>49.36</v>
      </c>
      <c r="K5">
        <v>142</v>
      </c>
      <c r="T5">
        <v>2</v>
      </c>
      <c r="U5">
        <v>1</v>
      </c>
      <c r="V5" t="s">
        <v>457</v>
      </c>
      <c r="W5">
        <v>68</v>
      </c>
      <c r="X5">
        <v>25</v>
      </c>
      <c r="Y5">
        <v>12</v>
      </c>
      <c r="Z5" t="s">
        <v>458</v>
      </c>
      <c r="AA5" t="s">
        <v>459</v>
      </c>
      <c r="AB5" t="s">
        <v>445</v>
      </c>
      <c r="AC5" t="s">
        <v>446</v>
      </c>
      <c r="AD5" t="s">
        <v>447</v>
      </c>
      <c r="AE5" t="s">
        <v>418</v>
      </c>
      <c r="AG5" t="s">
        <v>460</v>
      </c>
      <c r="AH5">
        <v>0</v>
      </c>
      <c r="AI5">
        <v>153</v>
      </c>
      <c r="AJ5">
        <v>11</v>
      </c>
      <c r="AK5">
        <v>905</v>
      </c>
      <c r="AL5">
        <v>1</v>
      </c>
    </row>
    <row r="6" spans="1:38" x14ac:dyDescent="0.3">
      <c r="A6" t="s">
        <v>438</v>
      </c>
      <c r="B6">
        <v>2675</v>
      </c>
      <c r="C6">
        <v>3</v>
      </c>
      <c r="D6" t="s">
        <v>455</v>
      </c>
      <c r="E6" t="s">
        <v>456</v>
      </c>
      <c r="F6">
        <v>905</v>
      </c>
      <c r="G6">
        <v>24.31</v>
      </c>
      <c r="H6">
        <v>80.37</v>
      </c>
      <c r="I6">
        <v>17.579999999999998</v>
      </c>
      <c r="J6">
        <v>58.14</v>
      </c>
      <c r="K6">
        <v>231</v>
      </c>
      <c r="T6">
        <v>3</v>
      </c>
      <c r="U6">
        <v>1</v>
      </c>
      <c r="V6" t="s">
        <v>457</v>
      </c>
      <c r="W6" t="s">
        <v>67</v>
      </c>
      <c r="X6">
        <v>25</v>
      </c>
      <c r="Y6">
        <v>12</v>
      </c>
      <c r="Z6" t="s">
        <v>458</v>
      </c>
      <c r="AA6" t="s">
        <v>459</v>
      </c>
      <c r="AB6" t="s">
        <v>445</v>
      </c>
      <c r="AC6" t="s">
        <v>446</v>
      </c>
      <c r="AD6" t="s">
        <v>447</v>
      </c>
      <c r="AE6" t="s">
        <v>418</v>
      </c>
      <c r="AG6" t="s">
        <v>460</v>
      </c>
      <c r="AH6">
        <v>0</v>
      </c>
      <c r="AI6">
        <v>153</v>
      </c>
      <c r="AJ6">
        <v>11</v>
      </c>
      <c r="AK6">
        <v>905</v>
      </c>
      <c r="AL6">
        <v>1</v>
      </c>
    </row>
    <row r="7" spans="1:38" x14ac:dyDescent="0.3">
      <c r="A7" t="s">
        <v>438</v>
      </c>
      <c r="B7">
        <v>2675</v>
      </c>
      <c r="C7">
        <v>4</v>
      </c>
      <c r="D7" t="s">
        <v>455</v>
      </c>
      <c r="E7" t="s">
        <v>456</v>
      </c>
      <c r="F7">
        <v>905</v>
      </c>
      <c r="G7">
        <v>24.39</v>
      </c>
      <c r="H7">
        <v>80.64</v>
      </c>
      <c r="I7">
        <v>18.14</v>
      </c>
      <c r="J7">
        <v>59.98</v>
      </c>
      <c r="K7">
        <v>200</v>
      </c>
      <c r="T7">
        <v>3</v>
      </c>
      <c r="U7">
        <v>1</v>
      </c>
      <c r="V7" t="s">
        <v>457</v>
      </c>
      <c r="W7" t="s">
        <v>70</v>
      </c>
      <c r="X7">
        <v>25</v>
      </c>
      <c r="Y7">
        <v>12</v>
      </c>
      <c r="Z7" t="s">
        <v>458</v>
      </c>
      <c r="AA7" t="s">
        <v>459</v>
      </c>
      <c r="AB7" t="s">
        <v>445</v>
      </c>
      <c r="AC7" t="s">
        <v>446</v>
      </c>
      <c r="AD7" t="s">
        <v>447</v>
      </c>
      <c r="AE7" t="s">
        <v>418</v>
      </c>
      <c r="AG7" t="s">
        <v>460</v>
      </c>
      <c r="AH7">
        <v>0</v>
      </c>
      <c r="AI7">
        <v>153</v>
      </c>
      <c r="AJ7">
        <v>11</v>
      </c>
      <c r="AK7">
        <v>905</v>
      </c>
      <c r="AL7">
        <v>1</v>
      </c>
    </row>
    <row r="8" spans="1:38" x14ac:dyDescent="0.3">
      <c r="A8" t="s">
        <v>438</v>
      </c>
      <c r="B8">
        <v>2675</v>
      </c>
      <c r="C8">
        <v>5</v>
      </c>
      <c r="D8" t="s">
        <v>455</v>
      </c>
      <c r="E8" t="s">
        <v>456</v>
      </c>
      <c r="F8">
        <v>905</v>
      </c>
      <c r="G8">
        <v>24.66</v>
      </c>
      <c r="H8">
        <v>81.540000000000006</v>
      </c>
      <c r="I8">
        <v>18.14</v>
      </c>
      <c r="J8">
        <v>59.98</v>
      </c>
      <c r="K8">
        <v>160</v>
      </c>
      <c r="T8">
        <v>3</v>
      </c>
      <c r="U8">
        <v>2</v>
      </c>
      <c r="V8" t="s">
        <v>441</v>
      </c>
      <c r="W8">
        <v>81</v>
      </c>
      <c r="X8">
        <v>25</v>
      </c>
      <c r="Y8">
        <v>12</v>
      </c>
      <c r="Z8" t="s">
        <v>458</v>
      </c>
      <c r="AA8" t="s">
        <v>459</v>
      </c>
      <c r="AB8" t="s">
        <v>445</v>
      </c>
      <c r="AC8" t="s">
        <v>446</v>
      </c>
      <c r="AD8" t="s">
        <v>447</v>
      </c>
      <c r="AE8" t="s">
        <v>418</v>
      </c>
      <c r="AG8" t="s">
        <v>460</v>
      </c>
      <c r="AH8">
        <v>0</v>
      </c>
      <c r="AI8">
        <v>153</v>
      </c>
      <c r="AJ8">
        <v>11</v>
      </c>
      <c r="AK8">
        <v>905</v>
      </c>
      <c r="AL8">
        <v>1</v>
      </c>
    </row>
    <row r="9" spans="1:38" x14ac:dyDescent="0.3">
      <c r="A9" t="s">
        <v>438</v>
      </c>
      <c r="B9">
        <v>11491</v>
      </c>
      <c r="C9">
        <v>1</v>
      </c>
      <c r="D9" t="s">
        <v>461</v>
      </c>
      <c r="E9" t="s">
        <v>462</v>
      </c>
      <c r="F9">
        <v>540</v>
      </c>
      <c r="G9">
        <v>21.99</v>
      </c>
      <c r="H9">
        <v>72.709999999999994</v>
      </c>
      <c r="I9">
        <v>17.87</v>
      </c>
      <c r="J9">
        <v>59.1</v>
      </c>
      <c r="K9">
        <v>80</v>
      </c>
      <c r="T9">
        <v>3</v>
      </c>
      <c r="U9">
        <v>1</v>
      </c>
      <c r="V9" t="s">
        <v>441</v>
      </c>
      <c r="W9" t="s">
        <v>73</v>
      </c>
      <c r="X9">
        <v>4</v>
      </c>
      <c r="Y9">
        <v>4</v>
      </c>
      <c r="Z9" t="s">
        <v>463</v>
      </c>
      <c r="AA9" t="s">
        <v>464</v>
      </c>
      <c r="AB9" t="s">
        <v>445</v>
      </c>
      <c r="AC9" t="s">
        <v>446</v>
      </c>
      <c r="AD9" t="s">
        <v>447</v>
      </c>
      <c r="AE9" t="s">
        <v>418</v>
      </c>
      <c r="AG9" t="s">
        <v>465</v>
      </c>
      <c r="AH9">
        <v>0</v>
      </c>
      <c r="AI9">
        <v>95</v>
      </c>
      <c r="AJ9">
        <v>32</v>
      </c>
      <c r="AK9">
        <v>358</v>
      </c>
      <c r="AL9">
        <v>0.66</v>
      </c>
    </row>
    <row r="10" spans="1:38" x14ac:dyDescent="0.3">
      <c r="A10" t="s">
        <v>438</v>
      </c>
      <c r="B10">
        <v>11491</v>
      </c>
      <c r="C10">
        <v>2</v>
      </c>
      <c r="D10" t="s">
        <v>461</v>
      </c>
      <c r="E10" t="s">
        <v>462</v>
      </c>
      <c r="F10">
        <v>540</v>
      </c>
      <c r="G10">
        <v>22.15</v>
      </c>
      <c r="H10">
        <v>73.239999999999995</v>
      </c>
      <c r="I10">
        <v>18.12</v>
      </c>
      <c r="J10">
        <v>59.93</v>
      </c>
      <c r="K10">
        <v>232</v>
      </c>
      <c r="T10">
        <v>3</v>
      </c>
      <c r="U10">
        <v>1</v>
      </c>
      <c r="V10" t="s">
        <v>441</v>
      </c>
      <c r="W10" t="s">
        <v>75</v>
      </c>
      <c r="X10">
        <v>4</v>
      </c>
      <c r="Y10">
        <v>4</v>
      </c>
      <c r="Z10" t="s">
        <v>463</v>
      </c>
      <c r="AA10" t="s">
        <v>464</v>
      </c>
      <c r="AB10" t="s">
        <v>445</v>
      </c>
      <c r="AC10" t="s">
        <v>446</v>
      </c>
      <c r="AD10" t="s">
        <v>447</v>
      </c>
      <c r="AE10" t="s">
        <v>418</v>
      </c>
      <c r="AG10" t="s">
        <v>465</v>
      </c>
      <c r="AH10">
        <v>0</v>
      </c>
      <c r="AI10">
        <v>95</v>
      </c>
      <c r="AJ10">
        <v>32</v>
      </c>
      <c r="AK10">
        <v>358</v>
      </c>
      <c r="AL10">
        <v>0.66</v>
      </c>
    </row>
    <row r="11" spans="1:38" x14ac:dyDescent="0.3">
      <c r="A11" t="s">
        <v>438</v>
      </c>
      <c r="B11">
        <v>11491</v>
      </c>
      <c r="C11">
        <v>3</v>
      </c>
      <c r="D11" t="s">
        <v>461</v>
      </c>
      <c r="E11" t="s">
        <v>462</v>
      </c>
      <c r="F11">
        <v>540</v>
      </c>
      <c r="G11">
        <v>22.13</v>
      </c>
      <c r="H11">
        <v>73.17</v>
      </c>
      <c r="I11">
        <v>18.11</v>
      </c>
      <c r="J11">
        <v>59.88</v>
      </c>
      <c r="K11">
        <v>188</v>
      </c>
      <c r="T11">
        <v>3</v>
      </c>
      <c r="U11">
        <v>1</v>
      </c>
      <c r="V11" t="s">
        <v>441</v>
      </c>
      <c r="W11" t="s">
        <v>76</v>
      </c>
      <c r="X11">
        <v>4</v>
      </c>
      <c r="Y11">
        <v>4</v>
      </c>
      <c r="Z11" t="s">
        <v>463</v>
      </c>
      <c r="AA11" t="s">
        <v>464</v>
      </c>
      <c r="AB11" t="s">
        <v>445</v>
      </c>
      <c r="AC11" t="s">
        <v>446</v>
      </c>
      <c r="AD11" t="s">
        <v>447</v>
      </c>
      <c r="AE11" t="s">
        <v>418</v>
      </c>
      <c r="AG11" t="s">
        <v>465</v>
      </c>
      <c r="AH11">
        <v>0</v>
      </c>
      <c r="AI11">
        <v>95</v>
      </c>
      <c r="AJ11">
        <v>32</v>
      </c>
      <c r="AK11">
        <v>358</v>
      </c>
      <c r="AL11">
        <v>0.66</v>
      </c>
    </row>
    <row r="12" spans="1:38" x14ac:dyDescent="0.3">
      <c r="A12" t="s">
        <v>438</v>
      </c>
      <c r="B12">
        <v>11491</v>
      </c>
      <c r="C12">
        <v>4</v>
      </c>
      <c r="D12" t="s">
        <v>461</v>
      </c>
      <c r="E12" t="s">
        <v>462</v>
      </c>
      <c r="F12">
        <v>540</v>
      </c>
      <c r="G12">
        <v>22.32</v>
      </c>
      <c r="H12">
        <v>73.8</v>
      </c>
      <c r="I12">
        <v>18.14</v>
      </c>
      <c r="J12">
        <v>59.99</v>
      </c>
      <c r="K12">
        <v>40</v>
      </c>
      <c r="T12">
        <v>3</v>
      </c>
      <c r="U12">
        <v>1</v>
      </c>
      <c r="V12" t="s">
        <v>441</v>
      </c>
      <c r="W12" t="s">
        <v>77</v>
      </c>
      <c r="X12">
        <v>4</v>
      </c>
      <c r="Y12">
        <v>4</v>
      </c>
      <c r="Z12" t="s">
        <v>463</v>
      </c>
      <c r="AA12" t="s">
        <v>464</v>
      </c>
      <c r="AB12" t="s">
        <v>445</v>
      </c>
      <c r="AC12" t="s">
        <v>446</v>
      </c>
      <c r="AD12" t="s">
        <v>447</v>
      </c>
      <c r="AE12" t="s">
        <v>418</v>
      </c>
      <c r="AG12" t="s">
        <v>465</v>
      </c>
      <c r="AH12">
        <v>0</v>
      </c>
      <c r="AI12">
        <v>95</v>
      </c>
      <c r="AJ12">
        <v>32</v>
      </c>
      <c r="AK12">
        <v>358</v>
      </c>
      <c r="AL12">
        <v>0.66</v>
      </c>
    </row>
    <row r="13" spans="1:38" x14ac:dyDescent="0.3">
      <c r="A13" t="s">
        <v>438</v>
      </c>
      <c r="B13">
        <v>1382</v>
      </c>
      <c r="C13">
        <v>1</v>
      </c>
      <c r="D13" t="s">
        <v>466</v>
      </c>
      <c r="E13" t="s">
        <v>467</v>
      </c>
      <c r="F13">
        <v>768</v>
      </c>
      <c r="G13">
        <v>20.2</v>
      </c>
      <c r="H13">
        <v>66.78</v>
      </c>
      <c r="I13">
        <v>15.02</v>
      </c>
      <c r="J13">
        <v>49.67</v>
      </c>
      <c r="K13">
        <v>134</v>
      </c>
      <c r="T13">
        <v>2</v>
      </c>
      <c r="U13">
        <v>1</v>
      </c>
      <c r="V13" t="s">
        <v>457</v>
      </c>
      <c r="W13">
        <v>66</v>
      </c>
      <c r="X13">
        <v>25</v>
      </c>
      <c r="Y13">
        <v>10</v>
      </c>
      <c r="Z13" t="s">
        <v>468</v>
      </c>
      <c r="AA13" t="s">
        <v>469</v>
      </c>
      <c r="AB13" t="s">
        <v>445</v>
      </c>
      <c r="AC13" t="s">
        <v>446</v>
      </c>
      <c r="AD13" t="s">
        <v>447</v>
      </c>
      <c r="AE13" t="s">
        <v>418</v>
      </c>
      <c r="AG13" t="s">
        <v>470</v>
      </c>
      <c r="AH13">
        <v>0</v>
      </c>
      <c r="AI13">
        <v>150</v>
      </c>
      <c r="AJ13">
        <v>12</v>
      </c>
      <c r="AK13">
        <v>420</v>
      </c>
      <c r="AL13">
        <v>0.55000000000000004</v>
      </c>
    </row>
    <row r="14" spans="1:38" x14ac:dyDescent="0.3">
      <c r="A14" t="s">
        <v>438</v>
      </c>
      <c r="B14">
        <v>1382</v>
      </c>
      <c r="C14">
        <v>2</v>
      </c>
      <c r="D14" t="s">
        <v>466</v>
      </c>
      <c r="E14" t="s">
        <v>467</v>
      </c>
      <c r="F14">
        <v>768</v>
      </c>
      <c r="G14">
        <v>20.91</v>
      </c>
      <c r="H14">
        <v>69.150000000000006</v>
      </c>
      <c r="I14">
        <v>14.93</v>
      </c>
      <c r="J14">
        <v>49.36</v>
      </c>
      <c r="K14">
        <v>59</v>
      </c>
      <c r="T14">
        <v>2</v>
      </c>
      <c r="U14">
        <v>1</v>
      </c>
      <c r="V14" t="s">
        <v>457</v>
      </c>
      <c r="W14">
        <v>69</v>
      </c>
      <c r="X14">
        <v>25</v>
      </c>
      <c r="Y14">
        <v>10</v>
      </c>
      <c r="Z14" t="s">
        <v>468</v>
      </c>
      <c r="AA14" t="s">
        <v>469</v>
      </c>
      <c r="AB14" t="s">
        <v>445</v>
      </c>
      <c r="AC14" t="s">
        <v>446</v>
      </c>
      <c r="AD14" t="s">
        <v>447</v>
      </c>
      <c r="AE14" t="s">
        <v>418</v>
      </c>
      <c r="AG14" t="s">
        <v>470</v>
      </c>
      <c r="AH14">
        <v>0</v>
      </c>
      <c r="AI14">
        <v>150</v>
      </c>
      <c r="AJ14">
        <v>12</v>
      </c>
      <c r="AK14">
        <v>420</v>
      </c>
      <c r="AL14">
        <v>0.55000000000000004</v>
      </c>
    </row>
    <row r="15" spans="1:38" x14ac:dyDescent="0.3">
      <c r="A15" t="s">
        <v>438</v>
      </c>
      <c r="B15">
        <v>1382</v>
      </c>
      <c r="C15">
        <v>3</v>
      </c>
      <c r="D15" t="s">
        <v>466</v>
      </c>
      <c r="E15" t="s">
        <v>467</v>
      </c>
      <c r="F15">
        <v>768</v>
      </c>
      <c r="G15">
        <v>24.39</v>
      </c>
      <c r="H15">
        <v>80.64</v>
      </c>
      <c r="I15">
        <v>18.14</v>
      </c>
      <c r="J15">
        <v>59.98</v>
      </c>
      <c r="K15">
        <v>280</v>
      </c>
      <c r="T15">
        <v>3</v>
      </c>
      <c r="U15">
        <v>1</v>
      </c>
      <c r="V15" t="s">
        <v>457</v>
      </c>
      <c r="W15">
        <v>80</v>
      </c>
      <c r="X15">
        <v>25</v>
      </c>
      <c r="Y15">
        <v>10</v>
      </c>
      <c r="Z15" t="s">
        <v>468</v>
      </c>
      <c r="AA15" t="s">
        <v>469</v>
      </c>
      <c r="AB15" t="s">
        <v>445</v>
      </c>
      <c r="AC15" t="s">
        <v>446</v>
      </c>
      <c r="AD15" t="s">
        <v>447</v>
      </c>
      <c r="AE15" t="s">
        <v>418</v>
      </c>
      <c r="AG15" t="s">
        <v>470</v>
      </c>
      <c r="AH15">
        <v>0</v>
      </c>
      <c r="AI15">
        <v>150</v>
      </c>
      <c r="AJ15">
        <v>12</v>
      </c>
      <c r="AK15">
        <v>420</v>
      </c>
      <c r="AL15">
        <v>0.55000000000000004</v>
      </c>
    </row>
    <row r="16" spans="1:38" x14ac:dyDescent="0.3">
      <c r="A16" t="s">
        <v>438</v>
      </c>
      <c r="B16">
        <v>1382</v>
      </c>
      <c r="C16">
        <v>4</v>
      </c>
      <c r="D16" t="s">
        <v>466</v>
      </c>
      <c r="E16" t="s">
        <v>467</v>
      </c>
      <c r="F16">
        <v>768</v>
      </c>
      <c r="G16">
        <v>24.54</v>
      </c>
      <c r="H16">
        <v>81.150000000000006</v>
      </c>
      <c r="I16">
        <v>17.579999999999998</v>
      </c>
      <c r="J16">
        <v>58.14</v>
      </c>
      <c r="K16">
        <v>295</v>
      </c>
      <c r="T16">
        <v>3</v>
      </c>
      <c r="U16">
        <v>1</v>
      </c>
      <c r="V16" t="s">
        <v>457</v>
      </c>
      <c r="W16">
        <v>81</v>
      </c>
      <c r="X16">
        <v>25</v>
      </c>
      <c r="Y16">
        <v>10</v>
      </c>
      <c r="Z16" t="s">
        <v>468</v>
      </c>
      <c r="AA16" t="s">
        <v>469</v>
      </c>
      <c r="AB16" t="s">
        <v>445</v>
      </c>
      <c r="AC16" t="s">
        <v>446</v>
      </c>
      <c r="AD16" t="s">
        <v>447</v>
      </c>
      <c r="AE16" t="s">
        <v>418</v>
      </c>
      <c r="AG16" t="s">
        <v>470</v>
      </c>
      <c r="AH16">
        <v>0</v>
      </c>
      <c r="AI16">
        <v>150</v>
      </c>
      <c r="AJ16">
        <v>12</v>
      </c>
      <c r="AK16">
        <v>420</v>
      </c>
      <c r="AL16">
        <v>0.55000000000000004</v>
      </c>
    </row>
    <row r="17" spans="1:38" x14ac:dyDescent="0.3">
      <c r="A17" t="s">
        <v>438</v>
      </c>
      <c r="B17">
        <v>1705</v>
      </c>
      <c r="C17">
        <v>1</v>
      </c>
      <c r="D17" t="s">
        <v>471</v>
      </c>
      <c r="E17" t="s">
        <v>472</v>
      </c>
      <c r="F17">
        <v>888</v>
      </c>
      <c r="G17">
        <v>21.33</v>
      </c>
      <c r="H17">
        <v>70.540000000000006</v>
      </c>
      <c r="I17">
        <v>15.07</v>
      </c>
      <c r="J17">
        <v>49.83</v>
      </c>
      <c r="K17">
        <v>150</v>
      </c>
      <c r="T17">
        <v>2</v>
      </c>
      <c r="U17">
        <v>1</v>
      </c>
      <c r="V17" t="s">
        <v>457</v>
      </c>
      <c r="W17">
        <v>70</v>
      </c>
      <c r="X17">
        <v>25</v>
      </c>
      <c r="Y17">
        <v>15</v>
      </c>
      <c r="Z17" t="s">
        <v>473</v>
      </c>
      <c r="AA17" t="s">
        <v>474</v>
      </c>
      <c r="AB17" t="s">
        <v>445</v>
      </c>
      <c r="AC17" t="s">
        <v>446</v>
      </c>
      <c r="AD17" t="s">
        <v>447</v>
      </c>
      <c r="AE17" t="s">
        <v>418</v>
      </c>
      <c r="AG17" t="s">
        <v>475</v>
      </c>
      <c r="AH17">
        <v>0</v>
      </c>
      <c r="AI17">
        <v>210</v>
      </c>
      <c r="AJ17">
        <v>16</v>
      </c>
      <c r="AK17">
        <v>930</v>
      </c>
      <c r="AL17">
        <v>1.05</v>
      </c>
    </row>
    <row r="18" spans="1:38" x14ac:dyDescent="0.3">
      <c r="A18" t="s">
        <v>438</v>
      </c>
      <c r="B18">
        <v>1705</v>
      </c>
      <c r="C18">
        <v>2</v>
      </c>
      <c r="D18" t="s">
        <v>471</v>
      </c>
      <c r="E18" t="s">
        <v>472</v>
      </c>
      <c r="F18">
        <v>888</v>
      </c>
      <c r="G18">
        <v>27.57</v>
      </c>
      <c r="H18">
        <v>91.17</v>
      </c>
      <c r="I18">
        <v>21.78</v>
      </c>
      <c r="J18">
        <v>72.010000000000005</v>
      </c>
      <c r="K18">
        <v>90</v>
      </c>
      <c r="T18">
        <v>3</v>
      </c>
      <c r="U18">
        <v>1</v>
      </c>
      <c r="V18" t="s">
        <v>441</v>
      </c>
      <c r="W18">
        <v>91</v>
      </c>
      <c r="X18">
        <v>25</v>
      </c>
      <c r="Y18">
        <v>15</v>
      </c>
      <c r="Z18" t="s">
        <v>473</v>
      </c>
      <c r="AA18" t="s">
        <v>474</v>
      </c>
      <c r="AB18" t="s">
        <v>445</v>
      </c>
      <c r="AC18" t="s">
        <v>446</v>
      </c>
      <c r="AD18" t="s">
        <v>447</v>
      </c>
      <c r="AE18" t="s">
        <v>418</v>
      </c>
      <c r="AG18" t="s">
        <v>475</v>
      </c>
      <c r="AH18">
        <v>0</v>
      </c>
      <c r="AI18">
        <v>210</v>
      </c>
      <c r="AJ18">
        <v>16</v>
      </c>
      <c r="AK18">
        <v>930</v>
      </c>
      <c r="AL18">
        <v>1.05</v>
      </c>
    </row>
    <row r="19" spans="1:38" x14ac:dyDescent="0.3">
      <c r="A19" t="s">
        <v>438</v>
      </c>
      <c r="B19">
        <v>1705</v>
      </c>
      <c r="C19">
        <v>3</v>
      </c>
      <c r="D19" t="s">
        <v>471</v>
      </c>
      <c r="E19" t="s">
        <v>472</v>
      </c>
      <c r="F19">
        <v>888</v>
      </c>
      <c r="G19">
        <v>32.090000000000003</v>
      </c>
      <c r="H19">
        <v>106.11</v>
      </c>
      <c r="I19">
        <v>25.65</v>
      </c>
      <c r="J19">
        <v>84.82</v>
      </c>
      <c r="K19">
        <v>332</v>
      </c>
      <c r="T19">
        <v>3</v>
      </c>
      <c r="U19">
        <v>2</v>
      </c>
      <c r="V19" t="s">
        <v>441</v>
      </c>
      <c r="W19">
        <v>106</v>
      </c>
      <c r="X19">
        <v>25</v>
      </c>
      <c r="Y19">
        <v>15</v>
      </c>
      <c r="Z19" t="s">
        <v>473</v>
      </c>
      <c r="AA19" t="s">
        <v>474</v>
      </c>
      <c r="AB19" t="s">
        <v>445</v>
      </c>
      <c r="AC19" t="s">
        <v>446</v>
      </c>
      <c r="AD19" t="s">
        <v>447</v>
      </c>
      <c r="AE19" t="s">
        <v>418</v>
      </c>
      <c r="AG19" t="s">
        <v>475</v>
      </c>
      <c r="AH19">
        <v>0</v>
      </c>
      <c r="AI19">
        <v>210</v>
      </c>
      <c r="AJ19">
        <v>16</v>
      </c>
      <c r="AK19">
        <v>930</v>
      </c>
      <c r="AL19">
        <v>1.05</v>
      </c>
    </row>
    <row r="20" spans="1:38" x14ac:dyDescent="0.3">
      <c r="A20" t="s">
        <v>438</v>
      </c>
      <c r="B20">
        <v>1705</v>
      </c>
      <c r="C20">
        <v>4</v>
      </c>
      <c r="D20" t="s">
        <v>471</v>
      </c>
      <c r="E20" t="s">
        <v>472</v>
      </c>
      <c r="F20">
        <v>888</v>
      </c>
      <c r="G20">
        <v>38.31</v>
      </c>
      <c r="H20">
        <v>126.66</v>
      </c>
      <c r="I20">
        <v>30.8</v>
      </c>
      <c r="J20">
        <v>101.85</v>
      </c>
      <c r="K20">
        <v>136</v>
      </c>
      <c r="T20">
        <v>4</v>
      </c>
      <c r="U20">
        <v>2</v>
      </c>
      <c r="V20" t="s">
        <v>441</v>
      </c>
      <c r="W20">
        <v>126</v>
      </c>
      <c r="X20">
        <v>25</v>
      </c>
      <c r="Y20">
        <v>15</v>
      </c>
      <c r="Z20" t="s">
        <v>473</v>
      </c>
      <c r="AA20" t="s">
        <v>474</v>
      </c>
      <c r="AB20" t="s">
        <v>445</v>
      </c>
      <c r="AC20" t="s">
        <v>446</v>
      </c>
      <c r="AD20" t="s">
        <v>447</v>
      </c>
      <c r="AE20" t="s">
        <v>418</v>
      </c>
      <c r="AG20" t="s">
        <v>475</v>
      </c>
      <c r="AH20">
        <v>0</v>
      </c>
      <c r="AI20">
        <v>210</v>
      </c>
      <c r="AJ20">
        <v>16</v>
      </c>
      <c r="AK20">
        <v>930</v>
      </c>
      <c r="AL20">
        <v>1.05</v>
      </c>
    </row>
    <row r="21" spans="1:38" x14ac:dyDescent="0.3">
      <c r="A21" t="s">
        <v>438</v>
      </c>
      <c r="B21">
        <v>1705</v>
      </c>
      <c r="C21">
        <v>5</v>
      </c>
      <c r="D21" t="s">
        <v>471</v>
      </c>
      <c r="E21" t="s">
        <v>472</v>
      </c>
      <c r="F21">
        <v>888</v>
      </c>
      <c r="G21">
        <v>48.44</v>
      </c>
      <c r="H21">
        <v>160.15</v>
      </c>
      <c r="I21">
        <v>40.81</v>
      </c>
      <c r="J21">
        <v>134.94</v>
      </c>
      <c r="K21">
        <v>180</v>
      </c>
      <c r="T21">
        <v>4</v>
      </c>
      <c r="U21">
        <v>2</v>
      </c>
      <c r="V21" t="s">
        <v>441</v>
      </c>
      <c r="W21">
        <v>160</v>
      </c>
      <c r="X21">
        <v>25</v>
      </c>
      <c r="Y21">
        <v>15</v>
      </c>
      <c r="Z21" t="s">
        <v>473</v>
      </c>
      <c r="AA21" t="s">
        <v>474</v>
      </c>
      <c r="AB21" t="s">
        <v>445</v>
      </c>
      <c r="AC21" t="s">
        <v>446</v>
      </c>
      <c r="AD21" t="s">
        <v>447</v>
      </c>
      <c r="AE21" t="s">
        <v>418</v>
      </c>
      <c r="AG21" t="s">
        <v>475</v>
      </c>
      <c r="AH21">
        <v>0</v>
      </c>
      <c r="AI21">
        <v>210</v>
      </c>
      <c r="AJ21">
        <v>16</v>
      </c>
      <c r="AK21">
        <v>930</v>
      </c>
      <c r="AL21">
        <v>1.05</v>
      </c>
    </row>
    <row r="22" spans="1:38" x14ac:dyDescent="0.3">
      <c r="A22" t="s">
        <v>438</v>
      </c>
      <c r="B22">
        <v>9230</v>
      </c>
      <c r="C22">
        <v>1</v>
      </c>
      <c r="D22" t="s">
        <v>476</v>
      </c>
      <c r="E22" t="s">
        <v>477</v>
      </c>
      <c r="F22">
        <v>108</v>
      </c>
      <c r="G22">
        <v>66.150000000000006</v>
      </c>
      <c r="H22">
        <v>218.68</v>
      </c>
      <c r="I22">
        <v>58.16</v>
      </c>
      <c r="J22">
        <v>192.28</v>
      </c>
      <c r="K22">
        <v>66</v>
      </c>
      <c r="T22">
        <v>5</v>
      </c>
      <c r="U22">
        <v>2</v>
      </c>
      <c r="V22" t="s">
        <v>441</v>
      </c>
      <c r="W22" t="s">
        <v>478</v>
      </c>
      <c r="X22">
        <v>3</v>
      </c>
      <c r="Y22">
        <v>3</v>
      </c>
      <c r="Z22" t="s">
        <v>479</v>
      </c>
      <c r="AA22" t="s">
        <v>480</v>
      </c>
      <c r="AB22" t="s">
        <v>445</v>
      </c>
      <c r="AC22" t="s">
        <v>446</v>
      </c>
      <c r="AD22" t="s">
        <v>447</v>
      </c>
      <c r="AE22" t="s">
        <v>418</v>
      </c>
      <c r="AG22" t="s">
        <v>481</v>
      </c>
      <c r="AH22">
        <v>0</v>
      </c>
      <c r="AI22">
        <v>88</v>
      </c>
      <c r="AJ22">
        <v>35</v>
      </c>
      <c r="AK22">
        <v>230</v>
      </c>
      <c r="AL22">
        <v>2.13</v>
      </c>
    </row>
    <row r="23" spans="1:38" x14ac:dyDescent="0.3">
      <c r="A23" t="s">
        <v>438</v>
      </c>
      <c r="B23">
        <v>9230</v>
      </c>
      <c r="C23">
        <v>2</v>
      </c>
      <c r="D23" t="s">
        <v>476</v>
      </c>
      <c r="E23" t="s">
        <v>477</v>
      </c>
      <c r="F23">
        <v>108</v>
      </c>
      <c r="G23">
        <v>66.03</v>
      </c>
      <c r="H23">
        <v>218.29</v>
      </c>
      <c r="I23">
        <v>58.06</v>
      </c>
      <c r="J23">
        <v>191.94</v>
      </c>
      <c r="K23">
        <v>42</v>
      </c>
      <c r="T23">
        <v>5</v>
      </c>
      <c r="U23">
        <v>2</v>
      </c>
      <c r="V23" t="s">
        <v>441</v>
      </c>
      <c r="W23" t="s">
        <v>482</v>
      </c>
      <c r="X23">
        <v>3</v>
      </c>
      <c r="Y23">
        <v>3</v>
      </c>
      <c r="Z23" t="s">
        <v>479</v>
      </c>
      <c r="AA23" t="s">
        <v>480</v>
      </c>
      <c r="AB23" t="s">
        <v>445</v>
      </c>
      <c r="AC23" t="s">
        <v>446</v>
      </c>
      <c r="AD23" t="s">
        <v>447</v>
      </c>
      <c r="AE23" t="s">
        <v>418</v>
      </c>
      <c r="AG23" t="s">
        <v>481</v>
      </c>
      <c r="AH23">
        <v>0</v>
      </c>
      <c r="AI23">
        <v>88</v>
      </c>
      <c r="AJ23">
        <v>35</v>
      </c>
      <c r="AK23">
        <v>230</v>
      </c>
      <c r="AL23">
        <v>2.13</v>
      </c>
    </row>
    <row r="24" spans="1:38" x14ac:dyDescent="0.3">
      <c r="A24" t="s">
        <v>438</v>
      </c>
      <c r="B24">
        <v>1991</v>
      </c>
      <c r="C24">
        <v>1</v>
      </c>
      <c r="D24" t="s">
        <v>483</v>
      </c>
      <c r="E24" t="s">
        <v>472</v>
      </c>
      <c r="F24">
        <v>208</v>
      </c>
      <c r="G24">
        <v>37.43</v>
      </c>
      <c r="H24">
        <v>123.76</v>
      </c>
      <c r="I24">
        <v>30.8</v>
      </c>
      <c r="J24">
        <v>101.82</v>
      </c>
      <c r="K24">
        <v>60</v>
      </c>
      <c r="T24">
        <v>4</v>
      </c>
      <c r="U24">
        <v>2</v>
      </c>
      <c r="V24" t="s">
        <v>441</v>
      </c>
      <c r="W24">
        <v>123</v>
      </c>
      <c r="X24">
        <v>16</v>
      </c>
      <c r="Y24">
        <v>14</v>
      </c>
      <c r="Z24" t="s">
        <v>484</v>
      </c>
      <c r="AA24" t="s">
        <v>485</v>
      </c>
      <c r="AB24" t="s">
        <v>445</v>
      </c>
      <c r="AC24" t="s">
        <v>446</v>
      </c>
      <c r="AD24" t="s">
        <v>447</v>
      </c>
      <c r="AE24" t="s">
        <v>418</v>
      </c>
      <c r="AG24" t="s">
        <v>486</v>
      </c>
      <c r="AH24">
        <v>0</v>
      </c>
      <c r="AI24">
        <v>141</v>
      </c>
      <c r="AJ24">
        <v>16</v>
      </c>
      <c r="AK24">
        <v>208</v>
      </c>
      <c r="AL24">
        <v>1</v>
      </c>
    </row>
    <row r="25" spans="1:38" x14ac:dyDescent="0.3">
      <c r="A25" t="s">
        <v>438</v>
      </c>
      <c r="B25">
        <v>1991</v>
      </c>
      <c r="C25">
        <v>2</v>
      </c>
      <c r="D25" t="s">
        <v>483</v>
      </c>
      <c r="E25" t="s">
        <v>472</v>
      </c>
      <c r="F25">
        <v>208</v>
      </c>
      <c r="G25">
        <v>48.25</v>
      </c>
      <c r="H25">
        <v>159.52000000000001</v>
      </c>
      <c r="I25">
        <v>40.78</v>
      </c>
      <c r="J25">
        <v>134.82</v>
      </c>
      <c r="K25">
        <v>88</v>
      </c>
      <c r="T25">
        <v>4</v>
      </c>
      <c r="U25">
        <v>2</v>
      </c>
      <c r="V25" t="s">
        <v>441</v>
      </c>
      <c r="W25">
        <v>159</v>
      </c>
      <c r="X25">
        <v>16</v>
      </c>
      <c r="Y25">
        <v>14</v>
      </c>
      <c r="Z25" t="s">
        <v>484</v>
      </c>
      <c r="AA25" t="s">
        <v>485</v>
      </c>
      <c r="AB25" t="s">
        <v>445</v>
      </c>
      <c r="AC25" t="s">
        <v>446</v>
      </c>
      <c r="AD25" t="s">
        <v>447</v>
      </c>
      <c r="AE25" t="s">
        <v>418</v>
      </c>
      <c r="AG25" t="s">
        <v>486</v>
      </c>
      <c r="AH25">
        <v>0</v>
      </c>
      <c r="AI25">
        <v>141</v>
      </c>
      <c r="AJ25">
        <v>16</v>
      </c>
      <c r="AK25">
        <v>208</v>
      </c>
      <c r="AL25">
        <v>1</v>
      </c>
    </row>
    <row r="26" spans="1:38" x14ac:dyDescent="0.3">
      <c r="A26" t="s">
        <v>438</v>
      </c>
      <c r="B26">
        <v>1991</v>
      </c>
      <c r="C26">
        <v>3</v>
      </c>
      <c r="D26" t="s">
        <v>483</v>
      </c>
      <c r="E26" t="s">
        <v>472</v>
      </c>
      <c r="F26">
        <v>208</v>
      </c>
      <c r="G26">
        <v>57.92</v>
      </c>
      <c r="H26">
        <v>191.49</v>
      </c>
      <c r="I26">
        <v>48.77</v>
      </c>
      <c r="J26">
        <v>161.22999999999999</v>
      </c>
      <c r="K26">
        <v>60</v>
      </c>
      <c r="T26">
        <v>5</v>
      </c>
      <c r="U26">
        <v>2</v>
      </c>
      <c r="V26" t="s">
        <v>441</v>
      </c>
      <c r="W26">
        <v>191</v>
      </c>
      <c r="X26">
        <v>16</v>
      </c>
      <c r="Y26">
        <v>14</v>
      </c>
      <c r="Z26" t="s">
        <v>484</v>
      </c>
      <c r="AA26" t="s">
        <v>485</v>
      </c>
      <c r="AB26" t="s">
        <v>445</v>
      </c>
      <c r="AC26" t="s">
        <v>446</v>
      </c>
      <c r="AD26" t="s">
        <v>447</v>
      </c>
      <c r="AE26" t="s">
        <v>418</v>
      </c>
      <c r="AG26" t="s">
        <v>486</v>
      </c>
      <c r="AH26">
        <v>0</v>
      </c>
      <c r="AI26">
        <v>141</v>
      </c>
      <c r="AJ26">
        <v>16</v>
      </c>
      <c r="AK26">
        <v>208</v>
      </c>
      <c r="AL26">
        <v>1</v>
      </c>
    </row>
    <row r="27" spans="1:38" x14ac:dyDescent="0.3">
      <c r="A27" t="s">
        <v>438</v>
      </c>
      <c r="B27">
        <v>1353</v>
      </c>
      <c r="C27">
        <v>1</v>
      </c>
      <c r="D27" t="s">
        <v>487</v>
      </c>
      <c r="E27" t="s">
        <v>472</v>
      </c>
      <c r="F27">
        <v>882</v>
      </c>
      <c r="G27">
        <v>22.77</v>
      </c>
      <c r="H27">
        <v>75.3</v>
      </c>
      <c r="I27">
        <v>18.11</v>
      </c>
      <c r="J27">
        <v>59.9</v>
      </c>
      <c r="K27">
        <v>60</v>
      </c>
      <c r="T27">
        <v>3</v>
      </c>
      <c r="U27">
        <v>1</v>
      </c>
      <c r="V27" t="s">
        <v>441</v>
      </c>
      <c r="W27">
        <v>75</v>
      </c>
      <c r="X27">
        <v>25</v>
      </c>
      <c r="Y27">
        <v>13</v>
      </c>
      <c r="Z27" t="s">
        <v>488</v>
      </c>
      <c r="AA27" t="s">
        <v>489</v>
      </c>
      <c r="AB27" t="s">
        <v>445</v>
      </c>
      <c r="AC27" t="s">
        <v>446</v>
      </c>
      <c r="AD27" t="s">
        <v>447</v>
      </c>
      <c r="AE27" t="s">
        <v>418</v>
      </c>
      <c r="AG27" t="s">
        <v>490</v>
      </c>
      <c r="AH27">
        <v>0</v>
      </c>
      <c r="AI27">
        <v>211</v>
      </c>
      <c r="AJ27">
        <v>16</v>
      </c>
      <c r="AK27">
        <v>1279</v>
      </c>
      <c r="AL27">
        <v>1.45</v>
      </c>
    </row>
    <row r="28" spans="1:38" x14ac:dyDescent="0.3">
      <c r="A28" t="s">
        <v>438</v>
      </c>
      <c r="B28">
        <v>1353</v>
      </c>
      <c r="C28">
        <v>2</v>
      </c>
      <c r="D28" t="s">
        <v>487</v>
      </c>
      <c r="E28" t="s">
        <v>472</v>
      </c>
      <c r="F28">
        <v>882</v>
      </c>
      <c r="G28">
        <v>31.22</v>
      </c>
      <c r="H28">
        <v>103.23</v>
      </c>
      <c r="I28">
        <v>25.65</v>
      </c>
      <c r="J28">
        <v>84.8</v>
      </c>
      <c r="K28">
        <v>172</v>
      </c>
      <c r="T28">
        <v>3</v>
      </c>
      <c r="U28">
        <v>2</v>
      </c>
      <c r="V28" t="s">
        <v>441</v>
      </c>
      <c r="W28">
        <v>103</v>
      </c>
      <c r="X28">
        <v>25</v>
      </c>
      <c r="Y28">
        <v>13</v>
      </c>
      <c r="Z28" t="s">
        <v>488</v>
      </c>
      <c r="AA28" t="s">
        <v>489</v>
      </c>
      <c r="AB28" t="s">
        <v>445</v>
      </c>
      <c r="AC28" t="s">
        <v>446</v>
      </c>
      <c r="AD28" t="s">
        <v>447</v>
      </c>
      <c r="AE28" t="s">
        <v>418</v>
      </c>
      <c r="AG28" t="s">
        <v>490</v>
      </c>
      <c r="AH28">
        <v>0</v>
      </c>
      <c r="AI28">
        <v>211</v>
      </c>
      <c r="AJ28">
        <v>16</v>
      </c>
      <c r="AK28">
        <v>1279</v>
      </c>
      <c r="AL28">
        <v>1.45</v>
      </c>
    </row>
    <row r="29" spans="1:38" x14ac:dyDescent="0.3">
      <c r="A29" t="s">
        <v>438</v>
      </c>
      <c r="B29">
        <v>1353</v>
      </c>
      <c r="C29">
        <v>3</v>
      </c>
      <c r="D29" t="s">
        <v>487</v>
      </c>
      <c r="E29" t="s">
        <v>472</v>
      </c>
      <c r="F29">
        <v>882</v>
      </c>
      <c r="G29">
        <v>37.76</v>
      </c>
      <c r="H29">
        <v>124.83</v>
      </c>
      <c r="I29">
        <v>30.81</v>
      </c>
      <c r="J29">
        <v>101.86</v>
      </c>
      <c r="K29">
        <v>128</v>
      </c>
      <c r="T29">
        <v>4</v>
      </c>
      <c r="U29">
        <v>2</v>
      </c>
      <c r="V29" t="s">
        <v>441</v>
      </c>
      <c r="W29">
        <v>124</v>
      </c>
      <c r="X29">
        <v>25</v>
      </c>
      <c r="Y29">
        <v>13</v>
      </c>
      <c r="Z29" t="s">
        <v>488</v>
      </c>
      <c r="AA29" t="s">
        <v>489</v>
      </c>
      <c r="AB29" t="s">
        <v>445</v>
      </c>
      <c r="AC29" t="s">
        <v>446</v>
      </c>
      <c r="AD29" t="s">
        <v>447</v>
      </c>
      <c r="AE29" t="s">
        <v>418</v>
      </c>
      <c r="AG29" t="s">
        <v>490</v>
      </c>
      <c r="AH29">
        <v>0</v>
      </c>
      <c r="AI29">
        <v>211</v>
      </c>
      <c r="AJ29">
        <v>16</v>
      </c>
      <c r="AK29">
        <v>1279</v>
      </c>
      <c r="AL29">
        <v>1.45</v>
      </c>
    </row>
    <row r="30" spans="1:38" x14ac:dyDescent="0.3">
      <c r="A30" t="s">
        <v>438</v>
      </c>
      <c r="B30">
        <v>1353</v>
      </c>
      <c r="C30">
        <v>4</v>
      </c>
      <c r="D30" t="s">
        <v>487</v>
      </c>
      <c r="E30" t="s">
        <v>472</v>
      </c>
      <c r="F30">
        <v>882</v>
      </c>
      <c r="G30">
        <v>47.35</v>
      </c>
      <c r="H30">
        <v>156.54</v>
      </c>
      <c r="I30">
        <v>39.57</v>
      </c>
      <c r="J30">
        <v>130.83000000000001</v>
      </c>
      <c r="K30">
        <v>402</v>
      </c>
      <c r="T30">
        <v>4</v>
      </c>
      <c r="U30">
        <v>2</v>
      </c>
      <c r="V30" t="s">
        <v>441</v>
      </c>
      <c r="W30">
        <v>156</v>
      </c>
      <c r="X30">
        <v>25</v>
      </c>
      <c r="Y30">
        <v>13</v>
      </c>
      <c r="Z30" t="s">
        <v>488</v>
      </c>
      <c r="AA30" t="s">
        <v>489</v>
      </c>
      <c r="AB30" t="s">
        <v>445</v>
      </c>
      <c r="AC30" t="s">
        <v>446</v>
      </c>
      <c r="AD30" t="s">
        <v>447</v>
      </c>
      <c r="AE30" t="s">
        <v>418</v>
      </c>
      <c r="AG30" t="s">
        <v>490</v>
      </c>
      <c r="AH30">
        <v>0</v>
      </c>
      <c r="AI30">
        <v>211</v>
      </c>
      <c r="AJ30">
        <v>16</v>
      </c>
      <c r="AK30">
        <v>1279</v>
      </c>
      <c r="AL30">
        <v>1.45</v>
      </c>
    </row>
    <row r="31" spans="1:38" x14ac:dyDescent="0.3">
      <c r="A31" t="s">
        <v>438</v>
      </c>
      <c r="B31">
        <v>1353</v>
      </c>
      <c r="C31">
        <v>5</v>
      </c>
      <c r="D31" t="s">
        <v>487</v>
      </c>
      <c r="E31" t="s">
        <v>472</v>
      </c>
      <c r="F31">
        <v>882</v>
      </c>
      <c r="G31">
        <v>58.09</v>
      </c>
      <c r="H31">
        <v>192.06</v>
      </c>
      <c r="I31">
        <v>49.26</v>
      </c>
      <c r="J31">
        <v>162.87</v>
      </c>
      <c r="K31">
        <v>20</v>
      </c>
      <c r="T31">
        <v>6</v>
      </c>
      <c r="U31">
        <v>3</v>
      </c>
      <c r="V31" t="s">
        <v>441</v>
      </c>
      <c r="W31">
        <v>192</v>
      </c>
      <c r="X31">
        <v>25</v>
      </c>
      <c r="Y31">
        <v>13</v>
      </c>
      <c r="Z31" t="s">
        <v>488</v>
      </c>
      <c r="AA31" t="s">
        <v>489</v>
      </c>
      <c r="AB31" t="s">
        <v>445</v>
      </c>
      <c r="AC31" t="s">
        <v>446</v>
      </c>
      <c r="AD31" t="s">
        <v>447</v>
      </c>
      <c r="AE31" t="s">
        <v>418</v>
      </c>
      <c r="AG31" t="s">
        <v>490</v>
      </c>
      <c r="AH31">
        <v>0</v>
      </c>
      <c r="AI31">
        <v>211</v>
      </c>
      <c r="AJ31">
        <v>16</v>
      </c>
      <c r="AK31">
        <v>1279</v>
      </c>
      <c r="AL31">
        <v>1.45</v>
      </c>
    </row>
    <row r="32" spans="1:38" x14ac:dyDescent="0.3">
      <c r="A32" t="s">
        <v>438</v>
      </c>
      <c r="B32">
        <v>1353</v>
      </c>
      <c r="C32">
        <v>6</v>
      </c>
      <c r="D32" t="s">
        <v>487</v>
      </c>
      <c r="E32" t="s">
        <v>472</v>
      </c>
      <c r="F32">
        <v>882</v>
      </c>
      <c r="G32">
        <v>59.73</v>
      </c>
      <c r="H32">
        <v>197.46</v>
      </c>
      <c r="I32">
        <v>50.63</v>
      </c>
      <c r="J32">
        <v>167.4</v>
      </c>
      <c r="K32">
        <v>100</v>
      </c>
      <c r="T32">
        <v>5</v>
      </c>
      <c r="U32">
        <v>2</v>
      </c>
      <c r="V32" t="s">
        <v>441</v>
      </c>
      <c r="W32">
        <v>197</v>
      </c>
      <c r="X32">
        <v>25</v>
      </c>
      <c r="Y32">
        <v>13</v>
      </c>
      <c r="Z32" t="s">
        <v>488</v>
      </c>
      <c r="AA32" t="s">
        <v>489</v>
      </c>
      <c r="AB32" t="s">
        <v>445</v>
      </c>
      <c r="AC32" t="s">
        <v>446</v>
      </c>
      <c r="AD32" t="s">
        <v>447</v>
      </c>
      <c r="AE32" t="s">
        <v>418</v>
      </c>
      <c r="AG32" t="s">
        <v>490</v>
      </c>
      <c r="AH32">
        <v>0</v>
      </c>
      <c r="AI32">
        <v>211</v>
      </c>
      <c r="AJ32">
        <v>16</v>
      </c>
      <c r="AK32">
        <v>1279</v>
      </c>
      <c r="AL32">
        <v>1.45</v>
      </c>
    </row>
    <row r="33" spans="1:38" x14ac:dyDescent="0.3">
      <c r="A33" t="s">
        <v>438</v>
      </c>
      <c r="B33">
        <v>120548</v>
      </c>
      <c r="C33">
        <v>1</v>
      </c>
      <c r="D33" t="s">
        <v>491</v>
      </c>
      <c r="E33" t="s">
        <v>492</v>
      </c>
      <c r="F33">
        <v>18</v>
      </c>
      <c r="G33">
        <v>63.83</v>
      </c>
      <c r="H33">
        <v>211.01</v>
      </c>
      <c r="I33">
        <v>57.2</v>
      </c>
      <c r="J33">
        <v>189.12</v>
      </c>
      <c r="K33">
        <v>3</v>
      </c>
      <c r="T33">
        <v>5</v>
      </c>
      <c r="U33">
        <v>3</v>
      </c>
      <c r="V33" t="s">
        <v>441</v>
      </c>
      <c r="W33" t="s">
        <v>493</v>
      </c>
      <c r="X33">
        <v>3</v>
      </c>
      <c r="Y33">
        <v>3</v>
      </c>
      <c r="Z33" t="s">
        <v>494</v>
      </c>
      <c r="AA33" t="s">
        <v>495</v>
      </c>
      <c r="AB33" t="s">
        <v>445</v>
      </c>
      <c r="AC33" t="s">
        <v>446</v>
      </c>
      <c r="AD33" t="s">
        <v>447</v>
      </c>
      <c r="AE33" t="s">
        <v>418</v>
      </c>
      <c r="AG33" t="s">
        <v>496</v>
      </c>
      <c r="AH33">
        <v>0</v>
      </c>
      <c r="AI33">
        <v>89</v>
      </c>
      <c r="AJ33">
        <v>30</v>
      </c>
      <c r="AK33">
        <v>53</v>
      </c>
      <c r="AL33">
        <v>2.94</v>
      </c>
    </row>
    <row r="34" spans="1:38" x14ac:dyDescent="0.3">
      <c r="A34" t="s">
        <v>438</v>
      </c>
      <c r="B34">
        <v>120548</v>
      </c>
      <c r="C34">
        <v>2</v>
      </c>
      <c r="D34" t="s">
        <v>491</v>
      </c>
      <c r="E34" t="s">
        <v>492</v>
      </c>
      <c r="F34">
        <v>18</v>
      </c>
      <c r="G34">
        <v>63.83</v>
      </c>
      <c r="H34">
        <v>211.04</v>
      </c>
      <c r="I34">
        <v>57.21</v>
      </c>
      <c r="J34">
        <v>189.15</v>
      </c>
      <c r="K34">
        <v>3</v>
      </c>
      <c r="T34">
        <v>5</v>
      </c>
      <c r="U34">
        <v>3</v>
      </c>
      <c r="V34" t="s">
        <v>441</v>
      </c>
      <c r="W34" t="s">
        <v>351</v>
      </c>
      <c r="X34">
        <v>3</v>
      </c>
      <c r="Y34">
        <v>3</v>
      </c>
      <c r="Z34" t="s">
        <v>494</v>
      </c>
      <c r="AA34" t="s">
        <v>495</v>
      </c>
      <c r="AB34" t="s">
        <v>445</v>
      </c>
      <c r="AC34" t="s">
        <v>446</v>
      </c>
      <c r="AD34" t="s">
        <v>447</v>
      </c>
      <c r="AE34" t="s">
        <v>418</v>
      </c>
      <c r="AG34" t="s">
        <v>496</v>
      </c>
      <c r="AH34">
        <v>0</v>
      </c>
      <c r="AI34">
        <v>89</v>
      </c>
      <c r="AJ34">
        <v>30</v>
      </c>
      <c r="AK34">
        <v>53</v>
      </c>
      <c r="AL34">
        <v>2.94</v>
      </c>
    </row>
    <row r="35" spans="1:38" x14ac:dyDescent="0.3">
      <c r="A35" t="s">
        <v>438</v>
      </c>
      <c r="B35">
        <v>120548</v>
      </c>
      <c r="C35">
        <v>3</v>
      </c>
      <c r="D35" t="s">
        <v>491</v>
      </c>
      <c r="E35" t="s">
        <v>492</v>
      </c>
      <c r="F35">
        <v>18</v>
      </c>
      <c r="G35">
        <v>64.63</v>
      </c>
      <c r="H35">
        <v>213.66</v>
      </c>
      <c r="I35">
        <v>57.92</v>
      </c>
      <c r="J35">
        <v>191.5</v>
      </c>
      <c r="K35">
        <v>3</v>
      </c>
      <c r="T35">
        <v>5</v>
      </c>
      <c r="U35">
        <v>3</v>
      </c>
      <c r="V35" t="s">
        <v>441</v>
      </c>
      <c r="W35" t="s">
        <v>352</v>
      </c>
      <c r="X35">
        <v>3</v>
      </c>
      <c r="Y35">
        <v>3</v>
      </c>
      <c r="Z35" t="s">
        <v>494</v>
      </c>
      <c r="AA35" t="s">
        <v>495</v>
      </c>
      <c r="AB35" t="s">
        <v>445</v>
      </c>
      <c r="AC35" t="s">
        <v>446</v>
      </c>
      <c r="AD35" t="s">
        <v>447</v>
      </c>
      <c r="AE35" t="s">
        <v>418</v>
      </c>
      <c r="AG35" t="s">
        <v>496</v>
      </c>
      <c r="AH35">
        <v>0</v>
      </c>
      <c r="AI35">
        <v>89</v>
      </c>
      <c r="AJ35">
        <v>30</v>
      </c>
      <c r="AK35">
        <v>53</v>
      </c>
      <c r="AL35">
        <v>2.94</v>
      </c>
    </row>
    <row r="36" spans="1:38" x14ac:dyDescent="0.3">
      <c r="A36" t="s">
        <v>438</v>
      </c>
      <c r="B36">
        <v>120548</v>
      </c>
      <c r="C36">
        <v>4</v>
      </c>
      <c r="D36" t="s">
        <v>491</v>
      </c>
      <c r="E36" t="s">
        <v>492</v>
      </c>
      <c r="F36">
        <v>18</v>
      </c>
      <c r="G36">
        <v>65.400000000000006</v>
      </c>
      <c r="H36">
        <v>216.23</v>
      </c>
      <c r="I36">
        <v>58.62</v>
      </c>
      <c r="J36">
        <v>193.8</v>
      </c>
      <c r="K36">
        <v>3</v>
      </c>
      <c r="T36">
        <v>5</v>
      </c>
      <c r="U36">
        <v>3</v>
      </c>
      <c r="V36" t="s">
        <v>441</v>
      </c>
      <c r="W36" t="s">
        <v>497</v>
      </c>
      <c r="X36">
        <v>3</v>
      </c>
      <c r="Y36">
        <v>3</v>
      </c>
      <c r="Z36" t="s">
        <v>494</v>
      </c>
      <c r="AA36" t="s">
        <v>495</v>
      </c>
      <c r="AB36" t="s">
        <v>445</v>
      </c>
      <c r="AC36" t="s">
        <v>446</v>
      </c>
      <c r="AD36" t="s">
        <v>447</v>
      </c>
      <c r="AE36" t="s">
        <v>418</v>
      </c>
      <c r="AG36" t="s">
        <v>496</v>
      </c>
      <c r="AH36">
        <v>0</v>
      </c>
      <c r="AI36">
        <v>89</v>
      </c>
      <c r="AJ36">
        <v>30</v>
      </c>
      <c r="AK36">
        <v>53</v>
      </c>
      <c r="AL36">
        <v>2.94</v>
      </c>
    </row>
    <row r="37" spans="1:38" x14ac:dyDescent="0.3">
      <c r="A37" t="s">
        <v>438</v>
      </c>
      <c r="B37">
        <v>120548</v>
      </c>
      <c r="C37">
        <v>5</v>
      </c>
      <c r="D37" t="s">
        <v>491</v>
      </c>
      <c r="E37" t="s">
        <v>492</v>
      </c>
      <c r="F37">
        <v>18</v>
      </c>
      <c r="G37">
        <v>66.28</v>
      </c>
      <c r="H37">
        <v>219.12</v>
      </c>
      <c r="I37">
        <v>59.4</v>
      </c>
      <c r="J37">
        <v>196.39</v>
      </c>
      <c r="K37">
        <v>3</v>
      </c>
      <c r="T37">
        <v>5</v>
      </c>
      <c r="U37">
        <v>3</v>
      </c>
      <c r="V37" t="s">
        <v>441</v>
      </c>
      <c r="W37">
        <v>219</v>
      </c>
      <c r="X37">
        <v>3</v>
      </c>
      <c r="Y37">
        <v>3</v>
      </c>
      <c r="Z37" t="s">
        <v>494</v>
      </c>
      <c r="AA37" t="s">
        <v>495</v>
      </c>
      <c r="AB37" t="s">
        <v>445</v>
      </c>
      <c r="AC37" t="s">
        <v>446</v>
      </c>
      <c r="AD37" t="s">
        <v>447</v>
      </c>
      <c r="AE37" t="s">
        <v>418</v>
      </c>
      <c r="AG37" t="s">
        <v>496</v>
      </c>
      <c r="AH37">
        <v>0</v>
      </c>
      <c r="AI37">
        <v>89</v>
      </c>
      <c r="AJ37">
        <v>30</v>
      </c>
      <c r="AK37">
        <v>53</v>
      </c>
      <c r="AL37">
        <v>2.94</v>
      </c>
    </row>
    <row r="38" spans="1:38" x14ac:dyDescent="0.3">
      <c r="A38" t="s">
        <v>438</v>
      </c>
      <c r="B38">
        <v>120548</v>
      </c>
      <c r="C38">
        <v>6</v>
      </c>
      <c r="D38" t="s">
        <v>491</v>
      </c>
      <c r="E38" t="s">
        <v>492</v>
      </c>
      <c r="F38">
        <v>18</v>
      </c>
      <c r="G38">
        <v>66.739999999999995</v>
      </c>
      <c r="H38">
        <v>220.63</v>
      </c>
      <c r="I38">
        <v>59.81</v>
      </c>
      <c r="J38">
        <v>197.74</v>
      </c>
      <c r="K38">
        <v>3</v>
      </c>
      <c r="T38">
        <v>5</v>
      </c>
      <c r="U38">
        <v>3</v>
      </c>
      <c r="V38" t="s">
        <v>441</v>
      </c>
      <c r="W38">
        <v>220</v>
      </c>
      <c r="X38">
        <v>3</v>
      </c>
      <c r="Y38">
        <v>3</v>
      </c>
      <c r="Z38" t="s">
        <v>494</v>
      </c>
      <c r="AA38" t="s">
        <v>495</v>
      </c>
      <c r="AB38" t="s">
        <v>445</v>
      </c>
      <c r="AC38" t="s">
        <v>446</v>
      </c>
      <c r="AD38" t="s">
        <v>447</v>
      </c>
      <c r="AE38" t="s">
        <v>418</v>
      </c>
      <c r="AG38" t="s">
        <v>496</v>
      </c>
      <c r="AH38">
        <v>0</v>
      </c>
      <c r="AI38">
        <v>89</v>
      </c>
      <c r="AJ38">
        <v>30</v>
      </c>
      <c r="AK38">
        <v>53</v>
      </c>
      <c r="AL38">
        <v>2.94</v>
      </c>
    </row>
    <row r="39" spans="1:38" x14ac:dyDescent="0.3">
      <c r="A39" t="s">
        <v>438</v>
      </c>
      <c r="B39">
        <v>2194</v>
      </c>
      <c r="C39">
        <v>1</v>
      </c>
      <c r="D39" t="s">
        <v>498</v>
      </c>
      <c r="E39" t="s">
        <v>456</v>
      </c>
      <c r="F39">
        <v>778</v>
      </c>
      <c r="G39">
        <v>20.53</v>
      </c>
      <c r="H39">
        <v>67.87</v>
      </c>
      <c r="I39">
        <v>14.37</v>
      </c>
      <c r="J39">
        <v>47.52</v>
      </c>
      <c r="K39">
        <v>150</v>
      </c>
      <c r="T39">
        <v>2</v>
      </c>
      <c r="U39">
        <v>1</v>
      </c>
      <c r="V39" t="s">
        <v>457</v>
      </c>
      <c r="W39">
        <v>67</v>
      </c>
      <c r="X39">
        <v>27</v>
      </c>
      <c r="Y39">
        <v>13</v>
      </c>
      <c r="Z39" t="s">
        <v>499</v>
      </c>
      <c r="AA39" t="s">
        <v>500</v>
      </c>
      <c r="AB39" t="s">
        <v>445</v>
      </c>
      <c r="AC39" t="s">
        <v>446</v>
      </c>
      <c r="AD39" t="s">
        <v>447</v>
      </c>
      <c r="AE39" t="s">
        <v>418</v>
      </c>
      <c r="AG39" t="s">
        <v>501</v>
      </c>
      <c r="AH39">
        <v>0</v>
      </c>
      <c r="AI39">
        <v>209</v>
      </c>
      <c r="AJ39">
        <v>16</v>
      </c>
      <c r="AK39">
        <v>778</v>
      </c>
      <c r="AL39">
        <v>1</v>
      </c>
    </row>
    <row r="40" spans="1:38" x14ac:dyDescent="0.3">
      <c r="A40" t="s">
        <v>438</v>
      </c>
      <c r="B40">
        <v>2194</v>
      </c>
      <c r="C40">
        <v>2</v>
      </c>
      <c r="D40" t="s">
        <v>498</v>
      </c>
      <c r="E40" t="s">
        <v>456</v>
      </c>
      <c r="F40">
        <v>778</v>
      </c>
      <c r="G40">
        <v>25.36</v>
      </c>
      <c r="H40">
        <v>83.84</v>
      </c>
      <c r="I40">
        <v>18.36</v>
      </c>
      <c r="J40">
        <v>60.72</v>
      </c>
      <c r="K40">
        <v>158</v>
      </c>
      <c r="T40">
        <v>3</v>
      </c>
      <c r="U40">
        <v>1</v>
      </c>
      <c r="V40" t="s">
        <v>441</v>
      </c>
      <c r="W40">
        <v>83</v>
      </c>
      <c r="X40">
        <v>27</v>
      </c>
      <c r="Y40">
        <v>13</v>
      </c>
      <c r="Z40" t="s">
        <v>499</v>
      </c>
      <c r="AA40" t="s">
        <v>500</v>
      </c>
      <c r="AB40" t="s">
        <v>445</v>
      </c>
      <c r="AC40" t="s">
        <v>446</v>
      </c>
      <c r="AD40" t="s">
        <v>447</v>
      </c>
      <c r="AE40" t="s">
        <v>418</v>
      </c>
      <c r="AG40" t="s">
        <v>501</v>
      </c>
      <c r="AH40">
        <v>0</v>
      </c>
      <c r="AI40">
        <v>209</v>
      </c>
      <c r="AJ40">
        <v>16</v>
      </c>
      <c r="AK40">
        <v>778</v>
      </c>
      <c r="AL40">
        <v>1</v>
      </c>
    </row>
    <row r="41" spans="1:38" x14ac:dyDescent="0.3">
      <c r="A41" t="s">
        <v>438</v>
      </c>
      <c r="B41">
        <v>2194</v>
      </c>
      <c r="C41">
        <v>3</v>
      </c>
      <c r="D41" t="s">
        <v>498</v>
      </c>
      <c r="E41" t="s">
        <v>456</v>
      </c>
      <c r="F41">
        <v>778</v>
      </c>
      <c r="G41">
        <v>32.06</v>
      </c>
      <c r="H41">
        <v>106</v>
      </c>
      <c r="I41">
        <v>25.7</v>
      </c>
      <c r="J41">
        <v>84.97</v>
      </c>
      <c r="K41">
        <v>310</v>
      </c>
      <c r="T41">
        <v>3</v>
      </c>
      <c r="U41">
        <v>2</v>
      </c>
      <c r="V41" t="s">
        <v>441</v>
      </c>
      <c r="W41">
        <v>106</v>
      </c>
      <c r="X41">
        <v>27</v>
      </c>
      <c r="Y41">
        <v>13</v>
      </c>
      <c r="Z41" t="s">
        <v>499</v>
      </c>
      <c r="AA41" t="s">
        <v>500</v>
      </c>
      <c r="AB41" t="s">
        <v>445</v>
      </c>
      <c r="AC41" t="s">
        <v>446</v>
      </c>
      <c r="AD41" t="s">
        <v>447</v>
      </c>
      <c r="AE41" t="s">
        <v>418</v>
      </c>
      <c r="AG41" t="s">
        <v>501</v>
      </c>
      <c r="AH41">
        <v>0</v>
      </c>
      <c r="AI41">
        <v>209</v>
      </c>
      <c r="AJ41">
        <v>16</v>
      </c>
      <c r="AK41">
        <v>778</v>
      </c>
      <c r="AL41">
        <v>1</v>
      </c>
    </row>
    <row r="42" spans="1:38" x14ac:dyDescent="0.3">
      <c r="A42" t="s">
        <v>438</v>
      </c>
      <c r="B42">
        <v>2194</v>
      </c>
      <c r="C42">
        <v>4</v>
      </c>
      <c r="D42" t="s">
        <v>498</v>
      </c>
      <c r="E42" t="s">
        <v>456</v>
      </c>
      <c r="F42">
        <v>778</v>
      </c>
      <c r="G42">
        <v>37.57</v>
      </c>
      <c r="H42">
        <v>124.23</v>
      </c>
      <c r="I42">
        <v>30.74</v>
      </c>
      <c r="J42">
        <v>101.64</v>
      </c>
      <c r="K42">
        <v>40</v>
      </c>
      <c r="T42">
        <v>4</v>
      </c>
      <c r="U42">
        <v>2</v>
      </c>
      <c r="V42" t="s">
        <v>441</v>
      </c>
      <c r="W42">
        <v>124</v>
      </c>
      <c r="X42">
        <v>27</v>
      </c>
      <c r="Y42">
        <v>13</v>
      </c>
      <c r="Z42" t="s">
        <v>499</v>
      </c>
      <c r="AA42" t="s">
        <v>500</v>
      </c>
      <c r="AB42" t="s">
        <v>445</v>
      </c>
      <c r="AC42" t="s">
        <v>446</v>
      </c>
      <c r="AD42" t="s">
        <v>447</v>
      </c>
      <c r="AE42" t="s">
        <v>418</v>
      </c>
      <c r="AG42" t="s">
        <v>501</v>
      </c>
      <c r="AH42">
        <v>0</v>
      </c>
      <c r="AI42">
        <v>209</v>
      </c>
      <c r="AJ42">
        <v>16</v>
      </c>
      <c r="AK42">
        <v>778</v>
      </c>
      <c r="AL42">
        <v>1</v>
      </c>
    </row>
    <row r="43" spans="1:38" x14ac:dyDescent="0.3">
      <c r="A43" t="s">
        <v>438</v>
      </c>
      <c r="B43">
        <v>2194</v>
      </c>
      <c r="C43">
        <v>5</v>
      </c>
      <c r="D43" t="s">
        <v>498</v>
      </c>
      <c r="E43" t="s">
        <v>456</v>
      </c>
      <c r="F43">
        <v>778</v>
      </c>
      <c r="G43">
        <v>45.98</v>
      </c>
      <c r="H43">
        <v>152.03</v>
      </c>
      <c r="I43">
        <v>38.46</v>
      </c>
      <c r="J43">
        <v>127.17</v>
      </c>
      <c r="K43">
        <v>108</v>
      </c>
      <c r="T43">
        <v>4</v>
      </c>
      <c r="U43">
        <v>2</v>
      </c>
      <c r="V43" t="s">
        <v>441</v>
      </c>
      <c r="W43">
        <v>152</v>
      </c>
      <c r="X43">
        <v>27</v>
      </c>
      <c r="Y43">
        <v>13</v>
      </c>
      <c r="Z43" t="s">
        <v>499</v>
      </c>
      <c r="AA43" t="s">
        <v>500</v>
      </c>
      <c r="AB43" t="s">
        <v>445</v>
      </c>
      <c r="AC43" t="s">
        <v>446</v>
      </c>
      <c r="AD43" t="s">
        <v>447</v>
      </c>
      <c r="AE43" t="s">
        <v>418</v>
      </c>
      <c r="AG43" t="s">
        <v>501</v>
      </c>
      <c r="AH43">
        <v>0</v>
      </c>
      <c r="AI43">
        <v>209</v>
      </c>
      <c r="AJ43">
        <v>16</v>
      </c>
      <c r="AK43">
        <v>778</v>
      </c>
      <c r="AL43">
        <v>1</v>
      </c>
    </row>
    <row r="44" spans="1:38" x14ac:dyDescent="0.3">
      <c r="A44" t="s">
        <v>438</v>
      </c>
      <c r="B44">
        <v>2194</v>
      </c>
      <c r="C44">
        <v>6</v>
      </c>
      <c r="D44" t="s">
        <v>498</v>
      </c>
      <c r="E44" t="s">
        <v>456</v>
      </c>
      <c r="F44">
        <v>778</v>
      </c>
      <c r="G44">
        <v>50.55</v>
      </c>
      <c r="H44">
        <v>167.11</v>
      </c>
      <c r="I44">
        <v>40.380000000000003</v>
      </c>
      <c r="J44">
        <v>133.49</v>
      </c>
      <c r="K44">
        <v>12</v>
      </c>
      <c r="T44">
        <v>5</v>
      </c>
      <c r="U44">
        <v>2</v>
      </c>
      <c r="V44" t="s">
        <v>441</v>
      </c>
      <c r="W44">
        <v>167</v>
      </c>
      <c r="X44">
        <v>27</v>
      </c>
      <c r="Y44">
        <v>13</v>
      </c>
      <c r="Z44" t="s">
        <v>499</v>
      </c>
      <c r="AA44" t="s">
        <v>500</v>
      </c>
      <c r="AB44" t="s">
        <v>445</v>
      </c>
      <c r="AC44" t="s">
        <v>446</v>
      </c>
      <c r="AD44" t="s">
        <v>447</v>
      </c>
      <c r="AE44" t="s">
        <v>418</v>
      </c>
      <c r="AG44" t="s">
        <v>501</v>
      </c>
      <c r="AH44">
        <v>0</v>
      </c>
      <c r="AI44">
        <v>209</v>
      </c>
      <c r="AJ44">
        <v>16</v>
      </c>
      <c r="AK44">
        <v>778</v>
      </c>
      <c r="AL44">
        <v>1</v>
      </c>
    </row>
    <row r="45" spans="1:38" x14ac:dyDescent="0.3">
      <c r="A45" t="s">
        <v>438</v>
      </c>
      <c r="B45">
        <v>2789</v>
      </c>
      <c r="C45">
        <v>1</v>
      </c>
      <c r="D45" t="s">
        <v>502</v>
      </c>
      <c r="E45" t="s">
        <v>456</v>
      </c>
      <c r="F45">
        <v>932</v>
      </c>
      <c r="G45">
        <v>25.3</v>
      </c>
      <c r="H45">
        <v>83.66</v>
      </c>
      <c r="I45">
        <v>17.690000000000001</v>
      </c>
      <c r="J45">
        <v>58.49</v>
      </c>
      <c r="K45">
        <v>360</v>
      </c>
      <c r="T45">
        <v>3</v>
      </c>
      <c r="U45">
        <v>1</v>
      </c>
      <c r="V45" t="s">
        <v>457</v>
      </c>
      <c r="W45">
        <v>83</v>
      </c>
      <c r="X45">
        <v>23</v>
      </c>
      <c r="Y45">
        <v>15</v>
      </c>
      <c r="Z45" t="s">
        <v>503</v>
      </c>
      <c r="AA45" t="s">
        <v>504</v>
      </c>
      <c r="AB45" t="s">
        <v>445</v>
      </c>
      <c r="AC45" t="s">
        <v>446</v>
      </c>
      <c r="AD45" t="s">
        <v>447</v>
      </c>
      <c r="AE45" t="s">
        <v>418</v>
      </c>
      <c r="AG45" t="s">
        <v>505</v>
      </c>
      <c r="AH45">
        <v>0</v>
      </c>
      <c r="AI45">
        <v>206</v>
      </c>
      <c r="AJ45">
        <v>18</v>
      </c>
      <c r="AK45">
        <v>907</v>
      </c>
      <c r="AL45">
        <v>0.97</v>
      </c>
    </row>
    <row r="46" spans="1:38" x14ac:dyDescent="0.3">
      <c r="A46" t="s">
        <v>438</v>
      </c>
      <c r="B46">
        <v>2789</v>
      </c>
      <c r="C46">
        <v>2</v>
      </c>
      <c r="D46" t="s">
        <v>502</v>
      </c>
      <c r="E46" t="s">
        <v>456</v>
      </c>
      <c r="F46">
        <v>932</v>
      </c>
      <c r="G46">
        <v>32.94</v>
      </c>
      <c r="H46">
        <v>108.91</v>
      </c>
      <c r="I46">
        <v>25.71</v>
      </c>
      <c r="J46">
        <v>85</v>
      </c>
      <c r="K46">
        <v>572</v>
      </c>
      <c r="T46">
        <v>3</v>
      </c>
      <c r="U46">
        <v>2</v>
      </c>
      <c r="V46" t="s">
        <v>441</v>
      </c>
      <c r="W46">
        <v>108</v>
      </c>
      <c r="X46">
        <v>23</v>
      </c>
      <c r="Y46">
        <v>15</v>
      </c>
      <c r="Z46" t="s">
        <v>503</v>
      </c>
      <c r="AA46" t="s">
        <v>504</v>
      </c>
      <c r="AB46" t="s">
        <v>445</v>
      </c>
      <c r="AC46" t="s">
        <v>446</v>
      </c>
      <c r="AD46" t="s">
        <v>447</v>
      </c>
      <c r="AE46" t="s">
        <v>418</v>
      </c>
      <c r="AG46" t="s">
        <v>505</v>
      </c>
      <c r="AH46">
        <v>0</v>
      </c>
      <c r="AI46">
        <v>206</v>
      </c>
      <c r="AJ46">
        <v>18</v>
      </c>
      <c r="AK46">
        <v>907</v>
      </c>
      <c r="AL46">
        <v>0.97</v>
      </c>
    </row>
    <row r="47" spans="1:38" x14ac:dyDescent="0.3">
      <c r="A47" t="s">
        <v>438</v>
      </c>
      <c r="B47">
        <v>2549</v>
      </c>
      <c r="C47">
        <v>1</v>
      </c>
      <c r="D47" t="s">
        <v>506</v>
      </c>
      <c r="E47" t="s">
        <v>456</v>
      </c>
      <c r="F47">
        <v>172</v>
      </c>
      <c r="G47">
        <v>37.799999999999997</v>
      </c>
      <c r="H47">
        <v>124.98</v>
      </c>
      <c r="I47">
        <v>30.82</v>
      </c>
      <c r="J47">
        <v>101.91</v>
      </c>
      <c r="K47">
        <v>80</v>
      </c>
      <c r="T47">
        <v>4</v>
      </c>
      <c r="U47">
        <v>2</v>
      </c>
      <c r="V47" t="s">
        <v>441</v>
      </c>
      <c r="W47">
        <v>124</v>
      </c>
      <c r="X47">
        <v>18</v>
      </c>
      <c r="Y47">
        <v>12</v>
      </c>
      <c r="Z47" t="s">
        <v>507</v>
      </c>
      <c r="AA47" t="s">
        <v>508</v>
      </c>
      <c r="AB47" t="s">
        <v>445</v>
      </c>
      <c r="AC47" t="s">
        <v>446</v>
      </c>
      <c r="AD47" t="s">
        <v>447</v>
      </c>
      <c r="AE47" t="s">
        <v>418</v>
      </c>
      <c r="AG47" t="s">
        <v>509</v>
      </c>
      <c r="AH47">
        <v>0</v>
      </c>
      <c r="AI47">
        <v>134</v>
      </c>
      <c r="AJ47">
        <v>14</v>
      </c>
      <c r="AK47">
        <v>304</v>
      </c>
      <c r="AL47">
        <v>1.77</v>
      </c>
    </row>
    <row r="48" spans="1:38" x14ac:dyDescent="0.3">
      <c r="A48" t="s">
        <v>438</v>
      </c>
      <c r="B48">
        <v>2549</v>
      </c>
      <c r="C48">
        <v>2</v>
      </c>
      <c r="D48" t="s">
        <v>506</v>
      </c>
      <c r="E48" t="s">
        <v>456</v>
      </c>
      <c r="F48">
        <v>172</v>
      </c>
      <c r="G48">
        <v>49.09</v>
      </c>
      <c r="H48">
        <v>162.31</v>
      </c>
      <c r="I48">
        <v>40.67</v>
      </c>
      <c r="J48">
        <v>134.46</v>
      </c>
      <c r="K48">
        <v>92</v>
      </c>
      <c r="T48">
        <v>4</v>
      </c>
      <c r="U48">
        <v>2</v>
      </c>
      <c r="V48" t="s">
        <v>441</v>
      </c>
      <c r="W48">
        <v>162</v>
      </c>
      <c r="X48">
        <v>18</v>
      </c>
      <c r="Y48">
        <v>12</v>
      </c>
      <c r="Z48" t="s">
        <v>507</v>
      </c>
      <c r="AA48" t="s">
        <v>508</v>
      </c>
      <c r="AB48" t="s">
        <v>445</v>
      </c>
      <c r="AC48" t="s">
        <v>446</v>
      </c>
      <c r="AD48" t="s">
        <v>447</v>
      </c>
      <c r="AE48" t="s">
        <v>418</v>
      </c>
      <c r="AG48" t="s">
        <v>509</v>
      </c>
      <c r="AH48">
        <v>0</v>
      </c>
      <c r="AI48">
        <v>134</v>
      </c>
      <c r="AJ48">
        <v>14</v>
      </c>
      <c r="AK48">
        <v>304</v>
      </c>
      <c r="AL48">
        <v>1.77</v>
      </c>
    </row>
    <row r="49" spans="1:38" x14ac:dyDescent="0.3">
      <c r="A49" t="s">
        <v>438</v>
      </c>
      <c r="B49">
        <v>2874</v>
      </c>
      <c r="C49">
        <v>1</v>
      </c>
      <c r="D49" t="s">
        <v>510</v>
      </c>
      <c r="E49" t="s">
        <v>472</v>
      </c>
      <c r="F49">
        <v>779</v>
      </c>
      <c r="G49">
        <v>15.03</v>
      </c>
      <c r="H49">
        <v>49.69</v>
      </c>
      <c r="I49">
        <v>10.67</v>
      </c>
      <c r="J49">
        <v>35.28</v>
      </c>
      <c r="K49">
        <v>297</v>
      </c>
      <c r="T49">
        <v>2</v>
      </c>
      <c r="U49">
        <v>1</v>
      </c>
      <c r="V49" t="s">
        <v>457</v>
      </c>
      <c r="W49" t="s">
        <v>85</v>
      </c>
      <c r="X49">
        <v>21</v>
      </c>
      <c r="Y49">
        <v>10</v>
      </c>
      <c r="Z49" t="s">
        <v>511</v>
      </c>
      <c r="AA49" t="s">
        <v>512</v>
      </c>
      <c r="AB49" t="s">
        <v>445</v>
      </c>
      <c r="AC49" t="s">
        <v>446</v>
      </c>
      <c r="AD49" t="s">
        <v>447</v>
      </c>
      <c r="AE49" t="s">
        <v>418</v>
      </c>
      <c r="AG49" t="s">
        <v>513</v>
      </c>
      <c r="AH49">
        <v>0</v>
      </c>
      <c r="AI49">
        <v>131</v>
      </c>
      <c r="AJ49">
        <v>11</v>
      </c>
      <c r="AK49">
        <v>319</v>
      </c>
      <c r="AL49">
        <v>0.41</v>
      </c>
    </row>
    <row r="50" spans="1:38" x14ac:dyDescent="0.3">
      <c r="A50" t="s">
        <v>438</v>
      </c>
      <c r="B50">
        <v>2874</v>
      </c>
      <c r="C50">
        <v>2</v>
      </c>
      <c r="D50" t="s">
        <v>510</v>
      </c>
      <c r="E50" t="s">
        <v>472</v>
      </c>
      <c r="F50">
        <v>779</v>
      </c>
      <c r="G50">
        <v>15.2</v>
      </c>
      <c r="H50">
        <v>50.25</v>
      </c>
      <c r="I50">
        <v>10.67</v>
      </c>
      <c r="J50">
        <v>35.28</v>
      </c>
      <c r="K50">
        <v>39</v>
      </c>
      <c r="T50">
        <v>2</v>
      </c>
      <c r="U50">
        <v>1</v>
      </c>
      <c r="V50" t="s">
        <v>457</v>
      </c>
      <c r="W50" t="s">
        <v>86</v>
      </c>
      <c r="X50">
        <v>21</v>
      </c>
      <c r="Y50">
        <v>10</v>
      </c>
      <c r="Z50" t="s">
        <v>511</v>
      </c>
      <c r="AA50" t="s">
        <v>512</v>
      </c>
      <c r="AB50" t="s">
        <v>445</v>
      </c>
      <c r="AC50" t="s">
        <v>446</v>
      </c>
      <c r="AD50" t="s">
        <v>447</v>
      </c>
      <c r="AE50" t="s">
        <v>418</v>
      </c>
      <c r="AG50" t="s">
        <v>513</v>
      </c>
      <c r="AH50">
        <v>0</v>
      </c>
      <c r="AI50">
        <v>131</v>
      </c>
      <c r="AJ50">
        <v>11</v>
      </c>
      <c r="AK50">
        <v>319</v>
      </c>
      <c r="AL50">
        <v>0.41</v>
      </c>
    </row>
    <row r="51" spans="1:38" x14ac:dyDescent="0.3">
      <c r="A51" t="s">
        <v>438</v>
      </c>
      <c r="B51">
        <v>2874</v>
      </c>
      <c r="C51">
        <v>3</v>
      </c>
      <c r="D51" t="s">
        <v>510</v>
      </c>
      <c r="E51" t="s">
        <v>472</v>
      </c>
      <c r="F51">
        <v>779</v>
      </c>
      <c r="G51">
        <v>15.51</v>
      </c>
      <c r="H51">
        <v>51.28</v>
      </c>
      <c r="I51">
        <v>10.89</v>
      </c>
      <c r="J51">
        <v>36</v>
      </c>
      <c r="K51">
        <v>20</v>
      </c>
      <c r="T51">
        <v>2</v>
      </c>
      <c r="U51">
        <v>1</v>
      </c>
      <c r="V51" t="s">
        <v>457</v>
      </c>
      <c r="W51" t="s">
        <v>87</v>
      </c>
      <c r="X51">
        <v>21</v>
      </c>
      <c r="Y51">
        <v>10</v>
      </c>
      <c r="Z51" t="s">
        <v>511</v>
      </c>
      <c r="AA51" t="s">
        <v>512</v>
      </c>
      <c r="AB51" t="s">
        <v>445</v>
      </c>
      <c r="AC51" t="s">
        <v>446</v>
      </c>
      <c r="AD51" t="s">
        <v>447</v>
      </c>
      <c r="AE51" t="s">
        <v>418</v>
      </c>
      <c r="AG51" t="s">
        <v>513</v>
      </c>
      <c r="AH51">
        <v>0</v>
      </c>
      <c r="AI51">
        <v>131</v>
      </c>
      <c r="AJ51">
        <v>11</v>
      </c>
      <c r="AK51">
        <v>319</v>
      </c>
      <c r="AL51">
        <v>0.41</v>
      </c>
    </row>
    <row r="52" spans="1:38" x14ac:dyDescent="0.3">
      <c r="A52" t="s">
        <v>438</v>
      </c>
      <c r="B52">
        <v>2874</v>
      </c>
      <c r="C52">
        <v>4</v>
      </c>
      <c r="D52" t="s">
        <v>510</v>
      </c>
      <c r="E52" t="s">
        <v>472</v>
      </c>
      <c r="F52">
        <v>779</v>
      </c>
      <c r="G52">
        <v>16.14</v>
      </c>
      <c r="H52">
        <v>53.38</v>
      </c>
      <c r="I52">
        <v>11.51</v>
      </c>
      <c r="J52">
        <v>38.07</v>
      </c>
      <c r="K52">
        <v>252</v>
      </c>
      <c r="T52">
        <v>2</v>
      </c>
      <c r="U52">
        <v>1</v>
      </c>
      <c r="V52" t="s">
        <v>457</v>
      </c>
      <c r="W52" t="s">
        <v>88</v>
      </c>
      <c r="X52">
        <v>21</v>
      </c>
      <c r="Y52">
        <v>10</v>
      </c>
      <c r="Z52" t="s">
        <v>511</v>
      </c>
      <c r="AA52" t="s">
        <v>512</v>
      </c>
      <c r="AB52" t="s">
        <v>445</v>
      </c>
      <c r="AC52" t="s">
        <v>446</v>
      </c>
      <c r="AD52" t="s">
        <v>447</v>
      </c>
      <c r="AE52" t="s">
        <v>418</v>
      </c>
      <c r="AG52" t="s">
        <v>513</v>
      </c>
      <c r="AH52">
        <v>0</v>
      </c>
      <c r="AI52">
        <v>131</v>
      </c>
      <c r="AJ52">
        <v>11</v>
      </c>
      <c r="AK52">
        <v>319</v>
      </c>
      <c r="AL52">
        <v>0.41</v>
      </c>
    </row>
    <row r="53" spans="1:38" x14ac:dyDescent="0.3">
      <c r="A53" t="s">
        <v>438</v>
      </c>
      <c r="B53">
        <v>2874</v>
      </c>
      <c r="C53">
        <v>5</v>
      </c>
      <c r="D53" t="s">
        <v>510</v>
      </c>
      <c r="E53" t="s">
        <v>472</v>
      </c>
      <c r="F53">
        <v>779</v>
      </c>
      <c r="G53">
        <v>16.54</v>
      </c>
      <c r="H53">
        <v>54.7</v>
      </c>
      <c r="I53">
        <v>11.8</v>
      </c>
      <c r="J53">
        <v>39.01</v>
      </c>
      <c r="K53">
        <v>171</v>
      </c>
      <c r="T53">
        <v>2</v>
      </c>
      <c r="U53">
        <v>1</v>
      </c>
      <c r="V53" t="s">
        <v>457</v>
      </c>
      <c r="W53">
        <v>54</v>
      </c>
      <c r="X53">
        <v>21</v>
      </c>
      <c r="Y53">
        <v>10</v>
      </c>
      <c r="Z53" t="s">
        <v>511</v>
      </c>
      <c r="AA53" t="s">
        <v>512</v>
      </c>
      <c r="AB53" t="s">
        <v>445</v>
      </c>
      <c r="AC53" t="s">
        <v>446</v>
      </c>
      <c r="AD53" t="s">
        <v>447</v>
      </c>
      <c r="AE53" t="s">
        <v>418</v>
      </c>
      <c r="AG53" t="s">
        <v>513</v>
      </c>
      <c r="AH53">
        <v>0</v>
      </c>
      <c r="AI53">
        <v>131</v>
      </c>
      <c r="AJ53">
        <v>11</v>
      </c>
      <c r="AK53">
        <v>319</v>
      </c>
      <c r="AL53">
        <v>0.41</v>
      </c>
    </row>
    <row r="54" spans="1:38" x14ac:dyDescent="0.3">
      <c r="A54" t="s">
        <v>438</v>
      </c>
      <c r="B54">
        <v>2617</v>
      </c>
      <c r="C54">
        <v>1</v>
      </c>
      <c r="D54" t="s">
        <v>514</v>
      </c>
      <c r="E54" t="s">
        <v>515</v>
      </c>
      <c r="F54">
        <v>563</v>
      </c>
      <c r="G54">
        <v>20.2</v>
      </c>
      <c r="H54">
        <v>66.78</v>
      </c>
      <c r="I54">
        <v>15.02</v>
      </c>
      <c r="J54">
        <v>49.67</v>
      </c>
      <c r="K54">
        <v>96</v>
      </c>
      <c r="T54">
        <v>2</v>
      </c>
      <c r="U54">
        <v>1</v>
      </c>
      <c r="V54" t="s">
        <v>457</v>
      </c>
      <c r="W54">
        <v>66</v>
      </c>
      <c r="X54">
        <v>25</v>
      </c>
      <c r="Y54">
        <v>15</v>
      </c>
      <c r="Z54" t="s">
        <v>516</v>
      </c>
      <c r="AA54" t="s">
        <v>517</v>
      </c>
      <c r="AB54" t="s">
        <v>445</v>
      </c>
      <c r="AC54" t="s">
        <v>446</v>
      </c>
      <c r="AD54" t="s">
        <v>447</v>
      </c>
      <c r="AE54" t="s">
        <v>418</v>
      </c>
      <c r="AG54" t="s">
        <v>518</v>
      </c>
      <c r="AH54">
        <v>0</v>
      </c>
      <c r="AI54">
        <v>170</v>
      </c>
      <c r="AJ54">
        <v>11</v>
      </c>
      <c r="AK54">
        <v>1358</v>
      </c>
      <c r="AL54">
        <v>2.41</v>
      </c>
    </row>
    <row r="55" spans="1:38" x14ac:dyDescent="0.3">
      <c r="A55" t="s">
        <v>438</v>
      </c>
      <c r="B55">
        <v>2617</v>
      </c>
      <c r="C55">
        <v>2</v>
      </c>
      <c r="D55" t="s">
        <v>514</v>
      </c>
      <c r="E55" t="s">
        <v>515</v>
      </c>
      <c r="F55">
        <v>563</v>
      </c>
      <c r="G55">
        <v>23.89</v>
      </c>
      <c r="H55">
        <v>78.98</v>
      </c>
      <c r="I55">
        <v>17.579999999999998</v>
      </c>
      <c r="J55">
        <v>58.14</v>
      </c>
      <c r="K55">
        <v>267</v>
      </c>
      <c r="T55">
        <v>3</v>
      </c>
      <c r="U55">
        <v>1</v>
      </c>
      <c r="V55" t="s">
        <v>457</v>
      </c>
      <c r="W55" t="s">
        <v>89</v>
      </c>
      <c r="X55">
        <v>25</v>
      </c>
      <c r="Y55">
        <v>15</v>
      </c>
      <c r="Z55" t="s">
        <v>516</v>
      </c>
      <c r="AA55" t="s">
        <v>517</v>
      </c>
      <c r="AB55" t="s">
        <v>445</v>
      </c>
      <c r="AC55" t="s">
        <v>446</v>
      </c>
      <c r="AD55" t="s">
        <v>447</v>
      </c>
      <c r="AE55" t="s">
        <v>418</v>
      </c>
      <c r="AG55" t="s">
        <v>518</v>
      </c>
      <c r="AH55">
        <v>0</v>
      </c>
      <c r="AI55">
        <v>170</v>
      </c>
      <c r="AJ55">
        <v>11</v>
      </c>
      <c r="AK55">
        <v>1358</v>
      </c>
      <c r="AL55">
        <v>2.41</v>
      </c>
    </row>
    <row r="56" spans="1:38" x14ac:dyDescent="0.3">
      <c r="A56" t="s">
        <v>438</v>
      </c>
      <c r="B56">
        <v>2617</v>
      </c>
      <c r="C56">
        <v>3</v>
      </c>
      <c r="D56" t="s">
        <v>514</v>
      </c>
      <c r="E56" t="s">
        <v>515</v>
      </c>
      <c r="F56">
        <v>563</v>
      </c>
      <c r="G56">
        <v>24.39</v>
      </c>
      <c r="H56">
        <v>80.64</v>
      </c>
      <c r="I56">
        <v>18.14</v>
      </c>
      <c r="J56">
        <v>59.98</v>
      </c>
      <c r="K56">
        <v>200</v>
      </c>
      <c r="T56">
        <v>3</v>
      </c>
      <c r="U56">
        <v>1</v>
      </c>
      <c r="V56" t="s">
        <v>457</v>
      </c>
      <c r="W56" t="s">
        <v>70</v>
      </c>
      <c r="X56">
        <v>25</v>
      </c>
      <c r="Y56">
        <v>15</v>
      </c>
      <c r="Z56" t="s">
        <v>516</v>
      </c>
      <c r="AA56" t="s">
        <v>517</v>
      </c>
      <c r="AB56" t="s">
        <v>445</v>
      </c>
      <c r="AC56" t="s">
        <v>446</v>
      </c>
      <c r="AD56" t="s">
        <v>447</v>
      </c>
      <c r="AE56" t="s">
        <v>418</v>
      </c>
      <c r="AG56" t="s">
        <v>518</v>
      </c>
      <c r="AH56">
        <v>0</v>
      </c>
      <c r="AI56">
        <v>170</v>
      </c>
      <c r="AJ56">
        <v>11</v>
      </c>
      <c r="AK56">
        <v>1358</v>
      </c>
      <c r="AL56">
        <v>2.41</v>
      </c>
    </row>
    <row r="57" spans="1:38" x14ac:dyDescent="0.3">
      <c r="A57" t="s">
        <v>438</v>
      </c>
      <c r="B57">
        <v>2080</v>
      </c>
      <c r="C57">
        <v>1</v>
      </c>
      <c r="D57" t="s">
        <v>519</v>
      </c>
      <c r="E57" t="s">
        <v>520</v>
      </c>
      <c r="F57">
        <v>216</v>
      </c>
      <c r="G57">
        <v>20.84</v>
      </c>
      <c r="H57">
        <v>68.92</v>
      </c>
      <c r="I57">
        <v>15.05</v>
      </c>
      <c r="J57">
        <v>49.77</v>
      </c>
      <c r="K57">
        <v>108</v>
      </c>
      <c r="T57">
        <v>2</v>
      </c>
      <c r="U57">
        <v>1</v>
      </c>
      <c r="V57" t="s">
        <v>457</v>
      </c>
      <c r="W57">
        <v>68</v>
      </c>
      <c r="X57">
        <v>19</v>
      </c>
      <c r="Y57">
        <v>8</v>
      </c>
      <c r="Z57" t="s">
        <v>521</v>
      </c>
      <c r="AA57" t="s">
        <v>522</v>
      </c>
      <c r="AB57" t="s">
        <v>445</v>
      </c>
      <c r="AC57" t="s">
        <v>446</v>
      </c>
      <c r="AD57" t="s">
        <v>447</v>
      </c>
      <c r="AE57" t="s">
        <v>418</v>
      </c>
      <c r="AG57" t="s">
        <v>523</v>
      </c>
      <c r="AH57">
        <v>0</v>
      </c>
      <c r="AI57">
        <v>167</v>
      </c>
      <c r="AJ57">
        <v>17</v>
      </c>
      <c r="AK57">
        <v>156</v>
      </c>
      <c r="AL57">
        <v>0.72</v>
      </c>
    </row>
    <row r="58" spans="1:38" x14ac:dyDescent="0.3">
      <c r="A58" t="s">
        <v>438</v>
      </c>
      <c r="B58">
        <v>2080</v>
      </c>
      <c r="C58">
        <v>2</v>
      </c>
      <c r="D58" t="s">
        <v>519</v>
      </c>
      <c r="E58" t="s">
        <v>520</v>
      </c>
      <c r="F58">
        <v>216</v>
      </c>
      <c r="G58">
        <v>32.81</v>
      </c>
      <c r="H58">
        <v>108.49</v>
      </c>
      <c r="I58">
        <v>25.7</v>
      </c>
      <c r="J58">
        <v>84.99</v>
      </c>
      <c r="K58">
        <v>108</v>
      </c>
      <c r="T58">
        <v>3</v>
      </c>
      <c r="U58">
        <v>2</v>
      </c>
      <c r="V58" t="s">
        <v>441</v>
      </c>
      <c r="W58">
        <v>108</v>
      </c>
      <c r="X58">
        <v>19</v>
      </c>
      <c r="Y58">
        <v>8</v>
      </c>
      <c r="Z58" t="s">
        <v>521</v>
      </c>
      <c r="AA58" t="s">
        <v>522</v>
      </c>
      <c r="AB58" t="s">
        <v>445</v>
      </c>
      <c r="AC58" t="s">
        <v>446</v>
      </c>
      <c r="AD58" t="s">
        <v>447</v>
      </c>
      <c r="AE58" t="s">
        <v>418</v>
      </c>
      <c r="AG58" t="s">
        <v>523</v>
      </c>
      <c r="AH58">
        <v>0</v>
      </c>
      <c r="AI58">
        <v>167</v>
      </c>
      <c r="AJ58">
        <v>17</v>
      </c>
      <c r="AK58">
        <v>156</v>
      </c>
      <c r="AL58">
        <v>0.72</v>
      </c>
    </row>
    <row r="59" spans="1:38" x14ac:dyDescent="0.3">
      <c r="A59" t="s">
        <v>438</v>
      </c>
      <c r="B59">
        <v>9227</v>
      </c>
      <c r="C59">
        <v>1</v>
      </c>
      <c r="D59" t="s">
        <v>524</v>
      </c>
      <c r="E59" t="s">
        <v>472</v>
      </c>
      <c r="F59">
        <v>324</v>
      </c>
      <c r="G59">
        <v>35.74</v>
      </c>
      <c r="H59">
        <v>118.18</v>
      </c>
      <c r="I59">
        <v>30.17</v>
      </c>
      <c r="J59">
        <v>99.75</v>
      </c>
      <c r="K59">
        <v>72</v>
      </c>
      <c r="T59">
        <v>3</v>
      </c>
      <c r="U59">
        <v>2</v>
      </c>
      <c r="V59" t="s">
        <v>441</v>
      </c>
      <c r="W59">
        <v>118</v>
      </c>
      <c r="X59">
        <v>3</v>
      </c>
      <c r="Y59">
        <v>3</v>
      </c>
      <c r="Z59" t="s">
        <v>525</v>
      </c>
      <c r="AA59" t="s">
        <v>526</v>
      </c>
      <c r="AB59" t="s">
        <v>445</v>
      </c>
      <c r="AC59" t="s">
        <v>446</v>
      </c>
      <c r="AD59" t="s">
        <v>447</v>
      </c>
      <c r="AE59" t="s">
        <v>418</v>
      </c>
      <c r="AG59" t="s">
        <v>527</v>
      </c>
      <c r="AH59">
        <v>0</v>
      </c>
      <c r="AI59">
        <v>89</v>
      </c>
      <c r="AJ59">
        <v>37</v>
      </c>
      <c r="AK59">
        <v>640</v>
      </c>
      <c r="AL59">
        <v>1.98</v>
      </c>
    </row>
    <row r="60" spans="1:38" x14ac:dyDescent="0.3">
      <c r="A60" t="s">
        <v>438</v>
      </c>
      <c r="B60">
        <v>9227</v>
      </c>
      <c r="C60">
        <v>2</v>
      </c>
      <c r="D60" t="s">
        <v>524</v>
      </c>
      <c r="E60" t="s">
        <v>472</v>
      </c>
      <c r="F60">
        <v>324</v>
      </c>
      <c r="G60">
        <v>48.07</v>
      </c>
      <c r="H60">
        <v>158.94</v>
      </c>
      <c r="I60">
        <v>40.36</v>
      </c>
      <c r="J60">
        <v>133.44</v>
      </c>
      <c r="K60">
        <v>2</v>
      </c>
      <c r="T60">
        <v>4</v>
      </c>
      <c r="U60">
        <v>2</v>
      </c>
      <c r="V60" t="s">
        <v>441</v>
      </c>
      <c r="W60" t="s">
        <v>90</v>
      </c>
      <c r="X60">
        <v>3</v>
      </c>
      <c r="Y60">
        <v>3</v>
      </c>
      <c r="Z60" t="s">
        <v>525</v>
      </c>
      <c r="AA60" t="s">
        <v>526</v>
      </c>
      <c r="AB60" t="s">
        <v>445</v>
      </c>
      <c r="AC60" t="s">
        <v>446</v>
      </c>
      <c r="AD60" t="s">
        <v>447</v>
      </c>
      <c r="AE60" t="s">
        <v>418</v>
      </c>
      <c r="AG60" t="s">
        <v>527</v>
      </c>
      <c r="AH60">
        <v>0</v>
      </c>
      <c r="AI60">
        <v>89</v>
      </c>
      <c r="AJ60">
        <v>37</v>
      </c>
      <c r="AK60">
        <v>640</v>
      </c>
      <c r="AL60">
        <v>1.98</v>
      </c>
    </row>
    <row r="61" spans="1:38" x14ac:dyDescent="0.3">
      <c r="A61" t="s">
        <v>438</v>
      </c>
      <c r="B61">
        <v>9227</v>
      </c>
      <c r="C61">
        <v>3</v>
      </c>
      <c r="D61" t="s">
        <v>524</v>
      </c>
      <c r="E61" t="s">
        <v>472</v>
      </c>
      <c r="F61">
        <v>324</v>
      </c>
      <c r="G61">
        <v>48.38</v>
      </c>
      <c r="H61">
        <v>159.94</v>
      </c>
      <c r="I61">
        <v>40.659999999999997</v>
      </c>
      <c r="J61">
        <v>134.44</v>
      </c>
      <c r="K61">
        <v>88</v>
      </c>
      <c r="T61">
        <v>4</v>
      </c>
      <c r="U61">
        <v>2</v>
      </c>
      <c r="V61" t="s">
        <v>441</v>
      </c>
      <c r="W61" t="s">
        <v>91</v>
      </c>
      <c r="X61">
        <v>3</v>
      </c>
      <c r="Y61">
        <v>3</v>
      </c>
      <c r="Z61" t="s">
        <v>525</v>
      </c>
      <c r="AA61" t="s">
        <v>526</v>
      </c>
      <c r="AB61" t="s">
        <v>445</v>
      </c>
      <c r="AC61" t="s">
        <v>446</v>
      </c>
      <c r="AD61" t="s">
        <v>447</v>
      </c>
      <c r="AE61" t="s">
        <v>418</v>
      </c>
      <c r="AG61" t="s">
        <v>527</v>
      </c>
      <c r="AH61">
        <v>0</v>
      </c>
      <c r="AI61">
        <v>89</v>
      </c>
      <c r="AJ61">
        <v>37</v>
      </c>
      <c r="AK61">
        <v>640</v>
      </c>
      <c r="AL61">
        <v>1.98</v>
      </c>
    </row>
    <row r="62" spans="1:38" x14ac:dyDescent="0.3">
      <c r="A62" t="s">
        <v>438</v>
      </c>
      <c r="B62">
        <v>9227</v>
      </c>
      <c r="C62">
        <v>4</v>
      </c>
      <c r="D62" t="s">
        <v>524</v>
      </c>
      <c r="E62" t="s">
        <v>472</v>
      </c>
      <c r="F62">
        <v>324</v>
      </c>
      <c r="G62">
        <v>48.52</v>
      </c>
      <c r="H62">
        <v>160.4</v>
      </c>
      <c r="I62">
        <v>40.54</v>
      </c>
      <c r="J62">
        <v>134.04</v>
      </c>
      <c r="K62">
        <v>36</v>
      </c>
      <c r="T62">
        <v>4</v>
      </c>
      <c r="U62">
        <v>2</v>
      </c>
      <c r="V62" t="s">
        <v>441</v>
      </c>
      <c r="W62">
        <v>160</v>
      </c>
      <c r="X62">
        <v>3</v>
      </c>
      <c r="Y62">
        <v>3</v>
      </c>
      <c r="Z62" t="s">
        <v>525</v>
      </c>
      <c r="AA62" t="s">
        <v>526</v>
      </c>
      <c r="AB62" t="s">
        <v>445</v>
      </c>
      <c r="AC62" t="s">
        <v>446</v>
      </c>
      <c r="AD62" t="s">
        <v>447</v>
      </c>
      <c r="AE62" t="s">
        <v>418</v>
      </c>
      <c r="AG62" t="s">
        <v>527</v>
      </c>
      <c r="AH62">
        <v>0</v>
      </c>
      <c r="AI62">
        <v>89</v>
      </c>
      <c r="AJ62">
        <v>37</v>
      </c>
      <c r="AK62">
        <v>640</v>
      </c>
      <c r="AL62">
        <v>1.98</v>
      </c>
    </row>
    <row r="63" spans="1:38" x14ac:dyDescent="0.3">
      <c r="A63" t="s">
        <v>438</v>
      </c>
      <c r="B63">
        <v>9227</v>
      </c>
      <c r="C63">
        <v>5</v>
      </c>
      <c r="D63" t="s">
        <v>524</v>
      </c>
      <c r="E63" t="s">
        <v>472</v>
      </c>
      <c r="F63">
        <v>324</v>
      </c>
      <c r="G63">
        <v>58.27</v>
      </c>
      <c r="H63">
        <v>192.63</v>
      </c>
      <c r="I63">
        <v>48.97</v>
      </c>
      <c r="J63">
        <v>161.88999999999999</v>
      </c>
      <c r="K63">
        <v>126</v>
      </c>
      <c r="T63">
        <v>5</v>
      </c>
      <c r="U63">
        <v>2</v>
      </c>
      <c r="V63" t="s">
        <v>441</v>
      </c>
      <c r="W63">
        <v>192</v>
      </c>
      <c r="X63">
        <v>3</v>
      </c>
      <c r="Y63">
        <v>3</v>
      </c>
      <c r="Z63" t="s">
        <v>525</v>
      </c>
      <c r="AA63" t="s">
        <v>526</v>
      </c>
      <c r="AB63" t="s">
        <v>445</v>
      </c>
      <c r="AC63" t="s">
        <v>446</v>
      </c>
      <c r="AD63" t="s">
        <v>447</v>
      </c>
      <c r="AE63" t="s">
        <v>418</v>
      </c>
      <c r="AG63" t="s">
        <v>527</v>
      </c>
      <c r="AH63">
        <v>0</v>
      </c>
      <c r="AI63">
        <v>89</v>
      </c>
      <c r="AJ63">
        <v>37</v>
      </c>
      <c r="AK63">
        <v>640</v>
      </c>
      <c r="AL63">
        <v>1.98</v>
      </c>
    </row>
    <row r="64" spans="1:38" x14ac:dyDescent="0.3">
      <c r="A64" t="s">
        <v>438</v>
      </c>
      <c r="B64">
        <v>2341</v>
      </c>
      <c r="C64">
        <v>1</v>
      </c>
      <c r="D64" t="s">
        <v>528</v>
      </c>
      <c r="E64" t="s">
        <v>462</v>
      </c>
      <c r="F64">
        <v>132</v>
      </c>
      <c r="G64">
        <v>37.18</v>
      </c>
      <c r="H64">
        <v>122.91</v>
      </c>
      <c r="I64">
        <v>30.84</v>
      </c>
      <c r="J64">
        <v>101.97</v>
      </c>
      <c r="K64">
        <v>44</v>
      </c>
      <c r="T64">
        <v>4</v>
      </c>
      <c r="U64">
        <v>2</v>
      </c>
      <c r="V64" t="s">
        <v>441</v>
      </c>
      <c r="W64">
        <v>122</v>
      </c>
      <c r="X64">
        <v>17</v>
      </c>
      <c r="Y64">
        <v>11</v>
      </c>
      <c r="Z64" t="s">
        <v>529</v>
      </c>
      <c r="AA64" t="s">
        <v>530</v>
      </c>
      <c r="AB64" t="s">
        <v>445</v>
      </c>
      <c r="AC64" t="s">
        <v>446</v>
      </c>
      <c r="AD64" t="s">
        <v>447</v>
      </c>
      <c r="AE64" t="s">
        <v>418</v>
      </c>
      <c r="AG64" t="s">
        <v>531</v>
      </c>
      <c r="AH64">
        <v>0</v>
      </c>
      <c r="AI64">
        <v>137</v>
      </c>
      <c r="AJ64">
        <v>14</v>
      </c>
      <c r="AK64">
        <v>230</v>
      </c>
      <c r="AL64">
        <v>1.74</v>
      </c>
    </row>
    <row r="65" spans="1:38" x14ac:dyDescent="0.3">
      <c r="A65" t="s">
        <v>438</v>
      </c>
      <c r="B65">
        <v>2341</v>
      </c>
      <c r="C65">
        <v>2</v>
      </c>
      <c r="D65" t="s">
        <v>528</v>
      </c>
      <c r="E65" t="s">
        <v>462</v>
      </c>
      <c r="F65">
        <v>132</v>
      </c>
      <c r="G65">
        <v>48.91</v>
      </c>
      <c r="H65">
        <v>161.69999999999999</v>
      </c>
      <c r="I65">
        <v>40.58</v>
      </c>
      <c r="J65">
        <v>134.16</v>
      </c>
      <c r="K65">
        <v>88</v>
      </c>
      <c r="T65">
        <v>4</v>
      </c>
      <c r="U65">
        <v>2</v>
      </c>
      <c r="V65" t="s">
        <v>441</v>
      </c>
      <c r="W65">
        <v>161</v>
      </c>
      <c r="X65">
        <v>17</v>
      </c>
      <c r="Y65">
        <v>11</v>
      </c>
      <c r="Z65" t="s">
        <v>529</v>
      </c>
      <c r="AA65" t="s">
        <v>530</v>
      </c>
      <c r="AB65" t="s">
        <v>445</v>
      </c>
      <c r="AC65" t="s">
        <v>446</v>
      </c>
      <c r="AD65" t="s">
        <v>447</v>
      </c>
      <c r="AE65" t="s">
        <v>418</v>
      </c>
      <c r="AG65" t="s">
        <v>531</v>
      </c>
      <c r="AH65">
        <v>0</v>
      </c>
      <c r="AI65">
        <v>137</v>
      </c>
      <c r="AJ65">
        <v>14</v>
      </c>
      <c r="AK65">
        <v>230</v>
      </c>
      <c r="AL65">
        <v>1.74</v>
      </c>
    </row>
    <row r="66" spans="1:38" x14ac:dyDescent="0.3">
      <c r="A66" t="s">
        <v>438</v>
      </c>
      <c r="B66">
        <v>1610</v>
      </c>
      <c r="C66">
        <v>1</v>
      </c>
      <c r="D66" t="s">
        <v>532</v>
      </c>
      <c r="E66" t="s">
        <v>515</v>
      </c>
      <c r="F66">
        <v>222</v>
      </c>
      <c r="G66">
        <v>37.19</v>
      </c>
      <c r="H66">
        <v>122.97</v>
      </c>
      <c r="I66">
        <v>30.85</v>
      </c>
      <c r="J66">
        <v>101.99</v>
      </c>
      <c r="K66">
        <v>56</v>
      </c>
      <c r="T66">
        <v>4</v>
      </c>
      <c r="U66">
        <v>2</v>
      </c>
      <c r="V66" t="s">
        <v>441</v>
      </c>
      <c r="W66">
        <v>122</v>
      </c>
      <c r="X66">
        <v>19</v>
      </c>
      <c r="Y66">
        <v>13</v>
      </c>
      <c r="Z66" t="s">
        <v>533</v>
      </c>
      <c r="AA66" t="s">
        <v>534</v>
      </c>
      <c r="AB66" t="s">
        <v>445</v>
      </c>
      <c r="AC66" t="s">
        <v>446</v>
      </c>
      <c r="AD66" t="s">
        <v>447</v>
      </c>
      <c r="AE66" t="s">
        <v>418</v>
      </c>
      <c r="AG66" t="s">
        <v>535</v>
      </c>
      <c r="AH66">
        <v>0</v>
      </c>
      <c r="AI66">
        <v>142</v>
      </c>
      <c r="AJ66">
        <v>13</v>
      </c>
      <c r="AK66">
        <v>444</v>
      </c>
      <c r="AL66">
        <v>2</v>
      </c>
    </row>
    <row r="67" spans="1:38" x14ac:dyDescent="0.3">
      <c r="A67" t="s">
        <v>438</v>
      </c>
      <c r="B67">
        <v>1610</v>
      </c>
      <c r="C67">
        <v>2</v>
      </c>
      <c r="D67" t="s">
        <v>532</v>
      </c>
      <c r="E67" t="s">
        <v>515</v>
      </c>
      <c r="F67">
        <v>222</v>
      </c>
      <c r="G67">
        <v>48.28</v>
      </c>
      <c r="H67">
        <v>159.62</v>
      </c>
      <c r="I67">
        <v>40.03</v>
      </c>
      <c r="J67">
        <v>132.36000000000001</v>
      </c>
      <c r="K67">
        <v>140</v>
      </c>
      <c r="T67">
        <v>4</v>
      </c>
      <c r="U67">
        <v>2</v>
      </c>
      <c r="V67" t="s">
        <v>441</v>
      </c>
      <c r="W67">
        <v>159</v>
      </c>
      <c r="X67">
        <v>19</v>
      </c>
      <c r="Y67">
        <v>13</v>
      </c>
      <c r="Z67" t="s">
        <v>533</v>
      </c>
      <c r="AA67" t="s">
        <v>534</v>
      </c>
      <c r="AB67" t="s">
        <v>445</v>
      </c>
      <c r="AC67" t="s">
        <v>446</v>
      </c>
      <c r="AD67" t="s">
        <v>447</v>
      </c>
      <c r="AE67" t="s">
        <v>418</v>
      </c>
      <c r="AG67" t="s">
        <v>535</v>
      </c>
      <c r="AH67">
        <v>0</v>
      </c>
      <c r="AI67">
        <v>142</v>
      </c>
      <c r="AJ67">
        <v>13</v>
      </c>
      <c r="AK67">
        <v>444</v>
      </c>
      <c r="AL67">
        <v>2</v>
      </c>
    </row>
    <row r="68" spans="1:38" x14ac:dyDescent="0.3">
      <c r="A68" t="s">
        <v>438</v>
      </c>
      <c r="B68">
        <v>1610</v>
      </c>
      <c r="C68">
        <v>3</v>
      </c>
      <c r="D68" t="s">
        <v>532</v>
      </c>
      <c r="E68" t="s">
        <v>515</v>
      </c>
      <c r="F68">
        <v>222</v>
      </c>
      <c r="G68">
        <v>58.11</v>
      </c>
      <c r="H68">
        <v>192.1</v>
      </c>
      <c r="I68">
        <v>49.12</v>
      </c>
      <c r="J68">
        <v>162.38999999999999</v>
      </c>
      <c r="K68">
        <v>26</v>
      </c>
      <c r="T68">
        <v>5</v>
      </c>
      <c r="U68">
        <v>2</v>
      </c>
      <c r="V68" t="s">
        <v>441</v>
      </c>
      <c r="W68">
        <v>192</v>
      </c>
      <c r="X68">
        <v>19</v>
      </c>
      <c r="Y68">
        <v>13</v>
      </c>
      <c r="Z68" t="s">
        <v>533</v>
      </c>
      <c r="AA68" t="s">
        <v>534</v>
      </c>
      <c r="AB68" t="s">
        <v>445</v>
      </c>
      <c r="AC68" t="s">
        <v>446</v>
      </c>
      <c r="AD68" t="s">
        <v>447</v>
      </c>
      <c r="AE68" t="s">
        <v>418</v>
      </c>
      <c r="AG68" t="s">
        <v>535</v>
      </c>
      <c r="AH68">
        <v>0</v>
      </c>
      <c r="AI68">
        <v>142</v>
      </c>
      <c r="AJ68">
        <v>13</v>
      </c>
      <c r="AK68">
        <v>444</v>
      </c>
      <c r="AL68">
        <v>2</v>
      </c>
    </row>
    <row r="69" spans="1:38" x14ac:dyDescent="0.3">
      <c r="A69" t="s">
        <v>438</v>
      </c>
      <c r="B69">
        <v>120463</v>
      </c>
      <c r="C69">
        <v>1</v>
      </c>
      <c r="D69" t="s">
        <v>536</v>
      </c>
      <c r="E69" t="s">
        <v>537</v>
      </c>
      <c r="F69">
        <v>19</v>
      </c>
      <c r="G69">
        <v>46.47</v>
      </c>
      <c r="H69">
        <v>153.65</v>
      </c>
      <c r="I69">
        <v>40.58</v>
      </c>
      <c r="J69">
        <v>134.16</v>
      </c>
      <c r="K69">
        <v>8</v>
      </c>
      <c r="T69">
        <v>3</v>
      </c>
      <c r="U69">
        <v>2</v>
      </c>
      <c r="V69" t="s">
        <v>441</v>
      </c>
      <c r="W69" t="s">
        <v>376</v>
      </c>
      <c r="X69">
        <v>4</v>
      </c>
      <c r="Y69">
        <v>3</v>
      </c>
      <c r="Z69" t="s">
        <v>538</v>
      </c>
      <c r="AA69" t="s">
        <v>539</v>
      </c>
      <c r="AB69" t="s">
        <v>445</v>
      </c>
      <c r="AC69" t="s">
        <v>446</v>
      </c>
      <c r="AD69" t="s">
        <v>447</v>
      </c>
      <c r="AE69" t="s">
        <v>418</v>
      </c>
      <c r="AG69" t="s">
        <v>540</v>
      </c>
      <c r="AH69">
        <v>0</v>
      </c>
      <c r="AI69">
        <v>89</v>
      </c>
      <c r="AJ69">
        <v>28</v>
      </c>
      <c r="AK69">
        <v>45</v>
      </c>
      <c r="AL69">
        <v>2.37</v>
      </c>
    </row>
    <row r="70" spans="1:38" x14ac:dyDescent="0.3">
      <c r="A70" t="s">
        <v>438</v>
      </c>
      <c r="B70">
        <v>120463</v>
      </c>
      <c r="C70">
        <v>2</v>
      </c>
      <c r="D70" t="s">
        <v>536</v>
      </c>
      <c r="E70" t="s">
        <v>537</v>
      </c>
      <c r="F70">
        <v>19</v>
      </c>
      <c r="G70">
        <v>46.32</v>
      </c>
      <c r="H70">
        <v>153.13999999999999</v>
      </c>
      <c r="I70">
        <v>40.58</v>
      </c>
      <c r="J70">
        <v>134.16</v>
      </c>
      <c r="K70">
        <v>4</v>
      </c>
      <c r="T70">
        <v>3</v>
      </c>
      <c r="U70">
        <v>2</v>
      </c>
      <c r="V70" t="s">
        <v>441</v>
      </c>
      <c r="W70" t="s">
        <v>541</v>
      </c>
      <c r="X70">
        <v>4</v>
      </c>
      <c r="Y70">
        <v>3</v>
      </c>
      <c r="Z70" t="s">
        <v>538</v>
      </c>
      <c r="AA70" t="s">
        <v>539</v>
      </c>
      <c r="AB70" t="s">
        <v>445</v>
      </c>
      <c r="AC70" t="s">
        <v>446</v>
      </c>
      <c r="AD70" t="s">
        <v>447</v>
      </c>
      <c r="AE70" t="s">
        <v>418</v>
      </c>
      <c r="AG70" t="s">
        <v>540</v>
      </c>
      <c r="AH70">
        <v>0</v>
      </c>
      <c r="AI70">
        <v>89</v>
      </c>
      <c r="AJ70">
        <v>28</v>
      </c>
      <c r="AK70">
        <v>45</v>
      </c>
      <c r="AL70">
        <v>2.37</v>
      </c>
    </row>
    <row r="71" spans="1:38" x14ac:dyDescent="0.3">
      <c r="A71" t="s">
        <v>438</v>
      </c>
      <c r="B71">
        <v>120463</v>
      </c>
      <c r="C71">
        <v>3</v>
      </c>
      <c r="D71" t="s">
        <v>536</v>
      </c>
      <c r="E71" t="s">
        <v>537</v>
      </c>
      <c r="F71">
        <v>19</v>
      </c>
      <c r="G71">
        <v>48.8</v>
      </c>
      <c r="H71">
        <v>161.35</v>
      </c>
      <c r="I71">
        <v>42.76</v>
      </c>
      <c r="J71">
        <v>141.36000000000001</v>
      </c>
      <c r="K71">
        <v>4</v>
      </c>
      <c r="T71">
        <v>3</v>
      </c>
      <c r="U71">
        <v>2</v>
      </c>
      <c r="V71" t="s">
        <v>441</v>
      </c>
      <c r="W71">
        <v>161</v>
      </c>
      <c r="X71">
        <v>4</v>
      </c>
      <c r="Y71">
        <v>3</v>
      </c>
      <c r="Z71" t="s">
        <v>538</v>
      </c>
      <c r="AA71" t="s">
        <v>539</v>
      </c>
      <c r="AB71" t="s">
        <v>445</v>
      </c>
      <c r="AC71" t="s">
        <v>446</v>
      </c>
      <c r="AD71" t="s">
        <v>447</v>
      </c>
      <c r="AE71" t="s">
        <v>418</v>
      </c>
      <c r="AG71" t="s">
        <v>540</v>
      </c>
      <c r="AH71">
        <v>0</v>
      </c>
      <c r="AI71">
        <v>89</v>
      </c>
      <c r="AJ71">
        <v>28</v>
      </c>
      <c r="AK71">
        <v>45</v>
      </c>
      <c r="AL71">
        <v>2.37</v>
      </c>
    </row>
    <row r="72" spans="1:38" x14ac:dyDescent="0.3">
      <c r="A72" t="s">
        <v>438</v>
      </c>
      <c r="B72">
        <v>120463</v>
      </c>
      <c r="C72">
        <v>4</v>
      </c>
      <c r="D72" t="s">
        <v>536</v>
      </c>
      <c r="E72" t="s">
        <v>537</v>
      </c>
      <c r="F72">
        <v>19</v>
      </c>
      <c r="G72">
        <v>51.84</v>
      </c>
      <c r="H72">
        <v>171.4</v>
      </c>
      <c r="I72">
        <v>39.58</v>
      </c>
      <c r="J72">
        <v>130.86000000000001</v>
      </c>
      <c r="K72">
        <v>3</v>
      </c>
      <c r="T72">
        <v>3</v>
      </c>
      <c r="U72">
        <v>2</v>
      </c>
      <c r="V72" t="s">
        <v>441</v>
      </c>
      <c r="W72">
        <v>171</v>
      </c>
      <c r="X72">
        <v>4</v>
      </c>
      <c r="Y72">
        <v>3</v>
      </c>
      <c r="Z72" t="s">
        <v>538</v>
      </c>
      <c r="AA72" t="s">
        <v>539</v>
      </c>
      <c r="AB72" t="s">
        <v>445</v>
      </c>
      <c r="AC72" t="s">
        <v>446</v>
      </c>
      <c r="AD72" t="s">
        <v>447</v>
      </c>
      <c r="AE72" t="s">
        <v>418</v>
      </c>
      <c r="AG72" t="s">
        <v>540</v>
      </c>
      <c r="AH72">
        <v>0</v>
      </c>
      <c r="AI72">
        <v>89</v>
      </c>
      <c r="AJ72">
        <v>28</v>
      </c>
      <c r="AK72">
        <v>45</v>
      </c>
      <c r="AL72">
        <v>2.37</v>
      </c>
    </row>
    <row r="73" spans="1:38" x14ac:dyDescent="0.3">
      <c r="A73" t="s">
        <v>438</v>
      </c>
      <c r="B73">
        <v>1352</v>
      </c>
      <c r="C73">
        <v>1</v>
      </c>
      <c r="D73" t="s">
        <v>542</v>
      </c>
      <c r="E73" t="s">
        <v>543</v>
      </c>
      <c r="F73">
        <v>498</v>
      </c>
      <c r="G73">
        <v>37.590000000000003</v>
      </c>
      <c r="H73">
        <v>124.28</v>
      </c>
      <c r="I73">
        <v>30.8</v>
      </c>
      <c r="J73">
        <v>101.82</v>
      </c>
      <c r="K73">
        <v>118</v>
      </c>
      <c r="T73">
        <v>4</v>
      </c>
      <c r="U73">
        <v>2</v>
      </c>
      <c r="V73" t="s">
        <v>441</v>
      </c>
      <c r="W73" t="s">
        <v>92</v>
      </c>
      <c r="X73">
        <v>19</v>
      </c>
      <c r="Y73">
        <v>11</v>
      </c>
      <c r="Z73" t="s">
        <v>544</v>
      </c>
      <c r="AA73" t="s">
        <v>545</v>
      </c>
      <c r="AB73" t="s">
        <v>445</v>
      </c>
      <c r="AC73" t="s">
        <v>446</v>
      </c>
      <c r="AD73" t="s">
        <v>447</v>
      </c>
      <c r="AE73" t="s">
        <v>418</v>
      </c>
      <c r="AG73" t="s">
        <v>546</v>
      </c>
      <c r="AH73">
        <v>0</v>
      </c>
      <c r="AI73">
        <v>151</v>
      </c>
      <c r="AJ73">
        <v>13</v>
      </c>
      <c r="AK73">
        <v>797</v>
      </c>
      <c r="AL73">
        <v>1.6</v>
      </c>
    </row>
    <row r="74" spans="1:38" x14ac:dyDescent="0.3">
      <c r="A74" t="s">
        <v>438</v>
      </c>
      <c r="B74">
        <v>1352</v>
      </c>
      <c r="C74">
        <v>2</v>
      </c>
      <c r="D74" t="s">
        <v>542</v>
      </c>
      <c r="E74" t="s">
        <v>543</v>
      </c>
      <c r="F74">
        <v>498</v>
      </c>
      <c r="G74">
        <v>37.869999999999997</v>
      </c>
      <c r="H74">
        <v>125.22</v>
      </c>
      <c r="I74">
        <v>30.8</v>
      </c>
      <c r="J74">
        <v>101.82</v>
      </c>
      <c r="K74">
        <v>112</v>
      </c>
      <c r="T74">
        <v>4</v>
      </c>
      <c r="U74">
        <v>2</v>
      </c>
      <c r="V74" t="s">
        <v>441</v>
      </c>
      <c r="W74" t="s">
        <v>93</v>
      </c>
      <c r="X74">
        <v>19</v>
      </c>
      <c r="Y74">
        <v>11</v>
      </c>
      <c r="Z74" t="s">
        <v>544</v>
      </c>
      <c r="AA74" t="s">
        <v>545</v>
      </c>
      <c r="AB74" t="s">
        <v>445</v>
      </c>
      <c r="AC74" t="s">
        <v>446</v>
      </c>
      <c r="AD74" t="s">
        <v>447</v>
      </c>
      <c r="AE74" t="s">
        <v>418</v>
      </c>
      <c r="AG74" t="s">
        <v>546</v>
      </c>
      <c r="AH74">
        <v>0</v>
      </c>
      <c r="AI74">
        <v>151</v>
      </c>
      <c r="AJ74">
        <v>13</v>
      </c>
      <c r="AK74">
        <v>797</v>
      </c>
      <c r="AL74">
        <v>1.6</v>
      </c>
    </row>
    <row r="75" spans="1:38" x14ac:dyDescent="0.3">
      <c r="A75" t="s">
        <v>438</v>
      </c>
      <c r="B75">
        <v>1352</v>
      </c>
      <c r="C75">
        <v>3</v>
      </c>
      <c r="D75" t="s">
        <v>542</v>
      </c>
      <c r="E75" t="s">
        <v>543</v>
      </c>
      <c r="F75">
        <v>498</v>
      </c>
      <c r="G75">
        <v>48.66</v>
      </c>
      <c r="H75">
        <v>160.88999999999999</v>
      </c>
      <c r="I75">
        <v>40.78</v>
      </c>
      <c r="J75">
        <v>134.82</v>
      </c>
      <c r="K75">
        <v>136</v>
      </c>
      <c r="T75">
        <v>4</v>
      </c>
      <c r="U75">
        <v>2</v>
      </c>
      <c r="V75" t="s">
        <v>441</v>
      </c>
      <c r="W75" t="s">
        <v>94</v>
      </c>
      <c r="X75">
        <v>19</v>
      </c>
      <c r="Y75">
        <v>11</v>
      </c>
      <c r="Z75" t="s">
        <v>544</v>
      </c>
      <c r="AA75" t="s">
        <v>545</v>
      </c>
      <c r="AB75" t="s">
        <v>445</v>
      </c>
      <c r="AC75" t="s">
        <v>446</v>
      </c>
      <c r="AD75" t="s">
        <v>447</v>
      </c>
      <c r="AE75" t="s">
        <v>418</v>
      </c>
      <c r="AG75" t="s">
        <v>546</v>
      </c>
      <c r="AH75">
        <v>0</v>
      </c>
      <c r="AI75">
        <v>151</v>
      </c>
      <c r="AJ75">
        <v>13</v>
      </c>
      <c r="AK75">
        <v>797</v>
      </c>
      <c r="AL75">
        <v>1.6</v>
      </c>
    </row>
    <row r="76" spans="1:38" x14ac:dyDescent="0.3">
      <c r="A76" t="s">
        <v>438</v>
      </c>
      <c r="B76">
        <v>1352</v>
      </c>
      <c r="C76">
        <v>4</v>
      </c>
      <c r="D76" t="s">
        <v>542</v>
      </c>
      <c r="E76" t="s">
        <v>543</v>
      </c>
      <c r="F76">
        <v>498</v>
      </c>
      <c r="G76">
        <v>48.58</v>
      </c>
      <c r="H76">
        <v>160.62</v>
      </c>
      <c r="I76">
        <v>40.82</v>
      </c>
      <c r="J76">
        <v>134.97</v>
      </c>
      <c r="K76">
        <v>132</v>
      </c>
      <c r="T76">
        <v>4</v>
      </c>
      <c r="U76">
        <v>2</v>
      </c>
      <c r="V76" t="s">
        <v>441</v>
      </c>
      <c r="W76" t="s">
        <v>95</v>
      </c>
      <c r="X76">
        <v>19</v>
      </c>
      <c r="Y76">
        <v>11</v>
      </c>
      <c r="Z76" t="s">
        <v>544</v>
      </c>
      <c r="AA76" t="s">
        <v>545</v>
      </c>
      <c r="AB76" t="s">
        <v>445</v>
      </c>
      <c r="AC76" t="s">
        <v>446</v>
      </c>
      <c r="AD76" t="s">
        <v>447</v>
      </c>
      <c r="AE76" t="s">
        <v>418</v>
      </c>
      <c r="AG76" t="s">
        <v>546</v>
      </c>
      <c r="AH76">
        <v>0</v>
      </c>
      <c r="AI76">
        <v>151</v>
      </c>
      <c r="AJ76">
        <v>13</v>
      </c>
      <c r="AK76">
        <v>797</v>
      </c>
      <c r="AL76">
        <v>1.6</v>
      </c>
    </row>
    <row r="77" spans="1:38" x14ac:dyDescent="0.3">
      <c r="A77" t="s">
        <v>438</v>
      </c>
      <c r="B77">
        <v>9225</v>
      </c>
      <c r="C77">
        <v>1</v>
      </c>
      <c r="D77" t="s">
        <v>547</v>
      </c>
      <c r="E77" t="s">
        <v>467</v>
      </c>
      <c r="F77">
        <v>192</v>
      </c>
      <c r="G77">
        <v>46.47</v>
      </c>
      <c r="H77">
        <v>153.63</v>
      </c>
      <c r="I77">
        <v>40.83</v>
      </c>
      <c r="J77">
        <v>135</v>
      </c>
      <c r="K77">
        <v>12</v>
      </c>
      <c r="T77">
        <v>4</v>
      </c>
      <c r="U77">
        <v>2</v>
      </c>
      <c r="V77" t="s">
        <v>441</v>
      </c>
      <c r="W77" t="s">
        <v>376</v>
      </c>
      <c r="X77">
        <v>3</v>
      </c>
      <c r="Y77">
        <v>3</v>
      </c>
      <c r="Z77" t="s">
        <v>548</v>
      </c>
      <c r="AA77" t="s">
        <v>549</v>
      </c>
      <c r="AB77" t="s">
        <v>445</v>
      </c>
      <c r="AC77" t="s">
        <v>446</v>
      </c>
      <c r="AD77" t="s">
        <v>447</v>
      </c>
      <c r="AE77" t="s">
        <v>418</v>
      </c>
      <c r="AG77" t="s">
        <v>550</v>
      </c>
      <c r="AH77">
        <v>0</v>
      </c>
      <c r="AI77">
        <v>88</v>
      </c>
      <c r="AJ77">
        <v>35</v>
      </c>
      <c r="AK77">
        <v>440</v>
      </c>
      <c r="AL77">
        <v>2.29</v>
      </c>
    </row>
    <row r="78" spans="1:38" x14ac:dyDescent="0.3">
      <c r="A78" t="s">
        <v>438</v>
      </c>
      <c r="B78">
        <v>9225</v>
      </c>
      <c r="C78">
        <v>2</v>
      </c>
      <c r="D78" t="s">
        <v>547</v>
      </c>
      <c r="E78" t="s">
        <v>467</v>
      </c>
      <c r="F78">
        <v>192</v>
      </c>
      <c r="G78">
        <v>46.39</v>
      </c>
      <c r="H78">
        <v>153.36000000000001</v>
      </c>
      <c r="I78">
        <v>40.76</v>
      </c>
      <c r="J78">
        <v>134.76</v>
      </c>
      <c r="K78">
        <v>4</v>
      </c>
      <c r="T78">
        <v>4</v>
      </c>
      <c r="U78">
        <v>2</v>
      </c>
      <c r="V78" t="s">
        <v>441</v>
      </c>
      <c r="W78" t="s">
        <v>541</v>
      </c>
      <c r="X78">
        <v>3</v>
      </c>
      <c r="Y78">
        <v>3</v>
      </c>
      <c r="Z78" t="s">
        <v>548</v>
      </c>
      <c r="AA78" t="s">
        <v>549</v>
      </c>
      <c r="AB78" t="s">
        <v>445</v>
      </c>
      <c r="AC78" t="s">
        <v>446</v>
      </c>
      <c r="AD78" t="s">
        <v>447</v>
      </c>
      <c r="AE78" t="s">
        <v>418</v>
      </c>
      <c r="AG78" t="s">
        <v>550</v>
      </c>
      <c r="AH78">
        <v>0</v>
      </c>
      <c r="AI78">
        <v>88</v>
      </c>
      <c r="AJ78">
        <v>35</v>
      </c>
      <c r="AK78">
        <v>440</v>
      </c>
      <c r="AL78">
        <v>2.29</v>
      </c>
    </row>
    <row r="79" spans="1:38" x14ac:dyDescent="0.3">
      <c r="A79" t="s">
        <v>438</v>
      </c>
      <c r="B79">
        <v>9225</v>
      </c>
      <c r="C79">
        <v>3</v>
      </c>
      <c r="D79" t="s">
        <v>547</v>
      </c>
      <c r="E79" t="s">
        <v>467</v>
      </c>
      <c r="F79">
        <v>192</v>
      </c>
      <c r="G79">
        <v>46.72</v>
      </c>
      <c r="H79">
        <v>154.46</v>
      </c>
      <c r="I79">
        <v>40.83</v>
      </c>
      <c r="J79">
        <v>135</v>
      </c>
      <c r="K79">
        <v>8</v>
      </c>
      <c r="T79">
        <v>4</v>
      </c>
      <c r="U79">
        <v>2</v>
      </c>
      <c r="V79" t="s">
        <v>441</v>
      </c>
      <c r="W79" t="s">
        <v>551</v>
      </c>
      <c r="X79">
        <v>3</v>
      </c>
      <c r="Y79">
        <v>3</v>
      </c>
      <c r="Z79" t="s">
        <v>548</v>
      </c>
      <c r="AA79" t="s">
        <v>549</v>
      </c>
      <c r="AB79" t="s">
        <v>445</v>
      </c>
      <c r="AC79" t="s">
        <v>446</v>
      </c>
      <c r="AD79" t="s">
        <v>447</v>
      </c>
      <c r="AE79" t="s">
        <v>418</v>
      </c>
      <c r="AG79" t="s">
        <v>550</v>
      </c>
      <c r="AH79">
        <v>0</v>
      </c>
      <c r="AI79">
        <v>88</v>
      </c>
      <c r="AJ79">
        <v>35</v>
      </c>
      <c r="AK79">
        <v>440</v>
      </c>
      <c r="AL79">
        <v>2.29</v>
      </c>
    </row>
    <row r="80" spans="1:38" x14ac:dyDescent="0.3">
      <c r="A80" t="s">
        <v>438</v>
      </c>
      <c r="B80">
        <v>9225</v>
      </c>
      <c r="C80">
        <v>4</v>
      </c>
      <c r="D80" t="s">
        <v>547</v>
      </c>
      <c r="E80" t="s">
        <v>467</v>
      </c>
      <c r="F80">
        <v>192</v>
      </c>
      <c r="G80">
        <v>47.26</v>
      </c>
      <c r="H80">
        <v>156.25</v>
      </c>
      <c r="I80">
        <v>40.83</v>
      </c>
      <c r="J80">
        <v>134.99</v>
      </c>
      <c r="K80">
        <v>8</v>
      </c>
      <c r="T80">
        <v>3</v>
      </c>
      <c r="U80">
        <v>2</v>
      </c>
      <c r="V80" t="s">
        <v>441</v>
      </c>
      <c r="W80" t="s">
        <v>172</v>
      </c>
      <c r="X80">
        <v>3</v>
      </c>
      <c r="Y80">
        <v>3</v>
      </c>
      <c r="Z80" t="s">
        <v>548</v>
      </c>
      <c r="AA80" t="s">
        <v>549</v>
      </c>
      <c r="AB80" t="s">
        <v>445</v>
      </c>
      <c r="AC80" t="s">
        <v>446</v>
      </c>
      <c r="AD80" t="s">
        <v>447</v>
      </c>
      <c r="AE80" t="s">
        <v>418</v>
      </c>
      <c r="AG80" t="s">
        <v>550</v>
      </c>
      <c r="AH80">
        <v>0</v>
      </c>
      <c r="AI80">
        <v>88</v>
      </c>
      <c r="AJ80">
        <v>35</v>
      </c>
      <c r="AK80">
        <v>440</v>
      </c>
      <c r="AL80">
        <v>2.29</v>
      </c>
    </row>
    <row r="81" spans="1:38" x14ac:dyDescent="0.3">
      <c r="A81" t="s">
        <v>438</v>
      </c>
      <c r="B81">
        <v>9225</v>
      </c>
      <c r="C81">
        <v>5</v>
      </c>
      <c r="D81" t="s">
        <v>547</v>
      </c>
      <c r="E81" t="s">
        <v>467</v>
      </c>
      <c r="F81">
        <v>192</v>
      </c>
      <c r="G81">
        <v>56.84</v>
      </c>
      <c r="H81">
        <v>187.93</v>
      </c>
      <c r="I81">
        <v>49.83</v>
      </c>
      <c r="J81">
        <v>164.76</v>
      </c>
      <c r="K81">
        <v>42</v>
      </c>
      <c r="T81">
        <v>5</v>
      </c>
      <c r="U81">
        <v>2</v>
      </c>
      <c r="V81" t="s">
        <v>441</v>
      </c>
      <c r="W81" t="s">
        <v>388</v>
      </c>
      <c r="X81">
        <v>3</v>
      </c>
      <c r="Y81">
        <v>3</v>
      </c>
      <c r="Z81" t="s">
        <v>548</v>
      </c>
      <c r="AA81" t="s">
        <v>549</v>
      </c>
      <c r="AB81" t="s">
        <v>445</v>
      </c>
      <c r="AC81" t="s">
        <v>446</v>
      </c>
      <c r="AD81" t="s">
        <v>447</v>
      </c>
      <c r="AE81" t="s">
        <v>418</v>
      </c>
      <c r="AG81" t="s">
        <v>550</v>
      </c>
      <c r="AH81">
        <v>0</v>
      </c>
      <c r="AI81">
        <v>88</v>
      </c>
      <c r="AJ81">
        <v>35</v>
      </c>
      <c r="AK81">
        <v>440</v>
      </c>
      <c r="AL81">
        <v>2.29</v>
      </c>
    </row>
    <row r="82" spans="1:38" x14ac:dyDescent="0.3">
      <c r="A82" t="s">
        <v>438</v>
      </c>
      <c r="B82">
        <v>9225</v>
      </c>
      <c r="C82">
        <v>6</v>
      </c>
      <c r="D82" t="s">
        <v>547</v>
      </c>
      <c r="E82" t="s">
        <v>467</v>
      </c>
      <c r="F82">
        <v>192</v>
      </c>
      <c r="G82">
        <v>56.78</v>
      </c>
      <c r="H82">
        <v>187.73</v>
      </c>
      <c r="I82">
        <v>49.9</v>
      </c>
      <c r="J82">
        <v>164.96</v>
      </c>
      <c r="K82">
        <v>6</v>
      </c>
      <c r="T82">
        <v>5</v>
      </c>
      <c r="U82">
        <v>2</v>
      </c>
      <c r="V82" t="s">
        <v>441</v>
      </c>
      <c r="W82" t="s">
        <v>389</v>
      </c>
      <c r="X82">
        <v>3</v>
      </c>
      <c r="Y82">
        <v>3</v>
      </c>
      <c r="Z82" t="s">
        <v>548</v>
      </c>
      <c r="AA82" t="s">
        <v>549</v>
      </c>
      <c r="AB82" t="s">
        <v>445</v>
      </c>
      <c r="AC82" t="s">
        <v>446</v>
      </c>
      <c r="AD82" t="s">
        <v>447</v>
      </c>
      <c r="AE82" t="s">
        <v>418</v>
      </c>
      <c r="AG82" t="s">
        <v>550</v>
      </c>
      <c r="AH82">
        <v>0</v>
      </c>
      <c r="AI82">
        <v>88</v>
      </c>
      <c r="AJ82">
        <v>35</v>
      </c>
      <c r="AK82">
        <v>440</v>
      </c>
      <c r="AL82">
        <v>2.29</v>
      </c>
    </row>
    <row r="83" spans="1:38" x14ac:dyDescent="0.3">
      <c r="A83" t="s">
        <v>438</v>
      </c>
      <c r="B83">
        <v>9225</v>
      </c>
      <c r="C83">
        <v>7</v>
      </c>
      <c r="D83" t="s">
        <v>547</v>
      </c>
      <c r="E83" t="s">
        <v>467</v>
      </c>
      <c r="F83">
        <v>192</v>
      </c>
      <c r="G83">
        <v>56.77</v>
      </c>
      <c r="H83">
        <v>187.67</v>
      </c>
      <c r="I83">
        <v>49.88</v>
      </c>
      <c r="J83">
        <v>164.9</v>
      </c>
      <c r="K83">
        <v>2</v>
      </c>
      <c r="T83">
        <v>5</v>
      </c>
      <c r="U83">
        <v>2</v>
      </c>
      <c r="V83" t="s">
        <v>457</v>
      </c>
      <c r="W83">
        <v>187</v>
      </c>
      <c r="X83">
        <v>3</v>
      </c>
      <c r="Y83">
        <v>3</v>
      </c>
      <c r="Z83" t="s">
        <v>548</v>
      </c>
      <c r="AA83" t="s">
        <v>549</v>
      </c>
      <c r="AB83" t="s">
        <v>445</v>
      </c>
      <c r="AC83" t="s">
        <v>446</v>
      </c>
      <c r="AD83" t="s">
        <v>447</v>
      </c>
      <c r="AE83" t="s">
        <v>418</v>
      </c>
      <c r="AG83" t="s">
        <v>550</v>
      </c>
      <c r="AH83">
        <v>0</v>
      </c>
      <c r="AI83">
        <v>88</v>
      </c>
      <c r="AJ83">
        <v>35</v>
      </c>
      <c r="AK83">
        <v>440</v>
      </c>
      <c r="AL83">
        <v>2.29</v>
      </c>
    </row>
    <row r="84" spans="1:38" x14ac:dyDescent="0.3">
      <c r="A84" t="s">
        <v>438</v>
      </c>
      <c r="B84">
        <v>9225</v>
      </c>
      <c r="C84">
        <v>8</v>
      </c>
      <c r="D84" t="s">
        <v>547</v>
      </c>
      <c r="E84" t="s">
        <v>467</v>
      </c>
      <c r="F84">
        <v>192</v>
      </c>
      <c r="G84">
        <v>57.06</v>
      </c>
      <c r="H84">
        <v>188.65</v>
      </c>
      <c r="I84">
        <v>49.87</v>
      </c>
      <c r="J84">
        <v>164.88</v>
      </c>
      <c r="K84">
        <v>31</v>
      </c>
      <c r="T84">
        <v>5</v>
      </c>
      <c r="U84">
        <v>2</v>
      </c>
      <c r="V84" t="s">
        <v>441</v>
      </c>
      <c r="W84" t="s">
        <v>552</v>
      </c>
      <c r="X84">
        <v>3</v>
      </c>
      <c r="Y84">
        <v>3</v>
      </c>
      <c r="Z84" t="s">
        <v>548</v>
      </c>
      <c r="AA84" t="s">
        <v>549</v>
      </c>
      <c r="AB84" t="s">
        <v>445</v>
      </c>
      <c r="AC84" t="s">
        <v>446</v>
      </c>
      <c r="AD84" t="s">
        <v>447</v>
      </c>
      <c r="AE84" t="s">
        <v>418</v>
      </c>
      <c r="AG84" t="s">
        <v>550</v>
      </c>
      <c r="AH84">
        <v>0</v>
      </c>
      <c r="AI84">
        <v>88</v>
      </c>
      <c r="AJ84">
        <v>35</v>
      </c>
      <c r="AK84">
        <v>440</v>
      </c>
      <c r="AL84">
        <v>2.29</v>
      </c>
    </row>
    <row r="85" spans="1:38" x14ac:dyDescent="0.3">
      <c r="A85" t="s">
        <v>438</v>
      </c>
      <c r="B85">
        <v>9225</v>
      </c>
      <c r="C85">
        <v>9</v>
      </c>
      <c r="D85" t="s">
        <v>547</v>
      </c>
      <c r="E85" t="s">
        <v>467</v>
      </c>
      <c r="F85">
        <v>192</v>
      </c>
      <c r="G85">
        <v>57.15</v>
      </c>
      <c r="H85">
        <v>188.95</v>
      </c>
      <c r="I85">
        <v>49.83</v>
      </c>
      <c r="J85">
        <v>164.76</v>
      </c>
      <c r="K85">
        <v>27</v>
      </c>
      <c r="T85">
        <v>5</v>
      </c>
      <c r="U85">
        <v>2</v>
      </c>
      <c r="V85" t="s">
        <v>441</v>
      </c>
      <c r="W85" t="s">
        <v>232</v>
      </c>
      <c r="X85">
        <v>3</v>
      </c>
      <c r="Y85">
        <v>3</v>
      </c>
      <c r="Z85" t="s">
        <v>548</v>
      </c>
      <c r="AA85" t="s">
        <v>549</v>
      </c>
      <c r="AB85" t="s">
        <v>445</v>
      </c>
      <c r="AC85" t="s">
        <v>446</v>
      </c>
      <c r="AD85" t="s">
        <v>447</v>
      </c>
      <c r="AE85" t="s">
        <v>418</v>
      </c>
      <c r="AG85" t="s">
        <v>550</v>
      </c>
      <c r="AH85">
        <v>0</v>
      </c>
      <c r="AI85">
        <v>88</v>
      </c>
      <c r="AJ85">
        <v>35</v>
      </c>
      <c r="AK85">
        <v>440</v>
      </c>
      <c r="AL85">
        <v>2.29</v>
      </c>
    </row>
    <row r="86" spans="1:38" x14ac:dyDescent="0.3">
      <c r="A86" t="s">
        <v>438</v>
      </c>
      <c r="B86">
        <v>9225</v>
      </c>
      <c r="C86">
        <v>10</v>
      </c>
      <c r="D86" t="s">
        <v>547</v>
      </c>
      <c r="E86" t="s">
        <v>467</v>
      </c>
      <c r="F86">
        <v>192</v>
      </c>
      <c r="G86">
        <v>56.93</v>
      </c>
      <c r="H86">
        <v>188.22</v>
      </c>
      <c r="I86">
        <v>49.81</v>
      </c>
      <c r="J86">
        <v>164.69</v>
      </c>
      <c r="K86">
        <v>3</v>
      </c>
      <c r="T86">
        <v>5</v>
      </c>
      <c r="U86">
        <v>2</v>
      </c>
      <c r="V86" t="s">
        <v>441</v>
      </c>
      <c r="W86" t="s">
        <v>231</v>
      </c>
      <c r="X86">
        <v>3</v>
      </c>
      <c r="Y86">
        <v>3</v>
      </c>
      <c r="Z86" t="s">
        <v>548</v>
      </c>
      <c r="AA86" t="s">
        <v>549</v>
      </c>
      <c r="AB86" t="s">
        <v>445</v>
      </c>
      <c r="AC86" t="s">
        <v>446</v>
      </c>
      <c r="AD86" t="s">
        <v>447</v>
      </c>
      <c r="AE86" t="s">
        <v>418</v>
      </c>
      <c r="AG86" t="s">
        <v>550</v>
      </c>
      <c r="AH86">
        <v>0</v>
      </c>
      <c r="AI86">
        <v>88</v>
      </c>
      <c r="AJ86">
        <v>35</v>
      </c>
      <c r="AK86">
        <v>440</v>
      </c>
      <c r="AL86">
        <v>2.29</v>
      </c>
    </row>
    <row r="87" spans="1:38" x14ac:dyDescent="0.3">
      <c r="A87" t="s">
        <v>438</v>
      </c>
      <c r="B87">
        <v>9225</v>
      </c>
      <c r="C87">
        <v>11</v>
      </c>
      <c r="D87" t="s">
        <v>547</v>
      </c>
      <c r="E87" t="s">
        <v>467</v>
      </c>
      <c r="F87">
        <v>192</v>
      </c>
      <c r="G87">
        <v>57.14</v>
      </c>
      <c r="H87">
        <v>188.92</v>
      </c>
      <c r="I87">
        <v>49.83</v>
      </c>
      <c r="J87">
        <v>164.73</v>
      </c>
      <c r="K87">
        <v>3</v>
      </c>
      <c r="T87">
        <v>5</v>
      </c>
      <c r="U87">
        <v>2</v>
      </c>
      <c r="V87" t="s">
        <v>441</v>
      </c>
      <c r="W87" t="s">
        <v>409</v>
      </c>
      <c r="X87">
        <v>3</v>
      </c>
      <c r="Y87">
        <v>3</v>
      </c>
      <c r="Z87" t="s">
        <v>548</v>
      </c>
      <c r="AA87" t="s">
        <v>549</v>
      </c>
      <c r="AB87" t="s">
        <v>445</v>
      </c>
      <c r="AC87" t="s">
        <v>446</v>
      </c>
      <c r="AD87" t="s">
        <v>447</v>
      </c>
      <c r="AE87" t="s">
        <v>418</v>
      </c>
      <c r="AG87" t="s">
        <v>550</v>
      </c>
      <c r="AH87">
        <v>0</v>
      </c>
      <c r="AI87">
        <v>88</v>
      </c>
      <c r="AJ87">
        <v>35</v>
      </c>
      <c r="AK87">
        <v>440</v>
      </c>
      <c r="AL87">
        <v>2.29</v>
      </c>
    </row>
    <row r="88" spans="1:38" x14ac:dyDescent="0.3">
      <c r="A88" t="s">
        <v>438</v>
      </c>
      <c r="B88">
        <v>9225</v>
      </c>
      <c r="C88">
        <v>12</v>
      </c>
      <c r="D88" t="s">
        <v>547</v>
      </c>
      <c r="E88" t="s">
        <v>467</v>
      </c>
      <c r="F88">
        <v>192</v>
      </c>
      <c r="G88">
        <v>57.71</v>
      </c>
      <c r="H88">
        <v>190.8</v>
      </c>
      <c r="I88">
        <v>49.86</v>
      </c>
      <c r="J88">
        <v>164.84</v>
      </c>
      <c r="K88">
        <v>4</v>
      </c>
      <c r="T88">
        <v>5</v>
      </c>
      <c r="U88">
        <v>2</v>
      </c>
      <c r="V88" t="s">
        <v>441</v>
      </c>
      <c r="W88" t="s">
        <v>287</v>
      </c>
      <c r="X88">
        <v>3</v>
      </c>
      <c r="Y88">
        <v>3</v>
      </c>
      <c r="Z88" t="s">
        <v>548</v>
      </c>
      <c r="AA88" t="s">
        <v>549</v>
      </c>
      <c r="AB88" t="s">
        <v>445</v>
      </c>
      <c r="AC88" t="s">
        <v>446</v>
      </c>
      <c r="AD88" t="s">
        <v>447</v>
      </c>
      <c r="AE88" t="s">
        <v>418</v>
      </c>
      <c r="AG88" t="s">
        <v>550</v>
      </c>
      <c r="AH88">
        <v>0</v>
      </c>
      <c r="AI88">
        <v>88</v>
      </c>
      <c r="AJ88">
        <v>35</v>
      </c>
      <c r="AK88">
        <v>440</v>
      </c>
      <c r="AL88">
        <v>2.29</v>
      </c>
    </row>
    <row r="89" spans="1:38" x14ac:dyDescent="0.3">
      <c r="A89" t="s">
        <v>438</v>
      </c>
      <c r="B89">
        <v>9225</v>
      </c>
      <c r="C89">
        <v>13</v>
      </c>
      <c r="D89" t="s">
        <v>547</v>
      </c>
      <c r="E89" t="s">
        <v>467</v>
      </c>
      <c r="F89">
        <v>192</v>
      </c>
      <c r="G89">
        <v>58.47</v>
      </c>
      <c r="H89">
        <v>193.29</v>
      </c>
      <c r="I89">
        <v>49.83</v>
      </c>
      <c r="J89">
        <v>164.75</v>
      </c>
      <c r="K89">
        <v>6</v>
      </c>
      <c r="T89">
        <v>5</v>
      </c>
      <c r="U89">
        <v>2</v>
      </c>
      <c r="V89" t="s">
        <v>441</v>
      </c>
      <c r="W89" t="s">
        <v>142</v>
      </c>
      <c r="X89">
        <v>3</v>
      </c>
      <c r="Y89">
        <v>3</v>
      </c>
      <c r="Z89" t="s">
        <v>548</v>
      </c>
      <c r="AA89" t="s">
        <v>549</v>
      </c>
      <c r="AB89" t="s">
        <v>445</v>
      </c>
      <c r="AC89" t="s">
        <v>446</v>
      </c>
      <c r="AD89" t="s">
        <v>447</v>
      </c>
      <c r="AE89" t="s">
        <v>418</v>
      </c>
      <c r="AG89" t="s">
        <v>550</v>
      </c>
      <c r="AH89">
        <v>0</v>
      </c>
      <c r="AI89">
        <v>88</v>
      </c>
      <c r="AJ89">
        <v>35</v>
      </c>
      <c r="AK89">
        <v>440</v>
      </c>
      <c r="AL89">
        <v>2.29</v>
      </c>
    </row>
    <row r="90" spans="1:38" x14ac:dyDescent="0.3">
      <c r="A90" t="s">
        <v>438</v>
      </c>
      <c r="B90">
        <v>9225</v>
      </c>
      <c r="C90">
        <v>14</v>
      </c>
      <c r="D90" t="s">
        <v>547</v>
      </c>
      <c r="E90" t="s">
        <v>467</v>
      </c>
      <c r="F90">
        <v>192</v>
      </c>
      <c r="G90">
        <v>58.7</v>
      </c>
      <c r="H90">
        <v>194.07</v>
      </c>
      <c r="I90">
        <v>48.77</v>
      </c>
      <c r="J90">
        <v>161.25</v>
      </c>
      <c r="K90">
        <v>6</v>
      </c>
      <c r="T90">
        <v>5</v>
      </c>
      <c r="U90">
        <v>2</v>
      </c>
      <c r="V90" t="s">
        <v>441</v>
      </c>
      <c r="W90" t="s">
        <v>371</v>
      </c>
      <c r="X90">
        <v>3</v>
      </c>
      <c r="Y90">
        <v>3</v>
      </c>
      <c r="Z90" t="s">
        <v>548</v>
      </c>
      <c r="AA90" t="s">
        <v>549</v>
      </c>
      <c r="AB90" t="s">
        <v>445</v>
      </c>
      <c r="AC90" t="s">
        <v>446</v>
      </c>
      <c r="AD90" t="s">
        <v>447</v>
      </c>
      <c r="AE90" t="s">
        <v>418</v>
      </c>
      <c r="AG90" t="s">
        <v>550</v>
      </c>
      <c r="AH90">
        <v>0</v>
      </c>
      <c r="AI90">
        <v>88</v>
      </c>
      <c r="AJ90">
        <v>35</v>
      </c>
      <c r="AK90">
        <v>440</v>
      </c>
      <c r="AL90">
        <v>2.29</v>
      </c>
    </row>
    <row r="91" spans="1:38" x14ac:dyDescent="0.3">
      <c r="A91" t="s">
        <v>438</v>
      </c>
      <c r="B91">
        <v>9225</v>
      </c>
      <c r="C91">
        <v>15</v>
      </c>
      <c r="D91" t="s">
        <v>547</v>
      </c>
      <c r="E91" t="s">
        <v>467</v>
      </c>
      <c r="F91">
        <v>192</v>
      </c>
      <c r="G91">
        <v>59.09</v>
      </c>
      <c r="H91">
        <v>195.36</v>
      </c>
      <c r="I91">
        <v>49.9</v>
      </c>
      <c r="J91">
        <v>164.97</v>
      </c>
      <c r="K91">
        <v>30</v>
      </c>
      <c r="T91">
        <v>5</v>
      </c>
      <c r="U91">
        <v>2</v>
      </c>
      <c r="V91" t="s">
        <v>441</v>
      </c>
      <c r="W91" t="s">
        <v>372</v>
      </c>
      <c r="X91">
        <v>3</v>
      </c>
      <c r="Y91">
        <v>3</v>
      </c>
      <c r="Z91" t="s">
        <v>548</v>
      </c>
      <c r="AA91" t="s">
        <v>549</v>
      </c>
      <c r="AB91" t="s">
        <v>445</v>
      </c>
      <c r="AC91" t="s">
        <v>446</v>
      </c>
      <c r="AD91" t="s">
        <v>447</v>
      </c>
      <c r="AE91" t="s">
        <v>418</v>
      </c>
      <c r="AG91" t="s">
        <v>550</v>
      </c>
      <c r="AH91">
        <v>0</v>
      </c>
      <c r="AI91">
        <v>88</v>
      </c>
      <c r="AJ91">
        <v>35</v>
      </c>
      <c r="AK91">
        <v>440</v>
      </c>
      <c r="AL91">
        <v>2.29</v>
      </c>
    </row>
    <row r="92" spans="1:38" x14ac:dyDescent="0.3">
      <c r="A92" t="s">
        <v>438</v>
      </c>
      <c r="B92">
        <v>1576</v>
      </c>
      <c r="C92">
        <v>1</v>
      </c>
      <c r="D92" t="s">
        <v>553</v>
      </c>
      <c r="E92" t="s">
        <v>515</v>
      </c>
      <c r="F92">
        <v>976</v>
      </c>
      <c r="G92">
        <v>20.69</v>
      </c>
      <c r="H92">
        <v>68.42</v>
      </c>
      <c r="I92">
        <v>15.52</v>
      </c>
      <c r="J92">
        <v>51.32</v>
      </c>
      <c r="K92">
        <v>222</v>
      </c>
      <c r="T92">
        <v>2</v>
      </c>
      <c r="U92">
        <v>1</v>
      </c>
      <c r="V92" t="s">
        <v>457</v>
      </c>
      <c r="W92">
        <v>68</v>
      </c>
      <c r="X92">
        <v>25</v>
      </c>
      <c r="Y92">
        <v>9</v>
      </c>
      <c r="Z92" t="s">
        <v>554</v>
      </c>
      <c r="AA92" t="s">
        <v>555</v>
      </c>
      <c r="AB92" t="s">
        <v>445</v>
      </c>
      <c r="AC92" t="s">
        <v>446</v>
      </c>
      <c r="AD92" t="s">
        <v>447</v>
      </c>
      <c r="AE92" t="s">
        <v>418</v>
      </c>
      <c r="AG92" t="s">
        <v>556</v>
      </c>
      <c r="AH92">
        <v>0</v>
      </c>
      <c r="AI92">
        <v>145</v>
      </c>
      <c r="AJ92">
        <v>13</v>
      </c>
      <c r="AK92">
        <v>955</v>
      </c>
      <c r="AL92">
        <v>0.98</v>
      </c>
    </row>
    <row r="93" spans="1:38" x14ac:dyDescent="0.3">
      <c r="A93" t="s">
        <v>438</v>
      </c>
      <c r="B93">
        <v>1576</v>
      </c>
      <c r="C93">
        <v>2</v>
      </c>
      <c r="D93" t="s">
        <v>553</v>
      </c>
      <c r="E93" t="s">
        <v>515</v>
      </c>
      <c r="F93">
        <v>976</v>
      </c>
      <c r="G93">
        <v>27.16</v>
      </c>
      <c r="H93">
        <v>89.79</v>
      </c>
      <c r="I93">
        <v>21.37</v>
      </c>
      <c r="J93">
        <v>70.66</v>
      </c>
      <c r="K93">
        <v>308</v>
      </c>
      <c r="T93">
        <v>3</v>
      </c>
      <c r="U93">
        <v>1</v>
      </c>
      <c r="V93" t="s">
        <v>441</v>
      </c>
      <c r="W93">
        <v>89</v>
      </c>
      <c r="X93">
        <v>25</v>
      </c>
      <c r="Y93">
        <v>9</v>
      </c>
      <c r="Z93" t="s">
        <v>554</v>
      </c>
      <c r="AA93" t="s">
        <v>555</v>
      </c>
      <c r="AB93" t="s">
        <v>445</v>
      </c>
      <c r="AC93" t="s">
        <v>446</v>
      </c>
      <c r="AD93" t="s">
        <v>447</v>
      </c>
      <c r="AE93" t="s">
        <v>418</v>
      </c>
      <c r="AG93" t="s">
        <v>556</v>
      </c>
      <c r="AH93">
        <v>0</v>
      </c>
      <c r="AI93">
        <v>145</v>
      </c>
      <c r="AJ93">
        <v>13</v>
      </c>
      <c r="AK93">
        <v>955</v>
      </c>
      <c r="AL93">
        <v>0.98</v>
      </c>
    </row>
    <row r="94" spans="1:38" x14ac:dyDescent="0.3">
      <c r="A94" t="s">
        <v>438</v>
      </c>
      <c r="B94">
        <v>1576</v>
      </c>
      <c r="C94">
        <v>3</v>
      </c>
      <c r="D94" t="s">
        <v>553</v>
      </c>
      <c r="E94" t="s">
        <v>515</v>
      </c>
      <c r="F94">
        <v>976</v>
      </c>
      <c r="G94">
        <v>31.75</v>
      </c>
      <c r="H94">
        <v>104.97</v>
      </c>
      <c r="I94">
        <v>25.64</v>
      </c>
      <c r="J94">
        <v>84.79</v>
      </c>
      <c r="K94">
        <v>354</v>
      </c>
      <c r="T94">
        <v>3</v>
      </c>
      <c r="U94">
        <v>2</v>
      </c>
      <c r="V94" t="s">
        <v>441</v>
      </c>
      <c r="W94">
        <v>104</v>
      </c>
      <c r="X94">
        <v>25</v>
      </c>
      <c r="Y94">
        <v>9</v>
      </c>
      <c r="Z94" t="s">
        <v>554</v>
      </c>
      <c r="AA94" t="s">
        <v>555</v>
      </c>
      <c r="AB94" t="s">
        <v>445</v>
      </c>
      <c r="AC94" t="s">
        <v>446</v>
      </c>
      <c r="AD94" t="s">
        <v>447</v>
      </c>
      <c r="AE94" t="s">
        <v>418</v>
      </c>
      <c r="AG94" t="s">
        <v>556</v>
      </c>
      <c r="AH94">
        <v>0</v>
      </c>
      <c r="AI94">
        <v>145</v>
      </c>
      <c r="AJ94">
        <v>13</v>
      </c>
      <c r="AK94">
        <v>955</v>
      </c>
      <c r="AL94">
        <v>0.98</v>
      </c>
    </row>
    <row r="95" spans="1:38" x14ac:dyDescent="0.3">
      <c r="A95" t="s">
        <v>438</v>
      </c>
      <c r="B95">
        <v>1576</v>
      </c>
      <c r="C95">
        <v>4</v>
      </c>
      <c r="D95" t="s">
        <v>553</v>
      </c>
      <c r="E95" t="s">
        <v>515</v>
      </c>
      <c r="F95">
        <v>976</v>
      </c>
      <c r="G95">
        <v>37.5</v>
      </c>
      <c r="H95">
        <v>123.97</v>
      </c>
      <c r="I95">
        <v>30.78</v>
      </c>
      <c r="J95">
        <v>101.76</v>
      </c>
      <c r="K95">
        <v>32</v>
      </c>
      <c r="T95">
        <v>4</v>
      </c>
      <c r="U95">
        <v>2</v>
      </c>
      <c r="V95" t="s">
        <v>441</v>
      </c>
      <c r="W95">
        <v>123</v>
      </c>
      <c r="X95">
        <v>25</v>
      </c>
      <c r="Y95">
        <v>9</v>
      </c>
      <c r="Z95" t="s">
        <v>554</v>
      </c>
      <c r="AA95" t="s">
        <v>555</v>
      </c>
      <c r="AB95" t="s">
        <v>445</v>
      </c>
      <c r="AC95" t="s">
        <v>446</v>
      </c>
      <c r="AD95" t="s">
        <v>447</v>
      </c>
      <c r="AE95" t="s">
        <v>418</v>
      </c>
      <c r="AG95" t="s">
        <v>556</v>
      </c>
      <c r="AH95">
        <v>0</v>
      </c>
      <c r="AI95">
        <v>145</v>
      </c>
      <c r="AJ95">
        <v>13</v>
      </c>
      <c r="AK95">
        <v>955</v>
      </c>
      <c r="AL95">
        <v>0.98</v>
      </c>
    </row>
    <row r="96" spans="1:38" x14ac:dyDescent="0.3">
      <c r="A96" t="s">
        <v>438</v>
      </c>
      <c r="B96">
        <v>1576</v>
      </c>
      <c r="C96">
        <v>5</v>
      </c>
      <c r="D96" t="s">
        <v>553</v>
      </c>
      <c r="E96" t="s">
        <v>515</v>
      </c>
      <c r="F96">
        <v>976</v>
      </c>
      <c r="G96">
        <v>48.06</v>
      </c>
      <c r="H96">
        <v>158.88999999999999</v>
      </c>
      <c r="I96">
        <v>40.78</v>
      </c>
      <c r="J96">
        <v>134.83000000000001</v>
      </c>
      <c r="K96">
        <v>60</v>
      </c>
      <c r="T96">
        <v>4</v>
      </c>
      <c r="U96">
        <v>2</v>
      </c>
      <c r="V96" t="s">
        <v>441</v>
      </c>
      <c r="W96">
        <v>158</v>
      </c>
      <c r="X96">
        <v>25</v>
      </c>
      <c r="Y96">
        <v>9</v>
      </c>
      <c r="Z96" t="s">
        <v>554</v>
      </c>
      <c r="AA96" t="s">
        <v>555</v>
      </c>
      <c r="AB96" t="s">
        <v>445</v>
      </c>
      <c r="AC96" t="s">
        <v>446</v>
      </c>
      <c r="AD96" t="s">
        <v>447</v>
      </c>
      <c r="AE96" t="s">
        <v>418</v>
      </c>
      <c r="AG96" t="s">
        <v>556</v>
      </c>
      <c r="AH96">
        <v>0</v>
      </c>
      <c r="AI96">
        <v>145</v>
      </c>
      <c r="AJ96">
        <v>13</v>
      </c>
      <c r="AK96">
        <v>955</v>
      </c>
      <c r="AL96">
        <v>0.98</v>
      </c>
    </row>
    <row r="97" spans="1:38" x14ac:dyDescent="0.3">
      <c r="A97" t="s">
        <v>438</v>
      </c>
      <c r="B97">
        <v>1873</v>
      </c>
      <c r="C97">
        <v>1</v>
      </c>
      <c r="D97" t="s">
        <v>557</v>
      </c>
      <c r="E97" t="s">
        <v>543</v>
      </c>
      <c r="F97">
        <v>964</v>
      </c>
      <c r="G97">
        <v>20.92</v>
      </c>
      <c r="H97">
        <v>69.17</v>
      </c>
      <c r="I97">
        <v>16.170000000000002</v>
      </c>
      <c r="J97">
        <v>53.46</v>
      </c>
      <c r="K97">
        <v>140</v>
      </c>
      <c r="T97">
        <v>2</v>
      </c>
      <c r="U97">
        <v>1</v>
      </c>
      <c r="V97" t="s">
        <v>457</v>
      </c>
      <c r="W97" t="s">
        <v>97</v>
      </c>
      <c r="X97">
        <v>20</v>
      </c>
      <c r="Y97">
        <v>15</v>
      </c>
      <c r="Z97" t="s">
        <v>558</v>
      </c>
      <c r="AA97" t="s">
        <v>559</v>
      </c>
      <c r="AB97" t="s">
        <v>445</v>
      </c>
      <c r="AC97" t="s">
        <v>446</v>
      </c>
      <c r="AD97" t="s">
        <v>447</v>
      </c>
      <c r="AE97" t="s">
        <v>418</v>
      </c>
      <c r="AG97" t="s">
        <v>560</v>
      </c>
      <c r="AH97">
        <v>0</v>
      </c>
      <c r="AI97">
        <v>256</v>
      </c>
      <c r="AJ97">
        <v>17</v>
      </c>
      <c r="AK97">
        <v>806</v>
      </c>
      <c r="AL97">
        <v>0.84</v>
      </c>
    </row>
    <row r="98" spans="1:38" x14ac:dyDescent="0.3">
      <c r="A98" t="s">
        <v>438</v>
      </c>
      <c r="B98">
        <v>1873</v>
      </c>
      <c r="C98">
        <v>2</v>
      </c>
      <c r="D98" t="s">
        <v>557</v>
      </c>
      <c r="E98" t="s">
        <v>543</v>
      </c>
      <c r="F98">
        <v>964</v>
      </c>
      <c r="G98">
        <v>20.9</v>
      </c>
      <c r="H98">
        <v>69.12</v>
      </c>
      <c r="I98">
        <v>16.28</v>
      </c>
      <c r="J98">
        <v>53.83</v>
      </c>
      <c r="K98">
        <v>140</v>
      </c>
      <c r="T98">
        <v>2</v>
      </c>
      <c r="U98">
        <v>1</v>
      </c>
      <c r="V98" t="s">
        <v>457</v>
      </c>
      <c r="W98" t="s">
        <v>98</v>
      </c>
      <c r="X98">
        <v>20</v>
      </c>
      <c r="Y98">
        <v>15</v>
      </c>
      <c r="Z98" t="s">
        <v>558</v>
      </c>
      <c r="AA98" t="s">
        <v>559</v>
      </c>
      <c r="AB98" t="s">
        <v>445</v>
      </c>
      <c r="AC98" t="s">
        <v>446</v>
      </c>
      <c r="AD98" t="s">
        <v>447</v>
      </c>
      <c r="AE98" t="s">
        <v>418</v>
      </c>
      <c r="AG98" t="s">
        <v>560</v>
      </c>
      <c r="AH98">
        <v>0</v>
      </c>
      <c r="AI98">
        <v>256</v>
      </c>
      <c r="AJ98">
        <v>17</v>
      </c>
      <c r="AK98">
        <v>806</v>
      </c>
      <c r="AL98">
        <v>0.84</v>
      </c>
    </row>
    <row r="99" spans="1:38" x14ac:dyDescent="0.3">
      <c r="A99" t="s">
        <v>438</v>
      </c>
      <c r="B99">
        <v>1873</v>
      </c>
      <c r="C99">
        <v>3</v>
      </c>
      <c r="D99" t="s">
        <v>557</v>
      </c>
      <c r="E99" t="s">
        <v>543</v>
      </c>
      <c r="F99">
        <v>964</v>
      </c>
      <c r="G99">
        <v>26.47</v>
      </c>
      <c r="H99">
        <v>87.52</v>
      </c>
      <c r="I99">
        <v>20.61</v>
      </c>
      <c r="J99">
        <v>68.16</v>
      </c>
      <c r="K99">
        <v>100</v>
      </c>
      <c r="T99">
        <v>3</v>
      </c>
      <c r="U99">
        <v>1</v>
      </c>
      <c r="V99" t="s">
        <v>457</v>
      </c>
      <c r="W99">
        <v>87</v>
      </c>
      <c r="X99">
        <v>20</v>
      </c>
      <c r="Y99">
        <v>15</v>
      </c>
      <c r="Z99" t="s">
        <v>558</v>
      </c>
      <c r="AA99" t="s">
        <v>559</v>
      </c>
      <c r="AB99" t="s">
        <v>445</v>
      </c>
      <c r="AC99" t="s">
        <v>446</v>
      </c>
      <c r="AD99" t="s">
        <v>447</v>
      </c>
      <c r="AE99" t="s">
        <v>418</v>
      </c>
      <c r="AG99" t="s">
        <v>560</v>
      </c>
      <c r="AH99">
        <v>0</v>
      </c>
      <c r="AI99">
        <v>256</v>
      </c>
      <c r="AJ99">
        <v>17</v>
      </c>
      <c r="AK99">
        <v>806</v>
      </c>
      <c r="AL99">
        <v>0.84</v>
      </c>
    </row>
    <row r="100" spans="1:38" x14ac:dyDescent="0.3">
      <c r="A100" t="s">
        <v>438</v>
      </c>
      <c r="B100">
        <v>1873</v>
      </c>
      <c r="C100">
        <v>4</v>
      </c>
      <c r="D100" t="s">
        <v>557</v>
      </c>
      <c r="E100" t="s">
        <v>543</v>
      </c>
      <c r="F100">
        <v>964</v>
      </c>
      <c r="G100">
        <v>26.56</v>
      </c>
      <c r="H100">
        <v>87.82</v>
      </c>
      <c r="I100">
        <v>20.69</v>
      </c>
      <c r="J100">
        <v>68.400000000000006</v>
      </c>
      <c r="K100">
        <v>30</v>
      </c>
      <c r="T100">
        <v>3</v>
      </c>
      <c r="U100">
        <v>1</v>
      </c>
      <c r="V100" t="s">
        <v>457</v>
      </c>
      <c r="W100" t="s">
        <v>99</v>
      </c>
      <c r="X100">
        <v>20</v>
      </c>
      <c r="Y100">
        <v>15</v>
      </c>
      <c r="Z100" t="s">
        <v>558</v>
      </c>
      <c r="AA100" t="s">
        <v>559</v>
      </c>
      <c r="AB100" t="s">
        <v>445</v>
      </c>
      <c r="AC100" t="s">
        <v>446</v>
      </c>
      <c r="AD100" t="s">
        <v>447</v>
      </c>
      <c r="AE100" t="s">
        <v>418</v>
      </c>
      <c r="AG100" t="s">
        <v>560</v>
      </c>
      <c r="AH100">
        <v>0</v>
      </c>
      <c r="AI100">
        <v>256</v>
      </c>
      <c r="AJ100">
        <v>17</v>
      </c>
      <c r="AK100">
        <v>806</v>
      </c>
      <c r="AL100">
        <v>0.84</v>
      </c>
    </row>
    <row r="101" spans="1:38" x14ac:dyDescent="0.3">
      <c r="A101" t="s">
        <v>438</v>
      </c>
      <c r="B101">
        <v>1873</v>
      </c>
      <c r="C101">
        <v>5</v>
      </c>
      <c r="D101" t="s">
        <v>557</v>
      </c>
      <c r="E101" t="s">
        <v>543</v>
      </c>
      <c r="F101">
        <v>964</v>
      </c>
      <c r="G101">
        <v>27.28</v>
      </c>
      <c r="H101">
        <v>90.2</v>
      </c>
      <c r="I101">
        <v>21.09</v>
      </c>
      <c r="J101">
        <v>69.72</v>
      </c>
      <c r="K101">
        <v>70</v>
      </c>
      <c r="T101">
        <v>3</v>
      </c>
      <c r="U101">
        <v>1</v>
      </c>
      <c r="V101" t="s">
        <v>457</v>
      </c>
      <c r="W101" t="s">
        <v>100</v>
      </c>
      <c r="X101">
        <v>20</v>
      </c>
      <c r="Y101">
        <v>15</v>
      </c>
      <c r="Z101" t="s">
        <v>558</v>
      </c>
      <c r="AA101" t="s">
        <v>559</v>
      </c>
      <c r="AB101" t="s">
        <v>445</v>
      </c>
      <c r="AC101" t="s">
        <v>446</v>
      </c>
      <c r="AD101" t="s">
        <v>447</v>
      </c>
      <c r="AE101" t="s">
        <v>418</v>
      </c>
      <c r="AG101" t="s">
        <v>560</v>
      </c>
      <c r="AH101">
        <v>0</v>
      </c>
      <c r="AI101">
        <v>256</v>
      </c>
      <c r="AJ101">
        <v>17</v>
      </c>
      <c r="AK101">
        <v>806</v>
      </c>
      <c r="AL101">
        <v>0.84</v>
      </c>
    </row>
    <row r="102" spans="1:38" x14ac:dyDescent="0.3">
      <c r="A102" t="s">
        <v>438</v>
      </c>
      <c r="B102">
        <v>1873</v>
      </c>
      <c r="C102">
        <v>6</v>
      </c>
      <c r="D102" t="s">
        <v>557</v>
      </c>
      <c r="E102" t="s">
        <v>543</v>
      </c>
      <c r="F102">
        <v>964</v>
      </c>
      <c r="G102">
        <v>27.95</v>
      </c>
      <c r="H102">
        <v>92.41</v>
      </c>
      <c r="I102">
        <v>21.97</v>
      </c>
      <c r="J102">
        <v>72.63</v>
      </c>
      <c r="K102">
        <v>60</v>
      </c>
      <c r="T102">
        <v>3</v>
      </c>
      <c r="U102">
        <v>1</v>
      </c>
      <c r="V102" t="s">
        <v>441</v>
      </c>
      <c r="W102">
        <v>92</v>
      </c>
      <c r="X102">
        <v>20</v>
      </c>
      <c r="Y102">
        <v>15</v>
      </c>
      <c r="Z102" t="s">
        <v>558</v>
      </c>
      <c r="AA102" t="s">
        <v>559</v>
      </c>
      <c r="AB102" t="s">
        <v>445</v>
      </c>
      <c r="AC102" t="s">
        <v>446</v>
      </c>
      <c r="AD102" t="s">
        <v>447</v>
      </c>
      <c r="AE102" t="s">
        <v>418</v>
      </c>
      <c r="AG102" t="s">
        <v>560</v>
      </c>
      <c r="AH102">
        <v>0</v>
      </c>
      <c r="AI102">
        <v>256</v>
      </c>
      <c r="AJ102">
        <v>17</v>
      </c>
      <c r="AK102">
        <v>806</v>
      </c>
      <c r="AL102">
        <v>0.84</v>
      </c>
    </row>
    <row r="103" spans="1:38" x14ac:dyDescent="0.3">
      <c r="A103" t="s">
        <v>438</v>
      </c>
      <c r="B103">
        <v>1873</v>
      </c>
      <c r="C103">
        <v>7</v>
      </c>
      <c r="D103" t="s">
        <v>557</v>
      </c>
      <c r="E103" t="s">
        <v>543</v>
      </c>
      <c r="F103">
        <v>964</v>
      </c>
      <c r="G103">
        <v>32.520000000000003</v>
      </c>
      <c r="H103">
        <v>107.51</v>
      </c>
      <c r="I103">
        <v>25.63</v>
      </c>
      <c r="J103">
        <v>84.76</v>
      </c>
      <c r="K103">
        <v>212</v>
      </c>
      <c r="T103">
        <v>3</v>
      </c>
      <c r="U103">
        <v>2</v>
      </c>
      <c r="V103" t="s">
        <v>441</v>
      </c>
      <c r="W103" t="s">
        <v>101</v>
      </c>
      <c r="X103">
        <v>20</v>
      </c>
      <c r="Y103">
        <v>15</v>
      </c>
      <c r="Z103" t="s">
        <v>558</v>
      </c>
      <c r="AA103" t="s">
        <v>559</v>
      </c>
      <c r="AB103" t="s">
        <v>445</v>
      </c>
      <c r="AC103" t="s">
        <v>446</v>
      </c>
      <c r="AD103" t="s">
        <v>447</v>
      </c>
      <c r="AE103" t="s">
        <v>418</v>
      </c>
      <c r="AG103" t="s">
        <v>560</v>
      </c>
      <c r="AH103">
        <v>0</v>
      </c>
      <c r="AI103">
        <v>256</v>
      </c>
      <c r="AJ103">
        <v>17</v>
      </c>
      <c r="AK103">
        <v>806</v>
      </c>
      <c r="AL103">
        <v>0.84</v>
      </c>
    </row>
    <row r="104" spans="1:38" x14ac:dyDescent="0.3">
      <c r="A104" t="s">
        <v>438</v>
      </c>
      <c r="B104">
        <v>1873</v>
      </c>
      <c r="C104">
        <v>8</v>
      </c>
      <c r="D104" t="s">
        <v>557</v>
      </c>
      <c r="E104" t="s">
        <v>543</v>
      </c>
      <c r="F104">
        <v>964</v>
      </c>
      <c r="G104">
        <v>33.200000000000003</v>
      </c>
      <c r="H104">
        <v>109.76</v>
      </c>
      <c r="I104">
        <v>25.7</v>
      </c>
      <c r="J104">
        <v>84.97</v>
      </c>
      <c r="K104">
        <v>212</v>
      </c>
      <c r="T104">
        <v>3</v>
      </c>
      <c r="U104">
        <v>2</v>
      </c>
      <c r="V104" t="s">
        <v>441</v>
      </c>
      <c r="W104" t="s">
        <v>102</v>
      </c>
      <c r="X104">
        <v>20</v>
      </c>
      <c r="Y104">
        <v>15</v>
      </c>
      <c r="Z104" t="s">
        <v>558</v>
      </c>
      <c r="AA104" t="s">
        <v>559</v>
      </c>
      <c r="AB104" t="s">
        <v>445</v>
      </c>
      <c r="AC104" t="s">
        <v>446</v>
      </c>
      <c r="AD104" t="s">
        <v>447</v>
      </c>
      <c r="AE104" t="s">
        <v>418</v>
      </c>
      <c r="AG104" t="s">
        <v>560</v>
      </c>
      <c r="AH104">
        <v>0</v>
      </c>
      <c r="AI104">
        <v>256</v>
      </c>
      <c r="AJ104">
        <v>17</v>
      </c>
      <c r="AK104">
        <v>806</v>
      </c>
      <c r="AL104">
        <v>0.84</v>
      </c>
    </row>
    <row r="105" spans="1:38" x14ac:dyDescent="0.3">
      <c r="A105" t="s">
        <v>438</v>
      </c>
      <c r="B105">
        <v>119018</v>
      </c>
      <c r="C105">
        <v>1</v>
      </c>
      <c r="D105" t="s">
        <v>561</v>
      </c>
      <c r="E105" t="s">
        <v>562</v>
      </c>
      <c r="F105">
        <v>180</v>
      </c>
      <c r="G105">
        <v>16.54</v>
      </c>
      <c r="H105">
        <v>54.69</v>
      </c>
      <c r="I105">
        <v>11.95</v>
      </c>
      <c r="J105">
        <v>39.53</v>
      </c>
      <c r="K105">
        <v>86</v>
      </c>
      <c r="T105">
        <v>2</v>
      </c>
      <c r="U105">
        <v>1</v>
      </c>
      <c r="V105" t="s">
        <v>457</v>
      </c>
      <c r="W105">
        <v>54</v>
      </c>
      <c r="X105">
        <v>8</v>
      </c>
      <c r="Y105">
        <v>7</v>
      </c>
      <c r="Z105" t="s">
        <v>563</v>
      </c>
      <c r="AA105" t="s">
        <v>564</v>
      </c>
      <c r="AB105" t="s">
        <v>445</v>
      </c>
      <c r="AC105" t="s">
        <v>446</v>
      </c>
      <c r="AD105" t="s">
        <v>447</v>
      </c>
      <c r="AE105" t="s">
        <v>418</v>
      </c>
      <c r="AG105" t="s">
        <v>565</v>
      </c>
      <c r="AH105">
        <v>0</v>
      </c>
      <c r="AI105">
        <v>274</v>
      </c>
      <c r="AJ105">
        <v>71</v>
      </c>
      <c r="AK105">
        <v>0</v>
      </c>
      <c r="AL105">
        <v>0</v>
      </c>
    </row>
    <row r="106" spans="1:38" x14ac:dyDescent="0.3">
      <c r="A106" t="s">
        <v>438</v>
      </c>
      <c r="B106">
        <v>119018</v>
      </c>
      <c r="C106">
        <v>2</v>
      </c>
      <c r="D106" t="s">
        <v>561</v>
      </c>
      <c r="E106" t="s">
        <v>562</v>
      </c>
      <c r="F106">
        <v>180</v>
      </c>
      <c r="G106">
        <v>18.63</v>
      </c>
      <c r="H106">
        <v>61.59</v>
      </c>
      <c r="I106">
        <v>13.48</v>
      </c>
      <c r="J106">
        <v>44.59</v>
      </c>
      <c r="K106">
        <v>6</v>
      </c>
      <c r="T106">
        <v>2</v>
      </c>
      <c r="U106">
        <v>1</v>
      </c>
      <c r="V106" t="s">
        <v>457</v>
      </c>
      <c r="W106">
        <v>61</v>
      </c>
      <c r="X106">
        <v>8</v>
      </c>
      <c r="Y106">
        <v>7</v>
      </c>
      <c r="Z106" t="s">
        <v>563</v>
      </c>
      <c r="AA106" t="s">
        <v>564</v>
      </c>
      <c r="AB106" t="s">
        <v>445</v>
      </c>
      <c r="AC106" t="s">
        <v>446</v>
      </c>
      <c r="AD106" t="s">
        <v>447</v>
      </c>
      <c r="AE106" t="s">
        <v>418</v>
      </c>
      <c r="AG106" t="s">
        <v>565</v>
      </c>
      <c r="AH106">
        <v>0</v>
      </c>
      <c r="AI106">
        <v>274</v>
      </c>
      <c r="AJ106">
        <v>71</v>
      </c>
      <c r="AK106">
        <v>0</v>
      </c>
      <c r="AL106">
        <v>0</v>
      </c>
    </row>
    <row r="107" spans="1:38" x14ac:dyDescent="0.3">
      <c r="A107" t="s">
        <v>438</v>
      </c>
      <c r="B107">
        <v>119018</v>
      </c>
      <c r="C107">
        <v>3</v>
      </c>
      <c r="D107" t="s">
        <v>561</v>
      </c>
      <c r="E107" t="s">
        <v>562</v>
      </c>
      <c r="F107">
        <v>180</v>
      </c>
      <c r="G107">
        <v>27.79</v>
      </c>
      <c r="H107">
        <v>91.88</v>
      </c>
      <c r="I107">
        <v>20.2</v>
      </c>
      <c r="J107">
        <v>66.78</v>
      </c>
      <c r="K107">
        <v>10</v>
      </c>
      <c r="T107">
        <v>3</v>
      </c>
      <c r="U107">
        <v>2</v>
      </c>
      <c r="V107" t="s">
        <v>457</v>
      </c>
      <c r="W107">
        <v>91</v>
      </c>
      <c r="X107">
        <v>8</v>
      </c>
      <c r="Y107">
        <v>7</v>
      </c>
      <c r="Z107" t="s">
        <v>563</v>
      </c>
      <c r="AA107" t="s">
        <v>564</v>
      </c>
      <c r="AB107" t="s">
        <v>445</v>
      </c>
      <c r="AC107" t="s">
        <v>446</v>
      </c>
      <c r="AD107" t="s">
        <v>447</v>
      </c>
      <c r="AE107" t="s">
        <v>418</v>
      </c>
      <c r="AG107" t="s">
        <v>565</v>
      </c>
      <c r="AH107">
        <v>0</v>
      </c>
      <c r="AI107">
        <v>274</v>
      </c>
      <c r="AJ107">
        <v>71</v>
      </c>
      <c r="AK107">
        <v>0</v>
      </c>
      <c r="AL107">
        <v>0</v>
      </c>
    </row>
    <row r="108" spans="1:38" x14ac:dyDescent="0.3">
      <c r="A108" t="s">
        <v>438</v>
      </c>
      <c r="B108">
        <v>119018</v>
      </c>
      <c r="C108">
        <v>4</v>
      </c>
      <c r="D108" t="s">
        <v>561</v>
      </c>
      <c r="E108" t="s">
        <v>562</v>
      </c>
      <c r="F108">
        <v>180</v>
      </c>
      <c r="G108">
        <v>28.66</v>
      </c>
      <c r="H108">
        <v>94.77</v>
      </c>
      <c r="I108">
        <v>20.83</v>
      </c>
      <c r="J108">
        <v>68.89</v>
      </c>
      <c r="K108">
        <v>32</v>
      </c>
      <c r="T108">
        <v>3</v>
      </c>
      <c r="U108">
        <v>2</v>
      </c>
      <c r="V108" t="s">
        <v>457</v>
      </c>
      <c r="W108">
        <v>94</v>
      </c>
      <c r="X108">
        <v>8</v>
      </c>
      <c r="Y108">
        <v>7</v>
      </c>
      <c r="Z108" t="s">
        <v>563</v>
      </c>
      <c r="AA108" t="s">
        <v>564</v>
      </c>
      <c r="AB108" t="s">
        <v>445</v>
      </c>
      <c r="AC108" t="s">
        <v>446</v>
      </c>
      <c r="AD108" t="s">
        <v>447</v>
      </c>
      <c r="AE108" t="s">
        <v>418</v>
      </c>
      <c r="AG108" t="s">
        <v>565</v>
      </c>
      <c r="AH108">
        <v>0</v>
      </c>
      <c r="AI108">
        <v>274</v>
      </c>
      <c r="AJ108">
        <v>71</v>
      </c>
      <c r="AK108">
        <v>0</v>
      </c>
      <c r="AL108">
        <v>0</v>
      </c>
    </row>
    <row r="109" spans="1:38" x14ac:dyDescent="0.3">
      <c r="A109" t="s">
        <v>438</v>
      </c>
      <c r="B109">
        <v>119018</v>
      </c>
      <c r="C109">
        <v>5</v>
      </c>
      <c r="D109" t="s">
        <v>561</v>
      </c>
      <c r="E109" t="s">
        <v>562</v>
      </c>
      <c r="F109">
        <v>180</v>
      </c>
      <c r="G109">
        <v>30.54</v>
      </c>
      <c r="H109">
        <v>100.97</v>
      </c>
      <c r="I109">
        <v>22.21</v>
      </c>
      <c r="J109">
        <v>73.44</v>
      </c>
      <c r="K109">
        <v>1</v>
      </c>
      <c r="T109">
        <v>3</v>
      </c>
      <c r="U109">
        <v>2</v>
      </c>
      <c r="V109" t="s">
        <v>457</v>
      </c>
      <c r="W109" t="s">
        <v>566</v>
      </c>
      <c r="X109">
        <v>8</v>
      </c>
      <c r="Y109">
        <v>7</v>
      </c>
      <c r="Z109" t="s">
        <v>563</v>
      </c>
      <c r="AA109" t="s">
        <v>564</v>
      </c>
      <c r="AB109" t="s">
        <v>445</v>
      </c>
      <c r="AC109" t="s">
        <v>446</v>
      </c>
      <c r="AD109" t="s">
        <v>447</v>
      </c>
      <c r="AE109" t="s">
        <v>418</v>
      </c>
      <c r="AG109" t="s">
        <v>565</v>
      </c>
      <c r="AH109">
        <v>0</v>
      </c>
      <c r="AI109">
        <v>274</v>
      </c>
      <c r="AJ109">
        <v>71</v>
      </c>
      <c r="AK109">
        <v>0</v>
      </c>
      <c r="AL109">
        <v>0</v>
      </c>
    </row>
    <row r="110" spans="1:38" x14ac:dyDescent="0.3">
      <c r="A110" t="s">
        <v>438</v>
      </c>
      <c r="B110">
        <v>119018</v>
      </c>
      <c r="C110">
        <v>6</v>
      </c>
      <c r="D110" t="s">
        <v>561</v>
      </c>
      <c r="E110" t="s">
        <v>562</v>
      </c>
      <c r="F110">
        <v>180</v>
      </c>
      <c r="G110">
        <v>31.47</v>
      </c>
      <c r="H110">
        <v>104.05</v>
      </c>
      <c r="I110">
        <v>22.89</v>
      </c>
      <c r="J110">
        <v>75.69</v>
      </c>
      <c r="K110">
        <v>3</v>
      </c>
      <c r="T110">
        <v>3</v>
      </c>
      <c r="U110">
        <v>2</v>
      </c>
      <c r="V110" t="s">
        <v>457</v>
      </c>
      <c r="W110" t="s">
        <v>198</v>
      </c>
      <c r="X110">
        <v>8</v>
      </c>
      <c r="Y110">
        <v>7</v>
      </c>
      <c r="Z110" t="s">
        <v>563</v>
      </c>
      <c r="AA110" t="s">
        <v>564</v>
      </c>
      <c r="AB110" t="s">
        <v>445</v>
      </c>
      <c r="AC110" t="s">
        <v>446</v>
      </c>
      <c r="AD110" t="s">
        <v>447</v>
      </c>
      <c r="AE110" t="s">
        <v>418</v>
      </c>
      <c r="AG110" t="s">
        <v>565</v>
      </c>
      <c r="AH110">
        <v>0</v>
      </c>
      <c r="AI110">
        <v>274</v>
      </c>
      <c r="AJ110">
        <v>71</v>
      </c>
      <c r="AK110">
        <v>0</v>
      </c>
      <c r="AL110">
        <v>0</v>
      </c>
    </row>
    <row r="111" spans="1:38" x14ac:dyDescent="0.3">
      <c r="A111" t="s">
        <v>438</v>
      </c>
      <c r="B111">
        <v>119018</v>
      </c>
      <c r="C111">
        <v>7</v>
      </c>
      <c r="D111" t="s">
        <v>561</v>
      </c>
      <c r="E111" t="s">
        <v>562</v>
      </c>
      <c r="F111">
        <v>180</v>
      </c>
      <c r="G111">
        <v>32.42</v>
      </c>
      <c r="H111">
        <v>107.18</v>
      </c>
      <c r="I111">
        <v>23.59</v>
      </c>
      <c r="J111">
        <v>77.989999999999995</v>
      </c>
      <c r="K111">
        <v>29</v>
      </c>
      <c r="T111">
        <v>3</v>
      </c>
      <c r="U111">
        <v>2</v>
      </c>
      <c r="V111" t="s">
        <v>457</v>
      </c>
      <c r="W111">
        <v>107</v>
      </c>
      <c r="X111">
        <v>8</v>
      </c>
      <c r="Y111">
        <v>7</v>
      </c>
      <c r="Z111" t="s">
        <v>563</v>
      </c>
      <c r="AA111" t="s">
        <v>564</v>
      </c>
      <c r="AB111" t="s">
        <v>445</v>
      </c>
      <c r="AC111" t="s">
        <v>446</v>
      </c>
      <c r="AD111" t="s">
        <v>447</v>
      </c>
      <c r="AE111" t="s">
        <v>418</v>
      </c>
      <c r="AG111" t="s">
        <v>565</v>
      </c>
      <c r="AH111">
        <v>0</v>
      </c>
      <c r="AI111">
        <v>274</v>
      </c>
      <c r="AJ111">
        <v>71</v>
      </c>
      <c r="AK111">
        <v>0</v>
      </c>
      <c r="AL111">
        <v>0</v>
      </c>
    </row>
    <row r="112" spans="1:38" x14ac:dyDescent="0.3">
      <c r="A112" t="s">
        <v>438</v>
      </c>
      <c r="B112">
        <v>119018</v>
      </c>
      <c r="C112">
        <v>8</v>
      </c>
      <c r="D112" t="s">
        <v>561</v>
      </c>
      <c r="E112" t="s">
        <v>562</v>
      </c>
      <c r="F112">
        <v>180</v>
      </c>
      <c r="G112">
        <v>33.42</v>
      </c>
      <c r="H112">
        <v>110.48</v>
      </c>
      <c r="I112">
        <v>24.32</v>
      </c>
      <c r="J112">
        <v>80.41</v>
      </c>
      <c r="K112">
        <v>5</v>
      </c>
      <c r="T112">
        <v>3</v>
      </c>
      <c r="U112">
        <v>2</v>
      </c>
      <c r="V112" t="s">
        <v>457</v>
      </c>
      <c r="W112">
        <v>110</v>
      </c>
      <c r="X112">
        <v>8</v>
      </c>
      <c r="Y112">
        <v>7</v>
      </c>
      <c r="Z112" t="s">
        <v>563</v>
      </c>
      <c r="AA112" t="s">
        <v>564</v>
      </c>
      <c r="AB112" t="s">
        <v>445</v>
      </c>
      <c r="AC112" t="s">
        <v>446</v>
      </c>
      <c r="AD112" t="s">
        <v>447</v>
      </c>
      <c r="AE112" t="s">
        <v>418</v>
      </c>
      <c r="AG112" t="s">
        <v>565</v>
      </c>
      <c r="AH112">
        <v>0</v>
      </c>
      <c r="AI112">
        <v>274</v>
      </c>
      <c r="AJ112">
        <v>71</v>
      </c>
      <c r="AK112">
        <v>0</v>
      </c>
      <c r="AL112">
        <v>0</v>
      </c>
    </row>
    <row r="113" spans="1:38" x14ac:dyDescent="0.3">
      <c r="A113" t="s">
        <v>438</v>
      </c>
      <c r="B113">
        <v>119018</v>
      </c>
      <c r="C113">
        <v>9</v>
      </c>
      <c r="D113" t="s">
        <v>561</v>
      </c>
      <c r="E113" t="s">
        <v>562</v>
      </c>
      <c r="F113">
        <v>180</v>
      </c>
      <c r="G113">
        <v>34.229999999999997</v>
      </c>
      <c r="H113">
        <v>113.16</v>
      </c>
      <c r="I113">
        <v>24.91</v>
      </c>
      <c r="J113">
        <v>82.37</v>
      </c>
      <c r="K113">
        <v>4</v>
      </c>
      <c r="T113">
        <v>3</v>
      </c>
      <c r="U113">
        <v>2</v>
      </c>
      <c r="V113" t="s">
        <v>457</v>
      </c>
      <c r="W113">
        <v>113</v>
      </c>
      <c r="X113">
        <v>8</v>
      </c>
      <c r="Y113">
        <v>7</v>
      </c>
      <c r="Z113" t="s">
        <v>563</v>
      </c>
      <c r="AA113" t="s">
        <v>564</v>
      </c>
      <c r="AB113" t="s">
        <v>445</v>
      </c>
      <c r="AC113" t="s">
        <v>446</v>
      </c>
      <c r="AD113" t="s">
        <v>447</v>
      </c>
      <c r="AE113" t="s">
        <v>418</v>
      </c>
      <c r="AG113" t="s">
        <v>565</v>
      </c>
      <c r="AH113">
        <v>0</v>
      </c>
      <c r="AI113">
        <v>274</v>
      </c>
      <c r="AJ113">
        <v>71</v>
      </c>
      <c r="AK113">
        <v>0</v>
      </c>
      <c r="AL113">
        <v>0</v>
      </c>
    </row>
    <row r="114" spans="1:38" x14ac:dyDescent="0.3">
      <c r="A114" t="s">
        <v>438</v>
      </c>
      <c r="B114">
        <v>119018</v>
      </c>
      <c r="C114">
        <v>10</v>
      </c>
      <c r="D114" t="s">
        <v>561</v>
      </c>
      <c r="E114" t="s">
        <v>562</v>
      </c>
      <c r="F114">
        <v>180</v>
      </c>
      <c r="G114">
        <v>39.659999999999997</v>
      </c>
      <c r="H114">
        <v>131.12</v>
      </c>
      <c r="I114">
        <v>28.89</v>
      </c>
      <c r="J114">
        <v>95.53</v>
      </c>
      <c r="K114">
        <v>4</v>
      </c>
      <c r="T114">
        <v>4</v>
      </c>
      <c r="U114">
        <v>2</v>
      </c>
      <c r="V114" t="s">
        <v>457</v>
      </c>
      <c r="W114">
        <v>131</v>
      </c>
      <c r="X114">
        <v>8</v>
      </c>
      <c r="Y114">
        <v>7</v>
      </c>
      <c r="Z114" t="s">
        <v>563</v>
      </c>
      <c r="AA114" t="s">
        <v>564</v>
      </c>
      <c r="AB114" t="s">
        <v>445</v>
      </c>
      <c r="AC114" t="s">
        <v>446</v>
      </c>
      <c r="AD114" t="s">
        <v>447</v>
      </c>
      <c r="AE114" t="s">
        <v>418</v>
      </c>
      <c r="AG114" t="s">
        <v>565</v>
      </c>
      <c r="AH114">
        <v>0</v>
      </c>
      <c r="AI114">
        <v>274</v>
      </c>
      <c r="AJ114">
        <v>71</v>
      </c>
      <c r="AK114">
        <v>0</v>
      </c>
      <c r="AL114">
        <v>0</v>
      </c>
    </row>
    <row r="115" spans="1:38" x14ac:dyDescent="0.3">
      <c r="A115" t="s">
        <v>438</v>
      </c>
      <c r="B115">
        <v>2591</v>
      </c>
      <c r="C115">
        <v>1</v>
      </c>
      <c r="D115" t="s">
        <v>567</v>
      </c>
      <c r="E115" t="s">
        <v>456</v>
      </c>
      <c r="F115">
        <v>1124</v>
      </c>
      <c r="G115">
        <v>21.27</v>
      </c>
      <c r="H115">
        <v>70.33</v>
      </c>
      <c r="I115">
        <v>15.52</v>
      </c>
      <c r="J115">
        <v>51.32</v>
      </c>
      <c r="K115">
        <v>244</v>
      </c>
      <c r="T115">
        <v>2</v>
      </c>
      <c r="U115">
        <v>1</v>
      </c>
      <c r="V115" t="s">
        <v>457</v>
      </c>
      <c r="W115">
        <v>70</v>
      </c>
      <c r="X115">
        <v>22</v>
      </c>
      <c r="Y115">
        <v>11</v>
      </c>
      <c r="Z115" t="s">
        <v>568</v>
      </c>
      <c r="AA115" t="s">
        <v>569</v>
      </c>
      <c r="AB115" t="s">
        <v>445</v>
      </c>
      <c r="AC115" t="s">
        <v>446</v>
      </c>
      <c r="AD115" t="s">
        <v>447</v>
      </c>
      <c r="AE115" t="s">
        <v>418</v>
      </c>
      <c r="AG115" t="s">
        <v>570</v>
      </c>
      <c r="AH115">
        <v>0</v>
      </c>
      <c r="AI115">
        <v>182</v>
      </c>
      <c r="AJ115">
        <v>14</v>
      </c>
      <c r="AK115">
        <v>1124</v>
      </c>
      <c r="AL115">
        <v>1</v>
      </c>
    </row>
    <row r="116" spans="1:38" x14ac:dyDescent="0.3">
      <c r="A116" t="s">
        <v>438</v>
      </c>
      <c r="B116">
        <v>2591</v>
      </c>
      <c r="C116">
        <v>2</v>
      </c>
      <c r="D116" t="s">
        <v>567</v>
      </c>
      <c r="E116" t="s">
        <v>456</v>
      </c>
      <c r="F116">
        <v>1124</v>
      </c>
      <c r="G116">
        <v>27.67</v>
      </c>
      <c r="H116">
        <v>91.5</v>
      </c>
      <c r="I116">
        <v>21.37</v>
      </c>
      <c r="J116">
        <v>70.66</v>
      </c>
      <c r="K116">
        <v>388</v>
      </c>
      <c r="T116">
        <v>3</v>
      </c>
      <c r="U116">
        <v>1</v>
      </c>
      <c r="V116" t="s">
        <v>441</v>
      </c>
      <c r="W116">
        <v>91</v>
      </c>
      <c r="X116">
        <v>22</v>
      </c>
      <c r="Y116">
        <v>11</v>
      </c>
      <c r="Z116" t="s">
        <v>568</v>
      </c>
      <c r="AA116" t="s">
        <v>569</v>
      </c>
      <c r="AB116" t="s">
        <v>445</v>
      </c>
      <c r="AC116" t="s">
        <v>446</v>
      </c>
      <c r="AD116" t="s">
        <v>447</v>
      </c>
      <c r="AE116" t="s">
        <v>418</v>
      </c>
      <c r="AG116" t="s">
        <v>570</v>
      </c>
      <c r="AH116">
        <v>0</v>
      </c>
      <c r="AI116">
        <v>182</v>
      </c>
      <c r="AJ116">
        <v>14</v>
      </c>
      <c r="AK116">
        <v>1124</v>
      </c>
      <c r="AL116">
        <v>1</v>
      </c>
    </row>
    <row r="117" spans="1:38" x14ac:dyDescent="0.3">
      <c r="A117" t="s">
        <v>438</v>
      </c>
      <c r="B117">
        <v>2591</v>
      </c>
      <c r="C117">
        <v>3</v>
      </c>
      <c r="D117" t="s">
        <v>567</v>
      </c>
      <c r="E117" t="s">
        <v>456</v>
      </c>
      <c r="F117">
        <v>1124</v>
      </c>
      <c r="G117">
        <v>32.630000000000003</v>
      </c>
      <c r="H117">
        <v>107.87</v>
      </c>
      <c r="I117">
        <v>25.64</v>
      </c>
      <c r="J117">
        <v>84.79</v>
      </c>
      <c r="K117">
        <v>352</v>
      </c>
      <c r="T117">
        <v>3</v>
      </c>
      <c r="U117">
        <v>2</v>
      </c>
      <c r="V117" t="s">
        <v>441</v>
      </c>
      <c r="W117">
        <v>107</v>
      </c>
      <c r="X117">
        <v>22</v>
      </c>
      <c r="Y117">
        <v>11</v>
      </c>
      <c r="Z117" t="s">
        <v>568</v>
      </c>
      <c r="AA117" t="s">
        <v>569</v>
      </c>
      <c r="AB117" t="s">
        <v>445</v>
      </c>
      <c r="AC117" t="s">
        <v>446</v>
      </c>
      <c r="AD117" t="s">
        <v>447</v>
      </c>
      <c r="AE117" t="s">
        <v>418</v>
      </c>
      <c r="AG117" t="s">
        <v>570</v>
      </c>
      <c r="AH117">
        <v>0</v>
      </c>
      <c r="AI117">
        <v>182</v>
      </c>
      <c r="AJ117">
        <v>14</v>
      </c>
      <c r="AK117">
        <v>1124</v>
      </c>
      <c r="AL117">
        <v>1</v>
      </c>
    </row>
    <row r="118" spans="1:38" x14ac:dyDescent="0.3">
      <c r="A118" t="s">
        <v>438</v>
      </c>
      <c r="B118">
        <v>2591</v>
      </c>
      <c r="C118">
        <v>4</v>
      </c>
      <c r="D118" t="s">
        <v>567</v>
      </c>
      <c r="E118" t="s">
        <v>456</v>
      </c>
      <c r="F118">
        <v>1124</v>
      </c>
      <c r="G118">
        <v>38.299999999999997</v>
      </c>
      <c r="H118">
        <v>126.63</v>
      </c>
      <c r="I118">
        <v>30.78</v>
      </c>
      <c r="J118">
        <v>101.76</v>
      </c>
      <c r="K118">
        <v>64</v>
      </c>
      <c r="T118">
        <v>4</v>
      </c>
      <c r="U118">
        <v>2</v>
      </c>
      <c r="V118" t="s">
        <v>441</v>
      </c>
      <c r="W118">
        <v>126</v>
      </c>
      <c r="X118">
        <v>22</v>
      </c>
      <c r="Y118">
        <v>11</v>
      </c>
      <c r="Z118" t="s">
        <v>568</v>
      </c>
      <c r="AA118" t="s">
        <v>569</v>
      </c>
      <c r="AB118" t="s">
        <v>445</v>
      </c>
      <c r="AC118" t="s">
        <v>446</v>
      </c>
      <c r="AD118" t="s">
        <v>447</v>
      </c>
      <c r="AE118" t="s">
        <v>418</v>
      </c>
      <c r="AG118" t="s">
        <v>570</v>
      </c>
      <c r="AH118">
        <v>0</v>
      </c>
      <c r="AI118">
        <v>182</v>
      </c>
      <c r="AJ118">
        <v>14</v>
      </c>
      <c r="AK118">
        <v>1124</v>
      </c>
      <c r="AL118">
        <v>1</v>
      </c>
    </row>
    <row r="119" spans="1:38" x14ac:dyDescent="0.3">
      <c r="A119" t="s">
        <v>438</v>
      </c>
      <c r="B119">
        <v>2591</v>
      </c>
      <c r="C119">
        <v>5</v>
      </c>
      <c r="D119" t="s">
        <v>567</v>
      </c>
      <c r="E119" t="s">
        <v>456</v>
      </c>
      <c r="F119">
        <v>1124</v>
      </c>
      <c r="G119">
        <v>49.26</v>
      </c>
      <c r="H119">
        <v>162.86000000000001</v>
      </c>
      <c r="I119">
        <v>40.78</v>
      </c>
      <c r="J119">
        <v>134.83000000000001</v>
      </c>
      <c r="K119">
        <v>76</v>
      </c>
      <c r="T119">
        <v>4</v>
      </c>
      <c r="U119">
        <v>2</v>
      </c>
      <c r="V119" t="s">
        <v>441</v>
      </c>
      <c r="W119">
        <v>162</v>
      </c>
      <c r="X119">
        <v>22</v>
      </c>
      <c r="Y119">
        <v>11</v>
      </c>
      <c r="Z119" t="s">
        <v>568</v>
      </c>
      <c r="AA119" t="s">
        <v>569</v>
      </c>
      <c r="AB119" t="s">
        <v>445</v>
      </c>
      <c r="AC119" t="s">
        <v>446</v>
      </c>
      <c r="AD119" t="s">
        <v>447</v>
      </c>
      <c r="AE119" t="s">
        <v>418</v>
      </c>
      <c r="AG119" t="s">
        <v>570</v>
      </c>
      <c r="AH119">
        <v>0</v>
      </c>
      <c r="AI119">
        <v>182</v>
      </c>
      <c r="AJ119">
        <v>14</v>
      </c>
      <c r="AK119">
        <v>1124</v>
      </c>
      <c r="AL119">
        <v>1</v>
      </c>
    </row>
    <row r="120" spans="1:38" x14ac:dyDescent="0.3">
      <c r="A120" t="s">
        <v>438</v>
      </c>
      <c r="B120">
        <v>111708</v>
      </c>
      <c r="C120">
        <v>1</v>
      </c>
      <c r="D120" t="s">
        <v>571</v>
      </c>
      <c r="E120" t="s">
        <v>572</v>
      </c>
      <c r="F120">
        <v>36</v>
      </c>
      <c r="G120">
        <v>48.88</v>
      </c>
      <c r="H120">
        <v>161.59</v>
      </c>
      <c r="I120">
        <v>40.58</v>
      </c>
      <c r="J120">
        <v>134.16</v>
      </c>
      <c r="K120">
        <v>5</v>
      </c>
      <c r="T120">
        <v>4</v>
      </c>
      <c r="U120">
        <v>2</v>
      </c>
      <c r="V120" t="s">
        <v>441</v>
      </c>
      <c r="W120" t="s">
        <v>573</v>
      </c>
      <c r="X120">
        <v>3</v>
      </c>
      <c r="Y120">
        <v>3</v>
      </c>
      <c r="Z120" t="s">
        <v>574</v>
      </c>
      <c r="AA120" t="s">
        <v>575</v>
      </c>
      <c r="AB120" t="s">
        <v>445</v>
      </c>
      <c r="AC120" t="s">
        <v>446</v>
      </c>
      <c r="AD120" t="s">
        <v>447</v>
      </c>
      <c r="AE120" t="s">
        <v>418</v>
      </c>
      <c r="AG120" t="s">
        <v>576</v>
      </c>
      <c r="AH120">
        <v>0</v>
      </c>
      <c r="AI120">
        <v>89</v>
      </c>
      <c r="AJ120">
        <v>41</v>
      </c>
      <c r="AK120">
        <v>108</v>
      </c>
      <c r="AL120">
        <v>3</v>
      </c>
    </row>
    <row r="121" spans="1:38" x14ac:dyDescent="0.3">
      <c r="A121" t="s">
        <v>438</v>
      </c>
      <c r="B121">
        <v>111708</v>
      </c>
      <c r="C121">
        <v>2</v>
      </c>
      <c r="D121" t="s">
        <v>571</v>
      </c>
      <c r="E121" t="s">
        <v>572</v>
      </c>
      <c r="F121">
        <v>36</v>
      </c>
      <c r="G121">
        <v>48.89</v>
      </c>
      <c r="H121">
        <v>161.63</v>
      </c>
      <c r="I121">
        <v>40.619999999999997</v>
      </c>
      <c r="J121">
        <v>134.30000000000001</v>
      </c>
      <c r="K121">
        <v>5</v>
      </c>
      <c r="T121">
        <v>3</v>
      </c>
      <c r="U121">
        <v>2</v>
      </c>
      <c r="V121" t="s">
        <v>441</v>
      </c>
      <c r="W121" t="s">
        <v>577</v>
      </c>
      <c r="X121">
        <v>3</v>
      </c>
      <c r="Y121">
        <v>3</v>
      </c>
      <c r="Z121" t="s">
        <v>574</v>
      </c>
      <c r="AA121" t="s">
        <v>575</v>
      </c>
      <c r="AB121" t="s">
        <v>445</v>
      </c>
      <c r="AC121" t="s">
        <v>446</v>
      </c>
      <c r="AD121" t="s">
        <v>447</v>
      </c>
      <c r="AE121" t="s">
        <v>418</v>
      </c>
      <c r="AG121" t="s">
        <v>576</v>
      </c>
      <c r="AH121">
        <v>0</v>
      </c>
      <c r="AI121">
        <v>89</v>
      </c>
      <c r="AJ121">
        <v>41</v>
      </c>
      <c r="AK121">
        <v>108</v>
      </c>
      <c r="AL121">
        <v>3</v>
      </c>
    </row>
    <row r="122" spans="1:38" x14ac:dyDescent="0.3">
      <c r="A122" t="s">
        <v>438</v>
      </c>
      <c r="B122">
        <v>111708</v>
      </c>
      <c r="C122">
        <v>3</v>
      </c>
      <c r="D122" t="s">
        <v>571</v>
      </c>
      <c r="E122" t="s">
        <v>572</v>
      </c>
      <c r="F122">
        <v>36</v>
      </c>
      <c r="G122">
        <v>48.89</v>
      </c>
      <c r="H122">
        <v>161.62</v>
      </c>
      <c r="I122">
        <v>40.64</v>
      </c>
      <c r="J122">
        <v>134.37</v>
      </c>
      <c r="K122">
        <v>5</v>
      </c>
      <c r="T122">
        <v>4</v>
      </c>
      <c r="U122">
        <v>2</v>
      </c>
      <c r="V122" t="s">
        <v>441</v>
      </c>
      <c r="W122" t="s">
        <v>578</v>
      </c>
      <c r="X122">
        <v>3</v>
      </c>
      <c r="Y122">
        <v>3</v>
      </c>
      <c r="Z122" t="s">
        <v>574</v>
      </c>
      <c r="AA122" t="s">
        <v>575</v>
      </c>
      <c r="AB122" t="s">
        <v>445</v>
      </c>
      <c r="AC122" t="s">
        <v>446</v>
      </c>
      <c r="AD122" t="s">
        <v>447</v>
      </c>
      <c r="AE122" t="s">
        <v>418</v>
      </c>
      <c r="AG122" t="s">
        <v>576</v>
      </c>
      <c r="AH122">
        <v>0</v>
      </c>
      <c r="AI122">
        <v>89</v>
      </c>
      <c r="AJ122">
        <v>41</v>
      </c>
      <c r="AK122">
        <v>108</v>
      </c>
      <c r="AL122">
        <v>3</v>
      </c>
    </row>
    <row r="123" spans="1:38" x14ac:dyDescent="0.3">
      <c r="A123" t="s">
        <v>438</v>
      </c>
      <c r="B123">
        <v>111708</v>
      </c>
      <c r="C123">
        <v>4</v>
      </c>
      <c r="D123" t="s">
        <v>571</v>
      </c>
      <c r="E123" t="s">
        <v>572</v>
      </c>
      <c r="F123">
        <v>36</v>
      </c>
      <c r="G123">
        <v>48.87</v>
      </c>
      <c r="H123">
        <v>161.56</v>
      </c>
      <c r="I123">
        <v>40.46</v>
      </c>
      <c r="J123">
        <v>133.78</v>
      </c>
      <c r="K123">
        <v>4</v>
      </c>
      <c r="T123">
        <v>4</v>
      </c>
      <c r="U123">
        <v>2</v>
      </c>
      <c r="V123" t="s">
        <v>441</v>
      </c>
      <c r="W123" t="s">
        <v>579</v>
      </c>
      <c r="X123">
        <v>3</v>
      </c>
      <c r="Y123">
        <v>3</v>
      </c>
      <c r="Z123" t="s">
        <v>574</v>
      </c>
      <c r="AA123" t="s">
        <v>575</v>
      </c>
      <c r="AB123" t="s">
        <v>445</v>
      </c>
      <c r="AC123" t="s">
        <v>446</v>
      </c>
      <c r="AD123" t="s">
        <v>447</v>
      </c>
      <c r="AE123" t="s">
        <v>418</v>
      </c>
      <c r="AG123" t="s">
        <v>576</v>
      </c>
      <c r="AH123">
        <v>0</v>
      </c>
      <c r="AI123">
        <v>89</v>
      </c>
      <c r="AJ123">
        <v>41</v>
      </c>
      <c r="AK123">
        <v>108</v>
      </c>
      <c r="AL123">
        <v>3</v>
      </c>
    </row>
    <row r="124" spans="1:38" x14ac:dyDescent="0.3">
      <c r="A124" t="s">
        <v>438</v>
      </c>
      <c r="B124">
        <v>111708</v>
      </c>
      <c r="C124">
        <v>5</v>
      </c>
      <c r="D124" t="s">
        <v>571</v>
      </c>
      <c r="E124" t="s">
        <v>572</v>
      </c>
      <c r="F124">
        <v>36</v>
      </c>
      <c r="G124">
        <v>49.08</v>
      </c>
      <c r="H124">
        <v>162.27000000000001</v>
      </c>
      <c r="I124">
        <v>39.369999999999997</v>
      </c>
      <c r="J124">
        <v>130.18</v>
      </c>
      <c r="K124">
        <v>1</v>
      </c>
      <c r="T124">
        <v>4</v>
      </c>
      <c r="U124">
        <v>2</v>
      </c>
      <c r="V124" t="s">
        <v>441</v>
      </c>
      <c r="W124" t="s">
        <v>580</v>
      </c>
      <c r="X124">
        <v>3</v>
      </c>
      <c r="Y124">
        <v>3</v>
      </c>
      <c r="Z124" t="s">
        <v>574</v>
      </c>
      <c r="AA124" t="s">
        <v>575</v>
      </c>
      <c r="AB124" t="s">
        <v>445</v>
      </c>
      <c r="AC124" t="s">
        <v>446</v>
      </c>
      <c r="AD124" t="s">
        <v>447</v>
      </c>
      <c r="AE124" t="s">
        <v>418</v>
      </c>
      <c r="AG124" t="s">
        <v>576</v>
      </c>
      <c r="AH124">
        <v>0</v>
      </c>
      <c r="AI124">
        <v>89</v>
      </c>
      <c r="AJ124">
        <v>41</v>
      </c>
      <c r="AK124">
        <v>108</v>
      </c>
      <c r="AL124">
        <v>3</v>
      </c>
    </row>
    <row r="125" spans="1:38" x14ac:dyDescent="0.3">
      <c r="A125" t="s">
        <v>438</v>
      </c>
      <c r="B125">
        <v>111708</v>
      </c>
      <c r="C125">
        <v>6</v>
      </c>
      <c r="D125" t="s">
        <v>571</v>
      </c>
      <c r="E125" t="s">
        <v>572</v>
      </c>
      <c r="F125">
        <v>36</v>
      </c>
      <c r="G125">
        <v>49.11</v>
      </c>
      <c r="H125">
        <v>162.36000000000001</v>
      </c>
      <c r="I125">
        <v>39.54</v>
      </c>
      <c r="J125">
        <v>130.72</v>
      </c>
      <c r="K125">
        <v>1</v>
      </c>
      <c r="T125">
        <v>4</v>
      </c>
      <c r="U125">
        <v>2</v>
      </c>
      <c r="V125" t="s">
        <v>441</v>
      </c>
      <c r="W125" t="s">
        <v>581</v>
      </c>
      <c r="X125">
        <v>3</v>
      </c>
      <c r="Y125">
        <v>3</v>
      </c>
      <c r="Z125" t="s">
        <v>574</v>
      </c>
      <c r="AA125" t="s">
        <v>575</v>
      </c>
      <c r="AB125" t="s">
        <v>445</v>
      </c>
      <c r="AC125" t="s">
        <v>446</v>
      </c>
      <c r="AD125" t="s">
        <v>447</v>
      </c>
      <c r="AE125" t="s">
        <v>418</v>
      </c>
      <c r="AG125" t="s">
        <v>576</v>
      </c>
      <c r="AH125">
        <v>0</v>
      </c>
      <c r="AI125">
        <v>89</v>
      </c>
      <c r="AJ125">
        <v>41</v>
      </c>
      <c r="AK125">
        <v>108</v>
      </c>
      <c r="AL125">
        <v>3</v>
      </c>
    </row>
    <row r="126" spans="1:38" x14ac:dyDescent="0.3">
      <c r="A126" t="s">
        <v>438</v>
      </c>
      <c r="B126">
        <v>111708</v>
      </c>
      <c r="C126">
        <v>7</v>
      </c>
      <c r="D126" t="s">
        <v>571</v>
      </c>
      <c r="E126" t="s">
        <v>572</v>
      </c>
      <c r="F126">
        <v>36</v>
      </c>
      <c r="G126">
        <v>49.49</v>
      </c>
      <c r="H126">
        <v>163.61000000000001</v>
      </c>
      <c r="I126">
        <v>40.57</v>
      </c>
      <c r="J126">
        <v>134.13999999999999</v>
      </c>
      <c r="K126">
        <v>1</v>
      </c>
      <c r="T126">
        <v>3</v>
      </c>
      <c r="U126">
        <v>2</v>
      </c>
      <c r="V126" t="s">
        <v>441</v>
      </c>
      <c r="W126" t="s">
        <v>582</v>
      </c>
      <c r="X126">
        <v>3</v>
      </c>
      <c r="Y126">
        <v>3</v>
      </c>
      <c r="Z126" t="s">
        <v>574</v>
      </c>
      <c r="AA126" t="s">
        <v>575</v>
      </c>
      <c r="AB126" t="s">
        <v>445</v>
      </c>
      <c r="AC126" t="s">
        <v>446</v>
      </c>
      <c r="AD126" t="s">
        <v>447</v>
      </c>
      <c r="AE126" t="s">
        <v>418</v>
      </c>
      <c r="AG126" t="s">
        <v>576</v>
      </c>
      <c r="AH126">
        <v>0</v>
      </c>
      <c r="AI126">
        <v>89</v>
      </c>
      <c r="AJ126">
        <v>41</v>
      </c>
      <c r="AK126">
        <v>108</v>
      </c>
      <c r="AL126">
        <v>3</v>
      </c>
    </row>
    <row r="127" spans="1:38" x14ac:dyDescent="0.3">
      <c r="A127" t="s">
        <v>438</v>
      </c>
      <c r="B127">
        <v>111708</v>
      </c>
      <c r="C127">
        <v>8</v>
      </c>
      <c r="D127" t="s">
        <v>571</v>
      </c>
      <c r="E127" t="s">
        <v>572</v>
      </c>
      <c r="F127">
        <v>36</v>
      </c>
      <c r="G127">
        <v>50</v>
      </c>
      <c r="H127">
        <v>165.31</v>
      </c>
      <c r="I127">
        <v>40.03</v>
      </c>
      <c r="J127">
        <v>132.35</v>
      </c>
      <c r="K127">
        <v>1</v>
      </c>
      <c r="T127">
        <v>4</v>
      </c>
      <c r="U127">
        <v>2</v>
      </c>
      <c r="V127" t="s">
        <v>441</v>
      </c>
      <c r="W127" t="s">
        <v>159</v>
      </c>
      <c r="X127">
        <v>3</v>
      </c>
      <c r="Y127">
        <v>3</v>
      </c>
      <c r="Z127" t="s">
        <v>574</v>
      </c>
      <c r="AA127" t="s">
        <v>575</v>
      </c>
      <c r="AB127" t="s">
        <v>445</v>
      </c>
      <c r="AC127" t="s">
        <v>446</v>
      </c>
      <c r="AD127" t="s">
        <v>447</v>
      </c>
      <c r="AE127" t="s">
        <v>418</v>
      </c>
      <c r="AG127" t="s">
        <v>576</v>
      </c>
      <c r="AH127">
        <v>0</v>
      </c>
      <c r="AI127">
        <v>89</v>
      </c>
      <c r="AJ127">
        <v>41</v>
      </c>
      <c r="AK127">
        <v>108</v>
      </c>
      <c r="AL127">
        <v>3</v>
      </c>
    </row>
    <row r="128" spans="1:38" x14ac:dyDescent="0.3">
      <c r="A128" t="s">
        <v>438</v>
      </c>
      <c r="B128">
        <v>111708</v>
      </c>
      <c r="C128">
        <v>9</v>
      </c>
      <c r="D128" t="s">
        <v>571</v>
      </c>
      <c r="E128" t="s">
        <v>572</v>
      </c>
      <c r="F128">
        <v>36</v>
      </c>
      <c r="G128">
        <v>50.02</v>
      </c>
      <c r="H128">
        <v>165.38</v>
      </c>
      <c r="I128">
        <v>40.15</v>
      </c>
      <c r="J128">
        <v>132.74</v>
      </c>
      <c r="K128">
        <v>1</v>
      </c>
      <c r="T128">
        <v>4</v>
      </c>
      <c r="U128">
        <v>2</v>
      </c>
      <c r="V128" t="s">
        <v>441</v>
      </c>
      <c r="W128" t="s">
        <v>583</v>
      </c>
      <c r="X128">
        <v>3</v>
      </c>
      <c r="Y128">
        <v>3</v>
      </c>
      <c r="Z128" t="s">
        <v>574</v>
      </c>
      <c r="AA128" t="s">
        <v>575</v>
      </c>
      <c r="AB128" t="s">
        <v>445</v>
      </c>
      <c r="AC128" t="s">
        <v>446</v>
      </c>
      <c r="AD128" t="s">
        <v>447</v>
      </c>
      <c r="AE128" t="s">
        <v>418</v>
      </c>
      <c r="AG128" t="s">
        <v>576</v>
      </c>
      <c r="AH128">
        <v>0</v>
      </c>
      <c r="AI128">
        <v>89</v>
      </c>
      <c r="AJ128">
        <v>41</v>
      </c>
      <c r="AK128">
        <v>108</v>
      </c>
      <c r="AL128">
        <v>3</v>
      </c>
    </row>
    <row r="129" spans="1:38" x14ac:dyDescent="0.3">
      <c r="A129" t="s">
        <v>438</v>
      </c>
      <c r="B129">
        <v>111708</v>
      </c>
      <c r="C129">
        <v>10</v>
      </c>
      <c r="D129" t="s">
        <v>571</v>
      </c>
      <c r="E129" t="s">
        <v>572</v>
      </c>
      <c r="F129">
        <v>36</v>
      </c>
      <c r="G129">
        <v>58.49</v>
      </c>
      <c r="H129">
        <v>193.38</v>
      </c>
      <c r="I129">
        <v>46.26</v>
      </c>
      <c r="J129">
        <v>152.93</v>
      </c>
      <c r="K129">
        <v>1</v>
      </c>
      <c r="T129">
        <v>4</v>
      </c>
      <c r="U129">
        <v>3</v>
      </c>
      <c r="V129" t="s">
        <v>441</v>
      </c>
      <c r="W129" t="s">
        <v>142</v>
      </c>
      <c r="X129">
        <v>3</v>
      </c>
      <c r="Y129">
        <v>3</v>
      </c>
      <c r="Z129" t="s">
        <v>574</v>
      </c>
      <c r="AA129" t="s">
        <v>575</v>
      </c>
      <c r="AB129" t="s">
        <v>445</v>
      </c>
      <c r="AC129" t="s">
        <v>446</v>
      </c>
      <c r="AD129" t="s">
        <v>447</v>
      </c>
      <c r="AE129" t="s">
        <v>418</v>
      </c>
      <c r="AG129" t="s">
        <v>576</v>
      </c>
      <c r="AH129">
        <v>0</v>
      </c>
      <c r="AI129">
        <v>89</v>
      </c>
      <c r="AJ129">
        <v>41</v>
      </c>
      <c r="AK129">
        <v>108</v>
      </c>
      <c r="AL129">
        <v>3</v>
      </c>
    </row>
    <row r="130" spans="1:38" x14ac:dyDescent="0.3">
      <c r="A130" t="s">
        <v>438</v>
      </c>
      <c r="B130">
        <v>111708</v>
      </c>
      <c r="C130">
        <v>11</v>
      </c>
      <c r="D130" t="s">
        <v>571</v>
      </c>
      <c r="E130" t="s">
        <v>572</v>
      </c>
      <c r="F130">
        <v>36</v>
      </c>
      <c r="G130">
        <v>59.53</v>
      </c>
      <c r="H130">
        <v>196.81</v>
      </c>
      <c r="I130">
        <v>48.5</v>
      </c>
      <c r="J130">
        <v>160.36000000000001</v>
      </c>
      <c r="K130">
        <v>4</v>
      </c>
      <c r="T130">
        <v>3</v>
      </c>
      <c r="U130">
        <v>3</v>
      </c>
      <c r="V130" t="s">
        <v>441</v>
      </c>
      <c r="W130" t="s">
        <v>584</v>
      </c>
      <c r="X130">
        <v>3</v>
      </c>
      <c r="Y130">
        <v>3</v>
      </c>
      <c r="Z130" t="s">
        <v>574</v>
      </c>
      <c r="AA130" t="s">
        <v>575</v>
      </c>
      <c r="AB130" t="s">
        <v>445</v>
      </c>
      <c r="AC130" t="s">
        <v>446</v>
      </c>
      <c r="AD130" t="s">
        <v>447</v>
      </c>
      <c r="AE130" t="s">
        <v>418</v>
      </c>
      <c r="AG130" t="s">
        <v>576</v>
      </c>
      <c r="AH130">
        <v>0</v>
      </c>
      <c r="AI130">
        <v>89</v>
      </c>
      <c r="AJ130">
        <v>41</v>
      </c>
      <c r="AK130">
        <v>108</v>
      </c>
      <c r="AL130">
        <v>3</v>
      </c>
    </row>
    <row r="131" spans="1:38" x14ac:dyDescent="0.3">
      <c r="A131" t="s">
        <v>438</v>
      </c>
      <c r="B131">
        <v>111708</v>
      </c>
      <c r="C131">
        <v>12</v>
      </c>
      <c r="D131" t="s">
        <v>571</v>
      </c>
      <c r="E131" t="s">
        <v>572</v>
      </c>
      <c r="F131">
        <v>36</v>
      </c>
      <c r="G131">
        <v>59.49</v>
      </c>
      <c r="H131">
        <v>196.67</v>
      </c>
      <c r="I131">
        <v>47.12</v>
      </c>
      <c r="J131">
        <v>155.77000000000001</v>
      </c>
      <c r="K131">
        <v>1</v>
      </c>
      <c r="T131">
        <v>4</v>
      </c>
      <c r="U131">
        <v>3</v>
      </c>
      <c r="V131" t="s">
        <v>441</v>
      </c>
      <c r="W131" t="s">
        <v>584</v>
      </c>
      <c r="X131">
        <v>3</v>
      </c>
      <c r="Y131">
        <v>3</v>
      </c>
      <c r="Z131" t="s">
        <v>574</v>
      </c>
      <c r="AA131" t="s">
        <v>575</v>
      </c>
      <c r="AB131" t="s">
        <v>445</v>
      </c>
      <c r="AC131" t="s">
        <v>446</v>
      </c>
      <c r="AD131" t="s">
        <v>447</v>
      </c>
      <c r="AE131" t="s">
        <v>418</v>
      </c>
      <c r="AG131" t="s">
        <v>576</v>
      </c>
      <c r="AH131">
        <v>0</v>
      </c>
      <c r="AI131">
        <v>89</v>
      </c>
      <c r="AJ131">
        <v>41</v>
      </c>
      <c r="AK131">
        <v>108</v>
      </c>
      <c r="AL131">
        <v>3</v>
      </c>
    </row>
    <row r="132" spans="1:38" x14ac:dyDescent="0.3">
      <c r="A132" t="s">
        <v>438</v>
      </c>
      <c r="B132">
        <v>111708</v>
      </c>
      <c r="C132">
        <v>13</v>
      </c>
      <c r="D132" t="s">
        <v>571</v>
      </c>
      <c r="E132" t="s">
        <v>572</v>
      </c>
      <c r="F132">
        <v>36</v>
      </c>
      <c r="G132">
        <v>60.24</v>
      </c>
      <c r="H132">
        <v>199.17</v>
      </c>
      <c r="I132">
        <v>48.43</v>
      </c>
      <c r="J132">
        <v>160.13</v>
      </c>
      <c r="K132">
        <v>1</v>
      </c>
      <c r="T132">
        <v>3</v>
      </c>
      <c r="U132">
        <v>3</v>
      </c>
      <c r="V132" t="s">
        <v>441</v>
      </c>
      <c r="W132" t="s">
        <v>585</v>
      </c>
      <c r="X132">
        <v>3</v>
      </c>
      <c r="Y132">
        <v>3</v>
      </c>
      <c r="Z132" t="s">
        <v>574</v>
      </c>
      <c r="AA132" t="s">
        <v>575</v>
      </c>
      <c r="AB132" t="s">
        <v>445</v>
      </c>
      <c r="AC132" t="s">
        <v>446</v>
      </c>
      <c r="AD132" t="s">
        <v>447</v>
      </c>
      <c r="AE132" t="s">
        <v>418</v>
      </c>
      <c r="AG132" t="s">
        <v>576</v>
      </c>
      <c r="AH132">
        <v>0</v>
      </c>
      <c r="AI132">
        <v>89</v>
      </c>
      <c r="AJ132">
        <v>41</v>
      </c>
      <c r="AK132">
        <v>108</v>
      </c>
      <c r="AL132">
        <v>3</v>
      </c>
    </row>
    <row r="133" spans="1:38" x14ac:dyDescent="0.3">
      <c r="A133" t="s">
        <v>438</v>
      </c>
      <c r="B133">
        <v>111708</v>
      </c>
      <c r="C133">
        <v>14</v>
      </c>
      <c r="D133" t="s">
        <v>571</v>
      </c>
      <c r="E133" t="s">
        <v>572</v>
      </c>
      <c r="F133">
        <v>36</v>
      </c>
      <c r="G133">
        <v>61.22</v>
      </c>
      <c r="H133">
        <v>202.39</v>
      </c>
      <c r="I133">
        <v>50.32</v>
      </c>
      <c r="J133">
        <v>166.36</v>
      </c>
      <c r="K133">
        <v>5</v>
      </c>
      <c r="T133">
        <v>4</v>
      </c>
      <c r="U133">
        <v>3</v>
      </c>
      <c r="V133" t="s">
        <v>441</v>
      </c>
      <c r="W133">
        <v>202</v>
      </c>
      <c r="X133">
        <v>3</v>
      </c>
      <c r="Y133">
        <v>3</v>
      </c>
      <c r="Z133" t="s">
        <v>574</v>
      </c>
      <c r="AA133" t="s">
        <v>575</v>
      </c>
      <c r="AB133" t="s">
        <v>445</v>
      </c>
      <c r="AC133" t="s">
        <v>446</v>
      </c>
      <c r="AD133" t="s">
        <v>447</v>
      </c>
      <c r="AE133" t="s">
        <v>418</v>
      </c>
      <c r="AG133" t="s">
        <v>576</v>
      </c>
      <c r="AH133">
        <v>0</v>
      </c>
      <c r="AI133">
        <v>89</v>
      </c>
      <c r="AJ133">
        <v>41</v>
      </c>
      <c r="AK133">
        <v>108</v>
      </c>
      <c r="AL133">
        <v>3</v>
      </c>
    </row>
    <row r="134" spans="1:38" x14ac:dyDescent="0.3">
      <c r="A134" t="s">
        <v>586</v>
      </c>
      <c r="B134">
        <v>15998</v>
      </c>
      <c r="C134">
        <v>1</v>
      </c>
      <c r="D134" t="s">
        <v>587</v>
      </c>
      <c r="E134" t="s">
        <v>588</v>
      </c>
      <c r="F134">
        <v>48</v>
      </c>
      <c r="G134">
        <v>48.88</v>
      </c>
      <c r="H134">
        <v>161.61000000000001</v>
      </c>
      <c r="I134">
        <v>42.06</v>
      </c>
      <c r="J134">
        <v>139.07</v>
      </c>
      <c r="K134">
        <v>3</v>
      </c>
      <c r="T134">
        <v>4</v>
      </c>
      <c r="U134">
        <v>2</v>
      </c>
      <c r="V134" t="s">
        <v>441</v>
      </c>
      <c r="W134" t="s">
        <v>589</v>
      </c>
      <c r="X134">
        <v>4</v>
      </c>
      <c r="Y134">
        <v>4</v>
      </c>
      <c r="Z134" t="s">
        <v>590</v>
      </c>
      <c r="AA134" t="s">
        <v>591</v>
      </c>
      <c r="AB134" t="s">
        <v>445</v>
      </c>
      <c r="AC134" t="s">
        <v>446</v>
      </c>
      <c r="AD134" t="s">
        <v>447</v>
      </c>
      <c r="AE134" t="s">
        <v>592</v>
      </c>
      <c r="AG134" t="s">
        <v>593</v>
      </c>
      <c r="AH134">
        <v>0</v>
      </c>
      <c r="AI134">
        <v>82</v>
      </c>
      <c r="AJ134">
        <v>21</v>
      </c>
      <c r="AK134">
        <v>127</v>
      </c>
      <c r="AL134">
        <v>2.65</v>
      </c>
    </row>
    <row r="135" spans="1:38" x14ac:dyDescent="0.3">
      <c r="A135" t="s">
        <v>586</v>
      </c>
      <c r="B135">
        <v>15998</v>
      </c>
      <c r="C135">
        <v>2</v>
      </c>
      <c r="D135" t="s">
        <v>587</v>
      </c>
      <c r="E135" t="s">
        <v>588</v>
      </c>
      <c r="F135">
        <v>48</v>
      </c>
      <c r="G135">
        <v>49.38</v>
      </c>
      <c r="H135">
        <v>163.24</v>
      </c>
      <c r="I135">
        <v>42.49</v>
      </c>
      <c r="J135">
        <v>140.47</v>
      </c>
      <c r="K135">
        <v>3</v>
      </c>
      <c r="T135">
        <v>4</v>
      </c>
      <c r="U135">
        <v>2</v>
      </c>
      <c r="V135" t="s">
        <v>441</v>
      </c>
      <c r="W135" t="s">
        <v>259</v>
      </c>
      <c r="X135">
        <v>4</v>
      </c>
      <c r="Y135">
        <v>4</v>
      </c>
      <c r="Z135" t="s">
        <v>590</v>
      </c>
      <c r="AA135" t="s">
        <v>591</v>
      </c>
      <c r="AB135" t="s">
        <v>445</v>
      </c>
      <c r="AC135" t="s">
        <v>446</v>
      </c>
      <c r="AD135" t="s">
        <v>447</v>
      </c>
      <c r="AE135" t="s">
        <v>592</v>
      </c>
      <c r="AG135" t="s">
        <v>593</v>
      </c>
      <c r="AH135">
        <v>0</v>
      </c>
      <c r="AI135">
        <v>82</v>
      </c>
      <c r="AJ135">
        <v>21</v>
      </c>
      <c r="AK135">
        <v>127</v>
      </c>
      <c r="AL135">
        <v>2.65</v>
      </c>
    </row>
    <row r="136" spans="1:38" x14ac:dyDescent="0.3">
      <c r="A136" t="s">
        <v>586</v>
      </c>
      <c r="B136">
        <v>15998</v>
      </c>
      <c r="C136">
        <v>3</v>
      </c>
      <c r="D136" t="s">
        <v>587</v>
      </c>
      <c r="E136" t="s">
        <v>588</v>
      </c>
      <c r="F136">
        <v>48</v>
      </c>
      <c r="G136">
        <v>65.62</v>
      </c>
      <c r="H136">
        <v>216.93</v>
      </c>
      <c r="I136">
        <v>58.88</v>
      </c>
      <c r="J136">
        <v>194.67</v>
      </c>
      <c r="K136">
        <v>40</v>
      </c>
      <c r="T136">
        <v>4</v>
      </c>
      <c r="U136">
        <v>2</v>
      </c>
      <c r="V136" t="s">
        <v>441</v>
      </c>
      <c r="W136">
        <v>216</v>
      </c>
      <c r="X136">
        <v>4</v>
      </c>
      <c r="Y136">
        <v>4</v>
      </c>
      <c r="Z136" t="s">
        <v>590</v>
      </c>
      <c r="AA136" t="s">
        <v>591</v>
      </c>
      <c r="AB136" t="s">
        <v>445</v>
      </c>
      <c r="AC136" t="s">
        <v>446</v>
      </c>
      <c r="AD136" t="s">
        <v>447</v>
      </c>
      <c r="AE136" t="s">
        <v>592</v>
      </c>
      <c r="AG136" t="s">
        <v>593</v>
      </c>
      <c r="AH136">
        <v>0</v>
      </c>
      <c r="AI136">
        <v>82</v>
      </c>
      <c r="AJ136">
        <v>21</v>
      </c>
      <c r="AK136">
        <v>127</v>
      </c>
      <c r="AL136">
        <v>2.65</v>
      </c>
    </row>
    <row r="137" spans="1:38" x14ac:dyDescent="0.3">
      <c r="A137" t="s">
        <v>586</v>
      </c>
      <c r="B137">
        <v>15998</v>
      </c>
      <c r="C137">
        <v>4</v>
      </c>
      <c r="D137" t="s">
        <v>587</v>
      </c>
      <c r="E137" t="s">
        <v>588</v>
      </c>
      <c r="F137">
        <v>48</v>
      </c>
      <c r="G137">
        <v>81.55</v>
      </c>
      <c r="H137">
        <v>269.58999999999997</v>
      </c>
      <c r="I137">
        <v>62.82</v>
      </c>
      <c r="J137">
        <v>207.7</v>
      </c>
      <c r="K137">
        <v>1</v>
      </c>
      <c r="T137">
        <v>5</v>
      </c>
      <c r="U137">
        <v>3</v>
      </c>
      <c r="V137" t="s">
        <v>441</v>
      </c>
      <c r="W137">
        <v>269</v>
      </c>
      <c r="X137">
        <v>4</v>
      </c>
      <c r="Y137">
        <v>4</v>
      </c>
      <c r="Z137" t="s">
        <v>590</v>
      </c>
      <c r="AA137" t="s">
        <v>591</v>
      </c>
      <c r="AB137" t="s">
        <v>445</v>
      </c>
      <c r="AC137" t="s">
        <v>446</v>
      </c>
      <c r="AD137" t="s">
        <v>447</v>
      </c>
      <c r="AE137" t="s">
        <v>592</v>
      </c>
      <c r="AG137" t="s">
        <v>593</v>
      </c>
      <c r="AH137">
        <v>0</v>
      </c>
      <c r="AI137">
        <v>82</v>
      </c>
      <c r="AJ137">
        <v>21</v>
      </c>
      <c r="AK137">
        <v>127</v>
      </c>
      <c r="AL137">
        <v>2.65</v>
      </c>
    </row>
    <row r="138" spans="1:38" x14ac:dyDescent="0.3">
      <c r="A138" t="s">
        <v>586</v>
      </c>
      <c r="B138">
        <v>15998</v>
      </c>
      <c r="C138">
        <v>5</v>
      </c>
      <c r="D138" t="s">
        <v>587</v>
      </c>
      <c r="E138" t="s">
        <v>588</v>
      </c>
      <c r="F138">
        <v>48</v>
      </c>
      <c r="G138">
        <v>88.65</v>
      </c>
      <c r="H138">
        <v>293.07</v>
      </c>
      <c r="I138">
        <v>70.7</v>
      </c>
      <c r="J138">
        <v>233.75</v>
      </c>
      <c r="K138">
        <v>1</v>
      </c>
      <c r="T138">
        <v>5</v>
      </c>
      <c r="U138">
        <v>3</v>
      </c>
      <c r="V138" t="s">
        <v>441</v>
      </c>
      <c r="W138">
        <v>293</v>
      </c>
      <c r="X138">
        <v>4</v>
      </c>
      <c r="Y138">
        <v>4</v>
      </c>
      <c r="Z138" t="s">
        <v>590</v>
      </c>
      <c r="AA138" t="s">
        <v>591</v>
      </c>
      <c r="AB138" t="s">
        <v>445</v>
      </c>
      <c r="AC138" t="s">
        <v>446</v>
      </c>
      <c r="AD138" t="s">
        <v>447</v>
      </c>
      <c r="AE138" t="s">
        <v>592</v>
      </c>
      <c r="AG138" t="s">
        <v>593</v>
      </c>
      <c r="AH138">
        <v>0</v>
      </c>
      <c r="AI138">
        <v>82</v>
      </c>
      <c r="AJ138">
        <v>21</v>
      </c>
      <c r="AK138">
        <v>127</v>
      </c>
      <c r="AL138">
        <v>2.65</v>
      </c>
    </row>
    <row r="139" spans="1:38" x14ac:dyDescent="0.3">
      <c r="A139" t="s">
        <v>594</v>
      </c>
      <c r="B139">
        <v>8297</v>
      </c>
      <c r="C139">
        <v>1</v>
      </c>
      <c r="D139" t="s">
        <v>595</v>
      </c>
      <c r="E139" t="s">
        <v>596</v>
      </c>
      <c r="F139">
        <v>656</v>
      </c>
      <c r="G139">
        <v>31.71</v>
      </c>
      <c r="H139">
        <v>104.85</v>
      </c>
      <c r="I139">
        <v>25.64</v>
      </c>
      <c r="J139">
        <v>84.77</v>
      </c>
      <c r="K139">
        <v>38</v>
      </c>
      <c r="T139">
        <v>3</v>
      </c>
      <c r="U139">
        <v>2</v>
      </c>
      <c r="V139" t="s">
        <v>441</v>
      </c>
      <c r="W139" t="s">
        <v>104</v>
      </c>
      <c r="X139">
        <v>20</v>
      </c>
      <c r="Y139">
        <v>17</v>
      </c>
      <c r="Z139" t="s">
        <v>597</v>
      </c>
      <c r="AA139" t="s">
        <v>598</v>
      </c>
      <c r="AB139" t="s">
        <v>445</v>
      </c>
      <c r="AC139" t="s">
        <v>446</v>
      </c>
      <c r="AD139" t="s">
        <v>447</v>
      </c>
      <c r="AE139" t="s">
        <v>599</v>
      </c>
      <c r="AG139" t="s">
        <v>600</v>
      </c>
      <c r="AH139">
        <v>0</v>
      </c>
      <c r="AI139">
        <v>386</v>
      </c>
      <c r="AJ139">
        <v>42</v>
      </c>
      <c r="AK139">
        <v>1084</v>
      </c>
      <c r="AL139">
        <v>1.65</v>
      </c>
    </row>
    <row r="140" spans="1:38" x14ac:dyDescent="0.3">
      <c r="A140" t="s">
        <v>594</v>
      </c>
      <c r="B140">
        <v>8297</v>
      </c>
      <c r="C140">
        <v>2</v>
      </c>
      <c r="D140" t="s">
        <v>595</v>
      </c>
      <c r="E140" t="s">
        <v>596</v>
      </c>
      <c r="F140">
        <v>656</v>
      </c>
      <c r="G140">
        <v>31.7</v>
      </c>
      <c r="H140">
        <v>104.82</v>
      </c>
      <c r="I140">
        <v>25.68</v>
      </c>
      <c r="J140">
        <v>84.9</v>
      </c>
      <c r="K140">
        <v>19</v>
      </c>
      <c r="T140">
        <v>3</v>
      </c>
      <c r="U140">
        <v>2</v>
      </c>
      <c r="V140" t="s">
        <v>441</v>
      </c>
      <c r="W140" t="s">
        <v>105</v>
      </c>
      <c r="X140">
        <v>20</v>
      </c>
      <c r="Y140">
        <v>17</v>
      </c>
      <c r="Z140" t="s">
        <v>597</v>
      </c>
      <c r="AA140" t="s">
        <v>598</v>
      </c>
      <c r="AB140" t="s">
        <v>445</v>
      </c>
      <c r="AC140" t="s">
        <v>446</v>
      </c>
      <c r="AD140" t="s">
        <v>447</v>
      </c>
      <c r="AE140" t="s">
        <v>599</v>
      </c>
      <c r="AG140" t="s">
        <v>600</v>
      </c>
      <c r="AH140">
        <v>0</v>
      </c>
      <c r="AI140">
        <v>386</v>
      </c>
      <c r="AJ140">
        <v>42</v>
      </c>
      <c r="AK140">
        <v>1084</v>
      </c>
      <c r="AL140">
        <v>1.65</v>
      </c>
    </row>
    <row r="141" spans="1:38" x14ac:dyDescent="0.3">
      <c r="A141" t="s">
        <v>594</v>
      </c>
      <c r="B141">
        <v>8297</v>
      </c>
      <c r="C141">
        <v>3</v>
      </c>
      <c r="D141" t="s">
        <v>595</v>
      </c>
      <c r="E141" t="s">
        <v>596</v>
      </c>
      <c r="F141">
        <v>656</v>
      </c>
      <c r="G141">
        <v>32.01</v>
      </c>
      <c r="H141">
        <v>105.84</v>
      </c>
      <c r="I141">
        <v>25.63</v>
      </c>
      <c r="J141">
        <v>84.76</v>
      </c>
      <c r="K141">
        <v>19</v>
      </c>
      <c r="T141">
        <v>3</v>
      </c>
      <c r="U141">
        <v>2</v>
      </c>
      <c r="V141" t="s">
        <v>441</v>
      </c>
      <c r="W141" t="s">
        <v>106</v>
      </c>
      <c r="X141">
        <v>20</v>
      </c>
      <c r="Y141">
        <v>17</v>
      </c>
      <c r="Z141" t="s">
        <v>597</v>
      </c>
      <c r="AA141" t="s">
        <v>598</v>
      </c>
      <c r="AB141" t="s">
        <v>445</v>
      </c>
      <c r="AC141" t="s">
        <v>446</v>
      </c>
      <c r="AD141" t="s">
        <v>447</v>
      </c>
      <c r="AE141" t="s">
        <v>599</v>
      </c>
      <c r="AG141" t="s">
        <v>600</v>
      </c>
      <c r="AH141">
        <v>0</v>
      </c>
      <c r="AI141">
        <v>386</v>
      </c>
      <c r="AJ141">
        <v>42</v>
      </c>
      <c r="AK141">
        <v>1084</v>
      </c>
      <c r="AL141">
        <v>1.65</v>
      </c>
    </row>
    <row r="142" spans="1:38" x14ac:dyDescent="0.3">
      <c r="A142" t="s">
        <v>594</v>
      </c>
      <c r="B142">
        <v>8297</v>
      </c>
      <c r="C142">
        <v>4</v>
      </c>
      <c r="D142" t="s">
        <v>595</v>
      </c>
      <c r="E142" t="s">
        <v>596</v>
      </c>
      <c r="F142">
        <v>656</v>
      </c>
      <c r="G142">
        <v>44.71</v>
      </c>
      <c r="H142">
        <v>147.81</v>
      </c>
      <c r="I142">
        <v>36.299999999999997</v>
      </c>
      <c r="J142">
        <v>120.03</v>
      </c>
      <c r="K142">
        <v>19</v>
      </c>
      <c r="T142">
        <v>4</v>
      </c>
      <c r="U142">
        <v>2</v>
      </c>
      <c r="V142" t="s">
        <v>441</v>
      </c>
      <c r="W142" t="s">
        <v>107</v>
      </c>
      <c r="X142">
        <v>20</v>
      </c>
      <c r="Y142">
        <v>17</v>
      </c>
      <c r="Z142" t="s">
        <v>597</v>
      </c>
      <c r="AA142" t="s">
        <v>598</v>
      </c>
      <c r="AB142" t="s">
        <v>445</v>
      </c>
      <c r="AC142" t="s">
        <v>446</v>
      </c>
      <c r="AD142" t="s">
        <v>447</v>
      </c>
      <c r="AE142" t="s">
        <v>599</v>
      </c>
      <c r="AG142" t="s">
        <v>600</v>
      </c>
      <c r="AH142">
        <v>0</v>
      </c>
      <c r="AI142">
        <v>386</v>
      </c>
      <c r="AJ142">
        <v>42</v>
      </c>
      <c r="AK142">
        <v>1084</v>
      </c>
      <c r="AL142">
        <v>1.65</v>
      </c>
    </row>
    <row r="143" spans="1:38" x14ac:dyDescent="0.3">
      <c r="A143" t="s">
        <v>594</v>
      </c>
      <c r="B143">
        <v>8297</v>
      </c>
      <c r="C143">
        <v>5</v>
      </c>
      <c r="D143" t="s">
        <v>595</v>
      </c>
      <c r="E143" t="s">
        <v>596</v>
      </c>
      <c r="F143">
        <v>656</v>
      </c>
      <c r="G143">
        <v>44.68</v>
      </c>
      <c r="H143">
        <v>147.71</v>
      </c>
      <c r="I143">
        <v>36.340000000000003</v>
      </c>
      <c r="J143">
        <v>120.14</v>
      </c>
      <c r="K143">
        <v>19</v>
      </c>
      <c r="T143">
        <v>4</v>
      </c>
      <c r="U143">
        <v>2</v>
      </c>
      <c r="V143" t="s">
        <v>441</v>
      </c>
      <c r="W143" t="s">
        <v>108</v>
      </c>
      <c r="X143">
        <v>20</v>
      </c>
      <c r="Y143">
        <v>17</v>
      </c>
      <c r="Z143" t="s">
        <v>597</v>
      </c>
      <c r="AA143" t="s">
        <v>598</v>
      </c>
      <c r="AB143" t="s">
        <v>445</v>
      </c>
      <c r="AC143" t="s">
        <v>446</v>
      </c>
      <c r="AD143" t="s">
        <v>447</v>
      </c>
      <c r="AE143" t="s">
        <v>599</v>
      </c>
      <c r="AG143" t="s">
        <v>600</v>
      </c>
      <c r="AH143">
        <v>0</v>
      </c>
      <c r="AI143">
        <v>386</v>
      </c>
      <c r="AJ143">
        <v>42</v>
      </c>
      <c r="AK143">
        <v>1084</v>
      </c>
      <c r="AL143">
        <v>1.65</v>
      </c>
    </row>
    <row r="144" spans="1:38" x14ac:dyDescent="0.3">
      <c r="A144" t="s">
        <v>594</v>
      </c>
      <c r="B144">
        <v>8297</v>
      </c>
      <c r="C144">
        <v>6</v>
      </c>
      <c r="D144" t="s">
        <v>595</v>
      </c>
      <c r="E144" t="s">
        <v>596</v>
      </c>
      <c r="F144">
        <v>656</v>
      </c>
      <c r="G144">
        <v>45.86</v>
      </c>
      <c r="H144">
        <v>151.62</v>
      </c>
      <c r="I144">
        <v>36.729999999999997</v>
      </c>
      <c r="J144">
        <v>121.45</v>
      </c>
      <c r="K144">
        <v>45</v>
      </c>
      <c r="T144">
        <v>4</v>
      </c>
      <c r="U144">
        <v>2</v>
      </c>
      <c r="V144" t="s">
        <v>441</v>
      </c>
      <c r="W144" t="s">
        <v>109</v>
      </c>
      <c r="X144">
        <v>20</v>
      </c>
      <c r="Y144">
        <v>17</v>
      </c>
      <c r="Z144" t="s">
        <v>597</v>
      </c>
      <c r="AA144" t="s">
        <v>598</v>
      </c>
      <c r="AB144" t="s">
        <v>445</v>
      </c>
      <c r="AC144" t="s">
        <v>446</v>
      </c>
      <c r="AD144" t="s">
        <v>447</v>
      </c>
      <c r="AE144" t="s">
        <v>599</v>
      </c>
      <c r="AG144" t="s">
        <v>600</v>
      </c>
      <c r="AH144">
        <v>0</v>
      </c>
      <c r="AI144">
        <v>386</v>
      </c>
      <c r="AJ144">
        <v>42</v>
      </c>
      <c r="AK144">
        <v>1084</v>
      </c>
      <c r="AL144">
        <v>1.65</v>
      </c>
    </row>
    <row r="145" spans="1:38" x14ac:dyDescent="0.3">
      <c r="A145" t="s">
        <v>594</v>
      </c>
      <c r="B145">
        <v>8297</v>
      </c>
      <c r="C145">
        <v>7</v>
      </c>
      <c r="D145" t="s">
        <v>595</v>
      </c>
      <c r="E145" t="s">
        <v>596</v>
      </c>
      <c r="F145">
        <v>656</v>
      </c>
      <c r="G145">
        <v>45.86</v>
      </c>
      <c r="H145">
        <v>151.62</v>
      </c>
      <c r="I145">
        <v>36.729999999999997</v>
      </c>
      <c r="J145">
        <v>121.45</v>
      </c>
      <c r="K145">
        <v>43</v>
      </c>
      <c r="T145">
        <v>4</v>
      </c>
      <c r="U145">
        <v>2</v>
      </c>
      <c r="V145" t="s">
        <v>441</v>
      </c>
      <c r="W145" t="s">
        <v>110</v>
      </c>
      <c r="X145">
        <v>20</v>
      </c>
      <c r="Y145">
        <v>17</v>
      </c>
      <c r="Z145" t="s">
        <v>597</v>
      </c>
      <c r="AA145" t="s">
        <v>598</v>
      </c>
      <c r="AB145" t="s">
        <v>445</v>
      </c>
      <c r="AC145" t="s">
        <v>446</v>
      </c>
      <c r="AD145" t="s">
        <v>447</v>
      </c>
      <c r="AE145" t="s">
        <v>599</v>
      </c>
      <c r="AG145" t="s">
        <v>600</v>
      </c>
      <c r="AH145">
        <v>0</v>
      </c>
      <c r="AI145">
        <v>386</v>
      </c>
      <c r="AJ145">
        <v>42</v>
      </c>
      <c r="AK145">
        <v>1084</v>
      </c>
      <c r="AL145">
        <v>1.65</v>
      </c>
    </row>
    <row r="146" spans="1:38" x14ac:dyDescent="0.3">
      <c r="A146" t="s">
        <v>594</v>
      </c>
      <c r="B146">
        <v>8297</v>
      </c>
      <c r="C146">
        <v>8</v>
      </c>
      <c r="D146" t="s">
        <v>595</v>
      </c>
      <c r="E146" t="s">
        <v>596</v>
      </c>
      <c r="F146">
        <v>656</v>
      </c>
      <c r="G146">
        <v>55.01</v>
      </c>
      <c r="H146">
        <v>181.86</v>
      </c>
      <c r="I146">
        <v>44.64</v>
      </c>
      <c r="J146">
        <v>147.6</v>
      </c>
      <c r="K146">
        <v>274</v>
      </c>
      <c r="T146">
        <v>4</v>
      </c>
      <c r="U146">
        <v>2</v>
      </c>
      <c r="V146" t="s">
        <v>441</v>
      </c>
      <c r="W146" t="s">
        <v>111</v>
      </c>
      <c r="X146">
        <v>20</v>
      </c>
      <c r="Y146">
        <v>17</v>
      </c>
      <c r="Z146" t="s">
        <v>597</v>
      </c>
      <c r="AA146" t="s">
        <v>598</v>
      </c>
      <c r="AB146" t="s">
        <v>445</v>
      </c>
      <c r="AC146" t="s">
        <v>446</v>
      </c>
      <c r="AD146" t="s">
        <v>447</v>
      </c>
      <c r="AE146" t="s">
        <v>599</v>
      </c>
      <c r="AG146" t="s">
        <v>600</v>
      </c>
      <c r="AH146">
        <v>0</v>
      </c>
      <c r="AI146">
        <v>386</v>
      </c>
      <c r="AJ146">
        <v>42</v>
      </c>
      <c r="AK146">
        <v>1084</v>
      </c>
      <c r="AL146">
        <v>1.65</v>
      </c>
    </row>
    <row r="147" spans="1:38" x14ac:dyDescent="0.3">
      <c r="A147" t="s">
        <v>594</v>
      </c>
      <c r="B147">
        <v>8297</v>
      </c>
      <c r="C147">
        <v>9</v>
      </c>
      <c r="D147" t="s">
        <v>595</v>
      </c>
      <c r="E147" t="s">
        <v>596</v>
      </c>
      <c r="F147">
        <v>656</v>
      </c>
      <c r="G147">
        <v>55.33</v>
      </c>
      <c r="H147">
        <v>182.92</v>
      </c>
      <c r="I147">
        <v>44.62</v>
      </c>
      <c r="J147">
        <v>147.52000000000001</v>
      </c>
      <c r="K147">
        <v>92</v>
      </c>
      <c r="T147">
        <v>4</v>
      </c>
      <c r="U147">
        <v>2</v>
      </c>
      <c r="V147" t="s">
        <v>441</v>
      </c>
      <c r="W147" t="s">
        <v>112</v>
      </c>
      <c r="X147">
        <v>20</v>
      </c>
      <c r="Y147">
        <v>17</v>
      </c>
      <c r="Z147" t="s">
        <v>597</v>
      </c>
      <c r="AA147" t="s">
        <v>598</v>
      </c>
      <c r="AB147" t="s">
        <v>445</v>
      </c>
      <c r="AC147" t="s">
        <v>446</v>
      </c>
      <c r="AD147" t="s">
        <v>447</v>
      </c>
      <c r="AE147" t="s">
        <v>599</v>
      </c>
      <c r="AG147" t="s">
        <v>600</v>
      </c>
      <c r="AH147">
        <v>0</v>
      </c>
      <c r="AI147">
        <v>386</v>
      </c>
      <c r="AJ147">
        <v>42</v>
      </c>
      <c r="AK147">
        <v>1084</v>
      </c>
      <c r="AL147">
        <v>1.65</v>
      </c>
    </row>
    <row r="148" spans="1:38" x14ac:dyDescent="0.3">
      <c r="A148" t="s">
        <v>594</v>
      </c>
      <c r="B148">
        <v>8297</v>
      </c>
      <c r="C148">
        <v>10</v>
      </c>
      <c r="D148" t="s">
        <v>595</v>
      </c>
      <c r="E148" t="s">
        <v>596</v>
      </c>
      <c r="F148">
        <v>656</v>
      </c>
      <c r="G148">
        <v>55.33</v>
      </c>
      <c r="H148">
        <v>182.92</v>
      </c>
      <c r="I148">
        <v>44.62</v>
      </c>
      <c r="J148">
        <v>147.52000000000001</v>
      </c>
      <c r="K148">
        <v>88</v>
      </c>
      <c r="T148">
        <v>4</v>
      </c>
      <c r="U148">
        <v>2</v>
      </c>
      <c r="V148" t="s">
        <v>441</v>
      </c>
      <c r="W148" t="s">
        <v>113</v>
      </c>
      <c r="X148">
        <v>20</v>
      </c>
      <c r="Y148">
        <v>17</v>
      </c>
      <c r="Z148" t="s">
        <v>597</v>
      </c>
      <c r="AA148" t="s">
        <v>598</v>
      </c>
      <c r="AB148" t="s">
        <v>445</v>
      </c>
      <c r="AC148" t="s">
        <v>446</v>
      </c>
      <c r="AD148" t="s">
        <v>447</v>
      </c>
      <c r="AE148" t="s">
        <v>599</v>
      </c>
      <c r="AG148" t="s">
        <v>600</v>
      </c>
      <c r="AH148">
        <v>0</v>
      </c>
      <c r="AI148">
        <v>386</v>
      </c>
      <c r="AJ148">
        <v>42</v>
      </c>
      <c r="AK148">
        <v>1084</v>
      </c>
      <c r="AL148">
        <v>1.65</v>
      </c>
    </row>
    <row r="149" spans="1:38" x14ac:dyDescent="0.3">
      <c r="A149" t="s">
        <v>594</v>
      </c>
      <c r="B149">
        <v>2927</v>
      </c>
      <c r="C149">
        <v>1</v>
      </c>
      <c r="D149" t="s">
        <v>601</v>
      </c>
      <c r="E149" t="s">
        <v>602</v>
      </c>
      <c r="F149">
        <v>204</v>
      </c>
      <c r="G149">
        <v>37.57</v>
      </c>
      <c r="H149">
        <v>124.21</v>
      </c>
      <c r="I149">
        <v>30.85</v>
      </c>
      <c r="J149">
        <v>101.99</v>
      </c>
      <c r="K149">
        <v>52</v>
      </c>
      <c r="T149">
        <v>4</v>
      </c>
      <c r="U149">
        <v>2</v>
      </c>
      <c r="V149" t="s">
        <v>441</v>
      </c>
      <c r="W149">
        <v>124</v>
      </c>
      <c r="X149">
        <v>18</v>
      </c>
      <c r="Y149">
        <v>9</v>
      </c>
      <c r="Z149" t="s">
        <v>603</v>
      </c>
      <c r="AA149" t="s">
        <v>604</v>
      </c>
      <c r="AB149" t="s">
        <v>445</v>
      </c>
      <c r="AC149" t="s">
        <v>446</v>
      </c>
      <c r="AD149" t="s">
        <v>447</v>
      </c>
      <c r="AE149" t="s">
        <v>599</v>
      </c>
      <c r="AG149" t="s">
        <v>605</v>
      </c>
      <c r="AH149">
        <v>0</v>
      </c>
      <c r="AI149">
        <v>146</v>
      </c>
      <c r="AJ149">
        <v>14</v>
      </c>
      <c r="AK149">
        <v>0</v>
      </c>
      <c r="AL149">
        <v>0</v>
      </c>
    </row>
    <row r="150" spans="1:38" x14ac:dyDescent="0.3">
      <c r="A150" t="s">
        <v>594</v>
      </c>
      <c r="B150">
        <v>2927</v>
      </c>
      <c r="C150">
        <v>2</v>
      </c>
      <c r="D150" t="s">
        <v>601</v>
      </c>
      <c r="E150" t="s">
        <v>602</v>
      </c>
      <c r="F150">
        <v>204</v>
      </c>
      <c r="G150">
        <v>48.75</v>
      </c>
      <c r="H150">
        <v>161.19</v>
      </c>
      <c r="I150">
        <v>40.83</v>
      </c>
      <c r="J150">
        <v>135</v>
      </c>
      <c r="K150">
        <v>152</v>
      </c>
      <c r="T150">
        <v>4</v>
      </c>
      <c r="U150">
        <v>2</v>
      </c>
      <c r="V150" t="s">
        <v>441</v>
      </c>
      <c r="W150">
        <v>161</v>
      </c>
      <c r="X150">
        <v>18</v>
      </c>
      <c r="Y150">
        <v>9</v>
      </c>
      <c r="Z150" t="s">
        <v>603</v>
      </c>
      <c r="AA150" t="s">
        <v>604</v>
      </c>
      <c r="AB150" t="s">
        <v>445</v>
      </c>
      <c r="AC150" t="s">
        <v>446</v>
      </c>
      <c r="AD150" t="s">
        <v>447</v>
      </c>
      <c r="AE150" t="s">
        <v>599</v>
      </c>
      <c r="AG150" t="s">
        <v>605</v>
      </c>
      <c r="AH150">
        <v>0</v>
      </c>
      <c r="AI150">
        <v>146</v>
      </c>
      <c r="AJ150">
        <v>14</v>
      </c>
      <c r="AK150">
        <v>0</v>
      </c>
      <c r="AL150">
        <v>0</v>
      </c>
    </row>
    <row r="151" spans="1:38" x14ac:dyDescent="0.3">
      <c r="A151" t="s">
        <v>594</v>
      </c>
      <c r="B151">
        <v>1354</v>
      </c>
      <c r="C151">
        <v>1</v>
      </c>
      <c r="D151" t="s">
        <v>606</v>
      </c>
      <c r="E151" t="s">
        <v>607</v>
      </c>
      <c r="F151">
        <v>768</v>
      </c>
      <c r="G151">
        <v>23.7</v>
      </c>
      <c r="H151">
        <v>78.38</v>
      </c>
      <c r="I151">
        <v>17.78</v>
      </c>
      <c r="J151">
        <v>58.8</v>
      </c>
      <c r="K151">
        <v>388</v>
      </c>
      <c r="T151">
        <v>3</v>
      </c>
      <c r="U151">
        <v>1</v>
      </c>
      <c r="V151" t="s">
        <v>441</v>
      </c>
      <c r="W151">
        <v>78</v>
      </c>
      <c r="X151">
        <v>22</v>
      </c>
      <c r="Y151">
        <v>14</v>
      </c>
      <c r="Z151" t="s">
        <v>608</v>
      </c>
      <c r="AA151" t="s">
        <v>609</v>
      </c>
      <c r="AB151" t="s">
        <v>445</v>
      </c>
      <c r="AC151" t="s">
        <v>446</v>
      </c>
      <c r="AD151" t="s">
        <v>447</v>
      </c>
      <c r="AE151" t="s">
        <v>599</v>
      </c>
      <c r="AG151" t="s">
        <v>610</v>
      </c>
      <c r="AH151">
        <v>0</v>
      </c>
      <c r="AI151">
        <v>207</v>
      </c>
      <c r="AJ151">
        <v>18</v>
      </c>
      <c r="AK151">
        <v>642</v>
      </c>
      <c r="AL151">
        <v>0.84</v>
      </c>
    </row>
    <row r="152" spans="1:38" x14ac:dyDescent="0.3">
      <c r="A152" t="s">
        <v>594</v>
      </c>
      <c r="B152">
        <v>1354</v>
      </c>
      <c r="C152">
        <v>2</v>
      </c>
      <c r="D152" t="s">
        <v>606</v>
      </c>
      <c r="E152" t="s">
        <v>607</v>
      </c>
      <c r="F152">
        <v>768</v>
      </c>
      <c r="G152">
        <v>27.07</v>
      </c>
      <c r="H152">
        <v>89.5</v>
      </c>
      <c r="I152">
        <v>20.9</v>
      </c>
      <c r="J152">
        <v>69.12</v>
      </c>
      <c r="K152">
        <v>196</v>
      </c>
      <c r="T152">
        <v>3</v>
      </c>
      <c r="U152">
        <v>1</v>
      </c>
      <c r="V152" t="s">
        <v>441</v>
      </c>
      <c r="W152">
        <v>89</v>
      </c>
      <c r="X152">
        <v>22</v>
      </c>
      <c r="Y152">
        <v>14</v>
      </c>
      <c r="Z152" t="s">
        <v>608</v>
      </c>
      <c r="AA152" t="s">
        <v>609</v>
      </c>
      <c r="AB152" t="s">
        <v>445</v>
      </c>
      <c r="AC152" t="s">
        <v>446</v>
      </c>
      <c r="AD152" t="s">
        <v>447</v>
      </c>
      <c r="AE152" t="s">
        <v>599</v>
      </c>
      <c r="AG152" t="s">
        <v>610</v>
      </c>
      <c r="AH152">
        <v>0</v>
      </c>
      <c r="AI152">
        <v>207</v>
      </c>
      <c r="AJ152">
        <v>18</v>
      </c>
      <c r="AK152">
        <v>642</v>
      </c>
      <c r="AL152">
        <v>0.84</v>
      </c>
    </row>
    <row r="153" spans="1:38" x14ac:dyDescent="0.3">
      <c r="A153" t="s">
        <v>594</v>
      </c>
      <c r="B153">
        <v>1354</v>
      </c>
      <c r="C153">
        <v>3</v>
      </c>
      <c r="D153" t="s">
        <v>606</v>
      </c>
      <c r="E153" t="s">
        <v>607</v>
      </c>
      <c r="F153">
        <v>768</v>
      </c>
      <c r="G153">
        <v>31.67</v>
      </c>
      <c r="H153">
        <v>104.71</v>
      </c>
      <c r="I153">
        <v>25.52</v>
      </c>
      <c r="J153">
        <v>84.39</v>
      </c>
      <c r="K153">
        <v>184</v>
      </c>
      <c r="T153">
        <v>3</v>
      </c>
      <c r="U153">
        <v>2</v>
      </c>
      <c r="V153" t="s">
        <v>441</v>
      </c>
      <c r="W153">
        <v>104</v>
      </c>
      <c r="X153">
        <v>22</v>
      </c>
      <c r="Y153">
        <v>14</v>
      </c>
      <c r="Z153" t="s">
        <v>608</v>
      </c>
      <c r="AA153" t="s">
        <v>609</v>
      </c>
      <c r="AB153" t="s">
        <v>445</v>
      </c>
      <c r="AC153" t="s">
        <v>446</v>
      </c>
      <c r="AD153" t="s">
        <v>447</v>
      </c>
      <c r="AE153" t="s">
        <v>599</v>
      </c>
      <c r="AG153" t="s">
        <v>610</v>
      </c>
      <c r="AH153">
        <v>0</v>
      </c>
      <c r="AI153">
        <v>207</v>
      </c>
      <c r="AJ153">
        <v>18</v>
      </c>
      <c r="AK153">
        <v>642</v>
      </c>
      <c r="AL153">
        <v>0.84</v>
      </c>
    </row>
    <row r="154" spans="1:38" x14ac:dyDescent="0.3">
      <c r="A154" t="s">
        <v>594</v>
      </c>
      <c r="B154">
        <v>9944</v>
      </c>
      <c r="C154">
        <v>1</v>
      </c>
      <c r="D154" t="s">
        <v>611</v>
      </c>
      <c r="E154" t="s">
        <v>612</v>
      </c>
      <c r="F154">
        <v>212</v>
      </c>
      <c r="G154">
        <v>31.85</v>
      </c>
      <c r="H154">
        <v>105.3</v>
      </c>
      <c r="I154">
        <v>25.61</v>
      </c>
      <c r="J154">
        <v>84.68</v>
      </c>
      <c r="K154">
        <v>32</v>
      </c>
      <c r="T154">
        <v>3</v>
      </c>
      <c r="U154">
        <v>2</v>
      </c>
      <c r="V154" t="s">
        <v>441</v>
      </c>
      <c r="W154">
        <v>105</v>
      </c>
      <c r="X154">
        <v>20</v>
      </c>
      <c r="Y154">
        <v>18</v>
      </c>
      <c r="Z154" t="s">
        <v>613</v>
      </c>
      <c r="AA154" t="s">
        <v>614</v>
      </c>
      <c r="AB154" t="s">
        <v>445</v>
      </c>
      <c r="AC154" t="s">
        <v>446</v>
      </c>
      <c r="AD154" t="s">
        <v>447</v>
      </c>
      <c r="AE154" t="s">
        <v>599</v>
      </c>
      <c r="AG154" t="s">
        <v>615</v>
      </c>
      <c r="AH154">
        <v>0</v>
      </c>
      <c r="AI154">
        <v>420</v>
      </c>
      <c r="AJ154">
        <v>54</v>
      </c>
      <c r="AK154">
        <v>363</v>
      </c>
      <c r="AL154">
        <v>1.71</v>
      </c>
    </row>
    <row r="155" spans="1:38" x14ac:dyDescent="0.3">
      <c r="A155" t="s">
        <v>594</v>
      </c>
      <c r="B155">
        <v>9944</v>
      </c>
      <c r="C155">
        <v>2</v>
      </c>
      <c r="D155" t="s">
        <v>611</v>
      </c>
      <c r="E155" t="s">
        <v>612</v>
      </c>
      <c r="F155">
        <v>212</v>
      </c>
      <c r="G155">
        <v>46.92</v>
      </c>
      <c r="H155">
        <v>155.13</v>
      </c>
      <c r="I155">
        <v>39.97</v>
      </c>
      <c r="J155">
        <v>132.13999999999999</v>
      </c>
      <c r="K155">
        <v>36</v>
      </c>
      <c r="T155">
        <v>4</v>
      </c>
      <c r="U155">
        <v>2</v>
      </c>
      <c r="V155" t="s">
        <v>441</v>
      </c>
      <c r="W155" t="s">
        <v>114</v>
      </c>
      <c r="X155">
        <v>20</v>
      </c>
      <c r="Y155">
        <v>18</v>
      </c>
      <c r="Z155" t="s">
        <v>613</v>
      </c>
      <c r="AA155" t="s">
        <v>614</v>
      </c>
      <c r="AB155" t="s">
        <v>445</v>
      </c>
      <c r="AC155" t="s">
        <v>446</v>
      </c>
      <c r="AD155" t="s">
        <v>447</v>
      </c>
      <c r="AE155" t="s">
        <v>599</v>
      </c>
      <c r="AG155" t="s">
        <v>615</v>
      </c>
      <c r="AH155">
        <v>0</v>
      </c>
      <c r="AI155">
        <v>420</v>
      </c>
      <c r="AJ155">
        <v>54</v>
      </c>
      <c r="AK155">
        <v>363</v>
      </c>
      <c r="AL155">
        <v>1.71</v>
      </c>
    </row>
    <row r="156" spans="1:38" x14ac:dyDescent="0.3">
      <c r="A156" t="s">
        <v>594</v>
      </c>
      <c r="B156">
        <v>9944</v>
      </c>
      <c r="C156">
        <v>3</v>
      </c>
      <c r="D156" t="s">
        <v>611</v>
      </c>
      <c r="E156" t="s">
        <v>612</v>
      </c>
      <c r="F156">
        <v>212</v>
      </c>
      <c r="G156">
        <v>46.92</v>
      </c>
      <c r="H156">
        <v>155.13</v>
      </c>
      <c r="I156">
        <v>39.97</v>
      </c>
      <c r="J156">
        <v>132.13999999999999</v>
      </c>
      <c r="K156">
        <v>36</v>
      </c>
      <c r="T156">
        <v>4</v>
      </c>
      <c r="U156">
        <v>2</v>
      </c>
      <c r="V156" t="s">
        <v>441</v>
      </c>
      <c r="W156" t="s">
        <v>115</v>
      </c>
      <c r="X156">
        <v>20</v>
      </c>
      <c r="Y156">
        <v>18</v>
      </c>
      <c r="Z156" t="s">
        <v>613</v>
      </c>
      <c r="AA156" t="s">
        <v>614</v>
      </c>
      <c r="AB156" t="s">
        <v>445</v>
      </c>
      <c r="AC156" t="s">
        <v>446</v>
      </c>
      <c r="AD156" t="s">
        <v>447</v>
      </c>
      <c r="AE156" t="s">
        <v>599</v>
      </c>
      <c r="AG156" t="s">
        <v>615</v>
      </c>
      <c r="AH156">
        <v>0</v>
      </c>
      <c r="AI156">
        <v>420</v>
      </c>
      <c r="AJ156">
        <v>54</v>
      </c>
      <c r="AK156">
        <v>363</v>
      </c>
      <c r="AL156">
        <v>1.71</v>
      </c>
    </row>
    <row r="157" spans="1:38" x14ac:dyDescent="0.3">
      <c r="A157" t="s">
        <v>594</v>
      </c>
      <c r="B157">
        <v>9944</v>
      </c>
      <c r="C157">
        <v>4</v>
      </c>
      <c r="D157" t="s">
        <v>611</v>
      </c>
      <c r="E157" t="s">
        <v>612</v>
      </c>
      <c r="F157">
        <v>212</v>
      </c>
      <c r="G157">
        <v>56.09</v>
      </c>
      <c r="H157">
        <v>185.45</v>
      </c>
      <c r="I157">
        <v>48.1</v>
      </c>
      <c r="J157">
        <v>159.04</v>
      </c>
      <c r="K157">
        <v>54</v>
      </c>
      <c r="T157">
        <v>4</v>
      </c>
      <c r="U157">
        <v>2</v>
      </c>
      <c r="V157" t="s">
        <v>441</v>
      </c>
      <c r="W157">
        <v>185</v>
      </c>
      <c r="X157">
        <v>20</v>
      </c>
      <c r="Y157">
        <v>18</v>
      </c>
      <c r="Z157" t="s">
        <v>613</v>
      </c>
      <c r="AA157" t="s">
        <v>614</v>
      </c>
      <c r="AB157" t="s">
        <v>445</v>
      </c>
      <c r="AC157" t="s">
        <v>446</v>
      </c>
      <c r="AD157" t="s">
        <v>447</v>
      </c>
      <c r="AE157" t="s">
        <v>599</v>
      </c>
      <c r="AG157" t="s">
        <v>615</v>
      </c>
      <c r="AH157">
        <v>0</v>
      </c>
      <c r="AI157">
        <v>420</v>
      </c>
      <c r="AJ157">
        <v>54</v>
      </c>
      <c r="AK157">
        <v>363</v>
      </c>
      <c r="AL157">
        <v>1.71</v>
      </c>
    </row>
    <row r="158" spans="1:38" x14ac:dyDescent="0.3">
      <c r="A158" t="s">
        <v>594</v>
      </c>
      <c r="B158">
        <v>9944</v>
      </c>
      <c r="C158">
        <v>5</v>
      </c>
      <c r="D158" t="s">
        <v>611</v>
      </c>
      <c r="E158" t="s">
        <v>612</v>
      </c>
      <c r="F158">
        <v>212</v>
      </c>
      <c r="G158">
        <v>62.97</v>
      </c>
      <c r="H158">
        <v>208.17</v>
      </c>
      <c r="I158">
        <v>53.75</v>
      </c>
      <c r="J158">
        <v>177.71</v>
      </c>
      <c r="K158">
        <v>54</v>
      </c>
      <c r="T158">
        <v>4</v>
      </c>
      <c r="U158">
        <v>2</v>
      </c>
      <c r="V158" t="s">
        <v>441</v>
      </c>
      <c r="W158">
        <v>208</v>
      </c>
      <c r="X158">
        <v>20</v>
      </c>
      <c r="Y158">
        <v>18</v>
      </c>
      <c r="Z158" t="s">
        <v>613</v>
      </c>
      <c r="AA158" t="s">
        <v>614</v>
      </c>
      <c r="AB158" t="s">
        <v>445</v>
      </c>
      <c r="AC158" t="s">
        <v>446</v>
      </c>
      <c r="AD158" t="s">
        <v>447</v>
      </c>
      <c r="AE158" t="s">
        <v>599</v>
      </c>
      <c r="AG158" t="s">
        <v>615</v>
      </c>
      <c r="AH158">
        <v>0</v>
      </c>
      <c r="AI158">
        <v>420</v>
      </c>
      <c r="AJ158">
        <v>54</v>
      </c>
      <c r="AK158">
        <v>363</v>
      </c>
      <c r="AL158">
        <v>1.71</v>
      </c>
    </row>
    <row r="159" spans="1:38" x14ac:dyDescent="0.3">
      <c r="A159" t="s">
        <v>594</v>
      </c>
      <c r="B159">
        <v>100443</v>
      </c>
      <c r="C159">
        <v>1</v>
      </c>
      <c r="D159" t="s">
        <v>616</v>
      </c>
      <c r="E159" t="s">
        <v>617</v>
      </c>
      <c r="F159">
        <v>390</v>
      </c>
      <c r="G159">
        <v>23.71</v>
      </c>
      <c r="H159">
        <v>78.400000000000006</v>
      </c>
      <c r="I159">
        <v>15.8</v>
      </c>
      <c r="J159">
        <v>52.24</v>
      </c>
      <c r="K159">
        <v>20</v>
      </c>
      <c r="T159">
        <v>2</v>
      </c>
      <c r="U159">
        <v>1</v>
      </c>
      <c r="V159" t="s">
        <v>457</v>
      </c>
      <c r="W159">
        <v>78</v>
      </c>
      <c r="X159">
        <v>4</v>
      </c>
      <c r="Y159">
        <v>4</v>
      </c>
      <c r="Z159" t="s">
        <v>618</v>
      </c>
      <c r="AA159" t="s">
        <v>619</v>
      </c>
      <c r="AB159" t="s">
        <v>445</v>
      </c>
      <c r="AC159" t="s">
        <v>446</v>
      </c>
      <c r="AD159" t="s">
        <v>447</v>
      </c>
      <c r="AE159" t="s">
        <v>599</v>
      </c>
      <c r="AG159" t="s">
        <v>620</v>
      </c>
      <c r="AH159">
        <v>98</v>
      </c>
      <c r="AI159">
        <v>69</v>
      </c>
      <c r="AJ159">
        <v>19</v>
      </c>
      <c r="AK159">
        <v>555</v>
      </c>
      <c r="AL159">
        <v>1.42</v>
      </c>
    </row>
    <row r="160" spans="1:38" x14ac:dyDescent="0.3">
      <c r="A160" t="s">
        <v>594</v>
      </c>
      <c r="B160">
        <v>100443</v>
      </c>
      <c r="C160">
        <v>2</v>
      </c>
      <c r="D160" t="s">
        <v>616</v>
      </c>
      <c r="E160" t="s">
        <v>617</v>
      </c>
      <c r="F160">
        <v>390</v>
      </c>
      <c r="G160">
        <v>38</v>
      </c>
      <c r="H160">
        <v>125.63</v>
      </c>
      <c r="I160">
        <v>25.65</v>
      </c>
      <c r="J160">
        <v>84.81</v>
      </c>
      <c r="K160">
        <v>40</v>
      </c>
      <c r="T160">
        <v>2</v>
      </c>
      <c r="U160">
        <v>2</v>
      </c>
      <c r="V160" t="s">
        <v>457</v>
      </c>
      <c r="W160">
        <v>125</v>
      </c>
      <c r="X160">
        <v>4</v>
      </c>
      <c r="Y160">
        <v>4</v>
      </c>
      <c r="Z160" t="s">
        <v>618</v>
      </c>
      <c r="AA160" t="s">
        <v>619</v>
      </c>
      <c r="AB160" t="s">
        <v>445</v>
      </c>
      <c r="AC160" t="s">
        <v>446</v>
      </c>
      <c r="AD160" t="s">
        <v>447</v>
      </c>
      <c r="AE160" t="s">
        <v>599</v>
      </c>
      <c r="AG160" t="s">
        <v>620</v>
      </c>
      <c r="AH160">
        <v>98</v>
      </c>
      <c r="AI160">
        <v>69</v>
      </c>
      <c r="AJ160">
        <v>19</v>
      </c>
      <c r="AK160">
        <v>555</v>
      </c>
      <c r="AL160">
        <v>1.42</v>
      </c>
    </row>
    <row r="161" spans="1:38" x14ac:dyDescent="0.3">
      <c r="A161" t="s">
        <v>594</v>
      </c>
      <c r="B161">
        <v>100443</v>
      </c>
      <c r="C161">
        <v>3</v>
      </c>
      <c r="D161" t="s">
        <v>616</v>
      </c>
      <c r="E161" t="s">
        <v>617</v>
      </c>
      <c r="F161">
        <v>390</v>
      </c>
      <c r="G161">
        <v>48.25</v>
      </c>
      <c r="H161">
        <v>159.53</v>
      </c>
      <c r="I161">
        <v>36.159999999999997</v>
      </c>
      <c r="J161">
        <v>119.56</v>
      </c>
      <c r="K161">
        <v>88</v>
      </c>
      <c r="T161">
        <v>3</v>
      </c>
      <c r="U161">
        <v>2</v>
      </c>
      <c r="V161" t="s">
        <v>441</v>
      </c>
      <c r="W161">
        <v>159</v>
      </c>
      <c r="X161">
        <v>4</v>
      </c>
      <c r="Y161">
        <v>4</v>
      </c>
      <c r="Z161" t="s">
        <v>618</v>
      </c>
      <c r="AA161" t="s">
        <v>619</v>
      </c>
      <c r="AB161" t="s">
        <v>445</v>
      </c>
      <c r="AC161" t="s">
        <v>446</v>
      </c>
      <c r="AD161" t="s">
        <v>447</v>
      </c>
      <c r="AE161" t="s">
        <v>599</v>
      </c>
      <c r="AG161" t="s">
        <v>620</v>
      </c>
      <c r="AH161">
        <v>98</v>
      </c>
      <c r="AI161">
        <v>69</v>
      </c>
      <c r="AJ161">
        <v>19</v>
      </c>
      <c r="AK161">
        <v>555</v>
      </c>
      <c r="AL161">
        <v>1.42</v>
      </c>
    </row>
    <row r="162" spans="1:38" x14ac:dyDescent="0.3">
      <c r="A162" t="s">
        <v>594</v>
      </c>
      <c r="B162">
        <v>100443</v>
      </c>
      <c r="C162">
        <v>4</v>
      </c>
      <c r="D162" t="s">
        <v>616</v>
      </c>
      <c r="E162" t="s">
        <v>617</v>
      </c>
      <c r="F162">
        <v>390</v>
      </c>
      <c r="G162">
        <v>55.16</v>
      </c>
      <c r="H162">
        <v>182.38</v>
      </c>
      <c r="I162">
        <v>42.07</v>
      </c>
      <c r="J162">
        <v>139.08000000000001</v>
      </c>
      <c r="K162">
        <v>96</v>
      </c>
      <c r="T162">
        <v>3</v>
      </c>
      <c r="U162">
        <v>2</v>
      </c>
      <c r="V162" t="s">
        <v>441</v>
      </c>
      <c r="W162">
        <v>182</v>
      </c>
      <c r="X162">
        <v>4</v>
      </c>
      <c r="Y162">
        <v>4</v>
      </c>
      <c r="Z162" t="s">
        <v>618</v>
      </c>
      <c r="AA162" t="s">
        <v>619</v>
      </c>
      <c r="AB162" t="s">
        <v>445</v>
      </c>
      <c r="AC162" t="s">
        <v>446</v>
      </c>
      <c r="AD162" t="s">
        <v>447</v>
      </c>
      <c r="AE162" t="s">
        <v>599</v>
      </c>
      <c r="AG162" t="s">
        <v>620</v>
      </c>
      <c r="AH162">
        <v>98</v>
      </c>
      <c r="AI162">
        <v>69</v>
      </c>
      <c r="AJ162">
        <v>19</v>
      </c>
      <c r="AK162">
        <v>555</v>
      </c>
      <c r="AL162">
        <v>1.42</v>
      </c>
    </row>
    <row r="163" spans="1:38" x14ac:dyDescent="0.3">
      <c r="A163" t="s">
        <v>594</v>
      </c>
      <c r="B163">
        <v>100443</v>
      </c>
      <c r="C163">
        <v>5</v>
      </c>
      <c r="D163" t="s">
        <v>616</v>
      </c>
      <c r="E163" t="s">
        <v>617</v>
      </c>
      <c r="F163">
        <v>390</v>
      </c>
      <c r="G163">
        <v>64.260000000000005</v>
      </c>
      <c r="H163">
        <v>212.46</v>
      </c>
      <c r="I163">
        <v>49.77</v>
      </c>
      <c r="J163">
        <v>164.56</v>
      </c>
      <c r="K163">
        <v>128</v>
      </c>
      <c r="T163">
        <v>3</v>
      </c>
      <c r="U163">
        <v>2</v>
      </c>
      <c r="V163" t="s">
        <v>441</v>
      </c>
      <c r="W163">
        <v>212</v>
      </c>
      <c r="X163">
        <v>4</v>
      </c>
      <c r="Y163">
        <v>4</v>
      </c>
      <c r="Z163" t="s">
        <v>618</v>
      </c>
      <c r="AA163" t="s">
        <v>619</v>
      </c>
      <c r="AB163" t="s">
        <v>445</v>
      </c>
      <c r="AC163" t="s">
        <v>446</v>
      </c>
      <c r="AD163" t="s">
        <v>447</v>
      </c>
      <c r="AE163" t="s">
        <v>599</v>
      </c>
      <c r="AG163" t="s">
        <v>620</v>
      </c>
      <c r="AH163">
        <v>98</v>
      </c>
      <c r="AI163">
        <v>69</v>
      </c>
      <c r="AJ163">
        <v>19</v>
      </c>
      <c r="AK163">
        <v>555</v>
      </c>
      <c r="AL163">
        <v>1.42</v>
      </c>
    </row>
    <row r="164" spans="1:38" x14ac:dyDescent="0.3">
      <c r="A164" t="s">
        <v>594</v>
      </c>
      <c r="B164">
        <v>100443</v>
      </c>
      <c r="C164">
        <v>6</v>
      </c>
      <c r="D164" t="s">
        <v>616</v>
      </c>
      <c r="E164" t="s">
        <v>617</v>
      </c>
      <c r="F164">
        <v>390</v>
      </c>
      <c r="G164">
        <v>78.510000000000005</v>
      </c>
      <c r="H164">
        <v>259.54000000000002</v>
      </c>
      <c r="I164">
        <v>61.61</v>
      </c>
      <c r="J164">
        <v>203.68</v>
      </c>
      <c r="K164">
        <v>12</v>
      </c>
      <c r="T164">
        <v>3</v>
      </c>
      <c r="U164">
        <v>2</v>
      </c>
      <c r="V164" t="s">
        <v>441</v>
      </c>
      <c r="W164">
        <v>259</v>
      </c>
      <c r="X164">
        <v>4</v>
      </c>
      <c r="Y164">
        <v>4</v>
      </c>
      <c r="Z164" t="s">
        <v>618</v>
      </c>
      <c r="AA164" t="s">
        <v>619</v>
      </c>
      <c r="AB164" t="s">
        <v>445</v>
      </c>
      <c r="AC164" t="s">
        <v>446</v>
      </c>
      <c r="AD164" t="s">
        <v>447</v>
      </c>
      <c r="AE164" t="s">
        <v>599</v>
      </c>
      <c r="AG164" t="s">
        <v>620</v>
      </c>
      <c r="AH164">
        <v>98</v>
      </c>
      <c r="AI164">
        <v>69</v>
      </c>
      <c r="AJ164">
        <v>19</v>
      </c>
      <c r="AK164">
        <v>555</v>
      </c>
      <c r="AL164">
        <v>1.42</v>
      </c>
    </row>
    <row r="165" spans="1:38" x14ac:dyDescent="0.3">
      <c r="A165" t="s">
        <v>594</v>
      </c>
      <c r="B165">
        <v>100443</v>
      </c>
      <c r="C165">
        <v>7</v>
      </c>
      <c r="D165" t="s">
        <v>616</v>
      </c>
      <c r="E165" t="s">
        <v>617</v>
      </c>
      <c r="F165">
        <v>390</v>
      </c>
      <c r="G165">
        <v>95.84</v>
      </c>
      <c r="H165">
        <v>316.83999999999997</v>
      </c>
      <c r="I165">
        <v>73.38</v>
      </c>
      <c r="J165">
        <v>242.6</v>
      </c>
      <c r="K165">
        <v>4</v>
      </c>
      <c r="T165">
        <v>3</v>
      </c>
      <c r="U165">
        <v>2</v>
      </c>
      <c r="V165" t="s">
        <v>441</v>
      </c>
      <c r="W165" t="s">
        <v>116</v>
      </c>
      <c r="X165">
        <v>4</v>
      </c>
      <c r="Y165">
        <v>4</v>
      </c>
      <c r="Z165" t="s">
        <v>618</v>
      </c>
      <c r="AA165" t="s">
        <v>619</v>
      </c>
      <c r="AB165" t="s">
        <v>445</v>
      </c>
      <c r="AC165" t="s">
        <v>446</v>
      </c>
      <c r="AD165" t="s">
        <v>447</v>
      </c>
      <c r="AE165" t="s">
        <v>599</v>
      </c>
      <c r="AG165" t="s">
        <v>620</v>
      </c>
      <c r="AH165">
        <v>98</v>
      </c>
      <c r="AI165">
        <v>69</v>
      </c>
      <c r="AJ165">
        <v>19</v>
      </c>
      <c r="AK165">
        <v>555</v>
      </c>
      <c r="AL165">
        <v>1.42</v>
      </c>
    </row>
    <row r="166" spans="1:38" x14ac:dyDescent="0.3">
      <c r="A166" t="s">
        <v>594</v>
      </c>
      <c r="B166">
        <v>100443</v>
      </c>
      <c r="C166">
        <v>8</v>
      </c>
      <c r="D166" t="s">
        <v>616</v>
      </c>
      <c r="E166" t="s">
        <v>617</v>
      </c>
      <c r="F166">
        <v>390</v>
      </c>
      <c r="G166">
        <v>95.63</v>
      </c>
      <c r="H166">
        <v>316.14999999999998</v>
      </c>
      <c r="I166">
        <v>74.08</v>
      </c>
      <c r="J166">
        <v>244.92</v>
      </c>
      <c r="K166">
        <v>2</v>
      </c>
      <c r="T166">
        <v>3</v>
      </c>
      <c r="U166">
        <v>2</v>
      </c>
      <c r="V166" t="s">
        <v>441</v>
      </c>
      <c r="W166" t="s">
        <v>117</v>
      </c>
      <c r="X166">
        <v>4</v>
      </c>
      <c r="Y166">
        <v>4</v>
      </c>
      <c r="Z166" t="s">
        <v>618</v>
      </c>
      <c r="AA166" t="s">
        <v>619</v>
      </c>
      <c r="AB166" t="s">
        <v>445</v>
      </c>
      <c r="AC166" t="s">
        <v>446</v>
      </c>
      <c r="AD166" t="s">
        <v>447</v>
      </c>
      <c r="AE166" t="s">
        <v>599</v>
      </c>
      <c r="AG166" t="s">
        <v>620</v>
      </c>
      <c r="AH166">
        <v>98</v>
      </c>
      <c r="AI166">
        <v>69</v>
      </c>
      <c r="AJ166">
        <v>19</v>
      </c>
      <c r="AK166">
        <v>555</v>
      </c>
      <c r="AL166">
        <v>1.42</v>
      </c>
    </row>
    <row r="167" spans="1:38" x14ac:dyDescent="0.3">
      <c r="A167" t="s">
        <v>594</v>
      </c>
      <c r="B167">
        <v>9727</v>
      </c>
      <c r="C167">
        <v>1</v>
      </c>
      <c r="D167" t="s">
        <v>621</v>
      </c>
      <c r="E167" t="s">
        <v>622</v>
      </c>
      <c r="F167">
        <v>164</v>
      </c>
      <c r="G167">
        <v>30.98</v>
      </c>
      <c r="H167">
        <v>102.43</v>
      </c>
      <c r="I167">
        <v>25.7</v>
      </c>
      <c r="J167">
        <v>84.99</v>
      </c>
      <c r="K167">
        <v>26</v>
      </c>
      <c r="T167">
        <v>3</v>
      </c>
      <c r="U167">
        <v>2</v>
      </c>
      <c r="V167" t="s">
        <v>441</v>
      </c>
      <c r="W167">
        <v>102</v>
      </c>
      <c r="X167">
        <v>33</v>
      </c>
      <c r="Y167">
        <v>30</v>
      </c>
      <c r="Z167" t="s">
        <v>623</v>
      </c>
      <c r="AA167" t="s">
        <v>624</v>
      </c>
      <c r="AB167" t="s">
        <v>445</v>
      </c>
      <c r="AC167" t="s">
        <v>446</v>
      </c>
      <c r="AD167" t="s">
        <v>447</v>
      </c>
      <c r="AE167" t="s">
        <v>599</v>
      </c>
      <c r="AG167" t="s">
        <v>625</v>
      </c>
      <c r="AH167">
        <v>0</v>
      </c>
      <c r="AI167">
        <v>668</v>
      </c>
      <c r="AJ167">
        <v>66</v>
      </c>
      <c r="AK167">
        <v>235</v>
      </c>
      <c r="AL167">
        <v>1.43</v>
      </c>
    </row>
    <row r="168" spans="1:38" x14ac:dyDescent="0.3">
      <c r="A168" t="s">
        <v>594</v>
      </c>
      <c r="B168">
        <v>9727</v>
      </c>
      <c r="C168">
        <v>2</v>
      </c>
      <c r="D168" t="s">
        <v>621</v>
      </c>
      <c r="E168" t="s">
        <v>622</v>
      </c>
      <c r="F168">
        <v>164</v>
      </c>
      <c r="G168">
        <v>56.12</v>
      </c>
      <c r="H168">
        <v>185.53</v>
      </c>
      <c r="I168">
        <v>46.56</v>
      </c>
      <c r="J168">
        <v>153.94</v>
      </c>
      <c r="K168">
        <v>80</v>
      </c>
      <c r="T168">
        <v>4</v>
      </c>
      <c r="U168">
        <v>2</v>
      </c>
      <c r="V168" t="s">
        <v>441</v>
      </c>
      <c r="W168">
        <v>185</v>
      </c>
      <c r="X168">
        <v>33</v>
      </c>
      <c r="Y168">
        <v>30</v>
      </c>
      <c r="Z168" t="s">
        <v>623</v>
      </c>
      <c r="AA168" t="s">
        <v>624</v>
      </c>
      <c r="AB168" t="s">
        <v>445</v>
      </c>
      <c r="AC168" t="s">
        <v>446</v>
      </c>
      <c r="AD168" t="s">
        <v>447</v>
      </c>
      <c r="AE168" t="s">
        <v>599</v>
      </c>
      <c r="AG168" t="s">
        <v>625</v>
      </c>
      <c r="AH168">
        <v>0</v>
      </c>
      <c r="AI168">
        <v>668</v>
      </c>
      <c r="AJ168">
        <v>66</v>
      </c>
      <c r="AK168">
        <v>235</v>
      </c>
      <c r="AL168">
        <v>1.43</v>
      </c>
    </row>
    <row r="169" spans="1:38" x14ac:dyDescent="0.3">
      <c r="A169" t="s">
        <v>594</v>
      </c>
      <c r="B169">
        <v>9727</v>
      </c>
      <c r="C169">
        <v>3</v>
      </c>
      <c r="D169" t="s">
        <v>621</v>
      </c>
      <c r="E169" t="s">
        <v>622</v>
      </c>
      <c r="F169">
        <v>164</v>
      </c>
      <c r="G169">
        <v>62.73</v>
      </c>
      <c r="H169">
        <v>207.4</v>
      </c>
      <c r="I169">
        <v>52.05</v>
      </c>
      <c r="J169">
        <v>172.09</v>
      </c>
      <c r="K169">
        <v>58</v>
      </c>
      <c r="T169">
        <v>4</v>
      </c>
      <c r="U169">
        <v>2</v>
      </c>
      <c r="V169" t="s">
        <v>441</v>
      </c>
      <c r="W169">
        <v>207</v>
      </c>
      <c r="X169">
        <v>33</v>
      </c>
      <c r="Y169">
        <v>30</v>
      </c>
      <c r="Z169" t="s">
        <v>623</v>
      </c>
      <c r="AA169" t="s">
        <v>624</v>
      </c>
      <c r="AB169" t="s">
        <v>445</v>
      </c>
      <c r="AC169" t="s">
        <v>446</v>
      </c>
      <c r="AD169" t="s">
        <v>447</v>
      </c>
      <c r="AE169" t="s">
        <v>599</v>
      </c>
      <c r="AG169" t="s">
        <v>625</v>
      </c>
      <c r="AH169">
        <v>0</v>
      </c>
      <c r="AI169">
        <v>668</v>
      </c>
      <c r="AJ169">
        <v>66</v>
      </c>
      <c r="AK169">
        <v>235</v>
      </c>
      <c r="AL169">
        <v>1.43</v>
      </c>
    </row>
    <row r="170" spans="1:38" x14ac:dyDescent="0.3">
      <c r="A170" t="s">
        <v>594</v>
      </c>
      <c r="B170">
        <v>16003</v>
      </c>
      <c r="C170">
        <v>1</v>
      </c>
      <c r="D170" t="s">
        <v>626</v>
      </c>
      <c r="E170" t="s">
        <v>627</v>
      </c>
      <c r="F170">
        <v>60</v>
      </c>
      <c r="G170">
        <v>54.58</v>
      </c>
      <c r="H170">
        <v>180.43</v>
      </c>
      <c r="I170">
        <v>47.92</v>
      </c>
      <c r="J170">
        <v>158.44</v>
      </c>
      <c r="K170">
        <v>28</v>
      </c>
      <c r="T170">
        <v>4</v>
      </c>
      <c r="U170">
        <v>3</v>
      </c>
      <c r="V170" t="s">
        <v>441</v>
      </c>
      <c r="W170">
        <v>180</v>
      </c>
      <c r="X170">
        <v>4</v>
      </c>
      <c r="Y170">
        <v>4</v>
      </c>
      <c r="Z170" t="s">
        <v>628</v>
      </c>
      <c r="AA170" t="s">
        <v>629</v>
      </c>
      <c r="AB170" t="s">
        <v>445</v>
      </c>
      <c r="AC170" t="s">
        <v>446</v>
      </c>
      <c r="AD170" t="s">
        <v>447</v>
      </c>
      <c r="AE170" t="s">
        <v>599</v>
      </c>
      <c r="AG170" t="s">
        <v>630</v>
      </c>
      <c r="AH170">
        <v>0</v>
      </c>
      <c r="AI170">
        <v>0</v>
      </c>
      <c r="AJ170">
        <v>0</v>
      </c>
      <c r="AK170">
        <v>122</v>
      </c>
      <c r="AL170">
        <v>2.0299999999999998</v>
      </c>
    </row>
    <row r="171" spans="1:38" x14ac:dyDescent="0.3">
      <c r="A171" t="s">
        <v>594</v>
      </c>
      <c r="B171">
        <v>16003</v>
      </c>
      <c r="C171">
        <v>2</v>
      </c>
      <c r="D171" t="s">
        <v>626</v>
      </c>
      <c r="E171" t="s">
        <v>627</v>
      </c>
      <c r="F171">
        <v>60</v>
      </c>
      <c r="G171">
        <v>64.459999999999994</v>
      </c>
      <c r="H171">
        <v>213.1</v>
      </c>
      <c r="I171">
        <v>58.12</v>
      </c>
      <c r="J171">
        <v>192.16</v>
      </c>
      <c r="K171">
        <v>16</v>
      </c>
      <c r="T171">
        <v>5</v>
      </c>
      <c r="U171">
        <v>3</v>
      </c>
      <c r="V171" t="s">
        <v>441</v>
      </c>
      <c r="W171">
        <v>213</v>
      </c>
      <c r="X171">
        <v>4</v>
      </c>
      <c r="Y171">
        <v>4</v>
      </c>
      <c r="Z171" t="s">
        <v>628</v>
      </c>
      <c r="AA171" t="s">
        <v>629</v>
      </c>
      <c r="AB171" t="s">
        <v>445</v>
      </c>
      <c r="AC171" t="s">
        <v>446</v>
      </c>
      <c r="AD171" t="s">
        <v>447</v>
      </c>
      <c r="AE171" t="s">
        <v>599</v>
      </c>
      <c r="AG171" t="s">
        <v>630</v>
      </c>
      <c r="AH171">
        <v>0</v>
      </c>
      <c r="AI171">
        <v>0</v>
      </c>
      <c r="AJ171">
        <v>0</v>
      </c>
      <c r="AK171">
        <v>122</v>
      </c>
      <c r="AL171">
        <v>2.0299999999999998</v>
      </c>
    </row>
    <row r="172" spans="1:38" x14ac:dyDescent="0.3">
      <c r="A172" t="s">
        <v>594</v>
      </c>
      <c r="B172">
        <v>16003</v>
      </c>
      <c r="C172">
        <v>3</v>
      </c>
      <c r="D172" t="s">
        <v>626</v>
      </c>
      <c r="E172" t="s">
        <v>627</v>
      </c>
      <c r="F172">
        <v>60</v>
      </c>
      <c r="G172">
        <v>65.62</v>
      </c>
      <c r="H172">
        <v>216.93</v>
      </c>
      <c r="I172">
        <v>58.88</v>
      </c>
      <c r="J172">
        <v>194.67</v>
      </c>
      <c r="K172">
        <v>16</v>
      </c>
      <c r="T172">
        <v>5</v>
      </c>
      <c r="U172">
        <v>3</v>
      </c>
      <c r="V172" t="s">
        <v>441</v>
      </c>
      <c r="W172">
        <v>216</v>
      </c>
      <c r="X172">
        <v>4</v>
      </c>
      <c r="Y172">
        <v>4</v>
      </c>
      <c r="Z172" t="s">
        <v>628</v>
      </c>
      <c r="AA172" t="s">
        <v>629</v>
      </c>
      <c r="AB172" t="s">
        <v>445</v>
      </c>
      <c r="AC172" t="s">
        <v>446</v>
      </c>
      <c r="AD172" t="s">
        <v>447</v>
      </c>
      <c r="AE172" t="s">
        <v>599</v>
      </c>
      <c r="AG172" t="s">
        <v>630</v>
      </c>
      <c r="AH172">
        <v>0</v>
      </c>
      <c r="AI172">
        <v>0</v>
      </c>
      <c r="AJ172">
        <v>0</v>
      </c>
      <c r="AK172">
        <v>122</v>
      </c>
      <c r="AL172">
        <v>2.0299999999999998</v>
      </c>
    </row>
    <row r="173" spans="1:38" x14ac:dyDescent="0.3">
      <c r="A173" t="s">
        <v>594</v>
      </c>
      <c r="B173">
        <v>2952</v>
      </c>
      <c r="C173">
        <v>1</v>
      </c>
      <c r="D173" t="s">
        <v>631</v>
      </c>
      <c r="E173" t="s">
        <v>632</v>
      </c>
      <c r="F173">
        <v>454</v>
      </c>
      <c r="G173">
        <v>38</v>
      </c>
      <c r="H173">
        <v>125.62</v>
      </c>
      <c r="I173">
        <v>30.81</v>
      </c>
      <c r="J173">
        <v>101.88</v>
      </c>
      <c r="K173">
        <v>114</v>
      </c>
      <c r="T173">
        <v>4</v>
      </c>
      <c r="U173">
        <v>2</v>
      </c>
      <c r="V173" t="s">
        <v>441</v>
      </c>
      <c r="W173">
        <v>125</v>
      </c>
      <c r="X173">
        <v>25</v>
      </c>
      <c r="Y173">
        <v>12</v>
      </c>
      <c r="Z173" t="s">
        <v>633</v>
      </c>
      <c r="AA173" t="s">
        <v>634</v>
      </c>
      <c r="AB173" t="s">
        <v>445</v>
      </c>
      <c r="AC173" t="s">
        <v>446</v>
      </c>
      <c r="AD173" t="s">
        <v>447</v>
      </c>
      <c r="AE173" t="s">
        <v>599</v>
      </c>
      <c r="AG173" t="s">
        <v>635</v>
      </c>
      <c r="AH173">
        <v>0</v>
      </c>
      <c r="AI173">
        <v>210</v>
      </c>
      <c r="AJ173">
        <v>14</v>
      </c>
      <c r="AK173">
        <v>0</v>
      </c>
      <c r="AL173">
        <v>0</v>
      </c>
    </row>
    <row r="174" spans="1:38" x14ac:dyDescent="0.3">
      <c r="A174" t="s">
        <v>594</v>
      </c>
      <c r="B174">
        <v>2952</v>
      </c>
      <c r="C174">
        <v>2</v>
      </c>
      <c r="D174" t="s">
        <v>631</v>
      </c>
      <c r="E174" t="s">
        <v>632</v>
      </c>
      <c r="F174">
        <v>454</v>
      </c>
      <c r="G174">
        <v>41</v>
      </c>
      <c r="H174">
        <v>135.54</v>
      </c>
      <c r="I174">
        <v>33.56</v>
      </c>
      <c r="J174">
        <v>110.97</v>
      </c>
      <c r="K174">
        <v>110</v>
      </c>
      <c r="T174">
        <v>4</v>
      </c>
      <c r="U174">
        <v>2</v>
      </c>
      <c r="V174" t="s">
        <v>441</v>
      </c>
      <c r="W174">
        <v>135</v>
      </c>
      <c r="X174">
        <v>25</v>
      </c>
      <c r="Y174">
        <v>12</v>
      </c>
      <c r="Z174" t="s">
        <v>633</v>
      </c>
      <c r="AA174" t="s">
        <v>634</v>
      </c>
      <c r="AB174" t="s">
        <v>445</v>
      </c>
      <c r="AC174" t="s">
        <v>446</v>
      </c>
      <c r="AD174" t="s">
        <v>447</v>
      </c>
      <c r="AE174" t="s">
        <v>599</v>
      </c>
      <c r="AG174" t="s">
        <v>635</v>
      </c>
      <c r="AH174">
        <v>0</v>
      </c>
      <c r="AI174">
        <v>210</v>
      </c>
      <c r="AJ174">
        <v>14</v>
      </c>
      <c r="AK174">
        <v>0</v>
      </c>
      <c r="AL174">
        <v>0</v>
      </c>
    </row>
    <row r="175" spans="1:38" x14ac:dyDescent="0.3">
      <c r="A175" t="s">
        <v>594</v>
      </c>
      <c r="B175">
        <v>2952</v>
      </c>
      <c r="C175">
        <v>3</v>
      </c>
      <c r="D175" t="s">
        <v>631</v>
      </c>
      <c r="E175" t="s">
        <v>632</v>
      </c>
      <c r="F175">
        <v>454</v>
      </c>
      <c r="G175">
        <v>48.99</v>
      </c>
      <c r="H175">
        <v>161.97999999999999</v>
      </c>
      <c r="I175">
        <v>40.729999999999997</v>
      </c>
      <c r="J175">
        <v>134.66999999999999</v>
      </c>
      <c r="K175">
        <v>230</v>
      </c>
      <c r="T175">
        <v>4</v>
      </c>
      <c r="U175">
        <v>2</v>
      </c>
      <c r="V175" t="s">
        <v>441</v>
      </c>
      <c r="W175">
        <v>161</v>
      </c>
      <c r="X175">
        <v>25</v>
      </c>
      <c r="Y175">
        <v>12</v>
      </c>
      <c r="Z175" t="s">
        <v>633</v>
      </c>
      <c r="AA175" t="s">
        <v>634</v>
      </c>
      <c r="AB175" t="s">
        <v>445</v>
      </c>
      <c r="AC175" t="s">
        <v>446</v>
      </c>
      <c r="AD175" t="s">
        <v>447</v>
      </c>
      <c r="AE175" t="s">
        <v>599</v>
      </c>
      <c r="AG175" t="s">
        <v>635</v>
      </c>
      <c r="AH175">
        <v>0</v>
      </c>
      <c r="AI175">
        <v>210</v>
      </c>
      <c r="AJ175">
        <v>14</v>
      </c>
      <c r="AK175">
        <v>0</v>
      </c>
      <c r="AL175">
        <v>0</v>
      </c>
    </row>
    <row r="176" spans="1:38" x14ac:dyDescent="0.3">
      <c r="A176" t="s">
        <v>594</v>
      </c>
      <c r="B176">
        <v>2969</v>
      </c>
      <c r="C176">
        <v>1</v>
      </c>
      <c r="D176" t="s">
        <v>636</v>
      </c>
      <c r="E176" t="s">
        <v>520</v>
      </c>
      <c r="F176">
        <v>1020</v>
      </c>
      <c r="G176">
        <v>15.14</v>
      </c>
      <c r="H176">
        <v>50.06</v>
      </c>
      <c r="I176">
        <v>11.05</v>
      </c>
      <c r="J176">
        <v>36.54</v>
      </c>
      <c r="K176">
        <v>600</v>
      </c>
      <c r="T176">
        <v>1</v>
      </c>
      <c r="U176">
        <v>1</v>
      </c>
      <c r="V176" t="s">
        <v>457</v>
      </c>
      <c r="W176">
        <v>50</v>
      </c>
      <c r="X176">
        <v>20</v>
      </c>
      <c r="Y176">
        <v>15</v>
      </c>
      <c r="Z176" t="s">
        <v>637</v>
      </c>
      <c r="AA176" t="s">
        <v>638</v>
      </c>
      <c r="AB176" t="s">
        <v>445</v>
      </c>
      <c r="AC176" t="s">
        <v>446</v>
      </c>
      <c r="AD176" t="s">
        <v>447</v>
      </c>
      <c r="AE176" t="s">
        <v>599</v>
      </c>
      <c r="AG176" t="s">
        <v>639</v>
      </c>
      <c r="AH176">
        <v>0</v>
      </c>
      <c r="AI176">
        <v>144</v>
      </c>
      <c r="AJ176">
        <v>12</v>
      </c>
      <c r="AK176">
        <v>450</v>
      </c>
      <c r="AL176">
        <v>0.44</v>
      </c>
    </row>
    <row r="177" spans="1:38" x14ac:dyDescent="0.3">
      <c r="A177" t="s">
        <v>594</v>
      </c>
      <c r="B177">
        <v>2969</v>
      </c>
      <c r="C177">
        <v>2</v>
      </c>
      <c r="D177" t="s">
        <v>636</v>
      </c>
      <c r="E177" t="s">
        <v>520</v>
      </c>
      <c r="F177">
        <v>1020</v>
      </c>
      <c r="G177">
        <v>18.29</v>
      </c>
      <c r="H177">
        <v>60.47</v>
      </c>
      <c r="I177">
        <v>12.95</v>
      </c>
      <c r="J177">
        <v>42.84</v>
      </c>
      <c r="K177">
        <v>420</v>
      </c>
      <c r="T177">
        <v>2</v>
      </c>
      <c r="U177">
        <v>1</v>
      </c>
      <c r="V177" t="s">
        <v>457</v>
      </c>
      <c r="W177">
        <v>60</v>
      </c>
      <c r="X177">
        <v>20</v>
      </c>
      <c r="Y177">
        <v>15</v>
      </c>
      <c r="Z177" t="s">
        <v>637</v>
      </c>
      <c r="AA177" t="s">
        <v>638</v>
      </c>
      <c r="AB177" t="s">
        <v>445</v>
      </c>
      <c r="AC177" t="s">
        <v>446</v>
      </c>
      <c r="AD177" t="s">
        <v>447</v>
      </c>
      <c r="AE177" t="s">
        <v>599</v>
      </c>
      <c r="AG177" t="s">
        <v>639</v>
      </c>
      <c r="AH177">
        <v>0</v>
      </c>
      <c r="AI177">
        <v>144</v>
      </c>
      <c r="AJ177">
        <v>12</v>
      </c>
      <c r="AK177">
        <v>450</v>
      </c>
      <c r="AL177">
        <v>0.44</v>
      </c>
    </row>
    <row r="178" spans="1:38" x14ac:dyDescent="0.3">
      <c r="A178" t="s">
        <v>594</v>
      </c>
      <c r="B178">
        <v>2915</v>
      </c>
      <c r="C178">
        <v>1</v>
      </c>
      <c r="D178" t="s">
        <v>640</v>
      </c>
      <c r="E178" t="s">
        <v>641</v>
      </c>
      <c r="F178">
        <v>820</v>
      </c>
      <c r="G178">
        <v>21.29</v>
      </c>
      <c r="H178">
        <v>70.39</v>
      </c>
      <c r="I178">
        <v>15.24</v>
      </c>
      <c r="J178">
        <v>50.4</v>
      </c>
      <c r="K178">
        <v>60</v>
      </c>
      <c r="T178">
        <v>2</v>
      </c>
      <c r="U178">
        <v>1</v>
      </c>
      <c r="V178" t="s">
        <v>457</v>
      </c>
      <c r="W178">
        <v>70</v>
      </c>
      <c r="X178">
        <v>25</v>
      </c>
      <c r="Y178">
        <v>13</v>
      </c>
      <c r="Z178" t="s">
        <v>642</v>
      </c>
      <c r="AA178" t="s">
        <v>643</v>
      </c>
      <c r="AB178" t="s">
        <v>445</v>
      </c>
      <c r="AC178" t="s">
        <v>446</v>
      </c>
      <c r="AD178" t="s">
        <v>447</v>
      </c>
      <c r="AE178" t="s">
        <v>599</v>
      </c>
      <c r="AG178" t="s">
        <v>644</v>
      </c>
      <c r="AH178">
        <v>0</v>
      </c>
      <c r="AI178">
        <v>205</v>
      </c>
      <c r="AJ178">
        <v>16</v>
      </c>
      <c r="AK178">
        <v>1194</v>
      </c>
      <c r="AL178">
        <v>1.46</v>
      </c>
    </row>
    <row r="179" spans="1:38" x14ac:dyDescent="0.3">
      <c r="A179" t="s">
        <v>594</v>
      </c>
      <c r="B179">
        <v>2915</v>
      </c>
      <c r="C179">
        <v>2</v>
      </c>
      <c r="D179" t="s">
        <v>640</v>
      </c>
      <c r="E179" t="s">
        <v>641</v>
      </c>
      <c r="F179">
        <v>820</v>
      </c>
      <c r="G179">
        <v>31.11</v>
      </c>
      <c r="H179">
        <v>102.87</v>
      </c>
      <c r="I179">
        <v>25.7</v>
      </c>
      <c r="J179">
        <v>84.97</v>
      </c>
      <c r="K179">
        <v>164</v>
      </c>
      <c r="T179">
        <v>3</v>
      </c>
      <c r="U179">
        <v>2</v>
      </c>
      <c r="V179" t="s">
        <v>441</v>
      </c>
      <c r="W179">
        <v>102</v>
      </c>
      <c r="X179">
        <v>25</v>
      </c>
      <c r="Y179">
        <v>13</v>
      </c>
      <c r="Z179" t="s">
        <v>642</v>
      </c>
      <c r="AA179" t="s">
        <v>643</v>
      </c>
      <c r="AB179" t="s">
        <v>445</v>
      </c>
      <c r="AC179" t="s">
        <v>446</v>
      </c>
      <c r="AD179" t="s">
        <v>447</v>
      </c>
      <c r="AE179" t="s">
        <v>599</v>
      </c>
      <c r="AG179" t="s">
        <v>644</v>
      </c>
      <c r="AH179">
        <v>0</v>
      </c>
      <c r="AI179">
        <v>205</v>
      </c>
      <c r="AJ179">
        <v>16</v>
      </c>
      <c r="AK179">
        <v>1194</v>
      </c>
      <c r="AL179">
        <v>1.46</v>
      </c>
    </row>
    <row r="180" spans="1:38" x14ac:dyDescent="0.3">
      <c r="A180" t="s">
        <v>594</v>
      </c>
      <c r="B180">
        <v>2915</v>
      </c>
      <c r="C180">
        <v>3</v>
      </c>
      <c r="D180" t="s">
        <v>640</v>
      </c>
      <c r="E180" t="s">
        <v>641</v>
      </c>
      <c r="F180">
        <v>820</v>
      </c>
      <c r="G180">
        <v>36.54</v>
      </c>
      <c r="H180">
        <v>120.82</v>
      </c>
      <c r="I180">
        <v>30.75</v>
      </c>
      <c r="J180">
        <v>101.67</v>
      </c>
      <c r="K180">
        <v>148</v>
      </c>
      <c r="T180">
        <v>4</v>
      </c>
      <c r="U180">
        <v>2</v>
      </c>
      <c r="V180" t="s">
        <v>441</v>
      </c>
      <c r="W180">
        <v>120</v>
      </c>
      <c r="X180">
        <v>25</v>
      </c>
      <c r="Y180">
        <v>13</v>
      </c>
      <c r="Z180" t="s">
        <v>642</v>
      </c>
      <c r="AA180" t="s">
        <v>643</v>
      </c>
      <c r="AB180" t="s">
        <v>445</v>
      </c>
      <c r="AC180" t="s">
        <v>446</v>
      </c>
      <c r="AD180" t="s">
        <v>447</v>
      </c>
      <c r="AE180" t="s">
        <v>599</v>
      </c>
      <c r="AG180" t="s">
        <v>644</v>
      </c>
      <c r="AH180">
        <v>0</v>
      </c>
      <c r="AI180">
        <v>205</v>
      </c>
      <c r="AJ180">
        <v>16</v>
      </c>
      <c r="AK180">
        <v>1194</v>
      </c>
      <c r="AL180">
        <v>1.46</v>
      </c>
    </row>
    <row r="181" spans="1:38" x14ac:dyDescent="0.3">
      <c r="A181" t="s">
        <v>594</v>
      </c>
      <c r="B181">
        <v>2915</v>
      </c>
      <c r="C181">
        <v>4</v>
      </c>
      <c r="D181" t="s">
        <v>640</v>
      </c>
      <c r="E181" t="s">
        <v>641</v>
      </c>
      <c r="F181">
        <v>820</v>
      </c>
      <c r="G181">
        <v>46.15</v>
      </c>
      <c r="H181">
        <v>152.59</v>
      </c>
      <c r="I181">
        <v>39.15</v>
      </c>
      <c r="J181">
        <v>129.44999999999999</v>
      </c>
      <c r="K181">
        <v>448</v>
      </c>
      <c r="T181">
        <v>4</v>
      </c>
      <c r="U181">
        <v>2</v>
      </c>
      <c r="V181" t="s">
        <v>441</v>
      </c>
      <c r="W181">
        <v>152</v>
      </c>
      <c r="X181">
        <v>25</v>
      </c>
      <c r="Y181">
        <v>13</v>
      </c>
      <c r="Z181" t="s">
        <v>642</v>
      </c>
      <c r="AA181" t="s">
        <v>643</v>
      </c>
      <c r="AB181" t="s">
        <v>445</v>
      </c>
      <c r="AC181" t="s">
        <v>446</v>
      </c>
      <c r="AD181" t="s">
        <v>447</v>
      </c>
      <c r="AE181" t="s">
        <v>599</v>
      </c>
      <c r="AG181" t="s">
        <v>644</v>
      </c>
      <c r="AH181">
        <v>0</v>
      </c>
      <c r="AI181">
        <v>205</v>
      </c>
      <c r="AJ181">
        <v>16</v>
      </c>
      <c r="AK181">
        <v>1194</v>
      </c>
      <c r="AL181">
        <v>1.46</v>
      </c>
    </row>
    <row r="182" spans="1:38" x14ac:dyDescent="0.3">
      <c r="A182" t="s">
        <v>594</v>
      </c>
      <c r="B182">
        <v>2942</v>
      </c>
      <c r="C182">
        <v>1</v>
      </c>
      <c r="D182" t="s">
        <v>645</v>
      </c>
      <c r="E182" t="s">
        <v>456</v>
      </c>
      <c r="F182">
        <v>408</v>
      </c>
      <c r="G182">
        <v>21.78</v>
      </c>
      <c r="H182">
        <v>72.010000000000005</v>
      </c>
      <c r="I182">
        <v>16.21</v>
      </c>
      <c r="J182">
        <v>53.6</v>
      </c>
      <c r="K182">
        <v>120</v>
      </c>
      <c r="T182">
        <v>2</v>
      </c>
      <c r="U182">
        <v>1</v>
      </c>
      <c r="V182" t="s">
        <v>457</v>
      </c>
      <c r="W182">
        <v>72</v>
      </c>
      <c r="X182">
        <v>21</v>
      </c>
      <c r="Y182">
        <v>15</v>
      </c>
      <c r="Z182" t="s">
        <v>646</v>
      </c>
      <c r="AA182" t="s">
        <v>647</v>
      </c>
      <c r="AB182" t="s">
        <v>445</v>
      </c>
      <c r="AC182" t="s">
        <v>446</v>
      </c>
      <c r="AD182" t="s">
        <v>447</v>
      </c>
      <c r="AE182" t="s">
        <v>599</v>
      </c>
      <c r="AG182" t="s">
        <v>648</v>
      </c>
      <c r="AH182">
        <v>0</v>
      </c>
      <c r="AI182">
        <v>183</v>
      </c>
      <c r="AJ182">
        <v>15</v>
      </c>
      <c r="AK182">
        <v>0</v>
      </c>
      <c r="AL182">
        <v>0</v>
      </c>
    </row>
    <row r="183" spans="1:38" x14ac:dyDescent="0.3">
      <c r="A183" t="s">
        <v>594</v>
      </c>
      <c r="B183">
        <v>2942</v>
      </c>
      <c r="C183">
        <v>2</v>
      </c>
      <c r="D183" t="s">
        <v>645</v>
      </c>
      <c r="E183" t="s">
        <v>456</v>
      </c>
      <c r="F183">
        <v>408</v>
      </c>
      <c r="G183">
        <v>26.38</v>
      </c>
      <c r="H183">
        <v>87.21</v>
      </c>
      <c r="I183">
        <v>21.17</v>
      </c>
      <c r="J183">
        <v>70.010000000000005</v>
      </c>
      <c r="K183">
        <v>120</v>
      </c>
      <c r="T183">
        <v>3</v>
      </c>
      <c r="U183">
        <v>1</v>
      </c>
      <c r="V183" t="s">
        <v>441</v>
      </c>
      <c r="W183">
        <v>87</v>
      </c>
      <c r="X183">
        <v>21</v>
      </c>
      <c r="Y183">
        <v>15</v>
      </c>
      <c r="Z183" t="s">
        <v>646</v>
      </c>
      <c r="AA183" t="s">
        <v>647</v>
      </c>
      <c r="AB183" t="s">
        <v>445</v>
      </c>
      <c r="AC183" t="s">
        <v>446</v>
      </c>
      <c r="AD183" t="s">
        <v>447</v>
      </c>
      <c r="AE183" t="s">
        <v>599</v>
      </c>
      <c r="AG183" t="s">
        <v>648</v>
      </c>
      <c r="AH183">
        <v>0</v>
      </c>
      <c r="AI183">
        <v>183</v>
      </c>
      <c r="AJ183">
        <v>15</v>
      </c>
      <c r="AK183">
        <v>0</v>
      </c>
      <c r="AL183">
        <v>0</v>
      </c>
    </row>
    <row r="184" spans="1:38" x14ac:dyDescent="0.3">
      <c r="A184" t="s">
        <v>594</v>
      </c>
      <c r="B184">
        <v>2942</v>
      </c>
      <c r="C184">
        <v>3</v>
      </c>
      <c r="D184" t="s">
        <v>645</v>
      </c>
      <c r="E184" t="s">
        <v>456</v>
      </c>
      <c r="F184">
        <v>408</v>
      </c>
      <c r="G184">
        <v>32.659999999999997</v>
      </c>
      <c r="H184">
        <v>107.98</v>
      </c>
      <c r="I184">
        <v>25.7</v>
      </c>
      <c r="J184">
        <v>84.96</v>
      </c>
      <c r="K184">
        <v>167</v>
      </c>
      <c r="T184">
        <v>3</v>
      </c>
      <c r="U184">
        <v>2</v>
      </c>
      <c r="V184" t="s">
        <v>441</v>
      </c>
      <c r="W184" t="s">
        <v>118</v>
      </c>
      <c r="X184">
        <v>21</v>
      </c>
      <c r="Y184">
        <v>15</v>
      </c>
      <c r="Z184" t="s">
        <v>646</v>
      </c>
      <c r="AA184" t="s">
        <v>647</v>
      </c>
      <c r="AB184" t="s">
        <v>445</v>
      </c>
      <c r="AC184" t="s">
        <v>446</v>
      </c>
      <c r="AD184" t="s">
        <v>447</v>
      </c>
      <c r="AE184" t="s">
        <v>599</v>
      </c>
      <c r="AG184" t="s">
        <v>648</v>
      </c>
      <c r="AH184">
        <v>0</v>
      </c>
      <c r="AI184">
        <v>183</v>
      </c>
      <c r="AJ184">
        <v>15</v>
      </c>
      <c r="AK184">
        <v>0</v>
      </c>
      <c r="AL184">
        <v>0</v>
      </c>
    </row>
    <row r="185" spans="1:38" x14ac:dyDescent="0.3">
      <c r="A185" t="s">
        <v>594</v>
      </c>
      <c r="B185">
        <v>2942</v>
      </c>
      <c r="C185">
        <v>4</v>
      </c>
      <c r="D185" t="s">
        <v>645</v>
      </c>
      <c r="E185" t="s">
        <v>456</v>
      </c>
      <c r="F185">
        <v>408</v>
      </c>
      <c r="G185">
        <v>32.630000000000003</v>
      </c>
      <c r="H185">
        <v>107.88</v>
      </c>
      <c r="I185">
        <v>25.67</v>
      </c>
      <c r="J185">
        <v>84.86</v>
      </c>
      <c r="K185">
        <v>1</v>
      </c>
      <c r="T185">
        <v>3</v>
      </c>
      <c r="U185">
        <v>2</v>
      </c>
      <c r="V185" t="s">
        <v>441</v>
      </c>
      <c r="W185" t="s">
        <v>101</v>
      </c>
      <c r="X185">
        <v>21</v>
      </c>
      <c r="Y185">
        <v>15</v>
      </c>
      <c r="Z185" t="s">
        <v>646</v>
      </c>
      <c r="AA185" t="s">
        <v>647</v>
      </c>
      <c r="AB185" t="s">
        <v>445</v>
      </c>
      <c r="AC185" t="s">
        <v>446</v>
      </c>
      <c r="AD185" t="s">
        <v>447</v>
      </c>
      <c r="AE185" t="s">
        <v>599</v>
      </c>
      <c r="AG185" t="s">
        <v>648</v>
      </c>
      <c r="AH185">
        <v>0</v>
      </c>
      <c r="AI185">
        <v>183</v>
      </c>
      <c r="AJ185">
        <v>15</v>
      </c>
      <c r="AK185">
        <v>0</v>
      </c>
      <c r="AL185">
        <v>0</v>
      </c>
    </row>
    <row r="186" spans="1:38" x14ac:dyDescent="0.3">
      <c r="A186" t="s">
        <v>594</v>
      </c>
      <c r="B186">
        <v>2900</v>
      </c>
      <c r="C186">
        <v>1</v>
      </c>
      <c r="D186" t="s">
        <v>649</v>
      </c>
      <c r="E186" t="s">
        <v>515</v>
      </c>
      <c r="F186">
        <v>624</v>
      </c>
      <c r="G186">
        <v>17.18</v>
      </c>
      <c r="H186">
        <v>56.8</v>
      </c>
      <c r="I186">
        <v>12.25</v>
      </c>
      <c r="J186">
        <v>40.5</v>
      </c>
      <c r="K186">
        <v>176</v>
      </c>
      <c r="T186">
        <v>2</v>
      </c>
      <c r="U186">
        <v>1</v>
      </c>
      <c r="V186" t="s">
        <v>457</v>
      </c>
      <c r="W186">
        <v>56</v>
      </c>
      <c r="X186">
        <v>25</v>
      </c>
      <c r="Y186">
        <v>14</v>
      </c>
      <c r="Z186" t="s">
        <v>650</v>
      </c>
      <c r="AA186" t="s">
        <v>651</v>
      </c>
      <c r="AB186" t="s">
        <v>445</v>
      </c>
      <c r="AC186" t="s">
        <v>446</v>
      </c>
      <c r="AD186" t="s">
        <v>447</v>
      </c>
      <c r="AE186" t="s">
        <v>599</v>
      </c>
      <c r="AG186" t="s">
        <v>652</v>
      </c>
      <c r="AH186">
        <v>0</v>
      </c>
      <c r="AI186">
        <v>184</v>
      </c>
      <c r="AJ186">
        <v>15</v>
      </c>
      <c r="AK186">
        <v>494</v>
      </c>
      <c r="AL186">
        <v>0.79</v>
      </c>
    </row>
    <row r="187" spans="1:38" x14ac:dyDescent="0.3">
      <c r="A187" t="s">
        <v>594</v>
      </c>
      <c r="B187">
        <v>2900</v>
      </c>
      <c r="C187">
        <v>2</v>
      </c>
      <c r="D187" t="s">
        <v>649</v>
      </c>
      <c r="E187" t="s">
        <v>515</v>
      </c>
      <c r="F187">
        <v>624</v>
      </c>
      <c r="G187">
        <v>31.44</v>
      </c>
      <c r="H187">
        <v>103.94</v>
      </c>
      <c r="I187">
        <v>25.59</v>
      </c>
      <c r="J187">
        <v>84.6</v>
      </c>
      <c r="K187">
        <v>56</v>
      </c>
      <c r="T187">
        <v>3</v>
      </c>
      <c r="U187">
        <v>2</v>
      </c>
      <c r="V187" t="s">
        <v>441</v>
      </c>
      <c r="W187">
        <v>103</v>
      </c>
      <c r="X187">
        <v>25</v>
      </c>
      <c r="Y187">
        <v>14</v>
      </c>
      <c r="Z187" t="s">
        <v>650</v>
      </c>
      <c r="AA187" t="s">
        <v>651</v>
      </c>
      <c r="AB187" t="s">
        <v>445</v>
      </c>
      <c r="AC187" t="s">
        <v>446</v>
      </c>
      <c r="AD187" t="s">
        <v>447</v>
      </c>
      <c r="AE187" t="s">
        <v>599</v>
      </c>
      <c r="AG187" t="s">
        <v>652</v>
      </c>
      <c r="AH187">
        <v>0</v>
      </c>
      <c r="AI187">
        <v>184</v>
      </c>
      <c r="AJ187">
        <v>15</v>
      </c>
      <c r="AK187">
        <v>494</v>
      </c>
      <c r="AL187">
        <v>0.79</v>
      </c>
    </row>
    <row r="188" spans="1:38" x14ac:dyDescent="0.3">
      <c r="A188" t="s">
        <v>594</v>
      </c>
      <c r="B188">
        <v>2900</v>
      </c>
      <c r="C188">
        <v>3</v>
      </c>
      <c r="D188" t="s">
        <v>649</v>
      </c>
      <c r="E188" t="s">
        <v>515</v>
      </c>
      <c r="F188">
        <v>624</v>
      </c>
      <c r="G188">
        <v>32.18</v>
      </c>
      <c r="H188">
        <v>106.41</v>
      </c>
      <c r="I188">
        <v>25.59</v>
      </c>
      <c r="J188">
        <v>84.6</v>
      </c>
      <c r="K188">
        <v>392</v>
      </c>
      <c r="T188">
        <v>3</v>
      </c>
      <c r="U188">
        <v>2</v>
      </c>
      <c r="V188" t="s">
        <v>441</v>
      </c>
      <c r="W188">
        <v>106</v>
      </c>
      <c r="X188">
        <v>25</v>
      </c>
      <c r="Y188">
        <v>14</v>
      </c>
      <c r="Z188" t="s">
        <v>650</v>
      </c>
      <c r="AA188" t="s">
        <v>651</v>
      </c>
      <c r="AB188" t="s">
        <v>445</v>
      </c>
      <c r="AC188" t="s">
        <v>446</v>
      </c>
      <c r="AD188" t="s">
        <v>447</v>
      </c>
      <c r="AE188" t="s">
        <v>599</v>
      </c>
      <c r="AG188" t="s">
        <v>652</v>
      </c>
      <c r="AH188">
        <v>0</v>
      </c>
      <c r="AI188">
        <v>184</v>
      </c>
      <c r="AJ188">
        <v>15</v>
      </c>
      <c r="AK188">
        <v>494</v>
      </c>
      <c r="AL188">
        <v>0.79</v>
      </c>
    </row>
    <row r="189" spans="1:38" x14ac:dyDescent="0.3">
      <c r="A189" t="s">
        <v>594</v>
      </c>
      <c r="B189">
        <v>14534</v>
      </c>
      <c r="C189">
        <v>1</v>
      </c>
      <c r="D189" t="s">
        <v>653</v>
      </c>
      <c r="E189" t="s">
        <v>654</v>
      </c>
      <c r="F189">
        <v>74</v>
      </c>
      <c r="G189">
        <v>30.08</v>
      </c>
      <c r="H189">
        <v>99.46</v>
      </c>
      <c r="I189">
        <v>25.61</v>
      </c>
      <c r="J189">
        <v>84.69</v>
      </c>
      <c r="K189">
        <v>8</v>
      </c>
      <c r="T189">
        <v>3</v>
      </c>
      <c r="U189">
        <v>2</v>
      </c>
      <c r="V189" t="s">
        <v>441</v>
      </c>
      <c r="W189" t="s">
        <v>655</v>
      </c>
      <c r="X189">
        <v>16</v>
      </c>
      <c r="Y189">
        <v>10</v>
      </c>
      <c r="Z189" t="s">
        <v>656</v>
      </c>
      <c r="AA189" t="s">
        <v>657</v>
      </c>
      <c r="AB189" t="s">
        <v>445</v>
      </c>
      <c r="AC189" t="s">
        <v>446</v>
      </c>
      <c r="AD189" t="s">
        <v>447</v>
      </c>
      <c r="AE189" t="s">
        <v>599</v>
      </c>
      <c r="AG189" t="s">
        <v>658</v>
      </c>
      <c r="AH189">
        <v>0</v>
      </c>
      <c r="AI189">
        <v>356</v>
      </c>
      <c r="AJ189">
        <v>51</v>
      </c>
      <c r="AK189">
        <v>160</v>
      </c>
      <c r="AL189">
        <v>2.16</v>
      </c>
    </row>
    <row r="190" spans="1:38" x14ac:dyDescent="0.3">
      <c r="A190" t="s">
        <v>594</v>
      </c>
      <c r="B190">
        <v>14534</v>
      </c>
      <c r="C190">
        <v>2</v>
      </c>
      <c r="D190" t="s">
        <v>653</v>
      </c>
      <c r="E190" t="s">
        <v>654</v>
      </c>
      <c r="F190">
        <v>74</v>
      </c>
      <c r="G190">
        <v>50.62</v>
      </c>
      <c r="H190">
        <v>167.34</v>
      </c>
      <c r="I190">
        <v>42.26</v>
      </c>
      <c r="J190">
        <v>139.71</v>
      </c>
      <c r="K190">
        <v>3</v>
      </c>
      <c r="T190">
        <v>5</v>
      </c>
      <c r="U190">
        <v>2</v>
      </c>
      <c r="V190" t="s">
        <v>441</v>
      </c>
      <c r="W190" t="s">
        <v>659</v>
      </c>
      <c r="X190">
        <v>16</v>
      </c>
      <c r="Y190">
        <v>10</v>
      </c>
      <c r="Z190" t="s">
        <v>656</v>
      </c>
      <c r="AA190" t="s">
        <v>657</v>
      </c>
      <c r="AB190" t="s">
        <v>445</v>
      </c>
      <c r="AC190" t="s">
        <v>446</v>
      </c>
      <c r="AD190" t="s">
        <v>447</v>
      </c>
      <c r="AE190" t="s">
        <v>599</v>
      </c>
      <c r="AG190" t="s">
        <v>658</v>
      </c>
      <c r="AH190">
        <v>0</v>
      </c>
      <c r="AI190">
        <v>356</v>
      </c>
      <c r="AJ190">
        <v>51</v>
      </c>
      <c r="AK190">
        <v>160</v>
      </c>
      <c r="AL190">
        <v>2.16</v>
      </c>
    </row>
    <row r="191" spans="1:38" x14ac:dyDescent="0.3">
      <c r="A191" t="s">
        <v>594</v>
      </c>
      <c r="B191">
        <v>14534</v>
      </c>
      <c r="C191">
        <v>3</v>
      </c>
      <c r="D191" t="s">
        <v>653</v>
      </c>
      <c r="E191" t="s">
        <v>654</v>
      </c>
      <c r="F191">
        <v>74</v>
      </c>
      <c r="G191">
        <v>53.64</v>
      </c>
      <c r="H191">
        <v>177.34</v>
      </c>
      <c r="I191">
        <v>44.18</v>
      </c>
      <c r="J191">
        <v>146.05000000000001</v>
      </c>
      <c r="K191">
        <v>37</v>
      </c>
      <c r="T191">
        <v>4</v>
      </c>
      <c r="U191">
        <v>2</v>
      </c>
      <c r="V191" t="s">
        <v>441</v>
      </c>
      <c r="W191" t="s">
        <v>317</v>
      </c>
      <c r="X191">
        <v>16</v>
      </c>
      <c r="Y191">
        <v>10</v>
      </c>
      <c r="Z191" t="s">
        <v>656</v>
      </c>
      <c r="AA191" t="s">
        <v>657</v>
      </c>
      <c r="AB191" t="s">
        <v>445</v>
      </c>
      <c r="AC191" t="s">
        <v>446</v>
      </c>
      <c r="AD191" t="s">
        <v>447</v>
      </c>
      <c r="AE191" t="s">
        <v>599</v>
      </c>
      <c r="AG191" t="s">
        <v>658</v>
      </c>
      <c r="AH191">
        <v>0</v>
      </c>
      <c r="AI191">
        <v>356</v>
      </c>
      <c r="AJ191">
        <v>51</v>
      </c>
      <c r="AK191">
        <v>160</v>
      </c>
      <c r="AL191">
        <v>2.16</v>
      </c>
    </row>
    <row r="192" spans="1:38" x14ac:dyDescent="0.3">
      <c r="A192" t="s">
        <v>594</v>
      </c>
      <c r="B192">
        <v>14534</v>
      </c>
      <c r="C192">
        <v>4</v>
      </c>
      <c r="D192" t="s">
        <v>653</v>
      </c>
      <c r="E192" t="s">
        <v>654</v>
      </c>
      <c r="F192">
        <v>74</v>
      </c>
      <c r="G192">
        <v>53.72</v>
      </c>
      <c r="H192">
        <v>177.61</v>
      </c>
      <c r="I192">
        <v>44.43</v>
      </c>
      <c r="J192">
        <v>146.88999999999999</v>
      </c>
      <c r="K192">
        <v>11</v>
      </c>
      <c r="T192">
        <v>4</v>
      </c>
      <c r="U192">
        <v>2</v>
      </c>
      <c r="V192" t="s">
        <v>441</v>
      </c>
      <c r="W192" t="s">
        <v>318</v>
      </c>
      <c r="X192">
        <v>16</v>
      </c>
      <c r="Y192">
        <v>10</v>
      </c>
      <c r="Z192" t="s">
        <v>656</v>
      </c>
      <c r="AA192" t="s">
        <v>657</v>
      </c>
      <c r="AB192" t="s">
        <v>445</v>
      </c>
      <c r="AC192" t="s">
        <v>446</v>
      </c>
      <c r="AD192" t="s">
        <v>447</v>
      </c>
      <c r="AE192" t="s">
        <v>599</v>
      </c>
      <c r="AG192" t="s">
        <v>658</v>
      </c>
      <c r="AH192">
        <v>0</v>
      </c>
      <c r="AI192">
        <v>356</v>
      </c>
      <c r="AJ192">
        <v>51</v>
      </c>
      <c r="AK192">
        <v>160</v>
      </c>
      <c r="AL192">
        <v>2.16</v>
      </c>
    </row>
    <row r="193" spans="1:38" x14ac:dyDescent="0.3">
      <c r="A193" t="s">
        <v>594</v>
      </c>
      <c r="B193">
        <v>14534</v>
      </c>
      <c r="C193">
        <v>5</v>
      </c>
      <c r="D193" t="s">
        <v>653</v>
      </c>
      <c r="E193" t="s">
        <v>654</v>
      </c>
      <c r="F193">
        <v>74</v>
      </c>
      <c r="G193">
        <v>53.59</v>
      </c>
      <c r="H193">
        <v>177.17</v>
      </c>
      <c r="I193">
        <v>44.14</v>
      </c>
      <c r="J193">
        <v>145.94999999999999</v>
      </c>
      <c r="K193">
        <v>2</v>
      </c>
      <c r="T193">
        <v>4</v>
      </c>
      <c r="U193">
        <v>2</v>
      </c>
      <c r="V193" t="s">
        <v>441</v>
      </c>
      <c r="W193" t="s">
        <v>660</v>
      </c>
      <c r="X193">
        <v>16</v>
      </c>
      <c r="Y193">
        <v>10</v>
      </c>
      <c r="Z193" t="s">
        <v>656</v>
      </c>
      <c r="AA193" t="s">
        <v>657</v>
      </c>
      <c r="AB193" t="s">
        <v>445</v>
      </c>
      <c r="AC193" t="s">
        <v>446</v>
      </c>
      <c r="AD193" t="s">
        <v>447</v>
      </c>
      <c r="AE193" t="s">
        <v>599</v>
      </c>
      <c r="AG193" t="s">
        <v>658</v>
      </c>
      <c r="AH193">
        <v>0</v>
      </c>
      <c r="AI193">
        <v>356</v>
      </c>
      <c r="AJ193">
        <v>51</v>
      </c>
      <c r="AK193">
        <v>160</v>
      </c>
      <c r="AL193">
        <v>2.16</v>
      </c>
    </row>
    <row r="194" spans="1:38" x14ac:dyDescent="0.3">
      <c r="A194" t="s">
        <v>594</v>
      </c>
      <c r="B194">
        <v>14534</v>
      </c>
      <c r="C194">
        <v>6</v>
      </c>
      <c r="D194" t="s">
        <v>653</v>
      </c>
      <c r="E194" t="s">
        <v>654</v>
      </c>
      <c r="F194">
        <v>74</v>
      </c>
      <c r="G194">
        <v>53.89</v>
      </c>
      <c r="H194">
        <v>178.18</v>
      </c>
      <c r="I194">
        <v>44.76</v>
      </c>
      <c r="J194">
        <v>147.97</v>
      </c>
      <c r="K194">
        <v>12</v>
      </c>
      <c r="T194">
        <v>4</v>
      </c>
      <c r="U194">
        <v>2</v>
      </c>
      <c r="V194" t="s">
        <v>441</v>
      </c>
      <c r="W194" t="s">
        <v>661</v>
      </c>
      <c r="X194">
        <v>16</v>
      </c>
      <c r="Y194">
        <v>10</v>
      </c>
      <c r="Z194" t="s">
        <v>656</v>
      </c>
      <c r="AA194" t="s">
        <v>657</v>
      </c>
      <c r="AB194" t="s">
        <v>445</v>
      </c>
      <c r="AC194" t="s">
        <v>446</v>
      </c>
      <c r="AD194" t="s">
        <v>447</v>
      </c>
      <c r="AE194" t="s">
        <v>599</v>
      </c>
      <c r="AG194" t="s">
        <v>658</v>
      </c>
      <c r="AH194">
        <v>0</v>
      </c>
      <c r="AI194">
        <v>356</v>
      </c>
      <c r="AJ194">
        <v>51</v>
      </c>
      <c r="AK194">
        <v>160</v>
      </c>
      <c r="AL194">
        <v>2.16</v>
      </c>
    </row>
    <row r="195" spans="1:38" x14ac:dyDescent="0.3">
      <c r="A195" t="s">
        <v>594</v>
      </c>
      <c r="B195">
        <v>14534</v>
      </c>
      <c r="C195">
        <v>7</v>
      </c>
      <c r="D195" t="s">
        <v>653</v>
      </c>
      <c r="E195" t="s">
        <v>654</v>
      </c>
      <c r="F195">
        <v>74</v>
      </c>
      <c r="G195">
        <v>55.61</v>
      </c>
      <c r="H195">
        <v>183.84</v>
      </c>
      <c r="I195">
        <v>45.85</v>
      </c>
      <c r="J195">
        <v>151.58000000000001</v>
      </c>
      <c r="K195">
        <v>1</v>
      </c>
      <c r="T195">
        <v>4</v>
      </c>
      <c r="U195">
        <v>2</v>
      </c>
      <c r="V195" t="s">
        <v>441</v>
      </c>
      <c r="W195" t="s">
        <v>662</v>
      </c>
      <c r="X195">
        <v>16</v>
      </c>
      <c r="Y195">
        <v>10</v>
      </c>
      <c r="Z195" t="s">
        <v>656</v>
      </c>
      <c r="AA195" t="s">
        <v>657</v>
      </c>
      <c r="AB195" t="s">
        <v>445</v>
      </c>
      <c r="AC195" t="s">
        <v>446</v>
      </c>
      <c r="AD195" t="s">
        <v>447</v>
      </c>
      <c r="AE195" t="s">
        <v>599</v>
      </c>
      <c r="AG195" t="s">
        <v>658</v>
      </c>
      <c r="AH195">
        <v>0</v>
      </c>
      <c r="AI195">
        <v>356</v>
      </c>
      <c r="AJ195">
        <v>51</v>
      </c>
      <c r="AK195">
        <v>160</v>
      </c>
      <c r="AL195">
        <v>2.16</v>
      </c>
    </row>
    <row r="196" spans="1:38" x14ac:dyDescent="0.3">
      <c r="A196" t="s">
        <v>594</v>
      </c>
      <c r="B196">
        <v>2879</v>
      </c>
      <c r="C196">
        <v>1</v>
      </c>
      <c r="D196" t="s">
        <v>663</v>
      </c>
      <c r="E196" t="s">
        <v>664</v>
      </c>
      <c r="F196">
        <v>492</v>
      </c>
      <c r="G196">
        <v>22.62</v>
      </c>
      <c r="H196">
        <v>74.790000000000006</v>
      </c>
      <c r="I196">
        <v>16.77</v>
      </c>
      <c r="J196">
        <v>55.44</v>
      </c>
      <c r="K196">
        <v>300</v>
      </c>
      <c r="T196">
        <v>3</v>
      </c>
      <c r="U196">
        <v>1</v>
      </c>
      <c r="V196" t="s">
        <v>457</v>
      </c>
      <c r="W196">
        <v>74</v>
      </c>
      <c r="X196">
        <v>24</v>
      </c>
      <c r="Y196">
        <v>13</v>
      </c>
      <c r="Z196" t="s">
        <v>665</v>
      </c>
      <c r="AA196" t="s">
        <v>666</v>
      </c>
      <c r="AB196" t="s">
        <v>445</v>
      </c>
      <c r="AC196" t="s">
        <v>446</v>
      </c>
      <c r="AD196" t="s">
        <v>447</v>
      </c>
      <c r="AE196" t="s">
        <v>599</v>
      </c>
      <c r="AG196" t="s">
        <v>667</v>
      </c>
      <c r="AH196">
        <v>0</v>
      </c>
      <c r="AI196">
        <v>206</v>
      </c>
      <c r="AJ196">
        <v>16</v>
      </c>
      <c r="AK196">
        <v>400</v>
      </c>
      <c r="AL196">
        <v>0.81</v>
      </c>
    </row>
    <row r="197" spans="1:38" x14ac:dyDescent="0.3">
      <c r="A197" t="s">
        <v>594</v>
      </c>
      <c r="B197">
        <v>2879</v>
      </c>
      <c r="C197">
        <v>2</v>
      </c>
      <c r="D197" t="s">
        <v>663</v>
      </c>
      <c r="E197" t="s">
        <v>664</v>
      </c>
      <c r="F197">
        <v>492</v>
      </c>
      <c r="G197">
        <v>32.450000000000003</v>
      </c>
      <c r="H197">
        <v>107.3</v>
      </c>
      <c r="I197">
        <v>25.7</v>
      </c>
      <c r="J197">
        <v>84.97</v>
      </c>
      <c r="K197">
        <v>192</v>
      </c>
      <c r="T197">
        <v>3</v>
      </c>
      <c r="U197">
        <v>2</v>
      </c>
      <c r="V197" t="s">
        <v>441</v>
      </c>
      <c r="W197">
        <v>107</v>
      </c>
      <c r="X197">
        <v>24</v>
      </c>
      <c r="Y197">
        <v>13</v>
      </c>
      <c r="Z197" t="s">
        <v>665</v>
      </c>
      <c r="AA197" t="s">
        <v>666</v>
      </c>
      <c r="AB197" t="s">
        <v>445</v>
      </c>
      <c r="AC197" t="s">
        <v>446</v>
      </c>
      <c r="AD197" t="s">
        <v>447</v>
      </c>
      <c r="AE197" t="s">
        <v>599</v>
      </c>
      <c r="AG197" t="s">
        <v>667</v>
      </c>
      <c r="AH197">
        <v>0</v>
      </c>
      <c r="AI197">
        <v>206</v>
      </c>
      <c r="AJ197">
        <v>16</v>
      </c>
      <c r="AK197">
        <v>400</v>
      </c>
      <c r="AL197">
        <v>0.81</v>
      </c>
    </row>
    <row r="198" spans="1:38" x14ac:dyDescent="0.3">
      <c r="A198" t="s">
        <v>594</v>
      </c>
      <c r="B198">
        <v>2907</v>
      </c>
      <c r="C198">
        <v>1</v>
      </c>
      <c r="D198" t="s">
        <v>668</v>
      </c>
      <c r="E198" t="s">
        <v>477</v>
      </c>
      <c r="F198">
        <v>474</v>
      </c>
      <c r="G198">
        <v>24.23</v>
      </c>
      <c r="H198">
        <v>80.13</v>
      </c>
      <c r="I198">
        <v>17.600000000000001</v>
      </c>
      <c r="J198">
        <v>58.19</v>
      </c>
      <c r="K198">
        <v>236</v>
      </c>
      <c r="T198">
        <v>2</v>
      </c>
      <c r="U198">
        <v>1</v>
      </c>
      <c r="V198" t="s">
        <v>457</v>
      </c>
      <c r="W198">
        <v>80</v>
      </c>
      <c r="X198">
        <v>20</v>
      </c>
      <c r="Y198">
        <v>10</v>
      </c>
      <c r="Z198" t="s">
        <v>669</v>
      </c>
      <c r="AA198" t="s">
        <v>670</v>
      </c>
      <c r="AB198" t="s">
        <v>445</v>
      </c>
      <c r="AC198" t="s">
        <v>446</v>
      </c>
      <c r="AD198" t="s">
        <v>447</v>
      </c>
      <c r="AE198" t="s">
        <v>599</v>
      </c>
      <c r="AG198" t="s">
        <v>671</v>
      </c>
      <c r="AH198">
        <v>0</v>
      </c>
      <c r="AI198">
        <v>151</v>
      </c>
      <c r="AJ198">
        <v>12</v>
      </c>
      <c r="AK198">
        <v>271</v>
      </c>
      <c r="AL198">
        <v>0.56999999999999995</v>
      </c>
    </row>
    <row r="199" spans="1:38" x14ac:dyDescent="0.3">
      <c r="A199" t="s">
        <v>594</v>
      </c>
      <c r="B199">
        <v>2907</v>
      </c>
      <c r="C199">
        <v>2</v>
      </c>
      <c r="D199" t="s">
        <v>668</v>
      </c>
      <c r="E199" t="s">
        <v>477</v>
      </c>
      <c r="F199">
        <v>474</v>
      </c>
      <c r="G199">
        <v>25.57</v>
      </c>
      <c r="H199">
        <v>84.55</v>
      </c>
      <c r="I199">
        <v>17.75</v>
      </c>
      <c r="J199">
        <v>58.71</v>
      </c>
      <c r="K199">
        <v>160</v>
      </c>
      <c r="T199">
        <v>2</v>
      </c>
      <c r="U199">
        <v>1</v>
      </c>
      <c r="V199" t="s">
        <v>457</v>
      </c>
      <c r="W199">
        <v>84</v>
      </c>
      <c r="X199">
        <v>20</v>
      </c>
      <c r="Y199">
        <v>10</v>
      </c>
      <c r="Z199" t="s">
        <v>669</v>
      </c>
      <c r="AA199" t="s">
        <v>670</v>
      </c>
      <c r="AB199" t="s">
        <v>445</v>
      </c>
      <c r="AC199" t="s">
        <v>446</v>
      </c>
      <c r="AD199" t="s">
        <v>447</v>
      </c>
      <c r="AE199" t="s">
        <v>599</v>
      </c>
      <c r="AG199" t="s">
        <v>671</v>
      </c>
      <c r="AH199">
        <v>0</v>
      </c>
      <c r="AI199">
        <v>151</v>
      </c>
      <c r="AJ199">
        <v>12</v>
      </c>
      <c r="AK199">
        <v>271</v>
      </c>
      <c r="AL199">
        <v>0.56999999999999995</v>
      </c>
    </row>
    <row r="200" spans="1:38" x14ac:dyDescent="0.3">
      <c r="A200" t="s">
        <v>594</v>
      </c>
      <c r="B200">
        <v>2907</v>
      </c>
      <c r="C200">
        <v>3</v>
      </c>
      <c r="D200" t="s">
        <v>668</v>
      </c>
      <c r="E200" t="s">
        <v>477</v>
      </c>
      <c r="F200">
        <v>474</v>
      </c>
      <c r="G200">
        <v>28.61</v>
      </c>
      <c r="H200">
        <v>94.59</v>
      </c>
      <c r="I200">
        <v>20.14</v>
      </c>
      <c r="J200">
        <v>66.599999999999994</v>
      </c>
      <c r="K200">
        <v>38</v>
      </c>
      <c r="T200">
        <v>3</v>
      </c>
      <c r="U200">
        <v>1</v>
      </c>
      <c r="V200" t="s">
        <v>457</v>
      </c>
      <c r="W200" t="s">
        <v>119</v>
      </c>
      <c r="X200">
        <v>20</v>
      </c>
      <c r="Y200">
        <v>10</v>
      </c>
      <c r="Z200" t="s">
        <v>669</v>
      </c>
      <c r="AA200" t="s">
        <v>670</v>
      </c>
      <c r="AB200" t="s">
        <v>445</v>
      </c>
      <c r="AC200" t="s">
        <v>446</v>
      </c>
      <c r="AD200" t="s">
        <v>447</v>
      </c>
      <c r="AE200" t="s">
        <v>599</v>
      </c>
      <c r="AG200" t="s">
        <v>671</v>
      </c>
      <c r="AH200">
        <v>0</v>
      </c>
      <c r="AI200">
        <v>151</v>
      </c>
      <c r="AJ200">
        <v>12</v>
      </c>
      <c r="AK200">
        <v>271</v>
      </c>
      <c r="AL200">
        <v>0.56999999999999995</v>
      </c>
    </row>
    <row r="201" spans="1:38" x14ac:dyDescent="0.3">
      <c r="A201" t="s">
        <v>594</v>
      </c>
      <c r="B201">
        <v>2907</v>
      </c>
      <c r="C201">
        <v>4</v>
      </c>
      <c r="D201" t="s">
        <v>668</v>
      </c>
      <c r="E201" t="s">
        <v>477</v>
      </c>
      <c r="F201">
        <v>474</v>
      </c>
      <c r="G201">
        <v>28.97</v>
      </c>
      <c r="H201">
        <v>95.77</v>
      </c>
      <c r="I201">
        <v>20.39</v>
      </c>
      <c r="J201">
        <v>67.430000000000007</v>
      </c>
      <c r="K201">
        <v>40</v>
      </c>
      <c r="T201">
        <v>3</v>
      </c>
      <c r="U201">
        <v>1</v>
      </c>
      <c r="V201" t="s">
        <v>457</v>
      </c>
      <c r="W201" t="s">
        <v>120</v>
      </c>
      <c r="X201">
        <v>20</v>
      </c>
      <c r="Y201">
        <v>10</v>
      </c>
      <c r="Z201" t="s">
        <v>669</v>
      </c>
      <c r="AA201" t="s">
        <v>670</v>
      </c>
      <c r="AB201" t="s">
        <v>445</v>
      </c>
      <c r="AC201" t="s">
        <v>446</v>
      </c>
      <c r="AD201" t="s">
        <v>447</v>
      </c>
      <c r="AE201" t="s">
        <v>599</v>
      </c>
      <c r="AG201" t="s">
        <v>671</v>
      </c>
      <c r="AH201">
        <v>0</v>
      </c>
      <c r="AI201">
        <v>151</v>
      </c>
      <c r="AJ201">
        <v>12</v>
      </c>
      <c r="AK201">
        <v>271</v>
      </c>
      <c r="AL201">
        <v>0.56999999999999995</v>
      </c>
    </row>
    <row r="202" spans="1:38" x14ac:dyDescent="0.3">
      <c r="A202" t="s">
        <v>672</v>
      </c>
      <c r="B202">
        <v>124840</v>
      </c>
      <c r="C202">
        <v>1</v>
      </c>
      <c r="D202" t="s">
        <v>673</v>
      </c>
      <c r="E202" t="s">
        <v>674</v>
      </c>
      <c r="F202">
        <v>445</v>
      </c>
      <c r="G202">
        <v>34.590000000000003</v>
      </c>
      <c r="H202">
        <v>114.37</v>
      </c>
      <c r="I202">
        <v>25.7</v>
      </c>
      <c r="J202">
        <v>84.97</v>
      </c>
      <c r="K202">
        <v>160</v>
      </c>
      <c r="T202">
        <v>3</v>
      </c>
      <c r="U202">
        <v>2</v>
      </c>
      <c r="V202" t="s">
        <v>441</v>
      </c>
      <c r="W202" t="s">
        <v>121</v>
      </c>
      <c r="X202">
        <v>20</v>
      </c>
      <c r="Y202">
        <v>10</v>
      </c>
      <c r="Z202" t="s">
        <v>675</v>
      </c>
      <c r="AA202" t="s">
        <v>676</v>
      </c>
      <c r="AB202" t="s">
        <v>445</v>
      </c>
      <c r="AC202" t="s">
        <v>446</v>
      </c>
      <c r="AD202" t="s">
        <v>447</v>
      </c>
      <c r="AE202" t="s">
        <v>677</v>
      </c>
      <c r="AG202" t="s">
        <v>678</v>
      </c>
      <c r="AH202">
        <v>0</v>
      </c>
      <c r="AI202">
        <v>194</v>
      </c>
      <c r="AJ202">
        <v>17</v>
      </c>
      <c r="AK202">
        <v>605</v>
      </c>
      <c r="AL202">
        <v>1.36</v>
      </c>
    </row>
    <row r="203" spans="1:38" x14ac:dyDescent="0.3">
      <c r="A203" t="s">
        <v>672</v>
      </c>
      <c r="B203">
        <v>124840</v>
      </c>
      <c r="C203">
        <v>2</v>
      </c>
      <c r="D203" t="s">
        <v>673</v>
      </c>
      <c r="E203" t="s">
        <v>674</v>
      </c>
      <c r="F203">
        <v>445</v>
      </c>
      <c r="G203">
        <v>34.700000000000003</v>
      </c>
      <c r="H203">
        <v>114.74</v>
      </c>
      <c r="I203">
        <v>25.7</v>
      </c>
      <c r="J203">
        <v>84.99</v>
      </c>
      <c r="K203">
        <v>134</v>
      </c>
      <c r="T203">
        <v>3</v>
      </c>
      <c r="U203">
        <v>2</v>
      </c>
      <c r="V203" t="s">
        <v>441</v>
      </c>
      <c r="W203" t="s">
        <v>122</v>
      </c>
      <c r="X203">
        <v>20</v>
      </c>
      <c r="Y203">
        <v>10</v>
      </c>
      <c r="Z203" t="s">
        <v>675</v>
      </c>
      <c r="AA203" t="s">
        <v>676</v>
      </c>
      <c r="AB203" t="s">
        <v>445</v>
      </c>
      <c r="AC203" t="s">
        <v>446</v>
      </c>
      <c r="AD203" t="s">
        <v>447</v>
      </c>
      <c r="AE203" t="s">
        <v>677</v>
      </c>
      <c r="AG203" t="s">
        <v>678</v>
      </c>
      <c r="AH203">
        <v>0</v>
      </c>
      <c r="AI203">
        <v>194</v>
      </c>
      <c r="AJ203">
        <v>17</v>
      </c>
      <c r="AK203">
        <v>605</v>
      </c>
      <c r="AL203">
        <v>1.36</v>
      </c>
    </row>
    <row r="204" spans="1:38" x14ac:dyDescent="0.3">
      <c r="A204" t="s">
        <v>672</v>
      </c>
      <c r="B204">
        <v>124840</v>
      </c>
      <c r="C204">
        <v>3</v>
      </c>
      <c r="D204" t="s">
        <v>673</v>
      </c>
      <c r="E204" t="s">
        <v>674</v>
      </c>
      <c r="F204">
        <v>445</v>
      </c>
      <c r="G204">
        <v>34.700000000000003</v>
      </c>
      <c r="H204">
        <v>114.73</v>
      </c>
      <c r="I204">
        <v>25.66</v>
      </c>
      <c r="J204">
        <v>84.85</v>
      </c>
      <c r="K204">
        <v>103</v>
      </c>
      <c r="T204">
        <v>3</v>
      </c>
      <c r="U204">
        <v>2</v>
      </c>
      <c r="V204" t="s">
        <v>441</v>
      </c>
      <c r="W204" t="s">
        <v>123</v>
      </c>
      <c r="X204">
        <v>20</v>
      </c>
      <c r="Y204">
        <v>10</v>
      </c>
      <c r="Z204" t="s">
        <v>675</v>
      </c>
      <c r="AA204" t="s">
        <v>676</v>
      </c>
      <c r="AB204" t="s">
        <v>445</v>
      </c>
      <c r="AC204" t="s">
        <v>446</v>
      </c>
      <c r="AD204" t="s">
        <v>447</v>
      </c>
      <c r="AE204" t="s">
        <v>677</v>
      </c>
      <c r="AG204" t="s">
        <v>678</v>
      </c>
      <c r="AH204">
        <v>0</v>
      </c>
      <c r="AI204">
        <v>194</v>
      </c>
      <c r="AJ204">
        <v>17</v>
      </c>
      <c r="AK204">
        <v>605</v>
      </c>
      <c r="AL204">
        <v>1.36</v>
      </c>
    </row>
    <row r="205" spans="1:38" x14ac:dyDescent="0.3">
      <c r="A205" t="s">
        <v>672</v>
      </c>
      <c r="B205">
        <v>124840</v>
      </c>
      <c r="C205">
        <v>4</v>
      </c>
      <c r="D205" t="s">
        <v>673</v>
      </c>
      <c r="E205" t="s">
        <v>674</v>
      </c>
      <c r="F205">
        <v>445</v>
      </c>
      <c r="G205">
        <v>34.83</v>
      </c>
      <c r="H205">
        <v>115.15</v>
      </c>
      <c r="I205">
        <v>25.7</v>
      </c>
      <c r="J205">
        <v>84.98</v>
      </c>
      <c r="K205">
        <v>45</v>
      </c>
      <c r="T205">
        <v>3</v>
      </c>
      <c r="U205">
        <v>2</v>
      </c>
      <c r="V205" t="s">
        <v>441</v>
      </c>
      <c r="W205" t="s">
        <v>124</v>
      </c>
      <c r="X205">
        <v>20</v>
      </c>
      <c r="Y205">
        <v>10</v>
      </c>
      <c r="Z205" t="s">
        <v>675</v>
      </c>
      <c r="AA205" t="s">
        <v>676</v>
      </c>
      <c r="AB205" t="s">
        <v>445</v>
      </c>
      <c r="AC205" t="s">
        <v>446</v>
      </c>
      <c r="AD205" t="s">
        <v>447</v>
      </c>
      <c r="AE205" t="s">
        <v>677</v>
      </c>
      <c r="AG205" t="s">
        <v>678</v>
      </c>
      <c r="AH205">
        <v>0</v>
      </c>
      <c r="AI205">
        <v>194</v>
      </c>
      <c r="AJ205">
        <v>17</v>
      </c>
      <c r="AK205">
        <v>605</v>
      </c>
      <c r="AL205">
        <v>1.36</v>
      </c>
    </row>
    <row r="206" spans="1:38" x14ac:dyDescent="0.3">
      <c r="A206" t="s">
        <v>672</v>
      </c>
      <c r="B206">
        <v>124840</v>
      </c>
      <c r="C206">
        <v>5</v>
      </c>
      <c r="D206" t="s">
        <v>673</v>
      </c>
      <c r="E206" t="s">
        <v>674</v>
      </c>
      <c r="F206">
        <v>445</v>
      </c>
      <c r="G206">
        <v>35.46</v>
      </c>
      <c r="H206">
        <v>117.23</v>
      </c>
      <c r="I206">
        <v>25.69</v>
      </c>
      <c r="J206">
        <v>84.95</v>
      </c>
      <c r="K206">
        <v>3</v>
      </c>
      <c r="T206">
        <v>3</v>
      </c>
      <c r="U206">
        <v>2</v>
      </c>
      <c r="V206" t="s">
        <v>441</v>
      </c>
      <c r="W206" t="s">
        <v>125</v>
      </c>
      <c r="X206">
        <v>20</v>
      </c>
      <c r="Y206">
        <v>10</v>
      </c>
      <c r="Z206" t="s">
        <v>675</v>
      </c>
      <c r="AA206" t="s">
        <v>676</v>
      </c>
      <c r="AB206" t="s">
        <v>445</v>
      </c>
      <c r="AC206" t="s">
        <v>446</v>
      </c>
      <c r="AD206" t="s">
        <v>447</v>
      </c>
      <c r="AE206" t="s">
        <v>677</v>
      </c>
      <c r="AG206" t="s">
        <v>678</v>
      </c>
      <c r="AH206">
        <v>0</v>
      </c>
      <c r="AI206">
        <v>194</v>
      </c>
      <c r="AJ206">
        <v>17</v>
      </c>
      <c r="AK206">
        <v>605</v>
      </c>
      <c r="AL206">
        <v>1.36</v>
      </c>
    </row>
    <row r="207" spans="1:38" x14ac:dyDescent="0.3">
      <c r="A207" t="s">
        <v>672</v>
      </c>
      <c r="B207">
        <v>124863</v>
      </c>
      <c r="C207">
        <v>1</v>
      </c>
      <c r="D207" t="s">
        <v>679</v>
      </c>
      <c r="E207" t="s">
        <v>680</v>
      </c>
      <c r="F207">
        <v>464</v>
      </c>
      <c r="G207">
        <v>47.76</v>
      </c>
      <c r="H207">
        <v>157.88999999999999</v>
      </c>
      <c r="I207">
        <v>38.78</v>
      </c>
      <c r="J207">
        <v>128.21</v>
      </c>
      <c r="K207">
        <v>198</v>
      </c>
      <c r="T207">
        <v>4</v>
      </c>
      <c r="U207">
        <v>2</v>
      </c>
      <c r="V207" t="s">
        <v>441</v>
      </c>
      <c r="W207" t="s">
        <v>126</v>
      </c>
      <c r="X207">
        <v>20</v>
      </c>
      <c r="Y207">
        <v>10</v>
      </c>
      <c r="Z207" t="s">
        <v>681</v>
      </c>
      <c r="AA207" t="s">
        <v>682</v>
      </c>
      <c r="AB207" t="s">
        <v>445</v>
      </c>
      <c r="AC207" t="s">
        <v>446</v>
      </c>
      <c r="AD207" t="s">
        <v>447</v>
      </c>
      <c r="AE207" t="s">
        <v>677</v>
      </c>
      <c r="AG207" t="s">
        <v>683</v>
      </c>
      <c r="AH207">
        <v>0</v>
      </c>
      <c r="AI207">
        <v>189</v>
      </c>
      <c r="AJ207">
        <v>17</v>
      </c>
      <c r="AK207">
        <v>929</v>
      </c>
      <c r="AL207">
        <v>2</v>
      </c>
    </row>
    <row r="208" spans="1:38" x14ac:dyDescent="0.3">
      <c r="A208" t="s">
        <v>672</v>
      </c>
      <c r="B208">
        <v>124863</v>
      </c>
      <c r="C208">
        <v>2</v>
      </c>
      <c r="D208" t="s">
        <v>679</v>
      </c>
      <c r="E208" t="s">
        <v>680</v>
      </c>
      <c r="F208">
        <v>464</v>
      </c>
      <c r="G208">
        <v>47.76</v>
      </c>
      <c r="H208">
        <v>157.91</v>
      </c>
      <c r="I208">
        <v>38.72</v>
      </c>
      <c r="J208">
        <v>128.01</v>
      </c>
      <c r="K208">
        <v>132</v>
      </c>
      <c r="T208">
        <v>4</v>
      </c>
      <c r="U208">
        <v>2</v>
      </c>
      <c r="V208" t="s">
        <v>441</v>
      </c>
      <c r="W208" t="s">
        <v>127</v>
      </c>
      <c r="X208">
        <v>20</v>
      </c>
      <c r="Y208">
        <v>10</v>
      </c>
      <c r="Z208" t="s">
        <v>681</v>
      </c>
      <c r="AA208" t="s">
        <v>682</v>
      </c>
      <c r="AB208" t="s">
        <v>445</v>
      </c>
      <c r="AC208" t="s">
        <v>446</v>
      </c>
      <c r="AD208" t="s">
        <v>447</v>
      </c>
      <c r="AE208" t="s">
        <v>677</v>
      </c>
      <c r="AG208" t="s">
        <v>683</v>
      </c>
      <c r="AH208">
        <v>0</v>
      </c>
      <c r="AI208">
        <v>189</v>
      </c>
      <c r="AJ208">
        <v>17</v>
      </c>
      <c r="AK208">
        <v>929</v>
      </c>
      <c r="AL208">
        <v>2</v>
      </c>
    </row>
    <row r="209" spans="1:38" x14ac:dyDescent="0.3">
      <c r="A209" t="s">
        <v>672</v>
      </c>
      <c r="B209">
        <v>124863</v>
      </c>
      <c r="C209">
        <v>3</v>
      </c>
      <c r="D209" t="s">
        <v>679</v>
      </c>
      <c r="E209" t="s">
        <v>680</v>
      </c>
      <c r="F209">
        <v>464</v>
      </c>
      <c r="G209">
        <v>47.9</v>
      </c>
      <c r="H209">
        <v>158.36000000000001</v>
      </c>
      <c r="I209">
        <v>38.75</v>
      </c>
      <c r="J209">
        <v>128.11000000000001</v>
      </c>
      <c r="K209">
        <v>134</v>
      </c>
      <c r="T209">
        <v>4</v>
      </c>
      <c r="U209">
        <v>2</v>
      </c>
      <c r="V209" t="s">
        <v>441</v>
      </c>
      <c r="W209" t="s">
        <v>128</v>
      </c>
      <c r="X209">
        <v>20</v>
      </c>
      <c r="Y209">
        <v>10</v>
      </c>
      <c r="Z209" t="s">
        <v>681</v>
      </c>
      <c r="AA209" t="s">
        <v>682</v>
      </c>
      <c r="AB209" t="s">
        <v>445</v>
      </c>
      <c r="AC209" t="s">
        <v>446</v>
      </c>
      <c r="AD209" t="s">
        <v>447</v>
      </c>
      <c r="AE209" t="s">
        <v>677</v>
      </c>
      <c r="AG209" t="s">
        <v>683</v>
      </c>
      <c r="AH209">
        <v>0</v>
      </c>
      <c r="AI209">
        <v>189</v>
      </c>
      <c r="AJ209">
        <v>17</v>
      </c>
      <c r="AK209">
        <v>929</v>
      </c>
      <c r="AL209">
        <v>2</v>
      </c>
    </row>
    <row r="210" spans="1:38" x14ac:dyDescent="0.3">
      <c r="A210" t="s">
        <v>672</v>
      </c>
      <c r="B210">
        <v>143702</v>
      </c>
      <c r="C210">
        <v>1</v>
      </c>
      <c r="D210" t="s">
        <v>684</v>
      </c>
      <c r="E210" t="s">
        <v>685</v>
      </c>
      <c r="F210">
        <v>292</v>
      </c>
      <c r="G210">
        <v>31.67</v>
      </c>
      <c r="H210">
        <v>104.71</v>
      </c>
      <c r="I210">
        <v>22.98</v>
      </c>
      <c r="J210">
        <v>75.989999999999995</v>
      </c>
      <c r="K210">
        <v>13</v>
      </c>
      <c r="T210">
        <v>3</v>
      </c>
      <c r="U210">
        <v>2</v>
      </c>
      <c r="V210" t="s">
        <v>441</v>
      </c>
      <c r="W210" t="s">
        <v>686</v>
      </c>
      <c r="X210">
        <v>4</v>
      </c>
      <c r="Y210">
        <v>1</v>
      </c>
      <c r="Z210" t="s">
        <v>687</v>
      </c>
      <c r="AA210" t="s">
        <v>688</v>
      </c>
      <c r="AB210" t="s">
        <v>445</v>
      </c>
      <c r="AC210" t="s">
        <v>446</v>
      </c>
      <c r="AD210" t="s">
        <v>447</v>
      </c>
      <c r="AE210" t="s">
        <v>677</v>
      </c>
      <c r="AG210" t="s">
        <v>689</v>
      </c>
      <c r="AH210">
        <v>0</v>
      </c>
      <c r="AI210">
        <v>99</v>
      </c>
      <c r="AJ210">
        <v>46</v>
      </c>
      <c r="AK210">
        <v>412</v>
      </c>
      <c r="AL210">
        <v>1.41</v>
      </c>
    </row>
    <row r="211" spans="1:38" x14ac:dyDescent="0.3">
      <c r="A211" t="s">
        <v>672</v>
      </c>
      <c r="B211">
        <v>143702</v>
      </c>
      <c r="C211">
        <v>2</v>
      </c>
      <c r="D211" t="s">
        <v>684</v>
      </c>
      <c r="E211" t="s">
        <v>685</v>
      </c>
      <c r="F211">
        <v>292</v>
      </c>
      <c r="G211">
        <v>31.67</v>
      </c>
      <c r="H211">
        <v>104.71</v>
      </c>
      <c r="I211">
        <v>22.98</v>
      </c>
      <c r="J211">
        <v>75.989999999999995</v>
      </c>
      <c r="K211">
        <v>13</v>
      </c>
      <c r="T211">
        <v>3</v>
      </c>
      <c r="U211">
        <v>2</v>
      </c>
      <c r="V211" t="s">
        <v>441</v>
      </c>
      <c r="W211" t="s">
        <v>690</v>
      </c>
      <c r="X211">
        <v>4</v>
      </c>
      <c r="Y211">
        <v>1</v>
      </c>
      <c r="Z211" t="s">
        <v>687</v>
      </c>
      <c r="AA211" t="s">
        <v>688</v>
      </c>
      <c r="AB211" t="s">
        <v>445</v>
      </c>
      <c r="AC211" t="s">
        <v>446</v>
      </c>
      <c r="AD211" t="s">
        <v>447</v>
      </c>
      <c r="AE211" t="s">
        <v>677</v>
      </c>
      <c r="AG211" t="s">
        <v>689</v>
      </c>
      <c r="AH211">
        <v>0</v>
      </c>
      <c r="AI211">
        <v>99</v>
      </c>
      <c r="AJ211">
        <v>46</v>
      </c>
      <c r="AK211">
        <v>412</v>
      </c>
      <c r="AL211">
        <v>1.41</v>
      </c>
    </row>
    <row r="212" spans="1:38" x14ac:dyDescent="0.3">
      <c r="A212" t="s">
        <v>672</v>
      </c>
      <c r="B212">
        <v>143702</v>
      </c>
      <c r="C212">
        <v>3</v>
      </c>
      <c r="D212" t="s">
        <v>684</v>
      </c>
      <c r="E212" t="s">
        <v>685</v>
      </c>
      <c r="F212">
        <v>292</v>
      </c>
      <c r="G212">
        <v>31.97</v>
      </c>
      <c r="H212">
        <v>105.69</v>
      </c>
      <c r="I212">
        <v>22.98</v>
      </c>
      <c r="J212">
        <v>75.989999999999995</v>
      </c>
      <c r="K212">
        <v>13</v>
      </c>
      <c r="T212">
        <v>3</v>
      </c>
      <c r="U212">
        <v>2</v>
      </c>
      <c r="V212" t="s">
        <v>441</v>
      </c>
      <c r="W212" t="s">
        <v>691</v>
      </c>
      <c r="X212">
        <v>4</v>
      </c>
      <c r="Y212">
        <v>1</v>
      </c>
      <c r="Z212" t="s">
        <v>687</v>
      </c>
      <c r="AA212" t="s">
        <v>688</v>
      </c>
      <c r="AB212" t="s">
        <v>445</v>
      </c>
      <c r="AC212" t="s">
        <v>446</v>
      </c>
      <c r="AD212" t="s">
        <v>447</v>
      </c>
      <c r="AE212" t="s">
        <v>677</v>
      </c>
      <c r="AG212" t="s">
        <v>689</v>
      </c>
      <c r="AH212">
        <v>0</v>
      </c>
      <c r="AI212">
        <v>99</v>
      </c>
      <c r="AJ212">
        <v>46</v>
      </c>
      <c r="AK212">
        <v>412</v>
      </c>
      <c r="AL212">
        <v>1.41</v>
      </c>
    </row>
    <row r="213" spans="1:38" x14ac:dyDescent="0.3">
      <c r="A213" t="s">
        <v>672</v>
      </c>
      <c r="B213">
        <v>143702</v>
      </c>
      <c r="C213">
        <v>4</v>
      </c>
      <c r="D213" t="s">
        <v>684</v>
      </c>
      <c r="E213" t="s">
        <v>685</v>
      </c>
      <c r="F213">
        <v>292</v>
      </c>
      <c r="G213">
        <v>31.98</v>
      </c>
      <c r="H213">
        <v>105.73</v>
      </c>
      <c r="I213">
        <v>22.98</v>
      </c>
      <c r="J213">
        <v>75.98</v>
      </c>
      <c r="K213">
        <v>13</v>
      </c>
      <c r="T213">
        <v>3</v>
      </c>
      <c r="U213">
        <v>2</v>
      </c>
      <c r="V213" t="s">
        <v>441</v>
      </c>
      <c r="W213" t="s">
        <v>692</v>
      </c>
      <c r="X213">
        <v>4</v>
      </c>
      <c r="Y213">
        <v>1</v>
      </c>
      <c r="Z213" t="s">
        <v>687</v>
      </c>
      <c r="AA213" t="s">
        <v>688</v>
      </c>
      <c r="AB213" t="s">
        <v>445</v>
      </c>
      <c r="AC213" t="s">
        <v>446</v>
      </c>
      <c r="AD213" t="s">
        <v>447</v>
      </c>
      <c r="AE213" t="s">
        <v>677</v>
      </c>
      <c r="AG213" t="s">
        <v>689</v>
      </c>
      <c r="AH213">
        <v>0</v>
      </c>
      <c r="AI213">
        <v>99</v>
      </c>
      <c r="AJ213">
        <v>46</v>
      </c>
      <c r="AK213">
        <v>412</v>
      </c>
      <c r="AL213">
        <v>1.41</v>
      </c>
    </row>
    <row r="214" spans="1:38" x14ac:dyDescent="0.3">
      <c r="A214" t="s">
        <v>672</v>
      </c>
      <c r="B214">
        <v>143702</v>
      </c>
      <c r="C214">
        <v>5</v>
      </c>
      <c r="D214" t="s">
        <v>684</v>
      </c>
      <c r="E214" t="s">
        <v>685</v>
      </c>
      <c r="F214">
        <v>292</v>
      </c>
      <c r="G214">
        <v>35.33</v>
      </c>
      <c r="H214">
        <v>116.8</v>
      </c>
      <c r="I214">
        <v>25.7</v>
      </c>
      <c r="J214">
        <v>84.99</v>
      </c>
      <c r="K214">
        <v>57</v>
      </c>
      <c r="T214">
        <v>3</v>
      </c>
      <c r="U214">
        <v>2</v>
      </c>
      <c r="V214" t="s">
        <v>441</v>
      </c>
      <c r="W214" t="s">
        <v>693</v>
      </c>
      <c r="X214">
        <v>4</v>
      </c>
      <c r="Y214">
        <v>1</v>
      </c>
      <c r="Z214" t="s">
        <v>687</v>
      </c>
      <c r="AA214" t="s">
        <v>688</v>
      </c>
      <c r="AB214" t="s">
        <v>445</v>
      </c>
      <c r="AC214" t="s">
        <v>446</v>
      </c>
      <c r="AD214" t="s">
        <v>447</v>
      </c>
      <c r="AE214" t="s">
        <v>677</v>
      </c>
      <c r="AG214" t="s">
        <v>689</v>
      </c>
      <c r="AH214">
        <v>0</v>
      </c>
      <c r="AI214">
        <v>99</v>
      </c>
      <c r="AJ214">
        <v>46</v>
      </c>
      <c r="AK214">
        <v>412</v>
      </c>
      <c r="AL214">
        <v>1.41</v>
      </c>
    </row>
    <row r="215" spans="1:38" x14ac:dyDescent="0.3">
      <c r="A215" t="s">
        <v>672</v>
      </c>
      <c r="B215">
        <v>143702</v>
      </c>
      <c r="C215">
        <v>6</v>
      </c>
      <c r="D215" t="s">
        <v>684</v>
      </c>
      <c r="E215" t="s">
        <v>685</v>
      </c>
      <c r="F215">
        <v>292</v>
      </c>
      <c r="G215">
        <v>35.33</v>
      </c>
      <c r="H215">
        <v>116.8</v>
      </c>
      <c r="I215">
        <v>25.7</v>
      </c>
      <c r="J215">
        <v>84.99</v>
      </c>
      <c r="K215">
        <v>57</v>
      </c>
      <c r="T215">
        <v>3</v>
      </c>
      <c r="U215">
        <v>2</v>
      </c>
      <c r="V215" t="s">
        <v>441</v>
      </c>
      <c r="W215" t="s">
        <v>694</v>
      </c>
      <c r="X215">
        <v>4</v>
      </c>
      <c r="Y215">
        <v>1</v>
      </c>
      <c r="Z215" t="s">
        <v>687</v>
      </c>
      <c r="AA215" t="s">
        <v>688</v>
      </c>
      <c r="AB215" t="s">
        <v>445</v>
      </c>
      <c r="AC215" t="s">
        <v>446</v>
      </c>
      <c r="AD215" t="s">
        <v>447</v>
      </c>
      <c r="AE215" t="s">
        <v>677</v>
      </c>
      <c r="AG215" t="s">
        <v>689</v>
      </c>
      <c r="AH215">
        <v>0</v>
      </c>
      <c r="AI215">
        <v>99</v>
      </c>
      <c r="AJ215">
        <v>46</v>
      </c>
      <c r="AK215">
        <v>412</v>
      </c>
      <c r="AL215">
        <v>1.41</v>
      </c>
    </row>
    <row r="216" spans="1:38" x14ac:dyDescent="0.3">
      <c r="A216" t="s">
        <v>672</v>
      </c>
      <c r="B216">
        <v>143702</v>
      </c>
      <c r="C216">
        <v>7</v>
      </c>
      <c r="D216" t="s">
        <v>684</v>
      </c>
      <c r="E216" t="s">
        <v>685</v>
      </c>
      <c r="F216">
        <v>292</v>
      </c>
      <c r="G216">
        <v>35.21</v>
      </c>
      <c r="H216">
        <v>116.41</v>
      </c>
      <c r="I216">
        <v>25.69</v>
      </c>
      <c r="J216">
        <v>84.95</v>
      </c>
      <c r="K216">
        <v>12</v>
      </c>
      <c r="T216">
        <v>3</v>
      </c>
      <c r="U216">
        <v>2</v>
      </c>
      <c r="V216" t="s">
        <v>441</v>
      </c>
      <c r="W216" t="s">
        <v>695</v>
      </c>
      <c r="X216">
        <v>4</v>
      </c>
      <c r="Y216">
        <v>1</v>
      </c>
      <c r="Z216" t="s">
        <v>687</v>
      </c>
      <c r="AA216" t="s">
        <v>688</v>
      </c>
      <c r="AB216" t="s">
        <v>445</v>
      </c>
      <c r="AC216" t="s">
        <v>446</v>
      </c>
      <c r="AD216" t="s">
        <v>447</v>
      </c>
      <c r="AE216" t="s">
        <v>677</v>
      </c>
      <c r="AG216" t="s">
        <v>689</v>
      </c>
      <c r="AH216">
        <v>0</v>
      </c>
      <c r="AI216">
        <v>99</v>
      </c>
      <c r="AJ216">
        <v>46</v>
      </c>
      <c r="AK216">
        <v>412</v>
      </c>
      <c r="AL216">
        <v>1.41</v>
      </c>
    </row>
    <row r="217" spans="1:38" x14ac:dyDescent="0.3">
      <c r="A217" t="s">
        <v>672</v>
      </c>
      <c r="B217">
        <v>143702</v>
      </c>
      <c r="C217">
        <v>8</v>
      </c>
      <c r="D217" t="s">
        <v>684</v>
      </c>
      <c r="E217" t="s">
        <v>685</v>
      </c>
      <c r="F217">
        <v>292</v>
      </c>
      <c r="G217">
        <v>35.67</v>
      </c>
      <c r="H217">
        <v>117.94</v>
      </c>
      <c r="I217">
        <v>25.7</v>
      </c>
      <c r="J217">
        <v>84.99</v>
      </c>
      <c r="K217">
        <v>57</v>
      </c>
      <c r="T217">
        <v>3</v>
      </c>
      <c r="U217">
        <v>2</v>
      </c>
      <c r="V217" t="s">
        <v>441</v>
      </c>
      <c r="W217" t="s">
        <v>696</v>
      </c>
      <c r="X217">
        <v>4</v>
      </c>
      <c r="Y217">
        <v>1</v>
      </c>
      <c r="Z217" t="s">
        <v>687</v>
      </c>
      <c r="AA217" t="s">
        <v>688</v>
      </c>
      <c r="AB217" t="s">
        <v>445</v>
      </c>
      <c r="AC217" t="s">
        <v>446</v>
      </c>
      <c r="AD217" t="s">
        <v>447</v>
      </c>
      <c r="AE217" t="s">
        <v>677</v>
      </c>
      <c r="AG217" t="s">
        <v>689</v>
      </c>
      <c r="AH217">
        <v>0</v>
      </c>
      <c r="AI217">
        <v>99</v>
      </c>
      <c r="AJ217">
        <v>46</v>
      </c>
      <c r="AK217">
        <v>412</v>
      </c>
      <c r="AL217">
        <v>1.41</v>
      </c>
    </row>
    <row r="218" spans="1:38" x14ac:dyDescent="0.3">
      <c r="A218" t="s">
        <v>672</v>
      </c>
      <c r="B218">
        <v>143702</v>
      </c>
      <c r="C218">
        <v>9</v>
      </c>
      <c r="D218" t="s">
        <v>684</v>
      </c>
      <c r="E218" t="s">
        <v>685</v>
      </c>
      <c r="F218">
        <v>292</v>
      </c>
      <c r="G218">
        <v>35.71</v>
      </c>
      <c r="H218">
        <v>118.07</v>
      </c>
      <c r="I218">
        <v>25.7</v>
      </c>
      <c r="J218">
        <v>84.96</v>
      </c>
      <c r="K218">
        <v>57</v>
      </c>
      <c r="T218">
        <v>3</v>
      </c>
      <c r="U218">
        <v>2</v>
      </c>
      <c r="V218" t="s">
        <v>441</v>
      </c>
      <c r="W218" t="s">
        <v>697</v>
      </c>
      <c r="X218">
        <v>4</v>
      </c>
      <c r="Y218">
        <v>1</v>
      </c>
      <c r="Z218" t="s">
        <v>687</v>
      </c>
      <c r="AA218" t="s">
        <v>688</v>
      </c>
      <c r="AB218" t="s">
        <v>445</v>
      </c>
      <c r="AC218" t="s">
        <v>446</v>
      </c>
      <c r="AD218" t="s">
        <v>447</v>
      </c>
      <c r="AE218" t="s">
        <v>677</v>
      </c>
      <c r="AG218" t="s">
        <v>689</v>
      </c>
      <c r="AH218">
        <v>0</v>
      </c>
      <c r="AI218">
        <v>99</v>
      </c>
      <c r="AJ218">
        <v>46</v>
      </c>
      <c r="AK218">
        <v>412</v>
      </c>
      <c r="AL218">
        <v>1.41</v>
      </c>
    </row>
    <row r="219" spans="1:38" x14ac:dyDescent="0.3">
      <c r="A219" t="s">
        <v>672</v>
      </c>
      <c r="B219">
        <v>126520</v>
      </c>
      <c r="C219">
        <v>1</v>
      </c>
      <c r="D219" t="s">
        <v>698</v>
      </c>
      <c r="E219" t="s">
        <v>699</v>
      </c>
      <c r="F219">
        <v>589</v>
      </c>
      <c r="G219">
        <v>35</v>
      </c>
      <c r="H219">
        <v>115.71</v>
      </c>
      <c r="I219">
        <v>25.7</v>
      </c>
      <c r="J219">
        <v>84.97</v>
      </c>
      <c r="K219">
        <v>455</v>
      </c>
      <c r="T219">
        <v>3</v>
      </c>
      <c r="U219">
        <v>2</v>
      </c>
      <c r="V219" t="s">
        <v>441</v>
      </c>
      <c r="W219" t="s">
        <v>129</v>
      </c>
      <c r="X219">
        <v>20</v>
      </c>
      <c r="Y219">
        <v>17</v>
      </c>
      <c r="Z219" t="s">
        <v>700</v>
      </c>
      <c r="AA219" t="s">
        <v>701</v>
      </c>
      <c r="AB219" t="s">
        <v>445</v>
      </c>
      <c r="AC219" t="s">
        <v>446</v>
      </c>
      <c r="AD219" t="s">
        <v>447</v>
      </c>
      <c r="AE219" t="s">
        <v>677</v>
      </c>
      <c r="AG219" t="s">
        <v>702</v>
      </c>
      <c r="AH219">
        <v>0</v>
      </c>
      <c r="AI219">
        <v>0</v>
      </c>
      <c r="AJ219">
        <v>0</v>
      </c>
      <c r="AK219">
        <v>835</v>
      </c>
      <c r="AL219">
        <v>1.42</v>
      </c>
    </row>
    <row r="220" spans="1:38" x14ac:dyDescent="0.3">
      <c r="A220" t="s">
        <v>672</v>
      </c>
      <c r="B220">
        <v>126520</v>
      </c>
      <c r="C220">
        <v>2</v>
      </c>
      <c r="D220" t="s">
        <v>698</v>
      </c>
      <c r="E220" t="s">
        <v>699</v>
      </c>
      <c r="F220">
        <v>589</v>
      </c>
      <c r="G220">
        <v>35.14</v>
      </c>
      <c r="H220">
        <v>116.18</v>
      </c>
      <c r="I220">
        <v>25.64</v>
      </c>
      <c r="J220">
        <v>84.78</v>
      </c>
      <c r="K220">
        <v>40</v>
      </c>
      <c r="T220">
        <v>3</v>
      </c>
      <c r="U220">
        <v>2</v>
      </c>
      <c r="V220" t="s">
        <v>441</v>
      </c>
      <c r="W220" t="s">
        <v>130</v>
      </c>
      <c r="X220">
        <v>20</v>
      </c>
      <c r="Y220">
        <v>17</v>
      </c>
      <c r="Z220" t="s">
        <v>700</v>
      </c>
      <c r="AA220" t="s">
        <v>701</v>
      </c>
      <c r="AB220" t="s">
        <v>445</v>
      </c>
      <c r="AC220" t="s">
        <v>446</v>
      </c>
      <c r="AD220" t="s">
        <v>447</v>
      </c>
      <c r="AE220" t="s">
        <v>677</v>
      </c>
      <c r="AG220" t="s">
        <v>702</v>
      </c>
      <c r="AH220">
        <v>0</v>
      </c>
      <c r="AI220">
        <v>0</v>
      </c>
      <c r="AJ220">
        <v>0</v>
      </c>
      <c r="AK220">
        <v>835</v>
      </c>
      <c r="AL220">
        <v>1.42</v>
      </c>
    </row>
    <row r="221" spans="1:38" x14ac:dyDescent="0.3">
      <c r="A221" t="s">
        <v>672</v>
      </c>
      <c r="B221">
        <v>126520</v>
      </c>
      <c r="C221">
        <v>3</v>
      </c>
      <c r="D221" t="s">
        <v>698</v>
      </c>
      <c r="E221" t="s">
        <v>699</v>
      </c>
      <c r="F221">
        <v>589</v>
      </c>
      <c r="G221">
        <v>35.380000000000003</v>
      </c>
      <c r="H221">
        <v>116.96</v>
      </c>
      <c r="I221">
        <v>25.69</v>
      </c>
      <c r="J221">
        <v>84.94</v>
      </c>
      <c r="K221">
        <v>39</v>
      </c>
      <c r="T221">
        <v>3</v>
      </c>
      <c r="U221">
        <v>2</v>
      </c>
      <c r="V221" t="s">
        <v>441</v>
      </c>
      <c r="W221" t="s">
        <v>131</v>
      </c>
      <c r="X221">
        <v>20</v>
      </c>
      <c r="Y221">
        <v>17</v>
      </c>
      <c r="Z221" t="s">
        <v>700</v>
      </c>
      <c r="AA221" t="s">
        <v>701</v>
      </c>
      <c r="AB221" t="s">
        <v>445</v>
      </c>
      <c r="AC221" t="s">
        <v>446</v>
      </c>
      <c r="AD221" t="s">
        <v>447</v>
      </c>
      <c r="AE221" t="s">
        <v>677</v>
      </c>
      <c r="AG221" t="s">
        <v>702</v>
      </c>
      <c r="AH221">
        <v>0</v>
      </c>
      <c r="AI221">
        <v>0</v>
      </c>
      <c r="AJ221">
        <v>0</v>
      </c>
      <c r="AK221">
        <v>835</v>
      </c>
      <c r="AL221">
        <v>1.42</v>
      </c>
    </row>
    <row r="222" spans="1:38" x14ac:dyDescent="0.3">
      <c r="A222" t="s">
        <v>672</v>
      </c>
      <c r="B222">
        <v>126520</v>
      </c>
      <c r="C222">
        <v>4</v>
      </c>
      <c r="D222" t="s">
        <v>698</v>
      </c>
      <c r="E222" t="s">
        <v>699</v>
      </c>
      <c r="F222">
        <v>589</v>
      </c>
      <c r="G222">
        <v>35.159999999999997</v>
      </c>
      <c r="H222">
        <v>116.26</v>
      </c>
      <c r="I222">
        <v>25.7</v>
      </c>
      <c r="J222">
        <v>84.97</v>
      </c>
      <c r="K222">
        <v>38</v>
      </c>
      <c r="T222">
        <v>3</v>
      </c>
      <c r="U222">
        <v>2</v>
      </c>
      <c r="V222" t="s">
        <v>441</v>
      </c>
      <c r="W222" t="s">
        <v>132</v>
      </c>
      <c r="X222">
        <v>20</v>
      </c>
      <c r="Y222">
        <v>17</v>
      </c>
      <c r="Z222" t="s">
        <v>700</v>
      </c>
      <c r="AA222" t="s">
        <v>701</v>
      </c>
      <c r="AB222" t="s">
        <v>445</v>
      </c>
      <c r="AC222" t="s">
        <v>446</v>
      </c>
      <c r="AD222" t="s">
        <v>447</v>
      </c>
      <c r="AE222" t="s">
        <v>677</v>
      </c>
      <c r="AG222" t="s">
        <v>702</v>
      </c>
      <c r="AH222">
        <v>0</v>
      </c>
      <c r="AI222">
        <v>0</v>
      </c>
      <c r="AJ222">
        <v>0</v>
      </c>
      <c r="AK222">
        <v>835</v>
      </c>
      <c r="AL222">
        <v>1.42</v>
      </c>
    </row>
    <row r="223" spans="1:38" x14ac:dyDescent="0.3">
      <c r="A223" t="s">
        <v>672</v>
      </c>
      <c r="B223">
        <v>126520</v>
      </c>
      <c r="C223">
        <v>5</v>
      </c>
      <c r="D223" t="s">
        <v>698</v>
      </c>
      <c r="E223" t="s">
        <v>699</v>
      </c>
      <c r="F223">
        <v>589</v>
      </c>
      <c r="G223">
        <v>35.69</v>
      </c>
      <c r="H223">
        <v>117.99</v>
      </c>
      <c r="I223">
        <v>25.7</v>
      </c>
      <c r="J223">
        <v>84.99</v>
      </c>
      <c r="K223">
        <v>17</v>
      </c>
      <c r="T223">
        <v>4</v>
      </c>
      <c r="U223">
        <v>2</v>
      </c>
      <c r="V223" t="s">
        <v>441</v>
      </c>
      <c r="W223" t="s">
        <v>133</v>
      </c>
      <c r="X223">
        <v>20</v>
      </c>
      <c r="Y223">
        <v>17</v>
      </c>
      <c r="Z223" t="s">
        <v>700</v>
      </c>
      <c r="AA223" t="s">
        <v>701</v>
      </c>
      <c r="AB223" t="s">
        <v>445</v>
      </c>
      <c r="AC223" t="s">
        <v>446</v>
      </c>
      <c r="AD223" t="s">
        <v>447</v>
      </c>
      <c r="AE223" t="s">
        <v>677</v>
      </c>
      <c r="AG223" t="s">
        <v>702</v>
      </c>
      <c r="AH223">
        <v>0</v>
      </c>
      <c r="AI223">
        <v>0</v>
      </c>
      <c r="AJ223">
        <v>0</v>
      </c>
      <c r="AK223">
        <v>835</v>
      </c>
      <c r="AL223">
        <v>1.42</v>
      </c>
    </row>
    <row r="224" spans="1:38" x14ac:dyDescent="0.3">
      <c r="A224" t="s">
        <v>672</v>
      </c>
      <c r="B224">
        <v>124880</v>
      </c>
      <c r="C224">
        <v>1</v>
      </c>
      <c r="D224" t="s">
        <v>703</v>
      </c>
      <c r="E224" t="s">
        <v>704</v>
      </c>
      <c r="F224">
        <v>121</v>
      </c>
      <c r="G224">
        <v>52.93</v>
      </c>
      <c r="H224">
        <v>175</v>
      </c>
      <c r="I224">
        <v>42.09</v>
      </c>
      <c r="J224">
        <v>139.15</v>
      </c>
      <c r="K224">
        <v>99</v>
      </c>
      <c r="T224">
        <v>4</v>
      </c>
      <c r="U224">
        <v>3</v>
      </c>
      <c r="V224" t="s">
        <v>441</v>
      </c>
      <c r="W224" t="s">
        <v>705</v>
      </c>
      <c r="X224">
        <v>20</v>
      </c>
      <c r="Y224">
        <v>4</v>
      </c>
      <c r="Z224" t="s">
        <v>706</v>
      </c>
      <c r="AA224" t="s">
        <v>707</v>
      </c>
      <c r="AB224" t="s">
        <v>445</v>
      </c>
      <c r="AC224" t="s">
        <v>446</v>
      </c>
      <c r="AD224" t="s">
        <v>447</v>
      </c>
      <c r="AE224" t="s">
        <v>677</v>
      </c>
      <c r="AG224" t="s">
        <v>708</v>
      </c>
      <c r="AH224">
        <v>0</v>
      </c>
      <c r="AI224">
        <v>189</v>
      </c>
      <c r="AJ224">
        <v>25</v>
      </c>
      <c r="AK224">
        <v>253</v>
      </c>
      <c r="AL224">
        <v>2.09</v>
      </c>
    </row>
    <row r="225" spans="1:38" x14ac:dyDescent="0.3">
      <c r="A225" t="s">
        <v>672</v>
      </c>
      <c r="B225">
        <v>124880</v>
      </c>
      <c r="C225">
        <v>2</v>
      </c>
      <c r="D225" t="s">
        <v>703</v>
      </c>
      <c r="E225" t="s">
        <v>704</v>
      </c>
      <c r="F225">
        <v>121</v>
      </c>
      <c r="G225">
        <v>55.09</v>
      </c>
      <c r="H225">
        <v>182.12</v>
      </c>
      <c r="I225">
        <v>43.97</v>
      </c>
      <c r="J225">
        <v>145.37</v>
      </c>
      <c r="K225">
        <v>9</v>
      </c>
      <c r="T225">
        <v>4</v>
      </c>
      <c r="U225">
        <v>3</v>
      </c>
      <c r="V225" t="s">
        <v>441</v>
      </c>
      <c r="W225" t="s">
        <v>709</v>
      </c>
      <c r="X225">
        <v>20</v>
      </c>
      <c r="Y225">
        <v>4</v>
      </c>
      <c r="Z225" t="s">
        <v>706</v>
      </c>
      <c r="AA225" t="s">
        <v>707</v>
      </c>
      <c r="AB225" t="s">
        <v>445</v>
      </c>
      <c r="AC225" t="s">
        <v>446</v>
      </c>
      <c r="AD225" t="s">
        <v>447</v>
      </c>
      <c r="AE225" t="s">
        <v>677</v>
      </c>
      <c r="AG225" t="s">
        <v>708</v>
      </c>
      <c r="AH225">
        <v>0</v>
      </c>
      <c r="AI225">
        <v>189</v>
      </c>
      <c r="AJ225">
        <v>25</v>
      </c>
      <c r="AK225">
        <v>253</v>
      </c>
      <c r="AL225">
        <v>2.09</v>
      </c>
    </row>
    <row r="226" spans="1:38" x14ac:dyDescent="0.3">
      <c r="A226" t="s">
        <v>672</v>
      </c>
      <c r="B226">
        <v>124880</v>
      </c>
      <c r="C226">
        <v>3</v>
      </c>
      <c r="D226" t="s">
        <v>703</v>
      </c>
      <c r="E226" t="s">
        <v>704</v>
      </c>
      <c r="F226">
        <v>121</v>
      </c>
      <c r="G226">
        <v>55.82</v>
      </c>
      <c r="H226">
        <v>184.55</v>
      </c>
      <c r="I226">
        <v>44.7</v>
      </c>
      <c r="J226">
        <v>147.79</v>
      </c>
      <c r="K226">
        <v>11</v>
      </c>
      <c r="T226">
        <v>4</v>
      </c>
      <c r="U226">
        <v>3</v>
      </c>
      <c r="V226" t="s">
        <v>441</v>
      </c>
      <c r="W226" t="s">
        <v>710</v>
      </c>
      <c r="X226">
        <v>20</v>
      </c>
      <c r="Y226">
        <v>4</v>
      </c>
      <c r="Z226" t="s">
        <v>706</v>
      </c>
      <c r="AA226" t="s">
        <v>707</v>
      </c>
      <c r="AB226" t="s">
        <v>445</v>
      </c>
      <c r="AC226" t="s">
        <v>446</v>
      </c>
      <c r="AD226" t="s">
        <v>447</v>
      </c>
      <c r="AE226" t="s">
        <v>677</v>
      </c>
      <c r="AG226" t="s">
        <v>708</v>
      </c>
      <c r="AH226">
        <v>0</v>
      </c>
      <c r="AI226">
        <v>189</v>
      </c>
      <c r="AJ226">
        <v>25</v>
      </c>
      <c r="AK226">
        <v>253</v>
      </c>
      <c r="AL226">
        <v>2.09</v>
      </c>
    </row>
    <row r="227" spans="1:38" x14ac:dyDescent="0.3">
      <c r="A227" t="s">
        <v>672</v>
      </c>
      <c r="B227">
        <v>124880</v>
      </c>
      <c r="C227">
        <v>4</v>
      </c>
      <c r="D227" t="s">
        <v>703</v>
      </c>
      <c r="E227" t="s">
        <v>704</v>
      </c>
      <c r="F227">
        <v>121</v>
      </c>
      <c r="G227">
        <v>62.62</v>
      </c>
      <c r="H227">
        <v>207.04</v>
      </c>
      <c r="I227">
        <v>49.21</v>
      </c>
      <c r="J227">
        <v>162.69</v>
      </c>
      <c r="K227">
        <v>2</v>
      </c>
      <c r="T227">
        <v>3</v>
      </c>
      <c r="U227">
        <v>2</v>
      </c>
      <c r="V227" t="s">
        <v>441</v>
      </c>
      <c r="W227" t="s">
        <v>711</v>
      </c>
      <c r="X227">
        <v>20</v>
      </c>
      <c r="Y227">
        <v>4</v>
      </c>
      <c r="Z227" t="s">
        <v>706</v>
      </c>
      <c r="AA227" t="s">
        <v>707</v>
      </c>
      <c r="AB227" t="s">
        <v>445</v>
      </c>
      <c r="AC227" t="s">
        <v>446</v>
      </c>
      <c r="AD227" t="s">
        <v>447</v>
      </c>
      <c r="AE227" t="s">
        <v>677</v>
      </c>
      <c r="AG227" t="s">
        <v>708</v>
      </c>
      <c r="AH227">
        <v>0</v>
      </c>
      <c r="AI227">
        <v>189</v>
      </c>
      <c r="AJ227">
        <v>25</v>
      </c>
      <c r="AK227">
        <v>253</v>
      </c>
      <c r="AL227">
        <v>2.09</v>
      </c>
    </row>
    <row r="228" spans="1:38" x14ac:dyDescent="0.3">
      <c r="A228" t="s">
        <v>672</v>
      </c>
      <c r="B228">
        <v>124842</v>
      </c>
      <c r="C228">
        <v>1</v>
      </c>
      <c r="D228" t="s">
        <v>712</v>
      </c>
      <c r="E228" t="s">
        <v>674</v>
      </c>
      <c r="F228">
        <v>529</v>
      </c>
      <c r="G228">
        <v>34.58</v>
      </c>
      <c r="H228">
        <v>114.32</v>
      </c>
      <c r="I228">
        <v>25.7</v>
      </c>
      <c r="J228">
        <v>84.97</v>
      </c>
      <c r="K228">
        <v>273</v>
      </c>
      <c r="T228">
        <v>3</v>
      </c>
      <c r="U228">
        <v>2</v>
      </c>
      <c r="V228" t="s">
        <v>441</v>
      </c>
      <c r="W228" t="s">
        <v>121</v>
      </c>
      <c r="X228">
        <v>20</v>
      </c>
      <c r="Y228">
        <v>13</v>
      </c>
      <c r="Z228" t="s">
        <v>713</v>
      </c>
      <c r="AA228" t="s">
        <v>714</v>
      </c>
      <c r="AB228" t="s">
        <v>445</v>
      </c>
      <c r="AC228" t="s">
        <v>446</v>
      </c>
      <c r="AD228" t="s">
        <v>447</v>
      </c>
      <c r="AE228" t="s">
        <v>677</v>
      </c>
      <c r="AG228" t="s">
        <v>715</v>
      </c>
      <c r="AH228">
        <v>0</v>
      </c>
      <c r="AI228">
        <v>194</v>
      </c>
      <c r="AJ228">
        <v>18</v>
      </c>
      <c r="AK228">
        <v>719</v>
      </c>
      <c r="AL228">
        <v>1.36</v>
      </c>
    </row>
    <row r="229" spans="1:38" x14ac:dyDescent="0.3">
      <c r="A229" t="s">
        <v>672</v>
      </c>
      <c r="B229">
        <v>124842</v>
      </c>
      <c r="C229">
        <v>2</v>
      </c>
      <c r="D229" t="s">
        <v>712</v>
      </c>
      <c r="E229" t="s">
        <v>674</v>
      </c>
      <c r="F229">
        <v>529</v>
      </c>
      <c r="G229">
        <v>34.69</v>
      </c>
      <c r="H229">
        <v>114.69</v>
      </c>
      <c r="I229">
        <v>25.7</v>
      </c>
      <c r="J229">
        <v>84.99</v>
      </c>
      <c r="K229">
        <v>128</v>
      </c>
      <c r="T229">
        <v>3</v>
      </c>
      <c r="U229">
        <v>2</v>
      </c>
      <c r="V229" t="s">
        <v>441</v>
      </c>
      <c r="W229" t="s">
        <v>122</v>
      </c>
      <c r="X229">
        <v>20</v>
      </c>
      <c r="Y229">
        <v>13</v>
      </c>
      <c r="Z229" t="s">
        <v>713</v>
      </c>
      <c r="AA229" t="s">
        <v>714</v>
      </c>
      <c r="AB229" t="s">
        <v>445</v>
      </c>
      <c r="AC229" t="s">
        <v>446</v>
      </c>
      <c r="AD229" t="s">
        <v>447</v>
      </c>
      <c r="AE229" t="s">
        <v>677</v>
      </c>
      <c r="AG229" t="s">
        <v>715</v>
      </c>
      <c r="AH229">
        <v>0</v>
      </c>
      <c r="AI229">
        <v>194</v>
      </c>
      <c r="AJ229">
        <v>18</v>
      </c>
      <c r="AK229">
        <v>719</v>
      </c>
      <c r="AL229">
        <v>1.36</v>
      </c>
    </row>
    <row r="230" spans="1:38" x14ac:dyDescent="0.3">
      <c r="A230" t="s">
        <v>672</v>
      </c>
      <c r="B230">
        <v>124842</v>
      </c>
      <c r="C230">
        <v>3</v>
      </c>
      <c r="D230" t="s">
        <v>712</v>
      </c>
      <c r="E230" t="s">
        <v>674</v>
      </c>
      <c r="F230">
        <v>529</v>
      </c>
      <c r="G230">
        <v>34.69</v>
      </c>
      <c r="H230">
        <v>114.69</v>
      </c>
      <c r="I230">
        <v>25.66</v>
      </c>
      <c r="J230">
        <v>84.85</v>
      </c>
      <c r="K230">
        <v>87</v>
      </c>
      <c r="T230">
        <v>3</v>
      </c>
      <c r="U230">
        <v>2</v>
      </c>
      <c r="V230" t="s">
        <v>441</v>
      </c>
      <c r="W230" t="s">
        <v>123</v>
      </c>
      <c r="X230">
        <v>20</v>
      </c>
      <c r="Y230">
        <v>13</v>
      </c>
      <c r="Z230" t="s">
        <v>713</v>
      </c>
      <c r="AA230" t="s">
        <v>714</v>
      </c>
      <c r="AB230" t="s">
        <v>445</v>
      </c>
      <c r="AC230" t="s">
        <v>446</v>
      </c>
      <c r="AD230" t="s">
        <v>447</v>
      </c>
      <c r="AE230" t="s">
        <v>677</v>
      </c>
      <c r="AG230" t="s">
        <v>715</v>
      </c>
      <c r="AH230">
        <v>0</v>
      </c>
      <c r="AI230">
        <v>194</v>
      </c>
      <c r="AJ230">
        <v>18</v>
      </c>
      <c r="AK230">
        <v>719</v>
      </c>
      <c r="AL230">
        <v>1.36</v>
      </c>
    </row>
    <row r="231" spans="1:38" x14ac:dyDescent="0.3">
      <c r="A231" t="s">
        <v>672</v>
      </c>
      <c r="B231">
        <v>124842</v>
      </c>
      <c r="C231">
        <v>4</v>
      </c>
      <c r="D231" t="s">
        <v>712</v>
      </c>
      <c r="E231" t="s">
        <v>674</v>
      </c>
      <c r="F231">
        <v>529</v>
      </c>
      <c r="G231">
        <v>34.81</v>
      </c>
      <c r="H231">
        <v>115.1</v>
      </c>
      <c r="I231">
        <v>25.7</v>
      </c>
      <c r="J231">
        <v>84.98</v>
      </c>
      <c r="K231">
        <v>36</v>
      </c>
      <c r="T231">
        <v>3</v>
      </c>
      <c r="U231">
        <v>2</v>
      </c>
      <c r="V231" t="s">
        <v>441</v>
      </c>
      <c r="W231" t="s">
        <v>124</v>
      </c>
      <c r="X231">
        <v>20</v>
      </c>
      <c r="Y231">
        <v>13</v>
      </c>
      <c r="Z231" t="s">
        <v>713</v>
      </c>
      <c r="AA231" t="s">
        <v>714</v>
      </c>
      <c r="AB231" t="s">
        <v>445</v>
      </c>
      <c r="AC231" t="s">
        <v>446</v>
      </c>
      <c r="AD231" t="s">
        <v>447</v>
      </c>
      <c r="AE231" t="s">
        <v>677</v>
      </c>
      <c r="AG231" t="s">
        <v>715</v>
      </c>
      <c r="AH231">
        <v>0</v>
      </c>
      <c r="AI231">
        <v>194</v>
      </c>
      <c r="AJ231">
        <v>18</v>
      </c>
      <c r="AK231">
        <v>719</v>
      </c>
      <c r="AL231">
        <v>1.36</v>
      </c>
    </row>
    <row r="232" spans="1:38" x14ac:dyDescent="0.3">
      <c r="A232" t="s">
        <v>672</v>
      </c>
      <c r="B232">
        <v>124842</v>
      </c>
      <c r="C232">
        <v>5</v>
      </c>
      <c r="D232" t="s">
        <v>712</v>
      </c>
      <c r="E232" t="s">
        <v>674</v>
      </c>
      <c r="F232">
        <v>529</v>
      </c>
      <c r="G232">
        <v>35.44</v>
      </c>
      <c r="H232">
        <v>117.18</v>
      </c>
      <c r="I232">
        <v>25.69</v>
      </c>
      <c r="J232">
        <v>84.95</v>
      </c>
      <c r="K232">
        <v>5</v>
      </c>
      <c r="T232">
        <v>3</v>
      </c>
      <c r="U232">
        <v>2</v>
      </c>
      <c r="V232" t="s">
        <v>441</v>
      </c>
      <c r="W232" t="s">
        <v>125</v>
      </c>
      <c r="X232">
        <v>20</v>
      </c>
      <c r="Y232">
        <v>13</v>
      </c>
      <c r="Z232" t="s">
        <v>713</v>
      </c>
      <c r="AA232" t="s">
        <v>714</v>
      </c>
      <c r="AB232" t="s">
        <v>445</v>
      </c>
      <c r="AC232" t="s">
        <v>446</v>
      </c>
      <c r="AD232" t="s">
        <v>447</v>
      </c>
      <c r="AE232" t="s">
        <v>677</v>
      </c>
      <c r="AG232" t="s">
        <v>715</v>
      </c>
      <c r="AH232">
        <v>0</v>
      </c>
      <c r="AI232">
        <v>194</v>
      </c>
      <c r="AJ232">
        <v>18</v>
      </c>
      <c r="AK232">
        <v>719</v>
      </c>
      <c r="AL232">
        <v>1.36</v>
      </c>
    </row>
    <row r="233" spans="1:38" x14ac:dyDescent="0.3">
      <c r="A233" t="s">
        <v>672</v>
      </c>
      <c r="B233">
        <v>124832</v>
      </c>
      <c r="C233">
        <v>1</v>
      </c>
      <c r="D233" t="s">
        <v>716</v>
      </c>
      <c r="E233" t="s">
        <v>674</v>
      </c>
      <c r="F233">
        <v>448</v>
      </c>
      <c r="G233">
        <v>33.68</v>
      </c>
      <c r="H233">
        <v>111.34</v>
      </c>
      <c r="I233">
        <v>25.7</v>
      </c>
      <c r="J233">
        <v>84.98</v>
      </c>
      <c r="K233">
        <v>125</v>
      </c>
      <c r="T233">
        <v>3</v>
      </c>
      <c r="U233">
        <v>2</v>
      </c>
      <c r="V233" t="s">
        <v>441</v>
      </c>
      <c r="W233" t="s">
        <v>134</v>
      </c>
      <c r="X233">
        <v>20</v>
      </c>
      <c r="Y233">
        <v>14</v>
      </c>
      <c r="Z233" t="s">
        <v>717</v>
      </c>
      <c r="AA233" t="s">
        <v>718</v>
      </c>
      <c r="AB233" t="s">
        <v>445</v>
      </c>
      <c r="AC233" t="s">
        <v>446</v>
      </c>
      <c r="AD233" t="s">
        <v>447</v>
      </c>
      <c r="AE233" t="s">
        <v>677</v>
      </c>
      <c r="AG233" t="s">
        <v>719</v>
      </c>
      <c r="AH233">
        <v>0</v>
      </c>
      <c r="AI233">
        <v>194</v>
      </c>
      <c r="AJ233">
        <v>0</v>
      </c>
      <c r="AK233">
        <v>605</v>
      </c>
      <c r="AL233">
        <v>1.35</v>
      </c>
    </row>
    <row r="234" spans="1:38" x14ac:dyDescent="0.3">
      <c r="A234" t="s">
        <v>672</v>
      </c>
      <c r="B234">
        <v>124832</v>
      </c>
      <c r="C234">
        <v>2</v>
      </c>
      <c r="D234" t="s">
        <v>716</v>
      </c>
      <c r="E234" t="s">
        <v>674</v>
      </c>
      <c r="F234">
        <v>448</v>
      </c>
      <c r="G234">
        <v>33.92</v>
      </c>
      <c r="H234">
        <v>112.14</v>
      </c>
      <c r="I234">
        <v>25.7</v>
      </c>
      <c r="J234">
        <v>84.99</v>
      </c>
      <c r="K234">
        <v>129</v>
      </c>
      <c r="T234">
        <v>3</v>
      </c>
      <c r="U234">
        <v>2</v>
      </c>
      <c r="V234" t="s">
        <v>441</v>
      </c>
      <c r="W234" t="s">
        <v>135</v>
      </c>
      <c r="X234">
        <v>20</v>
      </c>
      <c r="Y234">
        <v>14</v>
      </c>
      <c r="Z234" t="s">
        <v>717</v>
      </c>
      <c r="AA234" t="s">
        <v>718</v>
      </c>
      <c r="AB234" t="s">
        <v>445</v>
      </c>
      <c r="AC234" t="s">
        <v>446</v>
      </c>
      <c r="AD234" t="s">
        <v>447</v>
      </c>
      <c r="AE234" t="s">
        <v>677</v>
      </c>
      <c r="AG234" t="s">
        <v>719</v>
      </c>
      <c r="AH234">
        <v>0</v>
      </c>
      <c r="AI234">
        <v>194</v>
      </c>
      <c r="AJ234">
        <v>0</v>
      </c>
      <c r="AK234">
        <v>605</v>
      </c>
      <c r="AL234">
        <v>1.35</v>
      </c>
    </row>
    <row r="235" spans="1:38" x14ac:dyDescent="0.3">
      <c r="A235" t="s">
        <v>672</v>
      </c>
      <c r="B235">
        <v>124832</v>
      </c>
      <c r="C235">
        <v>3</v>
      </c>
      <c r="D235" t="s">
        <v>716</v>
      </c>
      <c r="E235" t="s">
        <v>674</v>
      </c>
      <c r="F235">
        <v>448</v>
      </c>
      <c r="G235">
        <v>33.96</v>
      </c>
      <c r="H235">
        <v>112.27</v>
      </c>
      <c r="I235">
        <v>25.7</v>
      </c>
      <c r="J235">
        <v>84.98</v>
      </c>
      <c r="K235">
        <v>121</v>
      </c>
      <c r="T235">
        <v>3</v>
      </c>
      <c r="U235">
        <v>2</v>
      </c>
      <c r="V235" t="s">
        <v>441</v>
      </c>
      <c r="W235" t="s">
        <v>136</v>
      </c>
      <c r="X235">
        <v>20</v>
      </c>
      <c r="Y235">
        <v>14</v>
      </c>
      <c r="Z235" t="s">
        <v>717</v>
      </c>
      <c r="AA235" t="s">
        <v>718</v>
      </c>
      <c r="AB235" t="s">
        <v>445</v>
      </c>
      <c r="AC235" t="s">
        <v>446</v>
      </c>
      <c r="AD235" t="s">
        <v>447</v>
      </c>
      <c r="AE235" t="s">
        <v>677</v>
      </c>
      <c r="AG235" t="s">
        <v>719</v>
      </c>
      <c r="AH235">
        <v>0</v>
      </c>
      <c r="AI235">
        <v>194</v>
      </c>
      <c r="AJ235">
        <v>0</v>
      </c>
      <c r="AK235">
        <v>605</v>
      </c>
      <c r="AL235">
        <v>1.35</v>
      </c>
    </row>
    <row r="236" spans="1:38" x14ac:dyDescent="0.3">
      <c r="A236" t="s">
        <v>672</v>
      </c>
      <c r="B236">
        <v>124832</v>
      </c>
      <c r="C236">
        <v>4</v>
      </c>
      <c r="D236" t="s">
        <v>716</v>
      </c>
      <c r="E236" t="s">
        <v>674</v>
      </c>
      <c r="F236">
        <v>448</v>
      </c>
      <c r="G236">
        <v>34.119999999999997</v>
      </c>
      <c r="H236">
        <v>112.81</v>
      </c>
      <c r="I236">
        <v>25.7</v>
      </c>
      <c r="J236">
        <v>84.96</v>
      </c>
      <c r="K236">
        <v>73</v>
      </c>
      <c r="T236">
        <v>3</v>
      </c>
      <c r="U236">
        <v>2</v>
      </c>
      <c r="V236" t="s">
        <v>441</v>
      </c>
      <c r="W236" t="s">
        <v>137</v>
      </c>
      <c r="X236">
        <v>20</v>
      </c>
      <c r="Y236">
        <v>14</v>
      </c>
      <c r="Z236" t="s">
        <v>717</v>
      </c>
      <c r="AA236" t="s">
        <v>718</v>
      </c>
      <c r="AB236" t="s">
        <v>445</v>
      </c>
      <c r="AC236" t="s">
        <v>446</v>
      </c>
      <c r="AD236" t="s">
        <v>447</v>
      </c>
      <c r="AE236" t="s">
        <v>677</v>
      </c>
      <c r="AG236" t="s">
        <v>719</v>
      </c>
      <c r="AH236">
        <v>0</v>
      </c>
      <c r="AI236">
        <v>194</v>
      </c>
      <c r="AJ236">
        <v>0</v>
      </c>
      <c r="AK236">
        <v>605</v>
      </c>
      <c r="AL236">
        <v>1.35</v>
      </c>
    </row>
    <row r="237" spans="1:38" x14ac:dyDescent="0.3">
      <c r="A237" t="s">
        <v>672</v>
      </c>
      <c r="B237">
        <v>126522</v>
      </c>
      <c r="C237">
        <v>1</v>
      </c>
      <c r="D237" t="s">
        <v>720</v>
      </c>
      <c r="E237" t="s">
        <v>699</v>
      </c>
      <c r="F237">
        <v>444</v>
      </c>
      <c r="G237">
        <v>34.159999999999997</v>
      </c>
      <c r="H237">
        <v>112.95</v>
      </c>
      <c r="I237">
        <v>25.7</v>
      </c>
      <c r="J237">
        <v>84.97</v>
      </c>
      <c r="K237">
        <v>347</v>
      </c>
      <c r="T237">
        <v>3</v>
      </c>
      <c r="U237">
        <v>2</v>
      </c>
      <c r="V237" t="s">
        <v>441</v>
      </c>
      <c r="W237" t="s">
        <v>138</v>
      </c>
      <c r="X237">
        <v>20</v>
      </c>
      <c r="Y237">
        <v>15</v>
      </c>
      <c r="Z237" t="s">
        <v>721</v>
      </c>
      <c r="AA237" t="s">
        <v>722</v>
      </c>
      <c r="AB237" t="s">
        <v>445</v>
      </c>
      <c r="AC237" t="s">
        <v>446</v>
      </c>
      <c r="AD237" t="s">
        <v>447</v>
      </c>
      <c r="AE237" t="s">
        <v>677</v>
      </c>
      <c r="AG237" t="s">
        <v>723</v>
      </c>
      <c r="AH237">
        <v>0</v>
      </c>
      <c r="AI237">
        <v>0</v>
      </c>
      <c r="AJ237">
        <v>0</v>
      </c>
      <c r="AK237">
        <v>588</v>
      </c>
      <c r="AL237">
        <v>1.32</v>
      </c>
    </row>
    <row r="238" spans="1:38" x14ac:dyDescent="0.3">
      <c r="A238" t="s">
        <v>672</v>
      </c>
      <c r="B238">
        <v>126522</v>
      </c>
      <c r="C238">
        <v>2</v>
      </c>
      <c r="D238" t="s">
        <v>720</v>
      </c>
      <c r="E238" t="s">
        <v>699</v>
      </c>
      <c r="F238">
        <v>444</v>
      </c>
      <c r="G238">
        <v>34.54</v>
      </c>
      <c r="H238">
        <v>114.2</v>
      </c>
      <c r="I238">
        <v>25.69</v>
      </c>
      <c r="J238">
        <v>84.94</v>
      </c>
      <c r="K238">
        <v>38</v>
      </c>
      <c r="T238">
        <v>3</v>
      </c>
      <c r="U238">
        <v>2</v>
      </c>
      <c r="V238" t="s">
        <v>441</v>
      </c>
      <c r="W238" t="s">
        <v>139</v>
      </c>
      <c r="X238">
        <v>20</v>
      </c>
      <c r="Y238">
        <v>15</v>
      </c>
      <c r="Z238" t="s">
        <v>721</v>
      </c>
      <c r="AA238" t="s">
        <v>722</v>
      </c>
      <c r="AB238" t="s">
        <v>445</v>
      </c>
      <c r="AC238" t="s">
        <v>446</v>
      </c>
      <c r="AD238" t="s">
        <v>447</v>
      </c>
      <c r="AE238" t="s">
        <v>677</v>
      </c>
      <c r="AG238" t="s">
        <v>723</v>
      </c>
      <c r="AH238">
        <v>0</v>
      </c>
      <c r="AI238">
        <v>0</v>
      </c>
      <c r="AJ238">
        <v>0</v>
      </c>
      <c r="AK238">
        <v>588</v>
      </c>
      <c r="AL238">
        <v>1.32</v>
      </c>
    </row>
    <row r="239" spans="1:38" x14ac:dyDescent="0.3">
      <c r="A239" t="s">
        <v>672</v>
      </c>
      <c r="B239">
        <v>126522</v>
      </c>
      <c r="C239">
        <v>3</v>
      </c>
      <c r="D239" t="s">
        <v>720</v>
      </c>
      <c r="E239" t="s">
        <v>699</v>
      </c>
      <c r="F239">
        <v>444</v>
      </c>
      <c r="G239">
        <v>34.85</v>
      </c>
      <c r="H239">
        <v>115.23</v>
      </c>
      <c r="I239">
        <v>25.7</v>
      </c>
      <c r="J239">
        <v>84.99</v>
      </c>
      <c r="K239">
        <v>59</v>
      </c>
      <c r="T239">
        <v>4</v>
      </c>
      <c r="U239">
        <v>2</v>
      </c>
      <c r="V239" t="s">
        <v>441</v>
      </c>
      <c r="W239" t="s">
        <v>140</v>
      </c>
      <c r="X239">
        <v>20</v>
      </c>
      <c r="Y239">
        <v>15</v>
      </c>
      <c r="Z239" t="s">
        <v>721</v>
      </c>
      <c r="AA239" t="s">
        <v>722</v>
      </c>
      <c r="AB239" t="s">
        <v>445</v>
      </c>
      <c r="AC239" t="s">
        <v>446</v>
      </c>
      <c r="AD239" t="s">
        <v>447</v>
      </c>
      <c r="AE239" t="s">
        <v>677</v>
      </c>
      <c r="AG239" t="s">
        <v>723</v>
      </c>
      <c r="AH239">
        <v>0</v>
      </c>
      <c r="AI239">
        <v>0</v>
      </c>
      <c r="AJ239">
        <v>0</v>
      </c>
      <c r="AK239">
        <v>588</v>
      </c>
      <c r="AL239">
        <v>1.32</v>
      </c>
    </row>
    <row r="240" spans="1:38" x14ac:dyDescent="0.3">
      <c r="A240" t="s">
        <v>672</v>
      </c>
      <c r="B240">
        <v>124873</v>
      </c>
      <c r="C240">
        <v>1</v>
      </c>
      <c r="D240" t="s">
        <v>724</v>
      </c>
      <c r="E240" t="s">
        <v>704</v>
      </c>
      <c r="F240">
        <v>251</v>
      </c>
      <c r="G240">
        <v>47.71</v>
      </c>
      <c r="H240">
        <v>157.74</v>
      </c>
      <c r="I240">
        <v>39.799999999999997</v>
      </c>
      <c r="J240">
        <v>131.59</v>
      </c>
      <c r="K240">
        <v>174</v>
      </c>
      <c r="T240">
        <v>4</v>
      </c>
      <c r="U240">
        <v>2</v>
      </c>
      <c r="V240" t="s">
        <v>441</v>
      </c>
      <c r="W240" t="s">
        <v>126</v>
      </c>
      <c r="X240">
        <v>20</v>
      </c>
      <c r="Y240">
        <v>16</v>
      </c>
      <c r="Z240" t="s">
        <v>725</v>
      </c>
      <c r="AA240" t="s">
        <v>726</v>
      </c>
      <c r="AB240" t="s">
        <v>445</v>
      </c>
      <c r="AC240" t="s">
        <v>446</v>
      </c>
      <c r="AD240" t="s">
        <v>447</v>
      </c>
      <c r="AE240" t="s">
        <v>677</v>
      </c>
      <c r="AG240" t="s">
        <v>727</v>
      </c>
      <c r="AH240">
        <v>0</v>
      </c>
      <c r="AI240">
        <v>189</v>
      </c>
      <c r="AJ240">
        <v>58</v>
      </c>
      <c r="AK240">
        <v>475</v>
      </c>
      <c r="AL240">
        <v>1.89</v>
      </c>
    </row>
    <row r="241" spans="1:38" x14ac:dyDescent="0.3">
      <c r="A241" t="s">
        <v>672</v>
      </c>
      <c r="B241">
        <v>124873</v>
      </c>
      <c r="C241">
        <v>2</v>
      </c>
      <c r="D241" t="s">
        <v>724</v>
      </c>
      <c r="E241" t="s">
        <v>704</v>
      </c>
      <c r="F241">
        <v>251</v>
      </c>
      <c r="G241">
        <v>47.77</v>
      </c>
      <c r="H241">
        <v>157.93</v>
      </c>
      <c r="I241">
        <v>39.869999999999997</v>
      </c>
      <c r="J241">
        <v>131.83000000000001</v>
      </c>
      <c r="K241">
        <v>72</v>
      </c>
      <c r="T241">
        <v>4</v>
      </c>
      <c r="U241">
        <v>2</v>
      </c>
      <c r="V241" t="s">
        <v>441</v>
      </c>
      <c r="W241" t="s">
        <v>141</v>
      </c>
      <c r="X241">
        <v>20</v>
      </c>
      <c r="Y241">
        <v>16</v>
      </c>
      <c r="Z241" t="s">
        <v>725</v>
      </c>
      <c r="AA241" t="s">
        <v>726</v>
      </c>
      <c r="AB241" t="s">
        <v>445</v>
      </c>
      <c r="AC241" t="s">
        <v>446</v>
      </c>
      <c r="AD241" t="s">
        <v>447</v>
      </c>
      <c r="AE241" t="s">
        <v>677</v>
      </c>
      <c r="AG241" t="s">
        <v>727</v>
      </c>
      <c r="AH241">
        <v>0</v>
      </c>
      <c r="AI241">
        <v>189</v>
      </c>
      <c r="AJ241">
        <v>58</v>
      </c>
      <c r="AK241">
        <v>475</v>
      </c>
      <c r="AL241">
        <v>1.89</v>
      </c>
    </row>
    <row r="242" spans="1:38" x14ac:dyDescent="0.3">
      <c r="A242" t="s">
        <v>672</v>
      </c>
      <c r="B242">
        <v>124873</v>
      </c>
      <c r="C242">
        <v>3</v>
      </c>
      <c r="D242" t="s">
        <v>724</v>
      </c>
      <c r="E242" t="s">
        <v>704</v>
      </c>
      <c r="F242">
        <v>251</v>
      </c>
      <c r="G242">
        <v>58.57</v>
      </c>
      <c r="H242">
        <v>193.64</v>
      </c>
      <c r="I242">
        <v>48.22</v>
      </c>
      <c r="J242">
        <v>159.41</v>
      </c>
      <c r="K242">
        <v>4</v>
      </c>
      <c r="T242">
        <v>3</v>
      </c>
      <c r="U242">
        <v>2</v>
      </c>
      <c r="V242" t="s">
        <v>441</v>
      </c>
      <c r="W242" t="s">
        <v>142</v>
      </c>
      <c r="X242">
        <v>20</v>
      </c>
      <c r="Y242">
        <v>16</v>
      </c>
      <c r="Z242" t="s">
        <v>725</v>
      </c>
      <c r="AA242" t="s">
        <v>726</v>
      </c>
      <c r="AB242" t="s">
        <v>445</v>
      </c>
      <c r="AC242" t="s">
        <v>446</v>
      </c>
      <c r="AD242" t="s">
        <v>447</v>
      </c>
      <c r="AE242" t="s">
        <v>677</v>
      </c>
      <c r="AG242" t="s">
        <v>727</v>
      </c>
      <c r="AH242">
        <v>0</v>
      </c>
      <c r="AI242">
        <v>189</v>
      </c>
      <c r="AJ242">
        <v>58</v>
      </c>
      <c r="AK242">
        <v>475</v>
      </c>
      <c r="AL242">
        <v>1.89</v>
      </c>
    </row>
    <row r="243" spans="1:38" x14ac:dyDescent="0.3">
      <c r="A243" t="s">
        <v>672</v>
      </c>
      <c r="B243">
        <v>124873</v>
      </c>
      <c r="C243">
        <v>4</v>
      </c>
      <c r="D243" t="s">
        <v>724</v>
      </c>
      <c r="E243" t="s">
        <v>704</v>
      </c>
      <c r="F243">
        <v>251</v>
      </c>
      <c r="G243">
        <v>58.52</v>
      </c>
      <c r="H243">
        <v>193.46</v>
      </c>
      <c r="I243">
        <v>48.15</v>
      </c>
      <c r="J243">
        <v>159.18</v>
      </c>
      <c r="K243">
        <v>1</v>
      </c>
      <c r="T243">
        <v>3</v>
      </c>
      <c r="U243">
        <v>2</v>
      </c>
      <c r="V243" t="s">
        <v>441</v>
      </c>
      <c r="W243" t="s">
        <v>143</v>
      </c>
      <c r="X243">
        <v>20</v>
      </c>
      <c r="Y243">
        <v>16</v>
      </c>
      <c r="Z243" t="s">
        <v>725</v>
      </c>
      <c r="AA243" t="s">
        <v>726</v>
      </c>
      <c r="AB243" t="s">
        <v>445</v>
      </c>
      <c r="AC243" t="s">
        <v>446</v>
      </c>
      <c r="AD243" t="s">
        <v>447</v>
      </c>
      <c r="AE243" t="s">
        <v>677</v>
      </c>
      <c r="AG243" t="s">
        <v>727</v>
      </c>
      <c r="AH243">
        <v>0</v>
      </c>
      <c r="AI243">
        <v>189</v>
      </c>
      <c r="AJ243">
        <v>58</v>
      </c>
      <c r="AK243">
        <v>475</v>
      </c>
      <c r="AL243">
        <v>1.89</v>
      </c>
    </row>
    <row r="244" spans="1:38" x14ac:dyDescent="0.3">
      <c r="A244" t="s">
        <v>672</v>
      </c>
      <c r="B244">
        <v>124826</v>
      </c>
      <c r="C244">
        <v>1</v>
      </c>
      <c r="D244" t="s">
        <v>728</v>
      </c>
      <c r="E244" t="s">
        <v>674</v>
      </c>
      <c r="F244">
        <v>542</v>
      </c>
      <c r="G244">
        <v>34.229999999999997</v>
      </c>
      <c r="H244">
        <v>113.17</v>
      </c>
      <c r="I244">
        <v>25.7</v>
      </c>
      <c r="J244">
        <v>84.98</v>
      </c>
      <c r="K244">
        <v>276</v>
      </c>
      <c r="T244">
        <v>3</v>
      </c>
      <c r="U244">
        <v>2</v>
      </c>
      <c r="V244" t="s">
        <v>441</v>
      </c>
      <c r="W244" t="s">
        <v>144</v>
      </c>
      <c r="X244">
        <v>20</v>
      </c>
      <c r="Y244">
        <v>20</v>
      </c>
      <c r="Z244" t="s">
        <v>729</v>
      </c>
      <c r="AA244" t="s">
        <v>730</v>
      </c>
      <c r="AB244" t="s">
        <v>445</v>
      </c>
      <c r="AC244" t="s">
        <v>446</v>
      </c>
      <c r="AD244" t="s">
        <v>447</v>
      </c>
      <c r="AE244" t="s">
        <v>677</v>
      </c>
      <c r="AG244" t="s">
        <v>731</v>
      </c>
      <c r="AH244">
        <v>0</v>
      </c>
      <c r="AI244">
        <v>194</v>
      </c>
      <c r="AJ244">
        <v>0</v>
      </c>
      <c r="AK244">
        <v>732</v>
      </c>
      <c r="AL244">
        <v>1.35</v>
      </c>
    </row>
    <row r="245" spans="1:38" x14ac:dyDescent="0.3">
      <c r="A245" t="s">
        <v>672</v>
      </c>
      <c r="B245">
        <v>124826</v>
      </c>
      <c r="C245">
        <v>2</v>
      </c>
      <c r="D245" t="s">
        <v>728</v>
      </c>
      <c r="E245" t="s">
        <v>674</v>
      </c>
      <c r="F245">
        <v>542</v>
      </c>
      <c r="G245">
        <v>34.47</v>
      </c>
      <c r="H245">
        <v>113.98</v>
      </c>
      <c r="I245">
        <v>25.7</v>
      </c>
      <c r="J245">
        <v>84.99</v>
      </c>
      <c r="K245">
        <v>86</v>
      </c>
      <c r="T245">
        <v>3</v>
      </c>
      <c r="U245">
        <v>2</v>
      </c>
      <c r="V245" t="s">
        <v>441</v>
      </c>
      <c r="W245" t="s">
        <v>145</v>
      </c>
      <c r="X245">
        <v>20</v>
      </c>
      <c r="Y245">
        <v>20</v>
      </c>
      <c r="Z245" t="s">
        <v>729</v>
      </c>
      <c r="AA245" t="s">
        <v>730</v>
      </c>
      <c r="AB245" t="s">
        <v>445</v>
      </c>
      <c r="AC245" t="s">
        <v>446</v>
      </c>
      <c r="AD245" t="s">
        <v>447</v>
      </c>
      <c r="AE245" t="s">
        <v>677</v>
      </c>
      <c r="AG245" t="s">
        <v>731</v>
      </c>
      <c r="AH245">
        <v>0</v>
      </c>
      <c r="AI245">
        <v>194</v>
      </c>
      <c r="AJ245">
        <v>0</v>
      </c>
      <c r="AK245">
        <v>732</v>
      </c>
      <c r="AL245">
        <v>1.35</v>
      </c>
    </row>
    <row r="246" spans="1:38" x14ac:dyDescent="0.3">
      <c r="A246" t="s">
        <v>672</v>
      </c>
      <c r="B246">
        <v>124826</v>
      </c>
      <c r="C246">
        <v>3</v>
      </c>
      <c r="D246" t="s">
        <v>728</v>
      </c>
      <c r="E246" t="s">
        <v>674</v>
      </c>
      <c r="F246">
        <v>542</v>
      </c>
      <c r="G246">
        <v>34.51</v>
      </c>
      <c r="H246">
        <v>114.11</v>
      </c>
      <c r="I246">
        <v>25.7</v>
      </c>
      <c r="J246">
        <v>84.98</v>
      </c>
      <c r="K246">
        <v>160</v>
      </c>
      <c r="T246">
        <v>3</v>
      </c>
      <c r="U246">
        <v>2</v>
      </c>
      <c r="V246" t="s">
        <v>441</v>
      </c>
      <c r="W246" t="s">
        <v>122</v>
      </c>
      <c r="X246">
        <v>20</v>
      </c>
      <c r="Y246">
        <v>20</v>
      </c>
      <c r="Z246" t="s">
        <v>729</v>
      </c>
      <c r="AA246" t="s">
        <v>730</v>
      </c>
      <c r="AB246" t="s">
        <v>445</v>
      </c>
      <c r="AC246" t="s">
        <v>446</v>
      </c>
      <c r="AD246" t="s">
        <v>447</v>
      </c>
      <c r="AE246" t="s">
        <v>677</v>
      </c>
      <c r="AG246" t="s">
        <v>731</v>
      </c>
      <c r="AH246">
        <v>0</v>
      </c>
      <c r="AI246">
        <v>194</v>
      </c>
      <c r="AJ246">
        <v>0</v>
      </c>
      <c r="AK246">
        <v>732</v>
      </c>
      <c r="AL246">
        <v>1.35</v>
      </c>
    </row>
    <row r="247" spans="1:38" x14ac:dyDescent="0.3">
      <c r="A247" t="s">
        <v>672</v>
      </c>
      <c r="B247">
        <v>124826</v>
      </c>
      <c r="C247">
        <v>4</v>
      </c>
      <c r="D247" t="s">
        <v>728</v>
      </c>
      <c r="E247" t="s">
        <v>674</v>
      </c>
      <c r="F247">
        <v>542</v>
      </c>
      <c r="G247">
        <v>34.67</v>
      </c>
      <c r="H247">
        <v>114.64</v>
      </c>
      <c r="I247">
        <v>25.7</v>
      </c>
      <c r="J247">
        <v>84.96</v>
      </c>
      <c r="K247">
        <v>20</v>
      </c>
      <c r="T247">
        <v>3</v>
      </c>
      <c r="U247">
        <v>2</v>
      </c>
      <c r="V247" t="s">
        <v>441</v>
      </c>
      <c r="W247" t="s">
        <v>123</v>
      </c>
      <c r="X247">
        <v>20</v>
      </c>
      <c r="Y247">
        <v>20</v>
      </c>
      <c r="Z247" t="s">
        <v>729</v>
      </c>
      <c r="AA247" t="s">
        <v>730</v>
      </c>
      <c r="AB247" t="s">
        <v>445</v>
      </c>
      <c r="AC247" t="s">
        <v>446</v>
      </c>
      <c r="AD247" t="s">
        <v>447</v>
      </c>
      <c r="AE247" t="s">
        <v>677</v>
      </c>
      <c r="AG247" t="s">
        <v>731</v>
      </c>
      <c r="AH247">
        <v>0</v>
      </c>
      <c r="AI247">
        <v>194</v>
      </c>
      <c r="AJ247">
        <v>0</v>
      </c>
      <c r="AK247">
        <v>732</v>
      </c>
      <c r="AL247">
        <v>1.35</v>
      </c>
    </row>
    <row r="248" spans="1:38" x14ac:dyDescent="0.3">
      <c r="A248" t="s">
        <v>732</v>
      </c>
      <c r="B248">
        <v>27578</v>
      </c>
      <c r="C248">
        <v>1</v>
      </c>
      <c r="D248" t="s">
        <v>733</v>
      </c>
      <c r="E248" t="s">
        <v>734</v>
      </c>
      <c r="F248">
        <v>584</v>
      </c>
      <c r="G248">
        <v>29.82</v>
      </c>
      <c r="H248">
        <v>98.61</v>
      </c>
      <c r="I248">
        <v>22.61</v>
      </c>
      <c r="J248">
        <v>74.760000000000005</v>
      </c>
      <c r="K248">
        <v>118</v>
      </c>
      <c r="T248">
        <v>3</v>
      </c>
      <c r="U248">
        <v>2</v>
      </c>
      <c r="V248" t="s">
        <v>441</v>
      </c>
      <c r="W248" t="s">
        <v>146</v>
      </c>
      <c r="X248">
        <v>22</v>
      </c>
      <c r="Y248">
        <v>8</v>
      </c>
      <c r="Z248" t="s">
        <v>735</v>
      </c>
      <c r="AA248" t="s">
        <v>736</v>
      </c>
      <c r="AB248" t="s">
        <v>445</v>
      </c>
      <c r="AC248" t="s">
        <v>446</v>
      </c>
      <c r="AD248" t="s">
        <v>447</v>
      </c>
      <c r="AE248" t="s">
        <v>416</v>
      </c>
      <c r="AG248" t="s">
        <v>737</v>
      </c>
      <c r="AH248">
        <v>0</v>
      </c>
      <c r="AI248">
        <v>170</v>
      </c>
      <c r="AJ248">
        <v>19</v>
      </c>
      <c r="AK248">
        <v>688</v>
      </c>
      <c r="AL248">
        <v>1.18</v>
      </c>
    </row>
    <row r="249" spans="1:38" x14ac:dyDescent="0.3">
      <c r="A249" t="s">
        <v>732</v>
      </c>
      <c r="B249">
        <v>27578</v>
      </c>
      <c r="C249">
        <v>2</v>
      </c>
      <c r="D249" t="s">
        <v>733</v>
      </c>
      <c r="E249" t="s">
        <v>734</v>
      </c>
      <c r="F249">
        <v>584</v>
      </c>
      <c r="G249">
        <v>29.89</v>
      </c>
      <c r="H249">
        <v>98.82</v>
      </c>
      <c r="I249">
        <v>22.66</v>
      </c>
      <c r="J249">
        <v>74.92</v>
      </c>
      <c r="K249">
        <v>28</v>
      </c>
      <c r="T249">
        <v>3</v>
      </c>
      <c r="U249">
        <v>2</v>
      </c>
      <c r="V249" t="s">
        <v>441</v>
      </c>
      <c r="W249" t="s">
        <v>147</v>
      </c>
      <c r="X249">
        <v>22</v>
      </c>
      <c r="Y249">
        <v>8</v>
      </c>
      <c r="Z249" t="s">
        <v>735</v>
      </c>
      <c r="AA249" t="s">
        <v>736</v>
      </c>
      <c r="AB249" t="s">
        <v>445</v>
      </c>
      <c r="AC249" t="s">
        <v>446</v>
      </c>
      <c r="AD249" t="s">
        <v>447</v>
      </c>
      <c r="AE249" t="s">
        <v>416</v>
      </c>
      <c r="AG249" t="s">
        <v>737</v>
      </c>
      <c r="AH249">
        <v>0</v>
      </c>
      <c r="AI249">
        <v>170</v>
      </c>
      <c r="AJ249">
        <v>19</v>
      </c>
      <c r="AK249">
        <v>688</v>
      </c>
      <c r="AL249">
        <v>1.18</v>
      </c>
    </row>
    <row r="250" spans="1:38" x14ac:dyDescent="0.3">
      <c r="A250" t="s">
        <v>732</v>
      </c>
      <c r="B250">
        <v>27578</v>
      </c>
      <c r="C250">
        <v>3</v>
      </c>
      <c r="D250" t="s">
        <v>733</v>
      </c>
      <c r="E250" t="s">
        <v>734</v>
      </c>
      <c r="F250">
        <v>584</v>
      </c>
      <c r="G250">
        <v>29.89</v>
      </c>
      <c r="H250">
        <v>98.82</v>
      </c>
      <c r="I250">
        <v>22.66</v>
      </c>
      <c r="J250">
        <v>74.92</v>
      </c>
      <c r="K250">
        <v>28</v>
      </c>
      <c r="T250">
        <v>3</v>
      </c>
      <c r="U250">
        <v>2</v>
      </c>
      <c r="V250" t="s">
        <v>441</v>
      </c>
      <c r="W250" t="s">
        <v>148</v>
      </c>
      <c r="X250">
        <v>22</v>
      </c>
      <c r="Y250">
        <v>8</v>
      </c>
      <c r="Z250" t="s">
        <v>735</v>
      </c>
      <c r="AA250" t="s">
        <v>736</v>
      </c>
      <c r="AB250" t="s">
        <v>445</v>
      </c>
      <c r="AC250" t="s">
        <v>446</v>
      </c>
      <c r="AD250" t="s">
        <v>447</v>
      </c>
      <c r="AE250" t="s">
        <v>416</v>
      </c>
      <c r="AG250" t="s">
        <v>737</v>
      </c>
      <c r="AH250">
        <v>0</v>
      </c>
      <c r="AI250">
        <v>170</v>
      </c>
      <c r="AJ250">
        <v>19</v>
      </c>
      <c r="AK250">
        <v>688</v>
      </c>
      <c r="AL250">
        <v>1.18</v>
      </c>
    </row>
    <row r="251" spans="1:38" x14ac:dyDescent="0.3">
      <c r="A251" t="s">
        <v>732</v>
      </c>
      <c r="B251">
        <v>27578</v>
      </c>
      <c r="C251">
        <v>4</v>
      </c>
      <c r="D251" t="s">
        <v>733</v>
      </c>
      <c r="E251" t="s">
        <v>734</v>
      </c>
      <c r="F251">
        <v>584</v>
      </c>
      <c r="G251">
        <v>33.79</v>
      </c>
      <c r="H251">
        <v>111.72</v>
      </c>
      <c r="I251">
        <v>25.62</v>
      </c>
      <c r="J251">
        <v>84.7</v>
      </c>
      <c r="K251">
        <v>130</v>
      </c>
      <c r="T251">
        <v>3</v>
      </c>
      <c r="U251">
        <v>2</v>
      </c>
      <c r="V251" t="s">
        <v>441</v>
      </c>
      <c r="W251" s="73">
        <v>1110</v>
      </c>
      <c r="X251">
        <v>22</v>
      </c>
      <c r="Y251">
        <v>8</v>
      </c>
      <c r="Z251" t="s">
        <v>735</v>
      </c>
      <c r="AA251" t="s">
        <v>736</v>
      </c>
      <c r="AB251" t="s">
        <v>445</v>
      </c>
      <c r="AC251" t="s">
        <v>446</v>
      </c>
      <c r="AD251" t="s">
        <v>447</v>
      </c>
      <c r="AE251" t="s">
        <v>416</v>
      </c>
      <c r="AG251" t="s">
        <v>737</v>
      </c>
      <c r="AH251">
        <v>0</v>
      </c>
      <c r="AI251">
        <v>170</v>
      </c>
      <c r="AJ251">
        <v>19</v>
      </c>
      <c r="AK251">
        <v>688</v>
      </c>
      <c r="AL251">
        <v>1.18</v>
      </c>
    </row>
    <row r="252" spans="1:38" x14ac:dyDescent="0.3">
      <c r="A252" t="s">
        <v>732</v>
      </c>
      <c r="B252">
        <v>27578</v>
      </c>
      <c r="C252">
        <v>5</v>
      </c>
      <c r="D252" t="s">
        <v>733</v>
      </c>
      <c r="E252" t="s">
        <v>734</v>
      </c>
      <c r="F252">
        <v>584</v>
      </c>
      <c r="G252">
        <v>33.869999999999997</v>
      </c>
      <c r="H252">
        <v>111.99</v>
      </c>
      <c r="I252">
        <v>25.68</v>
      </c>
      <c r="J252">
        <v>84.91</v>
      </c>
      <c r="K252">
        <v>64</v>
      </c>
      <c r="T252">
        <v>3</v>
      </c>
      <c r="U252">
        <v>2</v>
      </c>
      <c r="V252" t="s">
        <v>441</v>
      </c>
      <c r="W252" t="s">
        <v>149</v>
      </c>
      <c r="X252">
        <v>22</v>
      </c>
      <c r="Y252">
        <v>8</v>
      </c>
      <c r="Z252" t="s">
        <v>735</v>
      </c>
      <c r="AA252" t="s">
        <v>736</v>
      </c>
      <c r="AB252" t="s">
        <v>445</v>
      </c>
      <c r="AC252" t="s">
        <v>446</v>
      </c>
      <c r="AD252" t="s">
        <v>447</v>
      </c>
      <c r="AE252" t="s">
        <v>416</v>
      </c>
      <c r="AG252" t="s">
        <v>737</v>
      </c>
      <c r="AH252">
        <v>0</v>
      </c>
      <c r="AI252">
        <v>170</v>
      </c>
      <c r="AJ252">
        <v>19</v>
      </c>
      <c r="AK252">
        <v>688</v>
      </c>
      <c r="AL252">
        <v>1.18</v>
      </c>
    </row>
    <row r="253" spans="1:38" x14ac:dyDescent="0.3">
      <c r="A253" t="s">
        <v>732</v>
      </c>
      <c r="B253">
        <v>27578</v>
      </c>
      <c r="C253">
        <v>6</v>
      </c>
      <c r="D253" t="s">
        <v>733</v>
      </c>
      <c r="E253" t="s">
        <v>734</v>
      </c>
      <c r="F253">
        <v>584</v>
      </c>
      <c r="G253">
        <v>33.799999999999997</v>
      </c>
      <c r="H253">
        <v>111.76</v>
      </c>
      <c r="I253">
        <v>25.63</v>
      </c>
      <c r="J253">
        <v>84.73</v>
      </c>
      <c r="K253">
        <v>63</v>
      </c>
      <c r="T253">
        <v>3</v>
      </c>
      <c r="U253">
        <v>2</v>
      </c>
      <c r="V253" t="s">
        <v>441</v>
      </c>
      <c r="W253" t="s">
        <v>150</v>
      </c>
      <c r="X253">
        <v>22</v>
      </c>
      <c r="Y253">
        <v>8</v>
      </c>
      <c r="Z253" t="s">
        <v>735</v>
      </c>
      <c r="AA253" t="s">
        <v>736</v>
      </c>
      <c r="AB253" t="s">
        <v>445</v>
      </c>
      <c r="AC253" t="s">
        <v>446</v>
      </c>
      <c r="AD253" t="s">
        <v>447</v>
      </c>
      <c r="AE253" t="s">
        <v>416</v>
      </c>
      <c r="AG253" t="s">
        <v>737</v>
      </c>
      <c r="AH253">
        <v>0</v>
      </c>
      <c r="AI253">
        <v>170</v>
      </c>
      <c r="AJ253">
        <v>19</v>
      </c>
      <c r="AK253">
        <v>688</v>
      </c>
      <c r="AL253">
        <v>1.18</v>
      </c>
    </row>
    <row r="254" spans="1:38" x14ac:dyDescent="0.3">
      <c r="A254" t="s">
        <v>732</v>
      </c>
      <c r="B254">
        <v>27578</v>
      </c>
      <c r="C254">
        <v>7</v>
      </c>
      <c r="D254" t="s">
        <v>733</v>
      </c>
      <c r="E254" t="s">
        <v>734</v>
      </c>
      <c r="F254">
        <v>584</v>
      </c>
      <c r="G254">
        <v>33.869999999999997</v>
      </c>
      <c r="H254">
        <v>111.97</v>
      </c>
      <c r="I254">
        <v>25.67</v>
      </c>
      <c r="J254">
        <v>84.89</v>
      </c>
      <c r="K254">
        <v>28</v>
      </c>
      <c r="T254">
        <v>3</v>
      </c>
      <c r="U254">
        <v>2</v>
      </c>
      <c r="V254" t="s">
        <v>441</v>
      </c>
      <c r="W254" t="s">
        <v>151</v>
      </c>
      <c r="X254">
        <v>22</v>
      </c>
      <c r="Y254">
        <v>8</v>
      </c>
      <c r="Z254" t="s">
        <v>735</v>
      </c>
      <c r="AA254" t="s">
        <v>736</v>
      </c>
      <c r="AB254" t="s">
        <v>445</v>
      </c>
      <c r="AC254" t="s">
        <v>446</v>
      </c>
      <c r="AD254" t="s">
        <v>447</v>
      </c>
      <c r="AE254" t="s">
        <v>416</v>
      </c>
      <c r="AG254" t="s">
        <v>737</v>
      </c>
      <c r="AH254">
        <v>0</v>
      </c>
      <c r="AI254">
        <v>170</v>
      </c>
      <c r="AJ254">
        <v>19</v>
      </c>
      <c r="AK254">
        <v>688</v>
      </c>
      <c r="AL254">
        <v>1.18</v>
      </c>
    </row>
    <row r="255" spans="1:38" x14ac:dyDescent="0.3">
      <c r="A255" t="s">
        <v>732</v>
      </c>
      <c r="B255">
        <v>27578</v>
      </c>
      <c r="C255">
        <v>8</v>
      </c>
      <c r="D255" t="s">
        <v>733</v>
      </c>
      <c r="E255" t="s">
        <v>734</v>
      </c>
      <c r="F255">
        <v>584</v>
      </c>
      <c r="G255">
        <v>33.75</v>
      </c>
      <c r="H255">
        <v>111.6</v>
      </c>
      <c r="I255">
        <v>25.59</v>
      </c>
      <c r="J255">
        <v>84.61</v>
      </c>
      <c r="K255">
        <v>21</v>
      </c>
      <c r="T255">
        <v>3</v>
      </c>
      <c r="U255">
        <v>2</v>
      </c>
      <c r="V255" t="s">
        <v>441</v>
      </c>
      <c r="W255" t="s">
        <v>152</v>
      </c>
      <c r="X255">
        <v>22</v>
      </c>
      <c r="Y255">
        <v>8</v>
      </c>
      <c r="Z255" t="s">
        <v>735</v>
      </c>
      <c r="AA255" t="s">
        <v>736</v>
      </c>
      <c r="AB255" t="s">
        <v>445</v>
      </c>
      <c r="AC255" t="s">
        <v>446</v>
      </c>
      <c r="AD255" t="s">
        <v>447</v>
      </c>
      <c r="AE255" t="s">
        <v>416</v>
      </c>
      <c r="AG255" t="s">
        <v>737</v>
      </c>
      <c r="AH255">
        <v>0</v>
      </c>
      <c r="AI255">
        <v>170</v>
      </c>
      <c r="AJ255">
        <v>19</v>
      </c>
      <c r="AK255">
        <v>688</v>
      </c>
      <c r="AL255">
        <v>1.18</v>
      </c>
    </row>
    <row r="256" spans="1:38" x14ac:dyDescent="0.3">
      <c r="A256" t="s">
        <v>732</v>
      </c>
      <c r="B256">
        <v>27578</v>
      </c>
      <c r="C256">
        <v>9</v>
      </c>
      <c r="D256" t="s">
        <v>733</v>
      </c>
      <c r="E256" t="s">
        <v>734</v>
      </c>
      <c r="F256">
        <v>584</v>
      </c>
      <c r="G256">
        <v>33.79</v>
      </c>
      <c r="H256">
        <v>111.72</v>
      </c>
      <c r="I256">
        <v>25.62</v>
      </c>
      <c r="J256">
        <v>84.7</v>
      </c>
      <c r="K256">
        <v>6</v>
      </c>
      <c r="T256">
        <v>3</v>
      </c>
      <c r="U256">
        <v>2</v>
      </c>
      <c r="V256" t="s">
        <v>441</v>
      </c>
      <c r="W256" t="s">
        <v>153</v>
      </c>
      <c r="X256">
        <v>22</v>
      </c>
      <c r="Y256">
        <v>8</v>
      </c>
      <c r="Z256" t="s">
        <v>735</v>
      </c>
      <c r="AA256" t="s">
        <v>736</v>
      </c>
      <c r="AB256" t="s">
        <v>445</v>
      </c>
      <c r="AC256" t="s">
        <v>446</v>
      </c>
      <c r="AD256" t="s">
        <v>447</v>
      </c>
      <c r="AE256" t="s">
        <v>416</v>
      </c>
      <c r="AG256" t="s">
        <v>737</v>
      </c>
      <c r="AH256">
        <v>0</v>
      </c>
      <c r="AI256">
        <v>170</v>
      </c>
      <c r="AJ256">
        <v>19</v>
      </c>
      <c r="AK256">
        <v>688</v>
      </c>
      <c r="AL256">
        <v>1.18</v>
      </c>
    </row>
    <row r="257" spans="1:38" x14ac:dyDescent="0.3">
      <c r="A257" t="s">
        <v>732</v>
      </c>
      <c r="B257">
        <v>27578</v>
      </c>
      <c r="C257">
        <v>10</v>
      </c>
      <c r="D257" t="s">
        <v>733</v>
      </c>
      <c r="E257" t="s">
        <v>734</v>
      </c>
      <c r="F257">
        <v>584</v>
      </c>
      <c r="G257">
        <v>34.049999999999997</v>
      </c>
      <c r="H257">
        <v>112.58</v>
      </c>
      <c r="I257">
        <v>25.7</v>
      </c>
      <c r="J257">
        <v>84.98</v>
      </c>
      <c r="K257">
        <v>98</v>
      </c>
      <c r="T257">
        <v>3</v>
      </c>
      <c r="U257">
        <v>2</v>
      </c>
      <c r="V257" t="s">
        <v>441</v>
      </c>
      <c r="W257" t="s">
        <v>138</v>
      </c>
      <c r="X257">
        <v>22</v>
      </c>
      <c r="Y257">
        <v>8</v>
      </c>
      <c r="Z257" t="s">
        <v>735</v>
      </c>
      <c r="AA257" t="s">
        <v>736</v>
      </c>
      <c r="AB257" t="s">
        <v>445</v>
      </c>
      <c r="AC257" t="s">
        <v>446</v>
      </c>
      <c r="AD257" t="s">
        <v>447</v>
      </c>
      <c r="AE257" t="s">
        <v>416</v>
      </c>
      <c r="AG257" t="s">
        <v>737</v>
      </c>
      <c r="AH257">
        <v>0</v>
      </c>
      <c r="AI257">
        <v>170</v>
      </c>
      <c r="AJ257">
        <v>19</v>
      </c>
      <c r="AK257">
        <v>688</v>
      </c>
      <c r="AL257">
        <v>1.18</v>
      </c>
    </row>
    <row r="258" spans="1:38" x14ac:dyDescent="0.3">
      <c r="A258" t="s">
        <v>732</v>
      </c>
      <c r="B258">
        <v>118128</v>
      </c>
      <c r="C258">
        <v>1</v>
      </c>
      <c r="D258" t="s">
        <v>738</v>
      </c>
      <c r="E258" t="s">
        <v>704</v>
      </c>
      <c r="F258">
        <v>1223</v>
      </c>
      <c r="G258">
        <v>34.97</v>
      </c>
      <c r="H258">
        <v>115.62</v>
      </c>
      <c r="I258">
        <v>25.69</v>
      </c>
      <c r="J258">
        <v>84.95</v>
      </c>
      <c r="K258">
        <v>242</v>
      </c>
      <c r="T258">
        <v>3</v>
      </c>
      <c r="U258">
        <v>2</v>
      </c>
      <c r="V258" t="s">
        <v>441</v>
      </c>
      <c r="W258" t="s">
        <v>124</v>
      </c>
      <c r="X258">
        <v>25</v>
      </c>
      <c r="Y258">
        <v>16</v>
      </c>
      <c r="Z258" t="s">
        <v>739</v>
      </c>
      <c r="AA258" t="s">
        <v>740</v>
      </c>
      <c r="AB258" t="s">
        <v>445</v>
      </c>
      <c r="AC258" t="s">
        <v>446</v>
      </c>
      <c r="AD258" t="s">
        <v>447</v>
      </c>
      <c r="AE258" t="s">
        <v>416</v>
      </c>
      <c r="AG258" t="s">
        <v>741</v>
      </c>
      <c r="AH258">
        <v>123</v>
      </c>
      <c r="AI258">
        <v>316</v>
      </c>
      <c r="AJ258">
        <v>23</v>
      </c>
      <c r="AK258">
        <v>1814</v>
      </c>
      <c r="AL258">
        <v>1.48</v>
      </c>
    </row>
    <row r="259" spans="1:38" x14ac:dyDescent="0.3">
      <c r="A259" t="s">
        <v>732</v>
      </c>
      <c r="B259">
        <v>118128</v>
      </c>
      <c r="C259">
        <v>2</v>
      </c>
      <c r="D259" t="s">
        <v>738</v>
      </c>
      <c r="E259" t="s">
        <v>704</v>
      </c>
      <c r="F259">
        <v>1223</v>
      </c>
      <c r="G259">
        <v>35.04</v>
      </c>
      <c r="H259">
        <v>115.86</v>
      </c>
      <c r="I259">
        <v>25.7</v>
      </c>
      <c r="J259">
        <v>84.97</v>
      </c>
      <c r="K259">
        <v>196</v>
      </c>
      <c r="T259">
        <v>3</v>
      </c>
      <c r="U259">
        <v>2</v>
      </c>
      <c r="V259" t="s">
        <v>441</v>
      </c>
      <c r="W259" t="s">
        <v>129</v>
      </c>
      <c r="X259">
        <v>25</v>
      </c>
      <c r="Y259">
        <v>16</v>
      </c>
      <c r="Z259" t="s">
        <v>739</v>
      </c>
      <c r="AA259" t="s">
        <v>740</v>
      </c>
      <c r="AB259" t="s">
        <v>445</v>
      </c>
      <c r="AC259" t="s">
        <v>446</v>
      </c>
      <c r="AD259" t="s">
        <v>447</v>
      </c>
      <c r="AE259" t="s">
        <v>416</v>
      </c>
      <c r="AG259" t="s">
        <v>741</v>
      </c>
      <c r="AH259">
        <v>123</v>
      </c>
      <c r="AI259">
        <v>316</v>
      </c>
      <c r="AJ259">
        <v>23</v>
      </c>
      <c r="AK259">
        <v>1814</v>
      </c>
      <c r="AL259">
        <v>1.48</v>
      </c>
    </row>
    <row r="260" spans="1:38" x14ac:dyDescent="0.3">
      <c r="A260" t="s">
        <v>732</v>
      </c>
      <c r="B260">
        <v>118128</v>
      </c>
      <c r="C260">
        <v>3</v>
      </c>
      <c r="D260" t="s">
        <v>738</v>
      </c>
      <c r="E260" t="s">
        <v>704</v>
      </c>
      <c r="F260">
        <v>1223</v>
      </c>
      <c r="G260">
        <v>35.159999999999997</v>
      </c>
      <c r="H260">
        <v>116.25</v>
      </c>
      <c r="I260">
        <v>25.65</v>
      </c>
      <c r="J260">
        <v>84.8</v>
      </c>
      <c r="K260">
        <v>123</v>
      </c>
      <c r="T260">
        <v>3</v>
      </c>
      <c r="U260">
        <v>2</v>
      </c>
      <c r="V260" t="s">
        <v>441</v>
      </c>
      <c r="W260" t="s">
        <v>154</v>
      </c>
      <c r="X260">
        <v>25</v>
      </c>
      <c r="Y260">
        <v>16</v>
      </c>
      <c r="Z260" t="s">
        <v>739</v>
      </c>
      <c r="AA260" t="s">
        <v>740</v>
      </c>
      <c r="AB260" t="s">
        <v>445</v>
      </c>
      <c r="AC260" t="s">
        <v>446</v>
      </c>
      <c r="AD260" t="s">
        <v>447</v>
      </c>
      <c r="AE260" t="s">
        <v>416</v>
      </c>
      <c r="AG260" t="s">
        <v>741</v>
      </c>
      <c r="AH260">
        <v>123</v>
      </c>
      <c r="AI260">
        <v>316</v>
      </c>
      <c r="AJ260">
        <v>23</v>
      </c>
      <c r="AK260">
        <v>1814</v>
      </c>
      <c r="AL260">
        <v>1.48</v>
      </c>
    </row>
    <row r="261" spans="1:38" x14ac:dyDescent="0.3">
      <c r="A261" t="s">
        <v>732</v>
      </c>
      <c r="B261">
        <v>118128</v>
      </c>
      <c r="C261">
        <v>4</v>
      </c>
      <c r="D261" t="s">
        <v>738</v>
      </c>
      <c r="E261" t="s">
        <v>704</v>
      </c>
      <c r="F261">
        <v>1223</v>
      </c>
      <c r="G261">
        <v>44.5</v>
      </c>
      <c r="H261">
        <v>147.12</v>
      </c>
      <c r="I261">
        <v>34.74</v>
      </c>
      <c r="J261">
        <v>114.86</v>
      </c>
      <c r="K261">
        <v>147</v>
      </c>
      <c r="T261">
        <v>4</v>
      </c>
      <c r="U261">
        <v>2</v>
      </c>
      <c r="V261" t="s">
        <v>441</v>
      </c>
      <c r="W261" t="s">
        <v>107</v>
      </c>
      <c r="X261">
        <v>25</v>
      </c>
      <c r="Y261">
        <v>16</v>
      </c>
      <c r="Z261" t="s">
        <v>739</v>
      </c>
      <c r="AA261" t="s">
        <v>740</v>
      </c>
      <c r="AB261" t="s">
        <v>445</v>
      </c>
      <c r="AC261" t="s">
        <v>446</v>
      </c>
      <c r="AD261" t="s">
        <v>447</v>
      </c>
      <c r="AE261" t="s">
        <v>416</v>
      </c>
      <c r="AG261" t="s">
        <v>741</v>
      </c>
      <c r="AH261">
        <v>123</v>
      </c>
      <c r="AI261">
        <v>316</v>
      </c>
      <c r="AJ261">
        <v>23</v>
      </c>
      <c r="AK261">
        <v>1814</v>
      </c>
      <c r="AL261">
        <v>1.48</v>
      </c>
    </row>
    <row r="262" spans="1:38" x14ac:dyDescent="0.3">
      <c r="A262" t="s">
        <v>732</v>
      </c>
      <c r="B262">
        <v>118128</v>
      </c>
      <c r="C262">
        <v>5</v>
      </c>
      <c r="D262" t="s">
        <v>738</v>
      </c>
      <c r="E262" t="s">
        <v>704</v>
      </c>
      <c r="F262">
        <v>1223</v>
      </c>
      <c r="G262">
        <v>45.01</v>
      </c>
      <c r="H262">
        <v>148.81</v>
      </c>
      <c r="I262">
        <v>34.6</v>
      </c>
      <c r="J262">
        <v>114.4</v>
      </c>
      <c r="K262">
        <v>79</v>
      </c>
      <c r="T262">
        <v>4</v>
      </c>
      <c r="U262">
        <v>2</v>
      </c>
      <c r="V262" t="s">
        <v>441</v>
      </c>
      <c r="W262" t="s">
        <v>155</v>
      </c>
      <c r="X262">
        <v>25</v>
      </c>
      <c r="Y262">
        <v>16</v>
      </c>
      <c r="Z262" t="s">
        <v>739</v>
      </c>
      <c r="AA262" t="s">
        <v>740</v>
      </c>
      <c r="AB262" t="s">
        <v>445</v>
      </c>
      <c r="AC262" t="s">
        <v>446</v>
      </c>
      <c r="AD262" t="s">
        <v>447</v>
      </c>
      <c r="AE262" t="s">
        <v>416</v>
      </c>
      <c r="AG262" t="s">
        <v>741</v>
      </c>
      <c r="AH262">
        <v>123</v>
      </c>
      <c r="AI262">
        <v>316</v>
      </c>
      <c r="AJ262">
        <v>23</v>
      </c>
      <c r="AK262">
        <v>1814</v>
      </c>
      <c r="AL262">
        <v>1.48</v>
      </c>
    </row>
    <row r="263" spans="1:38" x14ac:dyDescent="0.3">
      <c r="A263" t="s">
        <v>732</v>
      </c>
      <c r="B263">
        <v>118128</v>
      </c>
      <c r="C263">
        <v>6</v>
      </c>
      <c r="D263" t="s">
        <v>738</v>
      </c>
      <c r="E263" t="s">
        <v>704</v>
      </c>
      <c r="F263">
        <v>1223</v>
      </c>
      <c r="G263">
        <v>45.09</v>
      </c>
      <c r="H263">
        <v>149.06</v>
      </c>
      <c r="I263">
        <v>34.65</v>
      </c>
      <c r="J263">
        <v>114.56</v>
      </c>
      <c r="K263">
        <v>136</v>
      </c>
      <c r="T263">
        <v>4</v>
      </c>
      <c r="U263">
        <v>2</v>
      </c>
      <c r="V263" t="s">
        <v>441</v>
      </c>
      <c r="W263" t="s">
        <v>157</v>
      </c>
      <c r="X263">
        <v>25</v>
      </c>
      <c r="Y263">
        <v>16</v>
      </c>
      <c r="Z263" t="s">
        <v>739</v>
      </c>
      <c r="AA263" t="s">
        <v>740</v>
      </c>
      <c r="AB263" t="s">
        <v>445</v>
      </c>
      <c r="AC263" t="s">
        <v>446</v>
      </c>
      <c r="AD263" t="s">
        <v>447</v>
      </c>
      <c r="AE263" t="s">
        <v>416</v>
      </c>
      <c r="AG263" t="s">
        <v>741</v>
      </c>
      <c r="AH263">
        <v>123</v>
      </c>
      <c r="AI263">
        <v>316</v>
      </c>
      <c r="AJ263">
        <v>23</v>
      </c>
      <c r="AK263">
        <v>1814</v>
      </c>
      <c r="AL263">
        <v>1.48</v>
      </c>
    </row>
    <row r="264" spans="1:38" x14ac:dyDescent="0.3">
      <c r="A264" t="s">
        <v>732</v>
      </c>
      <c r="B264">
        <v>118128</v>
      </c>
      <c r="C264">
        <v>7</v>
      </c>
      <c r="D264" t="s">
        <v>738</v>
      </c>
      <c r="E264" t="s">
        <v>704</v>
      </c>
      <c r="F264">
        <v>1223</v>
      </c>
      <c r="G264">
        <v>49.84</v>
      </c>
      <c r="H264">
        <v>164.78</v>
      </c>
      <c r="I264">
        <v>39.31</v>
      </c>
      <c r="J264">
        <v>129.97</v>
      </c>
      <c r="K264">
        <v>46</v>
      </c>
      <c r="T264">
        <v>4</v>
      </c>
      <c r="U264">
        <v>2</v>
      </c>
      <c r="V264" t="s">
        <v>441</v>
      </c>
      <c r="W264" t="s">
        <v>158</v>
      </c>
      <c r="X264">
        <v>25</v>
      </c>
      <c r="Y264">
        <v>16</v>
      </c>
      <c r="Z264" t="s">
        <v>739</v>
      </c>
      <c r="AA264" t="s">
        <v>740</v>
      </c>
      <c r="AB264" t="s">
        <v>445</v>
      </c>
      <c r="AC264" t="s">
        <v>446</v>
      </c>
      <c r="AD264" t="s">
        <v>447</v>
      </c>
      <c r="AE264" t="s">
        <v>416</v>
      </c>
      <c r="AG264" t="s">
        <v>741</v>
      </c>
      <c r="AH264">
        <v>123</v>
      </c>
      <c r="AI264">
        <v>316</v>
      </c>
      <c r="AJ264">
        <v>23</v>
      </c>
      <c r="AK264">
        <v>1814</v>
      </c>
      <c r="AL264">
        <v>1.48</v>
      </c>
    </row>
    <row r="265" spans="1:38" x14ac:dyDescent="0.3">
      <c r="A265" t="s">
        <v>732</v>
      </c>
      <c r="B265">
        <v>118128</v>
      </c>
      <c r="C265">
        <v>8</v>
      </c>
      <c r="D265" t="s">
        <v>738</v>
      </c>
      <c r="E265" t="s">
        <v>704</v>
      </c>
      <c r="F265">
        <v>1223</v>
      </c>
      <c r="G265">
        <v>50.03</v>
      </c>
      <c r="H265">
        <v>165.39</v>
      </c>
      <c r="I265">
        <v>39.270000000000003</v>
      </c>
      <c r="J265">
        <v>129.83000000000001</v>
      </c>
      <c r="K265">
        <v>86</v>
      </c>
      <c r="T265">
        <v>4</v>
      </c>
      <c r="U265">
        <v>2</v>
      </c>
      <c r="V265" t="s">
        <v>441</v>
      </c>
      <c r="W265" t="s">
        <v>159</v>
      </c>
      <c r="X265">
        <v>25</v>
      </c>
      <c r="Y265">
        <v>16</v>
      </c>
      <c r="Z265" t="s">
        <v>739</v>
      </c>
      <c r="AA265" t="s">
        <v>740</v>
      </c>
      <c r="AB265" t="s">
        <v>445</v>
      </c>
      <c r="AC265" t="s">
        <v>446</v>
      </c>
      <c r="AD265" t="s">
        <v>447</v>
      </c>
      <c r="AE265" t="s">
        <v>416</v>
      </c>
      <c r="AG265" t="s">
        <v>741</v>
      </c>
      <c r="AH265">
        <v>123</v>
      </c>
      <c r="AI265">
        <v>316</v>
      </c>
      <c r="AJ265">
        <v>23</v>
      </c>
      <c r="AK265">
        <v>1814</v>
      </c>
      <c r="AL265">
        <v>1.48</v>
      </c>
    </row>
    <row r="266" spans="1:38" x14ac:dyDescent="0.3">
      <c r="A266" t="s">
        <v>732</v>
      </c>
      <c r="B266">
        <v>118128</v>
      </c>
      <c r="C266">
        <v>9</v>
      </c>
      <c r="D266" t="s">
        <v>738</v>
      </c>
      <c r="E266" t="s">
        <v>704</v>
      </c>
      <c r="F266">
        <v>1223</v>
      </c>
      <c r="G266">
        <v>50.22</v>
      </c>
      <c r="H266">
        <v>166.04</v>
      </c>
      <c r="I266">
        <v>39.31</v>
      </c>
      <c r="J266">
        <v>129.97</v>
      </c>
      <c r="K266">
        <v>45</v>
      </c>
      <c r="T266">
        <v>4</v>
      </c>
      <c r="U266">
        <v>2</v>
      </c>
      <c r="V266" t="s">
        <v>441</v>
      </c>
      <c r="W266" t="s">
        <v>160</v>
      </c>
      <c r="X266">
        <v>25</v>
      </c>
      <c r="Y266">
        <v>16</v>
      </c>
      <c r="Z266" t="s">
        <v>739</v>
      </c>
      <c r="AA266" t="s">
        <v>740</v>
      </c>
      <c r="AB266" t="s">
        <v>445</v>
      </c>
      <c r="AC266" t="s">
        <v>446</v>
      </c>
      <c r="AD266" t="s">
        <v>447</v>
      </c>
      <c r="AE266" t="s">
        <v>416</v>
      </c>
      <c r="AG266" t="s">
        <v>741</v>
      </c>
      <c r="AH266">
        <v>123</v>
      </c>
      <c r="AI266">
        <v>316</v>
      </c>
      <c r="AJ266">
        <v>23</v>
      </c>
      <c r="AK266">
        <v>1814</v>
      </c>
      <c r="AL266">
        <v>1.48</v>
      </c>
    </row>
    <row r="267" spans="1:38" x14ac:dyDescent="0.3">
      <c r="A267" t="s">
        <v>732</v>
      </c>
      <c r="B267">
        <v>27643</v>
      </c>
      <c r="C267">
        <v>1</v>
      </c>
      <c r="D267" t="s">
        <v>742</v>
      </c>
      <c r="E267" t="s">
        <v>743</v>
      </c>
      <c r="F267">
        <v>772</v>
      </c>
      <c r="G267">
        <v>32.69</v>
      </c>
      <c r="H267">
        <v>108.07</v>
      </c>
      <c r="I267">
        <v>25.56</v>
      </c>
      <c r="J267">
        <v>84.5</v>
      </c>
      <c r="K267">
        <v>215</v>
      </c>
      <c r="T267">
        <v>3</v>
      </c>
      <c r="U267">
        <v>2</v>
      </c>
      <c r="V267" t="s">
        <v>441</v>
      </c>
      <c r="W267" t="s">
        <v>161</v>
      </c>
      <c r="X267">
        <v>25</v>
      </c>
      <c r="Y267">
        <v>9</v>
      </c>
      <c r="Z267" t="s">
        <v>744</v>
      </c>
      <c r="AA267" t="s">
        <v>745</v>
      </c>
      <c r="AB267" t="s">
        <v>445</v>
      </c>
      <c r="AC267" t="s">
        <v>446</v>
      </c>
      <c r="AD267" t="s">
        <v>447</v>
      </c>
      <c r="AE267" t="s">
        <v>416</v>
      </c>
      <c r="AG267" t="s">
        <v>746</v>
      </c>
      <c r="AH267">
        <v>0</v>
      </c>
      <c r="AI267">
        <v>183</v>
      </c>
      <c r="AJ267">
        <v>18</v>
      </c>
      <c r="AK267">
        <v>1160</v>
      </c>
      <c r="AL267">
        <v>1.5</v>
      </c>
    </row>
    <row r="268" spans="1:38" x14ac:dyDescent="0.3">
      <c r="A268" t="s">
        <v>732</v>
      </c>
      <c r="B268">
        <v>27643</v>
      </c>
      <c r="C268">
        <v>2</v>
      </c>
      <c r="D268" t="s">
        <v>742</v>
      </c>
      <c r="E268" t="s">
        <v>743</v>
      </c>
      <c r="F268">
        <v>772</v>
      </c>
      <c r="G268">
        <v>32.81</v>
      </c>
      <c r="H268">
        <v>108.48</v>
      </c>
      <c r="I268">
        <v>25.65</v>
      </c>
      <c r="J268">
        <v>84.82</v>
      </c>
      <c r="K268">
        <v>50</v>
      </c>
      <c r="T268">
        <v>3</v>
      </c>
      <c r="U268">
        <v>2</v>
      </c>
      <c r="V268" t="s">
        <v>441</v>
      </c>
      <c r="W268" t="s">
        <v>162</v>
      </c>
      <c r="X268">
        <v>25</v>
      </c>
      <c r="Y268">
        <v>9</v>
      </c>
      <c r="Z268" t="s">
        <v>744</v>
      </c>
      <c r="AA268" t="s">
        <v>745</v>
      </c>
      <c r="AB268" t="s">
        <v>445</v>
      </c>
      <c r="AC268" t="s">
        <v>446</v>
      </c>
      <c r="AD268" t="s">
        <v>447</v>
      </c>
      <c r="AE268" t="s">
        <v>416</v>
      </c>
      <c r="AG268" t="s">
        <v>746</v>
      </c>
      <c r="AH268">
        <v>0</v>
      </c>
      <c r="AI268">
        <v>183</v>
      </c>
      <c r="AJ268">
        <v>18</v>
      </c>
      <c r="AK268">
        <v>1160</v>
      </c>
      <c r="AL268">
        <v>1.5</v>
      </c>
    </row>
    <row r="269" spans="1:38" x14ac:dyDescent="0.3">
      <c r="A269" t="s">
        <v>732</v>
      </c>
      <c r="B269">
        <v>27643</v>
      </c>
      <c r="C269">
        <v>3</v>
      </c>
      <c r="D269" t="s">
        <v>742</v>
      </c>
      <c r="E269" t="s">
        <v>743</v>
      </c>
      <c r="F269">
        <v>772</v>
      </c>
      <c r="G269">
        <v>32.75</v>
      </c>
      <c r="H269">
        <v>108.29</v>
      </c>
      <c r="I269">
        <v>25.61</v>
      </c>
      <c r="J269">
        <v>84.67</v>
      </c>
      <c r="K269">
        <v>9</v>
      </c>
      <c r="T269">
        <v>3</v>
      </c>
      <c r="U269">
        <v>2</v>
      </c>
      <c r="V269" t="s">
        <v>441</v>
      </c>
      <c r="W269" t="s">
        <v>163</v>
      </c>
      <c r="X269">
        <v>25</v>
      </c>
      <c r="Y269">
        <v>9</v>
      </c>
      <c r="Z269" t="s">
        <v>744</v>
      </c>
      <c r="AA269" t="s">
        <v>745</v>
      </c>
      <c r="AB269" t="s">
        <v>445</v>
      </c>
      <c r="AC269" t="s">
        <v>446</v>
      </c>
      <c r="AD269" t="s">
        <v>447</v>
      </c>
      <c r="AE269" t="s">
        <v>416</v>
      </c>
      <c r="AG269" t="s">
        <v>746</v>
      </c>
      <c r="AH269">
        <v>0</v>
      </c>
      <c r="AI269">
        <v>183</v>
      </c>
      <c r="AJ269">
        <v>18</v>
      </c>
      <c r="AK269">
        <v>1160</v>
      </c>
      <c r="AL269">
        <v>1.5</v>
      </c>
    </row>
    <row r="270" spans="1:38" x14ac:dyDescent="0.3">
      <c r="A270" t="s">
        <v>732</v>
      </c>
      <c r="B270">
        <v>27643</v>
      </c>
      <c r="C270">
        <v>4</v>
      </c>
      <c r="D270" t="s">
        <v>742</v>
      </c>
      <c r="E270" t="s">
        <v>743</v>
      </c>
      <c r="F270">
        <v>772</v>
      </c>
      <c r="G270">
        <v>32.729999999999997</v>
      </c>
      <c r="H270">
        <v>108.21</v>
      </c>
      <c r="I270">
        <v>25.59</v>
      </c>
      <c r="J270">
        <v>84.61</v>
      </c>
      <c r="K270">
        <v>7</v>
      </c>
      <c r="T270">
        <v>3</v>
      </c>
      <c r="U270">
        <v>2</v>
      </c>
      <c r="V270" t="s">
        <v>441</v>
      </c>
      <c r="W270" t="s">
        <v>164</v>
      </c>
      <c r="X270">
        <v>25</v>
      </c>
      <c r="Y270">
        <v>9</v>
      </c>
      <c r="Z270" t="s">
        <v>744</v>
      </c>
      <c r="AA270" t="s">
        <v>745</v>
      </c>
      <c r="AB270" t="s">
        <v>445</v>
      </c>
      <c r="AC270" t="s">
        <v>446</v>
      </c>
      <c r="AD270" t="s">
        <v>447</v>
      </c>
      <c r="AE270" t="s">
        <v>416</v>
      </c>
      <c r="AG270" t="s">
        <v>746</v>
      </c>
      <c r="AH270">
        <v>0</v>
      </c>
      <c r="AI270">
        <v>183</v>
      </c>
      <c r="AJ270">
        <v>18</v>
      </c>
      <c r="AK270">
        <v>1160</v>
      </c>
      <c r="AL270">
        <v>1.5</v>
      </c>
    </row>
    <row r="271" spans="1:38" x14ac:dyDescent="0.3">
      <c r="A271" t="s">
        <v>732</v>
      </c>
      <c r="B271">
        <v>27643</v>
      </c>
      <c r="C271">
        <v>5</v>
      </c>
      <c r="D271" t="s">
        <v>742</v>
      </c>
      <c r="E271" t="s">
        <v>743</v>
      </c>
      <c r="F271">
        <v>772</v>
      </c>
      <c r="G271">
        <v>39.17</v>
      </c>
      <c r="H271">
        <v>129.49</v>
      </c>
      <c r="I271">
        <v>30.62</v>
      </c>
      <c r="J271">
        <v>101.25</v>
      </c>
      <c r="K271">
        <v>80</v>
      </c>
      <c r="T271">
        <v>3</v>
      </c>
      <c r="U271">
        <v>2</v>
      </c>
      <c r="V271" t="s">
        <v>441</v>
      </c>
      <c r="W271" t="s">
        <v>165</v>
      </c>
      <c r="X271">
        <v>25</v>
      </c>
      <c r="Y271">
        <v>9</v>
      </c>
      <c r="Z271" t="s">
        <v>744</v>
      </c>
      <c r="AA271" t="s">
        <v>745</v>
      </c>
      <c r="AB271" t="s">
        <v>445</v>
      </c>
      <c r="AC271" t="s">
        <v>446</v>
      </c>
      <c r="AD271" t="s">
        <v>447</v>
      </c>
      <c r="AE271" t="s">
        <v>416</v>
      </c>
      <c r="AG271" t="s">
        <v>746</v>
      </c>
      <c r="AH271">
        <v>0</v>
      </c>
      <c r="AI271">
        <v>183</v>
      </c>
      <c r="AJ271">
        <v>18</v>
      </c>
      <c r="AK271">
        <v>1160</v>
      </c>
      <c r="AL271">
        <v>1.5</v>
      </c>
    </row>
    <row r="272" spans="1:38" x14ac:dyDescent="0.3">
      <c r="A272" t="s">
        <v>732</v>
      </c>
      <c r="B272">
        <v>27643</v>
      </c>
      <c r="C272">
        <v>6</v>
      </c>
      <c r="D272" t="s">
        <v>742</v>
      </c>
      <c r="E272" t="s">
        <v>743</v>
      </c>
      <c r="F272">
        <v>772</v>
      </c>
      <c r="G272">
        <v>39.39</v>
      </c>
      <c r="H272">
        <v>130.24</v>
      </c>
      <c r="I272">
        <v>30.8</v>
      </c>
      <c r="J272">
        <v>101.83</v>
      </c>
      <c r="K272">
        <v>146</v>
      </c>
      <c r="T272">
        <v>3</v>
      </c>
      <c r="U272">
        <v>2</v>
      </c>
      <c r="V272" t="s">
        <v>441</v>
      </c>
      <c r="W272" t="s">
        <v>166</v>
      </c>
      <c r="X272">
        <v>25</v>
      </c>
      <c r="Y272">
        <v>9</v>
      </c>
      <c r="Z272" t="s">
        <v>744</v>
      </c>
      <c r="AA272" t="s">
        <v>745</v>
      </c>
      <c r="AB272" t="s">
        <v>445</v>
      </c>
      <c r="AC272" t="s">
        <v>446</v>
      </c>
      <c r="AD272" t="s">
        <v>447</v>
      </c>
      <c r="AE272" t="s">
        <v>416</v>
      </c>
      <c r="AG272" t="s">
        <v>746</v>
      </c>
      <c r="AH272">
        <v>0</v>
      </c>
      <c r="AI272">
        <v>183</v>
      </c>
      <c r="AJ272">
        <v>18</v>
      </c>
      <c r="AK272">
        <v>1160</v>
      </c>
      <c r="AL272">
        <v>1.5</v>
      </c>
    </row>
    <row r="273" spans="1:38" x14ac:dyDescent="0.3">
      <c r="A273" t="s">
        <v>732</v>
      </c>
      <c r="B273">
        <v>27643</v>
      </c>
      <c r="C273">
        <v>7</v>
      </c>
      <c r="D273" t="s">
        <v>742</v>
      </c>
      <c r="E273" t="s">
        <v>743</v>
      </c>
      <c r="F273">
        <v>772</v>
      </c>
      <c r="G273">
        <v>39.42</v>
      </c>
      <c r="H273">
        <v>130.34</v>
      </c>
      <c r="I273">
        <v>30.82</v>
      </c>
      <c r="J273">
        <v>101.91</v>
      </c>
      <c r="K273">
        <v>106</v>
      </c>
      <c r="T273">
        <v>3</v>
      </c>
      <c r="U273">
        <v>2</v>
      </c>
      <c r="V273" t="s">
        <v>441</v>
      </c>
      <c r="W273" t="s">
        <v>167</v>
      </c>
      <c r="X273">
        <v>25</v>
      </c>
      <c r="Y273">
        <v>9</v>
      </c>
      <c r="Z273" t="s">
        <v>744</v>
      </c>
      <c r="AA273" t="s">
        <v>745</v>
      </c>
      <c r="AB273" t="s">
        <v>445</v>
      </c>
      <c r="AC273" t="s">
        <v>446</v>
      </c>
      <c r="AD273" t="s">
        <v>447</v>
      </c>
      <c r="AE273" t="s">
        <v>416</v>
      </c>
      <c r="AG273" t="s">
        <v>746</v>
      </c>
      <c r="AH273">
        <v>0</v>
      </c>
      <c r="AI273">
        <v>183</v>
      </c>
      <c r="AJ273">
        <v>18</v>
      </c>
      <c r="AK273">
        <v>1160</v>
      </c>
      <c r="AL273">
        <v>1.5</v>
      </c>
    </row>
    <row r="274" spans="1:38" x14ac:dyDescent="0.3">
      <c r="A274" t="s">
        <v>732</v>
      </c>
      <c r="B274">
        <v>27643</v>
      </c>
      <c r="C274">
        <v>8</v>
      </c>
      <c r="D274" t="s">
        <v>742</v>
      </c>
      <c r="E274" t="s">
        <v>743</v>
      </c>
      <c r="F274">
        <v>772</v>
      </c>
      <c r="G274">
        <v>45.9</v>
      </c>
      <c r="H274">
        <v>151.75</v>
      </c>
      <c r="I274">
        <v>35.89</v>
      </c>
      <c r="J274">
        <v>118.65</v>
      </c>
      <c r="K274">
        <v>73</v>
      </c>
      <c r="T274">
        <v>3</v>
      </c>
      <c r="U274">
        <v>2</v>
      </c>
      <c r="V274" t="s">
        <v>441</v>
      </c>
      <c r="W274" t="s">
        <v>109</v>
      </c>
      <c r="X274">
        <v>25</v>
      </c>
      <c r="Y274">
        <v>9</v>
      </c>
      <c r="Z274" t="s">
        <v>744</v>
      </c>
      <c r="AA274" t="s">
        <v>745</v>
      </c>
      <c r="AB274" t="s">
        <v>445</v>
      </c>
      <c r="AC274" t="s">
        <v>446</v>
      </c>
      <c r="AD274" t="s">
        <v>447</v>
      </c>
      <c r="AE274" t="s">
        <v>416</v>
      </c>
      <c r="AG274" t="s">
        <v>746</v>
      </c>
      <c r="AH274">
        <v>0</v>
      </c>
      <c r="AI274">
        <v>183</v>
      </c>
      <c r="AJ274">
        <v>18</v>
      </c>
      <c r="AK274">
        <v>1160</v>
      </c>
      <c r="AL274">
        <v>1.5</v>
      </c>
    </row>
    <row r="275" spans="1:38" x14ac:dyDescent="0.3">
      <c r="A275" t="s">
        <v>732</v>
      </c>
      <c r="B275">
        <v>27643</v>
      </c>
      <c r="C275">
        <v>9</v>
      </c>
      <c r="D275" t="s">
        <v>742</v>
      </c>
      <c r="E275" t="s">
        <v>743</v>
      </c>
      <c r="F275">
        <v>772</v>
      </c>
      <c r="G275">
        <v>45.81</v>
      </c>
      <c r="H275">
        <v>151.44</v>
      </c>
      <c r="I275">
        <v>35.81</v>
      </c>
      <c r="J275">
        <v>118.41</v>
      </c>
      <c r="K275">
        <v>40</v>
      </c>
      <c r="T275">
        <v>3</v>
      </c>
      <c r="U275">
        <v>2</v>
      </c>
      <c r="V275" t="s">
        <v>441</v>
      </c>
      <c r="W275" t="s">
        <v>110</v>
      </c>
      <c r="X275">
        <v>25</v>
      </c>
      <c r="Y275">
        <v>9</v>
      </c>
      <c r="Z275" t="s">
        <v>744</v>
      </c>
      <c r="AA275" t="s">
        <v>745</v>
      </c>
      <c r="AB275" t="s">
        <v>445</v>
      </c>
      <c r="AC275" t="s">
        <v>446</v>
      </c>
      <c r="AD275" t="s">
        <v>447</v>
      </c>
      <c r="AE275" t="s">
        <v>416</v>
      </c>
      <c r="AG275" t="s">
        <v>746</v>
      </c>
      <c r="AH275">
        <v>0</v>
      </c>
      <c r="AI275">
        <v>183</v>
      </c>
      <c r="AJ275">
        <v>18</v>
      </c>
      <c r="AK275">
        <v>1160</v>
      </c>
      <c r="AL275">
        <v>1.5</v>
      </c>
    </row>
    <row r="276" spans="1:38" x14ac:dyDescent="0.3">
      <c r="A276" t="s">
        <v>732</v>
      </c>
      <c r="B276">
        <v>27643</v>
      </c>
      <c r="C276">
        <v>10</v>
      </c>
      <c r="D276" t="s">
        <v>742</v>
      </c>
      <c r="E276" t="s">
        <v>743</v>
      </c>
      <c r="F276">
        <v>772</v>
      </c>
      <c r="G276">
        <v>46.01</v>
      </c>
      <c r="H276">
        <v>152.12</v>
      </c>
      <c r="I276">
        <v>35.97</v>
      </c>
      <c r="J276">
        <v>118.94</v>
      </c>
      <c r="K276">
        <v>46</v>
      </c>
      <c r="T276">
        <v>3</v>
      </c>
      <c r="U276">
        <v>2</v>
      </c>
      <c r="V276" t="s">
        <v>441</v>
      </c>
      <c r="W276" t="s">
        <v>168</v>
      </c>
      <c r="X276">
        <v>25</v>
      </c>
      <c r="Y276">
        <v>9</v>
      </c>
      <c r="Z276" t="s">
        <v>744</v>
      </c>
      <c r="AA276" t="s">
        <v>745</v>
      </c>
      <c r="AB276" t="s">
        <v>445</v>
      </c>
      <c r="AC276" t="s">
        <v>446</v>
      </c>
      <c r="AD276" t="s">
        <v>447</v>
      </c>
      <c r="AE276" t="s">
        <v>416</v>
      </c>
      <c r="AG276" t="s">
        <v>746</v>
      </c>
      <c r="AH276">
        <v>0</v>
      </c>
      <c r="AI276">
        <v>183</v>
      </c>
      <c r="AJ276">
        <v>18</v>
      </c>
      <c r="AK276">
        <v>1160</v>
      </c>
      <c r="AL276">
        <v>1.5</v>
      </c>
    </row>
    <row r="277" spans="1:38" x14ac:dyDescent="0.3">
      <c r="A277" t="s">
        <v>732</v>
      </c>
      <c r="B277">
        <v>106922</v>
      </c>
      <c r="C277">
        <v>1</v>
      </c>
      <c r="D277" t="s">
        <v>747</v>
      </c>
      <c r="E277" t="s">
        <v>748</v>
      </c>
      <c r="F277">
        <v>417</v>
      </c>
      <c r="G277">
        <v>37.26</v>
      </c>
      <c r="H277">
        <v>123.2</v>
      </c>
      <c r="I277">
        <v>29.08</v>
      </c>
      <c r="J277">
        <v>96.14</v>
      </c>
      <c r="K277">
        <v>33</v>
      </c>
      <c r="T277">
        <v>3</v>
      </c>
      <c r="U277">
        <v>2</v>
      </c>
      <c r="V277" t="s">
        <v>441</v>
      </c>
      <c r="W277" t="s">
        <v>169</v>
      </c>
      <c r="X277">
        <v>19</v>
      </c>
      <c r="Y277">
        <v>16</v>
      </c>
      <c r="Z277" t="s">
        <v>749</v>
      </c>
      <c r="AA277" t="s">
        <v>750</v>
      </c>
      <c r="AB277" t="s">
        <v>445</v>
      </c>
      <c r="AC277" t="s">
        <v>446</v>
      </c>
      <c r="AD277" t="s">
        <v>447</v>
      </c>
      <c r="AE277" t="s">
        <v>416</v>
      </c>
      <c r="AG277" t="s">
        <v>751</v>
      </c>
      <c r="AH277">
        <v>0</v>
      </c>
      <c r="AI277">
        <v>349</v>
      </c>
      <c r="AJ277">
        <v>35</v>
      </c>
      <c r="AK277">
        <v>1183</v>
      </c>
      <c r="AL277">
        <v>2.84</v>
      </c>
    </row>
    <row r="278" spans="1:38" x14ac:dyDescent="0.3">
      <c r="A278" t="s">
        <v>732</v>
      </c>
      <c r="B278">
        <v>106922</v>
      </c>
      <c r="C278">
        <v>2</v>
      </c>
      <c r="D278" t="s">
        <v>747</v>
      </c>
      <c r="E278" t="s">
        <v>748</v>
      </c>
      <c r="F278">
        <v>417</v>
      </c>
      <c r="G278">
        <v>37.65</v>
      </c>
      <c r="H278">
        <v>124.48</v>
      </c>
      <c r="I278">
        <v>29.28</v>
      </c>
      <c r="J278">
        <v>96.81</v>
      </c>
      <c r="K278">
        <v>35</v>
      </c>
      <c r="T278">
        <v>3</v>
      </c>
      <c r="U278">
        <v>2</v>
      </c>
      <c r="V278" t="s">
        <v>441</v>
      </c>
      <c r="W278" t="s">
        <v>92</v>
      </c>
      <c r="X278">
        <v>19</v>
      </c>
      <c r="Y278">
        <v>16</v>
      </c>
      <c r="Z278" t="s">
        <v>749</v>
      </c>
      <c r="AA278" t="s">
        <v>750</v>
      </c>
      <c r="AB278" t="s">
        <v>445</v>
      </c>
      <c r="AC278" t="s">
        <v>446</v>
      </c>
      <c r="AD278" t="s">
        <v>447</v>
      </c>
      <c r="AE278" t="s">
        <v>416</v>
      </c>
      <c r="AG278" t="s">
        <v>751</v>
      </c>
      <c r="AH278">
        <v>0</v>
      </c>
      <c r="AI278">
        <v>349</v>
      </c>
      <c r="AJ278">
        <v>35</v>
      </c>
      <c r="AK278">
        <v>1183</v>
      </c>
      <c r="AL278">
        <v>2.84</v>
      </c>
    </row>
    <row r="279" spans="1:38" x14ac:dyDescent="0.3">
      <c r="A279" t="s">
        <v>732</v>
      </c>
      <c r="B279">
        <v>106922</v>
      </c>
      <c r="C279">
        <v>3</v>
      </c>
      <c r="D279" t="s">
        <v>747</v>
      </c>
      <c r="E279" t="s">
        <v>748</v>
      </c>
      <c r="F279">
        <v>417</v>
      </c>
      <c r="G279">
        <v>37.56</v>
      </c>
      <c r="H279">
        <v>124.19</v>
      </c>
      <c r="I279">
        <v>29.22</v>
      </c>
      <c r="J279">
        <v>96.61</v>
      </c>
      <c r="K279">
        <v>17</v>
      </c>
      <c r="T279">
        <v>3</v>
      </c>
      <c r="U279">
        <v>2</v>
      </c>
      <c r="V279" t="s">
        <v>441</v>
      </c>
      <c r="W279" t="s">
        <v>170</v>
      </c>
      <c r="X279">
        <v>19</v>
      </c>
      <c r="Y279">
        <v>16</v>
      </c>
      <c r="Z279" t="s">
        <v>749</v>
      </c>
      <c r="AA279" t="s">
        <v>750</v>
      </c>
      <c r="AB279" t="s">
        <v>445</v>
      </c>
      <c r="AC279" t="s">
        <v>446</v>
      </c>
      <c r="AD279" t="s">
        <v>447</v>
      </c>
      <c r="AE279" t="s">
        <v>416</v>
      </c>
      <c r="AG279" t="s">
        <v>751</v>
      </c>
      <c r="AH279">
        <v>0</v>
      </c>
      <c r="AI279">
        <v>349</v>
      </c>
      <c r="AJ279">
        <v>35</v>
      </c>
      <c r="AK279">
        <v>1183</v>
      </c>
      <c r="AL279">
        <v>2.84</v>
      </c>
    </row>
    <row r="280" spans="1:38" x14ac:dyDescent="0.3">
      <c r="A280" t="s">
        <v>732</v>
      </c>
      <c r="B280">
        <v>106922</v>
      </c>
      <c r="C280">
        <v>4</v>
      </c>
      <c r="D280" t="s">
        <v>747</v>
      </c>
      <c r="E280" t="s">
        <v>748</v>
      </c>
      <c r="F280">
        <v>417</v>
      </c>
      <c r="G280">
        <v>42.37</v>
      </c>
      <c r="H280">
        <v>140.09</v>
      </c>
      <c r="I280">
        <v>33.35</v>
      </c>
      <c r="J280">
        <v>110.25</v>
      </c>
      <c r="K280">
        <v>35</v>
      </c>
      <c r="T280">
        <v>3</v>
      </c>
      <c r="U280">
        <v>2</v>
      </c>
      <c r="V280" t="s">
        <v>441</v>
      </c>
      <c r="W280">
        <v>140</v>
      </c>
      <c r="X280">
        <v>19</v>
      </c>
      <c r="Y280">
        <v>16</v>
      </c>
      <c r="Z280" t="s">
        <v>749</v>
      </c>
      <c r="AA280" t="s">
        <v>750</v>
      </c>
      <c r="AB280" t="s">
        <v>445</v>
      </c>
      <c r="AC280" t="s">
        <v>446</v>
      </c>
      <c r="AD280" t="s">
        <v>447</v>
      </c>
      <c r="AE280" t="s">
        <v>416</v>
      </c>
      <c r="AG280" t="s">
        <v>751</v>
      </c>
      <c r="AH280">
        <v>0</v>
      </c>
      <c r="AI280">
        <v>349</v>
      </c>
      <c r="AJ280">
        <v>35</v>
      </c>
      <c r="AK280">
        <v>1183</v>
      </c>
      <c r="AL280">
        <v>2.84</v>
      </c>
    </row>
    <row r="281" spans="1:38" x14ac:dyDescent="0.3">
      <c r="A281" t="s">
        <v>732</v>
      </c>
      <c r="B281">
        <v>106922</v>
      </c>
      <c r="C281">
        <v>5</v>
      </c>
      <c r="D281" t="s">
        <v>747</v>
      </c>
      <c r="E281" t="s">
        <v>748</v>
      </c>
      <c r="F281">
        <v>417</v>
      </c>
      <c r="G281">
        <v>47.43</v>
      </c>
      <c r="H281">
        <v>156.80000000000001</v>
      </c>
      <c r="I281">
        <v>37.299999999999997</v>
      </c>
      <c r="J281">
        <v>123.33</v>
      </c>
      <c r="K281">
        <v>70</v>
      </c>
      <c r="T281">
        <v>3</v>
      </c>
      <c r="U281">
        <v>2</v>
      </c>
      <c r="V281" t="s">
        <v>441</v>
      </c>
      <c r="W281" t="s">
        <v>171</v>
      </c>
      <c r="X281">
        <v>19</v>
      </c>
      <c r="Y281">
        <v>16</v>
      </c>
      <c r="Z281" t="s">
        <v>749</v>
      </c>
      <c r="AA281" t="s">
        <v>750</v>
      </c>
      <c r="AB281" t="s">
        <v>445</v>
      </c>
      <c r="AC281" t="s">
        <v>446</v>
      </c>
      <c r="AD281" t="s">
        <v>447</v>
      </c>
      <c r="AE281" t="s">
        <v>416</v>
      </c>
      <c r="AG281" t="s">
        <v>751</v>
      </c>
      <c r="AH281">
        <v>0</v>
      </c>
      <c r="AI281">
        <v>349</v>
      </c>
      <c r="AJ281">
        <v>35</v>
      </c>
      <c r="AK281">
        <v>1183</v>
      </c>
      <c r="AL281">
        <v>2.84</v>
      </c>
    </row>
    <row r="282" spans="1:38" x14ac:dyDescent="0.3">
      <c r="A282" t="s">
        <v>732</v>
      </c>
      <c r="B282">
        <v>106922</v>
      </c>
      <c r="C282">
        <v>6</v>
      </c>
      <c r="D282" t="s">
        <v>747</v>
      </c>
      <c r="E282" t="s">
        <v>748</v>
      </c>
      <c r="F282">
        <v>417</v>
      </c>
      <c r="G282">
        <v>47.48</v>
      </c>
      <c r="H282">
        <v>156.97</v>
      </c>
      <c r="I282">
        <v>37.33</v>
      </c>
      <c r="J282">
        <v>123.43</v>
      </c>
      <c r="K282">
        <v>33</v>
      </c>
      <c r="T282">
        <v>3</v>
      </c>
      <c r="U282">
        <v>2</v>
      </c>
      <c r="V282" t="s">
        <v>441</v>
      </c>
      <c r="W282" t="s">
        <v>172</v>
      </c>
      <c r="X282">
        <v>19</v>
      </c>
      <c r="Y282">
        <v>16</v>
      </c>
      <c r="Z282" t="s">
        <v>749</v>
      </c>
      <c r="AA282" t="s">
        <v>750</v>
      </c>
      <c r="AB282" t="s">
        <v>445</v>
      </c>
      <c r="AC282" t="s">
        <v>446</v>
      </c>
      <c r="AD282" t="s">
        <v>447</v>
      </c>
      <c r="AE282" t="s">
        <v>416</v>
      </c>
      <c r="AG282" t="s">
        <v>751</v>
      </c>
      <c r="AH282">
        <v>0</v>
      </c>
      <c r="AI282">
        <v>349</v>
      </c>
      <c r="AJ282">
        <v>35</v>
      </c>
      <c r="AK282">
        <v>1183</v>
      </c>
      <c r="AL282">
        <v>2.84</v>
      </c>
    </row>
    <row r="283" spans="1:38" x14ac:dyDescent="0.3">
      <c r="A283" t="s">
        <v>732</v>
      </c>
      <c r="B283">
        <v>106922</v>
      </c>
      <c r="C283">
        <v>7</v>
      </c>
      <c r="D283" t="s">
        <v>747</v>
      </c>
      <c r="E283" t="s">
        <v>748</v>
      </c>
      <c r="F283">
        <v>417</v>
      </c>
      <c r="G283">
        <v>49.51</v>
      </c>
      <c r="H283">
        <v>163.68</v>
      </c>
      <c r="I283">
        <v>39.14</v>
      </c>
      <c r="J283">
        <v>129.38999999999999</v>
      </c>
      <c r="K283">
        <v>32</v>
      </c>
      <c r="T283">
        <v>4</v>
      </c>
      <c r="U283">
        <v>2</v>
      </c>
      <c r="V283" t="s">
        <v>441</v>
      </c>
      <c r="W283" t="s">
        <v>173</v>
      </c>
      <c r="X283">
        <v>19</v>
      </c>
      <c r="Y283">
        <v>16</v>
      </c>
      <c r="Z283" t="s">
        <v>749</v>
      </c>
      <c r="AA283" t="s">
        <v>750</v>
      </c>
      <c r="AB283" t="s">
        <v>445</v>
      </c>
      <c r="AC283" t="s">
        <v>446</v>
      </c>
      <c r="AD283" t="s">
        <v>447</v>
      </c>
      <c r="AE283" t="s">
        <v>416</v>
      </c>
      <c r="AG283" t="s">
        <v>751</v>
      </c>
      <c r="AH283">
        <v>0</v>
      </c>
      <c r="AI283">
        <v>349</v>
      </c>
      <c r="AJ283">
        <v>35</v>
      </c>
      <c r="AK283">
        <v>1183</v>
      </c>
      <c r="AL283">
        <v>2.84</v>
      </c>
    </row>
    <row r="284" spans="1:38" x14ac:dyDescent="0.3">
      <c r="A284" t="s">
        <v>732</v>
      </c>
      <c r="B284">
        <v>106922</v>
      </c>
      <c r="C284">
        <v>8</v>
      </c>
      <c r="D284" t="s">
        <v>747</v>
      </c>
      <c r="E284" t="s">
        <v>748</v>
      </c>
      <c r="F284">
        <v>417</v>
      </c>
      <c r="G284">
        <v>50.17</v>
      </c>
      <c r="H284">
        <v>165.88</v>
      </c>
      <c r="I284">
        <v>39.090000000000003</v>
      </c>
      <c r="J284">
        <v>129.25</v>
      </c>
      <c r="K284">
        <v>31</v>
      </c>
      <c r="T284">
        <v>3</v>
      </c>
      <c r="U284">
        <v>2</v>
      </c>
      <c r="V284" t="s">
        <v>441</v>
      </c>
      <c r="W284" t="s">
        <v>174</v>
      </c>
      <c r="X284">
        <v>19</v>
      </c>
      <c r="Y284">
        <v>16</v>
      </c>
      <c r="Z284" t="s">
        <v>749</v>
      </c>
      <c r="AA284" t="s">
        <v>750</v>
      </c>
      <c r="AB284" t="s">
        <v>445</v>
      </c>
      <c r="AC284" t="s">
        <v>446</v>
      </c>
      <c r="AD284" t="s">
        <v>447</v>
      </c>
      <c r="AE284" t="s">
        <v>416</v>
      </c>
      <c r="AG284" t="s">
        <v>751</v>
      </c>
      <c r="AH284">
        <v>0</v>
      </c>
      <c r="AI284">
        <v>349</v>
      </c>
      <c r="AJ284">
        <v>35</v>
      </c>
      <c r="AK284">
        <v>1183</v>
      </c>
      <c r="AL284">
        <v>2.84</v>
      </c>
    </row>
    <row r="285" spans="1:38" x14ac:dyDescent="0.3">
      <c r="A285" t="s">
        <v>732</v>
      </c>
      <c r="B285">
        <v>106922</v>
      </c>
      <c r="C285">
        <v>9</v>
      </c>
      <c r="D285" t="s">
        <v>747</v>
      </c>
      <c r="E285" t="s">
        <v>748</v>
      </c>
      <c r="F285">
        <v>417</v>
      </c>
      <c r="G285">
        <v>54.55</v>
      </c>
      <c r="H285">
        <v>180.34</v>
      </c>
      <c r="I285">
        <v>42.95</v>
      </c>
      <c r="J285">
        <v>142.01</v>
      </c>
      <c r="K285">
        <v>127</v>
      </c>
      <c r="T285">
        <v>4</v>
      </c>
      <c r="U285">
        <v>2</v>
      </c>
      <c r="V285" t="s">
        <v>441</v>
      </c>
      <c r="W285">
        <v>180</v>
      </c>
      <c r="X285">
        <v>19</v>
      </c>
      <c r="Y285">
        <v>16</v>
      </c>
      <c r="Z285" t="s">
        <v>749</v>
      </c>
      <c r="AA285" t="s">
        <v>750</v>
      </c>
      <c r="AB285" t="s">
        <v>445</v>
      </c>
      <c r="AC285" t="s">
        <v>446</v>
      </c>
      <c r="AD285" t="s">
        <v>447</v>
      </c>
      <c r="AE285" t="s">
        <v>416</v>
      </c>
      <c r="AG285" t="s">
        <v>751</v>
      </c>
      <c r="AH285">
        <v>0</v>
      </c>
      <c r="AI285">
        <v>349</v>
      </c>
      <c r="AJ285">
        <v>35</v>
      </c>
      <c r="AK285">
        <v>1183</v>
      </c>
      <c r="AL285">
        <v>2.84</v>
      </c>
    </row>
    <row r="286" spans="1:38" x14ac:dyDescent="0.3">
      <c r="A286" t="s">
        <v>732</v>
      </c>
      <c r="B286">
        <v>106922</v>
      </c>
      <c r="C286">
        <v>10</v>
      </c>
      <c r="D286" t="s">
        <v>747</v>
      </c>
      <c r="E286" t="s">
        <v>748</v>
      </c>
      <c r="F286">
        <v>417</v>
      </c>
      <c r="G286">
        <v>79.349999999999994</v>
      </c>
      <c r="H286">
        <v>262.33</v>
      </c>
      <c r="I286">
        <v>61.64</v>
      </c>
      <c r="J286">
        <v>203.77</v>
      </c>
      <c r="K286">
        <v>4</v>
      </c>
      <c r="T286">
        <v>6</v>
      </c>
      <c r="U286">
        <v>4</v>
      </c>
      <c r="V286" t="s">
        <v>441</v>
      </c>
      <c r="W286">
        <v>262</v>
      </c>
      <c r="X286">
        <v>19</v>
      </c>
      <c r="Y286">
        <v>16</v>
      </c>
      <c r="Z286" t="s">
        <v>749</v>
      </c>
      <c r="AA286" t="s">
        <v>750</v>
      </c>
      <c r="AB286" t="s">
        <v>445</v>
      </c>
      <c r="AC286" t="s">
        <v>446</v>
      </c>
      <c r="AD286" t="s">
        <v>447</v>
      </c>
      <c r="AE286" t="s">
        <v>416</v>
      </c>
      <c r="AG286" t="s">
        <v>751</v>
      </c>
      <c r="AH286">
        <v>0</v>
      </c>
      <c r="AI286">
        <v>349</v>
      </c>
      <c r="AJ286">
        <v>35</v>
      </c>
      <c r="AK286">
        <v>1183</v>
      </c>
      <c r="AL286">
        <v>2.84</v>
      </c>
    </row>
    <row r="287" spans="1:38" x14ac:dyDescent="0.3">
      <c r="A287" t="s">
        <v>732</v>
      </c>
      <c r="B287">
        <v>100396</v>
      </c>
      <c r="C287">
        <v>1</v>
      </c>
      <c r="D287" t="s">
        <v>752</v>
      </c>
      <c r="E287" t="s">
        <v>617</v>
      </c>
      <c r="F287">
        <v>340</v>
      </c>
      <c r="G287">
        <v>38.15</v>
      </c>
      <c r="H287">
        <v>126.12</v>
      </c>
      <c r="I287">
        <v>30.6</v>
      </c>
      <c r="J287">
        <v>101.17</v>
      </c>
      <c r="K287">
        <v>68</v>
      </c>
      <c r="T287">
        <v>3</v>
      </c>
      <c r="U287">
        <v>2</v>
      </c>
      <c r="V287" t="s">
        <v>441</v>
      </c>
      <c r="W287" t="s">
        <v>175</v>
      </c>
      <c r="X287">
        <v>22</v>
      </c>
      <c r="Y287">
        <v>9</v>
      </c>
      <c r="Z287" t="s">
        <v>753</v>
      </c>
      <c r="AA287" t="s">
        <v>754</v>
      </c>
      <c r="AB287" t="s">
        <v>445</v>
      </c>
      <c r="AC287" t="s">
        <v>446</v>
      </c>
      <c r="AD287" t="s">
        <v>447</v>
      </c>
      <c r="AE287" t="s">
        <v>416</v>
      </c>
      <c r="AG287" t="s">
        <v>755</v>
      </c>
      <c r="AH287">
        <v>0</v>
      </c>
      <c r="AI287">
        <v>179</v>
      </c>
      <c r="AJ287">
        <v>18</v>
      </c>
      <c r="AK287">
        <v>585</v>
      </c>
      <c r="AL287">
        <v>1.72</v>
      </c>
    </row>
    <row r="288" spans="1:38" x14ac:dyDescent="0.3">
      <c r="A288" t="s">
        <v>732</v>
      </c>
      <c r="B288">
        <v>100396</v>
      </c>
      <c r="C288">
        <v>2</v>
      </c>
      <c r="D288" t="s">
        <v>752</v>
      </c>
      <c r="E288" t="s">
        <v>617</v>
      </c>
      <c r="F288">
        <v>340</v>
      </c>
      <c r="G288">
        <v>38.26</v>
      </c>
      <c r="H288">
        <v>126.48</v>
      </c>
      <c r="I288">
        <v>30.69</v>
      </c>
      <c r="J288">
        <v>101.46</v>
      </c>
      <c r="K288">
        <v>68</v>
      </c>
      <c r="T288">
        <v>3</v>
      </c>
      <c r="U288">
        <v>2</v>
      </c>
      <c r="V288" t="s">
        <v>441</v>
      </c>
      <c r="W288" t="s">
        <v>176</v>
      </c>
      <c r="X288">
        <v>22</v>
      </c>
      <c r="Y288">
        <v>9</v>
      </c>
      <c r="Z288" t="s">
        <v>753</v>
      </c>
      <c r="AA288" t="s">
        <v>754</v>
      </c>
      <c r="AB288" t="s">
        <v>445</v>
      </c>
      <c r="AC288" t="s">
        <v>446</v>
      </c>
      <c r="AD288" t="s">
        <v>447</v>
      </c>
      <c r="AE288" t="s">
        <v>416</v>
      </c>
      <c r="AG288" t="s">
        <v>755</v>
      </c>
      <c r="AH288">
        <v>0</v>
      </c>
      <c r="AI288">
        <v>179</v>
      </c>
      <c r="AJ288">
        <v>18</v>
      </c>
      <c r="AK288">
        <v>585</v>
      </c>
      <c r="AL288">
        <v>1.72</v>
      </c>
    </row>
    <row r="289" spans="1:38" x14ac:dyDescent="0.3">
      <c r="A289" t="s">
        <v>732</v>
      </c>
      <c r="B289">
        <v>100396</v>
      </c>
      <c r="C289">
        <v>3</v>
      </c>
      <c r="D289" t="s">
        <v>752</v>
      </c>
      <c r="E289" t="s">
        <v>617</v>
      </c>
      <c r="F289">
        <v>340</v>
      </c>
      <c r="G289">
        <v>44.14</v>
      </c>
      <c r="H289">
        <v>145.93</v>
      </c>
      <c r="I289">
        <v>35.409999999999997</v>
      </c>
      <c r="J289">
        <v>117.06</v>
      </c>
      <c r="K289">
        <v>70</v>
      </c>
      <c r="T289">
        <v>4</v>
      </c>
      <c r="U289">
        <v>2</v>
      </c>
      <c r="V289" t="s">
        <v>441</v>
      </c>
      <c r="W289" t="s">
        <v>177</v>
      </c>
      <c r="X289">
        <v>22</v>
      </c>
      <c r="Y289">
        <v>9</v>
      </c>
      <c r="Z289" t="s">
        <v>753</v>
      </c>
      <c r="AA289" t="s">
        <v>754</v>
      </c>
      <c r="AB289" t="s">
        <v>445</v>
      </c>
      <c r="AC289" t="s">
        <v>446</v>
      </c>
      <c r="AD289" t="s">
        <v>447</v>
      </c>
      <c r="AE289" t="s">
        <v>416</v>
      </c>
      <c r="AG289" t="s">
        <v>755</v>
      </c>
      <c r="AH289">
        <v>0</v>
      </c>
      <c r="AI289">
        <v>179</v>
      </c>
      <c r="AJ289">
        <v>18</v>
      </c>
      <c r="AK289">
        <v>585</v>
      </c>
      <c r="AL289">
        <v>1.72</v>
      </c>
    </row>
    <row r="290" spans="1:38" x14ac:dyDescent="0.3">
      <c r="A290" t="s">
        <v>732</v>
      </c>
      <c r="B290">
        <v>100396</v>
      </c>
      <c r="C290">
        <v>4</v>
      </c>
      <c r="D290" t="s">
        <v>752</v>
      </c>
      <c r="E290" t="s">
        <v>617</v>
      </c>
      <c r="F290">
        <v>340</v>
      </c>
      <c r="G290">
        <v>44.26</v>
      </c>
      <c r="H290">
        <v>146.34</v>
      </c>
      <c r="I290">
        <v>35.51</v>
      </c>
      <c r="J290">
        <v>117.39</v>
      </c>
      <c r="K290">
        <v>102</v>
      </c>
      <c r="T290">
        <v>4</v>
      </c>
      <c r="U290">
        <v>2</v>
      </c>
      <c r="V290" t="s">
        <v>441</v>
      </c>
      <c r="W290" t="s">
        <v>178</v>
      </c>
      <c r="X290">
        <v>22</v>
      </c>
      <c r="Y290">
        <v>9</v>
      </c>
      <c r="Z290" t="s">
        <v>753</v>
      </c>
      <c r="AA290" t="s">
        <v>754</v>
      </c>
      <c r="AB290" t="s">
        <v>445</v>
      </c>
      <c r="AC290" t="s">
        <v>446</v>
      </c>
      <c r="AD290" t="s">
        <v>447</v>
      </c>
      <c r="AE290" t="s">
        <v>416</v>
      </c>
      <c r="AG290" t="s">
        <v>755</v>
      </c>
      <c r="AH290">
        <v>0</v>
      </c>
      <c r="AI290">
        <v>179</v>
      </c>
      <c r="AJ290">
        <v>18</v>
      </c>
      <c r="AK290">
        <v>585</v>
      </c>
      <c r="AL290">
        <v>1.72</v>
      </c>
    </row>
    <row r="291" spans="1:38" x14ac:dyDescent="0.3">
      <c r="A291" t="s">
        <v>732</v>
      </c>
      <c r="B291">
        <v>100396</v>
      </c>
      <c r="C291">
        <v>5</v>
      </c>
      <c r="D291" t="s">
        <v>752</v>
      </c>
      <c r="E291" t="s">
        <v>617</v>
      </c>
      <c r="F291">
        <v>340</v>
      </c>
      <c r="G291">
        <v>44.34</v>
      </c>
      <c r="H291">
        <v>146.6</v>
      </c>
      <c r="I291">
        <v>35.57</v>
      </c>
      <c r="J291">
        <v>117.6</v>
      </c>
      <c r="K291">
        <v>26</v>
      </c>
      <c r="T291">
        <v>4</v>
      </c>
      <c r="U291">
        <v>2</v>
      </c>
      <c r="V291" t="s">
        <v>441</v>
      </c>
      <c r="W291" t="s">
        <v>179</v>
      </c>
      <c r="X291">
        <v>22</v>
      </c>
      <c r="Y291">
        <v>9</v>
      </c>
      <c r="Z291" t="s">
        <v>753</v>
      </c>
      <c r="AA291" t="s">
        <v>754</v>
      </c>
      <c r="AB291" t="s">
        <v>445</v>
      </c>
      <c r="AC291" t="s">
        <v>446</v>
      </c>
      <c r="AD291" t="s">
        <v>447</v>
      </c>
      <c r="AE291" t="s">
        <v>416</v>
      </c>
      <c r="AG291" t="s">
        <v>755</v>
      </c>
      <c r="AH291">
        <v>0</v>
      </c>
      <c r="AI291">
        <v>179</v>
      </c>
      <c r="AJ291">
        <v>18</v>
      </c>
      <c r="AK291">
        <v>585</v>
      </c>
      <c r="AL291">
        <v>1.72</v>
      </c>
    </row>
    <row r="292" spans="1:38" x14ac:dyDescent="0.3">
      <c r="A292" t="s">
        <v>732</v>
      </c>
      <c r="B292">
        <v>100396</v>
      </c>
      <c r="C292">
        <v>6</v>
      </c>
      <c r="D292" t="s">
        <v>752</v>
      </c>
      <c r="E292" t="s">
        <v>617</v>
      </c>
      <c r="F292">
        <v>340</v>
      </c>
      <c r="G292">
        <v>56.87</v>
      </c>
      <c r="H292">
        <v>188.01</v>
      </c>
      <c r="I292">
        <v>45.62</v>
      </c>
      <c r="J292">
        <v>150.81</v>
      </c>
      <c r="K292">
        <v>3</v>
      </c>
      <c r="T292">
        <v>4</v>
      </c>
      <c r="U292">
        <v>2</v>
      </c>
      <c r="V292" t="s">
        <v>441</v>
      </c>
      <c r="W292">
        <v>188</v>
      </c>
      <c r="X292">
        <v>22</v>
      </c>
      <c r="Y292">
        <v>9</v>
      </c>
      <c r="Z292" t="s">
        <v>753</v>
      </c>
      <c r="AA292" t="s">
        <v>754</v>
      </c>
      <c r="AB292" t="s">
        <v>445</v>
      </c>
      <c r="AC292" t="s">
        <v>446</v>
      </c>
      <c r="AD292" t="s">
        <v>447</v>
      </c>
      <c r="AE292" t="s">
        <v>416</v>
      </c>
      <c r="AG292" t="s">
        <v>755</v>
      </c>
      <c r="AH292">
        <v>0</v>
      </c>
      <c r="AI292">
        <v>179</v>
      </c>
      <c r="AJ292">
        <v>18</v>
      </c>
      <c r="AK292">
        <v>585</v>
      </c>
      <c r="AL292">
        <v>1.72</v>
      </c>
    </row>
    <row r="293" spans="1:38" x14ac:dyDescent="0.3">
      <c r="A293" t="s">
        <v>732</v>
      </c>
      <c r="B293">
        <v>100396</v>
      </c>
      <c r="C293">
        <v>7</v>
      </c>
      <c r="D293" t="s">
        <v>752</v>
      </c>
      <c r="E293" t="s">
        <v>617</v>
      </c>
      <c r="F293">
        <v>340</v>
      </c>
      <c r="G293">
        <v>58.11</v>
      </c>
      <c r="H293">
        <v>192.13</v>
      </c>
      <c r="I293">
        <v>46.62</v>
      </c>
      <c r="J293">
        <v>154.12</v>
      </c>
      <c r="K293">
        <v>1</v>
      </c>
      <c r="T293">
        <v>4</v>
      </c>
      <c r="U293">
        <v>3</v>
      </c>
      <c r="V293" t="s">
        <v>441</v>
      </c>
      <c r="W293">
        <v>192</v>
      </c>
      <c r="X293">
        <v>22</v>
      </c>
      <c r="Y293">
        <v>9</v>
      </c>
      <c r="Z293" t="s">
        <v>753</v>
      </c>
      <c r="AA293" t="s">
        <v>754</v>
      </c>
      <c r="AB293" t="s">
        <v>445</v>
      </c>
      <c r="AC293" t="s">
        <v>446</v>
      </c>
      <c r="AD293" t="s">
        <v>447</v>
      </c>
      <c r="AE293" t="s">
        <v>416</v>
      </c>
      <c r="AG293" t="s">
        <v>755</v>
      </c>
      <c r="AH293">
        <v>0</v>
      </c>
      <c r="AI293">
        <v>179</v>
      </c>
      <c r="AJ293">
        <v>18</v>
      </c>
      <c r="AK293">
        <v>585</v>
      </c>
      <c r="AL293">
        <v>1.72</v>
      </c>
    </row>
    <row r="294" spans="1:38" x14ac:dyDescent="0.3">
      <c r="A294" t="s">
        <v>732</v>
      </c>
      <c r="B294">
        <v>100396</v>
      </c>
      <c r="C294">
        <v>8</v>
      </c>
      <c r="D294" t="s">
        <v>752</v>
      </c>
      <c r="E294" t="s">
        <v>617</v>
      </c>
      <c r="F294">
        <v>340</v>
      </c>
      <c r="G294">
        <v>68.42</v>
      </c>
      <c r="H294">
        <v>226.19</v>
      </c>
      <c r="I294">
        <v>54.88</v>
      </c>
      <c r="J294">
        <v>181.44</v>
      </c>
      <c r="K294">
        <v>2</v>
      </c>
      <c r="T294">
        <v>5</v>
      </c>
      <c r="U294">
        <v>3</v>
      </c>
      <c r="V294" t="s">
        <v>441</v>
      </c>
      <c r="W294">
        <v>226</v>
      </c>
      <c r="X294">
        <v>22</v>
      </c>
      <c r="Y294">
        <v>9</v>
      </c>
      <c r="Z294" t="s">
        <v>753</v>
      </c>
      <c r="AA294" t="s">
        <v>754</v>
      </c>
      <c r="AB294" t="s">
        <v>445</v>
      </c>
      <c r="AC294" t="s">
        <v>446</v>
      </c>
      <c r="AD294" t="s">
        <v>447</v>
      </c>
      <c r="AE294" t="s">
        <v>416</v>
      </c>
      <c r="AG294" t="s">
        <v>755</v>
      </c>
      <c r="AH294">
        <v>0</v>
      </c>
      <c r="AI294">
        <v>179</v>
      </c>
      <c r="AJ294">
        <v>18</v>
      </c>
      <c r="AK294">
        <v>585</v>
      </c>
      <c r="AL294">
        <v>1.72</v>
      </c>
    </row>
    <row r="295" spans="1:38" x14ac:dyDescent="0.3">
      <c r="A295" t="s">
        <v>732</v>
      </c>
      <c r="B295">
        <v>27414</v>
      </c>
      <c r="C295">
        <v>1</v>
      </c>
      <c r="D295" t="s">
        <v>756</v>
      </c>
      <c r="E295" t="s">
        <v>617</v>
      </c>
      <c r="F295">
        <v>348</v>
      </c>
      <c r="G295">
        <v>38.14</v>
      </c>
      <c r="H295">
        <v>126.09</v>
      </c>
      <c r="I295">
        <v>30.6</v>
      </c>
      <c r="J295">
        <v>101.17</v>
      </c>
      <c r="K295">
        <v>69</v>
      </c>
      <c r="T295">
        <v>3</v>
      </c>
      <c r="U295">
        <v>2</v>
      </c>
      <c r="V295" t="s">
        <v>441</v>
      </c>
      <c r="W295" t="s">
        <v>175</v>
      </c>
      <c r="X295">
        <v>10</v>
      </c>
      <c r="Y295">
        <v>9</v>
      </c>
      <c r="Z295" t="s">
        <v>757</v>
      </c>
      <c r="AA295" t="s">
        <v>758</v>
      </c>
      <c r="AB295" t="s">
        <v>445</v>
      </c>
      <c r="AC295" t="s">
        <v>446</v>
      </c>
      <c r="AD295" t="s">
        <v>447</v>
      </c>
      <c r="AE295" t="s">
        <v>416</v>
      </c>
      <c r="AG295" t="s">
        <v>759</v>
      </c>
      <c r="AH295">
        <v>0</v>
      </c>
      <c r="AI295">
        <v>115</v>
      </c>
      <c r="AJ295">
        <v>18</v>
      </c>
      <c r="AK295">
        <v>603</v>
      </c>
      <c r="AL295">
        <v>1.73</v>
      </c>
    </row>
    <row r="296" spans="1:38" x14ac:dyDescent="0.3">
      <c r="A296" t="s">
        <v>732</v>
      </c>
      <c r="B296">
        <v>27414</v>
      </c>
      <c r="C296">
        <v>2</v>
      </c>
      <c r="D296" t="s">
        <v>756</v>
      </c>
      <c r="E296" t="s">
        <v>617</v>
      </c>
      <c r="F296">
        <v>348</v>
      </c>
      <c r="G296">
        <v>38.25</v>
      </c>
      <c r="H296">
        <v>126.45</v>
      </c>
      <c r="I296">
        <v>30.69</v>
      </c>
      <c r="J296">
        <v>101.46</v>
      </c>
      <c r="K296">
        <v>60</v>
      </c>
      <c r="T296">
        <v>3</v>
      </c>
      <c r="U296">
        <v>2</v>
      </c>
      <c r="V296" t="s">
        <v>441</v>
      </c>
      <c r="W296" t="s">
        <v>176</v>
      </c>
      <c r="X296">
        <v>10</v>
      </c>
      <c r="Y296">
        <v>9</v>
      </c>
      <c r="Z296" t="s">
        <v>757</v>
      </c>
      <c r="AA296" t="s">
        <v>758</v>
      </c>
      <c r="AB296" t="s">
        <v>445</v>
      </c>
      <c r="AC296" t="s">
        <v>446</v>
      </c>
      <c r="AD296" t="s">
        <v>447</v>
      </c>
      <c r="AE296" t="s">
        <v>416</v>
      </c>
      <c r="AG296" t="s">
        <v>759</v>
      </c>
      <c r="AH296">
        <v>0</v>
      </c>
      <c r="AI296">
        <v>115</v>
      </c>
      <c r="AJ296">
        <v>18</v>
      </c>
      <c r="AK296">
        <v>603</v>
      </c>
      <c r="AL296">
        <v>1.73</v>
      </c>
    </row>
    <row r="297" spans="1:38" x14ac:dyDescent="0.3">
      <c r="A297" t="s">
        <v>732</v>
      </c>
      <c r="B297">
        <v>27414</v>
      </c>
      <c r="C297">
        <v>3</v>
      </c>
      <c r="D297" t="s">
        <v>756</v>
      </c>
      <c r="E297" t="s">
        <v>617</v>
      </c>
      <c r="F297">
        <v>348</v>
      </c>
      <c r="G297">
        <v>44.13</v>
      </c>
      <c r="H297">
        <v>145.9</v>
      </c>
      <c r="I297">
        <v>35.409999999999997</v>
      </c>
      <c r="J297">
        <v>117.06</v>
      </c>
      <c r="K297">
        <v>60</v>
      </c>
      <c r="T297">
        <v>4</v>
      </c>
      <c r="U297">
        <v>2</v>
      </c>
      <c r="V297" t="s">
        <v>441</v>
      </c>
      <c r="W297" t="s">
        <v>180</v>
      </c>
      <c r="X297">
        <v>10</v>
      </c>
      <c r="Y297">
        <v>9</v>
      </c>
      <c r="Z297" t="s">
        <v>757</v>
      </c>
      <c r="AA297" t="s">
        <v>758</v>
      </c>
      <c r="AB297" t="s">
        <v>445</v>
      </c>
      <c r="AC297" t="s">
        <v>446</v>
      </c>
      <c r="AD297" t="s">
        <v>447</v>
      </c>
      <c r="AE297" t="s">
        <v>416</v>
      </c>
      <c r="AG297" t="s">
        <v>759</v>
      </c>
      <c r="AH297">
        <v>0</v>
      </c>
      <c r="AI297">
        <v>115</v>
      </c>
      <c r="AJ297">
        <v>18</v>
      </c>
      <c r="AK297">
        <v>603</v>
      </c>
      <c r="AL297">
        <v>1.73</v>
      </c>
    </row>
    <row r="298" spans="1:38" x14ac:dyDescent="0.3">
      <c r="A298" t="s">
        <v>732</v>
      </c>
      <c r="B298">
        <v>27414</v>
      </c>
      <c r="C298">
        <v>4</v>
      </c>
      <c r="D298" t="s">
        <v>756</v>
      </c>
      <c r="E298" t="s">
        <v>617</v>
      </c>
      <c r="F298">
        <v>348</v>
      </c>
      <c r="G298">
        <v>44.41</v>
      </c>
      <c r="H298">
        <v>146.82</v>
      </c>
      <c r="I298">
        <v>35.630000000000003</v>
      </c>
      <c r="J298">
        <v>117.8</v>
      </c>
      <c r="K298">
        <v>60</v>
      </c>
      <c r="T298">
        <v>4</v>
      </c>
      <c r="U298">
        <v>2</v>
      </c>
      <c r="V298" t="s">
        <v>441</v>
      </c>
      <c r="W298" t="s">
        <v>181</v>
      </c>
      <c r="X298">
        <v>10</v>
      </c>
      <c r="Y298">
        <v>9</v>
      </c>
      <c r="Z298" t="s">
        <v>757</v>
      </c>
      <c r="AA298" t="s">
        <v>758</v>
      </c>
      <c r="AB298" t="s">
        <v>445</v>
      </c>
      <c r="AC298" t="s">
        <v>446</v>
      </c>
      <c r="AD298" t="s">
        <v>447</v>
      </c>
      <c r="AE298" t="s">
        <v>416</v>
      </c>
      <c r="AG298" t="s">
        <v>759</v>
      </c>
      <c r="AH298">
        <v>0</v>
      </c>
      <c r="AI298">
        <v>115</v>
      </c>
      <c r="AJ298">
        <v>18</v>
      </c>
      <c r="AK298">
        <v>603</v>
      </c>
      <c r="AL298">
        <v>1.73</v>
      </c>
    </row>
    <row r="299" spans="1:38" x14ac:dyDescent="0.3">
      <c r="A299" t="s">
        <v>732</v>
      </c>
      <c r="B299">
        <v>27414</v>
      </c>
      <c r="C299">
        <v>5</v>
      </c>
      <c r="D299" t="s">
        <v>756</v>
      </c>
      <c r="E299" t="s">
        <v>617</v>
      </c>
      <c r="F299">
        <v>348</v>
      </c>
      <c r="G299">
        <v>44.18</v>
      </c>
      <c r="H299">
        <v>146.07</v>
      </c>
      <c r="I299">
        <v>35.450000000000003</v>
      </c>
      <c r="J299">
        <v>117.2</v>
      </c>
      <c r="K299">
        <v>50</v>
      </c>
      <c r="T299">
        <v>4</v>
      </c>
      <c r="U299">
        <v>2</v>
      </c>
      <c r="V299" t="s">
        <v>441</v>
      </c>
      <c r="W299" t="s">
        <v>178</v>
      </c>
      <c r="X299">
        <v>10</v>
      </c>
      <c r="Y299">
        <v>9</v>
      </c>
      <c r="Z299" t="s">
        <v>757</v>
      </c>
      <c r="AA299" t="s">
        <v>758</v>
      </c>
      <c r="AB299" t="s">
        <v>445</v>
      </c>
      <c r="AC299" t="s">
        <v>446</v>
      </c>
      <c r="AD299" t="s">
        <v>447</v>
      </c>
      <c r="AE299" t="s">
        <v>416</v>
      </c>
      <c r="AG299" t="s">
        <v>759</v>
      </c>
      <c r="AH299">
        <v>0</v>
      </c>
      <c r="AI299">
        <v>115</v>
      </c>
      <c r="AJ299">
        <v>18</v>
      </c>
      <c r="AK299">
        <v>603</v>
      </c>
      <c r="AL299">
        <v>1.73</v>
      </c>
    </row>
    <row r="300" spans="1:38" x14ac:dyDescent="0.3">
      <c r="A300" t="s">
        <v>732</v>
      </c>
      <c r="B300">
        <v>27414</v>
      </c>
      <c r="C300">
        <v>6</v>
      </c>
      <c r="D300" t="s">
        <v>756</v>
      </c>
      <c r="E300" t="s">
        <v>617</v>
      </c>
      <c r="F300">
        <v>348</v>
      </c>
      <c r="G300">
        <v>44.36</v>
      </c>
      <c r="H300">
        <v>146.66</v>
      </c>
      <c r="I300">
        <v>35.590000000000003</v>
      </c>
      <c r="J300">
        <v>117.67</v>
      </c>
      <c r="K300">
        <v>49</v>
      </c>
      <c r="T300">
        <v>4</v>
      </c>
      <c r="U300">
        <v>2</v>
      </c>
      <c r="V300" t="s">
        <v>441</v>
      </c>
      <c r="W300" t="s">
        <v>182</v>
      </c>
      <c r="X300">
        <v>10</v>
      </c>
      <c r="Y300">
        <v>9</v>
      </c>
      <c r="Z300" t="s">
        <v>757</v>
      </c>
      <c r="AA300" t="s">
        <v>758</v>
      </c>
      <c r="AB300" t="s">
        <v>445</v>
      </c>
      <c r="AC300" t="s">
        <v>446</v>
      </c>
      <c r="AD300" t="s">
        <v>447</v>
      </c>
      <c r="AE300" t="s">
        <v>416</v>
      </c>
      <c r="AG300" t="s">
        <v>759</v>
      </c>
      <c r="AH300">
        <v>0</v>
      </c>
      <c r="AI300">
        <v>115</v>
      </c>
      <c r="AJ300">
        <v>18</v>
      </c>
      <c r="AK300">
        <v>603</v>
      </c>
      <c r="AL300">
        <v>1.73</v>
      </c>
    </row>
    <row r="301" spans="1:38" x14ac:dyDescent="0.3">
      <c r="A301" t="s">
        <v>732</v>
      </c>
      <c r="B301">
        <v>106923</v>
      </c>
      <c r="C301">
        <v>1</v>
      </c>
      <c r="D301" t="s">
        <v>760</v>
      </c>
      <c r="E301" t="s">
        <v>748</v>
      </c>
      <c r="F301">
        <v>514</v>
      </c>
      <c r="G301">
        <v>37.61</v>
      </c>
      <c r="H301">
        <v>124.34</v>
      </c>
      <c r="I301">
        <v>29.28</v>
      </c>
      <c r="J301">
        <v>96.81</v>
      </c>
      <c r="K301">
        <v>76</v>
      </c>
      <c r="T301">
        <v>3</v>
      </c>
      <c r="U301">
        <v>2</v>
      </c>
      <c r="V301" t="s">
        <v>441</v>
      </c>
      <c r="W301" t="s">
        <v>92</v>
      </c>
      <c r="X301">
        <v>20</v>
      </c>
      <c r="Y301">
        <v>18</v>
      </c>
      <c r="Z301" t="s">
        <v>761</v>
      </c>
      <c r="AA301" t="s">
        <v>762</v>
      </c>
      <c r="AB301" t="s">
        <v>445</v>
      </c>
      <c r="AC301" t="s">
        <v>446</v>
      </c>
      <c r="AD301" t="s">
        <v>447</v>
      </c>
      <c r="AE301" t="s">
        <v>416</v>
      </c>
      <c r="AG301" t="s">
        <v>763</v>
      </c>
      <c r="AH301">
        <v>0</v>
      </c>
      <c r="AI301">
        <v>349</v>
      </c>
      <c r="AJ301">
        <v>35</v>
      </c>
      <c r="AK301">
        <v>1448</v>
      </c>
      <c r="AL301">
        <v>2.82</v>
      </c>
    </row>
    <row r="302" spans="1:38" x14ac:dyDescent="0.3">
      <c r="A302" t="s">
        <v>732</v>
      </c>
      <c r="B302">
        <v>106923</v>
      </c>
      <c r="C302">
        <v>2</v>
      </c>
      <c r="D302" t="s">
        <v>760</v>
      </c>
      <c r="E302" t="s">
        <v>748</v>
      </c>
      <c r="F302">
        <v>514</v>
      </c>
      <c r="G302">
        <v>42.33</v>
      </c>
      <c r="H302">
        <v>139.94</v>
      </c>
      <c r="I302">
        <v>33.35</v>
      </c>
      <c r="J302">
        <v>110.25</v>
      </c>
      <c r="K302">
        <v>76</v>
      </c>
      <c r="T302">
        <v>3</v>
      </c>
      <c r="U302">
        <v>2</v>
      </c>
      <c r="V302" t="s">
        <v>441</v>
      </c>
      <c r="W302">
        <v>139</v>
      </c>
      <c r="X302">
        <v>20</v>
      </c>
      <c r="Y302">
        <v>18</v>
      </c>
      <c r="Z302" t="s">
        <v>761</v>
      </c>
      <c r="AA302" t="s">
        <v>762</v>
      </c>
      <c r="AB302" t="s">
        <v>445</v>
      </c>
      <c r="AC302" t="s">
        <v>446</v>
      </c>
      <c r="AD302" t="s">
        <v>447</v>
      </c>
      <c r="AE302" t="s">
        <v>416</v>
      </c>
      <c r="AG302" t="s">
        <v>763</v>
      </c>
      <c r="AH302">
        <v>0</v>
      </c>
      <c r="AI302">
        <v>349</v>
      </c>
      <c r="AJ302">
        <v>35</v>
      </c>
      <c r="AK302">
        <v>1448</v>
      </c>
      <c r="AL302">
        <v>2.82</v>
      </c>
    </row>
    <row r="303" spans="1:38" x14ac:dyDescent="0.3">
      <c r="A303" t="s">
        <v>732</v>
      </c>
      <c r="B303">
        <v>106923</v>
      </c>
      <c r="C303">
        <v>3</v>
      </c>
      <c r="D303" t="s">
        <v>760</v>
      </c>
      <c r="E303" t="s">
        <v>748</v>
      </c>
      <c r="F303">
        <v>514</v>
      </c>
      <c r="G303">
        <v>49.46</v>
      </c>
      <c r="H303">
        <v>163.51</v>
      </c>
      <c r="I303">
        <v>39.14</v>
      </c>
      <c r="J303">
        <v>129.38999999999999</v>
      </c>
      <c r="K303">
        <v>72</v>
      </c>
      <c r="T303">
        <v>4</v>
      </c>
      <c r="U303">
        <v>2</v>
      </c>
      <c r="V303" t="s">
        <v>441</v>
      </c>
      <c r="W303" t="s">
        <v>173</v>
      </c>
      <c r="X303">
        <v>20</v>
      </c>
      <c r="Y303">
        <v>18</v>
      </c>
      <c r="Z303" t="s">
        <v>761</v>
      </c>
      <c r="AA303" t="s">
        <v>762</v>
      </c>
      <c r="AB303" t="s">
        <v>445</v>
      </c>
      <c r="AC303" t="s">
        <v>446</v>
      </c>
      <c r="AD303" t="s">
        <v>447</v>
      </c>
      <c r="AE303" t="s">
        <v>416</v>
      </c>
      <c r="AG303" t="s">
        <v>763</v>
      </c>
      <c r="AH303">
        <v>0</v>
      </c>
      <c r="AI303">
        <v>349</v>
      </c>
      <c r="AJ303">
        <v>35</v>
      </c>
      <c r="AK303">
        <v>1448</v>
      </c>
      <c r="AL303">
        <v>2.82</v>
      </c>
    </row>
    <row r="304" spans="1:38" x14ac:dyDescent="0.3">
      <c r="A304" t="s">
        <v>732</v>
      </c>
      <c r="B304">
        <v>106923</v>
      </c>
      <c r="C304">
        <v>4</v>
      </c>
      <c r="D304" t="s">
        <v>760</v>
      </c>
      <c r="E304" t="s">
        <v>748</v>
      </c>
      <c r="F304">
        <v>514</v>
      </c>
      <c r="G304">
        <v>49.67</v>
      </c>
      <c r="H304">
        <v>164.21</v>
      </c>
      <c r="I304">
        <v>39.159999999999997</v>
      </c>
      <c r="J304">
        <v>129.47</v>
      </c>
      <c r="K304">
        <v>152</v>
      </c>
      <c r="T304">
        <v>3</v>
      </c>
      <c r="U304">
        <v>2</v>
      </c>
      <c r="V304" t="s">
        <v>441</v>
      </c>
      <c r="W304" t="s">
        <v>158</v>
      </c>
      <c r="X304">
        <v>20</v>
      </c>
      <c r="Y304">
        <v>18</v>
      </c>
      <c r="Z304" t="s">
        <v>761</v>
      </c>
      <c r="AA304" t="s">
        <v>762</v>
      </c>
      <c r="AB304" t="s">
        <v>445</v>
      </c>
      <c r="AC304" t="s">
        <v>446</v>
      </c>
      <c r="AD304" t="s">
        <v>447</v>
      </c>
      <c r="AE304" t="s">
        <v>416</v>
      </c>
      <c r="AG304" t="s">
        <v>763</v>
      </c>
      <c r="AH304">
        <v>0</v>
      </c>
      <c r="AI304">
        <v>349</v>
      </c>
      <c r="AJ304">
        <v>35</v>
      </c>
      <c r="AK304">
        <v>1448</v>
      </c>
      <c r="AL304">
        <v>2.82</v>
      </c>
    </row>
    <row r="305" spans="1:38" x14ac:dyDescent="0.3">
      <c r="A305" t="s">
        <v>732</v>
      </c>
      <c r="B305">
        <v>106923</v>
      </c>
      <c r="C305">
        <v>5</v>
      </c>
      <c r="D305" t="s">
        <v>760</v>
      </c>
      <c r="E305" t="s">
        <v>748</v>
      </c>
      <c r="F305">
        <v>514</v>
      </c>
      <c r="G305">
        <v>50.12</v>
      </c>
      <c r="H305">
        <v>165.7</v>
      </c>
      <c r="I305">
        <v>39.090000000000003</v>
      </c>
      <c r="J305">
        <v>129.25</v>
      </c>
      <c r="K305">
        <v>72</v>
      </c>
      <c r="T305">
        <v>3</v>
      </c>
      <c r="U305">
        <v>2</v>
      </c>
      <c r="V305" t="s">
        <v>441</v>
      </c>
      <c r="W305" t="s">
        <v>174</v>
      </c>
      <c r="X305">
        <v>20</v>
      </c>
      <c r="Y305">
        <v>18</v>
      </c>
      <c r="Z305" t="s">
        <v>761</v>
      </c>
      <c r="AA305" t="s">
        <v>762</v>
      </c>
      <c r="AB305" t="s">
        <v>445</v>
      </c>
      <c r="AC305" t="s">
        <v>446</v>
      </c>
      <c r="AD305" t="s">
        <v>447</v>
      </c>
      <c r="AE305" t="s">
        <v>416</v>
      </c>
      <c r="AG305" t="s">
        <v>763</v>
      </c>
      <c r="AH305">
        <v>0</v>
      </c>
      <c r="AI305">
        <v>349</v>
      </c>
      <c r="AJ305">
        <v>35</v>
      </c>
      <c r="AK305">
        <v>1448</v>
      </c>
      <c r="AL305">
        <v>2.82</v>
      </c>
    </row>
    <row r="306" spans="1:38" x14ac:dyDescent="0.3">
      <c r="A306" t="s">
        <v>732</v>
      </c>
      <c r="B306">
        <v>106923</v>
      </c>
      <c r="C306">
        <v>6</v>
      </c>
      <c r="D306" t="s">
        <v>760</v>
      </c>
      <c r="E306" t="s">
        <v>748</v>
      </c>
      <c r="F306">
        <v>514</v>
      </c>
      <c r="G306">
        <v>54.49</v>
      </c>
      <c r="H306">
        <v>180.14</v>
      </c>
      <c r="I306">
        <v>42.95</v>
      </c>
      <c r="J306">
        <v>142.01</v>
      </c>
      <c r="K306">
        <v>62</v>
      </c>
      <c r="T306">
        <v>4</v>
      </c>
      <c r="U306">
        <v>2</v>
      </c>
      <c r="V306" t="s">
        <v>441</v>
      </c>
      <c r="W306">
        <v>180</v>
      </c>
      <c r="X306">
        <v>20</v>
      </c>
      <c r="Y306">
        <v>18</v>
      </c>
      <c r="Z306" t="s">
        <v>761</v>
      </c>
      <c r="AA306" t="s">
        <v>762</v>
      </c>
      <c r="AB306" t="s">
        <v>445</v>
      </c>
      <c r="AC306" t="s">
        <v>446</v>
      </c>
      <c r="AD306" t="s">
        <v>447</v>
      </c>
      <c r="AE306" t="s">
        <v>416</v>
      </c>
      <c r="AG306" t="s">
        <v>763</v>
      </c>
      <c r="AH306">
        <v>0</v>
      </c>
      <c r="AI306">
        <v>349</v>
      </c>
      <c r="AJ306">
        <v>35</v>
      </c>
      <c r="AK306">
        <v>1448</v>
      </c>
      <c r="AL306">
        <v>2.82</v>
      </c>
    </row>
    <row r="307" spans="1:38" x14ac:dyDescent="0.3">
      <c r="A307" t="s">
        <v>732</v>
      </c>
      <c r="B307">
        <v>106923</v>
      </c>
      <c r="C307">
        <v>7</v>
      </c>
      <c r="D307" t="s">
        <v>760</v>
      </c>
      <c r="E307" t="s">
        <v>748</v>
      </c>
      <c r="F307">
        <v>514</v>
      </c>
      <c r="G307">
        <v>79.260000000000005</v>
      </c>
      <c r="H307">
        <v>262.04000000000002</v>
      </c>
      <c r="I307">
        <v>61.64</v>
      </c>
      <c r="J307">
        <v>203.77</v>
      </c>
      <c r="K307">
        <v>4</v>
      </c>
      <c r="T307">
        <v>6</v>
      </c>
      <c r="U307">
        <v>4</v>
      </c>
      <c r="V307" t="s">
        <v>441</v>
      </c>
      <c r="W307">
        <v>262</v>
      </c>
      <c r="X307">
        <v>20</v>
      </c>
      <c r="Y307">
        <v>18</v>
      </c>
      <c r="Z307" t="s">
        <v>761</v>
      </c>
      <c r="AA307" t="s">
        <v>762</v>
      </c>
      <c r="AB307" t="s">
        <v>445</v>
      </c>
      <c r="AC307" t="s">
        <v>446</v>
      </c>
      <c r="AD307" t="s">
        <v>447</v>
      </c>
      <c r="AE307" t="s">
        <v>416</v>
      </c>
      <c r="AG307" t="s">
        <v>763</v>
      </c>
      <c r="AH307">
        <v>0</v>
      </c>
      <c r="AI307">
        <v>349</v>
      </c>
      <c r="AJ307">
        <v>35</v>
      </c>
      <c r="AK307">
        <v>1448</v>
      </c>
      <c r="AL307">
        <v>2.82</v>
      </c>
    </row>
    <row r="308" spans="1:38" x14ac:dyDescent="0.3">
      <c r="A308" t="s">
        <v>732</v>
      </c>
      <c r="B308">
        <v>27577</v>
      </c>
      <c r="C308">
        <v>1</v>
      </c>
      <c r="D308" t="s">
        <v>764</v>
      </c>
      <c r="E308" t="s">
        <v>765</v>
      </c>
      <c r="F308">
        <v>464</v>
      </c>
      <c r="G308">
        <v>29.62</v>
      </c>
      <c r="H308">
        <v>97.95</v>
      </c>
      <c r="I308">
        <v>22.61</v>
      </c>
      <c r="J308">
        <v>74.760000000000005</v>
      </c>
      <c r="K308">
        <v>88</v>
      </c>
      <c r="T308">
        <v>3</v>
      </c>
      <c r="U308">
        <v>2</v>
      </c>
      <c r="V308" t="s">
        <v>441</v>
      </c>
      <c r="W308" t="s">
        <v>183</v>
      </c>
      <c r="X308">
        <v>24</v>
      </c>
      <c r="Y308">
        <v>8</v>
      </c>
      <c r="Z308" t="s">
        <v>766</v>
      </c>
      <c r="AA308" t="s">
        <v>767</v>
      </c>
      <c r="AB308" t="s">
        <v>445</v>
      </c>
      <c r="AC308" t="s">
        <v>446</v>
      </c>
      <c r="AD308" t="s">
        <v>447</v>
      </c>
      <c r="AE308" t="s">
        <v>416</v>
      </c>
      <c r="AG308" t="s">
        <v>768</v>
      </c>
      <c r="AH308">
        <v>0</v>
      </c>
      <c r="AI308">
        <v>173</v>
      </c>
      <c r="AJ308">
        <v>18</v>
      </c>
      <c r="AK308">
        <v>541</v>
      </c>
      <c r="AL308">
        <v>1.17</v>
      </c>
    </row>
    <row r="309" spans="1:38" x14ac:dyDescent="0.3">
      <c r="A309" t="s">
        <v>732</v>
      </c>
      <c r="B309">
        <v>27577</v>
      </c>
      <c r="C309">
        <v>2</v>
      </c>
      <c r="D309" t="s">
        <v>764</v>
      </c>
      <c r="E309" t="s">
        <v>765</v>
      </c>
      <c r="F309">
        <v>464</v>
      </c>
      <c r="G309">
        <v>33.56</v>
      </c>
      <c r="H309">
        <v>110.97</v>
      </c>
      <c r="I309">
        <v>25.62</v>
      </c>
      <c r="J309">
        <v>84.7</v>
      </c>
      <c r="K309">
        <v>100</v>
      </c>
      <c r="T309">
        <v>3</v>
      </c>
      <c r="U309">
        <v>2</v>
      </c>
      <c r="V309" t="s">
        <v>441</v>
      </c>
      <c r="W309" t="s">
        <v>184</v>
      </c>
      <c r="X309">
        <v>24</v>
      </c>
      <c r="Y309">
        <v>8</v>
      </c>
      <c r="Z309" t="s">
        <v>766</v>
      </c>
      <c r="AA309" t="s">
        <v>767</v>
      </c>
      <c r="AB309" t="s">
        <v>445</v>
      </c>
      <c r="AC309" t="s">
        <v>446</v>
      </c>
      <c r="AD309" t="s">
        <v>447</v>
      </c>
      <c r="AE309" t="s">
        <v>416</v>
      </c>
      <c r="AG309" t="s">
        <v>768</v>
      </c>
      <c r="AH309">
        <v>0</v>
      </c>
      <c r="AI309">
        <v>173</v>
      </c>
      <c r="AJ309">
        <v>18</v>
      </c>
      <c r="AK309">
        <v>541</v>
      </c>
      <c r="AL309">
        <v>1.17</v>
      </c>
    </row>
    <row r="310" spans="1:38" x14ac:dyDescent="0.3">
      <c r="A310" t="s">
        <v>732</v>
      </c>
      <c r="B310">
        <v>27577</v>
      </c>
      <c r="C310">
        <v>3</v>
      </c>
      <c r="D310" t="s">
        <v>764</v>
      </c>
      <c r="E310" t="s">
        <v>765</v>
      </c>
      <c r="F310">
        <v>464</v>
      </c>
      <c r="G310">
        <v>33.53</v>
      </c>
      <c r="H310">
        <v>110.85</v>
      </c>
      <c r="I310">
        <v>25.59</v>
      </c>
      <c r="J310">
        <v>84.61</v>
      </c>
      <c r="K310">
        <v>70</v>
      </c>
      <c r="T310">
        <v>3</v>
      </c>
      <c r="U310">
        <v>2</v>
      </c>
      <c r="V310" t="s">
        <v>441</v>
      </c>
      <c r="W310" t="s">
        <v>185</v>
      </c>
      <c r="X310">
        <v>24</v>
      </c>
      <c r="Y310">
        <v>8</v>
      </c>
      <c r="Z310" t="s">
        <v>766</v>
      </c>
      <c r="AA310" t="s">
        <v>767</v>
      </c>
      <c r="AB310" t="s">
        <v>445</v>
      </c>
      <c r="AC310" t="s">
        <v>446</v>
      </c>
      <c r="AD310" t="s">
        <v>447</v>
      </c>
      <c r="AE310" t="s">
        <v>416</v>
      </c>
      <c r="AG310" t="s">
        <v>768</v>
      </c>
      <c r="AH310">
        <v>0</v>
      </c>
      <c r="AI310">
        <v>173</v>
      </c>
      <c r="AJ310">
        <v>18</v>
      </c>
      <c r="AK310">
        <v>541</v>
      </c>
      <c r="AL310">
        <v>1.17</v>
      </c>
    </row>
    <row r="311" spans="1:38" x14ac:dyDescent="0.3">
      <c r="A311" t="s">
        <v>732</v>
      </c>
      <c r="B311">
        <v>27577</v>
      </c>
      <c r="C311">
        <v>4</v>
      </c>
      <c r="D311" t="s">
        <v>764</v>
      </c>
      <c r="E311" t="s">
        <v>765</v>
      </c>
      <c r="F311">
        <v>464</v>
      </c>
      <c r="G311">
        <v>33.58</v>
      </c>
      <c r="H311">
        <v>111.01</v>
      </c>
      <c r="I311">
        <v>25.63</v>
      </c>
      <c r="J311">
        <v>84.73</v>
      </c>
      <c r="K311">
        <v>186</v>
      </c>
      <c r="T311">
        <v>3</v>
      </c>
      <c r="U311">
        <v>2</v>
      </c>
      <c r="V311" t="s">
        <v>441</v>
      </c>
      <c r="W311" t="s">
        <v>150</v>
      </c>
      <c r="X311">
        <v>24</v>
      </c>
      <c r="Y311">
        <v>8</v>
      </c>
      <c r="Z311" t="s">
        <v>766</v>
      </c>
      <c r="AA311" t="s">
        <v>767</v>
      </c>
      <c r="AB311" t="s">
        <v>445</v>
      </c>
      <c r="AC311" t="s">
        <v>446</v>
      </c>
      <c r="AD311" t="s">
        <v>447</v>
      </c>
      <c r="AE311" t="s">
        <v>416</v>
      </c>
      <c r="AG311" t="s">
        <v>768</v>
      </c>
      <c r="AH311">
        <v>0</v>
      </c>
      <c r="AI311">
        <v>173</v>
      </c>
      <c r="AJ311">
        <v>18</v>
      </c>
      <c r="AK311">
        <v>541</v>
      </c>
      <c r="AL311">
        <v>1.17</v>
      </c>
    </row>
    <row r="312" spans="1:38" x14ac:dyDescent="0.3">
      <c r="A312" t="s">
        <v>732</v>
      </c>
      <c r="B312">
        <v>27577</v>
      </c>
      <c r="C312">
        <v>5</v>
      </c>
      <c r="D312" t="s">
        <v>764</v>
      </c>
      <c r="E312" t="s">
        <v>765</v>
      </c>
      <c r="F312">
        <v>464</v>
      </c>
      <c r="G312">
        <v>33.58</v>
      </c>
      <c r="H312">
        <v>111.01</v>
      </c>
      <c r="I312">
        <v>25.63</v>
      </c>
      <c r="J312">
        <v>84.73</v>
      </c>
      <c r="K312">
        <v>20</v>
      </c>
      <c r="T312">
        <v>3</v>
      </c>
      <c r="U312">
        <v>2</v>
      </c>
      <c r="V312" t="s">
        <v>441</v>
      </c>
      <c r="W312" s="73">
        <v>1110</v>
      </c>
      <c r="X312">
        <v>24</v>
      </c>
      <c r="Y312">
        <v>8</v>
      </c>
      <c r="Z312" t="s">
        <v>766</v>
      </c>
      <c r="AA312" t="s">
        <v>767</v>
      </c>
      <c r="AB312" t="s">
        <v>445</v>
      </c>
      <c r="AC312" t="s">
        <v>446</v>
      </c>
      <c r="AD312" t="s">
        <v>447</v>
      </c>
      <c r="AE312" t="s">
        <v>416</v>
      </c>
      <c r="AG312" t="s">
        <v>768</v>
      </c>
      <c r="AH312">
        <v>0</v>
      </c>
      <c r="AI312">
        <v>173</v>
      </c>
      <c r="AJ312">
        <v>18</v>
      </c>
      <c r="AK312">
        <v>541</v>
      </c>
      <c r="AL312">
        <v>1.17</v>
      </c>
    </row>
    <row r="313" spans="1:38" x14ac:dyDescent="0.3">
      <c r="A313" t="s">
        <v>732</v>
      </c>
      <c r="B313">
        <v>27508</v>
      </c>
      <c r="C313">
        <v>1</v>
      </c>
      <c r="D313" t="s">
        <v>769</v>
      </c>
      <c r="E313" t="s">
        <v>770</v>
      </c>
      <c r="F313">
        <v>948</v>
      </c>
      <c r="G313">
        <v>36.700000000000003</v>
      </c>
      <c r="H313">
        <v>121.33</v>
      </c>
      <c r="I313">
        <v>29.55</v>
      </c>
      <c r="J313">
        <v>97.71</v>
      </c>
      <c r="K313">
        <v>64</v>
      </c>
      <c r="T313">
        <v>3</v>
      </c>
      <c r="U313">
        <v>2</v>
      </c>
      <c r="V313" t="s">
        <v>441</v>
      </c>
      <c r="W313" t="s">
        <v>186</v>
      </c>
      <c r="X313">
        <v>25</v>
      </c>
      <c r="Y313">
        <v>8</v>
      </c>
      <c r="Z313" t="s">
        <v>771</v>
      </c>
      <c r="AA313" t="s">
        <v>772</v>
      </c>
      <c r="AB313" t="s">
        <v>445</v>
      </c>
      <c r="AC313" t="s">
        <v>446</v>
      </c>
      <c r="AD313" t="s">
        <v>447</v>
      </c>
      <c r="AE313" t="s">
        <v>416</v>
      </c>
      <c r="AG313" t="s">
        <v>773</v>
      </c>
      <c r="AH313">
        <v>0</v>
      </c>
      <c r="AI313">
        <v>199</v>
      </c>
      <c r="AJ313">
        <v>16</v>
      </c>
      <c r="AK313">
        <v>1718</v>
      </c>
      <c r="AL313">
        <v>1.81</v>
      </c>
    </row>
    <row r="314" spans="1:38" x14ac:dyDescent="0.3">
      <c r="A314" t="s">
        <v>732</v>
      </c>
      <c r="B314">
        <v>27508</v>
      </c>
      <c r="C314">
        <v>2</v>
      </c>
      <c r="D314" t="s">
        <v>769</v>
      </c>
      <c r="E314" t="s">
        <v>770</v>
      </c>
      <c r="F314">
        <v>948</v>
      </c>
      <c r="G314">
        <v>37.369999999999997</v>
      </c>
      <c r="H314">
        <v>123.55</v>
      </c>
      <c r="I314">
        <v>29.94</v>
      </c>
      <c r="J314">
        <v>98.98</v>
      </c>
      <c r="K314">
        <v>202</v>
      </c>
      <c r="T314">
        <v>3</v>
      </c>
      <c r="U314">
        <v>2</v>
      </c>
      <c r="V314" t="s">
        <v>441</v>
      </c>
      <c r="W314" t="s">
        <v>169</v>
      </c>
      <c r="X314">
        <v>25</v>
      </c>
      <c r="Y314">
        <v>8</v>
      </c>
      <c r="Z314" t="s">
        <v>771</v>
      </c>
      <c r="AA314" t="s">
        <v>772</v>
      </c>
      <c r="AB314" t="s">
        <v>445</v>
      </c>
      <c r="AC314" t="s">
        <v>446</v>
      </c>
      <c r="AD314" t="s">
        <v>447</v>
      </c>
      <c r="AE314" t="s">
        <v>416</v>
      </c>
      <c r="AG314" t="s">
        <v>773</v>
      </c>
      <c r="AH314">
        <v>0</v>
      </c>
      <c r="AI314">
        <v>199</v>
      </c>
      <c r="AJ314">
        <v>16</v>
      </c>
      <c r="AK314">
        <v>1718</v>
      </c>
      <c r="AL314">
        <v>1.81</v>
      </c>
    </row>
    <row r="315" spans="1:38" x14ac:dyDescent="0.3">
      <c r="A315" t="s">
        <v>732</v>
      </c>
      <c r="B315">
        <v>27508</v>
      </c>
      <c r="C315">
        <v>3</v>
      </c>
      <c r="D315" t="s">
        <v>769</v>
      </c>
      <c r="E315" t="s">
        <v>770</v>
      </c>
      <c r="F315">
        <v>948</v>
      </c>
      <c r="G315">
        <v>38.92</v>
      </c>
      <c r="H315">
        <v>128.69</v>
      </c>
      <c r="I315">
        <v>31.44</v>
      </c>
      <c r="J315">
        <v>103.96</v>
      </c>
      <c r="K315">
        <v>164</v>
      </c>
      <c r="T315">
        <v>3</v>
      </c>
      <c r="U315">
        <v>2</v>
      </c>
      <c r="V315" t="s">
        <v>441</v>
      </c>
      <c r="W315" t="s">
        <v>187</v>
      </c>
      <c r="X315">
        <v>25</v>
      </c>
      <c r="Y315">
        <v>8</v>
      </c>
      <c r="Z315" t="s">
        <v>771</v>
      </c>
      <c r="AA315" t="s">
        <v>772</v>
      </c>
      <c r="AB315" t="s">
        <v>445</v>
      </c>
      <c r="AC315" t="s">
        <v>446</v>
      </c>
      <c r="AD315" t="s">
        <v>447</v>
      </c>
      <c r="AE315" t="s">
        <v>416</v>
      </c>
      <c r="AG315" t="s">
        <v>773</v>
      </c>
      <c r="AH315">
        <v>0</v>
      </c>
      <c r="AI315">
        <v>199</v>
      </c>
      <c r="AJ315">
        <v>16</v>
      </c>
      <c r="AK315">
        <v>1718</v>
      </c>
      <c r="AL315">
        <v>1.81</v>
      </c>
    </row>
    <row r="316" spans="1:38" x14ac:dyDescent="0.3">
      <c r="A316" t="s">
        <v>732</v>
      </c>
      <c r="B316">
        <v>27508</v>
      </c>
      <c r="C316">
        <v>4</v>
      </c>
      <c r="D316" t="s">
        <v>769</v>
      </c>
      <c r="E316" t="s">
        <v>770</v>
      </c>
      <c r="F316">
        <v>948</v>
      </c>
      <c r="G316">
        <v>39.39</v>
      </c>
      <c r="H316">
        <v>130.22999999999999</v>
      </c>
      <c r="I316">
        <v>31.8</v>
      </c>
      <c r="J316">
        <v>105.13</v>
      </c>
      <c r="K316">
        <v>130</v>
      </c>
      <c r="T316">
        <v>3</v>
      </c>
      <c r="U316">
        <v>2</v>
      </c>
      <c r="V316" t="s">
        <v>441</v>
      </c>
      <c r="W316" t="s">
        <v>166</v>
      </c>
      <c r="X316">
        <v>25</v>
      </c>
      <c r="Y316">
        <v>8</v>
      </c>
      <c r="Z316" t="s">
        <v>771</v>
      </c>
      <c r="AA316" t="s">
        <v>772</v>
      </c>
      <c r="AB316" t="s">
        <v>445</v>
      </c>
      <c r="AC316" t="s">
        <v>446</v>
      </c>
      <c r="AD316" t="s">
        <v>447</v>
      </c>
      <c r="AE316" t="s">
        <v>416</v>
      </c>
      <c r="AG316" t="s">
        <v>773</v>
      </c>
      <c r="AH316">
        <v>0</v>
      </c>
      <c r="AI316">
        <v>199</v>
      </c>
      <c r="AJ316">
        <v>16</v>
      </c>
      <c r="AK316">
        <v>1718</v>
      </c>
      <c r="AL316">
        <v>1.81</v>
      </c>
    </row>
    <row r="317" spans="1:38" x14ac:dyDescent="0.3">
      <c r="A317" t="s">
        <v>732</v>
      </c>
      <c r="B317">
        <v>27508</v>
      </c>
      <c r="C317">
        <v>5</v>
      </c>
      <c r="D317" t="s">
        <v>769</v>
      </c>
      <c r="E317" t="s">
        <v>770</v>
      </c>
      <c r="F317">
        <v>948</v>
      </c>
      <c r="G317">
        <v>44.02</v>
      </c>
      <c r="H317">
        <v>145.54</v>
      </c>
      <c r="I317">
        <v>35.54</v>
      </c>
      <c r="J317">
        <v>117.51</v>
      </c>
      <c r="K317">
        <v>261</v>
      </c>
      <c r="T317">
        <v>4</v>
      </c>
      <c r="U317">
        <v>2</v>
      </c>
      <c r="V317" t="s">
        <v>441</v>
      </c>
      <c r="W317">
        <v>145</v>
      </c>
      <c r="X317">
        <v>25</v>
      </c>
      <c r="Y317">
        <v>8</v>
      </c>
      <c r="Z317" t="s">
        <v>771</v>
      </c>
      <c r="AA317" t="s">
        <v>772</v>
      </c>
      <c r="AB317" t="s">
        <v>445</v>
      </c>
      <c r="AC317" t="s">
        <v>446</v>
      </c>
      <c r="AD317" t="s">
        <v>447</v>
      </c>
      <c r="AE317" t="s">
        <v>416</v>
      </c>
      <c r="AG317" t="s">
        <v>773</v>
      </c>
      <c r="AH317">
        <v>0</v>
      </c>
      <c r="AI317">
        <v>199</v>
      </c>
      <c r="AJ317">
        <v>16</v>
      </c>
      <c r="AK317">
        <v>1718</v>
      </c>
      <c r="AL317">
        <v>1.81</v>
      </c>
    </row>
    <row r="318" spans="1:38" x14ac:dyDescent="0.3">
      <c r="A318" t="s">
        <v>732</v>
      </c>
      <c r="B318">
        <v>27508</v>
      </c>
      <c r="C318">
        <v>6</v>
      </c>
      <c r="D318" t="s">
        <v>769</v>
      </c>
      <c r="E318" t="s">
        <v>770</v>
      </c>
      <c r="F318">
        <v>948</v>
      </c>
      <c r="G318">
        <v>51.99</v>
      </c>
      <c r="H318">
        <v>171.88</v>
      </c>
      <c r="I318">
        <v>42.26</v>
      </c>
      <c r="J318">
        <v>139.72</v>
      </c>
      <c r="K318">
        <v>123</v>
      </c>
      <c r="T318">
        <v>4</v>
      </c>
      <c r="U318">
        <v>2</v>
      </c>
      <c r="V318" t="s">
        <v>441</v>
      </c>
      <c r="W318">
        <v>171</v>
      </c>
      <c r="X318">
        <v>25</v>
      </c>
      <c r="Y318">
        <v>8</v>
      </c>
      <c r="Z318" t="s">
        <v>771</v>
      </c>
      <c r="AA318" t="s">
        <v>772</v>
      </c>
      <c r="AB318" t="s">
        <v>445</v>
      </c>
      <c r="AC318" t="s">
        <v>446</v>
      </c>
      <c r="AD318" t="s">
        <v>447</v>
      </c>
      <c r="AE318" t="s">
        <v>416</v>
      </c>
      <c r="AG318" t="s">
        <v>773</v>
      </c>
      <c r="AH318">
        <v>0</v>
      </c>
      <c r="AI318">
        <v>199</v>
      </c>
      <c r="AJ318">
        <v>16</v>
      </c>
      <c r="AK318">
        <v>1718</v>
      </c>
      <c r="AL318">
        <v>1.81</v>
      </c>
    </row>
    <row r="319" spans="1:38" x14ac:dyDescent="0.3">
      <c r="A319" t="s">
        <v>732</v>
      </c>
      <c r="B319">
        <v>27508</v>
      </c>
      <c r="C319">
        <v>7</v>
      </c>
      <c r="D319" t="s">
        <v>769</v>
      </c>
      <c r="E319" t="s">
        <v>770</v>
      </c>
      <c r="F319">
        <v>948</v>
      </c>
      <c r="G319">
        <v>100.28</v>
      </c>
      <c r="H319">
        <v>331.53</v>
      </c>
      <c r="I319">
        <v>80.319999999999993</v>
      </c>
      <c r="J319">
        <v>265.55</v>
      </c>
      <c r="K319">
        <v>4</v>
      </c>
      <c r="T319">
        <v>4</v>
      </c>
      <c r="U319">
        <v>2</v>
      </c>
      <c r="V319" t="s">
        <v>441</v>
      </c>
      <c r="W319">
        <v>331</v>
      </c>
      <c r="X319">
        <v>25</v>
      </c>
      <c r="Y319">
        <v>8</v>
      </c>
      <c r="Z319" t="s">
        <v>771</v>
      </c>
      <c r="AA319" t="s">
        <v>772</v>
      </c>
      <c r="AB319" t="s">
        <v>445</v>
      </c>
      <c r="AC319" t="s">
        <v>446</v>
      </c>
      <c r="AD319" t="s">
        <v>447</v>
      </c>
      <c r="AE319" t="s">
        <v>416</v>
      </c>
      <c r="AG319" t="s">
        <v>773</v>
      </c>
      <c r="AH319">
        <v>0</v>
      </c>
      <c r="AI319">
        <v>199</v>
      </c>
      <c r="AJ319">
        <v>16</v>
      </c>
      <c r="AK319">
        <v>1718</v>
      </c>
      <c r="AL319">
        <v>1.81</v>
      </c>
    </row>
    <row r="320" spans="1:38" x14ac:dyDescent="0.3">
      <c r="A320" t="s">
        <v>732</v>
      </c>
      <c r="B320">
        <v>27596</v>
      </c>
      <c r="C320">
        <v>1</v>
      </c>
      <c r="D320" t="s">
        <v>774</v>
      </c>
      <c r="E320" t="s">
        <v>734</v>
      </c>
      <c r="F320">
        <v>396</v>
      </c>
      <c r="G320">
        <v>29.64</v>
      </c>
      <c r="H320">
        <v>97.99</v>
      </c>
      <c r="I320">
        <v>22.61</v>
      </c>
      <c r="J320">
        <v>74.760000000000005</v>
      </c>
      <c r="K320">
        <v>80</v>
      </c>
      <c r="T320">
        <v>3</v>
      </c>
      <c r="U320">
        <v>2</v>
      </c>
      <c r="V320" t="s">
        <v>441</v>
      </c>
      <c r="W320" t="s">
        <v>183</v>
      </c>
      <c r="X320">
        <v>22</v>
      </c>
      <c r="Y320">
        <v>14</v>
      </c>
      <c r="Z320" t="s">
        <v>775</v>
      </c>
      <c r="AA320" t="s">
        <v>776</v>
      </c>
      <c r="AB320" t="s">
        <v>445</v>
      </c>
      <c r="AC320" t="s">
        <v>446</v>
      </c>
      <c r="AD320" t="s">
        <v>447</v>
      </c>
      <c r="AE320" t="s">
        <v>416</v>
      </c>
      <c r="AG320" t="s">
        <v>777</v>
      </c>
      <c r="AH320">
        <v>0</v>
      </c>
      <c r="AI320">
        <v>172</v>
      </c>
      <c r="AJ320">
        <v>17</v>
      </c>
      <c r="AK320">
        <v>461</v>
      </c>
      <c r="AL320">
        <v>1.1599999999999999</v>
      </c>
    </row>
    <row r="321" spans="1:38" x14ac:dyDescent="0.3">
      <c r="A321" t="s">
        <v>732</v>
      </c>
      <c r="B321">
        <v>27596</v>
      </c>
      <c r="C321">
        <v>2</v>
      </c>
      <c r="D321" t="s">
        <v>774</v>
      </c>
      <c r="E321" t="s">
        <v>734</v>
      </c>
      <c r="F321">
        <v>396</v>
      </c>
      <c r="G321">
        <v>29.51</v>
      </c>
      <c r="H321">
        <v>97.58</v>
      </c>
      <c r="I321">
        <v>22.52</v>
      </c>
      <c r="J321">
        <v>74.45</v>
      </c>
      <c r="K321">
        <v>34</v>
      </c>
      <c r="T321">
        <v>3</v>
      </c>
      <c r="U321">
        <v>2</v>
      </c>
      <c r="V321" t="s">
        <v>441</v>
      </c>
      <c r="W321" t="s">
        <v>189</v>
      </c>
      <c r="X321">
        <v>22</v>
      </c>
      <c r="Y321">
        <v>14</v>
      </c>
      <c r="Z321" t="s">
        <v>775</v>
      </c>
      <c r="AA321" t="s">
        <v>776</v>
      </c>
      <c r="AB321" t="s">
        <v>445</v>
      </c>
      <c r="AC321" t="s">
        <v>446</v>
      </c>
      <c r="AD321" t="s">
        <v>447</v>
      </c>
      <c r="AE321" t="s">
        <v>416</v>
      </c>
      <c r="AG321" t="s">
        <v>777</v>
      </c>
      <c r="AH321">
        <v>0</v>
      </c>
      <c r="AI321">
        <v>172</v>
      </c>
      <c r="AJ321">
        <v>17</v>
      </c>
      <c r="AK321">
        <v>461</v>
      </c>
      <c r="AL321">
        <v>1.1599999999999999</v>
      </c>
    </row>
    <row r="322" spans="1:38" x14ac:dyDescent="0.3">
      <c r="A322" t="s">
        <v>732</v>
      </c>
      <c r="B322">
        <v>27596</v>
      </c>
      <c r="C322">
        <v>3</v>
      </c>
      <c r="D322" t="s">
        <v>774</v>
      </c>
      <c r="E322" t="s">
        <v>734</v>
      </c>
      <c r="F322">
        <v>396</v>
      </c>
      <c r="G322">
        <v>33.54</v>
      </c>
      <c r="H322">
        <v>110.9</v>
      </c>
      <c r="I322">
        <v>25.59</v>
      </c>
      <c r="J322">
        <v>84.61</v>
      </c>
      <c r="K322">
        <v>29</v>
      </c>
      <c r="T322">
        <v>3</v>
      </c>
      <c r="U322">
        <v>2</v>
      </c>
      <c r="V322" t="s">
        <v>441</v>
      </c>
      <c r="W322" t="s">
        <v>185</v>
      </c>
      <c r="X322">
        <v>22</v>
      </c>
      <c r="Y322">
        <v>14</v>
      </c>
      <c r="Z322" t="s">
        <v>775</v>
      </c>
      <c r="AA322" t="s">
        <v>776</v>
      </c>
      <c r="AB322" t="s">
        <v>445</v>
      </c>
      <c r="AC322" t="s">
        <v>446</v>
      </c>
      <c r="AD322" t="s">
        <v>447</v>
      </c>
      <c r="AE322" t="s">
        <v>416</v>
      </c>
      <c r="AG322" t="s">
        <v>777</v>
      </c>
      <c r="AH322">
        <v>0</v>
      </c>
      <c r="AI322">
        <v>172</v>
      </c>
      <c r="AJ322">
        <v>17</v>
      </c>
      <c r="AK322">
        <v>461</v>
      </c>
      <c r="AL322">
        <v>1.1599999999999999</v>
      </c>
    </row>
    <row r="323" spans="1:38" x14ac:dyDescent="0.3">
      <c r="A323" t="s">
        <v>732</v>
      </c>
      <c r="B323">
        <v>27596</v>
      </c>
      <c r="C323">
        <v>4</v>
      </c>
      <c r="D323" t="s">
        <v>774</v>
      </c>
      <c r="E323" t="s">
        <v>734</v>
      </c>
      <c r="F323">
        <v>396</v>
      </c>
      <c r="G323">
        <v>33.380000000000003</v>
      </c>
      <c r="H323">
        <v>110.36</v>
      </c>
      <c r="I323">
        <v>25.47</v>
      </c>
      <c r="J323">
        <v>84.2</v>
      </c>
      <c r="K323">
        <v>2</v>
      </c>
      <c r="T323">
        <v>3</v>
      </c>
      <c r="U323">
        <v>2</v>
      </c>
      <c r="V323" t="s">
        <v>441</v>
      </c>
      <c r="W323" t="s">
        <v>190</v>
      </c>
      <c r="X323">
        <v>22</v>
      </c>
      <c r="Y323">
        <v>14</v>
      </c>
      <c r="Z323" t="s">
        <v>775</v>
      </c>
      <c r="AA323" t="s">
        <v>776</v>
      </c>
      <c r="AB323" t="s">
        <v>445</v>
      </c>
      <c r="AC323" t="s">
        <v>446</v>
      </c>
      <c r="AD323" t="s">
        <v>447</v>
      </c>
      <c r="AE323" t="s">
        <v>416</v>
      </c>
      <c r="AG323" t="s">
        <v>777</v>
      </c>
      <c r="AH323">
        <v>0</v>
      </c>
      <c r="AI323">
        <v>172</v>
      </c>
      <c r="AJ323">
        <v>17</v>
      </c>
      <c r="AK323">
        <v>461</v>
      </c>
      <c r="AL323">
        <v>1.1599999999999999</v>
      </c>
    </row>
    <row r="324" spans="1:38" x14ac:dyDescent="0.3">
      <c r="A324" t="s">
        <v>732</v>
      </c>
      <c r="B324">
        <v>27596</v>
      </c>
      <c r="C324">
        <v>5</v>
      </c>
      <c r="D324" t="s">
        <v>774</v>
      </c>
      <c r="E324" t="s">
        <v>734</v>
      </c>
      <c r="F324">
        <v>396</v>
      </c>
      <c r="G324">
        <v>33.58</v>
      </c>
      <c r="H324">
        <v>111.02</v>
      </c>
      <c r="I324">
        <v>25.62</v>
      </c>
      <c r="J324">
        <v>84.7</v>
      </c>
      <c r="K324">
        <v>88</v>
      </c>
      <c r="T324">
        <v>3</v>
      </c>
      <c r="U324">
        <v>2</v>
      </c>
      <c r="V324" t="s">
        <v>441</v>
      </c>
      <c r="W324" s="73">
        <v>1110</v>
      </c>
      <c r="X324">
        <v>22</v>
      </c>
      <c r="Y324">
        <v>14</v>
      </c>
      <c r="Z324" t="s">
        <v>775</v>
      </c>
      <c r="AA324" t="s">
        <v>776</v>
      </c>
      <c r="AB324" t="s">
        <v>445</v>
      </c>
      <c r="AC324" t="s">
        <v>446</v>
      </c>
      <c r="AD324" t="s">
        <v>447</v>
      </c>
      <c r="AE324" t="s">
        <v>416</v>
      </c>
      <c r="AG324" t="s">
        <v>777</v>
      </c>
      <c r="AH324">
        <v>0</v>
      </c>
      <c r="AI324">
        <v>172</v>
      </c>
      <c r="AJ324">
        <v>17</v>
      </c>
      <c r="AK324">
        <v>461</v>
      </c>
      <c r="AL324">
        <v>1.1599999999999999</v>
      </c>
    </row>
    <row r="325" spans="1:38" x14ac:dyDescent="0.3">
      <c r="A325" t="s">
        <v>732</v>
      </c>
      <c r="B325">
        <v>27596</v>
      </c>
      <c r="C325">
        <v>6</v>
      </c>
      <c r="D325" t="s">
        <v>774</v>
      </c>
      <c r="E325" t="s">
        <v>734</v>
      </c>
      <c r="F325">
        <v>396</v>
      </c>
      <c r="G325">
        <v>33.590000000000003</v>
      </c>
      <c r="H325">
        <v>111.06</v>
      </c>
      <c r="I325">
        <v>25.63</v>
      </c>
      <c r="J325">
        <v>84.73</v>
      </c>
      <c r="K325">
        <v>87</v>
      </c>
      <c r="T325">
        <v>3</v>
      </c>
      <c r="U325">
        <v>2</v>
      </c>
      <c r="V325" t="s">
        <v>441</v>
      </c>
      <c r="W325" t="s">
        <v>150</v>
      </c>
      <c r="X325">
        <v>22</v>
      </c>
      <c r="Y325">
        <v>14</v>
      </c>
      <c r="Z325" t="s">
        <v>775</v>
      </c>
      <c r="AA325" t="s">
        <v>776</v>
      </c>
      <c r="AB325" t="s">
        <v>445</v>
      </c>
      <c r="AC325" t="s">
        <v>446</v>
      </c>
      <c r="AD325" t="s">
        <v>447</v>
      </c>
      <c r="AE325" t="s">
        <v>416</v>
      </c>
      <c r="AG325" t="s">
        <v>777</v>
      </c>
      <c r="AH325">
        <v>0</v>
      </c>
      <c r="AI325">
        <v>172</v>
      </c>
      <c r="AJ325">
        <v>17</v>
      </c>
      <c r="AK325">
        <v>461</v>
      </c>
      <c r="AL325">
        <v>1.1599999999999999</v>
      </c>
    </row>
    <row r="326" spans="1:38" x14ac:dyDescent="0.3">
      <c r="A326" t="s">
        <v>732</v>
      </c>
      <c r="B326">
        <v>27596</v>
      </c>
      <c r="C326">
        <v>7</v>
      </c>
      <c r="D326" t="s">
        <v>774</v>
      </c>
      <c r="E326" t="s">
        <v>734</v>
      </c>
      <c r="F326">
        <v>396</v>
      </c>
      <c r="G326">
        <v>33.57</v>
      </c>
      <c r="H326">
        <v>111</v>
      </c>
      <c r="I326">
        <v>25.61</v>
      </c>
      <c r="J326">
        <v>84.69</v>
      </c>
      <c r="K326">
        <v>38</v>
      </c>
      <c r="T326">
        <v>3</v>
      </c>
      <c r="U326">
        <v>2</v>
      </c>
      <c r="V326" t="s">
        <v>441</v>
      </c>
      <c r="W326" t="s">
        <v>191</v>
      </c>
      <c r="X326">
        <v>22</v>
      </c>
      <c r="Y326">
        <v>14</v>
      </c>
      <c r="Z326" t="s">
        <v>775</v>
      </c>
      <c r="AA326" t="s">
        <v>776</v>
      </c>
      <c r="AB326" t="s">
        <v>445</v>
      </c>
      <c r="AC326" t="s">
        <v>446</v>
      </c>
      <c r="AD326" t="s">
        <v>447</v>
      </c>
      <c r="AE326" t="s">
        <v>416</v>
      </c>
      <c r="AG326" t="s">
        <v>777</v>
      </c>
      <c r="AH326">
        <v>0</v>
      </c>
      <c r="AI326">
        <v>172</v>
      </c>
      <c r="AJ326">
        <v>17</v>
      </c>
      <c r="AK326">
        <v>461</v>
      </c>
      <c r="AL326">
        <v>1.1599999999999999</v>
      </c>
    </row>
    <row r="327" spans="1:38" x14ac:dyDescent="0.3">
      <c r="A327" t="s">
        <v>732</v>
      </c>
      <c r="B327">
        <v>27596</v>
      </c>
      <c r="C327">
        <v>8</v>
      </c>
      <c r="D327" t="s">
        <v>774</v>
      </c>
      <c r="E327" t="s">
        <v>734</v>
      </c>
      <c r="F327">
        <v>396</v>
      </c>
      <c r="G327">
        <v>33.840000000000003</v>
      </c>
      <c r="H327">
        <v>111.87</v>
      </c>
      <c r="I327">
        <v>25.7</v>
      </c>
      <c r="J327">
        <v>84.98</v>
      </c>
      <c r="K327">
        <v>34</v>
      </c>
      <c r="T327">
        <v>3</v>
      </c>
      <c r="U327">
        <v>2</v>
      </c>
      <c r="V327" t="s">
        <v>441</v>
      </c>
      <c r="W327" t="s">
        <v>134</v>
      </c>
      <c r="X327">
        <v>22</v>
      </c>
      <c r="Y327">
        <v>14</v>
      </c>
      <c r="Z327" t="s">
        <v>775</v>
      </c>
      <c r="AA327" t="s">
        <v>776</v>
      </c>
      <c r="AB327" t="s">
        <v>445</v>
      </c>
      <c r="AC327" t="s">
        <v>446</v>
      </c>
      <c r="AD327" t="s">
        <v>447</v>
      </c>
      <c r="AE327" t="s">
        <v>416</v>
      </c>
      <c r="AG327" t="s">
        <v>777</v>
      </c>
      <c r="AH327">
        <v>0</v>
      </c>
      <c r="AI327">
        <v>172</v>
      </c>
      <c r="AJ327">
        <v>17</v>
      </c>
      <c r="AK327">
        <v>461</v>
      </c>
      <c r="AL327">
        <v>1.1599999999999999</v>
      </c>
    </row>
    <row r="328" spans="1:38" x14ac:dyDescent="0.3">
      <c r="A328" t="s">
        <v>732</v>
      </c>
      <c r="B328">
        <v>27596</v>
      </c>
      <c r="C328">
        <v>9</v>
      </c>
      <c r="D328" t="s">
        <v>774</v>
      </c>
      <c r="E328" t="s">
        <v>734</v>
      </c>
      <c r="F328">
        <v>396</v>
      </c>
      <c r="G328">
        <v>33.58</v>
      </c>
      <c r="H328">
        <v>111.02</v>
      </c>
      <c r="I328">
        <v>25.62</v>
      </c>
      <c r="J328">
        <v>84.7</v>
      </c>
      <c r="K328">
        <v>4</v>
      </c>
      <c r="T328">
        <v>3</v>
      </c>
      <c r="U328">
        <v>2</v>
      </c>
      <c r="V328" t="s">
        <v>441</v>
      </c>
      <c r="W328" t="s">
        <v>153</v>
      </c>
      <c r="X328">
        <v>22</v>
      </c>
      <c r="Y328">
        <v>14</v>
      </c>
      <c r="Z328" t="s">
        <v>775</v>
      </c>
      <c r="AA328" t="s">
        <v>776</v>
      </c>
      <c r="AB328" t="s">
        <v>445</v>
      </c>
      <c r="AC328" t="s">
        <v>446</v>
      </c>
      <c r="AD328" t="s">
        <v>447</v>
      </c>
      <c r="AE328" t="s">
        <v>416</v>
      </c>
      <c r="AG328" t="s">
        <v>777</v>
      </c>
      <c r="AH328">
        <v>0</v>
      </c>
      <c r="AI328">
        <v>172</v>
      </c>
      <c r="AJ328">
        <v>17</v>
      </c>
      <c r="AK328">
        <v>461</v>
      </c>
      <c r="AL328">
        <v>1.1599999999999999</v>
      </c>
    </row>
    <row r="329" spans="1:38" x14ac:dyDescent="0.3">
      <c r="A329" t="s">
        <v>778</v>
      </c>
      <c r="B329">
        <v>8030</v>
      </c>
      <c r="C329">
        <v>1</v>
      </c>
      <c r="D329" t="s">
        <v>779</v>
      </c>
      <c r="E329" t="s">
        <v>780</v>
      </c>
      <c r="F329">
        <v>224</v>
      </c>
      <c r="G329">
        <v>25.5</v>
      </c>
      <c r="H329">
        <v>84.3</v>
      </c>
      <c r="I329">
        <v>18.12</v>
      </c>
      <c r="J329">
        <v>59.93</v>
      </c>
      <c r="K329">
        <v>48</v>
      </c>
      <c r="T329">
        <v>3</v>
      </c>
      <c r="U329">
        <v>1</v>
      </c>
      <c r="V329" t="s">
        <v>441</v>
      </c>
      <c r="W329" t="s">
        <v>192</v>
      </c>
      <c r="X329">
        <v>4</v>
      </c>
      <c r="Y329">
        <v>4</v>
      </c>
      <c r="Z329" t="s">
        <v>781</v>
      </c>
      <c r="AA329" t="s">
        <v>782</v>
      </c>
      <c r="AB329" t="s">
        <v>445</v>
      </c>
      <c r="AC329" t="s">
        <v>446</v>
      </c>
      <c r="AD329" t="s">
        <v>447</v>
      </c>
      <c r="AE329" t="s">
        <v>783</v>
      </c>
      <c r="AG329" t="s">
        <v>784</v>
      </c>
      <c r="AH329">
        <v>0</v>
      </c>
      <c r="AI329">
        <v>94</v>
      </c>
      <c r="AJ329">
        <v>30</v>
      </c>
      <c r="AK329">
        <v>178</v>
      </c>
      <c r="AL329">
        <v>0.79</v>
      </c>
    </row>
    <row r="330" spans="1:38" x14ac:dyDescent="0.3">
      <c r="A330" t="s">
        <v>778</v>
      </c>
      <c r="B330">
        <v>8030</v>
      </c>
      <c r="C330">
        <v>2</v>
      </c>
      <c r="D330" t="s">
        <v>779</v>
      </c>
      <c r="E330" t="s">
        <v>780</v>
      </c>
      <c r="F330">
        <v>224</v>
      </c>
      <c r="G330">
        <v>25.47</v>
      </c>
      <c r="H330">
        <v>84.23</v>
      </c>
      <c r="I330">
        <v>18.11</v>
      </c>
      <c r="J330">
        <v>59.88</v>
      </c>
      <c r="K330">
        <v>16</v>
      </c>
      <c r="T330">
        <v>3</v>
      </c>
      <c r="U330">
        <v>1</v>
      </c>
      <c r="V330" t="s">
        <v>457</v>
      </c>
      <c r="W330">
        <v>84</v>
      </c>
      <c r="X330">
        <v>4</v>
      </c>
      <c r="Y330">
        <v>4</v>
      </c>
      <c r="Z330" t="s">
        <v>781</v>
      </c>
      <c r="AA330" t="s">
        <v>782</v>
      </c>
      <c r="AB330" t="s">
        <v>445</v>
      </c>
      <c r="AC330" t="s">
        <v>446</v>
      </c>
      <c r="AD330" t="s">
        <v>447</v>
      </c>
      <c r="AE330" t="s">
        <v>783</v>
      </c>
      <c r="AG330" t="s">
        <v>784</v>
      </c>
      <c r="AH330">
        <v>0</v>
      </c>
      <c r="AI330">
        <v>94</v>
      </c>
      <c r="AJ330">
        <v>30</v>
      </c>
      <c r="AK330">
        <v>178</v>
      </c>
      <c r="AL330">
        <v>0.79</v>
      </c>
    </row>
    <row r="331" spans="1:38" x14ac:dyDescent="0.3">
      <c r="A331" t="s">
        <v>778</v>
      </c>
      <c r="B331">
        <v>8030</v>
      </c>
      <c r="C331">
        <v>3</v>
      </c>
      <c r="D331" t="s">
        <v>779</v>
      </c>
      <c r="E331" t="s">
        <v>780</v>
      </c>
      <c r="F331">
        <v>224</v>
      </c>
      <c r="G331">
        <v>25.5</v>
      </c>
      <c r="H331">
        <v>84.33</v>
      </c>
      <c r="I331">
        <v>18.13</v>
      </c>
      <c r="J331">
        <v>59.95</v>
      </c>
      <c r="K331">
        <v>8</v>
      </c>
      <c r="T331">
        <v>3</v>
      </c>
      <c r="U331">
        <v>1</v>
      </c>
      <c r="V331" t="s">
        <v>441</v>
      </c>
      <c r="W331" t="s">
        <v>193</v>
      </c>
      <c r="X331">
        <v>4</v>
      </c>
      <c r="Y331">
        <v>4</v>
      </c>
      <c r="Z331" t="s">
        <v>781</v>
      </c>
      <c r="AA331" t="s">
        <v>782</v>
      </c>
      <c r="AB331" t="s">
        <v>445</v>
      </c>
      <c r="AC331" t="s">
        <v>446</v>
      </c>
      <c r="AD331" t="s">
        <v>447</v>
      </c>
      <c r="AE331" t="s">
        <v>783</v>
      </c>
      <c r="AG331" t="s">
        <v>784</v>
      </c>
      <c r="AH331">
        <v>0</v>
      </c>
      <c r="AI331">
        <v>94</v>
      </c>
      <c r="AJ331">
        <v>30</v>
      </c>
      <c r="AK331">
        <v>178</v>
      </c>
      <c r="AL331">
        <v>0.79</v>
      </c>
    </row>
    <row r="332" spans="1:38" x14ac:dyDescent="0.3">
      <c r="A332" t="s">
        <v>778</v>
      </c>
      <c r="B332">
        <v>8030</v>
      </c>
      <c r="C332">
        <v>4</v>
      </c>
      <c r="D332" t="s">
        <v>779</v>
      </c>
      <c r="E332" t="s">
        <v>780</v>
      </c>
      <c r="F332">
        <v>224</v>
      </c>
      <c r="G332">
        <v>25.53</v>
      </c>
      <c r="H332">
        <v>84.4</v>
      </c>
      <c r="I332">
        <v>18.149999999999999</v>
      </c>
      <c r="J332">
        <v>60</v>
      </c>
      <c r="K332">
        <v>8</v>
      </c>
      <c r="T332">
        <v>3</v>
      </c>
      <c r="U332">
        <v>1</v>
      </c>
      <c r="V332" t="s">
        <v>441</v>
      </c>
      <c r="W332" t="s">
        <v>194</v>
      </c>
      <c r="X332">
        <v>4</v>
      </c>
      <c r="Y332">
        <v>4</v>
      </c>
      <c r="Z332" t="s">
        <v>781</v>
      </c>
      <c r="AA332" t="s">
        <v>782</v>
      </c>
      <c r="AB332" t="s">
        <v>445</v>
      </c>
      <c r="AC332" t="s">
        <v>446</v>
      </c>
      <c r="AD332" t="s">
        <v>447</v>
      </c>
      <c r="AE332" t="s">
        <v>783</v>
      </c>
      <c r="AG332" t="s">
        <v>784</v>
      </c>
      <c r="AH332">
        <v>0</v>
      </c>
      <c r="AI332">
        <v>94</v>
      </c>
      <c r="AJ332">
        <v>30</v>
      </c>
      <c r="AK332">
        <v>178</v>
      </c>
      <c r="AL332">
        <v>0.79</v>
      </c>
    </row>
    <row r="333" spans="1:38" x14ac:dyDescent="0.3">
      <c r="A333" t="s">
        <v>778</v>
      </c>
      <c r="B333">
        <v>8030</v>
      </c>
      <c r="C333">
        <v>5</v>
      </c>
      <c r="D333" t="s">
        <v>779</v>
      </c>
      <c r="E333" t="s">
        <v>780</v>
      </c>
      <c r="F333">
        <v>224</v>
      </c>
      <c r="G333">
        <v>35.24</v>
      </c>
      <c r="H333">
        <v>116.5</v>
      </c>
      <c r="I333">
        <v>25.67</v>
      </c>
      <c r="J333">
        <v>84.88</v>
      </c>
      <c r="K333">
        <v>54</v>
      </c>
      <c r="T333">
        <v>3</v>
      </c>
      <c r="U333">
        <v>2</v>
      </c>
      <c r="V333" t="s">
        <v>441</v>
      </c>
      <c r="W333" t="s">
        <v>130</v>
      </c>
      <c r="X333">
        <v>4</v>
      </c>
      <c r="Y333">
        <v>4</v>
      </c>
      <c r="Z333" t="s">
        <v>781</v>
      </c>
      <c r="AA333" t="s">
        <v>782</v>
      </c>
      <c r="AB333" t="s">
        <v>445</v>
      </c>
      <c r="AC333" t="s">
        <v>446</v>
      </c>
      <c r="AD333" t="s">
        <v>447</v>
      </c>
      <c r="AE333" t="s">
        <v>783</v>
      </c>
      <c r="AG333" t="s">
        <v>784</v>
      </c>
      <c r="AH333">
        <v>0</v>
      </c>
      <c r="AI333">
        <v>94</v>
      </c>
      <c r="AJ333">
        <v>30</v>
      </c>
      <c r="AK333">
        <v>178</v>
      </c>
      <c r="AL333">
        <v>0.79</v>
      </c>
    </row>
    <row r="334" spans="1:38" x14ac:dyDescent="0.3">
      <c r="A334" t="s">
        <v>778</v>
      </c>
      <c r="B334">
        <v>8030</v>
      </c>
      <c r="C334">
        <v>6</v>
      </c>
      <c r="D334" t="s">
        <v>779</v>
      </c>
      <c r="E334" t="s">
        <v>780</v>
      </c>
      <c r="F334">
        <v>224</v>
      </c>
      <c r="G334">
        <v>35.22</v>
      </c>
      <c r="H334">
        <v>116.45</v>
      </c>
      <c r="I334">
        <v>25.66</v>
      </c>
      <c r="J334">
        <v>84.84</v>
      </c>
      <c r="K334">
        <v>40</v>
      </c>
      <c r="T334">
        <v>3</v>
      </c>
      <c r="U334">
        <v>2</v>
      </c>
      <c r="V334" t="s">
        <v>441</v>
      </c>
      <c r="W334" t="s">
        <v>131</v>
      </c>
      <c r="X334">
        <v>4</v>
      </c>
      <c r="Y334">
        <v>4</v>
      </c>
      <c r="Z334" t="s">
        <v>781</v>
      </c>
      <c r="AA334" t="s">
        <v>782</v>
      </c>
      <c r="AB334" t="s">
        <v>445</v>
      </c>
      <c r="AC334" t="s">
        <v>446</v>
      </c>
      <c r="AD334" t="s">
        <v>447</v>
      </c>
      <c r="AE334" t="s">
        <v>783</v>
      </c>
      <c r="AG334" t="s">
        <v>784</v>
      </c>
      <c r="AH334">
        <v>0</v>
      </c>
      <c r="AI334">
        <v>94</v>
      </c>
      <c r="AJ334">
        <v>30</v>
      </c>
      <c r="AK334">
        <v>178</v>
      </c>
      <c r="AL334">
        <v>0.79</v>
      </c>
    </row>
    <row r="335" spans="1:38" x14ac:dyDescent="0.3">
      <c r="A335" t="s">
        <v>778</v>
      </c>
      <c r="B335">
        <v>8030</v>
      </c>
      <c r="C335">
        <v>7</v>
      </c>
      <c r="D335" t="s">
        <v>779</v>
      </c>
      <c r="E335" t="s">
        <v>780</v>
      </c>
      <c r="F335">
        <v>224</v>
      </c>
      <c r="G335">
        <v>35.18</v>
      </c>
      <c r="H335">
        <v>116.3</v>
      </c>
      <c r="I335">
        <v>25.63</v>
      </c>
      <c r="J335">
        <v>84.73</v>
      </c>
      <c r="K335">
        <v>24</v>
      </c>
      <c r="T335">
        <v>3</v>
      </c>
      <c r="U335">
        <v>2</v>
      </c>
      <c r="V335" t="s">
        <v>441</v>
      </c>
      <c r="W335" t="s">
        <v>195</v>
      </c>
      <c r="X335">
        <v>4</v>
      </c>
      <c r="Y335">
        <v>4</v>
      </c>
      <c r="Z335" t="s">
        <v>781</v>
      </c>
      <c r="AA335" t="s">
        <v>782</v>
      </c>
      <c r="AB335" t="s">
        <v>445</v>
      </c>
      <c r="AC335" t="s">
        <v>446</v>
      </c>
      <c r="AD335" t="s">
        <v>447</v>
      </c>
      <c r="AE335" t="s">
        <v>783</v>
      </c>
      <c r="AG335" t="s">
        <v>784</v>
      </c>
      <c r="AH335">
        <v>0</v>
      </c>
      <c r="AI335">
        <v>94</v>
      </c>
      <c r="AJ335">
        <v>30</v>
      </c>
      <c r="AK335">
        <v>178</v>
      </c>
      <c r="AL335">
        <v>0.79</v>
      </c>
    </row>
    <row r="336" spans="1:38" x14ac:dyDescent="0.3">
      <c r="A336" t="s">
        <v>778</v>
      </c>
      <c r="B336">
        <v>8030</v>
      </c>
      <c r="C336">
        <v>8</v>
      </c>
      <c r="D336" t="s">
        <v>779</v>
      </c>
      <c r="E336" t="s">
        <v>780</v>
      </c>
      <c r="F336">
        <v>224</v>
      </c>
      <c r="G336">
        <v>35.21</v>
      </c>
      <c r="H336">
        <v>116.42</v>
      </c>
      <c r="I336">
        <v>25.65</v>
      </c>
      <c r="J336">
        <v>84.82</v>
      </c>
      <c r="K336">
        <v>24</v>
      </c>
      <c r="T336">
        <v>3</v>
      </c>
      <c r="U336">
        <v>2</v>
      </c>
      <c r="V336" t="s">
        <v>441</v>
      </c>
      <c r="W336" t="s">
        <v>154</v>
      </c>
      <c r="X336">
        <v>4</v>
      </c>
      <c r="Y336">
        <v>4</v>
      </c>
      <c r="Z336" t="s">
        <v>781</v>
      </c>
      <c r="AA336" t="s">
        <v>782</v>
      </c>
      <c r="AB336" t="s">
        <v>445</v>
      </c>
      <c r="AC336" t="s">
        <v>446</v>
      </c>
      <c r="AD336" t="s">
        <v>447</v>
      </c>
      <c r="AE336" t="s">
        <v>783</v>
      </c>
      <c r="AG336" t="s">
        <v>784</v>
      </c>
      <c r="AH336">
        <v>0</v>
      </c>
      <c r="AI336">
        <v>94</v>
      </c>
      <c r="AJ336">
        <v>30</v>
      </c>
      <c r="AK336">
        <v>178</v>
      </c>
      <c r="AL336">
        <v>0.79</v>
      </c>
    </row>
    <row r="337" spans="1:38" x14ac:dyDescent="0.3">
      <c r="A337" t="s">
        <v>778</v>
      </c>
      <c r="B337">
        <v>8030</v>
      </c>
      <c r="C337">
        <v>9</v>
      </c>
      <c r="D337" t="s">
        <v>779</v>
      </c>
      <c r="E337" t="s">
        <v>780</v>
      </c>
      <c r="F337">
        <v>224</v>
      </c>
      <c r="G337">
        <v>35.26</v>
      </c>
      <c r="H337">
        <v>116.57</v>
      </c>
      <c r="I337">
        <v>25.67</v>
      </c>
      <c r="J337">
        <v>84.88</v>
      </c>
      <c r="K337">
        <v>2</v>
      </c>
      <c r="T337">
        <v>3</v>
      </c>
      <c r="U337">
        <v>2</v>
      </c>
      <c r="V337" t="s">
        <v>441</v>
      </c>
      <c r="W337" t="s">
        <v>196</v>
      </c>
      <c r="X337">
        <v>4</v>
      </c>
      <c r="Y337">
        <v>4</v>
      </c>
      <c r="Z337" t="s">
        <v>781</v>
      </c>
      <c r="AA337" t="s">
        <v>782</v>
      </c>
      <c r="AB337" t="s">
        <v>445</v>
      </c>
      <c r="AC337" t="s">
        <v>446</v>
      </c>
      <c r="AD337" t="s">
        <v>447</v>
      </c>
      <c r="AE337" t="s">
        <v>783</v>
      </c>
      <c r="AG337" t="s">
        <v>784</v>
      </c>
      <c r="AH337">
        <v>0</v>
      </c>
      <c r="AI337">
        <v>94</v>
      </c>
      <c r="AJ337">
        <v>30</v>
      </c>
      <c r="AK337">
        <v>178</v>
      </c>
      <c r="AL337">
        <v>0.79</v>
      </c>
    </row>
    <row r="338" spans="1:38" x14ac:dyDescent="0.3">
      <c r="A338" t="s">
        <v>778</v>
      </c>
      <c r="B338">
        <v>8284</v>
      </c>
      <c r="C338">
        <v>1</v>
      </c>
      <c r="D338" t="s">
        <v>785</v>
      </c>
      <c r="E338" t="s">
        <v>786</v>
      </c>
      <c r="F338">
        <v>32</v>
      </c>
      <c r="G338">
        <v>50.78</v>
      </c>
      <c r="H338">
        <v>167.89</v>
      </c>
      <c r="I338">
        <v>44.6</v>
      </c>
      <c r="J338">
        <v>147.44999999999999</v>
      </c>
      <c r="K338">
        <v>32</v>
      </c>
      <c r="T338">
        <v>5</v>
      </c>
      <c r="U338">
        <v>3</v>
      </c>
      <c r="V338" t="s">
        <v>441</v>
      </c>
      <c r="W338">
        <v>167</v>
      </c>
      <c r="X338">
        <v>4</v>
      </c>
      <c r="Y338">
        <v>4</v>
      </c>
      <c r="Z338" t="s">
        <v>787</v>
      </c>
      <c r="AA338" t="s">
        <v>788</v>
      </c>
      <c r="AB338" t="s">
        <v>445</v>
      </c>
      <c r="AC338" t="s">
        <v>446</v>
      </c>
      <c r="AD338" t="s">
        <v>447</v>
      </c>
      <c r="AE338" t="s">
        <v>783</v>
      </c>
      <c r="AG338" t="s">
        <v>789</v>
      </c>
      <c r="AH338">
        <v>0</v>
      </c>
      <c r="AI338">
        <v>0</v>
      </c>
      <c r="AJ338">
        <v>0</v>
      </c>
      <c r="AK338">
        <v>0</v>
      </c>
      <c r="AL338">
        <v>0</v>
      </c>
    </row>
    <row r="339" spans="1:38" x14ac:dyDescent="0.3">
      <c r="A339" t="s">
        <v>778</v>
      </c>
      <c r="B339">
        <v>1687</v>
      </c>
      <c r="C339">
        <v>1</v>
      </c>
      <c r="D339" t="s">
        <v>790</v>
      </c>
      <c r="E339" t="s">
        <v>791</v>
      </c>
      <c r="F339">
        <v>1688</v>
      </c>
      <c r="G339">
        <v>20.64</v>
      </c>
      <c r="H339">
        <v>68.239999999999995</v>
      </c>
      <c r="I339">
        <v>16.25</v>
      </c>
      <c r="J339">
        <v>53.72</v>
      </c>
      <c r="K339">
        <v>208</v>
      </c>
      <c r="T339">
        <v>2</v>
      </c>
      <c r="U339">
        <v>1</v>
      </c>
      <c r="V339" t="s">
        <v>457</v>
      </c>
      <c r="W339">
        <v>68</v>
      </c>
      <c r="X339">
        <v>20</v>
      </c>
      <c r="Y339">
        <v>11</v>
      </c>
      <c r="Z339" t="s">
        <v>792</v>
      </c>
      <c r="AA339" t="s">
        <v>793</v>
      </c>
      <c r="AB339" t="s">
        <v>445</v>
      </c>
      <c r="AC339" t="s">
        <v>446</v>
      </c>
      <c r="AD339" t="s">
        <v>447</v>
      </c>
      <c r="AE339" t="s">
        <v>783</v>
      </c>
      <c r="AG339" t="s">
        <v>794</v>
      </c>
      <c r="AH339">
        <v>0</v>
      </c>
      <c r="AI339">
        <v>162</v>
      </c>
      <c r="AJ339">
        <v>13</v>
      </c>
      <c r="AK339">
        <v>2026</v>
      </c>
      <c r="AL339">
        <v>1.2</v>
      </c>
    </row>
    <row r="340" spans="1:38" x14ac:dyDescent="0.3">
      <c r="A340" t="s">
        <v>778</v>
      </c>
      <c r="B340">
        <v>1687</v>
      </c>
      <c r="C340">
        <v>2</v>
      </c>
      <c r="D340" t="s">
        <v>790</v>
      </c>
      <c r="E340" t="s">
        <v>791</v>
      </c>
      <c r="F340">
        <v>1688</v>
      </c>
      <c r="G340">
        <v>26.02</v>
      </c>
      <c r="H340">
        <v>86.04</v>
      </c>
      <c r="I340">
        <v>20.48</v>
      </c>
      <c r="J340">
        <v>67.73</v>
      </c>
      <c r="K340">
        <v>104</v>
      </c>
      <c r="T340">
        <v>3</v>
      </c>
      <c r="U340">
        <v>1</v>
      </c>
      <c r="V340" t="s">
        <v>441</v>
      </c>
      <c r="W340">
        <v>86</v>
      </c>
      <c r="X340">
        <v>20</v>
      </c>
      <c r="Y340">
        <v>11</v>
      </c>
      <c r="Z340" t="s">
        <v>792</v>
      </c>
      <c r="AA340" t="s">
        <v>793</v>
      </c>
      <c r="AB340" t="s">
        <v>445</v>
      </c>
      <c r="AC340" t="s">
        <v>446</v>
      </c>
      <c r="AD340" t="s">
        <v>447</v>
      </c>
      <c r="AE340" t="s">
        <v>783</v>
      </c>
      <c r="AG340" t="s">
        <v>794</v>
      </c>
      <c r="AH340">
        <v>0</v>
      </c>
      <c r="AI340">
        <v>162</v>
      </c>
      <c r="AJ340">
        <v>13</v>
      </c>
      <c r="AK340">
        <v>2026</v>
      </c>
      <c r="AL340">
        <v>1.2</v>
      </c>
    </row>
    <row r="341" spans="1:38" x14ac:dyDescent="0.3">
      <c r="A341" t="s">
        <v>778</v>
      </c>
      <c r="B341">
        <v>1687</v>
      </c>
      <c r="C341">
        <v>3</v>
      </c>
      <c r="D341" t="s">
        <v>790</v>
      </c>
      <c r="E341" t="s">
        <v>791</v>
      </c>
      <c r="F341">
        <v>1688</v>
      </c>
      <c r="G341">
        <v>27.46</v>
      </c>
      <c r="H341">
        <v>90.79</v>
      </c>
      <c r="I341">
        <v>21.38</v>
      </c>
      <c r="J341">
        <v>70.680000000000007</v>
      </c>
      <c r="K341">
        <v>318</v>
      </c>
      <c r="T341">
        <v>3</v>
      </c>
      <c r="U341">
        <v>1</v>
      </c>
      <c r="V341" t="s">
        <v>441</v>
      </c>
      <c r="W341">
        <v>90</v>
      </c>
      <c r="X341">
        <v>20</v>
      </c>
      <c r="Y341">
        <v>11</v>
      </c>
      <c r="Z341" t="s">
        <v>792</v>
      </c>
      <c r="AA341" t="s">
        <v>793</v>
      </c>
      <c r="AB341" t="s">
        <v>445</v>
      </c>
      <c r="AC341" t="s">
        <v>446</v>
      </c>
      <c r="AD341" t="s">
        <v>447</v>
      </c>
      <c r="AE341" t="s">
        <v>783</v>
      </c>
      <c r="AG341" t="s">
        <v>794</v>
      </c>
      <c r="AH341">
        <v>0</v>
      </c>
      <c r="AI341">
        <v>162</v>
      </c>
      <c r="AJ341">
        <v>13</v>
      </c>
      <c r="AK341">
        <v>2026</v>
      </c>
      <c r="AL341">
        <v>1.2</v>
      </c>
    </row>
    <row r="342" spans="1:38" x14ac:dyDescent="0.3">
      <c r="A342" t="s">
        <v>778</v>
      </c>
      <c r="B342">
        <v>1687</v>
      </c>
      <c r="C342">
        <v>4</v>
      </c>
      <c r="D342" t="s">
        <v>790</v>
      </c>
      <c r="E342" t="s">
        <v>791</v>
      </c>
      <c r="F342">
        <v>1688</v>
      </c>
      <c r="G342">
        <v>32.85</v>
      </c>
      <c r="H342">
        <v>108.6</v>
      </c>
      <c r="I342">
        <v>25.71</v>
      </c>
      <c r="J342">
        <v>85</v>
      </c>
      <c r="K342">
        <v>424</v>
      </c>
      <c r="T342">
        <v>3</v>
      </c>
      <c r="U342">
        <v>2</v>
      </c>
      <c r="V342" t="s">
        <v>441</v>
      </c>
      <c r="W342">
        <v>108</v>
      </c>
      <c r="X342">
        <v>20</v>
      </c>
      <c r="Y342">
        <v>11</v>
      </c>
      <c r="Z342" t="s">
        <v>792</v>
      </c>
      <c r="AA342" t="s">
        <v>793</v>
      </c>
      <c r="AB342" t="s">
        <v>445</v>
      </c>
      <c r="AC342" t="s">
        <v>446</v>
      </c>
      <c r="AD342" t="s">
        <v>447</v>
      </c>
      <c r="AE342" t="s">
        <v>783</v>
      </c>
      <c r="AG342" t="s">
        <v>794</v>
      </c>
      <c r="AH342">
        <v>0</v>
      </c>
      <c r="AI342">
        <v>162</v>
      </c>
      <c r="AJ342">
        <v>13</v>
      </c>
      <c r="AK342">
        <v>2026</v>
      </c>
      <c r="AL342">
        <v>1.2</v>
      </c>
    </row>
    <row r="343" spans="1:38" x14ac:dyDescent="0.3">
      <c r="A343" t="s">
        <v>778</v>
      </c>
      <c r="B343">
        <v>1687</v>
      </c>
      <c r="C343">
        <v>5</v>
      </c>
      <c r="D343" t="s">
        <v>790</v>
      </c>
      <c r="E343" t="s">
        <v>791</v>
      </c>
      <c r="F343">
        <v>1688</v>
      </c>
      <c r="G343">
        <v>37.659999999999997</v>
      </c>
      <c r="H343">
        <v>124.5</v>
      </c>
      <c r="I343">
        <v>30.8</v>
      </c>
      <c r="J343">
        <v>101.82</v>
      </c>
      <c r="K343">
        <v>88</v>
      </c>
      <c r="T343">
        <v>4</v>
      </c>
      <c r="U343">
        <v>2</v>
      </c>
      <c r="V343" t="s">
        <v>441</v>
      </c>
      <c r="W343">
        <v>124</v>
      </c>
      <c r="X343">
        <v>20</v>
      </c>
      <c r="Y343">
        <v>11</v>
      </c>
      <c r="Z343" t="s">
        <v>792</v>
      </c>
      <c r="AA343" t="s">
        <v>793</v>
      </c>
      <c r="AB343" t="s">
        <v>445</v>
      </c>
      <c r="AC343" t="s">
        <v>446</v>
      </c>
      <c r="AD343" t="s">
        <v>447</v>
      </c>
      <c r="AE343" t="s">
        <v>783</v>
      </c>
      <c r="AG343" t="s">
        <v>794</v>
      </c>
      <c r="AH343">
        <v>0</v>
      </c>
      <c r="AI343">
        <v>162</v>
      </c>
      <c r="AJ343">
        <v>13</v>
      </c>
      <c r="AK343">
        <v>2026</v>
      </c>
      <c r="AL343">
        <v>1.2</v>
      </c>
    </row>
    <row r="344" spans="1:38" x14ac:dyDescent="0.3">
      <c r="A344" t="s">
        <v>778</v>
      </c>
      <c r="B344">
        <v>1687</v>
      </c>
      <c r="C344">
        <v>6</v>
      </c>
      <c r="D344" t="s">
        <v>790</v>
      </c>
      <c r="E344" t="s">
        <v>791</v>
      </c>
      <c r="F344">
        <v>1688</v>
      </c>
      <c r="G344">
        <v>47.76</v>
      </c>
      <c r="H344">
        <v>157.91</v>
      </c>
      <c r="I344">
        <v>39.79</v>
      </c>
      <c r="J344">
        <v>131.55000000000001</v>
      </c>
      <c r="K344">
        <v>396</v>
      </c>
      <c r="T344">
        <v>4</v>
      </c>
      <c r="U344">
        <v>2</v>
      </c>
      <c r="V344" t="s">
        <v>441</v>
      </c>
      <c r="W344" t="s">
        <v>126</v>
      </c>
      <c r="X344">
        <v>20</v>
      </c>
      <c r="Y344">
        <v>11</v>
      </c>
      <c r="Z344" t="s">
        <v>792</v>
      </c>
      <c r="AA344" t="s">
        <v>793</v>
      </c>
      <c r="AB344" t="s">
        <v>445</v>
      </c>
      <c r="AC344" t="s">
        <v>446</v>
      </c>
      <c r="AD344" t="s">
        <v>447</v>
      </c>
      <c r="AE344" t="s">
        <v>783</v>
      </c>
      <c r="AG344" t="s">
        <v>794</v>
      </c>
      <c r="AH344">
        <v>0</v>
      </c>
      <c r="AI344">
        <v>162</v>
      </c>
      <c r="AJ344">
        <v>13</v>
      </c>
      <c r="AK344">
        <v>2026</v>
      </c>
      <c r="AL344">
        <v>1.2</v>
      </c>
    </row>
    <row r="345" spans="1:38" x14ac:dyDescent="0.3">
      <c r="A345" t="s">
        <v>778</v>
      </c>
      <c r="B345">
        <v>1687</v>
      </c>
      <c r="C345">
        <v>7</v>
      </c>
      <c r="D345" t="s">
        <v>790</v>
      </c>
      <c r="E345" t="s">
        <v>791</v>
      </c>
      <c r="F345">
        <v>1688</v>
      </c>
      <c r="G345">
        <v>48.17</v>
      </c>
      <c r="H345">
        <v>159.27000000000001</v>
      </c>
      <c r="I345">
        <v>39.85</v>
      </c>
      <c r="J345">
        <v>131.76</v>
      </c>
      <c r="K345">
        <v>38</v>
      </c>
      <c r="T345">
        <v>4</v>
      </c>
      <c r="U345">
        <v>2</v>
      </c>
      <c r="V345" t="s">
        <v>441</v>
      </c>
      <c r="W345">
        <v>159</v>
      </c>
      <c r="X345">
        <v>20</v>
      </c>
      <c r="Y345">
        <v>11</v>
      </c>
      <c r="Z345" t="s">
        <v>792</v>
      </c>
      <c r="AA345" t="s">
        <v>793</v>
      </c>
      <c r="AB345" t="s">
        <v>445</v>
      </c>
      <c r="AC345" t="s">
        <v>446</v>
      </c>
      <c r="AD345" t="s">
        <v>447</v>
      </c>
      <c r="AE345" t="s">
        <v>783</v>
      </c>
      <c r="AG345" t="s">
        <v>794</v>
      </c>
      <c r="AH345">
        <v>0</v>
      </c>
      <c r="AI345">
        <v>162</v>
      </c>
      <c r="AJ345">
        <v>13</v>
      </c>
      <c r="AK345">
        <v>2026</v>
      </c>
      <c r="AL345">
        <v>1.2</v>
      </c>
    </row>
    <row r="346" spans="1:38" x14ac:dyDescent="0.3">
      <c r="A346" t="s">
        <v>778</v>
      </c>
      <c r="B346">
        <v>1687</v>
      </c>
      <c r="C346">
        <v>8</v>
      </c>
      <c r="D346" t="s">
        <v>790</v>
      </c>
      <c r="E346" t="s">
        <v>791</v>
      </c>
      <c r="F346">
        <v>1688</v>
      </c>
      <c r="G346">
        <v>58.33</v>
      </c>
      <c r="H346">
        <v>192.84</v>
      </c>
      <c r="I346">
        <v>49.26</v>
      </c>
      <c r="J346">
        <v>162.85</v>
      </c>
      <c r="K346">
        <v>112</v>
      </c>
      <c r="T346">
        <v>5</v>
      </c>
      <c r="U346">
        <v>2</v>
      </c>
      <c r="V346" t="s">
        <v>441</v>
      </c>
      <c r="W346" t="s">
        <v>197</v>
      </c>
      <c r="X346">
        <v>20</v>
      </c>
      <c r="Y346">
        <v>11</v>
      </c>
      <c r="Z346" t="s">
        <v>792</v>
      </c>
      <c r="AA346" t="s">
        <v>793</v>
      </c>
      <c r="AB346" t="s">
        <v>445</v>
      </c>
      <c r="AC346" t="s">
        <v>446</v>
      </c>
      <c r="AD346" t="s">
        <v>447</v>
      </c>
      <c r="AE346" t="s">
        <v>783</v>
      </c>
      <c r="AG346" t="s">
        <v>794</v>
      </c>
      <c r="AH346">
        <v>0</v>
      </c>
      <c r="AI346">
        <v>162</v>
      </c>
      <c r="AJ346">
        <v>13</v>
      </c>
      <c r="AK346">
        <v>2026</v>
      </c>
      <c r="AL346">
        <v>1.2</v>
      </c>
    </row>
    <row r="347" spans="1:38" x14ac:dyDescent="0.3">
      <c r="A347" t="s">
        <v>778</v>
      </c>
      <c r="B347">
        <v>1663</v>
      </c>
      <c r="C347">
        <v>1</v>
      </c>
      <c r="D347" t="s">
        <v>795</v>
      </c>
      <c r="E347" t="s">
        <v>796</v>
      </c>
      <c r="F347">
        <v>811</v>
      </c>
      <c r="G347">
        <v>23.38</v>
      </c>
      <c r="H347">
        <v>77.31</v>
      </c>
      <c r="I347">
        <v>17.32</v>
      </c>
      <c r="J347">
        <v>57.28</v>
      </c>
      <c r="K347">
        <v>147</v>
      </c>
      <c r="T347">
        <v>3</v>
      </c>
      <c r="U347">
        <v>1</v>
      </c>
      <c r="V347" t="s">
        <v>457</v>
      </c>
      <c r="W347">
        <v>77</v>
      </c>
      <c r="X347">
        <v>20</v>
      </c>
      <c r="Y347">
        <v>15</v>
      </c>
      <c r="Z347" t="s">
        <v>797</v>
      </c>
      <c r="AA347" t="s">
        <v>798</v>
      </c>
      <c r="AB347" t="s">
        <v>445</v>
      </c>
      <c r="AC347" t="s">
        <v>446</v>
      </c>
      <c r="AD347" t="s">
        <v>447</v>
      </c>
      <c r="AE347" t="s">
        <v>783</v>
      </c>
      <c r="AG347" t="s">
        <v>799</v>
      </c>
      <c r="AH347">
        <v>0</v>
      </c>
      <c r="AI347">
        <v>211</v>
      </c>
      <c r="AJ347">
        <v>18</v>
      </c>
      <c r="AK347">
        <v>963</v>
      </c>
      <c r="AL347">
        <v>1.19</v>
      </c>
    </row>
    <row r="348" spans="1:38" x14ac:dyDescent="0.3">
      <c r="A348" t="s">
        <v>778</v>
      </c>
      <c r="B348">
        <v>1663</v>
      </c>
      <c r="C348">
        <v>2</v>
      </c>
      <c r="D348" t="s">
        <v>795</v>
      </c>
      <c r="E348" t="s">
        <v>796</v>
      </c>
      <c r="F348">
        <v>811</v>
      </c>
      <c r="G348">
        <v>27.39</v>
      </c>
      <c r="H348">
        <v>90.55</v>
      </c>
      <c r="I348">
        <v>21.87</v>
      </c>
      <c r="J348">
        <v>72.319999999999993</v>
      </c>
      <c r="K348">
        <v>136</v>
      </c>
      <c r="T348">
        <v>3</v>
      </c>
      <c r="U348">
        <v>1</v>
      </c>
      <c r="V348" t="s">
        <v>441</v>
      </c>
      <c r="W348">
        <v>90</v>
      </c>
      <c r="X348">
        <v>20</v>
      </c>
      <c r="Y348">
        <v>15</v>
      </c>
      <c r="Z348" t="s">
        <v>797</v>
      </c>
      <c r="AA348" t="s">
        <v>798</v>
      </c>
      <c r="AB348" t="s">
        <v>445</v>
      </c>
      <c r="AC348" t="s">
        <v>446</v>
      </c>
      <c r="AD348" t="s">
        <v>447</v>
      </c>
      <c r="AE348" t="s">
        <v>783</v>
      </c>
      <c r="AG348" t="s">
        <v>799</v>
      </c>
      <c r="AH348">
        <v>0</v>
      </c>
      <c r="AI348">
        <v>211</v>
      </c>
      <c r="AJ348">
        <v>18</v>
      </c>
      <c r="AK348">
        <v>963</v>
      </c>
      <c r="AL348">
        <v>1.19</v>
      </c>
    </row>
    <row r="349" spans="1:38" x14ac:dyDescent="0.3">
      <c r="A349" t="s">
        <v>778</v>
      </c>
      <c r="B349">
        <v>1663</v>
      </c>
      <c r="C349">
        <v>3</v>
      </c>
      <c r="D349" t="s">
        <v>795</v>
      </c>
      <c r="E349" t="s">
        <v>796</v>
      </c>
      <c r="F349">
        <v>811</v>
      </c>
      <c r="G349">
        <v>31.57</v>
      </c>
      <c r="H349">
        <v>104.38</v>
      </c>
      <c r="I349">
        <v>25.7</v>
      </c>
      <c r="J349">
        <v>84.99</v>
      </c>
      <c r="K349">
        <v>180</v>
      </c>
      <c r="T349">
        <v>3</v>
      </c>
      <c r="U349">
        <v>2</v>
      </c>
      <c r="V349" t="s">
        <v>441</v>
      </c>
      <c r="W349">
        <v>104</v>
      </c>
      <c r="X349">
        <v>20</v>
      </c>
      <c r="Y349">
        <v>15</v>
      </c>
      <c r="Z349" t="s">
        <v>797</v>
      </c>
      <c r="AA349" t="s">
        <v>798</v>
      </c>
      <c r="AB349" t="s">
        <v>445</v>
      </c>
      <c r="AC349" t="s">
        <v>446</v>
      </c>
      <c r="AD349" t="s">
        <v>447</v>
      </c>
      <c r="AE349" t="s">
        <v>783</v>
      </c>
      <c r="AG349" t="s">
        <v>799</v>
      </c>
      <c r="AH349">
        <v>0</v>
      </c>
      <c r="AI349">
        <v>211</v>
      </c>
      <c r="AJ349">
        <v>18</v>
      </c>
      <c r="AK349">
        <v>963</v>
      </c>
      <c r="AL349">
        <v>1.19</v>
      </c>
    </row>
    <row r="350" spans="1:38" x14ac:dyDescent="0.3">
      <c r="A350" t="s">
        <v>778</v>
      </c>
      <c r="B350">
        <v>1663</v>
      </c>
      <c r="C350">
        <v>4</v>
      </c>
      <c r="D350" t="s">
        <v>795</v>
      </c>
      <c r="E350" t="s">
        <v>796</v>
      </c>
      <c r="F350">
        <v>811</v>
      </c>
      <c r="G350">
        <v>37.83</v>
      </c>
      <c r="H350">
        <v>125.06</v>
      </c>
      <c r="I350">
        <v>30.84</v>
      </c>
      <c r="J350">
        <v>101.96</v>
      </c>
      <c r="K350">
        <v>102</v>
      </c>
      <c r="T350">
        <v>4</v>
      </c>
      <c r="U350">
        <v>2</v>
      </c>
      <c r="V350" t="s">
        <v>441</v>
      </c>
      <c r="W350">
        <v>125</v>
      </c>
      <c r="X350">
        <v>20</v>
      </c>
      <c r="Y350">
        <v>15</v>
      </c>
      <c r="Z350" t="s">
        <v>797</v>
      </c>
      <c r="AA350" t="s">
        <v>798</v>
      </c>
      <c r="AB350" t="s">
        <v>445</v>
      </c>
      <c r="AC350" t="s">
        <v>446</v>
      </c>
      <c r="AD350" t="s">
        <v>447</v>
      </c>
      <c r="AE350" t="s">
        <v>783</v>
      </c>
      <c r="AG350" t="s">
        <v>799</v>
      </c>
      <c r="AH350">
        <v>0</v>
      </c>
      <c r="AI350">
        <v>211</v>
      </c>
      <c r="AJ350">
        <v>18</v>
      </c>
      <c r="AK350">
        <v>963</v>
      </c>
      <c r="AL350">
        <v>1.19</v>
      </c>
    </row>
    <row r="351" spans="1:38" x14ac:dyDescent="0.3">
      <c r="A351" t="s">
        <v>778</v>
      </c>
      <c r="B351">
        <v>1663</v>
      </c>
      <c r="C351">
        <v>5</v>
      </c>
      <c r="D351" t="s">
        <v>795</v>
      </c>
      <c r="E351" t="s">
        <v>796</v>
      </c>
      <c r="F351">
        <v>811</v>
      </c>
      <c r="G351">
        <v>48.3</v>
      </c>
      <c r="H351">
        <v>159.69999999999999</v>
      </c>
      <c r="I351">
        <v>40.49</v>
      </c>
      <c r="J351">
        <v>133.86000000000001</v>
      </c>
      <c r="K351">
        <v>210</v>
      </c>
      <c r="T351">
        <v>4</v>
      </c>
      <c r="U351">
        <v>2</v>
      </c>
      <c r="V351" t="s">
        <v>441</v>
      </c>
      <c r="W351">
        <v>159</v>
      </c>
      <c r="X351">
        <v>20</v>
      </c>
      <c r="Y351">
        <v>15</v>
      </c>
      <c r="Z351" t="s">
        <v>797</v>
      </c>
      <c r="AA351" t="s">
        <v>798</v>
      </c>
      <c r="AB351" t="s">
        <v>445</v>
      </c>
      <c r="AC351" t="s">
        <v>446</v>
      </c>
      <c r="AD351" t="s">
        <v>447</v>
      </c>
      <c r="AE351" t="s">
        <v>783</v>
      </c>
      <c r="AG351" t="s">
        <v>799</v>
      </c>
      <c r="AH351">
        <v>0</v>
      </c>
      <c r="AI351">
        <v>211</v>
      </c>
      <c r="AJ351">
        <v>18</v>
      </c>
      <c r="AK351">
        <v>963</v>
      </c>
      <c r="AL351">
        <v>1.19</v>
      </c>
    </row>
    <row r="352" spans="1:38" x14ac:dyDescent="0.3">
      <c r="A352" t="s">
        <v>778</v>
      </c>
      <c r="B352">
        <v>1663</v>
      </c>
      <c r="C352">
        <v>6</v>
      </c>
      <c r="D352" t="s">
        <v>795</v>
      </c>
      <c r="E352" t="s">
        <v>796</v>
      </c>
      <c r="F352">
        <v>811</v>
      </c>
      <c r="G352">
        <v>66.400000000000006</v>
      </c>
      <c r="H352">
        <v>219.53</v>
      </c>
      <c r="I352">
        <v>56.15</v>
      </c>
      <c r="J352">
        <v>185.62</v>
      </c>
      <c r="K352">
        <v>36</v>
      </c>
      <c r="T352">
        <v>5</v>
      </c>
      <c r="U352">
        <v>2</v>
      </c>
      <c r="V352" t="s">
        <v>441</v>
      </c>
      <c r="W352">
        <v>219</v>
      </c>
      <c r="X352">
        <v>20</v>
      </c>
      <c r="Y352">
        <v>15</v>
      </c>
      <c r="Z352" t="s">
        <v>797</v>
      </c>
      <c r="AA352" t="s">
        <v>798</v>
      </c>
      <c r="AB352" t="s">
        <v>445</v>
      </c>
      <c r="AC352" t="s">
        <v>446</v>
      </c>
      <c r="AD352" t="s">
        <v>447</v>
      </c>
      <c r="AE352" t="s">
        <v>783</v>
      </c>
      <c r="AG352" t="s">
        <v>799</v>
      </c>
      <c r="AH352">
        <v>0</v>
      </c>
      <c r="AI352">
        <v>211</v>
      </c>
      <c r="AJ352">
        <v>18</v>
      </c>
      <c r="AK352">
        <v>963</v>
      </c>
      <c r="AL352">
        <v>1.19</v>
      </c>
    </row>
    <row r="353" spans="1:38" x14ac:dyDescent="0.3">
      <c r="A353" t="s">
        <v>778</v>
      </c>
      <c r="B353">
        <v>1633</v>
      </c>
      <c r="C353">
        <v>1</v>
      </c>
      <c r="D353" t="s">
        <v>800</v>
      </c>
      <c r="E353" t="s">
        <v>801</v>
      </c>
      <c r="F353">
        <v>796</v>
      </c>
      <c r="G353">
        <v>22.09</v>
      </c>
      <c r="H353">
        <v>73.03</v>
      </c>
      <c r="I353">
        <v>17.59</v>
      </c>
      <c r="J353">
        <v>58.17</v>
      </c>
      <c r="K353">
        <v>112</v>
      </c>
      <c r="T353">
        <v>2</v>
      </c>
      <c r="U353">
        <v>1</v>
      </c>
      <c r="V353" t="s">
        <v>457</v>
      </c>
      <c r="W353">
        <v>73</v>
      </c>
      <c r="X353">
        <v>25</v>
      </c>
      <c r="Y353">
        <v>13</v>
      </c>
      <c r="Z353" t="s">
        <v>802</v>
      </c>
      <c r="AA353" t="s">
        <v>803</v>
      </c>
      <c r="AB353" t="s">
        <v>445</v>
      </c>
      <c r="AC353" t="s">
        <v>446</v>
      </c>
      <c r="AD353" t="s">
        <v>447</v>
      </c>
      <c r="AE353" t="s">
        <v>783</v>
      </c>
      <c r="AG353" t="s">
        <v>804</v>
      </c>
      <c r="AH353">
        <v>0</v>
      </c>
      <c r="AI353">
        <v>211</v>
      </c>
      <c r="AJ353">
        <v>15</v>
      </c>
      <c r="AK353">
        <v>875</v>
      </c>
      <c r="AL353">
        <v>1.1000000000000001</v>
      </c>
    </row>
    <row r="354" spans="1:38" x14ac:dyDescent="0.3">
      <c r="A354" t="s">
        <v>778</v>
      </c>
      <c r="B354">
        <v>1633</v>
      </c>
      <c r="C354">
        <v>2</v>
      </c>
      <c r="D354" t="s">
        <v>800</v>
      </c>
      <c r="E354" t="s">
        <v>801</v>
      </c>
      <c r="F354">
        <v>796</v>
      </c>
      <c r="G354">
        <v>30.31</v>
      </c>
      <c r="H354">
        <v>100.21</v>
      </c>
      <c r="I354">
        <v>23.75</v>
      </c>
      <c r="J354">
        <v>78.52</v>
      </c>
      <c r="K354">
        <v>48</v>
      </c>
      <c r="T354">
        <v>3</v>
      </c>
      <c r="U354">
        <v>2</v>
      </c>
      <c r="V354" t="s">
        <v>441</v>
      </c>
      <c r="W354">
        <v>100</v>
      </c>
      <c r="X354">
        <v>25</v>
      </c>
      <c r="Y354">
        <v>13</v>
      </c>
      <c r="Z354" t="s">
        <v>802</v>
      </c>
      <c r="AA354" t="s">
        <v>803</v>
      </c>
      <c r="AB354" t="s">
        <v>445</v>
      </c>
      <c r="AC354" t="s">
        <v>446</v>
      </c>
      <c r="AD354" t="s">
        <v>447</v>
      </c>
      <c r="AE354" t="s">
        <v>783</v>
      </c>
      <c r="AG354" t="s">
        <v>804</v>
      </c>
      <c r="AH354">
        <v>0</v>
      </c>
      <c r="AI354">
        <v>211</v>
      </c>
      <c r="AJ354">
        <v>15</v>
      </c>
      <c r="AK354">
        <v>875</v>
      </c>
      <c r="AL354">
        <v>1.1000000000000001</v>
      </c>
    </row>
    <row r="355" spans="1:38" x14ac:dyDescent="0.3">
      <c r="A355" t="s">
        <v>778</v>
      </c>
      <c r="B355">
        <v>1633</v>
      </c>
      <c r="C355">
        <v>3</v>
      </c>
      <c r="D355" t="s">
        <v>800</v>
      </c>
      <c r="E355" t="s">
        <v>801</v>
      </c>
      <c r="F355">
        <v>796</v>
      </c>
      <c r="G355">
        <v>31.51</v>
      </c>
      <c r="H355">
        <v>104.17</v>
      </c>
      <c r="I355">
        <v>25.71</v>
      </c>
      <c r="J355">
        <v>85</v>
      </c>
      <c r="K355">
        <v>248</v>
      </c>
      <c r="T355">
        <v>3</v>
      </c>
      <c r="U355">
        <v>2</v>
      </c>
      <c r="V355" t="s">
        <v>441</v>
      </c>
      <c r="W355" t="s">
        <v>104</v>
      </c>
      <c r="X355">
        <v>25</v>
      </c>
      <c r="Y355">
        <v>13</v>
      </c>
      <c r="Z355" t="s">
        <v>802</v>
      </c>
      <c r="AA355" t="s">
        <v>803</v>
      </c>
      <c r="AB355" t="s">
        <v>445</v>
      </c>
      <c r="AC355" t="s">
        <v>446</v>
      </c>
      <c r="AD355" t="s">
        <v>447</v>
      </c>
      <c r="AE355" t="s">
        <v>783</v>
      </c>
      <c r="AG355" t="s">
        <v>804</v>
      </c>
      <c r="AH355">
        <v>0</v>
      </c>
      <c r="AI355">
        <v>211</v>
      </c>
      <c r="AJ355">
        <v>15</v>
      </c>
      <c r="AK355">
        <v>875</v>
      </c>
      <c r="AL355">
        <v>1.1000000000000001</v>
      </c>
    </row>
    <row r="356" spans="1:38" x14ac:dyDescent="0.3">
      <c r="A356" t="s">
        <v>778</v>
      </c>
      <c r="B356">
        <v>1633</v>
      </c>
      <c r="C356">
        <v>4</v>
      </c>
      <c r="D356" t="s">
        <v>800</v>
      </c>
      <c r="E356" t="s">
        <v>801</v>
      </c>
      <c r="F356">
        <v>796</v>
      </c>
      <c r="G356">
        <v>31.5</v>
      </c>
      <c r="H356">
        <v>104.16</v>
      </c>
      <c r="I356">
        <v>25.7</v>
      </c>
      <c r="J356">
        <v>84.99</v>
      </c>
      <c r="K356">
        <v>194</v>
      </c>
      <c r="T356">
        <v>3</v>
      </c>
      <c r="U356">
        <v>2</v>
      </c>
      <c r="V356" t="s">
        <v>441</v>
      </c>
      <c r="W356" t="s">
        <v>198</v>
      </c>
      <c r="X356">
        <v>25</v>
      </c>
      <c r="Y356">
        <v>13</v>
      </c>
      <c r="Z356" t="s">
        <v>802</v>
      </c>
      <c r="AA356" t="s">
        <v>803</v>
      </c>
      <c r="AB356" t="s">
        <v>445</v>
      </c>
      <c r="AC356" t="s">
        <v>446</v>
      </c>
      <c r="AD356" t="s">
        <v>447</v>
      </c>
      <c r="AE356" t="s">
        <v>783</v>
      </c>
      <c r="AG356" t="s">
        <v>804</v>
      </c>
      <c r="AH356">
        <v>0</v>
      </c>
      <c r="AI356">
        <v>211</v>
      </c>
      <c r="AJ356">
        <v>15</v>
      </c>
      <c r="AK356">
        <v>875</v>
      </c>
      <c r="AL356">
        <v>1.1000000000000001</v>
      </c>
    </row>
    <row r="357" spans="1:38" x14ac:dyDescent="0.3">
      <c r="A357" t="s">
        <v>778</v>
      </c>
      <c r="B357">
        <v>1633</v>
      </c>
      <c r="C357">
        <v>5</v>
      </c>
      <c r="D357" t="s">
        <v>800</v>
      </c>
      <c r="E357" t="s">
        <v>801</v>
      </c>
      <c r="F357">
        <v>796</v>
      </c>
      <c r="G357">
        <v>34.659999999999997</v>
      </c>
      <c r="H357">
        <v>114.61</v>
      </c>
      <c r="I357">
        <v>27.16</v>
      </c>
      <c r="J357">
        <v>89.8</v>
      </c>
      <c r="K357">
        <v>46</v>
      </c>
      <c r="T357">
        <v>3</v>
      </c>
      <c r="U357">
        <v>2</v>
      </c>
      <c r="V357" t="s">
        <v>457</v>
      </c>
      <c r="W357">
        <v>114</v>
      </c>
      <c r="X357">
        <v>25</v>
      </c>
      <c r="Y357">
        <v>13</v>
      </c>
      <c r="Z357" t="s">
        <v>802</v>
      </c>
      <c r="AA357" t="s">
        <v>803</v>
      </c>
      <c r="AB357" t="s">
        <v>445</v>
      </c>
      <c r="AC357" t="s">
        <v>446</v>
      </c>
      <c r="AD357" t="s">
        <v>447</v>
      </c>
      <c r="AE357" t="s">
        <v>783</v>
      </c>
      <c r="AG357" t="s">
        <v>804</v>
      </c>
      <c r="AH357">
        <v>0</v>
      </c>
      <c r="AI357">
        <v>211</v>
      </c>
      <c r="AJ357">
        <v>15</v>
      </c>
      <c r="AK357">
        <v>875</v>
      </c>
      <c r="AL357">
        <v>1.1000000000000001</v>
      </c>
    </row>
    <row r="358" spans="1:38" x14ac:dyDescent="0.3">
      <c r="A358" t="s">
        <v>778</v>
      </c>
      <c r="B358">
        <v>1633</v>
      </c>
      <c r="C358">
        <v>6</v>
      </c>
      <c r="D358" t="s">
        <v>800</v>
      </c>
      <c r="E358" t="s">
        <v>801</v>
      </c>
      <c r="F358">
        <v>796</v>
      </c>
      <c r="G358">
        <v>45.91</v>
      </c>
      <c r="H358">
        <v>151.78</v>
      </c>
      <c r="I358">
        <v>38.229999999999997</v>
      </c>
      <c r="J358">
        <v>126.41</v>
      </c>
      <c r="K358">
        <v>108</v>
      </c>
      <c r="T358">
        <v>4</v>
      </c>
      <c r="U358">
        <v>2</v>
      </c>
      <c r="V358" t="s">
        <v>441</v>
      </c>
      <c r="W358">
        <v>151</v>
      </c>
      <c r="X358">
        <v>25</v>
      </c>
      <c r="Y358">
        <v>13</v>
      </c>
      <c r="Z358" t="s">
        <v>802</v>
      </c>
      <c r="AA358" t="s">
        <v>803</v>
      </c>
      <c r="AB358" t="s">
        <v>445</v>
      </c>
      <c r="AC358" t="s">
        <v>446</v>
      </c>
      <c r="AD358" t="s">
        <v>447</v>
      </c>
      <c r="AE358" t="s">
        <v>783</v>
      </c>
      <c r="AG358" t="s">
        <v>804</v>
      </c>
      <c r="AH358">
        <v>0</v>
      </c>
      <c r="AI358">
        <v>211</v>
      </c>
      <c r="AJ358">
        <v>15</v>
      </c>
      <c r="AK358">
        <v>875</v>
      </c>
      <c r="AL358">
        <v>1.1000000000000001</v>
      </c>
    </row>
    <row r="359" spans="1:38" x14ac:dyDescent="0.3">
      <c r="A359" t="s">
        <v>778</v>
      </c>
      <c r="B359">
        <v>1633</v>
      </c>
      <c r="C359">
        <v>7</v>
      </c>
      <c r="D359" t="s">
        <v>800</v>
      </c>
      <c r="E359" t="s">
        <v>801</v>
      </c>
      <c r="F359">
        <v>796</v>
      </c>
      <c r="G359">
        <v>54.91</v>
      </c>
      <c r="H359">
        <v>181.55</v>
      </c>
      <c r="I359">
        <v>46.35</v>
      </c>
      <c r="J359">
        <v>153.22999999999999</v>
      </c>
      <c r="K359">
        <v>40</v>
      </c>
      <c r="T359">
        <v>4</v>
      </c>
      <c r="U359">
        <v>2</v>
      </c>
      <c r="V359" t="s">
        <v>441</v>
      </c>
      <c r="W359">
        <v>181</v>
      </c>
      <c r="X359">
        <v>25</v>
      </c>
      <c r="Y359">
        <v>13</v>
      </c>
      <c r="Z359" t="s">
        <v>802</v>
      </c>
      <c r="AA359" t="s">
        <v>803</v>
      </c>
      <c r="AB359" t="s">
        <v>445</v>
      </c>
      <c r="AC359" t="s">
        <v>446</v>
      </c>
      <c r="AD359" t="s">
        <v>447</v>
      </c>
      <c r="AE359" t="s">
        <v>783</v>
      </c>
      <c r="AG359" t="s">
        <v>804</v>
      </c>
      <c r="AH359">
        <v>0</v>
      </c>
      <c r="AI359">
        <v>211</v>
      </c>
      <c r="AJ359">
        <v>15</v>
      </c>
      <c r="AK359">
        <v>875</v>
      </c>
      <c r="AL359">
        <v>1.1000000000000001</v>
      </c>
    </row>
    <row r="360" spans="1:38" x14ac:dyDescent="0.3">
      <c r="A360" t="s">
        <v>778</v>
      </c>
      <c r="B360">
        <v>10862</v>
      </c>
      <c r="C360">
        <v>1</v>
      </c>
      <c r="D360" t="s">
        <v>805</v>
      </c>
      <c r="E360" t="s">
        <v>780</v>
      </c>
      <c r="F360">
        <v>66</v>
      </c>
      <c r="G360">
        <v>56.55</v>
      </c>
      <c r="H360">
        <v>186.97</v>
      </c>
      <c r="I360">
        <v>49.75</v>
      </c>
      <c r="J360">
        <v>164.49</v>
      </c>
      <c r="K360">
        <v>48</v>
      </c>
      <c r="T360">
        <v>5</v>
      </c>
      <c r="U360">
        <v>2</v>
      </c>
      <c r="V360" t="s">
        <v>441</v>
      </c>
      <c r="W360" t="s">
        <v>387</v>
      </c>
      <c r="X360">
        <v>3</v>
      </c>
      <c r="Y360">
        <v>3</v>
      </c>
      <c r="Z360" t="s">
        <v>806</v>
      </c>
      <c r="AA360" t="s">
        <v>807</v>
      </c>
      <c r="AB360" t="s">
        <v>445</v>
      </c>
      <c r="AC360" t="s">
        <v>446</v>
      </c>
      <c r="AD360" t="s">
        <v>447</v>
      </c>
      <c r="AE360" t="s">
        <v>783</v>
      </c>
      <c r="AG360" t="s">
        <v>808</v>
      </c>
      <c r="AH360">
        <v>0</v>
      </c>
      <c r="AI360">
        <v>85</v>
      </c>
      <c r="AJ360">
        <v>61</v>
      </c>
      <c r="AK360">
        <v>176</v>
      </c>
      <c r="AL360">
        <v>2.67</v>
      </c>
    </row>
    <row r="361" spans="1:38" x14ac:dyDescent="0.3">
      <c r="A361" t="s">
        <v>778</v>
      </c>
      <c r="B361">
        <v>10862</v>
      </c>
      <c r="C361">
        <v>2</v>
      </c>
      <c r="D361" t="s">
        <v>805</v>
      </c>
      <c r="E361" t="s">
        <v>780</v>
      </c>
      <c r="F361">
        <v>66</v>
      </c>
      <c r="G361">
        <v>56.56</v>
      </c>
      <c r="H361">
        <v>187</v>
      </c>
      <c r="I361">
        <v>49.76</v>
      </c>
      <c r="J361">
        <v>164.52</v>
      </c>
      <c r="K361">
        <v>18</v>
      </c>
      <c r="T361">
        <v>5</v>
      </c>
      <c r="U361">
        <v>2</v>
      </c>
      <c r="V361" t="s">
        <v>441</v>
      </c>
      <c r="W361" t="s">
        <v>389</v>
      </c>
      <c r="X361">
        <v>3</v>
      </c>
      <c r="Y361">
        <v>3</v>
      </c>
      <c r="Z361" t="s">
        <v>806</v>
      </c>
      <c r="AA361" t="s">
        <v>807</v>
      </c>
      <c r="AB361" t="s">
        <v>445</v>
      </c>
      <c r="AC361" t="s">
        <v>446</v>
      </c>
      <c r="AD361" t="s">
        <v>447</v>
      </c>
      <c r="AE361" t="s">
        <v>783</v>
      </c>
      <c r="AG361" t="s">
        <v>808</v>
      </c>
      <c r="AH361">
        <v>0</v>
      </c>
      <c r="AI361">
        <v>85</v>
      </c>
      <c r="AJ361">
        <v>61</v>
      </c>
      <c r="AK361">
        <v>176</v>
      </c>
      <c r="AL361">
        <v>2.67</v>
      </c>
    </row>
    <row r="362" spans="1:38" x14ac:dyDescent="0.3">
      <c r="A362" t="s">
        <v>778</v>
      </c>
      <c r="B362">
        <v>1654</v>
      </c>
      <c r="C362">
        <v>1</v>
      </c>
      <c r="D362" t="s">
        <v>809</v>
      </c>
      <c r="E362" t="s">
        <v>810</v>
      </c>
      <c r="F362">
        <v>588</v>
      </c>
      <c r="G362">
        <v>22.46</v>
      </c>
      <c r="H362">
        <v>74.260000000000005</v>
      </c>
      <c r="I362">
        <v>18.09</v>
      </c>
      <c r="J362">
        <v>59.82</v>
      </c>
      <c r="K362">
        <v>130</v>
      </c>
      <c r="T362">
        <v>3</v>
      </c>
      <c r="U362">
        <v>1</v>
      </c>
      <c r="V362" t="s">
        <v>441</v>
      </c>
      <c r="W362">
        <v>74</v>
      </c>
      <c r="X362">
        <v>25</v>
      </c>
      <c r="Y362">
        <v>5</v>
      </c>
      <c r="Z362" t="s">
        <v>811</v>
      </c>
      <c r="AA362" t="s">
        <v>812</v>
      </c>
      <c r="AB362" t="s">
        <v>445</v>
      </c>
      <c r="AC362" t="s">
        <v>446</v>
      </c>
      <c r="AD362" t="s">
        <v>447</v>
      </c>
      <c r="AE362" t="s">
        <v>783</v>
      </c>
      <c r="AG362" t="s">
        <v>813</v>
      </c>
      <c r="AH362">
        <v>0</v>
      </c>
      <c r="AI362">
        <v>144</v>
      </c>
      <c r="AJ362">
        <v>17</v>
      </c>
      <c r="AK362">
        <v>429</v>
      </c>
      <c r="AL362">
        <v>0.73</v>
      </c>
    </row>
    <row r="363" spans="1:38" x14ac:dyDescent="0.3">
      <c r="A363" t="s">
        <v>778</v>
      </c>
      <c r="B363">
        <v>1654</v>
      </c>
      <c r="C363">
        <v>2</v>
      </c>
      <c r="D363" t="s">
        <v>809</v>
      </c>
      <c r="E363" t="s">
        <v>810</v>
      </c>
      <c r="F363">
        <v>588</v>
      </c>
      <c r="G363">
        <v>27.02</v>
      </c>
      <c r="H363">
        <v>89.34</v>
      </c>
      <c r="I363">
        <v>21.16</v>
      </c>
      <c r="J363">
        <v>69.959999999999994</v>
      </c>
      <c r="K363">
        <v>78</v>
      </c>
      <c r="T363">
        <v>3</v>
      </c>
      <c r="U363">
        <v>1</v>
      </c>
      <c r="V363" t="s">
        <v>441</v>
      </c>
      <c r="W363">
        <v>89</v>
      </c>
      <c r="X363">
        <v>25</v>
      </c>
      <c r="Y363">
        <v>5</v>
      </c>
      <c r="Z363" t="s">
        <v>811</v>
      </c>
      <c r="AA363" t="s">
        <v>812</v>
      </c>
      <c r="AB363" t="s">
        <v>445</v>
      </c>
      <c r="AC363" t="s">
        <v>446</v>
      </c>
      <c r="AD363" t="s">
        <v>447</v>
      </c>
      <c r="AE363" t="s">
        <v>783</v>
      </c>
      <c r="AG363" t="s">
        <v>813</v>
      </c>
      <c r="AH363">
        <v>0</v>
      </c>
      <c r="AI363">
        <v>144</v>
      </c>
      <c r="AJ363">
        <v>17</v>
      </c>
      <c r="AK363">
        <v>429</v>
      </c>
      <c r="AL363">
        <v>0.73</v>
      </c>
    </row>
    <row r="364" spans="1:38" x14ac:dyDescent="0.3">
      <c r="A364" t="s">
        <v>778</v>
      </c>
      <c r="B364">
        <v>1654</v>
      </c>
      <c r="C364">
        <v>3</v>
      </c>
      <c r="D364" t="s">
        <v>809</v>
      </c>
      <c r="E364" t="s">
        <v>810</v>
      </c>
      <c r="F364">
        <v>588</v>
      </c>
      <c r="G364">
        <v>32.29</v>
      </c>
      <c r="H364">
        <v>106.77</v>
      </c>
      <c r="I364">
        <v>25.59</v>
      </c>
      <c r="J364">
        <v>84.6</v>
      </c>
      <c r="K364">
        <v>280</v>
      </c>
      <c r="T364">
        <v>3</v>
      </c>
      <c r="U364">
        <v>2</v>
      </c>
      <c r="V364" t="s">
        <v>441</v>
      </c>
      <c r="W364">
        <v>106</v>
      </c>
      <c r="X364">
        <v>25</v>
      </c>
      <c r="Y364">
        <v>5</v>
      </c>
      <c r="Z364" t="s">
        <v>811</v>
      </c>
      <c r="AA364" t="s">
        <v>812</v>
      </c>
      <c r="AB364" t="s">
        <v>445</v>
      </c>
      <c r="AC364" t="s">
        <v>446</v>
      </c>
      <c r="AD364" t="s">
        <v>447</v>
      </c>
      <c r="AE364" t="s">
        <v>783</v>
      </c>
      <c r="AG364" t="s">
        <v>813</v>
      </c>
      <c r="AH364">
        <v>0</v>
      </c>
      <c r="AI364">
        <v>144</v>
      </c>
      <c r="AJ364">
        <v>17</v>
      </c>
      <c r="AK364">
        <v>429</v>
      </c>
      <c r="AL364">
        <v>0.73</v>
      </c>
    </row>
    <row r="365" spans="1:38" x14ac:dyDescent="0.3">
      <c r="A365" t="s">
        <v>778</v>
      </c>
      <c r="B365">
        <v>1654</v>
      </c>
      <c r="C365">
        <v>4</v>
      </c>
      <c r="D365" t="s">
        <v>809</v>
      </c>
      <c r="E365" t="s">
        <v>810</v>
      </c>
      <c r="F365">
        <v>588</v>
      </c>
      <c r="G365">
        <v>47.87</v>
      </c>
      <c r="H365">
        <v>158.28</v>
      </c>
      <c r="I365">
        <v>38.74</v>
      </c>
      <c r="J365">
        <v>128.09</v>
      </c>
      <c r="K365">
        <v>100</v>
      </c>
      <c r="T365">
        <v>4</v>
      </c>
      <c r="U365">
        <v>2</v>
      </c>
      <c r="V365" t="s">
        <v>441</v>
      </c>
      <c r="W365">
        <v>158</v>
      </c>
      <c r="X365">
        <v>25</v>
      </c>
      <c r="Y365">
        <v>5</v>
      </c>
      <c r="Z365" t="s">
        <v>811</v>
      </c>
      <c r="AA365" t="s">
        <v>812</v>
      </c>
      <c r="AB365" t="s">
        <v>445</v>
      </c>
      <c r="AC365" t="s">
        <v>446</v>
      </c>
      <c r="AD365" t="s">
        <v>447</v>
      </c>
      <c r="AE365" t="s">
        <v>783</v>
      </c>
      <c r="AG365" t="s">
        <v>813</v>
      </c>
      <c r="AH365">
        <v>0</v>
      </c>
      <c r="AI365">
        <v>144</v>
      </c>
      <c r="AJ365">
        <v>17</v>
      </c>
      <c r="AK365">
        <v>429</v>
      </c>
      <c r="AL365">
        <v>0.73</v>
      </c>
    </row>
    <row r="366" spans="1:38" x14ac:dyDescent="0.3">
      <c r="A366" t="s">
        <v>778</v>
      </c>
      <c r="B366">
        <v>25079</v>
      </c>
      <c r="C366">
        <v>1</v>
      </c>
      <c r="D366" t="s">
        <v>814</v>
      </c>
      <c r="E366" t="s">
        <v>815</v>
      </c>
      <c r="F366">
        <v>144</v>
      </c>
      <c r="G366">
        <v>22.37</v>
      </c>
      <c r="H366">
        <v>73.98</v>
      </c>
      <c r="I366">
        <v>18.12</v>
      </c>
      <c r="J366">
        <v>59.93</v>
      </c>
      <c r="K366">
        <v>16</v>
      </c>
      <c r="T366">
        <v>3</v>
      </c>
      <c r="U366">
        <v>1</v>
      </c>
      <c r="V366" t="s">
        <v>441</v>
      </c>
      <c r="W366">
        <v>73</v>
      </c>
      <c r="X366">
        <v>4</v>
      </c>
      <c r="Y366">
        <v>4</v>
      </c>
      <c r="Z366" t="s">
        <v>816</v>
      </c>
      <c r="AA366" t="s">
        <v>817</v>
      </c>
      <c r="AB366" t="s">
        <v>445</v>
      </c>
      <c r="AC366" t="s">
        <v>446</v>
      </c>
      <c r="AD366" t="s">
        <v>447</v>
      </c>
      <c r="AE366" t="s">
        <v>783</v>
      </c>
      <c r="AG366" t="s">
        <v>818</v>
      </c>
      <c r="AH366">
        <v>0</v>
      </c>
      <c r="AI366">
        <v>97</v>
      </c>
      <c r="AJ366">
        <v>32</v>
      </c>
      <c r="AK366">
        <v>145</v>
      </c>
      <c r="AL366">
        <v>1.01</v>
      </c>
    </row>
    <row r="367" spans="1:38" x14ac:dyDescent="0.3">
      <c r="A367" t="s">
        <v>778</v>
      </c>
      <c r="B367">
        <v>25079</v>
      </c>
      <c r="C367">
        <v>2</v>
      </c>
      <c r="D367" t="s">
        <v>814</v>
      </c>
      <c r="E367" t="s">
        <v>815</v>
      </c>
      <c r="F367">
        <v>144</v>
      </c>
      <c r="G367">
        <v>22.4</v>
      </c>
      <c r="H367">
        <v>74.069999999999993</v>
      </c>
      <c r="I367">
        <v>18.149999999999999</v>
      </c>
      <c r="J367">
        <v>60</v>
      </c>
      <c r="K367">
        <v>8</v>
      </c>
      <c r="T367">
        <v>3</v>
      </c>
      <c r="U367">
        <v>1</v>
      </c>
      <c r="V367" t="s">
        <v>441</v>
      </c>
      <c r="W367">
        <v>74</v>
      </c>
      <c r="X367">
        <v>4</v>
      </c>
      <c r="Y367">
        <v>4</v>
      </c>
      <c r="Z367" t="s">
        <v>816</v>
      </c>
      <c r="AA367" t="s">
        <v>817</v>
      </c>
      <c r="AB367" t="s">
        <v>445</v>
      </c>
      <c r="AC367" t="s">
        <v>446</v>
      </c>
      <c r="AD367" t="s">
        <v>447</v>
      </c>
      <c r="AE367" t="s">
        <v>783</v>
      </c>
      <c r="AG367" t="s">
        <v>818</v>
      </c>
      <c r="AH367">
        <v>0</v>
      </c>
      <c r="AI367">
        <v>97</v>
      </c>
      <c r="AJ367">
        <v>32</v>
      </c>
      <c r="AK367">
        <v>145</v>
      </c>
      <c r="AL367">
        <v>1.01</v>
      </c>
    </row>
    <row r="368" spans="1:38" x14ac:dyDescent="0.3">
      <c r="A368" t="s">
        <v>778</v>
      </c>
      <c r="B368">
        <v>25079</v>
      </c>
      <c r="C368">
        <v>3</v>
      </c>
      <c r="D368" t="s">
        <v>814</v>
      </c>
      <c r="E368" t="s">
        <v>815</v>
      </c>
      <c r="F368">
        <v>144</v>
      </c>
      <c r="G368">
        <v>30.36</v>
      </c>
      <c r="H368">
        <v>100.37</v>
      </c>
      <c r="I368">
        <v>25.67</v>
      </c>
      <c r="J368">
        <v>84.88</v>
      </c>
      <c r="K368">
        <v>64</v>
      </c>
      <c r="T368">
        <v>3</v>
      </c>
      <c r="U368">
        <v>2</v>
      </c>
      <c r="V368" t="s">
        <v>441</v>
      </c>
      <c r="W368" t="s">
        <v>819</v>
      </c>
      <c r="X368">
        <v>4</v>
      </c>
      <c r="Y368">
        <v>4</v>
      </c>
      <c r="Z368" t="s">
        <v>816</v>
      </c>
      <c r="AA368" t="s">
        <v>817</v>
      </c>
      <c r="AB368" t="s">
        <v>445</v>
      </c>
      <c r="AC368" t="s">
        <v>446</v>
      </c>
      <c r="AD368" t="s">
        <v>447</v>
      </c>
      <c r="AE368" t="s">
        <v>783</v>
      </c>
      <c r="AG368" t="s">
        <v>818</v>
      </c>
      <c r="AH368">
        <v>0</v>
      </c>
      <c r="AI368">
        <v>97</v>
      </c>
      <c r="AJ368">
        <v>32</v>
      </c>
      <c r="AK368">
        <v>145</v>
      </c>
      <c r="AL368">
        <v>1.01</v>
      </c>
    </row>
    <row r="369" spans="1:38" x14ac:dyDescent="0.3">
      <c r="A369" t="s">
        <v>778</v>
      </c>
      <c r="B369">
        <v>25079</v>
      </c>
      <c r="C369">
        <v>4</v>
      </c>
      <c r="D369" t="s">
        <v>814</v>
      </c>
      <c r="E369" t="s">
        <v>815</v>
      </c>
      <c r="F369">
        <v>144</v>
      </c>
      <c r="G369">
        <v>30.34</v>
      </c>
      <c r="H369">
        <v>100.33</v>
      </c>
      <c r="I369">
        <v>25.66</v>
      </c>
      <c r="J369">
        <v>84.84</v>
      </c>
      <c r="K369">
        <v>32</v>
      </c>
      <c r="T369">
        <v>3</v>
      </c>
      <c r="U369">
        <v>2</v>
      </c>
      <c r="V369" t="s">
        <v>441</v>
      </c>
      <c r="W369" t="s">
        <v>349</v>
      </c>
      <c r="X369">
        <v>4</v>
      </c>
      <c r="Y369">
        <v>4</v>
      </c>
      <c r="Z369" t="s">
        <v>816</v>
      </c>
      <c r="AA369" t="s">
        <v>817</v>
      </c>
      <c r="AB369" t="s">
        <v>445</v>
      </c>
      <c r="AC369" t="s">
        <v>446</v>
      </c>
      <c r="AD369" t="s">
        <v>447</v>
      </c>
      <c r="AE369" t="s">
        <v>783</v>
      </c>
      <c r="AG369" t="s">
        <v>818</v>
      </c>
      <c r="AH369">
        <v>0</v>
      </c>
      <c r="AI369">
        <v>97</v>
      </c>
      <c r="AJ369">
        <v>32</v>
      </c>
      <c r="AK369">
        <v>145</v>
      </c>
      <c r="AL369">
        <v>1.01</v>
      </c>
    </row>
    <row r="370" spans="1:38" x14ac:dyDescent="0.3">
      <c r="A370" t="s">
        <v>778</v>
      </c>
      <c r="B370">
        <v>25079</v>
      </c>
      <c r="C370">
        <v>5</v>
      </c>
      <c r="D370" t="s">
        <v>814</v>
      </c>
      <c r="E370" t="s">
        <v>815</v>
      </c>
      <c r="F370">
        <v>144</v>
      </c>
      <c r="G370">
        <v>30.31</v>
      </c>
      <c r="H370">
        <v>100.2</v>
      </c>
      <c r="I370">
        <v>25.63</v>
      </c>
      <c r="J370">
        <v>84.73</v>
      </c>
      <c r="K370">
        <v>16</v>
      </c>
      <c r="T370">
        <v>3</v>
      </c>
      <c r="U370">
        <v>2</v>
      </c>
      <c r="V370" t="s">
        <v>441</v>
      </c>
      <c r="W370" t="s">
        <v>566</v>
      </c>
      <c r="X370">
        <v>4</v>
      </c>
      <c r="Y370">
        <v>4</v>
      </c>
      <c r="Z370" t="s">
        <v>816</v>
      </c>
      <c r="AA370" t="s">
        <v>817</v>
      </c>
      <c r="AB370" t="s">
        <v>445</v>
      </c>
      <c r="AC370" t="s">
        <v>446</v>
      </c>
      <c r="AD370" t="s">
        <v>447</v>
      </c>
      <c r="AE370" t="s">
        <v>783</v>
      </c>
      <c r="AG370" t="s">
        <v>818</v>
      </c>
      <c r="AH370">
        <v>0</v>
      </c>
      <c r="AI370">
        <v>97</v>
      </c>
      <c r="AJ370">
        <v>32</v>
      </c>
      <c r="AK370">
        <v>145</v>
      </c>
      <c r="AL370">
        <v>1.01</v>
      </c>
    </row>
    <row r="371" spans="1:38" x14ac:dyDescent="0.3">
      <c r="A371" t="s">
        <v>778</v>
      </c>
      <c r="B371">
        <v>25079</v>
      </c>
      <c r="C371">
        <v>6</v>
      </c>
      <c r="D371" t="s">
        <v>814</v>
      </c>
      <c r="E371" t="s">
        <v>815</v>
      </c>
      <c r="F371">
        <v>144</v>
      </c>
      <c r="G371">
        <v>30.34</v>
      </c>
      <c r="H371">
        <v>100.3</v>
      </c>
      <c r="I371">
        <v>25.65</v>
      </c>
      <c r="J371">
        <v>84.82</v>
      </c>
      <c r="K371">
        <v>8</v>
      </c>
      <c r="T371">
        <v>3</v>
      </c>
      <c r="U371">
        <v>2</v>
      </c>
      <c r="V371" t="s">
        <v>441</v>
      </c>
      <c r="W371" t="s">
        <v>820</v>
      </c>
      <c r="X371">
        <v>4</v>
      </c>
      <c r="Y371">
        <v>4</v>
      </c>
      <c r="Z371" t="s">
        <v>816</v>
      </c>
      <c r="AA371" t="s">
        <v>817</v>
      </c>
      <c r="AB371" t="s">
        <v>445</v>
      </c>
      <c r="AC371" t="s">
        <v>446</v>
      </c>
      <c r="AD371" t="s">
        <v>447</v>
      </c>
      <c r="AE371" t="s">
        <v>783</v>
      </c>
      <c r="AG371" t="s">
        <v>818</v>
      </c>
      <c r="AH371">
        <v>0</v>
      </c>
      <c r="AI371">
        <v>97</v>
      </c>
      <c r="AJ371">
        <v>32</v>
      </c>
      <c r="AK371">
        <v>145</v>
      </c>
      <c r="AL371">
        <v>1.01</v>
      </c>
    </row>
    <row r="372" spans="1:38" x14ac:dyDescent="0.3">
      <c r="A372" t="s">
        <v>778</v>
      </c>
      <c r="B372">
        <v>16010</v>
      </c>
      <c r="C372">
        <v>1</v>
      </c>
      <c r="D372" t="s">
        <v>821</v>
      </c>
      <c r="E372" t="s">
        <v>822</v>
      </c>
      <c r="F372">
        <v>35</v>
      </c>
      <c r="G372">
        <v>47.57</v>
      </c>
      <c r="H372">
        <v>157.27000000000001</v>
      </c>
      <c r="I372">
        <v>39.68</v>
      </c>
      <c r="J372">
        <v>131.18</v>
      </c>
      <c r="K372">
        <v>35</v>
      </c>
      <c r="T372">
        <v>4</v>
      </c>
      <c r="U372">
        <v>2</v>
      </c>
      <c r="V372" t="s">
        <v>441</v>
      </c>
      <c r="W372">
        <v>157</v>
      </c>
      <c r="X372">
        <v>3</v>
      </c>
      <c r="Y372">
        <v>3</v>
      </c>
      <c r="Z372" t="s">
        <v>823</v>
      </c>
      <c r="AA372" t="s">
        <v>824</v>
      </c>
      <c r="AB372" t="s">
        <v>445</v>
      </c>
      <c r="AC372" t="s">
        <v>446</v>
      </c>
      <c r="AD372" t="s">
        <v>447</v>
      </c>
      <c r="AE372" t="s">
        <v>783</v>
      </c>
      <c r="AG372" t="s">
        <v>825</v>
      </c>
      <c r="AH372">
        <v>0</v>
      </c>
      <c r="AI372">
        <v>89</v>
      </c>
      <c r="AJ372">
        <v>34</v>
      </c>
      <c r="AK372">
        <v>77</v>
      </c>
      <c r="AL372">
        <v>2.2000000000000002</v>
      </c>
    </row>
    <row r="373" spans="1:38" x14ac:dyDescent="0.3">
      <c r="A373" t="s">
        <v>778</v>
      </c>
      <c r="B373">
        <v>121494</v>
      </c>
      <c r="C373">
        <v>1</v>
      </c>
      <c r="D373" t="s">
        <v>826</v>
      </c>
      <c r="E373" t="s">
        <v>827</v>
      </c>
      <c r="F373">
        <v>36</v>
      </c>
      <c r="G373">
        <v>56.7</v>
      </c>
      <c r="H373">
        <v>187.47</v>
      </c>
      <c r="I373">
        <v>51.61</v>
      </c>
      <c r="J373">
        <v>170.64</v>
      </c>
      <c r="K373">
        <v>8</v>
      </c>
      <c r="T373">
        <v>4</v>
      </c>
      <c r="U373">
        <v>2</v>
      </c>
      <c r="V373" t="s">
        <v>441</v>
      </c>
      <c r="W373" t="s">
        <v>401</v>
      </c>
      <c r="X373">
        <v>4</v>
      </c>
      <c r="Y373">
        <v>3</v>
      </c>
      <c r="Z373" t="s">
        <v>828</v>
      </c>
      <c r="AA373" t="s">
        <v>829</v>
      </c>
      <c r="AB373" t="s">
        <v>445</v>
      </c>
      <c r="AC373" t="s">
        <v>446</v>
      </c>
      <c r="AD373" t="s">
        <v>447</v>
      </c>
      <c r="AE373" t="s">
        <v>783</v>
      </c>
      <c r="AG373" t="s">
        <v>830</v>
      </c>
      <c r="AH373">
        <v>0</v>
      </c>
      <c r="AI373">
        <v>0</v>
      </c>
      <c r="AJ373">
        <v>0</v>
      </c>
      <c r="AK373">
        <v>98</v>
      </c>
      <c r="AL373">
        <v>2.72</v>
      </c>
    </row>
    <row r="374" spans="1:38" x14ac:dyDescent="0.3">
      <c r="A374" t="s">
        <v>778</v>
      </c>
      <c r="B374">
        <v>121494</v>
      </c>
      <c r="C374">
        <v>2</v>
      </c>
      <c r="D374" t="s">
        <v>826</v>
      </c>
      <c r="E374" t="s">
        <v>827</v>
      </c>
      <c r="F374">
        <v>36</v>
      </c>
      <c r="G374">
        <v>56.98</v>
      </c>
      <c r="H374">
        <v>188.37</v>
      </c>
      <c r="I374">
        <v>51.86</v>
      </c>
      <c r="J374">
        <v>171.46</v>
      </c>
      <c r="K374">
        <v>7</v>
      </c>
      <c r="T374">
        <v>4</v>
      </c>
      <c r="U374">
        <v>2</v>
      </c>
      <c r="V374" t="s">
        <v>441</v>
      </c>
      <c r="W374" t="s">
        <v>831</v>
      </c>
      <c r="X374">
        <v>4</v>
      </c>
      <c r="Y374">
        <v>3</v>
      </c>
      <c r="Z374" t="s">
        <v>828</v>
      </c>
      <c r="AA374" t="s">
        <v>829</v>
      </c>
      <c r="AB374" t="s">
        <v>445</v>
      </c>
      <c r="AC374" t="s">
        <v>446</v>
      </c>
      <c r="AD374" t="s">
        <v>447</v>
      </c>
      <c r="AE374" t="s">
        <v>783</v>
      </c>
      <c r="AG374" t="s">
        <v>830</v>
      </c>
      <c r="AH374">
        <v>0</v>
      </c>
      <c r="AI374">
        <v>0</v>
      </c>
      <c r="AJ374">
        <v>0</v>
      </c>
      <c r="AK374">
        <v>98</v>
      </c>
      <c r="AL374">
        <v>2.72</v>
      </c>
    </row>
    <row r="375" spans="1:38" x14ac:dyDescent="0.3">
      <c r="A375" t="s">
        <v>778</v>
      </c>
      <c r="B375">
        <v>121494</v>
      </c>
      <c r="C375">
        <v>3</v>
      </c>
      <c r="D375" t="s">
        <v>826</v>
      </c>
      <c r="E375" t="s">
        <v>827</v>
      </c>
      <c r="F375">
        <v>36</v>
      </c>
      <c r="G375">
        <v>57.37</v>
      </c>
      <c r="H375">
        <v>189.67</v>
      </c>
      <c r="I375">
        <v>51.51</v>
      </c>
      <c r="J375">
        <v>170.3</v>
      </c>
      <c r="K375">
        <v>7</v>
      </c>
      <c r="T375">
        <v>4</v>
      </c>
      <c r="U375">
        <v>2</v>
      </c>
      <c r="V375" t="s">
        <v>441</v>
      </c>
      <c r="W375" t="s">
        <v>359</v>
      </c>
      <c r="X375">
        <v>4</v>
      </c>
      <c r="Y375">
        <v>3</v>
      </c>
      <c r="Z375" t="s">
        <v>828</v>
      </c>
      <c r="AA375" t="s">
        <v>829</v>
      </c>
      <c r="AB375" t="s">
        <v>445</v>
      </c>
      <c r="AC375" t="s">
        <v>446</v>
      </c>
      <c r="AD375" t="s">
        <v>447</v>
      </c>
      <c r="AE375" t="s">
        <v>783</v>
      </c>
      <c r="AG375" t="s">
        <v>830</v>
      </c>
      <c r="AH375">
        <v>0</v>
      </c>
      <c r="AI375">
        <v>0</v>
      </c>
      <c r="AJ375">
        <v>0</v>
      </c>
      <c r="AK375">
        <v>98</v>
      </c>
      <c r="AL375">
        <v>2.72</v>
      </c>
    </row>
    <row r="376" spans="1:38" x14ac:dyDescent="0.3">
      <c r="A376" t="s">
        <v>778</v>
      </c>
      <c r="B376">
        <v>121494</v>
      </c>
      <c r="C376">
        <v>4</v>
      </c>
      <c r="D376" t="s">
        <v>826</v>
      </c>
      <c r="E376" t="s">
        <v>827</v>
      </c>
      <c r="F376">
        <v>36</v>
      </c>
      <c r="G376">
        <v>57.85</v>
      </c>
      <c r="H376">
        <v>191.24</v>
      </c>
      <c r="I376">
        <v>51.94</v>
      </c>
      <c r="J376">
        <v>171.72</v>
      </c>
      <c r="K376">
        <v>4</v>
      </c>
      <c r="T376">
        <v>4</v>
      </c>
      <c r="U376">
        <v>2</v>
      </c>
      <c r="V376" t="s">
        <v>441</v>
      </c>
      <c r="W376" t="s">
        <v>832</v>
      </c>
      <c r="X376">
        <v>4</v>
      </c>
      <c r="Y376">
        <v>3</v>
      </c>
      <c r="Z376" t="s">
        <v>828</v>
      </c>
      <c r="AA376" t="s">
        <v>829</v>
      </c>
      <c r="AB376" t="s">
        <v>445</v>
      </c>
      <c r="AC376" t="s">
        <v>446</v>
      </c>
      <c r="AD376" t="s">
        <v>447</v>
      </c>
      <c r="AE376" t="s">
        <v>783</v>
      </c>
      <c r="AG376" t="s">
        <v>830</v>
      </c>
      <c r="AH376">
        <v>0</v>
      </c>
      <c r="AI376">
        <v>0</v>
      </c>
      <c r="AJ376">
        <v>0</v>
      </c>
      <c r="AK376">
        <v>98</v>
      </c>
      <c r="AL376">
        <v>2.72</v>
      </c>
    </row>
    <row r="377" spans="1:38" x14ac:dyDescent="0.3">
      <c r="A377" t="s">
        <v>778</v>
      </c>
      <c r="B377">
        <v>121494</v>
      </c>
      <c r="C377">
        <v>5</v>
      </c>
      <c r="D377" t="s">
        <v>826</v>
      </c>
      <c r="E377" t="s">
        <v>827</v>
      </c>
      <c r="F377">
        <v>36</v>
      </c>
      <c r="G377">
        <v>66.930000000000007</v>
      </c>
      <c r="H377">
        <v>221.26</v>
      </c>
      <c r="I377">
        <v>59.64</v>
      </c>
      <c r="J377">
        <v>197.19</v>
      </c>
      <c r="K377">
        <v>3</v>
      </c>
      <c r="T377">
        <v>4</v>
      </c>
      <c r="U377">
        <v>2</v>
      </c>
      <c r="V377" t="s">
        <v>441</v>
      </c>
      <c r="W377" t="s">
        <v>833</v>
      </c>
      <c r="X377">
        <v>4</v>
      </c>
      <c r="Y377">
        <v>3</v>
      </c>
      <c r="Z377" t="s">
        <v>828</v>
      </c>
      <c r="AA377" t="s">
        <v>829</v>
      </c>
      <c r="AB377" t="s">
        <v>445</v>
      </c>
      <c r="AC377" t="s">
        <v>446</v>
      </c>
      <c r="AD377" t="s">
        <v>447</v>
      </c>
      <c r="AE377" t="s">
        <v>783</v>
      </c>
      <c r="AG377" t="s">
        <v>830</v>
      </c>
      <c r="AH377">
        <v>0</v>
      </c>
      <c r="AI377">
        <v>0</v>
      </c>
      <c r="AJ377">
        <v>0</v>
      </c>
      <c r="AK377">
        <v>98</v>
      </c>
      <c r="AL377">
        <v>2.72</v>
      </c>
    </row>
    <row r="378" spans="1:38" x14ac:dyDescent="0.3">
      <c r="A378" t="s">
        <v>778</v>
      </c>
      <c r="B378">
        <v>121494</v>
      </c>
      <c r="C378">
        <v>6</v>
      </c>
      <c r="D378" t="s">
        <v>826</v>
      </c>
      <c r="E378" t="s">
        <v>827</v>
      </c>
      <c r="F378">
        <v>36</v>
      </c>
      <c r="G378">
        <v>67.16</v>
      </c>
      <c r="H378">
        <v>222.02</v>
      </c>
      <c r="I378">
        <v>59.85</v>
      </c>
      <c r="J378">
        <v>197.87</v>
      </c>
      <c r="K378">
        <v>6</v>
      </c>
      <c r="T378">
        <v>4</v>
      </c>
      <c r="U378">
        <v>2</v>
      </c>
      <c r="V378" t="s">
        <v>441</v>
      </c>
      <c r="W378" t="s">
        <v>834</v>
      </c>
      <c r="X378">
        <v>4</v>
      </c>
      <c r="Y378">
        <v>3</v>
      </c>
      <c r="Z378" t="s">
        <v>828</v>
      </c>
      <c r="AA378" t="s">
        <v>829</v>
      </c>
      <c r="AB378" t="s">
        <v>445</v>
      </c>
      <c r="AC378" t="s">
        <v>446</v>
      </c>
      <c r="AD378" t="s">
        <v>447</v>
      </c>
      <c r="AE378" t="s">
        <v>783</v>
      </c>
      <c r="AG378" t="s">
        <v>830</v>
      </c>
      <c r="AH378">
        <v>0</v>
      </c>
      <c r="AI378">
        <v>0</v>
      </c>
      <c r="AJ378">
        <v>0</v>
      </c>
      <c r="AK378">
        <v>98</v>
      </c>
      <c r="AL378">
        <v>2.72</v>
      </c>
    </row>
    <row r="379" spans="1:38" x14ac:dyDescent="0.3">
      <c r="A379" t="s">
        <v>778</v>
      </c>
      <c r="B379">
        <v>121494</v>
      </c>
      <c r="C379">
        <v>7</v>
      </c>
      <c r="D379" t="s">
        <v>826</v>
      </c>
      <c r="E379" t="s">
        <v>827</v>
      </c>
      <c r="F379">
        <v>36</v>
      </c>
      <c r="G379">
        <v>67.16</v>
      </c>
      <c r="H379">
        <v>222.03</v>
      </c>
      <c r="I379">
        <v>59.85</v>
      </c>
      <c r="J379">
        <v>197.87</v>
      </c>
      <c r="K379">
        <v>1</v>
      </c>
      <c r="T379">
        <v>4</v>
      </c>
      <c r="U379">
        <v>2</v>
      </c>
      <c r="V379" t="s">
        <v>441</v>
      </c>
      <c r="W379" t="s">
        <v>835</v>
      </c>
      <c r="X379">
        <v>4</v>
      </c>
      <c r="Y379">
        <v>3</v>
      </c>
      <c r="Z379" t="s">
        <v>828</v>
      </c>
      <c r="AA379" t="s">
        <v>829</v>
      </c>
      <c r="AB379" t="s">
        <v>445</v>
      </c>
      <c r="AC379" t="s">
        <v>446</v>
      </c>
      <c r="AD379" t="s">
        <v>447</v>
      </c>
      <c r="AE379" t="s">
        <v>783</v>
      </c>
      <c r="AG379" t="s">
        <v>830</v>
      </c>
      <c r="AH379">
        <v>0</v>
      </c>
      <c r="AI379">
        <v>0</v>
      </c>
      <c r="AJ379">
        <v>0</v>
      </c>
      <c r="AK379">
        <v>98</v>
      </c>
      <c r="AL379">
        <v>2.72</v>
      </c>
    </row>
    <row r="380" spans="1:38" x14ac:dyDescent="0.3">
      <c r="A380" t="s">
        <v>778</v>
      </c>
      <c r="B380">
        <v>1618</v>
      </c>
      <c r="C380">
        <v>1</v>
      </c>
      <c r="D380" t="s">
        <v>836</v>
      </c>
      <c r="E380" t="s">
        <v>837</v>
      </c>
      <c r="F380">
        <v>582</v>
      </c>
      <c r="G380">
        <v>23.22</v>
      </c>
      <c r="H380">
        <v>76.77</v>
      </c>
      <c r="I380">
        <v>17.96</v>
      </c>
      <c r="J380">
        <v>59.4</v>
      </c>
      <c r="K380">
        <v>120</v>
      </c>
      <c r="T380">
        <v>3</v>
      </c>
      <c r="U380">
        <v>1</v>
      </c>
      <c r="V380" t="s">
        <v>457</v>
      </c>
      <c r="W380">
        <v>76</v>
      </c>
      <c r="X380">
        <v>20</v>
      </c>
      <c r="Y380">
        <v>10</v>
      </c>
      <c r="Z380" t="s">
        <v>838</v>
      </c>
      <c r="AA380" t="s">
        <v>839</v>
      </c>
      <c r="AB380" t="s">
        <v>445</v>
      </c>
      <c r="AC380" t="s">
        <v>446</v>
      </c>
      <c r="AD380" t="s">
        <v>447</v>
      </c>
      <c r="AE380" t="s">
        <v>783</v>
      </c>
      <c r="AG380" t="s">
        <v>840</v>
      </c>
      <c r="AH380">
        <v>0</v>
      </c>
      <c r="AI380">
        <v>144</v>
      </c>
      <c r="AJ380">
        <v>13</v>
      </c>
      <c r="AK380">
        <v>498</v>
      </c>
      <c r="AL380">
        <v>0.86</v>
      </c>
    </row>
    <row r="381" spans="1:38" x14ac:dyDescent="0.3">
      <c r="A381" t="s">
        <v>778</v>
      </c>
      <c r="B381">
        <v>1618</v>
      </c>
      <c r="C381">
        <v>2</v>
      </c>
      <c r="D381" t="s">
        <v>836</v>
      </c>
      <c r="E381" t="s">
        <v>837</v>
      </c>
      <c r="F381">
        <v>582</v>
      </c>
      <c r="G381">
        <v>26</v>
      </c>
      <c r="H381">
        <v>85.96</v>
      </c>
      <c r="I381">
        <v>20.99</v>
      </c>
      <c r="J381">
        <v>69.39</v>
      </c>
      <c r="K381">
        <v>96</v>
      </c>
      <c r="T381">
        <v>3</v>
      </c>
      <c r="U381">
        <v>1</v>
      </c>
      <c r="V381" t="s">
        <v>441</v>
      </c>
      <c r="W381">
        <v>85</v>
      </c>
      <c r="X381">
        <v>20</v>
      </c>
      <c r="Y381">
        <v>10</v>
      </c>
      <c r="Z381" t="s">
        <v>838</v>
      </c>
      <c r="AA381" t="s">
        <v>839</v>
      </c>
      <c r="AB381" t="s">
        <v>445</v>
      </c>
      <c r="AC381" t="s">
        <v>446</v>
      </c>
      <c r="AD381" t="s">
        <v>447</v>
      </c>
      <c r="AE381" t="s">
        <v>783</v>
      </c>
      <c r="AG381" t="s">
        <v>840</v>
      </c>
      <c r="AH381">
        <v>0</v>
      </c>
      <c r="AI381">
        <v>144</v>
      </c>
      <c r="AJ381">
        <v>13</v>
      </c>
      <c r="AK381">
        <v>498</v>
      </c>
      <c r="AL381">
        <v>0.86</v>
      </c>
    </row>
    <row r="382" spans="1:38" x14ac:dyDescent="0.3">
      <c r="A382" t="s">
        <v>778</v>
      </c>
      <c r="B382">
        <v>1618</v>
      </c>
      <c r="C382">
        <v>3</v>
      </c>
      <c r="D382" t="s">
        <v>836</v>
      </c>
      <c r="E382" t="s">
        <v>837</v>
      </c>
      <c r="F382">
        <v>582</v>
      </c>
      <c r="G382">
        <v>31.1</v>
      </c>
      <c r="H382">
        <v>102.84</v>
      </c>
      <c r="I382">
        <v>25.65</v>
      </c>
      <c r="J382">
        <v>84.82</v>
      </c>
      <c r="K382">
        <v>264</v>
      </c>
      <c r="T382">
        <v>3</v>
      </c>
      <c r="U382">
        <v>2</v>
      </c>
      <c r="V382" t="s">
        <v>441</v>
      </c>
      <c r="W382">
        <v>102</v>
      </c>
      <c r="X382">
        <v>20</v>
      </c>
      <c r="Y382">
        <v>10</v>
      </c>
      <c r="Z382" t="s">
        <v>838</v>
      </c>
      <c r="AA382" t="s">
        <v>839</v>
      </c>
      <c r="AB382" t="s">
        <v>445</v>
      </c>
      <c r="AC382" t="s">
        <v>446</v>
      </c>
      <c r="AD382" t="s">
        <v>447</v>
      </c>
      <c r="AE382" t="s">
        <v>783</v>
      </c>
      <c r="AG382" t="s">
        <v>840</v>
      </c>
      <c r="AH382">
        <v>0</v>
      </c>
      <c r="AI382">
        <v>144</v>
      </c>
      <c r="AJ382">
        <v>13</v>
      </c>
      <c r="AK382">
        <v>498</v>
      </c>
      <c r="AL382">
        <v>0.86</v>
      </c>
    </row>
    <row r="383" spans="1:38" x14ac:dyDescent="0.3">
      <c r="A383" t="s">
        <v>778</v>
      </c>
      <c r="B383">
        <v>1618</v>
      </c>
      <c r="C383">
        <v>4</v>
      </c>
      <c r="D383" t="s">
        <v>836</v>
      </c>
      <c r="E383" t="s">
        <v>837</v>
      </c>
      <c r="F383">
        <v>582</v>
      </c>
      <c r="G383">
        <v>36.520000000000003</v>
      </c>
      <c r="H383">
        <v>120.75</v>
      </c>
      <c r="I383">
        <v>30.81</v>
      </c>
      <c r="J383">
        <v>101.88</v>
      </c>
      <c r="K383">
        <v>22</v>
      </c>
      <c r="T383">
        <v>4</v>
      </c>
      <c r="U383">
        <v>2</v>
      </c>
      <c r="V383" t="s">
        <v>441</v>
      </c>
      <c r="W383">
        <v>120</v>
      </c>
      <c r="X383">
        <v>20</v>
      </c>
      <c r="Y383">
        <v>10</v>
      </c>
      <c r="Z383" t="s">
        <v>838</v>
      </c>
      <c r="AA383" t="s">
        <v>839</v>
      </c>
      <c r="AB383" t="s">
        <v>445</v>
      </c>
      <c r="AC383" t="s">
        <v>446</v>
      </c>
      <c r="AD383" t="s">
        <v>447</v>
      </c>
      <c r="AE383" t="s">
        <v>783</v>
      </c>
      <c r="AG383" t="s">
        <v>840</v>
      </c>
      <c r="AH383">
        <v>0</v>
      </c>
      <c r="AI383">
        <v>144</v>
      </c>
      <c r="AJ383">
        <v>13</v>
      </c>
      <c r="AK383">
        <v>498</v>
      </c>
      <c r="AL383">
        <v>0.86</v>
      </c>
    </row>
    <row r="384" spans="1:38" x14ac:dyDescent="0.3">
      <c r="A384" t="s">
        <v>778</v>
      </c>
      <c r="B384">
        <v>1618</v>
      </c>
      <c r="C384">
        <v>5</v>
      </c>
      <c r="D384" t="s">
        <v>836</v>
      </c>
      <c r="E384" t="s">
        <v>837</v>
      </c>
      <c r="F384">
        <v>582</v>
      </c>
      <c r="G384">
        <v>47.86</v>
      </c>
      <c r="H384">
        <v>158.22</v>
      </c>
      <c r="I384">
        <v>40.42</v>
      </c>
      <c r="J384">
        <v>133.65</v>
      </c>
      <c r="K384">
        <v>80</v>
      </c>
      <c r="T384">
        <v>4</v>
      </c>
      <c r="U384">
        <v>2</v>
      </c>
      <c r="V384" t="s">
        <v>441</v>
      </c>
      <c r="W384">
        <v>158</v>
      </c>
      <c r="X384">
        <v>20</v>
      </c>
      <c r="Y384">
        <v>10</v>
      </c>
      <c r="Z384" t="s">
        <v>838</v>
      </c>
      <c r="AA384" t="s">
        <v>839</v>
      </c>
      <c r="AB384" t="s">
        <v>445</v>
      </c>
      <c r="AC384" t="s">
        <v>446</v>
      </c>
      <c r="AD384" t="s">
        <v>447</v>
      </c>
      <c r="AE384" t="s">
        <v>783</v>
      </c>
      <c r="AG384" t="s">
        <v>840</v>
      </c>
      <c r="AH384">
        <v>0</v>
      </c>
      <c r="AI384">
        <v>144</v>
      </c>
      <c r="AJ384">
        <v>13</v>
      </c>
      <c r="AK384">
        <v>498</v>
      </c>
      <c r="AL384">
        <v>0.86</v>
      </c>
    </row>
    <row r="385" spans="1:38" x14ac:dyDescent="0.3">
      <c r="A385" t="s">
        <v>778</v>
      </c>
      <c r="B385">
        <v>8029</v>
      </c>
      <c r="C385">
        <v>1</v>
      </c>
      <c r="D385" t="s">
        <v>841</v>
      </c>
      <c r="E385" t="s">
        <v>477</v>
      </c>
      <c r="F385">
        <v>264</v>
      </c>
      <c r="G385">
        <v>24.66</v>
      </c>
      <c r="H385">
        <v>81.53</v>
      </c>
      <c r="I385">
        <v>20.36</v>
      </c>
      <c r="J385">
        <v>67.31</v>
      </c>
      <c r="K385">
        <v>88</v>
      </c>
      <c r="T385">
        <v>3</v>
      </c>
      <c r="U385">
        <v>1</v>
      </c>
      <c r="V385" t="s">
        <v>441</v>
      </c>
      <c r="W385" t="s">
        <v>200</v>
      </c>
      <c r="X385">
        <v>4</v>
      </c>
      <c r="Y385">
        <v>4</v>
      </c>
      <c r="Z385" t="s">
        <v>842</v>
      </c>
      <c r="AA385" t="s">
        <v>843</v>
      </c>
      <c r="AB385" t="s">
        <v>445</v>
      </c>
      <c r="AC385" t="s">
        <v>446</v>
      </c>
      <c r="AD385" t="s">
        <v>447</v>
      </c>
      <c r="AE385" t="s">
        <v>783</v>
      </c>
      <c r="AG385" t="s">
        <v>844</v>
      </c>
      <c r="AH385">
        <v>0</v>
      </c>
      <c r="AI385">
        <v>97</v>
      </c>
      <c r="AJ385">
        <v>32</v>
      </c>
      <c r="AK385">
        <v>281</v>
      </c>
      <c r="AL385">
        <v>1.06</v>
      </c>
    </row>
    <row r="386" spans="1:38" x14ac:dyDescent="0.3">
      <c r="A386" t="s">
        <v>778</v>
      </c>
      <c r="B386">
        <v>8029</v>
      </c>
      <c r="C386">
        <v>2</v>
      </c>
      <c r="D386" t="s">
        <v>841</v>
      </c>
      <c r="E386" t="s">
        <v>477</v>
      </c>
      <c r="F386">
        <v>264</v>
      </c>
      <c r="G386">
        <v>25.05</v>
      </c>
      <c r="H386">
        <v>82.81</v>
      </c>
      <c r="I386">
        <v>20.71</v>
      </c>
      <c r="J386">
        <v>68.48</v>
      </c>
      <c r="K386">
        <v>8</v>
      </c>
      <c r="T386">
        <v>3</v>
      </c>
      <c r="U386">
        <v>1</v>
      </c>
      <c r="V386" t="s">
        <v>441</v>
      </c>
      <c r="W386" t="s">
        <v>201</v>
      </c>
      <c r="X386">
        <v>4</v>
      </c>
      <c r="Y386">
        <v>4</v>
      </c>
      <c r="Z386" t="s">
        <v>842</v>
      </c>
      <c r="AA386" t="s">
        <v>843</v>
      </c>
      <c r="AB386" t="s">
        <v>445</v>
      </c>
      <c r="AC386" t="s">
        <v>446</v>
      </c>
      <c r="AD386" t="s">
        <v>447</v>
      </c>
      <c r="AE386" t="s">
        <v>783</v>
      </c>
      <c r="AG386" t="s">
        <v>844</v>
      </c>
      <c r="AH386">
        <v>0</v>
      </c>
      <c r="AI386">
        <v>97</v>
      </c>
      <c r="AJ386">
        <v>32</v>
      </c>
      <c r="AK386">
        <v>281</v>
      </c>
      <c r="AL386">
        <v>1.06</v>
      </c>
    </row>
    <row r="387" spans="1:38" x14ac:dyDescent="0.3">
      <c r="A387" t="s">
        <v>778</v>
      </c>
      <c r="B387">
        <v>8029</v>
      </c>
      <c r="C387">
        <v>3</v>
      </c>
      <c r="D387" t="s">
        <v>841</v>
      </c>
      <c r="E387" t="s">
        <v>477</v>
      </c>
      <c r="F387">
        <v>264</v>
      </c>
      <c r="G387">
        <v>30.9</v>
      </c>
      <c r="H387">
        <v>102.16</v>
      </c>
      <c r="I387">
        <v>25.7</v>
      </c>
      <c r="J387">
        <v>84.98</v>
      </c>
      <c r="K387">
        <v>168</v>
      </c>
      <c r="T387">
        <v>3</v>
      </c>
      <c r="U387">
        <v>2</v>
      </c>
      <c r="V387" t="s">
        <v>441</v>
      </c>
      <c r="W387">
        <v>102</v>
      </c>
      <c r="X387">
        <v>4</v>
      </c>
      <c r="Y387">
        <v>4</v>
      </c>
      <c r="Z387" t="s">
        <v>842</v>
      </c>
      <c r="AA387" t="s">
        <v>843</v>
      </c>
      <c r="AB387" t="s">
        <v>445</v>
      </c>
      <c r="AC387" t="s">
        <v>446</v>
      </c>
      <c r="AD387" t="s">
        <v>447</v>
      </c>
      <c r="AE387" t="s">
        <v>783</v>
      </c>
      <c r="AG387" t="s">
        <v>844</v>
      </c>
      <c r="AH387">
        <v>0</v>
      </c>
      <c r="AI387">
        <v>97</v>
      </c>
      <c r="AJ387">
        <v>32</v>
      </c>
      <c r="AK387">
        <v>281</v>
      </c>
      <c r="AL387">
        <v>1.06</v>
      </c>
    </row>
    <row r="388" spans="1:38" x14ac:dyDescent="0.3">
      <c r="A388" t="s">
        <v>845</v>
      </c>
      <c r="B388">
        <v>102510</v>
      </c>
      <c r="C388">
        <v>1</v>
      </c>
      <c r="D388" t="s">
        <v>846</v>
      </c>
      <c r="E388" t="s">
        <v>847</v>
      </c>
      <c r="F388">
        <v>178</v>
      </c>
      <c r="G388">
        <v>49.34</v>
      </c>
      <c r="H388">
        <v>163.12</v>
      </c>
      <c r="I388">
        <v>39.700000000000003</v>
      </c>
      <c r="J388">
        <v>131.24</v>
      </c>
      <c r="K388">
        <v>89</v>
      </c>
      <c r="T388">
        <v>4</v>
      </c>
      <c r="U388">
        <v>2</v>
      </c>
      <c r="V388" t="s">
        <v>441</v>
      </c>
      <c r="W388">
        <v>163</v>
      </c>
      <c r="X388">
        <v>18</v>
      </c>
      <c r="Y388">
        <v>18</v>
      </c>
      <c r="Z388" t="s">
        <v>848</v>
      </c>
      <c r="AA388" t="s">
        <v>849</v>
      </c>
      <c r="AB388" t="s">
        <v>445</v>
      </c>
      <c r="AC388" t="s">
        <v>446</v>
      </c>
      <c r="AD388" t="s">
        <v>447</v>
      </c>
      <c r="AE388" t="s">
        <v>420</v>
      </c>
      <c r="AG388" t="s">
        <v>850</v>
      </c>
      <c r="AH388">
        <v>0</v>
      </c>
      <c r="AI388">
        <v>299</v>
      </c>
      <c r="AJ388">
        <v>59</v>
      </c>
      <c r="AK388">
        <v>362</v>
      </c>
      <c r="AL388">
        <v>2.0299999999999998</v>
      </c>
    </row>
    <row r="389" spans="1:38" x14ac:dyDescent="0.3">
      <c r="A389" t="s">
        <v>845</v>
      </c>
      <c r="B389">
        <v>102510</v>
      </c>
      <c r="C389">
        <v>2</v>
      </c>
      <c r="D389" t="s">
        <v>846</v>
      </c>
      <c r="E389" t="s">
        <v>847</v>
      </c>
      <c r="F389">
        <v>178</v>
      </c>
      <c r="G389">
        <v>50.39</v>
      </c>
      <c r="H389">
        <v>166.59</v>
      </c>
      <c r="I389">
        <v>40.520000000000003</v>
      </c>
      <c r="J389">
        <v>133.96</v>
      </c>
      <c r="K389">
        <v>89</v>
      </c>
      <c r="T389">
        <v>4</v>
      </c>
      <c r="U389">
        <v>2</v>
      </c>
      <c r="V389" t="s">
        <v>441</v>
      </c>
      <c r="W389">
        <v>166</v>
      </c>
      <c r="X389">
        <v>18</v>
      </c>
      <c r="Y389">
        <v>18</v>
      </c>
      <c r="Z389" t="s">
        <v>848</v>
      </c>
      <c r="AA389" t="s">
        <v>849</v>
      </c>
      <c r="AB389" t="s">
        <v>445</v>
      </c>
      <c r="AC389" t="s">
        <v>446</v>
      </c>
      <c r="AD389" t="s">
        <v>447</v>
      </c>
      <c r="AE389" t="s">
        <v>420</v>
      </c>
      <c r="AG389" t="s">
        <v>850</v>
      </c>
      <c r="AH389">
        <v>0</v>
      </c>
      <c r="AI389">
        <v>299</v>
      </c>
      <c r="AJ389">
        <v>59</v>
      </c>
      <c r="AK389">
        <v>362</v>
      </c>
      <c r="AL389">
        <v>2.0299999999999998</v>
      </c>
    </row>
    <row r="390" spans="1:38" x14ac:dyDescent="0.3">
      <c r="A390" t="s">
        <v>845</v>
      </c>
      <c r="B390">
        <v>100267</v>
      </c>
      <c r="C390">
        <v>1</v>
      </c>
      <c r="D390" t="s">
        <v>851</v>
      </c>
      <c r="E390" t="s">
        <v>852</v>
      </c>
      <c r="F390">
        <v>870</v>
      </c>
      <c r="G390">
        <v>24.43</v>
      </c>
      <c r="H390">
        <v>80.78</v>
      </c>
      <c r="I390">
        <v>18.100000000000001</v>
      </c>
      <c r="J390">
        <v>59.84</v>
      </c>
      <c r="K390">
        <v>338</v>
      </c>
      <c r="T390">
        <v>3</v>
      </c>
      <c r="U390">
        <v>2</v>
      </c>
      <c r="V390" t="s">
        <v>441</v>
      </c>
      <c r="W390" t="s">
        <v>67</v>
      </c>
      <c r="X390">
        <v>18</v>
      </c>
      <c r="Y390">
        <v>8</v>
      </c>
      <c r="Z390" t="s">
        <v>853</v>
      </c>
      <c r="AA390" t="s">
        <v>854</v>
      </c>
      <c r="AB390" t="s">
        <v>445</v>
      </c>
      <c r="AC390" t="s">
        <v>446</v>
      </c>
      <c r="AD390" t="s">
        <v>447</v>
      </c>
      <c r="AE390" t="s">
        <v>420</v>
      </c>
      <c r="AG390" t="s">
        <v>855</v>
      </c>
      <c r="AH390">
        <v>0</v>
      </c>
      <c r="AI390">
        <v>166</v>
      </c>
      <c r="AJ390">
        <v>16</v>
      </c>
      <c r="AK390">
        <v>912</v>
      </c>
      <c r="AL390">
        <v>1.05</v>
      </c>
    </row>
    <row r="391" spans="1:38" x14ac:dyDescent="0.3">
      <c r="A391" t="s">
        <v>845</v>
      </c>
      <c r="B391">
        <v>100267</v>
      </c>
      <c r="C391">
        <v>2</v>
      </c>
      <c r="D391" t="s">
        <v>851</v>
      </c>
      <c r="E391" t="s">
        <v>852</v>
      </c>
      <c r="F391">
        <v>870</v>
      </c>
      <c r="G391">
        <v>24.4</v>
      </c>
      <c r="H391">
        <v>80.680000000000007</v>
      </c>
      <c r="I391">
        <v>18.100000000000001</v>
      </c>
      <c r="J391">
        <v>59.85</v>
      </c>
      <c r="K391">
        <v>167</v>
      </c>
      <c r="T391">
        <v>3</v>
      </c>
      <c r="U391">
        <v>2</v>
      </c>
      <c r="V391" t="s">
        <v>441</v>
      </c>
      <c r="W391" t="s">
        <v>70</v>
      </c>
      <c r="X391">
        <v>18</v>
      </c>
      <c r="Y391">
        <v>8</v>
      </c>
      <c r="Z391" t="s">
        <v>853</v>
      </c>
      <c r="AA391" t="s">
        <v>854</v>
      </c>
      <c r="AB391" t="s">
        <v>445</v>
      </c>
      <c r="AC391" t="s">
        <v>446</v>
      </c>
      <c r="AD391" t="s">
        <v>447</v>
      </c>
      <c r="AE391" t="s">
        <v>420</v>
      </c>
      <c r="AG391" t="s">
        <v>855</v>
      </c>
      <c r="AH391">
        <v>0</v>
      </c>
      <c r="AI391">
        <v>166</v>
      </c>
      <c r="AJ391">
        <v>16</v>
      </c>
      <c r="AK391">
        <v>912</v>
      </c>
      <c r="AL391">
        <v>1.05</v>
      </c>
    </row>
    <row r="392" spans="1:38" x14ac:dyDescent="0.3">
      <c r="A392" t="s">
        <v>845</v>
      </c>
      <c r="B392">
        <v>100267</v>
      </c>
      <c r="C392">
        <v>3</v>
      </c>
      <c r="D392" t="s">
        <v>851</v>
      </c>
      <c r="E392" t="s">
        <v>852</v>
      </c>
      <c r="F392">
        <v>870</v>
      </c>
      <c r="G392">
        <v>24.55</v>
      </c>
      <c r="H392">
        <v>81.16</v>
      </c>
      <c r="I392">
        <v>18.13</v>
      </c>
      <c r="J392">
        <v>59.95</v>
      </c>
      <c r="K392">
        <v>161</v>
      </c>
      <c r="T392">
        <v>3</v>
      </c>
      <c r="U392">
        <v>2</v>
      </c>
      <c r="V392" t="s">
        <v>441</v>
      </c>
      <c r="W392" t="s">
        <v>202</v>
      </c>
      <c r="X392">
        <v>18</v>
      </c>
      <c r="Y392">
        <v>8</v>
      </c>
      <c r="Z392" t="s">
        <v>853</v>
      </c>
      <c r="AA392" t="s">
        <v>854</v>
      </c>
      <c r="AB392" t="s">
        <v>445</v>
      </c>
      <c r="AC392" t="s">
        <v>446</v>
      </c>
      <c r="AD392" t="s">
        <v>447</v>
      </c>
      <c r="AE392" t="s">
        <v>420</v>
      </c>
      <c r="AG392" t="s">
        <v>855</v>
      </c>
      <c r="AH392">
        <v>0</v>
      </c>
      <c r="AI392">
        <v>166</v>
      </c>
      <c r="AJ392">
        <v>16</v>
      </c>
      <c r="AK392">
        <v>912</v>
      </c>
      <c r="AL392">
        <v>1.05</v>
      </c>
    </row>
    <row r="393" spans="1:38" x14ac:dyDescent="0.3">
      <c r="A393" t="s">
        <v>845</v>
      </c>
      <c r="B393">
        <v>100267</v>
      </c>
      <c r="C393">
        <v>4</v>
      </c>
      <c r="D393" t="s">
        <v>851</v>
      </c>
      <c r="E393" t="s">
        <v>852</v>
      </c>
      <c r="F393">
        <v>870</v>
      </c>
      <c r="G393">
        <v>30.35</v>
      </c>
      <c r="H393">
        <v>100.36</v>
      </c>
      <c r="I393">
        <v>22.52</v>
      </c>
      <c r="J393">
        <v>74.45</v>
      </c>
      <c r="K393">
        <v>102</v>
      </c>
      <c r="T393">
        <v>3</v>
      </c>
      <c r="U393">
        <v>2</v>
      </c>
      <c r="V393" t="s">
        <v>441</v>
      </c>
      <c r="W393">
        <v>100</v>
      </c>
      <c r="X393">
        <v>18</v>
      </c>
      <c r="Y393">
        <v>8</v>
      </c>
      <c r="Z393" t="s">
        <v>853</v>
      </c>
      <c r="AA393" t="s">
        <v>854</v>
      </c>
      <c r="AB393" t="s">
        <v>445</v>
      </c>
      <c r="AC393" t="s">
        <v>446</v>
      </c>
      <c r="AD393" t="s">
        <v>447</v>
      </c>
      <c r="AE393" t="s">
        <v>420</v>
      </c>
      <c r="AG393" t="s">
        <v>855</v>
      </c>
      <c r="AH393">
        <v>0</v>
      </c>
      <c r="AI393">
        <v>166</v>
      </c>
      <c r="AJ393">
        <v>16</v>
      </c>
      <c r="AK393">
        <v>912</v>
      </c>
      <c r="AL393">
        <v>1.05</v>
      </c>
    </row>
    <row r="394" spans="1:38" x14ac:dyDescent="0.3">
      <c r="A394" t="s">
        <v>845</v>
      </c>
      <c r="B394">
        <v>100267</v>
      </c>
      <c r="C394">
        <v>5</v>
      </c>
      <c r="D394" t="s">
        <v>851</v>
      </c>
      <c r="E394" t="s">
        <v>852</v>
      </c>
      <c r="F394">
        <v>870</v>
      </c>
      <c r="G394">
        <v>34.53</v>
      </c>
      <c r="H394">
        <v>114.16</v>
      </c>
      <c r="I394">
        <v>25.61</v>
      </c>
      <c r="J394">
        <v>84.69</v>
      </c>
      <c r="K394">
        <v>102</v>
      </c>
      <c r="T394">
        <v>3</v>
      </c>
      <c r="U394">
        <v>2</v>
      </c>
      <c r="V394" t="s">
        <v>441</v>
      </c>
      <c r="W394">
        <v>114</v>
      </c>
      <c r="X394">
        <v>18</v>
      </c>
      <c r="Y394">
        <v>8</v>
      </c>
      <c r="Z394" t="s">
        <v>853</v>
      </c>
      <c r="AA394" t="s">
        <v>854</v>
      </c>
      <c r="AB394" t="s">
        <v>445</v>
      </c>
      <c r="AC394" t="s">
        <v>446</v>
      </c>
      <c r="AD394" t="s">
        <v>447</v>
      </c>
      <c r="AE394" t="s">
        <v>420</v>
      </c>
      <c r="AG394" t="s">
        <v>855</v>
      </c>
      <c r="AH394">
        <v>0</v>
      </c>
      <c r="AI394">
        <v>166</v>
      </c>
      <c r="AJ394">
        <v>16</v>
      </c>
      <c r="AK394">
        <v>912</v>
      </c>
      <c r="AL394">
        <v>1.05</v>
      </c>
    </row>
    <row r="395" spans="1:38" x14ac:dyDescent="0.3">
      <c r="A395" t="s">
        <v>845</v>
      </c>
      <c r="B395">
        <v>27570</v>
      </c>
      <c r="C395">
        <v>1</v>
      </c>
      <c r="D395" t="s">
        <v>856</v>
      </c>
      <c r="E395" t="s">
        <v>852</v>
      </c>
      <c r="F395">
        <v>585</v>
      </c>
      <c r="G395">
        <v>32.49</v>
      </c>
      <c r="H395">
        <v>107.42</v>
      </c>
      <c r="I395">
        <v>25.56</v>
      </c>
      <c r="J395">
        <v>84.5</v>
      </c>
      <c r="K395">
        <v>144</v>
      </c>
      <c r="T395">
        <v>3</v>
      </c>
      <c r="U395">
        <v>2</v>
      </c>
      <c r="V395" t="s">
        <v>441</v>
      </c>
      <c r="W395" t="s">
        <v>101</v>
      </c>
      <c r="X395">
        <v>22</v>
      </c>
      <c r="Y395">
        <v>8</v>
      </c>
      <c r="Z395" t="s">
        <v>857</v>
      </c>
      <c r="AA395" t="s">
        <v>858</v>
      </c>
      <c r="AB395" t="s">
        <v>445</v>
      </c>
      <c r="AC395" t="s">
        <v>446</v>
      </c>
      <c r="AD395" t="s">
        <v>447</v>
      </c>
      <c r="AE395" t="s">
        <v>420</v>
      </c>
      <c r="AG395" t="s">
        <v>859</v>
      </c>
      <c r="AH395">
        <v>0</v>
      </c>
      <c r="AI395">
        <v>199</v>
      </c>
      <c r="AJ395">
        <v>22</v>
      </c>
      <c r="AK395">
        <v>923</v>
      </c>
      <c r="AL395">
        <v>1.58</v>
      </c>
    </row>
    <row r="396" spans="1:38" x14ac:dyDescent="0.3">
      <c r="A396" t="s">
        <v>845</v>
      </c>
      <c r="B396">
        <v>27570</v>
      </c>
      <c r="C396">
        <v>2</v>
      </c>
      <c r="D396" t="s">
        <v>856</v>
      </c>
      <c r="E396" t="s">
        <v>852</v>
      </c>
      <c r="F396">
        <v>585</v>
      </c>
      <c r="G396">
        <v>32.61</v>
      </c>
      <c r="H396">
        <v>107.83</v>
      </c>
      <c r="I396">
        <v>25.65</v>
      </c>
      <c r="J396">
        <v>84.82</v>
      </c>
      <c r="K396">
        <v>44</v>
      </c>
      <c r="T396">
        <v>3</v>
      </c>
      <c r="U396">
        <v>2</v>
      </c>
      <c r="V396" t="s">
        <v>441</v>
      </c>
      <c r="W396" t="s">
        <v>118</v>
      </c>
      <c r="X396">
        <v>22</v>
      </c>
      <c r="Y396">
        <v>8</v>
      </c>
      <c r="Z396" t="s">
        <v>857</v>
      </c>
      <c r="AA396" t="s">
        <v>858</v>
      </c>
      <c r="AB396" t="s">
        <v>445</v>
      </c>
      <c r="AC396" t="s">
        <v>446</v>
      </c>
      <c r="AD396" t="s">
        <v>447</v>
      </c>
      <c r="AE396" t="s">
        <v>420</v>
      </c>
      <c r="AG396" t="s">
        <v>859</v>
      </c>
      <c r="AH396">
        <v>0</v>
      </c>
      <c r="AI396">
        <v>199</v>
      </c>
      <c r="AJ396">
        <v>22</v>
      </c>
      <c r="AK396">
        <v>923</v>
      </c>
      <c r="AL396">
        <v>1.58</v>
      </c>
    </row>
    <row r="397" spans="1:38" x14ac:dyDescent="0.3">
      <c r="A397" t="s">
        <v>845</v>
      </c>
      <c r="B397">
        <v>27570</v>
      </c>
      <c r="C397">
        <v>3</v>
      </c>
      <c r="D397" t="s">
        <v>856</v>
      </c>
      <c r="E397" t="s">
        <v>852</v>
      </c>
      <c r="F397">
        <v>585</v>
      </c>
      <c r="G397">
        <v>41.66</v>
      </c>
      <c r="H397">
        <v>137.72999999999999</v>
      </c>
      <c r="I397">
        <v>32.770000000000003</v>
      </c>
      <c r="J397">
        <v>108.34</v>
      </c>
      <c r="K397">
        <v>208</v>
      </c>
      <c r="T397">
        <v>4</v>
      </c>
      <c r="U397">
        <v>2</v>
      </c>
      <c r="V397" t="s">
        <v>441</v>
      </c>
      <c r="W397" t="s">
        <v>203</v>
      </c>
      <c r="X397">
        <v>22</v>
      </c>
      <c r="Y397">
        <v>8</v>
      </c>
      <c r="Z397" t="s">
        <v>857</v>
      </c>
      <c r="AA397" t="s">
        <v>858</v>
      </c>
      <c r="AB397" t="s">
        <v>445</v>
      </c>
      <c r="AC397" t="s">
        <v>446</v>
      </c>
      <c r="AD397" t="s">
        <v>447</v>
      </c>
      <c r="AE397" t="s">
        <v>420</v>
      </c>
      <c r="AG397" t="s">
        <v>859</v>
      </c>
      <c r="AH397">
        <v>0</v>
      </c>
      <c r="AI397">
        <v>199</v>
      </c>
      <c r="AJ397">
        <v>22</v>
      </c>
      <c r="AK397">
        <v>923</v>
      </c>
      <c r="AL397">
        <v>1.58</v>
      </c>
    </row>
    <row r="398" spans="1:38" x14ac:dyDescent="0.3">
      <c r="A398" t="s">
        <v>845</v>
      </c>
      <c r="B398">
        <v>27570</v>
      </c>
      <c r="C398">
        <v>4</v>
      </c>
      <c r="D398" t="s">
        <v>856</v>
      </c>
      <c r="E398" t="s">
        <v>852</v>
      </c>
      <c r="F398">
        <v>585</v>
      </c>
      <c r="G398">
        <v>41.59</v>
      </c>
      <c r="H398">
        <v>137.49</v>
      </c>
      <c r="I398">
        <v>32.71</v>
      </c>
      <c r="J398">
        <v>108.15</v>
      </c>
      <c r="K398">
        <v>88</v>
      </c>
      <c r="T398">
        <v>4</v>
      </c>
      <c r="U398">
        <v>2</v>
      </c>
      <c r="V398" t="s">
        <v>441</v>
      </c>
      <c r="W398" t="s">
        <v>204</v>
      </c>
      <c r="X398">
        <v>22</v>
      </c>
      <c r="Y398">
        <v>8</v>
      </c>
      <c r="Z398" t="s">
        <v>857</v>
      </c>
      <c r="AA398" t="s">
        <v>858</v>
      </c>
      <c r="AB398" t="s">
        <v>445</v>
      </c>
      <c r="AC398" t="s">
        <v>446</v>
      </c>
      <c r="AD398" t="s">
        <v>447</v>
      </c>
      <c r="AE398" t="s">
        <v>420</v>
      </c>
      <c r="AG398" t="s">
        <v>859</v>
      </c>
      <c r="AH398">
        <v>0</v>
      </c>
      <c r="AI398">
        <v>199</v>
      </c>
      <c r="AJ398">
        <v>22</v>
      </c>
      <c r="AK398">
        <v>923</v>
      </c>
      <c r="AL398">
        <v>1.58</v>
      </c>
    </row>
    <row r="399" spans="1:38" x14ac:dyDescent="0.3">
      <c r="A399" t="s">
        <v>845</v>
      </c>
      <c r="B399">
        <v>27570</v>
      </c>
      <c r="C399">
        <v>5</v>
      </c>
      <c r="D399" t="s">
        <v>856</v>
      </c>
      <c r="E399" t="s">
        <v>852</v>
      </c>
      <c r="F399">
        <v>585</v>
      </c>
      <c r="G399">
        <v>41.66</v>
      </c>
      <c r="H399">
        <v>137.72999999999999</v>
      </c>
      <c r="I399">
        <v>32.770000000000003</v>
      </c>
      <c r="J399">
        <v>108.34</v>
      </c>
      <c r="K399">
        <v>64</v>
      </c>
      <c r="T399">
        <v>4</v>
      </c>
      <c r="U399">
        <v>2</v>
      </c>
      <c r="V399" t="s">
        <v>441</v>
      </c>
      <c r="W399" t="s">
        <v>205</v>
      </c>
      <c r="X399">
        <v>22</v>
      </c>
      <c r="Y399">
        <v>8</v>
      </c>
      <c r="Z399" t="s">
        <v>857</v>
      </c>
      <c r="AA399" t="s">
        <v>858</v>
      </c>
      <c r="AB399" t="s">
        <v>445</v>
      </c>
      <c r="AC399" t="s">
        <v>446</v>
      </c>
      <c r="AD399" t="s">
        <v>447</v>
      </c>
      <c r="AE399" t="s">
        <v>420</v>
      </c>
      <c r="AG399" t="s">
        <v>859</v>
      </c>
      <c r="AH399">
        <v>0</v>
      </c>
      <c r="AI399">
        <v>199</v>
      </c>
      <c r="AJ399">
        <v>22</v>
      </c>
      <c r="AK399">
        <v>923</v>
      </c>
      <c r="AL399">
        <v>1.58</v>
      </c>
    </row>
    <row r="400" spans="1:38" x14ac:dyDescent="0.3">
      <c r="A400" t="s">
        <v>845</v>
      </c>
      <c r="B400">
        <v>27570</v>
      </c>
      <c r="C400">
        <v>6</v>
      </c>
      <c r="D400" t="s">
        <v>856</v>
      </c>
      <c r="E400" t="s">
        <v>852</v>
      </c>
      <c r="F400">
        <v>585</v>
      </c>
      <c r="G400">
        <v>41.7</v>
      </c>
      <c r="H400">
        <v>137.86000000000001</v>
      </c>
      <c r="I400">
        <v>32.799999999999997</v>
      </c>
      <c r="J400">
        <v>108.44</v>
      </c>
      <c r="K400">
        <v>36</v>
      </c>
      <c r="T400">
        <v>4</v>
      </c>
      <c r="U400">
        <v>2</v>
      </c>
      <c r="V400" t="s">
        <v>441</v>
      </c>
      <c r="W400" t="s">
        <v>206</v>
      </c>
      <c r="X400">
        <v>22</v>
      </c>
      <c r="Y400">
        <v>8</v>
      </c>
      <c r="Z400" t="s">
        <v>857</v>
      </c>
      <c r="AA400" t="s">
        <v>858</v>
      </c>
      <c r="AB400" t="s">
        <v>445</v>
      </c>
      <c r="AC400" t="s">
        <v>446</v>
      </c>
      <c r="AD400" t="s">
        <v>447</v>
      </c>
      <c r="AE400" t="s">
        <v>420</v>
      </c>
      <c r="AG400" t="s">
        <v>859</v>
      </c>
      <c r="AH400">
        <v>0</v>
      </c>
      <c r="AI400">
        <v>199</v>
      </c>
      <c r="AJ400">
        <v>22</v>
      </c>
      <c r="AK400">
        <v>923</v>
      </c>
      <c r="AL400">
        <v>1.58</v>
      </c>
    </row>
    <row r="401" spans="1:38" x14ac:dyDescent="0.3">
      <c r="A401" t="s">
        <v>845</v>
      </c>
      <c r="B401">
        <v>27570</v>
      </c>
      <c r="C401">
        <v>7</v>
      </c>
      <c r="D401" t="s">
        <v>856</v>
      </c>
      <c r="E401" t="s">
        <v>852</v>
      </c>
      <c r="F401">
        <v>585</v>
      </c>
      <c r="G401">
        <v>48.69</v>
      </c>
      <c r="H401">
        <v>160.97</v>
      </c>
      <c r="I401">
        <v>38.299999999999997</v>
      </c>
      <c r="J401">
        <v>126.62</v>
      </c>
      <c r="K401">
        <v>1</v>
      </c>
      <c r="T401">
        <v>4</v>
      </c>
      <c r="U401">
        <v>2</v>
      </c>
      <c r="V401" t="s">
        <v>441</v>
      </c>
      <c r="W401">
        <v>160</v>
      </c>
      <c r="X401">
        <v>22</v>
      </c>
      <c r="Y401">
        <v>8</v>
      </c>
      <c r="Z401" t="s">
        <v>857</v>
      </c>
      <c r="AA401" t="s">
        <v>858</v>
      </c>
      <c r="AB401" t="s">
        <v>445</v>
      </c>
      <c r="AC401" t="s">
        <v>446</v>
      </c>
      <c r="AD401" t="s">
        <v>447</v>
      </c>
      <c r="AE401" t="s">
        <v>420</v>
      </c>
      <c r="AG401" t="s">
        <v>859</v>
      </c>
      <c r="AH401">
        <v>0</v>
      </c>
      <c r="AI401">
        <v>199</v>
      </c>
      <c r="AJ401">
        <v>22</v>
      </c>
      <c r="AK401">
        <v>923</v>
      </c>
      <c r="AL401">
        <v>1.58</v>
      </c>
    </row>
    <row r="402" spans="1:38" x14ac:dyDescent="0.3">
      <c r="A402" t="s">
        <v>845</v>
      </c>
      <c r="B402">
        <v>27239</v>
      </c>
      <c r="C402">
        <v>1</v>
      </c>
      <c r="D402" t="s">
        <v>860</v>
      </c>
      <c r="E402" t="s">
        <v>861</v>
      </c>
      <c r="F402">
        <v>721</v>
      </c>
      <c r="G402">
        <v>32.25</v>
      </c>
      <c r="H402">
        <v>106.62</v>
      </c>
      <c r="I402">
        <v>25.49</v>
      </c>
      <c r="J402">
        <v>84.28</v>
      </c>
      <c r="K402">
        <v>650</v>
      </c>
      <c r="T402">
        <v>3</v>
      </c>
      <c r="U402">
        <v>2</v>
      </c>
      <c r="V402" t="s">
        <v>441</v>
      </c>
      <c r="W402" t="s">
        <v>207</v>
      </c>
      <c r="X402">
        <v>15</v>
      </c>
      <c r="Y402">
        <v>8</v>
      </c>
      <c r="Z402" t="s">
        <v>862</v>
      </c>
      <c r="AA402" t="s">
        <v>863</v>
      </c>
      <c r="AB402" t="s">
        <v>445</v>
      </c>
      <c r="AC402" t="s">
        <v>446</v>
      </c>
      <c r="AD402" t="s">
        <v>447</v>
      </c>
      <c r="AE402" t="s">
        <v>420</v>
      </c>
      <c r="AG402" t="s">
        <v>864</v>
      </c>
      <c r="AH402">
        <v>0</v>
      </c>
      <c r="AI402">
        <v>136</v>
      </c>
      <c r="AJ402">
        <v>14</v>
      </c>
      <c r="AK402">
        <v>858</v>
      </c>
      <c r="AL402">
        <v>1.19</v>
      </c>
    </row>
    <row r="403" spans="1:38" x14ac:dyDescent="0.3">
      <c r="A403" t="s">
        <v>845</v>
      </c>
      <c r="B403">
        <v>27239</v>
      </c>
      <c r="C403">
        <v>2</v>
      </c>
      <c r="D403" t="s">
        <v>860</v>
      </c>
      <c r="E403" t="s">
        <v>861</v>
      </c>
      <c r="F403">
        <v>721</v>
      </c>
      <c r="G403">
        <v>32.270000000000003</v>
      </c>
      <c r="H403">
        <v>106.7</v>
      </c>
      <c r="I403">
        <v>25.22</v>
      </c>
      <c r="J403">
        <v>83.39</v>
      </c>
      <c r="K403">
        <v>71</v>
      </c>
      <c r="T403">
        <v>3</v>
      </c>
      <c r="U403">
        <v>2</v>
      </c>
      <c r="V403" t="s">
        <v>441</v>
      </c>
      <c r="W403" t="s">
        <v>208</v>
      </c>
      <c r="X403">
        <v>15</v>
      </c>
      <c r="Y403">
        <v>8</v>
      </c>
      <c r="Z403" t="s">
        <v>862</v>
      </c>
      <c r="AA403" t="s">
        <v>863</v>
      </c>
      <c r="AB403" t="s">
        <v>445</v>
      </c>
      <c r="AC403" t="s">
        <v>446</v>
      </c>
      <c r="AD403" t="s">
        <v>447</v>
      </c>
      <c r="AE403" t="s">
        <v>420</v>
      </c>
      <c r="AG403" t="s">
        <v>864</v>
      </c>
      <c r="AH403">
        <v>0</v>
      </c>
      <c r="AI403">
        <v>136</v>
      </c>
      <c r="AJ403">
        <v>14</v>
      </c>
      <c r="AK403">
        <v>858</v>
      </c>
      <c r="AL403">
        <v>1.19</v>
      </c>
    </row>
    <row r="404" spans="1:38" x14ac:dyDescent="0.3">
      <c r="A404" t="s">
        <v>845</v>
      </c>
      <c r="B404">
        <v>27205</v>
      </c>
      <c r="C404">
        <v>1</v>
      </c>
      <c r="D404" t="s">
        <v>865</v>
      </c>
      <c r="E404" t="s">
        <v>861</v>
      </c>
      <c r="F404">
        <v>1147</v>
      </c>
      <c r="G404">
        <v>33.020000000000003</v>
      </c>
      <c r="H404">
        <v>109.18</v>
      </c>
      <c r="I404">
        <v>25.04</v>
      </c>
      <c r="J404">
        <v>82.79</v>
      </c>
      <c r="K404">
        <v>476</v>
      </c>
      <c r="T404">
        <v>3</v>
      </c>
      <c r="U404">
        <v>2</v>
      </c>
      <c r="V404" t="s">
        <v>441</v>
      </c>
      <c r="W404" t="s">
        <v>209</v>
      </c>
      <c r="X404">
        <v>15</v>
      </c>
      <c r="Y404">
        <v>8</v>
      </c>
      <c r="Z404" t="s">
        <v>866</v>
      </c>
      <c r="AA404" t="s">
        <v>867</v>
      </c>
      <c r="AB404" t="s">
        <v>445</v>
      </c>
      <c r="AC404" t="s">
        <v>446</v>
      </c>
      <c r="AD404" t="s">
        <v>447</v>
      </c>
      <c r="AE404" t="s">
        <v>420</v>
      </c>
      <c r="AG404" t="s">
        <v>868</v>
      </c>
      <c r="AH404">
        <v>0</v>
      </c>
      <c r="AI404">
        <v>141</v>
      </c>
      <c r="AJ404">
        <v>15</v>
      </c>
      <c r="AK404">
        <v>1331</v>
      </c>
      <c r="AL404">
        <v>1.1599999999999999</v>
      </c>
    </row>
    <row r="405" spans="1:38" x14ac:dyDescent="0.3">
      <c r="A405" t="s">
        <v>845</v>
      </c>
      <c r="B405">
        <v>27205</v>
      </c>
      <c r="C405">
        <v>2</v>
      </c>
      <c r="D405" t="s">
        <v>865</v>
      </c>
      <c r="E405" t="s">
        <v>861</v>
      </c>
      <c r="F405">
        <v>1147</v>
      </c>
      <c r="G405">
        <v>33.159999999999997</v>
      </c>
      <c r="H405">
        <v>109.63</v>
      </c>
      <c r="I405">
        <v>25.31</v>
      </c>
      <c r="J405">
        <v>83.69</v>
      </c>
      <c r="K405">
        <v>361</v>
      </c>
      <c r="T405">
        <v>3</v>
      </c>
      <c r="U405">
        <v>2</v>
      </c>
      <c r="V405" t="s">
        <v>441</v>
      </c>
      <c r="W405" t="s">
        <v>102</v>
      </c>
      <c r="X405">
        <v>15</v>
      </c>
      <c r="Y405">
        <v>8</v>
      </c>
      <c r="Z405" t="s">
        <v>866</v>
      </c>
      <c r="AA405" t="s">
        <v>867</v>
      </c>
      <c r="AB405" t="s">
        <v>445</v>
      </c>
      <c r="AC405" t="s">
        <v>446</v>
      </c>
      <c r="AD405" t="s">
        <v>447</v>
      </c>
      <c r="AE405" t="s">
        <v>420</v>
      </c>
      <c r="AG405" t="s">
        <v>868</v>
      </c>
      <c r="AH405">
        <v>0</v>
      </c>
      <c r="AI405">
        <v>141</v>
      </c>
      <c r="AJ405">
        <v>15</v>
      </c>
      <c r="AK405">
        <v>1331</v>
      </c>
      <c r="AL405">
        <v>1.1599999999999999</v>
      </c>
    </row>
    <row r="406" spans="1:38" x14ac:dyDescent="0.3">
      <c r="A406" t="s">
        <v>845</v>
      </c>
      <c r="B406">
        <v>27205</v>
      </c>
      <c r="C406">
        <v>3</v>
      </c>
      <c r="D406" t="s">
        <v>865</v>
      </c>
      <c r="E406" t="s">
        <v>861</v>
      </c>
      <c r="F406">
        <v>1147</v>
      </c>
      <c r="G406">
        <v>33.07</v>
      </c>
      <c r="H406">
        <v>109.33</v>
      </c>
      <c r="I406">
        <v>25.24</v>
      </c>
      <c r="J406">
        <v>83.45</v>
      </c>
      <c r="K406">
        <v>155</v>
      </c>
      <c r="T406">
        <v>3</v>
      </c>
      <c r="U406">
        <v>2</v>
      </c>
      <c r="V406" t="s">
        <v>441</v>
      </c>
      <c r="W406" t="s">
        <v>210</v>
      </c>
      <c r="X406">
        <v>15</v>
      </c>
      <c r="Y406">
        <v>8</v>
      </c>
      <c r="Z406" t="s">
        <v>866</v>
      </c>
      <c r="AA406" t="s">
        <v>867</v>
      </c>
      <c r="AB406" t="s">
        <v>445</v>
      </c>
      <c r="AC406" t="s">
        <v>446</v>
      </c>
      <c r="AD406" t="s">
        <v>447</v>
      </c>
      <c r="AE406" t="s">
        <v>420</v>
      </c>
      <c r="AG406" t="s">
        <v>868</v>
      </c>
      <c r="AH406">
        <v>0</v>
      </c>
      <c r="AI406">
        <v>141</v>
      </c>
      <c r="AJ406">
        <v>15</v>
      </c>
      <c r="AK406">
        <v>1331</v>
      </c>
      <c r="AL406">
        <v>1.1599999999999999</v>
      </c>
    </row>
    <row r="407" spans="1:38" x14ac:dyDescent="0.3">
      <c r="A407" t="s">
        <v>845</v>
      </c>
      <c r="B407">
        <v>27205</v>
      </c>
      <c r="C407">
        <v>4</v>
      </c>
      <c r="D407" t="s">
        <v>865</v>
      </c>
      <c r="E407" t="s">
        <v>861</v>
      </c>
      <c r="F407">
        <v>1147</v>
      </c>
      <c r="G407">
        <v>33.01</v>
      </c>
      <c r="H407">
        <v>109.14</v>
      </c>
      <c r="I407">
        <v>25.17</v>
      </c>
      <c r="J407">
        <v>83.23</v>
      </c>
      <c r="K407">
        <v>155</v>
      </c>
      <c r="T407">
        <v>3</v>
      </c>
      <c r="U407">
        <v>2</v>
      </c>
      <c r="V407" t="s">
        <v>441</v>
      </c>
      <c r="W407" t="s">
        <v>211</v>
      </c>
      <c r="X407">
        <v>15</v>
      </c>
      <c r="Y407">
        <v>8</v>
      </c>
      <c r="Z407" t="s">
        <v>866</v>
      </c>
      <c r="AA407" t="s">
        <v>867</v>
      </c>
      <c r="AB407" t="s">
        <v>445</v>
      </c>
      <c r="AC407" t="s">
        <v>446</v>
      </c>
      <c r="AD407" t="s">
        <v>447</v>
      </c>
      <c r="AE407" t="s">
        <v>420</v>
      </c>
      <c r="AG407" t="s">
        <v>868</v>
      </c>
      <c r="AH407">
        <v>0</v>
      </c>
      <c r="AI407">
        <v>141</v>
      </c>
      <c r="AJ407">
        <v>15</v>
      </c>
      <c r="AK407">
        <v>1331</v>
      </c>
      <c r="AL407">
        <v>1.1599999999999999</v>
      </c>
    </row>
    <row r="408" spans="1:38" x14ac:dyDescent="0.3">
      <c r="A408" t="s">
        <v>845</v>
      </c>
      <c r="B408">
        <v>112232</v>
      </c>
      <c r="C408">
        <v>1</v>
      </c>
      <c r="D408" t="s">
        <v>869</v>
      </c>
      <c r="E408" t="s">
        <v>870</v>
      </c>
      <c r="F408">
        <v>142</v>
      </c>
      <c r="G408">
        <v>48.5</v>
      </c>
      <c r="H408">
        <v>160.35</v>
      </c>
      <c r="I408">
        <v>38.590000000000003</v>
      </c>
      <c r="J408">
        <v>127.6</v>
      </c>
      <c r="K408">
        <v>70</v>
      </c>
      <c r="T408">
        <v>4</v>
      </c>
      <c r="U408">
        <v>2</v>
      </c>
      <c r="V408" t="s">
        <v>441</v>
      </c>
      <c r="W408" t="s">
        <v>94</v>
      </c>
      <c r="X408">
        <v>20</v>
      </c>
      <c r="Y408">
        <v>20</v>
      </c>
      <c r="Z408" t="s">
        <v>871</v>
      </c>
      <c r="AA408" t="s">
        <v>872</v>
      </c>
      <c r="AB408" t="s">
        <v>445</v>
      </c>
      <c r="AC408" t="s">
        <v>446</v>
      </c>
      <c r="AD408" t="s">
        <v>447</v>
      </c>
      <c r="AE408" t="s">
        <v>420</v>
      </c>
      <c r="AG408" t="s">
        <v>873</v>
      </c>
      <c r="AH408">
        <v>0</v>
      </c>
      <c r="AI408">
        <v>299</v>
      </c>
      <c r="AJ408">
        <v>58</v>
      </c>
      <c r="AK408">
        <v>389</v>
      </c>
      <c r="AL408">
        <v>2.74</v>
      </c>
    </row>
    <row r="409" spans="1:38" x14ac:dyDescent="0.3">
      <c r="A409" t="s">
        <v>845</v>
      </c>
      <c r="B409">
        <v>112232</v>
      </c>
      <c r="C409">
        <v>2</v>
      </c>
      <c r="D409" t="s">
        <v>869</v>
      </c>
      <c r="E409" t="s">
        <v>870</v>
      </c>
      <c r="F409">
        <v>142</v>
      </c>
      <c r="G409">
        <v>48.42</v>
      </c>
      <c r="H409">
        <v>160.09</v>
      </c>
      <c r="I409">
        <v>38.590000000000003</v>
      </c>
      <c r="J409">
        <v>127.6</v>
      </c>
      <c r="K409">
        <v>2</v>
      </c>
      <c r="T409">
        <v>4</v>
      </c>
      <c r="U409">
        <v>2</v>
      </c>
      <c r="V409" t="s">
        <v>441</v>
      </c>
      <c r="W409" t="s">
        <v>95</v>
      </c>
      <c r="X409">
        <v>20</v>
      </c>
      <c r="Y409">
        <v>20</v>
      </c>
      <c r="Z409" t="s">
        <v>871</v>
      </c>
      <c r="AA409" t="s">
        <v>872</v>
      </c>
      <c r="AB409" t="s">
        <v>445</v>
      </c>
      <c r="AC409" t="s">
        <v>446</v>
      </c>
      <c r="AD409" t="s">
        <v>447</v>
      </c>
      <c r="AE409" t="s">
        <v>420</v>
      </c>
      <c r="AG409" t="s">
        <v>873</v>
      </c>
      <c r="AH409">
        <v>0</v>
      </c>
      <c r="AI409">
        <v>299</v>
      </c>
      <c r="AJ409">
        <v>58</v>
      </c>
      <c r="AK409">
        <v>389</v>
      </c>
      <c r="AL409">
        <v>2.74</v>
      </c>
    </row>
    <row r="410" spans="1:38" x14ac:dyDescent="0.3">
      <c r="A410" t="s">
        <v>845</v>
      </c>
      <c r="B410">
        <v>112232</v>
      </c>
      <c r="C410">
        <v>3</v>
      </c>
      <c r="D410" t="s">
        <v>869</v>
      </c>
      <c r="E410" t="s">
        <v>870</v>
      </c>
      <c r="F410">
        <v>142</v>
      </c>
      <c r="G410">
        <v>51.01</v>
      </c>
      <c r="H410">
        <v>168.66</v>
      </c>
      <c r="I410">
        <v>40.630000000000003</v>
      </c>
      <c r="J410">
        <v>134.33000000000001</v>
      </c>
      <c r="K410">
        <v>70</v>
      </c>
      <c r="T410">
        <v>4</v>
      </c>
      <c r="U410">
        <v>2</v>
      </c>
      <c r="V410" t="s">
        <v>441</v>
      </c>
      <c r="W410">
        <v>168</v>
      </c>
      <c r="X410">
        <v>20</v>
      </c>
      <c r="Y410">
        <v>20</v>
      </c>
      <c r="Z410" t="s">
        <v>871</v>
      </c>
      <c r="AA410" t="s">
        <v>872</v>
      </c>
      <c r="AB410" t="s">
        <v>445</v>
      </c>
      <c r="AC410" t="s">
        <v>446</v>
      </c>
      <c r="AD410" t="s">
        <v>447</v>
      </c>
      <c r="AE410" t="s">
        <v>420</v>
      </c>
      <c r="AG410" t="s">
        <v>873</v>
      </c>
      <c r="AH410">
        <v>0</v>
      </c>
      <c r="AI410">
        <v>299</v>
      </c>
      <c r="AJ410">
        <v>58</v>
      </c>
      <c r="AK410">
        <v>389</v>
      </c>
      <c r="AL410">
        <v>2.74</v>
      </c>
    </row>
    <row r="411" spans="1:38" x14ac:dyDescent="0.3">
      <c r="A411" t="s">
        <v>845</v>
      </c>
      <c r="B411">
        <v>27497</v>
      </c>
      <c r="C411">
        <v>1</v>
      </c>
      <c r="D411" t="s">
        <v>874</v>
      </c>
      <c r="E411" t="s">
        <v>765</v>
      </c>
      <c r="F411">
        <v>447</v>
      </c>
      <c r="G411">
        <v>33.450000000000003</v>
      </c>
      <c r="H411">
        <v>110.59</v>
      </c>
      <c r="I411">
        <v>25.56</v>
      </c>
      <c r="J411">
        <v>84.5</v>
      </c>
      <c r="K411">
        <v>66</v>
      </c>
      <c r="T411">
        <v>3</v>
      </c>
      <c r="U411">
        <v>2</v>
      </c>
      <c r="V411" t="s">
        <v>441</v>
      </c>
      <c r="W411" t="s">
        <v>212</v>
      </c>
      <c r="X411">
        <v>22</v>
      </c>
      <c r="Y411">
        <v>8</v>
      </c>
      <c r="Z411" t="s">
        <v>875</v>
      </c>
      <c r="AA411" t="s">
        <v>876</v>
      </c>
      <c r="AB411" t="s">
        <v>445</v>
      </c>
      <c r="AC411" t="s">
        <v>446</v>
      </c>
      <c r="AD411" t="s">
        <v>447</v>
      </c>
      <c r="AE411" t="s">
        <v>420</v>
      </c>
      <c r="AG411" t="s">
        <v>877</v>
      </c>
      <c r="AH411">
        <v>0</v>
      </c>
      <c r="AI411">
        <v>199</v>
      </c>
      <c r="AJ411">
        <v>20</v>
      </c>
      <c r="AK411">
        <v>668</v>
      </c>
      <c r="AL411">
        <v>1.49</v>
      </c>
    </row>
    <row r="412" spans="1:38" x14ac:dyDescent="0.3">
      <c r="A412" t="s">
        <v>845</v>
      </c>
      <c r="B412">
        <v>27497</v>
      </c>
      <c r="C412">
        <v>2</v>
      </c>
      <c r="D412" t="s">
        <v>874</v>
      </c>
      <c r="E412" t="s">
        <v>765</v>
      </c>
      <c r="F412">
        <v>447</v>
      </c>
      <c r="G412">
        <v>33.49</v>
      </c>
      <c r="H412">
        <v>110.73</v>
      </c>
      <c r="I412">
        <v>25.59</v>
      </c>
      <c r="J412">
        <v>84.61</v>
      </c>
      <c r="K412">
        <v>36</v>
      </c>
      <c r="T412">
        <v>3</v>
      </c>
      <c r="U412">
        <v>2</v>
      </c>
      <c r="V412" t="s">
        <v>441</v>
      </c>
      <c r="W412" t="s">
        <v>213</v>
      </c>
      <c r="X412">
        <v>22</v>
      </c>
      <c r="Y412">
        <v>8</v>
      </c>
      <c r="Z412" t="s">
        <v>875</v>
      </c>
      <c r="AA412" t="s">
        <v>876</v>
      </c>
      <c r="AB412" t="s">
        <v>445</v>
      </c>
      <c r="AC412" t="s">
        <v>446</v>
      </c>
      <c r="AD412" t="s">
        <v>447</v>
      </c>
      <c r="AE412" t="s">
        <v>420</v>
      </c>
      <c r="AG412" t="s">
        <v>877</v>
      </c>
      <c r="AH412">
        <v>0</v>
      </c>
      <c r="AI412">
        <v>199</v>
      </c>
      <c r="AJ412">
        <v>20</v>
      </c>
      <c r="AK412">
        <v>668</v>
      </c>
      <c r="AL412">
        <v>1.49</v>
      </c>
    </row>
    <row r="413" spans="1:38" x14ac:dyDescent="0.3">
      <c r="A413" t="s">
        <v>845</v>
      </c>
      <c r="B413">
        <v>27497</v>
      </c>
      <c r="C413">
        <v>3</v>
      </c>
      <c r="D413" t="s">
        <v>874</v>
      </c>
      <c r="E413" t="s">
        <v>765</v>
      </c>
      <c r="F413">
        <v>447</v>
      </c>
      <c r="G413">
        <v>33.61</v>
      </c>
      <c r="H413">
        <v>111.14</v>
      </c>
      <c r="I413">
        <v>25.68</v>
      </c>
      <c r="J413">
        <v>84.92</v>
      </c>
      <c r="K413">
        <v>74</v>
      </c>
      <c r="T413">
        <v>3</v>
      </c>
      <c r="U413">
        <v>2</v>
      </c>
      <c r="V413" t="s">
        <v>441</v>
      </c>
      <c r="W413" t="s">
        <v>214</v>
      </c>
      <c r="X413">
        <v>22</v>
      </c>
      <c r="Y413">
        <v>8</v>
      </c>
      <c r="Z413" t="s">
        <v>875</v>
      </c>
      <c r="AA413" t="s">
        <v>876</v>
      </c>
      <c r="AB413" t="s">
        <v>445</v>
      </c>
      <c r="AC413" t="s">
        <v>446</v>
      </c>
      <c r="AD413" t="s">
        <v>447</v>
      </c>
      <c r="AE413" t="s">
        <v>420</v>
      </c>
      <c r="AG413" t="s">
        <v>877</v>
      </c>
      <c r="AH413">
        <v>0</v>
      </c>
      <c r="AI413">
        <v>199</v>
      </c>
      <c r="AJ413">
        <v>20</v>
      </c>
      <c r="AK413">
        <v>668</v>
      </c>
      <c r="AL413">
        <v>1.49</v>
      </c>
    </row>
    <row r="414" spans="1:38" x14ac:dyDescent="0.3">
      <c r="A414" t="s">
        <v>845</v>
      </c>
      <c r="B414">
        <v>27497</v>
      </c>
      <c r="C414">
        <v>4</v>
      </c>
      <c r="D414" t="s">
        <v>874</v>
      </c>
      <c r="E414" t="s">
        <v>765</v>
      </c>
      <c r="F414">
        <v>447</v>
      </c>
      <c r="G414">
        <v>33.58</v>
      </c>
      <c r="H414">
        <v>111.01</v>
      </c>
      <c r="I414">
        <v>25.65</v>
      </c>
      <c r="J414">
        <v>84.82</v>
      </c>
      <c r="K414">
        <v>21</v>
      </c>
      <c r="T414">
        <v>3</v>
      </c>
      <c r="U414">
        <v>2</v>
      </c>
      <c r="V414" t="s">
        <v>441</v>
      </c>
      <c r="W414" t="s">
        <v>152</v>
      </c>
      <c r="X414">
        <v>22</v>
      </c>
      <c r="Y414">
        <v>8</v>
      </c>
      <c r="Z414" t="s">
        <v>875</v>
      </c>
      <c r="AA414" t="s">
        <v>876</v>
      </c>
      <c r="AB414" t="s">
        <v>445</v>
      </c>
      <c r="AC414" t="s">
        <v>446</v>
      </c>
      <c r="AD414" t="s">
        <v>447</v>
      </c>
      <c r="AE414" t="s">
        <v>420</v>
      </c>
      <c r="AG414" t="s">
        <v>877</v>
      </c>
      <c r="AH414">
        <v>0</v>
      </c>
      <c r="AI414">
        <v>199</v>
      </c>
      <c r="AJ414">
        <v>20</v>
      </c>
      <c r="AK414">
        <v>668</v>
      </c>
      <c r="AL414">
        <v>1.49</v>
      </c>
    </row>
    <row r="415" spans="1:38" x14ac:dyDescent="0.3">
      <c r="A415" t="s">
        <v>845</v>
      </c>
      <c r="B415">
        <v>27497</v>
      </c>
      <c r="C415">
        <v>5</v>
      </c>
      <c r="D415" t="s">
        <v>874</v>
      </c>
      <c r="E415" t="s">
        <v>765</v>
      </c>
      <c r="F415">
        <v>447</v>
      </c>
      <c r="G415">
        <v>40.31</v>
      </c>
      <c r="H415">
        <v>133.28</v>
      </c>
      <c r="I415">
        <v>30.8</v>
      </c>
      <c r="J415">
        <v>101.84</v>
      </c>
      <c r="K415">
        <v>132</v>
      </c>
      <c r="T415">
        <v>3</v>
      </c>
      <c r="U415">
        <v>2</v>
      </c>
      <c r="V415" t="s">
        <v>441</v>
      </c>
      <c r="W415" t="s">
        <v>215</v>
      </c>
      <c r="X415">
        <v>22</v>
      </c>
      <c r="Y415">
        <v>8</v>
      </c>
      <c r="Z415" t="s">
        <v>875</v>
      </c>
      <c r="AA415" t="s">
        <v>876</v>
      </c>
      <c r="AB415" t="s">
        <v>445</v>
      </c>
      <c r="AC415" t="s">
        <v>446</v>
      </c>
      <c r="AD415" t="s">
        <v>447</v>
      </c>
      <c r="AE415" t="s">
        <v>420</v>
      </c>
      <c r="AG415" t="s">
        <v>877</v>
      </c>
      <c r="AH415">
        <v>0</v>
      </c>
      <c r="AI415">
        <v>199</v>
      </c>
      <c r="AJ415">
        <v>20</v>
      </c>
      <c r="AK415">
        <v>668</v>
      </c>
      <c r="AL415">
        <v>1.49</v>
      </c>
    </row>
    <row r="416" spans="1:38" x14ac:dyDescent="0.3">
      <c r="A416" t="s">
        <v>845</v>
      </c>
      <c r="B416">
        <v>27497</v>
      </c>
      <c r="C416">
        <v>6</v>
      </c>
      <c r="D416" t="s">
        <v>874</v>
      </c>
      <c r="E416" t="s">
        <v>765</v>
      </c>
      <c r="F416">
        <v>447</v>
      </c>
      <c r="G416">
        <v>40.31</v>
      </c>
      <c r="H416">
        <v>133.26</v>
      </c>
      <c r="I416">
        <v>30.8</v>
      </c>
      <c r="J416">
        <v>101.82</v>
      </c>
      <c r="K416">
        <v>88</v>
      </c>
      <c r="T416">
        <v>3</v>
      </c>
      <c r="U416">
        <v>2</v>
      </c>
      <c r="V416" t="s">
        <v>441</v>
      </c>
      <c r="W416" t="s">
        <v>216</v>
      </c>
      <c r="X416">
        <v>22</v>
      </c>
      <c r="Y416">
        <v>8</v>
      </c>
      <c r="Z416" t="s">
        <v>875</v>
      </c>
      <c r="AA416" t="s">
        <v>876</v>
      </c>
      <c r="AB416" t="s">
        <v>445</v>
      </c>
      <c r="AC416" t="s">
        <v>446</v>
      </c>
      <c r="AD416" t="s">
        <v>447</v>
      </c>
      <c r="AE416" t="s">
        <v>420</v>
      </c>
      <c r="AG416" t="s">
        <v>877</v>
      </c>
      <c r="AH416">
        <v>0</v>
      </c>
      <c r="AI416">
        <v>199</v>
      </c>
      <c r="AJ416">
        <v>20</v>
      </c>
      <c r="AK416">
        <v>668</v>
      </c>
      <c r="AL416">
        <v>1.49</v>
      </c>
    </row>
    <row r="417" spans="1:38" x14ac:dyDescent="0.3">
      <c r="A417" t="s">
        <v>845</v>
      </c>
      <c r="B417">
        <v>27497</v>
      </c>
      <c r="C417">
        <v>7</v>
      </c>
      <c r="D417" t="s">
        <v>874</v>
      </c>
      <c r="E417" t="s">
        <v>765</v>
      </c>
      <c r="F417">
        <v>447</v>
      </c>
      <c r="G417">
        <v>47.07</v>
      </c>
      <c r="H417">
        <v>155.62</v>
      </c>
      <c r="I417">
        <v>35.97</v>
      </c>
      <c r="J417">
        <v>118.91</v>
      </c>
      <c r="K417">
        <v>30</v>
      </c>
      <c r="T417">
        <v>4</v>
      </c>
      <c r="U417">
        <v>2</v>
      </c>
      <c r="V417" t="s">
        <v>441</v>
      </c>
      <c r="W417">
        <v>155</v>
      </c>
      <c r="X417">
        <v>22</v>
      </c>
      <c r="Y417">
        <v>8</v>
      </c>
      <c r="Z417" t="s">
        <v>875</v>
      </c>
      <c r="AA417" t="s">
        <v>876</v>
      </c>
      <c r="AB417" t="s">
        <v>445</v>
      </c>
      <c r="AC417" t="s">
        <v>446</v>
      </c>
      <c r="AD417" t="s">
        <v>447</v>
      </c>
      <c r="AE417" t="s">
        <v>420</v>
      </c>
      <c r="AG417" t="s">
        <v>877</v>
      </c>
      <c r="AH417">
        <v>0</v>
      </c>
      <c r="AI417">
        <v>199</v>
      </c>
      <c r="AJ417">
        <v>20</v>
      </c>
      <c r="AK417">
        <v>668</v>
      </c>
      <c r="AL417">
        <v>1.49</v>
      </c>
    </row>
    <row r="418" spans="1:38" x14ac:dyDescent="0.3">
      <c r="A418" t="s">
        <v>845</v>
      </c>
      <c r="B418">
        <v>27341</v>
      </c>
      <c r="C418">
        <v>1</v>
      </c>
      <c r="D418" t="s">
        <v>878</v>
      </c>
      <c r="E418" t="s">
        <v>852</v>
      </c>
      <c r="F418">
        <v>850</v>
      </c>
      <c r="G418">
        <v>38.479999999999997</v>
      </c>
      <c r="H418">
        <v>127.21</v>
      </c>
      <c r="I418">
        <v>30.57</v>
      </c>
      <c r="J418">
        <v>101.09</v>
      </c>
      <c r="K418">
        <v>101</v>
      </c>
      <c r="T418">
        <v>3</v>
      </c>
      <c r="U418">
        <v>2</v>
      </c>
      <c r="V418" t="s">
        <v>441</v>
      </c>
      <c r="W418" t="s">
        <v>217</v>
      </c>
      <c r="X418">
        <v>25</v>
      </c>
      <c r="Y418">
        <v>8</v>
      </c>
      <c r="Z418" t="s">
        <v>879</v>
      </c>
      <c r="AA418" t="s">
        <v>880</v>
      </c>
      <c r="AB418" t="s">
        <v>445</v>
      </c>
      <c r="AC418" t="s">
        <v>446</v>
      </c>
      <c r="AD418" t="s">
        <v>447</v>
      </c>
      <c r="AE418" t="s">
        <v>420</v>
      </c>
      <c r="AG418" t="s">
        <v>881</v>
      </c>
      <c r="AH418">
        <v>0</v>
      </c>
      <c r="AI418">
        <v>184</v>
      </c>
      <c r="AJ418">
        <v>18</v>
      </c>
      <c r="AK418">
        <v>1461</v>
      </c>
      <c r="AL418">
        <v>1.72</v>
      </c>
    </row>
    <row r="419" spans="1:38" x14ac:dyDescent="0.3">
      <c r="A419" t="s">
        <v>845</v>
      </c>
      <c r="B419">
        <v>27341</v>
      </c>
      <c r="C419">
        <v>2</v>
      </c>
      <c r="D419" t="s">
        <v>878</v>
      </c>
      <c r="E419" t="s">
        <v>852</v>
      </c>
      <c r="F419">
        <v>850</v>
      </c>
      <c r="G419">
        <v>38.479999999999997</v>
      </c>
      <c r="H419">
        <v>127.21</v>
      </c>
      <c r="I419">
        <v>30.57</v>
      </c>
      <c r="J419">
        <v>101.09</v>
      </c>
      <c r="K419">
        <v>70</v>
      </c>
      <c r="T419">
        <v>3</v>
      </c>
      <c r="U419">
        <v>2</v>
      </c>
      <c r="V419" t="s">
        <v>441</v>
      </c>
      <c r="W419" t="s">
        <v>218</v>
      </c>
      <c r="X419">
        <v>25</v>
      </c>
      <c r="Y419">
        <v>8</v>
      </c>
      <c r="Z419" t="s">
        <v>879</v>
      </c>
      <c r="AA419" t="s">
        <v>880</v>
      </c>
      <c r="AB419" t="s">
        <v>445</v>
      </c>
      <c r="AC419" t="s">
        <v>446</v>
      </c>
      <c r="AD419" t="s">
        <v>447</v>
      </c>
      <c r="AE419" t="s">
        <v>420</v>
      </c>
      <c r="AG419" t="s">
        <v>881</v>
      </c>
      <c r="AH419">
        <v>0</v>
      </c>
      <c r="AI419">
        <v>184</v>
      </c>
      <c r="AJ419">
        <v>18</v>
      </c>
      <c r="AK419">
        <v>1461</v>
      </c>
      <c r="AL419">
        <v>1.72</v>
      </c>
    </row>
    <row r="420" spans="1:38" x14ac:dyDescent="0.3">
      <c r="A420" t="s">
        <v>845</v>
      </c>
      <c r="B420">
        <v>27341</v>
      </c>
      <c r="C420">
        <v>3</v>
      </c>
      <c r="D420" t="s">
        <v>878</v>
      </c>
      <c r="E420" t="s">
        <v>852</v>
      </c>
      <c r="F420">
        <v>850</v>
      </c>
      <c r="G420">
        <v>38.44</v>
      </c>
      <c r="H420">
        <v>127.1</v>
      </c>
      <c r="I420">
        <v>30.55</v>
      </c>
      <c r="J420">
        <v>101</v>
      </c>
      <c r="K420">
        <v>63</v>
      </c>
      <c r="T420">
        <v>3</v>
      </c>
      <c r="U420">
        <v>2</v>
      </c>
      <c r="V420" t="s">
        <v>441</v>
      </c>
      <c r="W420" t="s">
        <v>219</v>
      </c>
      <c r="X420">
        <v>25</v>
      </c>
      <c r="Y420">
        <v>8</v>
      </c>
      <c r="Z420" t="s">
        <v>879</v>
      </c>
      <c r="AA420" t="s">
        <v>880</v>
      </c>
      <c r="AB420" t="s">
        <v>445</v>
      </c>
      <c r="AC420" t="s">
        <v>446</v>
      </c>
      <c r="AD420" t="s">
        <v>447</v>
      </c>
      <c r="AE420" t="s">
        <v>420</v>
      </c>
      <c r="AG420" t="s">
        <v>881</v>
      </c>
      <c r="AH420">
        <v>0</v>
      </c>
      <c r="AI420">
        <v>184</v>
      </c>
      <c r="AJ420">
        <v>18</v>
      </c>
      <c r="AK420">
        <v>1461</v>
      </c>
      <c r="AL420">
        <v>1.72</v>
      </c>
    </row>
    <row r="421" spans="1:38" x14ac:dyDescent="0.3">
      <c r="A421" t="s">
        <v>845</v>
      </c>
      <c r="B421">
        <v>27341</v>
      </c>
      <c r="C421">
        <v>4</v>
      </c>
      <c r="D421" t="s">
        <v>878</v>
      </c>
      <c r="E421" t="s">
        <v>852</v>
      </c>
      <c r="F421">
        <v>850</v>
      </c>
      <c r="G421">
        <v>38.49</v>
      </c>
      <c r="H421">
        <v>127.26</v>
      </c>
      <c r="I421">
        <v>30.59</v>
      </c>
      <c r="J421">
        <v>101.13</v>
      </c>
      <c r="K421">
        <v>57</v>
      </c>
      <c r="T421">
        <v>3</v>
      </c>
      <c r="U421">
        <v>2</v>
      </c>
      <c r="V421" t="s">
        <v>441</v>
      </c>
      <c r="W421" t="s">
        <v>220</v>
      </c>
      <c r="X421">
        <v>25</v>
      </c>
      <c r="Y421">
        <v>8</v>
      </c>
      <c r="Z421" t="s">
        <v>879</v>
      </c>
      <c r="AA421" t="s">
        <v>880</v>
      </c>
      <c r="AB421" t="s">
        <v>445</v>
      </c>
      <c r="AC421" t="s">
        <v>446</v>
      </c>
      <c r="AD421" t="s">
        <v>447</v>
      </c>
      <c r="AE421" t="s">
        <v>420</v>
      </c>
      <c r="AG421" t="s">
        <v>881</v>
      </c>
      <c r="AH421">
        <v>0</v>
      </c>
      <c r="AI421">
        <v>184</v>
      </c>
      <c r="AJ421">
        <v>18</v>
      </c>
      <c r="AK421">
        <v>1461</v>
      </c>
      <c r="AL421">
        <v>1.72</v>
      </c>
    </row>
    <row r="422" spans="1:38" x14ac:dyDescent="0.3">
      <c r="A422" t="s">
        <v>845</v>
      </c>
      <c r="B422">
        <v>27341</v>
      </c>
      <c r="C422">
        <v>5</v>
      </c>
      <c r="D422" t="s">
        <v>878</v>
      </c>
      <c r="E422" t="s">
        <v>852</v>
      </c>
      <c r="F422">
        <v>850</v>
      </c>
      <c r="G422">
        <v>38.46</v>
      </c>
      <c r="H422">
        <v>127.16</v>
      </c>
      <c r="I422">
        <v>30.56</v>
      </c>
      <c r="J422">
        <v>101.05</v>
      </c>
      <c r="K422">
        <v>36</v>
      </c>
      <c r="T422">
        <v>3</v>
      </c>
      <c r="U422">
        <v>2</v>
      </c>
      <c r="V422" t="s">
        <v>441</v>
      </c>
      <c r="W422" t="s">
        <v>221</v>
      </c>
      <c r="X422">
        <v>25</v>
      </c>
      <c r="Y422">
        <v>8</v>
      </c>
      <c r="Z422" t="s">
        <v>879</v>
      </c>
      <c r="AA422" t="s">
        <v>880</v>
      </c>
      <c r="AB422" t="s">
        <v>445</v>
      </c>
      <c r="AC422" t="s">
        <v>446</v>
      </c>
      <c r="AD422" t="s">
        <v>447</v>
      </c>
      <c r="AE422" t="s">
        <v>420</v>
      </c>
      <c r="AG422" t="s">
        <v>881</v>
      </c>
      <c r="AH422">
        <v>0</v>
      </c>
      <c r="AI422">
        <v>184</v>
      </c>
      <c r="AJ422">
        <v>18</v>
      </c>
      <c r="AK422">
        <v>1461</v>
      </c>
      <c r="AL422">
        <v>1.72</v>
      </c>
    </row>
    <row r="423" spans="1:38" x14ac:dyDescent="0.3">
      <c r="A423" t="s">
        <v>845</v>
      </c>
      <c r="B423">
        <v>27341</v>
      </c>
      <c r="C423">
        <v>6</v>
      </c>
      <c r="D423" t="s">
        <v>878</v>
      </c>
      <c r="E423" t="s">
        <v>852</v>
      </c>
      <c r="F423">
        <v>850</v>
      </c>
      <c r="G423">
        <v>38.49</v>
      </c>
      <c r="H423">
        <v>127.24</v>
      </c>
      <c r="I423">
        <v>30.58</v>
      </c>
      <c r="J423">
        <v>101.11</v>
      </c>
      <c r="K423">
        <v>6</v>
      </c>
      <c r="T423">
        <v>3</v>
      </c>
      <c r="U423">
        <v>2</v>
      </c>
      <c r="V423" t="s">
        <v>441</v>
      </c>
      <c r="W423" t="s">
        <v>222</v>
      </c>
      <c r="X423">
        <v>25</v>
      </c>
      <c r="Y423">
        <v>8</v>
      </c>
      <c r="Z423" t="s">
        <v>879</v>
      </c>
      <c r="AA423" t="s">
        <v>880</v>
      </c>
      <c r="AB423" t="s">
        <v>445</v>
      </c>
      <c r="AC423" t="s">
        <v>446</v>
      </c>
      <c r="AD423" t="s">
        <v>447</v>
      </c>
      <c r="AE423" t="s">
        <v>420</v>
      </c>
      <c r="AG423" t="s">
        <v>881</v>
      </c>
      <c r="AH423">
        <v>0</v>
      </c>
      <c r="AI423">
        <v>184</v>
      </c>
      <c r="AJ423">
        <v>18</v>
      </c>
      <c r="AK423">
        <v>1461</v>
      </c>
      <c r="AL423">
        <v>1.72</v>
      </c>
    </row>
    <row r="424" spans="1:38" x14ac:dyDescent="0.3">
      <c r="A424" t="s">
        <v>845</v>
      </c>
      <c r="B424">
        <v>27341</v>
      </c>
      <c r="C424">
        <v>7</v>
      </c>
      <c r="D424" t="s">
        <v>878</v>
      </c>
      <c r="E424" t="s">
        <v>852</v>
      </c>
      <c r="F424">
        <v>850</v>
      </c>
      <c r="G424">
        <v>43.78</v>
      </c>
      <c r="H424">
        <v>144.72999999999999</v>
      </c>
      <c r="I424">
        <v>34.79</v>
      </c>
      <c r="J424">
        <v>115.01</v>
      </c>
      <c r="K424">
        <v>191</v>
      </c>
      <c r="T424">
        <v>4</v>
      </c>
      <c r="U424">
        <v>2</v>
      </c>
      <c r="V424" t="s">
        <v>441</v>
      </c>
      <c r="W424" t="s">
        <v>223</v>
      </c>
      <c r="X424">
        <v>25</v>
      </c>
      <c r="Y424">
        <v>8</v>
      </c>
      <c r="Z424" t="s">
        <v>879</v>
      </c>
      <c r="AA424" t="s">
        <v>880</v>
      </c>
      <c r="AB424" t="s">
        <v>445</v>
      </c>
      <c r="AC424" t="s">
        <v>446</v>
      </c>
      <c r="AD424" t="s">
        <v>447</v>
      </c>
      <c r="AE424" t="s">
        <v>420</v>
      </c>
      <c r="AG424" t="s">
        <v>881</v>
      </c>
      <c r="AH424">
        <v>0</v>
      </c>
      <c r="AI424">
        <v>184</v>
      </c>
      <c r="AJ424">
        <v>18</v>
      </c>
      <c r="AK424">
        <v>1461</v>
      </c>
      <c r="AL424">
        <v>1.72</v>
      </c>
    </row>
    <row r="425" spans="1:38" x14ac:dyDescent="0.3">
      <c r="A425" t="s">
        <v>845</v>
      </c>
      <c r="B425">
        <v>27341</v>
      </c>
      <c r="C425">
        <v>8</v>
      </c>
      <c r="D425" t="s">
        <v>878</v>
      </c>
      <c r="E425" t="s">
        <v>852</v>
      </c>
      <c r="F425">
        <v>850</v>
      </c>
      <c r="G425">
        <v>43.78</v>
      </c>
      <c r="H425">
        <v>144.75</v>
      </c>
      <c r="I425">
        <v>34.79</v>
      </c>
      <c r="J425">
        <v>115.03</v>
      </c>
      <c r="K425">
        <v>87</v>
      </c>
      <c r="T425">
        <v>4</v>
      </c>
      <c r="U425">
        <v>2</v>
      </c>
      <c r="V425" t="s">
        <v>441</v>
      </c>
      <c r="W425" t="s">
        <v>224</v>
      </c>
      <c r="X425">
        <v>25</v>
      </c>
      <c r="Y425">
        <v>8</v>
      </c>
      <c r="Z425" t="s">
        <v>879</v>
      </c>
      <c r="AA425" t="s">
        <v>880</v>
      </c>
      <c r="AB425" t="s">
        <v>445</v>
      </c>
      <c r="AC425" t="s">
        <v>446</v>
      </c>
      <c r="AD425" t="s">
        <v>447</v>
      </c>
      <c r="AE425" t="s">
        <v>420</v>
      </c>
      <c r="AG425" t="s">
        <v>881</v>
      </c>
      <c r="AH425">
        <v>0</v>
      </c>
      <c r="AI425">
        <v>184</v>
      </c>
      <c r="AJ425">
        <v>18</v>
      </c>
      <c r="AK425">
        <v>1461</v>
      </c>
      <c r="AL425">
        <v>1.72</v>
      </c>
    </row>
    <row r="426" spans="1:38" x14ac:dyDescent="0.3">
      <c r="A426" t="s">
        <v>845</v>
      </c>
      <c r="B426">
        <v>27341</v>
      </c>
      <c r="C426">
        <v>9</v>
      </c>
      <c r="D426" t="s">
        <v>878</v>
      </c>
      <c r="E426" t="s">
        <v>852</v>
      </c>
      <c r="F426">
        <v>850</v>
      </c>
      <c r="G426">
        <v>43.84</v>
      </c>
      <c r="H426">
        <v>144.94</v>
      </c>
      <c r="I426">
        <v>34.840000000000003</v>
      </c>
      <c r="J426">
        <v>115.18</v>
      </c>
      <c r="K426">
        <v>71</v>
      </c>
      <c r="T426">
        <v>4</v>
      </c>
      <c r="U426">
        <v>2</v>
      </c>
      <c r="V426" t="s">
        <v>441</v>
      </c>
      <c r="W426" t="s">
        <v>225</v>
      </c>
      <c r="X426">
        <v>25</v>
      </c>
      <c r="Y426">
        <v>8</v>
      </c>
      <c r="Z426" t="s">
        <v>879</v>
      </c>
      <c r="AA426" t="s">
        <v>880</v>
      </c>
      <c r="AB426" t="s">
        <v>445</v>
      </c>
      <c r="AC426" t="s">
        <v>446</v>
      </c>
      <c r="AD426" t="s">
        <v>447</v>
      </c>
      <c r="AE426" t="s">
        <v>420</v>
      </c>
      <c r="AG426" t="s">
        <v>881</v>
      </c>
      <c r="AH426">
        <v>0</v>
      </c>
      <c r="AI426">
        <v>184</v>
      </c>
      <c r="AJ426">
        <v>18</v>
      </c>
      <c r="AK426">
        <v>1461</v>
      </c>
      <c r="AL426">
        <v>1.72</v>
      </c>
    </row>
    <row r="427" spans="1:38" x14ac:dyDescent="0.3">
      <c r="A427" t="s">
        <v>845</v>
      </c>
      <c r="B427">
        <v>27341</v>
      </c>
      <c r="C427">
        <v>10</v>
      </c>
      <c r="D427" t="s">
        <v>878</v>
      </c>
      <c r="E427" t="s">
        <v>852</v>
      </c>
      <c r="F427">
        <v>850</v>
      </c>
      <c r="G427">
        <v>43.81</v>
      </c>
      <c r="H427">
        <v>144.83000000000001</v>
      </c>
      <c r="I427">
        <v>34.81</v>
      </c>
      <c r="J427">
        <v>115.09</v>
      </c>
      <c r="K427">
        <v>67</v>
      </c>
      <c r="T427">
        <v>4</v>
      </c>
      <c r="U427">
        <v>2</v>
      </c>
      <c r="V427" t="s">
        <v>441</v>
      </c>
      <c r="W427" t="s">
        <v>226</v>
      </c>
      <c r="X427">
        <v>25</v>
      </c>
      <c r="Y427">
        <v>8</v>
      </c>
      <c r="Z427" t="s">
        <v>879</v>
      </c>
      <c r="AA427" t="s">
        <v>880</v>
      </c>
      <c r="AB427" t="s">
        <v>445</v>
      </c>
      <c r="AC427" t="s">
        <v>446</v>
      </c>
      <c r="AD427" t="s">
        <v>447</v>
      </c>
      <c r="AE427" t="s">
        <v>420</v>
      </c>
      <c r="AG427" t="s">
        <v>881</v>
      </c>
      <c r="AH427">
        <v>0</v>
      </c>
      <c r="AI427">
        <v>184</v>
      </c>
      <c r="AJ427">
        <v>18</v>
      </c>
      <c r="AK427">
        <v>1461</v>
      </c>
      <c r="AL427">
        <v>1.72</v>
      </c>
    </row>
    <row r="428" spans="1:38" x14ac:dyDescent="0.3">
      <c r="A428" t="s">
        <v>845</v>
      </c>
      <c r="B428">
        <v>27341</v>
      </c>
      <c r="C428">
        <v>11</v>
      </c>
      <c r="D428" t="s">
        <v>878</v>
      </c>
      <c r="E428" t="s">
        <v>852</v>
      </c>
      <c r="F428">
        <v>850</v>
      </c>
      <c r="G428">
        <v>43.8</v>
      </c>
      <c r="H428">
        <v>144.80000000000001</v>
      </c>
      <c r="I428">
        <v>34.799999999999997</v>
      </c>
      <c r="J428">
        <v>115.07</v>
      </c>
      <c r="K428">
        <v>54</v>
      </c>
      <c r="T428">
        <v>4</v>
      </c>
      <c r="U428">
        <v>2</v>
      </c>
      <c r="V428" t="s">
        <v>441</v>
      </c>
      <c r="W428" t="s">
        <v>227</v>
      </c>
      <c r="X428">
        <v>25</v>
      </c>
      <c r="Y428">
        <v>8</v>
      </c>
      <c r="Z428" t="s">
        <v>879</v>
      </c>
      <c r="AA428" t="s">
        <v>880</v>
      </c>
      <c r="AB428" t="s">
        <v>445</v>
      </c>
      <c r="AC428" t="s">
        <v>446</v>
      </c>
      <c r="AD428" t="s">
        <v>447</v>
      </c>
      <c r="AE428" t="s">
        <v>420</v>
      </c>
      <c r="AG428" t="s">
        <v>881</v>
      </c>
      <c r="AH428">
        <v>0</v>
      </c>
      <c r="AI428">
        <v>184</v>
      </c>
      <c r="AJ428">
        <v>18</v>
      </c>
      <c r="AK428">
        <v>1461</v>
      </c>
      <c r="AL428">
        <v>1.72</v>
      </c>
    </row>
    <row r="429" spans="1:38" x14ac:dyDescent="0.3">
      <c r="A429" t="s">
        <v>845</v>
      </c>
      <c r="B429">
        <v>27341</v>
      </c>
      <c r="C429">
        <v>12</v>
      </c>
      <c r="D429" t="s">
        <v>878</v>
      </c>
      <c r="E429" t="s">
        <v>852</v>
      </c>
      <c r="F429">
        <v>850</v>
      </c>
      <c r="G429">
        <v>43.81</v>
      </c>
      <c r="H429">
        <v>144.85</v>
      </c>
      <c r="I429">
        <v>34.82</v>
      </c>
      <c r="J429">
        <v>115.11</v>
      </c>
      <c r="K429">
        <v>20</v>
      </c>
      <c r="T429">
        <v>4</v>
      </c>
      <c r="U429">
        <v>2</v>
      </c>
      <c r="V429" t="s">
        <v>441</v>
      </c>
      <c r="W429" t="s">
        <v>228</v>
      </c>
      <c r="X429">
        <v>25</v>
      </c>
      <c r="Y429">
        <v>8</v>
      </c>
      <c r="Z429" t="s">
        <v>879</v>
      </c>
      <c r="AA429" t="s">
        <v>880</v>
      </c>
      <c r="AB429" t="s">
        <v>445</v>
      </c>
      <c r="AC429" t="s">
        <v>446</v>
      </c>
      <c r="AD429" t="s">
        <v>447</v>
      </c>
      <c r="AE429" t="s">
        <v>420</v>
      </c>
      <c r="AG429" t="s">
        <v>881</v>
      </c>
      <c r="AH429">
        <v>0</v>
      </c>
      <c r="AI429">
        <v>184</v>
      </c>
      <c r="AJ429">
        <v>18</v>
      </c>
      <c r="AK429">
        <v>1461</v>
      </c>
      <c r="AL429">
        <v>1.72</v>
      </c>
    </row>
    <row r="430" spans="1:38" x14ac:dyDescent="0.3">
      <c r="A430" t="s">
        <v>845</v>
      </c>
      <c r="B430">
        <v>27341</v>
      </c>
      <c r="C430">
        <v>13</v>
      </c>
      <c r="D430" t="s">
        <v>878</v>
      </c>
      <c r="E430" t="s">
        <v>852</v>
      </c>
      <c r="F430">
        <v>850</v>
      </c>
      <c r="G430">
        <v>43.78</v>
      </c>
      <c r="H430">
        <v>144.74</v>
      </c>
      <c r="I430">
        <v>34.79</v>
      </c>
      <c r="J430">
        <v>115.02</v>
      </c>
      <c r="K430">
        <v>10</v>
      </c>
      <c r="T430">
        <v>4</v>
      </c>
      <c r="U430">
        <v>2</v>
      </c>
      <c r="V430" t="s">
        <v>441</v>
      </c>
      <c r="W430" t="s">
        <v>229</v>
      </c>
      <c r="X430">
        <v>25</v>
      </c>
      <c r="Y430">
        <v>8</v>
      </c>
      <c r="Z430" t="s">
        <v>879</v>
      </c>
      <c r="AA430" t="s">
        <v>880</v>
      </c>
      <c r="AB430" t="s">
        <v>445</v>
      </c>
      <c r="AC430" t="s">
        <v>446</v>
      </c>
      <c r="AD430" t="s">
        <v>447</v>
      </c>
      <c r="AE430" t="s">
        <v>420</v>
      </c>
      <c r="AG430" t="s">
        <v>881</v>
      </c>
      <c r="AH430">
        <v>0</v>
      </c>
      <c r="AI430">
        <v>184</v>
      </c>
      <c r="AJ430">
        <v>18</v>
      </c>
      <c r="AK430">
        <v>1461</v>
      </c>
      <c r="AL430">
        <v>1.72</v>
      </c>
    </row>
    <row r="431" spans="1:38" x14ac:dyDescent="0.3">
      <c r="A431" t="s">
        <v>845</v>
      </c>
      <c r="B431">
        <v>27341</v>
      </c>
      <c r="C431">
        <v>14</v>
      </c>
      <c r="D431" t="s">
        <v>878</v>
      </c>
      <c r="E431" t="s">
        <v>852</v>
      </c>
      <c r="F431">
        <v>850</v>
      </c>
      <c r="G431">
        <v>57.1</v>
      </c>
      <c r="H431">
        <v>188.77</v>
      </c>
      <c r="I431">
        <v>45.37</v>
      </c>
      <c r="J431">
        <v>150.01</v>
      </c>
      <c r="K431">
        <v>3</v>
      </c>
      <c r="T431">
        <v>4</v>
      </c>
      <c r="U431">
        <v>3</v>
      </c>
      <c r="V431" t="s">
        <v>441</v>
      </c>
      <c r="W431" t="s">
        <v>230</v>
      </c>
      <c r="X431">
        <v>25</v>
      </c>
      <c r="Y431">
        <v>8</v>
      </c>
      <c r="Z431" t="s">
        <v>879</v>
      </c>
      <c r="AA431" t="s">
        <v>880</v>
      </c>
      <c r="AB431" t="s">
        <v>445</v>
      </c>
      <c r="AC431" t="s">
        <v>446</v>
      </c>
      <c r="AD431" t="s">
        <v>447</v>
      </c>
      <c r="AE431" t="s">
        <v>420</v>
      </c>
      <c r="AG431" t="s">
        <v>881</v>
      </c>
      <c r="AH431">
        <v>0</v>
      </c>
      <c r="AI431">
        <v>184</v>
      </c>
      <c r="AJ431">
        <v>18</v>
      </c>
      <c r="AK431">
        <v>1461</v>
      </c>
      <c r="AL431">
        <v>1.72</v>
      </c>
    </row>
    <row r="432" spans="1:38" x14ac:dyDescent="0.3">
      <c r="A432" t="s">
        <v>845</v>
      </c>
      <c r="B432">
        <v>27341</v>
      </c>
      <c r="C432">
        <v>15</v>
      </c>
      <c r="D432" t="s">
        <v>878</v>
      </c>
      <c r="E432" t="s">
        <v>852</v>
      </c>
      <c r="F432">
        <v>850</v>
      </c>
      <c r="G432">
        <v>57.11</v>
      </c>
      <c r="H432">
        <v>188.81</v>
      </c>
      <c r="I432">
        <v>45.38</v>
      </c>
      <c r="J432">
        <v>150.04</v>
      </c>
      <c r="K432">
        <v>3</v>
      </c>
      <c r="T432">
        <v>4</v>
      </c>
      <c r="U432">
        <v>3</v>
      </c>
      <c r="V432" t="s">
        <v>441</v>
      </c>
      <c r="W432" t="s">
        <v>231</v>
      </c>
      <c r="X432">
        <v>25</v>
      </c>
      <c r="Y432">
        <v>8</v>
      </c>
      <c r="Z432" t="s">
        <v>879</v>
      </c>
      <c r="AA432" t="s">
        <v>880</v>
      </c>
      <c r="AB432" t="s">
        <v>445</v>
      </c>
      <c r="AC432" t="s">
        <v>446</v>
      </c>
      <c r="AD432" t="s">
        <v>447</v>
      </c>
      <c r="AE432" t="s">
        <v>420</v>
      </c>
      <c r="AG432" t="s">
        <v>881</v>
      </c>
      <c r="AH432">
        <v>0</v>
      </c>
      <c r="AI432">
        <v>184</v>
      </c>
      <c r="AJ432">
        <v>18</v>
      </c>
      <c r="AK432">
        <v>1461</v>
      </c>
      <c r="AL432">
        <v>1.72</v>
      </c>
    </row>
    <row r="433" spans="1:38" x14ac:dyDescent="0.3">
      <c r="A433" t="s">
        <v>845</v>
      </c>
      <c r="B433">
        <v>27341</v>
      </c>
      <c r="C433">
        <v>16</v>
      </c>
      <c r="D433" t="s">
        <v>878</v>
      </c>
      <c r="E433" t="s">
        <v>852</v>
      </c>
      <c r="F433">
        <v>850</v>
      </c>
      <c r="G433">
        <v>57.1</v>
      </c>
      <c r="H433">
        <v>188.77</v>
      </c>
      <c r="I433">
        <v>45.37</v>
      </c>
      <c r="J433">
        <v>150.01</v>
      </c>
      <c r="K433">
        <v>2</v>
      </c>
      <c r="T433">
        <v>3</v>
      </c>
      <c r="U433">
        <v>3</v>
      </c>
      <c r="V433" t="s">
        <v>441</v>
      </c>
      <c r="W433" t="s">
        <v>232</v>
      </c>
      <c r="X433">
        <v>25</v>
      </c>
      <c r="Y433">
        <v>8</v>
      </c>
      <c r="Z433" t="s">
        <v>879</v>
      </c>
      <c r="AA433" t="s">
        <v>880</v>
      </c>
      <c r="AB433" t="s">
        <v>445</v>
      </c>
      <c r="AC433" t="s">
        <v>446</v>
      </c>
      <c r="AD433" t="s">
        <v>447</v>
      </c>
      <c r="AE433" t="s">
        <v>420</v>
      </c>
      <c r="AG433" t="s">
        <v>881</v>
      </c>
      <c r="AH433">
        <v>0</v>
      </c>
      <c r="AI433">
        <v>184</v>
      </c>
      <c r="AJ433">
        <v>18</v>
      </c>
      <c r="AK433">
        <v>1461</v>
      </c>
      <c r="AL433">
        <v>1.72</v>
      </c>
    </row>
    <row r="434" spans="1:38" x14ac:dyDescent="0.3">
      <c r="A434" t="s">
        <v>845</v>
      </c>
      <c r="B434">
        <v>27341</v>
      </c>
      <c r="C434">
        <v>17</v>
      </c>
      <c r="D434" t="s">
        <v>878</v>
      </c>
      <c r="E434" t="s">
        <v>852</v>
      </c>
      <c r="F434">
        <v>850</v>
      </c>
      <c r="G434">
        <v>57.22</v>
      </c>
      <c r="H434">
        <v>189.18</v>
      </c>
      <c r="I434">
        <v>45.47</v>
      </c>
      <c r="J434">
        <v>150.33000000000001</v>
      </c>
      <c r="K434">
        <v>3</v>
      </c>
      <c r="T434">
        <v>3</v>
      </c>
      <c r="U434">
        <v>3</v>
      </c>
      <c r="V434" t="s">
        <v>441</v>
      </c>
      <c r="W434" t="s">
        <v>233</v>
      </c>
      <c r="X434">
        <v>25</v>
      </c>
      <c r="Y434">
        <v>8</v>
      </c>
      <c r="Z434" t="s">
        <v>879</v>
      </c>
      <c r="AA434" t="s">
        <v>880</v>
      </c>
      <c r="AB434" t="s">
        <v>445</v>
      </c>
      <c r="AC434" t="s">
        <v>446</v>
      </c>
      <c r="AD434" t="s">
        <v>447</v>
      </c>
      <c r="AE434" t="s">
        <v>420</v>
      </c>
      <c r="AG434" t="s">
        <v>881</v>
      </c>
      <c r="AH434">
        <v>0</v>
      </c>
      <c r="AI434">
        <v>184</v>
      </c>
      <c r="AJ434">
        <v>18</v>
      </c>
      <c r="AK434">
        <v>1461</v>
      </c>
      <c r="AL434">
        <v>1.72</v>
      </c>
    </row>
    <row r="435" spans="1:38" x14ac:dyDescent="0.3">
      <c r="A435" t="s">
        <v>845</v>
      </c>
      <c r="B435">
        <v>27341</v>
      </c>
      <c r="C435">
        <v>18</v>
      </c>
      <c r="D435" t="s">
        <v>878</v>
      </c>
      <c r="E435" t="s">
        <v>852</v>
      </c>
      <c r="F435">
        <v>850</v>
      </c>
      <c r="G435">
        <v>68.52</v>
      </c>
      <c r="H435">
        <v>226.54</v>
      </c>
      <c r="I435">
        <v>54.45</v>
      </c>
      <c r="J435">
        <v>180.02</v>
      </c>
      <c r="K435">
        <v>3</v>
      </c>
      <c r="T435">
        <v>4</v>
      </c>
      <c r="U435">
        <v>3</v>
      </c>
      <c r="V435" t="s">
        <v>441</v>
      </c>
      <c r="W435" t="s">
        <v>234</v>
      </c>
      <c r="X435">
        <v>25</v>
      </c>
      <c r="Y435">
        <v>8</v>
      </c>
      <c r="Z435" t="s">
        <v>879</v>
      </c>
      <c r="AA435" t="s">
        <v>880</v>
      </c>
      <c r="AB435" t="s">
        <v>445</v>
      </c>
      <c r="AC435" t="s">
        <v>446</v>
      </c>
      <c r="AD435" t="s">
        <v>447</v>
      </c>
      <c r="AE435" t="s">
        <v>420</v>
      </c>
      <c r="AG435" t="s">
        <v>881</v>
      </c>
      <c r="AH435">
        <v>0</v>
      </c>
      <c r="AI435">
        <v>184</v>
      </c>
      <c r="AJ435">
        <v>18</v>
      </c>
      <c r="AK435">
        <v>1461</v>
      </c>
      <c r="AL435">
        <v>1.72</v>
      </c>
    </row>
    <row r="436" spans="1:38" x14ac:dyDescent="0.3">
      <c r="A436" t="s">
        <v>845</v>
      </c>
      <c r="B436">
        <v>27341</v>
      </c>
      <c r="C436">
        <v>19</v>
      </c>
      <c r="D436" t="s">
        <v>878</v>
      </c>
      <c r="E436" t="s">
        <v>852</v>
      </c>
      <c r="F436">
        <v>850</v>
      </c>
      <c r="G436">
        <v>68.540000000000006</v>
      </c>
      <c r="H436">
        <v>226.59</v>
      </c>
      <c r="I436">
        <v>54.46</v>
      </c>
      <c r="J436">
        <v>180.06</v>
      </c>
      <c r="K436">
        <v>3</v>
      </c>
      <c r="T436">
        <v>4</v>
      </c>
      <c r="U436">
        <v>3</v>
      </c>
      <c r="V436" t="s">
        <v>441</v>
      </c>
      <c r="W436" t="s">
        <v>235</v>
      </c>
      <c r="X436">
        <v>25</v>
      </c>
      <c r="Y436">
        <v>8</v>
      </c>
      <c r="Z436" t="s">
        <v>879</v>
      </c>
      <c r="AA436" t="s">
        <v>880</v>
      </c>
      <c r="AB436" t="s">
        <v>445</v>
      </c>
      <c r="AC436" t="s">
        <v>446</v>
      </c>
      <c r="AD436" t="s">
        <v>447</v>
      </c>
      <c r="AE436" t="s">
        <v>420</v>
      </c>
      <c r="AG436" t="s">
        <v>881</v>
      </c>
      <c r="AH436">
        <v>0</v>
      </c>
      <c r="AI436">
        <v>184</v>
      </c>
      <c r="AJ436">
        <v>18</v>
      </c>
      <c r="AK436">
        <v>1461</v>
      </c>
      <c r="AL436">
        <v>1.72</v>
      </c>
    </row>
    <row r="437" spans="1:38" x14ac:dyDescent="0.3">
      <c r="A437" t="s">
        <v>845</v>
      </c>
      <c r="B437">
        <v>27371</v>
      </c>
      <c r="C437">
        <v>1</v>
      </c>
      <c r="D437" t="s">
        <v>882</v>
      </c>
      <c r="E437" t="s">
        <v>852</v>
      </c>
      <c r="F437">
        <v>748</v>
      </c>
      <c r="G437">
        <v>24</v>
      </c>
      <c r="H437">
        <v>79.34</v>
      </c>
      <c r="I437">
        <v>18.100000000000001</v>
      </c>
      <c r="J437">
        <v>59.84</v>
      </c>
      <c r="K437">
        <v>258</v>
      </c>
      <c r="T437">
        <v>3</v>
      </c>
      <c r="U437">
        <v>2</v>
      </c>
      <c r="V437" t="s">
        <v>441</v>
      </c>
      <c r="W437" t="s">
        <v>236</v>
      </c>
      <c r="X437">
        <v>18</v>
      </c>
      <c r="Y437">
        <v>10</v>
      </c>
      <c r="Z437" t="s">
        <v>883</v>
      </c>
      <c r="AA437" t="s">
        <v>884</v>
      </c>
      <c r="AB437" t="s">
        <v>445</v>
      </c>
      <c r="AC437" t="s">
        <v>446</v>
      </c>
      <c r="AD437" t="s">
        <v>447</v>
      </c>
      <c r="AE437" t="s">
        <v>420</v>
      </c>
      <c r="AG437" t="s">
        <v>885</v>
      </c>
      <c r="AH437">
        <v>0</v>
      </c>
      <c r="AI437">
        <v>149</v>
      </c>
      <c r="AJ437">
        <v>15</v>
      </c>
      <c r="AK437">
        <v>828</v>
      </c>
      <c r="AL437">
        <v>1.1100000000000001</v>
      </c>
    </row>
    <row r="438" spans="1:38" x14ac:dyDescent="0.3">
      <c r="A438" t="s">
        <v>845</v>
      </c>
      <c r="B438">
        <v>27371</v>
      </c>
      <c r="C438">
        <v>2</v>
      </c>
      <c r="D438" t="s">
        <v>882</v>
      </c>
      <c r="E438" t="s">
        <v>852</v>
      </c>
      <c r="F438">
        <v>748</v>
      </c>
      <c r="G438">
        <v>29.81</v>
      </c>
      <c r="H438">
        <v>98.56</v>
      </c>
      <c r="I438">
        <v>22.52</v>
      </c>
      <c r="J438">
        <v>74.45</v>
      </c>
      <c r="K438">
        <v>140</v>
      </c>
      <c r="T438">
        <v>3</v>
      </c>
      <c r="U438">
        <v>2</v>
      </c>
      <c r="V438" t="s">
        <v>441</v>
      </c>
      <c r="W438" t="s">
        <v>146</v>
      </c>
      <c r="X438">
        <v>18</v>
      </c>
      <c r="Y438">
        <v>10</v>
      </c>
      <c r="Z438" t="s">
        <v>883</v>
      </c>
      <c r="AA438" t="s">
        <v>884</v>
      </c>
      <c r="AB438" t="s">
        <v>445</v>
      </c>
      <c r="AC438" t="s">
        <v>446</v>
      </c>
      <c r="AD438" t="s">
        <v>447</v>
      </c>
      <c r="AE438" t="s">
        <v>420</v>
      </c>
      <c r="AG438" t="s">
        <v>885</v>
      </c>
      <c r="AH438">
        <v>0</v>
      </c>
      <c r="AI438">
        <v>149</v>
      </c>
      <c r="AJ438">
        <v>15</v>
      </c>
      <c r="AK438">
        <v>828</v>
      </c>
      <c r="AL438">
        <v>1.1100000000000001</v>
      </c>
    </row>
    <row r="439" spans="1:38" x14ac:dyDescent="0.3">
      <c r="A439" t="s">
        <v>845</v>
      </c>
      <c r="B439">
        <v>27371</v>
      </c>
      <c r="C439">
        <v>3</v>
      </c>
      <c r="D439" t="s">
        <v>882</v>
      </c>
      <c r="E439" t="s">
        <v>852</v>
      </c>
      <c r="F439">
        <v>748</v>
      </c>
      <c r="G439">
        <v>30</v>
      </c>
      <c r="H439">
        <v>99.18</v>
      </c>
      <c r="I439">
        <v>22.66</v>
      </c>
      <c r="J439">
        <v>74.92</v>
      </c>
      <c r="K439">
        <v>34</v>
      </c>
      <c r="T439">
        <v>3</v>
      </c>
      <c r="U439">
        <v>2</v>
      </c>
      <c r="V439" t="s">
        <v>441</v>
      </c>
      <c r="W439" t="s">
        <v>237</v>
      </c>
      <c r="X439">
        <v>18</v>
      </c>
      <c r="Y439">
        <v>10</v>
      </c>
      <c r="Z439" t="s">
        <v>883</v>
      </c>
      <c r="AA439" t="s">
        <v>884</v>
      </c>
      <c r="AB439" t="s">
        <v>445</v>
      </c>
      <c r="AC439" t="s">
        <v>446</v>
      </c>
      <c r="AD439" t="s">
        <v>447</v>
      </c>
      <c r="AE439" t="s">
        <v>420</v>
      </c>
      <c r="AG439" t="s">
        <v>885</v>
      </c>
      <c r="AH439">
        <v>0</v>
      </c>
      <c r="AI439">
        <v>149</v>
      </c>
      <c r="AJ439">
        <v>15</v>
      </c>
      <c r="AK439">
        <v>828</v>
      </c>
      <c r="AL439">
        <v>1.1100000000000001</v>
      </c>
    </row>
    <row r="440" spans="1:38" x14ac:dyDescent="0.3">
      <c r="A440" t="s">
        <v>845</v>
      </c>
      <c r="B440">
        <v>27371</v>
      </c>
      <c r="C440">
        <v>4</v>
      </c>
      <c r="D440" t="s">
        <v>882</v>
      </c>
      <c r="E440" t="s">
        <v>852</v>
      </c>
      <c r="F440">
        <v>748</v>
      </c>
      <c r="G440">
        <v>33.909999999999997</v>
      </c>
      <c r="H440">
        <v>112.12</v>
      </c>
      <c r="I440">
        <v>25.61</v>
      </c>
      <c r="J440">
        <v>84.69</v>
      </c>
      <c r="K440">
        <v>140</v>
      </c>
      <c r="T440">
        <v>3</v>
      </c>
      <c r="U440">
        <v>2</v>
      </c>
      <c r="V440" t="s">
        <v>441</v>
      </c>
      <c r="W440" t="s">
        <v>238</v>
      </c>
      <c r="X440">
        <v>18</v>
      </c>
      <c r="Y440">
        <v>10</v>
      </c>
      <c r="Z440" t="s">
        <v>883</v>
      </c>
      <c r="AA440" t="s">
        <v>884</v>
      </c>
      <c r="AB440" t="s">
        <v>445</v>
      </c>
      <c r="AC440" t="s">
        <v>446</v>
      </c>
      <c r="AD440" t="s">
        <v>447</v>
      </c>
      <c r="AE440" t="s">
        <v>420</v>
      </c>
      <c r="AG440" t="s">
        <v>885</v>
      </c>
      <c r="AH440">
        <v>0</v>
      </c>
      <c r="AI440">
        <v>149</v>
      </c>
      <c r="AJ440">
        <v>15</v>
      </c>
      <c r="AK440">
        <v>828</v>
      </c>
      <c r="AL440">
        <v>1.1100000000000001</v>
      </c>
    </row>
    <row r="441" spans="1:38" x14ac:dyDescent="0.3">
      <c r="A441" t="s">
        <v>845</v>
      </c>
      <c r="B441">
        <v>27371</v>
      </c>
      <c r="C441">
        <v>5</v>
      </c>
      <c r="D441" t="s">
        <v>882</v>
      </c>
      <c r="E441" t="s">
        <v>852</v>
      </c>
      <c r="F441">
        <v>748</v>
      </c>
      <c r="G441">
        <v>34.17</v>
      </c>
      <c r="H441">
        <v>112.99</v>
      </c>
      <c r="I441">
        <v>25.7</v>
      </c>
      <c r="J441">
        <v>84.98</v>
      </c>
      <c r="K441">
        <v>130</v>
      </c>
      <c r="T441">
        <v>3</v>
      </c>
      <c r="U441">
        <v>2</v>
      </c>
      <c r="V441" t="s">
        <v>441</v>
      </c>
      <c r="W441" t="s">
        <v>138</v>
      </c>
      <c r="X441">
        <v>18</v>
      </c>
      <c r="Y441">
        <v>10</v>
      </c>
      <c r="Z441" t="s">
        <v>883</v>
      </c>
      <c r="AA441" t="s">
        <v>884</v>
      </c>
      <c r="AB441" t="s">
        <v>445</v>
      </c>
      <c r="AC441" t="s">
        <v>446</v>
      </c>
      <c r="AD441" t="s">
        <v>447</v>
      </c>
      <c r="AE441" t="s">
        <v>420</v>
      </c>
      <c r="AG441" t="s">
        <v>885</v>
      </c>
      <c r="AH441">
        <v>0</v>
      </c>
      <c r="AI441">
        <v>149</v>
      </c>
      <c r="AJ441">
        <v>15</v>
      </c>
      <c r="AK441">
        <v>828</v>
      </c>
      <c r="AL441">
        <v>1.1100000000000001</v>
      </c>
    </row>
    <row r="442" spans="1:38" x14ac:dyDescent="0.3">
      <c r="A442" t="s">
        <v>845</v>
      </c>
      <c r="B442">
        <v>27371</v>
      </c>
      <c r="C442">
        <v>6</v>
      </c>
      <c r="D442" t="s">
        <v>882</v>
      </c>
      <c r="E442" t="s">
        <v>852</v>
      </c>
      <c r="F442">
        <v>748</v>
      </c>
      <c r="G442">
        <v>33.880000000000003</v>
      </c>
      <c r="H442">
        <v>112.01</v>
      </c>
      <c r="I442">
        <v>25.59</v>
      </c>
      <c r="J442">
        <v>84.61</v>
      </c>
      <c r="K442">
        <v>46</v>
      </c>
      <c r="T442">
        <v>3</v>
      </c>
      <c r="U442">
        <v>2</v>
      </c>
      <c r="V442" t="s">
        <v>441</v>
      </c>
      <c r="W442" t="s">
        <v>136</v>
      </c>
      <c r="X442">
        <v>18</v>
      </c>
      <c r="Y442">
        <v>10</v>
      </c>
      <c r="Z442" t="s">
        <v>883</v>
      </c>
      <c r="AA442" t="s">
        <v>884</v>
      </c>
      <c r="AB442" t="s">
        <v>445</v>
      </c>
      <c r="AC442" t="s">
        <v>446</v>
      </c>
      <c r="AD442" t="s">
        <v>447</v>
      </c>
      <c r="AE442" t="s">
        <v>420</v>
      </c>
      <c r="AG442" t="s">
        <v>885</v>
      </c>
      <c r="AH442">
        <v>0</v>
      </c>
      <c r="AI442">
        <v>149</v>
      </c>
      <c r="AJ442">
        <v>15</v>
      </c>
      <c r="AK442">
        <v>828</v>
      </c>
      <c r="AL442">
        <v>1.1100000000000001</v>
      </c>
    </row>
    <row r="443" spans="1:38" x14ac:dyDescent="0.3">
      <c r="A443" t="s">
        <v>886</v>
      </c>
      <c r="B443">
        <v>1840</v>
      </c>
      <c r="C443">
        <v>1</v>
      </c>
      <c r="D443" t="s">
        <v>887</v>
      </c>
      <c r="E443" t="s">
        <v>888</v>
      </c>
      <c r="F443">
        <v>1874</v>
      </c>
      <c r="G443">
        <v>17.3</v>
      </c>
      <c r="H443">
        <v>57.2</v>
      </c>
      <c r="I443">
        <v>13.91</v>
      </c>
      <c r="J443">
        <v>45.99</v>
      </c>
      <c r="K443">
        <v>55</v>
      </c>
      <c r="T443">
        <v>2</v>
      </c>
      <c r="U443">
        <v>1</v>
      </c>
      <c r="V443" t="s">
        <v>441</v>
      </c>
      <c r="W443">
        <v>57</v>
      </c>
      <c r="X443">
        <v>30</v>
      </c>
      <c r="Y443">
        <v>5</v>
      </c>
      <c r="Z443" t="s">
        <v>889</v>
      </c>
      <c r="AA443" t="s">
        <v>890</v>
      </c>
      <c r="AB443" t="s">
        <v>445</v>
      </c>
      <c r="AC443" t="s">
        <v>446</v>
      </c>
      <c r="AD443" t="s">
        <v>447</v>
      </c>
      <c r="AE443" t="s">
        <v>415</v>
      </c>
      <c r="AG443" t="s">
        <v>891</v>
      </c>
      <c r="AH443">
        <v>0</v>
      </c>
      <c r="AI443">
        <v>191</v>
      </c>
      <c r="AJ443">
        <v>22</v>
      </c>
      <c r="AK443">
        <v>1850</v>
      </c>
      <c r="AL443">
        <v>0.99</v>
      </c>
    </row>
    <row r="444" spans="1:38" x14ac:dyDescent="0.3">
      <c r="A444" t="s">
        <v>886</v>
      </c>
      <c r="B444">
        <v>1840</v>
      </c>
      <c r="C444">
        <v>2</v>
      </c>
      <c r="D444" t="s">
        <v>887</v>
      </c>
      <c r="E444" t="s">
        <v>888</v>
      </c>
      <c r="F444">
        <v>1874</v>
      </c>
      <c r="G444">
        <v>21.97</v>
      </c>
      <c r="H444">
        <v>72.64</v>
      </c>
      <c r="I444">
        <v>18.059999999999999</v>
      </c>
      <c r="J444">
        <v>59.73</v>
      </c>
      <c r="K444">
        <v>110</v>
      </c>
      <c r="T444">
        <v>2</v>
      </c>
      <c r="U444">
        <v>1</v>
      </c>
      <c r="V444" t="s">
        <v>441</v>
      </c>
      <c r="W444" t="s">
        <v>239</v>
      </c>
      <c r="X444">
        <v>30</v>
      </c>
      <c r="Y444">
        <v>5</v>
      </c>
      <c r="Z444" t="s">
        <v>889</v>
      </c>
      <c r="AA444" t="s">
        <v>890</v>
      </c>
      <c r="AB444" t="s">
        <v>445</v>
      </c>
      <c r="AC444" t="s">
        <v>446</v>
      </c>
      <c r="AD444" t="s">
        <v>447</v>
      </c>
      <c r="AE444" t="s">
        <v>415</v>
      </c>
      <c r="AG444" t="s">
        <v>891</v>
      </c>
      <c r="AH444">
        <v>0</v>
      </c>
      <c r="AI444">
        <v>191</v>
      </c>
      <c r="AJ444">
        <v>22</v>
      </c>
      <c r="AK444">
        <v>1850</v>
      </c>
      <c r="AL444">
        <v>0.99</v>
      </c>
    </row>
    <row r="445" spans="1:38" x14ac:dyDescent="0.3">
      <c r="A445" t="s">
        <v>886</v>
      </c>
      <c r="B445">
        <v>1840</v>
      </c>
      <c r="C445">
        <v>3</v>
      </c>
      <c r="D445" t="s">
        <v>887</v>
      </c>
      <c r="E445" t="s">
        <v>888</v>
      </c>
      <c r="F445">
        <v>1874</v>
      </c>
      <c r="G445">
        <v>22.48</v>
      </c>
      <c r="H445">
        <v>74.33</v>
      </c>
      <c r="I445">
        <v>18.07</v>
      </c>
      <c r="J445">
        <v>59.76</v>
      </c>
      <c r="K445">
        <v>55</v>
      </c>
      <c r="T445">
        <v>2</v>
      </c>
      <c r="U445">
        <v>1</v>
      </c>
      <c r="V445" t="s">
        <v>441</v>
      </c>
      <c r="W445" t="s">
        <v>240</v>
      </c>
      <c r="X445">
        <v>30</v>
      </c>
      <c r="Y445">
        <v>5</v>
      </c>
      <c r="Z445" t="s">
        <v>889</v>
      </c>
      <c r="AA445" t="s">
        <v>890</v>
      </c>
      <c r="AB445" t="s">
        <v>445</v>
      </c>
      <c r="AC445" t="s">
        <v>446</v>
      </c>
      <c r="AD445" t="s">
        <v>447</v>
      </c>
      <c r="AE445" t="s">
        <v>415</v>
      </c>
      <c r="AG445" t="s">
        <v>891</v>
      </c>
      <c r="AH445">
        <v>0</v>
      </c>
      <c r="AI445">
        <v>191</v>
      </c>
      <c r="AJ445">
        <v>22</v>
      </c>
      <c r="AK445">
        <v>1850</v>
      </c>
      <c r="AL445">
        <v>0.99</v>
      </c>
    </row>
    <row r="446" spans="1:38" x14ac:dyDescent="0.3">
      <c r="A446" t="s">
        <v>886</v>
      </c>
      <c r="B446">
        <v>1840</v>
      </c>
      <c r="C446">
        <v>4</v>
      </c>
      <c r="D446" t="s">
        <v>887</v>
      </c>
      <c r="E446" t="s">
        <v>888</v>
      </c>
      <c r="F446">
        <v>1874</v>
      </c>
      <c r="G446">
        <v>25.6</v>
      </c>
      <c r="H446">
        <v>84.65</v>
      </c>
      <c r="I446">
        <v>19.600000000000001</v>
      </c>
      <c r="J446">
        <v>64.8</v>
      </c>
      <c r="K446">
        <v>245</v>
      </c>
      <c r="T446">
        <v>2</v>
      </c>
      <c r="U446">
        <v>1</v>
      </c>
      <c r="V446" t="s">
        <v>457</v>
      </c>
      <c r="W446">
        <v>84</v>
      </c>
      <c r="X446">
        <v>30</v>
      </c>
      <c r="Y446">
        <v>5</v>
      </c>
      <c r="Z446" t="s">
        <v>889</v>
      </c>
      <c r="AA446" t="s">
        <v>890</v>
      </c>
      <c r="AB446" t="s">
        <v>445</v>
      </c>
      <c r="AC446" t="s">
        <v>446</v>
      </c>
      <c r="AD446" t="s">
        <v>447</v>
      </c>
      <c r="AE446" t="s">
        <v>415</v>
      </c>
      <c r="AG446" t="s">
        <v>891</v>
      </c>
      <c r="AH446">
        <v>0</v>
      </c>
      <c r="AI446">
        <v>191</v>
      </c>
      <c r="AJ446">
        <v>22</v>
      </c>
      <c r="AK446">
        <v>1850</v>
      </c>
      <c r="AL446">
        <v>0.99</v>
      </c>
    </row>
    <row r="447" spans="1:38" x14ac:dyDescent="0.3">
      <c r="A447" t="s">
        <v>886</v>
      </c>
      <c r="B447">
        <v>1840</v>
      </c>
      <c r="C447">
        <v>5</v>
      </c>
      <c r="D447" t="s">
        <v>887</v>
      </c>
      <c r="E447" t="s">
        <v>888</v>
      </c>
      <c r="F447">
        <v>1874</v>
      </c>
      <c r="G447">
        <v>29.31</v>
      </c>
      <c r="H447">
        <v>96.9</v>
      </c>
      <c r="I447">
        <v>22.95</v>
      </c>
      <c r="J447">
        <v>75.900000000000006</v>
      </c>
      <c r="K447">
        <v>190</v>
      </c>
      <c r="T447">
        <v>3</v>
      </c>
      <c r="U447">
        <v>2</v>
      </c>
      <c r="V447" t="s">
        <v>441</v>
      </c>
      <c r="W447">
        <v>96</v>
      </c>
      <c r="X447">
        <v>30</v>
      </c>
      <c r="Y447">
        <v>5</v>
      </c>
      <c r="Z447" t="s">
        <v>889</v>
      </c>
      <c r="AA447" t="s">
        <v>890</v>
      </c>
      <c r="AB447" t="s">
        <v>445</v>
      </c>
      <c r="AC447" t="s">
        <v>446</v>
      </c>
      <c r="AD447" t="s">
        <v>447</v>
      </c>
      <c r="AE447" t="s">
        <v>415</v>
      </c>
      <c r="AG447" t="s">
        <v>891</v>
      </c>
      <c r="AH447">
        <v>0</v>
      </c>
      <c r="AI447">
        <v>191</v>
      </c>
      <c r="AJ447">
        <v>22</v>
      </c>
      <c r="AK447">
        <v>1850</v>
      </c>
      <c r="AL447">
        <v>0.99</v>
      </c>
    </row>
    <row r="448" spans="1:38" x14ac:dyDescent="0.3">
      <c r="A448" t="s">
        <v>886</v>
      </c>
      <c r="B448">
        <v>1840</v>
      </c>
      <c r="C448">
        <v>6</v>
      </c>
      <c r="D448" t="s">
        <v>887</v>
      </c>
      <c r="E448" t="s">
        <v>888</v>
      </c>
      <c r="F448">
        <v>1874</v>
      </c>
      <c r="G448">
        <v>32.049999999999997</v>
      </c>
      <c r="H448">
        <v>105.97</v>
      </c>
      <c r="I448">
        <v>25.67</v>
      </c>
      <c r="J448">
        <v>84.88</v>
      </c>
      <c r="K448">
        <v>84</v>
      </c>
      <c r="T448">
        <v>2</v>
      </c>
      <c r="U448">
        <v>2</v>
      </c>
      <c r="V448" t="s">
        <v>441</v>
      </c>
      <c r="W448" t="s">
        <v>106</v>
      </c>
      <c r="X448">
        <v>30</v>
      </c>
      <c r="Y448">
        <v>5</v>
      </c>
      <c r="Z448" t="s">
        <v>889</v>
      </c>
      <c r="AA448" t="s">
        <v>890</v>
      </c>
      <c r="AB448" t="s">
        <v>445</v>
      </c>
      <c r="AC448" t="s">
        <v>446</v>
      </c>
      <c r="AD448" t="s">
        <v>447</v>
      </c>
      <c r="AE448" t="s">
        <v>415</v>
      </c>
      <c r="AG448" t="s">
        <v>891</v>
      </c>
      <c r="AH448">
        <v>0</v>
      </c>
      <c r="AI448">
        <v>191</v>
      </c>
      <c r="AJ448">
        <v>22</v>
      </c>
      <c r="AK448">
        <v>1850</v>
      </c>
      <c r="AL448">
        <v>0.99</v>
      </c>
    </row>
    <row r="449" spans="1:38" x14ac:dyDescent="0.3">
      <c r="A449" t="s">
        <v>886</v>
      </c>
      <c r="B449">
        <v>1840</v>
      </c>
      <c r="C449">
        <v>7</v>
      </c>
      <c r="D449" t="s">
        <v>887</v>
      </c>
      <c r="E449" t="s">
        <v>888</v>
      </c>
      <c r="F449">
        <v>1874</v>
      </c>
      <c r="G449">
        <v>32.19</v>
      </c>
      <c r="H449">
        <v>106.43</v>
      </c>
      <c r="I449">
        <v>25.59</v>
      </c>
      <c r="J449">
        <v>84.6</v>
      </c>
      <c r="K449">
        <v>558</v>
      </c>
      <c r="T449">
        <v>3</v>
      </c>
      <c r="U449">
        <v>2</v>
      </c>
      <c r="V449" t="s">
        <v>441</v>
      </c>
      <c r="W449" t="s">
        <v>207</v>
      </c>
      <c r="X449">
        <v>30</v>
      </c>
      <c r="Y449">
        <v>5</v>
      </c>
      <c r="Z449" t="s">
        <v>889</v>
      </c>
      <c r="AA449" t="s">
        <v>890</v>
      </c>
      <c r="AB449" t="s">
        <v>445</v>
      </c>
      <c r="AC449" t="s">
        <v>446</v>
      </c>
      <c r="AD449" t="s">
        <v>447</v>
      </c>
      <c r="AE449" t="s">
        <v>415</v>
      </c>
      <c r="AG449" t="s">
        <v>891</v>
      </c>
      <c r="AH449">
        <v>0</v>
      </c>
      <c r="AI449">
        <v>191</v>
      </c>
      <c r="AJ449">
        <v>22</v>
      </c>
      <c r="AK449">
        <v>1850</v>
      </c>
      <c r="AL449">
        <v>0.99</v>
      </c>
    </row>
    <row r="450" spans="1:38" x14ac:dyDescent="0.3">
      <c r="A450" t="s">
        <v>886</v>
      </c>
      <c r="B450">
        <v>1840</v>
      </c>
      <c r="C450">
        <v>8</v>
      </c>
      <c r="D450" t="s">
        <v>887</v>
      </c>
      <c r="E450" t="s">
        <v>888</v>
      </c>
      <c r="F450">
        <v>1874</v>
      </c>
      <c r="G450">
        <v>46.91</v>
      </c>
      <c r="H450">
        <v>155.08000000000001</v>
      </c>
      <c r="I450">
        <v>39.08</v>
      </c>
      <c r="J450">
        <v>129.21</v>
      </c>
      <c r="K450">
        <v>172</v>
      </c>
      <c r="T450">
        <v>4</v>
      </c>
      <c r="U450">
        <v>2</v>
      </c>
      <c r="V450" t="s">
        <v>441</v>
      </c>
      <c r="W450">
        <v>155</v>
      </c>
      <c r="X450">
        <v>30</v>
      </c>
      <c r="Y450">
        <v>5</v>
      </c>
      <c r="Z450" t="s">
        <v>889</v>
      </c>
      <c r="AA450" t="s">
        <v>890</v>
      </c>
      <c r="AB450" t="s">
        <v>445</v>
      </c>
      <c r="AC450" t="s">
        <v>446</v>
      </c>
      <c r="AD450" t="s">
        <v>447</v>
      </c>
      <c r="AE450" t="s">
        <v>415</v>
      </c>
      <c r="AG450" t="s">
        <v>891</v>
      </c>
      <c r="AH450">
        <v>0</v>
      </c>
      <c r="AI450">
        <v>191</v>
      </c>
      <c r="AJ450">
        <v>22</v>
      </c>
      <c r="AK450">
        <v>1850</v>
      </c>
      <c r="AL450">
        <v>0.99</v>
      </c>
    </row>
    <row r="451" spans="1:38" x14ac:dyDescent="0.3">
      <c r="A451" t="s">
        <v>886</v>
      </c>
      <c r="B451">
        <v>1840</v>
      </c>
      <c r="C451">
        <v>9</v>
      </c>
      <c r="D451" t="s">
        <v>887</v>
      </c>
      <c r="E451" t="s">
        <v>888</v>
      </c>
      <c r="F451">
        <v>1874</v>
      </c>
      <c r="G451">
        <v>49.88</v>
      </c>
      <c r="H451">
        <v>164.92</v>
      </c>
      <c r="I451">
        <v>39.96</v>
      </c>
      <c r="J451">
        <v>132.1</v>
      </c>
      <c r="K451">
        <v>6</v>
      </c>
      <c r="T451">
        <v>3</v>
      </c>
      <c r="U451">
        <v>3</v>
      </c>
      <c r="V451" t="s">
        <v>441</v>
      </c>
      <c r="W451" t="s">
        <v>241</v>
      </c>
      <c r="X451">
        <v>30</v>
      </c>
      <c r="Y451">
        <v>5</v>
      </c>
      <c r="Z451" t="s">
        <v>889</v>
      </c>
      <c r="AA451" t="s">
        <v>890</v>
      </c>
      <c r="AB451" t="s">
        <v>445</v>
      </c>
      <c r="AC451" t="s">
        <v>446</v>
      </c>
      <c r="AD451" t="s">
        <v>447</v>
      </c>
      <c r="AE451" t="s">
        <v>415</v>
      </c>
      <c r="AG451" t="s">
        <v>891</v>
      </c>
      <c r="AH451">
        <v>0</v>
      </c>
      <c r="AI451">
        <v>191</v>
      </c>
      <c r="AJ451">
        <v>22</v>
      </c>
      <c r="AK451">
        <v>1850</v>
      </c>
      <c r="AL451">
        <v>0.99</v>
      </c>
    </row>
    <row r="452" spans="1:38" x14ac:dyDescent="0.3">
      <c r="A452" t="s">
        <v>886</v>
      </c>
      <c r="B452">
        <v>1840</v>
      </c>
      <c r="C452">
        <v>10</v>
      </c>
      <c r="D452" t="s">
        <v>887</v>
      </c>
      <c r="E452" t="s">
        <v>888</v>
      </c>
      <c r="F452">
        <v>1874</v>
      </c>
      <c r="G452">
        <v>50.33</v>
      </c>
      <c r="H452">
        <v>166.39</v>
      </c>
      <c r="I452">
        <v>40.11</v>
      </c>
      <c r="J452">
        <v>132.6</v>
      </c>
      <c r="K452">
        <v>18</v>
      </c>
      <c r="T452">
        <v>3</v>
      </c>
      <c r="U452">
        <v>3</v>
      </c>
      <c r="V452" t="s">
        <v>441</v>
      </c>
      <c r="W452" t="s">
        <v>242</v>
      </c>
      <c r="X452">
        <v>30</v>
      </c>
      <c r="Y452">
        <v>5</v>
      </c>
      <c r="Z452" t="s">
        <v>889</v>
      </c>
      <c r="AA452" t="s">
        <v>890</v>
      </c>
      <c r="AB452" t="s">
        <v>445</v>
      </c>
      <c r="AC452" t="s">
        <v>446</v>
      </c>
      <c r="AD452" t="s">
        <v>447</v>
      </c>
      <c r="AE452" t="s">
        <v>415</v>
      </c>
      <c r="AG452" t="s">
        <v>891</v>
      </c>
      <c r="AH452">
        <v>0</v>
      </c>
      <c r="AI452">
        <v>191</v>
      </c>
      <c r="AJ452">
        <v>22</v>
      </c>
      <c r="AK452">
        <v>1850</v>
      </c>
      <c r="AL452">
        <v>0.99</v>
      </c>
    </row>
    <row r="453" spans="1:38" x14ac:dyDescent="0.3">
      <c r="A453" t="s">
        <v>886</v>
      </c>
      <c r="B453">
        <v>1840</v>
      </c>
      <c r="C453">
        <v>11</v>
      </c>
      <c r="D453" t="s">
        <v>887</v>
      </c>
      <c r="E453" t="s">
        <v>888</v>
      </c>
      <c r="F453">
        <v>1874</v>
      </c>
      <c r="G453">
        <v>53.28</v>
      </c>
      <c r="H453">
        <v>176.16</v>
      </c>
      <c r="I453">
        <v>40.54</v>
      </c>
      <c r="J453">
        <v>134.04</v>
      </c>
      <c r="K453">
        <v>155</v>
      </c>
      <c r="T453">
        <v>4</v>
      </c>
      <c r="U453">
        <v>2</v>
      </c>
      <c r="V453" t="s">
        <v>441</v>
      </c>
      <c r="W453">
        <v>176</v>
      </c>
      <c r="X453">
        <v>30</v>
      </c>
      <c r="Y453">
        <v>5</v>
      </c>
      <c r="Z453" t="s">
        <v>889</v>
      </c>
      <c r="AA453" t="s">
        <v>890</v>
      </c>
      <c r="AB453" t="s">
        <v>445</v>
      </c>
      <c r="AC453" t="s">
        <v>446</v>
      </c>
      <c r="AD453" t="s">
        <v>447</v>
      </c>
      <c r="AE453" t="s">
        <v>415</v>
      </c>
      <c r="AG453" t="s">
        <v>891</v>
      </c>
      <c r="AH453">
        <v>0</v>
      </c>
      <c r="AI453">
        <v>191</v>
      </c>
      <c r="AJ453">
        <v>22</v>
      </c>
      <c r="AK453">
        <v>1850</v>
      </c>
      <c r="AL453">
        <v>0.99</v>
      </c>
    </row>
    <row r="454" spans="1:38" x14ac:dyDescent="0.3">
      <c r="A454" t="s">
        <v>886</v>
      </c>
      <c r="B454">
        <v>1840</v>
      </c>
      <c r="C454">
        <v>12</v>
      </c>
      <c r="D454" t="s">
        <v>887</v>
      </c>
      <c r="E454" t="s">
        <v>888</v>
      </c>
      <c r="F454">
        <v>1874</v>
      </c>
      <c r="G454">
        <v>59.78</v>
      </c>
      <c r="H454">
        <v>197.63</v>
      </c>
      <c r="I454">
        <v>49.84</v>
      </c>
      <c r="J454">
        <v>164.79</v>
      </c>
      <c r="K454">
        <v>12</v>
      </c>
      <c r="T454">
        <v>5</v>
      </c>
      <c r="U454">
        <v>3</v>
      </c>
      <c r="V454" t="s">
        <v>441</v>
      </c>
      <c r="W454">
        <v>197</v>
      </c>
      <c r="X454">
        <v>30</v>
      </c>
      <c r="Y454">
        <v>5</v>
      </c>
      <c r="Z454" t="s">
        <v>889</v>
      </c>
      <c r="AA454" t="s">
        <v>890</v>
      </c>
      <c r="AB454" t="s">
        <v>445</v>
      </c>
      <c r="AC454" t="s">
        <v>446</v>
      </c>
      <c r="AD454" t="s">
        <v>447</v>
      </c>
      <c r="AE454" t="s">
        <v>415</v>
      </c>
      <c r="AG454" t="s">
        <v>891</v>
      </c>
      <c r="AH454">
        <v>0</v>
      </c>
      <c r="AI454">
        <v>191</v>
      </c>
      <c r="AJ454">
        <v>22</v>
      </c>
      <c r="AK454">
        <v>1850</v>
      </c>
      <c r="AL454">
        <v>0.99</v>
      </c>
    </row>
    <row r="455" spans="1:38" x14ac:dyDescent="0.3">
      <c r="A455" t="s">
        <v>886</v>
      </c>
      <c r="B455">
        <v>1840</v>
      </c>
      <c r="C455">
        <v>13</v>
      </c>
      <c r="D455" t="s">
        <v>887</v>
      </c>
      <c r="E455" t="s">
        <v>888</v>
      </c>
      <c r="F455">
        <v>1874</v>
      </c>
      <c r="G455">
        <v>63.15</v>
      </c>
      <c r="H455">
        <v>208.79</v>
      </c>
      <c r="I455">
        <v>49.73</v>
      </c>
      <c r="J455">
        <v>164.4</v>
      </c>
      <c r="K455">
        <v>136</v>
      </c>
      <c r="T455">
        <v>5</v>
      </c>
      <c r="U455">
        <v>2</v>
      </c>
      <c r="V455" t="s">
        <v>441</v>
      </c>
      <c r="W455">
        <v>208</v>
      </c>
      <c r="X455">
        <v>30</v>
      </c>
      <c r="Y455">
        <v>5</v>
      </c>
      <c r="Z455" t="s">
        <v>889</v>
      </c>
      <c r="AA455" t="s">
        <v>890</v>
      </c>
      <c r="AB455" t="s">
        <v>445</v>
      </c>
      <c r="AC455" t="s">
        <v>446</v>
      </c>
      <c r="AD455" t="s">
        <v>447</v>
      </c>
      <c r="AE455" t="s">
        <v>415</v>
      </c>
      <c r="AG455" t="s">
        <v>891</v>
      </c>
      <c r="AH455">
        <v>0</v>
      </c>
      <c r="AI455">
        <v>191</v>
      </c>
      <c r="AJ455">
        <v>22</v>
      </c>
      <c r="AK455">
        <v>1850</v>
      </c>
      <c r="AL455">
        <v>0.99</v>
      </c>
    </row>
    <row r="456" spans="1:38" x14ac:dyDescent="0.3">
      <c r="A456" t="s">
        <v>886</v>
      </c>
      <c r="B456">
        <v>1840</v>
      </c>
      <c r="C456">
        <v>14</v>
      </c>
      <c r="D456" t="s">
        <v>887</v>
      </c>
      <c r="E456" t="s">
        <v>888</v>
      </c>
      <c r="F456">
        <v>1874</v>
      </c>
      <c r="G456">
        <v>72.650000000000006</v>
      </c>
      <c r="H456">
        <v>240.19</v>
      </c>
      <c r="I456">
        <v>58.68</v>
      </c>
      <c r="J456">
        <v>193.99</v>
      </c>
      <c r="K456">
        <v>78</v>
      </c>
      <c r="T456">
        <v>6</v>
      </c>
      <c r="U456">
        <v>3</v>
      </c>
      <c r="V456" t="s">
        <v>441</v>
      </c>
      <c r="W456">
        <v>240</v>
      </c>
      <c r="X456">
        <v>30</v>
      </c>
      <c r="Y456">
        <v>5</v>
      </c>
      <c r="Z456" t="s">
        <v>889</v>
      </c>
      <c r="AA456" t="s">
        <v>890</v>
      </c>
      <c r="AB456" t="s">
        <v>445</v>
      </c>
      <c r="AC456" t="s">
        <v>446</v>
      </c>
      <c r="AD456" t="s">
        <v>447</v>
      </c>
      <c r="AE456" t="s">
        <v>415</v>
      </c>
      <c r="AG456" t="s">
        <v>891</v>
      </c>
      <c r="AH456">
        <v>0</v>
      </c>
      <c r="AI456">
        <v>191</v>
      </c>
      <c r="AJ456">
        <v>22</v>
      </c>
      <c r="AK456">
        <v>1850</v>
      </c>
      <c r="AL456">
        <v>0.99</v>
      </c>
    </row>
    <row r="457" spans="1:38" x14ac:dyDescent="0.3">
      <c r="A457" t="s">
        <v>886</v>
      </c>
      <c r="B457">
        <v>27280</v>
      </c>
      <c r="C457">
        <v>1</v>
      </c>
      <c r="D457" t="s">
        <v>892</v>
      </c>
      <c r="E457" t="s">
        <v>893</v>
      </c>
      <c r="F457">
        <v>42</v>
      </c>
      <c r="G457">
        <v>20.329999999999998</v>
      </c>
      <c r="H457">
        <v>67.209999999999994</v>
      </c>
      <c r="I457">
        <v>15.84</v>
      </c>
      <c r="J457">
        <v>52.37</v>
      </c>
      <c r="K457">
        <v>42</v>
      </c>
      <c r="T457">
        <v>3</v>
      </c>
      <c r="U457">
        <v>1</v>
      </c>
      <c r="V457" t="s">
        <v>457</v>
      </c>
      <c r="W457">
        <v>67</v>
      </c>
      <c r="X457">
        <v>4</v>
      </c>
      <c r="Y457">
        <v>4</v>
      </c>
      <c r="Z457" t="s">
        <v>894</v>
      </c>
      <c r="AA457" t="s">
        <v>895</v>
      </c>
      <c r="AB457" t="s">
        <v>445</v>
      </c>
      <c r="AC457" t="s">
        <v>446</v>
      </c>
      <c r="AD457" t="s">
        <v>447</v>
      </c>
      <c r="AE457" t="s">
        <v>415</v>
      </c>
      <c r="AG457" t="s">
        <v>896</v>
      </c>
      <c r="AH457">
        <v>0</v>
      </c>
      <c r="AI457">
        <v>99</v>
      </c>
      <c r="AJ457">
        <v>31</v>
      </c>
      <c r="AK457">
        <v>42</v>
      </c>
      <c r="AL457">
        <v>1</v>
      </c>
    </row>
    <row r="458" spans="1:38" x14ac:dyDescent="0.3">
      <c r="A458" t="s">
        <v>886</v>
      </c>
      <c r="B458">
        <v>1879</v>
      </c>
      <c r="C458">
        <v>1</v>
      </c>
      <c r="D458" t="s">
        <v>897</v>
      </c>
      <c r="E458" t="s">
        <v>898</v>
      </c>
      <c r="F458">
        <v>2419</v>
      </c>
      <c r="G458">
        <v>12.05</v>
      </c>
      <c r="H458">
        <v>39.840000000000003</v>
      </c>
      <c r="I458">
        <v>8.68</v>
      </c>
      <c r="J458">
        <v>28.71</v>
      </c>
      <c r="K458">
        <v>360</v>
      </c>
      <c r="T458">
        <v>1</v>
      </c>
      <c r="U458">
        <v>1</v>
      </c>
      <c r="V458" t="s">
        <v>457</v>
      </c>
      <c r="W458">
        <v>39</v>
      </c>
      <c r="X458">
        <v>30</v>
      </c>
      <c r="Y458">
        <v>5</v>
      </c>
      <c r="Z458" t="s">
        <v>899</v>
      </c>
      <c r="AA458" t="s">
        <v>900</v>
      </c>
      <c r="AB458" t="s">
        <v>445</v>
      </c>
      <c r="AC458" t="s">
        <v>446</v>
      </c>
      <c r="AD458" t="s">
        <v>447</v>
      </c>
      <c r="AE458" t="s">
        <v>415</v>
      </c>
      <c r="AG458" t="s">
        <v>901</v>
      </c>
      <c r="AH458">
        <v>0</v>
      </c>
      <c r="AI458">
        <v>201</v>
      </c>
      <c r="AJ458">
        <v>16</v>
      </c>
      <c r="AK458">
        <v>4838</v>
      </c>
      <c r="AL458">
        <v>2</v>
      </c>
    </row>
    <row r="459" spans="1:38" x14ac:dyDescent="0.3">
      <c r="A459" t="s">
        <v>886</v>
      </c>
      <c r="B459">
        <v>1879</v>
      </c>
      <c r="C459">
        <v>2</v>
      </c>
      <c r="D459" t="s">
        <v>897</v>
      </c>
      <c r="E459" t="s">
        <v>898</v>
      </c>
      <c r="F459">
        <v>2419</v>
      </c>
      <c r="G459">
        <v>14.73</v>
      </c>
      <c r="H459">
        <v>48.71</v>
      </c>
      <c r="I459">
        <v>10.61</v>
      </c>
      <c r="J459">
        <v>35.1</v>
      </c>
      <c r="K459">
        <v>414</v>
      </c>
      <c r="T459">
        <v>2</v>
      </c>
      <c r="U459">
        <v>1</v>
      </c>
      <c r="V459" t="s">
        <v>457</v>
      </c>
      <c r="W459">
        <v>48</v>
      </c>
      <c r="X459">
        <v>30</v>
      </c>
      <c r="Y459">
        <v>5</v>
      </c>
      <c r="Z459" t="s">
        <v>899</v>
      </c>
      <c r="AA459" t="s">
        <v>900</v>
      </c>
      <c r="AB459" t="s">
        <v>445</v>
      </c>
      <c r="AC459" t="s">
        <v>446</v>
      </c>
      <c r="AD459" t="s">
        <v>447</v>
      </c>
      <c r="AE459" t="s">
        <v>415</v>
      </c>
      <c r="AG459" t="s">
        <v>901</v>
      </c>
      <c r="AH459">
        <v>0</v>
      </c>
      <c r="AI459">
        <v>201</v>
      </c>
      <c r="AJ459">
        <v>16</v>
      </c>
      <c r="AK459">
        <v>4838</v>
      </c>
      <c r="AL459">
        <v>2</v>
      </c>
    </row>
    <row r="460" spans="1:38" x14ac:dyDescent="0.3">
      <c r="A460" t="s">
        <v>886</v>
      </c>
      <c r="B460">
        <v>1879</v>
      </c>
      <c r="C460">
        <v>3</v>
      </c>
      <c r="D460" t="s">
        <v>897</v>
      </c>
      <c r="E460" t="s">
        <v>898</v>
      </c>
      <c r="F460">
        <v>2419</v>
      </c>
      <c r="G460">
        <v>22.1</v>
      </c>
      <c r="H460">
        <v>73.069999999999993</v>
      </c>
      <c r="I460">
        <v>17.95</v>
      </c>
      <c r="J460">
        <v>59.37</v>
      </c>
      <c r="K460">
        <v>40</v>
      </c>
      <c r="T460">
        <v>2</v>
      </c>
      <c r="U460">
        <v>1</v>
      </c>
      <c r="V460" t="s">
        <v>441</v>
      </c>
      <c r="W460">
        <v>73</v>
      </c>
      <c r="X460">
        <v>30</v>
      </c>
      <c r="Y460">
        <v>5</v>
      </c>
      <c r="Z460" t="s">
        <v>899</v>
      </c>
      <c r="AA460" t="s">
        <v>900</v>
      </c>
      <c r="AB460" t="s">
        <v>445</v>
      </c>
      <c r="AC460" t="s">
        <v>446</v>
      </c>
      <c r="AD460" t="s">
        <v>447</v>
      </c>
      <c r="AE460" t="s">
        <v>415</v>
      </c>
      <c r="AG460" t="s">
        <v>901</v>
      </c>
      <c r="AH460">
        <v>0</v>
      </c>
      <c r="AI460">
        <v>201</v>
      </c>
      <c r="AJ460">
        <v>16</v>
      </c>
      <c r="AK460">
        <v>4838</v>
      </c>
      <c r="AL460">
        <v>2</v>
      </c>
    </row>
    <row r="461" spans="1:38" x14ac:dyDescent="0.3">
      <c r="A461" t="s">
        <v>886</v>
      </c>
      <c r="B461">
        <v>1879</v>
      </c>
      <c r="C461">
        <v>4</v>
      </c>
      <c r="D461" t="s">
        <v>897</v>
      </c>
      <c r="E461" t="s">
        <v>898</v>
      </c>
      <c r="F461">
        <v>2419</v>
      </c>
      <c r="G461">
        <v>24.32</v>
      </c>
      <c r="H461">
        <v>80.41</v>
      </c>
      <c r="I461">
        <v>17.88</v>
      </c>
      <c r="J461">
        <v>59.13</v>
      </c>
      <c r="K461">
        <v>209</v>
      </c>
      <c r="T461">
        <v>3</v>
      </c>
      <c r="U461">
        <v>1</v>
      </c>
      <c r="V461" t="s">
        <v>457</v>
      </c>
      <c r="W461">
        <v>80</v>
      </c>
      <c r="X461">
        <v>30</v>
      </c>
      <c r="Y461">
        <v>5</v>
      </c>
      <c r="Z461" t="s">
        <v>899</v>
      </c>
      <c r="AA461" t="s">
        <v>900</v>
      </c>
      <c r="AB461" t="s">
        <v>445</v>
      </c>
      <c r="AC461" t="s">
        <v>446</v>
      </c>
      <c r="AD461" t="s">
        <v>447</v>
      </c>
      <c r="AE461" t="s">
        <v>415</v>
      </c>
      <c r="AG461" t="s">
        <v>901</v>
      </c>
      <c r="AH461">
        <v>0</v>
      </c>
      <c r="AI461">
        <v>201</v>
      </c>
      <c r="AJ461">
        <v>16</v>
      </c>
      <c r="AK461">
        <v>4838</v>
      </c>
      <c r="AL461">
        <v>2</v>
      </c>
    </row>
    <row r="462" spans="1:38" x14ac:dyDescent="0.3">
      <c r="A462" t="s">
        <v>886</v>
      </c>
      <c r="B462">
        <v>1879</v>
      </c>
      <c r="C462">
        <v>5</v>
      </c>
      <c r="D462" t="s">
        <v>897</v>
      </c>
      <c r="E462" t="s">
        <v>898</v>
      </c>
      <c r="F462">
        <v>2419</v>
      </c>
      <c r="G462">
        <v>33.57</v>
      </c>
      <c r="H462">
        <v>110.99</v>
      </c>
      <c r="I462">
        <v>25.69</v>
      </c>
      <c r="J462">
        <v>84.93</v>
      </c>
      <c r="K462">
        <v>180</v>
      </c>
      <c r="T462">
        <v>3</v>
      </c>
      <c r="U462">
        <v>2</v>
      </c>
      <c r="V462" t="s">
        <v>441</v>
      </c>
      <c r="W462" t="s">
        <v>212</v>
      </c>
      <c r="X462">
        <v>30</v>
      </c>
      <c r="Y462">
        <v>5</v>
      </c>
      <c r="Z462" t="s">
        <v>899</v>
      </c>
      <c r="AA462" t="s">
        <v>900</v>
      </c>
      <c r="AB462" t="s">
        <v>445</v>
      </c>
      <c r="AC462" t="s">
        <v>446</v>
      </c>
      <c r="AD462" t="s">
        <v>447</v>
      </c>
      <c r="AE462" t="s">
        <v>415</v>
      </c>
      <c r="AG462" t="s">
        <v>901</v>
      </c>
      <c r="AH462">
        <v>0</v>
      </c>
      <c r="AI462">
        <v>201</v>
      </c>
      <c r="AJ462">
        <v>16</v>
      </c>
      <c r="AK462">
        <v>4838</v>
      </c>
      <c r="AL462">
        <v>2</v>
      </c>
    </row>
    <row r="463" spans="1:38" x14ac:dyDescent="0.3">
      <c r="A463" t="s">
        <v>886</v>
      </c>
      <c r="B463">
        <v>1879</v>
      </c>
      <c r="C463">
        <v>6</v>
      </c>
      <c r="D463" t="s">
        <v>897</v>
      </c>
      <c r="E463" t="s">
        <v>898</v>
      </c>
      <c r="F463">
        <v>2419</v>
      </c>
      <c r="G463">
        <v>33.590000000000003</v>
      </c>
      <c r="H463">
        <v>111.07</v>
      </c>
      <c r="I463">
        <v>25.7</v>
      </c>
      <c r="J463">
        <v>84.99</v>
      </c>
      <c r="K463">
        <v>171</v>
      </c>
      <c r="T463">
        <v>3</v>
      </c>
      <c r="U463">
        <v>2</v>
      </c>
      <c r="V463" t="s">
        <v>457</v>
      </c>
      <c r="W463" t="s">
        <v>152</v>
      </c>
      <c r="X463">
        <v>30</v>
      </c>
      <c r="Y463">
        <v>5</v>
      </c>
      <c r="Z463" t="s">
        <v>899</v>
      </c>
      <c r="AA463" t="s">
        <v>900</v>
      </c>
      <c r="AB463" t="s">
        <v>445</v>
      </c>
      <c r="AC463" t="s">
        <v>446</v>
      </c>
      <c r="AD463" t="s">
        <v>447</v>
      </c>
      <c r="AE463" t="s">
        <v>415</v>
      </c>
      <c r="AG463" t="s">
        <v>901</v>
      </c>
      <c r="AH463">
        <v>0</v>
      </c>
      <c r="AI463">
        <v>201</v>
      </c>
      <c r="AJ463">
        <v>16</v>
      </c>
      <c r="AK463">
        <v>4838</v>
      </c>
      <c r="AL463">
        <v>2</v>
      </c>
    </row>
    <row r="464" spans="1:38" x14ac:dyDescent="0.3">
      <c r="A464" t="s">
        <v>886</v>
      </c>
      <c r="B464">
        <v>1879</v>
      </c>
      <c r="C464">
        <v>7</v>
      </c>
      <c r="D464" t="s">
        <v>897</v>
      </c>
      <c r="E464" t="s">
        <v>898</v>
      </c>
      <c r="F464">
        <v>2419</v>
      </c>
      <c r="G464">
        <v>36.65</v>
      </c>
      <c r="H464">
        <v>121.17</v>
      </c>
      <c r="I464">
        <v>30.75</v>
      </c>
      <c r="J464">
        <v>101.66</v>
      </c>
      <c r="K464">
        <v>20</v>
      </c>
      <c r="T464">
        <v>4</v>
      </c>
      <c r="U464">
        <v>2</v>
      </c>
      <c r="V464" t="s">
        <v>441</v>
      </c>
      <c r="W464">
        <v>121</v>
      </c>
      <c r="X464">
        <v>30</v>
      </c>
      <c r="Y464">
        <v>5</v>
      </c>
      <c r="Z464" t="s">
        <v>899</v>
      </c>
      <c r="AA464" t="s">
        <v>900</v>
      </c>
      <c r="AB464" t="s">
        <v>445</v>
      </c>
      <c r="AC464" t="s">
        <v>446</v>
      </c>
      <c r="AD464" t="s">
        <v>447</v>
      </c>
      <c r="AE464" t="s">
        <v>415</v>
      </c>
      <c r="AG464" t="s">
        <v>901</v>
      </c>
      <c r="AH464">
        <v>0</v>
      </c>
      <c r="AI464">
        <v>201</v>
      </c>
      <c r="AJ464">
        <v>16</v>
      </c>
      <c r="AK464">
        <v>4838</v>
      </c>
      <c r="AL464">
        <v>2</v>
      </c>
    </row>
    <row r="465" spans="1:38" x14ac:dyDescent="0.3">
      <c r="A465" t="s">
        <v>886</v>
      </c>
      <c r="B465">
        <v>1879</v>
      </c>
      <c r="C465">
        <v>8</v>
      </c>
      <c r="D465" t="s">
        <v>897</v>
      </c>
      <c r="E465" t="s">
        <v>898</v>
      </c>
      <c r="F465">
        <v>2419</v>
      </c>
      <c r="G465">
        <v>47.59</v>
      </c>
      <c r="H465">
        <v>157.33000000000001</v>
      </c>
      <c r="I465">
        <v>40.79</v>
      </c>
      <c r="J465">
        <v>134.87</v>
      </c>
      <c r="K465">
        <v>50</v>
      </c>
      <c r="T465">
        <v>4</v>
      </c>
      <c r="U465">
        <v>2</v>
      </c>
      <c r="V465" t="s">
        <v>441</v>
      </c>
      <c r="W465">
        <v>157</v>
      </c>
      <c r="X465">
        <v>30</v>
      </c>
      <c r="Y465">
        <v>5</v>
      </c>
      <c r="Z465" t="s">
        <v>899</v>
      </c>
      <c r="AA465" t="s">
        <v>900</v>
      </c>
      <c r="AB465" t="s">
        <v>445</v>
      </c>
      <c r="AC465" t="s">
        <v>446</v>
      </c>
      <c r="AD465" t="s">
        <v>447</v>
      </c>
      <c r="AE465" t="s">
        <v>415</v>
      </c>
      <c r="AG465" t="s">
        <v>901</v>
      </c>
      <c r="AH465">
        <v>0</v>
      </c>
      <c r="AI465">
        <v>201</v>
      </c>
      <c r="AJ465">
        <v>16</v>
      </c>
      <c r="AK465">
        <v>4838</v>
      </c>
      <c r="AL465">
        <v>2</v>
      </c>
    </row>
    <row r="466" spans="1:38" x14ac:dyDescent="0.3">
      <c r="A466" t="s">
        <v>886</v>
      </c>
      <c r="B466">
        <v>1879</v>
      </c>
      <c r="C466">
        <v>9</v>
      </c>
      <c r="D466" t="s">
        <v>897</v>
      </c>
      <c r="E466" t="s">
        <v>898</v>
      </c>
      <c r="F466">
        <v>2419</v>
      </c>
      <c r="G466">
        <v>49.69</v>
      </c>
      <c r="H466">
        <v>164.29</v>
      </c>
      <c r="I466">
        <v>40.79</v>
      </c>
      <c r="J466">
        <v>134.87</v>
      </c>
      <c r="K466">
        <v>512</v>
      </c>
      <c r="T466">
        <v>3</v>
      </c>
      <c r="U466">
        <v>2</v>
      </c>
      <c r="V466" t="s">
        <v>441</v>
      </c>
      <c r="W466">
        <v>164</v>
      </c>
      <c r="X466">
        <v>30</v>
      </c>
      <c r="Y466">
        <v>5</v>
      </c>
      <c r="Z466" t="s">
        <v>899</v>
      </c>
      <c r="AA466" t="s">
        <v>900</v>
      </c>
      <c r="AB466" t="s">
        <v>445</v>
      </c>
      <c r="AC466" t="s">
        <v>446</v>
      </c>
      <c r="AD466" t="s">
        <v>447</v>
      </c>
      <c r="AE466" t="s">
        <v>415</v>
      </c>
      <c r="AG466" t="s">
        <v>901</v>
      </c>
      <c r="AH466">
        <v>0</v>
      </c>
      <c r="AI466">
        <v>201</v>
      </c>
      <c r="AJ466">
        <v>16</v>
      </c>
      <c r="AK466">
        <v>4838</v>
      </c>
      <c r="AL466">
        <v>2</v>
      </c>
    </row>
    <row r="467" spans="1:38" x14ac:dyDescent="0.3">
      <c r="A467" t="s">
        <v>886</v>
      </c>
      <c r="B467">
        <v>1879</v>
      </c>
      <c r="C467">
        <v>10</v>
      </c>
      <c r="D467" t="s">
        <v>897</v>
      </c>
      <c r="E467" t="s">
        <v>898</v>
      </c>
      <c r="F467">
        <v>2419</v>
      </c>
      <c r="G467">
        <v>54.83</v>
      </c>
      <c r="H467">
        <v>181.27</v>
      </c>
      <c r="I467">
        <v>45.05</v>
      </c>
      <c r="J467">
        <v>148.94</v>
      </c>
      <c r="K467">
        <v>160</v>
      </c>
      <c r="T467">
        <v>3</v>
      </c>
      <c r="U467">
        <v>2</v>
      </c>
      <c r="V467" t="s">
        <v>441</v>
      </c>
      <c r="W467">
        <v>181</v>
      </c>
      <c r="X467">
        <v>30</v>
      </c>
      <c r="Y467">
        <v>5</v>
      </c>
      <c r="Z467" t="s">
        <v>899</v>
      </c>
      <c r="AA467" t="s">
        <v>900</v>
      </c>
      <c r="AB467" t="s">
        <v>445</v>
      </c>
      <c r="AC467" t="s">
        <v>446</v>
      </c>
      <c r="AD467" t="s">
        <v>447</v>
      </c>
      <c r="AE467" t="s">
        <v>415</v>
      </c>
      <c r="AG467" t="s">
        <v>901</v>
      </c>
      <c r="AH467">
        <v>0</v>
      </c>
      <c r="AI467">
        <v>201</v>
      </c>
      <c r="AJ467">
        <v>16</v>
      </c>
      <c r="AK467">
        <v>4838</v>
      </c>
      <c r="AL467">
        <v>2</v>
      </c>
    </row>
    <row r="468" spans="1:38" x14ac:dyDescent="0.3">
      <c r="A468" t="s">
        <v>886</v>
      </c>
      <c r="B468">
        <v>1879</v>
      </c>
      <c r="C468">
        <v>11</v>
      </c>
      <c r="D468" t="s">
        <v>897</v>
      </c>
      <c r="E468" t="s">
        <v>898</v>
      </c>
      <c r="F468">
        <v>2419</v>
      </c>
      <c r="G468">
        <v>60.13</v>
      </c>
      <c r="H468">
        <v>198.78</v>
      </c>
      <c r="I468">
        <v>49.66</v>
      </c>
      <c r="J468">
        <v>164.18</v>
      </c>
      <c r="K468">
        <v>233</v>
      </c>
      <c r="T468">
        <v>4</v>
      </c>
      <c r="U468">
        <v>2</v>
      </c>
      <c r="V468" t="s">
        <v>441</v>
      </c>
      <c r="W468">
        <v>198</v>
      </c>
      <c r="X468">
        <v>30</v>
      </c>
      <c r="Y468">
        <v>5</v>
      </c>
      <c r="Z468" t="s">
        <v>899</v>
      </c>
      <c r="AA468" t="s">
        <v>900</v>
      </c>
      <c r="AB468" t="s">
        <v>445</v>
      </c>
      <c r="AC468" t="s">
        <v>446</v>
      </c>
      <c r="AD468" t="s">
        <v>447</v>
      </c>
      <c r="AE468" t="s">
        <v>415</v>
      </c>
      <c r="AG468" t="s">
        <v>901</v>
      </c>
      <c r="AH468">
        <v>0</v>
      </c>
      <c r="AI468">
        <v>201</v>
      </c>
      <c r="AJ468">
        <v>16</v>
      </c>
      <c r="AK468">
        <v>4838</v>
      </c>
      <c r="AL468">
        <v>2</v>
      </c>
    </row>
    <row r="469" spans="1:38" x14ac:dyDescent="0.3">
      <c r="A469" t="s">
        <v>886</v>
      </c>
      <c r="B469">
        <v>1879</v>
      </c>
      <c r="C469">
        <v>12</v>
      </c>
      <c r="D469" t="s">
        <v>897</v>
      </c>
      <c r="E469" t="s">
        <v>898</v>
      </c>
      <c r="F469">
        <v>2419</v>
      </c>
      <c r="G469">
        <v>60.65</v>
      </c>
      <c r="H469">
        <v>200.5</v>
      </c>
      <c r="I469">
        <v>49.78</v>
      </c>
      <c r="J469">
        <v>164.59</v>
      </c>
      <c r="K469">
        <v>34</v>
      </c>
      <c r="T469">
        <v>4</v>
      </c>
      <c r="U469">
        <v>2</v>
      </c>
      <c r="V469" t="s">
        <v>441</v>
      </c>
      <c r="W469">
        <v>200</v>
      </c>
      <c r="X469">
        <v>30</v>
      </c>
      <c r="Y469">
        <v>5</v>
      </c>
      <c r="Z469" t="s">
        <v>899</v>
      </c>
      <c r="AA469" t="s">
        <v>900</v>
      </c>
      <c r="AB469" t="s">
        <v>445</v>
      </c>
      <c r="AC469" t="s">
        <v>446</v>
      </c>
      <c r="AD469" t="s">
        <v>447</v>
      </c>
      <c r="AE469" t="s">
        <v>415</v>
      </c>
      <c r="AG469" t="s">
        <v>901</v>
      </c>
      <c r="AH469">
        <v>0</v>
      </c>
      <c r="AI469">
        <v>201</v>
      </c>
      <c r="AJ469">
        <v>16</v>
      </c>
      <c r="AK469">
        <v>4838</v>
      </c>
      <c r="AL469">
        <v>2</v>
      </c>
    </row>
    <row r="470" spans="1:38" x14ac:dyDescent="0.3">
      <c r="A470" t="s">
        <v>886</v>
      </c>
      <c r="B470">
        <v>1879</v>
      </c>
      <c r="C470">
        <v>13</v>
      </c>
      <c r="D470" t="s">
        <v>897</v>
      </c>
      <c r="E470" t="s">
        <v>898</v>
      </c>
      <c r="F470">
        <v>2419</v>
      </c>
      <c r="G470">
        <v>69.06</v>
      </c>
      <c r="H470">
        <v>228.32</v>
      </c>
      <c r="I470">
        <v>58.58</v>
      </c>
      <c r="J470">
        <v>193.68</v>
      </c>
      <c r="K470">
        <v>1</v>
      </c>
      <c r="T470">
        <v>5</v>
      </c>
      <c r="U470">
        <v>2</v>
      </c>
      <c r="V470" t="s">
        <v>441</v>
      </c>
      <c r="W470">
        <v>228</v>
      </c>
      <c r="X470">
        <v>30</v>
      </c>
      <c r="Y470">
        <v>5</v>
      </c>
      <c r="Z470" t="s">
        <v>899</v>
      </c>
      <c r="AA470" t="s">
        <v>900</v>
      </c>
      <c r="AB470" t="s">
        <v>445</v>
      </c>
      <c r="AC470" t="s">
        <v>446</v>
      </c>
      <c r="AD470" t="s">
        <v>447</v>
      </c>
      <c r="AE470" t="s">
        <v>415</v>
      </c>
      <c r="AG470" t="s">
        <v>901</v>
      </c>
      <c r="AH470">
        <v>0</v>
      </c>
      <c r="AI470">
        <v>201</v>
      </c>
      <c r="AJ470">
        <v>16</v>
      </c>
      <c r="AK470">
        <v>4838</v>
      </c>
      <c r="AL470">
        <v>2</v>
      </c>
    </row>
    <row r="471" spans="1:38" x14ac:dyDescent="0.3">
      <c r="A471" t="s">
        <v>886</v>
      </c>
      <c r="B471">
        <v>1879</v>
      </c>
      <c r="C471">
        <v>14</v>
      </c>
      <c r="D471" t="s">
        <v>897</v>
      </c>
      <c r="E471" t="s">
        <v>898</v>
      </c>
      <c r="F471">
        <v>2419</v>
      </c>
      <c r="G471">
        <v>78.739999999999995</v>
      </c>
      <c r="H471">
        <v>260.32</v>
      </c>
      <c r="I471">
        <v>66.8</v>
      </c>
      <c r="J471">
        <v>220.83</v>
      </c>
      <c r="K471">
        <v>31</v>
      </c>
      <c r="T471">
        <v>5</v>
      </c>
      <c r="U471">
        <v>3</v>
      </c>
      <c r="V471" t="s">
        <v>441</v>
      </c>
      <c r="W471" t="s">
        <v>244</v>
      </c>
      <c r="X471">
        <v>30</v>
      </c>
      <c r="Y471">
        <v>5</v>
      </c>
      <c r="Z471" t="s">
        <v>899</v>
      </c>
      <c r="AA471" t="s">
        <v>900</v>
      </c>
      <c r="AB471" t="s">
        <v>445</v>
      </c>
      <c r="AC471" t="s">
        <v>446</v>
      </c>
      <c r="AD471" t="s">
        <v>447</v>
      </c>
      <c r="AE471" t="s">
        <v>415</v>
      </c>
      <c r="AG471" t="s">
        <v>901</v>
      </c>
      <c r="AH471">
        <v>0</v>
      </c>
      <c r="AI471">
        <v>201</v>
      </c>
      <c r="AJ471">
        <v>16</v>
      </c>
      <c r="AK471">
        <v>4838</v>
      </c>
      <c r="AL471">
        <v>2</v>
      </c>
    </row>
    <row r="472" spans="1:38" x14ac:dyDescent="0.3">
      <c r="A472" t="s">
        <v>886</v>
      </c>
      <c r="B472">
        <v>1879</v>
      </c>
      <c r="C472">
        <v>15</v>
      </c>
      <c r="D472" t="s">
        <v>897</v>
      </c>
      <c r="E472" t="s">
        <v>898</v>
      </c>
      <c r="F472">
        <v>2419</v>
      </c>
      <c r="G472">
        <v>78.87</v>
      </c>
      <c r="H472">
        <v>260.75</v>
      </c>
      <c r="I472">
        <v>65.150000000000006</v>
      </c>
      <c r="J472">
        <v>215.4</v>
      </c>
      <c r="K472">
        <v>4</v>
      </c>
      <c r="T472">
        <v>6</v>
      </c>
      <c r="U472">
        <v>3</v>
      </c>
      <c r="V472" t="s">
        <v>441</v>
      </c>
      <c r="W472" t="s">
        <v>245</v>
      </c>
      <c r="X472">
        <v>30</v>
      </c>
      <c r="Y472">
        <v>5</v>
      </c>
      <c r="Z472" t="s">
        <v>899</v>
      </c>
      <c r="AA472" t="s">
        <v>900</v>
      </c>
      <c r="AB472" t="s">
        <v>445</v>
      </c>
      <c r="AC472" t="s">
        <v>446</v>
      </c>
      <c r="AD472" t="s">
        <v>447</v>
      </c>
      <c r="AE472" t="s">
        <v>415</v>
      </c>
      <c r="AG472" t="s">
        <v>901</v>
      </c>
      <c r="AH472">
        <v>0</v>
      </c>
      <c r="AI472">
        <v>201</v>
      </c>
      <c r="AJ472">
        <v>16</v>
      </c>
      <c r="AK472">
        <v>4838</v>
      </c>
      <c r="AL472">
        <v>2</v>
      </c>
    </row>
    <row r="473" spans="1:38" x14ac:dyDescent="0.3">
      <c r="A473" t="s">
        <v>886</v>
      </c>
      <c r="B473">
        <v>1923</v>
      </c>
      <c r="C473">
        <v>1</v>
      </c>
      <c r="D473" t="s">
        <v>902</v>
      </c>
      <c r="E473" t="s">
        <v>888</v>
      </c>
      <c r="F473">
        <v>1695</v>
      </c>
      <c r="G473">
        <v>18.37</v>
      </c>
      <c r="H473">
        <v>60.75</v>
      </c>
      <c r="I473">
        <v>14.94</v>
      </c>
      <c r="J473">
        <v>49.41</v>
      </c>
      <c r="K473">
        <v>66</v>
      </c>
      <c r="T473">
        <v>2</v>
      </c>
      <c r="U473">
        <v>1</v>
      </c>
      <c r="V473" t="s">
        <v>441</v>
      </c>
      <c r="W473">
        <v>60</v>
      </c>
      <c r="X473">
        <v>30</v>
      </c>
      <c r="Y473">
        <v>4</v>
      </c>
      <c r="Z473" t="s">
        <v>903</v>
      </c>
      <c r="AA473" t="s">
        <v>904</v>
      </c>
      <c r="AB473" t="s">
        <v>445</v>
      </c>
      <c r="AC473" t="s">
        <v>446</v>
      </c>
      <c r="AD473" t="s">
        <v>447</v>
      </c>
      <c r="AE473" t="s">
        <v>415</v>
      </c>
      <c r="AG473" t="s">
        <v>905</v>
      </c>
      <c r="AH473">
        <v>0</v>
      </c>
      <c r="AI473">
        <v>194</v>
      </c>
      <c r="AJ473">
        <v>22</v>
      </c>
      <c r="AK473">
        <v>2542</v>
      </c>
      <c r="AL473">
        <v>1.5</v>
      </c>
    </row>
    <row r="474" spans="1:38" x14ac:dyDescent="0.3">
      <c r="A474" t="s">
        <v>886</v>
      </c>
      <c r="B474">
        <v>1923</v>
      </c>
      <c r="C474">
        <v>2</v>
      </c>
      <c r="D474" t="s">
        <v>902</v>
      </c>
      <c r="E474" t="s">
        <v>888</v>
      </c>
      <c r="F474">
        <v>1695</v>
      </c>
      <c r="G474">
        <v>21.64</v>
      </c>
      <c r="H474">
        <v>71.55</v>
      </c>
      <c r="I474">
        <v>18.010000000000002</v>
      </c>
      <c r="J474">
        <v>59.55</v>
      </c>
      <c r="K474">
        <v>160</v>
      </c>
      <c r="T474">
        <v>3</v>
      </c>
      <c r="U474">
        <v>1</v>
      </c>
      <c r="V474" t="s">
        <v>441</v>
      </c>
      <c r="W474">
        <v>71</v>
      </c>
      <c r="X474">
        <v>30</v>
      </c>
      <c r="Y474">
        <v>4</v>
      </c>
      <c r="Z474" t="s">
        <v>903</v>
      </c>
      <c r="AA474" t="s">
        <v>904</v>
      </c>
      <c r="AB474" t="s">
        <v>445</v>
      </c>
      <c r="AC474" t="s">
        <v>446</v>
      </c>
      <c r="AD474" t="s">
        <v>447</v>
      </c>
      <c r="AE474" t="s">
        <v>415</v>
      </c>
      <c r="AG474" t="s">
        <v>905</v>
      </c>
      <c r="AH474">
        <v>0</v>
      </c>
      <c r="AI474">
        <v>194</v>
      </c>
      <c r="AJ474">
        <v>22</v>
      </c>
      <c r="AK474">
        <v>2542</v>
      </c>
      <c r="AL474">
        <v>1.5</v>
      </c>
    </row>
    <row r="475" spans="1:38" x14ac:dyDescent="0.3">
      <c r="A475" t="s">
        <v>886</v>
      </c>
      <c r="B475">
        <v>1923</v>
      </c>
      <c r="C475">
        <v>3</v>
      </c>
      <c r="D475" t="s">
        <v>902</v>
      </c>
      <c r="E475" t="s">
        <v>888</v>
      </c>
      <c r="F475">
        <v>1695</v>
      </c>
      <c r="G475">
        <v>32.880000000000003</v>
      </c>
      <c r="H475">
        <v>108.7</v>
      </c>
      <c r="I475">
        <v>25.58</v>
      </c>
      <c r="J475">
        <v>84.57</v>
      </c>
      <c r="K475">
        <v>228</v>
      </c>
      <c r="T475">
        <v>3</v>
      </c>
      <c r="U475">
        <v>2</v>
      </c>
      <c r="V475" t="s">
        <v>457</v>
      </c>
      <c r="W475" t="s">
        <v>162</v>
      </c>
      <c r="X475">
        <v>30</v>
      </c>
      <c r="Y475">
        <v>4</v>
      </c>
      <c r="Z475" t="s">
        <v>903</v>
      </c>
      <c r="AA475" t="s">
        <v>904</v>
      </c>
      <c r="AB475" t="s">
        <v>445</v>
      </c>
      <c r="AC475" t="s">
        <v>446</v>
      </c>
      <c r="AD475" t="s">
        <v>447</v>
      </c>
      <c r="AE475" t="s">
        <v>415</v>
      </c>
      <c r="AG475" t="s">
        <v>905</v>
      </c>
      <c r="AH475">
        <v>0</v>
      </c>
      <c r="AI475">
        <v>194</v>
      </c>
      <c r="AJ475">
        <v>22</v>
      </c>
      <c r="AK475">
        <v>2542</v>
      </c>
      <c r="AL475">
        <v>1.5</v>
      </c>
    </row>
    <row r="476" spans="1:38" x14ac:dyDescent="0.3">
      <c r="A476" t="s">
        <v>886</v>
      </c>
      <c r="B476">
        <v>1923</v>
      </c>
      <c r="C476">
        <v>4</v>
      </c>
      <c r="D476" t="s">
        <v>902</v>
      </c>
      <c r="E476" t="s">
        <v>888</v>
      </c>
      <c r="F476">
        <v>1695</v>
      </c>
      <c r="G476">
        <v>33.020000000000003</v>
      </c>
      <c r="H476">
        <v>109.18</v>
      </c>
      <c r="I476">
        <v>25.69</v>
      </c>
      <c r="J476">
        <v>84.95</v>
      </c>
      <c r="K476">
        <v>238</v>
      </c>
      <c r="T476">
        <v>3</v>
      </c>
      <c r="U476">
        <v>2</v>
      </c>
      <c r="V476" t="s">
        <v>457</v>
      </c>
      <c r="W476" t="s">
        <v>209</v>
      </c>
      <c r="X476">
        <v>30</v>
      </c>
      <c r="Y476">
        <v>4</v>
      </c>
      <c r="Z476" t="s">
        <v>903</v>
      </c>
      <c r="AA476" t="s">
        <v>904</v>
      </c>
      <c r="AB476" t="s">
        <v>445</v>
      </c>
      <c r="AC476" t="s">
        <v>446</v>
      </c>
      <c r="AD476" t="s">
        <v>447</v>
      </c>
      <c r="AE476" t="s">
        <v>415</v>
      </c>
      <c r="AG476" t="s">
        <v>905</v>
      </c>
      <c r="AH476">
        <v>0</v>
      </c>
      <c r="AI476">
        <v>194</v>
      </c>
      <c r="AJ476">
        <v>22</v>
      </c>
      <c r="AK476">
        <v>2542</v>
      </c>
      <c r="AL476">
        <v>1.5</v>
      </c>
    </row>
    <row r="477" spans="1:38" x14ac:dyDescent="0.3">
      <c r="A477" t="s">
        <v>886</v>
      </c>
      <c r="B477">
        <v>1923</v>
      </c>
      <c r="C477">
        <v>5</v>
      </c>
      <c r="D477" t="s">
        <v>902</v>
      </c>
      <c r="E477" t="s">
        <v>888</v>
      </c>
      <c r="F477">
        <v>1695</v>
      </c>
      <c r="G477">
        <v>39.229999999999997</v>
      </c>
      <c r="H477">
        <v>129.69</v>
      </c>
      <c r="I477">
        <v>32.89</v>
      </c>
      <c r="J477">
        <v>108.75</v>
      </c>
      <c r="K477">
        <v>90</v>
      </c>
      <c r="T477">
        <v>4</v>
      </c>
      <c r="U477">
        <v>2</v>
      </c>
      <c r="V477" t="s">
        <v>441</v>
      </c>
      <c r="W477">
        <v>129</v>
      </c>
      <c r="X477">
        <v>30</v>
      </c>
      <c r="Y477">
        <v>4</v>
      </c>
      <c r="Z477" t="s">
        <v>903</v>
      </c>
      <c r="AA477" t="s">
        <v>904</v>
      </c>
      <c r="AB477" t="s">
        <v>445</v>
      </c>
      <c r="AC477" t="s">
        <v>446</v>
      </c>
      <c r="AD477" t="s">
        <v>447</v>
      </c>
      <c r="AE477" t="s">
        <v>415</v>
      </c>
      <c r="AG477" t="s">
        <v>905</v>
      </c>
      <c r="AH477">
        <v>0</v>
      </c>
      <c r="AI477">
        <v>194</v>
      </c>
      <c r="AJ477">
        <v>22</v>
      </c>
      <c r="AK477">
        <v>2542</v>
      </c>
      <c r="AL477">
        <v>1.5</v>
      </c>
    </row>
    <row r="478" spans="1:38" x14ac:dyDescent="0.3">
      <c r="A478" t="s">
        <v>886</v>
      </c>
      <c r="B478">
        <v>1923</v>
      </c>
      <c r="C478">
        <v>6</v>
      </c>
      <c r="D478" t="s">
        <v>902</v>
      </c>
      <c r="E478" t="s">
        <v>888</v>
      </c>
      <c r="F478">
        <v>1695</v>
      </c>
      <c r="G478">
        <v>46.95</v>
      </c>
      <c r="H478">
        <v>155.21</v>
      </c>
      <c r="I478">
        <v>39.24</v>
      </c>
      <c r="J478">
        <v>129.72999999999999</v>
      </c>
      <c r="K478">
        <v>330</v>
      </c>
      <c r="T478">
        <v>4</v>
      </c>
      <c r="U478">
        <v>2</v>
      </c>
      <c r="V478" t="s">
        <v>441</v>
      </c>
      <c r="W478" t="s">
        <v>114</v>
      </c>
      <c r="X478">
        <v>30</v>
      </c>
      <c r="Y478">
        <v>4</v>
      </c>
      <c r="Z478" t="s">
        <v>903</v>
      </c>
      <c r="AA478" t="s">
        <v>904</v>
      </c>
      <c r="AB478" t="s">
        <v>445</v>
      </c>
      <c r="AC478" t="s">
        <v>446</v>
      </c>
      <c r="AD478" t="s">
        <v>447</v>
      </c>
      <c r="AE478" t="s">
        <v>415</v>
      </c>
      <c r="AG478" t="s">
        <v>905</v>
      </c>
      <c r="AH478">
        <v>0</v>
      </c>
      <c r="AI478">
        <v>194</v>
      </c>
      <c r="AJ478">
        <v>22</v>
      </c>
      <c r="AK478">
        <v>2542</v>
      </c>
      <c r="AL478">
        <v>1.5</v>
      </c>
    </row>
    <row r="479" spans="1:38" x14ac:dyDescent="0.3">
      <c r="A479" t="s">
        <v>886</v>
      </c>
      <c r="B479">
        <v>1923</v>
      </c>
      <c r="C479">
        <v>7</v>
      </c>
      <c r="D479" t="s">
        <v>902</v>
      </c>
      <c r="E479" t="s">
        <v>888</v>
      </c>
      <c r="F479">
        <v>1695</v>
      </c>
      <c r="G479">
        <v>46.88</v>
      </c>
      <c r="H479">
        <v>155</v>
      </c>
      <c r="I479">
        <v>39.19</v>
      </c>
      <c r="J479">
        <v>129.56</v>
      </c>
      <c r="K479">
        <v>140</v>
      </c>
      <c r="T479">
        <v>4</v>
      </c>
      <c r="U479">
        <v>2</v>
      </c>
      <c r="V479" t="s">
        <v>441</v>
      </c>
      <c r="W479" t="s">
        <v>115</v>
      </c>
      <c r="X479">
        <v>30</v>
      </c>
      <c r="Y479">
        <v>4</v>
      </c>
      <c r="Z479" t="s">
        <v>903</v>
      </c>
      <c r="AA479" t="s">
        <v>904</v>
      </c>
      <c r="AB479" t="s">
        <v>445</v>
      </c>
      <c r="AC479" t="s">
        <v>446</v>
      </c>
      <c r="AD479" t="s">
        <v>447</v>
      </c>
      <c r="AE479" t="s">
        <v>415</v>
      </c>
      <c r="AG479" t="s">
        <v>905</v>
      </c>
      <c r="AH479">
        <v>0</v>
      </c>
      <c r="AI479">
        <v>194</v>
      </c>
      <c r="AJ479">
        <v>22</v>
      </c>
      <c r="AK479">
        <v>2542</v>
      </c>
      <c r="AL479">
        <v>1.5</v>
      </c>
    </row>
    <row r="480" spans="1:38" x14ac:dyDescent="0.3">
      <c r="A480" t="s">
        <v>886</v>
      </c>
      <c r="B480">
        <v>1923</v>
      </c>
      <c r="C480">
        <v>8</v>
      </c>
      <c r="D480" t="s">
        <v>902</v>
      </c>
      <c r="E480" t="s">
        <v>888</v>
      </c>
      <c r="F480">
        <v>1695</v>
      </c>
      <c r="G480">
        <v>59.12</v>
      </c>
      <c r="H480">
        <v>195.46</v>
      </c>
      <c r="I480">
        <v>49.62</v>
      </c>
      <c r="J480">
        <v>164.04</v>
      </c>
      <c r="K480">
        <v>110</v>
      </c>
      <c r="T480">
        <v>5</v>
      </c>
      <c r="U480">
        <v>2</v>
      </c>
      <c r="V480" t="s">
        <v>441</v>
      </c>
      <c r="W480">
        <v>195</v>
      </c>
      <c r="X480">
        <v>30</v>
      </c>
      <c r="Y480">
        <v>4</v>
      </c>
      <c r="Z480" t="s">
        <v>903</v>
      </c>
      <c r="AA480" t="s">
        <v>904</v>
      </c>
      <c r="AB480" t="s">
        <v>445</v>
      </c>
      <c r="AC480" t="s">
        <v>446</v>
      </c>
      <c r="AD480" t="s">
        <v>447</v>
      </c>
      <c r="AE480" t="s">
        <v>415</v>
      </c>
      <c r="AG480" t="s">
        <v>905</v>
      </c>
      <c r="AH480">
        <v>0</v>
      </c>
      <c r="AI480">
        <v>194</v>
      </c>
      <c r="AJ480">
        <v>22</v>
      </c>
      <c r="AK480">
        <v>2542</v>
      </c>
      <c r="AL480">
        <v>1.5</v>
      </c>
    </row>
    <row r="481" spans="1:38" x14ac:dyDescent="0.3">
      <c r="A481" t="s">
        <v>886</v>
      </c>
      <c r="B481">
        <v>1923</v>
      </c>
      <c r="C481">
        <v>9</v>
      </c>
      <c r="D481" t="s">
        <v>902</v>
      </c>
      <c r="E481" t="s">
        <v>888</v>
      </c>
      <c r="F481">
        <v>1695</v>
      </c>
      <c r="G481">
        <v>62.91</v>
      </c>
      <c r="H481">
        <v>207.98</v>
      </c>
      <c r="I481">
        <v>52.55</v>
      </c>
      <c r="J481">
        <v>173.75</v>
      </c>
      <c r="K481">
        <v>10</v>
      </c>
      <c r="T481">
        <v>5</v>
      </c>
      <c r="U481">
        <v>2</v>
      </c>
      <c r="V481" t="s">
        <v>441</v>
      </c>
      <c r="W481" t="s">
        <v>246</v>
      </c>
      <c r="X481">
        <v>30</v>
      </c>
      <c r="Y481">
        <v>4</v>
      </c>
      <c r="Z481" t="s">
        <v>903</v>
      </c>
      <c r="AA481" t="s">
        <v>904</v>
      </c>
      <c r="AB481" t="s">
        <v>445</v>
      </c>
      <c r="AC481" t="s">
        <v>446</v>
      </c>
      <c r="AD481" t="s">
        <v>447</v>
      </c>
      <c r="AE481" t="s">
        <v>415</v>
      </c>
      <c r="AG481" t="s">
        <v>905</v>
      </c>
      <c r="AH481">
        <v>0</v>
      </c>
      <c r="AI481">
        <v>194</v>
      </c>
      <c r="AJ481">
        <v>22</v>
      </c>
      <c r="AK481">
        <v>2542</v>
      </c>
      <c r="AL481">
        <v>1.5</v>
      </c>
    </row>
    <row r="482" spans="1:38" x14ac:dyDescent="0.3">
      <c r="A482" t="s">
        <v>886</v>
      </c>
      <c r="B482">
        <v>1923</v>
      </c>
      <c r="C482">
        <v>10</v>
      </c>
      <c r="D482" t="s">
        <v>902</v>
      </c>
      <c r="E482" t="s">
        <v>888</v>
      </c>
      <c r="F482">
        <v>1695</v>
      </c>
      <c r="G482">
        <v>63.18</v>
      </c>
      <c r="H482">
        <v>208.87</v>
      </c>
      <c r="I482">
        <v>52.81</v>
      </c>
      <c r="J482">
        <v>174.58</v>
      </c>
      <c r="K482">
        <v>21</v>
      </c>
      <c r="T482">
        <v>5</v>
      </c>
      <c r="U482">
        <v>3</v>
      </c>
      <c r="V482" t="s">
        <v>441</v>
      </c>
      <c r="W482" t="s">
        <v>247</v>
      </c>
      <c r="X482">
        <v>30</v>
      </c>
      <c r="Y482">
        <v>4</v>
      </c>
      <c r="Z482" t="s">
        <v>903</v>
      </c>
      <c r="AA482" t="s">
        <v>904</v>
      </c>
      <c r="AB482" t="s">
        <v>445</v>
      </c>
      <c r="AC482" t="s">
        <v>446</v>
      </c>
      <c r="AD482" t="s">
        <v>447</v>
      </c>
      <c r="AE482" t="s">
        <v>415</v>
      </c>
      <c r="AG482" t="s">
        <v>905</v>
      </c>
      <c r="AH482">
        <v>0</v>
      </c>
      <c r="AI482">
        <v>194</v>
      </c>
      <c r="AJ482">
        <v>22</v>
      </c>
      <c r="AK482">
        <v>2542</v>
      </c>
      <c r="AL482">
        <v>1.5</v>
      </c>
    </row>
    <row r="483" spans="1:38" x14ac:dyDescent="0.3">
      <c r="A483" t="s">
        <v>886</v>
      </c>
      <c r="B483">
        <v>1923</v>
      </c>
      <c r="C483">
        <v>11</v>
      </c>
      <c r="D483" t="s">
        <v>902</v>
      </c>
      <c r="E483" t="s">
        <v>888</v>
      </c>
      <c r="F483">
        <v>1695</v>
      </c>
      <c r="G483">
        <v>63.45</v>
      </c>
      <c r="H483">
        <v>209.77</v>
      </c>
      <c r="I483">
        <v>53.08</v>
      </c>
      <c r="J483">
        <v>175.48</v>
      </c>
      <c r="K483">
        <v>3</v>
      </c>
      <c r="T483">
        <v>5</v>
      </c>
      <c r="U483">
        <v>2</v>
      </c>
      <c r="V483" t="s">
        <v>441</v>
      </c>
      <c r="W483" t="s">
        <v>248</v>
      </c>
      <c r="X483">
        <v>30</v>
      </c>
      <c r="Y483">
        <v>4</v>
      </c>
      <c r="Z483" t="s">
        <v>903</v>
      </c>
      <c r="AA483" t="s">
        <v>904</v>
      </c>
      <c r="AB483" t="s">
        <v>445</v>
      </c>
      <c r="AC483" t="s">
        <v>446</v>
      </c>
      <c r="AD483" t="s">
        <v>447</v>
      </c>
      <c r="AE483" t="s">
        <v>415</v>
      </c>
      <c r="AG483" t="s">
        <v>905</v>
      </c>
      <c r="AH483">
        <v>0</v>
      </c>
      <c r="AI483">
        <v>194</v>
      </c>
      <c r="AJ483">
        <v>22</v>
      </c>
      <c r="AK483">
        <v>2542</v>
      </c>
      <c r="AL483">
        <v>1.5</v>
      </c>
    </row>
    <row r="484" spans="1:38" x14ac:dyDescent="0.3">
      <c r="A484" t="s">
        <v>886</v>
      </c>
      <c r="B484">
        <v>1923</v>
      </c>
      <c r="C484">
        <v>12</v>
      </c>
      <c r="D484" t="s">
        <v>902</v>
      </c>
      <c r="E484" t="s">
        <v>888</v>
      </c>
      <c r="F484">
        <v>1695</v>
      </c>
      <c r="G484">
        <v>65.78</v>
      </c>
      <c r="H484">
        <v>217.48</v>
      </c>
      <c r="I484">
        <v>56.33</v>
      </c>
      <c r="J484">
        <v>186.24</v>
      </c>
      <c r="K484">
        <v>171</v>
      </c>
      <c r="T484">
        <v>5</v>
      </c>
      <c r="U484">
        <v>2</v>
      </c>
      <c r="V484" t="s">
        <v>441</v>
      </c>
      <c r="W484">
        <v>217</v>
      </c>
      <c r="X484">
        <v>30</v>
      </c>
      <c r="Y484">
        <v>4</v>
      </c>
      <c r="Z484" t="s">
        <v>903</v>
      </c>
      <c r="AA484" t="s">
        <v>904</v>
      </c>
      <c r="AB484" t="s">
        <v>445</v>
      </c>
      <c r="AC484" t="s">
        <v>446</v>
      </c>
      <c r="AD484" t="s">
        <v>447</v>
      </c>
      <c r="AE484" t="s">
        <v>415</v>
      </c>
      <c r="AG484" t="s">
        <v>905</v>
      </c>
      <c r="AH484">
        <v>0</v>
      </c>
      <c r="AI484">
        <v>194</v>
      </c>
      <c r="AJ484">
        <v>22</v>
      </c>
      <c r="AK484">
        <v>2542</v>
      </c>
      <c r="AL484">
        <v>1.5</v>
      </c>
    </row>
    <row r="485" spans="1:38" x14ac:dyDescent="0.3">
      <c r="A485" t="s">
        <v>886</v>
      </c>
      <c r="B485">
        <v>1923</v>
      </c>
      <c r="C485">
        <v>13</v>
      </c>
      <c r="D485" t="s">
        <v>902</v>
      </c>
      <c r="E485" t="s">
        <v>888</v>
      </c>
      <c r="F485">
        <v>1695</v>
      </c>
      <c r="G485">
        <v>68.34</v>
      </c>
      <c r="H485">
        <v>225.95</v>
      </c>
      <c r="I485">
        <v>57.36</v>
      </c>
      <c r="J485">
        <v>189.63</v>
      </c>
      <c r="K485">
        <v>56</v>
      </c>
      <c r="T485">
        <v>5</v>
      </c>
      <c r="U485">
        <v>2</v>
      </c>
      <c r="V485" t="s">
        <v>441</v>
      </c>
      <c r="W485">
        <v>225</v>
      </c>
      <c r="X485">
        <v>30</v>
      </c>
      <c r="Y485">
        <v>4</v>
      </c>
      <c r="Z485" t="s">
        <v>903</v>
      </c>
      <c r="AA485" t="s">
        <v>904</v>
      </c>
      <c r="AB485" t="s">
        <v>445</v>
      </c>
      <c r="AC485" t="s">
        <v>446</v>
      </c>
      <c r="AD485" t="s">
        <v>447</v>
      </c>
      <c r="AE485" t="s">
        <v>415</v>
      </c>
      <c r="AG485" t="s">
        <v>905</v>
      </c>
      <c r="AH485">
        <v>0</v>
      </c>
      <c r="AI485">
        <v>194</v>
      </c>
      <c r="AJ485">
        <v>22</v>
      </c>
      <c r="AK485">
        <v>2542</v>
      </c>
      <c r="AL485">
        <v>1.5</v>
      </c>
    </row>
    <row r="486" spans="1:38" x14ac:dyDescent="0.3">
      <c r="A486" t="s">
        <v>886</v>
      </c>
      <c r="B486">
        <v>1923</v>
      </c>
      <c r="C486">
        <v>14</v>
      </c>
      <c r="D486" t="s">
        <v>902</v>
      </c>
      <c r="E486" t="s">
        <v>888</v>
      </c>
      <c r="F486">
        <v>1695</v>
      </c>
      <c r="G486">
        <v>69.72</v>
      </c>
      <c r="H486">
        <v>230.49</v>
      </c>
      <c r="I486">
        <v>58.51</v>
      </c>
      <c r="J486">
        <v>193.44</v>
      </c>
      <c r="K486">
        <v>56</v>
      </c>
      <c r="T486">
        <v>5</v>
      </c>
      <c r="U486">
        <v>2</v>
      </c>
      <c r="V486" t="s">
        <v>441</v>
      </c>
      <c r="W486">
        <v>230</v>
      </c>
      <c r="X486">
        <v>30</v>
      </c>
      <c r="Y486">
        <v>4</v>
      </c>
      <c r="Z486" t="s">
        <v>903</v>
      </c>
      <c r="AA486" t="s">
        <v>904</v>
      </c>
      <c r="AB486" t="s">
        <v>445</v>
      </c>
      <c r="AC486" t="s">
        <v>446</v>
      </c>
      <c r="AD486" t="s">
        <v>447</v>
      </c>
      <c r="AE486" t="s">
        <v>415</v>
      </c>
      <c r="AG486" t="s">
        <v>905</v>
      </c>
      <c r="AH486">
        <v>0</v>
      </c>
      <c r="AI486">
        <v>194</v>
      </c>
      <c r="AJ486">
        <v>22</v>
      </c>
      <c r="AK486">
        <v>2542</v>
      </c>
      <c r="AL486">
        <v>1.5</v>
      </c>
    </row>
    <row r="487" spans="1:38" x14ac:dyDescent="0.3">
      <c r="A487" t="s">
        <v>886</v>
      </c>
      <c r="B487">
        <v>1923</v>
      </c>
      <c r="C487">
        <v>15</v>
      </c>
      <c r="D487" t="s">
        <v>902</v>
      </c>
      <c r="E487" t="s">
        <v>888</v>
      </c>
      <c r="F487">
        <v>1695</v>
      </c>
      <c r="G487">
        <v>77.37</v>
      </c>
      <c r="H487">
        <v>255.8</v>
      </c>
      <c r="I487">
        <v>64.94</v>
      </c>
      <c r="J487">
        <v>214.68</v>
      </c>
      <c r="K487">
        <v>4</v>
      </c>
      <c r="T487">
        <v>5</v>
      </c>
      <c r="U487">
        <v>3</v>
      </c>
      <c r="V487" t="s">
        <v>441</v>
      </c>
      <c r="W487">
        <v>255</v>
      </c>
      <c r="X487">
        <v>30</v>
      </c>
      <c r="Y487">
        <v>4</v>
      </c>
      <c r="Z487" t="s">
        <v>903</v>
      </c>
      <c r="AA487" t="s">
        <v>904</v>
      </c>
      <c r="AB487" t="s">
        <v>445</v>
      </c>
      <c r="AC487" t="s">
        <v>446</v>
      </c>
      <c r="AD487" t="s">
        <v>447</v>
      </c>
      <c r="AE487" t="s">
        <v>415</v>
      </c>
      <c r="AG487" t="s">
        <v>905</v>
      </c>
      <c r="AH487">
        <v>0</v>
      </c>
      <c r="AI487">
        <v>194</v>
      </c>
      <c r="AJ487">
        <v>22</v>
      </c>
      <c r="AK487">
        <v>2542</v>
      </c>
      <c r="AL487">
        <v>1.5</v>
      </c>
    </row>
    <row r="488" spans="1:38" x14ac:dyDescent="0.3">
      <c r="A488" t="s">
        <v>886</v>
      </c>
      <c r="B488">
        <v>1923</v>
      </c>
      <c r="C488">
        <v>16</v>
      </c>
      <c r="D488" t="s">
        <v>902</v>
      </c>
      <c r="E488" t="s">
        <v>888</v>
      </c>
      <c r="F488">
        <v>1695</v>
      </c>
      <c r="G488">
        <v>78.84</v>
      </c>
      <c r="H488">
        <v>260.64999999999998</v>
      </c>
      <c r="I488">
        <v>66.17</v>
      </c>
      <c r="J488">
        <v>218.75</v>
      </c>
      <c r="K488">
        <v>8</v>
      </c>
      <c r="T488">
        <v>6</v>
      </c>
      <c r="U488">
        <v>3</v>
      </c>
      <c r="V488" t="s">
        <v>441</v>
      </c>
      <c r="W488" t="s">
        <v>245</v>
      </c>
      <c r="X488">
        <v>30</v>
      </c>
      <c r="Y488">
        <v>4</v>
      </c>
      <c r="Z488" t="s">
        <v>903</v>
      </c>
      <c r="AA488" t="s">
        <v>904</v>
      </c>
      <c r="AB488" t="s">
        <v>445</v>
      </c>
      <c r="AC488" t="s">
        <v>446</v>
      </c>
      <c r="AD488" t="s">
        <v>447</v>
      </c>
      <c r="AE488" t="s">
        <v>415</v>
      </c>
      <c r="AG488" t="s">
        <v>905</v>
      </c>
      <c r="AH488">
        <v>0</v>
      </c>
      <c r="AI488">
        <v>194</v>
      </c>
      <c r="AJ488">
        <v>22</v>
      </c>
      <c r="AK488">
        <v>2542</v>
      </c>
      <c r="AL488">
        <v>1.5</v>
      </c>
    </row>
    <row r="489" spans="1:38" x14ac:dyDescent="0.3">
      <c r="A489" t="s">
        <v>886</v>
      </c>
      <c r="B489">
        <v>1923</v>
      </c>
      <c r="C489">
        <v>17</v>
      </c>
      <c r="D489" t="s">
        <v>902</v>
      </c>
      <c r="E489" t="s">
        <v>888</v>
      </c>
      <c r="F489">
        <v>1695</v>
      </c>
      <c r="G489">
        <v>78.75</v>
      </c>
      <c r="H489">
        <v>260.33999999999997</v>
      </c>
      <c r="I489">
        <v>66.09</v>
      </c>
      <c r="J489">
        <v>218.49</v>
      </c>
      <c r="K489">
        <v>4</v>
      </c>
      <c r="T489">
        <v>6</v>
      </c>
      <c r="U489">
        <v>2</v>
      </c>
      <c r="V489" t="s">
        <v>441</v>
      </c>
      <c r="W489" t="s">
        <v>244</v>
      </c>
      <c r="X489">
        <v>30</v>
      </c>
      <c r="Y489">
        <v>4</v>
      </c>
      <c r="Z489" t="s">
        <v>903</v>
      </c>
      <c r="AA489" t="s">
        <v>904</v>
      </c>
      <c r="AB489" t="s">
        <v>445</v>
      </c>
      <c r="AC489" t="s">
        <v>446</v>
      </c>
      <c r="AD489" t="s">
        <v>447</v>
      </c>
      <c r="AE489" t="s">
        <v>415</v>
      </c>
      <c r="AG489" t="s">
        <v>905</v>
      </c>
      <c r="AH489">
        <v>0</v>
      </c>
      <c r="AI489">
        <v>194</v>
      </c>
      <c r="AJ489">
        <v>22</v>
      </c>
      <c r="AK489">
        <v>2542</v>
      </c>
      <c r="AL489">
        <v>1.5</v>
      </c>
    </row>
    <row r="490" spans="1:38" x14ac:dyDescent="0.3">
      <c r="A490" t="s">
        <v>886</v>
      </c>
      <c r="B490">
        <v>1777</v>
      </c>
      <c r="C490">
        <v>1</v>
      </c>
      <c r="D490" t="s">
        <v>906</v>
      </c>
      <c r="E490" t="s">
        <v>810</v>
      </c>
      <c r="F490">
        <v>732</v>
      </c>
      <c r="G490">
        <v>21.42</v>
      </c>
      <c r="H490">
        <v>70.819999999999993</v>
      </c>
      <c r="I490">
        <v>18.059999999999999</v>
      </c>
      <c r="J490">
        <v>59.73</v>
      </c>
      <c r="K490">
        <v>60</v>
      </c>
      <c r="T490">
        <v>2</v>
      </c>
      <c r="U490">
        <v>1</v>
      </c>
      <c r="V490" t="s">
        <v>441</v>
      </c>
      <c r="W490">
        <v>70</v>
      </c>
      <c r="X490">
        <v>22</v>
      </c>
      <c r="Y490">
        <v>5</v>
      </c>
      <c r="Z490" t="s">
        <v>907</v>
      </c>
      <c r="AA490" t="s">
        <v>908</v>
      </c>
      <c r="AB490" t="s">
        <v>445</v>
      </c>
      <c r="AC490" t="s">
        <v>446</v>
      </c>
      <c r="AD490" t="s">
        <v>447</v>
      </c>
      <c r="AE490" t="s">
        <v>415</v>
      </c>
      <c r="AG490" t="s">
        <v>909</v>
      </c>
      <c r="AH490">
        <v>0</v>
      </c>
      <c r="AI490">
        <v>186</v>
      </c>
      <c r="AJ490">
        <v>16</v>
      </c>
      <c r="AK490">
        <v>802</v>
      </c>
      <c r="AL490">
        <v>1.1000000000000001</v>
      </c>
    </row>
    <row r="491" spans="1:38" x14ac:dyDescent="0.3">
      <c r="A491" t="s">
        <v>886</v>
      </c>
      <c r="B491">
        <v>1777</v>
      </c>
      <c r="C491">
        <v>2</v>
      </c>
      <c r="D491" t="s">
        <v>906</v>
      </c>
      <c r="E491" t="s">
        <v>810</v>
      </c>
      <c r="F491">
        <v>732</v>
      </c>
      <c r="G491">
        <v>31.45</v>
      </c>
      <c r="H491">
        <v>103.99</v>
      </c>
      <c r="I491">
        <v>25.7</v>
      </c>
      <c r="J491">
        <v>84.99</v>
      </c>
      <c r="K491">
        <v>204</v>
      </c>
      <c r="T491">
        <v>3</v>
      </c>
      <c r="U491">
        <v>2</v>
      </c>
      <c r="V491" t="s">
        <v>441</v>
      </c>
      <c r="W491">
        <v>103</v>
      </c>
      <c r="X491">
        <v>22</v>
      </c>
      <c r="Y491">
        <v>5</v>
      </c>
      <c r="Z491" t="s">
        <v>907</v>
      </c>
      <c r="AA491" t="s">
        <v>908</v>
      </c>
      <c r="AB491" t="s">
        <v>445</v>
      </c>
      <c r="AC491" t="s">
        <v>446</v>
      </c>
      <c r="AD491" t="s">
        <v>447</v>
      </c>
      <c r="AE491" t="s">
        <v>415</v>
      </c>
      <c r="AG491" t="s">
        <v>909</v>
      </c>
      <c r="AH491">
        <v>0</v>
      </c>
      <c r="AI491">
        <v>186</v>
      </c>
      <c r="AJ491">
        <v>16</v>
      </c>
      <c r="AK491">
        <v>802</v>
      </c>
      <c r="AL491">
        <v>1.1000000000000001</v>
      </c>
    </row>
    <row r="492" spans="1:38" x14ac:dyDescent="0.3">
      <c r="A492" t="s">
        <v>886</v>
      </c>
      <c r="B492">
        <v>1777</v>
      </c>
      <c r="C492">
        <v>3</v>
      </c>
      <c r="D492" t="s">
        <v>906</v>
      </c>
      <c r="E492" t="s">
        <v>810</v>
      </c>
      <c r="F492">
        <v>732</v>
      </c>
      <c r="G492">
        <v>36.950000000000003</v>
      </c>
      <c r="H492">
        <v>122.17</v>
      </c>
      <c r="I492">
        <v>30.65</v>
      </c>
      <c r="J492">
        <v>101.34</v>
      </c>
      <c r="K492">
        <v>96</v>
      </c>
      <c r="T492">
        <v>4</v>
      </c>
      <c r="U492">
        <v>2</v>
      </c>
      <c r="V492" t="s">
        <v>441</v>
      </c>
      <c r="W492">
        <v>122</v>
      </c>
      <c r="X492">
        <v>22</v>
      </c>
      <c r="Y492">
        <v>5</v>
      </c>
      <c r="Z492" t="s">
        <v>907</v>
      </c>
      <c r="AA492" t="s">
        <v>908</v>
      </c>
      <c r="AB492" t="s">
        <v>445</v>
      </c>
      <c r="AC492" t="s">
        <v>446</v>
      </c>
      <c r="AD492" t="s">
        <v>447</v>
      </c>
      <c r="AE492" t="s">
        <v>415</v>
      </c>
      <c r="AG492" t="s">
        <v>909</v>
      </c>
      <c r="AH492">
        <v>0</v>
      </c>
      <c r="AI492">
        <v>186</v>
      </c>
      <c r="AJ492">
        <v>16</v>
      </c>
      <c r="AK492">
        <v>802</v>
      </c>
      <c r="AL492">
        <v>1.1000000000000001</v>
      </c>
    </row>
    <row r="493" spans="1:38" x14ac:dyDescent="0.3">
      <c r="A493" t="s">
        <v>886</v>
      </c>
      <c r="B493">
        <v>1777</v>
      </c>
      <c r="C493">
        <v>4</v>
      </c>
      <c r="D493" t="s">
        <v>906</v>
      </c>
      <c r="E493" t="s">
        <v>810</v>
      </c>
      <c r="F493">
        <v>732</v>
      </c>
      <c r="G493">
        <v>40.049999999999997</v>
      </c>
      <c r="H493">
        <v>132.41</v>
      </c>
      <c r="I493">
        <v>33.729999999999997</v>
      </c>
      <c r="J493">
        <v>111.51</v>
      </c>
      <c r="K493">
        <v>104</v>
      </c>
      <c r="T493">
        <v>4</v>
      </c>
      <c r="U493">
        <v>2</v>
      </c>
      <c r="V493" t="s">
        <v>441</v>
      </c>
      <c r="W493">
        <v>132</v>
      </c>
      <c r="X493">
        <v>22</v>
      </c>
      <c r="Y493">
        <v>5</v>
      </c>
      <c r="Z493" t="s">
        <v>907</v>
      </c>
      <c r="AA493" t="s">
        <v>908</v>
      </c>
      <c r="AB493" t="s">
        <v>445</v>
      </c>
      <c r="AC493" t="s">
        <v>446</v>
      </c>
      <c r="AD493" t="s">
        <v>447</v>
      </c>
      <c r="AE493" t="s">
        <v>415</v>
      </c>
      <c r="AG493" t="s">
        <v>909</v>
      </c>
      <c r="AH493">
        <v>0</v>
      </c>
      <c r="AI493">
        <v>186</v>
      </c>
      <c r="AJ493">
        <v>16</v>
      </c>
      <c r="AK493">
        <v>802</v>
      </c>
      <c r="AL493">
        <v>1.1000000000000001</v>
      </c>
    </row>
    <row r="494" spans="1:38" x14ac:dyDescent="0.3">
      <c r="A494" t="s">
        <v>886</v>
      </c>
      <c r="B494">
        <v>1777</v>
      </c>
      <c r="C494">
        <v>5</v>
      </c>
      <c r="D494" t="s">
        <v>906</v>
      </c>
      <c r="E494" t="s">
        <v>810</v>
      </c>
      <c r="F494">
        <v>732</v>
      </c>
      <c r="G494">
        <v>45.92</v>
      </c>
      <c r="H494">
        <v>151.83000000000001</v>
      </c>
      <c r="I494">
        <v>39.28</v>
      </c>
      <c r="J494">
        <v>129.88</v>
      </c>
      <c r="K494">
        <v>168</v>
      </c>
      <c r="T494">
        <v>4</v>
      </c>
      <c r="U494">
        <v>2</v>
      </c>
      <c r="V494" t="s">
        <v>441</v>
      </c>
      <c r="W494">
        <v>151</v>
      </c>
      <c r="X494">
        <v>22</v>
      </c>
      <c r="Y494">
        <v>5</v>
      </c>
      <c r="Z494" t="s">
        <v>907</v>
      </c>
      <c r="AA494" t="s">
        <v>908</v>
      </c>
      <c r="AB494" t="s">
        <v>445</v>
      </c>
      <c r="AC494" t="s">
        <v>446</v>
      </c>
      <c r="AD494" t="s">
        <v>447</v>
      </c>
      <c r="AE494" t="s">
        <v>415</v>
      </c>
      <c r="AG494" t="s">
        <v>909</v>
      </c>
      <c r="AH494">
        <v>0</v>
      </c>
      <c r="AI494">
        <v>186</v>
      </c>
      <c r="AJ494">
        <v>16</v>
      </c>
      <c r="AK494">
        <v>802</v>
      </c>
      <c r="AL494">
        <v>1.1000000000000001</v>
      </c>
    </row>
    <row r="495" spans="1:38" x14ac:dyDescent="0.3">
      <c r="A495" t="s">
        <v>886</v>
      </c>
      <c r="B495">
        <v>1777</v>
      </c>
      <c r="C495">
        <v>6</v>
      </c>
      <c r="D495" t="s">
        <v>906</v>
      </c>
      <c r="E495" t="s">
        <v>810</v>
      </c>
      <c r="F495">
        <v>732</v>
      </c>
      <c r="G495">
        <v>58.83</v>
      </c>
      <c r="H495">
        <v>194.5</v>
      </c>
      <c r="I495">
        <v>50.01</v>
      </c>
      <c r="J495">
        <v>165.33</v>
      </c>
      <c r="K495">
        <v>88</v>
      </c>
      <c r="T495">
        <v>5</v>
      </c>
      <c r="U495">
        <v>2</v>
      </c>
      <c r="V495" t="s">
        <v>441</v>
      </c>
      <c r="W495">
        <v>194</v>
      </c>
      <c r="X495">
        <v>22</v>
      </c>
      <c r="Y495">
        <v>5</v>
      </c>
      <c r="Z495" t="s">
        <v>907</v>
      </c>
      <c r="AA495" t="s">
        <v>908</v>
      </c>
      <c r="AB495" t="s">
        <v>445</v>
      </c>
      <c r="AC495" t="s">
        <v>446</v>
      </c>
      <c r="AD495" t="s">
        <v>447</v>
      </c>
      <c r="AE495" t="s">
        <v>415</v>
      </c>
      <c r="AG495" t="s">
        <v>909</v>
      </c>
      <c r="AH495">
        <v>0</v>
      </c>
      <c r="AI495">
        <v>186</v>
      </c>
      <c r="AJ495">
        <v>16</v>
      </c>
      <c r="AK495">
        <v>802</v>
      </c>
      <c r="AL495">
        <v>1.1000000000000001</v>
      </c>
    </row>
    <row r="496" spans="1:38" x14ac:dyDescent="0.3">
      <c r="A496" t="s">
        <v>886</v>
      </c>
      <c r="B496">
        <v>1777</v>
      </c>
      <c r="C496">
        <v>7</v>
      </c>
      <c r="D496" t="s">
        <v>906</v>
      </c>
      <c r="E496" t="s">
        <v>810</v>
      </c>
      <c r="F496">
        <v>732</v>
      </c>
      <c r="G496">
        <v>60.92</v>
      </c>
      <c r="H496">
        <v>201.42</v>
      </c>
      <c r="I496">
        <v>52.12</v>
      </c>
      <c r="J496">
        <v>172.3</v>
      </c>
      <c r="K496">
        <v>12</v>
      </c>
      <c r="T496">
        <v>5</v>
      </c>
      <c r="U496">
        <v>3</v>
      </c>
      <c r="V496" t="s">
        <v>441</v>
      </c>
      <c r="W496">
        <v>201</v>
      </c>
      <c r="X496">
        <v>22</v>
      </c>
      <c r="Y496">
        <v>5</v>
      </c>
      <c r="Z496" t="s">
        <v>907</v>
      </c>
      <c r="AA496" t="s">
        <v>908</v>
      </c>
      <c r="AB496" t="s">
        <v>445</v>
      </c>
      <c r="AC496" t="s">
        <v>446</v>
      </c>
      <c r="AD496" t="s">
        <v>447</v>
      </c>
      <c r="AE496" t="s">
        <v>415</v>
      </c>
      <c r="AG496" t="s">
        <v>909</v>
      </c>
      <c r="AH496">
        <v>0</v>
      </c>
      <c r="AI496">
        <v>186</v>
      </c>
      <c r="AJ496">
        <v>16</v>
      </c>
      <c r="AK496">
        <v>802</v>
      </c>
      <c r="AL496">
        <v>1.1000000000000001</v>
      </c>
    </row>
    <row r="497" spans="1:38" x14ac:dyDescent="0.3">
      <c r="A497" t="s">
        <v>886</v>
      </c>
      <c r="B497">
        <v>8310</v>
      </c>
      <c r="C497">
        <v>1</v>
      </c>
      <c r="D497" t="s">
        <v>910</v>
      </c>
      <c r="E497" t="s">
        <v>515</v>
      </c>
      <c r="F497">
        <v>144</v>
      </c>
      <c r="G497">
        <v>19.82</v>
      </c>
      <c r="H497">
        <v>65.55</v>
      </c>
      <c r="I497">
        <v>16.28</v>
      </c>
      <c r="J497">
        <v>53.82</v>
      </c>
      <c r="K497">
        <v>64</v>
      </c>
      <c r="T497">
        <v>2</v>
      </c>
      <c r="U497">
        <v>1</v>
      </c>
      <c r="V497" t="s">
        <v>441</v>
      </c>
      <c r="W497">
        <v>65</v>
      </c>
      <c r="X497">
        <v>4</v>
      </c>
      <c r="Y497">
        <v>4</v>
      </c>
      <c r="Z497" t="s">
        <v>911</v>
      </c>
      <c r="AA497" t="s">
        <v>912</v>
      </c>
      <c r="AB497" t="s">
        <v>445</v>
      </c>
      <c r="AC497" t="s">
        <v>446</v>
      </c>
      <c r="AD497" t="s">
        <v>447</v>
      </c>
      <c r="AE497" t="s">
        <v>415</v>
      </c>
      <c r="AG497" t="s">
        <v>913</v>
      </c>
      <c r="AH497">
        <v>0</v>
      </c>
      <c r="AI497">
        <v>98</v>
      </c>
      <c r="AJ497">
        <v>31</v>
      </c>
      <c r="AK497">
        <v>111</v>
      </c>
      <c r="AL497">
        <v>0.77</v>
      </c>
    </row>
    <row r="498" spans="1:38" x14ac:dyDescent="0.3">
      <c r="A498" t="s">
        <v>886</v>
      </c>
      <c r="B498">
        <v>8310</v>
      </c>
      <c r="C498">
        <v>2</v>
      </c>
      <c r="D498" t="s">
        <v>910</v>
      </c>
      <c r="E498" t="s">
        <v>515</v>
      </c>
      <c r="F498">
        <v>144</v>
      </c>
      <c r="G498">
        <v>21.82</v>
      </c>
      <c r="H498">
        <v>72.150000000000006</v>
      </c>
      <c r="I498">
        <v>18.100000000000001</v>
      </c>
      <c r="J498">
        <v>59.86</v>
      </c>
      <c r="K498">
        <v>80</v>
      </c>
      <c r="T498">
        <v>3</v>
      </c>
      <c r="U498">
        <v>1</v>
      </c>
      <c r="V498" t="s">
        <v>441</v>
      </c>
      <c r="W498">
        <v>72</v>
      </c>
      <c r="X498">
        <v>4</v>
      </c>
      <c r="Y498">
        <v>4</v>
      </c>
      <c r="Z498" t="s">
        <v>911</v>
      </c>
      <c r="AA498" t="s">
        <v>912</v>
      </c>
      <c r="AB498" t="s">
        <v>445</v>
      </c>
      <c r="AC498" t="s">
        <v>446</v>
      </c>
      <c r="AD498" t="s">
        <v>447</v>
      </c>
      <c r="AE498" t="s">
        <v>415</v>
      </c>
      <c r="AG498" t="s">
        <v>913</v>
      </c>
      <c r="AH498">
        <v>0</v>
      </c>
      <c r="AI498">
        <v>98</v>
      </c>
      <c r="AJ498">
        <v>31</v>
      </c>
      <c r="AK498">
        <v>111</v>
      </c>
      <c r="AL498">
        <v>0.77</v>
      </c>
    </row>
    <row r="499" spans="1:38" x14ac:dyDescent="0.3">
      <c r="A499" t="s">
        <v>886</v>
      </c>
      <c r="B499">
        <v>13638</v>
      </c>
      <c r="C499">
        <v>1</v>
      </c>
      <c r="D499" t="s">
        <v>914</v>
      </c>
      <c r="E499" t="s">
        <v>915</v>
      </c>
      <c r="F499">
        <v>128</v>
      </c>
      <c r="G499">
        <v>31.79</v>
      </c>
      <c r="H499">
        <v>105.12</v>
      </c>
      <c r="I499">
        <v>25.7</v>
      </c>
      <c r="J499">
        <v>84.96</v>
      </c>
      <c r="K499">
        <v>104</v>
      </c>
      <c r="T499">
        <v>3</v>
      </c>
      <c r="U499">
        <v>2</v>
      </c>
      <c r="V499" t="s">
        <v>441</v>
      </c>
      <c r="W499">
        <v>105</v>
      </c>
      <c r="X499">
        <v>4</v>
      </c>
      <c r="Y499">
        <v>4</v>
      </c>
      <c r="Z499" t="s">
        <v>916</v>
      </c>
      <c r="AA499" t="s">
        <v>917</v>
      </c>
      <c r="AB499" t="s">
        <v>445</v>
      </c>
      <c r="AC499" t="s">
        <v>446</v>
      </c>
      <c r="AD499" t="s">
        <v>447</v>
      </c>
      <c r="AE499" t="s">
        <v>415</v>
      </c>
      <c r="AG499" t="s">
        <v>918</v>
      </c>
      <c r="AH499">
        <v>0</v>
      </c>
      <c r="AI499">
        <v>75</v>
      </c>
      <c r="AJ499">
        <v>19</v>
      </c>
      <c r="AK499">
        <v>150</v>
      </c>
      <c r="AL499">
        <v>1.17</v>
      </c>
    </row>
    <row r="500" spans="1:38" x14ac:dyDescent="0.3">
      <c r="A500" t="s">
        <v>886</v>
      </c>
      <c r="B500">
        <v>13638</v>
      </c>
      <c r="C500">
        <v>2</v>
      </c>
      <c r="D500" t="s">
        <v>914</v>
      </c>
      <c r="E500" t="s">
        <v>915</v>
      </c>
      <c r="F500">
        <v>128</v>
      </c>
      <c r="G500">
        <v>45.7</v>
      </c>
      <c r="H500">
        <v>151.09</v>
      </c>
      <c r="I500">
        <v>38.1</v>
      </c>
      <c r="J500">
        <v>125.97</v>
      </c>
      <c r="K500">
        <v>24</v>
      </c>
      <c r="T500">
        <v>4</v>
      </c>
      <c r="U500">
        <v>2</v>
      </c>
      <c r="V500" t="s">
        <v>441</v>
      </c>
      <c r="W500">
        <v>151</v>
      </c>
      <c r="X500">
        <v>4</v>
      </c>
      <c r="Y500">
        <v>4</v>
      </c>
      <c r="Z500" t="s">
        <v>916</v>
      </c>
      <c r="AA500" t="s">
        <v>917</v>
      </c>
      <c r="AB500" t="s">
        <v>445</v>
      </c>
      <c r="AC500" t="s">
        <v>446</v>
      </c>
      <c r="AD500" t="s">
        <v>447</v>
      </c>
      <c r="AE500" t="s">
        <v>415</v>
      </c>
      <c r="AG500" t="s">
        <v>918</v>
      </c>
      <c r="AH500">
        <v>0</v>
      </c>
      <c r="AI500">
        <v>75</v>
      </c>
      <c r="AJ500">
        <v>19</v>
      </c>
      <c r="AK500">
        <v>150</v>
      </c>
      <c r="AL500">
        <v>1.17</v>
      </c>
    </row>
    <row r="501" spans="1:38" x14ac:dyDescent="0.3">
      <c r="A501" t="s">
        <v>886</v>
      </c>
      <c r="B501">
        <v>2583</v>
      </c>
      <c r="C501">
        <v>1</v>
      </c>
      <c r="D501" t="s">
        <v>919</v>
      </c>
      <c r="E501" t="s">
        <v>920</v>
      </c>
      <c r="F501">
        <v>632</v>
      </c>
      <c r="G501">
        <v>18.420000000000002</v>
      </c>
      <c r="H501">
        <v>60.91</v>
      </c>
      <c r="I501">
        <v>13.93</v>
      </c>
      <c r="J501">
        <v>46.06</v>
      </c>
      <c r="K501">
        <v>60</v>
      </c>
      <c r="T501">
        <v>2</v>
      </c>
      <c r="U501">
        <v>1</v>
      </c>
      <c r="V501" t="s">
        <v>441</v>
      </c>
      <c r="W501">
        <v>60</v>
      </c>
      <c r="X501">
        <v>20</v>
      </c>
      <c r="Y501">
        <v>10</v>
      </c>
      <c r="Z501" t="s">
        <v>921</v>
      </c>
      <c r="AA501" t="s">
        <v>922</v>
      </c>
      <c r="AB501" t="s">
        <v>445</v>
      </c>
      <c r="AC501" t="s">
        <v>446</v>
      </c>
      <c r="AD501" t="s">
        <v>447</v>
      </c>
      <c r="AE501" t="s">
        <v>415</v>
      </c>
      <c r="AG501" t="s">
        <v>923</v>
      </c>
      <c r="AH501">
        <v>0</v>
      </c>
      <c r="AI501">
        <v>174</v>
      </c>
      <c r="AJ501">
        <v>15</v>
      </c>
      <c r="AK501">
        <v>948</v>
      </c>
      <c r="AL501">
        <v>1.5</v>
      </c>
    </row>
    <row r="502" spans="1:38" x14ac:dyDescent="0.3">
      <c r="A502" t="s">
        <v>886</v>
      </c>
      <c r="B502">
        <v>2583</v>
      </c>
      <c r="C502">
        <v>2</v>
      </c>
      <c r="D502" t="s">
        <v>919</v>
      </c>
      <c r="E502" t="s">
        <v>920</v>
      </c>
      <c r="F502">
        <v>632</v>
      </c>
      <c r="G502">
        <v>30.72</v>
      </c>
      <c r="H502">
        <v>101.56</v>
      </c>
      <c r="I502">
        <v>25.45</v>
      </c>
      <c r="J502">
        <v>84.15</v>
      </c>
      <c r="K502">
        <v>192</v>
      </c>
      <c r="T502">
        <v>3</v>
      </c>
      <c r="U502">
        <v>2</v>
      </c>
      <c r="V502" t="s">
        <v>441</v>
      </c>
      <c r="W502">
        <v>101</v>
      </c>
      <c r="X502">
        <v>20</v>
      </c>
      <c r="Y502">
        <v>10</v>
      </c>
      <c r="Z502" t="s">
        <v>921</v>
      </c>
      <c r="AA502" t="s">
        <v>922</v>
      </c>
      <c r="AB502" t="s">
        <v>445</v>
      </c>
      <c r="AC502" t="s">
        <v>446</v>
      </c>
      <c r="AD502" t="s">
        <v>447</v>
      </c>
      <c r="AE502" t="s">
        <v>415</v>
      </c>
      <c r="AG502" t="s">
        <v>923</v>
      </c>
      <c r="AH502">
        <v>0</v>
      </c>
      <c r="AI502">
        <v>174</v>
      </c>
      <c r="AJ502">
        <v>15</v>
      </c>
      <c r="AK502">
        <v>948</v>
      </c>
      <c r="AL502">
        <v>1.5</v>
      </c>
    </row>
    <row r="503" spans="1:38" x14ac:dyDescent="0.3">
      <c r="A503" t="s">
        <v>886</v>
      </c>
      <c r="B503">
        <v>2583</v>
      </c>
      <c r="C503">
        <v>3</v>
      </c>
      <c r="D503" t="s">
        <v>919</v>
      </c>
      <c r="E503" t="s">
        <v>920</v>
      </c>
      <c r="F503">
        <v>632</v>
      </c>
      <c r="G503">
        <v>34.07</v>
      </c>
      <c r="H503">
        <v>112.64</v>
      </c>
      <c r="I503">
        <v>28.58</v>
      </c>
      <c r="J503">
        <v>94.48</v>
      </c>
      <c r="K503">
        <v>80</v>
      </c>
      <c r="T503">
        <v>3</v>
      </c>
      <c r="U503">
        <v>2</v>
      </c>
      <c r="V503" t="s">
        <v>441</v>
      </c>
      <c r="W503">
        <v>112</v>
      </c>
      <c r="X503">
        <v>20</v>
      </c>
      <c r="Y503">
        <v>10</v>
      </c>
      <c r="Z503" t="s">
        <v>921</v>
      </c>
      <c r="AA503" t="s">
        <v>922</v>
      </c>
      <c r="AB503" t="s">
        <v>445</v>
      </c>
      <c r="AC503" t="s">
        <v>446</v>
      </c>
      <c r="AD503" t="s">
        <v>447</v>
      </c>
      <c r="AE503" t="s">
        <v>415</v>
      </c>
      <c r="AG503" t="s">
        <v>923</v>
      </c>
      <c r="AH503">
        <v>0</v>
      </c>
      <c r="AI503">
        <v>174</v>
      </c>
      <c r="AJ503">
        <v>15</v>
      </c>
      <c r="AK503">
        <v>948</v>
      </c>
      <c r="AL503">
        <v>1.5</v>
      </c>
    </row>
    <row r="504" spans="1:38" x14ac:dyDescent="0.3">
      <c r="A504" t="s">
        <v>886</v>
      </c>
      <c r="B504">
        <v>2583</v>
      </c>
      <c r="C504">
        <v>4</v>
      </c>
      <c r="D504" t="s">
        <v>919</v>
      </c>
      <c r="E504" t="s">
        <v>920</v>
      </c>
      <c r="F504">
        <v>632</v>
      </c>
      <c r="G504">
        <v>36.78</v>
      </c>
      <c r="H504">
        <v>121.59</v>
      </c>
      <c r="I504">
        <v>30.74</v>
      </c>
      <c r="J504">
        <v>101.64</v>
      </c>
      <c r="K504">
        <v>80</v>
      </c>
      <c r="T504">
        <v>4</v>
      </c>
      <c r="U504">
        <v>2</v>
      </c>
      <c r="V504" t="s">
        <v>441</v>
      </c>
      <c r="W504">
        <v>121</v>
      </c>
      <c r="X504">
        <v>20</v>
      </c>
      <c r="Y504">
        <v>10</v>
      </c>
      <c r="Z504" t="s">
        <v>921</v>
      </c>
      <c r="AA504" t="s">
        <v>922</v>
      </c>
      <c r="AB504" t="s">
        <v>445</v>
      </c>
      <c r="AC504" t="s">
        <v>446</v>
      </c>
      <c r="AD504" t="s">
        <v>447</v>
      </c>
      <c r="AE504" t="s">
        <v>415</v>
      </c>
      <c r="AG504" t="s">
        <v>923</v>
      </c>
      <c r="AH504">
        <v>0</v>
      </c>
      <c r="AI504">
        <v>174</v>
      </c>
      <c r="AJ504">
        <v>15</v>
      </c>
      <c r="AK504">
        <v>948</v>
      </c>
      <c r="AL504">
        <v>1.5</v>
      </c>
    </row>
    <row r="505" spans="1:38" x14ac:dyDescent="0.3">
      <c r="A505" t="s">
        <v>886</v>
      </c>
      <c r="B505">
        <v>2583</v>
      </c>
      <c r="C505">
        <v>5</v>
      </c>
      <c r="D505" t="s">
        <v>919</v>
      </c>
      <c r="E505" t="s">
        <v>920</v>
      </c>
      <c r="F505">
        <v>632</v>
      </c>
      <c r="G505">
        <v>45.31</v>
      </c>
      <c r="H505">
        <v>149.79</v>
      </c>
      <c r="I505">
        <v>39.25</v>
      </c>
      <c r="J505">
        <v>129.76</v>
      </c>
      <c r="K505">
        <v>172</v>
      </c>
      <c r="T505">
        <v>4</v>
      </c>
      <c r="U505">
        <v>2</v>
      </c>
      <c r="V505" t="s">
        <v>441</v>
      </c>
      <c r="W505">
        <v>149</v>
      </c>
      <c r="X505">
        <v>20</v>
      </c>
      <c r="Y505">
        <v>10</v>
      </c>
      <c r="Z505" t="s">
        <v>921</v>
      </c>
      <c r="AA505" t="s">
        <v>922</v>
      </c>
      <c r="AB505" t="s">
        <v>445</v>
      </c>
      <c r="AC505" t="s">
        <v>446</v>
      </c>
      <c r="AD505" t="s">
        <v>447</v>
      </c>
      <c r="AE505" t="s">
        <v>415</v>
      </c>
      <c r="AG505" t="s">
        <v>923</v>
      </c>
      <c r="AH505">
        <v>0</v>
      </c>
      <c r="AI505">
        <v>174</v>
      </c>
      <c r="AJ505">
        <v>15</v>
      </c>
      <c r="AK505">
        <v>948</v>
      </c>
      <c r="AL505">
        <v>1.5</v>
      </c>
    </row>
    <row r="506" spans="1:38" x14ac:dyDescent="0.3">
      <c r="A506" t="s">
        <v>886</v>
      </c>
      <c r="B506">
        <v>2583</v>
      </c>
      <c r="C506">
        <v>6</v>
      </c>
      <c r="D506" t="s">
        <v>919</v>
      </c>
      <c r="E506" t="s">
        <v>920</v>
      </c>
      <c r="F506">
        <v>632</v>
      </c>
      <c r="G506">
        <v>57.75</v>
      </c>
      <c r="H506">
        <v>190.94</v>
      </c>
      <c r="I506">
        <v>49.84</v>
      </c>
      <c r="J506">
        <v>164.79</v>
      </c>
      <c r="K506">
        <v>40</v>
      </c>
      <c r="T506">
        <v>5</v>
      </c>
      <c r="U506">
        <v>2</v>
      </c>
      <c r="V506" t="s">
        <v>441</v>
      </c>
      <c r="W506">
        <v>190</v>
      </c>
      <c r="X506">
        <v>20</v>
      </c>
      <c r="Y506">
        <v>10</v>
      </c>
      <c r="Z506" t="s">
        <v>921</v>
      </c>
      <c r="AA506" t="s">
        <v>922</v>
      </c>
      <c r="AB506" t="s">
        <v>445</v>
      </c>
      <c r="AC506" t="s">
        <v>446</v>
      </c>
      <c r="AD506" t="s">
        <v>447</v>
      </c>
      <c r="AE506" t="s">
        <v>415</v>
      </c>
      <c r="AG506" t="s">
        <v>923</v>
      </c>
      <c r="AH506">
        <v>0</v>
      </c>
      <c r="AI506">
        <v>174</v>
      </c>
      <c r="AJ506">
        <v>15</v>
      </c>
      <c r="AK506">
        <v>948</v>
      </c>
      <c r="AL506">
        <v>1.5</v>
      </c>
    </row>
    <row r="507" spans="1:38" x14ac:dyDescent="0.3">
      <c r="A507" t="s">
        <v>886</v>
      </c>
      <c r="B507">
        <v>2583</v>
      </c>
      <c r="C507">
        <v>7</v>
      </c>
      <c r="D507" t="s">
        <v>919</v>
      </c>
      <c r="E507" t="s">
        <v>920</v>
      </c>
      <c r="F507">
        <v>632</v>
      </c>
      <c r="G507">
        <v>66.48</v>
      </c>
      <c r="H507">
        <v>219.77</v>
      </c>
      <c r="I507">
        <v>59.09</v>
      </c>
      <c r="J507">
        <v>195.37</v>
      </c>
      <c r="K507">
        <v>8</v>
      </c>
      <c r="T507">
        <v>7</v>
      </c>
      <c r="U507">
        <v>3</v>
      </c>
      <c r="V507" t="s">
        <v>441</v>
      </c>
      <c r="W507">
        <v>219</v>
      </c>
      <c r="X507">
        <v>20</v>
      </c>
      <c r="Y507">
        <v>10</v>
      </c>
      <c r="Z507" t="s">
        <v>921</v>
      </c>
      <c r="AA507" t="s">
        <v>922</v>
      </c>
      <c r="AB507" t="s">
        <v>445</v>
      </c>
      <c r="AC507" t="s">
        <v>446</v>
      </c>
      <c r="AD507" t="s">
        <v>447</v>
      </c>
      <c r="AE507" t="s">
        <v>415</v>
      </c>
      <c r="AG507" t="s">
        <v>923</v>
      </c>
      <c r="AH507">
        <v>0</v>
      </c>
      <c r="AI507">
        <v>174</v>
      </c>
      <c r="AJ507">
        <v>15</v>
      </c>
      <c r="AK507">
        <v>948</v>
      </c>
      <c r="AL507">
        <v>1.5</v>
      </c>
    </row>
    <row r="508" spans="1:38" x14ac:dyDescent="0.3">
      <c r="A508" t="s">
        <v>886</v>
      </c>
      <c r="B508">
        <v>1716</v>
      </c>
      <c r="C508">
        <v>1</v>
      </c>
      <c r="D508" t="s">
        <v>924</v>
      </c>
      <c r="E508" t="s">
        <v>632</v>
      </c>
      <c r="F508">
        <v>160</v>
      </c>
      <c r="G508">
        <v>36.909999999999997</v>
      </c>
      <c r="H508">
        <v>122.03</v>
      </c>
      <c r="I508">
        <v>30.83</v>
      </c>
      <c r="J508">
        <v>101.94</v>
      </c>
      <c r="K508">
        <v>40</v>
      </c>
      <c r="T508">
        <v>4</v>
      </c>
      <c r="U508">
        <v>2</v>
      </c>
      <c r="V508" t="s">
        <v>441</v>
      </c>
      <c r="W508">
        <v>122</v>
      </c>
      <c r="X508">
        <v>22</v>
      </c>
      <c r="Y508">
        <v>20</v>
      </c>
      <c r="Z508" t="s">
        <v>925</v>
      </c>
      <c r="AA508" t="s">
        <v>926</v>
      </c>
      <c r="AB508" t="s">
        <v>445</v>
      </c>
      <c r="AC508" t="s">
        <v>446</v>
      </c>
      <c r="AD508" t="s">
        <v>447</v>
      </c>
      <c r="AE508" t="s">
        <v>415</v>
      </c>
      <c r="AG508" t="s">
        <v>927</v>
      </c>
      <c r="AH508">
        <v>0</v>
      </c>
      <c r="AI508">
        <v>159</v>
      </c>
      <c r="AJ508">
        <v>15</v>
      </c>
      <c r="AK508">
        <v>160</v>
      </c>
      <c r="AL508">
        <v>1</v>
      </c>
    </row>
    <row r="509" spans="1:38" x14ac:dyDescent="0.3">
      <c r="A509" t="s">
        <v>886</v>
      </c>
      <c r="B509">
        <v>1716</v>
      </c>
      <c r="C509">
        <v>2</v>
      </c>
      <c r="D509" t="s">
        <v>924</v>
      </c>
      <c r="E509" t="s">
        <v>632</v>
      </c>
      <c r="F509">
        <v>160</v>
      </c>
      <c r="G509">
        <v>47.55</v>
      </c>
      <c r="H509">
        <v>157.21</v>
      </c>
      <c r="I509">
        <v>40.72</v>
      </c>
      <c r="J509">
        <v>134.63999999999999</v>
      </c>
      <c r="K509">
        <v>120</v>
      </c>
      <c r="T509">
        <v>4</v>
      </c>
      <c r="U509">
        <v>2</v>
      </c>
      <c r="V509" t="s">
        <v>441</v>
      </c>
      <c r="W509">
        <v>157</v>
      </c>
      <c r="X509">
        <v>22</v>
      </c>
      <c r="Y509">
        <v>20</v>
      </c>
      <c r="Z509" t="s">
        <v>925</v>
      </c>
      <c r="AA509" t="s">
        <v>926</v>
      </c>
      <c r="AB509" t="s">
        <v>445</v>
      </c>
      <c r="AC509" t="s">
        <v>446</v>
      </c>
      <c r="AD509" t="s">
        <v>447</v>
      </c>
      <c r="AE509" t="s">
        <v>415</v>
      </c>
      <c r="AG509" t="s">
        <v>927</v>
      </c>
      <c r="AH509">
        <v>0</v>
      </c>
      <c r="AI509">
        <v>159</v>
      </c>
      <c r="AJ509">
        <v>15</v>
      </c>
      <c r="AK509">
        <v>160</v>
      </c>
      <c r="AL509">
        <v>1</v>
      </c>
    </row>
    <row r="510" spans="1:38" x14ac:dyDescent="0.3">
      <c r="A510" t="s">
        <v>886</v>
      </c>
      <c r="B510">
        <v>1821</v>
      </c>
      <c r="C510">
        <v>1</v>
      </c>
      <c r="D510" t="s">
        <v>928</v>
      </c>
      <c r="E510" t="s">
        <v>888</v>
      </c>
      <c r="F510">
        <v>1781</v>
      </c>
      <c r="G510">
        <v>22.2</v>
      </c>
      <c r="H510">
        <v>73.400000000000006</v>
      </c>
      <c r="I510">
        <v>18.14</v>
      </c>
      <c r="J510">
        <v>59.99</v>
      </c>
      <c r="K510">
        <v>210</v>
      </c>
      <c r="T510">
        <v>3</v>
      </c>
      <c r="U510">
        <v>1</v>
      </c>
      <c r="V510" t="s">
        <v>441</v>
      </c>
      <c r="W510">
        <v>73</v>
      </c>
      <c r="X510">
        <v>28</v>
      </c>
      <c r="Y510">
        <v>5</v>
      </c>
      <c r="Z510" t="s">
        <v>929</v>
      </c>
      <c r="AA510" t="s">
        <v>930</v>
      </c>
      <c r="AB510" t="s">
        <v>445</v>
      </c>
      <c r="AC510" t="s">
        <v>446</v>
      </c>
      <c r="AD510" t="s">
        <v>447</v>
      </c>
      <c r="AE510" t="s">
        <v>415</v>
      </c>
      <c r="AG510" t="s">
        <v>931</v>
      </c>
      <c r="AH510">
        <v>0</v>
      </c>
      <c r="AI510">
        <v>191</v>
      </c>
      <c r="AJ510">
        <v>16</v>
      </c>
      <c r="AK510">
        <v>2672</v>
      </c>
      <c r="AL510">
        <v>1.5</v>
      </c>
    </row>
    <row r="511" spans="1:38" x14ac:dyDescent="0.3">
      <c r="A511" t="s">
        <v>886</v>
      </c>
      <c r="B511">
        <v>1821</v>
      </c>
      <c r="C511">
        <v>2</v>
      </c>
      <c r="D511" t="s">
        <v>928</v>
      </c>
      <c r="E511" t="s">
        <v>888</v>
      </c>
      <c r="F511">
        <v>1781</v>
      </c>
      <c r="G511">
        <v>32.44</v>
      </c>
      <c r="H511">
        <v>107.24</v>
      </c>
      <c r="I511">
        <v>25.61</v>
      </c>
      <c r="J511">
        <v>84.69</v>
      </c>
      <c r="K511">
        <v>858</v>
      </c>
      <c r="T511">
        <v>3</v>
      </c>
      <c r="U511">
        <v>2</v>
      </c>
      <c r="V511" t="s">
        <v>441</v>
      </c>
      <c r="W511">
        <v>107</v>
      </c>
      <c r="X511">
        <v>28</v>
      </c>
      <c r="Y511">
        <v>5</v>
      </c>
      <c r="Z511" t="s">
        <v>929</v>
      </c>
      <c r="AA511" t="s">
        <v>930</v>
      </c>
      <c r="AB511" t="s">
        <v>445</v>
      </c>
      <c r="AC511" t="s">
        <v>446</v>
      </c>
      <c r="AD511" t="s">
        <v>447</v>
      </c>
      <c r="AE511" t="s">
        <v>415</v>
      </c>
      <c r="AG511" t="s">
        <v>931</v>
      </c>
      <c r="AH511">
        <v>0</v>
      </c>
      <c r="AI511">
        <v>191</v>
      </c>
      <c r="AJ511">
        <v>16</v>
      </c>
      <c r="AK511">
        <v>2672</v>
      </c>
      <c r="AL511">
        <v>1.5</v>
      </c>
    </row>
    <row r="512" spans="1:38" x14ac:dyDescent="0.3">
      <c r="A512" t="s">
        <v>886</v>
      </c>
      <c r="B512">
        <v>1821</v>
      </c>
      <c r="C512">
        <v>3</v>
      </c>
      <c r="D512" t="s">
        <v>928</v>
      </c>
      <c r="E512" t="s">
        <v>888</v>
      </c>
      <c r="F512">
        <v>1781</v>
      </c>
      <c r="G512">
        <v>48.93</v>
      </c>
      <c r="H512">
        <v>161.78</v>
      </c>
      <c r="I512">
        <v>40.32</v>
      </c>
      <c r="J512">
        <v>133.29</v>
      </c>
      <c r="K512">
        <v>464</v>
      </c>
      <c r="T512">
        <v>4</v>
      </c>
      <c r="U512">
        <v>2</v>
      </c>
      <c r="V512" t="s">
        <v>441</v>
      </c>
      <c r="W512">
        <v>161</v>
      </c>
      <c r="X512">
        <v>28</v>
      </c>
      <c r="Y512">
        <v>5</v>
      </c>
      <c r="Z512" t="s">
        <v>929</v>
      </c>
      <c r="AA512" t="s">
        <v>930</v>
      </c>
      <c r="AB512" t="s">
        <v>445</v>
      </c>
      <c r="AC512" t="s">
        <v>446</v>
      </c>
      <c r="AD512" t="s">
        <v>447</v>
      </c>
      <c r="AE512" t="s">
        <v>415</v>
      </c>
      <c r="AG512" t="s">
        <v>931</v>
      </c>
      <c r="AH512">
        <v>0</v>
      </c>
      <c r="AI512">
        <v>191</v>
      </c>
      <c r="AJ512">
        <v>16</v>
      </c>
      <c r="AK512">
        <v>2672</v>
      </c>
      <c r="AL512">
        <v>1.5</v>
      </c>
    </row>
    <row r="513" spans="1:38" x14ac:dyDescent="0.3">
      <c r="A513" t="s">
        <v>886</v>
      </c>
      <c r="B513">
        <v>1821</v>
      </c>
      <c r="C513">
        <v>4</v>
      </c>
      <c r="D513" t="s">
        <v>928</v>
      </c>
      <c r="E513" t="s">
        <v>888</v>
      </c>
      <c r="F513">
        <v>1781</v>
      </c>
      <c r="G513">
        <v>62.97</v>
      </c>
      <c r="H513">
        <v>208.18</v>
      </c>
      <c r="I513">
        <v>51.88</v>
      </c>
      <c r="J513">
        <v>171.51</v>
      </c>
      <c r="K513">
        <v>34</v>
      </c>
      <c r="T513">
        <v>6</v>
      </c>
      <c r="U513">
        <v>3</v>
      </c>
      <c r="V513" t="s">
        <v>441</v>
      </c>
      <c r="W513">
        <v>208</v>
      </c>
      <c r="X513">
        <v>28</v>
      </c>
      <c r="Y513">
        <v>5</v>
      </c>
      <c r="Z513" t="s">
        <v>929</v>
      </c>
      <c r="AA513" t="s">
        <v>930</v>
      </c>
      <c r="AB513" t="s">
        <v>445</v>
      </c>
      <c r="AC513" t="s">
        <v>446</v>
      </c>
      <c r="AD513" t="s">
        <v>447</v>
      </c>
      <c r="AE513" t="s">
        <v>415</v>
      </c>
      <c r="AG513" t="s">
        <v>931</v>
      </c>
      <c r="AH513">
        <v>0</v>
      </c>
      <c r="AI513">
        <v>191</v>
      </c>
      <c r="AJ513">
        <v>16</v>
      </c>
      <c r="AK513">
        <v>2672</v>
      </c>
      <c r="AL513">
        <v>1.5</v>
      </c>
    </row>
    <row r="514" spans="1:38" x14ac:dyDescent="0.3">
      <c r="A514" t="s">
        <v>886</v>
      </c>
      <c r="B514">
        <v>1821</v>
      </c>
      <c r="C514">
        <v>5</v>
      </c>
      <c r="D514" t="s">
        <v>928</v>
      </c>
      <c r="E514" t="s">
        <v>888</v>
      </c>
      <c r="F514">
        <v>1781</v>
      </c>
      <c r="G514">
        <v>70.08</v>
      </c>
      <c r="H514">
        <v>231.67</v>
      </c>
      <c r="I514">
        <v>58.12</v>
      </c>
      <c r="J514">
        <v>192.15</v>
      </c>
      <c r="K514">
        <v>215</v>
      </c>
      <c r="T514">
        <v>6</v>
      </c>
      <c r="U514">
        <v>3</v>
      </c>
      <c r="V514" t="s">
        <v>441</v>
      </c>
      <c r="W514">
        <v>231</v>
      </c>
      <c r="X514">
        <v>28</v>
      </c>
      <c r="Y514">
        <v>5</v>
      </c>
      <c r="Z514" t="s">
        <v>929</v>
      </c>
      <c r="AA514" t="s">
        <v>930</v>
      </c>
      <c r="AB514" t="s">
        <v>445</v>
      </c>
      <c r="AC514" t="s">
        <v>446</v>
      </c>
      <c r="AD514" t="s">
        <v>447</v>
      </c>
      <c r="AE514" t="s">
        <v>415</v>
      </c>
      <c r="AG514" t="s">
        <v>931</v>
      </c>
      <c r="AH514">
        <v>0</v>
      </c>
      <c r="AI514">
        <v>191</v>
      </c>
      <c r="AJ514">
        <v>16</v>
      </c>
      <c r="AK514">
        <v>2672</v>
      </c>
      <c r="AL514">
        <v>1.5</v>
      </c>
    </row>
    <row r="515" spans="1:38" x14ac:dyDescent="0.3">
      <c r="A515" t="s">
        <v>886</v>
      </c>
      <c r="B515">
        <v>1817</v>
      </c>
      <c r="C515">
        <v>1</v>
      </c>
      <c r="D515" t="s">
        <v>932</v>
      </c>
      <c r="E515" t="s">
        <v>632</v>
      </c>
      <c r="F515">
        <v>902</v>
      </c>
      <c r="G515">
        <v>22.22</v>
      </c>
      <c r="H515">
        <v>73.48</v>
      </c>
      <c r="I515">
        <v>16.28</v>
      </c>
      <c r="J515">
        <v>53.82</v>
      </c>
      <c r="K515">
        <v>302</v>
      </c>
      <c r="T515">
        <v>2</v>
      </c>
      <c r="U515">
        <v>1</v>
      </c>
      <c r="V515" t="s">
        <v>457</v>
      </c>
      <c r="W515">
        <v>73</v>
      </c>
      <c r="X515">
        <v>25</v>
      </c>
      <c r="Y515">
        <v>10</v>
      </c>
      <c r="Z515" t="s">
        <v>933</v>
      </c>
      <c r="AA515" t="s">
        <v>934</v>
      </c>
      <c r="AB515" t="s">
        <v>445</v>
      </c>
      <c r="AC515" t="s">
        <v>446</v>
      </c>
      <c r="AD515" t="s">
        <v>447</v>
      </c>
      <c r="AE515" t="s">
        <v>415</v>
      </c>
      <c r="AG515" t="s">
        <v>935</v>
      </c>
      <c r="AH515">
        <v>0</v>
      </c>
      <c r="AI515">
        <v>159</v>
      </c>
      <c r="AJ515">
        <v>15</v>
      </c>
      <c r="AK515">
        <v>843</v>
      </c>
      <c r="AL515">
        <v>0.93</v>
      </c>
    </row>
    <row r="516" spans="1:38" x14ac:dyDescent="0.3">
      <c r="A516" t="s">
        <v>886</v>
      </c>
      <c r="B516">
        <v>1817</v>
      </c>
      <c r="C516">
        <v>2</v>
      </c>
      <c r="D516" t="s">
        <v>932</v>
      </c>
      <c r="E516" t="s">
        <v>632</v>
      </c>
      <c r="F516">
        <v>902</v>
      </c>
      <c r="G516">
        <v>27.22</v>
      </c>
      <c r="H516">
        <v>90</v>
      </c>
      <c r="I516">
        <v>21.38</v>
      </c>
      <c r="J516">
        <v>70.680000000000007</v>
      </c>
      <c r="K516">
        <v>352</v>
      </c>
      <c r="T516">
        <v>3</v>
      </c>
      <c r="U516">
        <v>1</v>
      </c>
      <c r="V516" t="s">
        <v>441</v>
      </c>
      <c r="W516">
        <v>90</v>
      </c>
      <c r="X516">
        <v>25</v>
      </c>
      <c r="Y516">
        <v>10</v>
      </c>
      <c r="Z516" t="s">
        <v>933</v>
      </c>
      <c r="AA516" t="s">
        <v>934</v>
      </c>
      <c r="AB516" t="s">
        <v>445</v>
      </c>
      <c r="AC516" t="s">
        <v>446</v>
      </c>
      <c r="AD516" t="s">
        <v>447</v>
      </c>
      <c r="AE516" t="s">
        <v>415</v>
      </c>
      <c r="AG516" t="s">
        <v>935</v>
      </c>
      <c r="AH516">
        <v>0</v>
      </c>
      <c r="AI516">
        <v>159</v>
      </c>
      <c r="AJ516">
        <v>15</v>
      </c>
      <c r="AK516">
        <v>843</v>
      </c>
      <c r="AL516">
        <v>0.93</v>
      </c>
    </row>
    <row r="517" spans="1:38" x14ac:dyDescent="0.3">
      <c r="A517" t="s">
        <v>886</v>
      </c>
      <c r="B517">
        <v>1817</v>
      </c>
      <c r="C517">
        <v>3</v>
      </c>
      <c r="D517" t="s">
        <v>932</v>
      </c>
      <c r="E517" t="s">
        <v>632</v>
      </c>
      <c r="F517">
        <v>902</v>
      </c>
      <c r="G517">
        <v>31.75</v>
      </c>
      <c r="H517">
        <v>104.98</v>
      </c>
      <c r="I517">
        <v>25.61</v>
      </c>
      <c r="J517">
        <v>84.69</v>
      </c>
      <c r="K517">
        <v>248</v>
      </c>
      <c r="T517">
        <v>3</v>
      </c>
      <c r="U517">
        <v>2</v>
      </c>
      <c r="V517" t="s">
        <v>441</v>
      </c>
      <c r="W517">
        <v>104</v>
      </c>
      <c r="X517">
        <v>25</v>
      </c>
      <c r="Y517">
        <v>10</v>
      </c>
      <c r="Z517" t="s">
        <v>933</v>
      </c>
      <c r="AA517" t="s">
        <v>934</v>
      </c>
      <c r="AB517" t="s">
        <v>445</v>
      </c>
      <c r="AC517" t="s">
        <v>446</v>
      </c>
      <c r="AD517" t="s">
        <v>447</v>
      </c>
      <c r="AE517" t="s">
        <v>415</v>
      </c>
      <c r="AG517" t="s">
        <v>935</v>
      </c>
      <c r="AH517">
        <v>0</v>
      </c>
      <c r="AI517">
        <v>159</v>
      </c>
      <c r="AJ517">
        <v>15</v>
      </c>
      <c r="AK517">
        <v>843</v>
      </c>
      <c r="AL517">
        <v>0.93</v>
      </c>
    </row>
    <row r="518" spans="1:38" x14ac:dyDescent="0.3">
      <c r="A518" t="s">
        <v>886</v>
      </c>
      <c r="B518">
        <v>1724</v>
      </c>
      <c r="C518">
        <v>1</v>
      </c>
      <c r="D518" t="s">
        <v>936</v>
      </c>
      <c r="E518" t="s">
        <v>937</v>
      </c>
      <c r="F518">
        <v>648</v>
      </c>
      <c r="G518">
        <v>21.89</v>
      </c>
      <c r="H518">
        <v>72.39</v>
      </c>
      <c r="I518">
        <v>18.079999999999998</v>
      </c>
      <c r="J518">
        <v>59.78</v>
      </c>
      <c r="K518">
        <v>60</v>
      </c>
      <c r="T518">
        <v>3</v>
      </c>
      <c r="U518">
        <v>1</v>
      </c>
      <c r="V518" t="s">
        <v>441</v>
      </c>
      <c r="W518">
        <v>72</v>
      </c>
      <c r="X518">
        <v>19</v>
      </c>
      <c r="Y518">
        <v>5</v>
      </c>
      <c r="Z518" t="s">
        <v>938</v>
      </c>
      <c r="AA518" t="s">
        <v>939</v>
      </c>
      <c r="AB518" t="s">
        <v>445</v>
      </c>
      <c r="AC518" t="s">
        <v>446</v>
      </c>
      <c r="AD518" t="s">
        <v>447</v>
      </c>
      <c r="AE518" t="s">
        <v>415</v>
      </c>
      <c r="AG518" t="s">
        <v>940</v>
      </c>
      <c r="AH518">
        <v>0</v>
      </c>
      <c r="AI518">
        <v>187</v>
      </c>
      <c r="AJ518">
        <v>18</v>
      </c>
      <c r="AK518">
        <v>809</v>
      </c>
      <c r="AL518">
        <v>1.25</v>
      </c>
    </row>
    <row r="519" spans="1:38" x14ac:dyDescent="0.3">
      <c r="A519" t="s">
        <v>886</v>
      </c>
      <c r="B519">
        <v>1724</v>
      </c>
      <c r="C519">
        <v>2</v>
      </c>
      <c r="D519" t="s">
        <v>936</v>
      </c>
      <c r="E519" t="s">
        <v>937</v>
      </c>
      <c r="F519">
        <v>648</v>
      </c>
      <c r="G519">
        <v>32.090000000000003</v>
      </c>
      <c r="H519">
        <v>106.09</v>
      </c>
      <c r="I519">
        <v>25.62</v>
      </c>
      <c r="J519">
        <v>84.72</v>
      </c>
      <c r="K519">
        <v>192</v>
      </c>
      <c r="T519">
        <v>3</v>
      </c>
      <c r="U519">
        <v>2</v>
      </c>
      <c r="V519" t="s">
        <v>441</v>
      </c>
      <c r="W519">
        <v>106</v>
      </c>
      <c r="X519">
        <v>19</v>
      </c>
      <c r="Y519">
        <v>5</v>
      </c>
      <c r="Z519" t="s">
        <v>938</v>
      </c>
      <c r="AA519" t="s">
        <v>939</v>
      </c>
      <c r="AB519" t="s">
        <v>445</v>
      </c>
      <c r="AC519" t="s">
        <v>446</v>
      </c>
      <c r="AD519" t="s">
        <v>447</v>
      </c>
      <c r="AE519" t="s">
        <v>415</v>
      </c>
      <c r="AG519" t="s">
        <v>940</v>
      </c>
      <c r="AH519">
        <v>0</v>
      </c>
      <c r="AI519">
        <v>187</v>
      </c>
      <c r="AJ519">
        <v>18</v>
      </c>
      <c r="AK519">
        <v>809</v>
      </c>
      <c r="AL519">
        <v>1.25</v>
      </c>
    </row>
    <row r="520" spans="1:38" x14ac:dyDescent="0.3">
      <c r="A520" t="s">
        <v>886</v>
      </c>
      <c r="B520">
        <v>1724</v>
      </c>
      <c r="C520">
        <v>3</v>
      </c>
      <c r="D520" t="s">
        <v>936</v>
      </c>
      <c r="E520" t="s">
        <v>937</v>
      </c>
      <c r="F520">
        <v>648</v>
      </c>
      <c r="G520">
        <v>37.81</v>
      </c>
      <c r="H520">
        <v>125.01</v>
      </c>
      <c r="I520">
        <v>30.8</v>
      </c>
      <c r="J520">
        <v>101.82</v>
      </c>
      <c r="K520">
        <v>112</v>
      </c>
      <c r="T520">
        <v>4</v>
      </c>
      <c r="U520">
        <v>2</v>
      </c>
      <c r="V520" t="s">
        <v>441</v>
      </c>
      <c r="W520">
        <v>125</v>
      </c>
      <c r="X520">
        <v>19</v>
      </c>
      <c r="Y520">
        <v>5</v>
      </c>
      <c r="Z520" t="s">
        <v>938</v>
      </c>
      <c r="AA520" t="s">
        <v>939</v>
      </c>
      <c r="AB520" t="s">
        <v>445</v>
      </c>
      <c r="AC520" t="s">
        <v>446</v>
      </c>
      <c r="AD520" t="s">
        <v>447</v>
      </c>
      <c r="AE520" t="s">
        <v>415</v>
      </c>
      <c r="AG520" t="s">
        <v>940</v>
      </c>
      <c r="AH520">
        <v>0</v>
      </c>
      <c r="AI520">
        <v>187</v>
      </c>
      <c r="AJ520">
        <v>18</v>
      </c>
      <c r="AK520">
        <v>809</v>
      </c>
      <c r="AL520">
        <v>1.25</v>
      </c>
    </row>
    <row r="521" spans="1:38" x14ac:dyDescent="0.3">
      <c r="A521" t="s">
        <v>886</v>
      </c>
      <c r="B521">
        <v>1724</v>
      </c>
      <c r="C521">
        <v>4</v>
      </c>
      <c r="D521" t="s">
        <v>936</v>
      </c>
      <c r="E521" t="s">
        <v>937</v>
      </c>
      <c r="F521">
        <v>648</v>
      </c>
      <c r="G521">
        <v>46.44</v>
      </c>
      <c r="H521">
        <v>153.53</v>
      </c>
      <c r="I521">
        <v>38.799999999999997</v>
      </c>
      <c r="J521">
        <v>128.28</v>
      </c>
      <c r="K521">
        <v>210</v>
      </c>
      <c r="T521">
        <v>4</v>
      </c>
      <c r="U521">
        <v>2</v>
      </c>
      <c r="V521" t="s">
        <v>441</v>
      </c>
      <c r="W521">
        <v>153</v>
      </c>
      <c r="X521">
        <v>19</v>
      </c>
      <c r="Y521">
        <v>5</v>
      </c>
      <c r="Z521" t="s">
        <v>938</v>
      </c>
      <c r="AA521" t="s">
        <v>939</v>
      </c>
      <c r="AB521" t="s">
        <v>445</v>
      </c>
      <c r="AC521" t="s">
        <v>446</v>
      </c>
      <c r="AD521" t="s">
        <v>447</v>
      </c>
      <c r="AE521" t="s">
        <v>415</v>
      </c>
      <c r="AG521" t="s">
        <v>940</v>
      </c>
      <c r="AH521">
        <v>0</v>
      </c>
      <c r="AI521">
        <v>187</v>
      </c>
      <c r="AJ521">
        <v>18</v>
      </c>
      <c r="AK521">
        <v>809</v>
      </c>
      <c r="AL521">
        <v>1.25</v>
      </c>
    </row>
    <row r="522" spans="1:38" x14ac:dyDescent="0.3">
      <c r="A522" t="s">
        <v>886</v>
      </c>
      <c r="B522">
        <v>1724</v>
      </c>
      <c r="C522">
        <v>5</v>
      </c>
      <c r="D522" t="s">
        <v>936</v>
      </c>
      <c r="E522" t="s">
        <v>937</v>
      </c>
      <c r="F522">
        <v>648</v>
      </c>
      <c r="G522">
        <v>50.03</v>
      </c>
      <c r="H522">
        <v>165.41</v>
      </c>
      <c r="I522">
        <v>40.75</v>
      </c>
      <c r="J522">
        <v>134.72999999999999</v>
      </c>
      <c r="K522">
        <v>8</v>
      </c>
      <c r="T522">
        <v>5</v>
      </c>
      <c r="U522">
        <v>3</v>
      </c>
      <c r="V522" t="s">
        <v>441</v>
      </c>
      <c r="W522">
        <v>165</v>
      </c>
      <c r="X522">
        <v>19</v>
      </c>
      <c r="Y522">
        <v>5</v>
      </c>
      <c r="Z522" t="s">
        <v>938</v>
      </c>
      <c r="AA522" t="s">
        <v>939</v>
      </c>
      <c r="AB522" t="s">
        <v>445</v>
      </c>
      <c r="AC522" t="s">
        <v>446</v>
      </c>
      <c r="AD522" t="s">
        <v>447</v>
      </c>
      <c r="AE522" t="s">
        <v>415</v>
      </c>
      <c r="AG522" t="s">
        <v>940</v>
      </c>
      <c r="AH522">
        <v>0</v>
      </c>
      <c r="AI522">
        <v>187</v>
      </c>
      <c r="AJ522">
        <v>18</v>
      </c>
      <c r="AK522">
        <v>809</v>
      </c>
      <c r="AL522">
        <v>1.25</v>
      </c>
    </row>
    <row r="523" spans="1:38" x14ac:dyDescent="0.3">
      <c r="A523" t="s">
        <v>886</v>
      </c>
      <c r="B523">
        <v>1724</v>
      </c>
      <c r="C523">
        <v>6</v>
      </c>
      <c r="D523" t="s">
        <v>936</v>
      </c>
      <c r="E523" t="s">
        <v>937</v>
      </c>
      <c r="F523">
        <v>648</v>
      </c>
      <c r="G523">
        <v>60.01</v>
      </c>
      <c r="H523">
        <v>198.41</v>
      </c>
      <c r="I523">
        <v>50.45</v>
      </c>
      <c r="J523">
        <v>166.8</v>
      </c>
      <c r="K523">
        <v>66</v>
      </c>
      <c r="T523">
        <v>5</v>
      </c>
      <c r="U523">
        <v>2</v>
      </c>
      <c r="V523" t="s">
        <v>441</v>
      </c>
      <c r="W523">
        <v>198</v>
      </c>
      <c r="X523">
        <v>19</v>
      </c>
      <c r="Y523">
        <v>5</v>
      </c>
      <c r="Z523" t="s">
        <v>938</v>
      </c>
      <c r="AA523" t="s">
        <v>939</v>
      </c>
      <c r="AB523" t="s">
        <v>445</v>
      </c>
      <c r="AC523" t="s">
        <v>446</v>
      </c>
      <c r="AD523" t="s">
        <v>447</v>
      </c>
      <c r="AE523" t="s">
        <v>415</v>
      </c>
      <c r="AG523" t="s">
        <v>940</v>
      </c>
      <c r="AH523">
        <v>0</v>
      </c>
      <c r="AI523">
        <v>187</v>
      </c>
      <c r="AJ523">
        <v>18</v>
      </c>
      <c r="AK523">
        <v>809</v>
      </c>
      <c r="AL523">
        <v>1.25</v>
      </c>
    </row>
    <row r="524" spans="1:38" x14ac:dyDescent="0.3">
      <c r="A524" t="s">
        <v>886</v>
      </c>
      <c r="B524">
        <v>17444</v>
      </c>
      <c r="C524">
        <v>1</v>
      </c>
      <c r="D524" t="s">
        <v>941</v>
      </c>
      <c r="E524" t="s">
        <v>632</v>
      </c>
      <c r="F524">
        <v>872</v>
      </c>
      <c r="G524">
        <v>22.22</v>
      </c>
      <c r="H524">
        <v>73.48</v>
      </c>
      <c r="I524">
        <v>16.28</v>
      </c>
      <c r="J524">
        <v>53.82</v>
      </c>
      <c r="K524">
        <v>288</v>
      </c>
      <c r="T524">
        <v>2</v>
      </c>
      <c r="U524">
        <v>1</v>
      </c>
      <c r="V524" t="s">
        <v>457</v>
      </c>
      <c r="W524">
        <v>73</v>
      </c>
      <c r="X524">
        <v>25</v>
      </c>
      <c r="Y524">
        <v>10</v>
      </c>
      <c r="Z524" t="s">
        <v>942</v>
      </c>
      <c r="AA524" t="s">
        <v>943</v>
      </c>
      <c r="AB524" t="s">
        <v>445</v>
      </c>
      <c r="AC524" t="s">
        <v>446</v>
      </c>
      <c r="AD524" t="s">
        <v>447</v>
      </c>
      <c r="AE524" t="s">
        <v>415</v>
      </c>
      <c r="AG524" t="s">
        <v>944</v>
      </c>
      <c r="AH524">
        <v>0</v>
      </c>
      <c r="AI524">
        <v>159</v>
      </c>
      <c r="AJ524">
        <v>15</v>
      </c>
      <c r="AK524">
        <v>815</v>
      </c>
      <c r="AL524">
        <v>0.93</v>
      </c>
    </row>
    <row r="525" spans="1:38" x14ac:dyDescent="0.3">
      <c r="A525" t="s">
        <v>886</v>
      </c>
      <c r="B525">
        <v>17444</v>
      </c>
      <c r="C525">
        <v>2</v>
      </c>
      <c r="D525" t="s">
        <v>941</v>
      </c>
      <c r="E525" t="s">
        <v>632</v>
      </c>
      <c r="F525">
        <v>872</v>
      </c>
      <c r="G525">
        <v>27.22</v>
      </c>
      <c r="H525">
        <v>90</v>
      </c>
      <c r="I525">
        <v>21.38</v>
      </c>
      <c r="J525">
        <v>70.680000000000007</v>
      </c>
      <c r="K525">
        <v>340</v>
      </c>
      <c r="T525">
        <v>3</v>
      </c>
      <c r="U525">
        <v>1</v>
      </c>
      <c r="V525" t="s">
        <v>441</v>
      </c>
      <c r="W525">
        <v>90</v>
      </c>
      <c r="X525">
        <v>25</v>
      </c>
      <c r="Y525">
        <v>10</v>
      </c>
      <c r="Z525" t="s">
        <v>942</v>
      </c>
      <c r="AA525" t="s">
        <v>943</v>
      </c>
      <c r="AB525" t="s">
        <v>445</v>
      </c>
      <c r="AC525" t="s">
        <v>446</v>
      </c>
      <c r="AD525" t="s">
        <v>447</v>
      </c>
      <c r="AE525" t="s">
        <v>415</v>
      </c>
      <c r="AG525" t="s">
        <v>944</v>
      </c>
      <c r="AH525">
        <v>0</v>
      </c>
      <c r="AI525">
        <v>159</v>
      </c>
      <c r="AJ525">
        <v>15</v>
      </c>
      <c r="AK525">
        <v>815</v>
      </c>
      <c r="AL525">
        <v>0.93</v>
      </c>
    </row>
    <row r="526" spans="1:38" x14ac:dyDescent="0.3">
      <c r="A526" t="s">
        <v>886</v>
      </c>
      <c r="B526">
        <v>17444</v>
      </c>
      <c r="C526">
        <v>3</v>
      </c>
      <c r="D526" t="s">
        <v>941</v>
      </c>
      <c r="E526" t="s">
        <v>632</v>
      </c>
      <c r="F526">
        <v>872</v>
      </c>
      <c r="G526">
        <v>31.75</v>
      </c>
      <c r="H526">
        <v>104.98</v>
      </c>
      <c r="I526">
        <v>25.61</v>
      </c>
      <c r="J526">
        <v>84.69</v>
      </c>
      <c r="K526">
        <v>244</v>
      </c>
      <c r="T526">
        <v>3</v>
      </c>
      <c r="U526">
        <v>2</v>
      </c>
      <c r="V526" t="s">
        <v>441</v>
      </c>
      <c r="W526">
        <v>104</v>
      </c>
      <c r="X526">
        <v>25</v>
      </c>
      <c r="Y526">
        <v>10</v>
      </c>
      <c r="Z526" t="s">
        <v>942</v>
      </c>
      <c r="AA526" t="s">
        <v>943</v>
      </c>
      <c r="AB526" t="s">
        <v>445</v>
      </c>
      <c r="AC526" t="s">
        <v>446</v>
      </c>
      <c r="AD526" t="s">
        <v>447</v>
      </c>
      <c r="AE526" t="s">
        <v>415</v>
      </c>
      <c r="AG526" t="s">
        <v>944</v>
      </c>
      <c r="AH526">
        <v>0</v>
      </c>
      <c r="AI526">
        <v>159</v>
      </c>
      <c r="AJ526">
        <v>15</v>
      </c>
      <c r="AK526">
        <v>815</v>
      </c>
      <c r="AL526">
        <v>0.93</v>
      </c>
    </row>
    <row r="527" spans="1:38" x14ac:dyDescent="0.3">
      <c r="A527" t="s">
        <v>886</v>
      </c>
      <c r="B527">
        <v>1789</v>
      </c>
      <c r="C527">
        <v>1</v>
      </c>
      <c r="D527" t="s">
        <v>945</v>
      </c>
      <c r="E527" t="s">
        <v>920</v>
      </c>
      <c r="F527">
        <v>710</v>
      </c>
      <c r="G527">
        <v>22.65</v>
      </c>
      <c r="H527">
        <v>74.88</v>
      </c>
      <c r="I527">
        <v>18.09</v>
      </c>
      <c r="J527">
        <v>59.82</v>
      </c>
      <c r="K527">
        <v>60</v>
      </c>
      <c r="T527">
        <v>3</v>
      </c>
      <c r="U527">
        <v>1</v>
      </c>
      <c r="V527" t="s">
        <v>441</v>
      </c>
      <c r="W527">
        <v>74</v>
      </c>
      <c r="X527">
        <v>21</v>
      </c>
      <c r="Y527">
        <v>10</v>
      </c>
      <c r="Z527" t="s">
        <v>946</v>
      </c>
      <c r="AA527" t="s">
        <v>947</v>
      </c>
      <c r="AB527" t="s">
        <v>445</v>
      </c>
      <c r="AC527" t="s">
        <v>446</v>
      </c>
      <c r="AD527" t="s">
        <v>447</v>
      </c>
      <c r="AE527" t="s">
        <v>415</v>
      </c>
      <c r="AG527" t="s">
        <v>948</v>
      </c>
      <c r="AH527">
        <v>0</v>
      </c>
      <c r="AI527">
        <v>185</v>
      </c>
      <c r="AJ527">
        <v>16</v>
      </c>
      <c r="AK527">
        <v>865</v>
      </c>
      <c r="AL527">
        <v>1.22</v>
      </c>
    </row>
    <row r="528" spans="1:38" x14ac:dyDescent="0.3">
      <c r="A528" t="s">
        <v>886</v>
      </c>
      <c r="B528">
        <v>1789</v>
      </c>
      <c r="C528">
        <v>2</v>
      </c>
      <c r="D528" t="s">
        <v>945</v>
      </c>
      <c r="E528" t="s">
        <v>920</v>
      </c>
      <c r="F528">
        <v>710</v>
      </c>
      <c r="G528">
        <v>31.35</v>
      </c>
      <c r="H528">
        <v>103.66</v>
      </c>
      <c r="I528">
        <v>25.59</v>
      </c>
      <c r="J528">
        <v>84.6</v>
      </c>
      <c r="K528">
        <v>186</v>
      </c>
      <c r="T528">
        <v>3</v>
      </c>
      <c r="U528">
        <v>2</v>
      </c>
      <c r="V528" t="s">
        <v>441</v>
      </c>
      <c r="W528">
        <v>103</v>
      </c>
      <c r="X528">
        <v>21</v>
      </c>
      <c r="Y528">
        <v>10</v>
      </c>
      <c r="Z528" t="s">
        <v>946</v>
      </c>
      <c r="AA528" t="s">
        <v>947</v>
      </c>
      <c r="AB528" t="s">
        <v>445</v>
      </c>
      <c r="AC528" t="s">
        <v>446</v>
      </c>
      <c r="AD528" t="s">
        <v>447</v>
      </c>
      <c r="AE528" t="s">
        <v>415</v>
      </c>
      <c r="AG528" t="s">
        <v>948</v>
      </c>
      <c r="AH528">
        <v>0</v>
      </c>
      <c r="AI528">
        <v>185</v>
      </c>
      <c r="AJ528">
        <v>16</v>
      </c>
      <c r="AK528">
        <v>865</v>
      </c>
      <c r="AL528">
        <v>1.22</v>
      </c>
    </row>
    <row r="529" spans="1:38" x14ac:dyDescent="0.3">
      <c r="A529" t="s">
        <v>886</v>
      </c>
      <c r="B529">
        <v>1789</v>
      </c>
      <c r="C529">
        <v>3</v>
      </c>
      <c r="D529" t="s">
        <v>945</v>
      </c>
      <c r="E529" t="s">
        <v>920</v>
      </c>
      <c r="F529">
        <v>710</v>
      </c>
      <c r="G529">
        <v>36.9</v>
      </c>
      <c r="H529">
        <v>122.01</v>
      </c>
      <c r="I529">
        <v>30.74</v>
      </c>
      <c r="J529">
        <v>101.64</v>
      </c>
      <c r="K529">
        <v>130</v>
      </c>
      <c r="T529">
        <v>4</v>
      </c>
      <c r="U529">
        <v>2</v>
      </c>
      <c r="V529" t="s">
        <v>441</v>
      </c>
      <c r="W529">
        <v>122</v>
      </c>
      <c r="X529">
        <v>21</v>
      </c>
      <c r="Y529">
        <v>10</v>
      </c>
      <c r="Z529" t="s">
        <v>946</v>
      </c>
      <c r="AA529" t="s">
        <v>947</v>
      </c>
      <c r="AB529" t="s">
        <v>445</v>
      </c>
      <c r="AC529" t="s">
        <v>446</v>
      </c>
      <c r="AD529" t="s">
        <v>447</v>
      </c>
      <c r="AE529" t="s">
        <v>415</v>
      </c>
      <c r="AG529" t="s">
        <v>948</v>
      </c>
      <c r="AH529">
        <v>0</v>
      </c>
      <c r="AI529">
        <v>185</v>
      </c>
      <c r="AJ529">
        <v>16</v>
      </c>
      <c r="AK529">
        <v>865</v>
      </c>
      <c r="AL529">
        <v>1.22</v>
      </c>
    </row>
    <row r="530" spans="1:38" x14ac:dyDescent="0.3">
      <c r="A530" t="s">
        <v>886</v>
      </c>
      <c r="B530">
        <v>1789</v>
      </c>
      <c r="C530">
        <v>4</v>
      </c>
      <c r="D530" t="s">
        <v>945</v>
      </c>
      <c r="E530" t="s">
        <v>920</v>
      </c>
      <c r="F530">
        <v>710</v>
      </c>
      <c r="G530">
        <v>46.74</v>
      </c>
      <c r="H530">
        <v>154.52000000000001</v>
      </c>
      <c r="I530">
        <v>38.729999999999997</v>
      </c>
      <c r="J530">
        <v>128.04</v>
      </c>
      <c r="K530">
        <v>248</v>
      </c>
      <c r="T530">
        <v>4</v>
      </c>
      <c r="U530">
        <v>2</v>
      </c>
      <c r="V530" t="s">
        <v>441</v>
      </c>
      <c r="W530">
        <v>154</v>
      </c>
      <c r="X530">
        <v>21</v>
      </c>
      <c r="Y530">
        <v>10</v>
      </c>
      <c r="Z530" t="s">
        <v>946</v>
      </c>
      <c r="AA530" t="s">
        <v>947</v>
      </c>
      <c r="AB530" t="s">
        <v>445</v>
      </c>
      <c r="AC530" t="s">
        <v>446</v>
      </c>
      <c r="AD530" t="s">
        <v>447</v>
      </c>
      <c r="AE530" t="s">
        <v>415</v>
      </c>
      <c r="AG530" t="s">
        <v>948</v>
      </c>
      <c r="AH530">
        <v>0</v>
      </c>
      <c r="AI530">
        <v>185</v>
      </c>
      <c r="AJ530">
        <v>16</v>
      </c>
      <c r="AK530">
        <v>865</v>
      </c>
      <c r="AL530">
        <v>1.22</v>
      </c>
    </row>
    <row r="531" spans="1:38" x14ac:dyDescent="0.3">
      <c r="A531" t="s">
        <v>886</v>
      </c>
      <c r="B531">
        <v>1789</v>
      </c>
      <c r="C531">
        <v>5</v>
      </c>
      <c r="D531" t="s">
        <v>945</v>
      </c>
      <c r="E531" t="s">
        <v>920</v>
      </c>
      <c r="F531">
        <v>710</v>
      </c>
      <c r="G531">
        <v>56.01</v>
      </c>
      <c r="H531">
        <v>185.18</v>
      </c>
      <c r="I531">
        <v>48.46</v>
      </c>
      <c r="J531">
        <v>160.19999999999999</v>
      </c>
      <c r="K531">
        <v>30</v>
      </c>
      <c r="T531">
        <v>5</v>
      </c>
      <c r="U531">
        <v>2</v>
      </c>
      <c r="V531" t="s">
        <v>441</v>
      </c>
      <c r="W531">
        <v>185</v>
      </c>
      <c r="X531">
        <v>21</v>
      </c>
      <c r="Y531">
        <v>10</v>
      </c>
      <c r="Z531" t="s">
        <v>946</v>
      </c>
      <c r="AA531" t="s">
        <v>947</v>
      </c>
      <c r="AB531" t="s">
        <v>445</v>
      </c>
      <c r="AC531" t="s">
        <v>446</v>
      </c>
      <c r="AD531" t="s">
        <v>447</v>
      </c>
      <c r="AE531" t="s">
        <v>415</v>
      </c>
      <c r="AG531" t="s">
        <v>948</v>
      </c>
      <c r="AH531">
        <v>0</v>
      </c>
      <c r="AI531">
        <v>185</v>
      </c>
      <c r="AJ531">
        <v>16</v>
      </c>
      <c r="AK531">
        <v>865</v>
      </c>
      <c r="AL531">
        <v>1.22</v>
      </c>
    </row>
    <row r="532" spans="1:38" x14ac:dyDescent="0.3">
      <c r="A532" t="s">
        <v>886</v>
      </c>
      <c r="B532">
        <v>1789</v>
      </c>
      <c r="C532">
        <v>6</v>
      </c>
      <c r="D532" t="s">
        <v>945</v>
      </c>
      <c r="E532" t="s">
        <v>920</v>
      </c>
      <c r="F532">
        <v>710</v>
      </c>
      <c r="G532">
        <v>58.25</v>
      </c>
      <c r="H532">
        <v>192.58</v>
      </c>
      <c r="I532">
        <v>49.31</v>
      </c>
      <c r="J532">
        <v>163.02000000000001</v>
      </c>
      <c r="K532">
        <v>16</v>
      </c>
      <c r="T532">
        <v>6</v>
      </c>
      <c r="U532">
        <v>3</v>
      </c>
      <c r="V532" t="s">
        <v>441</v>
      </c>
      <c r="W532">
        <v>192</v>
      </c>
      <c r="X532">
        <v>21</v>
      </c>
      <c r="Y532">
        <v>10</v>
      </c>
      <c r="Z532" t="s">
        <v>946</v>
      </c>
      <c r="AA532" t="s">
        <v>947</v>
      </c>
      <c r="AB532" t="s">
        <v>445</v>
      </c>
      <c r="AC532" t="s">
        <v>446</v>
      </c>
      <c r="AD532" t="s">
        <v>447</v>
      </c>
      <c r="AE532" t="s">
        <v>415</v>
      </c>
      <c r="AG532" t="s">
        <v>948</v>
      </c>
      <c r="AH532">
        <v>0</v>
      </c>
      <c r="AI532">
        <v>185</v>
      </c>
      <c r="AJ532">
        <v>16</v>
      </c>
      <c r="AK532">
        <v>865</v>
      </c>
      <c r="AL532">
        <v>1.22</v>
      </c>
    </row>
    <row r="533" spans="1:38" x14ac:dyDescent="0.3">
      <c r="A533" t="s">
        <v>886</v>
      </c>
      <c r="B533">
        <v>1789</v>
      </c>
      <c r="C533">
        <v>7</v>
      </c>
      <c r="D533" t="s">
        <v>945</v>
      </c>
      <c r="E533" t="s">
        <v>920</v>
      </c>
      <c r="F533">
        <v>710</v>
      </c>
      <c r="G533">
        <v>67.849999999999994</v>
      </c>
      <c r="H533">
        <v>224.31</v>
      </c>
      <c r="I533">
        <v>59.27</v>
      </c>
      <c r="J533">
        <v>195.96</v>
      </c>
      <c r="K533">
        <v>40</v>
      </c>
      <c r="T533">
        <v>5</v>
      </c>
      <c r="U533">
        <v>2</v>
      </c>
      <c r="V533" t="s">
        <v>441</v>
      </c>
      <c r="W533">
        <v>224</v>
      </c>
      <c r="X533">
        <v>21</v>
      </c>
      <c r="Y533">
        <v>10</v>
      </c>
      <c r="Z533" t="s">
        <v>946</v>
      </c>
      <c r="AA533" t="s">
        <v>947</v>
      </c>
      <c r="AB533" t="s">
        <v>445</v>
      </c>
      <c r="AC533" t="s">
        <v>446</v>
      </c>
      <c r="AD533" t="s">
        <v>447</v>
      </c>
      <c r="AE533" t="s">
        <v>415</v>
      </c>
      <c r="AG533" t="s">
        <v>948</v>
      </c>
      <c r="AH533">
        <v>0</v>
      </c>
      <c r="AI533">
        <v>185</v>
      </c>
      <c r="AJ533">
        <v>16</v>
      </c>
      <c r="AK533">
        <v>865</v>
      </c>
      <c r="AL533">
        <v>1.22</v>
      </c>
    </row>
    <row r="534" spans="1:38" x14ac:dyDescent="0.3">
      <c r="A534" t="s">
        <v>886</v>
      </c>
      <c r="B534">
        <v>8308</v>
      </c>
      <c r="C534">
        <v>1</v>
      </c>
      <c r="D534" t="s">
        <v>949</v>
      </c>
      <c r="E534" t="s">
        <v>462</v>
      </c>
      <c r="F534">
        <v>144</v>
      </c>
      <c r="G534">
        <v>21.18</v>
      </c>
      <c r="H534">
        <v>70.040000000000006</v>
      </c>
      <c r="I534">
        <v>17.43</v>
      </c>
      <c r="J534">
        <v>57.63</v>
      </c>
      <c r="K534">
        <v>52</v>
      </c>
      <c r="T534">
        <v>3</v>
      </c>
      <c r="U534">
        <v>1</v>
      </c>
      <c r="V534" t="s">
        <v>441</v>
      </c>
      <c r="W534">
        <v>70</v>
      </c>
      <c r="X534">
        <v>4</v>
      </c>
      <c r="Y534">
        <v>4</v>
      </c>
      <c r="Z534" t="s">
        <v>950</v>
      </c>
      <c r="AA534" t="s">
        <v>951</v>
      </c>
      <c r="AB534" t="s">
        <v>445</v>
      </c>
      <c r="AC534" t="s">
        <v>446</v>
      </c>
      <c r="AD534" t="s">
        <v>447</v>
      </c>
      <c r="AE534" t="s">
        <v>415</v>
      </c>
      <c r="AG534" t="s">
        <v>952</v>
      </c>
      <c r="AH534">
        <v>0</v>
      </c>
      <c r="AI534">
        <v>121</v>
      </c>
      <c r="AJ534">
        <v>29</v>
      </c>
      <c r="AK534">
        <v>85</v>
      </c>
      <c r="AL534">
        <v>0.59</v>
      </c>
    </row>
    <row r="535" spans="1:38" x14ac:dyDescent="0.3">
      <c r="A535" t="s">
        <v>886</v>
      </c>
      <c r="B535">
        <v>8308</v>
      </c>
      <c r="C535">
        <v>2</v>
      </c>
      <c r="D535" t="s">
        <v>949</v>
      </c>
      <c r="E535" t="s">
        <v>462</v>
      </c>
      <c r="F535">
        <v>144</v>
      </c>
      <c r="G535">
        <v>21.67</v>
      </c>
      <c r="H535">
        <v>71.64</v>
      </c>
      <c r="I535">
        <v>17.829999999999998</v>
      </c>
      <c r="J535">
        <v>58.95</v>
      </c>
      <c r="K535">
        <v>80</v>
      </c>
      <c r="T535">
        <v>3</v>
      </c>
      <c r="U535">
        <v>1</v>
      </c>
      <c r="V535" t="s">
        <v>441</v>
      </c>
      <c r="W535" t="s">
        <v>953</v>
      </c>
      <c r="X535">
        <v>4</v>
      </c>
      <c r="Y535">
        <v>4</v>
      </c>
      <c r="Z535" t="s">
        <v>950</v>
      </c>
      <c r="AA535" t="s">
        <v>951</v>
      </c>
      <c r="AB535" t="s">
        <v>445</v>
      </c>
      <c r="AC535" t="s">
        <v>446</v>
      </c>
      <c r="AD535" t="s">
        <v>447</v>
      </c>
      <c r="AE535" t="s">
        <v>415</v>
      </c>
      <c r="AG535" t="s">
        <v>952</v>
      </c>
      <c r="AH535">
        <v>0</v>
      </c>
      <c r="AI535">
        <v>121</v>
      </c>
      <c r="AJ535">
        <v>29</v>
      </c>
      <c r="AK535">
        <v>85</v>
      </c>
      <c r="AL535">
        <v>0.59</v>
      </c>
    </row>
    <row r="536" spans="1:38" x14ac:dyDescent="0.3">
      <c r="A536" t="s">
        <v>886</v>
      </c>
      <c r="B536">
        <v>8308</v>
      </c>
      <c r="C536">
        <v>3</v>
      </c>
      <c r="D536" t="s">
        <v>949</v>
      </c>
      <c r="E536" t="s">
        <v>462</v>
      </c>
      <c r="F536">
        <v>144</v>
      </c>
      <c r="G536">
        <v>21.8</v>
      </c>
      <c r="H536">
        <v>72.08</v>
      </c>
      <c r="I536">
        <v>17.940000000000001</v>
      </c>
      <c r="J536">
        <v>59.31</v>
      </c>
      <c r="K536">
        <v>12</v>
      </c>
      <c r="T536">
        <v>3</v>
      </c>
      <c r="U536">
        <v>1</v>
      </c>
      <c r="V536" t="s">
        <v>441</v>
      </c>
      <c r="W536" t="s">
        <v>239</v>
      </c>
      <c r="X536">
        <v>4</v>
      </c>
      <c r="Y536">
        <v>4</v>
      </c>
      <c r="Z536" t="s">
        <v>950</v>
      </c>
      <c r="AA536" t="s">
        <v>951</v>
      </c>
      <c r="AB536" t="s">
        <v>445</v>
      </c>
      <c r="AC536" t="s">
        <v>446</v>
      </c>
      <c r="AD536" t="s">
        <v>447</v>
      </c>
      <c r="AE536" t="s">
        <v>415</v>
      </c>
      <c r="AG536" t="s">
        <v>952</v>
      </c>
      <c r="AH536">
        <v>0</v>
      </c>
      <c r="AI536">
        <v>121</v>
      </c>
      <c r="AJ536">
        <v>29</v>
      </c>
      <c r="AK536">
        <v>85</v>
      </c>
      <c r="AL536">
        <v>0.59</v>
      </c>
    </row>
    <row r="537" spans="1:38" x14ac:dyDescent="0.3">
      <c r="A537" t="s">
        <v>954</v>
      </c>
      <c r="B537">
        <v>1980</v>
      </c>
      <c r="C537">
        <v>1</v>
      </c>
      <c r="D537" t="s">
        <v>955</v>
      </c>
      <c r="E537" t="s">
        <v>956</v>
      </c>
      <c r="F537">
        <v>768</v>
      </c>
      <c r="G537">
        <v>31.49</v>
      </c>
      <c r="H537">
        <v>104.1</v>
      </c>
      <c r="I537">
        <v>25.59</v>
      </c>
      <c r="J537">
        <v>84.6</v>
      </c>
      <c r="K537">
        <v>150</v>
      </c>
      <c r="T537">
        <v>3</v>
      </c>
      <c r="U537">
        <v>2</v>
      </c>
      <c r="V537" t="s">
        <v>441</v>
      </c>
      <c r="W537">
        <v>104</v>
      </c>
      <c r="X537">
        <v>25</v>
      </c>
      <c r="Y537">
        <v>15</v>
      </c>
      <c r="Z537" t="s">
        <v>957</v>
      </c>
      <c r="AA537" t="s">
        <v>958</v>
      </c>
      <c r="AB537" t="s">
        <v>445</v>
      </c>
      <c r="AC537" t="s">
        <v>446</v>
      </c>
      <c r="AD537" t="s">
        <v>447</v>
      </c>
      <c r="AE537" t="s">
        <v>412</v>
      </c>
      <c r="AG537" t="s">
        <v>959</v>
      </c>
      <c r="AH537">
        <v>0</v>
      </c>
      <c r="AI537">
        <v>214</v>
      </c>
      <c r="AJ537">
        <v>14</v>
      </c>
      <c r="AK537">
        <v>1039</v>
      </c>
      <c r="AL537">
        <v>1.35</v>
      </c>
    </row>
    <row r="538" spans="1:38" x14ac:dyDescent="0.3">
      <c r="A538" t="s">
        <v>954</v>
      </c>
      <c r="B538">
        <v>1980</v>
      </c>
      <c r="C538">
        <v>2</v>
      </c>
      <c r="D538" t="s">
        <v>955</v>
      </c>
      <c r="E538" t="s">
        <v>956</v>
      </c>
      <c r="F538">
        <v>768</v>
      </c>
      <c r="G538">
        <v>32.450000000000003</v>
      </c>
      <c r="H538">
        <v>107.3</v>
      </c>
      <c r="I538">
        <v>25.7</v>
      </c>
      <c r="J538">
        <v>84.99</v>
      </c>
      <c r="K538">
        <v>72</v>
      </c>
      <c r="T538">
        <v>3</v>
      </c>
      <c r="U538">
        <v>2</v>
      </c>
      <c r="V538" t="s">
        <v>441</v>
      </c>
      <c r="W538">
        <v>107</v>
      </c>
      <c r="X538">
        <v>25</v>
      </c>
      <c r="Y538">
        <v>15</v>
      </c>
      <c r="Z538" t="s">
        <v>957</v>
      </c>
      <c r="AA538" t="s">
        <v>958</v>
      </c>
      <c r="AB538" t="s">
        <v>445</v>
      </c>
      <c r="AC538" t="s">
        <v>446</v>
      </c>
      <c r="AD538" t="s">
        <v>447</v>
      </c>
      <c r="AE538" t="s">
        <v>412</v>
      </c>
      <c r="AG538" t="s">
        <v>959</v>
      </c>
      <c r="AH538">
        <v>0</v>
      </c>
      <c r="AI538">
        <v>214</v>
      </c>
      <c r="AJ538">
        <v>14</v>
      </c>
      <c r="AK538">
        <v>1039</v>
      </c>
      <c r="AL538">
        <v>1.35</v>
      </c>
    </row>
    <row r="539" spans="1:38" x14ac:dyDescent="0.3">
      <c r="A539" t="s">
        <v>954</v>
      </c>
      <c r="B539">
        <v>1980</v>
      </c>
      <c r="C539">
        <v>3</v>
      </c>
      <c r="D539" t="s">
        <v>955</v>
      </c>
      <c r="E539" t="s">
        <v>956</v>
      </c>
      <c r="F539">
        <v>768</v>
      </c>
      <c r="G539">
        <v>48.55</v>
      </c>
      <c r="H539">
        <v>160.5</v>
      </c>
      <c r="I539">
        <v>40.770000000000003</v>
      </c>
      <c r="J539">
        <v>134.80000000000001</v>
      </c>
      <c r="K539">
        <v>404</v>
      </c>
      <c r="T539">
        <v>4</v>
      </c>
      <c r="U539">
        <v>2</v>
      </c>
      <c r="V539" t="s">
        <v>441</v>
      </c>
      <c r="W539">
        <v>160</v>
      </c>
      <c r="X539">
        <v>25</v>
      </c>
      <c r="Y539">
        <v>15</v>
      </c>
      <c r="Z539" t="s">
        <v>957</v>
      </c>
      <c r="AA539" t="s">
        <v>958</v>
      </c>
      <c r="AB539" t="s">
        <v>445</v>
      </c>
      <c r="AC539" t="s">
        <v>446</v>
      </c>
      <c r="AD539" t="s">
        <v>447</v>
      </c>
      <c r="AE539" t="s">
        <v>412</v>
      </c>
      <c r="AG539" t="s">
        <v>959</v>
      </c>
      <c r="AH539">
        <v>0</v>
      </c>
      <c r="AI539">
        <v>214</v>
      </c>
      <c r="AJ539">
        <v>14</v>
      </c>
      <c r="AK539">
        <v>1039</v>
      </c>
      <c r="AL539">
        <v>1.35</v>
      </c>
    </row>
    <row r="540" spans="1:38" x14ac:dyDescent="0.3">
      <c r="A540" t="s">
        <v>954</v>
      </c>
      <c r="B540">
        <v>1980</v>
      </c>
      <c r="C540">
        <v>4</v>
      </c>
      <c r="D540" t="s">
        <v>955</v>
      </c>
      <c r="E540" t="s">
        <v>956</v>
      </c>
      <c r="F540">
        <v>768</v>
      </c>
      <c r="G540">
        <v>62.36</v>
      </c>
      <c r="H540">
        <v>206.16</v>
      </c>
      <c r="I540">
        <v>52.62</v>
      </c>
      <c r="J540">
        <v>173.96</v>
      </c>
      <c r="K540">
        <v>92</v>
      </c>
      <c r="T540">
        <v>5</v>
      </c>
      <c r="U540">
        <v>2</v>
      </c>
      <c r="V540" t="s">
        <v>441</v>
      </c>
      <c r="W540">
        <v>206</v>
      </c>
      <c r="X540">
        <v>25</v>
      </c>
      <c r="Y540">
        <v>15</v>
      </c>
      <c r="Z540" t="s">
        <v>957</v>
      </c>
      <c r="AA540" t="s">
        <v>958</v>
      </c>
      <c r="AB540" t="s">
        <v>445</v>
      </c>
      <c r="AC540" t="s">
        <v>446</v>
      </c>
      <c r="AD540" t="s">
        <v>447</v>
      </c>
      <c r="AE540" t="s">
        <v>412</v>
      </c>
      <c r="AG540" t="s">
        <v>959</v>
      </c>
      <c r="AH540">
        <v>0</v>
      </c>
      <c r="AI540">
        <v>214</v>
      </c>
      <c r="AJ540">
        <v>14</v>
      </c>
      <c r="AK540">
        <v>1039</v>
      </c>
      <c r="AL540">
        <v>1.35</v>
      </c>
    </row>
    <row r="541" spans="1:38" x14ac:dyDescent="0.3">
      <c r="A541" t="s">
        <v>954</v>
      </c>
      <c r="B541">
        <v>1980</v>
      </c>
      <c r="C541">
        <v>5</v>
      </c>
      <c r="D541" t="s">
        <v>955</v>
      </c>
      <c r="E541" t="s">
        <v>956</v>
      </c>
      <c r="F541">
        <v>768</v>
      </c>
      <c r="G541">
        <v>70.150000000000006</v>
      </c>
      <c r="H541">
        <v>231.92</v>
      </c>
      <c r="I541">
        <v>59.82</v>
      </c>
      <c r="J541">
        <v>197.77</v>
      </c>
      <c r="K541">
        <v>50</v>
      </c>
      <c r="T541">
        <v>5</v>
      </c>
      <c r="U541">
        <v>2</v>
      </c>
      <c r="V541" t="s">
        <v>441</v>
      </c>
      <c r="W541">
        <v>231</v>
      </c>
      <c r="X541">
        <v>25</v>
      </c>
      <c r="Y541">
        <v>15</v>
      </c>
      <c r="Z541" t="s">
        <v>957</v>
      </c>
      <c r="AA541" t="s">
        <v>958</v>
      </c>
      <c r="AB541" t="s">
        <v>445</v>
      </c>
      <c r="AC541" t="s">
        <v>446</v>
      </c>
      <c r="AD541" t="s">
        <v>447</v>
      </c>
      <c r="AE541" t="s">
        <v>412</v>
      </c>
      <c r="AG541" t="s">
        <v>959</v>
      </c>
      <c r="AH541">
        <v>0</v>
      </c>
      <c r="AI541">
        <v>214</v>
      </c>
      <c r="AJ541">
        <v>14</v>
      </c>
      <c r="AK541">
        <v>1039</v>
      </c>
      <c r="AL541">
        <v>1.35</v>
      </c>
    </row>
    <row r="542" spans="1:38" x14ac:dyDescent="0.3">
      <c r="A542" t="s">
        <v>954</v>
      </c>
      <c r="B542">
        <v>3084</v>
      </c>
      <c r="C542">
        <v>1</v>
      </c>
      <c r="D542" t="s">
        <v>960</v>
      </c>
      <c r="E542" t="s">
        <v>961</v>
      </c>
      <c r="F542">
        <v>749</v>
      </c>
      <c r="G542">
        <v>23.46</v>
      </c>
      <c r="H542">
        <v>77.569999999999993</v>
      </c>
      <c r="I542">
        <v>17.940000000000001</v>
      </c>
      <c r="J542">
        <v>59.32</v>
      </c>
      <c r="K542">
        <v>84</v>
      </c>
      <c r="T542">
        <v>2</v>
      </c>
      <c r="U542">
        <v>1</v>
      </c>
      <c r="V542" t="s">
        <v>441</v>
      </c>
      <c r="W542">
        <v>77</v>
      </c>
      <c r="X542">
        <v>30</v>
      </c>
      <c r="Y542">
        <v>12</v>
      </c>
      <c r="Z542" t="s">
        <v>962</v>
      </c>
      <c r="AA542" t="s">
        <v>963</v>
      </c>
      <c r="AB542" t="s">
        <v>445</v>
      </c>
      <c r="AC542" t="s">
        <v>446</v>
      </c>
      <c r="AD542" t="s">
        <v>447</v>
      </c>
      <c r="AE542" t="s">
        <v>412</v>
      </c>
      <c r="AG542" t="s">
        <v>964</v>
      </c>
      <c r="AH542">
        <v>0</v>
      </c>
      <c r="AI542">
        <v>211</v>
      </c>
      <c r="AJ542">
        <v>16</v>
      </c>
      <c r="AK542">
        <v>1498</v>
      </c>
      <c r="AL542">
        <v>2</v>
      </c>
    </row>
    <row r="543" spans="1:38" x14ac:dyDescent="0.3">
      <c r="A543" t="s">
        <v>954</v>
      </c>
      <c r="B543">
        <v>3084</v>
      </c>
      <c r="C543">
        <v>2</v>
      </c>
      <c r="D543" t="s">
        <v>960</v>
      </c>
      <c r="E543" t="s">
        <v>961</v>
      </c>
      <c r="F543">
        <v>749</v>
      </c>
      <c r="G543">
        <v>31.8</v>
      </c>
      <c r="H543">
        <v>105.14</v>
      </c>
      <c r="I543">
        <v>25.59</v>
      </c>
      <c r="J543">
        <v>84.6</v>
      </c>
      <c r="K543">
        <v>44</v>
      </c>
      <c r="T543">
        <v>3</v>
      </c>
      <c r="U543">
        <v>2</v>
      </c>
      <c r="V543" t="s">
        <v>441</v>
      </c>
      <c r="W543">
        <v>105</v>
      </c>
      <c r="X543">
        <v>30</v>
      </c>
      <c r="Y543">
        <v>12</v>
      </c>
      <c r="Z543" t="s">
        <v>962</v>
      </c>
      <c r="AA543" t="s">
        <v>963</v>
      </c>
      <c r="AB543" t="s">
        <v>445</v>
      </c>
      <c r="AC543" t="s">
        <v>446</v>
      </c>
      <c r="AD543" t="s">
        <v>447</v>
      </c>
      <c r="AE543" t="s">
        <v>412</v>
      </c>
      <c r="AG543" t="s">
        <v>964</v>
      </c>
      <c r="AH543">
        <v>0</v>
      </c>
      <c r="AI543">
        <v>211</v>
      </c>
      <c r="AJ543">
        <v>16</v>
      </c>
      <c r="AK543">
        <v>1498</v>
      </c>
      <c r="AL543">
        <v>2</v>
      </c>
    </row>
    <row r="544" spans="1:38" x14ac:dyDescent="0.3">
      <c r="A544" t="s">
        <v>954</v>
      </c>
      <c r="B544">
        <v>3084</v>
      </c>
      <c r="C544">
        <v>3</v>
      </c>
      <c r="D544" t="s">
        <v>960</v>
      </c>
      <c r="E544" t="s">
        <v>961</v>
      </c>
      <c r="F544">
        <v>749</v>
      </c>
      <c r="G544">
        <v>33.53</v>
      </c>
      <c r="H544">
        <v>110.87</v>
      </c>
      <c r="I544">
        <v>25.64</v>
      </c>
      <c r="J544">
        <v>84.78</v>
      </c>
      <c r="K544">
        <v>84</v>
      </c>
      <c r="T544">
        <v>3</v>
      </c>
      <c r="U544">
        <v>2</v>
      </c>
      <c r="V544" t="s">
        <v>441</v>
      </c>
      <c r="W544">
        <v>110</v>
      </c>
      <c r="X544">
        <v>30</v>
      </c>
      <c r="Y544">
        <v>12</v>
      </c>
      <c r="Z544" t="s">
        <v>962</v>
      </c>
      <c r="AA544" t="s">
        <v>963</v>
      </c>
      <c r="AB544" t="s">
        <v>445</v>
      </c>
      <c r="AC544" t="s">
        <v>446</v>
      </c>
      <c r="AD544" t="s">
        <v>447</v>
      </c>
      <c r="AE544" t="s">
        <v>412</v>
      </c>
      <c r="AG544" t="s">
        <v>964</v>
      </c>
      <c r="AH544">
        <v>0</v>
      </c>
      <c r="AI544">
        <v>211</v>
      </c>
      <c r="AJ544">
        <v>16</v>
      </c>
      <c r="AK544">
        <v>1498</v>
      </c>
      <c r="AL544">
        <v>2</v>
      </c>
    </row>
    <row r="545" spans="1:38" x14ac:dyDescent="0.3">
      <c r="A545" t="s">
        <v>954</v>
      </c>
      <c r="B545">
        <v>3084</v>
      </c>
      <c r="C545">
        <v>4</v>
      </c>
      <c r="D545" t="s">
        <v>960</v>
      </c>
      <c r="E545" t="s">
        <v>961</v>
      </c>
      <c r="F545">
        <v>749</v>
      </c>
      <c r="G545">
        <v>37.68</v>
      </c>
      <c r="H545">
        <v>124.58</v>
      </c>
      <c r="I545">
        <v>30.82</v>
      </c>
      <c r="J545">
        <v>101.91</v>
      </c>
      <c r="K545">
        <v>102</v>
      </c>
      <c r="T545">
        <v>4</v>
      </c>
      <c r="U545">
        <v>2</v>
      </c>
      <c r="V545" t="s">
        <v>441</v>
      </c>
      <c r="W545" t="s">
        <v>250</v>
      </c>
      <c r="X545">
        <v>30</v>
      </c>
      <c r="Y545">
        <v>12</v>
      </c>
      <c r="Z545" t="s">
        <v>962</v>
      </c>
      <c r="AA545" t="s">
        <v>963</v>
      </c>
      <c r="AB545" t="s">
        <v>445</v>
      </c>
      <c r="AC545" t="s">
        <v>446</v>
      </c>
      <c r="AD545" t="s">
        <v>447</v>
      </c>
      <c r="AE545" t="s">
        <v>412</v>
      </c>
      <c r="AG545" t="s">
        <v>964</v>
      </c>
      <c r="AH545">
        <v>0</v>
      </c>
      <c r="AI545">
        <v>211</v>
      </c>
      <c r="AJ545">
        <v>16</v>
      </c>
      <c r="AK545">
        <v>1498</v>
      </c>
      <c r="AL545">
        <v>2</v>
      </c>
    </row>
    <row r="546" spans="1:38" x14ac:dyDescent="0.3">
      <c r="A546" t="s">
        <v>954</v>
      </c>
      <c r="B546">
        <v>3084</v>
      </c>
      <c r="C546">
        <v>5</v>
      </c>
      <c r="D546" t="s">
        <v>960</v>
      </c>
      <c r="E546" t="s">
        <v>961</v>
      </c>
      <c r="F546">
        <v>749</v>
      </c>
      <c r="G546">
        <v>37.94</v>
      </c>
      <c r="H546">
        <v>125.44</v>
      </c>
      <c r="I546">
        <v>30.8</v>
      </c>
      <c r="J546">
        <v>101.83</v>
      </c>
      <c r="K546">
        <v>28</v>
      </c>
      <c r="T546">
        <v>3</v>
      </c>
      <c r="U546">
        <v>2</v>
      </c>
      <c r="V546" t="s">
        <v>441</v>
      </c>
      <c r="W546" t="s">
        <v>251</v>
      </c>
      <c r="X546">
        <v>30</v>
      </c>
      <c r="Y546">
        <v>12</v>
      </c>
      <c r="Z546" t="s">
        <v>962</v>
      </c>
      <c r="AA546" t="s">
        <v>963</v>
      </c>
      <c r="AB546" t="s">
        <v>445</v>
      </c>
      <c r="AC546" t="s">
        <v>446</v>
      </c>
      <c r="AD546" t="s">
        <v>447</v>
      </c>
      <c r="AE546" t="s">
        <v>412</v>
      </c>
      <c r="AG546" t="s">
        <v>964</v>
      </c>
      <c r="AH546">
        <v>0</v>
      </c>
      <c r="AI546">
        <v>211</v>
      </c>
      <c r="AJ546">
        <v>16</v>
      </c>
      <c r="AK546">
        <v>1498</v>
      </c>
      <c r="AL546">
        <v>2</v>
      </c>
    </row>
    <row r="547" spans="1:38" x14ac:dyDescent="0.3">
      <c r="A547" t="s">
        <v>954</v>
      </c>
      <c r="B547">
        <v>3084</v>
      </c>
      <c r="C547">
        <v>6</v>
      </c>
      <c r="D547" t="s">
        <v>960</v>
      </c>
      <c r="E547" t="s">
        <v>961</v>
      </c>
      <c r="F547">
        <v>749</v>
      </c>
      <c r="G547">
        <v>47.65</v>
      </c>
      <c r="H547">
        <v>157.54</v>
      </c>
      <c r="I547">
        <v>39.770000000000003</v>
      </c>
      <c r="J547">
        <v>131.49</v>
      </c>
      <c r="K547">
        <v>198</v>
      </c>
      <c r="T547">
        <v>4</v>
      </c>
      <c r="U547">
        <v>2</v>
      </c>
      <c r="V547" t="s">
        <v>441</v>
      </c>
      <c r="W547">
        <v>157</v>
      </c>
      <c r="X547">
        <v>30</v>
      </c>
      <c r="Y547">
        <v>12</v>
      </c>
      <c r="Z547" t="s">
        <v>962</v>
      </c>
      <c r="AA547" t="s">
        <v>963</v>
      </c>
      <c r="AB547" t="s">
        <v>445</v>
      </c>
      <c r="AC547" t="s">
        <v>446</v>
      </c>
      <c r="AD547" t="s">
        <v>447</v>
      </c>
      <c r="AE547" t="s">
        <v>412</v>
      </c>
      <c r="AG547" t="s">
        <v>964</v>
      </c>
      <c r="AH547">
        <v>0</v>
      </c>
      <c r="AI547">
        <v>211</v>
      </c>
      <c r="AJ547">
        <v>16</v>
      </c>
      <c r="AK547">
        <v>1498</v>
      </c>
      <c r="AL547">
        <v>2</v>
      </c>
    </row>
    <row r="548" spans="1:38" x14ac:dyDescent="0.3">
      <c r="A548" t="s">
        <v>954</v>
      </c>
      <c r="B548">
        <v>3084</v>
      </c>
      <c r="C548">
        <v>7</v>
      </c>
      <c r="D548" t="s">
        <v>960</v>
      </c>
      <c r="E548" t="s">
        <v>961</v>
      </c>
      <c r="F548">
        <v>749</v>
      </c>
      <c r="G548">
        <v>49.09</v>
      </c>
      <c r="H548">
        <v>162.30000000000001</v>
      </c>
      <c r="I548">
        <v>40.65</v>
      </c>
      <c r="J548">
        <v>134.41</v>
      </c>
      <c r="K548">
        <v>94</v>
      </c>
      <c r="T548">
        <v>4</v>
      </c>
      <c r="U548">
        <v>2</v>
      </c>
      <c r="V548" t="s">
        <v>441</v>
      </c>
      <c r="W548">
        <v>162</v>
      </c>
      <c r="X548">
        <v>30</v>
      </c>
      <c r="Y548">
        <v>12</v>
      </c>
      <c r="Z548" t="s">
        <v>962</v>
      </c>
      <c r="AA548" t="s">
        <v>963</v>
      </c>
      <c r="AB548" t="s">
        <v>445</v>
      </c>
      <c r="AC548" t="s">
        <v>446</v>
      </c>
      <c r="AD548" t="s">
        <v>447</v>
      </c>
      <c r="AE548" t="s">
        <v>412</v>
      </c>
      <c r="AG548" t="s">
        <v>964</v>
      </c>
      <c r="AH548">
        <v>0</v>
      </c>
      <c r="AI548">
        <v>211</v>
      </c>
      <c r="AJ548">
        <v>16</v>
      </c>
      <c r="AK548">
        <v>1498</v>
      </c>
      <c r="AL548">
        <v>2</v>
      </c>
    </row>
    <row r="549" spans="1:38" x14ac:dyDescent="0.3">
      <c r="A549" t="s">
        <v>954</v>
      </c>
      <c r="B549">
        <v>3084</v>
      </c>
      <c r="C549">
        <v>8</v>
      </c>
      <c r="D549" t="s">
        <v>960</v>
      </c>
      <c r="E549" t="s">
        <v>961</v>
      </c>
      <c r="F549">
        <v>749</v>
      </c>
      <c r="G549">
        <v>50.44</v>
      </c>
      <c r="H549">
        <v>166.75</v>
      </c>
      <c r="I549">
        <v>40.81</v>
      </c>
      <c r="J549">
        <v>134.91</v>
      </c>
      <c r="K549">
        <v>60</v>
      </c>
      <c r="T549">
        <v>4</v>
      </c>
      <c r="U549">
        <v>2</v>
      </c>
      <c r="V549" t="s">
        <v>441</v>
      </c>
      <c r="W549">
        <v>166</v>
      </c>
      <c r="X549">
        <v>30</v>
      </c>
      <c r="Y549">
        <v>12</v>
      </c>
      <c r="Z549" t="s">
        <v>962</v>
      </c>
      <c r="AA549" t="s">
        <v>963</v>
      </c>
      <c r="AB549" t="s">
        <v>445</v>
      </c>
      <c r="AC549" t="s">
        <v>446</v>
      </c>
      <c r="AD549" t="s">
        <v>447</v>
      </c>
      <c r="AE549" t="s">
        <v>412</v>
      </c>
      <c r="AG549" t="s">
        <v>964</v>
      </c>
      <c r="AH549">
        <v>0</v>
      </c>
      <c r="AI549">
        <v>211</v>
      </c>
      <c r="AJ549">
        <v>16</v>
      </c>
      <c r="AK549">
        <v>1498</v>
      </c>
      <c r="AL549">
        <v>2</v>
      </c>
    </row>
    <row r="550" spans="1:38" x14ac:dyDescent="0.3">
      <c r="A550" t="s">
        <v>954</v>
      </c>
      <c r="B550">
        <v>3084</v>
      </c>
      <c r="C550">
        <v>9</v>
      </c>
      <c r="D550" t="s">
        <v>960</v>
      </c>
      <c r="E550" t="s">
        <v>961</v>
      </c>
      <c r="F550">
        <v>749</v>
      </c>
      <c r="G550">
        <v>50.64</v>
      </c>
      <c r="H550">
        <v>167.42</v>
      </c>
      <c r="I550">
        <v>40.74</v>
      </c>
      <c r="J550">
        <v>134.71</v>
      </c>
      <c r="K550">
        <v>4</v>
      </c>
      <c r="T550">
        <v>4</v>
      </c>
      <c r="U550">
        <v>3</v>
      </c>
      <c r="V550" t="s">
        <v>441</v>
      </c>
      <c r="W550">
        <v>167</v>
      </c>
      <c r="X550">
        <v>30</v>
      </c>
      <c r="Y550">
        <v>12</v>
      </c>
      <c r="Z550" t="s">
        <v>962</v>
      </c>
      <c r="AA550" t="s">
        <v>963</v>
      </c>
      <c r="AB550" t="s">
        <v>445</v>
      </c>
      <c r="AC550" t="s">
        <v>446</v>
      </c>
      <c r="AD550" t="s">
        <v>447</v>
      </c>
      <c r="AE550" t="s">
        <v>412</v>
      </c>
      <c r="AG550" t="s">
        <v>964</v>
      </c>
      <c r="AH550">
        <v>0</v>
      </c>
      <c r="AI550">
        <v>211</v>
      </c>
      <c r="AJ550">
        <v>16</v>
      </c>
      <c r="AK550">
        <v>1498</v>
      </c>
      <c r="AL550">
        <v>2</v>
      </c>
    </row>
    <row r="551" spans="1:38" x14ac:dyDescent="0.3">
      <c r="A551" t="s">
        <v>954</v>
      </c>
      <c r="B551">
        <v>3084</v>
      </c>
      <c r="C551">
        <v>10</v>
      </c>
      <c r="D551" t="s">
        <v>960</v>
      </c>
      <c r="E551" t="s">
        <v>961</v>
      </c>
      <c r="F551">
        <v>749</v>
      </c>
      <c r="G551">
        <v>65.900000000000006</v>
      </c>
      <c r="H551">
        <v>217.87</v>
      </c>
      <c r="I551">
        <v>56.29</v>
      </c>
      <c r="J551">
        <v>186.09</v>
      </c>
      <c r="K551">
        <v>33</v>
      </c>
      <c r="T551">
        <v>5</v>
      </c>
      <c r="U551">
        <v>2</v>
      </c>
      <c r="V551" t="s">
        <v>441</v>
      </c>
      <c r="W551">
        <v>217</v>
      </c>
      <c r="X551">
        <v>30</v>
      </c>
      <c r="Y551">
        <v>12</v>
      </c>
      <c r="Z551" t="s">
        <v>962</v>
      </c>
      <c r="AA551" t="s">
        <v>963</v>
      </c>
      <c r="AB551" t="s">
        <v>445</v>
      </c>
      <c r="AC551" t="s">
        <v>446</v>
      </c>
      <c r="AD551" t="s">
        <v>447</v>
      </c>
      <c r="AE551" t="s">
        <v>412</v>
      </c>
      <c r="AG551" t="s">
        <v>964</v>
      </c>
      <c r="AH551">
        <v>0</v>
      </c>
      <c r="AI551">
        <v>211</v>
      </c>
      <c r="AJ551">
        <v>16</v>
      </c>
      <c r="AK551">
        <v>1498</v>
      </c>
      <c r="AL551">
        <v>2</v>
      </c>
    </row>
    <row r="552" spans="1:38" x14ac:dyDescent="0.3">
      <c r="A552" t="s">
        <v>954</v>
      </c>
      <c r="B552">
        <v>3084</v>
      </c>
      <c r="C552">
        <v>11</v>
      </c>
      <c r="D552" t="s">
        <v>960</v>
      </c>
      <c r="E552" t="s">
        <v>961</v>
      </c>
      <c r="F552">
        <v>749</v>
      </c>
      <c r="G552">
        <v>69.41</v>
      </c>
      <c r="H552">
        <v>229.47</v>
      </c>
      <c r="I552">
        <v>57.93</v>
      </c>
      <c r="J552">
        <v>191.52</v>
      </c>
      <c r="K552">
        <v>12</v>
      </c>
      <c r="T552">
        <v>5</v>
      </c>
      <c r="U552">
        <v>3</v>
      </c>
      <c r="V552" t="s">
        <v>441</v>
      </c>
      <c r="W552" t="s">
        <v>252</v>
      </c>
      <c r="X552">
        <v>30</v>
      </c>
      <c r="Y552">
        <v>12</v>
      </c>
      <c r="Z552" t="s">
        <v>962</v>
      </c>
      <c r="AA552" t="s">
        <v>963</v>
      </c>
      <c r="AB552" t="s">
        <v>445</v>
      </c>
      <c r="AC552" t="s">
        <v>446</v>
      </c>
      <c r="AD552" t="s">
        <v>447</v>
      </c>
      <c r="AE552" t="s">
        <v>412</v>
      </c>
      <c r="AG552" t="s">
        <v>964</v>
      </c>
      <c r="AH552">
        <v>0</v>
      </c>
      <c r="AI552">
        <v>211</v>
      </c>
      <c r="AJ552">
        <v>16</v>
      </c>
      <c r="AK552">
        <v>1498</v>
      </c>
      <c r="AL552">
        <v>2</v>
      </c>
    </row>
    <row r="553" spans="1:38" x14ac:dyDescent="0.3">
      <c r="A553" t="s">
        <v>954</v>
      </c>
      <c r="B553">
        <v>3084</v>
      </c>
      <c r="C553">
        <v>12</v>
      </c>
      <c r="D553" t="s">
        <v>960</v>
      </c>
      <c r="E553" t="s">
        <v>961</v>
      </c>
      <c r="F553">
        <v>749</v>
      </c>
      <c r="G553">
        <v>69.349999999999994</v>
      </c>
      <c r="H553">
        <v>229.26</v>
      </c>
      <c r="I553">
        <v>57.42</v>
      </c>
      <c r="J553">
        <v>189.85</v>
      </c>
      <c r="K553">
        <v>6</v>
      </c>
      <c r="T553">
        <v>5</v>
      </c>
      <c r="U553">
        <v>3</v>
      </c>
      <c r="V553" t="s">
        <v>441</v>
      </c>
      <c r="W553" t="s">
        <v>253</v>
      </c>
      <c r="X553">
        <v>30</v>
      </c>
      <c r="Y553">
        <v>12</v>
      </c>
      <c r="Z553" t="s">
        <v>962</v>
      </c>
      <c r="AA553" t="s">
        <v>963</v>
      </c>
      <c r="AB553" t="s">
        <v>445</v>
      </c>
      <c r="AC553" t="s">
        <v>446</v>
      </c>
      <c r="AD553" t="s">
        <v>447</v>
      </c>
      <c r="AE553" t="s">
        <v>412</v>
      </c>
      <c r="AG553" t="s">
        <v>964</v>
      </c>
      <c r="AH553">
        <v>0</v>
      </c>
      <c r="AI553">
        <v>211</v>
      </c>
      <c r="AJ553">
        <v>16</v>
      </c>
      <c r="AK553">
        <v>1498</v>
      </c>
      <c r="AL553">
        <v>2</v>
      </c>
    </row>
    <row r="554" spans="1:38" x14ac:dyDescent="0.3">
      <c r="A554" t="s">
        <v>954</v>
      </c>
      <c r="B554">
        <v>2115</v>
      </c>
      <c r="C554">
        <v>1</v>
      </c>
      <c r="D554" t="s">
        <v>965</v>
      </c>
      <c r="E554" t="s">
        <v>966</v>
      </c>
      <c r="F554">
        <v>1164</v>
      </c>
      <c r="G554">
        <v>21.64</v>
      </c>
      <c r="H554">
        <v>71.56</v>
      </c>
      <c r="I554">
        <v>18.079999999999998</v>
      </c>
      <c r="J554">
        <v>59.78</v>
      </c>
      <c r="K554">
        <v>180</v>
      </c>
      <c r="T554">
        <v>3</v>
      </c>
      <c r="U554">
        <v>1</v>
      </c>
      <c r="V554" t="s">
        <v>441</v>
      </c>
      <c r="W554">
        <v>71</v>
      </c>
      <c r="X554">
        <v>22</v>
      </c>
      <c r="Y554">
        <v>5</v>
      </c>
      <c r="Z554" t="s">
        <v>967</v>
      </c>
      <c r="AA554" t="s">
        <v>968</v>
      </c>
      <c r="AB554" t="s">
        <v>445</v>
      </c>
      <c r="AC554" t="s">
        <v>446</v>
      </c>
      <c r="AD554" t="s">
        <v>447</v>
      </c>
      <c r="AE554" t="s">
        <v>412</v>
      </c>
      <c r="AG554" t="s">
        <v>969</v>
      </c>
      <c r="AH554">
        <v>0</v>
      </c>
      <c r="AI554">
        <v>179</v>
      </c>
      <c r="AJ554">
        <v>16</v>
      </c>
      <c r="AK554">
        <v>1514</v>
      </c>
      <c r="AL554">
        <v>1.3</v>
      </c>
    </row>
    <row r="555" spans="1:38" x14ac:dyDescent="0.3">
      <c r="A555" t="s">
        <v>954</v>
      </c>
      <c r="B555">
        <v>2115</v>
      </c>
      <c r="C555">
        <v>2</v>
      </c>
      <c r="D555" t="s">
        <v>965</v>
      </c>
      <c r="E555" t="s">
        <v>966</v>
      </c>
      <c r="F555">
        <v>1164</v>
      </c>
      <c r="G555">
        <v>31.26</v>
      </c>
      <c r="H555">
        <v>103.36</v>
      </c>
      <c r="I555">
        <v>25.62</v>
      </c>
      <c r="J555">
        <v>84.72</v>
      </c>
      <c r="K555">
        <v>424</v>
      </c>
      <c r="T555">
        <v>3</v>
      </c>
      <c r="U555">
        <v>2</v>
      </c>
      <c r="V555" t="s">
        <v>441</v>
      </c>
      <c r="W555">
        <v>103</v>
      </c>
      <c r="X555">
        <v>22</v>
      </c>
      <c r="Y555">
        <v>5</v>
      </c>
      <c r="Z555" t="s">
        <v>967</v>
      </c>
      <c r="AA555" t="s">
        <v>968</v>
      </c>
      <c r="AB555" t="s">
        <v>445</v>
      </c>
      <c r="AC555" t="s">
        <v>446</v>
      </c>
      <c r="AD555" t="s">
        <v>447</v>
      </c>
      <c r="AE555" t="s">
        <v>412</v>
      </c>
      <c r="AG555" t="s">
        <v>969</v>
      </c>
      <c r="AH555">
        <v>0</v>
      </c>
      <c r="AI555">
        <v>179</v>
      </c>
      <c r="AJ555">
        <v>16</v>
      </c>
      <c r="AK555">
        <v>1514</v>
      </c>
      <c r="AL555">
        <v>1.3</v>
      </c>
    </row>
    <row r="556" spans="1:38" x14ac:dyDescent="0.3">
      <c r="A556" t="s">
        <v>954</v>
      </c>
      <c r="B556">
        <v>2115</v>
      </c>
      <c r="C556">
        <v>3</v>
      </c>
      <c r="D556" t="s">
        <v>965</v>
      </c>
      <c r="E556" t="s">
        <v>966</v>
      </c>
      <c r="F556">
        <v>1164</v>
      </c>
      <c r="G556">
        <v>37.28</v>
      </c>
      <c r="H556">
        <v>123.27</v>
      </c>
      <c r="I556">
        <v>30.8</v>
      </c>
      <c r="J556">
        <v>101.82</v>
      </c>
      <c r="K556">
        <v>112</v>
      </c>
      <c r="T556">
        <v>4</v>
      </c>
      <c r="U556">
        <v>2</v>
      </c>
      <c r="V556" t="s">
        <v>441</v>
      </c>
      <c r="W556">
        <v>123</v>
      </c>
      <c r="X556">
        <v>22</v>
      </c>
      <c r="Y556">
        <v>5</v>
      </c>
      <c r="Z556" t="s">
        <v>967</v>
      </c>
      <c r="AA556" t="s">
        <v>968</v>
      </c>
      <c r="AB556" t="s">
        <v>445</v>
      </c>
      <c r="AC556" t="s">
        <v>446</v>
      </c>
      <c r="AD556" t="s">
        <v>447</v>
      </c>
      <c r="AE556" t="s">
        <v>412</v>
      </c>
      <c r="AG556" t="s">
        <v>969</v>
      </c>
      <c r="AH556">
        <v>0</v>
      </c>
      <c r="AI556">
        <v>179</v>
      </c>
      <c r="AJ556">
        <v>16</v>
      </c>
      <c r="AK556">
        <v>1514</v>
      </c>
      <c r="AL556">
        <v>1.3</v>
      </c>
    </row>
    <row r="557" spans="1:38" x14ac:dyDescent="0.3">
      <c r="A557" t="s">
        <v>954</v>
      </c>
      <c r="B557">
        <v>2115</v>
      </c>
      <c r="C557">
        <v>4</v>
      </c>
      <c r="D557" t="s">
        <v>965</v>
      </c>
      <c r="E557" t="s">
        <v>966</v>
      </c>
      <c r="F557">
        <v>1164</v>
      </c>
      <c r="G557">
        <v>46.83</v>
      </c>
      <c r="H557">
        <v>154.82</v>
      </c>
      <c r="I557">
        <v>39.74</v>
      </c>
      <c r="J557">
        <v>131.4</v>
      </c>
      <c r="K557">
        <v>336</v>
      </c>
      <c r="T557">
        <v>4</v>
      </c>
      <c r="U557">
        <v>2</v>
      </c>
      <c r="V557" t="s">
        <v>441</v>
      </c>
      <c r="W557">
        <v>154</v>
      </c>
      <c r="X557">
        <v>22</v>
      </c>
      <c r="Y557">
        <v>5</v>
      </c>
      <c r="Z557" t="s">
        <v>967</v>
      </c>
      <c r="AA557" t="s">
        <v>968</v>
      </c>
      <c r="AB557" t="s">
        <v>445</v>
      </c>
      <c r="AC557" t="s">
        <v>446</v>
      </c>
      <c r="AD557" t="s">
        <v>447</v>
      </c>
      <c r="AE557" t="s">
        <v>412</v>
      </c>
      <c r="AG557" t="s">
        <v>969</v>
      </c>
      <c r="AH557">
        <v>0</v>
      </c>
      <c r="AI557">
        <v>179</v>
      </c>
      <c r="AJ557">
        <v>16</v>
      </c>
      <c r="AK557">
        <v>1514</v>
      </c>
      <c r="AL557">
        <v>1.3</v>
      </c>
    </row>
    <row r="558" spans="1:38" x14ac:dyDescent="0.3">
      <c r="A558" t="s">
        <v>954</v>
      </c>
      <c r="B558">
        <v>2115</v>
      </c>
      <c r="C558">
        <v>5</v>
      </c>
      <c r="D558" t="s">
        <v>965</v>
      </c>
      <c r="E558" t="s">
        <v>966</v>
      </c>
      <c r="F558">
        <v>1164</v>
      </c>
      <c r="G558">
        <v>51.15</v>
      </c>
      <c r="H558">
        <v>169.12</v>
      </c>
      <c r="I558">
        <v>42.25</v>
      </c>
      <c r="J558">
        <v>139.68</v>
      </c>
      <c r="K558">
        <v>8</v>
      </c>
      <c r="T558">
        <v>5</v>
      </c>
      <c r="U558">
        <v>3</v>
      </c>
      <c r="V558" t="s">
        <v>441</v>
      </c>
      <c r="W558">
        <v>169</v>
      </c>
      <c r="X558">
        <v>22</v>
      </c>
      <c r="Y558">
        <v>5</v>
      </c>
      <c r="Z558" t="s">
        <v>967</v>
      </c>
      <c r="AA558" t="s">
        <v>968</v>
      </c>
      <c r="AB558" t="s">
        <v>445</v>
      </c>
      <c r="AC558" t="s">
        <v>446</v>
      </c>
      <c r="AD558" t="s">
        <v>447</v>
      </c>
      <c r="AE558" t="s">
        <v>412</v>
      </c>
      <c r="AG558" t="s">
        <v>969</v>
      </c>
      <c r="AH558">
        <v>0</v>
      </c>
      <c r="AI558">
        <v>179</v>
      </c>
      <c r="AJ558">
        <v>16</v>
      </c>
      <c r="AK558">
        <v>1514</v>
      </c>
      <c r="AL558">
        <v>1.3</v>
      </c>
    </row>
    <row r="559" spans="1:38" x14ac:dyDescent="0.3">
      <c r="A559" t="s">
        <v>954</v>
      </c>
      <c r="B559">
        <v>2115</v>
      </c>
      <c r="C559">
        <v>6</v>
      </c>
      <c r="D559" t="s">
        <v>965</v>
      </c>
      <c r="E559" t="s">
        <v>966</v>
      </c>
      <c r="F559">
        <v>1164</v>
      </c>
      <c r="G559">
        <v>58.08</v>
      </c>
      <c r="H559">
        <v>192</v>
      </c>
      <c r="I559">
        <v>49.55</v>
      </c>
      <c r="J559">
        <v>163.83000000000001</v>
      </c>
      <c r="K559">
        <v>80</v>
      </c>
      <c r="T559">
        <v>5</v>
      </c>
      <c r="U559">
        <v>2</v>
      </c>
      <c r="V559" t="s">
        <v>441</v>
      </c>
      <c r="W559">
        <v>192</v>
      </c>
      <c r="X559">
        <v>22</v>
      </c>
      <c r="Y559">
        <v>5</v>
      </c>
      <c r="Z559" t="s">
        <v>967</v>
      </c>
      <c r="AA559" t="s">
        <v>968</v>
      </c>
      <c r="AB559" t="s">
        <v>445</v>
      </c>
      <c r="AC559" t="s">
        <v>446</v>
      </c>
      <c r="AD559" t="s">
        <v>447</v>
      </c>
      <c r="AE559" t="s">
        <v>412</v>
      </c>
      <c r="AG559" t="s">
        <v>969</v>
      </c>
      <c r="AH559">
        <v>0</v>
      </c>
      <c r="AI559">
        <v>179</v>
      </c>
      <c r="AJ559">
        <v>16</v>
      </c>
      <c r="AK559">
        <v>1514</v>
      </c>
      <c r="AL559">
        <v>1.3</v>
      </c>
    </row>
    <row r="560" spans="1:38" x14ac:dyDescent="0.3">
      <c r="A560" t="s">
        <v>954</v>
      </c>
      <c r="B560">
        <v>2115</v>
      </c>
      <c r="C560">
        <v>7</v>
      </c>
      <c r="D560" t="s">
        <v>965</v>
      </c>
      <c r="E560" t="s">
        <v>966</v>
      </c>
      <c r="F560">
        <v>1164</v>
      </c>
      <c r="G560">
        <v>63</v>
      </c>
      <c r="H560">
        <v>208.28</v>
      </c>
      <c r="I560">
        <v>53.47</v>
      </c>
      <c r="J560">
        <v>176.77</v>
      </c>
      <c r="K560">
        <v>24</v>
      </c>
      <c r="T560">
        <v>5</v>
      </c>
      <c r="U560">
        <v>3</v>
      </c>
      <c r="V560" t="s">
        <v>441</v>
      </c>
      <c r="W560">
        <v>208</v>
      </c>
      <c r="X560">
        <v>22</v>
      </c>
      <c r="Y560">
        <v>5</v>
      </c>
      <c r="Z560" t="s">
        <v>967</v>
      </c>
      <c r="AA560" t="s">
        <v>968</v>
      </c>
      <c r="AB560" t="s">
        <v>445</v>
      </c>
      <c r="AC560" t="s">
        <v>446</v>
      </c>
      <c r="AD560" t="s">
        <v>447</v>
      </c>
      <c r="AE560" t="s">
        <v>412</v>
      </c>
      <c r="AG560" t="s">
        <v>969</v>
      </c>
      <c r="AH560">
        <v>0</v>
      </c>
      <c r="AI560">
        <v>179</v>
      </c>
      <c r="AJ560">
        <v>16</v>
      </c>
      <c r="AK560">
        <v>1514</v>
      </c>
      <c r="AL560">
        <v>1.3</v>
      </c>
    </row>
    <row r="561" spans="1:38" x14ac:dyDescent="0.3">
      <c r="A561" t="s">
        <v>954</v>
      </c>
      <c r="B561">
        <v>101536</v>
      </c>
      <c r="C561">
        <v>1</v>
      </c>
      <c r="D561" t="s">
        <v>970</v>
      </c>
      <c r="E561" t="s">
        <v>966</v>
      </c>
      <c r="F561">
        <v>176</v>
      </c>
      <c r="G561">
        <v>24.08</v>
      </c>
      <c r="H561">
        <v>79.62</v>
      </c>
      <c r="I561">
        <v>18.07</v>
      </c>
      <c r="J561">
        <v>59.76</v>
      </c>
      <c r="K561">
        <v>88</v>
      </c>
      <c r="T561">
        <v>3</v>
      </c>
      <c r="U561">
        <v>1</v>
      </c>
      <c r="V561" t="s">
        <v>457</v>
      </c>
      <c r="W561">
        <v>79</v>
      </c>
      <c r="X561">
        <v>24</v>
      </c>
      <c r="Y561">
        <v>24</v>
      </c>
      <c r="Z561" t="s">
        <v>971</v>
      </c>
      <c r="AA561" t="s">
        <v>972</v>
      </c>
      <c r="AB561" t="s">
        <v>445</v>
      </c>
      <c r="AC561" t="s">
        <v>446</v>
      </c>
      <c r="AD561" t="s">
        <v>447</v>
      </c>
      <c r="AE561" t="s">
        <v>412</v>
      </c>
      <c r="AG561" t="s">
        <v>973</v>
      </c>
      <c r="AH561">
        <v>0</v>
      </c>
      <c r="AI561">
        <v>225</v>
      </c>
      <c r="AJ561">
        <v>16</v>
      </c>
      <c r="AK561">
        <v>85</v>
      </c>
      <c r="AL561">
        <v>0.48</v>
      </c>
    </row>
    <row r="562" spans="1:38" x14ac:dyDescent="0.3">
      <c r="A562" t="s">
        <v>954</v>
      </c>
      <c r="B562">
        <v>101536</v>
      </c>
      <c r="C562">
        <v>2</v>
      </c>
      <c r="D562" t="s">
        <v>970</v>
      </c>
      <c r="E562" t="s">
        <v>966</v>
      </c>
      <c r="F562">
        <v>176</v>
      </c>
      <c r="G562">
        <v>23.93</v>
      </c>
      <c r="H562">
        <v>79.14</v>
      </c>
      <c r="I562">
        <v>17.96</v>
      </c>
      <c r="J562">
        <v>59.4</v>
      </c>
      <c r="K562">
        <v>88</v>
      </c>
      <c r="T562">
        <v>3</v>
      </c>
      <c r="U562">
        <v>1</v>
      </c>
      <c r="V562" t="s">
        <v>457</v>
      </c>
      <c r="W562">
        <v>79</v>
      </c>
      <c r="X562">
        <v>24</v>
      </c>
      <c r="Y562">
        <v>24</v>
      </c>
      <c r="Z562" t="s">
        <v>971</v>
      </c>
      <c r="AA562" t="s">
        <v>972</v>
      </c>
      <c r="AB562" t="s">
        <v>445</v>
      </c>
      <c r="AC562" t="s">
        <v>446</v>
      </c>
      <c r="AD562" t="s">
        <v>447</v>
      </c>
      <c r="AE562" t="s">
        <v>412</v>
      </c>
      <c r="AG562" t="s">
        <v>973</v>
      </c>
      <c r="AH562">
        <v>0</v>
      </c>
      <c r="AI562">
        <v>225</v>
      </c>
      <c r="AJ562">
        <v>16</v>
      </c>
      <c r="AK562">
        <v>85</v>
      </c>
      <c r="AL562">
        <v>0.48</v>
      </c>
    </row>
    <row r="563" spans="1:38" x14ac:dyDescent="0.3">
      <c r="A563" t="s">
        <v>954</v>
      </c>
      <c r="B563">
        <v>2093</v>
      </c>
      <c r="C563">
        <v>1</v>
      </c>
      <c r="D563" t="s">
        <v>974</v>
      </c>
      <c r="E563" t="s">
        <v>837</v>
      </c>
      <c r="F563">
        <v>630</v>
      </c>
      <c r="G563">
        <v>21.64</v>
      </c>
      <c r="H563">
        <v>71.56</v>
      </c>
      <c r="I563">
        <v>18.079999999999998</v>
      </c>
      <c r="J563">
        <v>59.78</v>
      </c>
      <c r="K563">
        <v>90</v>
      </c>
      <c r="T563">
        <v>3</v>
      </c>
      <c r="U563">
        <v>1</v>
      </c>
      <c r="V563" t="s">
        <v>441</v>
      </c>
      <c r="W563">
        <v>71</v>
      </c>
      <c r="X563">
        <v>22</v>
      </c>
      <c r="Y563">
        <v>5</v>
      </c>
      <c r="Z563" t="s">
        <v>975</v>
      </c>
      <c r="AA563" t="s">
        <v>976</v>
      </c>
      <c r="AB563" t="s">
        <v>445</v>
      </c>
      <c r="AC563" t="s">
        <v>446</v>
      </c>
      <c r="AD563" t="s">
        <v>447</v>
      </c>
      <c r="AE563" t="s">
        <v>412</v>
      </c>
      <c r="AG563" t="s">
        <v>977</v>
      </c>
      <c r="AH563">
        <v>0</v>
      </c>
      <c r="AI563">
        <v>179</v>
      </c>
      <c r="AJ563">
        <v>16</v>
      </c>
      <c r="AK563">
        <v>819</v>
      </c>
      <c r="AL563">
        <v>1.3</v>
      </c>
    </row>
    <row r="564" spans="1:38" x14ac:dyDescent="0.3">
      <c r="A564" t="s">
        <v>954</v>
      </c>
      <c r="B564">
        <v>2093</v>
      </c>
      <c r="C564">
        <v>2</v>
      </c>
      <c r="D564" t="s">
        <v>974</v>
      </c>
      <c r="E564" t="s">
        <v>837</v>
      </c>
      <c r="F564">
        <v>630</v>
      </c>
      <c r="G564">
        <v>31.4</v>
      </c>
      <c r="H564">
        <v>103.83</v>
      </c>
      <c r="I564">
        <v>25.62</v>
      </c>
      <c r="J564">
        <v>84.72</v>
      </c>
      <c r="K564">
        <v>320</v>
      </c>
      <c r="T564">
        <v>3</v>
      </c>
      <c r="U564">
        <v>2</v>
      </c>
      <c r="V564" t="s">
        <v>441</v>
      </c>
      <c r="W564">
        <v>103</v>
      </c>
      <c r="X564">
        <v>22</v>
      </c>
      <c r="Y564">
        <v>5</v>
      </c>
      <c r="Z564" t="s">
        <v>975</v>
      </c>
      <c r="AA564" t="s">
        <v>976</v>
      </c>
      <c r="AB564" t="s">
        <v>445</v>
      </c>
      <c r="AC564" t="s">
        <v>446</v>
      </c>
      <c r="AD564" t="s">
        <v>447</v>
      </c>
      <c r="AE564" t="s">
        <v>412</v>
      </c>
      <c r="AG564" t="s">
        <v>977</v>
      </c>
      <c r="AH564">
        <v>0</v>
      </c>
      <c r="AI564">
        <v>179</v>
      </c>
      <c r="AJ564">
        <v>16</v>
      </c>
      <c r="AK564">
        <v>819</v>
      </c>
      <c r="AL564">
        <v>1.3</v>
      </c>
    </row>
    <row r="565" spans="1:38" x14ac:dyDescent="0.3">
      <c r="A565" t="s">
        <v>954</v>
      </c>
      <c r="B565">
        <v>2093</v>
      </c>
      <c r="C565">
        <v>3</v>
      </c>
      <c r="D565" t="s">
        <v>974</v>
      </c>
      <c r="E565" t="s">
        <v>837</v>
      </c>
      <c r="F565">
        <v>630</v>
      </c>
      <c r="G565">
        <v>37.28</v>
      </c>
      <c r="H565">
        <v>123.27</v>
      </c>
      <c r="I565">
        <v>30.8</v>
      </c>
      <c r="J565">
        <v>101.82</v>
      </c>
      <c r="K565">
        <v>56</v>
      </c>
      <c r="T565">
        <v>4</v>
      </c>
      <c r="U565">
        <v>2</v>
      </c>
      <c r="V565" t="s">
        <v>441</v>
      </c>
      <c r="W565">
        <v>123</v>
      </c>
      <c r="X565">
        <v>22</v>
      </c>
      <c r="Y565">
        <v>5</v>
      </c>
      <c r="Z565" t="s">
        <v>975</v>
      </c>
      <c r="AA565" t="s">
        <v>976</v>
      </c>
      <c r="AB565" t="s">
        <v>445</v>
      </c>
      <c r="AC565" t="s">
        <v>446</v>
      </c>
      <c r="AD565" t="s">
        <v>447</v>
      </c>
      <c r="AE565" t="s">
        <v>412</v>
      </c>
      <c r="AG565" t="s">
        <v>977</v>
      </c>
      <c r="AH565">
        <v>0</v>
      </c>
      <c r="AI565">
        <v>179</v>
      </c>
      <c r="AJ565">
        <v>16</v>
      </c>
      <c r="AK565">
        <v>819</v>
      </c>
      <c r="AL565">
        <v>1.3</v>
      </c>
    </row>
    <row r="566" spans="1:38" x14ac:dyDescent="0.3">
      <c r="A566" t="s">
        <v>954</v>
      </c>
      <c r="B566">
        <v>2093</v>
      </c>
      <c r="C566">
        <v>4</v>
      </c>
      <c r="D566" t="s">
        <v>974</v>
      </c>
      <c r="E566" t="s">
        <v>837</v>
      </c>
      <c r="F566">
        <v>630</v>
      </c>
      <c r="G566">
        <v>46.83</v>
      </c>
      <c r="H566">
        <v>154.82</v>
      </c>
      <c r="I566">
        <v>39.74</v>
      </c>
      <c r="J566">
        <v>131.4</v>
      </c>
      <c r="K566">
        <v>152</v>
      </c>
      <c r="T566">
        <v>4</v>
      </c>
      <c r="U566">
        <v>2</v>
      </c>
      <c r="V566" t="s">
        <v>441</v>
      </c>
      <c r="W566">
        <v>154</v>
      </c>
      <c r="X566">
        <v>22</v>
      </c>
      <c r="Y566">
        <v>5</v>
      </c>
      <c r="Z566" t="s">
        <v>975</v>
      </c>
      <c r="AA566" t="s">
        <v>976</v>
      </c>
      <c r="AB566" t="s">
        <v>445</v>
      </c>
      <c r="AC566" t="s">
        <v>446</v>
      </c>
      <c r="AD566" t="s">
        <v>447</v>
      </c>
      <c r="AE566" t="s">
        <v>412</v>
      </c>
      <c r="AG566" t="s">
        <v>977</v>
      </c>
      <c r="AH566">
        <v>0</v>
      </c>
      <c r="AI566">
        <v>179</v>
      </c>
      <c r="AJ566">
        <v>16</v>
      </c>
      <c r="AK566">
        <v>819</v>
      </c>
      <c r="AL566">
        <v>1.3</v>
      </c>
    </row>
    <row r="567" spans="1:38" x14ac:dyDescent="0.3">
      <c r="A567" t="s">
        <v>954</v>
      </c>
      <c r="B567">
        <v>2093</v>
      </c>
      <c r="C567">
        <v>5</v>
      </c>
      <c r="D567" t="s">
        <v>974</v>
      </c>
      <c r="E567" t="s">
        <v>837</v>
      </c>
      <c r="F567">
        <v>630</v>
      </c>
      <c r="G567">
        <v>51.15</v>
      </c>
      <c r="H567">
        <v>169.11</v>
      </c>
      <c r="I567">
        <v>42.25</v>
      </c>
      <c r="J567">
        <v>139.68</v>
      </c>
      <c r="K567">
        <v>4</v>
      </c>
      <c r="T567">
        <v>5</v>
      </c>
      <c r="U567">
        <v>3</v>
      </c>
      <c r="V567" t="s">
        <v>441</v>
      </c>
      <c r="W567">
        <v>169</v>
      </c>
      <c r="X567">
        <v>22</v>
      </c>
      <c r="Y567">
        <v>5</v>
      </c>
      <c r="Z567" t="s">
        <v>975</v>
      </c>
      <c r="AA567" t="s">
        <v>976</v>
      </c>
      <c r="AB567" t="s">
        <v>445</v>
      </c>
      <c r="AC567" t="s">
        <v>446</v>
      </c>
      <c r="AD567" t="s">
        <v>447</v>
      </c>
      <c r="AE567" t="s">
        <v>412</v>
      </c>
      <c r="AG567" t="s">
        <v>977</v>
      </c>
      <c r="AH567">
        <v>0</v>
      </c>
      <c r="AI567">
        <v>179</v>
      </c>
      <c r="AJ567">
        <v>16</v>
      </c>
      <c r="AK567">
        <v>819</v>
      </c>
      <c r="AL567">
        <v>1.3</v>
      </c>
    </row>
    <row r="568" spans="1:38" x14ac:dyDescent="0.3">
      <c r="A568" t="s">
        <v>954</v>
      </c>
      <c r="B568">
        <v>2093</v>
      </c>
      <c r="C568">
        <v>6</v>
      </c>
      <c r="D568" t="s">
        <v>974</v>
      </c>
      <c r="E568" t="s">
        <v>837</v>
      </c>
      <c r="F568">
        <v>630</v>
      </c>
      <c r="G568">
        <v>63</v>
      </c>
      <c r="H568">
        <v>208.28</v>
      </c>
      <c r="I568">
        <v>53.47</v>
      </c>
      <c r="J568">
        <v>176.77</v>
      </c>
      <c r="K568">
        <v>8</v>
      </c>
      <c r="T568">
        <v>5</v>
      </c>
      <c r="U568">
        <v>3</v>
      </c>
      <c r="V568" t="s">
        <v>441</v>
      </c>
      <c r="W568">
        <v>208</v>
      </c>
      <c r="X568">
        <v>22</v>
      </c>
      <c r="Y568">
        <v>5</v>
      </c>
      <c r="Z568" t="s">
        <v>975</v>
      </c>
      <c r="AA568" t="s">
        <v>976</v>
      </c>
      <c r="AB568" t="s">
        <v>445</v>
      </c>
      <c r="AC568" t="s">
        <v>446</v>
      </c>
      <c r="AD568" t="s">
        <v>447</v>
      </c>
      <c r="AE568" t="s">
        <v>412</v>
      </c>
      <c r="AG568" t="s">
        <v>977</v>
      </c>
      <c r="AH568">
        <v>0</v>
      </c>
      <c r="AI568">
        <v>179</v>
      </c>
      <c r="AJ568">
        <v>16</v>
      </c>
      <c r="AK568">
        <v>819</v>
      </c>
      <c r="AL568">
        <v>1.3</v>
      </c>
    </row>
    <row r="569" spans="1:38" x14ac:dyDescent="0.3">
      <c r="A569" t="s">
        <v>954</v>
      </c>
      <c r="B569">
        <v>3086</v>
      </c>
      <c r="C569">
        <v>1</v>
      </c>
      <c r="D569" t="s">
        <v>978</v>
      </c>
      <c r="E569" t="s">
        <v>961</v>
      </c>
      <c r="F569">
        <v>639</v>
      </c>
      <c r="G569">
        <v>31.8</v>
      </c>
      <c r="H569">
        <v>105.14</v>
      </c>
      <c r="I569">
        <v>25.59</v>
      </c>
      <c r="J569">
        <v>84.6</v>
      </c>
      <c r="K569">
        <v>52</v>
      </c>
      <c r="T569">
        <v>3</v>
      </c>
      <c r="U569">
        <v>2</v>
      </c>
      <c r="V569" t="s">
        <v>441</v>
      </c>
      <c r="W569">
        <v>105</v>
      </c>
      <c r="X569">
        <v>30</v>
      </c>
      <c r="Y569">
        <v>14</v>
      </c>
      <c r="Z569" t="s">
        <v>979</v>
      </c>
      <c r="AA569" t="s">
        <v>980</v>
      </c>
      <c r="AB569" t="s">
        <v>445</v>
      </c>
      <c r="AC569" t="s">
        <v>446</v>
      </c>
      <c r="AD569" t="s">
        <v>447</v>
      </c>
      <c r="AE569" t="s">
        <v>412</v>
      </c>
      <c r="AG569" t="s">
        <v>981</v>
      </c>
      <c r="AH569">
        <v>0</v>
      </c>
      <c r="AI569">
        <v>211</v>
      </c>
      <c r="AJ569">
        <v>16</v>
      </c>
      <c r="AK569">
        <v>797</v>
      </c>
      <c r="AL569">
        <v>1.25</v>
      </c>
    </row>
    <row r="570" spans="1:38" x14ac:dyDescent="0.3">
      <c r="A570" t="s">
        <v>954</v>
      </c>
      <c r="B570">
        <v>3086</v>
      </c>
      <c r="C570">
        <v>2</v>
      </c>
      <c r="D570" t="s">
        <v>978</v>
      </c>
      <c r="E570" t="s">
        <v>961</v>
      </c>
      <c r="F570">
        <v>639</v>
      </c>
      <c r="G570">
        <v>37.68</v>
      </c>
      <c r="H570">
        <v>124.58</v>
      </c>
      <c r="I570">
        <v>30.82</v>
      </c>
      <c r="J570">
        <v>101.91</v>
      </c>
      <c r="K570">
        <v>42</v>
      </c>
      <c r="T570">
        <v>4</v>
      </c>
      <c r="U570">
        <v>2</v>
      </c>
      <c r="V570" t="s">
        <v>441</v>
      </c>
      <c r="W570" t="s">
        <v>250</v>
      </c>
      <c r="X570">
        <v>30</v>
      </c>
      <c r="Y570">
        <v>14</v>
      </c>
      <c r="Z570" t="s">
        <v>979</v>
      </c>
      <c r="AA570" t="s">
        <v>980</v>
      </c>
      <c r="AB570" t="s">
        <v>445</v>
      </c>
      <c r="AC570" t="s">
        <v>446</v>
      </c>
      <c r="AD570" t="s">
        <v>447</v>
      </c>
      <c r="AE570" t="s">
        <v>412</v>
      </c>
      <c r="AG570" t="s">
        <v>981</v>
      </c>
      <c r="AH570">
        <v>0</v>
      </c>
      <c r="AI570">
        <v>211</v>
      </c>
      <c r="AJ570">
        <v>16</v>
      </c>
      <c r="AK570">
        <v>797</v>
      </c>
      <c r="AL570">
        <v>1.25</v>
      </c>
    </row>
    <row r="571" spans="1:38" x14ac:dyDescent="0.3">
      <c r="A571" t="s">
        <v>954</v>
      </c>
      <c r="B571">
        <v>3086</v>
      </c>
      <c r="C571">
        <v>3</v>
      </c>
      <c r="D571" t="s">
        <v>978</v>
      </c>
      <c r="E571" t="s">
        <v>961</v>
      </c>
      <c r="F571">
        <v>639</v>
      </c>
      <c r="G571">
        <v>37.94</v>
      </c>
      <c r="H571">
        <v>125.44</v>
      </c>
      <c r="I571">
        <v>30.8</v>
      </c>
      <c r="J571">
        <v>101.83</v>
      </c>
      <c r="K571">
        <v>208</v>
      </c>
      <c r="T571">
        <v>3</v>
      </c>
      <c r="U571">
        <v>2</v>
      </c>
      <c r="V571" t="s">
        <v>441</v>
      </c>
      <c r="W571" t="s">
        <v>251</v>
      </c>
      <c r="X571">
        <v>30</v>
      </c>
      <c r="Y571">
        <v>14</v>
      </c>
      <c r="Z571" t="s">
        <v>979</v>
      </c>
      <c r="AA571" t="s">
        <v>980</v>
      </c>
      <c r="AB571" t="s">
        <v>445</v>
      </c>
      <c r="AC571" t="s">
        <v>446</v>
      </c>
      <c r="AD571" t="s">
        <v>447</v>
      </c>
      <c r="AE571" t="s">
        <v>412</v>
      </c>
      <c r="AG571" t="s">
        <v>981</v>
      </c>
      <c r="AH571">
        <v>0</v>
      </c>
      <c r="AI571">
        <v>211</v>
      </c>
      <c r="AJ571">
        <v>16</v>
      </c>
      <c r="AK571">
        <v>797</v>
      </c>
      <c r="AL571">
        <v>1.25</v>
      </c>
    </row>
    <row r="572" spans="1:38" x14ac:dyDescent="0.3">
      <c r="A572" t="s">
        <v>954</v>
      </c>
      <c r="B572">
        <v>3086</v>
      </c>
      <c r="C572">
        <v>4</v>
      </c>
      <c r="D572" t="s">
        <v>978</v>
      </c>
      <c r="E572" t="s">
        <v>961</v>
      </c>
      <c r="F572">
        <v>639</v>
      </c>
      <c r="G572">
        <v>47.65</v>
      </c>
      <c r="H572">
        <v>157.54</v>
      </c>
      <c r="I572">
        <v>39.770000000000003</v>
      </c>
      <c r="J572">
        <v>131.49</v>
      </c>
      <c r="K572">
        <v>138</v>
      </c>
      <c r="T572">
        <v>4</v>
      </c>
      <c r="U572">
        <v>2</v>
      </c>
      <c r="V572" t="s">
        <v>441</v>
      </c>
      <c r="W572">
        <v>157</v>
      </c>
      <c r="X572">
        <v>30</v>
      </c>
      <c r="Y572">
        <v>14</v>
      </c>
      <c r="Z572" t="s">
        <v>979</v>
      </c>
      <c r="AA572" t="s">
        <v>980</v>
      </c>
      <c r="AB572" t="s">
        <v>445</v>
      </c>
      <c r="AC572" t="s">
        <v>446</v>
      </c>
      <c r="AD572" t="s">
        <v>447</v>
      </c>
      <c r="AE572" t="s">
        <v>412</v>
      </c>
      <c r="AG572" t="s">
        <v>981</v>
      </c>
      <c r="AH572">
        <v>0</v>
      </c>
      <c r="AI572">
        <v>211</v>
      </c>
      <c r="AJ572">
        <v>16</v>
      </c>
      <c r="AK572">
        <v>797</v>
      </c>
      <c r="AL572">
        <v>1.25</v>
      </c>
    </row>
    <row r="573" spans="1:38" x14ac:dyDescent="0.3">
      <c r="A573" t="s">
        <v>954</v>
      </c>
      <c r="B573">
        <v>3086</v>
      </c>
      <c r="C573">
        <v>5</v>
      </c>
      <c r="D573" t="s">
        <v>978</v>
      </c>
      <c r="E573" t="s">
        <v>961</v>
      </c>
      <c r="F573">
        <v>639</v>
      </c>
      <c r="G573">
        <v>49.09</v>
      </c>
      <c r="H573">
        <v>162.30000000000001</v>
      </c>
      <c r="I573">
        <v>40.65</v>
      </c>
      <c r="J573">
        <v>134.41</v>
      </c>
      <c r="K573">
        <v>31</v>
      </c>
      <c r="T573">
        <v>4</v>
      </c>
      <c r="U573">
        <v>2</v>
      </c>
      <c r="V573" t="s">
        <v>441</v>
      </c>
      <c r="W573">
        <v>162</v>
      </c>
      <c r="X573">
        <v>30</v>
      </c>
      <c r="Y573">
        <v>14</v>
      </c>
      <c r="Z573" t="s">
        <v>979</v>
      </c>
      <c r="AA573" t="s">
        <v>980</v>
      </c>
      <c r="AB573" t="s">
        <v>445</v>
      </c>
      <c r="AC573" t="s">
        <v>446</v>
      </c>
      <c r="AD573" t="s">
        <v>447</v>
      </c>
      <c r="AE573" t="s">
        <v>412</v>
      </c>
      <c r="AG573" t="s">
        <v>981</v>
      </c>
      <c r="AH573">
        <v>0</v>
      </c>
      <c r="AI573">
        <v>211</v>
      </c>
      <c r="AJ573">
        <v>16</v>
      </c>
      <c r="AK573">
        <v>797</v>
      </c>
      <c r="AL573">
        <v>1.25</v>
      </c>
    </row>
    <row r="574" spans="1:38" x14ac:dyDescent="0.3">
      <c r="A574" t="s">
        <v>954</v>
      </c>
      <c r="B574">
        <v>3086</v>
      </c>
      <c r="C574">
        <v>6</v>
      </c>
      <c r="D574" t="s">
        <v>978</v>
      </c>
      <c r="E574" t="s">
        <v>961</v>
      </c>
      <c r="F574">
        <v>639</v>
      </c>
      <c r="G574">
        <v>50.44</v>
      </c>
      <c r="H574">
        <v>166.75</v>
      </c>
      <c r="I574">
        <v>40.81</v>
      </c>
      <c r="J574">
        <v>134.91</v>
      </c>
      <c r="K574">
        <v>60</v>
      </c>
      <c r="T574">
        <v>4</v>
      </c>
      <c r="U574">
        <v>2</v>
      </c>
      <c r="V574" t="s">
        <v>441</v>
      </c>
      <c r="W574">
        <v>166</v>
      </c>
      <c r="X574">
        <v>30</v>
      </c>
      <c r="Y574">
        <v>14</v>
      </c>
      <c r="Z574" t="s">
        <v>979</v>
      </c>
      <c r="AA574" t="s">
        <v>980</v>
      </c>
      <c r="AB574" t="s">
        <v>445</v>
      </c>
      <c r="AC574" t="s">
        <v>446</v>
      </c>
      <c r="AD574" t="s">
        <v>447</v>
      </c>
      <c r="AE574" t="s">
        <v>412</v>
      </c>
      <c r="AG574" t="s">
        <v>981</v>
      </c>
      <c r="AH574">
        <v>0</v>
      </c>
      <c r="AI574">
        <v>211</v>
      </c>
      <c r="AJ574">
        <v>16</v>
      </c>
      <c r="AK574">
        <v>797</v>
      </c>
      <c r="AL574">
        <v>1.25</v>
      </c>
    </row>
    <row r="575" spans="1:38" x14ac:dyDescent="0.3">
      <c r="A575" t="s">
        <v>954</v>
      </c>
      <c r="B575">
        <v>3086</v>
      </c>
      <c r="C575">
        <v>7</v>
      </c>
      <c r="D575" t="s">
        <v>978</v>
      </c>
      <c r="E575" t="s">
        <v>961</v>
      </c>
      <c r="F575">
        <v>639</v>
      </c>
      <c r="G575">
        <v>50.64</v>
      </c>
      <c r="H575">
        <v>167.42</v>
      </c>
      <c r="I575">
        <v>40.74</v>
      </c>
      <c r="J575">
        <v>134.71</v>
      </c>
      <c r="K575">
        <v>4</v>
      </c>
      <c r="T575">
        <v>4</v>
      </c>
      <c r="U575">
        <v>3</v>
      </c>
      <c r="V575" t="s">
        <v>441</v>
      </c>
      <c r="W575">
        <v>167</v>
      </c>
      <c r="X575">
        <v>30</v>
      </c>
      <c r="Y575">
        <v>14</v>
      </c>
      <c r="Z575" t="s">
        <v>979</v>
      </c>
      <c r="AA575" t="s">
        <v>980</v>
      </c>
      <c r="AB575" t="s">
        <v>445</v>
      </c>
      <c r="AC575" t="s">
        <v>446</v>
      </c>
      <c r="AD575" t="s">
        <v>447</v>
      </c>
      <c r="AE575" t="s">
        <v>412</v>
      </c>
      <c r="AG575" t="s">
        <v>981</v>
      </c>
      <c r="AH575">
        <v>0</v>
      </c>
      <c r="AI575">
        <v>211</v>
      </c>
      <c r="AJ575">
        <v>16</v>
      </c>
      <c r="AK575">
        <v>797</v>
      </c>
      <c r="AL575">
        <v>1.25</v>
      </c>
    </row>
    <row r="576" spans="1:38" x14ac:dyDescent="0.3">
      <c r="A576" t="s">
        <v>954</v>
      </c>
      <c r="B576">
        <v>3086</v>
      </c>
      <c r="C576">
        <v>8</v>
      </c>
      <c r="D576" t="s">
        <v>978</v>
      </c>
      <c r="E576" t="s">
        <v>961</v>
      </c>
      <c r="F576">
        <v>639</v>
      </c>
      <c r="G576">
        <v>65.900000000000006</v>
      </c>
      <c r="H576">
        <v>217.87</v>
      </c>
      <c r="I576">
        <v>56.29</v>
      </c>
      <c r="J576">
        <v>186.09</v>
      </c>
      <c r="K576">
        <v>34</v>
      </c>
      <c r="T576">
        <v>5</v>
      </c>
      <c r="U576">
        <v>2</v>
      </c>
      <c r="V576" t="s">
        <v>441</v>
      </c>
      <c r="W576">
        <v>217</v>
      </c>
      <c r="X576">
        <v>30</v>
      </c>
      <c r="Y576">
        <v>14</v>
      </c>
      <c r="Z576" t="s">
        <v>979</v>
      </c>
      <c r="AA576" t="s">
        <v>980</v>
      </c>
      <c r="AB576" t="s">
        <v>445</v>
      </c>
      <c r="AC576" t="s">
        <v>446</v>
      </c>
      <c r="AD576" t="s">
        <v>447</v>
      </c>
      <c r="AE576" t="s">
        <v>412</v>
      </c>
      <c r="AG576" t="s">
        <v>981</v>
      </c>
      <c r="AH576">
        <v>0</v>
      </c>
      <c r="AI576">
        <v>211</v>
      </c>
      <c r="AJ576">
        <v>16</v>
      </c>
      <c r="AK576">
        <v>797</v>
      </c>
      <c r="AL576">
        <v>1.25</v>
      </c>
    </row>
    <row r="577" spans="1:38" x14ac:dyDescent="0.3">
      <c r="A577" t="s">
        <v>954</v>
      </c>
      <c r="B577">
        <v>3086</v>
      </c>
      <c r="C577">
        <v>9</v>
      </c>
      <c r="D577" t="s">
        <v>978</v>
      </c>
      <c r="E577" t="s">
        <v>961</v>
      </c>
      <c r="F577">
        <v>639</v>
      </c>
      <c r="G577">
        <v>66.489999999999995</v>
      </c>
      <c r="H577">
        <v>219.83</v>
      </c>
      <c r="I577">
        <v>55.89</v>
      </c>
      <c r="J577">
        <v>184.78</v>
      </c>
      <c r="K577">
        <v>60</v>
      </c>
      <c r="T577">
        <v>5</v>
      </c>
      <c r="U577">
        <v>2</v>
      </c>
      <c r="V577" t="s">
        <v>441</v>
      </c>
      <c r="W577">
        <v>219</v>
      </c>
      <c r="X577">
        <v>30</v>
      </c>
      <c r="Y577">
        <v>14</v>
      </c>
      <c r="Z577" t="s">
        <v>979</v>
      </c>
      <c r="AA577" t="s">
        <v>980</v>
      </c>
      <c r="AB577" t="s">
        <v>445</v>
      </c>
      <c r="AC577" t="s">
        <v>446</v>
      </c>
      <c r="AD577" t="s">
        <v>447</v>
      </c>
      <c r="AE577" t="s">
        <v>412</v>
      </c>
      <c r="AG577" t="s">
        <v>981</v>
      </c>
      <c r="AH577">
        <v>0</v>
      </c>
      <c r="AI577">
        <v>211</v>
      </c>
      <c r="AJ577">
        <v>16</v>
      </c>
      <c r="AK577">
        <v>797</v>
      </c>
      <c r="AL577">
        <v>1.25</v>
      </c>
    </row>
    <row r="578" spans="1:38" x14ac:dyDescent="0.3">
      <c r="A578" t="s">
        <v>954</v>
      </c>
      <c r="B578">
        <v>3086</v>
      </c>
      <c r="C578">
        <v>10</v>
      </c>
      <c r="D578" t="s">
        <v>978</v>
      </c>
      <c r="E578" t="s">
        <v>961</v>
      </c>
      <c r="F578">
        <v>639</v>
      </c>
      <c r="G578">
        <v>69.41</v>
      </c>
      <c r="H578">
        <v>229.47</v>
      </c>
      <c r="I578">
        <v>57.93</v>
      </c>
      <c r="J578">
        <v>191.52</v>
      </c>
      <c r="K578">
        <v>8</v>
      </c>
      <c r="T578">
        <v>5</v>
      </c>
      <c r="U578">
        <v>3</v>
      </c>
      <c r="V578" t="s">
        <v>441</v>
      </c>
      <c r="W578" t="s">
        <v>252</v>
      </c>
      <c r="X578">
        <v>30</v>
      </c>
      <c r="Y578">
        <v>14</v>
      </c>
      <c r="Z578" t="s">
        <v>979</v>
      </c>
      <c r="AA578" t="s">
        <v>980</v>
      </c>
      <c r="AB578" t="s">
        <v>445</v>
      </c>
      <c r="AC578" t="s">
        <v>446</v>
      </c>
      <c r="AD578" t="s">
        <v>447</v>
      </c>
      <c r="AE578" t="s">
        <v>412</v>
      </c>
      <c r="AG578" t="s">
        <v>981</v>
      </c>
      <c r="AH578">
        <v>0</v>
      </c>
      <c r="AI578">
        <v>211</v>
      </c>
      <c r="AJ578">
        <v>16</v>
      </c>
      <c r="AK578">
        <v>797</v>
      </c>
      <c r="AL578">
        <v>1.25</v>
      </c>
    </row>
    <row r="579" spans="1:38" x14ac:dyDescent="0.3">
      <c r="A579" t="s">
        <v>954</v>
      </c>
      <c r="B579">
        <v>3086</v>
      </c>
      <c r="C579">
        <v>11</v>
      </c>
      <c r="D579" t="s">
        <v>978</v>
      </c>
      <c r="E579" t="s">
        <v>961</v>
      </c>
      <c r="F579">
        <v>639</v>
      </c>
      <c r="G579">
        <v>69.349999999999994</v>
      </c>
      <c r="H579">
        <v>229.26</v>
      </c>
      <c r="I579">
        <v>57.42</v>
      </c>
      <c r="J579">
        <v>189.85</v>
      </c>
      <c r="K579">
        <v>2</v>
      </c>
      <c r="T579">
        <v>5</v>
      </c>
      <c r="U579">
        <v>3</v>
      </c>
      <c r="V579" t="s">
        <v>441</v>
      </c>
      <c r="W579" t="s">
        <v>253</v>
      </c>
      <c r="X579">
        <v>30</v>
      </c>
      <c r="Y579">
        <v>14</v>
      </c>
      <c r="Z579" t="s">
        <v>979</v>
      </c>
      <c r="AA579" t="s">
        <v>980</v>
      </c>
      <c r="AB579" t="s">
        <v>445</v>
      </c>
      <c r="AC579" t="s">
        <v>446</v>
      </c>
      <c r="AD579" t="s">
        <v>447</v>
      </c>
      <c r="AE579" t="s">
        <v>412</v>
      </c>
      <c r="AG579" t="s">
        <v>981</v>
      </c>
      <c r="AH579">
        <v>0</v>
      </c>
      <c r="AI579">
        <v>211</v>
      </c>
      <c r="AJ579">
        <v>16</v>
      </c>
      <c r="AK579">
        <v>797</v>
      </c>
      <c r="AL579">
        <v>1.25</v>
      </c>
    </row>
    <row r="580" spans="1:38" x14ac:dyDescent="0.3">
      <c r="A580" t="s">
        <v>954</v>
      </c>
      <c r="B580">
        <v>1994</v>
      </c>
      <c r="C580">
        <v>1</v>
      </c>
      <c r="D580" t="s">
        <v>982</v>
      </c>
      <c r="E580" t="s">
        <v>920</v>
      </c>
      <c r="F580">
        <v>1430</v>
      </c>
      <c r="G580">
        <v>11.71</v>
      </c>
      <c r="H580">
        <v>38.72</v>
      </c>
      <c r="I580">
        <v>8.51</v>
      </c>
      <c r="J580">
        <v>28.16</v>
      </c>
      <c r="K580">
        <v>100</v>
      </c>
      <c r="T580">
        <v>1</v>
      </c>
      <c r="U580">
        <v>1</v>
      </c>
      <c r="V580" t="s">
        <v>457</v>
      </c>
      <c r="W580">
        <v>38</v>
      </c>
      <c r="X580">
        <v>25</v>
      </c>
      <c r="Y580">
        <v>5</v>
      </c>
      <c r="Z580" t="s">
        <v>983</v>
      </c>
      <c r="AA580" t="s">
        <v>984</v>
      </c>
      <c r="AB580" t="s">
        <v>445</v>
      </c>
      <c r="AC580" t="s">
        <v>446</v>
      </c>
      <c r="AD580" t="s">
        <v>447</v>
      </c>
      <c r="AE580" t="s">
        <v>412</v>
      </c>
      <c r="AG580" t="s">
        <v>985</v>
      </c>
      <c r="AH580">
        <v>0</v>
      </c>
      <c r="AI580">
        <v>157</v>
      </c>
      <c r="AJ580">
        <v>16</v>
      </c>
      <c r="AK580">
        <v>1627</v>
      </c>
      <c r="AL580">
        <v>1.1399999999999999</v>
      </c>
    </row>
    <row r="581" spans="1:38" x14ac:dyDescent="0.3">
      <c r="A581" t="s">
        <v>954</v>
      </c>
      <c r="B581">
        <v>1994</v>
      </c>
      <c r="C581">
        <v>2</v>
      </c>
      <c r="D581" t="s">
        <v>982</v>
      </c>
      <c r="E581" t="s">
        <v>920</v>
      </c>
      <c r="F581">
        <v>1430</v>
      </c>
      <c r="G581">
        <v>14.59</v>
      </c>
      <c r="H581">
        <v>48.24</v>
      </c>
      <c r="I581">
        <v>10.61</v>
      </c>
      <c r="J581">
        <v>35.1</v>
      </c>
      <c r="K581">
        <v>480</v>
      </c>
      <c r="T581">
        <v>2</v>
      </c>
      <c r="U581">
        <v>1</v>
      </c>
      <c r="V581" t="s">
        <v>457</v>
      </c>
      <c r="W581">
        <v>48</v>
      </c>
      <c r="X581">
        <v>25</v>
      </c>
      <c r="Y581">
        <v>5</v>
      </c>
      <c r="Z581" t="s">
        <v>983</v>
      </c>
      <c r="AA581" t="s">
        <v>984</v>
      </c>
      <c r="AB581" t="s">
        <v>445</v>
      </c>
      <c r="AC581" t="s">
        <v>446</v>
      </c>
      <c r="AD581" t="s">
        <v>447</v>
      </c>
      <c r="AE581" t="s">
        <v>412</v>
      </c>
      <c r="AG581" t="s">
        <v>985</v>
      </c>
      <c r="AH581">
        <v>0</v>
      </c>
      <c r="AI581">
        <v>157</v>
      </c>
      <c r="AJ581">
        <v>16</v>
      </c>
      <c r="AK581">
        <v>1627</v>
      </c>
      <c r="AL581">
        <v>1.1399999999999999</v>
      </c>
    </row>
    <row r="582" spans="1:38" x14ac:dyDescent="0.3">
      <c r="A582" t="s">
        <v>954</v>
      </c>
      <c r="B582">
        <v>1994</v>
      </c>
      <c r="C582">
        <v>3</v>
      </c>
      <c r="D582" t="s">
        <v>982</v>
      </c>
      <c r="E582" t="s">
        <v>920</v>
      </c>
      <c r="F582">
        <v>1430</v>
      </c>
      <c r="G582">
        <v>17.7</v>
      </c>
      <c r="H582">
        <v>58.52</v>
      </c>
      <c r="I582">
        <v>12.87</v>
      </c>
      <c r="J582">
        <v>42.56</v>
      </c>
      <c r="K582">
        <v>200</v>
      </c>
      <c r="T582">
        <v>2</v>
      </c>
      <c r="U582">
        <v>1</v>
      </c>
      <c r="V582" t="s">
        <v>457</v>
      </c>
      <c r="W582">
        <v>58</v>
      </c>
      <c r="X582">
        <v>25</v>
      </c>
      <c r="Y582">
        <v>5</v>
      </c>
      <c r="Z582" t="s">
        <v>983</v>
      </c>
      <c r="AA582" t="s">
        <v>984</v>
      </c>
      <c r="AB582" t="s">
        <v>445</v>
      </c>
      <c r="AC582" t="s">
        <v>446</v>
      </c>
      <c r="AD582" t="s">
        <v>447</v>
      </c>
      <c r="AE582" t="s">
        <v>412</v>
      </c>
      <c r="AG582" t="s">
        <v>985</v>
      </c>
      <c r="AH582">
        <v>0</v>
      </c>
      <c r="AI582">
        <v>157</v>
      </c>
      <c r="AJ582">
        <v>16</v>
      </c>
      <c r="AK582">
        <v>1627</v>
      </c>
      <c r="AL582">
        <v>1.1399999999999999</v>
      </c>
    </row>
    <row r="583" spans="1:38" x14ac:dyDescent="0.3">
      <c r="A583" t="s">
        <v>954</v>
      </c>
      <c r="B583">
        <v>1994</v>
      </c>
      <c r="C583">
        <v>4</v>
      </c>
      <c r="D583" t="s">
        <v>982</v>
      </c>
      <c r="E583" t="s">
        <v>920</v>
      </c>
      <c r="F583">
        <v>1430</v>
      </c>
      <c r="G583">
        <v>18.100000000000001</v>
      </c>
      <c r="H583">
        <v>59.86</v>
      </c>
      <c r="I583">
        <v>14.67</v>
      </c>
      <c r="J583">
        <v>48.51</v>
      </c>
      <c r="K583">
        <v>230</v>
      </c>
      <c r="T583">
        <v>2</v>
      </c>
      <c r="U583">
        <v>1</v>
      </c>
      <c r="V583" t="s">
        <v>441</v>
      </c>
      <c r="W583">
        <v>59</v>
      </c>
      <c r="X583">
        <v>25</v>
      </c>
      <c r="Y583">
        <v>5</v>
      </c>
      <c r="Z583" t="s">
        <v>983</v>
      </c>
      <c r="AA583" t="s">
        <v>984</v>
      </c>
      <c r="AB583" t="s">
        <v>445</v>
      </c>
      <c r="AC583" t="s">
        <v>446</v>
      </c>
      <c r="AD583" t="s">
        <v>447</v>
      </c>
      <c r="AE583" t="s">
        <v>412</v>
      </c>
      <c r="AG583" t="s">
        <v>985</v>
      </c>
      <c r="AH583">
        <v>0</v>
      </c>
      <c r="AI583">
        <v>157</v>
      </c>
      <c r="AJ583">
        <v>16</v>
      </c>
      <c r="AK583">
        <v>1627</v>
      </c>
      <c r="AL583">
        <v>1.1399999999999999</v>
      </c>
    </row>
    <row r="584" spans="1:38" x14ac:dyDescent="0.3">
      <c r="A584" t="s">
        <v>954</v>
      </c>
      <c r="B584">
        <v>1994</v>
      </c>
      <c r="C584">
        <v>5</v>
      </c>
      <c r="D584" t="s">
        <v>982</v>
      </c>
      <c r="E584" t="s">
        <v>920</v>
      </c>
      <c r="F584">
        <v>1430</v>
      </c>
      <c r="G584">
        <v>30.03</v>
      </c>
      <c r="H584">
        <v>99.29</v>
      </c>
      <c r="I584">
        <v>23.91</v>
      </c>
      <c r="J584">
        <v>79.05</v>
      </c>
      <c r="K584">
        <v>6</v>
      </c>
      <c r="T584">
        <v>3</v>
      </c>
      <c r="U584">
        <v>2</v>
      </c>
      <c r="V584" t="s">
        <v>441</v>
      </c>
      <c r="W584">
        <v>99</v>
      </c>
      <c r="X584">
        <v>25</v>
      </c>
      <c r="Y584">
        <v>5</v>
      </c>
      <c r="Z584" t="s">
        <v>983</v>
      </c>
      <c r="AA584" t="s">
        <v>984</v>
      </c>
      <c r="AB584" t="s">
        <v>445</v>
      </c>
      <c r="AC584" t="s">
        <v>446</v>
      </c>
      <c r="AD584" t="s">
        <v>447</v>
      </c>
      <c r="AE584" t="s">
        <v>412</v>
      </c>
      <c r="AG584" t="s">
        <v>985</v>
      </c>
      <c r="AH584">
        <v>0</v>
      </c>
      <c r="AI584">
        <v>157</v>
      </c>
      <c r="AJ584">
        <v>16</v>
      </c>
      <c r="AK584">
        <v>1627</v>
      </c>
      <c r="AL584">
        <v>1.1399999999999999</v>
      </c>
    </row>
    <row r="585" spans="1:38" x14ac:dyDescent="0.3">
      <c r="A585" t="s">
        <v>954</v>
      </c>
      <c r="B585">
        <v>1994</v>
      </c>
      <c r="C585">
        <v>6</v>
      </c>
      <c r="D585" t="s">
        <v>982</v>
      </c>
      <c r="E585" t="s">
        <v>920</v>
      </c>
      <c r="F585">
        <v>1430</v>
      </c>
      <c r="G585">
        <v>32.25</v>
      </c>
      <c r="H585">
        <v>106.64</v>
      </c>
      <c r="I585">
        <v>25.68</v>
      </c>
      <c r="J585">
        <v>84.9</v>
      </c>
      <c r="K585">
        <v>174</v>
      </c>
      <c r="T585">
        <v>3</v>
      </c>
      <c r="U585">
        <v>2</v>
      </c>
      <c r="V585" t="s">
        <v>441</v>
      </c>
      <c r="W585">
        <v>106</v>
      </c>
      <c r="X585">
        <v>25</v>
      </c>
      <c r="Y585">
        <v>5</v>
      </c>
      <c r="Z585" t="s">
        <v>983</v>
      </c>
      <c r="AA585" t="s">
        <v>984</v>
      </c>
      <c r="AB585" t="s">
        <v>445</v>
      </c>
      <c r="AC585" t="s">
        <v>446</v>
      </c>
      <c r="AD585" t="s">
        <v>447</v>
      </c>
      <c r="AE585" t="s">
        <v>412</v>
      </c>
      <c r="AG585" t="s">
        <v>985</v>
      </c>
      <c r="AH585">
        <v>0</v>
      </c>
      <c r="AI585">
        <v>157</v>
      </c>
      <c r="AJ585">
        <v>16</v>
      </c>
      <c r="AK585">
        <v>1627</v>
      </c>
      <c r="AL585">
        <v>1.1399999999999999</v>
      </c>
    </row>
    <row r="586" spans="1:38" x14ac:dyDescent="0.3">
      <c r="A586" t="s">
        <v>954</v>
      </c>
      <c r="B586">
        <v>1994</v>
      </c>
      <c r="C586">
        <v>7</v>
      </c>
      <c r="D586" t="s">
        <v>982</v>
      </c>
      <c r="E586" t="s">
        <v>920</v>
      </c>
      <c r="F586">
        <v>1430</v>
      </c>
      <c r="G586">
        <v>42</v>
      </c>
      <c r="H586">
        <v>138.87</v>
      </c>
      <c r="I586">
        <v>34.630000000000003</v>
      </c>
      <c r="J586">
        <v>114.48</v>
      </c>
      <c r="K586">
        <v>3</v>
      </c>
      <c r="T586">
        <v>3</v>
      </c>
      <c r="U586">
        <v>2</v>
      </c>
      <c r="V586" t="s">
        <v>441</v>
      </c>
      <c r="W586">
        <v>138</v>
      </c>
      <c r="X586">
        <v>25</v>
      </c>
      <c r="Y586">
        <v>5</v>
      </c>
      <c r="Z586" t="s">
        <v>983</v>
      </c>
      <c r="AA586" t="s">
        <v>984</v>
      </c>
      <c r="AB586" t="s">
        <v>445</v>
      </c>
      <c r="AC586" t="s">
        <v>446</v>
      </c>
      <c r="AD586" t="s">
        <v>447</v>
      </c>
      <c r="AE586" t="s">
        <v>412</v>
      </c>
      <c r="AG586" t="s">
        <v>985</v>
      </c>
      <c r="AH586">
        <v>0</v>
      </c>
      <c r="AI586">
        <v>157</v>
      </c>
      <c r="AJ586">
        <v>16</v>
      </c>
      <c r="AK586">
        <v>1627</v>
      </c>
      <c r="AL586">
        <v>1.1399999999999999</v>
      </c>
    </row>
    <row r="587" spans="1:38" x14ac:dyDescent="0.3">
      <c r="A587" t="s">
        <v>954</v>
      </c>
      <c r="B587">
        <v>1994</v>
      </c>
      <c r="C587">
        <v>8</v>
      </c>
      <c r="D587" t="s">
        <v>982</v>
      </c>
      <c r="E587" t="s">
        <v>920</v>
      </c>
      <c r="F587">
        <v>1430</v>
      </c>
      <c r="G587">
        <v>49.37</v>
      </c>
      <c r="H587">
        <v>163.22</v>
      </c>
      <c r="I587">
        <v>40.700000000000003</v>
      </c>
      <c r="J587">
        <v>134.55000000000001</v>
      </c>
      <c r="K587">
        <v>103</v>
      </c>
      <c r="T587">
        <v>4</v>
      </c>
      <c r="U587">
        <v>2</v>
      </c>
      <c r="V587" t="s">
        <v>441</v>
      </c>
      <c r="W587">
        <v>163</v>
      </c>
      <c r="X587">
        <v>25</v>
      </c>
      <c r="Y587">
        <v>5</v>
      </c>
      <c r="Z587" t="s">
        <v>983</v>
      </c>
      <c r="AA587" t="s">
        <v>984</v>
      </c>
      <c r="AB587" t="s">
        <v>445</v>
      </c>
      <c r="AC587" t="s">
        <v>446</v>
      </c>
      <c r="AD587" t="s">
        <v>447</v>
      </c>
      <c r="AE587" t="s">
        <v>412</v>
      </c>
      <c r="AG587" t="s">
        <v>985</v>
      </c>
      <c r="AH587">
        <v>0</v>
      </c>
      <c r="AI587">
        <v>157</v>
      </c>
      <c r="AJ587">
        <v>16</v>
      </c>
      <c r="AK587">
        <v>1627</v>
      </c>
      <c r="AL587">
        <v>1.1399999999999999</v>
      </c>
    </row>
    <row r="588" spans="1:38" x14ac:dyDescent="0.3">
      <c r="A588" t="s">
        <v>954</v>
      </c>
      <c r="B588">
        <v>1994</v>
      </c>
      <c r="C588">
        <v>9</v>
      </c>
      <c r="D588" t="s">
        <v>982</v>
      </c>
      <c r="E588" t="s">
        <v>920</v>
      </c>
      <c r="F588">
        <v>1430</v>
      </c>
      <c r="G588">
        <v>52.53</v>
      </c>
      <c r="H588">
        <v>173.66</v>
      </c>
      <c r="I588">
        <v>43.43</v>
      </c>
      <c r="J588">
        <v>143.58000000000001</v>
      </c>
      <c r="K588">
        <v>2</v>
      </c>
      <c r="T588">
        <v>5</v>
      </c>
      <c r="U588">
        <v>2</v>
      </c>
      <c r="V588" t="s">
        <v>441</v>
      </c>
      <c r="W588">
        <v>173</v>
      </c>
      <c r="X588">
        <v>25</v>
      </c>
      <c r="Y588">
        <v>5</v>
      </c>
      <c r="Z588" t="s">
        <v>983</v>
      </c>
      <c r="AA588" t="s">
        <v>984</v>
      </c>
      <c r="AB588" t="s">
        <v>445</v>
      </c>
      <c r="AC588" t="s">
        <v>446</v>
      </c>
      <c r="AD588" t="s">
        <v>447</v>
      </c>
      <c r="AE588" t="s">
        <v>412</v>
      </c>
      <c r="AG588" t="s">
        <v>985</v>
      </c>
      <c r="AH588">
        <v>0</v>
      </c>
      <c r="AI588">
        <v>157</v>
      </c>
      <c r="AJ588">
        <v>16</v>
      </c>
      <c r="AK588">
        <v>1627</v>
      </c>
      <c r="AL588">
        <v>1.1399999999999999</v>
      </c>
    </row>
    <row r="589" spans="1:38" x14ac:dyDescent="0.3">
      <c r="A589" t="s">
        <v>954</v>
      </c>
      <c r="B589">
        <v>1994</v>
      </c>
      <c r="C589">
        <v>10</v>
      </c>
      <c r="D589" t="s">
        <v>982</v>
      </c>
      <c r="E589" t="s">
        <v>920</v>
      </c>
      <c r="F589">
        <v>1430</v>
      </c>
      <c r="G589">
        <v>60.14</v>
      </c>
      <c r="H589">
        <v>198.84</v>
      </c>
      <c r="I589">
        <v>49.73</v>
      </c>
      <c r="J589">
        <v>164.4</v>
      </c>
      <c r="K589">
        <v>98</v>
      </c>
      <c r="T589">
        <v>5</v>
      </c>
      <c r="U589">
        <v>2</v>
      </c>
      <c r="V589" t="s">
        <v>441</v>
      </c>
      <c r="W589">
        <v>198</v>
      </c>
      <c r="X589">
        <v>25</v>
      </c>
      <c r="Y589">
        <v>5</v>
      </c>
      <c r="Z589" t="s">
        <v>983</v>
      </c>
      <c r="AA589" t="s">
        <v>984</v>
      </c>
      <c r="AB589" t="s">
        <v>445</v>
      </c>
      <c r="AC589" t="s">
        <v>446</v>
      </c>
      <c r="AD589" t="s">
        <v>447</v>
      </c>
      <c r="AE589" t="s">
        <v>412</v>
      </c>
      <c r="AG589" t="s">
        <v>985</v>
      </c>
      <c r="AH589">
        <v>0</v>
      </c>
      <c r="AI589">
        <v>157</v>
      </c>
      <c r="AJ589">
        <v>16</v>
      </c>
      <c r="AK589">
        <v>1627</v>
      </c>
      <c r="AL589">
        <v>1.1399999999999999</v>
      </c>
    </row>
    <row r="590" spans="1:38" x14ac:dyDescent="0.3">
      <c r="A590" t="s">
        <v>954</v>
      </c>
      <c r="B590">
        <v>1994</v>
      </c>
      <c r="C590">
        <v>11</v>
      </c>
      <c r="D590" t="s">
        <v>982</v>
      </c>
      <c r="E590" t="s">
        <v>920</v>
      </c>
      <c r="F590">
        <v>1430</v>
      </c>
      <c r="G590">
        <v>66.739999999999995</v>
      </c>
      <c r="H590">
        <v>220.64</v>
      </c>
      <c r="I590">
        <v>56.23</v>
      </c>
      <c r="J590">
        <v>185.91</v>
      </c>
      <c r="K590">
        <v>1</v>
      </c>
      <c r="T590">
        <v>5</v>
      </c>
      <c r="U590">
        <v>2</v>
      </c>
      <c r="V590" t="s">
        <v>441</v>
      </c>
      <c r="W590">
        <v>220</v>
      </c>
      <c r="X590">
        <v>25</v>
      </c>
      <c r="Y590">
        <v>5</v>
      </c>
      <c r="Z590" t="s">
        <v>983</v>
      </c>
      <c r="AA590" t="s">
        <v>984</v>
      </c>
      <c r="AB590" t="s">
        <v>445</v>
      </c>
      <c r="AC590" t="s">
        <v>446</v>
      </c>
      <c r="AD590" t="s">
        <v>447</v>
      </c>
      <c r="AE590" t="s">
        <v>412</v>
      </c>
      <c r="AG590" t="s">
        <v>985</v>
      </c>
      <c r="AH590">
        <v>0</v>
      </c>
      <c r="AI590">
        <v>157</v>
      </c>
      <c r="AJ590">
        <v>16</v>
      </c>
      <c r="AK590">
        <v>1627</v>
      </c>
      <c r="AL590">
        <v>1.1399999999999999</v>
      </c>
    </row>
    <row r="591" spans="1:38" x14ac:dyDescent="0.3">
      <c r="A591" t="s">
        <v>954</v>
      </c>
      <c r="B591">
        <v>1994</v>
      </c>
      <c r="C591">
        <v>12</v>
      </c>
      <c r="D591" t="s">
        <v>982</v>
      </c>
      <c r="E591" t="s">
        <v>920</v>
      </c>
      <c r="F591">
        <v>1430</v>
      </c>
      <c r="G591">
        <v>72.010000000000005</v>
      </c>
      <c r="H591">
        <v>238.08</v>
      </c>
      <c r="I591">
        <v>60.68</v>
      </c>
      <c r="J591">
        <v>200.61</v>
      </c>
      <c r="K591">
        <v>33</v>
      </c>
      <c r="T591">
        <v>6</v>
      </c>
      <c r="U591">
        <v>2</v>
      </c>
      <c r="V591" t="s">
        <v>441</v>
      </c>
      <c r="W591">
        <v>238</v>
      </c>
      <c r="X591">
        <v>25</v>
      </c>
      <c r="Y591">
        <v>5</v>
      </c>
      <c r="Z591" t="s">
        <v>983</v>
      </c>
      <c r="AA591" t="s">
        <v>984</v>
      </c>
      <c r="AB591" t="s">
        <v>445</v>
      </c>
      <c r="AC591" t="s">
        <v>446</v>
      </c>
      <c r="AD591" t="s">
        <v>447</v>
      </c>
      <c r="AE591" t="s">
        <v>412</v>
      </c>
      <c r="AG591" t="s">
        <v>985</v>
      </c>
      <c r="AH591">
        <v>0</v>
      </c>
      <c r="AI591">
        <v>157</v>
      </c>
      <c r="AJ591">
        <v>16</v>
      </c>
      <c r="AK591">
        <v>1627</v>
      </c>
      <c r="AL591">
        <v>1.1399999999999999</v>
      </c>
    </row>
    <row r="592" spans="1:38" x14ac:dyDescent="0.3">
      <c r="A592" t="s">
        <v>954</v>
      </c>
      <c r="B592">
        <v>101537</v>
      </c>
      <c r="C592">
        <v>1</v>
      </c>
      <c r="D592" t="s">
        <v>986</v>
      </c>
      <c r="E592" t="s">
        <v>937</v>
      </c>
      <c r="F592">
        <v>286</v>
      </c>
      <c r="G592">
        <v>22.89</v>
      </c>
      <c r="H592">
        <v>75.7</v>
      </c>
      <c r="I592">
        <v>18.03</v>
      </c>
      <c r="J592">
        <v>59.62</v>
      </c>
      <c r="K592">
        <v>79</v>
      </c>
      <c r="T592">
        <v>2</v>
      </c>
      <c r="U592">
        <v>1</v>
      </c>
      <c r="V592" t="s">
        <v>441</v>
      </c>
      <c r="W592">
        <v>75</v>
      </c>
      <c r="X592">
        <v>22</v>
      </c>
      <c r="Y592">
        <v>18</v>
      </c>
      <c r="Z592" t="s">
        <v>987</v>
      </c>
      <c r="AA592" t="s">
        <v>988</v>
      </c>
      <c r="AB592" t="s">
        <v>445</v>
      </c>
      <c r="AC592" t="s">
        <v>446</v>
      </c>
      <c r="AD592" t="s">
        <v>447</v>
      </c>
      <c r="AE592" t="s">
        <v>412</v>
      </c>
      <c r="AG592" t="s">
        <v>989</v>
      </c>
      <c r="AH592">
        <v>0</v>
      </c>
      <c r="AI592">
        <v>236</v>
      </c>
      <c r="AJ592">
        <v>0</v>
      </c>
      <c r="AK592">
        <v>0</v>
      </c>
      <c r="AL592">
        <v>0</v>
      </c>
    </row>
    <row r="593" spans="1:38" x14ac:dyDescent="0.3">
      <c r="A593" t="s">
        <v>954</v>
      </c>
      <c r="B593">
        <v>101537</v>
      </c>
      <c r="C593">
        <v>2</v>
      </c>
      <c r="D593" t="s">
        <v>986</v>
      </c>
      <c r="E593" t="s">
        <v>937</v>
      </c>
      <c r="F593">
        <v>286</v>
      </c>
      <c r="G593">
        <v>23.02</v>
      </c>
      <c r="H593">
        <v>76.099999999999994</v>
      </c>
      <c r="I593">
        <v>18.13</v>
      </c>
      <c r="J593">
        <v>59.94</v>
      </c>
      <c r="K593">
        <v>79</v>
      </c>
      <c r="T593">
        <v>2</v>
      </c>
      <c r="U593">
        <v>1</v>
      </c>
      <c r="V593" t="s">
        <v>441</v>
      </c>
      <c r="W593" t="s">
        <v>254</v>
      </c>
      <c r="X593">
        <v>22</v>
      </c>
      <c r="Y593">
        <v>18</v>
      </c>
      <c r="Z593" t="s">
        <v>987</v>
      </c>
      <c r="AA593" t="s">
        <v>988</v>
      </c>
      <c r="AB593" t="s">
        <v>445</v>
      </c>
      <c r="AC593" t="s">
        <v>446</v>
      </c>
      <c r="AD593" t="s">
        <v>447</v>
      </c>
      <c r="AE593" t="s">
        <v>412</v>
      </c>
      <c r="AG593" t="s">
        <v>989</v>
      </c>
      <c r="AH593">
        <v>0</v>
      </c>
      <c r="AI593">
        <v>236</v>
      </c>
      <c r="AJ593">
        <v>0</v>
      </c>
      <c r="AK593">
        <v>0</v>
      </c>
      <c r="AL593">
        <v>0</v>
      </c>
    </row>
    <row r="594" spans="1:38" x14ac:dyDescent="0.3">
      <c r="A594" t="s">
        <v>954</v>
      </c>
      <c r="B594">
        <v>101537</v>
      </c>
      <c r="C594">
        <v>3</v>
      </c>
      <c r="D594" t="s">
        <v>986</v>
      </c>
      <c r="E594" t="s">
        <v>937</v>
      </c>
      <c r="F594">
        <v>286</v>
      </c>
      <c r="G594">
        <v>23.87</v>
      </c>
      <c r="H594">
        <v>78.94</v>
      </c>
      <c r="I594">
        <v>16.77</v>
      </c>
      <c r="J594">
        <v>55.44</v>
      </c>
      <c r="K594">
        <v>64</v>
      </c>
      <c r="T594">
        <v>2</v>
      </c>
      <c r="U594">
        <v>1</v>
      </c>
      <c r="V594" t="s">
        <v>441</v>
      </c>
      <c r="W594" t="s">
        <v>89</v>
      </c>
      <c r="X594">
        <v>22</v>
      </c>
      <c r="Y594">
        <v>18</v>
      </c>
      <c r="Z594" t="s">
        <v>987</v>
      </c>
      <c r="AA594" t="s">
        <v>988</v>
      </c>
      <c r="AB594" t="s">
        <v>445</v>
      </c>
      <c r="AC594" t="s">
        <v>446</v>
      </c>
      <c r="AD594" t="s">
        <v>447</v>
      </c>
      <c r="AE594" t="s">
        <v>412</v>
      </c>
      <c r="AG594" t="s">
        <v>989</v>
      </c>
      <c r="AH594">
        <v>0</v>
      </c>
      <c r="AI594">
        <v>236</v>
      </c>
      <c r="AJ594">
        <v>0</v>
      </c>
      <c r="AK594">
        <v>0</v>
      </c>
      <c r="AL594">
        <v>0</v>
      </c>
    </row>
    <row r="595" spans="1:38" x14ac:dyDescent="0.3">
      <c r="A595" t="s">
        <v>954</v>
      </c>
      <c r="B595">
        <v>101537</v>
      </c>
      <c r="C595">
        <v>4</v>
      </c>
      <c r="D595" t="s">
        <v>986</v>
      </c>
      <c r="E595" t="s">
        <v>937</v>
      </c>
      <c r="F595">
        <v>286</v>
      </c>
      <c r="G595">
        <v>28.03</v>
      </c>
      <c r="H595">
        <v>92.68</v>
      </c>
      <c r="I595">
        <v>19.68</v>
      </c>
      <c r="J595">
        <v>65.09</v>
      </c>
      <c r="K595">
        <v>64</v>
      </c>
      <c r="T595">
        <v>3</v>
      </c>
      <c r="U595">
        <v>1</v>
      </c>
      <c r="V595" t="s">
        <v>441</v>
      </c>
      <c r="W595">
        <v>92</v>
      </c>
      <c r="X595">
        <v>22</v>
      </c>
      <c r="Y595">
        <v>18</v>
      </c>
      <c r="Z595" t="s">
        <v>987</v>
      </c>
      <c r="AA595" t="s">
        <v>988</v>
      </c>
      <c r="AB595" t="s">
        <v>445</v>
      </c>
      <c r="AC595" t="s">
        <v>446</v>
      </c>
      <c r="AD595" t="s">
        <v>447</v>
      </c>
      <c r="AE595" t="s">
        <v>412</v>
      </c>
      <c r="AG595" t="s">
        <v>989</v>
      </c>
      <c r="AH595">
        <v>0</v>
      </c>
      <c r="AI595">
        <v>236</v>
      </c>
      <c r="AJ595">
        <v>0</v>
      </c>
      <c r="AK595">
        <v>0</v>
      </c>
      <c r="AL595">
        <v>0</v>
      </c>
    </row>
    <row r="596" spans="1:38" x14ac:dyDescent="0.3">
      <c r="A596" t="s">
        <v>954</v>
      </c>
      <c r="B596">
        <v>3085</v>
      </c>
      <c r="C596">
        <v>1</v>
      </c>
      <c r="D596" t="s">
        <v>990</v>
      </c>
      <c r="E596" t="s">
        <v>961</v>
      </c>
      <c r="F596">
        <v>842</v>
      </c>
      <c r="G596">
        <v>31.8</v>
      </c>
      <c r="H596">
        <v>105.14</v>
      </c>
      <c r="I596">
        <v>25.59</v>
      </c>
      <c r="J596">
        <v>84.6</v>
      </c>
      <c r="K596">
        <v>104</v>
      </c>
      <c r="T596">
        <v>3</v>
      </c>
      <c r="U596">
        <v>2</v>
      </c>
      <c r="V596" t="s">
        <v>441</v>
      </c>
      <c r="W596">
        <v>105</v>
      </c>
      <c r="X596">
        <v>30</v>
      </c>
      <c r="Y596">
        <v>13</v>
      </c>
      <c r="Z596" t="s">
        <v>991</v>
      </c>
      <c r="AA596" t="s">
        <v>992</v>
      </c>
      <c r="AB596" t="s">
        <v>445</v>
      </c>
      <c r="AC596" t="s">
        <v>446</v>
      </c>
      <c r="AD596" t="s">
        <v>447</v>
      </c>
      <c r="AE596" t="s">
        <v>412</v>
      </c>
      <c r="AG596" t="s">
        <v>993</v>
      </c>
      <c r="AH596">
        <v>0</v>
      </c>
      <c r="AI596">
        <v>211</v>
      </c>
      <c r="AJ596">
        <v>16</v>
      </c>
      <c r="AK596">
        <v>1684</v>
      </c>
      <c r="AL596">
        <v>2</v>
      </c>
    </row>
    <row r="597" spans="1:38" x14ac:dyDescent="0.3">
      <c r="A597" t="s">
        <v>954</v>
      </c>
      <c r="B597">
        <v>3085</v>
      </c>
      <c r="C597">
        <v>2</v>
      </c>
      <c r="D597" t="s">
        <v>990</v>
      </c>
      <c r="E597" t="s">
        <v>961</v>
      </c>
      <c r="F597">
        <v>842</v>
      </c>
      <c r="G597">
        <v>37.68</v>
      </c>
      <c r="H597">
        <v>124.58</v>
      </c>
      <c r="I597">
        <v>30.82</v>
      </c>
      <c r="J597">
        <v>101.91</v>
      </c>
      <c r="K597">
        <v>186</v>
      </c>
      <c r="T597">
        <v>4</v>
      </c>
      <c r="U597">
        <v>2</v>
      </c>
      <c r="V597" t="s">
        <v>441</v>
      </c>
      <c r="W597" t="s">
        <v>250</v>
      </c>
      <c r="X597">
        <v>30</v>
      </c>
      <c r="Y597">
        <v>13</v>
      </c>
      <c r="Z597" t="s">
        <v>991</v>
      </c>
      <c r="AA597" t="s">
        <v>992</v>
      </c>
      <c r="AB597" t="s">
        <v>445</v>
      </c>
      <c r="AC597" t="s">
        <v>446</v>
      </c>
      <c r="AD597" t="s">
        <v>447</v>
      </c>
      <c r="AE597" t="s">
        <v>412</v>
      </c>
      <c r="AG597" t="s">
        <v>993</v>
      </c>
      <c r="AH597">
        <v>0</v>
      </c>
      <c r="AI597">
        <v>211</v>
      </c>
      <c r="AJ597">
        <v>16</v>
      </c>
      <c r="AK597">
        <v>1684</v>
      </c>
      <c r="AL597">
        <v>2</v>
      </c>
    </row>
    <row r="598" spans="1:38" x14ac:dyDescent="0.3">
      <c r="A598" t="s">
        <v>954</v>
      </c>
      <c r="B598">
        <v>3085</v>
      </c>
      <c r="C598">
        <v>3</v>
      </c>
      <c r="D598" t="s">
        <v>990</v>
      </c>
      <c r="E598" t="s">
        <v>961</v>
      </c>
      <c r="F598">
        <v>842</v>
      </c>
      <c r="G598">
        <v>37.94</v>
      </c>
      <c r="H598">
        <v>125.44</v>
      </c>
      <c r="I598">
        <v>30.8</v>
      </c>
      <c r="J598">
        <v>101.83</v>
      </c>
      <c r="K598">
        <v>108</v>
      </c>
      <c r="T598">
        <v>3</v>
      </c>
      <c r="U598">
        <v>2</v>
      </c>
      <c r="V598" t="s">
        <v>441</v>
      </c>
      <c r="W598" t="s">
        <v>251</v>
      </c>
      <c r="X598">
        <v>30</v>
      </c>
      <c r="Y598">
        <v>13</v>
      </c>
      <c r="Z598" t="s">
        <v>991</v>
      </c>
      <c r="AA598" t="s">
        <v>992</v>
      </c>
      <c r="AB598" t="s">
        <v>445</v>
      </c>
      <c r="AC598" t="s">
        <v>446</v>
      </c>
      <c r="AD598" t="s">
        <v>447</v>
      </c>
      <c r="AE598" t="s">
        <v>412</v>
      </c>
      <c r="AG598" t="s">
        <v>993</v>
      </c>
      <c r="AH598">
        <v>0</v>
      </c>
      <c r="AI598">
        <v>211</v>
      </c>
      <c r="AJ598">
        <v>16</v>
      </c>
      <c r="AK598">
        <v>1684</v>
      </c>
      <c r="AL598">
        <v>2</v>
      </c>
    </row>
    <row r="599" spans="1:38" x14ac:dyDescent="0.3">
      <c r="A599" t="s">
        <v>954</v>
      </c>
      <c r="B599">
        <v>3085</v>
      </c>
      <c r="C599">
        <v>4</v>
      </c>
      <c r="D599" t="s">
        <v>990</v>
      </c>
      <c r="E599" t="s">
        <v>961</v>
      </c>
      <c r="F599">
        <v>842</v>
      </c>
      <c r="G599">
        <v>47.65</v>
      </c>
      <c r="H599">
        <v>157.54</v>
      </c>
      <c r="I599">
        <v>39.770000000000003</v>
      </c>
      <c r="J599">
        <v>131.49</v>
      </c>
      <c r="K599">
        <v>172</v>
      </c>
      <c r="T599">
        <v>4</v>
      </c>
      <c r="U599">
        <v>2</v>
      </c>
      <c r="V599" t="s">
        <v>441</v>
      </c>
      <c r="W599">
        <v>157</v>
      </c>
      <c r="X599">
        <v>30</v>
      </c>
      <c r="Y599">
        <v>13</v>
      </c>
      <c r="Z599" t="s">
        <v>991</v>
      </c>
      <c r="AA599" t="s">
        <v>992</v>
      </c>
      <c r="AB599" t="s">
        <v>445</v>
      </c>
      <c r="AC599" t="s">
        <v>446</v>
      </c>
      <c r="AD599" t="s">
        <v>447</v>
      </c>
      <c r="AE599" t="s">
        <v>412</v>
      </c>
      <c r="AG599" t="s">
        <v>993</v>
      </c>
      <c r="AH599">
        <v>0</v>
      </c>
      <c r="AI599">
        <v>211</v>
      </c>
      <c r="AJ599">
        <v>16</v>
      </c>
      <c r="AK599">
        <v>1684</v>
      </c>
      <c r="AL599">
        <v>2</v>
      </c>
    </row>
    <row r="600" spans="1:38" x14ac:dyDescent="0.3">
      <c r="A600" t="s">
        <v>954</v>
      </c>
      <c r="B600">
        <v>3085</v>
      </c>
      <c r="C600">
        <v>5</v>
      </c>
      <c r="D600" t="s">
        <v>990</v>
      </c>
      <c r="E600" t="s">
        <v>961</v>
      </c>
      <c r="F600">
        <v>842</v>
      </c>
      <c r="G600">
        <v>49.09</v>
      </c>
      <c r="H600">
        <v>162.30000000000001</v>
      </c>
      <c r="I600">
        <v>40.65</v>
      </c>
      <c r="J600">
        <v>134.41</v>
      </c>
      <c r="K600">
        <v>63</v>
      </c>
      <c r="T600">
        <v>4</v>
      </c>
      <c r="U600">
        <v>2</v>
      </c>
      <c r="V600" t="s">
        <v>441</v>
      </c>
      <c r="W600">
        <v>162</v>
      </c>
      <c r="X600">
        <v>30</v>
      </c>
      <c r="Y600">
        <v>13</v>
      </c>
      <c r="Z600" t="s">
        <v>991</v>
      </c>
      <c r="AA600" t="s">
        <v>992</v>
      </c>
      <c r="AB600" t="s">
        <v>445</v>
      </c>
      <c r="AC600" t="s">
        <v>446</v>
      </c>
      <c r="AD600" t="s">
        <v>447</v>
      </c>
      <c r="AE600" t="s">
        <v>412</v>
      </c>
      <c r="AG600" t="s">
        <v>993</v>
      </c>
      <c r="AH600">
        <v>0</v>
      </c>
      <c r="AI600">
        <v>211</v>
      </c>
      <c r="AJ600">
        <v>16</v>
      </c>
      <c r="AK600">
        <v>1684</v>
      </c>
      <c r="AL600">
        <v>2</v>
      </c>
    </row>
    <row r="601" spans="1:38" x14ac:dyDescent="0.3">
      <c r="A601" t="s">
        <v>954</v>
      </c>
      <c r="B601">
        <v>3085</v>
      </c>
      <c r="C601">
        <v>6</v>
      </c>
      <c r="D601" t="s">
        <v>990</v>
      </c>
      <c r="E601" t="s">
        <v>961</v>
      </c>
      <c r="F601">
        <v>842</v>
      </c>
      <c r="G601">
        <v>50.44</v>
      </c>
      <c r="H601">
        <v>166.75</v>
      </c>
      <c r="I601">
        <v>40.81</v>
      </c>
      <c r="J601">
        <v>134.91</v>
      </c>
      <c r="K601">
        <v>120</v>
      </c>
      <c r="T601">
        <v>4</v>
      </c>
      <c r="U601">
        <v>2</v>
      </c>
      <c r="V601" t="s">
        <v>441</v>
      </c>
      <c r="W601">
        <v>166</v>
      </c>
      <c r="X601">
        <v>30</v>
      </c>
      <c r="Y601">
        <v>13</v>
      </c>
      <c r="Z601" t="s">
        <v>991</v>
      </c>
      <c r="AA601" t="s">
        <v>992</v>
      </c>
      <c r="AB601" t="s">
        <v>445</v>
      </c>
      <c r="AC601" t="s">
        <v>446</v>
      </c>
      <c r="AD601" t="s">
        <v>447</v>
      </c>
      <c r="AE601" t="s">
        <v>412</v>
      </c>
      <c r="AG601" t="s">
        <v>993</v>
      </c>
      <c r="AH601">
        <v>0</v>
      </c>
      <c r="AI601">
        <v>211</v>
      </c>
      <c r="AJ601">
        <v>16</v>
      </c>
      <c r="AK601">
        <v>1684</v>
      </c>
      <c r="AL601">
        <v>2</v>
      </c>
    </row>
    <row r="602" spans="1:38" x14ac:dyDescent="0.3">
      <c r="A602" t="s">
        <v>954</v>
      </c>
      <c r="B602">
        <v>3085</v>
      </c>
      <c r="C602">
        <v>7</v>
      </c>
      <c r="D602" t="s">
        <v>990</v>
      </c>
      <c r="E602" t="s">
        <v>961</v>
      </c>
      <c r="F602">
        <v>842</v>
      </c>
      <c r="G602">
        <v>50.64</v>
      </c>
      <c r="H602">
        <v>167.42</v>
      </c>
      <c r="I602">
        <v>40.74</v>
      </c>
      <c r="J602">
        <v>134.71</v>
      </c>
      <c r="K602">
        <v>8</v>
      </c>
      <c r="T602">
        <v>4</v>
      </c>
      <c r="U602">
        <v>3</v>
      </c>
      <c r="V602" t="s">
        <v>441</v>
      </c>
      <c r="W602">
        <v>167</v>
      </c>
      <c r="X602">
        <v>30</v>
      </c>
      <c r="Y602">
        <v>13</v>
      </c>
      <c r="Z602" t="s">
        <v>991</v>
      </c>
      <c r="AA602" t="s">
        <v>992</v>
      </c>
      <c r="AB602" t="s">
        <v>445</v>
      </c>
      <c r="AC602" t="s">
        <v>446</v>
      </c>
      <c r="AD602" t="s">
        <v>447</v>
      </c>
      <c r="AE602" t="s">
        <v>412</v>
      </c>
      <c r="AG602" t="s">
        <v>993</v>
      </c>
      <c r="AH602">
        <v>0</v>
      </c>
      <c r="AI602">
        <v>211</v>
      </c>
      <c r="AJ602">
        <v>16</v>
      </c>
      <c r="AK602">
        <v>1684</v>
      </c>
      <c r="AL602">
        <v>2</v>
      </c>
    </row>
    <row r="603" spans="1:38" x14ac:dyDescent="0.3">
      <c r="A603" t="s">
        <v>954</v>
      </c>
      <c r="B603">
        <v>3085</v>
      </c>
      <c r="C603">
        <v>8</v>
      </c>
      <c r="D603" t="s">
        <v>990</v>
      </c>
      <c r="E603" t="s">
        <v>961</v>
      </c>
      <c r="F603">
        <v>842</v>
      </c>
      <c r="G603">
        <v>65.900000000000006</v>
      </c>
      <c r="H603">
        <v>217.87</v>
      </c>
      <c r="I603">
        <v>56.29</v>
      </c>
      <c r="J603">
        <v>186.09</v>
      </c>
      <c r="K603">
        <v>67</v>
      </c>
      <c r="T603">
        <v>5</v>
      </c>
      <c r="U603">
        <v>2</v>
      </c>
      <c r="V603" t="s">
        <v>441</v>
      </c>
      <c r="W603">
        <v>217</v>
      </c>
      <c r="X603">
        <v>30</v>
      </c>
      <c r="Y603">
        <v>13</v>
      </c>
      <c r="Z603" t="s">
        <v>991</v>
      </c>
      <c r="AA603" t="s">
        <v>992</v>
      </c>
      <c r="AB603" t="s">
        <v>445</v>
      </c>
      <c r="AC603" t="s">
        <v>446</v>
      </c>
      <c r="AD603" t="s">
        <v>447</v>
      </c>
      <c r="AE603" t="s">
        <v>412</v>
      </c>
      <c r="AG603" t="s">
        <v>993</v>
      </c>
      <c r="AH603">
        <v>0</v>
      </c>
      <c r="AI603">
        <v>211</v>
      </c>
      <c r="AJ603">
        <v>16</v>
      </c>
      <c r="AK603">
        <v>1684</v>
      </c>
      <c r="AL603">
        <v>2</v>
      </c>
    </row>
    <row r="604" spans="1:38" x14ac:dyDescent="0.3">
      <c r="A604" t="s">
        <v>954</v>
      </c>
      <c r="B604">
        <v>3085</v>
      </c>
      <c r="C604">
        <v>9</v>
      </c>
      <c r="D604" t="s">
        <v>990</v>
      </c>
      <c r="E604" t="s">
        <v>961</v>
      </c>
      <c r="F604">
        <v>842</v>
      </c>
      <c r="G604">
        <v>69.41</v>
      </c>
      <c r="H604">
        <v>229.47</v>
      </c>
      <c r="I604">
        <v>57.93</v>
      </c>
      <c r="J604">
        <v>191.52</v>
      </c>
      <c r="K604">
        <v>10</v>
      </c>
      <c r="T604">
        <v>5</v>
      </c>
      <c r="U604">
        <v>3</v>
      </c>
      <c r="V604" t="s">
        <v>441</v>
      </c>
      <c r="W604" t="s">
        <v>252</v>
      </c>
      <c r="X604">
        <v>30</v>
      </c>
      <c r="Y604">
        <v>13</v>
      </c>
      <c r="Z604" t="s">
        <v>991</v>
      </c>
      <c r="AA604" t="s">
        <v>992</v>
      </c>
      <c r="AB604" t="s">
        <v>445</v>
      </c>
      <c r="AC604" t="s">
        <v>446</v>
      </c>
      <c r="AD604" t="s">
        <v>447</v>
      </c>
      <c r="AE604" t="s">
        <v>412</v>
      </c>
      <c r="AG604" t="s">
        <v>993</v>
      </c>
      <c r="AH604">
        <v>0</v>
      </c>
      <c r="AI604">
        <v>211</v>
      </c>
      <c r="AJ604">
        <v>16</v>
      </c>
      <c r="AK604">
        <v>1684</v>
      </c>
      <c r="AL604">
        <v>2</v>
      </c>
    </row>
    <row r="605" spans="1:38" x14ac:dyDescent="0.3">
      <c r="A605" t="s">
        <v>954</v>
      </c>
      <c r="B605">
        <v>3085</v>
      </c>
      <c r="C605">
        <v>10</v>
      </c>
      <c r="D605" t="s">
        <v>990</v>
      </c>
      <c r="E605" t="s">
        <v>961</v>
      </c>
      <c r="F605">
        <v>842</v>
      </c>
      <c r="G605">
        <v>69.349999999999994</v>
      </c>
      <c r="H605">
        <v>229.26</v>
      </c>
      <c r="I605">
        <v>57.42</v>
      </c>
      <c r="J605">
        <v>189.85</v>
      </c>
      <c r="K605">
        <v>4</v>
      </c>
      <c r="T605">
        <v>5</v>
      </c>
      <c r="U605">
        <v>3</v>
      </c>
      <c r="V605" t="s">
        <v>441</v>
      </c>
      <c r="W605" t="s">
        <v>253</v>
      </c>
      <c r="X605">
        <v>30</v>
      </c>
      <c r="Y605">
        <v>13</v>
      </c>
      <c r="Z605" t="s">
        <v>991</v>
      </c>
      <c r="AA605" t="s">
        <v>992</v>
      </c>
      <c r="AB605" t="s">
        <v>445</v>
      </c>
      <c r="AC605" t="s">
        <v>446</v>
      </c>
      <c r="AD605" t="s">
        <v>447</v>
      </c>
      <c r="AE605" t="s">
        <v>412</v>
      </c>
      <c r="AG605" t="s">
        <v>993</v>
      </c>
      <c r="AH605">
        <v>0</v>
      </c>
      <c r="AI605">
        <v>211</v>
      </c>
      <c r="AJ605">
        <v>16</v>
      </c>
      <c r="AK605">
        <v>1684</v>
      </c>
      <c r="AL605">
        <v>2</v>
      </c>
    </row>
    <row r="606" spans="1:38" x14ac:dyDescent="0.3">
      <c r="A606" t="s">
        <v>954</v>
      </c>
      <c r="B606">
        <v>125356</v>
      </c>
      <c r="C606">
        <v>1</v>
      </c>
      <c r="D606" t="s">
        <v>994</v>
      </c>
      <c r="E606" t="s">
        <v>995</v>
      </c>
      <c r="F606">
        <v>166</v>
      </c>
      <c r="G606">
        <v>33.81</v>
      </c>
      <c r="H606">
        <v>111.8</v>
      </c>
      <c r="I606">
        <v>25.43</v>
      </c>
      <c r="J606">
        <v>84.09</v>
      </c>
      <c r="K606">
        <v>20</v>
      </c>
      <c r="T606">
        <v>3</v>
      </c>
      <c r="U606">
        <v>2</v>
      </c>
      <c r="V606" t="s">
        <v>441</v>
      </c>
      <c r="W606">
        <v>111</v>
      </c>
      <c r="X606">
        <v>28</v>
      </c>
      <c r="Y606">
        <v>28</v>
      </c>
      <c r="Z606" t="s">
        <v>996</v>
      </c>
      <c r="AA606" t="s">
        <v>997</v>
      </c>
      <c r="AB606" t="s">
        <v>445</v>
      </c>
      <c r="AC606" t="s">
        <v>446</v>
      </c>
      <c r="AD606" t="s">
        <v>447</v>
      </c>
      <c r="AE606" t="s">
        <v>412</v>
      </c>
      <c r="AG606" t="s">
        <v>998</v>
      </c>
      <c r="AH606">
        <v>0</v>
      </c>
      <c r="AI606">
        <v>0</v>
      </c>
      <c r="AJ606">
        <v>0</v>
      </c>
      <c r="AK606">
        <v>264</v>
      </c>
      <c r="AL606">
        <v>1.59</v>
      </c>
    </row>
    <row r="607" spans="1:38" x14ac:dyDescent="0.3">
      <c r="A607" t="s">
        <v>954</v>
      </c>
      <c r="B607">
        <v>125356</v>
      </c>
      <c r="C607">
        <v>2</v>
      </c>
      <c r="D607" t="s">
        <v>994</v>
      </c>
      <c r="E607" t="s">
        <v>995</v>
      </c>
      <c r="F607">
        <v>166</v>
      </c>
      <c r="G607">
        <v>38.409999999999997</v>
      </c>
      <c r="H607">
        <v>126.99</v>
      </c>
      <c r="I607">
        <v>29.1</v>
      </c>
      <c r="J607">
        <v>96.2</v>
      </c>
      <c r="K607">
        <v>64</v>
      </c>
      <c r="T607">
        <v>3</v>
      </c>
      <c r="U607">
        <v>2</v>
      </c>
      <c r="V607" t="s">
        <v>441</v>
      </c>
      <c r="W607">
        <v>126</v>
      </c>
      <c r="X607">
        <v>28</v>
      </c>
      <c r="Y607">
        <v>28</v>
      </c>
      <c r="Z607" t="s">
        <v>996</v>
      </c>
      <c r="AA607" t="s">
        <v>997</v>
      </c>
      <c r="AB607" t="s">
        <v>445</v>
      </c>
      <c r="AC607" t="s">
        <v>446</v>
      </c>
      <c r="AD607" t="s">
        <v>447</v>
      </c>
      <c r="AE607" t="s">
        <v>412</v>
      </c>
      <c r="AG607" t="s">
        <v>998</v>
      </c>
      <c r="AH607">
        <v>0</v>
      </c>
      <c r="AI607">
        <v>0</v>
      </c>
      <c r="AJ607">
        <v>0</v>
      </c>
      <c r="AK607">
        <v>264</v>
      </c>
      <c r="AL607">
        <v>1.59</v>
      </c>
    </row>
    <row r="608" spans="1:38" x14ac:dyDescent="0.3">
      <c r="A608" t="s">
        <v>954</v>
      </c>
      <c r="B608">
        <v>125356</v>
      </c>
      <c r="C608">
        <v>3</v>
      </c>
      <c r="D608" t="s">
        <v>994</v>
      </c>
      <c r="E608" t="s">
        <v>995</v>
      </c>
      <c r="F608">
        <v>166</v>
      </c>
      <c r="G608">
        <v>47.28</v>
      </c>
      <c r="H608">
        <v>156.32</v>
      </c>
      <c r="I608">
        <v>36.01</v>
      </c>
      <c r="J608">
        <v>119.05</v>
      </c>
      <c r="K608">
        <v>82</v>
      </c>
      <c r="T608">
        <v>3</v>
      </c>
      <c r="U608">
        <v>2</v>
      </c>
      <c r="V608" t="s">
        <v>441</v>
      </c>
      <c r="W608">
        <v>156</v>
      </c>
      <c r="X608">
        <v>28</v>
      </c>
      <c r="Y608">
        <v>28</v>
      </c>
      <c r="Z608" t="s">
        <v>996</v>
      </c>
      <c r="AA608" t="s">
        <v>997</v>
      </c>
      <c r="AB608" t="s">
        <v>445</v>
      </c>
      <c r="AC608" t="s">
        <v>446</v>
      </c>
      <c r="AD608" t="s">
        <v>447</v>
      </c>
      <c r="AE608" t="s">
        <v>412</v>
      </c>
      <c r="AG608" t="s">
        <v>998</v>
      </c>
      <c r="AH608">
        <v>0</v>
      </c>
      <c r="AI608">
        <v>0</v>
      </c>
      <c r="AJ608">
        <v>0</v>
      </c>
      <c r="AK608">
        <v>264</v>
      </c>
      <c r="AL608">
        <v>1.59</v>
      </c>
    </row>
    <row r="609" spans="1:38" x14ac:dyDescent="0.3">
      <c r="A609" t="s">
        <v>954</v>
      </c>
      <c r="B609">
        <v>3087</v>
      </c>
      <c r="C609">
        <v>1</v>
      </c>
      <c r="D609" t="s">
        <v>999</v>
      </c>
      <c r="E609" t="s">
        <v>961</v>
      </c>
      <c r="F609">
        <v>798</v>
      </c>
      <c r="G609">
        <v>23.46</v>
      </c>
      <c r="H609">
        <v>77.569999999999993</v>
      </c>
      <c r="I609">
        <v>17.940000000000001</v>
      </c>
      <c r="J609">
        <v>59.32</v>
      </c>
      <c r="K609">
        <v>88</v>
      </c>
      <c r="T609">
        <v>2</v>
      </c>
      <c r="U609">
        <v>1</v>
      </c>
      <c r="V609" t="s">
        <v>457</v>
      </c>
      <c r="W609">
        <v>77</v>
      </c>
      <c r="X609">
        <v>30</v>
      </c>
      <c r="Y609">
        <v>12</v>
      </c>
      <c r="Z609" t="s">
        <v>1000</v>
      </c>
      <c r="AA609" t="s">
        <v>1001</v>
      </c>
      <c r="AB609" t="s">
        <v>445</v>
      </c>
      <c r="AC609" t="s">
        <v>446</v>
      </c>
      <c r="AD609" t="s">
        <v>447</v>
      </c>
      <c r="AE609" t="s">
        <v>412</v>
      </c>
      <c r="AG609" t="s">
        <v>1002</v>
      </c>
      <c r="AH609">
        <v>0</v>
      </c>
      <c r="AI609">
        <v>211</v>
      </c>
      <c r="AJ609">
        <v>16</v>
      </c>
      <c r="AK609">
        <v>1598</v>
      </c>
      <c r="AL609">
        <v>2</v>
      </c>
    </row>
    <row r="610" spans="1:38" x14ac:dyDescent="0.3">
      <c r="A610" t="s">
        <v>954</v>
      </c>
      <c r="B610">
        <v>3087</v>
      </c>
      <c r="C610">
        <v>2</v>
      </c>
      <c r="D610" t="s">
        <v>999</v>
      </c>
      <c r="E610" t="s">
        <v>961</v>
      </c>
      <c r="F610">
        <v>798</v>
      </c>
      <c r="G610">
        <v>31.8</v>
      </c>
      <c r="H610">
        <v>105.14</v>
      </c>
      <c r="I610">
        <v>25.59</v>
      </c>
      <c r="J610">
        <v>84.6</v>
      </c>
      <c r="K610">
        <v>122</v>
      </c>
      <c r="T610">
        <v>3</v>
      </c>
      <c r="U610">
        <v>2</v>
      </c>
      <c r="V610" t="s">
        <v>441</v>
      </c>
      <c r="W610">
        <v>105</v>
      </c>
      <c r="X610">
        <v>30</v>
      </c>
      <c r="Y610">
        <v>12</v>
      </c>
      <c r="Z610" t="s">
        <v>1000</v>
      </c>
      <c r="AA610" t="s">
        <v>1001</v>
      </c>
      <c r="AB610" t="s">
        <v>445</v>
      </c>
      <c r="AC610" t="s">
        <v>446</v>
      </c>
      <c r="AD610" t="s">
        <v>447</v>
      </c>
      <c r="AE610" t="s">
        <v>412</v>
      </c>
      <c r="AG610" t="s">
        <v>1002</v>
      </c>
      <c r="AH610">
        <v>0</v>
      </c>
      <c r="AI610">
        <v>211</v>
      </c>
      <c r="AJ610">
        <v>16</v>
      </c>
      <c r="AK610">
        <v>1598</v>
      </c>
      <c r="AL610">
        <v>2</v>
      </c>
    </row>
    <row r="611" spans="1:38" x14ac:dyDescent="0.3">
      <c r="A611" t="s">
        <v>954</v>
      </c>
      <c r="B611">
        <v>3087</v>
      </c>
      <c r="C611">
        <v>3</v>
      </c>
      <c r="D611" t="s">
        <v>999</v>
      </c>
      <c r="E611" t="s">
        <v>961</v>
      </c>
      <c r="F611">
        <v>798</v>
      </c>
      <c r="G611">
        <v>33.53</v>
      </c>
      <c r="H611">
        <v>110.87</v>
      </c>
      <c r="I611">
        <v>25.64</v>
      </c>
      <c r="J611">
        <v>84.78</v>
      </c>
      <c r="K611">
        <v>88</v>
      </c>
      <c r="T611">
        <v>3</v>
      </c>
      <c r="U611">
        <v>2</v>
      </c>
      <c r="V611" t="s">
        <v>457</v>
      </c>
      <c r="W611">
        <v>110</v>
      </c>
      <c r="X611">
        <v>30</v>
      </c>
      <c r="Y611">
        <v>12</v>
      </c>
      <c r="Z611" t="s">
        <v>1000</v>
      </c>
      <c r="AA611" t="s">
        <v>1001</v>
      </c>
      <c r="AB611" t="s">
        <v>445</v>
      </c>
      <c r="AC611" t="s">
        <v>446</v>
      </c>
      <c r="AD611" t="s">
        <v>447</v>
      </c>
      <c r="AE611" t="s">
        <v>412</v>
      </c>
      <c r="AG611" t="s">
        <v>1002</v>
      </c>
      <c r="AH611">
        <v>0</v>
      </c>
      <c r="AI611">
        <v>211</v>
      </c>
      <c r="AJ611">
        <v>16</v>
      </c>
      <c r="AK611">
        <v>1598</v>
      </c>
      <c r="AL611">
        <v>2</v>
      </c>
    </row>
    <row r="612" spans="1:38" x14ac:dyDescent="0.3">
      <c r="A612" t="s">
        <v>954</v>
      </c>
      <c r="B612">
        <v>3087</v>
      </c>
      <c r="C612">
        <v>4</v>
      </c>
      <c r="D612" t="s">
        <v>999</v>
      </c>
      <c r="E612" t="s">
        <v>961</v>
      </c>
      <c r="F612">
        <v>798</v>
      </c>
      <c r="G612">
        <v>37.68</v>
      </c>
      <c r="H612">
        <v>124.58</v>
      </c>
      <c r="I612">
        <v>30.82</v>
      </c>
      <c r="J612">
        <v>101.91</v>
      </c>
      <c r="K612">
        <v>102</v>
      </c>
      <c r="T612">
        <v>4</v>
      </c>
      <c r="U612">
        <v>2</v>
      </c>
      <c r="V612" t="s">
        <v>441</v>
      </c>
      <c r="W612" t="s">
        <v>92</v>
      </c>
      <c r="X612">
        <v>30</v>
      </c>
      <c r="Y612">
        <v>12</v>
      </c>
      <c r="Z612" t="s">
        <v>1000</v>
      </c>
      <c r="AA612" t="s">
        <v>1001</v>
      </c>
      <c r="AB612" t="s">
        <v>445</v>
      </c>
      <c r="AC612" t="s">
        <v>446</v>
      </c>
      <c r="AD612" t="s">
        <v>447</v>
      </c>
      <c r="AE612" t="s">
        <v>412</v>
      </c>
      <c r="AG612" t="s">
        <v>1002</v>
      </c>
      <c r="AH612">
        <v>0</v>
      </c>
      <c r="AI612">
        <v>211</v>
      </c>
      <c r="AJ612">
        <v>16</v>
      </c>
      <c r="AK612">
        <v>1598</v>
      </c>
      <c r="AL612">
        <v>2</v>
      </c>
    </row>
    <row r="613" spans="1:38" x14ac:dyDescent="0.3">
      <c r="A613" t="s">
        <v>954</v>
      </c>
      <c r="B613">
        <v>3087</v>
      </c>
      <c r="C613">
        <v>5</v>
      </c>
      <c r="D613" t="s">
        <v>999</v>
      </c>
      <c r="E613" t="s">
        <v>961</v>
      </c>
      <c r="F613">
        <v>798</v>
      </c>
      <c r="G613">
        <v>37.94</v>
      </c>
      <c r="H613">
        <v>125.44</v>
      </c>
      <c r="I613">
        <v>30.8</v>
      </c>
      <c r="J613">
        <v>101.83</v>
      </c>
      <c r="K613">
        <v>28</v>
      </c>
      <c r="T613">
        <v>3</v>
      </c>
      <c r="U613">
        <v>2</v>
      </c>
      <c r="V613" t="s">
        <v>441</v>
      </c>
      <c r="W613" t="s">
        <v>93</v>
      </c>
      <c r="X613">
        <v>30</v>
      </c>
      <c r="Y613">
        <v>12</v>
      </c>
      <c r="Z613" t="s">
        <v>1000</v>
      </c>
      <c r="AA613" t="s">
        <v>1001</v>
      </c>
      <c r="AB613" t="s">
        <v>445</v>
      </c>
      <c r="AC613" t="s">
        <v>446</v>
      </c>
      <c r="AD613" t="s">
        <v>447</v>
      </c>
      <c r="AE613" t="s">
        <v>412</v>
      </c>
      <c r="AG613" t="s">
        <v>1002</v>
      </c>
      <c r="AH613">
        <v>0</v>
      </c>
      <c r="AI613">
        <v>211</v>
      </c>
      <c r="AJ613">
        <v>16</v>
      </c>
      <c r="AK613">
        <v>1598</v>
      </c>
      <c r="AL613">
        <v>2</v>
      </c>
    </row>
    <row r="614" spans="1:38" x14ac:dyDescent="0.3">
      <c r="A614" t="s">
        <v>954</v>
      </c>
      <c r="B614">
        <v>3087</v>
      </c>
      <c r="C614">
        <v>6</v>
      </c>
      <c r="D614" t="s">
        <v>999</v>
      </c>
      <c r="E614" t="s">
        <v>961</v>
      </c>
      <c r="F614">
        <v>798</v>
      </c>
      <c r="G614">
        <v>47.65</v>
      </c>
      <c r="H614">
        <v>157.54</v>
      </c>
      <c r="I614">
        <v>39.770000000000003</v>
      </c>
      <c r="J614">
        <v>131.49</v>
      </c>
      <c r="K614">
        <v>132</v>
      </c>
      <c r="T614">
        <v>4</v>
      </c>
      <c r="U614">
        <v>2</v>
      </c>
      <c r="V614" t="s">
        <v>441</v>
      </c>
      <c r="W614">
        <v>157</v>
      </c>
      <c r="X614">
        <v>30</v>
      </c>
      <c r="Y614">
        <v>12</v>
      </c>
      <c r="Z614" t="s">
        <v>1000</v>
      </c>
      <c r="AA614" t="s">
        <v>1001</v>
      </c>
      <c r="AB614" t="s">
        <v>445</v>
      </c>
      <c r="AC614" t="s">
        <v>446</v>
      </c>
      <c r="AD614" t="s">
        <v>447</v>
      </c>
      <c r="AE614" t="s">
        <v>412</v>
      </c>
      <c r="AG614" t="s">
        <v>1002</v>
      </c>
      <c r="AH614">
        <v>0</v>
      </c>
      <c r="AI614">
        <v>211</v>
      </c>
      <c r="AJ614">
        <v>16</v>
      </c>
      <c r="AK614">
        <v>1598</v>
      </c>
      <c r="AL614">
        <v>2</v>
      </c>
    </row>
    <row r="615" spans="1:38" x14ac:dyDescent="0.3">
      <c r="A615" t="s">
        <v>954</v>
      </c>
      <c r="B615">
        <v>3087</v>
      </c>
      <c r="C615">
        <v>7</v>
      </c>
      <c r="D615" t="s">
        <v>999</v>
      </c>
      <c r="E615" t="s">
        <v>961</v>
      </c>
      <c r="F615">
        <v>798</v>
      </c>
      <c r="G615">
        <v>49.09</v>
      </c>
      <c r="H615">
        <v>162.30000000000001</v>
      </c>
      <c r="I615">
        <v>40.65</v>
      </c>
      <c r="J615">
        <v>134.41</v>
      </c>
      <c r="K615">
        <v>63</v>
      </c>
      <c r="T615">
        <v>4</v>
      </c>
      <c r="U615">
        <v>2</v>
      </c>
      <c r="V615" t="s">
        <v>441</v>
      </c>
      <c r="W615">
        <v>162</v>
      </c>
      <c r="X615">
        <v>30</v>
      </c>
      <c r="Y615">
        <v>12</v>
      </c>
      <c r="Z615" t="s">
        <v>1000</v>
      </c>
      <c r="AA615" t="s">
        <v>1001</v>
      </c>
      <c r="AB615" t="s">
        <v>445</v>
      </c>
      <c r="AC615" t="s">
        <v>446</v>
      </c>
      <c r="AD615" t="s">
        <v>447</v>
      </c>
      <c r="AE615" t="s">
        <v>412</v>
      </c>
      <c r="AG615" t="s">
        <v>1002</v>
      </c>
      <c r="AH615">
        <v>0</v>
      </c>
      <c r="AI615">
        <v>211</v>
      </c>
      <c r="AJ615">
        <v>16</v>
      </c>
      <c r="AK615">
        <v>1598</v>
      </c>
      <c r="AL615">
        <v>2</v>
      </c>
    </row>
    <row r="616" spans="1:38" x14ac:dyDescent="0.3">
      <c r="A616" t="s">
        <v>954</v>
      </c>
      <c r="B616">
        <v>3087</v>
      </c>
      <c r="C616">
        <v>8</v>
      </c>
      <c r="D616" t="s">
        <v>999</v>
      </c>
      <c r="E616" t="s">
        <v>961</v>
      </c>
      <c r="F616">
        <v>798</v>
      </c>
      <c r="G616">
        <v>50.44</v>
      </c>
      <c r="H616">
        <v>166.75</v>
      </c>
      <c r="I616">
        <v>40.81</v>
      </c>
      <c r="J616">
        <v>134.91</v>
      </c>
      <c r="K616">
        <v>60</v>
      </c>
      <c r="T616">
        <v>4</v>
      </c>
      <c r="U616">
        <v>2</v>
      </c>
      <c r="V616" t="s">
        <v>441</v>
      </c>
      <c r="W616" t="s">
        <v>160</v>
      </c>
      <c r="X616">
        <v>30</v>
      </c>
      <c r="Y616">
        <v>12</v>
      </c>
      <c r="Z616" t="s">
        <v>1000</v>
      </c>
      <c r="AA616" t="s">
        <v>1001</v>
      </c>
      <c r="AB616" t="s">
        <v>445</v>
      </c>
      <c r="AC616" t="s">
        <v>446</v>
      </c>
      <c r="AD616" t="s">
        <v>447</v>
      </c>
      <c r="AE616" t="s">
        <v>412</v>
      </c>
      <c r="AG616" t="s">
        <v>1002</v>
      </c>
      <c r="AH616">
        <v>0</v>
      </c>
      <c r="AI616">
        <v>211</v>
      </c>
      <c r="AJ616">
        <v>16</v>
      </c>
      <c r="AK616">
        <v>1598</v>
      </c>
      <c r="AL616">
        <v>2</v>
      </c>
    </row>
    <row r="617" spans="1:38" x14ac:dyDescent="0.3">
      <c r="A617" t="s">
        <v>954</v>
      </c>
      <c r="B617">
        <v>3087</v>
      </c>
      <c r="C617">
        <v>9</v>
      </c>
      <c r="D617" t="s">
        <v>999</v>
      </c>
      <c r="E617" t="s">
        <v>961</v>
      </c>
      <c r="F617">
        <v>798</v>
      </c>
      <c r="G617">
        <v>50.64</v>
      </c>
      <c r="H617">
        <v>167.42</v>
      </c>
      <c r="I617">
        <v>40.74</v>
      </c>
      <c r="J617">
        <v>134.71</v>
      </c>
      <c r="K617">
        <v>10</v>
      </c>
      <c r="T617">
        <v>4</v>
      </c>
      <c r="U617">
        <v>3</v>
      </c>
      <c r="V617" t="s">
        <v>441</v>
      </c>
      <c r="W617" t="s">
        <v>256</v>
      </c>
      <c r="X617">
        <v>30</v>
      </c>
      <c r="Y617">
        <v>12</v>
      </c>
      <c r="Z617" t="s">
        <v>1000</v>
      </c>
      <c r="AA617" t="s">
        <v>1001</v>
      </c>
      <c r="AB617" t="s">
        <v>445</v>
      </c>
      <c r="AC617" t="s">
        <v>446</v>
      </c>
      <c r="AD617" t="s">
        <v>447</v>
      </c>
      <c r="AE617" t="s">
        <v>412</v>
      </c>
      <c r="AG617" t="s">
        <v>1002</v>
      </c>
      <c r="AH617">
        <v>0</v>
      </c>
      <c r="AI617">
        <v>211</v>
      </c>
      <c r="AJ617">
        <v>16</v>
      </c>
      <c r="AK617">
        <v>1598</v>
      </c>
      <c r="AL617">
        <v>2</v>
      </c>
    </row>
    <row r="618" spans="1:38" x14ac:dyDescent="0.3">
      <c r="A618" t="s">
        <v>954</v>
      </c>
      <c r="B618">
        <v>3087</v>
      </c>
      <c r="C618">
        <v>10</v>
      </c>
      <c r="D618" t="s">
        <v>999</v>
      </c>
      <c r="E618" t="s">
        <v>961</v>
      </c>
      <c r="F618">
        <v>798</v>
      </c>
      <c r="G618">
        <v>65.900000000000006</v>
      </c>
      <c r="H618">
        <v>217.87</v>
      </c>
      <c r="I618">
        <v>56.29</v>
      </c>
      <c r="J618">
        <v>186.09</v>
      </c>
      <c r="K618">
        <v>33</v>
      </c>
      <c r="T618">
        <v>5</v>
      </c>
      <c r="U618">
        <v>2</v>
      </c>
      <c r="V618" t="s">
        <v>441</v>
      </c>
      <c r="W618" t="s">
        <v>257</v>
      </c>
      <c r="X618">
        <v>30</v>
      </c>
      <c r="Y618">
        <v>12</v>
      </c>
      <c r="Z618" t="s">
        <v>1000</v>
      </c>
      <c r="AA618" t="s">
        <v>1001</v>
      </c>
      <c r="AB618" t="s">
        <v>445</v>
      </c>
      <c r="AC618" t="s">
        <v>446</v>
      </c>
      <c r="AD618" t="s">
        <v>447</v>
      </c>
      <c r="AE618" t="s">
        <v>412</v>
      </c>
      <c r="AG618" t="s">
        <v>1002</v>
      </c>
      <c r="AH618">
        <v>0</v>
      </c>
      <c r="AI618">
        <v>211</v>
      </c>
      <c r="AJ618">
        <v>16</v>
      </c>
      <c r="AK618">
        <v>1598</v>
      </c>
      <c r="AL618">
        <v>2</v>
      </c>
    </row>
    <row r="619" spans="1:38" x14ac:dyDescent="0.3">
      <c r="A619" t="s">
        <v>954</v>
      </c>
      <c r="B619">
        <v>3087</v>
      </c>
      <c r="C619">
        <v>11</v>
      </c>
      <c r="D619" t="s">
        <v>999</v>
      </c>
      <c r="E619" t="s">
        <v>961</v>
      </c>
      <c r="F619">
        <v>798</v>
      </c>
      <c r="G619">
        <v>66.489999999999995</v>
      </c>
      <c r="H619">
        <v>219.83</v>
      </c>
      <c r="I619">
        <v>55.89</v>
      </c>
      <c r="J619">
        <v>184.78</v>
      </c>
      <c r="K619">
        <v>60</v>
      </c>
      <c r="T619">
        <v>5</v>
      </c>
      <c r="U619">
        <v>2</v>
      </c>
      <c r="V619" t="s">
        <v>441</v>
      </c>
      <c r="W619" t="s">
        <v>258</v>
      </c>
      <c r="X619">
        <v>30</v>
      </c>
      <c r="Y619">
        <v>12</v>
      </c>
      <c r="Z619" t="s">
        <v>1000</v>
      </c>
      <c r="AA619" t="s">
        <v>1001</v>
      </c>
      <c r="AB619" t="s">
        <v>445</v>
      </c>
      <c r="AC619" t="s">
        <v>446</v>
      </c>
      <c r="AD619" t="s">
        <v>447</v>
      </c>
      <c r="AE619" t="s">
        <v>412</v>
      </c>
      <c r="AG619" t="s">
        <v>1002</v>
      </c>
      <c r="AH619">
        <v>0</v>
      </c>
      <c r="AI619">
        <v>211</v>
      </c>
      <c r="AJ619">
        <v>16</v>
      </c>
      <c r="AK619">
        <v>1598</v>
      </c>
      <c r="AL619">
        <v>2</v>
      </c>
    </row>
    <row r="620" spans="1:38" x14ac:dyDescent="0.3">
      <c r="A620" t="s">
        <v>954</v>
      </c>
      <c r="B620">
        <v>3087</v>
      </c>
      <c r="C620">
        <v>12</v>
      </c>
      <c r="D620" t="s">
        <v>999</v>
      </c>
      <c r="E620" t="s">
        <v>961</v>
      </c>
      <c r="F620">
        <v>798</v>
      </c>
      <c r="G620">
        <v>69.41</v>
      </c>
      <c r="H620">
        <v>229.47</v>
      </c>
      <c r="I620">
        <v>57.93</v>
      </c>
      <c r="J620">
        <v>191.52</v>
      </c>
      <c r="K620">
        <v>8</v>
      </c>
      <c r="T620">
        <v>5</v>
      </c>
      <c r="U620">
        <v>3</v>
      </c>
      <c r="V620" t="s">
        <v>441</v>
      </c>
      <c r="W620" t="s">
        <v>252</v>
      </c>
      <c r="X620">
        <v>30</v>
      </c>
      <c r="Y620">
        <v>12</v>
      </c>
      <c r="Z620" t="s">
        <v>1000</v>
      </c>
      <c r="AA620" t="s">
        <v>1001</v>
      </c>
      <c r="AB620" t="s">
        <v>445</v>
      </c>
      <c r="AC620" t="s">
        <v>446</v>
      </c>
      <c r="AD620" t="s">
        <v>447</v>
      </c>
      <c r="AE620" t="s">
        <v>412</v>
      </c>
      <c r="AG620" t="s">
        <v>1002</v>
      </c>
      <c r="AH620">
        <v>0</v>
      </c>
      <c r="AI620">
        <v>211</v>
      </c>
      <c r="AJ620">
        <v>16</v>
      </c>
      <c r="AK620">
        <v>1598</v>
      </c>
      <c r="AL620">
        <v>2</v>
      </c>
    </row>
    <row r="621" spans="1:38" x14ac:dyDescent="0.3">
      <c r="A621" t="s">
        <v>954</v>
      </c>
      <c r="B621">
        <v>3087</v>
      </c>
      <c r="C621">
        <v>13</v>
      </c>
      <c r="D621" t="s">
        <v>999</v>
      </c>
      <c r="E621" t="s">
        <v>961</v>
      </c>
      <c r="F621">
        <v>798</v>
      </c>
      <c r="G621">
        <v>69.349999999999994</v>
      </c>
      <c r="H621">
        <v>229.26</v>
      </c>
      <c r="I621">
        <v>57.42</v>
      </c>
      <c r="J621">
        <v>189.85</v>
      </c>
      <c r="K621">
        <v>4</v>
      </c>
      <c r="T621">
        <v>5</v>
      </c>
      <c r="U621">
        <v>3</v>
      </c>
      <c r="V621" t="s">
        <v>441</v>
      </c>
      <c r="W621" t="s">
        <v>253</v>
      </c>
      <c r="X621">
        <v>30</v>
      </c>
      <c r="Y621">
        <v>12</v>
      </c>
      <c r="Z621" t="s">
        <v>1000</v>
      </c>
      <c r="AA621" t="s">
        <v>1001</v>
      </c>
      <c r="AB621" t="s">
        <v>445</v>
      </c>
      <c r="AC621" t="s">
        <v>446</v>
      </c>
      <c r="AD621" t="s">
        <v>447</v>
      </c>
      <c r="AE621" t="s">
        <v>412</v>
      </c>
      <c r="AG621" t="s">
        <v>1002</v>
      </c>
      <c r="AH621">
        <v>0</v>
      </c>
      <c r="AI621">
        <v>211</v>
      </c>
      <c r="AJ621">
        <v>16</v>
      </c>
      <c r="AK621">
        <v>1598</v>
      </c>
      <c r="AL621">
        <v>2</v>
      </c>
    </row>
    <row r="622" spans="1:38" x14ac:dyDescent="0.3">
      <c r="A622" t="s">
        <v>954</v>
      </c>
      <c r="B622">
        <v>100754</v>
      </c>
      <c r="C622">
        <v>1</v>
      </c>
      <c r="D622" t="s">
        <v>1003</v>
      </c>
      <c r="E622" t="s">
        <v>920</v>
      </c>
      <c r="F622">
        <v>814</v>
      </c>
      <c r="G622">
        <v>34.28</v>
      </c>
      <c r="H622">
        <v>113.34</v>
      </c>
      <c r="I622">
        <v>27.65</v>
      </c>
      <c r="J622">
        <v>91.43</v>
      </c>
      <c r="K622">
        <v>8</v>
      </c>
      <c r="T622">
        <v>3</v>
      </c>
      <c r="U622">
        <v>2</v>
      </c>
      <c r="V622" t="s">
        <v>441</v>
      </c>
      <c r="W622">
        <v>113</v>
      </c>
      <c r="X622">
        <v>22</v>
      </c>
      <c r="Y622">
        <v>15</v>
      </c>
      <c r="Z622" t="s">
        <v>1004</v>
      </c>
      <c r="AA622" t="s">
        <v>1005</v>
      </c>
      <c r="AB622" t="s">
        <v>445</v>
      </c>
      <c r="AC622" t="s">
        <v>446</v>
      </c>
      <c r="AD622" t="s">
        <v>447</v>
      </c>
      <c r="AE622" t="s">
        <v>412</v>
      </c>
      <c r="AG622" t="s">
        <v>1006</v>
      </c>
      <c r="AH622">
        <v>0</v>
      </c>
      <c r="AI622">
        <v>215</v>
      </c>
      <c r="AJ622">
        <v>17</v>
      </c>
      <c r="AK622">
        <v>2000</v>
      </c>
      <c r="AL622">
        <v>2.46</v>
      </c>
    </row>
    <row r="623" spans="1:38" x14ac:dyDescent="0.3">
      <c r="A623" t="s">
        <v>954</v>
      </c>
      <c r="B623">
        <v>100754</v>
      </c>
      <c r="C623">
        <v>2</v>
      </c>
      <c r="D623" t="s">
        <v>1003</v>
      </c>
      <c r="E623" t="s">
        <v>920</v>
      </c>
      <c r="F623">
        <v>814</v>
      </c>
      <c r="G623">
        <v>37.770000000000003</v>
      </c>
      <c r="H623">
        <v>124.86</v>
      </c>
      <c r="I623">
        <v>30.82</v>
      </c>
      <c r="J623">
        <v>101.91</v>
      </c>
      <c r="K623">
        <v>168</v>
      </c>
      <c r="T623">
        <v>3</v>
      </c>
      <c r="U623">
        <v>2</v>
      </c>
      <c r="V623" t="s">
        <v>441</v>
      </c>
      <c r="W623" t="s">
        <v>92</v>
      </c>
      <c r="X623">
        <v>22</v>
      </c>
      <c r="Y623">
        <v>15</v>
      </c>
      <c r="Z623" t="s">
        <v>1004</v>
      </c>
      <c r="AA623" t="s">
        <v>1005</v>
      </c>
      <c r="AB623" t="s">
        <v>445</v>
      </c>
      <c r="AC623" t="s">
        <v>446</v>
      </c>
      <c r="AD623" t="s">
        <v>447</v>
      </c>
      <c r="AE623" t="s">
        <v>412</v>
      </c>
      <c r="AG623" t="s">
        <v>1006</v>
      </c>
      <c r="AH623">
        <v>0</v>
      </c>
      <c r="AI623">
        <v>215</v>
      </c>
      <c r="AJ623">
        <v>17</v>
      </c>
      <c r="AK623">
        <v>2000</v>
      </c>
      <c r="AL623">
        <v>2.46</v>
      </c>
    </row>
    <row r="624" spans="1:38" x14ac:dyDescent="0.3">
      <c r="A624" t="s">
        <v>954</v>
      </c>
      <c r="B624">
        <v>100754</v>
      </c>
      <c r="C624">
        <v>3</v>
      </c>
      <c r="D624" t="s">
        <v>1003</v>
      </c>
      <c r="E624" t="s">
        <v>920</v>
      </c>
      <c r="F624">
        <v>814</v>
      </c>
      <c r="G624">
        <v>38.22</v>
      </c>
      <c r="H624">
        <v>126.36</v>
      </c>
      <c r="I624">
        <v>30.83</v>
      </c>
      <c r="J624">
        <v>101.93</v>
      </c>
      <c r="K624">
        <v>188</v>
      </c>
      <c r="T624">
        <v>4</v>
      </c>
      <c r="U624">
        <v>2</v>
      </c>
      <c r="V624" t="s">
        <v>441</v>
      </c>
      <c r="W624" t="s">
        <v>176</v>
      </c>
      <c r="X624">
        <v>22</v>
      </c>
      <c r="Y624">
        <v>15</v>
      </c>
      <c r="Z624" t="s">
        <v>1004</v>
      </c>
      <c r="AA624" t="s">
        <v>1005</v>
      </c>
      <c r="AB624" t="s">
        <v>445</v>
      </c>
      <c r="AC624" t="s">
        <v>446</v>
      </c>
      <c r="AD624" t="s">
        <v>447</v>
      </c>
      <c r="AE624" t="s">
        <v>412</v>
      </c>
      <c r="AG624" t="s">
        <v>1006</v>
      </c>
      <c r="AH624">
        <v>0</v>
      </c>
      <c r="AI624">
        <v>215</v>
      </c>
      <c r="AJ624">
        <v>17</v>
      </c>
      <c r="AK624">
        <v>2000</v>
      </c>
      <c r="AL624">
        <v>2.46</v>
      </c>
    </row>
    <row r="625" spans="1:38" x14ac:dyDescent="0.3">
      <c r="A625" t="s">
        <v>954</v>
      </c>
      <c r="B625">
        <v>100754</v>
      </c>
      <c r="C625">
        <v>4</v>
      </c>
      <c r="D625" t="s">
        <v>1003</v>
      </c>
      <c r="E625" t="s">
        <v>920</v>
      </c>
      <c r="F625">
        <v>814</v>
      </c>
      <c r="G625">
        <v>42</v>
      </c>
      <c r="H625">
        <v>138.87</v>
      </c>
      <c r="I625">
        <v>34.630000000000003</v>
      </c>
      <c r="J625">
        <v>114.48</v>
      </c>
      <c r="K625">
        <v>6</v>
      </c>
      <c r="T625">
        <v>3</v>
      </c>
      <c r="U625">
        <v>2</v>
      </c>
      <c r="V625" t="s">
        <v>441</v>
      </c>
      <c r="W625">
        <v>138</v>
      </c>
      <c r="X625">
        <v>22</v>
      </c>
      <c r="Y625">
        <v>15</v>
      </c>
      <c r="Z625" t="s">
        <v>1004</v>
      </c>
      <c r="AA625" t="s">
        <v>1005</v>
      </c>
      <c r="AB625" t="s">
        <v>445</v>
      </c>
      <c r="AC625" t="s">
        <v>446</v>
      </c>
      <c r="AD625" t="s">
        <v>447</v>
      </c>
      <c r="AE625" t="s">
        <v>412</v>
      </c>
      <c r="AG625" t="s">
        <v>1006</v>
      </c>
      <c r="AH625">
        <v>0</v>
      </c>
      <c r="AI625">
        <v>215</v>
      </c>
      <c r="AJ625">
        <v>17</v>
      </c>
      <c r="AK625">
        <v>2000</v>
      </c>
      <c r="AL625">
        <v>2.46</v>
      </c>
    </row>
    <row r="626" spans="1:38" x14ac:dyDescent="0.3">
      <c r="A626" t="s">
        <v>954</v>
      </c>
      <c r="B626">
        <v>100754</v>
      </c>
      <c r="C626">
        <v>5</v>
      </c>
      <c r="D626" t="s">
        <v>1003</v>
      </c>
      <c r="E626" t="s">
        <v>920</v>
      </c>
      <c r="F626">
        <v>814</v>
      </c>
      <c r="G626">
        <v>47.62</v>
      </c>
      <c r="H626">
        <v>157.43</v>
      </c>
      <c r="I626">
        <v>40.68</v>
      </c>
      <c r="J626">
        <v>134.47999999999999</v>
      </c>
      <c r="K626">
        <v>222</v>
      </c>
      <c r="T626">
        <v>4</v>
      </c>
      <c r="U626">
        <v>2</v>
      </c>
      <c r="V626" t="s">
        <v>441</v>
      </c>
      <c r="W626" t="s">
        <v>126</v>
      </c>
      <c r="X626">
        <v>22</v>
      </c>
      <c r="Y626">
        <v>15</v>
      </c>
      <c r="Z626" t="s">
        <v>1004</v>
      </c>
      <c r="AA626" t="s">
        <v>1005</v>
      </c>
      <c r="AB626" t="s">
        <v>445</v>
      </c>
      <c r="AC626" t="s">
        <v>446</v>
      </c>
      <c r="AD626" t="s">
        <v>447</v>
      </c>
      <c r="AE626" t="s">
        <v>412</v>
      </c>
      <c r="AG626" t="s">
        <v>1006</v>
      </c>
      <c r="AH626">
        <v>0</v>
      </c>
      <c r="AI626">
        <v>215</v>
      </c>
      <c r="AJ626">
        <v>17</v>
      </c>
      <c r="AK626">
        <v>2000</v>
      </c>
      <c r="AL626">
        <v>2.46</v>
      </c>
    </row>
    <row r="627" spans="1:38" x14ac:dyDescent="0.3">
      <c r="A627" t="s">
        <v>954</v>
      </c>
      <c r="B627">
        <v>100754</v>
      </c>
      <c r="C627">
        <v>6</v>
      </c>
      <c r="D627" t="s">
        <v>1003</v>
      </c>
      <c r="E627" t="s">
        <v>920</v>
      </c>
      <c r="F627">
        <v>814</v>
      </c>
      <c r="G627">
        <v>49.37</v>
      </c>
      <c r="H627">
        <v>163.22</v>
      </c>
      <c r="I627">
        <v>40.700000000000003</v>
      </c>
      <c r="J627">
        <v>134.55000000000001</v>
      </c>
      <c r="K627">
        <v>198</v>
      </c>
      <c r="T627">
        <v>4</v>
      </c>
      <c r="U627">
        <v>2</v>
      </c>
      <c r="V627" t="s">
        <v>441</v>
      </c>
      <c r="W627" t="s">
        <v>259</v>
      </c>
      <c r="X627">
        <v>22</v>
      </c>
      <c r="Y627">
        <v>15</v>
      </c>
      <c r="Z627" t="s">
        <v>1004</v>
      </c>
      <c r="AA627" t="s">
        <v>1005</v>
      </c>
      <c r="AB627" t="s">
        <v>445</v>
      </c>
      <c r="AC627" t="s">
        <v>446</v>
      </c>
      <c r="AD627" t="s">
        <v>447</v>
      </c>
      <c r="AE627" t="s">
        <v>412</v>
      </c>
      <c r="AG627" t="s">
        <v>1006</v>
      </c>
      <c r="AH627">
        <v>0</v>
      </c>
      <c r="AI627">
        <v>215</v>
      </c>
      <c r="AJ627">
        <v>17</v>
      </c>
      <c r="AK627">
        <v>2000</v>
      </c>
      <c r="AL627">
        <v>2.46</v>
      </c>
    </row>
    <row r="628" spans="1:38" x14ac:dyDescent="0.3">
      <c r="A628" t="s">
        <v>954</v>
      </c>
      <c r="B628">
        <v>100754</v>
      </c>
      <c r="C628">
        <v>7</v>
      </c>
      <c r="D628" t="s">
        <v>1003</v>
      </c>
      <c r="E628" t="s">
        <v>920</v>
      </c>
      <c r="F628">
        <v>814</v>
      </c>
      <c r="G628">
        <v>54.74</v>
      </c>
      <c r="H628">
        <v>180.98</v>
      </c>
      <c r="I628">
        <v>46.6</v>
      </c>
      <c r="J628">
        <v>154.06</v>
      </c>
      <c r="K628">
        <v>12</v>
      </c>
      <c r="T628">
        <v>4</v>
      </c>
      <c r="U628">
        <v>2</v>
      </c>
      <c r="V628" t="s">
        <v>441</v>
      </c>
      <c r="W628">
        <v>180</v>
      </c>
      <c r="X628">
        <v>22</v>
      </c>
      <c r="Y628">
        <v>15</v>
      </c>
      <c r="Z628" t="s">
        <v>1004</v>
      </c>
      <c r="AA628" t="s">
        <v>1005</v>
      </c>
      <c r="AB628" t="s">
        <v>445</v>
      </c>
      <c r="AC628" t="s">
        <v>446</v>
      </c>
      <c r="AD628" t="s">
        <v>447</v>
      </c>
      <c r="AE628" t="s">
        <v>412</v>
      </c>
      <c r="AG628" t="s">
        <v>1006</v>
      </c>
      <c r="AH628">
        <v>0</v>
      </c>
      <c r="AI628">
        <v>215</v>
      </c>
      <c r="AJ628">
        <v>17</v>
      </c>
      <c r="AK628">
        <v>2000</v>
      </c>
      <c r="AL628">
        <v>2.46</v>
      </c>
    </row>
    <row r="629" spans="1:38" x14ac:dyDescent="0.3">
      <c r="A629" t="s">
        <v>954</v>
      </c>
      <c r="B629">
        <v>100754</v>
      </c>
      <c r="C629">
        <v>8</v>
      </c>
      <c r="D629" t="s">
        <v>1003</v>
      </c>
      <c r="E629" t="s">
        <v>920</v>
      </c>
      <c r="F629">
        <v>814</v>
      </c>
      <c r="G629">
        <v>68.03</v>
      </c>
      <c r="H629">
        <v>224.92</v>
      </c>
      <c r="I629">
        <v>58.11</v>
      </c>
      <c r="J629">
        <v>192.13</v>
      </c>
      <c r="K629">
        <v>12</v>
      </c>
      <c r="T629">
        <v>4</v>
      </c>
      <c r="U629">
        <v>2</v>
      </c>
      <c r="V629" t="s">
        <v>441</v>
      </c>
      <c r="W629">
        <v>224</v>
      </c>
      <c r="X629">
        <v>22</v>
      </c>
      <c r="Y629">
        <v>15</v>
      </c>
      <c r="Z629" t="s">
        <v>1004</v>
      </c>
      <c r="AA629" t="s">
        <v>1005</v>
      </c>
      <c r="AB629" t="s">
        <v>445</v>
      </c>
      <c r="AC629" t="s">
        <v>446</v>
      </c>
      <c r="AD629" t="s">
        <v>447</v>
      </c>
      <c r="AE629" t="s">
        <v>412</v>
      </c>
      <c r="AG629" t="s">
        <v>1006</v>
      </c>
      <c r="AH629">
        <v>0</v>
      </c>
      <c r="AI629">
        <v>215</v>
      </c>
      <c r="AJ629">
        <v>17</v>
      </c>
      <c r="AK629">
        <v>2000</v>
      </c>
      <c r="AL629">
        <v>2.46</v>
      </c>
    </row>
    <row r="630" spans="1:38" x14ac:dyDescent="0.3">
      <c r="A630" t="s">
        <v>954</v>
      </c>
      <c r="B630">
        <v>1954</v>
      </c>
      <c r="C630">
        <v>1</v>
      </c>
      <c r="D630" t="s">
        <v>1007</v>
      </c>
      <c r="E630" t="s">
        <v>1008</v>
      </c>
      <c r="F630">
        <v>918</v>
      </c>
      <c r="G630">
        <v>31.28</v>
      </c>
      <c r="H630">
        <v>103.43</v>
      </c>
      <c r="I630">
        <v>25.68</v>
      </c>
      <c r="J630">
        <v>84.9</v>
      </c>
      <c r="K630">
        <v>246</v>
      </c>
      <c r="T630">
        <v>3</v>
      </c>
      <c r="U630">
        <v>2</v>
      </c>
      <c r="V630" t="s">
        <v>441</v>
      </c>
      <c r="W630">
        <v>103</v>
      </c>
      <c r="X630">
        <v>26</v>
      </c>
      <c r="Y630">
        <v>12</v>
      </c>
      <c r="Z630" t="s">
        <v>1009</v>
      </c>
      <c r="AA630" t="s">
        <v>1010</v>
      </c>
      <c r="AB630" t="s">
        <v>445</v>
      </c>
      <c r="AC630" t="s">
        <v>446</v>
      </c>
      <c r="AD630" t="s">
        <v>447</v>
      </c>
      <c r="AE630" t="s">
        <v>412</v>
      </c>
      <c r="AG630" t="s">
        <v>1011</v>
      </c>
      <c r="AH630">
        <v>0</v>
      </c>
      <c r="AI630">
        <v>215</v>
      </c>
      <c r="AJ630">
        <v>17</v>
      </c>
      <c r="AK630">
        <v>2000</v>
      </c>
      <c r="AL630">
        <v>2.1800000000000002</v>
      </c>
    </row>
    <row r="631" spans="1:38" x14ac:dyDescent="0.3">
      <c r="A631" t="s">
        <v>954</v>
      </c>
      <c r="B631">
        <v>1954</v>
      </c>
      <c r="C631">
        <v>2</v>
      </c>
      <c r="D631" t="s">
        <v>1007</v>
      </c>
      <c r="E631" t="s">
        <v>1008</v>
      </c>
      <c r="F631">
        <v>918</v>
      </c>
      <c r="G631">
        <v>47.78</v>
      </c>
      <c r="H631">
        <v>157.97999999999999</v>
      </c>
      <c r="I631">
        <v>40.479999999999997</v>
      </c>
      <c r="J631">
        <v>133.82</v>
      </c>
      <c r="K631">
        <v>422</v>
      </c>
      <c r="T631">
        <v>4</v>
      </c>
      <c r="U631">
        <v>2</v>
      </c>
      <c r="V631" t="s">
        <v>441</v>
      </c>
      <c r="W631">
        <v>157</v>
      </c>
      <c r="X631">
        <v>26</v>
      </c>
      <c r="Y631">
        <v>12</v>
      </c>
      <c r="Z631" t="s">
        <v>1009</v>
      </c>
      <c r="AA631" t="s">
        <v>1010</v>
      </c>
      <c r="AB631" t="s">
        <v>445</v>
      </c>
      <c r="AC631" t="s">
        <v>446</v>
      </c>
      <c r="AD631" t="s">
        <v>447</v>
      </c>
      <c r="AE631" t="s">
        <v>412</v>
      </c>
      <c r="AG631" t="s">
        <v>1011</v>
      </c>
      <c r="AH631">
        <v>0</v>
      </c>
      <c r="AI631">
        <v>215</v>
      </c>
      <c r="AJ631">
        <v>17</v>
      </c>
      <c r="AK631">
        <v>2000</v>
      </c>
      <c r="AL631">
        <v>2.1800000000000002</v>
      </c>
    </row>
    <row r="632" spans="1:38" x14ac:dyDescent="0.3">
      <c r="A632" t="s">
        <v>954</v>
      </c>
      <c r="B632">
        <v>1954</v>
      </c>
      <c r="C632">
        <v>3</v>
      </c>
      <c r="D632" t="s">
        <v>1007</v>
      </c>
      <c r="E632" t="s">
        <v>1008</v>
      </c>
      <c r="F632">
        <v>918</v>
      </c>
      <c r="G632">
        <v>59.6</v>
      </c>
      <c r="H632">
        <v>197.05</v>
      </c>
      <c r="I632">
        <v>49.68</v>
      </c>
      <c r="J632">
        <v>164.25</v>
      </c>
      <c r="K632">
        <v>172</v>
      </c>
      <c r="T632">
        <v>5</v>
      </c>
      <c r="U632">
        <v>2</v>
      </c>
      <c r="V632" t="s">
        <v>441</v>
      </c>
      <c r="W632">
        <v>197</v>
      </c>
      <c r="X632">
        <v>26</v>
      </c>
      <c r="Y632">
        <v>12</v>
      </c>
      <c r="Z632" t="s">
        <v>1009</v>
      </c>
      <c r="AA632" t="s">
        <v>1010</v>
      </c>
      <c r="AB632" t="s">
        <v>445</v>
      </c>
      <c r="AC632" t="s">
        <v>446</v>
      </c>
      <c r="AD632" t="s">
        <v>447</v>
      </c>
      <c r="AE632" t="s">
        <v>412</v>
      </c>
      <c r="AG632" t="s">
        <v>1011</v>
      </c>
      <c r="AH632">
        <v>0</v>
      </c>
      <c r="AI632">
        <v>215</v>
      </c>
      <c r="AJ632">
        <v>17</v>
      </c>
      <c r="AK632">
        <v>2000</v>
      </c>
      <c r="AL632">
        <v>2.1800000000000002</v>
      </c>
    </row>
    <row r="633" spans="1:38" x14ac:dyDescent="0.3">
      <c r="A633" t="s">
        <v>954</v>
      </c>
      <c r="B633">
        <v>1954</v>
      </c>
      <c r="C633">
        <v>4</v>
      </c>
      <c r="D633" t="s">
        <v>1007</v>
      </c>
      <c r="E633" t="s">
        <v>1008</v>
      </c>
      <c r="F633">
        <v>918</v>
      </c>
      <c r="G633">
        <v>68.739999999999995</v>
      </c>
      <c r="H633">
        <v>227.27</v>
      </c>
      <c r="I633">
        <v>60.03</v>
      </c>
      <c r="J633">
        <v>198.45</v>
      </c>
      <c r="K633">
        <v>50</v>
      </c>
      <c r="T633">
        <v>6</v>
      </c>
      <c r="U633">
        <v>2</v>
      </c>
      <c r="V633" t="s">
        <v>441</v>
      </c>
      <c r="W633" t="s">
        <v>260</v>
      </c>
      <c r="X633">
        <v>26</v>
      </c>
      <c r="Y633">
        <v>12</v>
      </c>
      <c r="Z633" t="s">
        <v>1009</v>
      </c>
      <c r="AA633" t="s">
        <v>1010</v>
      </c>
      <c r="AB633" t="s">
        <v>445</v>
      </c>
      <c r="AC633" t="s">
        <v>446</v>
      </c>
      <c r="AD633" t="s">
        <v>447</v>
      </c>
      <c r="AE633" t="s">
        <v>412</v>
      </c>
      <c r="AG633" t="s">
        <v>1011</v>
      </c>
      <c r="AH633">
        <v>0</v>
      </c>
      <c r="AI633">
        <v>215</v>
      </c>
      <c r="AJ633">
        <v>17</v>
      </c>
      <c r="AK633">
        <v>2000</v>
      </c>
      <c r="AL633">
        <v>2.1800000000000002</v>
      </c>
    </row>
    <row r="634" spans="1:38" x14ac:dyDescent="0.3">
      <c r="A634" t="s">
        <v>954</v>
      </c>
      <c r="B634">
        <v>1954</v>
      </c>
      <c r="C634">
        <v>5</v>
      </c>
      <c r="D634" t="s">
        <v>1007</v>
      </c>
      <c r="E634" t="s">
        <v>1008</v>
      </c>
      <c r="F634">
        <v>918</v>
      </c>
      <c r="G634">
        <v>69.22</v>
      </c>
      <c r="H634">
        <v>228.84</v>
      </c>
      <c r="I634">
        <v>58.63</v>
      </c>
      <c r="J634">
        <v>193.85</v>
      </c>
      <c r="K634">
        <v>28</v>
      </c>
      <c r="T634">
        <v>5</v>
      </c>
      <c r="U634">
        <v>3</v>
      </c>
      <c r="V634" t="s">
        <v>441</v>
      </c>
      <c r="W634" t="s">
        <v>261</v>
      </c>
      <c r="X634">
        <v>26</v>
      </c>
      <c r="Y634">
        <v>12</v>
      </c>
      <c r="Z634" t="s">
        <v>1009</v>
      </c>
      <c r="AA634" t="s">
        <v>1010</v>
      </c>
      <c r="AB634" t="s">
        <v>445</v>
      </c>
      <c r="AC634" t="s">
        <v>446</v>
      </c>
      <c r="AD634" t="s">
        <v>447</v>
      </c>
      <c r="AE634" t="s">
        <v>412</v>
      </c>
      <c r="AG634" t="s">
        <v>1011</v>
      </c>
      <c r="AH634">
        <v>0</v>
      </c>
      <c r="AI634">
        <v>215</v>
      </c>
      <c r="AJ634">
        <v>17</v>
      </c>
      <c r="AK634">
        <v>2000</v>
      </c>
      <c r="AL634">
        <v>2.1800000000000002</v>
      </c>
    </row>
    <row r="635" spans="1:38" x14ac:dyDescent="0.3">
      <c r="A635" t="s">
        <v>954</v>
      </c>
      <c r="B635">
        <v>2063</v>
      </c>
      <c r="C635">
        <v>1</v>
      </c>
      <c r="D635" t="s">
        <v>1012</v>
      </c>
      <c r="E635" t="s">
        <v>966</v>
      </c>
      <c r="F635">
        <v>804</v>
      </c>
      <c r="G635">
        <v>21.64</v>
      </c>
      <c r="H635">
        <v>71.56</v>
      </c>
      <c r="I635">
        <v>18.079999999999998</v>
      </c>
      <c r="J635">
        <v>59.78</v>
      </c>
      <c r="K635">
        <v>90</v>
      </c>
      <c r="T635">
        <v>3</v>
      </c>
      <c r="U635">
        <v>1</v>
      </c>
      <c r="V635" t="s">
        <v>441</v>
      </c>
      <c r="W635">
        <v>71</v>
      </c>
      <c r="X635">
        <v>22</v>
      </c>
      <c r="Y635">
        <v>5</v>
      </c>
      <c r="Z635" t="s">
        <v>1013</v>
      </c>
      <c r="AA635" t="s">
        <v>1014</v>
      </c>
      <c r="AB635" t="s">
        <v>445</v>
      </c>
      <c r="AC635" t="s">
        <v>446</v>
      </c>
      <c r="AD635" t="s">
        <v>447</v>
      </c>
      <c r="AE635" t="s">
        <v>412</v>
      </c>
      <c r="AG635" t="s">
        <v>1015</v>
      </c>
      <c r="AH635">
        <v>0</v>
      </c>
      <c r="AI635">
        <v>179</v>
      </c>
      <c r="AJ635">
        <v>16</v>
      </c>
      <c r="AK635">
        <v>1046</v>
      </c>
      <c r="AL635">
        <v>1.3</v>
      </c>
    </row>
    <row r="636" spans="1:38" x14ac:dyDescent="0.3">
      <c r="A636" t="s">
        <v>954</v>
      </c>
      <c r="B636">
        <v>2063</v>
      </c>
      <c r="C636">
        <v>2</v>
      </c>
      <c r="D636" t="s">
        <v>1012</v>
      </c>
      <c r="E636" t="s">
        <v>966</v>
      </c>
      <c r="F636">
        <v>804</v>
      </c>
      <c r="G636">
        <v>31.26</v>
      </c>
      <c r="H636">
        <v>103.36</v>
      </c>
      <c r="I636">
        <v>25.62</v>
      </c>
      <c r="J636">
        <v>84.72</v>
      </c>
      <c r="K636">
        <v>88</v>
      </c>
      <c r="T636">
        <v>3</v>
      </c>
      <c r="U636">
        <v>2</v>
      </c>
      <c r="V636" t="s">
        <v>441</v>
      </c>
      <c r="W636" t="s">
        <v>262</v>
      </c>
      <c r="X636">
        <v>22</v>
      </c>
      <c r="Y636">
        <v>5</v>
      </c>
      <c r="Z636" t="s">
        <v>1013</v>
      </c>
      <c r="AA636" t="s">
        <v>1014</v>
      </c>
      <c r="AB636" t="s">
        <v>445</v>
      </c>
      <c r="AC636" t="s">
        <v>446</v>
      </c>
      <c r="AD636" t="s">
        <v>447</v>
      </c>
      <c r="AE636" t="s">
        <v>412</v>
      </c>
      <c r="AG636" t="s">
        <v>1015</v>
      </c>
      <c r="AH636">
        <v>0</v>
      </c>
      <c r="AI636">
        <v>179</v>
      </c>
      <c r="AJ636">
        <v>16</v>
      </c>
      <c r="AK636">
        <v>1046</v>
      </c>
      <c r="AL636">
        <v>1.3</v>
      </c>
    </row>
    <row r="637" spans="1:38" x14ac:dyDescent="0.3">
      <c r="A637" t="s">
        <v>954</v>
      </c>
      <c r="B637">
        <v>2063</v>
      </c>
      <c r="C637">
        <v>3</v>
      </c>
      <c r="D637" t="s">
        <v>1012</v>
      </c>
      <c r="E637" t="s">
        <v>966</v>
      </c>
      <c r="F637">
        <v>804</v>
      </c>
      <c r="G637">
        <v>31.43</v>
      </c>
      <c r="H637">
        <v>103.92</v>
      </c>
      <c r="I637">
        <v>25.62</v>
      </c>
      <c r="J637">
        <v>84.72</v>
      </c>
      <c r="K637">
        <v>80</v>
      </c>
      <c r="T637">
        <v>3</v>
      </c>
      <c r="U637">
        <v>2</v>
      </c>
      <c r="V637" t="s">
        <v>441</v>
      </c>
      <c r="W637" t="s">
        <v>263</v>
      </c>
      <c r="X637">
        <v>22</v>
      </c>
      <c r="Y637">
        <v>5</v>
      </c>
      <c r="Z637" t="s">
        <v>1013</v>
      </c>
      <c r="AA637" t="s">
        <v>1014</v>
      </c>
      <c r="AB637" t="s">
        <v>445</v>
      </c>
      <c r="AC637" t="s">
        <v>446</v>
      </c>
      <c r="AD637" t="s">
        <v>447</v>
      </c>
      <c r="AE637" t="s">
        <v>412</v>
      </c>
      <c r="AG637" t="s">
        <v>1015</v>
      </c>
      <c r="AH637">
        <v>0</v>
      </c>
      <c r="AI637">
        <v>179</v>
      </c>
      <c r="AJ637">
        <v>16</v>
      </c>
      <c r="AK637">
        <v>1046</v>
      </c>
      <c r="AL637">
        <v>1.3</v>
      </c>
    </row>
    <row r="638" spans="1:38" x14ac:dyDescent="0.3">
      <c r="A638" t="s">
        <v>954</v>
      </c>
      <c r="B638">
        <v>2063</v>
      </c>
      <c r="C638">
        <v>4</v>
      </c>
      <c r="D638" t="s">
        <v>1012</v>
      </c>
      <c r="E638" t="s">
        <v>966</v>
      </c>
      <c r="F638">
        <v>804</v>
      </c>
      <c r="G638">
        <v>37.28</v>
      </c>
      <c r="H638">
        <v>123.27</v>
      </c>
      <c r="I638">
        <v>30.8</v>
      </c>
      <c r="J638">
        <v>101.82</v>
      </c>
      <c r="K638">
        <v>168</v>
      </c>
      <c r="T638">
        <v>4</v>
      </c>
      <c r="U638">
        <v>2</v>
      </c>
      <c r="V638" t="s">
        <v>441</v>
      </c>
      <c r="W638">
        <v>123</v>
      </c>
      <c r="X638">
        <v>22</v>
      </c>
      <c r="Y638">
        <v>5</v>
      </c>
      <c r="Z638" t="s">
        <v>1013</v>
      </c>
      <c r="AA638" t="s">
        <v>1014</v>
      </c>
      <c r="AB638" t="s">
        <v>445</v>
      </c>
      <c r="AC638" t="s">
        <v>446</v>
      </c>
      <c r="AD638" t="s">
        <v>447</v>
      </c>
      <c r="AE638" t="s">
        <v>412</v>
      </c>
      <c r="AG638" t="s">
        <v>1015</v>
      </c>
      <c r="AH638">
        <v>0</v>
      </c>
      <c r="AI638">
        <v>179</v>
      </c>
      <c r="AJ638">
        <v>16</v>
      </c>
      <c r="AK638">
        <v>1046</v>
      </c>
      <c r="AL638">
        <v>1.3</v>
      </c>
    </row>
    <row r="639" spans="1:38" x14ac:dyDescent="0.3">
      <c r="A639" t="s">
        <v>954</v>
      </c>
      <c r="B639">
        <v>2063</v>
      </c>
      <c r="C639">
        <v>5</v>
      </c>
      <c r="D639" t="s">
        <v>1012</v>
      </c>
      <c r="E639" t="s">
        <v>966</v>
      </c>
      <c r="F639">
        <v>804</v>
      </c>
      <c r="G639">
        <v>46.19</v>
      </c>
      <c r="H639">
        <v>152.72</v>
      </c>
      <c r="I639">
        <v>39.74</v>
      </c>
      <c r="J639">
        <v>131.4</v>
      </c>
      <c r="K639">
        <v>249</v>
      </c>
      <c r="T639">
        <v>4</v>
      </c>
      <c r="U639">
        <v>2</v>
      </c>
      <c r="V639" t="s">
        <v>441</v>
      </c>
      <c r="W639">
        <v>152</v>
      </c>
      <c r="X639">
        <v>22</v>
      </c>
      <c r="Y639">
        <v>5</v>
      </c>
      <c r="Z639" t="s">
        <v>1013</v>
      </c>
      <c r="AA639" t="s">
        <v>1014</v>
      </c>
      <c r="AB639" t="s">
        <v>445</v>
      </c>
      <c r="AC639" t="s">
        <v>446</v>
      </c>
      <c r="AD639" t="s">
        <v>447</v>
      </c>
      <c r="AE639" t="s">
        <v>412</v>
      </c>
      <c r="AG639" t="s">
        <v>1015</v>
      </c>
      <c r="AH639">
        <v>0</v>
      </c>
      <c r="AI639">
        <v>179</v>
      </c>
      <c r="AJ639">
        <v>16</v>
      </c>
      <c r="AK639">
        <v>1046</v>
      </c>
      <c r="AL639">
        <v>1.3</v>
      </c>
    </row>
    <row r="640" spans="1:38" x14ac:dyDescent="0.3">
      <c r="A640" t="s">
        <v>954</v>
      </c>
      <c r="B640">
        <v>2063</v>
      </c>
      <c r="C640">
        <v>6</v>
      </c>
      <c r="D640" t="s">
        <v>1012</v>
      </c>
      <c r="E640" t="s">
        <v>966</v>
      </c>
      <c r="F640">
        <v>804</v>
      </c>
      <c r="G640">
        <v>51.15</v>
      </c>
      <c r="H640">
        <v>169.11</v>
      </c>
      <c r="I640">
        <v>42.25</v>
      </c>
      <c r="J640">
        <v>139.68</v>
      </c>
      <c r="K640">
        <v>12</v>
      </c>
      <c r="T640">
        <v>5</v>
      </c>
      <c r="U640">
        <v>3</v>
      </c>
      <c r="V640" t="s">
        <v>441</v>
      </c>
      <c r="W640">
        <v>169</v>
      </c>
      <c r="X640">
        <v>22</v>
      </c>
      <c r="Y640">
        <v>5</v>
      </c>
      <c r="Z640" t="s">
        <v>1013</v>
      </c>
      <c r="AA640" t="s">
        <v>1014</v>
      </c>
      <c r="AB640" t="s">
        <v>445</v>
      </c>
      <c r="AC640" t="s">
        <v>446</v>
      </c>
      <c r="AD640" t="s">
        <v>447</v>
      </c>
      <c r="AE640" t="s">
        <v>412</v>
      </c>
      <c r="AG640" t="s">
        <v>1015</v>
      </c>
      <c r="AH640">
        <v>0</v>
      </c>
      <c r="AI640">
        <v>179</v>
      </c>
      <c r="AJ640">
        <v>16</v>
      </c>
      <c r="AK640">
        <v>1046</v>
      </c>
      <c r="AL640">
        <v>1.3</v>
      </c>
    </row>
    <row r="641" spans="1:38" x14ac:dyDescent="0.3">
      <c r="A641" t="s">
        <v>954</v>
      </c>
      <c r="B641">
        <v>2063</v>
      </c>
      <c r="C641">
        <v>7</v>
      </c>
      <c r="D641" t="s">
        <v>1012</v>
      </c>
      <c r="E641" t="s">
        <v>966</v>
      </c>
      <c r="F641">
        <v>804</v>
      </c>
      <c r="G641">
        <v>58.39</v>
      </c>
      <c r="H641">
        <v>193.03</v>
      </c>
      <c r="I641">
        <v>49.55</v>
      </c>
      <c r="J641">
        <v>163.83000000000001</v>
      </c>
      <c r="K641">
        <v>106</v>
      </c>
      <c r="T641">
        <v>5</v>
      </c>
      <c r="U641">
        <v>2</v>
      </c>
      <c r="V641" t="s">
        <v>441</v>
      </c>
      <c r="W641">
        <v>193</v>
      </c>
      <c r="X641">
        <v>22</v>
      </c>
      <c r="Y641">
        <v>5</v>
      </c>
      <c r="Z641" t="s">
        <v>1013</v>
      </c>
      <c r="AA641" t="s">
        <v>1014</v>
      </c>
      <c r="AB641" t="s">
        <v>445</v>
      </c>
      <c r="AC641" t="s">
        <v>446</v>
      </c>
      <c r="AD641" t="s">
        <v>447</v>
      </c>
      <c r="AE641" t="s">
        <v>412</v>
      </c>
      <c r="AG641" t="s">
        <v>1015</v>
      </c>
      <c r="AH641">
        <v>0</v>
      </c>
      <c r="AI641">
        <v>179</v>
      </c>
      <c r="AJ641">
        <v>16</v>
      </c>
      <c r="AK641">
        <v>1046</v>
      </c>
      <c r="AL641">
        <v>1.3</v>
      </c>
    </row>
    <row r="642" spans="1:38" x14ac:dyDescent="0.3">
      <c r="A642" t="s">
        <v>954</v>
      </c>
      <c r="B642">
        <v>2063</v>
      </c>
      <c r="C642">
        <v>8</v>
      </c>
      <c r="D642" t="s">
        <v>1012</v>
      </c>
      <c r="E642" t="s">
        <v>966</v>
      </c>
      <c r="F642">
        <v>804</v>
      </c>
      <c r="G642">
        <v>63</v>
      </c>
      <c r="H642">
        <v>208.28</v>
      </c>
      <c r="I642">
        <v>53.47</v>
      </c>
      <c r="J642">
        <v>176.77</v>
      </c>
      <c r="K642">
        <v>11</v>
      </c>
      <c r="T642">
        <v>5</v>
      </c>
      <c r="U642">
        <v>3</v>
      </c>
      <c r="V642" t="s">
        <v>441</v>
      </c>
      <c r="W642">
        <v>208</v>
      </c>
      <c r="X642">
        <v>22</v>
      </c>
      <c r="Y642">
        <v>5</v>
      </c>
      <c r="Z642" t="s">
        <v>1013</v>
      </c>
      <c r="AA642" t="s">
        <v>1014</v>
      </c>
      <c r="AB642" t="s">
        <v>445</v>
      </c>
      <c r="AC642" t="s">
        <v>446</v>
      </c>
      <c r="AD642" t="s">
        <v>447</v>
      </c>
      <c r="AE642" t="s">
        <v>412</v>
      </c>
      <c r="AG642" t="s">
        <v>1015</v>
      </c>
      <c r="AH642">
        <v>0</v>
      </c>
      <c r="AI642">
        <v>179</v>
      </c>
      <c r="AJ642">
        <v>16</v>
      </c>
      <c r="AK642">
        <v>1046</v>
      </c>
      <c r="AL642">
        <v>1.3</v>
      </c>
    </row>
    <row r="643" spans="1:38" x14ac:dyDescent="0.3">
      <c r="A643" t="s">
        <v>1016</v>
      </c>
      <c r="B643">
        <v>2217</v>
      </c>
      <c r="C643">
        <v>1</v>
      </c>
      <c r="D643" t="s">
        <v>1017</v>
      </c>
      <c r="E643" t="s">
        <v>1018</v>
      </c>
      <c r="F643">
        <v>1082</v>
      </c>
      <c r="G643">
        <v>23.7</v>
      </c>
      <c r="H643">
        <v>78.349999999999994</v>
      </c>
      <c r="I643">
        <v>18.010000000000002</v>
      </c>
      <c r="J643">
        <v>59.55</v>
      </c>
      <c r="K643">
        <v>188</v>
      </c>
      <c r="T643">
        <v>3</v>
      </c>
      <c r="U643">
        <v>1</v>
      </c>
      <c r="V643" t="s">
        <v>441</v>
      </c>
      <c r="W643">
        <v>78</v>
      </c>
      <c r="X643">
        <v>16</v>
      </c>
      <c r="Y643">
        <v>14</v>
      </c>
      <c r="Z643" t="s">
        <v>1019</v>
      </c>
      <c r="AA643" t="s">
        <v>1020</v>
      </c>
      <c r="AB643" t="s">
        <v>445</v>
      </c>
      <c r="AC643" t="s">
        <v>446</v>
      </c>
      <c r="AD643" t="s">
        <v>447</v>
      </c>
      <c r="AE643" t="s">
        <v>417</v>
      </c>
      <c r="AG643" t="s">
        <v>1021</v>
      </c>
      <c r="AH643">
        <v>0</v>
      </c>
      <c r="AI643">
        <v>202</v>
      </c>
      <c r="AJ643">
        <v>16</v>
      </c>
      <c r="AK643">
        <v>1190</v>
      </c>
      <c r="AL643">
        <v>1.1000000000000001</v>
      </c>
    </row>
    <row r="644" spans="1:38" x14ac:dyDescent="0.3">
      <c r="A644" t="s">
        <v>1016</v>
      </c>
      <c r="B644">
        <v>2217</v>
      </c>
      <c r="C644">
        <v>2</v>
      </c>
      <c r="D644" t="s">
        <v>1017</v>
      </c>
      <c r="E644" t="s">
        <v>1018</v>
      </c>
      <c r="F644">
        <v>1082</v>
      </c>
      <c r="G644">
        <v>27.58</v>
      </c>
      <c r="H644">
        <v>91.18</v>
      </c>
      <c r="I644">
        <v>22.42</v>
      </c>
      <c r="J644">
        <v>74.14</v>
      </c>
      <c r="K644">
        <v>264</v>
      </c>
      <c r="T644">
        <v>3</v>
      </c>
      <c r="U644">
        <v>2</v>
      </c>
      <c r="V644" t="s">
        <v>441</v>
      </c>
      <c r="W644">
        <v>91</v>
      </c>
      <c r="X644">
        <v>16</v>
      </c>
      <c r="Y644">
        <v>14</v>
      </c>
      <c r="Z644" t="s">
        <v>1019</v>
      </c>
      <c r="AA644" t="s">
        <v>1020</v>
      </c>
      <c r="AB644" t="s">
        <v>445</v>
      </c>
      <c r="AC644" t="s">
        <v>446</v>
      </c>
      <c r="AD644" t="s">
        <v>447</v>
      </c>
      <c r="AE644" t="s">
        <v>417</v>
      </c>
      <c r="AG644" t="s">
        <v>1021</v>
      </c>
      <c r="AH644">
        <v>0</v>
      </c>
      <c r="AI644">
        <v>202</v>
      </c>
      <c r="AJ644">
        <v>16</v>
      </c>
      <c r="AK644">
        <v>1190</v>
      </c>
      <c r="AL644">
        <v>1.1000000000000001</v>
      </c>
    </row>
    <row r="645" spans="1:38" x14ac:dyDescent="0.3">
      <c r="A645" t="s">
        <v>1016</v>
      </c>
      <c r="B645">
        <v>2217</v>
      </c>
      <c r="C645">
        <v>3</v>
      </c>
      <c r="D645" t="s">
        <v>1017</v>
      </c>
      <c r="E645" t="s">
        <v>1018</v>
      </c>
      <c r="F645">
        <v>1082</v>
      </c>
      <c r="G645">
        <v>32.19</v>
      </c>
      <c r="H645">
        <v>106.43</v>
      </c>
      <c r="I645">
        <v>25.59</v>
      </c>
      <c r="J645">
        <v>84.6</v>
      </c>
      <c r="K645">
        <v>504</v>
      </c>
      <c r="T645">
        <v>3</v>
      </c>
      <c r="U645">
        <v>2</v>
      </c>
      <c r="V645" t="s">
        <v>441</v>
      </c>
      <c r="W645">
        <v>106</v>
      </c>
      <c r="X645">
        <v>16</v>
      </c>
      <c r="Y645">
        <v>14</v>
      </c>
      <c r="Z645" t="s">
        <v>1019</v>
      </c>
      <c r="AA645" t="s">
        <v>1020</v>
      </c>
      <c r="AB645" t="s">
        <v>445</v>
      </c>
      <c r="AC645" t="s">
        <v>446</v>
      </c>
      <c r="AD645" t="s">
        <v>447</v>
      </c>
      <c r="AE645" t="s">
        <v>417</v>
      </c>
      <c r="AG645" t="s">
        <v>1021</v>
      </c>
      <c r="AH645">
        <v>0</v>
      </c>
      <c r="AI645">
        <v>202</v>
      </c>
      <c r="AJ645">
        <v>16</v>
      </c>
      <c r="AK645">
        <v>1190</v>
      </c>
      <c r="AL645">
        <v>1.1000000000000001</v>
      </c>
    </row>
    <row r="646" spans="1:38" x14ac:dyDescent="0.3">
      <c r="A646" t="s">
        <v>1016</v>
      </c>
      <c r="B646">
        <v>2217</v>
      </c>
      <c r="C646">
        <v>4</v>
      </c>
      <c r="D646" t="s">
        <v>1017</v>
      </c>
      <c r="E646" t="s">
        <v>1018</v>
      </c>
      <c r="F646">
        <v>1082</v>
      </c>
      <c r="G646">
        <v>37.32</v>
      </c>
      <c r="H646">
        <v>123.38</v>
      </c>
      <c r="I646">
        <v>30.83</v>
      </c>
      <c r="J646">
        <v>101.94</v>
      </c>
      <c r="K646">
        <v>30</v>
      </c>
      <c r="T646">
        <v>4</v>
      </c>
      <c r="U646">
        <v>2</v>
      </c>
      <c r="V646" t="s">
        <v>441</v>
      </c>
      <c r="W646">
        <v>123</v>
      </c>
      <c r="X646">
        <v>16</v>
      </c>
      <c r="Y646">
        <v>14</v>
      </c>
      <c r="Z646" t="s">
        <v>1019</v>
      </c>
      <c r="AA646" t="s">
        <v>1020</v>
      </c>
      <c r="AB646" t="s">
        <v>445</v>
      </c>
      <c r="AC646" t="s">
        <v>446</v>
      </c>
      <c r="AD646" t="s">
        <v>447</v>
      </c>
      <c r="AE646" t="s">
        <v>417</v>
      </c>
      <c r="AG646" t="s">
        <v>1021</v>
      </c>
      <c r="AH646">
        <v>0</v>
      </c>
      <c r="AI646">
        <v>202</v>
      </c>
      <c r="AJ646">
        <v>16</v>
      </c>
      <c r="AK646">
        <v>1190</v>
      </c>
      <c r="AL646">
        <v>1.1000000000000001</v>
      </c>
    </row>
    <row r="647" spans="1:38" x14ac:dyDescent="0.3">
      <c r="A647" t="s">
        <v>1016</v>
      </c>
      <c r="B647">
        <v>2217</v>
      </c>
      <c r="C647">
        <v>5</v>
      </c>
      <c r="D647" t="s">
        <v>1017</v>
      </c>
      <c r="E647" t="s">
        <v>1018</v>
      </c>
      <c r="F647">
        <v>1082</v>
      </c>
      <c r="G647">
        <v>49.63</v>
      </c>
      <c r="H647">
        <v>164.09</v>
      </c>
      <c r="I647">
        <v>40.6</v>
      </c>
      <c r="J647">
        <v>134.22</v>
      </c>
      <c r="K647">
        <v>96</v>
      </c>
      <c r="T647">
        <v>4</v>
      </c>
      <c r="U647">
        <v>2</v>
      </c>
      <c r="V647" t="s">
        <v>441</v>
      </c>
      <c r="W647">
        <v>164</v>
      </c>
      <c r="X647">
        <v>16</v>
      </c>
      <c r="Y647">
        <v>14</v>
      </c>
      <c r="Z647" t="s">
        <v>1019</v>
      </c>
      <c r="AA647" t="s">
        <v>1020</v>
      </c>
      <c r="AB647" t="s">
        <v>445</v>
      </c>
      <c r="AC647" t="s">
        <v>446</v>
      </c>
      <c r="AD647" t="s">
        <v>447</v>
      </c>
      <c r="AE647" t="s">
        <v>417</v>
      </c>
      <c r="AG647" t="s">
        <v>1021</v>
      </c>
      <c r="AH647">
        <v>0</v>
      </c>
      <c r="AI647">
        <v>202</v>
      </c>
      <c r="AJ647">
        <v>16</v>
      </c>
      <c r="AK647">
        <v>1190</v>
      </c>
      <c r="AL647">
        <v>1.1000000000000001</v>
      </c>
    </row>
    <row r="648" spans="1:38" x14ac:dyDescent="0.3">
      <c r="A648" t="s">
        <v>1016</v>
      </c>
      <c r="B648">
        <v>2662</v>
      </c>
      <c r="C648">
        <v>1</v>
      </c>
      <c r="D648" t="s">
        <v>1022</v>
      </c>
      <c r="E648" t="s">
        <v>1023</v>
      </c>
      <c r="F648">
        <v>562</v>
      </c>
      <c r="G648">
        <v>20.420000000000002</v>
      </c>
      <c r="H648">
        <v>67.52</v>
      </c>
      <c r="I648">
        <v>15.02</v>
      </c>
      <c r="J648">
        <v>49.67</v>
      </c>
      <c r="K648">
        <v>76</v>
      </c>
      <c r="T648">
        <v>2</v>
      </c>
      <c r="U648">
        <v>1</v>
      </c>
      <c r="V648" t="s">
        <v>457</v>
      </c>
      <c r="W648">
        <v>67</v>
      </c>
      <c r="X648">
        <v>20</v>
      </c>
      <c r="Y648">
        <v>15</v>
      </c>
      <c r="Z648" t="s">
        <v>1024</v>
      </c>
      <c r="AA648" t="s">
        <v>1025</v>
      </c>
      <c r="AB648" t="s">
        <v>445</v>
      </c>
      <c r="AC648" t="s">
        <v>446</v>
      </c>
      <c r="AD648" t="s">
        <v>447</v>
      </c>
      <c r="AE648" t="s">
        <v>417</v>
      </c>
      <c r="AG648" t="s">
        <v>1026</v>
      </c>
      <c r="AH648">
        <v>0</v>
      </c>
      <c r="AI648">
        <v>164</v>
      </c>
      <c r="AJ648">
        <v>13</v>
      </c>
      <c r="AK648">
        <v>562</v>
      </c>
      <c r="AL648">
        <v>1</v>
      </c>
    </row>
    <row r="649" spans="1:38" x14ac:dyDescent="0.3">
      <c r="A649" t="s">
        <v>1016</v>
      </c>
      <c r="B649">
        <v>2662</v>
      </c>
      <c r="C649">
        <v>2</v>
      </c>
      <c r="D649" t="s">
        <v>1022</v>
      </c>
      <c r="E649" t="s">
        <v>1023</v>
      </c>
      <c r="F649">
        <v>562</v>
      </c>
      <c r="G649">
        <v>24.29</v>
      </c>
      <c r="H649">
        <v>80.3</v>
      </c>
      <c r="I649">
        <v>17.82</v>
      </c>
      <c r="J649">
        <v>58.92</v>
      </c>
      <c r="K649">
        <v>326</v>
      </c>
      <c r="T649">
        <v>3</v>
      </c>
      <c r="U649">
        <v>1</v>
      </c>
      <c r="V649" t="s">
        <v>457</v>
      </c>
      <c r="W649">
        <v>80</v>
      </c>
      <c r="X649">
        <v>20</v>
      </c>
      <c r="Y649">
        <v>15</v>
      </c>
      <c r="Z649" t="s">
        <v>1024</v>
      </c>
      <c r="AA649" t="s">
        <v>1025</v>
      </c>
      <c r="AB649" t="s">
        <v>445</v>
      </c>
      <c r="AC649" t="s">
        <v>446</v>
      </c>
      <c r="AD649" t="s">
        <v>447</v>
      </c>
      <c r="AE649" t="s">
        <v>417</v>
      </c>
      <c r="AG649" t="s">
        <v>1026</v>
      </c>
      <c r="AH649">
        <v>0</v>
      </c>
      <c r="AI649">
        <v>164</v>
      </c>
      <c r="AJ649">
        <v>13</v>
      </c>
      <c r="AK649">
        <v>562</v>
      </c>
      <c r="AL649">
        <v>1</v>
      </c>
    </row>
    <row r="650" spans="1:38" x14ac:dyDescent="0.3">
      <c r="A650" t="s">
        <v>1016</v>
      </c>
      <c r="B650">
        <v>2662</v>
      </c>
      <c r="C650">
        <v>3</v>
      </c>
      <c r="D650" t="s">
        <v>1022</v>
      </c>
      <c r="E650" t="s">
        <v>1023</v>
      </c>
      <c r="F650">
        <v>562</v>
      </c>
      <c r="G650">
        <v>24.66</v>
      </c>
      <c r="H650">
        <v>81.53</v>
      </c>
      <c r="I650">
        <v>18.14</v>
      </c>
      <c r="J650">
        <v>59.98</v>
      </c>
      <c r="K650">
        <v>160</v>
      </c>
      <c r="T650">
        <v>3</v>
      </c>
      <c r="U650">
        <v>1</v>
      </c>
      <c r="V650" t="s">
        <v>457</v>
      </c>
      <c r="W650">
        <v>81</v>
      </c>
      <c r="X650">
        <v>20</v>
      </c>
      <c r="Y650">
        <v>15</v>
      </c>
      <c r="Z650" t="s">
        <v>1024</v>
      </c>
      <c r="AA650" t="s">
        <v>1025</v>
      </c>
      <c r="AB650" t="s">
        <v>445</v>
      </c>
      <c r="AC650" t="s">
        <v>446</v>
      </c>
      <c r="AD650" t="s">
        <v>447</v>
      </c>
      <c r="AE650" t="s">
        <v>417</v>
      </c>
      <c r="AG650" t="s">
        <v>1026</v>
      </c>
      <c r="AH650">
        <v>0</v>
      </c>
      <c r="AI650">
        <v>164</v>
      </c>
      <c r="AJ650">
        <v>13</v>
      </c>
      <c r="AK650">
        <v>562</v>
      </c>
      <c r="AL650">
        <v>1</v>
      </c>
    </row>
    <row r="651" spans="1:38" x14ac:dyDescent="0.3">
      <c r="A651" t="s">
        <v>1016</v>
      </c>
      <c r="B651">
        <v>3309</v>
      </c>
      <c r="C651">
        <v>1</v>
      </c>
      <c r="D651" t="s">
        <v>1027</v>
      </c>
      <c r="E651" t="s">
        <v>961</v>
      </c>
      <c r="F651">
        <v>643</v>
      </c>
      <c r="G651">
        <v>15.21</v>
      </c>
      <c r="H651">
        <v>50.31</v>
      </c>
      <c r="I651">
        <v>10.67</v>
      </c>
      <c r="J651">
        <v>35.28</v>
      </c>
      <c r="K651">
        <v>257</v>
      </c>
      <c r="T651">
        <v>2</v>
      </c>
      <c r="U651">
        <v>1</v>
      </c>
      <c r="V651" t="s">
        <v>457</v>
      </c>
      <c r="W651" t="s">
        <v>264</v>
      </c>
      <c r="X651">
        <v>15</v>
      </c>
      <c r="Y651">
        <v>10</v>
      </c>
      <c r="Z651" t="s">
        <v>1028</v>
      </c>
      <c r="AA651" t="s">
        <v>1029</v>
      </c>
      <c r="AB651" t="s">
        <v>445</v>
      </c>
      <c r="AC651" t="s">
        <v>446</v>
      </c>
      <c r="AD651" t="s">
        <v>447</v>
      </c>
      <c r="AE651" t="s">
        <v>417</v>
      </c>
      <c r="AG651" t="s">
        <v>1030</v>
      </c>
      <c r="AH651">
        <v>0</v>
      </c>
      <c r="AI651">
        <v>133</v>
      </c>
      <c r="AJ651">
        <v>13</v>
      </c>
      <c r="AK651">
        <v>643</v>
      </c>
      <c r="AL651">
        <v>1</v>
      </c>
    </row>
    <row r="652" spans="1:38" x14ac:dyDescent="0.3">
      <c r="A652" t="s">
        <v>1016</v>
      </c>
      <c r="B652">
        <v>3309</v>
      </c>
      <c r="C652">
        <v>2</v>
      </c>
      <c r="D652" t="s">
        <v>1027</v>
      </c>
      <c r="E652" t="s">
        <v>961</v>
      </c>
      <c r="F652">
        <v>643</v>
      </c>
      <c r="G652">
        <v>15.44</v>
      </c>
      <c r="H652">
        <v>51.06</v>
      </c>
      <c r="I652">
        <v>10.89</v>
      </c>
      <c r="J652">
        <v>36</v>
      </c>
      <c r="K652">
        <v>30</v>
      </c>
      <c r="T652">
        <v>2</v>
      </c>
      <c r="U652">
        <v>1</v>
      </c>
      <c r="V652" t="s">
        <v>441</v>
      </c>
      <c r="W652" t="s">
        <v>265</v>
      </c>
      <c r="X652">
        <v>15</v>
      </c>
      <c r="Y652">
        <v>10</v>
      </c>
      <c r="Z652" t="s">
        <v>1028</v>
      </c>
      <c r="AA652" t="s">
        <v>1029</v>
      </c>
      <c r="AB652" t="s">
        <v>445</v>
      </c>
      <c r="AC652" t="s">
        <v>446</v>
      </c>
      <c r="AD652" t="s">
        <v>447</v>
      </c>
      <c r="AE652" t="s">
        <v>417</v>
      </c>
      <c r="AG652" t="s">
        <v>1030</v>
      </c>
      <c r="AH652">
        <v>0</v>
      </c>
      <c r="AI652">
        <v>133</v>
      </c>
      <c r="AJ652">
        <v>13</v>
      </c>
      <c r="AK652">
        <v>643</v>
      </c>
      <c r="AL652">
        <v>1</v>
      </c>
    </row>
    <row r="653" spans="1:38" x14ac:dyDescent="0.3">
      <c r="A653" t="s">
        <v>1016</v>
      </c>
      <c r="B653">
        <v>3309</v>
      </c>
      <c r="C653">
        <v>3</v>
      </c>
      <c r="D653" t="s">
        <v>1027</v>
      </c>
      <c r="E653" t="s">
        <v>961</v>
      </c>
      <c r="F653">
        <v>643</v>
      </c>
      <c r="G653">
        <v>17.399999999999999</v>
      </c>
      <c r="H653">
        <v>57.53</v>
      </c>
      <c r="I653">
        <v>12.65</v>
      </c>
      <c r="J653">
        <v>41.85</v>
      </c>
      <c r="K653">
        <v>356</v>
      </c>
      <c r="T653">
        <v>2</v>
      </c>
      <c r="U653">
        <v>1</v>
      </c>
      <c r="V653" t="s">
        <v>457</v>
      </c>
      <c r="W653">
        <v>57</v>
      </c>
      <c r="X653">
        <v>15</v>
      </c>
      <c r="Y653">
        <v>10</v>
      </c>
      <c r="Z653" t="s">
        <v>1028</v>
      </c>
      <c r="AA653" t="s">
        <v>1029</v>
      </c>
      <c r="AB653" t="s">
        <v>445</v>
      </c>
      <c r="AC653" t="s">
        <v>446</v>
      </c>
      <c r="AD653" t="s">
        <v>447</v>
      </c>
      <c r="AE653" t="s">
        <v>417</v>
      </c>
      <c r="AG653" t="s">
        <v>1030</v>
      </c>
      <c r="AH653">
        <v>0</v>
      </c>
      <c r="AI653">
        <v>133</v>
      </c>
      <c r="AJ653">
        <v>13</v>
      </c>
      <c r="AK653">
        <v>643</v>
      </c>
      <c r="AL653">
        <v>1</v>
      </c>
    </row>
    <row r="654" spans="1:38" x14ac:dyDescent="0.3">
      <c r="A654" t="s">
        <v>1016</v>
      </c>
      <c r="B654">
        <v>2193</v>
      </c>
      <c r="C654">
        <v>1</v>
      </c>
      <c r="D654" t="s">
        <v>1031</v>
      </c>
      <c r="E654" t="s">
        <v>780</v>
      </c>
      <c r="F654">
        <v>264</v>
      </c>
      <c r="G654">
        <v>23.38</v>
      </c>
      <c r="H654">
        <v>77.31</v>
      </c>
      <c r="I654">
        <v>18.11</v>
      </c>
      <c r="J654">
        <v>59.88</v>
      </c>
      <c r="K654">
        <v>132</v>
      </c>
      <c r="T654">
        <v>3</v>
      </c>
      <c r="U654">
        <v>1</v>
      </c>
      <c r="V654" t="s">
        <v>441</v>
      </c>
      <c r="W654">
        <v>77</v>
      </c>
      <c r="X654">
        <v>15</v>
      </c>
      <c r="Y654">
        <v>9</v>
      </c>
      <c r="Z654" t="s">
        <v>1032</v>
      </c>
      <c r="AA654" t="s">
        <v>1033</v>
      </c>
      <c r="AB654" t="s">
        <v>445</v>
      </c>
      <c r="AC654" t="s">
        <v>446</v>
      </c>
      <c r="AD654" t="s">
        <v>447</v>
      </c>
      <c r="AE654" t="s">
        <v>417</v>
      </c>
      <c r="AG654" t="s">
        <v>1034</v>
      </c>
      <c r="AH654">
        <v>0</v>
      </c>
      <c r="AI654">
        <v>166</v>
      </c>
      <c r="AJ654">
        <v>21</v>
      </c>
      <c r="AK654">
        <v>220</v>
      </c>
      <c r="AL654">
        <v>0.83</v>
      </c>
    </row>
    <row r="655" spans="1:38" x14ac:dyDescent="0.3">
      <c r="A655" t="s">
        <v>1016</v>
      </c>
      <c r="B655">
        <v>2193</v>
      </c>
      <c r="C655">
        <v>2</v>
      </c>
      <c r="D655" t="s">
        <v>1031</v>
      </c>
      <c r="E655" t="s">
        <v>780</v>
      </c>
      <c r="F655">
        <v>264</v>
      </c>
      <c r="G655">
        <v>29.67</v>
      </c>
      <c r="H655">
        <v>98.09</v>
      </c>
      <c r="I655">
        <v>23.86</v>
      </c>
      <c r="J655">
        <v>78.900000000000006</v>
      </c>
      <c r="K655">
        <v>132</v>
      </c>
      <c r="T655">
        <v>3</v>
      </c>
      <c r="U655">
        <v>2</v>
      </c>
      <c r="V655" t="s">
        <v>441</v>
      </c>
      <c r="W655">
        <v>98</v>
      </c>
      <c r="X655">
        <v>15</v>
      </c>
      <c r="Y655">
        <v>9</v>
      </c>
      <c r="Z655" t="s">
        <v>1032</v>
      </c>
      <c r="AA655" t="s">
        <v>1033</v>
      </c>
      <c r="AB655" t="s">
        <v>445</v>
      </c>
      <c r="AC655" t="s">
        <v>446</v>
      </c>
      <c r="AD655" t="s">
        <v>447</v>
      </c>
      <c r="AE655" t="s">
        <v>417</v>
      </c>
      <c r="AG655" t="s">
        <v>1034</v>
      </c>
      <c r="AH655">
        <v>0</v>
      </c>
      <c r="AI655">
        <v>166</v>
      </c>
      <c r="AJ655">
        <v>21</v>
      </c>
      <c r="AK655">
        <v>220</v>
      </c>
      <c r="AL655">
        <v>0.83</v>
      </c>
    </row>
    <row r="656" spans="1:38" x14ac:dyDescent="0.3">
      <c r="A656" t="s">
        <v>1016</v>
      </c>
      <c r="B656">
        <v>2877</v>
      </c>
      <c r="C656">
        <v>1</v>
      </c>
      <c r="D656" t="s">
        <v>1035</v>
      </c>
      <c r="E656" t="s">
        <v>1036</v>
      </c>
      <c r="F656">
        <v>584</v>
      </c>
      <c r="G656">
        <v>36.94</v>
      </c>
      <c r="H656">
        <v>122.12</v>
      </c>
      <c r="I656">
        <v>30.82</v>
      </c>
      <c r="J656">
        <v>101.91</v>
      </c>
      <c r="K656">
        <v>112</v>
      </c>
      <c r="T656">
        <v>4</v>
      </c>
      <c r="U656">
        <v>2</v>
      </c>
      <c r="V656" t="s">
        <v>441</v>
      </c>
      <c r="W656">
        <v>122</v>
      </c>
      <c r="X656">
        <v>22</v>
      </c>
      <c r="Y656">
        <v>12</v>
      </c>
      <c r="Z656" t="s">
        <v>1037</v>
      </c>
      <c r="AA656" t="s">
        <v>1038</v>
      </c>
      <c r="AB656" t="s">
        <v>445</v>
      </c>
      <c r="AC656" t="s">
        <v>446</v>
      </c>
      <c r="AD656" t="s">
        <v>447</v>
      </c>
      <c r="AE656" t="s">
        <v>417</v>
      </c>
      <c r="AG656" t="s">
        <v>1039</v>
      </c>
      <c r="AH656">
        <v>0</v>
      </c>
      <c r="AI656">
        <v>211</v>
      </c>
      <c r="AJ656">
        <v>15</v>
      </c>
      <c r="AK656">
        <v>894</v>
      </c>
      <c r="AL656">
        <v>1.53</v>
      </c>
    </row>
    <row r="657" spans="1:38" x14ac:dyDescent="0.3">
      <c r="A657" t="s">
        <v>1016</v>
      </c>
      <c r="B657">
        <v>2877</v>
      </c>
      <c r="C657">
        <v>2</v>
      </c>
      <c r="D657" t="s">
        <v>1035</v>
      </c>
      <c r="E657" t="s">
        <v>1036</v>
      </c>
      <c r="F657">
        <v>584</v>
      </c>
      <c r="G657">
        <v>46.58</v>
      </c>
      <c r="H657">
        <v>154</v>
      </c>
      <c r="I657">
        <v>39.74</v>
      </c>
      <c r="J657">
        <v>131.4</v>
      </c>
      <c r="K657">
        <v>464</v>
      </c>
      <c r="T657">
        <v>4</v>
      </c>
      <c r="U657">
        <v>2</v>
      </c>
      <c r="V657" t="s">
        <v>441</v>
      </c>
      <c r="W657">
        <v>154</v>
      </c>
      <c r="X657">
        <v>22</v>
      </c>
      <c r="Y657">
        <v>12</v>
      </c>
      <c r="Z657" t="s">
        <v>1037</v>
      </c>
      <c r="AA657" t="s">
        <v>1038</v>
      </c>
      <c r="AB657" t="s">
        <v>445</v>
      </c>
      <c r="AC657" t="s">
        <v>446</v>
      </c>
      <c r="AD657" t="s">
        <v>447</v>
      </c>
      <c r="AE657" t="s">
        <v>417</v>
      </c>
      <c r="AG657" t="s">
        <v>1039</v>
      </c>
      <c r="AH657">
        <v>0</v>
      </c>
      <c r="AI657">
        <v>211</v>
      </c>
      <c r="AJ657">
        <v>15</v>
      </c>
      <c r="AK657">
        <v>894</v>
      </c>
      <c r="AL657">
        <v>1.53</v>
      </c>
    </row>
    <row r="658" spans="1:38" x14ac:dyDescent="0.3">
      <c r="A658" t="s">
        <v>1016</v>
      </c>
      <c r="B658">
        <v>2877</v>
      </c>
      <c r="C658">
        <v>3</v>
      </c>
      <c r="D658" t="s">
        <v>1035</v>
      </c>
      <c r="E658" t="s">
        <v>1036</v>
      </c>
      <c r="F658">
        <v>584</v>
      </c>
      <c r="G658">
        <v>47.81</v>
      </c>
      <c r="H658">
        <v>158.07</v>
      </c>
      <c r="I658">
        <v>39.9</v>
      </c>
      <c r="J658">
        <v>131.91</v>
      </c>
      <c r="K658">
        <v>8</v>
      </c>
      <c r="T658">
        <v>4</v>
      </c>
      <c r="U658">
        <v>2</v>
      </c>
      <c r="V658" t="s">
        <v>441</v>
      </c>
      <c r="W658">
        <v>158</v>
      </c>
      <c r="X658">
        <v>22</v>
      </c>
      <c r="Y658">
        <v>12</v>
      </c>
      <c r="Z658" t="s">
        <v>1037</v>
      </c>
      <c r="AA658" t="s">
        <v>1038</v>
      </c>
      <c r="AB658" t="s">
        <v>445</v>
      </c>
      <c r="AC658" t="s">
        <v>446</v>
      </c>
      <c r="AD658" t="s">
        <v>447</v>
      </c>
      <c r="AE658" t="s">
        <v>417</v>
      </c>
      <c r="AG658" t="s">
        <v>1039</v>
      </c>
      <c r="AH658">
        <v>0</v>
      </c>
      <c r="AI658">
        <v>211</v>
      </c>
      <c r="AJ658">
        <v>15</v>
      </c>
      <c r="AK658">
        <v>894</v>
      </c>
      <c r="AL658">
        <v>1.53</v>
      </c>
    </row>
    <row r="659" spans="1:38" x14ac:dyDescent="0.3">
      <c r="A659" t="s">
        <v>1016</v>
      </c>
      <c r="B659">
        <v>119863</v>
      </c>
      <c r="C659">
        <v>1</v>
      </c>
      <c r="D659" t="s">
        <v>1040</v>
      </c>
      <c r="E659" t="s">
        <v>1041</v>
      </c>
      <c r="F659">
        <v>16</v>
      </c>
      <c r="G659">
        <v>55.75</v>
      </c>
      <c r="H659">
        <v>184.32</v>
      </c>
      <c r="I659">
        <v>49.51</v>
      </c>
      <c r="J659">
        <v>163.68</v>
      </c>
      <c r="K659">
        <v>4</v>
      </c>
      <c r="T659">
        <v>5</v>
      </c>
      <c r="U659">
        <v>3</v>
      </c>
      <c r="V659" t="s">
        <v>441</v>
      </c>
      <c r="W659" t="s">
        <v>1042</v>
      </c>
      <c r="X659">
        <v>4</v>
      </c>
      <c r="Y659">
        <v>4</v>
      </c>
      <c r="Z659" t="s">
        <v>1043</v>
      </c>
      <c r="AA659" t="s">
        <v>1044</v>
      </c>
      <c r="AB659" t="s">
        <v>445</v>
      </c>
      <c r="AC659" t="s">
        <v>446</v>
      </c>
      <c r="AD659" t="s">
        <v>447</v>
      </c>
      <c r="AE659" t="s">
        <v>417</v>
      </c>
      <c r="AG659" t="s">
        <v>1045</v>
      </c>
      <c r="AH659">
        <v>0</v>
      </c>
      <c r="AI659">
        <v>0</v>
      </c>
      <c r="AJ659">
        <v>0</v>
      </c>
      <c r="AK659">
        <v>0</v>
      </c>
      <c r="AL659">
        <v>0</v>
      </c>
    </row>
    <row r="660" spans="1:38" x14ac:dyDescent="0.3">
      <c r="A660" t="s">
        <v>1016</v>
      </c>
      <c r="B660">
        <v>119863</v>
      </c>
      <c r="C660">
        <v>2</v>
      </c>
      <c r="D660" t="s">
        <v>1040</v>
      </c>
      <c r="E660" t="s">
        <v>1041</v>
      </c>
      <c r="F660">
        <v>16</v>
      </c>
      <c r="G660">
        <v>56.13</v>
      </c>
      <c r="H660">
        <v>185.57</v>
      </c>
      <c r="I660">
        <v>49.84</v>
      </c>
      <c r="J660">
        <v>164.79</v>
      </c>
      <c r="K660">
        <v>8</v>
      </c>
      <c r="T660">
        <v>5</v>
      </c>
      <c r="U660">
        <v>3</v>
      </c>
      <c r="V660" t="s">
        <v>441</v>
      </c>
      <c r="W660" t="s">
        <v>343</v>
      </c>
      <c r="X660">
        <v>4</v>
      </c>
      <c r="Y660">
        <v>4</v>
      </c>
      <c r="Z660" t="s">
        <v>1043</v>
      </c>
      <c r="AA660" t="s">
        <v>1044</v>
      </c>
      <c r="AB660" t="s">
        <v>445</v>
      </c>
      <c r="AC660" t="s">
        <v>446</v>
      </c>
      <c r="AD660" t="s">
        <v>447</v>
      </c>
      <c r="AE660" t="s">
        <v>417</v>
      </c>
      <c r="AG660" t="s">
        <v>1045</v>
      </c>
      <c r="AH660">
        <v>0</v>
      </c>
      <c r="AI660">
        <v>0</v>
      </c>
      <c r="AJ660">
        <v>0</v>
      </c>
      <c r="AK660">
        <v>0</v>
      </c>
      <c r="AL660">
        <v>0</v>
      </c>
    </row>
    <row r="661" spans="1:38" x14ac:dyDescent="0.3">
      <c r="A661" t="s">
        <v>1016</v>
      </c>
      <c r="B661">
        <v>119863</v>
      </c>
      <c r="C661">
        <v>3</v>
      </c>
      <c r="D661" t="s">
        <v>1040</v>
      </c>
      <c r="E661" t="s">
        <v>1041</v>
      </c>
      <c r="F661">
        <v>16</v>
      </c>
      <c r="G661">
        <v>55.98</v>
      </c>
      <c r="H661">
        <v>185.07</v>
      </c>
      <c r="I661">
        <v>49.71</v>
      </c>
      <c r="J661">
        <v>164.34</v>
      </c>
      <c r="K661">
        <v>4</v>
      </c>
      <c r="T661">
        <v>5</v>
      </c>
      <c r="U661">
        <v>3</v>
      </c>
      <c r="V661" t="s">
        <v>441</v>
      </c>
      <c r="W661" t="s">
        <v>1046</v>
      </c>
      <c r="X661">
        <v>4</v>
      </c>
      <c r="Y661">
        <v>4</v>
      </c>
      <c r="Z661" t="s">
        <v>1043</v>
      </c>
      <c r="AA661" t="s">
        <v>1044</v>
      </c>
      <c r="AB661" t="s">
        <v>445</v>
      </c>
      <c r="AC661" t="s">
        <v>446</v>
      </c>
      <c r="AD661" t="s">
        <v>447</v>
      </c>
      <c r="AE661" t="s">
        <v>417</v>
      </c>
      <c r="AG661" t="s">
        <v>1045</v>
      </c>
      <c r="AH661">
        <v>0</v>
      </c>
      <c r="AI661">
        <v>0</v>
      </c>
      <c r="AJ661">
        <v>0</v>
      </c>
      <c r="AK661">
        <v>0</v>
      </c>
      <c r="AL661">
        <v>0</v>
      </c>
    </row>
    <row r="662" spans="1:38" x14ac:dyDescent="0.3">
      <c r="A662" t="s">
        <v>1016</v>
      </c>
      <c r="B662">
        <v>2872</v>
      </c>
      <c r="C662">
        <v>1</v>
      </c>
      <c r="D662" t="s">
        <v>1047</v>
      </c>
      <c r="E662" t="s">
        <v>1048</v>
      </c>
      <c r="F662">
        <v>884</v>
      </c>
      <c r="G662">
        <v>23.9</v>
      </c>
      <c r="H662">
        <v>79.040000000000006</v>
      </c>
      <c r="I662">
        <v>18.12</v>
      </c>
      <c r="J662">
        <v>59.91</v>
      </c>
      <c r="K662">
        <v>60</v>
      </c>
      <c r="T662">
        <v>3</v>
      </c>
      <c r="U662">
        <v>1</v>
      </c>
      <c r="V662" t="s">
        <v>441</v>
      </c>
      <c r="W662">
        <v>79</v>
      </c>
      <c r="X662">
        <v>23</v>
      </c>
      <c r="Y662">
        <v>15</v>
      </c>
      <c r="Z662" t="s">
        <v>1049</v>
      </c>
      <c r="AA662" t="s">
        <v>1050</v>
      </c>
      <c r="AB662" t="s">
        <v>445</v>
      </c>
      <c r="AC662" t="s">
        <v>446</v>
      </c>
      <c r="AD662" t="s">
        <v>447</v>
      </c>
      <c r="AE662" t="s">
        <v>417</v>
      </c>
      <c r="AG662" t="s">
        <v>1051</v>
      </c>
      <c r="AH662">
        <v>0</v>
      </c>
      <c r="AI662">
        <v>212</v>
      </c>
      <c r="AJ662">
        <v>15</v>
      </c>
      <c r="AK662">
        <v>1040</v>
      </c>
      <c r="AL662">
        <v>1.18</v>
      </c>
    </row>
    <row r="663" spans="1:38" x14ac:dyDescent="0.3">
      <c r="A663" t="s">
        <v>1016</v>
      </c>
      <c r="B663">
        <v>2872</v>
      </c>
      <c r="C663">
        <v>2</v>
      </c>
      <c r="D663" t="s">
        <v>1047</v>
      </c>
      <c r="E663" t="s">
        <v>1048</v>
      </c>
      <c r="F663">
        <v>884</v>
      </c>
      <c r="G663">
        <v>27.43</v>
      </c>
      <c r="H663">
        <v>90.69</v>
      </c>
      <c r="I663">
        <v>21.13</v>
      </c>
      <c r="J663">
        <v>69.87</v>
      </c>
      <c r="K663">
        <v>186</v>
      </c>
      <c r="T663">
        <v>3</v>
      </c>
      <c r="U663">
        <v>1</v>
      </c>
      <c r="V663" t="s">
        <v>441</v>
      </c>
      <c r="W663">
        <v>90</v>
      </c>
      <c r="X663">
        <v>23</v>
      </c>
      <c r="Y663">
        <v>15</v>
      </c>
      <c r="Z663" t="s">
        <v>1049</v>
      </c>
      <c r="AA663" t="s">
        <v>1050</v>
      </c>
      <c r="AB663" t="s">
        <v>445</v>
      </c>
      <c r="AC663" t="s">
        <v>446</v>
      </c>
      <c r="AD663" t="s">
        <v>447</v>
      </c>
      <c r="AE663" t="s">
        <v>417</v>
      </c>
      <c r="AG663" t="s">
        <v>1051</v>
      </c>
      <c r="AH663">
        <v>0</v>
      </c>
      <c r="AI663">
        <v>212</v>
      </c>
      <c r="AJ663">
        <v>15</v>
      </c>
      <c r="AK663">
        <v>1040</v>
      </c>
      <c r="AL663">
        <v>1.18</v>
      </c>
    </row>
    <row r="664" spans="1:38" x14ac:dyDescent="0.3">
      <c r="A664" t="s">
        <v>1016</v>
      </c>
      <c r="B664">
        <v>2872</v>
      </c>
      <c r="C664">
        <v>3</v>
      </c>
      <c r="D664" t="s">
        <v>1047</v>
      </c>
      <c r="E664" t="s">
        <v>1048</v>
      </c>
      <c r="F664">
        <v>884</v>
      </c>
      <c r="G664">
        <v>32.11</v>
      </c>
      <c r="H664">
        <v>106.15</v>
      </c>
      <c r="I664">
        <v>25.68</v>
      </c>
      <c r="J664">
        <v>84.91</v>
      </c>
      <c r="K664">
        <v>64</v>
      </c>
      <c r="T664">
        <v>3</v>
      </c>
      <c r="U664">
        <v>2</v>
      </c>
      <c r="V664" t="s">
        <v>441</v>
      </c>
      <c r="W664">
        <v>106</v>
      </c>
      <c r="X664">
        <v>23</v>
      </c>
      <c r="Y664">
        <v>15</v>
      </c>
      <c r="Z664" t="s">
        <v>1049</v>
      </c>
      <c r="AA664" t="s">
        <v>1050</v>
      </c>
      <c r="AB664" t="s">
        <v>445</v>
      </c>
      <c r="AC664" t="s">
        <v>446</v>
      </c>
      <c r="AD664" t="s">
        <v>447</v>
      </c>
      <c r="AE664" t="s">
        <v>417</v>
      </c>
      <c r="AG664" t="s">
        <v>1051</v>
      </c>
      <c r="AH664">
        <v>0</v>
      </c>
      <c r="AI664">
        <v>212</v>
      </c>
      <c r="AJ664">
        <v>15</v>
      </c>
      <c r="AK664">
        <v>1040</v>
      </c>
      <c r="AL664">
        <v>1.18</v>
      </c>
    </row>
    <row r="665" spans="1:38" x14ac:dyDescent="0.3">
      <c r="A665" t="s">
        <v>1016</v>
      </c>
      <c r="B665">
        <v>2872</v>
      </c>
      <c r="C665">
        <v>4</v>
      </c>
      <c r="D665" t="s">
        <v>1047</v>
      </c>
      <c r="E665" t="s">
        <v>1048</v>
      </c>
      <c r="F665">
        <v>884</v>
      </c>
      <c r="G665">
        <v>38.06</v>
      </c>
      <c r="H665">
        <v>125.82</v>
      </c>
      <c r="I665">
        <v>30.84</v>
      </c>
      <c r="J665">
        <v>101.97</v>
      </c>
      <c r="K665">
        <v>142</v>
      </c>
      <c r="T665">
        <v>3</v>
      </c>
      <c r="U665">
        <v>2</v>
      </c>
      <c r="V665" t="s">
        <v>441</v>
      </c>
      <c r="W665">
        <v>125</v>
      </c>
      <c r="X665">
        <v>23</v>
      </c>
      <c r="Y665">
        <v>15</v>
      </c>
      <c r="Z665" t="s">
        <v>1049</v>
      </c>
      <c r="AA665" t="s">
        <v>1050</v>
      </c>
      <c r="AB665" t="s">
        <v>445</v>
      </c>
      <c r="AC665" t="s">
        <v>446</v>
      </c>
      <c r="AD665" t="s">
        <v>447</v>
      </c>
      <c r="AE665" t="s">
        <v>417</v>
      </c>
      <c r="AG665" t="s">
        <v>1051</v>
      </c>
      <c r="AH665">
        <v>0</v>
      </c>
      <c r="AI665">
        <v>212</v>
      </c>
      <c r="AJ665">
        <v>15</v>
      </c>
      <c r="AK665">
        <v>1040</v>
      </c>
      <c r="AL665">
        <v>1.18</v>
      </c>
    </row>
    <row r="666" spans="1:38" x14ac:dyDescent="0.3">
      <c r="A666" t="s">
        <v>1016</v>
      </c>
      <c r="B666">
        <v>2872</v>
      </c>
      <c r="C666">
        <v>5</v>
      </c>
      <c r="D666" t="s">
        <v>1047</v>
      </c>
      <c r="E666" t="s">
        <v>1048</v>
      </c>
      <c r="F666">
        <v>884</v>
      </c>
      <c r="G666">
        <v>42.43</v>
      </c>
      <c r="H666">
        <v>140.28</v>
      </c>
      <c r="I666">
        <v>34.76</v>
      </c>
      <c r="J666">
        <v>114.93</v>
      </c>
      <c r="K666">
        <v>102</v>
      </c>
      <c r="T666">
        <v>4</v>
      </c>
      <c r="U666">
        <v>2</v>
      </c>
      <c r="V666" t="s">
        <v>441</v>
      </c>
      <c r="W666">
        <v>140</v>
      </c>
      <c r="X666">
        <v>23</v>
      </c>
      <c r="Y666">
        <v>15</v>
      </c>
      <c r="Z666" t="s">
        <v>1049</v>
      </c>
      <c r="AA666" t="s">
        <v>1050</v>
      </c>
      <c r="AB666" t="s">
        <v>445</v>
      </c>
      <c r="AC666" t="s">
        <v>446</v>
      </c>
      <c r="AD666" t="s">
        <v>447</v>
      </c>
      <c r="AE666" t="s">
        <v>417</v>
      </c>
      <c r="AG666" t="s">
        <v>1051</v>
      </c>
      <c r="AH666">
        <v>0</v>
      </c>
      <c r="AI666">
        <v>212</v>
      </c>
      <c r="AJ666">
        <v>15</v>
      </c>
      <c r="AK666">
        <v>1040</v>
      </c>
      <c r="AL666">
        <v>1.18</v>
      </c>
    </row>
    <row r="667" spans="1:38" x14ac:dyDescent="0.3">
      <c r="A667" t="s">
        <v>1016</v>
      </c>
      <c r="B667">
        <v>2872</v>
      </c>
      <c r="C667">
        <v>6</v>
      </c>
      <c r="D667" t="s">
        <v>1047</v>
      </c>
      <c r="E667" t="s">
        <v>1048</v>
      </c>
      <c r="F667">
        <v>884</v>
      </c>
      <c r="G667">
        <v>49.24</v>
      </c>
      <c r="H667">
        <v>162.79</v>
      </c>
      <c r="I667">
        <v>40.770000000000003</v>
      </c>
      <c r="J667">
        <v>134.79</v>
      </c>
      <c r="K667">
        <v>330</v>
      </c>
      <c r="T667">
        <v>4</v>
      </c>
      <c r="U667">
        <v>2</v>
      </c>
      <c r="V667" t="s">
        <v>441</v>
      </c>
      <c r="W667">
        <v>162</v>
      </c>
      <c r="X667">
        <v>23</v>
      </c>
      <c r="Y667">
        <v>15</v>
      </c>
      <c r="Z667" t="s">
        <v>1049</v>
      </c>
      <c r="AA667" t="s">
        <v>1050</v>
      </c>
      <c r="AB667" t="s">
        <v>445</v>
      </c>
      <c r="AC667" t="s">
        <v>446</v>
      </c>
      <c r="AD667" t="s">
        <v>447</v>
      </c>
      <c r="AE667" t="s">
        <v>417</v>
      </c>
      <c r="AG667" t="s">
        <v>1051</v>
      </c>
      <c r="AH667">
        <v>0</v>
      </c>
      <c r="AI667">
        <v>212</v>
      </c>
      <c r="AJ667">
        <v>15</v>
      </c>
      <c r="AK667">
        <v>1040</v>
      </c>
      <c r="AL667">
        <v>1.18</v>
      </c>
    </row>
    <row r="668" spans="1:38" x14ac:dyDescent="0.3">
      <c r="A668" t="s">
        <v>1016</v>
      </c>
      <c r="B668">
        <v>2195</v>
      </c>
      <c r="C668">
        <v>1</v>
      </c>
      <c r="D668" t="s">
        <v>1052</v>
      </c>
      <c r="E668" t="s">
        <v>1023</v>
      </c>
      <c r="F668">
        <v>278</v>
      </c>
      <c r="G668">
        <v>21.53</v>
      </c>
      <c r="H668">
        <v>71.19</v>
      </c>
      <c r="I668">
        <v>15.37</v>
      </c>
      <c r="J668">
        <v>50.82</v>
      </c>
      <c r="K668">
        <v>140</v>
      </c>
      <c r="T668">
        <v>2</v>
      </c>
      <c r="U668">
        <v>1</v>
      </c>
      <c r="V668" t="s">
        <v>457</v>
      </c>
      <c r="W668">
        <v>71</v>
      </c>
      <c r="X668">
        <v>18</v>
      </c>
      <c r="Y668">
        <v>14</v>
      </c>
      <c r="Z668" t="s">
        <v>1053</v>
      </c>
      <c r="AA668" t="s">
        <v>1054</v>
      </c>
      <c r="AB668" t="s">
        <v>445</v>
      </c>
      <c r="AC668" t="s">
        <v>446</v>
      </c>
      <c r="AD668" t="s">
        <v>447</v>
      </c>
      <c r="AE668" t="s">
        <v>417</v>
      </c>
      <c r="AG668" t="s">
        <v>1055</v>
      </c>
      <c r="AH668">
        <v>0</v>
      </c>
      <c r="AI668">
        <v>166</v>
      </c>
      <c r="AJ668">
        <v>15</v>
      </c>
      <c r="AK668">
        <v>278</v>
      </c>
      <c r="AL668">
        <v>1</v>
      </c>
    </row>
    <row r="669" spans="1:38" x14ac:dyDescent="0.3">
      <c r="A669" t="s">
        <v>1016</v>
      </c>
      <c r="B669">
        <v>2195</v>
      </c>
      <c r="C669">
        <v>2</v>
      </c>
      <c r="D669" t="s">
        <v>1052</v>
      </c>
      <c r="E669" t="s">
        <v>1023</v>
      </c>
      <c r="F669">
        <v>278</v>
      </c>
      <c r="G669">
        <v>33</v>
      </c>
      <c r="H669">
        <v>109.11</v>
      </c>
      <c r="I669">
        <v>25.69</v>
      </c>
      <c r="J669">
        <v>84.93</v>
      </c>
      <c r="K669">
        <v>138</v>
      </c>
      <c r="T669">
        <v>3</v>
      </c>
      <c r="U669">
        <v>2</v>
      </c>
      <c r="V669" t="s">
        <v>441</v>
      </c>
      <c r="W669">
        <v>109</v>
      </c>
      <c r="X669">
        <v>18</v>
      </c>
      <c r="Y669">
        <v>14</v>
      </c>
      <c r="Z669" t="s">
        <v>1053</v>
      </c>
      <c r="AA669" t="s">
        <v>1054</v>
      </c>
      <c r="AB669" t="s">
        <v>445</v>
      </c>
      <c r="AC669" t="s">
        <v>446</v>
      </c>
      <c r="AD669" t="s">
        <v>447</v>
      </c>
      <c r="AE669" t="s">
        <v>417</v>
      </c>
      <c r="AG669" t="s">
        <v>1055</v>
      </c>
      <c r="AH669">
        <v>0</v>
      </c>
      <c r="AI669">
        <v>166</v>
      </c>
      <c r="AJ669">
        <v>15</v>
      </c>
      <c r="AK669">
        <v>278</v>
      </c>
      <c r="AL669">
        <v>1</v>
      </c>
    </row>
    <row r="670" spans="1:38" x14ac:dyDescent="0.3">
      <c r="A670" t="s">
        <v>1016</v>
      </c>
      <c r="B670">
        <v>8277</v>
      </c>
      <c r="C670">
        <v>1</v>
      </c>
      <c r="D670" t="s">
        <v>1056</v>
      </c>
      <c r="E670" t="s">
        <v>1057</v>
      </c>
      <c r="F670">
        <v>270</v>
      </c>
      <c r="G670">
        <v>46.38</v>
      </c>
      <c r="H670">
        <v>153.35</v>
      </c>
      <c r="I670">
        <v>36.229999999999997</v>
      </c>
      <c r="J670">
        <v>119.78</v>
      </c>
      <c r="K670">
        <v>30</v>
      </c>
      <c r="T670">
        <v>4</v>
      </c>
      <c r="U670">
        <v>2</v>
      </c>
      <c r="V670" t="s">
        <v>441</v>
      </c>
      <c r="W670">
        <v>153</v>
      </c>
      <c r="X670">
        <v>15</v>
      </c>
      <c r="Y670">
        <v>15</v>
      </c>
      <c r="Z670" t="s">
        <v>1058</v>
      </c>
      <c r="AA670" t="s">
        <v>1059</v>
      </c>
      <c r="AB670" t="s">
        <v>445</v>
      </c>
      <c r="AC670" t="s">
        <v>446</v>
      </c>
      <c r="AD670" t="s">
        <v>447</v>
      </c>
      <c r="AE670" t="s">
        <v>417</v>
      </c>
      <c r="AG670" t="s">
        <v>1060</v>
      </c>
      <c r="AH670">
        <v>0</v>
      </c>
      <c r="AI670">
        <v>209</v>
      </c>
      <c r="AJ670">
        <v>17</v>
      </c>
      <c r="AK670">
        <v>594</v>
      </c>
      <c r="AL670">
        <v>2.2000000000000002</v>
      </c>
    </row>
    <row r="671" spans="1:38" x14ac:dyDescent="0.3">
      <c r="A671" t="s">
        <v>1016</v>
      </c>
      <c r="B671">
        <v>8277</v>
      </c>
      <c r="C671">
        <v>2</v>
      </c>
      <c r="D671" t="s">
        <v>1056</v>
      </c>
      <c r="E671" t="s">
        <v>1057</v>
      </c>
      <c r="F671">
        <v>270</v>
      </c>
      <c r="G671">
        <v>55.06</v>
      </c>
      <c r="H671">
        <v>182.02</v>
      </c>
      <c r="I671">
        <v>44.41</v>
      </c>
      <c r="J671">
        <v>146.82</v>
      </c>
      <c r="K671">
        <v>180</v>
      </c>
      <c r="T671">
        <v>4</v>
      </c>
      <c r="U671">
        <v>2</v>
      </c>
      <c r="V671" t="s">
        <v>441</v>
      </c>
      <c r="W671">
        <v>182</v>
      </c>
      <c r="X671">
        <v>15</v>
      </c>
      <c r="Y671">
        <v>15</v>
      </c>
      <c r="Z671" t="s">
        <v>1058</v>
      </c>
      <c r="AA671" t="s">
        <v>1059</v>
      </c>
      <c r="AB671" t="s">
        <v>445</v>
      </c>
      <c r="AC671" t="s">
        <v>446</v>
      </c>
      <c r="AD671" t="s">
        <v>447</v>
      </c>
      <c r="AE671" t="s">
        <v>417</v>
      </c>
      <c r="AG671" t="s">
        <v>1060</v>
      </c>
      <c r="AH671">
        <v>0</v>
      </c>
      <c r="AI671">
        <v>209</v>
      </c>
      <c r="AJ671">
        <v>17</v>
      </c>
      <c r="AK671">
        <v>594</v>
      </c>
      <c r="AL671">
        <v>2.2000000000000002</v>
      </c>
    </row>
    <row r="672" spans="1:38" x14ac:dyDescent="0.3">
      <c r="A672" t="s">
        <v>1016</v>
      </c>
      <c r="B672">
        <v>8277</v>
      </c>
      <c r="C672">
        <v>3</v>
      </c>
      <c r="D672" t="s">
        <v>1056</v>
      </c>
      <c r="E672" t="s">
        <v>1057</v>
      </c>
      <c r="F672">
        <v>270</v>
      </c>
      <c r="G672">
        <v>65.92</v>
      </c>
      <c r="H672">
        <v>217.93</v>
      </c>
      <c r="I672">
        <v>53.76</v>
      </c>
      <c r="J672">
        <v>177.72</v>
      </c>
      <c r="K672">
        <v>60</v>
      </c>
      <c r="T672">
        <v>5</v>
      </c>
      <c r="U672">
        <v>2</v>
      </c>
      <c r="V672" t="s">
        <v>441</v>
      </c>
      <c r="W672">
        <v>217</v>
      </c>
      <c r="X672">
        <v>15</v>
      </c>
      <c r="Y672">
        <v>15</v>
      </c>
      <c r="Z672" t="s">
        <v>1058</v>
      </c>
      <c r="AA672" t="s">
        <v>1059</v>
      </c>
      <c r="AB672" t="s">
        <v>445</v>
      </c>
      <c r="AC672" t="s">
        <v>446</v>
      </c>
      <c r="AD672" t="s">
        <v>447</v>
      </c>
      <c r="AE672" t="s">
        <v>417</v>
      </c>
      <c r="AG672" t="s">
        <v>1060</v>
      </c>
      <c r="AH672">
        <v>0</v>
      </c>
      <c r="AI672">
        <v>209</v>
      </c>
      <c r="AJ672">
        <v>17</v>
      </c>
      <c r="AK672">
        <v>594</v>
      </c>
      <c r="AL672">
        <v>2.2000000000000002</v>
      </c>
    </row>
    <row r="673" spans="1:38" x14ac:dyDescent="0.3">
      <c r="A673" t="s">
        <v>1016</v>
      </c>
      <c r="B673">
        <v>11838</v>
      </c>
      <c r="C673">
        <v>1</v>
      </c>
      <c r="D673" t="s">
        <v>1061</v>
      </c>
      <c r="E673" t="s">
        <v>780</v>
      </c>
      <c r="F673">
        <v>75</v>
      </c>
      <c r="G673">
        <v>22.92</v>
      </c>
      <c r="H673">
        <v>75.77</v>
      </c>
      <c r="I673">
        <v>16.28</v>
      </c>
      <c r="J673">
        <v>53.82</v>
      </c>
      <c r="K673">
        <v>36</v>
      </c>
      <c r="T673">
        <v>2</v>
      </c>
      <c r="U673">
        <v>1</v>
      </c>
      <c r="V673" t="s">
        <v>441</v>
      </c>
      <c r="W673">
        <v>75</v>
      </c>
      <c r="X673">
        <v>4</v>
      </c>
      <c r="Y673">
        <v>3</v>
      </c>
      <c r="Z673" t="s">
        <v>1062</v>
      </c>
      <c r="AA673" t="s">
        <v>1063</v>
      </c>
      <c r="AB673" t="s">
        <v>445</v>
      </c>
      <c r="AC673" t="s">
        <v>446</v>
      </c>
      <c r="AD673" t="s">
        <v>447</v>
      </c>
      <c r="AE673" t="s">
        <v>417</v>
      </c>
      <c r="AG673" t="s">
        <v>1064</v>
      </c>
      <c r="AH673">
        <v>0</v>
      </c>
      <c r="AI673">
        <v>99</v>
      </c>
      <c r="AJ673">
        <v>29</v>
      </c>
      <c r="AK673">
        <v>55</v>
      </c>
      <c r="AL673">
        <v>0.73</v>
      </c>
    </row>
    <row r="674" spans="1:38" x14ac:dyDescent="0.3">
      <c r="A674" t="s">
        <v>1016</v>
      </c>
      <c r="B674">
        <v>11838</v>
      </c>
      <c r="C674">
        <v>2</v>
      </c>
      <c r="D674" t="s">
        <v>1061</v>
      </c>
      <c r="E674" t="s">
        <v>780</v>
      </c>
      <c r="F674">
        <v>75</v>
      </c>
      <c r="G674">
        <v>25.31</v>
      </c>
      <c r="H674">
        <v>83.69</v>
      </c>
      <c r="I674">
        <v>18.100000000000001</v>
      </c>
      <c r="J674">
        <v>59.86</v>
      </c>
      <c r="K674">
        <v>39</v>
      </c>
      <c r="T674">
        <v>3</v>
      </c>
      <c r="U674">
        <v>1</v>
      </c>
      <c r="V674" t="s">
        <v>441</v>
      </c>
      <c r="W674">
        <v>83</v>
      </c>
      <c r="X674">
        <v>4</v>
      </c>
      <c r="Y674">
        <v>3</v>
      </c>
      <c r="Z674" t="s">
        <v>1062</v>
      </c>
      <c r="AA674" t="s">
        <v>1063</v>
      </c>
      <c r="AB674" t="s">
        <v>445</v>
      </c>
      <c r="AC674" t="s">
        <v>446</v>
      </c>
      <c r="AD674" t="s">
        <v>447</v>
      </c>
      <c r="AE674" t="s">
        <v>417</v>
      </c>
      <c r="AG674" t="s">
        <v>1064</v>
      </c>
      <c r="AH674">
        <v>0</v>
      </c>
      <c r="AI674">
        <v>99</v>
      </c>
      <c r="AJ674">
        <v>29</v>
      </c>
      <c r="AK674">
        <v>55</v>
      </c>
      <c r="AL674">
        <v>0.73</v>
      </c>
    </row>
    <row r="675" spans="1:38" x14ac:dyDescent="0.3">
      <c r="A675" t="s">
        <v>1016</v>
      </c>
      <c r="B675">
        <v>2181</v>
      </c>
      <c r="C675">
        <v>1</v>
      </c>
      <c r="D675" t="s">
        <v>1065</v>
      </c>
      <c r="E675" t="s">
        <v>520</v>
      </c>
      <c r="F675">
        <v>294</v>
      </c>
      <c r="G675">
        <v>22.14</v>
      </c>
      <c r="H675">
        <v>73.209999999999994</v>
      </c>
      <c r="I675">
        <v>16.21</v>
      </c>
      <c r="J675">
        <v>53.6</v>
      </c>
      <c r="K675">
        <v>162</v>
      </c>
      <c r="T675">
        <v>2</v>
      </c>
      <c r="U675">
        <v>1</v>
      </c>
      <c r="V675" t="s">
        <v>441</v>
      </c>
      <c r="W675">
        <v>73</v>
      </c>
      <c r="X675">
        <v>17</v>
      </c>
      <c r="Y675">
        <v>12</v>
      </c>
      <c r="Z675" t="s">
        <v>1066</v>
      </c>
      <c r="AA675" t="s">
        <v>1067</v>
      </c>
      <c r="AB675" t="s">
        <v>445</v>
      </c>
      <c r="AC675" t="s">
        <v>446</v>
      </c>
      <c r="AD675" t="s">
        <v>447</v>
      </c>
      <c r="AE675" t="s">
        <v>417</v>
      </c>
      <c r="AG675" t="s">
        <v>1068</v>
      </c>
      <c r="AH675">
        <v>0</v>
      </c>
      <c r="AI675">
        <v>167</v>
      </c>
      <c r="AJ675">
        <v>16</v>
      </c>
      <c r="AK675">
        <v>294</v>
      </c>
      <c r="AL675">
        <v>1</v>
      </c>
    </row>
    <row r="676" spans="1:38" x14ac:dyDescent="0.3">
      <c r="A676" t="s">
        <v>1016</v>
      </c>
      <c r="B676">
        <v>2181</v>
      </c>
      <c r="C676">
        <v>2</v>
      </c>
      <c r="D676" t="s">
        <v>1065</v>
      </c>
      <c r="E676" t="s">
        <v>520</v>
      </c>
      <c r="F676">
        <v>294</v>
      </c>
      <c r="G676">
        <v>32.51</v>
      </c>
      <c r="H676">
        <v>107.49</v>
      </c>
      <c r="I676">
        <v>25.69</v>
      </c>
      <c r="J676">
        <v>84.93</v>
      </c>
      <c r="K676">
        <v>132</v>
      </c>
      <c r="T676">
        <v>3</v>
      </c>
      <c r="U676">
        <v>2</v>
      </c>
      <c r="V676" t="s">
        <v>441</v>
      </c>
      <c r="W676">
        <v>107</v>
      </c>
      <c r="X676">
        <v>17</v>
      </c>
      <c r="Y676">
        <v>12</v>
      </c>
      <c r="Z676" t="s">
        <v>1066</v>
      </c>
      <c r="AA676" t="s">
        <v>1067</v>
      </c>
      <c r="AB676" t="s">
        <v>445</v>
      </c>
      <c r="AC676" t="s">
        <v>446</v>
      </c>
      <c r="AD676" t="s">
        <v>447</v>
      </c>
      <c r="AE676" t="s">
        <v>417</v>
      </c>
      <c r="AG676" t="s">
        <v>1068</v>
      </c>
      <c r="AH676">
        <v>0</v>
      </c>
      <c r="AI676">
        <v>167</v>
      </c>
      <c r="AJ676">
        <v>16</v>
      </c>
      <c r="AK676">
        <v>294</v>
      </c>
      <c r="AL676">
        <v>1</v>
      </c>
    </row>
    <row r="677" spans="1:38" x14ac:dyDescent="0.3">
      <c r="A677" t="s">
        <v>1016</v>
      </c>
      <c r="B677">
        <v>3107</v>
      </c>
      <c r="C677">
        <v>1</v>
      </c>
      <c r="D677" t="s">
        <v>1069</v>
      </c>
      <c r="E677" t="s">
        <v>815</v>
      </c>
      <c r="F677">
        <v>248</v>
      </c>
      <c r="G677">
        <v>22.17</v>
      </c>
      <c r="H677">
        <v>73.3</v>
      </c>
      <c r="I677">
        <v>18.11</v>
      </c>
      <c r="J677">
        <v>59.88</v>
      </c>
      <c r="K677">
        <v>128</v>
      </c>
      <c r="T677">
        <v>3</v>
      </c>
      <c r="U677">
        <v>1</v>
      </c>
      <c r="V677" t="s">
        <v>441</v>
      </c>
      <c r="W677" t="s">
        <v>266</v>
      </c>
      <c r="X677">
        <v>4</v>
      </c>
      <c r="Y677">
        <v>4</v>
      </c>
      <c r="Z677" t="s">
        <v>1070</v>
      </c>
      <c r="AA677" t="s">
        <v>1071</v>
      </c>
      <c r="AB677" t="s">
        <v>445</v>
      </c>
      <c r="AC677" t="s">
        <v>446</v>
      </c>
      <c r="AD677" t="s">
        <v>447</v>
      </c>
      <c r="AE677" t="s">
        <v>417</v>
      </c>
      <c r="AG677" t="s">
        <v>1072</v>
      </c>
      <c r="AH677">
        <v>0</v>
      </c>
      <c r="AI677">
        <v>94</v>
      </c>
      <c r="AJ677">
        <v>31</v>
      </c>
      <c r="AK677">
        <v>496</v>
      </c>
      <c r="AL677">
        <v>2</v>
      </c>
    </row>
    <row r="678" spans="1:38" x14ac:dyDescent="0.3">
      <c r="A678" t="s">
        <v>1016</v>
      </c>
      <c r="B678">
        <v>3107</v>
      </c>
      <c r="C678">
        <v>2</v>
      </c>
      <c r="D678" t="s">
        <v>1069</v>
      </c>
      <c r="E678" t="s">
        <v>815</v>
      </c>
      <c r="F678">
        <v>248</v>
      </c>
      <c r="G678">
        <v>22.19</v>
      </c>
      <c r="H678">
        <v>73.36</v>
      </c>
      <c r="I678">
        <v>18.12</v>
      </c>
      <c r="J678">
        <v>59.93</v>
      </c>
      <c r="K678">
        <v>64</v>
      </c>
      <c r="T678">
        <v>3</v>
      </c>
      <c r="U678">
        <v>1</v>
      </c>
      <c r="V678" t="s">
        <v>441</v>
      </c>
      <c r="W678" t="s">
        <v>76</v>
      </c>
      <c r="X678">
        <v>4</v>
      </c>
      <c r="Y678">
        <v>4</v>
      </c>
      <c r="Z678" t="s">
        <v>1070</v>
      </c>
      <c r="AA678" t="s">
        <v>1071</v>
      </c>
      <c r="AB678" t="s">
        <v>445</v>
      </c>
      <c r="AC678" t="s">
        <v>446</v>
      </c>
      <c r="AD678" t="s">
        <v>447</v>
      </c>
      <c r="AE678" t="s">
        <v>417</v>
      </c>
      <c r="AG678" t="s">
        <v>1072</v>
      </c>
      <c r="AH678">
        <v>0</v>
      </c>
      <c r="AI678">
        <v>94</v>
      </c>
      <c r="AJ678">
        <v>31</v>
      </c>
      <c r="AK678">
        <v>496</v>
      </c>
      <c r="AL678">
        <v>2</v>
      </c>
    </row>
    <row r="679" spans="1:38" x14ac:dyDescent="0.3">
      <c r="A679" t="s">
        <v>1016</v>
      </c>
      <c r="B679">
        <v>3107</v>
      </c>
      <c r="C679">
        <v>3</v>
      </c>
      <c r="D679" t="s">
        <v>1069</v>
      </c>
      <c r="E679" t="s">
        <v>815</v>
      </c>
      <c r="F679">
        <v>248</v>
      </c>
      <c r="G679">
        <v>22.2</v>
      </c>
      <c r="H679">
        <v>73.39</v>
      </c>
      <c r="I679">
        <v>18.13</v>
      </c>
      <c r="J679">
        <v>59.95</v>
      </c>
      <c r="K679">
        <v>40</v>
      </c>
      <c r="T679">
        <v>3</v>
      </c>
      <c r="U679">
        <v>1</v>
      </c>
      <c r="V679" t="s">
        <v>441</v>
      </c>
      <c r="W679" t="s">
        <v>75</v>
      </c>
      <c r="X679">
        <v>4</v>
      </c>
      <c r="Y679">
        <v>4</v>
      </c>
      <c r="Z679" t="s">
        <v>1070</v>
      </c>
      <c r="AA679" t="s">
        <v>1071</v>
      </c>
      <c r="AB679" t="s">
        <v>445</v>
      </c>
      <c r="AC679" t="s">
        <v>446</v>
      </c>
      <c r="AD679" t="s">
        <v>447</v>
      </c>
      <c r="AE679" t="s">
        <v>417</v>
      </c>
      <c r="AG679" t="s">
        <v>1072</v>
      </c>
      <c r="AH679">
        <v>0</v>
      </c>
      <c r="AI679">
        <v>94</v>
      </c>
      <c r="AJ679">
        <v>31</v>
      </c>
      <c r="AK679">
        <v>496</v>
      </c>
      <c r="AL679">
        <v>2</v>
      </c>
    </row>
    <row r="680" spans="1:38" x14ac:dyDescent="0.3">
      <c r="A680" t="s">
        <v>1016</v>
      </c>
      <c r="B680">
        <v>3107</v>
      </c>
      <c r="C680">
        <v>4</v>
      </c>
      <c r="D680" t="s">
        <v>1069</v>
      </c>
      <c r="E680" t="s">
        <v>815</v>
      </c>
      <c r="F680">
        <v>248</v>
      </c>
      <c r="G680">
        <v>22.21</v>
      </c>
      <c r="H680">
        <v>73.45</v>
      </c>
      <c r="I680">
        <v>18.149999999999999</v>
      </c>
      <c r="J680">
        <v>60</v>
      </c>
      <c r="K680">
        <v>16</v>
      </c>
      <c r="T680">
        <v>3</v>
      </c>
      <c r="U680">
        <v>1</v>
      </c>
      <c r="V680" t="s">
        <v>441</v>
      </c>
      <c r="W680" t="s">
        <v>77</v>
      </c>
      <c r="X680">
        <v>4</v>
      </c>
      <c r="Y680">
        <v>4</v>
      </c>
      <c r="Z680" t="s">
        <v>1070</v>
      </c>
      <c r="AA680" t="s">
        <v>1071</v>
      </c>
      <c r="AB680" t="s">
        <v>445</v>
      </c>
      <c r="AC680" t="s">
        <v>446</v>
      </c>
      <c r="AD680" t="s">
        <v>447</v>
      </c>
      <c r="AE680" t="s">
        <v>417</v>
      </c>
      <c r="AG680" t="s">
        <v>1072</v>
      </c>
      <c r="AH680">
        <v>0</v>
      </c>
      <c r="AI680">
        <v>94</v>
      </c>
      <c r="AJ680">
        <v>31</v>
      </c>
      <c r="AK680">
        <v>496</v>
      </c>
      <c r="AL680">
        <v>2</v>
      </c>
    </row>
    <row r="681" spans="1:38" x14ac:dyDescent="0.3">
      <c r="A681" t="s">
        <v>1016</v>
      </c>
      <c r="B681">
        <v>3145</v>
      </c>
      <c r="C681">
        <v>1</v>
      </c>
      <c r="D681" t="s">
        <v>1073</v>
      </c>
      <c r="E681" t="s">
        <v>1074</v>
      </c>
      <c r="F681">
        <v>116</v>
      </c>
      <c r="G681">
        <v>25.92</v>
      </c>
      <c r="H681">
        <v>85.71</v>
      </c>
      <c r="I681">
        <v>21.71</v>
      </c>
      <c r="J681">
        <v>71.77</v>
      </c>
      <c r="K681">
        <v>44</v>
      </c>
      <c r="T681">
        <v>3</v>
      </c>
      <c r="U681">
        <v>1</v>
      </c>
      <c r="V681" t="s">
        <v>441</v>
      </c>
      <c r="W681">
        <v>85</v>
      </c>
      <c r="X681">
        <v>4</v>
      </c>
      <c r="Y681">
        <v>3</v>
      </c>
      <c r="Z681" t="s">
        <v>1075</v>
      </c>
      <c r="AA681" t="s">
        <v>1076</v>
      </c>
      <c r="AB681" t="s">
        <v>445</v>
      </c>
      <c r="AC681" t="s">
        <v>446</v>
      </c>
      <c r="AD681" t="s">
        <v>447</v>
      </c>
      <c r="AE681" t="s">
        <v>417</v>
      </c>
      <c r="AG681" t="s">
        <v>1077</v>
      </c>
      <c r="AH681">
        <v>0</v>
      </c>
      <c r="AI681">
        <v>98</v>
      </c>
      <c r="AJ681">
        <v>34</v>
      </c>
      <c r="AK681">
        <v>114</v>
      </c>
      <c r="AL681">
        <v>0.98</v>
      </c>
    </row>
    <row r="682" spans="1:38" x14ac:dyDescent="0.3">
      <c r="A682" t="s">
        <v>1016</v>
      </c>
      <c r="B682">
        <v>3145</v>
      </c>
      <c r="C682">
        <v>2</v>
      </c>
      <c r="D682" t="s">
        <v>1073</v>
      </c>
      <c r="E682" t="s">
        <v>1074</v>
      </c>
      <c r="F682">
        <v>116</v>
      </c>
      <c r="G682">
        <v>31.05</v>
      </c>
      <c r="H682">
        <v>102.65</v>
      </c>
      <c r="I682">
        <v>25.66</v>
      </c>
      <c r="J682">
        <v>84.85</v>
      </c>
      <c r="K682">
        <v>72</v>
      </c>
      <c r="T682">
        <v>3</v>
      </c>
      <c r="U682">
        <v>2</v>
      </c>
      <c r="V682" t="s">
        <v>441</v>
      </c>
      <c r="W682">
        <v>102</v>
      </c>
      <c r="X682">
        <v>4</v>
      </c>
      <c r="Y682">
        <v>3</v>
      </c>
      <c r="Z682" t="s">
        <v>1075</v>
      </c>
      <c r="AA682" t="s">
        <v>1076</v>
      </c>
      <c r="AB682" t="s">
        <v>445</v>
      </c>
      <c r="AC682" t="s">
        <v>446</v>
      </c>
      <c r="AD682" t="s">
        <v>447</v>
      </c>
      <c r="AE682" t="s">
        <v>417</v>
      </c>
      <c r="AG682" t="s">
        <v>1077</v>
      </c>
      <c r="AH682">
        <v>0</v>
      </c>
      <c r="AI682">
        <v>98</v>
      </c>
      <c r="AJ682">
        <v>34</v>
      </c>
      <c r="AK682">
        <v>114</v>
      </c>
      <c r="AL682">
        <v>0.98</v>
      </c>
    </row>
    <row r="683" spans="1:38" x14ac:dyDescent="0.3">
      <c r="A683" t="s">
        <v>1016</v>
      </c>
      <c r="B683">
        <v>3205</v>
      </c>
      <c r="C683">
        <v>1</v>
      </c>
      <c r="D683" t="s">
        <v>1078</v>
      </c>
      <c r="E683" t="s">
        <v>477</v>
      </c>
      <c r="F683">
        <v>172</v>
      </c>
      <c r="G683">
        <v>21.29</v>
      </c>
      <c r="H683">
        <v>70.39</v>
      </c>
      <c r="I683">
        <v>17.53</v>
      </c>
      <c r="J683">
        <v>57.97</v>
      </c>
      <c r="K683">
        <v>172</v>
      </c>
      <c r="T683">
        <v>2</v>
      </c>
      <c r="U683">
        <v>1</v>
      </c>
      <c r="V683" t="s">
        <v>441</v>
      </c>
      <c r="W683">
        <v>70</v>
      </c>
      <c r="X683">
        <v>4</v>
      </c>
      <c r="Y683">
        <v>3</v>
      </c>
      <c r="Z683" t="s">
        <v>1079</v>
      </c>
      <c r="AA683" t="s">
        <v>1080</v>
      </c>
      <c r="AB683" t="s">
        <v>445</v>
      </c>
      <c r="AC683" t="s">
        <v>446</v>
      </c>
      <c r="AD683" t="s">
        <v>447</v>
      </c>
      <c r="AE683" t="s">
        <v>417</v>
      </c>
      <c r="AG683" t="s">
        <v>1081</v>
      </c>
      <c r="AH683">
        <v>0</v>
      </c>
      <c r="AI683">
        <v>99</v>
      </c>
      <c r="AJ683">
        <v>30</v>
      </c>
      <c r="AK683">
        <v>400</v>
      </c>
      <c r="AL683">
        <v>2.33</v>
      </c>
    </row>
    <row r="684" spans="1:38" x14ac:dyDescent="0.3">
      <c r="A684" t="s">
        <v>1016</v>
      </c>
      <c r="B684">
        <v>2198</v>
      </c>
      <c r="C684">
        <v>1</v>
      </c>
      <c r="D684" t="s">
        <v>1082</v>
      </c>
      <c r="E684" t="s">
        <v>1018</v>
      </c>
      <c r="F684">
        <v>1134</v>
      </c>
      <c r="G684">
        <v>23.65</v>
      </c>
      <c r="H684">
        <v>78.19</v>
      </c>
      <c r="I684">
        <v>18.07</v>
      </c>
      <c r="J684">
        <v>59.76</v>
      </c>
      <c r="K684">
        <v>364</v>
      </c>
      <c r="T684">
        <v>3</v>
      </c>
      <c r="U684">
        <v>1</v>
      </c>
      <c r="V684" t="s">
        <v>441</v>
      </c>
      <c r="W684">
        <v>78</v>
      </c>
      <c r="X684">
        <v>17</v>
      </c>
      <c r="Y684">
        <v>12</v>
      </c>
      <c r="Z684" t="s">
        <v>1083</v>
      </c>
      <c r="AA684" t="s">
        <v>1084</v>
      </c>
      <c r="AB684" t="s">
        <v>445</v>
      </c>
      <c r="AC684" t="s">
        <v>446</v>
      </c>
      <c r="AD684" t="s">
        <v>447</v>
      </c>
      <c r="AE684" t="s">
        <v>417</v>
      </c>
      <c r="AG684" t="s">
        <v>1021</v>
      </c>
      <c r="AH684">
        <v>0</v>
      </c>
      <c r="AI684">
        <v>202</v>
      </c>
      <c r="AJ684">
        <v>16</v>
      </c>
      <c r="AK684">
        <v>1672</v>
      </c>
      <c r="AL684">
        <v>1.47</v>
      </c>
    </row>
    <row r="685" spans="1:38" x14ac:dyDescent="0.3">
      <c r="A685" t="s">
        <v>1016</v>
      </c>
      <c r="B685">
        <v>2198</v>
      </c>
      <c r="C685">
        <v>2</v>
      </c>
      <c r="D685" t="s">
        <v>1082</v>
      </c>
      <c r="E685" t="s">
        <v>1018</v>
      </c>
      <c r="F685">
        <v>1134</v>
      </c>
      <c r="G685">
        <v>26.86</v>
      </c>
      <c r="H685">
        <v>88.8</v>
      </c>
      <c r="I685">
        <v>21.34</v>
      </c>
      <c r="J685">
        <v>70.56</v>
      </c>
      <c r="K685">
        <v>246</v>
      </c>
      <c r="T685">
        <v>3</v>
      </c>
      <c r="U685">
        <v>1</v>
      </c>
      <c r="V685" t="s">
        <v>441</v>
      </c>
      <c r="W685">
        <v>88</v>
      </c>
      <c r="X685">
        <v>17</v>
      </c>
      <c r="Y685">
        <v>12</v>
      </c>
      <c r="Z685" t="s">
        <v>1083</v>
      </c>
      <c r="AA685" t="s">
        <v>1084</v>
      </c>
      <c r="AB685" t="s">
        <v>445</v>
      </c>
      <c r="AC685" t="s">
        <v>446</v>
      </c>
      <c r="AD685" t="s">
        <v>447</v>
      </c>
      <c r="AE685" t="s">
        <v>417</v>
      </c>
      <c r="AG685" t="s">
        <v>1021</v>
      </c>
      <c r="AH685">
        <v>0</v>
      </c>
      <c r="AI685">
        <v>202</v>
      </c>
      <c r="AJ685">
        <v>16</v>
      </c>
      <c r="AK685">
        <v>1672</v>
      </c>
      <c r="AL685">
        <v>1.47</v>
      </c>
    </row>
    <row r="686" spans="1:38" x14ac:dyDescent="0.3">
      <c r="A686" t="s">
        <v>1016</v>
      </c>
      <c r="B686">
        <v>2198</v>
      </c>
      <c r="C686">
        <v>3</v>
      </c>
      <c r="D686" t="s">
        <v>1082</v>
      </c>
      <c r="E686" t="s">
        <v>1018</v>
      </c>
      <c r="F686">
        <v>1134</v>
      </c>
      <c r="G686">
        <v>32.14</v>
      </c>
      <c r="H686">
        <v>106.28</v>
      </c>
      <c r="I686">
        <v>25.7</v>
      </c>
      <c r="J686">
        <v>84.99</v>
      </c>
      <c r="K686">
        <v>336</v>
      </c>
      <c r="T686">
        <v>3</v>
      </c>
      <c r="U686">
        <v>2</v>
      </c>
      <c r="V686" t="s">
        <v>441</v>
      </c>
      <c r="W686">
        <v>106</v>
      </c>
      <c r="X686">
        <v>17</v>
      </c>
      <c r="Y686">
        <v>12</v>
      </c>
      <c r="Z686" t="s">
        <v>1083</v>
      </c>
      <c r="AA686" t="s">
        <v>1084</v>
      </c>
      <c r="AB686" t="s">
        <v>445</v>
      </c>
      <c r="AC686" t="s">
        <v>446</v>
      </c>
      <c r="AD686" t="s">
        <v>447</v>
      </c>
      <c r="AE686" t="s">
        <v>417</v>
      </c>
      <c r="AG686" t="s">
        <v>1021</v>
      </c>
      <c r="AH686">
        <v>0</v>
      </c>
      <c r="AI686">
        <v>202</v>
      </c>
      <c r="AJ686">
        <v>16</v>
      </c>
      <c r="AK686">
        <v>1672</v>
      </c>
      <c r="AL686">
        <v>1.47</v>
      </c>
    </row>
    <row r="687" spans="1:38" x14ac:dyDescent="0.3">
      <c r="A687" t="s">
        <v>1016</v>
      </c>
      <c r="B687">
        <v>2198</v>
      </c>
      <c r="C687">
        <v>4</v>
      </c>
      <c r="D687" t="s">
        <v>1082</v>
      </c>
      <c r="E687" t="s">
        <v>1018</v>
      </c>
      <c r="F687">
        <v>1134</v>
      </c>
      <c r="G687">
        <v>38.979999999999997</v>
      </c>
      <c r="H687">
        <v>128.87</v>
      </c>
      <c r="I687">
        <v>30.67</v>
      </c>
      <c r="J687">
        <v>101.41</v>
      </c>
      <c r="K687">
        <v>34</v>
      </c>
      <c r="T687">
        <v>4</v>
      </c>
      <c r="U687">
        <v>2</v>
      </c>
      <c r="V687" t="s">
        <v>441</v>
      </c>
      <c r="W687">
        <v>128</v>
      </c>
      <c r="X687">
        <v>17</v>
      </c>
      <c r="Y687">
        <v>12</v>
      </c>
      <c r="Z687" t="s">
        <v>1083</v>
      </c>
      <c r="AA687" t="s">
        <v>1084</v>
      </c>
      <c r="AB687" t="s">
        <v>445</v>
      </c>
      <c r="AC687" t="s">
        <v>446</v>
      </c>
      <c r="AD687" t="s">
        <v>447</v>
      </c>
      <c r="AE687" t="s">
        <v>417</v>
      </c>
      <c r="AG687" t="s">
        <v>1021</v>
      </c>
      <c r="AH687">
        <v>0</v>
      </c>
      <c r="AI687">
        <v>202</v>
      </c>
      <c r="AJ687">
        <v>16</v>
      </c>
      <c r="AK687">
        <v>1672</v>
      </c>
      <c r="AL687">
        <v>1.47</v>
      </c>
    </row>
    <row r="688" spans="1:38" x14ac:dyDescent="0.3">
      <c r="A688" t="s">
        <v>1016</v>
      </c>
      <c r="B688">
        <v>2198</v>
      </c>
      <c r="C688">
        <v>5</v>
      </c>
      <c r="D688" t="s">
        <v>1082</v>
      </c>
      <c r="E688" t="s">
        <v>1018</v>
      </c>
      <c r="F688">
        <v>1134</v>
      </c>
      <c r="G688">
        <v>47.7</v>
      </c>
      <c r="H688">
        <v>157.69</v>
      </c>
      <c r="I688">
        <v>39.840000000000003</v>
      </c>
      <c r="J688">
        <v>131.72999999999999</v>
      </c>
      <c r="K688">
        <v>154</v>
      </c>
      <c r="T688">
        <v>4</v>
      </c>
      <c r="U688">
        <v>2</v>
      </c>
      <c r="V688" t="s">
        <v>441</v>
      </c>
      <c r="W688">
        <v>157</v>
      </c>
      <c r="X688">
        <v>17</v>
      </c>
      <c r="Y688">
        <v>12</v>
      </c>
      <c r="Z688" t="s">
        <v>1083</v>
      </c>
      <c r="AA688" t="s">
        <v>1084</v>
      </c>
      <c r="AB688" t="s">
        <v>445</v>
      </c>
      <c r="AC688" t="s">
        <v>446</v>
      </c>
      <c r="AD688" t="s">
        <v>447</v>
      </c>
      <c r="AE688" t="s">
        <v>417</v>
      </c>
      <c r="AG688" t="s">
        <v>1021</v>
      </c>
      <c r="AH688">
        <v>0</v>
      </c>
      <c r="AI688">
        <v>202</v>
      </c>
      <c r="AJ688">
        <v>16</v>
      </c>
      <c r="AK688">
        <v>1672</v>
      </c>
      <c r="AL688">
        <v>1.47</v>
      </c>
    </row>
    <row r="689" spans="1:38" x14ac:dyDescent="0.3">
      <c r="A689" t="s">
        <v>1016</v>
      </c>
      <c r="B689">
        <v>3144</v>
      </c>
      <c r="C689">
        <v>1</v>
      </c>
      <c r="D689" t="s">
        <v>1085</v>
      </c>
      <c r="E689" t="s">
        <v>440</v>
      </c>
      <c r="F689">
        <v>240</v>
      </c>
      <c r="G689">
        <v>21.86</v>
      </c>
      <c r="H689">
        <v>72.27</v>
      </c>
      <c r="I689">
        <v>17.87</v>
      </c>
      <c r="J689">
        <v>59.1</v>
      </c>
      <c r="K689">
        <v>16</v>
      </c>
      <c r="T689">
        <v>3</v>
      </c>
      <c r="U689">
        <v>1</v>
      </c>
      <c r="V689" t="s">
        <v>441</v>
      </c>
      <c r="W689" t="s">
        <v>73</v>
      </c>
      <c r="X689">
        <v>4</v>
      </c>
      <c r="Y689">
        <v>4</v>
      </c>
      <c r="Z689" t="s">
        <v>1086</v>
      </c>
      <c r="AA689" t="s">
        <v>1087</v>
      </c>
      <c r="AB689" t="s">
        <v>445</v>
      </c>
      <c r="AC689" t="s">
        <v>446</v>
      </c>
      <c r="AD689" t="s">
        <v>447</v>
      </c>
      <c r="AE689" t="s">
        <v>417</v>
      </c>
      <c r="AG689" t="s">
        <v>1088</v>
      </c>
      <c r="AH689">
        <v>0</v>
      </c>
      <c r="AI689">
        <v>95</v>
      </c>
      <c r="AJ689">
        <v>33</v>
      </c>
      <c r="AK689">
        <v>215</v>
      </c>
      <c r="AL689">
        <v>0.9</v>
      </c>
    </row>
    <row r="690" spans="1:38" x14ac:dyDescent="0.3">
      <c r="A690" t="s">
        <v>1016</v>
      </c>
      <c r="B690">
        <v>3144</v>
      </c>
      <c r="C690">
        <v>2</v>
      </c>
      <c r="D690" t="s">
        <v>1085</v>
      </c>
      <c r="E690" t="s">
        <v>440</v>
      </c>
      <c r="F690">
        <v>240</v>
      </c>
      <c r="G690">
        <v>22.2</v>
      </c>
      <c r="H690">
        <v>73.400000000000006</v>
      </c>
      <c r="I690">
        <v>18.12</v>
      </c>
      <c r="J690">
        <v>59.92</v>
      </c>
      <c r="K690">
        <v>72</v>
      </c>
      <c r="T690">
        <v>3</v>
      </c>
      <c r="U690">
        <v>1</v>
      </c>
      <c r="V690" t="s">
        <v>441</v>
      </c>
      <c r="W690" t="s">
        <v>75</v>
      </c>
      <c r="X690">
        <v>4</v>
      </c>
      <c r="Y690">
        <v>4</v>
      </c>
      <c r="Z690" t="s">
        <v>1086</v>
      </c>
      <c r="AA690" t="s">
        <v>1087</v>
      </c>
      <c r="AB690" t="s">
        <v>445</v>
      </c>
      <c r="AC690" t="s">
        <v>446</v>
      </c>
      <c r="AD690" t="s">
        <v>447</v>
      </c>
      <c r="AE690" t="s">
        <v>417</v>
      </c>
      <c r="AG690" t="s">
        <v>1088</v>
      </c>
      <c r="AH690">
        <v>0</v>
      </c>
      <c r="AI690">
        <v>95</v>
      </c>
      <c r="AJ690">
        <v>33</v>
      </c>
      <c r="AK690">
        <v>215</v>
      </c>
      <c r="AL690">
        <v>0.9</v>
      </c>
    </row>
    <row r="691" spans="1:38" x14ac:dyDescent="0.3">
      <c r="A691" t="s">
        <v>1016</v>
      </c>
      <c r="B691">
        <v>3144</v>
      </c>
      <c r="C691">
        <v>3</v>
      </c>
      <c r="D691" t="s">
        <v>1085</v>
      </c>
      <c r="E691" t="s">
        <v>440</v>
      </c>
      <c r="F691">
        <v>240</v>
      </c>
      <c r="G691">
        <v>22.14</v>
      </c>
      <c r="H691">
        <v>73.22</v>
      </c>
      <c r="I691">
        <v>18.11</v>
      </c>
      <c r="J691">
        <v>59.88</v>
      </c>
      <c r="K691">
        <v>64</v>
      </c>
      <c r="T691">
        <v>3</v>
      </c>
      <c r="U691">
        <v>1</v>
      </c>
      <c r="V691" t="s">
        <v>441</v>
      </c>
      <c r="W691" t="s">
        <v>76</v>
      </c>
      <c r="X691">
        <v>4</v>
      </c>
      <c r="Y691">
        <v>4</v>
      </c>
      <c r="Z691" t="s">
        <v>1086</v>
      </c>
      <c r="AA691" t="s">
        <v>1087</v>
      </c>
      <c r="AB691" t="s">
        <v>445</v>
      </c>
      <c r="AC691" t="s">
        <v>446</v>
      </c>
      <c r="AD691" t="s">
        <v>447</v>
      </c>
      <c r="AE691" t="s">
        <v>417</v>
      </c>
      <c r="AG691" t="s">
        <v>1088</v>
      </c>
      <c r="AH691">
        <v>0</v>
      </c>
      <c r="AI691">
        <v>95</v>
      </c>
      <c r="AJ691">
        <v>33</v>
      </c>
      <c r="AK691">
        <v>215</v>
      </c>
      <c r="AL691">
        <v>0.9</v>
      </c>
    </row>
    <row r="692" spans="1:38" x14ac:dyDescent="0.3">
      <c r="A692" t="s">
        <v>1016</v>
      </c>
      <c r="B692">
        <v>3144</v>
      </c>
      <c r="C692">
        <v>4</v>
      </c>
      <c r="D692" t="s">
        <v>1085</v>
      </c>
      <c r="E692" t="s">
        <v>440</v>
      </c>
      <c r="F692">
        <v>240</v>
      </c>
      <c r="G692">
        <v>22.22</v>
      </c>
      <c r="H692">
        <v>73.47</v>
      </c>
      <c r="I692">
        <v>18.14</v>
      </c>
      <c r="J692">
        <v>59.98</v>
      </c>
      <c r="K692">
        <v>48</v>
      </c>
      <c r="T692">
        <v>3</v>
      </c>
      <c r="U692">
        <v>1</v>
      </c>
      <c r="V692" t="s">
        <v>441</v>
      </c>
      <c r="W692" t="s">
        <v>267</v>
      </c>
      <c r="X692">
        <v>4</v>
      </c>
      <c r="Y692">
        <v>4</v>
      </c>
      <c r="Z692" t="s">
        <v>1086</v>
      </c>
      <c r="AA692" t="s">
        <v>1087</v>
      </c>
      <c r="AB692" t="s">
        <v>445</v>
      </c>
      <c r="AC692" t="s">
        <v>446</v>
      </c>
      <c r="AD692" t="s">
        <v>447</v>
      </c>
      <c r="AE692" t="s">
        <v>417</v>
      </c>
      <c r="AG692" t="s">
        <v>1088</v>
      </c>
      <c r="AH692">
        <v>0</v>
      </c>
      <c r="AI692">
        <v>95</v>
      </c>
      <c r="AJ692">
        <v>33</v>
      </c>
      <c r="AK692">
        <v>215</v>
      </c>
      <c r="AL692">
        <v>0.9</v>
      </c>
    </row>
    <row r="693" spans="1:38" x14ac:dyDescent="0.3">
      <c r="A693" t="s">
        <v>1016</v>
      </c>
      <c r="B693">
        <v>3144</v>
      </c>
      <c r="C693">
        <v>5</v>
      </c>
      <c r="D693" t="s">
        <v>1085</v>
      </c>
      <c r="E693" t="s">
        <v>440</v>
      </c>
      <c r="F693">
        <v>240</v>
      </c>
      <c r="G693">
        <v>22.16</v>
      </c>
      <c r="H693">
        <v>73.28</v>
      </c>
      <c r="I693">
        <v>18.12</v>
      </c>
      <c r="J693">
        <v>59.93</v>
      </c>
      <c r="K693">
        <v>32</v>
      </c>
      <c r="T693">
        <v>3</v>
      </c>
      <c r="U693">
        <v>1</v>
      </c>
      <c r="V693" t="s">
        <v>441</v>
      </c>
      <c r="W693" t="s">
        <v>77</v>
      </c>
      <c r="X693">
        <v>4</v>
      </c>
      <c r="Y693">
        <v>4</v>
      </c>
      <c r="Z693" t="s">
        <v>1086</v>
      </c>
      <c r="AA693" t="s">
        <v>1087</v>
      </c>
      <c r="AB693" t="s">
        <v>445</v>
      </c>
      <c r="AC693" t="s">
        <v>446</v>
      </c>
      <c r="AD693" t="s">
        <v>447</v>
      </c>
      <c r="AE693" t="s">
        <v>417</v>
      </c>
      <c r="AG693" t="s">
        <v>1088</v>
      </c>
      <c r="AH693">
        <v>0</v>
      </c>
      <c r="AI693">
        <v>95</v>
      </c>
      <c r="AJ693">
        <v>33</v>
      </c>
      <c r="AK693">
        <v>215</v>
      </c>
      <c r="AL693">
        <v>0.9</v>
      </c>
    </row>
    <row r="694" spans="1:38" x14ac:dyDescent="0.3">
      <c r="A694" t="s">
        <v>1016</v>
      </c>
      <c r="B694">
        <v>3144</v>
      </c>
      <c r="C694">
        <v>6</v>
      </c>
      <c r="D694" t="s">
        <v>1085</v>
      </c>
      <c r="E694" t="s">
        <v>440</v>
      </c>
      <c r="F694">
        <v>240</v>
      </c>
      <c r="G694">
        <v>22.19</v>
      </c>
      <c r="H694">
        <v>73.36</v>
      </c>
      <c r="I694">
        <v>18.14</v>
      </c>
      <c r="J694">
        <v>59.99</v>
      </c>
      <c r="K694">
        <v>8</v>
      </c>
      <c r="T694">
        <v>3</v>
      </c>
      <c r="U694">
        <v>1</v>
      </c>
      <c r="V694" t="s">
        <v>441</v>
      </c>
      <c r="W694" t="s">
        <v>268</v>
      </c>
      <c r="X694">
        <v>4</v>
      </c>
      <c r="Y694">
        <v>4</v>
      </c>
      <c r="Z694" t="s">
        <v>1086</v>
      </c>
      <c r="AA694" t="s">
        <v>1087</v>
      </c>
      <c r="AB694" t="s">
        <v>445</v>
      </c>
      <c r="AC694" t="s">
        <v>446</v>
      </c>
      <c r="AD694" t="s">
        <v>447</v>
      </c>
      <c r="AE694" t="s">
        <v>417</v>
      </c>
      <c r="AG694" t="s">
        <v>1088</v>
      </c>
      <c r="AH694">
        <v>0</v>
      </c>
      <c r="AI694">
        <v>95</v>
      </c>
      <c r="AJ694">
        <v>33</v>
      </c>
      <c r="AK694">
        <v>215</v>
      </c>
      <c r="AL694">
        <v>0.9</v>
      </c>
    </row>
    <row r="695" spans="1:38" x14ac:dyDescent="0.3">
      <c r="A695" t="s">
        <v>1016</v>
      </c>
      <c r="B695">
        <v>18983</v>
      </c>
      <c r="C695">
        <v>1</v>
      </c>
      <c r="D695" t="s">
        <v>1089</v>
      </c>
      <c r="E695" t="s">
        <v>1090</v>
      </c>
      <c r="F695">
        <v>142</v>
      </c>
      <c r="G695">
        <v>32.729999999999997</v>
      </c>
      <c r="H695">
        <v>108.22</v>
      </c>
      <c r="I695">
        <v>25.69</v>
      </c>
      <c r="J695">
        <v>84.93</v>
      </c>
      <c r="K695">
        <v>142</v>
      </c>
      <c r="T695">
        <v>3</v>
      </c>
      <c r="U695">
        <v>2</v>
      </c>
      <c r="V695" t="s">
        <v>441</v>
      </c>
      <c r="W695">
        <v>108</v>
      </c>
      <c r="X695">
        <v>15</v>
      </c>
      <c r="Y695">
        <v>14</v>
      </c>
      <c r="Z695" t="s">
        <v>1091</v>
      </c>
      <c r="AA695" t="s">
        <v>1092</v>
      </c>
      <c r="AB695" t="s">
        <v>445</v>
      </c>
      <c r="AC695" t="s">
        <v>446</v>
      </c>
      <c r="AD695" t="s">
        <v>447</v>
      </c>
      <c r="AE695" t="s">
        <v>417</v>
      </c>
      <c r="AG695" t="s">
        <v>1093</v>
      </c>
      <c r="AH695">
        <v>0</v>
      </c>
      <c r="AI695">
        <v>149</v>
      </c>
      <c r="AJ695">
        <v>15</v>
      </c>
      <c r="AK695">
        <v>183</v>
      </c>
      <c r="AL695">
        <v>1.29</v>
      </c>
    </row>
    <row r="696" spans="1:38" x14ac:dyDescent="0.3">
      <c r="A696" t="s">
        <v>1016</v>
      </c>
      <c r="B696">
        <v>2140</v>
      </c>
      <c r="C696">
        <v>1</v>
      </c>
      <c r="D696" t="s">
        <v>1094</v>
      </c>
      <c r="E696" t="s">
        <v>456</v>
      </c>
      <c r="F696">
        <v>1185</v>
      </c>
      <c r="G696">
        <v>24.23</v>
      </c>
      <c r="H696">
        <v>80.13</v>
      </c>
      <c r="I696">
        <v>17.600000000000001</v>
      </c>
      <c r="J696">
        <v>58.19</v>
      </c>
      <c r="K696">
        <v>118</v>
      </c>
      <c r="T696">
        <v>2</v>
      </c>
      <c r="U696">
        <v>1</v>
      </c>
      <c r="V696" t="s">
        <v>441</v>
      </c>
      <c r="W696">
        <v>80</v>
      </c>
      <c r="X696">
        <v>21</v>
      </c>
      <c r="Y696">
        <v>10</v>
      </c>
      <c r="Z696" t="s">
        <v>1095</v>
      </c>
      <c r="AA696" t="s">
        <v>1096</v>
      </c>
      <c r="AB696" t="s">
        <v>445</v>
      </c>
      <c r="AC696" t="s">
        <v>446</v>
      </c>
      <c r="AD696" t="s">
        <v>447</v>
      </c>
      <c r="AE696" t="s">
        <v>417</v>
      </c>
      <c r="AG696" t="s">
        <v>1097</v>
      </c>
      <c r="AH696">
        <v>0</v>
      </c>
      <c r="AI696">
        <v>200</v>
      </c>
      <c r="AJ696">
        <v>14</v>
      </c>
      <c r="AK696">
        <v>659</v>
      </c>
      <c r="AL696">
        <v>0.56000000000000005</v>
      </c>
    </row>
    <row r="697" spans="1:38" x14ac:dyDescent="0.3">
      <c r="A697" t="s">
        <v>1016</v>
      </c>
      <c r="B697">
        <v>2140</v>
      </c>
      <c r="C697">
        <v>2</v>
      </c>
      <c r="D697" t="s">
        <v>1094</v>
      </c>
      <c r="E697" t="s">
        <v>456</v>
      </c>
      <c r="F697">
        <v>1185</v>
      </c>
      <c r="G697">
        <v>25.57</v>
      </c>
      <c r="H697">
        <v>84.55</v>
      </c>
      <c r="I697">
        <v>17.75</v>
      </c>
      <c r="J697">
        <v>58.71</v>
      </c>
      <c r="K697">
        <v>812</v>
      </c>
      <c r="T697">
        <v>2</v>
      </c>
      <c r="U697">
        <v>1</v>
      </c>
      <c r="V697" t="s">
        <v>441</v>
      </c>
      <c r="W697">
        <v>84</v>
      </c>
      <c r="X697">
        <v>21</v>
      </c>
      <c r="Y697">
        <v>10</v>
      </c>
      <c r="Z697" t="s">
        <v>1095</v>
      </c>
      <c r="AA697" t="s">
        <v>1096</v>
      </c>
      <c r="AB697" t="s">
        <v>445</v>
      </c>
      <c r="AC697" t="s">
        <v>446</v>
      </c>
      <c r="AD697" t="s">
        <v>447</v>
      </c>
      <c r="AE697" t="s">
        <v>417</v>
      </c>
      <c r="AG697" t="s">
        <v>1097</v>
      </c>
      <c r="AH697">
        <v>0</v>
      </c>
      <c r="AI697">
        <v>200</v>
      </c>
      <c r="AJ697">
        <v>14</v>
      </c>
      <c r="AK697">
        <v>659</v>
      </c>
      <c r="AL697">
        <v>0.56000000000000005</v>
      </c>
    </row>
    <row r="698" spans="1:38" x14ac:dyDescent="0.3">
      <c r="A698" t="s">
        <v>1016</v>
      </c>
      <c r="B698">
        <v>2140</v>
      </c>
      <c r="C698">
        <v>3</v>
      </c>
      <c r="D698" t="s">
        <v>1094</v>
      </c>
      <c r="E698" t="s">
        <v>456</v>
      </c>
      <c r="F698">
        <v>1185</v>
      </c>
      <c r="G698">
        <v>27.5</v>
      </c>
      <c r="H698">
        <v>90.93</v>
      </c>
      <c r="I698">
        <v>20.14</v>
      </c>
      <c r="J698">
        <v>66.599999999999994</v>
      </c>
      <c r="K698">
        <v>87</v>
      </c>
      <c r="T698">
        <v>3</v>
      </c>
      <c r="U698">
        <v>1</v>
      </c>
      <c r="V698" t="s">
        <v>441</v>
      </c>
      <c r="W698" t="s">
        <v>269</v>
      </c>
      <c r="X698">
        <v>21</v>
      </c>
      <c r="Y698">
        <v>10</v>
      </c>
      <c r="Z698" t="s">
        <v>1095</v>
      </c>
      <c r="AA698" t="s">
        <v>1096</v>
      </c>
      <c r="AB698" t="s">
        <v>445</v>
      </c>
      <c r="AC698" t="s">
        <v>446</v>
      </c>
      <c r="AD698" t="s">
        <v>447</v>
      </c>
      <c r="AE698" t="s">
        <v>417</v>
      </c>
      <c r="AG698" t="s">
        <v>1097</v>
      </c>
      <c r="AH698">
        <v>0</v>
      </c>
      <c r="AI698">
        <v>200</v>
      </c>
      <c r="AJ698">
        <v>14</v>
      </c>
      <c r="AK698">
        <v>659</v>
      </c>
      <c r="AL698">
        <v>0.56000000000000005</v>
      </c>
    </row>
    <row r="699" spans="1:38" x14ac:dyDescent="0.3">
      <c r="A699" t="s">
        <v>1016</v>
      </c>
      <c r="B699">
        <v>2140</v>
      </c>
      <c r="C699">
        <v>4</v>
      </c>
      <c r="D699" t="s">
        <v>1094</v>
      </c>
      <c r="E699" t="s">
        <v>456</v>
      </c>
      <c r="F699">
        <v>1185</v>
      </c>
      <c r="G699">
        <v>27.85</v>
      </c>
      <c r="H699">
        <v>92.07</v>
      </c>
      <c r="I699">
        <v>20.39</v>
      </c>
      <c r="J699">
        <v>67.430000000000007</v>
      </c>
      <c r="K699">
        <v>90</v>
      </c>
      <c r="T699">
        <v>3</v>
      </c>
      <c r="U699">
        <v>1</v>
      </c>
      <c r="V699" t="s">
        <v>441</v>
      </c>
      <c r="W699" t="s">
        <v>270</v>
      </c>
      <c r="X699">
        <v>21</v>
      </c>
      <c r="Y699">
        <v>10</v>
      </c>
      <c r="Z699" t="s">
        <v>1095</v>
      </c>
      <c r="AA699" t="s">
        <v>1096</v>
      </c>
      <c r="AB699" t="s">
        <v>445</v>
      </c>
      <c r="AC699" t="s">
        <v>446</v>
      </c>
      <c r="AD699" t="s">
        <v>447</v>
      </c>
      <c r="AE699" t="s">
        <v>417</v>
      </c>
      <c r="AG699" t="s">
        <v>1097</v>
      </c>
      <c r="AH699">
        <v>0</v>
      </c>
      <c r="AI699">
        <v>200</v>
      </c>
      <c r="AJ699">
        <v>14</v>
      </c>
      <c r="AK699">
        <v>659</v>
      </c>
      <c r="AL699">
        <v>0.56000000000000005</v>
      </c>
    </row>
    <row r="700" spans="1:38" x14ac:dyDescent="0.3">
      <c r="A700" t="s">
        <v>1016</v>
      </c>
      <c r="B700">
        <v>2140</v>
      </c>
      <c r="C700">
        <v>5</v>
      </c>
      <c r="D700" t="s">
        <v>1094</v>
      </c>
      <c r="E700" t="s">
        <v>456</v>
      </c>
      <c r="F700">
        <v>1185</v>
      </c>
      <c r="G700">
        <v>28.61</v>
      </c>
      <c r="H700">
        <v>94.59</v>
      </c>
      <c r="I700">
        <v>20.14</v>
      </c>
      <c r="J700">
        <v>66.599999999999994</v>
      </c>
      <c r="K700">
        <v>38</v>
      </c>
      <c r="T700">
        <v>3</v>
      </c>
      <c r="U700">
        <v>1</v>
      </c>
      <c r="V700" t="s">
        <v>441</v>
      </c>
      <c r="W700" t="s">
        <v>271</v>
      </c>
      <c r="X700">
        <v>21</v>
      </c>
      <c r="Y700">
        <v>10</v>
      </c>
      <c r="Z700" t="s">
        <v>1095</v>
      </c>
      <c r="AA700" t="s">
        <v>1096</v>
      </c>
      <c r="AB700" t="s">
        <v>445</v>
      </c>
      <c r="AC700" t="s">
        <v>446</v>
      </c>
      <c r="AD700" t="s">
        <v>447</v>
      </c>
      <c r="AE700" t="s">
        <v>417</v>
      </c>
      <c r="AG700" t="s">
        <v>1097</v>
      </c>
      <c r="AH700">
        <v>0</v>
      </c>
      <c r="AI700">
        <v>200</v>
      </c>
      <c r="AJ700">
        <v>14</v>
      </c>
      <c r="AK700">
        <v>659</v>
      </c>
      <c r="AL700">
        <v>0.56000000000000005</v>
      </c>
    </row>
    <row r="701" spans="1:38" x14ac:dyDescent="0.3">
      <c r="A701" t="s">
        <v>1016</v>
      </c>
      <c r="B701">
        <v>2140</v>
      </c>
      <c r="C701">
        <v>6</v>
      </c>
      <c r="D701" t="s">
        <v>1094</v>
      </c>
      <c r="E701" t="s">
        <v>456</v>
      </c>
      <c r="F701">
        <v>1185</v>
      </c>
      <c r="G701">
        <v>28.97</v>
      </c>
      <c r="H701">
        <v>95.77</v>
      </c>
      <c r="I701">
        <v>20.39</v>
      </c>
      <c r="J701">
        <v>67.430000000000007</v>
      </c>
      <c r="K701">
        <v>40</v>
      </c>
      <c r="T701">
        <v>3</v>
      </c>
      <c r="U701">
        <v>1</v>
      </c>
      <c r="V701" t="s">
        <v>441</v>
      </c>
      <c r="W701" t="s">
        <v>272</v>
      </c>
      <c r="X701">
        <v>21</v>
      </c>
      <c r="Y701">
        <v>10</v>
      </c>
      <c r="Z701" t="s">
        <v>1095</v>
      </c>
      <c r="AA701" t="s">
        <v>1096</v>
      </c>
      <c r="AB701" t="s">
        <v>445</v>
      </c>
      <c r="AC701" t="s">
        <v>446</v>
      </c>
      <c r="AD701" t="s">
        <v>447</v>
      </c>
      <c r="AE701" t="s">
        <v>417</v>
      </c>
      <c r="AG701" t="s">
        <v>1097</v>
      </c>
      <c r="AH701">
        <v>0</v>
      </c>
      <c r="AI701">
        <v>200</v>
      </c>
      <c r="AJ701">
        <v>14</v>
      </c>
      <c r="AK701">
        <v>659</v>
      </c>
      <c r="AL701">
        <v>0.56000000000000005</v>
      </c>
    </row>
    <row r="702" spans="1:38" x14ac:dyDescent="0.3">
      <c r="A702" t="s">
        <v>1016</v>
      </c>
      <c r="B702">
        <v>2318</v>
      </c>
      <c r="C702">
        <v>1</v>
      </c>
      <c r="D702" t="s">
        <v>1098</v>
      </c>
      <c r="E702" t="s">
        <v>1099</v>
      </c>
      <c r="F702">
        <v>272</v>
      </c>
      <c r="G702">
        <v>23.7</v>
      </c>
      <c r="H702">
        <v>78.38</v>
      </c>
      <c r="I702">
        <v>18.12</v>
      </c>
      <c r="J702">
        <v>59.93</v>
      </c>
      <c r="K702">
        <v>272</v>
      </c>
      <c r="T702">
        <v>3</v>
      </c>
      <c r="U702">
        <v>1</v>
      </c>
      <c r="V702" t="s">
        <v>441</v>
      </c>
      <c r="W702">
        <v>78</v>
      </c>
      <c r="X702">
        <v>15</v>
      </c>
      <c r="Y702">
        <v>13</v>
      </c>
      <c r="Z702" t="s">
        <v>1100</v>
      </c>
      <c r="AA702" t="s">
        <v>1101</v>
      </c>
      <c r="AB702" t="s">
        <v>445</v>
      </c>
      <c r="AC702" t="s">
        <v>446</v>
      </c>
      <c r="AD702" t="s">
        <v>447</v>
      </c>
      <c r="AE702" t="s">
        <v>417</v>
      </c>
      <c r="AG702" t="s">
        <v>1102</v>
      </c>
      <c r="AH702">
        <v>0</v>
      </c>
      <c r="AI702">
        <v>179</v>
      </c>
      <c r="AJ702">
        <v>20</v>
      </c>
      <c r="AK702">
        <v>266</v>
      </c>
      <c r="AL702">
        <v>0.98</v>
      </c>
    </row>
    <row r="703" spans="1:38" x14ac:dyDescent="0.3">
      <c r="A703" t="s">
        <v>1016</v>
      </c>
      <c r="B703">
        <v>2174</v>
      </c>
      <c r="C703">
        <v>1</v>
      </c>
      <c r="D703" t="s">
        <v>1103</v>
      </c>
      <c r="E703" t="s">
        <v>961</v>
      </c>
      <c r="F703">
        <v>851</v>
      </c>
      <c r="G703">
        <v>11.59</v>
      </c>
      <c r="H703">
        <v>38.33</v>
      </c>
      <c r="I703">
        <v>9.14</v>
      </c>
      <c r="J703">
        <v>30.24</v>
      </c>
      <c r="K703">
        <v>17</v>
      </c>
      <c r="T703">
        <v>1</v>
      </c>
      <c r="U703">
        <v>1</v>
      </c>
      <c r="V703" t="s">
        <v>457</v>
      </c>
      <c r="W703">
        <v>38</v>
      </c>
      <c r="X703">
        <v>15</v>
      </c>
      <c r="Y703">
        <v>5</v>
      </c>
      <c r="Z703" t="s">
        <v>1104</v>
      </c>
      <c r="AA703" t="s">
        <v>1105</v>
      </c>
      <c r="AB703" t="s">
        <v>445</v>
      </c>
      <c r="AC703" t="s">
        <v>446</v>
      </c>
      <c r="AD703" t="s">
        <v>447</v>
      </c>
      <c r="AE703" t="s">
        <v>417</v>
      </c>
      <c r="AG703" t="s">
        <v>1106</v>
      </c>
      <c r="AH703">
        <v>0</v>
      </c>
      <c r="AI703">
        <v>101</v>
      </c>
      <c r="AJ703">
        <v>14</v>
      </c>
      <c r="AK703">
        <v>851</v>
      </c>
      <c r="AL703">
        <v>1</v>
      </c>
    </row>
    <row r="704" spans="1:38" x14ac:dyDescent="0.3">
      <c r="A704" t="s">
        <v>1016</v>
      </c>
      <c r="B704">
        <v>2174</v>
      </c>
      <c r="C704">
        <v>2</v>
      </c>
      <c r="D704" t="s">
        <v>1103</v>
      </c>
      <c r="E704" t="s">
        <v>961</v>
      </c>
      <c r="F704">
        <v>851</v>
      </c>
      <c r="G704">
        <v>14.69</v>
      </c>
      <c r="H704">
        <v>48.58</v>
      </c>
      <c r="I704">
        <v>11.59</v>
      </c>
      <c r="J704">
        <v>38.340000000000003</v>
      </c>
      <c r="K704">
        <v>98</v>
      </c>
      <c r="T704">
        <v>2</v>
      </c>
      <c r="U704">
        <v>1</v>
      </c>
      <c r="V704" t="s">
        <v>441</v>
      </c>
      <c r="W704">
        <v>48</v>
      </c>
      <c r="X704">
        <v>15</v>
      </c>
      <c r="Y704">
        <v>5</v>
      </c>
      <c r="Z704" t="s">
        <v>1104</v>
      </c>
      <c r="AA704" t="s">
        <v>1105</v>
      </c>
      <c r="AB704" t="s">
        <v>445</v>
      </c>
      <c r="AC704" t="s">
        <v>446</v>
      </c>
      <c r="AD704" t="s">
        <v>447</v>
      </c>
      <c r="AE704" t="s">
        <v>417</v>
      </c>
      <c r="AG704" t="s">
        <v>1106</v>
      </c>
      <c r="AH704">
        <v>0</v>
      </c>
      <c r="AI704">
        <v>101</v>
      </c>
      <c r="AJ704">
        <v>14</v>
      </c>
      <c r="AK704">
        <v>851</v>
      </c>
      <c r="AL704">
        <v>1</v>
      </c>
    </row>
    <row r="705" spans="1:38" x14ac:dyDescent="0.3">
      <c r="A705" t="s">
        <v>1016</v>
      </c>
      <c r="B705">
        <v>2174</v>
      </c>
      <c r="C705">
        <v>3</v>
      </c>
      <c r="D705" t="s">
        <v>1103</v>
      </c>
      <c r="E705" t="s">
        <v>961</v>
      </c>
      <c r="F705">
        <v>851</v>
      </c>
      <c r="G705">
        <v>17.7</v>
      </c>
      <c r="H705">
        <v>58.54</v>
      </c>
      <c r="I705">
        <v>13.97</v>
      </c>
      <c r="J705">
        <v>46.2</v>
      </c>
      <c r="K705">
        <v>115</v>
      </c>
      <c r="T705">
        <v>2</v>
      </c>
      <c r="U705">
        <v>1</v>
      </c>
      <c r="V705" t="s">
        <v>457</v>
      </c>
      <c r="W705">
        <v>58</v>
      </c>
      <c r="X705">
        <v>15</v>
      </c>
      <c r="Y705">
        <v>5</v>
      </c>
      <c r="Z705" t="s">
        <v>1104</v>
      </c>
      <c r="AA705" t="s">
        <v>1105</v>
      </c>
      <c r="AB705" t="s">
        <v>445</v>
      </c>
      <c r="AC705" t="s">
        <v>446</v>
      </c>
      <c r="AD705" t="s">
        <v>447</v>
      </c>
      <c r="AE705" t="s">
        <v>417</v>
      </c>
      <c r="AG705" t="s">
        <v>1106</v>
      </c>
      <c r="AH705">
        <v>0</v>
      </c>
      <c r="AI705">
        <v>101</v>
      </c>
      <c r="AJ705">
        <v>14</v>
      </c>
      <c r="AK705">
        <v>851</v>
      </c>
      <c r="AL705">
        <v>1</v>
      </c>
    </row>
    <row r="706" spans="1:38" x14ac:dyDescent="0.3">
      <c r="A706" t="s">
        <v>1016</v>
      </c>
      <c r="B706">
        <v>2174</v>
      </c>
      <c r="C706">
        <v>4</v>
      </c>
      <c r="D706" t="s">
        <v>1103</v>
      </c>
      <c r="E706" t="s">
        <v>961</v>
      </c>
      <c r="F706">
        <v>851</v>
      </c>
      <c r="G706">
        <v>18.03</v>
      </c>
      <c r="H706">
        <v>59.62</v>
      </c>
      <c r="I706">
        <v>12.65</v>
      </c>
      <c r="J706">
        <v>41.85</v>
      </c>
      <c r="K706">
        <v>411</v>
      </c>
      <c r="T706">
        <v>2</v>
      </c>
      <c r="U706">
        <v>1</v>
      </c>
      <c r="V706" t="s">
        <v>457</v>
      </c>
      <c r="W706">
        <v>59</v>
      </c>
      <c r="X706">
        <v>15</v>
      </c>
      <c r="Y706">
        <v>5</v>
      </c>
      <c r="Z706" t="s">
        <v>1104</v>
      </c>
      <c r="AA706" t="s">
        <v>1105</v>
      </c>
      <c r="AB706" t="s">
        <v>445</v>
      </c>
      <c r="AC706" t="s">
        <v>446</v>
      </c>
      <c r="AD706" t="s">
        <v>447</v>
      </c>
      <c r="AE706" t="s">
        <v>417</v>
      </c>
      <c r="AG706" t="s">
        <v>1106</v>
      </c>
      <c r="AH706">
        <v>0</v>
      </c>
      <c r="AI706">
        <v>101</v>
      </c>
      <c r="AJ706">
        <v>14</v>
      </c>
      <c r="AK706">
        <v>851</v>
      </c>
      <c r="AL706">
        <v>1</v>
      </c>
    </row>
    <row r="707" spans="1:38" x14ac:dyDescent="0.3">
      <c r="A707" t="s">
        <v>1016</v>
      </c>
      <c r="B707">
        <v>2174</v>
      </c>
      <c r="C707">
        <v>5</v>
      </c>
      <c r="D707" t="s">
        <v>1103</v>
      </c>
      <c r="E707" t="s">
        <v>961</v>
      </c>
      <c r="F707">
        <v>851</v>
      </c>
      <c r="G707">
        <v>21.44</v>
      </c>
      <c r="H707">
        <v>70.900000000000006</v>
      </c>
      <c r="I707">
        <v>15.05</v>
      </c>
      <c r="J707">
        <v>49.77</v>
      </c>
      <c r="K707">
        <v>210</v>
      </c>
      <c r="T707">
        <v>2</v>
      </c>
      <c r="U707">
        <v>1</v>
      </c>
      <c r="V707" t="s">
        <v>457</v>
      </c>
      <c r="W707">
        <v>70</v>
      </c>
      <c r="X707">
        <v>15</v>
      </c>
      <c r="Y707">
        <v>5</v>
      </c>
      <c r="Z707" t="s">
        <v>1104</v>
      </c>
      <c r="AA707" t="s">
        <v>1105</v>
      </c>
      <c r="AB707" t="s">
        <v>445</v>
      </c>
      <c r="AC707" t="s">
        <v>446</v>
      </c>
      <c r="AD707" t="s">
        <v>447</v>
      </c>
      <c r="AE707" t="s">
        <v>417</v>
      </c>
      <c r="AG707" t="s">
        <v>1106</v>
      </c>
      <c r="AH707">
        <v>0</v>
      </c>
      <c r="AI707">
        <v>101</v>
      </c>
      <c r="AJ707">
        <v>14</v>
      </c>
      <c r="AK707">
        <v>851</v>
      </c>
      <c r="AL707">
        <v>1</v>
      </c>
    </row>
    <row r="708" spans="1:38" x14ac:dyDescent="0.3">
      <c r="A708" t="s">
        <v>1016</v>
      </c>
      <c r="B708">
        <v>8288</v>
      </c>
      <c r="C708">
        <v>1</v>
      </c>
      <c r="D708" t="s">
        <v>1107</v>
      </c>
      <c r="E708" t="s">
        <v>1108</v>
      </c>
      <c r="F708">
        <v>108</v>
      </c>
      <c r="G708">
        <v>29.5</v>
      </c>
      <c r="H708">
        <v>97.54</v>
      </c>
      <c r="I708">
        <v>25.1</v>
      </c>
      <c r="J708">
        <v>83</v>
      </c>
      <c r="K708">
        <v>40</v>
      </c>
      <c r="T708">
        <v>3</v>
      </c>
      <c r="U708">
        <v>2</v>
      </c>
      <c r="V708" t="s">
        <v>441</v>
      </c>
      <c r="W708" t="s">
        <v>1109</v>
      </c>
      <c r="X708">
        <v>4</v>
      </c>
      <c r="Y708">
        <v>4</v>
      </c>
      <c r="Z708" t="s">
        <v>1110</v>
      </c>
      <c r="AA708" t="s">
        <v>1111</v>
      </c>
      <c r="AB708" t="s">
        <v>445</v>
      </c>
      <c r="AC708" t="s">
        <v>446</v>
      </c>
      <c r="AD708" t="s">
        <v>447</v>
      </c>
      <c r="AE708" t="s">
        <v>417</v>
      </c>
      <c r="AG708" t="s">
        <v>1112</v>
      </c>
      <c r="AH708">
        <v>0</v>
      </c>
      <c r="AI708">
        <v>99</v>
      </c>
      <c r="AJ708">
        <v>31</v>
      </c>
      <c r="AK708">
        <v>108</v>
      </c>
      <c r="AL708">
        <v>1</v>
      </c>
    </row>
    <row r="709" spans="1:38" x14ac:dyDescent="0.3">
      <c r="A709" t="s">
        <v>1016</v>
      </c>
      <c r="B709">
        <v>8288</v>
      </c>
      <c r="C709">
        <v>2</v>
      </c>
      <c r="D709" t="s">
        <v>1107</v>
      </c>
      <c r="E709" t="s">
        <v>1108</v>
      </c>
      <c r="F709">
        <v>108</v>
      </c>
      <c r="G709">
        <v>29.36</v>
      </c>
      <c r="H709">
        <v>97.09</v>
      </c>
      <c r="I709">
        <v>24.98</v>
      </c>
      <c r="J709">
        <v>82.59</v>
      </c>
      <c r="K709">
        <v>8</v>
      </c>
      <c r="T709">
        <v>3</v>
      </c>
      <c r="U709">
        <v>2</v>
      </c>
      <c r="V709" t="s">
        <v>441</v>
      </c>
      <c r="W709">
        <v>97</v>
      </c>
      <c r="X709">
        <v>4</v>
      </c>
      <c r="Y709">
        <v>4</v>
      </c>
      <c r="Z709" t="s">
        <v>1110</v>
      </c>
      <c r="AA709" t="s">
        <v>1111</v>
      </c>
      <c r="AB709" t="s">
        <v>445</v>
      </c>
      <c r="AC709" t="s">
        <v>446</v>
      </c>
      <c r="AD709" t="s">
        <v>447</v>
      </c>
      <c r="AE709" t="s">
        <v>417</v>
      </c>
      <c r="AG709" t="s">
        <v>1112</v>
      </c>
      <c r="AH709">
        <v>0</v>
      </c>
      <c r="AI709">
        <v>99</v>
      </c>
      <c r="AJ709">
        <v>31</v>
      </c>
      <c r="AK709">
        <v>108</v>
      </c>
      <c r="AL709">
        <v>1</v>
      </c>
    </row>
    <row r="710" spans="1:38" x14ac:dyDescent="0.3">
      <c r="A710" t="s">
        <v>1016</v>
      </c>
      <c r="B710">
        <v>8288</v>
      </c>
      <c r="C710">
        <v>3</v>
      </c>
      <c r="D710" t="s">
        <v>1107</v>
      </c>
      <c r="E710" t="s">
        <v>1108</v>
      </c>
      <c r="F710">
        <v>108</v>
      </c>
      <c r="G710">
        <v>30.04</v>
      </c>
      <c r="H710">
        <v>99.31</v>
      </c>
      <c r="I710">
        <v>25.6</v>
      </c>
      <c r="J710">
        <v>84.63</v>
      </c>
      <c r="K710">
        <v>36</v>
      </c>
      <c r="T710">
        <v>3</v>
      </c>
      <c r="U710">
        <v>2</v>
      </c>
      <c r="V710" t="s">
        <v>441</v>
      </c>
      <c r="W710" t="s">
        <v>1113</v>
      </c>
      <c r="X710">
        <v>4</v>
      </c>
      <c r="Y710">
        <v>4</v>
      </c>
      <c r="Z710" t="s">
        <v>1110</v>
      </c>
      <c r="AA710" t="s">
        <v>1111</v>
      </c>
      <c r="AB710" t="s">
        <v>445</v>
      </c>
      <c r="AC710" t="s">
        <v>446</v>
      </c>
      <c r="AD710" t="s">
        <v>447</v>
      </c>
      <c r="AE710" t="s">
        <v>417</v>
      </c>
      <c r="AG710" t="s">
        <v>1112</v>
      </c>
      <c r="AH710">
        <v>0</v>
      </c>
      <c r="AI710">
        <v>99</v>
      </c>
      <c r="AJ710">
        <v>31</v>
      </c>
      <c r="AK710">
        <v>108</v>
      </c>
      <c r="AL710">
        <v>1</v>
      </c>
    </row>
    <row r="711" spans="1:38" x14ac:dyDescent="0.3">
      <c r="A711" t="s">
        <v>1016</v>
      </c>
      <c r="B711">
        <v>8288</v>
      </c>
      <c r="C711">
        <v>4</v>
      </c>
      <c r="D711" t="s">
        <v>1107</v>
      </c>
      <c r="E711" t="s">
        <v>1108</v>
      </c>
      <c r="F711">
        <v>108</v>
      </c>
      <c r="G711">
        <v>30.11</v>
      </c>
      <c r="H711">
        <v>99.54</v>
      </c>
      <c r="I711">
        <v>25.66</v>
      </c>
      <c r="J711">
        <v>84.84</v>
      </c>
      <c r="K711">
        <v>24</v>
      </c>
      <c r="T711">
        <v>3</v>
      </c>
      <c r="U711">
        <v>2</v>
      </c>
      <c r="V711" t="s">
        <v>441</v>
      </c>
      <c r="W711" t="s">
        <v>237</v>
      </c>
      <c r="X711">
        <v>4</v>
      </c>
      <c r="Y711">
        <v>4</v>
      </c>
      <c r="Z711" t="s">
        <v>1110</v>
      </c>
      <c r="AA711" t="s">
        <v>1111</v>
      </c>
      <c r="AB711" t="s">
        <v>445</v>
      </c>
      <c r="AC711" t="s">
        <v>446</v>
      </c>
      <c r="AD711" t="s">
        <v>447</v>
      </c>
      <c r="AE711" t="s">
        <v>417</v>
      </c>
      <c r="AG711" t="s">
        <v>1112</v>
      </c>
      <c r="AH711">
        <v>0</v>
      </c>
      <c r="AI711">
        <v>99</v>
      </c>
      <c r="AJ711">
        <v>31</v>
      </c>
      <c r="AK711">
        <v>108</v>
      </c>
      <c r="AL711">
        <v>1</v>
      </c>
    </row>
    <row r="712" spans="1:38" x14ac:dyDescent="0.3">
      <c r="A712" t="s">
        <v>1016</v>
      </c>
      <c r="B712">
        <v>3108</v>
      </c>
      <c r="C712">
        <v>1</v>
      </c>
      <c r="D712" t="s">
        <v>1114</v>
      </c>
      <c r="E712" t="s">
        <v>462</v>
      </c>
      <c r="F712">
        <v>136</v>
      </c>
      <c r="G712">
        <v>31.51</v>
      </c>
      <c r="H712">
        <v>104.18</v>
      </c>
      <c r="I712">
        <v>25.69</v>
      </c>
      <c r="J712">
        <v>84.93</v>
      </c>
      <c r="K712">
        <v>104</v>
      </c>
      <c r="T712">
        <v>3</v>
      </c>
      <c r="U712">
        <v>2</v>
      </c>
      <c r="V712" t="s">
        <v>441</v>
      </c>
      <c r="W712" t="s">
        <v>198</v>
      </c>
      <c r="X712">
        <v>4</v>
      </c>
      <c r="Y712">
        <v>4</v>
      </c>
      <c r="Z712" t="s">
        <v>1115</v>
      </c>
      <c r="AA712" t="s">
        <v>1116</v>
      </c>
      <c r="AB712" t="s">
        <v>445</v>
      </c>
      <c r="AC712" t="s">
        <v>446</v>
      </c>
      <c r="AD712" t="s">
        <v>447</v>
      </c>
      <c r="AE712" t="s">
        <v>417</v>
      </c>
      <c r="AG712" t="s">
        <v>1117</v>
      </c>
      <c r="AH712">
        <v>0</v>
      </c>
      <c r="AI712">
        <v>98</v>
      </c>
      <c r="AJ712">
        <v>34</v>
      </c>
      <c r="AK712">
        <v>272</v>
      </c>
      <c r="AL712">
        <v>2</v>
      </c>
    </row>
    <row r="713" spans="1:38" x14ac:dyDescent="0.3">
      <c r="A713" t="s">
        <v>1016</v>
      </c>
      <c r="B713">
        <v>3108</v>
      </c>
      <c r="C713">
        <v>2</v>
      </c>
      <c r="D713" t="s">
        <v>1114</v>
      </c>
      <c r="E713" t="s">
        <v>462</v>
      </c>
      <c r="F713">
        <v>136</v>
      </c>
      <c r="G713">
        <v>31.89</v>
      </c>
      <c r="H713">
        <v>105.44</v>
      </c>
      <c r="I713">
        <v>25.7</v>
      </c>
      <c r="J713">
        <v>84.99</v>
      </c>
      <c r="K713">
        <v>32</v>
      </c>
      <c r="T713">
        <v>3</v>
      </c>
      <c r="U713">
        <v>2</v>
      </c>
      <c r="V713" t="s">
        <v>441</v>
      </c>
      <c r="W713" t="s">
        <v>1118</v>
      </c>
      <c r="X713">
        <v>4</v>
      </c>
      <c r="Y713">
        <v>4</v>
      </c>
      <c r="Z713" t="s">
        <v>1115</v>
      </c>
      <c r="AA713" t="s">
        <v>1116</v>
      </c>
      <c r="AB713" t="s">
        <v>445</v>
      </c>
      <c r="AC713" t="s">
        <v>446</v>
      </c>
      <c r="AD713" t="s">
        <v>447</v>
      </c>
      <c r="AE713" t="s">
        <v>417</v>
      </c>
      <c r="AG713" t="s">
        <v>1117</v>
      </c>
      <c r="AH713">
        <v>0</v>
      </c>
      <c r="AI713">
        <v>98</v>
      </c>
      <c r="AJ713">
        <v>34</v>
      </c>
      <c r="AK713">
        <v>272</v>
      </c>
      <c r="AL713">
        <v>2</v>
      </c>
    </row>
    <row r="714" spans="1:38" x14ac:dyDescent="0.3">
      <c r="A714" t="s">
        <v>1016</v>
      </c>
      <c r="B714">
        <v>3146</v>
      </c>
      <c r="C714">
        <v>1</v>
      </c>
      <c r="D714" t="s">
        <v>1119</v>
      </c>
      <c r="E714" t="s">
        <v>456</v>
      </c>
      <c r="F714">
        <v>112</v>
      </c>
      <c r="G714">
        <v>26.72</v>
      </c>
      <c r="H714">
        <v>88.34</v>
      </c>
      <c r="I714">
        <v>21.45</v>
      </c>
      <c r="J714">
        <v>70.930000000000007</v>
      </c>
      <c r="K714">
        <v>32</v>
      </c>
      <c r="T714">
        <v>3</v>
      </c>
      <c r="U714">
        <v>1</v>
      </c>
      <c r="V714" t="s">
        <v>441</v>
      </c>
      <c r="W714">
        <v>88</v>
      </c>
      <c r="X714">
        <v>4</v>
      </c>
      <c r="Y714">
        <v>4</v>
      </c>
      <c r="Z714" t="s">
        <v>1120</v>
      </c>
      <c r="AA714" t="s">
        <v>1121</v>
      </c>
      <c r="AB714" t="s">
        <v>445</v>
      </c>
      <c r="AC714" t="s">
        <v>446</v>
      </c>
      <c r="AD714" t="s">
        <v>447</v>
      </c>
      <c r="AE714" t="s">
        <v>417</v>
      </c>
      <c r="AG714" t="s">
        <v>1122</v>
      </c>
      <c r="AH714">
        <v>0</v>
      </c>
      <c r="AI714">
        <v>98</v>
      </c>
      <c r="AJ714">
        <v>34</v>
      </c>
      <c r="AK714">
        <v>0</v>
      </c>
      <c r="AL714">
        <v>0</v>
      </c>
    </row>
    <row r="715" spans="1:38" x14ac:dyDescent="0.3">
      <c r="A715" t="s">
        <v>1016</v>
      </c>
      <c r="B715">
        <v>3146</v>
      </c>
      <c r="C715">
        <v>2</v>
      </c>
      <c r="D715" t="s">
        <v>1119</v>
      </c>
      <c r="E715" t="s">
        <v>456</v>
      </c>
      <c r="F715">
        <v>112</v>
      </c>
      <c r="G715">
        <v>32.01</v>
      </c>
      <c r="H715">
        <v>105.82</v>
      </c>
      <c r="I715">
        <v>25.7</v>
      </c>
      <c r="J715">
        <v>84.96</v>
      </c>
      <c r="K715">
        <v>80</v>
      </c>
      <c r="T715">
        <v>3</v>
      </c>
      <c r="U715">
        <v>2</v>
      </c>
      <c r="V715" t="s">
        <v>441</v>
      </c>
      <c r="W715">
        <v>105</v>
      </c>
      <c r="X715">
        <v>4</v>
      </c>
      <c r="Y715">
        <v>4</v>
      </c>
      <c r="Z715" t="s">
        <v>1120</v>
      </c>
      <c r="AA715" t="s">
        <v>1121</v>
      </c>
      <c r="AB715" t="s">
        <v>445</v>
      </c>
      <c r="AC715" t="s">
        <v>446</v>
      </c>
      <c r="AD715" t="s">
        <v>447</v>
      </c>
      <c r="AE715" t="s">
        <v>417</v>
      </c>
      <c r="AG715" t="s">
        <v>1122</v>
      </c>
      <c r="AH715">
        <v>0</v>
      </c>
      <c r="AI715">
        <v>98</v>
      </c>
      <c r="AJ715">
        <v>34</v>
      </c>
      <c r="AK715">
        <v>0</v>
      </c>
      <c r="AL715">
        <v>0</v>
      </c>
    </row>
    <row r="716" spans="1:38" x14ac:dyDescent="0.3">
      <c r="A716" t="s">
        <v>1016</v>
      </c>
      <c r="B716">
        <v>2319</v>
      </c>
      <c r="C716">
        <v>1</v>
      </c>
      <c r="D716" t="s">
        <v>1123</v>
      </c>
      <c r="E716" t="s">
        <v>961</v>
      </c>
      <c r="F716">
        <v>701</v>
      </c>
      <c r="G716">
        <v>15.21</v>
      </c>
      <c r="H716">
        <v>50.31</v>
      </c>
      <c r="I716">
        <v>10.67</v>
      </c>
      <c r="J716">
        <v>35.28</v>
      </c>
      <c r="K716">
        <v>354</v>
      </c>
      <c r="T716">
        <v>2</v>
      </c>
      <c r="U716">
        <v>1</v>
      </c>
      <c r="V716" t="s">
        <v>457</v>
      </c>
      <c r="W716" t="s">
        <v>264</v>
      </c>
      <c r="X716">
        <v>15</v>
      </c>
      <c r="Y716">
        <v>10</v>
      </c>
      <c r="Z716" t="s">
        <v>1124</v>
      </c>
      <c r="AA716" t="s">
        <v>1125</v>
      </c>
      <c r="AB716" t="s">
        <v>445</v>
      </c>
      <c r="AC716" t="s">
        <v>446</v>
      </c>
      <c r="AD716" t="s">
        <v>447</v>
      </c>
      <c r="AE716" t="s">
        <v>417</v>
      </c>
      <c r="AG716" t="s">
        <v>1126</v>
      </c>
      <c r="AH716">
        <v>0</v>
      </c>
      <c r="AI716">
        <v>146</v>
      </c>
      <c r="AJ716">
        <v>15</v>
      </c>
      <c r="AK716">
        <v>278</v>
      </c>
      <c r="AL716">
        <v>0.4</v>
      </c>
    </row>
    <row r="717" spans="1:38" x14ac:dyDescent="0.3">
      <c r="A717" t="s">
        <v>1016</v>
      </c>
      <c r="B717">
        <v>2319</v>
      </c>
      <c r="C717">
        <v>2</v>
      </c>
      <c r="D717" t="s">
        <v>1123</v>
      </c>
      <c r="E717" t="s">
        <v>961</v>
      </c>
      <c r="F717">
        <v>701</v>
      </c>
      <c r="G717">
        <v>15.82</v>
      </c>
      <c r="H717">
        <v>52.33</v>
      </c>
      <c r="I717">
        <v>10.89</v>
      </c>
      <c r="J717">
        <v>36</v>
      </c>
      <c r="K717">
        <v>80</v>
      </c>
      <c r="T717">
        <v>2</v>
      </c>
      <c r="U717">
        <v>1</v>
      </c>
      <c r="V717" t="s">
        <v>457</v>
      </c>
      <c r="W717" t="s">
        <v>273</v>
      </c>
      <c r="X717">
        <v>15</v>
      </c>
      <c r="Y717">
        <v>10</v>
      </c>
      <c r="Z717" t="s">
        <v>1124</v>
      </c>
      <c r="AA717" t="s">
        <v>1125</v>
      </c>
      <c r="AB717" t="s">
        <v>445</v>
      </c>
      <c r="AC717" t="s">
        <v>446</v>
      </c>
      <c r="AD717" t="s">
        <v>447</v>
      </c>
      <c r="AE717" t="s">
        <v>417</v>
      </c>
      <c r="AG717" t="s">
        <v>1126</v>
      </c>
      <c r="AH717">
        <v>0</v>
      </c>
      <c r="AI717">
        <v>146</v>
      </c>
      <c r="AJ717">
        <v>15</v>
      </c>
      <c r="AK717">
        <v>278</v>
      </c>
      <c r="AL717">
        <v>0.4</v>
      </c>
    </row>
    <row r="718" spans="1:38" x14ac:dyDescent="0.3">
      <c r="A718" t="s">
        <v>1016</v>
      </c>
      <c r="B718">
        <v>2319</v>
      </c>
      <c r="C718">
        <v>3</v>
      </c>
      <c r="D718" t="s">
        <v>1123</v>
      </c>
      <c r="E718" t="s">
        <v>961</v>
      </c>
      <c r="F718">
        <v>701</v>
      </c>
      <c r="G718">
        <v>17.399999999999999</v>
      </c>
      <c r="H718">
        <v>57.53</v>
      </c>
      <c r="I718">
        <v>12.65</v>
      </c>
      <c r="J718">
        <v>41.85</v>
      </c>
      <c r="K718">
        <v>267</v>
      </c>
      <c r="T718">
        <v>2</v>
      </c>
      <c r="U718">
        <v>1</v>
      </c>
      <c r="V718" t="s">
        <v>457</v>
      </c>
      <c r="W718">
        <v>57</v>
      </c>
      <c r="X718">
        <v>15</v>
      </c>
      <c r="Y718">
        <v>10</v>
      </c>
      <c r="Z718" t="s">
        <v>1124</v>
      </c>
      <c r="AA718" t="s">
        <v>1125</v>
      </c>
      <c r="AB718" t="s">
        <v>445</v>
      </c>
      <c r="AC718" t="s">
        <v>446</v>
      </c>
      <c r="AD718" t="s">
        <v>447</v>
      </c>
      <c r="AE718" t="s">
        <v>417</v>
      </c>
      <c r="AG718" t="s">
        <v>1126</v>
      </c>
      <c r="AH718">
        <v>0</v>
      </c>
      <c r="AI718">
        <v>146</v>
      </c>
      <c r="AJ718">
        <v>15</v>
      </c>
      <c r="AK718">
        <v>278</v>
      </c>
      <c r="AL718">
        <v>0.4</v>
      </c>
    </row>
    <row r="719" spans="1:38" x14ac:dyDescent="0.3">
      <c r="A719" t="s">
        <v>1016</v>
      </c>
      <c r="B719">
        <v>3109</v>
      </c>
      <c r="C719">
        <v>1</v>
      </c>
      <c r="D719" t="s">
        <v>1127</v>
      </c>
      <c r="E719" t="s">
        <v>477</v>
      </c>
      <c r="F719">
        <v>252</v>
      </c>
      <c r="G719">
        <v>17.489999999999998</v>
      </c>
      <c r="H719">
        <v>57.84</v>
      </c>
      <c r="I719">
        <v>15.47</v>
      </c>
      <c r="J719">
        <v>51.16</v>
      </c>
      <c r="K719">
        <v>112</v>
      </c>
      <c r="T719">
        <v>2</v>
      </c>
      <c r="U719">
        <v>1</v>
      </c>
      <c r="V719" t="s">
        <v>441</v>
      </c>
      <c r="W719">
        <v>57</v>
      </c>
      <c r="X719">
        <v>4</v>
      </c>
      <c r="Y719">
        <v>3</v>
      </c>
      <c r="Z719" t="s">
        <v>1128</v>
      </c>
      <c r="AA719" t="s">
        <v>1129</v>
      </c>
      <c r="AB719" t="s">
        <v>445</v>
      </c>
      <c r="AC719" t="s">
        <v>446</v>
      </c>
      <c r="AD719" t="s">
        <v>447</v>
      </c>
      <c r="AE719" t="s">
        <v>417</v>
      </c>
      <c r="AG719" t="s">
        <v>1130</v>
      </c>
      <c r="AH719">
        <v>0</v>
      </c>
      <c r="AI719">
        <v>99</v>
      </c>
      <c r="AJ719">
        <v>35</v>
      </c>
      <c r="AK719">
        <v>504</v>
      </c>
      <c r="AL719">
        <v>2</v>
      </c>
    </row>
    <row r="720" spans="1:38" x14ac:dyDescent="0.3">
      <c r="A720" t="s">
        <v>1016</v>
      </c>
      <c r="B720">
        <v>3109</v>
      </c>
      <c r="C720">
        <v>2</v>
      </c>
      <c r="D720" t="s">
        <v>1127</v>
      </c>
      <c r="E720" t="s">
        <v>477</v>
      </c>
      <c r="F720">
        <v>252</v>
      </c>
      <c r="G720">
        <v>20.5</v>
      </c>
      <c r="H720">
        <v>67.77</v>
      </c>
      <c r="I720">
        <v>18.13</v>
      </c>
      <c r="J720">
        <v>59.94</v>
      </c>
      <c r="K720">
        <v>140</v>
      </c>
      <c r="T720">
        <v>3</v>
      </c>
      <c r="U720">
        <v>1</v>
      </c>
      <c r="V720" t="s">
        <v>441</v>
      </c>
      <c r="W720">
        <v>67</v>
      </c>
      <c r="X720">
        <v>4</v>
      </c>
      <c r="Y720">
        <v>3</v>
      </c>
      <c r="Z720" t="s">
        <v>1128</v>
      </c>
      <c r="AA720" t="s">
        <v>1129</v>
      </c>
      <c r="AB720" t="s">
        <v>445</v>
      </c>
      <c r="AC720" t="s">
        <v>446</v>
      </c>
      <c r="AD720" t="s">
        <v>447</v>
      </c>
      <c r="AE720" t="s">
        <v>417</v>
      </c>
      <c r="AG720" t="s">
        <v>1130</v>
      </c>
      <c r="AH720">
        <v>0</v>
      </c>
      <c r="AI720">
        <v>99</v>
      </c>
      <c r="AJ720">
        <v>35</v>
      </c>
      <c r="AK720">
        <v>504</v>
      </c>
      <c r="AL720">
        <v>2</v>
      </c>
    </row>
    <row r="721" spans="1:38" x14ac:dyDescent="0.3">
      <c r="A721" t="s">
        <v>1016</v>
      </c>
      <c r="B721">
        <v>8315</v>
      </c>
      <c r="C721">
        <v>1</v>
      </c>
      <c r="D721" t="s">
        <v>1131</v>
      </c>
      <c r="E721" t="s">
        <v>596</v>
      </c>
      <c r="F721">
        <v>166</v>
      </c>
      <c r="G721">
        <v>35.270000000000003</v>
      </c>
      <c r="H721">
        <v>116.6</v>
      </c>
      <c r="I721">
        <v>29.21</v>
      </c>
      <c r="J721">
        <v>96.59</v>
      </c>
      <c r="K721">
        <v>78</v>
      </c>
      <c r="T721">
        <v>3</v>
      </c>
      <c r="U721">
        <v>2</v>
      </c>
      <c r="V721" t="s">
        <v>441</v>
      </c>
      <c r="W721" t="s">
        <v>154</v>
      </c>
      <c r="X721">
        <v>22</v>
      </c>
      <c r="Y721">
        <v>20</v>
      </c>
      <c r="Z721" t="s">
        <v>1132</v>
      </c>
      <c r="AA721" t="s">
        <v>1133</v>
      </c>
      <c r="AB721" t="s">
        <v>445</v>
      </c>
      <c r="AC721" t="s">
        <v>446</v>
      </c>
      <c r="AD721" t="s">
        <v>447</v>
      </c>
      <c r="AE721" t="s">
        <v>417</v>
      </c>
      <c r="AG721" t="s">
        <v>1134</v>
      </c>
      <c r="AH721">
        <v>0</v>
      </c>
      <c r="AI721">
        <v>227</v>
      </c>
      <c r="AJ721">
        <v>12</v>
      </c>
      <c r="AK721">
        <v>265</v>
      </c>
      <c r="AL721">
        <v>1.6</v>
      </c>
    </row>
    <row r="722" spans="1:38" x14ac:dyDescent="0.3">
      <c r="A722" t="s">
        <v>1016</v>
      </c>
      <c r="B722">
        <v>8315</v>
      </c>
      <c r="C722">
        <v>2</v>
      </c>
      <c r="D722" t="s">
        <v>1131</v>
      </c>
      <c r="E722" t="s">
        <v>596</v>
      </c>
      <c r="F722">
        <v>166</v>
      </c>
      <c r="G722">
        <v>35.17</v>
      </c>
      <c r="H722">
        <v>116.29</v>
      </c>
      <c r="I722">
        <v>29.13</v>
      </c>
      <c r="J722">
        <v>96.33</v>
      </c>
      <c r="K722">
        <v>2</v>
      </c>
      <c r="T722">
        <v>3</v>
      </c>
      <c r="U722">
        <v>2</v>
      </c>
      <c r="V722" t="s">
        <v>441</v>
      </c>
      <c r="W722" t="s">
        <v>195</v>
      </c>
      <c r="X722">
        <v>22</v>
      </c>
      <c r="Y722">
        <v>20</v>
      </c>
      <c r="Z722" t="s">
        <v>1132</v>
      </c>
      <c r="AA722" t="s">
        <v>1133</v>
      </c>
      <c r="AB722" t="s">
        <v>445</v>
      </c>
      <c r="AC722" t="s">
        <v>446</v>
      </c>
      <c r="AD722" t="s">
        <v>447</v>
      </c>
      <c r="AE722" t="s">
        <v>417</v>
      </c>
      <c r="AG722" t="s">
        <v>1134</v>
      </c>
      <c r="AH722">
        <v>0</v>
      </c>
      <c r="AI722">
        <v>227</v>
      </c>
      <c r="AJ722">
        <v>12</v>
      </c>
      <c r="AK722">
        <v>265</v>
      </c>
      <c r="AL722">
        <v>1.6</v>
      </c>
    </row>
    <row r="723" spans="1:38" x14ac:dyDescent="0.3">
      <c r="A723" t="s">
        <v>1016</v>
      </c>
      <c r="B723">
        <v>8315</v>
      </c>
      <c r="C723">
        <v>3</v>
      </c>
      <c r="D723" t="s">
        <v>1131</v>
      </c>
      <c r="E723" t="s">
        <v>596</v>
      </c>
      <c r="F723">
        <v>166</v>
      </c>
      <c r="G723">
        <v>43.45</v>
      </c>
      <c r="H723">
        <v>143.65</v>
      </c>
      <c r="I723">
        <v>36.67</v>
      </c>
      <c r="J723">
        <v>121.24</v>
      </c>
      <c r="K723">
        <v>86</v>
      </c>
      <c r="T723">
        <v>4</v>
      </c>
      <c r="U723">
        <v>2</v>
      </c>
      <c r="V723" t="s">
        <v>441</v>
      </c>
      <c r="W723">
        <v>143</v>
      </c>
      <c r="X723">
        <v>22</v>
      </c>
      <c r="Y723">
        <v>20</v>
      </c>
      <c r="Z723" t="s">
        <v>1132</v>
      </c>
      <c r="AA723" t="s">
        <v>1133</v>
      </c>
      <c r="AB723" t="s">
        <v>445</v>
      </c>
      <c r="AC723" t="s">
        <v>446</v>
      </c>
      <c r="AD723" t="s">
        <v>447</v>
      </c>
      <c r="AE723" t="s">
        <v>417</v>
      </c>
      <c r="AG723" t="s">
        <v>1134</v>
      </c>
      <c r="AH723">
        <v>0</v>
      </c>
      <c r="AI723">
        <v>227</v>
      </c>
      <c r="AJ723">
        <v>12</v>
      </c>
      <c r="AK723">
        <v>265</v>
      </c>
      <c r="AL723">
        <v>1.6</v>
      </c>
    </row>
    <row r="724" spans="1:38" x14ac:dyDescent="0.3">
      <c r="A724" t="s">
        <v>1016</v>
      </c>
      <c r="B724">
        <v>8314</v>
      </c>
      <c r="C724">
        <v>1</v>
      </c>
      <c r="D724" t="s">
        <v>1135</v>
      </c>
      <c r="E724" t="s">
        <v>1057</v>
      </c>
      <c r="F724">
        <v>175</v>
      </c>
      <c r="G724">
        <v>32.21</v>
      </c>
      <c r="H724">
        <v>106.49</v>
      </c>
      <c r="I724">
        <v>25.69</v>
      </c>
      <c r="J724">
        <v>84.94</v>
      </c>
      <c r="K724">
        <v>105</v>
      </c>
      <c r="T724">
        <v>3</v>
      </c>
      <c r="U724">
        <v>2</v>
      </c>
      <c r="V724" t="s">
        <v>441</v>
      </c>
      <c r="W724">
        <v>106</v>
      </c>
      <c r="X724">
        <v>20</v>
      </c>
      <c r="Y724">
        <v>14</v>
      </c>
      <c r="Z724" t="s">
        <v>1136</v>
      </c>
      <c r="AA724" t="s">
        <v>1137</v>
      </c>
      <c r="AB724" t="s">
        <v>445</v>
      </c>
      <c r="AC724" t="s">
        <v>446</v>
      </c>
      <c r="AD724" t="s">
        <v>447</v>
      </c>
      <c r="AE724" t="s">
        <v>417</v>
      </c>
      <c r="AG724" t="s">
        <v>1138</v>
      </c>
      <c r="AH724">
        <v>0</v>
      </c>
      <c r="AI724">
        <v>298</v>
      </c>
      <c r="AJ724">
        <v>20</v>
      </c>
      <c r="AK724">
        <v>200</v>
      </c>
      <c r="AL724">
        <v>1.1399999999999999</v>
      </c>
    </row>
    <row r="725" spans="1:38" x14ac:dyDescent="0.3">
      <c r="A725" t="s">
        <v>1016</v>
      </c>
      <c r="B725">
        <v>8314</v>
      </c>
      <c r="C725">
        <v>2</v>
      </c>
      <c r="D725" t="s">
        <v>1135</v>
      </c>
      <c r="E725" t="s">
        <v>1057</v>
      </c>
      <c r="F725">
        <v>175</v>
      </c>
      <c r="G725">
        <v>44.95</v>
      </c>
      <c r="H725">
        <v>148.62</v>
      </c>
      <c r="I725">
        <v>37.119999999999997</v>
      </c>
      <c r="J725">
        <v>122.73</v>
      </c>
      <c r="K725">
        <v>70</v>
      </c>
      <c r="T725">
        <v>4</v>
      </c>
      <c r="U725">
        <v>2</v>
      </c>
      <c r="V725" t="s">
        <v>441</v>
      </c>
      <c r="W725">
        <v>148</v>
      </c>
      <c r="X725">
        <v>20</v>
      </c>
      <c r="Y725">
        <v>14</v>
      </c>
      <c r="Z725" t="s">
        <v>1136</v>
      </c>
      <c r="AA725" t="s">
        <v>1137</v>
      </c>
      <c r="AB725" t="s">
        <v>445</v>
      </c>
      <c r="AC725" t="s">
        <v>446</v>
      </c>
      <c r="AD725" t="s">
        <v>447</v>
      </c>
      <c r="AE725" t="s">
        <v>417</v>
      </c>
      <c r="AG725" t="s">
        <v>1138</v>
      </c>
      <c r="AH725">
        <v>0</v>
      </c>
      <c r="AI725">
        <v>298</v>
      </c>
      <c r="AJ725">
        <v>20</v>
      </c>
      <c r="AK725">
        <v>200</v>
      </c>
      <c r="AL725">
        <v>1.1399999999999999</v>
      </c>
    </row>
    <row r="726" spans="1:38" x14ac:dyDescent="0.3">
      <c r="A726" t="s">
        <v>1016</v>
      </c>
      <c r="B726">
        <v>140677</v>
      </c>
      <c r="C726">
        <v>1</v>
      </c>
      <c r="D726" t="s">
        <v>1139</v>
      </c>
      <c r="E726" t="s">
        <v>1140</v>
      </c>
      <c r="F726">
        <v>24</v>
      </c>
      <c r="G726">
        <v>24.86</v>
      </c>
      <c r="H726">
        <v>82.2</v>
      </c>
      <c r="I726">
        <v>22.33</v>
      </c>
      <c r="J726">
        <v>73.819999999999993</v>
      </c>
      <c r="K726">
        <v>16</v>
      </c>
      <c r="T726">
        <v>3</v>
      </c>
      <c r="U726">
        <v>1</v>
      </c>
      <c r="V726" t="s">
        <v>441</v>
      </c>
      <c r="W726" t="s">
        <v>1141</v>
      </c>
      <c r="X726">
        <v>4</v>
      </c>
      <c r="Y726">
        <v>4</v>
      </c>
      <c r="Z726" t="s">
        <v>1142</v>
      </c>
      <c r="AA726" t="s">
        <v>1143</v>
      </c>
      <c r="AB726" t="s">
        <v>445</v>
      </c>
      <c r="AC726" t="s">
        <v>446</v>
      </c>
      <c r="AD726" t="s">
        <v>447</v>
      </c>
      <c r="AE726" t="s">
        <v>417</v>
      </c>
      <c r="AG726" t="s">
        <v>1144</v>
      </c>
      <c r="AH726">
        <v>0</v>
      </c>
      <c r="AI726">
        <v>96</v>
      </c>
      <c r="AJ726">
        <v>33</v>
      </c>
      <c r="AK726">
        <v>24</v>
      </c>
      <c r="AL726">
        <v>1</v>
      </c>
    </row>
    <row r="727" spans="1:38" x14ac:dyDescent="0.3">
      <c r="A727" t="s">
        <v>1016</v>
      </c>
      <c r="B727">
        <v>140677</v>
      </c>
      <c r="C727">
        <v>2</v>
      </c>
      <c r="D727" t="s">
        <v>1139</v>
      </c>
      <c r="E727" t="s">
        <v>1140</v>
      </c>
      <c r="F727">
        <v>24</v>
      </c>
      <c r="G727">
        <v>24.92</v>
      </c>
      <c r="H727">
        <v>82.41</v>
      </c>
      <c r="I727">
        <v>22.39</v>
      </c>
      <c r="J727">
        <v>74.03</v>
      </c>
      <c r="K727">
        <v>8</v>
      </c>
      <c r="T727">
        <v>3</v>
      </c>
      <c r="U727">
        <v>1</v>
      </c>
      <c r="V727" t="s">
        <v>441</v>
      </c>
      <c r="W727" t="s">
        <v>201</v>
      </c>
      <c r="X727">
        <v>4</v>
      </c>
      <c r="Y727">
        <v>4</v>
      </c>
      <c r="Z727" t="s">
        <v>1142</v>
      </c>
      <c r="AA727" t="s">
        <v>1143</v>
      </c>
      <c r="AB727" t="s">
        <v>445</v>
      </c>
      <c r="AC727" t="s">
        <v>446</v>
      </c>
      <c r="AD727" t="s">
        <v>447</v>
      </c>
      <c r="AE727" t="s">
        <v>417</v>
      </c>
      <c r="AG727" t="s">
        <v>1144</v>
      </c>
      <c r="AH727">
        <v>0</v>
      </c>
      <c r="AI727">
        <v>96</v>
      </c>
      <c r="AJ727">
        <v>33</v>
      </c>
      <c r="AK727">
        <v>24</v>
      </c>
      <c r="AL727">
        <v>1</v>
      </c>
    </row>
    <row r="728" spans="1:38" x14ac:dyDescent="0.3">
      <c r="A728" t="s">
        <v>1016</v>
      </c>
      <c r="B728">
        <v>2876</v>
      </c>
      <c r="C728">
        <v>1</v>
      </c>
      <c r="D728" t="s">
        <v>1145</v>
      </c>
      <c r="E728" t="s">
        <v>1146</v>
      </c>
      <c r="F728">
        <v>976</v>
      </c>
      <c r="G728">
        <v>20.5</v>
      </c>
      <c r="H728">
        <v>67.78</v>
      </c>
      <c r="I728">
        <v>15.68</v>
      </c>
      <c r="J728">
        <v>51.84</v>
      </c>
      <c r="K728">
        <v>196</v>
      </c>
      <c r="T728">
        <v>2</v>
      </c>
      <c r="U728">
        <v>1</v>
      </c>
      <c r="V728" t="s">
        <v>441</v>
      </c>
      <c r="W728">
        <v>67</v>
      </c>
      <c r="X728">
        <v>16</v>
      </c>
      <c r="Y728">
        <v>14</v>
      </c>
      <c r="Z728" t="s">
        <v>1147</v>
      </c>
      <c r="AA728" t="s">
        <v>1148</v>
      </c>
      <c r="AB728" t="s">
        <v>445</v>
      </c>
      <c r="AC728" t="s">
        <v>446</v>
      </c>
      <c r="AD728" t="s">
        <v>447</v>
      </c>
      <c r="AE728" t="s">
        <v>417</v>
      </c>
      <c r="AG728" t="s">
        <v>1149</v>
      </c>
      <c r="AH728">
        <v>0</v>
      </c>
      <c r="AI728">
        <v>199</v>
      </c>
      <c r="AJ728">
        <v>14</v>
      </c>
      <c r="AK728">
        <v>792</v>
      </c>
      <c r="AL728">
        <v>0.81</v>
      </c>
    </row>
    <row r="729" spans="1:38" x14ac:dyDescent="0.3">
      <c r="A729" t="s">
        <v>1016</v>
      </c>
      <c r="B729">
        <v>2876</v>
      </c>
      <c r="C729">
        <v>2</v>
      </c>
      <c r="D729" t="s">
        <v>1145</v>
      </c>
      <c r="E729" t="s">
        <v>1146</v>
      </c>
      <c r="F729">
        <v>976</v>
      </c>
      <c r="G729">
        <v>31.9</v>
      </c>
      <c r="H729">
        <v>105.48</v>
      </c>
      <c r="I729">
        <v>25.32</v>
      </c>
      <c r="J729">
        <v>83.73</v>
      </c>
      <c r="K729">
        <v>448</v>
      </c>
      <c r="T729">
        <v>3</v>
      </c>
      <c r="U729">
        <v>2</v>
      </c>
      <c r="V729" t="s">
        <v>441</v>
      </c>
      <c r="W729">
        <v>105</v>
      </c>
      <c r="X729">
        <v>16</v>
      </c>
      <c r="Y729">
        <v>14</v>
      </c>
      <c r="Z729" t="s">
        <v>1147</v>
      </c>
      <c r="AA729" t="s">
        <v>1148</v>
      </c>
      <c r="AB729" t="s">
        <v>445</v>
      </c>
      <c r="AC729" t="s">
        <v>446</v>
      </c>
      <c r="AD729" t="s">
        <v>447</v>
      </c>
      <c r="AE729" t="s">
        <v>417</v>
      </c>
      <c r="AG729" t="s">
        <v>1149</v>
      </c>
      <c r="AH729">
        <v>0</v>
      </c>
      <c r="AI729">
        <v>199</v>
      </c>
      <c r="AJ729">
        <v>14</v>
      </c>
      <c r="AK729">
        <v>792</v>
      </c>
      <c r="AL729">
        <v>0.81</v>
      </c>
    </row>
    <row r="730" spans="1:38" x14ac:dyDescent="0.3">
      <c r="A730" t="s">
        <v>1016</v>
      </c>
      <c r="B730">
        <v>2876</v>
      </c>
      <c r="C730">
        <v>3</v>
      </c>
      <c r="D730" t="s">
        <v>1145</v>
      </c>
      <c r="E730" t="s">
        <v>1146</v>
      </c>
      <c r="F730">
        <v>976</v>
      </c>
      <c r="G730">
        <v>37.31</v>
      </c>
      <c r="H730">
        <v>123.34</v>
      </c>
      <c r="I730">
        <v>30.78</v>
      </c>
      <c r="J730">
        <v>101.76</v>
      </c>
      <c r="K730">
        <v>116</v>
      </c>
      <c r="T730">
        <v>3</v>
      </c>
      <c r="U730">
        <v>2</v>
      </c>
      <c r="V730" t="s">
        <v>441</v>
      </c>
      <c r="W730">
        <v>123</v>
      </c>
      <c r="X730">
        <v>16</v>
      </c>
      <c r="Y730">
        <v>14</v>
      </c>
      <c r="Z730" t="s">
        <v>1147</v>
      </c>
      <c r="AA730" t="s">
        <v>1148</v>
      </c>
      <c r="AB730" t="s">
        <v>445</v>
      </c>
      <c r="AC730" t="s">
        <v>446</v>
      </c>
      <c r="AD730" t="s">
        <v>447</v>
      </c>
      <c r="AE730" t="s">
        <v>417</v>
      </c>
      <c r="AG730" t="s">
        <v>1149</v>
      </c>
      <c r="AH730">
        <v>0</v>
      </c>
      <c r="AI730">
        <v>199</v>
      </c>
      <c r="AJ730">
        <v>14</v>
      </c>
      <c r="AK730">
        <v>792</v>
      </c>
      <c r="AL730">
        <v>0.81</v>
      </c>
    </row>
    <row r="731" spans="1:38" x14ac:dyDescent="0.3">
      <c r="A731" t="s">
        <v>1016</v>
      </c>
      <c r="B731">
        <v>2876</v>
      </c>
      <c r="C731">
        <v>4</v>
      </c>
      <c r="D731" t="s">
        <v>1145</v>
      </c>
      <c r="E731" t="s">
        <v>1146</v>
      </c>
      <c r="F731">
        <v>976</v>
      </c>
      <c r="G731">
        <v>47.48</v>
      </c>
      <c r="H731">
        <v>156.99</v>
      </c>
      <c r="I731">
        <v>39.74</v>
      </c>
      <c r="J731">
        <v>131.4</v>
      </c>
      <c r="K731">
        <v>216</v>
      </c>
      <c r="T731">
        <v>4</v>
      </c>
      <c r="U731">
        <v>2</v>
      </c>
      <c r="V731" t="s">
        <v>441</v>
      </c>
      <c r="W731">
        <v>156</v>
      </c>
      <c r="X731">
        <v>16</v>
      </c>
      <c r="Y731">
        <v>14</v>
      </c>
      <c r="Z731" t="s">
        <v>1147</v>
      </c>
      <c r="AA731" t="s">
        <v>1148</v>
      </c>
      <c r="AB731" t="s">
        <v>445</v>
      </c>
      <c r="AC731" t="s">
        <v>446</v>
      </c>
      <c r="AD731" t="s">
        <v>447</v>
      </c>
      <c r="AE731" t="s">
        <v>417</v>
      </c>
      <c r="AG731" t="s">
        <v>1149</v>
      </c>
      <c r="AH731">
        <v>0</v>
      </c>
      <c r="AI731">
        <v>199</v>
      </c>
      <c r="AJ731">
        <v>14</v>
      </c>
      <c r="AK731">
        <v>792</v>
      </c>
      <c r="AL731">
        <v>0.81</v>
      </c>
    </row>
    <row r="732" spans="1:38" x14ac:dyDescent="0.3">
      <c r="A732" t="s">
        <v>1016</v>
      </c>
      <c r="B732">
        <v>7962</v>
      </c>
      <c r="C732">
        <v>1</v>
      </c>
      <c r="D732" t="s">
        <v>1150</v>
      </c>
      <c r="E732" t="s">
        <v>1151</v>
      </c>
      <c r="F732">
        <v>654</v>
      </c>
      <c r="G732">
        <v>37.43</v>
      </c>
      <c r="H732">
        <v>123.75</v>
      </c>
      <c r="I732">
        <v>30.78</v>
      </c>
      <c r="J732">
        <v>101.76</v>
      </c>
      <c r="K732">
        <v>158</v>
      </c>
      <c r="T732">
        <v>4</v>
      </c>
      <c r="U732">
        <v>2</v>
      </c>
      <c r="V732" t="s">
        <v>441</v>
      </c>
      <c r="W732">
        <v>123</v>
      </c>
      <c r="X732">
        <v>17</v>
      </c>
      <c r="Y732">
        <v>13</v>
      </c>
      <c r="Z732" t="s">
        <v>1152</v>
      </c>
      <c r="AA732" t="s">
        <v>1153</v>
      </c>
      <c r="AB732" t="s">
        <v>445</v>
      </c>
      <c r="AC732" t="s">
        <v>446</v>
      </c>
      <c r="AD732" t="s">
        <v>447</v>
      </c>
      <c r="AE732" t="s">
        <v>417</v>
      </c>
      <c r="AG732" t="s">
        <v>1154</v>
      </c>
      <c r="AH732">
        <v>0</v>
      </c>
      <c r="AI732">
        <v>209</v>
      </c>
      <c r="AJ732">
        <v>19</v>
      </c>
      <c r="AK732">
        <v>955</v>
      </c>
      <c r="AL732">
        <v>1.46</v>
      </c>
    </row>
    <row r="733" spans="1:38" x14ac:dyDescent="0.3">
      <c r="A733" t="s">
        <v>1016</v>
      </c>
      <c r="B733">
        <v>7962</v>
      </c>
      <c r="C733">
        <v>2</v>
      </c>
      <c r="D733" t="s">
        <v>1150</v>
      </c>
      <c r="E733" t="s">
        <v>1151</v>
      </c>
      <c r="F733">
        <v>654</v>
      </c>
      <c r="G733">
        <v>47.92</v>
      </c>
      <c r="H733">
        <v>158.44</v>
      </c>
      <c r="I733">
        <v>40.619999999999997</v>
      </c>
      <c r="J733">
        <v>134.31</v>
      </c>
      <c r="K733">
        <v>394</v>
      </c>
      <c r="T733">
        <v>4</v>
      </c>
      <c r="U733">
        <v>2</v>
      </c>
      <c r="V733" t="s">
        <v>441</v>
      </c>
      <c r="W733">
        <v>158</v>
      </c>
      <c r="X733">
        <v>17</v>
      </c>
      <c r="Y733">
        <v>13</v>
      </c>
      <c r="Z733" t="s">
        <v>1152</v>
      </c>
      <c r="AA733" t="s">
        <v>1153</v>
      </c>
      <c r="AB733" t="s">
        <v>445</v>
      </c>
      <c r="AC733" t="s">
        <v>446</v>
      </c>
      <c r="AD733" t="s">
        <v>447</v>
      </c>
      <c r="AE733" t="s">
        <v>417</v>
      </c>
      <c r="AG733" t="s">
        <v>1154</v>
      </c>
      <c r="AH733">
        <v>0</v>
      </c>
      <c r="AI733">
        <v>209</v>
      </c>
      <c r="AJ733">
        <v>19</v>
      </c>
      <c r="AK733">
        <v>955</v>
      </c>
      <c r="AL733">
        <v>1.46</v>
      </c>
    </row>
    <row r="734" spans="1:38" x14ac:dyDescent="0.3">
      <c r="A734" t="s">
        <v>1016</v>
      </c>
      <c r="B734">
        <v>7962</v>
      </c>
      <c r="C734">
        <v>3</v>
      </c>
      <c r="D734" t="s">
        <v>1150</v>
      </c>
      <c r="E734" t="s">
        <v>1151</v>
      </c>
      <c r="F734">
        <v>654</v>
      </c>
      <c r="G734">
        <v>57.6</v>
      </c>
      <c r="H734">
        <v>190.42</v>
      </c>
      <c r="I734">
        <v>49.57</v>
      </c>
      <c r="J734">
        <v>163.89</v>
      </c>
      <c r="K734">
        <v>68</v>
      </c>
      <c r="T734">
        <v>5</v>
      </c>
      <c r="U734">
        <v>2</v>
      </c>
      <c r="V734" t="s">
        <v>441</v>
      </c>
      <c r="W734">
        <v>190</v>
      </c>
      <c r="X734">
        <v>17</v>
      </c>
      <c r="Y734">
        <v>13</v>
      </c>
      <c r="Z734" t="s">
        <v>1152</v>
      </c>
      <c r="AA734" t="s">
        <v>1153</v>
      </c>
      <c r="AB734" t="s">
        <v>445</v>
      </c>
      <c r="AC734" t="s">
        <v>446</v>
      </c>
      <c r="AD734" t="s">
        <v>447</v>
      </c>
      <c r="AE734" t="s">
        <v>417</v>
      </c>
      <c r="AG734" t="s">
        <v>1154</v>
      </c>
      <c r="AH734">
        <v>0</v>
      </c>
      <c r="AI734">
        <v>209</v>
      </c>
      <c r="AJ734">
        <v>19</v>
      </c>
      <c r="AK734">
        <v>955</v>
      </c>
      <c r="AL734">
        <v>1.46</v>
      </c>
    </row>
    <row r="735" spans="1:38" x14ac:dyDescent="0.3">
      <c r="A735" t="s">
        <v>1016</v>
      </c>
      <c r="B735">
        <v>7962</v>
      </c>
      <c r="C735">
        <v>4</v>
      </c>
      <c r="D735" t="s">
        <v>1150</v>
      </c>
      <c r="E735" t="s">
        <v>1151</v>
      </c>
      <c r="F735">
        <v>654</v>
      </c>
      <c r="G735">
        <v>66.88</v>
      </c>
      <c r="H735">
        <v>221.1</v>
      </c>
      <c r="I735">
        <v>57.58</v>
      </c>
      <c r="J735">
        <v>190.35</v>
      </c>
      <c r="K735">
        <v>34</v>
      </c>
      <c r="T735">
        <v>5</v>
      </c>
      <c r="U735">
        <v>2</v>
      </c>
      <c r="V735" t="s">
        <v>441</v>
      </c>
      <c r="W735">
        <v>221</v>
      </c>
      <c r="X735">
        <v>17</v>
      </c>
      <c r="Y735">
        <v>13</v>
      </c>
      <c r="Z735" t="s">
        <v>1152</v>
      </c>
      <c r="AA735" t="s">
        <v>1153</v>
      </c>
      <c r="AB735" t="s">
        <v>445</v>
      </c>
      <c r="AC735" t="s">
        <v>446</v>
      </c>
      <c r="AD735" t="s">
        <v>447</v>
      </c>
      <c r="AE735" t="s">
        <v>417</v>
      </c>
      <c r="AG735" t="s">
        <v>1154</v>
      </c>
      <c r="AH735">
        <v>0</v>
      </c>
      <c r="AI735">
        <v>209</v>
      </c>
      <c r="AJ735">
        <v>19</v>
      </c>
      <c r="AK735">
        <v>955</v>
      </c>
      <c r="AL735">
        <v>1.46</v>
      </c>
    </row>
    <row r="736" spans="1:38" x14ac:dyDescent="0.3">
      <c r="A736" t="s">
        <v>1016</v>
      </c>
      <c r="B736">
        <v>8859</v>
      </c>
      <c r="C736">
        <v>1</v>
      </c>
      <c r="D736" t="s">
        <v>1155</v>
      </c>
      <c r="E736" t="s">
        <v>1036</v>
      </c>
      <c r="F736">
        <v>582</v>
      </c>
      <c r="G736">
        <v>36.94</v>
      </c>
      <c r="H736">
        <v>122.12</v>
      </c>
      <c r="I736">
        <v>30.82</v>
      </c>
      <c r="J736">
        <v>101.91</v>
      </c>
      <c r="K736">
        <v>168</v>
      </c>
      <c r="T736">
        <v>4</v>
      </c>
      <c r="U736">
        <v>2</v>
      </c>
      <c r="V736" t="s">
        <v>441</v>
      </c>
      <c r="W736">
        <v>122</v>
      </c>
      <c r="X736">
        <v>22</v>
      </c>
      <c r="Y736">
        <v>15</v>
      </c>
      <c r="Z736" t="s">
        <v>1156</v>
      </c>
      <c r="AA736" t="s">
        <v>1157</v>
      </c>
      <c r="AB736" t="s">
        <v>445</v>
      </c>
      <c r="AC736" t="s">
        <v>446</v>
      </c>
      <c r="AD736" t="s">
        <v>447</v>
      </c>
      <c r="AE736" t="s">
        <v>417</v>
      </c>
      <c r="AG736" t="s">
        <v>1158</v>
      </c>
      <c r="AH736">
        <v>0</v>
      </c>
      <c r="AI736">
        <v>211</v>
      </c>
      <c r="AJ736">
        <v>15</v>
      </c>
      <c r="AK736">
        <v>891</v>
      </c>
      <c r="AL736">
        <v>1.53</v>
      </c>
    </row>
    <row r="737" spans="1:38" x14ac:dyDescent="0.3">
      <c r="A737" t="s">
        <v>1016</v>
      </c>
      <c r="B737">
        <v>8859</v>
      </c>
      <c r="C737">
        <v>2</v>
      </c>
      <c r="D737" t="s">
        <v>1155</v>
      </c>
      <c r="E737" t="s">
        <v>1036</v>
      </c>
      <c r="F737">
        <v>582</v>
      </c>
      <c r="G737">
        <v>46.58</v>
      </c>
      <c r="H737">
        <v>154</v>
      </c>
      <c r="I737">
        <v>39.74</v>
      </c>
      <c r="J737">
        <v>131.4</v>
      </c>
      <c r="K737">
        <v>402</v>
      </c>
      <c r="T737">
        <v>4</v>
      </c>
      <c r="U737">
        <v>3</v>
      </c>
      <c r="V737" t="s">
        <v>441</v>
      </c>
      <c r="W737">
        <v>154</v>
      </c>
      <c r="X737">
        <v>22</v>
      </c>
      <c r="Y737">
        <v>15</v>
      </c>
      <c r="Z737" t="s">
        <v>1156</v>
      </c>
      <c r="AA737" t="s">
        <v>1157</v>
      </c>
      <c r="AB737" t="s">
        <v>445</v>
      </c>
      <c r="AC737" t="s">
        <v>446</v>
      </c>
      <c r="AD737" t="s">
        <v>447</v>
      </c>
      <c r="AE737" t="s">
        <v>417</v>
      </c>
      <c r="AG737" t="s">
        <v>1158</v>
      </c>
      <c r="AH737">
        <v>0</v>
      </c>
      <c r="AI737">
        <v>211</v>
      </c>
      <c r="AJ737">
        <v>15</v>
      </c>
      <c r="AK737">
        <v>891</v>
      </c>
      <c r="AL737">
        <v>1.53</v>
      </c>
    </row>
    <row r="738" spans="1:38" x14ac:dyDescent="0.3">
      <c r="A738" t="s">
        <v>1016</v>
      </c>
      <c r="B738">
        <v>8859</v>
      </c>
      <c r="C738">
        <v>3</v>
      </c>
      <c r="D738" t="s">
        <v>1155</v>
      </c>
      <c r="E738" t="s">
        <v>1036</v>
      </c>
      <c r="F738">
        <v>582</v>
      </c>
      <c r="G738">
        <v>47.81</v>
      </c>
      <c r="H738">
        <v>158.07</v>
      </c>
      <c r="I738">
        <v>39.9</v>
      </c>
      <c r="J738">
        <v>131.91</v>
      </c>
      <c r="K738">
        <v>12</v>
      </c>
      <c r="T738">
        <v>4</v>
      </c>
      <c r="U738">
        <v>3</v>
      </c>
      <c r="V738" t="s">
        <v>441</v>
      </c>
      <c r="W738">
        <v>158</v>
      </c>
      <c r="X738">
        <v>22</v>
      </c>
      <c r="Y738">
        <v>15</v>
      </c>
      <c r="Z738" t="s">
        <v>1156</v>
      </c>
      <c r="AA738" t="s">
        <v>1157</v>
      </c>
      <c r="AB738" t="s">
        <v>445</v>
      </c>
      <c r="AC738" t="s">
        <v>446</v>
      </c>
      <c r="AD738" t="s">
        <v>447</v>
      </c>
      <c r="AE738" t="s">
        <v>417</v>
      </c>
      <c r="AG738" t="s">
        <v>1158</v>
      </c>
      <c r="AH738">
        <v>0</v>
      </c>
      <c r="AI738">
        <v>211</v>
      </c>
      <c r="AJ738">
        <v>15</v>
      </c>
      <c r="AK738">
        <v>891</v>
      </c>
      <c r="AL738">
        <v>1.53</v>
      </c>
    </row>
    <row r="739" spans="1:38" x14ac:dyDescent="0.3">
      <c r="A739" t="s">
        <v>1016</v>
      </c>
      <c r="B739">
        <v>11766</v>
      </c>
      <c r="C739">
        <v>1</v>
      </c>
      <c r="D739" t="s">
        <v>1159</v>
      </c>
      <c r="E739" t="s">
        <v>602</v>
      </c>
      <c r="F739">
        <v>136</v>
      </c>
      <c r="G739">
        <v>23.21</v>
      </c>
      <c r="H739">
        <v>76.73</v>
      </c>
      <c r="I739">
        <v>19.29</v>
      </c>
      <c r="J739">
        <v>63.78</v>
      </c>
      <c r="K739">
        <v>40</v>
      </c>
      <c r="T739">
        <v>3</v>
      </c>
      <c r="U739">
        <v>1</v>
      </c>
      <c r="V739" t="s">
        <v>441</v>
      </c>
      <c r="W739">
        <v>76</v>
      </c>
      <c r="X739">
        <v>4</v>
      </c>
      <c r="Y739">
        <v>4</v>
      </c>
      <c r="Z739" t="s">
        <v>1160</v>
      </c>
      <c r="AA739" t="s">
        <v>1161</v>
      </c>
      <c r="AB739" t="s">
        <v>445</v>
      </c>
      <c r="AC739" t="s">
        <v>446</v>
      </c>
      <c r="AD739" t="s">
        <v>447</v>
      </c>
      <c r="AE739" t="s">
        <v>417</v>
      </c>
      <c r="AG739" t="s">
        <v>1162</v>
      </c>
      <c r="AH739">
        <v>0</v>
      </c>
      <c r="AI739">
        <v>98</v>
      </c>
      <c r="AJ739">
        <v>32</v>
      </c>
      <c r="AK739">
        <v>139</v>
      </c>
      <c r="AL739">
        <v>1.02</v>
      </c>
    </row>
    <row r="740" spans="1:38" x14ac:dyDescent="0.3">
      <c r="A740" t="s">
        <v>1016</v>
      </c>
      <c r="B740">
        <v>11766</v>
      </c>
      <c r="C740">
        <v>2</v>
      </c>
      <c r="D740" t="s">
        <v>1159</v>
      </c>
      <c r="E740" t="s">
        <v>602</v>
      </c>
      <c r="F740">
        <v>136</v>
      </c>
      <c r="G740">
        <v>30.27</v>
      </c>
      <c r="H740">
        <v>100.08</v>
      </c>
      <c r="I740">
        <v>25.68</v>
      </c>
      <c r="J740">
        <v>84.92</v>
      </c>
      <c r="K740">
        <v>96</v>
      </c>
      <c r="T740">
        <v>3</v>
      </c>
      <c r="U740">
        <v>2</v>
      </c>
      <c r="V740" t="s">
        <v>441</v>
      </c>
      <c r="W740">
        <v>100</v>
      </c>
      <c r="X740">
        <v>4</v>
      </c>
      <c r="Y740">
        <v>4</v>
      </c>
      <c r="Z740" t="s">
        <v>1160</v>
      </c>
      <c r="AA740" t="s">
        <v>1161</v>
      </c>
      <c r="AB740" t="s">
        <v>445</v>
      </c>
      <c r="AC740" t="s">
        <v>446</v>
      </c>
      <c r="AD740" t="s">
        <v>447</v>
      </c>
      <c r="AE740" t="s">
        <v>417</v>
      </c>
      <c r="AG740" t="s">
        <v>1162</v>
      </c>
      <c r="AH740">
        <v>0</v>
      </c>
      <c r="AI740">
        <v>98</v>
      </c>
      <c r="AJ740">
        <v>32</v>
      </c>
      <c r="AK740">
        <v>139</v>
      </c>
      <c r="AL740">
        <v>1.02</v>
      </c>
    </row>
    <row r="741" spans="1:38" x14ac:dyDescent="0.3">
      <c r="A741" t="s">
        <v>1016</v>
      </c>
      <c r="B741">
        <v>2229</v>
      </c>
      <c r="C741">
        <v>1</v>
      </c>
      <c r="D741" t="s">
        <v>1163</v>
      </c>
      <c r="E741" t="s">
        <v>1164</v>
      </c>
      <c r="F741">
        <v>2136</v>
      </c>
      <c r="G741">
        <v>16.440000000000001</v>
      </c>
      <c r="H741">
        <v>54.36</v>
      </c>
      <c r="I741">
        <v>12.63</v>
      </c>
      <c r="J741">
        <v>41.76</v>
      </c>
      <c r="K741">
        <v>274</v>
      </c>
      <c r="T741">
        <v>2</v>
      </c>
      <c r="U741">
        <v>1</v>
      </c>
      <c r="V741" t="s">
        <v>457</v>
      </c>
      <c r="W741">
        <v>54</v>
      </c>
      <c r="X741">
        <v>20</v>
      </c>
      <c r="Y741">
        <v>14</v>
      </c>
      <c r="Z741" t="s">
        <v>1165</v>
      </c>
      <c r="AA741" t="s">
        <v>1166</v>
      </c>
      <c r="AB741" t="s">
        <v>445</v>
      </c>
      <c r="AC741" t="s">
        <v>446</v>
      </c>
      <c r="AD741" t="s">
        <v>447</v>
      </c>
      <c r="AE741" t="s">
        <v>417</v>
      </c>
      <c r="AG741" t="s">
        <v>1167</v>
      </c>
      <c r="AH741">
        <v>0</v>
      </c>
      <c r="AI741">
        <v>214</v>
      </c>
      <c r="AJ741">
        <v>17</v>
      </c>
      <c r="AK741">
        <v>2773</v>
      </c>
      <c r="AL741">
        <v>1.3</v>
      </c>
    </row>
    <row r="742" spans="1:38" x14ac:dyDescent="0.3">
      <c r="A742" t="s">
        <v>1016</v>
      </c>
      <c r="B742">
        <v>2229</v>
      </c>
      <c r="C742">
        <v>2</v>
      </c>
      <c r="D742" t="s">
        <v>1163</v>
      </c>
      <c r="E742" t="s">
        <v>1164</v>
      </c>
      <c r="F742">
        <v>2136</v>
      </c>
      <c r="G742">
        <v>22.92</v>
      </c>
      <c r="H742">
        <v>75.8</v>
      </c>
      <c r="I742">
        <v>17.96</v>
      </c>
      <c r="J742">
        <v>59.4</v>
      </c>
      <c r="K742">
        <v>150</v>
      </c>
      <c r="T742">
        <v>3</v>
      </c>
      <c r="U742">
        <v>1</v>
      </c>
      <c r="V742" t="s">
        <v>457</v>
      </c>
      <c r="W742">
        <v>75</v>
      </c>
      <c r="X742">
        <v>20</v>
      </c>
      <c r="Y742">
        <v>14</v>
      </c>
      <c r="Z742" t="s">
        <v>1165</v>
      </c>
      <c r="AA742" t="s">
        <v>1166</v>
      </c>
      <c r="AB742" t="s">
        <v>445</v>
      </c>
      <c r="AC742" t="s">
        <v>446</v>
      </c>
      <c r="AD742" t="s">
        <v>447</v>
      </c>
      <c r="AE742" t="s">
        <v>417</v>
      </c>
      <c r="AG742" t="s">
        <v>1167</v>
      </c>
      <c r="AH742">
        <v>0</v>
      </c>
      <c r="AI742">
        <v>214</v>
      </c>
      <c r="AJ742">
        <v>17</v>
      </c>
      <c r="AK742">
        <v>2773</v>
      </c>
      <c r="AL742">
        <v>1.3</v>
      </c>
    </row>
    <row r="743" spans="1:38" x14ac:dyDescent="0.3">
      <c r="A743" t="s">
        <v>1016</v>
      </c>
      <c r="B743">
        <v>2229</v>
      </c>
      <c r="C743">
        <v>3</v>
      </c>
      <c r="D743" t="s">
        <v>1163</v>
      </c>
      <c r="E743" t="s">
        <v>1164</v>
      </c>
      <c r="F743">
        <v>2136</v>
      </c>
      <c r="G743">
        <v>27.32</v>
      </c>
      <c r="H743">
        <v>90.33</v>
      </c>
      <c r="I743">
        <v>22.56</v>
      </c>
      <c r="J743">
        <v>74.61</v>
      </c>
      <c r="K743">
        <v>240</v>
      </c>
      <c r="T743">
        <v>3</v>
      </c>
      <c r="U743">
        <v>1</v>
      </c>
      <c r="V743" t="s">
        <v>441</v>
      </c>
      <c r="W743">
        <v>90</v>
      </c>
      <c r="X743">
        <v>20</v>
      </c>
      <c r="Y743">
        <v>14</v>
      </c>
      <c r="Z743" t="s">
        <v>1165</v>
      </c>
      <c r="AA743" t="s">
        <v>1166</v>
      </c>
      <c r="AB743" t="s">
        <v>445</v>
      </c>
      <c r="AC743" t="s">
        <v>446</v>
      </c>
      <c r="AD743" t="s">
        <v>447</v>
      </c>
      <c r="AE743" t="s">
        <v>417</v>
      </c>
      <c r="AG743" t="s">
        <v>1167</v>
      </c>
      <c r="AH743">
        <v>0</v>
      </c>
      <c r="AI743">
        <v>214</v>
      </c>
      <c r="AJ743">
        <v>17</v>
      </c>
      <c r="AK743">
        <v>2773</v>
      </c>
      <c r="AL743">
        <v>1.3</v>
      </c>
    </row>
    <row r="744" spans="1:38" x14ac:dyDescent="0.3">
      <c r="A744" t="s">
        <v>1016</v>
      </c>
      <c r="B744">
        <v>2229</v>
      </c>
      <c r="C744">
        <v>4</v>
      </c>
      <c r="D744" t="s">
        <v>1163</v>
      </c>
      <c r="E744" t="s">
        <v>1164</v>
      </c>
      <c r="F744">
        <v>2136</v>
      </c>
      <c r="G744">
        <v>27.52</v>
      </c>
      <c r="H744">
        <v>91</v>
      </c>
      <c r="I744">
        <v>22.74</v>
      </c>
      <c r="J744">
        <v>75.180000000000007</v>
      </c>
      <c r="K744">
        <v>270</v>
      </c>
      <c r="T744">
        <v>3</v>
      </c>
      <c r="U744">
        <v>1</v>
      </c>
      <c r="V744" t="s">
        <v>441</v>
      </c>
      <c r="W744">
        <v>91</v>
      </c>
      <c r="X744">
        <v>20</v>
      </c>
      <c r="Y744">
        <v>14</v>
      </c>
      <c r="Z744" t="s">
        <v>1165</v>
      </c>
      <c r="AA744" t="s">
        <v>1166</v>
      </c>
      <c r="AB744" t="s">
        <v>445</v>
      </c>
      <c r="AC744" t="s">
        <v>446</v>
      </c>
      <c r="AD744" t="s">
        <v>447</v>
      </c>
      <c r="AE744" t="s">
        <v>417</v>
      </c>
      <c r="AG744" t="s">
        <v>1167</v>
      </c>
      <c r="AH744">
        <v>0</v>
      </c>
      <c r="AI744">
        <v>214</v>
      </c>
      <c r="AJ744">
        <v>17</v>
      </c>
      <c r="AK744">
        <v>2773</v>
      </c>
      <c r="AL744">
        <v>1.3</v>
      </c>
    </row>
    <row r="745" spans="1:38" x14ac:dyDescent="0.3">
      <c r="A745" t="s">
        <v>1016</v>
      </c>
      <c r="B745">
        <v>2229</v>
      </c>
      <c r="C745">
        <v>5</v>
      </c>
      <c r="D745" t="s">
        <v>1163</v>
      </c>
      <c r="E745" t="s">
        <v>1164</v>
      </c>
      <c r="F745">
        <v>2136</v>
      </c>
      <c r="G745">
        <v>30.92</v>
      </c>
      <c r="H745">
        <v>102.24</v>
      </c>
      <c r="I745">
        <v>25.7</v>
      </c>
      <c r="J745">
        <v>84.97</v>
      </c>
      <c r="K745">
        <v>450</v>
      </c>
      <c r="T745">
        <v>3</v>
      </c>
      <c r="U745">
        <v>2</v>
      </c>
      <c r="V745" t="s">
        <v>441</v>
      </c>
      <c r="W745" t="s">
        <v>274</v>
      </c>
      <c r="X745">
        <v>20</v>
      </c>
      <c r="Y745">
        <v>14</v>
      </c>
      <c r="Z745" t="s">
        <v>1165</v>
      </c>
      <c r="AA745" t="s">
        <v>1166</v>
      </c>
      <c r="AB745" t="s">
        <v>445</v>
      </c>
      <c r="AC745" t="s">
        <v>446</v>
      </c>
      <c r="AD745" t="s">
        <v>447</v>
      </c>
      <c r="AE745" t="s">
        <v>417</v>
      </c>
      <c r="AG745" t="s">
        <v>1167</v>
      </c>
      <c r="AH745">
        <v>0</v>
      </c>
      <c r="AI745">
        <v>214</v>
      </c>
      <c r="AJ745">
        <v>17</v>
      </c>
      <c r="AK745">
        <v>2773</v>
      </c>
      <c r="AL745">
        <v>1.3</v>
      </c>
    </row>
    <row r="746" spans="1:38" x14ac:dyDescent="0.3">
      <c r="A746" t="s">
        <v>1016</v>
      </c>
      <c r="B746">
        <v>2229</v>
      </c>
      <c r="C746">
        <v>6</v>
      </c>
      <c r="D746" t="s">
        <v>1163</v>
      </c>
      <c r="E746" t="s">
        <v>1164</v>
      </c>
      <c r="F746">
        <v>2136</v>
      </c>
      <c r="G746">
        <v>30.86</v>
      </c>
      <c r="H746">
        <v>102.03</v>
      </c>
      <c r="I746">
        <v>25.64</v>
      </c>
      <c r="J746">
        <v>84.79</v>
      </c>
      <c r="K746">
        <v>300</v>
      </c>
      <c r="T746">
        <v>3</v>
      </c>
      <c r="U746">
        <v>2</v>
      </c>
      <c r="V746" t="s">
        <v>441</v>
      </c>
      <c r="W746" t="s">
        <v>275</v>
      </c>
      <c r="X746">
        <v>20</v>
      </c>
      <c r="Y746">
        <v>14</v>
      </c>
      <c r="Z746" t="s">
        <v>1165</v>
      </c>
      <c r="AA746" t="s">
        <v>1166</v>
      </c>
      <c r="AB746" t="s">
        <v>445</v>
      </c>
      <c r="AC746" t="s">
        <v>446</v>
      </c>
      <c r="AD746" t="s">
        <v>447</v>
      </c>
      <c r="AE746" t="s">
        <v>417</v>
      </c>
      <c r="AG746" t="s">
        <v>1167</v>
      </c>
      <c r="AH746">
        <v>0</v>
      </c>
      <c r="AI746">
        <v>214</v>
      </c>
      <c r="AJ746">
        <v>17</v>
      </c>
      <c r="AK746">
        <v>2773</v>
      </c>
      <c r="AL746">
        <v>1.3</v>
      </c>
    </row>
    <row r="747" spans="1:38" x14ac:dyDescent="0.3">
      <c r="A747" t="s">
        <v>1016</v>
      </c>
      <c r="B747">
        <v>2229</v>
      </c>
      <c r="C747">
        <v>7</v>
      </c>
      <c r="D747" t="s">
        <v>1163</v>
      </c>
      <c r="E747" t="s">
        <v>1164</v>
      </c>
      <c r="F747">
        <v>2136</v>
      </c>
      <c r="G747">
        <v>36.65</v>
      </c>
      <c r="H747">
        <v>121.16</v>
      </c>
      <c r="I747">
        <v>30.85</v>
      </c>
      <c r="J747">
        <v>101.99</v>
      </c>
      <c r="K747">
        <v>60</v>
      </c>
      <c r="T747">
        <v>4</v>
      </c>
      <c r="U747">
        <v>2</v>
      </c>
      <c r="V747" t="s">
        <v>441</v>
      </c>
      <c r="W747">
        <v>121</v>
      </c>
      <c r="X747">
        <v>20</v>
      </c>
      <c r="Y747">
        <v>14</v>
      </c>
      <c r="Z747" t="s">
        <v>1165</v>
      </c>
      <c r="AA747" t="s">
        <v>1166</v>
      </c>
      <c r="AB747" t="s">
        <v>445</v>
      </c>
      <c r="AC747" t="s">
        <v>446</v>
      </c>
      <c r="AD747" t="s">
        <v>447</v>
      </c>
      <c r="AE747" t="s">
        <v>417</v>
      </c>
      <c r="AG747" t="s">
        <v>1167</v>
      </c>
      <c r="AH747">
        <v>0</v>
      </c>
      <c r="AI747">
        <v>214</v>
      </c>
      <c r="AJ747">
        <v>17</v>
      </c>
      <c r="AK747">
        <v>2773</v>
      </c>
      <c r="AL747">
        <v>1.3</v>
      </c>
    </row>
    <row r="748" spans="1:38" x14ac:dyDescent="0.3">
      <c r="A748" t="s">
        <v>1016</v>
      </c>
      <c r="B748">
        <v>2229</v>
      </c>
      <c r="C748">
        <v>8</v>
      </c>
      <c r="D748" t="s">
        <v>1163</v>
      </c>
      <c r="E748" t="s">
        <v>1164</v>
      </c>
      <c r="F748">
        <v>2136</v>
      </c>
      <c r="G748">
        <v>37.6</v>
      </c>
      <c r="H748">
        <v>124.33</v>
      </c>
      <c r="I748">
        <v>30.85</v>
      </c>
      <c r="J748">
        <v>101.99</v>
      </c>
      <c r="K748">
        <v>72</v>
      </c>
      <c r="T748">
        <v>4</v>
      </c>
      <c r="U748">
        <v>2</v>
      </c>
      <c r="V748" t="s">
        <v>441</v>
      </c>
      <c r="W748">
        <v>124</v>
      </c>
      <c r="X748">
        <v>20</v>
      </c>
      <c r="Y748">
        <v>14</v>
      </c>
      <c r="Z748" t="s">
        <v>1165</v>
      </c>
      <c r="AA748" t="s">
        <v>1166</v>
      </c>
      <c r="AB748" t="s">
        <v>445</v>
      </c>
      <c r="AC748" t="s">
        <v>446</v>
      </c>
      <c r="AD748" t="s">
        <v>447</v>
      </c>
      <c r="AE748" t="s">
        <v>417</v>
      </c>
      <c r="AG748" t="s">
        <v>1167</v>
      </c>
      <c r="AH748">
        <v>0</v>
      </c>
      <c r="AI748">
        <v>214</v>
      </c>
      <c r="AJ748">
        <v>17</v>
      </c>
      <c r="AK748">
        <v>2773</v>
      </c>
      <c r="AL748">
        <v>1.3</v>
      </c>
    </row>
    <row r="749" spans="1:38" x14ac:dyDescent="0.3">
      <c r="A749" t="s">
        <v>1016</v>
      </c>
      <c r="B749">
        <v>2229</v>
      </c>
      <c r="C749">
        <v>9</v>
      </c>
      <c r="D749" t="s">
        <v>1163</v>
      </c>
      <c r="E749" t="s">
        <v>1164</v>
      </c>
      <c r="F749">
        <v>2136</v>
      </c>
      <c r="G749">
        <v>47.97</v>
      </c>
      <c r="H749">
        <v>158.59</v>
      </c>
      <c r="I749">
        <v>40.36</v>
      </c>
      <c r="J749">
        <v>133.44</v>
      </c>
      <c r="K749">
        <v>320</v>
      </c>
      <c r="T749">
        <v>4</v>
      </c>
      <c r="U749">
        <v>2</v>
      </c>
      <c r="V749" t="s">
        <v>441</v>
      </c>
      <c r="W749">
        <v>158</v>
      </c>
      <c r="X749">
        <v>20</v>
      </c>
      <c r="Y749">
        <v>14</v>
      </c>
      <c r="Z749" t="s">
        <v>1165</v>
      </c>
      <c r="AA749" t="s">
        <v>1166</v>
      </c>
      <c r="AB749" t="s">
        <v>445</v>
      </c>
      <c r="AC749" t="s">
        <v>446</v>
      </c>
      <c r="AD749" t="s">
        <v>447</v>
      </c>
      <c r="AE749" t="s">
        <v>417</v>
      </c>
      <c r="AG749" t="s">
        <v>1167</v>
      </c>
      <c r="AH749">
        <v>0</v>
      </c>
      <c r="AI749">
        <v>214</v>
      </c>
      <c r="AJ749">
        <v>17</v>
      </c>
      <c r="AK749">
        <v>2773</v>
      </c>
      <c r="AL749">
        <v>1.3</v>
      </c>
    </row>
    <row r="750" spans="1:38" x14ac:dyDescent="0.3">
      <c r="A750" t="s">
        <v>1016</v>
      </c>
      <c r="B750">
        <v>3163</v>
      </c>
      <c r="C750">
        <v>1</v>
      </c>
      <c r="D750" t="s">
        <v>1168</v>
      </c>
      <c r="E750" t="s">
        <v>780</v>
      </c>
      <c r="F750">
        <v>224</v>
      </c>
      <c r="G750">
        <v>26.05</v>
      </c>
      <c r="H750">
        <v>86.12</v>
      </c>
      <c r="I750">
        <v>21.71</v>
      </c>
      <c r="J750">
        <v>71.77</v>
      </c>
      <c r="K750">
        <v>128</v>
      </c>
      <c r="T750">
        <v>3</v>
      </c>
      <c r="U750">
        <v>1</v>
      </c>
      <c r="V750" t="s">
        <v>441</v>
      </c>
      <c r="W750">
        <v>86</v>
      </c>
      <c r="X750">
        <v>4</v>
      </c>
      <c r="Y750">
        <v>4</v>
      </c>
      <c r="Z750" t="s">
        <v>1169</v>
      </c>
      <c r="AA750" t="s">
        <v>1170</v>
      </c>
      <c r="AB750" t="s">
        <v>445</v>
      </c>
      <c r="AC750" t="s">
        <v>446</v>
      </c>
      <c r="AD750" t="s">
        <v>447</v>
      </c>
      <c r="AE750" t="s">
        <v>417</v>
      </c>
      <c r="AG750" t="s">
        <v>1171</v>
      </c>
      <c r="AH750">
        <v>0</v>
      </c>
      <c r="AI750">
        <v>96</v>
      </c>
      <c r="AJ750">
        <v>32</v>
      </c>
      <c r="AK750">
        <v>230</v>
      </c>
      <c r="AL750">
        <v>1.03</v>
      </c>
    </row>
    <row r="751" spans="1:38" x14ac:dyDescent="0.3">
      <c r="A751" t="s">
        <v>1016</v>
      </c>
      <c r="B751">
        <v>3163</v>
      </c>
      <c r="C751">
        <v>2</v>
      </c>
      <c r="D751" t="s">
        <v>1168</v>
      </c>
      <c r="E751" t="s">
        <v>780</v>
      </c>
      <c r="F751">
        <v>224</v>
      </c>
      <c r="G751">
        <v>31.16</v>
      </c>
      <c r="H751">
        <v>103.03</v>
      </c>
      <c r="I751">
        <v>25.66</v>
      </c>
      <c r="J751">
        <v>84.85</v>
      </c>
      <c r="K751">
        <v>96</v>
      </c>
      <c r="T751">
        <v>3</v>
      </c>
      <c r="U751">
        <v>2</v>
      </c>
      <c r="V751" t="s">
        <v>441</v>
      </c>
      <c r="W751">
        <v>103</v>
      </c>
      <c r="X751">
        <v>4</v>
      </c>
      <c r="Y751">
        <v>4</v>
      </c>
      <c r="Z751" t="s">
        <v>1169</v>
      </c>
      <c r="AA751" t="s">
        <v>1170</v>
      </c>
      <c r="AB751" t="s">
        <v>445</v>
      </c>
      <c r="AC751" t="s">
        <v>446</v>
      </c>
      <c r="AD751" t="s">
        <v>447</v>
      </c>
      <c r="AE751" t="s">
        <v>417</v>
      </c>
      <c r="AG751" t="s">
        <v>1171</v>
      </c>
      <c r="AH751">
        <v>0</v>
      </c>
      <c r="AI751">
        <v>96</v>
      </c>
      <c r="AJ751">
        <v>32</v>
      </c>
      <c r="AK751">
        <v>230</v>
      </c>
      <c r="AL751">
        <v>1.03</v>
      </c>
    </row>
    <row r="752" spans="1:38" x14ac:dyDescent="0.3">
      <c r="A752" t="s">
        <v>1016</v>
      </c>
      <c r="B752">
        <v>2875</v>
      </c>
      <c r="C752">
        <v>1</v>
      </c>
      <c r="D752" t="s">
        <v>1172</v>
      </c>
      <c r="E752" t="s">
        <v>1048</v>
      </c>
      <c r="F752">
        <v>646</v>
      </c>
      <c r="G752">
        <v>23.9</v>
      </c>
      <c r="H752">
        <v>79.040000000000006</v>
      </c>
      <c r="I752">
        <v>18.12</v>
      </c>
      <c r="J752">
        <v>59.91</v>
      </c>
      <c r="K752">
        <v>64</v>
      </c>
      <c r="T752">
        <v>3</v>
      </c>
      <c r="U752">
        <v>1</v>
      </c>
      <c r="V752" t="s">
        <v>441</v>
      </c>
      <c r="W752">
        <v>79</v>
      </c>
      <c r="X752">
        <v>23</v>
      </c>
      <c r="Y752">
        <v>12</v>
      </c>
      <c r="Z752" t="s">
        <v>1173</v>
      </c>
      <c r="AA752" t="s">
        <v>1174</v>
      </c>
      <c r="AB752" t="s">
        <v>445</v>
      </c>
      <c r="AC752" t="s">
        <v>446</v>
      </c>
      <c r="AD752" t="s">
        <v>447</v>
      </c>
      <c r="AE752" t="s">
        <v>417</v>
      </c>
      <c r="AG752" t="s">
        <v>1175</v>
      </c>
      <c r="AH752">
        <v>0</v>
      </c>
      <c r="AI752">
        <v>212</v>
      </c>
      <c r="AJ752">
        <v>15</v>
      </c>
      <c r="AK752">
        <v>716</v>
      </c>
      <c r="AL752">
        <v>1.1100000000000001</v>
      </c>
    </row>
    <row r="753" spans="1:38" x14ac:dyDescent="0.3">
      <c r="A753" t="s">
        <v>1016</v>
      </c>
      <c r="B753">
        <v>2875</v>
      </c>
      <c r="C753">
        <v>2</v>
      </c>
      <c r="D753" t="s">
        <v>1172</v>
      </c>
      <c r="E753" t="s">
        <v>1048</v>
      </c>
      <c r="F753">
        <v>646</v>
      </c>
      <c r="G753">
        <v>27.43</v>
      </c>
      <c r="H753">
        <v>90.69</v>
      </c>
      <c r="I753">
        <v>21.13</v>
      </c>
      <c r="J753">
        <v>69.87</v>
      </c>
      <c r="K753">
        <v>164</v>
      </c>
      <c r="T753">
        <v>3</v>
      </c>
      <c r="U753">
        <v>1</v>
      </c>
      <c r="V753" t="s">
        <v>441</v>
      </c>
      <c r="W753">
        <v>90</v>
      </c>
      <c r="X753">
        <v>23</v>
      </c>
      <c r="Y753">
        <v>12</v>
      </c>
      <c r="Z753" t="s">
        <v>1173</v>
      </c>
      <c r="AA753" t="s">
        <v>1174</v>
      </c>
      <c r="AB753" t="s">
        <v>445</v>
      </c>
      <c r="AC753" t="s">
        <v>446</v>
      </c>
      <c r="AD753" t="s">
        <v>447</v>
      </c>
      <c r="AE753" t="s">
        <v>417</v>
      </c>
      <c r="AG753" t="s">
        <v>1175</v>
      </c>
      <c r="AH753">
        <v>0</v>
      </c>
      <c r="AI753">
        <v>212</v>
      </c>
      <c r="AJ753">
        <v>15</v>
      </c>
      <c r="AK753">
        <v>716</v>
      </c>
      <c r="AL753">
        <v>1.1100000000000001</v>
      </c>
    </row>
    <row r="754" spans="1:38" x14ac:dyDescent="0.3">
      <c r="A754" t="s">
        <v>1016</v>
      </c>
      <c r="B754">
        <v>2875</v>
      </c>
      <c r="C754">
        <v>3</v>
      </c>
      <c r="D754" t="s">
        <v>1172</v>
      </c>
      <c r="E754" t="s">
        <v>1048</v>
      </c>
      <c r="F754">
        <v>646</v>
      </c>
      <c r="G754">
        <v>32.11</v>
      </c>
      <c r="H754">
        <v>106.15</v>
      </c>
      <c r="I754">
        <v>25.68</v>
      </c>
      <c r="J754">
        <v>84.91</v>
      </c>
      <c r="K754">
        <v>80</v>
      </c>
      <c r="T754">
        <v>3</v>
      </c>
      <c r="U754">
        <v>2</v>
      </c>
      <c r="V754" t="s">
        <v>441</v>
      </c>
      <c r="W754">
        <v>106</v>
      </c>
      <c r="X754">
        <v>23</v>
      </c>
      <c r="Y754">
        <v>12</v>
      </c>
      <c r="Z754" t="s">
        <v>1173</v>
      </c>
      <c r="AA754" t="s">
        <v>1174</v>
      </c>
      <c r="AB754" t="s">
        <v>445</v>
      </c>
      <c r="AC754" t="s">
        <v>446</v>
      </c>
      <c r="AD754" t="s">
        <v>447</v>
      </c>
      <c r="AE754" t="s">
        <v>417</v>
      </c>
      <c r="AG754" t="s">
        <v>1175</v>
      </c>
      <c r="AH754">
        <v>0</v>
      </c>
      <c r="AI754">
        <v>212</v>
      </c>
      <c r="AJ754">
        <v>15</v>
      </c>
      <c r="AK754">
        <v>716</v>
      </c>
      <c r="AL754">
        <v>1.1100000000000001</v>
      </c>
    </row>
    <row r="755" spans="1:38" x14ac:dyDescent="0.3">
      <c r="A755" t="s">
        <v>1016</v>
      </c>
      <c r="B755">
        <v>2875</v>
      </c>
      <c r="C755">
        <v>4</v>
      </c>
      <c r="D755" t="s">
        <v>1172</v>
      </c>
      <c r="E755" t="s">
        <v>1048</v>
      </c>
      <c r="F755">
        <v>646</v>
      </c>
      <c r="G755">
        <v>38.06</v>
      </c>
      <c r="H755">
        <v>125.82</v>
      </c>
      <c r="I755">
        <v>30.84</v>
      </c>
      <c r="J755">
        <v>101.97</v>
      </c>
      <c r="K755">
        <v>84</v>
      </c>
      <c r="T755">
        <v>3</v>
      </c>
      <c r="U755">
        <v>2</v>
      </c>
      <c r="V755" t="s">
        <v>441</v>
      </c>
      <c r="W755">
        <v>125</v>
      </c>
      <c r="X755">
        <v>23</v>
      </c>
      <c r="Y755">
        <v>12</v>
      </c>
      <c r="Z755" t="s">
        <v>1173</v>
      </c>
      <c r="AA755" t="s">
        <v>1174</v>
      </c>
      <c r="AB755" t="s">
        <v>445</v>
      </c>
      <c r="AC755" t="s">
        <v>446</v>
      </c>
      <c r="AD755" t="s">
        <v>447</v>
      </c>
      <c r="AE755" t="s">
        <v>417</v>
      </c>
      <c r="AG755" t="s">
        <v>1175</v>
      </c>
      <c r="AH755">
        <v>0</v>
      </c>
      <c r="AI755">
        <v>212</v>
      </c>
      <c r="AJ755">
        <v>15</v>
      </c>
      <c r="AK755">
        <v>716</v>
      </c>
      <c r="AL755">
        <v>1.1100000000000001</v>
      </c>
    </row>
    <row r="756" spans="1:38" x14ac:dyDescent="0.3">
      <c r="A756" t="s">
        <v>1016</v>
      </c>
      <c r="B756">
        <v>2875</v>
      </c>
      <c r="C756">
        <v>5</v>
      </c>
      <c r="D756" t="s">
        <v>1172</v>
      </c>
      <c r="E756" t="s">
        <v>1048</v>
      </c>
      <c r="F756">
        <v>646</v>
      </c>
      <c r="G756">
        <v>42.43</v>
      </c>
      <c r="H756">
        <v>140.28</v>
      </c>
      <c r="I756">
        <v>34.76</v>
      </c>
      <c r="J756">
        <v>114.93</v>
      </c>
      <c r="K756">
        <v>70</v>
      </c>
      <c r="T756">
        <v>4</v>
      </c>
      <c r="U756">
        <v>2</v>
      </c>
      <c r="V756" t="s">
        <v>441</v>
      </c>
      <c r="W756">
        <v>140</v>
      </c>
      <c r="X756">
        <v>23</v>
      </c>
      <c r="Y756">
        <v>12</v>
      </c>
      <c r="Z756" t="s">
        <v>1173</v>
      </c>
      <c r="AA756" t="s">
        <v>1174</v>
      </c>
      <c r="AB756" t="s">
        <v>445</v>
      </c>
      <c r="AC756" t="s">
        <v>446</v>
      </c>
      <c r="AD756" t="s">
        <v>447</v>
      </c>
      <c r="AE756" t="s">
        <v>417</v>
      </c>
      <c r="AG756" t="s">
        <v>1175</v>
      </c>
      <c r="AH756">
        <v>0</v>
      </c>
      <c r="AI756">
        <v>212</v>
      </c>
      <c r="AJ756">
        <v>15</v>
      </c>
      <c r="AK756">
        <v>716</v>
      </c>
      <c r="AL756">
        <v>1.1100000000000001</v>
      </c>
    </row>
    <row r="757" spans="1:38" x14ac:dyDescent="0.3">
      <c r="A757" t="s">
        <v>1016</v>
      </c>
      <c r="B757">
        <v>2875</v>
      </c>
      <c r="C757">
        <v>6</v>
      </c>
      <c r="D757" t="s">
        <v>1172</v>
      </c>
      <c r="E757" t="s">
        <v>1048</v>
      </c>
      <c r="F757">
        <v>646</v>
      </c>
      <c r="G757">
        <v>49.24</v>
      </c>
      <c r="H757">
        <v>162.79</v>
      </c>
      <c r="I757">
        <v>40.770000000000003</v>
      </c>
      <c r="J757">
        <v>134.79</v>
      </c>
      <c r="K757">
        <v>184</v>
      </c>
      <c r="T757">
        <v>4</v>
      </c>
      <c r="U757">
        <v>2</v>
      </c>
      <c r="V757" t="s">
        <v>441</v>
      </c>
      <c r="W757">
        <v>162</v>
      </c>
      <c r="X757">
        <v>23</v>
      </c>
      <c r="Y757">
        <v>12</v>
      </c>
      <c r="Z757" t="s">
        <v>1173</v>
      </c>
      <c r="AA757" t="s">
        <v>1174</v>
      </c>
      <c r="AB757" t="s">
        <v>445</v>
      </c>
      <c r="AC757" t="s">
        <v>446</v>
      </c>
      <c r="AD757" t="s">
        <v>447</v>
      </c>
      <c r="AE757" t="s">
        <v>417</v>
      </c>
      <c r="AG757" t="s">
        <v>1175</v>
      </c>
      <c r="AH757">
        <v>0</v>
      </c>
      <c r="AI757">
        <v>212</v>
      </c>
      <c r="AJ757">
        <v>15</v>
      </c>
      <c r="AK757">
        <v>716</v>
      </c>
      <c r="AL757">
        <v>1.1100000000000001</v>
      </c>
    </row>
    <row r="758" spans="1:38" x14ac:dyDescent="0.3">
      <c r="A758" t="s">
        <v>1016</v>
      </c>
      <c r="B758">
        <v>3200</v>
      </c>
      <c r="C758">
        <v>1</v>
      </c>
      <c r="D758" t="s">
        <v>1176</v>
      </c>
      <c r="E758" t="s">
        <v>477</v>
      </c>
      <c r="F758">
        <v>124</v>
      </c>
      <c r="G758">
        <v>28.81</v>
      </c>
      <c r="H758">
        <v>95.27</v>
      </c>
      <c r="I758">
        <v>24.14</v>
      </c>
      <c r="J758">
        <v>79.819999999999993</v>
      </c>
      <c r="K758">
        <v>56</v>
      </c>
      <c r="T758">
        <v>3</v>
      </c>
      <c r="U758">
        <v>1</v>
      </c>
      <c r="V758" t="s">
        <v>441</v>
      </c>
      <c r="W758">
        <v>95</v>
      </c>
      <c r="X758">
        <v>4</v>
      </c>
      <c r="Y758">
        <v>4</v>
      </c>
      <c r="Z758" t="s">
        <v>1177</v>
      </c>
      <c r="AA758" t="s">
        <v>1178</v>
      </c>
      <c r="AB758" t="s">
        <v>445</v>
      </c>
      <c r="AC758" t="s">
        <v>446</v>
      </c>
      <c r="AD758" t="s">
        <v>447</v>
      </c>
      <c r="AE758" t="s">
        <v>417</v>
      </c>
      <c r="AG758" t="s">
        <v>1179</v>
      </c>
      <c r="AH758">
        <v>0</v>
      </c>
      <c r="AI758">
        <v>99</v>
      </c>
      <c r="AJ758">
        <v>32</v>
      </c>
      <c r="AK758">
        <v>146</v>
      </c>
      <c r="AL758">
        <v>1.18</v>
      </c>
    </row>
    <row r="759" spans="1:38" x14ac:dyDescent="0.3">
      <c r="A759" t="s">
        <v>1016</v>
      </c>
      <c r="B759">
        <v>3200</v>
      </c>
      <c r="C759">
        <v>2</v>
      </c>
      <c r="D759" t="s">
        <v>1176</v>
      </c>
      <c r="E759" t="s">
        <v>477</v>
      </c>
      <c r="F759">
        <v>124</v>
      </c>
      <c r="G759">
        <v>30.66</v>
      </c>
      <c r="H759">
        <v>101.37</v>
      </c>
      <c r="I759">
        <v>25.69</v>
      </c>
      <c r="J759">
        <v>84.93</v>
      </c>
      <c r="K759">
        <v>68</v>
      </c>
      <c r="T759">
        <v>3</v>
      </c>
      <c r="U759">
        <v>2</v>
      </c>
      <c r="V759" t="s">
        <v>441</v>
      </c>
      <c r="W759">
        <v>101</v>
      </c>
      <c r="X759">
        <v>4</v>
      </c>
      <c r="Y759">
        <v>4</v>
      </c>
      <c r="Z759" t="s">
        <v>1177</v>
      </c>
      <c r="AA759" t="s">
        <v>1178</v>
      </c>
      <c r="AB759" t="s">
        <v>445</v>
      </c>
      <c r="AC759" t="s">
        <v>446</v>
      </c>
      <c r="AD759" t="s">
        <v>447</v>
      </c>
      <c r="AE759" t="s">
        <v>417</v>
      </c>
      <c r="AG759" t="s">
        <v>1179</v>
      </c>
      <c r="AH759">
        <v>0</v>
      </c>
      <c r="AI759">
        <v>99</v>
      </c>
      <c r="AJ759">
        <v>32</v>
      </c>
      <c r="AK759">
        <v>146</v>
      </c>
      <c r="AL759">
        <v>1.18</v>
      </c>
    </row>
    <row r="760" spans="1:38" x14ac:dyDescent="0.3">
      <c r="A760" t="s">
        <v>1016</v>
      </c>
      <c r="B760">
        <v>100830</v>
      </c>
      <c r="C760">
        <v>1</v>
      </c>
      <c r="D760" t="s">
        <v>1180</v>
      </c>
      <c r="E760" t="s">
        <v>477</v>
      </c>
      <c r="F760">
        <v>216</v>
      </c>
      <c r="G760">
        <v>21.28</v>
      </c>
      <c r="H760">
        <v>70.38</v>
      </c>
      <c r="I760">
        <v>17.53</v>
      </c>
      <c r="J760">
        <v>57.97</v>
      </c>
      <c r="K760">
        <v>216</v>
      </c>
      <c r="T760">
        <v>2</v>
      </c>
      <c r="U760">
        <v>1</v>
      </c>
      <c r="V760" t="s">
        <v>441</v>
      </c>
      <c r="W760">
        <v>70</v>
      </c>
      <c r="X760">
        <v>4</v>
      </c>
      <c r="Y760">
        <v>4</v>
      </c>
      <c r="Z760" t="s">
        <v>1181</v>
      </c>
      <c r="AA760" t="s">
        <v>1182</v>
      </c>
      <c r="AB760" t="s">
        <v>445</v>
      </c>
      <c r="AC760" t="s">
        <v>446</v>
      </c>
      <c r="AD760" t="s">
        <v>447</v>
      </c>
      <c r="AE760" t="s">
        <v>417</v>
      </c>
      <c r="AG760" t="s">
        <v>1183</v>
      </c>
      <c r="AH760">
        <v>0</v>
      </c>
      <c r="AI760">
        <v>99</v>
      </c>
      <c r="AJ760">
        <v>30</v>
      </c>
      <c r="AK760">
        <v>0</v>
      </c>
      <c r="AL760">
        <v>0</v>
      </c>
    </row>
    <row r="761" spans="1:38" x14ac:dyDescent="0.3">
      <c r="A761" t="s">
        <v>1016</v>
      </c>
      <c r="B761">
        <v>8286</v>
      </c>
      <c r="C761">
        <v>1</v>
      </c>
      <c r="D761" t="s">
        <v>1184</v>
      </c>
      <c r="E761" t="s">
        <v>477</v>
      </c>
      <c r="F761">
        <v>115</v>
      </c>
      <c r="G761">
        <v>20.37</v>
      </c>
      <c r="H761">
        <v>67.34</v>
      </c>
      <c r="I761">
        <v>17.09</v>
      </c>
      <c r="J761">
        <v>56.52</v>
      </c>
      <c r="K761">
        <v>59</v>
      </c>
      <c r="T761">
        <v>2</v>
      </c>
      <c r="U761">
        <v>1</v>
      </c>
      <c r="V761" t="s">
        <v>441</v>
      </c>
      <c r="W761">
        <v>67</v>
      </c>
      <c r="X761">
        <v>4</v>
      </c>
      <c r="Y761">
        <v>4</v>
      </c>
      <c r="Z761" t="s">
        <v>1185</v>
      </c>
      <c r="AA761" t="s">
        <v>1186</v>
      </c>
      <c r="AB761" t="s">
        <v>445</v>
      </c>
      <c r="AC761" t="s">
        <v>446</v>
      </c>
      <c r="AD761" t="s">
        <v>447</v>
      </c>
      <c r="AE761" t="s">
        <v>417</v>
      </c>
      <c r="AG761" t="s">
        <v>1187</v>
      </c>
      <c r="AH761">
        <v>0</v>
      </c>
      <c r="AI761">
        <v>98</v>
      </c>
      <c r="AJ761">
        <v>32</v>
      </c>
      <c r="AK761">
        <v>104</v>
      </c>
      <c r="AL761">
        <v>0.9</v>
      </c>
    </row>
    <row r="762" spans="1:38" x14ac:dyDescent="0.3">
      <c r="A762" t="s">
        <v>1016</v>
      </c>
      <c r="B762">
        <v>8286</v>
      </c>
      <c r="C762">
        <v>2</v>
      </c>
      <c r="D762" t="s">
        <v>1184</v>
      </c>
      <c r="E762" t="s">
        <v>477</v>
      </c>
      <c r="F762">
        <v>115</v>
      </c>
      <c r="G762">
        <v>21.79</v>
      </c>
      <c r="H762">
        <v>72.040000000000006</v>
      </c>
      <c r="I762">
        <v>18.100000000000001</v>
      </c>
      <c r="J762">
        <v>59.85</v>
      </c>
      <c r="K762">
        <v>56</v>
      </c>
      <c r="T762">
        <v>3</v>
      </c>
      <c r="U762">
        <v>1</v>
      </c>
      <c r="V762" t="s">
        <v>441</v>
      </c>
      <c r="W762">
        <v>72</v>
      </c>
      <c r="X762">
        <v>4</v>
      </c>
      <c r="Y762">
        <v>4</v>
      </c>
      <c r="Z762" t="s">
        <v>1185</v>
      </c>
      <c r="AA762" t="s">
        <v>1186</v>
      </c>
      <c r="AB762" t="s">
        <v>445</v>
      </c>
      <c r="AC762" t="s">
        <v>446</v>
      </c>
      <c r="AD762" t="s">
        <v>447</v>
      </c>
      <c r="AE762" t="s">
        <v>417</v>
      </c>
      <c r="AG762" t="s">
        <v>1187</v>
      </c>
      <c r="AH762">
        <v>0</v>
      </c>
      <c r="AI762">
        <v>98</v>
      </c>
      <c r="AJ762">
        <v>32</v>
      </c>
      <c r="AK762">
        <v>104</v>
      </c>
      <c r="AL762">
        <v>0.9</v>
      </c>
    </row>
    <row r="763" spans="1:38" x14ac:dyDescent="0.3">
      <c r="A763" t="s">
        <v>1188</v>
      </c>
      <c r="B763">
        <v>27864</v>
      </c>
      <c r="C763">
        <v>1</v>
      </c>
      <c r="D763" t="s">
        <v>1189</v>
      </c>
      <c r="E763" t="s">
        <v>852</v>
      </c>
      <c r="F763">
        <v>510</v>
      </c>
      <c r="G763">
        <v>23.57</v>
      </c>
      <c r="H763">
        <v>77.92</v>
      </c>
      <c r="I763">
        <v>16.739999999999998</v>
      </c>
      <c r="J763">
        <v>55.36</v>
      </c>
      <c r="K763">
        <v>55</v>
      </c>
      <c r="T763">
        <v>2</v>
      </c>
      <c r="U763">
        <v>1</v>
      </c>
      <c r="V763" t="s">
        <v>457</v>
      </c>
      <c r="W763" t="s">
        <v>276</v>
      </c>
      <c r="X763">
        <v>18</v>
      </c>
      <c r="Y763">
        <v>8</v>
      </c>
      <c r="Z763" t="s">
        <v>1190</v>
      </c>
      <c r="AA763" t="s">
        <v>1191</v>
      </c>
      <c r="AB763" t="s">
        <v>445</v>
      </c>
      <c r="AC763" t="s">
        <v>446</v>
      </c>
      <c r="AD763" t="s">
        <v>447</v>
      </c>
      <c r="AE763" t="s">
        <v>1192</v>
      </c>
      <c r="AG763" t="s">
        <v>1193</v>
      </c>
      <c r="AH763">
        <v>0</v>
      </c>
      <c r="AI763">
        <v>163</v>
      </c>
      <c r="AJ763">
        <v>15</v>
      </c>
      <c r="AK763">
        <v>518</v>
      </c>
      <c r="AL763">
        <v>1.02</v>
      </c>
    </row>
    <row r="764" spans="1:38" x14ac:dyDescent="0.3">
      <c r="A764" t="s">
        <v>1188</v>
      </c>
      <c r="B764">
        <v>27864</v>
      </c>
      <c r="C764">
        <v>2</v>
      </c>
      <c r="D764" t="s">
        <v>1189</v>
      </c>
      <c r="E764" t="s">
        <v>852</v>
      </c>
      <c r="F764">
        <v>510</v>
      </c>
      <c r="G764">
        <v>23.59</v>
      </c>
      <c r="H764">
        <v>78.010000000000005</v>
      </c>
      <c r="I764">
        <v>16.760000000000002</v>
      </c>
      <c r="J764">
        <v>55.42</v>
      </c>
      <c r="K764">
        <v>74</v>
      </c>
      <c r="T764">
        <v>3</v>
      </c>
      <c r="U764">
        <v>1</v>
      </c>
      <c r="V764" t="s">
        <v>441</v>
      </c>
      <c r="W764" t="s">
        <v>89</v>
      </c>
      <c r="X764">
        <v>18</v>
      </c>
      <c r="Y764">
        <v>8</v>
      </c>
      <c r="Z764" t="s">
        <v>1190</v>
      </c>
      <c r="AA764" t="s">
        <v>1191</v>
      </c>
      <c r="AB764" t="s">
        <v>445</v>
      </c>
      <c r="AC764" t="s">
        <v>446</v>
      </c>
      <c r="AD764" t="s">
        <v>447</v>
      </c>
      <c r="AE764" t="s">
        <v>1192</v>
      </c>
      <c r="AG764" t="s">
        <v>1193</v>
      </c>
      <c r="AH764">
        <v>0</v>
      </c>
      <c r="AI764">
        <v>163</v>
      </c>
      <c r="AJ764">
        <v>15</v>
      </c>
      <c r="AK764">
        <v>518</v>
      </c>
      <c r="AL764">
        <v>1.02</v>
      </c>
    </row>
    <row r="765" spans="1:38" x14ac:dyDescent="0.3">
      <c r="A765" t="s">
        <v>1188</v>
      </c>
      <c r="B765">
        <v>27864</v>
      </c>
      <c r="C765">
        <v>3</v>
      </c>
      <c r="D765" t="s">
        <v>1189</v>
      </c>
      <c r="E765" t="s">
        <v>852</v>
      </c>
      <c r="F765">
        <v>510</v>
      </c>
      <c r="G765">
        <v>23.6</v>
      </c>
      <c r="H765">
        <v>78.03</v>
      </c>
      <c r="I765">
        <v>16.77</v>
      </c>
      <c r="J765">
        <v>55.44</v>
      </c>
      <c r="K765">
        <v>55</v>
      </c>
      <c r="T765">
        <v>3</v>
      </c>
      <c r="U765">
        <v>1</v>
      </c>
      <c r="V765" t="s">
        <v>457</v>
      </c>
      <c r="W765" t="s">
        <v>277</v>
      </c>
      <c r="X765">
        <v>18</v>
      </c>
      <c r="Y765">
        <v>8</v>
      </c>
      <c r="Z765" t="s">
        <v>1190</v>
      </c>
      <c r="AA765" t="s">
        <v>1191</v>
      </c>
      <c r="AB765" t="s">
        <v>445</v>
      </c>
      <c r="AC765" t="s">
        <v>446</v>
      </c>
      <c r="AD765" t="s">
        <v>447</v>
      </c>
      <c r="AE765" t="s">
        <v>1192</v>
      </c>
      <c r="AG765" t="s">
        <v>1193</v>
      </c>
      <c r="AH765">
        <v>0</v>
      </c>
      <c r="AI765">
        <v>163</v>
      </c>
      <c r="AJ765">
        <v>15</v>
      </c>
      <c r="AK765">
        <v>518</v>
      </c>
      <c r="AL765">
        <v>1.02</v>
      </c>
    </row>
    <row r="766" spans="1:38" x14ac:dyDescent="0.3">
      <c r="A766" t="s">
        <v>1188</v>
      </c>
      <c r="B766">
        <v>27864</v>
      </c>
      <c r="C766">
        <v>4</v>
      </c>
      <c r="D766" t="s">
        <v>1189</v>
      </c>
      <c r="E766" t="s">
        <v>852</v>
      </c>
      <c r="F766">
        <v>510</v>
      </c>
      <c r="G766">
        <v>23.6</v>
      </c>
      <c r="H766">
        <v>78.03</v>
      </c>
      <c r="I766">
        <v>16.77</v>
      </c>
      <c r="J766">
        <v>55.44</v>
      </c>
      <c r="K766">
        <v>44</v>
      </c>
      <c r="T766">
        <v>3</v>
      </c>
      <c r="U766">
        <v>1</v>
      </c>
      <c r="V766" t="s">
        <v>457</v>
      </c>
      <c r="W766" t="s">
        <v>278</v>
      </c>
      <c r="X766">
        <v>18</v>
      </c>
      <c r="Y766">
        <v>8</v>
      </c>
      <c r="Z766" t="s">
        <v>1190</v>
      </c>
      <c r="AA766" t="s">
        <v>1191</v>
      </c>
      <c r="AB766" t="s">
        <v>445</v>
      </c>
      <c r="AC766" t="s">
        <v>446</v>
      </c>
      <c r="AD766" t="s">
        <v>447</v>
      </c>
      <c r="AE766" t="s">
        <v>1192</v>
      </c>
      <c r="AG766" t="s">
        <v>1193</v>
      </c>
      <c r="AH766">
        <v>0</v>
      </c>
      <c r="AI766">
        <v>163</v>
      </c>
      <c r="AJ766">
        <v>15</v>
      </c>
      <c r="AK766">
        <v>518</v>
      </c>
      <c r="AL766">
        <v>1.02</v>
      </c>
    </row>
    <row r="767" spans="1:38" x14ac:dyDescent="0.3">
      <c r="A767" t="s">
        <v>1188</v>
      </c>
      <c r="B767">
        <v>27864</v>
      </c>
      <c r="C767">
        <v>5</v>
      </c>
      <c r="D767" t="s">
        <v>1189</v>
      </c>
      <c r="E767" t="s">
        <v>852</v>
      </c>
      <c r="F767">
        <v>510</v>
      </c>
      <c r="G767">
        <v>25.5</v>
      </c>
      <c r="H767">
        <v>84.31</v>
      </c>
      <c r="I767">
        <v>18.11</v>
      </c>
      <c r="J767">
        <v>59.9</v>
      </c>
      <c r="K767">
        <v>142</v>
      </c>
      <c r="T767">
        <v>3</v>
      </c>
      <c r="U767">
        <v>2</v>
      </c>
      <c r="V767" t="s">
        <v>441</v>
      </c>
      <c r="W767" t="s">
        <v>279</v>
      </c>
      <c r="X767">
        <v>18</v>
      </c>
      <c r="Y767">
        <v>8</v>
      </c>
      <c r="Z767" t="s">
        <v>1190</v>
      </c>
      <c r="AA767" t="s">
        <v>1191</v>
      </c>
      <c r="AB767" t="s">
        <v>445</v>
      </c>
      <c r="AC767" t="s">
        <v>446</v>
      </c>
      <c r="AD767" t="s">
        <v>447</v>
      </c>
      <c r="AE767" t="s">
        <v>1192</v>
      </c>
      <c r="AG767" t="s">
        <v>1193</v>
      </c>
      <c r="AH767">
        <v>0</v>
      </c>
      <c r="AI767">
        <v>163</v>
      </c>
      <c r="AJ767">
        <v>15</v>
      </c>
      <c r="AK767">
        <v>518</v>
      </c>
      <c r="AL767">
        <v>1.02</v>
      </c>
    </row>
    <row r="768" spans="1:38" x14ac:dyDescent="0.3">
      <c r="A768" t="s">
        <v>1188</v>
      </c>
      <c r="B768">
        <v>27864</v>
      </c>
      <c r="C768">
        <v>6</v>
      </c>
      <c r="D768" t="s">
        <v>1189</v>
      </c>
      <c r="E768" t="s">
        <v>852</v>
      </c>
      <c r="F768">
        <v>510</v>
      </c>
      <c r="G768">
        <v>25.51</v>
      </c>
      <c r="H768">
        <v>84.35</v>
      </c>
      <c r="I768">
        <v>18.100000000000001</v>
      </c>
      <c r="J768">
        <v>59.84</v>
      </c>
      <c r="K768">
        <v>140</v>
      </c>
      <c r="T768">
        <v>3</v>
      </c>
      <c r="U768">
        <v>2</v>
      </c>
      <c r="V768" t="s">
        <v>441</v>
      </c>
      <c r="W768" t="s">
        <v>192</v>
      </c>
      <c r="X768">
        <v>18</v>
      </c>
      <c r="Y768">
        <v>8</v>
      </c>
      <c r="Z768" t="s">
        <v>1190</v>
      </c>
      <c r="AA768" t="s">
        <v>1191</v>
      </c>
      <c r="AB768" t="s">
        <v>445</v>
      </c>
      <c r="AC768" t="s">
        <v>446</v>
      </c>
      <c r="AD768" t="s">
        <v>447</v>
      </c>
      <c r="AE768" t="s">
        <v>1192</v>
      </c>
      <c r="AG768" t="s">
        <v>1193</v>
      </c>
      <c r="AH768">
        <v>0</v>
      </c>
      <c r="AI768">
        <v>163</v>
      </c>
      <c r="AJ768">
        <v>15</v>
      </c>
      <c r="AK768">
        <v>518</v>
      </c>
      <c r="AL768">
        <v>1.02</v>
      </c>
    </row>
    <row r="769" spans="1:38" x14ac:dyDescent="0.3">
      <c r="A769" t="s">
        <v>1188</v>
      </c>
      <c r="B769">
        <v>27507</v>
      </c>
      <c r="C769">
        <v>1</v>
      </c>
      <c r="D769" t="s">
        <v>1194</v>
      </c>
      <c r="E769" t="s">
        <v>1195</v>
      </c>
      <c r="F769">
        <v>1396</v>
      </c>
      <c r="G769">
        <v>32.35</v>
      </c>
      <c r="H769">
        <v>106.97</v>
      </c>
      <c r="I769">
        <v>25.59</v>
      </c>
      <c r="J769">
        <v>84.62</v>
      </c>
      <c r="K769">
        <v>35</v>
      </c>
      <c r="T769">
        <v>3</v>
      </c>
      <c r="U769">
        <v>2</v>
      </c>
      <c r="V769" t="s">
        <v>457</v>
      </c>
      <c r="W769" t="s">
        <v>280</v>
      </c>
      <c r="X769">
        <v>35</v>
      </c>
      <c r="Y769">
        <v>29</v>
      </c>
      <c r="Z769" t="s">
        <v>1196</v>
      </c>
      <c r="AA769" t="s">
        <v>1197</v>
      </c>
      <c r="AB769" t="s">
        <v>445</v>
      </c>
      <c r="AC769" t="s">
        <v>446</v>
      </c>
      <c r="AD769" t="s">
        <v>447</v>
      </c>
      <c r="AE769" t="s">
        <v>1192</v>
      </c>
      <c r="AG769" t="s">
        <v>1198</v>
      </c>
      <c r="AH769">
        <v>0</v>
      </c>
      <c r="AI769">
        <v>209</v>
      </c>
      <c r="AJ769">
        <v>10</v>
      </c>
      <c r="AK769">
        <v>2105</v>
      </c>
      <c r="AL769">
        <v>1.51</v>
      </c>
    </row>
    <row r="770" spans="1:38" x14ac:dyDescent="0.3">
      <c r="A770" t="s">
        <v>1188</v>
      </c>
      <c r="B770">
        <v>27507</v>
      </c>
      <c r="C770">
        <v>2</v>
      </c>
      <c r="D770" t="s">
        <v>1194</v>
      </c>
      <c r="E770" t="s">
        <v>1195</v>
      </c>
      <c r="F770">
        <v>1396</v>
      </c>
      <c r="G770">
        <v>32.47</v>
      </c>
      <c r="H770">
        <v>107.35</v>
      </c>
      <c r="I770">
        <v>25.68</v>
      </c>
      <c r="J770">
        <v>84.92</v>
      </c>
      <c r="K770">
        <v>206</v>
      </c>
      <c r="T770">
        <v>3</v>
      </c>
      <c r="U770">
        <v>2</v>
      </c>
      <c r="V770" t="s">
        <v>457</v>
      </c>
      <c r="W770" t="s">
        <v>118</v>
      </c>
      <c r="X770">
        <v>35</v>
      </c>
      <c r="Y770">
        <v>29</v>
      </c>
      <c r="Z770" t="s">
        <v>1196</v>
      </c>
      <c r="AA770" t="s">
        <v>1197</v>
      </c>
      <c r="AB770" t="s">
        <v>445</v>
      </c>
      <c r="AC770" t="s">
        <v>446</v>
      </c>
      <c r="AD770" t="s">
        <v>447</v>
      </c>
      <c r="AE770" t="s">
        <v>1192</v>
      </c>
      <c r="AG770" t="s">
        <v>1198</v>
      </c>
      <c r="AH770">
        <v>0</v>
      </c>
      <c r="AI770">
        <v>209</v>
      </c>
      <c r="AJ770">
        <v>10</v>
      </c>
      <c r="AK770">
        <v>2105</v>
      </c>
      <c r="AL770">
        <v>1.51</v>
      </c>
    </row>
    <row r="771" spans="1:38" x14ac:dyDescent="0.3">
      <c r="A771" t="s">
        <v>1188</v>
      </c>
      <c r="B771">
        <v>27507</v>
      </c>
      <c r="C771">
        <v>3</v>
      </c>
      <c r="D771" t="s">
        <v>1194</v>
      </c>
      <c r="E771" t="s">
        <v>1195</v>
      </c>
      <c r="F771">
        <v>1396</v>
      </c>
      <c r="G771">
        <v>32.39</v>
      </c>
      <c r="H771">
        <v>107.09</v>
      </c>
      <c r="I771">
        <v>25.62</v>
      </c>
      <c r="J771">
        <v>84.72</v>
      </c>
      <c r="K771">
        <v>175</v>
      </c>
      <c r="T771">
        <v>3</v>
      </c>
      <c r="U771">
        <v>2</v>
      </c>
      <c r="V771" t="s">
        <v>457</v>
      </c>
      <c r="W771" t="s">
        <v>101</v>
      </c>
      <c r="X771">
        <v>35</v>
      </c>
      <c r="Y771">
        <v>29</v>
      </c>
      <c r="Z771" t="s">
        <v>1196</v>
      </c>
      <c r="AA771" t="s">
        <v>1197</v>
      </c>
      <c r="AB771" t="s">
        <v>445</v>
      </c>
      <c r="AC771" t="s">
        <v>446</v>
      </c>
      <c r="AD771" t="s">
        <v>447</v>
      </c>
      <c r="AE771" t="s">
        <v>1192</v>
      </c>
      <c r="AG771" t="s">
        <v>1198</v>
      </c>
      <c r="AH771">
        <v>0</v>
      </c>
      <c r="AI771">
        <v>209</v>
      </c>
      <c r="AJ771">
        <v>10</v>
      </c>
      <c r="AK771">
        <v>2105</v>
      </c>
      <c r="AL771">
        <v>1.51</v>
      </c>
    </row>
    <row r="772" spans="1:38" x14ac:dyDescent="0.3">
      <c r="A772" t="s">
        <v>1188</v>
      </c>
      <c r="B772">
        <v>27507</v>
      </c>
      <c r="C772">
        <v>4</v>
      </c>
      <c r="D772" t="s">
        <v>1194</v>
      </c>
      <c r="E772" t="s">
        <v>1195</v>
      </c>
      <c r="F772">
        <v>1396</v>
      </c>
      <c r="G772">
        <v>32.43</v>
      </c>
      <c r="H772">
        <v>107.22</v>
      </c>
      <c r="I772">
        <v>25.65</v>
      </c>
      <c r="J772">
        <v>84.82</v>
      </c>
      <c r="K772">
        <v>171</v>
      </c>
      <c r="T772">
        <v>3</v>
      </c>
      <c r="U772">
        <v>2</v>
      </c>
      <c r="V772" t="s">
        <v>457</v>
      </c>
      <c r="W772" t="s">
        <v>281</v>
      </c>
      <c r="X772">
        <v>35</v>
      </c>
      <c r="Y772">
        <v>29</v>
      </c>
      <c r="Z772" t="s">
        <v>1196</v>
      </c>
      <c r="AA772" t="s">
        <v>1197</v>
      </c>
      <c r="AB772" t="s">
        <v>445</v>
      </c>
      <c r="AC772" t="s">
        <v>446</v>
      </c>
      <c r="AD772" t="s">
        <v>447</v>
      </c>
      <c r="AE772" t="s">
        <v>1192</v>
      </c>
      <c r="AG772" t="s">
        <v>1198</v>
      </c>
      <c r="AH772">
        <v>0</v>
      </c>
      <c r="AI772">
        <v>209</v>
      </c>
      <c r="AJ772">
        <v>10</v>
      </c>
      <c r="AK772">
        <v>2105</v>
      </c>
      <c r="AL772">
        <v>1.51</v>
      </c>
    </row>
    <row r="773" spans="1:38" x14ac:dyDescent="0.3">
      <c r="A773" t="s">
        <v>1188</v>
      </c>
      <c r="B773">
        <v>27507</v>
      </c>
      <c r="C773">
        <v>5</v>
      </c>
      <c r="D773" t="s">
        <v>1194</v>
      </c>
      <c r="E773" t="s">
        <v>1195</v>
      </c>
      <c r="F773">
        <v>1396</v>
      </c>
      <c r="G773">
        <v>38.869999999999997</v>
      </c>
      <c r="H773">
        <v>128.52000000000001</v>
      </c>
      <c r="I773">
        <v>30.75</v>
      </c>
      <c r="J773">
        <v>101.67</v>
      </c>
      <c r="K773">
        <v>256</v>
      </c>
      <c r="T773">
        <v>3</v>
      </c>
      <c r="U773">
        <v>2</v>
      </c>
      <c r="V773" t="s">
        <v>457</v>
      </c>
      <c r="W773" t="s">
        <v>282</v>
      </c>
      <c r="X773">
        <v>35</v>
      </c>
      <c r="Y773">
        <v>29</v>
      </c>
      <c r="Z773" t="s">
        <v>1196</v>
      </c>
      <c r="AA773" t="s">
        <v>1197</v>
      </c>
      <c r="AB773" t="s">
        <v>445</v>
      </c>
      <c r="AC773" t="s">
        <v>446</v>
      </c>
      <c r="AD773" t="s">
        <v>447</v>
      </c>
      <c r="AE773" t="s">
        <v>1192</v>
      </c>
      <c r="AG773" t="s">
        <v>1198</v>
      </c>
      <c r="AH773">
        <v>0</v>
      </c>
      <c r="AI773">
        <v>209</v>
      </c>
      <c r="AJ773">
        <v>10</v>
      </c>
      <c r="AK773">
        <v>2105</v>
      </c>
      <c r="AL773">
        <v>1.51</v>
      </c>
    </row>
    <row r="774" spans="1:38" x14ac:dyDescent="0.3">
      <c r="A774" t="s">
        <v>1188</v>
      </c>
      <c r="B774">
        <v>27507</v>
      </c>
      <c r="C774">
        <v>6</v>
      </c>
      <c r="D774" t="s">
        <v>1194</v>
      </c>
      <c r="E774" t="s">
        <v>1195</v>
      </c>
      <c r="F774">
        <v>1396</v>
      </c>
      <c r="G774">
        <v>38.869999999999997</v>
      </c>
      <c r="H774">
        <v>128.5</v>
      </c>
      <c r="I774">
        <v>30.74</v>
      </c>
      <c r="J774">
        <v>101.65</v>
      </c>
      <c r="K774">
        <v>93</v>
      </c>
      <c r="T774">
        <v>3</v>
      </c>
      <c r="U774">
        <v>2</v>
      </c>
      <c r="V774" t="s">
        <v>457</v>
      </c>
      <c r="W774" t="s">
        <v>187</v>
      </c>
      <c r="X774">
        <v>35</v>
      </c>
      <c r="Y774">
        <v>29</v>
      </c>
      <c r="Z774" t="s">
        <v>1196</v>
      </c>
      <c r="AA774" t="s">
        <v>1197</v>
      </c>
      <c r="AB774" t="s">
        <v>445</v>
      </c>
      <c r="AC774" t="s">
        <v>446</v>
      </c>
      <c r="AD774" t="s">
        <v>447</v>
      </c>
      <c r="AE774" t="s">
        <v>1192</v>
      </c>
      <c r="AG774" t="s">
        <v>1198</v>
      </c>
      <c r="AH774">
        <v>0</v>
      </c>
      <c r="AI774">
        <v>209</v>
      </c>
      <c r="AJ774">
        <v>10</v>
      </c>
      <c r="AK774">
        <v>2105</v>
      </c>
      <c r="AL774">
        <v>1.51</v>
      </c>
    </row>
    <row r="775" spans="1:38" x14ac:dyDescent="0.3">
      <c r="A775" t="s">
        <v>1188</v>
      </c>
      <c r="B775">
        <v>27507</v>
      </c>
      <c r="C775">
        <v>7</v>
      </c>
      <c r="D775" t="s">
        <v>1194</v>
      </c>
      <c r="E775" t="s">
        <v>1195</v>
      </c>
      <c r="F775">
        <v>1396</v>
      </c>
      <c r="G775">
        <v>44.01</v>
      </c>
      <c r="H775">
        <v>145.51</v>
      </c>
      <c r="I775">
        <v>34.82</v>
      </c>
      <c r="J775">
        <v>115.11</v>
      </c>
      <c r="K775">
        <v>193</v>
      </c>
      <c r="T775">
        <v>4</v>
      </c>
      <c r="U775">
        <v>2</v>
      </c>
      <c r="V775" t="s">
        <v>457</v>
      </c>
      <c r="W775" t="s">
        <v>177</v>
      </c>
      <c r="X775">
        <v>35</v>
      </c>
      <c r="Y775">
        <v>29</v>
      </c>
      <c r="Z775" t="s">
        <v>1196</v>
      </c>
      <c r="AA775" t="s">
        <v>1197</v>
      </c>
      <c r="AB775" t="s">
        <v>445</v>
      </c>
      <c r="AC775" t="s">
        <v>446</v>
      </c>
      <c r="AD775" t="s">
        <v>447</v>
      </c>
      <c r="AE775" t="s">
        <v>1192</v>
      </c>
      <c r="AG775" t="s">
        <v>1198</v>
      </c>
      <c r="AH775">
        <v>0</v>
      </c>
      <c r="AI775">
        <v>209</v>
      </c>
      <c r="AJ775">
        <v>10</v>
      </c>
      <c r="AK775">
        <v>2105</v>
      </c>
      <c r="AL775">
        <v>1.51</v>
      </c>
    </row>
    <row r="776" spans="1:38" x14ac:dyDescent="0.3">
      <c r="A776" t="s">
        <v>1188</v>
      </c>
      <c r="B776">
        <v>27507</v>
      </c>
      <c r="C776">
        <v>8</v>
      </c>
      <c r="D776" t="s">
        <v>1194</v>
      </c>
      <c r="E776" t="s">
        <v>1195</v>
      </c>
      <c r="F776">
        <v>1396</v>
      </c>
      <c r="G776">
        <v>44.14</v>
      </c>
      <c r="H776">
        <v>145.94</v>
      </c>
      <c r="I776">
        <v>34.92</v>
      </c>
      <c r="J776">
        <v>115.45</v>
      </c>
      <c r="K776">
        <v>62</v>
      </c>
      <c r="T776">
        <v>4</v>
      </c>
      <c r="U776">
        <v>2</v>
      </c>
      <c r="V776" t="s">
        <v>457</v>
      </c>
      <c r="W776" t="s">
        <v>283</v>
      </c>
      <c r="X776">
        <v>35</v>
      </c>
      <c r="Y776">
        <v>29</v>
      </c>
      <c r="Z776" t="s">
        <v>1196</v>
      </c>
      <c r="AA776" t="s">
        <v>1197</v>
      </c>
      <c r="AB776" t="s">
        <v>445</v>
      </c>
      <c r="AC776" t="s">
        <v>446</v>
      </c>
      <c r="AD776" t="s">
        <v>447</v>
      </c>
      <c r="AE776" t="s">
        <v>1192</v>
      </c>
      <c r="AG776" t="s">
        <v>1198</v>
      </c>
      <c r="AH776">
        <v>0</v>
      </c>
      <c r="AI776">
        <v>209</v>
      </c>
      <c r="AJ776">
        <v>10</v>
      </c>
      <c r="AK776">
        <v>2105</v>
      </c>
      <c r="AL776">
        <v>1.51</v>
      </c>
    </row>
    <row r="777" spans="1:38" x14ac:dyDescent="0.3">
      <c r="A777" t="s">
        <v>1188</v>
      </c>
      <c r="B777">
        <v>27507</v>
      </c>
      <c r="C777">
        <v>9</v>
      </c>
      <c r="D777" t="s">
        <v>1194</v>
      </c>
      <c r="E777" t="s">
        <v>1195</v>
      </c>
      <c r="F777">
        <v>1396</v>
      </c>
      <c r="G777">
        <v>44.17</v>
      </c>
      <c r="H777">
        <v>146.03</v>
      </c>
      <c r="I777">
        <v>34.94</v>
      </c>
      <c r="J777">
        <v>115.52</v>
      </c>
      <c r="K777">
        <v>184</v>
      </c>
      <c r="T777">
        <v>4</v>
      </c>
      <c r="U777">
        <v>2</v>
      </c>
      <c r="V777" t="s">
        <v>457</v>
      </c>
      <c r="W777" t="s">
        <v>179</v>
      </c>
      <c r="X777">
        <v>35</v>
      </c>
      <c r="Y777">
        <v>29</v>
      </c>
      <c r="Z777" t="s">
        <v>1196</v>
      </c>
      <c r="AA777" t="s">
        <v>1197</v>
      </c>
      <c r="AB777" t="s">
        <v>445</v>
      </c>
      <c r="AC777" t="s">
        <v>446</v>
      </c>
      <c r="AD777" t="s">
        <v>447</v>
      </c>
      <c r="AE777" t="s">
        <v>1192</v>
      </c>
      <c r="AG777" t="s">
        <v>1198</v>
      </c>
      <c r="AH777">
        <v>0</v>
      </c>
      <c r="AI777">
        <v>209</v>
      </c>
      <c r="AJ777">
        <v>10</v>
      </c>
      <c r="AK777">
        <v>2105</v>
      </c>
      <c r="AL777">
        <v>1.51</v>
      </c>
    </row>
    <row r="778" spans="1:38" x14ac:dyDescent="0.3">
      <c r="A778" t="s">
        <v>1188</v>
      </c>
      <c r="B778">
        <v>27507</v>
      </c>
      <c r="C778">
        <v>10</v>
      </c>
      <c r="D778" t="s">
        <v>1194</v>
      </c>
      <c r="E778" t="s">
        <v>1195</v>
      </c>
      <c r="F778">
        <v>1396</v>
      </c>
      <c r="G778">
        <v>57.68</v>
      </c>
      <c r="H778">
        <v>190.7</v>
      </c>
      <c r="I778">
        <v>45.63</v>
      </c>
      <c r="J778">
        <v>150.86000000000001</v>
      </c>
      <c r="K778">
        <v>6</v>
      </c>
      <c r="T778">
        <v>4</v>
      </c>
      <c r="U778">
        <v>3</v>
      </c>
      <c r="V778" t="s">
        <v>457</v>
      </c>
      <c r="W778" t="s">
        <v>284</v>
      </c>
      <c r="X778">
        <v>35</v>
      </c>
      <c r="Y778">
        <v>29</v>
      </c>
      <c r="Z778" t="s">
        <v>1196</v>
      </c>
      <c r="AA778" t="s">
        <v>1197</v>
      </c>
      <c r="AB778" t="s">
        <v>445</v>
      </c>
      <c r="AC778" t="s">
        <v>446</v>
      </c>
      <c r="AD778" t="s">
        <v>447</v>
      </c>
      <c r="AE778" t="s">
        <v>1192</v>
      </c>
      <c r="AG778" t="s">
        <v>1198</v>
      </c>
      <c r="AH778">
        <v>0</v>
      </c>
      <c r="AI778">
        <v>209</v>
      </c>
      <c r="AJ778">
        <v>10</v>
      </c>
      <c r="AK778">
        <v>2105</v>
      </c>
      <c r="AL778">
        <v>1.51</v>
      </c>
    </row>
    <row r="779" spans="1:38" x14ac:dyDescent="0.3">
      <c r="A779" t="s">
        <v>1188</v>
      </c>
      <c r="B779">
        <v>27507</v>
      </c>
      <c r="C779">
        <v>11</v>
      </c>
      <c r="D779" t="s">
        <v>1194</v>
      </c>
      <c r="E779" t="s">
        <v>1195</v>
      </c>
      <c r="F779">
        <v>1396</v>
      </c>
      <c r="G779">
        <v>57.64</v>
      </c>
      <c r="H779">
        <v>190.56</v>
      </c>
      <c r="I779">
        <v>45.6</v>
      </c>
      <c r="J779">
        <v>150.75</v>
      </c>
      <c r="K779">
        <v>3</v>
      </c>
      <c r="T779">
        <v>4</v>
      </c>
      <c r="U779">
        <v>3</v>
      </c>
      <c r="V779" t="s">
        <v>457</v>
      </c>
      <c r="W779" t="s">
        <v>285</v>
      </c>
      <c r="X779">
        <v>35</v>
      </c>
      <c r="Y779">
        <v>29</v>
      </c>
      <c r="Z779" t="s">
        <v>1196</v>
      </c>
      <c r="AA779" t="s">
        <v>1197</v>
      </c>
      <c r="AB779" t="s">
        <v>445</v>
      </c>
      <c r="AC779" t="s">
        <v>446</v>
      </c>
      <c r="AD779" t="s">
        <v>447</v>
      </c>
      <c r="AE779" t="s">
        <v>1192</v>
      </c>
      <c r="AG779" t="s">
        <v>1198</v>
      </c>
      <c r="AH779">
        <v>0</v>
      </c>
      <c r="AI779">
        <v>209</v>
      </c>
      <c r="AJ779">
        <v>10</v>
      </c>
      <c r="AK779">
        <v>2105</v>
      </c>
      <c r="AL779">
        <v>1.51</v>
      </c>
    </row>
    <row r="780" spans="1:38" x14ac:dyDescent="0.3">
      <c r="A780" t="s">
        <v>1188</v>
      </c>
      <c r="B780">
        <v>27507</v>
      </c>
      <c r="C780">
        <v>12</v>
      </c>
      <c r="D780" t="s">
        <v>1194</v>
      </c>
      <c r="E780" t="s">
        <v>1195</v>
      </c>
      <c r="F780">
        <v>1396</v>
      </c>
      <c r="G780">
        <v>57.7</v>
      </c>
      <c r="H780">
        <v>190.77</v>
      </c>
      <c r="I780">
        <v>45.65</v>
      </c>
      <c r="J780">
        <v>150.91</v>
      </c>
      <c r="K780">
        <v>2</v>
      </c>
      <c r="T780">
        <v>4</v>
      </c>
      <c r="U780">
        <v>3</v>
      </c>
      <c r="V780" t="s">
        <v>457</v>
      </c>
      <c r="W780" t="s">
        <v>286</v>
      </c>
      <c r="X780">
        <v>35</v>
      </c>
      <c r="Y780">
        <v>29</v>
      </c>
      <c r="Z780" t="s">
        <v>1196</v>
      </c>
      <c r="AA780" t="s">
        <v>1197</v>
      </c>
      <c r="AB780" t="s">
        <v>445</v>
      </c>
      <c r="AC780" t="s">
        <v>446</v>
      </c>
      <c r="AD780" t="s">
        <v>447</v>
      </c>
      <c r="AE780" t="s">
        <v>1192</v>
      </c>
      <c r="AG780" t="s">
        <v>1198</v>
      </c>
      <c r="AH780">
        <v>0</v>
      </c>
      <c r="AI780">
        <v>209</v>
      </c>
      <c r="AJ780">
        <v>10</v>
      </c>
      <c r="AK780">
        <v>2105</v>
      </c>
      <c r="AL780">
        <v>1.51</v>
      </c>
    </row>
    <row r="781" spans="1:38" x14ac:dyDescent="0.3">
      <c r="A781" t="s">
        <v>1188</v>
      </c>
      <c r="B781">
        <v>27507</v>
      </c>
      <c r="C781">
        <v>13</v>
      </c>
      <c r="D781" t="s">
        <v>1194</v>
      </c>
      <c r="E781" t="s">
        <v>1195</v>
      </c>
      <c r="F781">
        <v>1396</v>
      </c>
      <c r="G781">
        <v>57.67</v>
      </c>
      <c r="H781">
        <v>190.65</v>
      </c>
      <c r="I781">
        <v>45.62</v>
      </c>
      <c r="J781">
        <v>150.82</v>
      </c>
      <c r="K781">
        <v>2</v>
      </c>
      <c r="T781">
        <v>4</v>
      </c>
      <c r="U781">
        <v>3</v>
      </c>
      <c r="V781" t="s">
        <v>457</v>
      </c>
      <c r="W781" t="s">
        <v>287</v>
      </c>
      <c r="X781">
        <v>35</v>
      </c>
      <c r="Y781">
        <v>29</v>
      </c>
      <c r="Z781" t="s">
        <v>1196</v>
      </c>
      <c r="AA781" t="s">
        <v>1197</v>
      </c>
      <c r="AB781" t="s">
        <v>445</v>
      </c>
      <c r="AC781" t="s">
        <v>446</v>
      </c>
      <c r="AD781" t="s">
        <v>447</v>
      </c>
      <c r="AE781" t="s">
        <v>1192</v>
      </c>
      <c r="AG781" t="s">
        <v>1198</v>
      </c>
      <c r="AH781">
        <v>0</v>
      </c>
      <c r="AI781">
        <v>209</v>
      </c>
      <c r="AJ781">
        <v>10</v>
      </c>
      <c r="AK781">
        <v>2105</v>
      </c>
      <c r="AL781">
        <v>1.51</v>
      </c>
    </row>
    <row r="782" spans="1:38" x14ac:dyDescent="0.3">
      <c r="A782" t="s">
        <v>1188</v>
      </c>
      <c r="B782">
        <v>27507</v>
      </c>
      <c r="C782">
        <v>14</v>
      </c>
      <c r="D782" t="s">
        <v>1194</v>
      </c>
      <c r="E782" t="s">
        <v>1195</v>
      </c>
      <c r="F782">
        <v>1396</v>
      </c>
      <c r="G782">
        <v>68.84</v>
      </c>
      <c r="H782">
        <v>227.6</v>
      </c>
      <c r="I782">
        <v>54.46</v>
      </c>
      <c r="J782">
        <v>180.05</v>
      </c>
      <c r="K782">
        <v>4</v>
      </c>
      <c r="T782">
        <v>4</v>
      </c>
      <c r="U782">
        <v>3</v>
      </c>
      <c r="V782" t="s">
        <v>457</v>
      </c>
      <c r="W782" t="s">
        <v>288</v>
      </c>
      <c r="X782">
        <v>35</v>
      </c>
      <c r="Y782">
        <v>29</v>
      </c>
      <c r="Z782" t="s">
        <v>1196</v>
      </c>
      <c r="AA782" t="s">
        <v>1197</v>
      </c>
      <c r="AB782" t="s">
        <v>445</v>
      </c>
      <c r="AC782" t="s">
        <v>446</v>
      </c>
      <c r="AD782" t="s">
        <v>447</v>
      </c>
      <c r="AE782" t="s">
        <v>1192</v>
      </c>
      <c r="AG782" t="s">
        <v>1198</v>
      </c>
      <c r="AH782">
        <v>0</v>
      </c>
      <c r="AI782">
        <v>209</v>
      </c>
      <c r="AJ782">
        <v>10</v>
      </c>
      <c r="AK782">
        <v>2105</v>
      </c>
      <c r="AL782">
        <v>1.51</v>
      </c>
    </row>
    <row r="783" spans="1:38" x14ac:dyDescent="0.3">
      <c r="A783" t="s">
        <v>1188</v>
      </c>
      <c r="B783">
        <v>27507</v>
      </c>
      <c r="C783">
        <v>15</v>
      </c>
      <c r="D783" t="s">
        <v>1194</v>
      </c>
      <c r="E783" t="s">
        <v>1195</v>
      </c>
      <c r="F783">
        <v>1396</v>
      </c>
      <c r="G783">
        <v>69.040000000000006</v>
      </c>
      <c r="H783">
        <v>228.24</v>
      </c>
      <c r="I783">
        <v>54.61</v>
      </c>
      <c r="J783">
        <v>180.55</v>
      </c>
      <c r="K783">
        <v>4</v>
      </c>
      <c r="T783">
        <v>4</v>
      </c>
      <c r="U783">
        <v>3</v>
      </c>
      <c r="V783" t="s">
        <v>457</v>
      </c>
      <c r="W783" t="s">
        <v>289</v>
      </c>
      <c r="X783">
        <v>35</v>
      </c>
      <c r="Y783">
        <v>29</v>
      </c>
      <c r="Z783" t="s">
        <v>1196</v>
      </c>
      <c r="AA783" t="s">
        <v>1197</v>
      </c>
      <c r="AB783" t="s">
        <v>445</v>
      </c>
      <c r="AC783" t="s">
        <v>446</v>
      </c>
      <c r="AD783" t="s">
        <v>447</v>
      </c>
      <c r="AE783" t="s">
        <v>1192</v>
      </c>
      <c r="AG783" t="s">
        <v>1198</v>
      </c>
      <c r="AH783">
        <v>0</v>
      </c>
      <c r="AI783">
        <v>209</v>
      </c>
      <c r="AJ783">
        <v>10</v>
      </c>
      <c r="AK783">
        <v>2105</v>
      </c>
      <c r="AL783">
        <v>1.51</v>
      </c>
    </row>
    <row r="784" spans="1:38" x14ac:dyDescent="0.3">
      <c r="A784" t="s">
        <v>1188</v>
      </c>
      <c r="B784">
        <v>27203</v>
      </c>
      <c r="C784">
        <v>1</v>
      </c>
      <c r="D784" t="s">
        <v>1199</v>
      </c>
      <c r="E784" t="s">
        <v>1200</v>
      </c>
      <c r="F784">
        <v>257</v>
      </c>
      <c r="G784">
        <v>23.95</v>
      </c>
      <c r="H784">
        <v>79.2</v>
      </c>
      <c r="I784">
        <v>18.13</v>
      </c>
      <c r="J784">
        <v>59.94</v>
      </c>
      <c r="K784">
        <v>72</v>
      </c>
      <c r="T784">
        <v>3</v>
      </c>
      <c r="U784">
        <v>2</v>
      </c>
      <c r="V784" t="s">
        <v>441</v>
      </c>
      <c r="W784" t="s">
        <v>290</v>
      </c>
      <c r="X784">
        <v>18</v>
      </c>
      <c r="Y784">
        <v>12</v>
      </c>
      <c r="Z784" t="s">
        <v>1201</v>
      </c>
      <c r="AA784" t="s">
        <v>1202</v>
      </c>
      <c r="AB784" t="s">
        <v>445</v>
      </c>
      <c r="AC784" t="s">
        <v>446</v>
      </c>
      <c r="AD784" t="s">
        <v>447</v>
      </c>
      <c r="AE784" t="s">
        <v>1192</v>
      </c>
      <c r="AG784" t="s">
        <v>1203</v>
      </c>
      <c r="AH784">
        <v>0</v>
      </c>
      <c r="AI784">
        <v>157</v>
      </c>
      <c r="AJ784">
        <v>11</v>
      </c>
      <c r="AK784">
        <v>372</v>
      </c>
      <c r="AL784">
        <v>1.45</v>
      </c>
    </row>
    <row r="785" spans="1:38" x14ac:dyDescent="0.3">
      <c r="A785" t="s">
        <v>1188</v>
      </c>
      <c r="B785">
        <v>27203</v>
      </c>
      <c r="C785">
        <v>2</v>
      </c>
      <c r="D785" t="s">
        <v>1199</v>
      </c>
      <c r="E785" t="s">
        <v>1200</v>
      </c>
      <c r="F785">
        <v>257</v>
      </c>
      <c r="G785">
        <v>23.96</v>
      </c>
      <c r="H785">
        <v>79.23</v>
      </c>
      <c r="I785">
        <v>18.14</v>
      </c>
      <c r="J785">
        <v>59.98</v>
      </c>
      <c r="K785">
        <v>71</v>
      </c>
      <c r="T785">
        <v>3</v>
      </c>
      <c r="U785">
        <v>2</v>
      </c>
      <c r="V785" t="s">
        <v>441</v>
      </c>
      <c r="W785" t="s">
        <v>236</v>
      </c>
      <c r="X785">
        <v>18</v>
      </c>
      <c r="Y785">
        <v>12</v>
      </c>
      <c r="Z785" t="s">
        <v>1201</v>
      </c>
      <c r="AA785" t="s">
        <v>1202</v>
      </c>
      <c r="AB785" t="s">
        <v>445</v>
      </c>
      <c r="AC785" t="s">
        <v>446</v>
      </c>
      <c r="AD785" t="s">
        <v>447</v>
      </c>
      <c r="AE785" t="s">
        <v>1192</v>
      </c>
      <c r="AG785" t="s">
        <v>1203</v>
      </c>
      <c r="AH785">
        <v>0</v>
      </c>
      <c r="AI785">
        <v>157</v>
      </c>
      <c r="AJ785">
        <v>11</v>
      </c>
      <c r="AK785">
        <v>372</v>
      </c>
      <c r="AL785">
        <v>1.45</v>
      </c>
    </row>
    <row r="786" spans="1:38" x14ac:dyDescent="0.3">
      <c r="A786" t="s">
        <v>1188</v>
      </c>
      <c r="B786">
        <v>27203</v>
      </c>
      <c r="C786">
        <v>3</v>
      </c>
      <c r="D786" t="s">
        <v>1199</v>
      </c>
      <c r="E786" t="s">
        <v>1200</v>
      </c>
      <c r="F786">
        <v>257</v>
      </c>
      <c r="G786">
        <v>32.75</v>
      </c>
      <c r="H786">
        <v>108.27</v>
      </c>
      <c r="I786">
        <v>25.25</v>
      </c>
      <c r="J786">
        <v>83.5</v>
      </c>
      <c r="K786">
        <v>114</v>
      </c>
      <c r="T786">
        <v>3</v>
      </c>
      <c r="U786">
        <v>2</v>
      </c>
      <c r="V786" t="s">
        <v>441</v>
      </c>
      <c r="W786">
        <v>108</v>
      </c>
      <c r="X786">
        <v>18</v>
      </c>
      <c r="Y786">
        <v>12</v>
      </c>
      <c r="Z786" t="s">
        <v>1201</v>
      </c>
      <c r="AA786" t="s">
        <v>1202</v>
      </c>
      <c r="AB786" t="s">
        <v>445</v>
      </c>
      <c r="AC786" t="s">
        <v>446</v>
      </c>
      <c r="AD786" t="s">
        <v>447</v>
      </c>
      <c r="AE786" t="s">
        <v>1192</v>
      </c>
      <c r="AG786" t="s">
        <v>1203</v>
      </c>
      <c r="AH786">
        <v>0</v>
      </c>
      <c r="AI786">
        <v>157</v>
      </c>
      <c r="AJ786">
        <v>11</v>
      </c>
      <c r="AK786">
        <v>372</v>
      </c>
      <c r="AL786">
        <v>1.45</v>
      </c>
    </row>
    <row r="787" spans="1:38" x14ac:dyDescent="0.3">
      <c r="A787" t="s">
        <v>1188</v>
      </c>
      <c r="B787">
        <v>27625</v>
      </c>
      <c r="C787">
        <v>1</v>
      </c>
      <c r="D787" t="s">
        <v>1204</v>
      </c>
      <c r="E787" t="s">
        <v>617</v>
      </c>
      <c r="F787">
        <v>256</v>
      </c>
      <c r="G787">
        <v>38.65</v>
      </c>
      <c r="H787">
        <v>127.78</v>
      </c>
      <c r="I787">
        <v>30.61</v>
      </c>
      <c r="J787">
        <v>101.2</v>
      </c>
      <c r="K787">
        <v>78</v>
      </c>
      <c r="T787">
        <v>3</v>
      </c>
      <c r="U787">
        <v>2</v>
      </c>
      <c r="V787" t="s">
        <v>441</v>
      </c>
      <c r="W787" t="s">
        <v>221</v>
      </c>
      <c r="X787">
        <v>17</v>
      </c>
      <c r="Y787">
        <v>5</v>
      </c>
      <c r="Z787" t="s">
        <v>1205</v>
      </c>
      <c r="AA787" t="s">
        <v>1206</v>
      </c>
      <c r="AB787" t="s">
        <v>445</v>
      </c>
      <c r="AC787" t="s">
        <v>446</v>
      </c>
      <c r="AD787" t="s">
        <v>447</v>
      </c>
      <c r="AE787" t="s">
        <v>1192</v>
      </c>
      <c r="AG787" t="s">
        <v>1207</v>
      </c>
      <c r="AH787">
        <v>0</v>
      </c>
      <c r="AI787">
        <v>156</v>
      </c>
      <c r="AJ787">
        <v>21</v>
      </c>
      <c r="AK787">
        <v>436</v>
      </c>
      <c r="AL787">
        <v>1.7</v>
      </c>
    </row>
    <row r="788" spans="1:38" x14ac:dyDescent="0.3">
      <c r="A788" t="s">
        <v>1188</v>
      </c>
      <c r="B788">
        <v>27625</v>
      </c>
      <c r="C788">
        <v>2</v>
      </c>
      <c r="D788" t="s">
        <v>1204</v>
      </c>
      <c r="E788" t="s">
        <v>617</v>
      </c>
      <c r="F788">
        <v>256</v>
      </c>
      <c r="G788">
        <v>38.619999999999997</v>
      </c>
      <c r="H788">
        <v>127.68</v>
      </c>
      <c r="I788">
        <v>30.58</v>
      </c>
      <c r="J788">
        <v>101.12</v>
      </c>
      <c r="K788">
        <v>40</v>
      </c>
      <c r="T788">
        <v>3</v>
      </c>
      <c r="U788">
        <v>2</v>
      </c>
      <c r="V788" t="s">
        <v>441</v>
      </c>
      <c r="W788" t="s">
        <v>220</v>
      </c>
      <c r="X788">
        <v>17</v>
      </c>
      <c r="Y788">
        <v>5</v>
      </c>
      <c r="Z788" t="s">
        <v>1205</v>
      </c>
      <c r="AA788" t="s">
        <v>1206</v>
      </c>
      <c r="AB788" t="s">
        <v>445</v>
      </c>
      <c r="AC788" t="s">
        <v>446</v>
      </c>
      <c r="AD788" t="s">
        <v>447</v>
      </c>
      <c r="AE788" t="s">
        <v>1192</v>
      </c>
      <c r="AG788" t="s">
        <v>1207</v>
      </c>
      <c r="AH788">
        <v>0</v>
      </c>
      <c r="AI788">
        <v>156</v>
      </c>
      <c r="AJ788">
        <v>21</v>
      </c>
      <c r="AK788">
        <v>436</v>
      </c>
      <c r="AL788">
        <v>1.7</v>
      </c>
    </row>
    <row r="789" spans="1:38" x14ac:dyDescent="0.3">
      <c r="A789" t="s">
        <v>1188</v>
      </c>
      <c r="B789">
        <v>27625</v>
      </c>
      <c r="C789">
        <v>3</v>
      </c>
      <c r="D789" t="s">
        <v>1204</v>
      </c>
      <c r="E789" t="s">
        <v>617</v>
      </c>
      <c r="F789">
        <v>256</v>
      </c>
      <c r="G789">
        <v>38.590000000000003</v>
      </c>
      <c r="H789">
        <v>127.6</v>
      </c>
      <c r="I789">
        <v>30.57</v>
      </c>
      <c r="J789">
        <v>101.06</v>
      </c>
      <c r="K789">
        <v>40</v>
      </c>
      <c r="T789">
        <v>3</v>
      </c>
      <c r="U789">
        <v>2</v>
      </c>
      <c r="V789" t="s">
        <v>441</v>
      </c>
      <c r="W789" t="s">
        <v>219</v>
      </c>
      <c r="X789">
        <v>17</v>
      </c>
      <c r="Y789">
        <v>5</v>
      </c>
      <c r="Z789" t="s">
        <v>1205</v>
      </c>
      <c r="AA789" t="s">
        <v>1206</v>
      </c>
      <c r="AB789" t="s">
        <v>445</v>
      </c>
      <c r="AC789" t="s">
        <v>446</v>
      </c>
      <c r="AD789" t="s">
        <v>447</v>
      </c>
      <c r="AE789" t="s">
        <v>1192</v>
      </c>
      <c r="AG789" t="s">
        <v>1207</v>
      </c>
      <c r="AH789">
        <v>0</v>
      </c>
      <c r="AI789">
        <v>156</v>
      </c>
      <c r="AJ789">
        <v>21</v>
      </c>
      <c r="AK789">
        <v>436</v>
      </c>
      <c r="AL789">
        <v>1.7</v>
      </c>
    </row>
    <row r="790" spans="1:38" x14ac:dyDescent="0.3">
      <c r="A790" t="s">
        <v>1188</v>
      </c>
      <c r="B790">
        <v>27625</v>
      </c>
      <c r="C790">
        <v>4</v>
      </c>
      <c r="D790" t="s">
        <v>1204</v>
      </c>
      <c r="E790" t="s">
        <v>617</v>
      </c>
      <c r="F790">
        <v>256</v>
      </c>
      <c r="G790">
        <v>45.31</v>
      </c>
      <c r="H790">
        <v>149.80000000000001</v>
      </c>
      <c r="I790">
        <v>35.880000000000003</v>
      </c>
      <c r="J790">
        <v>118.64</v>
      </c>
      <c r="K790">
        <v>92</v>
      </c>
      <c r="T790">
        <v>4</v>
      </c>
      <c r="U790">
        <v>2</v>
      </c>
      <c r="V790" t="s">
        <v>441</v>
      </c>
      <c r="W790" t="s">
        <v>157</v>
      </c>
      <c r="X790">
        <v>17</v>
      </c>
      <c r="Y790">
        <v>5</v>
      </c>
      <c r="Z790" t="s">
        <v>1205</v>
      </c>
      <c r="AA790" t="s">
        <v>1206</v>
      </c>
      <c r="AB790" t="s">
        <v>445</v>
      </c>
      <c r="AC790" t="s">
        <v>446</v>
      </c>
      <c r="AD790" t="s">
        <v>447</v>
      </c>
      <c r="AE790" t="s">
        <v>1192</v>
      </c>
      <c r="AG790" t="s">
        <v>1207</v>
      </c>
      <c r="AH790">
        <v>0</v>
      </c>
      <c r="AI790">
        <v>156</v>
      </c>
      <c r="AJ790">
        <v>21</v>
      </c>
      <c r="AK790">
        <v>436</v>
      </c>
      <c r="AL790">
        <v>1.7</v>
      </c>
    </row>
    <row r="791" spans="1:38" x14ac:dyDescent="0.3">
      <c r="A791" t="s">
        <v>1188</v>
      </c>
      <c r="B791">
        <v>27625</v>
      </c>
      <c r="C791">
        <v>5</v>
      </c>
      <c r="D791" t="s">
        <v>1204</v>
      </c>
      <c r="E791" t="s">
        <v>617</v>
      </c>
      <c r="F791">
        <v>256</v>
      </c>
      <c r="G791">
        <v>58</v>
      </c>
      <c r="H791">
        <v>191.76</v>
      </c>
      <c r="I791">
        <v>45.94</v>
      </c>
      <c r="J791">
        <v>151.87</v>
      </c>
      <c r="K791">
        <v>3</v>
      </c>
      <c r="T791">
        <v>4</v>
      </c>
      <c r="U791">
        <v>2</v>
      </c>
      <c r="V791" t="s">
        <v>441</v>
      </c>
      <c r="W791">
        <v>191</v>
      </c>
      <c r="X791">
        <v>17</v>
      </c>
      <c r="Y791">
        <v>5</v>
      </c>
      <c r="Z791" t="s">
        <v>1205</v>
      </c>
      <c r="AA791" t="s">
        <v>1206</v>
      </c>
      <c r="AB791" t="s">
        <v>445</v>
      </c>
      <c r="AC791" t="s">
        <v>446</v>
      </c>
      <c r="AD791" t="s">
        <v>447</v>
      </c>
      <c r="AE791" t="s">
        <v>1192</v>
      </c>
      <c r="AG791" t="s">
        <v>1207</v>
      </c>
      <c r="AH791">
        <v>0</v>
      </c>
      <c r="AI791">
        <v>156</v>
      </c>
      <c r="AJ791">
        <v>21</v>
      </c>
      <c r="AK791">
        <v>436</v>
      </c>
      <c r="AL791">
        <v>1.7</v>
      </c>
    </row>
    <row r="792" spans="1:38" x14ac:dyDescent="0.3">
      <c r="A792" t="s">
        <v>1188</v>
      </c>
      <c r="B792">
        <v>27625</v>
      </c>
      <c r="C792">
        <v>6</v>
      </c>
      <c r="D792" t="s">
        <v>1204</v>
      </c>
      <c r="E792" t="s">
        <v>617</v>
      </c>
      <c r="F792">
        <v>256</v>
      </c>
      <c r="G792">
        <v>61.92</v>
      </c>
      <c r="H792">
        <v>204.7</v>
      </c>
      <c r="I792">
        <v>49.04</v>
      </c>
      <c r="J792">
        <v>162.12</v>
      </c>
      <c r="K792">
        <v>3</v>
      </c>
      <c r="T792">
        <v>4</v>
      </c>
      <c r="U792">
        <v>3</v>
      </c>
      <c r="V792" t="s">
        <v>441</v>
      </c>
      <c r="W792">
        <v>204</v>
      </c>
      <c r="X792">
        <v>17</v>
      </c>
      <c r="Y792">
        <v>5</v>
      </c>
      <c r="Z792" t="s">
        <v>1205</v>
      </c>
      <c r="AA792" t="s">
        <v>1206</v>
      </c>
      <c r="AB792" t="s">
        <v>445</v>
      </c>
      <c r="AC792" t="s">
        <v>446</v>
      </c>
      <c r="AD792" t="s">
        <v>447</v>
      </c>
      <c r="AE792" t="s">
        <v>1192</v>
      </c>
      <c r="AG792" t="s">
        <v>1207</v>
      </c>
      <c r="AH792">
        <v>0</v>
      </c>
      <c r="AI792">
        <v>156</v>
      </c>
      <c r="AJ792">
        <v>21</v>
      </c>
      <c r="AK792">
        <v>436</v>
      </c>
      <c r="AL792">
        <v>1.7</v>
      </c>
    </row>
    <row r="793" spans="1:38" x14ac:dyDescent="0.3">
      <c r="A793" t="s">
        <v>1188</v>
      </c>
      <c r="B793">
        <v>27579</v>
      </c>
      <c r="C793">
        <v>1</v>
      </c>
      <c r="D793" t="s">
        <v>1208</v>
      </c>
      <c r="E793" t="s">
        <v>1195</v>
      </c>
      <c r="F793">
        <v>206</v>
      </c>
      <c r="G793">
        <v>48.51</v>
      </c>
      <c r="H793">
        <v>160.37</v>
      </c>
      <c r="I793">
        <v>39.69</v>
      </c>
      <c r="J793">
        <v>131.22999999999999</v>
      </c>
      <c r="K793">
        <v>42</v>
      </c>
      <c r="T793">
        <v>4</v>
      </c>
      <c r="U793">
        <v>2</v>
      </c>
      <c r="V793" t="s">
        <v>441</v>
      </c>
      <c r="W793" t="s">
        <v>94</v>
      </c>
      <c r="X793">
        <v>4</v>
      </c>
      <c r="Y793">
        <v>3</v>
      </c>
      <c r="Z793" t="s">
        <v>1209</v>
      </c>
      <c r="AA793" t="s">
        <v>1210</v>
      </c>
      <c r="AB793" t="s">
        <v>445</v>
      </c>
      <c r="AC793" t="s">
        <v>446</v>
      </c>
      <c r="AD793" t="s">
        <v>447</v>
      </c>
      <c r="AE793" t="s">
        <v>1192</v>
      </c>
      <c r="AG793" t="s">
        <v>1211</v>
      </c>
      <c r="AH793">
        <v>0</v>
      </c>
      <c r="AI793">
        <v>64</v>
      </c>
      <c r="AJ793">
        <v>25</v>
      </c>
      <c r="AK793">
        <v>495</v>
      </c>
      <c r="AL793">
        <v>2.4</v>
      </c>
    </row>
    <row r="794" spans="1:38" x14ac:dyDescent="0.3">
      <c r="A794" t="s">
        <v>1188</v>
      </c>
      <c r="B794">
        <v>27579</v>
      </c>
      <c r="C794">
        <v>2</v>
      </c>
      <c r="D794" t="s">
        <v>1208</v>
      </c>
      <c r="E794" t="s">
        <v>1195</v>
      </c>
      <c r="F794">
        <v>206</v>
      </c>
      <c r="G794">
        <v>48.5</v>
      </c>
      <c r="H794">
        <v>160.34</v>
      </c>
      <c r="I794">
        <v>39.69</v>
      </c>
      <c r="J794">
        <v>131.21</v>
      </c>
      <c r="K794">
        <v>42</v>
      </c>
      <c r="T794">
        <v>4</v>
      </c>
      <c r="U794">
        <v>2</v>
      </c>
      <c r="V794" t="s">
        <v>441</v>
      </c>
      <c r="W794" t="s">
        <v>291</v>
      </c>
      <c r="X794">
        <v>4</v>
      </c>
      <c r="Y794">
        <v>3</v>
      </c>
      <c r="Z794" t="s">
        <v>1209</v>
      </c>
      <c r="AA794" t="s">
        <v>1210</v>
      </c>
      <c r="AB794" t="s">
        <v>445</v>
      </c>
      <c r="AC794" t="s">
        <v>446</v>
      </c>
      <c r="AD794" t="s">
        <v>447</v>
      </c>
      <c r="AE794" t="s">
        <v>1192</v>
      </c>
      <c r="AG794" t="s">
        <v>1211</v>
      </c>
      <c r="AH794">
        <v>0</v>
      </c>
      <c r="AI794">
        <v>64</v>
      </c>
      <c r="AJ794">
        <v>25</v>
      </c>
      <c r="AK794">
        <v>495</v>
      </c>
      <c r="AL794">
        <v>2.4</v>
      </c>
    </row>
    <row r="795" spans="1:38" x14ac:dyDescent="0.3">
      <c r="A795" t="s">
        <v>1188</v>
      </c>
      <c r="B795">
        <v>27579</v>
      </c>
      <c r="C795">
        <v>3</v>
      </c>
      <c r="D795" t="s">
        <v>1208</v>
      </c>
      <c r="E795" t="s">
        <v>1195</v>
      </c>
      <c r="F795">
        <v>206</v>
      </c>
      <c r="G795">
        <v>54.37</v>
      </c>
      <c r="H795">
        <v>179.76</v>
      </c>
      <c r="I795">
        <v>44.49</v>
      </c>
      <c r="J795">
        <v>147.1</v>
      </c>
      <c r="K795">
        <v>18</v>
      </c>
      <c r="T795">
        <v>4</v>
      </c>
      <c r="U795">
        <v>2</v>
      </c>
      <c r="V795" t="s">
        <v>441</v>
      </c>
      <c r="W795" t="s">
        <v>292</v>
      </c>
      <c r="X795">
        <v>4</v>
      </c>
      <c r="Y795">
        <v>3</v>
      </c>
      <c r="Z795" t="s">
        <v>1209</v>
      </c>
      <c r="AA795" t="s">
        <v>1210</v>
      </c>
      <c r="AB795" t="s">
        <v>445</v>
      </c>
      <c r="AC795" t="s">
        <v>446</v>
      </c>
      <c r="AD795" t="s">
        <v>447</v>
      </c>
      <c r="AE795" t="s">
        <v>1192</v>
      </c>
      <c r="AG795" t="s">
        <v>1211</v>
      </c>
      <c r="AH795">
        <v>0</v>
      </c>
      <c r="AI795">
        <v>64</v>
      </c>
      <c r="AJ795">
        <v>25</v>
      </c>
      <c r="AK795">
        <v>495</v>
      </c>
      <c r="AL795">
        <v>2.4</v>
      </c>
    </row>
    <row r="796" spans="1:38" x14ac:dyDescent="0.3">
      <c r="A796" t="s">
        <v>1188</v>
      </c>
      <c r="B796">
        <v>27579</v>
      </c>
      <c r="C796">
        <v>4</v>
      </c>
      <c r="D796" t="s">
        <v>1208</v>
      </c>
      <c r="E796" t="s">
        <v>1195</v>
      </c>
      <c r="F796">
        <v>206</v>
      </c>
      <c r="G796">
        <v>55.92</v>
      </c>
      <c r="H796">
        <v>184.89</v>
      </c>
      <c r="I796">
        <v>45.76</v>
      </c>
      <c r="J796">
        <v>151.30000000000001</v>
      </c>
      <c r="K796">
        <v>66</v>
      </c>
      <c r="T796">
        <v>4</v>
      </c>
      <c r="U796">
        <v>2</v>
      </c>
      <c r="V796" t="s">
        <v>441</v>
      </c>
      <c r="W796" t="s">
        <v>293</v>
      </c>
      <c r="X796">
        <v>4</v>
      </c>
      <c r="Y796">
        <v>3</v>
      </c>
      <c r="Z796" t="s">
        <v>1209</v>
      </c>
      <c r="AA796" t="s">
        <v>1210</v>
      </c>
      <c r="AB796" t="s">
        <v>445</v>
      </c>
      <c r="AC796" t="s">
        <v>446</v>
      </c>
      <c r="AD796" t="s">
        <v>447</v>
      </c>
      <c r="AE796" t="s">
        <v>1192</v>
      </c>
      <c r="AG796" t="s">
        <v>1211</v>
      </c>
      <c r="AH796">
        <v>0</v>
      </c>
      <c r="AI796">
        <v>64</v>
      </c>
      <c r="AJ796">
        <v>25</v>
      </c>
      <c r="AK796">
        <v>495</v>
      </c>
      <c r="AL796">
        <v>2.4</v>
      </c>
    </row>
    <row r="797" spans="1:38" x14ac:dyDescent="0.3">
      <c r="A797" t="s">
        <v>1188</v>
      </c>
      <c r="B797">
        <v>27579</v>
      </c>
      <c r="C797">
        <v>5</v>
      </c>
      <c r="D797" t="s">
        <v>1208</v>
      </c>
      <c r="E797" t="s">
        <v>1195</v>
      </c>
      <c r="F797">
        <v>206</v>
      </c>
      <c r="G797">
        <v>76.900000000000006</v>
      </c>
      <c r="H797">
        <v>254.23</v>
      </c>
      <c r="I797">
        <v>62.93</v>
      </c>
      <c r="J797">
        <v>208.04</v>
      </c>
      <c r="K797">
        <v>38</v>
      </c>
      <c r="T797">
        <v>6</v>
      </c>
      <c r="U797">
        <v>3</v>
      </c>
      <c r="V797" t="s">
        <v>441</v>
      </c>
      <c r="W797">
        <v>254</v>
      </c>
      <c r="X797">
        <v>4</v>
      </c>
      <c r="Y797">
        <v>3</v>
      </c>
      <c r="Z797" t="s">
        <v>1209</v>
      </c>
      <c r="AA797" t="s">
        <v>1210</v>
      </c>
      <c r="AB797" t="s">
        <v>445</v>
      </c>
      <c r="AC797" t="s">
        <v>446</v>
      </c>
      <c r="AD797" t="s">
        <v>447</v>
      </c>
      <c r="AE797" t="s">
        <v>1192</v>
      </c>
      <c r="AG797" t="s">
        <v>1211</v>
      </c>
      <c r="AH797">
        <v>0</v>
      </c>
      <c r="AI797">
        <v>64</v>
      </c>
      <c r="AJ797">
        <v>25</v>
      </c>
      <c r="AK797">
        <v>495</v>
      </c>
      <c r="AL797">
        <v>2.4</v>
      </c>
    </row>
    <row r="798" spans="1:38" x14ac:dyDescent="0.3">
      <c r="A798" t="s">
        <v>1188</v>
      </c>
      <c r="B798">
        <v>106806</v>
      </c>
      <c r="C798">
        <v>1</v>
      </c>
      <c r="D798" t="s">
        <v>1212</v>
      </c>
      <c r="E798" t="s">
        <v>1213</v>
      </c>
      <c r="F798">
        <v>20</v>
      </c>
      <c r="G798">
        <v>24.75</v>
      </c>
      <c r="H798">
        <v>81.84</v>
      </c>
      <c r="I798">
        <v>22.11</v>
      </c>
      <c r="J798">
        <v>73.11</v>
      </c>
      <c r="K798">
        <v>1</v>
      </c>
      <c r="T798">
        <v>3</v>
      </c>
      <c r="U798">
        <v>2</v>
      </c>
      <c r="V798" t="s">
        <v>457</v>
      </c>
      <c r="W798">
        <v>81</v>
      </c>
      <c r="X798">
        <v>4</v>
      </c>
      <c r="Y798">
        <v>4</v>
      </c>
      <c r="Z798" t="s">
        <v>1214</v>
      </c>
      <c r="AA798" t="s">
        <v>1215</v>
      </c>
      <c r="AB798" t="s">
        <v>445</v>
      </c>
      <c r="AC798" t="s">
        <v>446</v>
      </c>
      <c r="AD798" t="s">
        <v>447</v>
      </c>
      <c r="AE798" t="s">
        <v>1192</v>
      </c>
      <c r="AG798" t="s">
        <v>1216</v>
      </c>
      <c r="AH798">
        <v>0</v>
      </c>
      <c r="AI798">
        <v>79</v>
      </c>
      <c r="AJ798">
        <v>32</v>
      </c>
      <c r="AK798">
        <v>29</v>
      </c>
      <c r="AL798">
        <v>1.45</v>
      </c>
    </row>
    <row r="799" spans="1:38" x14ac:dyDescent="0.3">
      <c r="A799" t="s">
        <v>1188</v>
      </c>
      <c r="B799">
        <v>106806</v>
      </c>
      <c r="C799">
        <v>2</v>
      </c>
      <c r="D799" t="s">
        <v>1212</v>
      </c>
      <c r="E799" t="s">
        <v>1213</v>
      </c>
      <c r="F799">
        <v>20</v>
      </c>
      <c r="G799">
        <v>25.8</v>
      </c>
      <c r="H799">
        <v>85.3</v>
      </c>
      <c r="I799">
        <v>23.05</v>
      </c>
      <c r="J799">
        <v>76.2</v>
      </c>
      <c r="K799">
        <v>1</v>
      </c>
      <c r="T799">
        <v>3</v>
      </c>
      <c r="U799">
        <v>2</v>
      </c>
      <c r="V799" t="s">
        <v>441</v>
      </c>
      <c r="W799" t="s">
        <v>1217</v>
      </c>
      <c r="X799">
        <v>4</v>
      </c>
      <c r="Y799">
        <v>4</v>
      </c>
      <c r="Z799" t="s">
        <v>1214</v>
      </c>
      <c r="AA799" t="s">
        <v>1215</v>
      </c>
      <c r="AB799" t="s">
        <v>445</v>
      </c>
      <c r="AC799" t="s">
        <v>446</v>
      </c>
      <c r="AD799" t="s">
        <v>447</v>
      </c>
      <c r="AE799" t="s">
        <v>1192</v>
      </c>
      <c r="AG799" t="s">
        <v>1216</v>
      </c>
      <c r="AH799">
        <v>0</v>
      </c>
      <c r="AI799">
        <v>79</v>
      </c>
      <c r="AJ799">
        <v>32</v>
      </c>
      <c r="AK799">
        <v>29</v>
      </c>
      <c r="AL799">
        <v>1.45</v>
      </c>
    </row>
    <row r="800" spans="1:38" x14ac:dyDescent="0.3">
      <c r="A800" t="s">
        <v>1188</v>
      </c>
      <c r="B800">
        <v>106806</v>
      </c>
      <c r="C800">
        <v>3</v>
      </c>
      <c r="D800" t="s">
        <v>1212</v>
      </c>
      <c r="E800" t="s">
        <v>1213</v>
      </c>
      <c r="F800">
        <v>20</v>
      </c>
      <c r="G800">
        <v>26.24</v>
      </c>
      <c r="H800">
        <v>86.76</v>
      </c>
      <c r="I800">
        <v>23.44</v>
      </c>
      <c r="J800">
        <v>77.5</v>
      </c>
      <c r="K800">
        <v>1</v>
      </c>
      <c r="T800">
        <v>3</v>
      </c>
      <c r="U800">
        <v>2</v>
      </c>
      <c r="V800" t="s">
        <v>441</v>
      </c>
      <c r="W800" t="s">
        <v>1218</v>
      </c>
      <c r="X800">
        <v>4</v>
      </c>
      <c r="Y800">
        <v>4</v>
      </c>
      <c r="Z800" t="s">
        <v>1214</v>
      </c>
      <c r="AA800" t="s">
        <v>1215</v>
      </c>
      <c r="AB800" t="s">
        <v>445</v>
      </c>
      <c r="AC800" t="s">
        <v>446</v>
      </c>
      <c r="AD800" t="s">
        <v>447</v>
      </c>
      <c r="AE800" t="s">
        <v>1192</v>
      </c>
      <c r="AG800" t="s">
        <v>1216</v>
      </c>
      <c r="AH800">
        <v>0</v>
      </c>
      <c r="AI800">
        <v>79</v>
      </c>
      <c r="AJ800">
        <v>32</v>
      </c>
      <c r="AK800">
        <v>29</v>
      </c>
      <c r="AL800">
        <v>1.45</v>
      </c>
    </row>
    <row r="801" spans="1:38" x14ac:dyDescent="0.3">
      <c r="A801" t="s">
        <v>1188</v>
      </c>
      <c r="B801">
        <v>106806</v>
      </c>
      <c r="C801">
        <v>4</v>
      </c>
      <c r="D801" t="s">
        <v>1212</v>
      </c>
      <c r="E801" t="s">
        <v>1213</v>
      </c>
      <c r="F801">
        <v>20</v>
      </c>
      <c r="G801">
        <v>26.36</v>
      </c>
      <c r="H801">
        <v>87.16</v>
      </c>
      <c r="I801">
        <v>23.55</v>
      </c>
      <c r="J801">
        <v>77.86</v>
      </c>
      <c r="K801">
        <v>1</v>
      </c>
      <c r="T801">
        <v>3</v>
      </c>
      <c r="U801">
        <v>2</v>
      </c>
      <c r="V801" t="s">
        <v>441</v>
      </c>
      <c r="W801" t="s">
        <v>1219</v>
      </c>
      <c r="X801">
        <v>4</v>
      </c>
      <c r="Y801">
        <v>4</v>
      </c>
      <c r="Z801" t="s">
        <v>1214</v>
      </c>
      <c r="AA801" t="s">
        <v>1215</v>
      </c>
      <c r="AB801" t="s">
        <v>445</v>
      </c>
      <c r="AC801" t="s">
        <v>446</v>
      </c>
      <c r="AD801" t="s">
        <v>447</v>
      </c>
      <c r="AE801" t="s">
        <v>1192</v>
      </c>
      <c r="AG801" t="s">
        <v>1216</v>
      </c>
      <c r="AH801">
        <v>0</v>
      </c>
      <c r="AI801">
        <v>79</v>
      </c>
      <c r="AJ801">
        <v>32</v>
      </c>
      <c r="AK801">
        <v>29</v>
      </c>
      <c r="AL801">
        <v>1.45</v>
      </c>
    </row>
    <row r="802" spans="1:38" x14ac:dyDescent="0.3">
      <c r="A802" t="s">
        <v>1188</v>
      </c>
      <c r="B802">
        <v>106806</v>
      </c>
      <c r="C802">
        <v>5</v>
      </c>
      <c r="D802" t="s">
        <v>1212</v>
      </c>
      <c r="E802" t="s">
        <v>1213</v>
      </c>
      <c r="F802">
        <v>20</v>
      </c>
      <c r="G802">
        <v>27.21</v>
      </c>
      <c r="H802">
        <v>89.97</v>
      </c>
      <c r="I802">
        <v>24.31</v>
      </c>
      <c r="J802">
        <v>80.37</v>
      </c>
      <c r="K802">
        <v>3</v>
      </c>
      <c r="T802">
        <v>3</v>
      </c>
      <c r="U802">
        <v>2</v>
      </c>
      <c r="V802" t="s">
        <v>441</v>
      </c>
      <c r="W802">
        <v>89</v>
      </c>
      <c r="X802">
        <v>4</v>
      </c>
      <c r="Y802">
        <v>4</v>
      </c>
      <c r="Z802" t="s">
        <v>1214</v>
      </c>
      <c r="AA802" t="s">
        <v>1215</v>
      </c>
      <c r="AB802" t="s">
        <v>445</v>
      </c>
      <c r="AC802" t="s">
        <v>446</v>
      </c>
      <c r="AD802" t="s">
        <v>447</v>
      </c>
      <c r="AE802" t="s">
        <v>1192</v>
      </c>
      <c r="AG802" t="s">
        <v>1216</v>
      </c>
      <c r="AH802">
        <v>0</v>
      </c>
      <c r="AI802">
        <v>79</v>
      </c>
      <c r="AJ802">
        <v>32</v>
      </c>
      <c r="AK802">
        <v>29</v>
      </c>
      <c r="AL802">
        <v>1.45</v>
      </c>
    </row>
    <row r="803" spans="1:38" x14ac:dyDescent="0.3">
      <c r="A803" t="s">
        <v>1188</v>
      </c>
      <c r="B803">
        <v>106806</v>
      </c>
      <c r="C803">
        <v>6</v>
      </c>
      <c r="D803" t="s">
        <v>1212</v>
      </c>
      <c r="E803" t="s">
        <v>1213</v>
      </c>
      <c r="F803">
        <v>20</v>
      </c>
      <c r="G803">
        <v>28.26</v>
      </c>
      <c r="H803">
        <v>93.43</v>
      </c>
      <c r="I803">
        <v>25.24</v>
      </c>
      <c r="J803">
        <v>83.46</v>
      </c>
      <c r="K803">
        <v>3</v>
      </c>
      <c r="T803">
        <v>3</v>
      </c>
      <c r="U803">
        <v>2</v>
      </c>
      <c r="V803" t="s">
        <v>441</v>
      </c>
      <c r="W803">
        <v>93</v>
      </c>
      <c r="X803">
        <v>4</v>
      </c>
      <c r="Y803">
        <v>4</v>
      </c>
      <c r="Z803" t="s">
        <v>1214</v>
      </c>
      <c r="AA803" t="s">
        <v>1215</v>
      </c>
      <c r="AB803" t="s">
        <v>445</v>
      </c>
      <c r="AC803" t="s">
        <v>446</v>
      </c>
      <c r="AD803" t="s">
        <v>447</v>
      </c>
      <c r="AE803" t="s">
        <v>1192</v>
      </c>
      <c r="AG803" t="s">
        <v>1216</v>
      </c>
      <c r="AH803">
        <v>0</v>
      </c>
      <c r="AI803">
        <v>79</v>
      </c>
      <c r="AJ803">
        <v>32</v>
      </c>
      <c r="AK803">
        <v>29</v>
      </c>
      <c r="AL803">
        <v>1.45</v>
      </c>
    </row>
    <row r="804" spans="1:38" x14ac:dyDescent="0.3">
      <c r="A804" t="s">
        <v>1188</v>
      </c>
      <c r="B804">
        <v>106806</v>
      </c>
      <c r="C804">
        <v>7</v>
      </c>
      <c r="D804" t="s">
        <v>1212</v>
      </c>
      <c r="E804" t="s">
        <v>1213</v>
      </c>
      <c r="F804">
        <v>20</v>
      </c>
      <c r="G804">
        <v>28.58</v>
      </c>
      <c r="H804">
        <v>94.51</v>
      </c>
      <c r="I804">
        <v>25.54</v>
      </c>
      <c r="J804">
        <v>84.43</v>
      </c>
      <c r="K804">
        <v>3</v>
      </c>
      <c r="T804">
        <v>3</v>
      </c>
      <c r="U804">
        <v>2</v>
      </c>
      <c r="V804" t="s">
        <v>441</v>
      </c>
      <c r="W804" t="s">
        <v>119</v>
      </c>
      <c r="X804">
        <v>4</v>
      </c>
      <c r="Y804">
        <v>4</v>
      </c>
      <c r="Z804" t="s">
        <v>1214</v>
      </c>
      <c r="AA804" t="s">
        <v>1215</v>
      </c>
      <c r="AB804" t="s">
        <v>445</v>
      </c>
      <c r="AC804" t="s">
        <v>446</v>
      </c>
      <c r="AD804" t="s">
        <v>447</v>
      </c>
      <c r="AE804" t="s">
        <v>1192</v>
      </c>
      <c r="AG804" t="s">
        <v>1216</v>
      </c>
      <c r="AH804">
        <v>0</v>
      </c>
      <c r="AI804">
        <v>79</v>
      </c>
      <c r="AJ804">
        <v>32</v>
      </c>
      <c r="AK804">
        <v>29</v>
      </c>
      <c r="AL804">
        <v>1.45</v>
      </c>
    </row>
    <row r="805" spans="1:38" x14ac:dyDescent="0.3">
      <c r="A805" t="s">
        <v>1188</v>
      </c>
      <c r="B805">
        <v>106806</v>
      </c>
      <c r="C805">
        <v>8</v>
      </c>
      <c r="D805" t="s">
        <v>1212</v>
      </c>
      <c r="E805" t="s">
        <v>1213</v>
      </c>
      <c r="F805">
        <v>20</v>
      </c>
      <c r="G805">
        <v>28.71</v>
      </c>
      <c r="H805">
        <v>94.92</v>
      </c>
      <c r="I805">
        <v>25.64</v>
      </c>
      <c r="J805">
        <v>84.79</v>
      </c>
      <c r="K805">
        <v>3</v>
      </c>
      <c r="T805">
        <v>3</v>
      </c>
      <c r="U805">
        <v>2</v>
      </c>
      <c r="V805" t="s">
        <v>441</v>
      </c>
      <c r="W805" t="s">
        <v>1220</v>
      </c>
      <c r="X805">
        <v>4</v>
      </c>
      <c r="Y805">
        <v>4</v>
      </c>
      <c r="Z805" t="s">
        <v>1214</v>
      </c>
      <c r="AA805" t="s">
        <v>1215</v>
      </c>
      <c r="AB805" t="s">
        <v>445</v>
      </c>
      <c r="AC805" t="s">
        <v>446</v>
      </c>
      <c r="AD805" t="s">
        <v>447</v>
      </c>
      <c r="AE805" t="s">
        <v>1192</v>
      </c>
      <c r="AG805" t="s">
        <v>1216</v>
      </c>
      <c r="AH805">
        <v>0</v>
      </c>
      <c r="AI805">
        <v>79</v>
      </c>
      <c r="AJ805">
        <v>32</v>
      </c>
      <c r="AK805">
        <v>29</v>
      </c>
      <c r="AL805">
        <v>1.45</v>
      </c>
    </row>
    <row r="806" spans="1:38" x14ac:dyDescent="0.3">
      <c r="A806" t="s">
        <v>1188</v>
      </c>
      <c r="B806">
        <v>106806</v>
      </c>
      <c r="C806">
        <v>9</v>
      </c>
      <c r="D806" t="s">
        <v>1212</v>
      </c>
      <c r="E806" t="s">
        <v>1213</v>
      </c>
      <c r="F806">
        <v>20</v>
      </c>
      <c r="G806">
        <v>42.35</v>
      </c>
      <c r="H806">
        <v>140.02000000000001</v>
      </c>
      <c r="I806">
        <v>37.83</v>
      </c>
      <c r="J806">
        <v>125.08</v>
      </c>
      <c r="K806">
        <v>1</v>
      </c>
      <c r="T806">
        <v>4</v>
      </c>
      <c r="U806">
        <v>2</v>
      </c>
      <c r="V806" t="s">
        <v>457</v>
      </c>
      <c r="W806">
        <v>140</v>
      </c>
      <c r="X806">
        <v>4</v>
      </c>
      <c r="Y806">
        <v>4</v>
      </c>
      <c r="Z806" t="s">
        <v>1214</v>
      </c>
      <c r="AA806" t="s">
        <v>1215</v>
      </c>
      <c r="AB806" t="s">
        <v>445</v>
      </c>
      <c r="AC806" t="s">
        <v>446</v>
      </c>
      <c r="AD806" t="s">
        <v>447</v>
      </c>
      <c r="AE806" t="s">
        <v>1192</v>
      </c>
      <c r="AG806" t="s">
        <v>1216</v>
      </c>
      <c r="AH806">
        <v>0</v>
      </c>
      <c r="AI806">
        <v>79</v>
      </c>
      <c r="AJ806">
        <v>32</v>
      </c>
      <c r="AK806">
        <v>29</v>
      </c>
      <c r="AL806">
        <v>1.45</v>
      </c>
    </row>
    <row r="807" spans="1:38" x14ac:dyDescent="0.3">
      <c r="A807" t="s">
        <v>1188</v>
      </c>
      <c r="B807">
        <v>106806</v>
      </c>
      <c r="C807">
        <v>10</v>
      </c>
      <c r="D807" t="s">
        <v>1212</v>
      </c>
      <c r="E807" t="s">
        <v>1213</v>
      </c>
      <c r="F807">
        <v>20</v>
      </c>
      <c r="G807">
        <v>42.58</v>
      </c>
      <c r="H807">
        <v>140.78</v>
      </c>
      <c r="I807">
        <v>38.04</v>
      </c>
      <c r="J807">
        <v>125.76</v>
      </c>
      <c r="K807">
        <v>1</v>
      </c>
      <c r="T807">
        <v>4</v>
      </c>
      <c r="U807">
        <v>2</v>
      </c>
      <c r="V807" t="s">
        <v>441</v>
      </c>
      <c r="W807" t="s">
        <v>1221</v>
      </c>
      <c r="X807">
        <v>4</v>
      </c>
      <c r="Y807">
        <v>4</v>
      </c>
      <c r="Z807" t="s">
        <v>1214</v>
      </c>
      <c r="AA807" t="s">
        <v>1215</v>
      </c>
      <c r="AB807" t="s">
        <v>445</v>
      </c>
      <c r="AC807" t="s">
        <v>446</v>
      </c>
      <c r="AD807" t="s">
        <v>447</v>
      </c>
      <c r="AE807" t="s">
        <v>1192</v>
      </c>
      <c r="AG807" t="s">
        <v>1216</v>
      </c>
      <c r="AH807">
        <v>0</v>
      </c>
      <c r="AI807">
        <v>79</v>
      </c>
      <c r="AJ807">
        <v>32</v>
      </c>
      <c r="AK807">
        <v>29</v>
      </c>
      <c r="AL807">
        <v>1.45</v>
      </c>
    </row>
    <row r="808" spans="1:38" x14ac:dyDescent="0.3">
      <c r="A808" t="s">
        <v>1188</v>
      </c>
      <c r="B808">
        <v>106806</v>
      </c>
      <c r="C808">
        <v>11</v>
      </c>
      <c r="D808" t="s">
        <v>1212</v>
      </c>
      <c r="E808" t="s">
        <v>1213</v>
      </c>
      <c r="F808">
        <v>20</v>
      </c>
      <c r="G808">
        <v>43.2</v>
      </c>
      <c r="H808">
        <v>142.84</v>
      </c>
      <c r="I808">
        <v>38.590000000000003</v>
      </c>
      <c r="J808">
        <v>127.6</v>
      </c>
      <c r="K808">
        <v>1</v>
      </c>
      <c r="T808">
        <v>4</v>
      </c>
      <c r="U808">
        <v>2</v>
      </c>
      <c r="V808" t="s">
        <v>441</v>
      </c>
      <c r="W808" t="s">
        <v>1222</v>
      </c>
      <c r="X808">
        <v>4</v>
      </c>
      <c r="Y808">
        <v>4</v>
      </c>
      <c r="Z808" t="s">
        <v>1214</v>
      </c>
      <c r="AA808" t="s">
        <v>1215</v>
      </c>
      <c r="AB808" t="s">
        <v>445</v>
      </c>
      <c r="AC808" t="s">
        <v>446</v>
      </c>
      <c r="AD808" t="s">
        <v>447</v>
      </c>
      <c r="AE808" t="s">
        <v>1192</v>
      </c>
      <c r="AG808" t="s">
        <v>1216</v>
      </c>
      <c r="AH808">
        <v>0</v>
      </c>
      <c r="AI808">
        <v>79</v>
      </c>
      <c r="AJ808">
        <v>32</v>
      </c>
      <c r="AK808">
        <v>29</v>
      </c>
      <c r="AL808">
        <v>1.45</v>
      </c>
    </row>
    <row r="809" spans="1:38" x14ac:dyDescent="0.3">
      <c r="A809" t="s">
        <v>1188</v>
      </c>
      <c r="B809">
        <v>106806</v>
      </c>
      <c r="C809">
        <v>12</v>
      </c>
      <c r="D809" t="s">
        <v>1212</v>
      </c>
      <c r="E809" t="s">
        <v>1213</v>
      </c>
      <c r="F809">
        <v>20</v>
      </c>
      <c r="G809">
        <v>43.88</v>
      </c>
      <c r="H809">
        <v>145.09</v>
      </c>
      <c r="I809">
        <v>39.200000000000003</v>
      </c>
      <c r="J809">
        <v>129.61000000000001</v>
      </c>
      <c r="K809">
        <v>1</v>
      </c>
      <c r="T809">
        <v>4</v>
      </c>
      <c r="U809">
        <v>2</v>
      </c>
      <c r="V809" t="s">
        <v>457</v>
      </c>
      <c r="W809">
        <v>145</v>
      </c>
      <c r="X809">
        <v>4</v>
      </c>
      <c r="Y809">
        <v>4</v>
      </c>
      <c r="Z809" t="s">
        <v>1214</v>
      </c>
      <c r="AA809" t="s">
        <v>1215</v>
      </c>
      <c r="AB809" t="s">
        <v>445</v>
      </c>
      <c r="AC809" t="s">
        <v>446</v>
      </c>
      <c r="AD809" t="s">
        <v>447</v>
      </c>
      <c r="AE809" t="s">
        <v>1192</v>
      </c>
      <c r="AG809" t="s">
        <v>1216</v>
      </c>
      <c r="AH809">
        <v>0</v>
      </c>
      <c r="AI809">
        <v>79</v>
      </c>
      <c r="AJ809">
        <v>32</v>
      </c>
      <c r="AK809">
        <v>29</v>
      </c>
      <c r="AL809">
        <v>1.45</v>
      </c>
    </row>
    <row r="810" spans="1:38" x14ac:dyDescent="0.3">
      <c r="A810" t="s">
        <v>1188</v>
      </c>
      <c r="B810">
        <v>27633</v>
      </c>
      <c r="C810">
        <v>1</v>
      </c>
      <c r="D810" t="s">
        <v>1223</v>
      </c>
      <c r="E810" t="s">
        <v>1224</v>
      </c>
      <c r="F810">
        <v>371</v>
      </c>
      <c r="G810">
        <v>23.84</v>
      </c>
      <c r="H810">
        <v>78.83</v>
      </c>
      <c r="I810">
        <v>18.05</v>
      </c>
      <c r="J810">
        <v>59.67</v>
      </c>
      <c r="K810">
        <v>53</v>
      </c>
      <c r="T810">
        <v>3</v>
      </c>
      <c r="U810">
        <v>2</v>
      </c>
      <c r="V810" t="s">
        <v>457</v>
      </c>
      <c r="W810" t="s">
        <v>278</v>
      </c>
      <c r="X810">
        <v>21</v>
      </c>
      <c r="Y810">
        <v>15</v>
      </c>
      <c r="Z810" t="s">
        <v>1225</v>
      </c>
      <c r="AA810" t="s">
        <v>1226</v>
      </c>
      <c r="AB810" t="s">
        <v>445</v>
      </c>
      <c r="AC810" t="s">
        <v>446</v>
      </c>
      <c r="AD810" t="s">
        <v>447</v>
      </c>
      <c r="AE810" t="s">
        <v>1192</v>
      </c>
      <c r="AG810" t="s">
        <v>1227</v>
      </c>
      <c r="AH810">
        <v>0</v>
      </c>
      <c r="AI810">
        <v>168</v>
      </c>
      <c r="AJ810">
        <v>14</v>
      </c>
      <c r="AK810">
        <v>402</v>
      </c>
      <c r="AL810">
        <v>1.08</v>
      </c>
    </row>
    <row r="811" spans="1:38" x14ac:dyDescent="0.3">
      <c r="A811" t="s">
        <v>1188</v>
      </c>
      <c r="B811">
        <v>27633</v>
      </c>
      <c r="C811">
        <v>2</v>
      </c>
      <c r="D811" t="s">
        <v>1223</v>
      </c>
      <c r="E811" t="s">
        <v>1224</v>
      </c>
      <c r="F811">
        <v>371</v>
      </c>
      <c r="G811">
        <v>23.82</v>
      </c>
      <c r="H811">
        <v>78.77</v>
      </c>
      <c r="I811">
        <v>18.03</v>
      </c>
      <c r="J811">
        <v>59.61</v>
      </c>
      <c r="K811">
        <v>51</v>
      </c>
      <c r="T811">
        <v>3</v>
      </c>
      <c r="U811">
        <v>2</v>
      </c>
      <c r="V811" t="s">
        <v>457</v>
      </c>
      <c r="W811" t="s">
        <v>89</v>
      </c>
      <c r="X811">
        <v>21</v>
      </c>
      <c r="Y811">
        <v>15</v>
      </c>
      <c r="Z811" t="s">
        <v>1225</v>
      </c>
      <c r="AA811" t="s">
        <v>1226</v>
      </c>
      <c r="AB811" t="s">
        <v>445</v>
      </c>
      <c r="AC811" t="s">
        <v>446</v>
      </c>
      <c r="AD811" t="s">
        <v>447</v>
      </c>
      <c r="AE811" t="s">
        <v>1192</v>
      </c>
      <c r="AG811" t="s">
        <v>1227</v>
      </c>
      <c r="AH811">
        <v>0</v>
      </c>
      <c r="AI811">
        <v>168</v>
      </c>
      <c r="AJ811">
        <v>14</v>
      </c>
      <c r="AK811">
        <v>402</v>
      </c>
      <c r="AL811">
        <v>1.08</v>
      </c>
    </row>
    <row r="812" spans="1:38" x14ac:dyDescent="0.3">
      <c r="A812" t="s">
        <v>1188</v>
      </c>
      <c r="B812">
        <v>27633</v>
      </c>
      <c r="C812">
        <v>3</v>
      </c>
      <c r="D812" t="s">
        <v>1223</v>
      </c>
      <c r="E812" t="s">
        <v>1224</v>
      </c>
      <c r="F812">
        <v>371</v>
      </c>
      <c r="G812">
        <v>23.93</v>
      </c>
      <c r="H812">
        <v>79.12</v>
      </c>
      <c r="I812">
        <v>18</v>
      </c>
      <c r="J812">
        <v>59.52</v>
      </c>
      <c r="K812">
        <v>53</v>
      </c>
      <c r="T812">
        <v>3</v>
      </c>
      <c r="U812">
        <v>2</v>
      </c>
      <c r="V812" t="s">
        <v>457</v>
      </c>
      <c r="W812" t="s">
        <v>294</v>
      </c>
      <c r="X812">
        <v>21</v>
      </c>
      <c r="Y812">
        <v>15</v>
      </c>
      <c r="Z812" t="s">
        <v>1225</v>
      </c>
      <c r="AA812" t="s">
        <v>1226</v>
      </c>
      <c r="AB812" t="s">
        <v>445</v>
      </c>
      <c r="AC812" t="s">
        <v>446</v>
      </c>
      <c r="AD812" t="s">
        <v>447</v>
      </c>
      <c r="AE812" t="s">
        <v>1192</v>
      </c>
      <c r="AG812" t="s">
        <v>1227</v>
      </c>
      <c r="AH812">
        <v>0</v>
      </c>
      <c r="AI812">
        <v>168</v>
      </c>
      <c r="AJ812">
        <v>14</v>
      </c>
      <c r="AK812">
        <v>402</v>
      </c>
      <c r="AL812">
        <v>1.08</v>
      </c>
    </row>
    <row r="813" spans="1:38" x14ac:dyDescent="0.3">
      <c r="A813" t="s">
        <v>1188</v>
      </c>
      <c r="B813">
        <v>27633</v>
      </c>
      <c r="C813">
        <v>4</v>
      </c>
      <c r="D813" t="s">
        <v>1223</v>
      </c>
      <c r="E813" t="s">
        <v>1224</v>
      </c>
      <c r="F813">
        <v>371</v>
      </c>
      <c r="G813">
        <v>32.21</v>
      </c>
      <c r="H813">
        <v>106.49</v>
      </c>
      <c r="I813">
        <v>24.5</v>
      </c>
      <c r="J813">
        <v>81.010000000000005</v>
      </c>
      <c r="K813">
        <v>214</v>
      </c>
      <c r="T813">
        <v>3</v>
      </c>
      <c r="U813">
        <v>2</v>
      </c>
      <c r="V813" t="s">
        <v>441</v>
      </c>
      <c r="W813">
        <v>106</v>
      </c>
      <c r="X813">
        <v>21</v>
      </c>
      <c r="Y813">
        <v>15</v>
      </c>
      <c r="Z813" t="s">
        <v>1225</v>
      </c>
      <c r="AA813" t="s">
        <v>1226</v>
      </c>
      <c r="AB813" t="s">
        <v>445</v>
      </c>
      <c r="AC813" t="s">
        <v>446</v>
      </c>
      <c r="AD813" t="s">
        <v>447</v>
      </c>
      <c r="AE813" t="s">
        <v>1192</v>
      </c>
      <c r="AG813" t="s">
        <v>1227</v>
      </c>
      <c r="AH813">
        <v>0</v>
      </c>
      <c r="AI813">
        <v>168</v>
      </c>
      <c r="AJ813">
        <v>14</v>
      </c>
      <c r="AK813">
        <v>402</v>
      </c>
      <c r="AL813">
        <v>1.08</v>
      </c>
    </row>
    <row r="814" spans="1:38" x14ac:dyDescent="0.3">
      <c r="A814" t="s">
        <v>1188</v>
      </c>
      <c r="B814">
        <v>27422</v>
      </c>
      <c r="C814">
        <v>1</v>
      </c>
      <c r="D814" t="s">
        <v>1228</v>
      </c>
      <c r="E814" t="s">
        <v>1229</v>
      </c>
      <c r="F814">
        <v>492</v>
      </c>
      <c r="G814">
        <v>38.86</v>
      </c>
      <c r="H814">
        <v>128.47999999999999</v>
      </c>
      <c r="I814">
        <v>30.62</v>
      </c>
      <c r="J814">
        <v>101.25</v>
      </c>
      <c r="K814">
        <v>115</v>
      </c>
      <c r="T814">
        <v>3</v>
      </c>
      <c r="U814">
        <v>2</v>
      </c>
      <c r="V814" t="s">
        <v>457</v>
      </c>
      <c r="W814" t="s">
        <v>282</v>
      </c>
      <c r="X814">
        <v>18</v>
      </c>
      <c r="Y814">
        <v>10</v>
      </c>
      <c r="Z814" t="s">
        <v>1230</v>
      </c>
      <c r="AA814" t="s">
        <v>1231</v>
      </c>
      <c r="AB814" t="s">
        <v>445</v>
      </c>
      <c r="AC814" t="s">
        <v>446</v>
      </c>
      <c r="AD814" t="s">
        <v>447</v>
      </c>
      <c r="AE814" t="s">
        <v>1192</v>
      </c>
      <c r="AG814" t="s">
        <v>1232</v>
      </c>
      <c r="AH814">
        <v>0</v>
      </c>
      <c r="AI814">
        <v>173</v>
      </c>
      <c r="AJ814">
        <v>19</v>
      </c>
      <c r="AK814">
        <v>847</v>
      </c>
      <c r="AL814">
        <v>1.72</v>
      </c>
    </row>
    <row r="815" spans="1:38" x14ac:dyDescent="0.3">
      <c r="A815" t="s">
        <v>1188</v>
      </c>
      <c r="B815">
        <v>27422</v>
      </c>
      <c r="C815">
        <v>2</v>
      </c>
      <c r="D815" t="s">
        <v>1228</v>
      </c>
      <c r="E815" t="s">
        <v>1229</v>
      </c>
      <c r="F815">
        <v>492</v>
      </c>
      <c r="G815">
        <v>38.86</v>
      </c>
      <c r="H815">
        <v>128.47999999999999</v>
      </c>
      <c r="I815">
        <v>30.62</v>
      </c>
      <c r="J815">
        <v>101.25</v>
      </c>
      <c r="K815">
        <v>34</v>
      </c>
      <c r="T815">
        <v>3</v>
      </c>
      <c r="U815">
        <v>2</v>
      </c>
      <c r="V815" t="s">
        <v>441</v>
      </c>
      <c r="W815" t="s">
        <v>187</v>
      </c>
      <c r="X815">
        <v>18</v>
      </c>
      <c r="Y815">
        <v>10</v>
      </c>
      <c r="Z815" t="s">
        <v>1230</v>
      </c>
      <c r="AA815" t="s">
        <v>1231</v>
      </c>
      <c r="AB815" t="s">
        <v>445</v>
      </c>
      <c r="AC815" t="s">
        <v>446</v>
      </c>
      <c r="AD815" t="s">
        <v>447</v>
      </c>
      <c r="AE815" t="s">
        <v>1192</v>
      </c>
      <c r="AG815" t="s">
        <v>1232</v>
      </c>
      <c r="AH815">
        <v>0</v>
      </c>
      <c r="AI815">
        <v>173</v>
      </c>
      <c r="AJ815">
        <v>19</v>
      </c>
      <c r="AK815">
        <v>847</v>
      </c>
      <c r="AL815">
        <v>1.72</v>
      </c>
    </row>
    <row r="816" spans="1:38" x14ac:dyDescent="0.3">
      <c r="A816" t="s">
        <v>1188</v>
      </c>
      <c r="B816">
        <v>27422</v>
      </c>
      <c r="C816">
        <v>3</v>
      </c>
      <c r="D816" t="s">
        <v>1228</v>
      </c>
      <c r="E816" t="s">
        <v>1229</v>
      </c>
      <c r="F816">
        <v>492</v>
      </c>
      <c r="G816">
        <v>38.82</v>
      </c>
      <c r="H816">
        <v>128.34</v>
      </c>
      <c r="I816">
        <v>30.59</v>
      </c>
      <c r="J816">
        <v>101.14</v>
      </c>
      <c r="K816">
        <v>30</v>
      </c>
      <c r="T816">
        <v>4</v>
      </c>
      <c r="U816">
        <v>2</v>
      </c>
      <c r="V816" t="s">
        <v>441</v>
      </c>
      <c r="W816" t="s">
        <v>295</v>
      </c>
      <c r="X816">
        <v>18</v>
      </c>
      <c r="Y816">
        <v>10</v>
      </c>
      <c r="Z816" t="s">
        <v>1230</v>
      </c>
      <c r="AA816" t="s">
        <v>1231</v>
      </c>
      <c r="AB816" t="s">
        <v>445</v>
      </c>
      <c r="AC816" t="s">
        <v>446</v>
      </c>
      <c r="AD816" t="s">
        <v>447</v>
      </c>
      <c r="AE816" t="s">
        <v>1192</v>
      </c>
      <c r="AG816" t="s">
        <v>1232</v>
      </c>
      <c r="AH816">
        <v>0</v>
      </c>
      <c r="AI816">
        <v>173</v>
      </c>
      <c r="AJ816">
        <v>19</v>
      </c>
      <c r="AK816">
        <v>847</v>
      </c>
      <c r="AL816">
        <v>1.72</v>
      </c>
    </row>
    <row r="817" spans="1:38" x14ac:dyDescent="0.3">
      <c r="A817" t="s">
        <v>1188</v>
      </c>
      <c r="B817">
        <v>27422</v>
      </c>
      <c r="C817">
        <v>4</v>
      </c>
      <c r="D817" t="s">
        <v>1228</v>
      </c>
      <c r="E817" t="s">
        <v>1229</v>
      </c>
      <c r="F817">
        <v>492</v>
      </c>
      <c r="G817">
        <v>38.82</v>
      </c>
      <c r="H817">
        <v>128.34</v>
      </c>
      <c r="I817">
        <v>30.59</v>
      </c>
      <c r="J817">
        <v>101.14</v>
      </c>
      <c r="K817">
        <v>30</v>
      </c>
      <c r="T817">
        <v>4</v>
      </c>
      <c r="U817">
        <v>2</v>
      </c>
      <c r="V817" t="s">
        <v>441</v>
      </c>
      <c r="W817" t="s">
        <v>296</v>
      </c>
      <c r="X817">
        <v>18</v>
      </c>
      <c r="Y817">
        <v>10</v>
      </c>
      <c r="Z817" t="s">
        <v>1230</v>
      </c>
      <c r="AA817" t="s">
        <v>1231</v>
      </c>
      <c r="AB817" t="s">
        <v>445</v>
      </c>
      <c r="AC817" t="s">
        <v>446</v>
      </c>
      <c r="AD817" t="s">
        <v>447</v>
      </c>
      <c r="AE817" t="s">
        <v>1192</v>
      </c>
      <c r="AG817" t="s">
        <v>1232</v>
      </c>
      <c r="AH817">
        <v>0</v>
      </c>
      <c r="AI817">
        <v>173</v>
      </c>
      <c r="AJ817">
        <v>19</v>
      </c>
      <c r="AK817">
        <v>847</v>
      </c>
      <c r="AL817">
        <v>1.72</v>
      </c>
    </row>
    <row r="818" spans="1:38" x14ac:dyDescent="0.3">
      <c r="A818" t="s">
        <v>1188</v>
      </c>
      <c r="B818">
        <v>27422</v>
      </c>
      <c r="C818">
        <v>5</v>
      </c>
      <c r="D818" t="s">
        <v>1228</v>
      </c>
      <c r="E818" t="s">
        <v>1229</v>
      </c>
      <c r="F818">
        <v>492</v>
      </c>
      <c r="G818">
        <v>38.82</v>
      </c>
      <c r="H818">
        <v>128.34</v>
      </c>
      <c r="I818">
        <v>30.59</v>
      </c>
      <c r="J818">
        <v>101.14</v>
      </c>
      <c r="K818">
        <v>19</v>
      </c>
      <c r="T818">
        <v>4</v>
      </c>
      <c r="U818">
        <v>2</v>
      </c>
      <c r="V818" t="s">
        <v>441</v>
      </c>
      <c r="W818" t="s">
        <v>297</v>
      </c>
      <c r="X818">
        <v>18</v>
      </c>
      <c r="Y818">
        <v>10</v>
      </c>
      <c r="Z818" t="s">
        <v>1230</v>
      </c>
      <c r="AA818" t="s">
        <v>1231</v>
      </c>
      <c r="AB818" t="s">
        <v>445</v>
      </c>
      <c r="AC818" t="s">
        <v>446</v>
      </c>
      <c r="AD818" t="s">
        <v>447</v>
      </c>
      <c r="AE818" t="s">
        <v>1192</v>
      </c>
      <c r="AG818" t="s">
        <v>1232</v>
      </c>
      <c r="AH818">
        <v>0</v>
      </c>
      <c r="AI818">
        <v>173</v>
      </c>
      <c r="AJ818">
        <v>19</v>
      </c>
      <c r="AK818">
        <v>847</v>
      </c>
      <c r="AL818">
        <v>1.72</v>
      </c>
    </row>
    <row r="819" spans="1:38" x14ac:dyDescent="0.3">
      <c r="A819" t="s">
        <v>1188</v>
      </c>
      <c r="B819">
        <v>27422</v>
      </c>
      <c r="C819">
        <v>6</v>
      </c>
      <c r="D819" t="s">
        <v>1228</v>
      </c>
      <c r="E819" t="s">
        <v>1229</v>
      </c>
      <c r="F819">
        <v>492</v>
      </c>
      <c r="G819">
        <v>38.799999999999997</v>
      </c>
      <c r="H819">
        <v>128.29</v>
      </c>
      <c r="I819">
        <v>30.58</v>
      </c>
      <c r="J819">
        <v>101.1</v>
      </c>
      <c r="K819">
        <v>12</v>
      </c>
      <c r="T819">
        <v>3</v>
      </c>
      <c r="U819">
        <v>2</v>
      </c>
      <c r="V819" t="s">
        <v>457</v>
      </c>
      <c r="W819" t="s">
        <v>298</v>
      </c>
      <c r="X819">
        <v>18</v>
      </c>
      <c r="Y819">
        <v>10</v>
      </c>
      <c r="Z819" t="s">
        <v>1230</v>
      </c>
      <c r="AA819" t="s">
        <v>1231</v>
      </c>
      <c r="AB819" t="s">
        <v>445</v>
      </c>
      <c r="AC819" t="s">
        <v>446</v>
      </c>
      <c r="AD819" t="s">
        <v>447</v>
      </c>
      <c r="AE819" t="s">
        <v>1192</v>
      </c>
      <c r="AG819" t="s">
        <v>1232</v>
      </c>
      <c r="AH819">
        <v>0</v>
      </c>
      <c r="AI819">
        <v>173</v>
      </c>
      <c r="AJ819">
        <v>19</v>
      </c>
      <c r="AK819">
        <v>847</v>
      </c>
      <c r="AL819">
        <v>1.72</v>
      </c>
    </row>
    <row r="820" spans="1:38" x14ac:dyDescent="0.3">
      <c r="A820" t="s">
        <v>1188</v>
      </c>
      <c r="B820">
        <v>27422</v>
      </c>
      <c r="C820">
        <v>7</v>
      </c>
      <c r="D820" t="s">
        <v>1228</v>
      </c>
      <c r="E820" t="s">
        <v>1229</v>
      </c>
      <c r="F820">
        <v>492</v>
      </c>
      <c r="G820">
        <v>39.11</v>
      </c>
      <c r="H820">
        <v>129.29</v>
      </c>
      <c r="I820">
        <v>30.82</v>
      </c>
      <c r="J820">
        <v>101.89</v>
      </c>
      <c r="K820">
        <v>2</v>
      </c>
      <c r="T820">
        <v>3</v>
      </c>
      <c r="U820">
        <v>2</v>
      </c>
      <c r="V820" t="s">
        <v>441</v>
      </c>
      <c r="W820" t="s">
        <v>299</v>
      </c>
      <c r="X820">
        <v>18</v>
      </c>
      <c r="Y820">
        <v>10</v>
      </c>
      <c r="Z820" t="s">
        <v>1230</v>
      </c>
      <c r="AA820" t="s">
        <v>1231</v>
      </c>
      <c r="AB820" t="s">
        <v>445</v>
      </c>
      <c r="AC820" t="s">
        <v>446</v>
      </c>
      <c r="AD820" t="s">
        <v>447</v>
      </c>
      <c r="AE820" t="s">
        <v>1192</v>
      </c>
      <c r="AG820" t="s">
        <v>1232</v>
      </c>
      <c r="AH820">
        <v>0</v>
      </c>
      <c r="AI820">
        <v>173</v>
      </c>
      <c r="AJ820">
        <v>19</v>
      </c>
      <c r="AK820">
        <v>847</v>
      </c>
      <c r="AL820">
        <v>1.72</v>
      </c>
    </row>
    <row r="821" spans="1:38" x14ac:dyDescent="0.3">
      <c r="A821" t="s">
        <v>1188</v>
      </c>
      <c r="B821">
        <v>27422</v>
      </c>
      <c r="C821">
        <v>8</v>
      </c>
      <c r="D821" t="s">
        <v>1228</v>
      </c>
      <c r="E821" t="s">
        <v>1229</v>
      </c>
      <c r="F821">
        <v>492</v>
      </c>
      <c r="G821">
        <v>39.11</v>
      </c>
      <c r="H821">
        <v>129.29</v>
      </c>
      <c r="I821">
        <v>30.82</v>
      </c>
      <c r="J821">
        <v>101.89</v>
      </c>
      <c r="K821">
        <v>2</v>
      </c>
      <c r="T821">
        <v>3</v>
      </c>
      <c r="U821">
        <v>2</v>
      </c>
      <c r="V821" t="s">
        <v>441</v>
      </c>
      <c r="W821" t="s">
        <v>300</v>
      </c>
      <c r="X821">
        <v>18</v>
      </c>
      <c r="Y821">
        <v>10</v>
      </c>
      <c r="Z821" t="s">
        <v>1230</v>
      </c>
      <c r="AA821" t="s">
        <v>1231</v>
      </c>
      <c r="AB821" t="s">
        <v>445</v>
      </c>
      <c r="AC821" t="s">
        <v>446</v>
      </c>
      <c r="AD821" t="s">
        <v>447</v>
      </c>
      <c r="AE821" t="s">
        <v>1192</v>
      </c>
      <c r="AG821" t="s">
        <v>1232</v>
      </c>
      <c r="AH821">
        <v>0</v>
      </c>
      <c r="AI821">
        <v>173</v>
      </c>
      <c r="AJ821">
        <v>19</v>
      </c>
      <c r="AK821">
        <v>847</v>
      </c>
      <c r="AL821">
        <v>1.72</v>
      </c>
    </row>
    <row r="822" spans="1:38" x14ac:dyDescent="0.3">
      <c r="A822" t="s">
        <v>1188</v>
      </c>
      <c r="B822">
        <v>27422</v>
      </c>
      <c r="C822">
        <v>9</v>
      </c>
      <c r="D822" t="s">
        <v>1228</v>
      </c>
      <c r="E822" t="s">
        <v>1229</v>
      </c>
      <c r="F822">
        <v>492</v>
      </c>
      <c r="G822">
        <v>44.31</v>
      </c>
      <c r="H822">
        <v>146.49</v>
      </c>
      <c r="I822">
        <v>34.92</v>
      </c>
      <c r="J822">
        <v>115.44</v>
      </c>
      <c r="K822">
        <v>67</v>
      </c>
      <c r="T822">
        <v>4</v>
      </c>
      <c r="U822">
        <v>2</v>
      </c>
      <c r="V822" t="s">
        <v>457</v>
      </c>
      <c r="W822" t="s">
        <v>179</v>
      </c>
      <c r="X822">
        <v>18</v>
      </c>
      <c r="Y822">
        <v>10</v>
      </c>
      <c r="Z822" t="s">
        <v>1230</v>
      </c>
      <c r="AA822" t="s">
        <v>1231</v>
      </c>
      <c r="AB822" t="s">
        <v>445</v>
      </c>
      <c r="AC822" t="s">
        <v>446</v>
      </c>
      <c r="AD822" t="s">
        <v>447</v>
      </c>
      <c r="AE822" t="s">
        <v>1192</v>
      </c>
      <c r="AG822" t="s">
        <v>1232</v>
      </c>
      <c r="AH822">
        <v>0</v>
      </c>
      <c r="AI822">
        <v>173</v>
      </c>
      <c r="AJ822">
        <v>19</v>
      </c>
      <c r="AK822">
        <v>847</v>
      </c>
      <c r="AL822">
        <v>1.72</v>
      </c>
    </row>
    <row r="823" spans="1:38" x14ac:dyDescent="0.3">
      <c r="A823" t="s">
        <v>1188</v>
      </c>
      <c r="B823">
        <v>27422</v>
      </c>
      <c r="C823">
        <v>10</v>
      </c>
      <c r="D823" t="s">
        <v>1228</v>
      </c>
      <c r="E823" t="s">
        <v>1229</v>
      </c>
      <c r="F823">
        <v>492</v>
      </c>
      <c r="G823">
        <v>44.29</v>
      </c>
      <c r="H823">
        <v>146.41999999999999</v>
      </c>
      <c r="I823">
        <v>34.9</v>
      </c>
      <c r="J823">
        <v>115.39</v>
      </c>
      <c r="K823">
        <v>48</v>
      </c>
      <c r="T823">
        <v>4</v>
      </c>
      <c r="U823">
        <v>2</v>
      </c>
      <c r="V823" t="s">
        <v>457</v>
      </c>
      <c r="W823" t="s">
        <v>301</v>
      </c>
      <c r="X823">
        <v>18</v>
      </c>
      <c r="Y823">
        <v>10</v>
      </c>
      <c r="Z823" t="s">
        <v>1230</v>
      </c>
      <c r="AA823" t="s">
        <v>1231</v>
      </c>
      <c r="AB823" t="s">
        <v>445</v>
      </c>
      <c r="AC823" t="s">
        <v>446</v>
      </c>
      <c r="AD823" t="s">
        <v>447</v>
      </c>
      <c r="AE823" t="s">
        <v>1192</v>
      </c>
      <c r="AG823" t="s">
        <v>1232</v>
      </c>
      <c r="AH823">
        <v>0</v>
      </c>
      <c r="AI823">
        <v>173</v>
      </c>
      <c r="AJ823">
        <v>19</v>
      </c>
      <c r="AK823">
        <v>847</v>
      </c>
      <c r="AL823">
        <v>1.72</v>
      </c>
    </row>
    <row r="824" spans="1:38" x14ac:dyDescent="0.3">
      <c r="A824" t="s">
        <v>1188</v>
      </c>
      <c r="B824">
        <v>27422</v>
      </c>
      <c r="C824">
        <v>11</v>
      </c>
      <c r="D824" t="s">
        <v>1228</v>
      </c>
      <c r="E824" t="s">
        <v>1229</v>
      </c>
      <c r="F824">
        <v>492</v>
      </c>
      <c r="G824">
        <v>44.34</v>
      </c>
      <c r="H824">
        <v>146.6</v>
      </c>
      <c r="I824">
        <v>34.94</v>
      </c>
      <c r="J824">
        <v>115.53</v>
      </c>
      <c r="K824">
        <v>44</v>
      </c>
      <c r="T824">
        <v>4</v>
      </c>
      <c r="U824">
        <v>2</v>
      </c>
      <c r="V824" t="s">
        <v>457</v>
      </c>
      <c r="W824" t="s">
        <v>302</v>
      </c>
      <c r="X824">
        <v>18</v>
      </c>
      <c r="Y824">
        <v>10</v>
      </c>
      <c r="Z824" t="s">
        <v>1230</v>
      </c>
      <c r="AA824" t="s">
        <v>1231</v>
      </c>
      <c r="AB824" t="s">
        <v>445</v>
      </c>
      <c r="AC824" t="s">
        <v>446</v>
      </c>
      <c r="AD824" t="s">
        <v>447</v>
      </c>
      <c r="AE824" t="s">
        <v>1192</v>
      </c>
      <c r="AG824" t="s">
        <v>1232</v>
      </c>
      <c r="AH824">
        <v>0</v>
      </c>
      <c r="AI824">
        <v>173</v>
      </c>
      <c r="AJ824">
        <v>19</v>
      </c>
      <c r="AK824">
        <v>847</v>
      </c>
      <c r="AL824">
        <v>1.72</v>
      </c>
    </row>
    <row r="825" spans="1:38" x14ac:dyDescent="0.3">
      <c r="A825" t="s">
        <v>1188</v>
      </c>
      <c r="B825">
        <v>27422</v>
      </c>
      <c r="C825">
        <v>12</v>
      </c>
      <c r="D825" t="s">
        <v>1228</v>
      </c>
      <c r="E825" t="s">
        <v>1229</v>
      </c>
      <c r="F825">
        <v>492</v>
      </c>
      <c r="G825">
        <v>44.27</v>
      </c>
      <c r="H825">
        <v>146.35</v>
      </c>
      <c r="I825">
        <v>34.880000000000003</v>
      </c>
      <c r="J825">
        <v>115.33</v>
      </c>
      <c r="K825">
        <v>30</v>
      </c>
      <c r="T825">
        <v>4</v>
      </c>
      <c r="U825">
        <v>2</v>
      </c>
      <c r="V825" t="s">
        <v>441</v>
      </c>
      <c r="W825" t="s">
        <v>181</v>
      </c>
      <c r="X825">
        <v>18</v>
      </c>
      <c r="Y825">
        <v>10</v>
      </c>
      <c r="Z825" t="s">
        <v>1230</v>
      </c>
      <c r="AA825" t="s">
        <v>1231</v>
      </c>
      <c r="AB825" t="s">
        <v>445</v>
      </c>
      <c r="AC825" t="s">
        <v>446</v>
      </c>
      <c r="AD825" t="s">
        <v>447</v>
      </c>
      <c r="AE825" t="s">
        <v>1192</v>
      </c>
      <c r="AG825" t="s">
        <v>1232</v>
      </c>
      <c r="AH825">
        <v>0</v>
      </c>
      <c r="AI825">
        <v>173</v>
      </c>
      <c r="AJ825">
        <v>19</v>
      </c>
      <c r="AK825">
        <v>847</v>
      </c>
      <c r="AL825">
        <v>1.72</v>
      </c>
    </row>
    <row r="826" spans="1:38" x14ac:dyDescent="0.3">
      <c r="A826" t="s">
        <v>1188</v>
      </c>
      <c r="B826">
        <v>27422</v>
      </c>
      <c r="C826">
        <v>13</v>
      </c>
      <c r="D826" t="s">
        <v>1228</v>
      </c>
      <c r="E826" t="s">
        <v>1229</v>
      </c>
      <c r="F826">
        <v>492</v>
      </c>
      <c r="G826">
        <v>44.31</v>
      </c>
      <c r="H826">
        <v>146.49</v>
      </c>
      <c r="I826">
        <v>34.92</v>
      </c>
      <c r="J826">
        <v>115.44</v>
      </c>
      <c r="K826">
        <v>29</v>
      </c>
      <c r="T826">
        <v>4</v>
      </c>
      <c r="U826">
        <v>2</v>
      </c>
      <c r="V826" t="s">
        <v>457</v>
      </c>
      <c r="W826" t="s">
        <v>178</v>
      </c>
      <c r="X826">
        <v>18</v>
      </c>
      <c r="Y826">
        <v>10</v>
      </c>
      <c r="Z826" t="s">
        <v>1230</v>
      </c>
      <c r="AA826" t="s">
        <v>1231</v>
      </c>
      <c r="AB826" t="s">
        <v>445</v>
      </c>
      <c r="AC826" t="s">
        <v>446</v>
      </c>
      <c r="AD826" t="s">
        <v>447</v>
      </c>
      <c r="AE826" t="s">
        <v>1192</v>
      </c>
      <c r="AG826" t="s">
        <v>1232</v>
      </c>
      <c r="AH826">
        <v>0</v>
      </c>
      <c r="AI826">
        <v>173</v>
      </c>
      <c r="AJ826">
        <v>19</v>
      </c>
      <c r="AK826">
        <v>847</v>
      </c>
      <c r="AL826">
        <v>1.72</v>
      </c>
    </row>
    <row r="827" spans="1:38" x14ac:dyDescent="0.3">
      <c r="A827" t="s">
        <v>1188</v>
      </c>
      <c r="B827">
        <v>27422</v>
      </c>
      <c r="C827">
        <v>14</v>
      </c>
      <c r="D827" t="s">
        <v>1228</v>
      </c>
      <c r="E827" t="s">
        <v>1229</v>
      </c>
      <c r="F827">
        <v>492</v>
      </c>
      <c r="G827">
        <v>44.33</v>
      </c>
      <c r="H827">
        <v>146.56</v>
      </c>
      <c r="I827">
        <v>34.93</v>
      </c>
      <c r="J827">
        <v>115.5</v>
      </c>
      <c r="K827">
        <v>14</v>
      </c>
      <c r="T827">
        <v>4</v>
      </c>
      <c r="U827">
        <v>2</v>
      </c>
      <c r="V827" t="s">
        <v>457</v>
      </c>
      <c r="W827" t="s">
        <v>303</v>
      </c>
      <c r="X827">
        <v>18</v>
      </c>
      <c r="Y827">
        <v>10</v>
      </c>
      <c r="Z827" t="s">
        <v>1230</v>
      </c>
      <c r="AA827" t="s">
        <v>1231</v>
      </c>
      <c r="AB827" t="s">
        <v>445</v>
      </c>
      <c r="AC827" t="s">
        <v>446</v>
      </c>
      <c r="AD827" t="s">
        <v>447</v>
      </c>
      <c r="AE827" t="s">
        <v>1192</v>
      </c>
      <c r="AG827" t="s">
        <v>1232</v>
      </c>
      <c r="AH827">
        <v>0</v>
      </c>
      <c r="AI827">
        <v>173</v>
      </c>
      <c r="AJ827">
        <v>19</v>
      </c>
      <c r="AK827">
        <v>847</v>
      </c>
      <c r="AL827">
        <v>1.72</v>
      </c>
    </row>
    <row r="828" spans="1:38" x14ac:dyDescent="0.3">
      <c r="A828" t="s">
        <v>1188</v>
      </c>
      <c r="B828">
        <v>27422</v>
      </c>
      <c r="C828">
        <v>15</v>
      </c>
      <c r="D828" t="s">
        <v>1228</v>
      </c>
      <c r="E828" t="s">
        <v>1229</v>
      </c>
      <c r="F828">
        <v>492</v>
      </c>
      <c r="G828">
        <v>47.07</v>
      </c>
      <c r="H828">
        <v>155.61000000000001</v>
      </c>
      <c r="I828">
        <v>37.090000000000003</v>
      </c>
      <c r="J828">
        <v>122.63</v>
      </c>
      <c r="K828">
        <v>4</v>
      </c>
      <c r="T828">
        <v>4</v>
      </c>
      <c r="U828">
        <v>2</v>
      </c>
      <c r="V828" t="s">
        <v>457</v>
      </c>
      <c r="W828">
        <v>155</v>
      </c>
      <c r="X828">
        <v>18</v>
      </c>
      <c r="Y828">
        <v>10</v>
      </c>
      <c r="Z828" t="s">
        <v>1230</v>
      </c>
      <c r="AA828" t="s">
        <v>1231</v>
      </c>
      <c r="AB828" t="s">
        <v>445</v>
      </c>
      <c r="AC828" t="s">
        <v>446</v>
      </c>
      <c r="AD828" t="s">
        <v>447</v>
      </c>
      <c r="AE828" t="s">
        <v>1192</v>
      </c>
      <c r="AG828" t="s">
        <v>1232</v>
      </c>
      <c r="AH828">
        <v>0</v>
      </c>
      <c r="AI828">
        <v>173</v>
      </c>
      <c r="AJ828">
        <v>19</v>
      </c>
      <c r="AK828">
        <v>847</v>
      </c>
      <c r="AL828">
        <v>1.72</v>
      </c>
    </row>
    <row r="829" spans="1:38" x14ac:dyDescent="0.3">
      <c r="A829" t="s">
        <v>1188</v>
      </c>
      <c r="B829">
        <v>27422</v>
      </c>
      <c r="C829">
        <v>16</v>
      </c>
      <c r="D829" t="s">
        <v>1228</v>
      </c>
      <c r="E829" t="s">
        <v>1229</v>
      </c>
      <c r="F829">
        <v>492</v>
      </c>
      <c r="G829">
        <v>57.65</v>
      </c>
      <c r="H829">
        <v>190.61</v>
      </c>
      <c r="I829">
        <v>45.43</v>
      </c>
      <c r="J829">
        <v>150.21</v>
      </c>
      <c r="K829">
        <v>4</v>
      </c>
      <c r="T829">
        <v>4</v>
      </c>
      <c r="U829">
        <v>3</v>
      </c>
      <c r="V829" t="s">
        <v>441</v>
      </c>
      <c r="W829" t="s">
        <v>285</v>
      </c>
      <c r="X829">
        <v>18</v>
      </c>
      <c r="Y829">
        <v>10</v>
      </c>
      <c r="Z829" t="s">
        <v>1230</v>
      </c>
      <c r="AA829" t="s">
        <v>1231</v>
      </c>
      <c r="AB829" t="s">
        <v>445</v>
      </c>
      <c r="AC829" t="s">
        <v>446</v>
      </c>
      <c r="AD829" t="s">
        <v>447</v>
      </c>
      <c r="AE829" t="s">
        <v>1192</v>
      </c>
      <c r="AG829" t="s">
        <v>1232</v>
      </c>
      <c r="AH829">
        <v>0</v>
      </c>
      <c r="AI829">
        <v>173</v>
      </c>
      <c r="AJ829">
        <v>19</v>
      </c>
      <c r="AK829">
        <v>847</v>
      </c>
      <c r="AL829">
        <v>1.72</v>
      </c>
    </row>
    <row r="830" spans="1:38" x14ac:dyDescent="0.3">
      <c r="A830" t="s">
        <v>1188</v>
      </c>
      <c r="B830">
        <v>27422</v>
      </c>
      <c r="C830">
        <v>17</v>
      </c>
      <c r="D830" t="s">
        <v>1228</v>
      </c>
      <c r="E830" t="s">
        <v>1229</v>
      </c>
      <c r="F830">
        <v>492</v>
      </c>
      <c r="G830">
        <v>57.75</v>
      </c>
      <c r="H830">
        <v>190.91</v>
      </c>
      <c r="I830">
        <v>45.51</v>
      </c>
      <c r="J830">
        <v>150.44999999999999</v>
      </c>
      <c r="K830">
        <v>1</v>
      </c>
      <c r="T830">
        <v>4</v>
      </c>
      <c r="U830">
        <v>2</v>
      </c>
      <c r="V830" t="s">
        <v>457</v>
      </c>
      <c r="W830" t="s">
        <v>287</v>
      </c>
      <c r="X830">
        <v>18</v>
      </c>
      <c r="Y830">
        <v>10</v>
      </c>
      <c r="Z830" t="s">
        <v>1230</v>
      </c>
      <c r="AA830" t="s">
        <v>1231</v>
      </c>
      <c r="AB830" t="s">
        <v>445</v>
      </c>
      <c r="AC830" t="s">
        <v>446</v>
      </c>
      <c r="AD830" t="s">
        <v>447</v>
      </c>
      <c r="AE830" t="s">
        <v>1192</v>
      </c>
      <c r="AG830" t="s">
        <v>1232</v>
      </c>
      <c r="AH830">
        <v>0</v>
      </c>
      <c r="AI830">
        <v>173</v>
      </c>
      <c r="AJ830">
        <v>19</v>
      </c>
      <c r="AK830">
        <v>847</v>
      </c>
      <c r="AL830">
        <v>1.72</v>
      </c>
    </row>
    <row r="831" spans="1:38" x14ac:dyDescent="0.3">
      <c r="A831" t="s">
        <v>1188</v>
      </c>
      <c r="B831">
        <v>27422</v>
      </c>
      <c r="C831">
        <v>18</v>
      </c>
      <c r="D831" t="s">
        <v>1228</v>
      </c>
      <c r="E831" t="s">
        <v>1229</v>
      </c>
      <c r="F831">
        <v>492</v>
      </c>
      <c r="G831">
        <v>58.74</v>
      </c>
      <c r="H831">
        <v>194.21</v>
      </c>
      <c r="I831">
        <v>46.29</v>
      </c>
      <c r="J831">
        <v>153.05000000000001</v>
      </c>
      <c r="K831">
        <v>3</v>
      </c>
      <c r="T831">
        <v>4</v>
      </c>
      <c r="U831">
        <v>3</v>
      </c>
      <c r="V831" t="s">
        <v>457</v>
      </c>
      <c r="W831" t="s">
        <v>304</v>
      </c>
      <c r="X831">
        <v>18</v>
      </c>
      <c r="Y831">
        <v>10</v>
      </c>
      <c r="Z831" t="s">
        <v>1230</v>
      </c>
      <c r="AA831" t="s">
        <v>1231</v>
      </c>
      <c r="AB831" t="s">
        <v>445</v>
      </c>
      <c r="AC831" t="s">
        <v>446</v>
      </c>
      <c r="AD831" t="s">
        <v>447</v>
      </c>
      <c r="AE831" t="s">
        <v>1192</v>
      </c>
      <c r="AG831" t="s">
        <v>1232</v>
      </c>
      <c r="AH831">
        <v>0</v>
      </c>
      <c r="AI831">
        <v>173</v>
      </c>
      <c r="AJ831">
        <v>19</v>
      </c>
      <c r="AK831">
        <v>847</v>
      </c>
      <c r="AL831">
        <v>1.72</v>
      </c>
    </row>
    <row r="832" spans="1:38" x14ac:dyDescent="0.3">
      <c r="A832" t="s">
        <v>1188</v>
      </c>
      <c r="B832">
        <v>27422</v>
      </c>
      <c r="C832">
        <v>19</v>
      </c>
      <c r="D832" t="s">
        <v>1228</v>
      </c>
      <c r="E832" t="s">
        <v>1229</v>
      </c>
      <c r="F832">
        <v>492</v>
      </c>
      <c r="G832">
        <v>70.86</v>
      </c>
      <c r="H832">
        <v>234.25</v>
      </c>
      <c r="I832">
        <v>55.84</v>
      </c>
      <c r="J832">
        <v>184.6</v>
      </c>
      <c r="K832">
        <v>3</v>
      </c>
      <c r="T832">
        <v>4</v>
      </c>
      <c r="U832">
        <v>2</v>
      </c>
      <c r="V832" t="s">
        <v>457</v>
      </c>
      <c r="W832" t="s">
        <v>305</v>
      </c>
      <c r="X832">
        <v>18</v>
      </c>
      <c r="Y832">
        <v>10</v>
      </c>
      <c r="Z832" t="s">
        <v>1230</v>
      </c>
      <c r="AA832" t="s">
        <v>1231</v>
      </c>
      <c r="AB832" t="s">
        <v>445</v>
      </c>
      <c r="AC832" t="s">
        <v>446</v>
      </c>
      <c r="AD832" t="s">
        <v>447</v>
      </c>
      <c r="AE832" t="s">
        <v>1192</v>
      </c>
      <c r="AG832" t="s">
        <v>1232</v>
      </c>
      <c r="AH832">
        <v>0</v>
      </c>
      <c r="AI832">
        <v>173</v>
      </c>
      <c r="AJ832">
        <v>19</v>
      </c>
      <c r="AK832">
        <v>847</v>
      </c>
      <c r="AL832">
        <v>1.72</v>
      </c>
    </row>
    <row r="833" spans="1:38" x14ac:dyDescent="0.3">
      <c r="A833" t="s">
        <v>1188</v>
      </c>
      <c r="B833">
        <v>27422</v>
      </c>
      <c r="C833">
        <v>20</v>
      </c>
      <c r="D833" t="s">
        <v>1228</v>
      </c>
      <c r="E833" t="s">
        <v>1229</v>
      </c>
      <c r="F833">
        <v>492</v>
      </c>
      <c r="G833">
        <v>70.930000000000007</v>
      </c>
      <c r="H833">
        <v>234.5</v>
      </c>
      <c r="I833">
        <v>55.9</v>
      </c>
      <c r="J833">
        <v>184.8</v>
      </c>
      <c r="K833">
        <v>1</v>
      </c>
      <c r="T833">
        <v>4</v>
      </c>
      <c r="U833">
        <v>2</v>
      </c>
      <c r="V833" t="s">
        <v>457</v>
      </c>
      <c r="W833" t="s">
        <v>306</v>
      </c>
      <c r="X833">
        <v>18</v>
      </c>
      <c r="Y833">
        <v>10</v>
      </c>
      <c r="Z833" t="s">
        <v>1230</v>
      </c>
      <c r="AA833" t="s">
        <v>1231</v>
      </c>
      <c r="AB833" t="s">
        <v>445</v>
      </c>
      <c r="AC833" t="s">
        <v>446</v>
      </c>
      <c r="AD833" t="s">
        <v>447</v>
      </c>
      <c r="AE833" t="s">
        <v>1192</v>
      </c>
      <c r="AG833" t="s">
        <v>1232</v>
      </c>
      <c r="AH833">
        <v>0</v>
      </c>
      <c r="AI833">
        <v>173</v>
      </c>
      <c r="AJ833">
        <v>19</v>
      </c>
      <c r="AK833">
        <v>847</v>
      </c>
      <c r="AL833">
        <v>1.72</v>
      </c>
    </row>
    <row r="834" spans="1:38" x14ac:dyDescent="0.3">
      <c r="A834" t="s">
        <v>1188</v>
      </c>
      <c r="B834">
        <v>121055</v>
      </c>
      <c r="C834">
        <v>1</v>
      </c>
      <c r="D834" t="s">
        <v>1233</v>
      </c>
      <c r="E834" t="s">
        <v>1234</v>
      </c>
      <c r="F834">
        <v>17</v>
      </c>
      <c r="G834">
        <v>19.18</v>
      </c>
      <c r="H834">
        <v>63.42</v>
      </c>
      <c r="I834">
        <v>17.190000000000001</v>
      </c>
      <c r="J834">
        <v>56.85</v>
      </c>
      <c r="K834">
        <v>6</v>
      </c>
      <c r="T834">
        <v>3</v>
      </c>
      <c r="U834">
        <v>2</v>
      </c>
      <c r="V834" t="s">
        <v>441</v>
      </c>
      <c r="W834">
        <v>63</v>
      </c>
      <c r="X834">
        <v>4</v>
      </c>
      <c r="Y834">
        <v>4</v>
      </c>
      <c r="Z834" t="s">
        <v>1235</v>
      </c>
      <c r="AA834" t="s">
        <v>1236</v>
      </c>
      <c r="AB834" t="s">
        <v>445</v>
      </c>
      <c r="AC834" t="s">
        <v>446</v>
      </c>
      <c r="AD834" t="s">
        <v>447</v>
      </c>
      <c r="AE834" t="s">
        <v>1192</v>
      </c>
      <c r="AG834" t="s">
        <v>1237</v>
      </c>
      <c r="AH834">
        <v>0</v>
      </c>
      <c r="AI834">
        <v>0</v>
      </c>
      <c r="AJ834">
        <v>0</v>
      </c>
      <c r="AK834">
        <v>17</v>
      </c>
      <c r="AL834">
        <v>1</v>
      </c>
    </row>
    <row r="835" spans="1:38" x14ac:dyDescent="0.3">
      <c r="A835" t="s">
        <v>1188</v>
      </c>
      <c r="B835">
        <v>121055</v>
      </c>
      <c r="C835">
        <v>2</v>
      </c>
      <c r="D835" t="s">
        <v>1233</v>
      </c>
      <c r="E835" t="s">
        <v>1234</v>
      </c>
      <c r="F835">
        <v>17</v>
      </c>
      <c r="G835">
        <v>20.6</v>
      </c>
      <c r="H835">
        <v>68.13</v>
      </c>
      <c r="I835">
        <v>18.559999999999999</v>
      </c>
      <c r="J835">
        <v>61.38</v>
      </c>
      <c r="K835">
        <v>8</v>
      </c>
      <c r="T835">
        <v>3</v>
      </c>
      <c r="U835">
        <v>2</v>
      </c>
      <c r="V835" t="s">
        <v>441</v>
      </c>
      <c r="W835">
        <v>68</v>
      </c>
      <c r="X835">
        <v>4</v>
      </c>
      <c r="Y835">
        <v>4</v>
      </c>
      <c r="Z835" t="s">
        <v>1235</v>
      </c>
      <c r="AA835" t="s">
        <v>1236</v>
      </c>
      <c r="AB835" t="s">
        <v>445</v>
      </c>
      <c r="AC835" t="s">
        <v>446</v>
      </c>
      <c r="AD835" t="s">
        <v>447</v>
      </c>
      <c r="AE835" t="s">
        <v>1192</v>
      </c>
      <c r="AG835" t="s">
        <v>1237</v>
      </c>
      <c r="AH835">
        <v>0</v>
      </c>
      <c r="AI835">
        <v>0</v>
      </c>
      <c r="AJ835">
        <v>0</v>
      </c>
      <c r="AK835">
        <v>17</v>
      </c>
      <c r="AL835">
        <v>1</v>
      </c>
    </row>
    <row r="836" spans="1:38" x14ac:dyDescent="0.3">
      <c r="A836" t="s">
        <v>1188</v>
      </c>
      <c r="B836">
        <v>121055</v>
      </c>
      <c r="C836">
        <v>3</v>
      </c>
      <c r="D836" t="s">
        <v>1233</v>
      </c>
      <c r="E836" t="s">
        <v>1234</v>
      </c>
      <c r="F836">
        <v>17</v>
      </c>
      <c r="G836">
        <v>34.630000000000003</v>
      </c>
      <c r="H836">
        <v>114.51</v>
      </c>
      <c r="I836">
        <v>29.44</v>
      </c>
      <c r="J836">
        <v>97.35</v>
      </c>
      <c r="K836">
        <v>1</v>
      </c>
      <c r="T836">
        <v>3</v>
      </c>
      <c r="U836">
        <v>2</v>
      </c>
      <c r="V836" t="s">
        <v>441</v>
      </c>
      <c r="W836">
        <v>114</v>
      </c>
      <c r="X836">
        <v>4</v>
      </c>
      <c r="Y836">
        <v>4</v>
      </c>
      <c r="Z836" t="s">
        <v>1235</v>
      </c>
      <c r="AA836" t="s">
        <v>1236</v>
      </c>
      <c r="AB836" t="s">
        <v>445</v>
      </c>
      <c r="AC836" t="s">
        <v>446</v>
      </c>
      <c r="AD836" t="s">
        <v>447</v>
      </c>
      <c r="AE836" t="s">
        <v>1192</v>
      </c>
      <c r="AG836" t="s">
        <v>1237</v>
      </c>
      <c r="AH836">
        <v>0</v>
      </c>
      <c r="AI836">
        <v>0</v>
      </c>
      <c r="AJ836">
        <v>0</v>
      </c>
      <c r="AK836">
        <v>17</v>
      </c>
      <c r="AL836">
        <v>1</v>
      </c>
    </row>
    <row r="837" spans="1:38" x14ac:dyDescent="0.3">
      <c r="A837" t="s">
        <v>1188</v>
      </c>
      <c r="B837">
        <v>121055</v>
      </c>
      <c r="C837">
        <v>4</v>
      </c>
      <c r="D837" t="s">
        <v>1233</v>
      </c>
      <c r="E837" t="s">
        <v>1234</v>
      </c>
      <c r="F837">
        <v>17</v>
      </c>
      <c r="G837">
        <v>41.67</v>
      </c>
      <c r="H837">
        <v>137.78</v>
      </c>
      <c r="I837">
        <v>37.35</v>
      </c>
      <c r="J837">
        <v>123.48</v>
      </c>
      <c r="K837">
        <v>2</v>
      </c>
      <c r="T837">
        <v>4</v>
      </c>
      <c r="U837">
        <v>3</v>
      </c>
      <c r="V837" t="s">
        <v>441</v>
      </c>
      <c r="W837">
        <v>137</v>
      </c>
      <c r="X837">
        <v>4</v>
      </c>
      <c r="Y837">
        <v>4</v>
      </c>
      <c r="Z837" t="s">
        <v>1235</v>
      </c>
      <c r="AA837" t="s">
        <v>1236</v>
      </c>
      <c r="AB837" t="s">
        <v>445</v>
      </c>
      <c r="AC837" t="s">
        <v>446</v>
      </c>
      <c r="AD837" t="s">
        <v>447</v>
      </c>
      <c r="AE837" t="s">
        <v>1192</v>
      </c>
      <c r="AG837" t="s">
        <v>1237</v>
      </c>
      <c r="AH837">
        <v>0</v>
      </c>
      <c r="AI837">
        <v>0</v>
      </c>
      <c r="AJ837">
        <v>0</v>
      </c>
      <c r="AK837">
        <v>17</v>
      </c>
      <c r="AL837">
        <v>1</v>
      </c>
    </row>
    <row r="838" spans="1:38" x14ac:dyDescent="0.3">
      <c r="A838" t="s">
        <v>1188</v>
      </c>
      <c r="B838">
        <v>144787</v>
      </c>
      <c r="C838">
        <v>1</v>
      </c>
      <c r="D838" t="s">
        <v>1238</v>
      </c>
      <c r="E838" t="s">
        <v>1239</v>
      </c>
      <c r="F838">
        <v>33</v>
      </c>
      <c r="G838">
        <v>21.61</v>
      </c>
      <c r="H838">
        <v>71.47</v>
      </c>
      <c r="I838">
        <v>18.29</v>
      </c>
      <c r="J838">
        <v>60.49</v>
      </c>
      <c r="K838">
        <v>4</v>
      </c>
      <c r="T838">
        <v>3</v>
      </c>
      <c r="U838">
        <v>1</v>
      </c>
      <c r="V838" t="s">
        <v>441</v>
      </c>
      <c r="W838" t="s">
        <v>1240</v>
      </c>
      <c r="X838">
        <v>4</v>
      </c>
      <c r="Y838">
        <v>4</v>
      </c>
      <c r="Z838" t="s">
        <v>1241</v>
      </c>
      <c r="AA838" t="s">
        <v>1242</v>
      </c>
      <c r="AB838" t="s">
        <v>445</v>
      </c>
      <c r="AC838" t="s">
        <v>446</v>
      </c>
      <c r="AD838" t="s">
        <v>447</v>
      </c>
      <c r="AE838" t="s">
        <v>1192</v>
      </c>
      <c r="AG838" t="s">
        <v>1243</v>
      </c>
      <c r="AH838">
        <v>0</v>
      </c>
      <c r="AI838">
        <v>99</v>
      </c>
      <c r="AJ838">
        <v>39</v>
      </c>
      <c r="AK838">
        <v>17</v>
      </c>
      <c r="AL838">
        <v>0.52</v>
      </c>
    </row>
    <row r="839" spans="1:38" x14ac:dyDescent="0.3">
      <c r="A839" t="s">
        <v>1188</v>
      </c>
      <c r="B839">
        <v>144787</v>
      </c>
      <c r="C839">
        <v>2</v>
      </c>
      <c r="D839" t="s">
        <v>1238</v>
      </c>
      <c r="E839" t="s">
        <v>1239</v>
      </c>
      <c r="F839">
        <v>33</v>
      </c>
      <c r="G839">
        <v>21.64</v>
      </c>
      <c r="H839">
        <v>71.540000000000006</v>
      </c>
      <c r="I839">
        <v>18.2</v>
      </c>
      <c r="J839">
        <v>60.17</v>
      </c>
      <c r="K839">
        <v>2</v>
      </c>
      <c r="T839">
        <v>3</v>
      </c>
      <c r="U839">
        <v>1</v>
      </c>
      <c r="V839" t="s">
        <v>441</v>
      </c>
      <c r="W839" t="s">
        <v>953</v>
      </c>
      <c r="X839">
        <v>4</v>
      </c>
      <c r="Y839">
        <v>4</v>
      </c>
      <c r="Z839" t="s">
        <v>1241</v>
      </c>
      <c r="AA839" t="s">
        <v>1242</v>
      </c>
      <c r="AB839" t="s">
        <v>445</v>
      </c>
      <c r="AC839" t="s">
        <v>446</v>
      </c>
      <c r="AD839" t="s">
        <v>447</v>
      </c>
      <c r="AE839" t="s">
        <v>1192</v>
      </c>
      <c r="AG839" t="s">
        <v>1243</v>
      </c>
      <c r="AH839">
        <v>0</v>
      </c>
      <c r="AI839">
        <v>99</v>
      </c>
      <c r="AJ839">
        <v>39</v>
      </c>
      <c r="AK839">
        <v>17</v>
      </c>
      <c r="AL839">
        <v>0.52</v>
      </c>
    </row>
    <row r="840" spans="1:38" x14ac:dyDescent="0.3">
      <c r="A840" t="s">
        <v>1188</v>
      </c>
      <c r="B840">
        <v>144787</v>
      </c>
      <c r="C840">
        <v>3</v>
      </c>
      <c r="D840" t="s">
        <v>1238</v>
      </c>
      <c r="E840" t="s">
        <v>1239</v>
      </c>
      <c r="F840">
        <v>33</v>
      </c>
      <c r="G840">
        <v>22.53</v>
      </c>
      <c r="H840">
        <v>74.510000000000005</v>
      </c>
      <c r="I840">
        <v>18.82</v>
      </c>
      <c r="J840">
        <v>62.23</v>
      </c>
      <c r="K840">
        <v>2</v>
      </c>
      <c r="T840">
        <v>3</v>
      </c>
      <c r="U840">
        <v>1</v>
      </c>
      <c r="V840" t="s">
        <v>441</v>
      </c>
      <c r="W840" t="s">
        <v>240</v>
      </c>
      <c r="X840">
        <v>4</v>
      </c>
      <c r="Y840">
        <v>4</v>
      </c>
      <c r="Z840" t="s">
        <v>1241</v>
      </c>
      <c r="AA840" t="s">
        <v>1242</v>
      </c>
      <c r="AB840" t="s">
        <v>445</v>
      </c>
      <c r="AC840" t="s">
        <v>446</v>
      </c>
      <c r="AD840" t="s">
        <v>447</v>
      </c>
      <c r="AE840" t="s">
        <v>1192</v>
      </c>
      <c r="AG840" t="s">
        <v>1243</v>
      </c>
      <c r="AH840">
        <v>0</v>
      </c>
      <c r="AI840">
        <v>99</v>
      </c>
      <c r="AJ840">
        <v>39</v>
      </c>
      <c r="AK840">
        <v>17</v>
      </c>
      <c r="AL840">
        <v>0.52</v>
      </c>
    </row>
    <row r="841" spans="1:38" x14ac:dyDescent="0.3">
      <c r="A841" t="s">
        <v>1188</v>
      </c>
      <c r="B841">
        <v>144787</v>
      </c>
      <c r="C841">
        <v>4</v>
      </c>
      <c r="D841" t="s">
        <v>1238</v>
      </c>
      <c r="E841" t="s">
        <v>1239</v>
      </c>
      <c r="F841">
        <v>33</v>
      </c>
      <c r="G841">
        <v>23.54</v>
      </c>
      <c r="H841">
        <v>77.819999999999993</v>
      </c>
      <c r="I841">
        <v>18.059999999999999</v>
      </c>
      <c r="J841">
        <v>59.73</v>
      </c>
      <c r="K841">
        <v>2</v>
      </c>
      <c r="T841">
        <v>3</v>
      </c>
      <c r="U841">
        <v>1</v>
      </c>
      <c r="V841" t="s">
        <v>441</v>
      </c>
      <c r="W841" t="s">
        <v>370</v>
      </c>
      <c r="X841">
        <v>4</v>
      </c>
      <c r="Y841">
        <v>4</v>
      </c>
      <c r="Z841" t="s">
        <v>1241</v>
      </c>
      <c r="AA841" t="s">
        <v>1242</v>
      </c>
      <c r="AB841" t="s">
        <v>445</v>
      </c>
      <c r="AC841" t="s">
        <v>446</v>
      </c>
      <c r="AD841" t="s">
        <v>447</v>
      </c>
      <c r="AE841" t="s">
        <v>1192</v>
      </c>
      <c r="AG841" t="s">
        <v>1243</v>
      </c>
      <c r="AH841">
        <v>0</v>
      </c>
      <c r="AI841">
        <v>99</v>
      </c>
      <c r="AJ841">
        <v>39</v>
      </c>
      <c r="AK841">
        <v>17</v>
      </c>
      <c r="AL841">
        <v>0.52</v>
      </c>
    </row>
    <row r="842" spans="1:38" x14ac:dyDescent="0.3">
      <c r="A842" t="s">
        <v>1188</v>
      </c>
      <c r="B842">
        <v>144787</v>
      </c>
      <c r="C842">
        <v>5</v>
      </c>
      <c r="D842" t="s">
        <v>1238</v>
      </c>
      <c r="E842" t="s">
        <v>1239</v>
      </c>
      <c r="F842">
        <v>33</v>
      </c>
      <c r="G842">
        <v>23.61</v>
      </c>
      <c r="H842">
        <v>78.06</v>
      </c>
      <c r="I842">
        <v>17.89</v>
      </c>
      <c r="J842">
        <v>59.15</v>
      </c>
      <c r="K842">
        <v>1</v>
      </c>
      <c r="T842">
        <v>3</v>
      </c>
      <c r="U842">
        <v>1</v>
      </c>
      <c r="V842" t="s">
        <v>441</v>
      </c>
      <c r="W842" t="s">
        <v>89</v>
      </c>
      <c r="X842">
        <v>4</v>
      </c>
      <c r="Y842">
        <v>4</v>
      </c>
      <c r="Z842" t="s">
        <v>1241</v>
      </c>
      <c r="AA842" t="s">
        <v>1242</v>
      </c>
      <c r="AB842" t="s">
        <v>445</v>
      </c>
      <c r="AC842" t="s">
        <v>446</v>
      </c>
      <c r="AD842" t="s">
        <v>447</v>
      </c>
      <c r="AE842" t="s">
        <v>1192</v>
      </c>
      <c r="AG842" t="s">
        <v>1243</v>
      </c>
      <c r="AH842">
        <v>0</v>
      </c>
      <c r="AI842">
        <v>99</v>
      </c>
      <c r="AJ842">
        <v>39</v>
      </c>
      <c r="AK842">
        <v>17</v>
      </c>
      <c r="AL842">
        <v>0.52</v>
      </c>
    </row>
    <row r="843" spans="1:38" x14ac:dyDescent="0.3">
      <c r="A843" t="s">
        <v>1188</v>
      </c>
      <c r="B843">
        <v>144787</v>
      </c>
      <c r="C843">
        <v>6</v>
      </c>
      <c r="D843" t="s">
        <v>1238</v>
      </c>
      <c r="E843" t="s">
        <v>1239</v>
      </c>
      <c r="F843">
        <v>33</v>
      </c>
      <c r="G843">
        <v>24.08</v>
      </c>
      <c r="H843">
        <v>79.63</v>
      </c>
      <c r="I843">
        <v>18.16</v>
      </c>
      <c r="J843">
        <v>60.05</v>
      </c>
      <c r="K843">
        <v>1</v>
      </c>
      <c r="T843">
        <v>3</v>
      </c>
      <c r="U843">
        <v>1</v>
      </c>
      <c r="V843" t="s">
        <v>441</v>
      </c>
      <c r="W843" t="s">
        <v>294</v>
      </c>
      <c r="X843">
        <v>4</v>
      </c>
      <c r="Y843">
        <v>4</v>
      </c>
      <c r="Z843" t="s">
        <v>1241</v>
      </c>
      <c r="AA843" t="s">
        <v>1242</v>
      </c>
      <c r="AB843" t="s">
        <v>445</v>
      </c>
      <c r="AC843" t="s">
        <v>446</v>
      </c>
      <c r="AD843" t="s">
        <v>447</v>
      </c>
      <c r="AE843" t="s">
        <v>1192</v>
      </c>
      <c r="AG843" t="s">
        <v>1243</v>
      </c>
      <c r="AH843">
        <v>0</v>
      </c>
      <c r="AI843">
        <v>99</v>
      </c>
      <c r="AJ843">
        <v>39</v>
      </c>
      <c r="AK843">
        <v>17</v>
      </c>
      <c r="AL843">
        <v>0.52</v>
      </c>
    </row>
    <row r="844" spans="1:38" x14ac:dyDescent="0.3">
      <c r="A844" t="s">
        <v>1188</v>
      </c>
      <c r="B844">
        <v>144787</v>
      </c>
      <c r="C844">
        <v>7</v>
      </c>
      <c r="D844" t="s">
        <v>1238</v>
      </c>
      <c r="E844" t="s">
        <v>1239</v>
      </c>
      <c r="F844">
        <v>33</v>
      </c>
      <c r="G844">
        <v>26.4</v>
      </c>
      <c r="H844">
        <v>87.29</v>
      </c>
      <c r="I844">
        <v>20.57</v>
      </c>
      <c r="J844">
        <v>68.03</v>
      </c>
      <c r="K844">
        <v>4</v>
      </c>
      <c r="T844">
        <v>3</v>
      </c>
      <c r="U844">
        <v>1</v>
      </c>
      <c r="V844" t="s">
        <v>441</v>
      </c>
      <c r="W844" t="s">
        <v>1244</v>
      </c>
      <c r="X844">
        <v>4</v>
      </c>
      <c r="Y844">
        <v>4</v>
      </c>
      <c r="Z844" t="s">
        <v>1241</v>
      </c>
      <c r="AA844" t="s">
        <v>1242</v>
      </c>
      <c r="AB844" t="s">
        <v>445</v>
      </c>
      <c r="AC844" t="s">
        <v>446</v>
      </c>
      <c r="AD844" t="s">
        <v>447</v>
      </c>
      <c r="AE844" t="s">
        <v>1192</v>
      </c>
      <c r="AG844" t="s">
        <v>1243</v>
      </c>
      <c r="AH844">
        <v>0</v>
      </c>
      <c r="AI844">
        <v>99</v>
      </c>
      <c r="AJ844">
        <v>39</v>
      </c>
      <c r="AK844">
        <v>17</v>
      </c>
      <c r="AL844">
        <v>0.52</v>
      </c>
    </row>
    <row r="845" spans="1:38" x14ac:dyDescent="0.3">
      <c r="A845" t="s">
        <v>1188</v>
      </c>
      <c r="B845">
        <v>144787</v>
      </c>
      <c r="C845">
        <v>8</v>
      </c>
      <c r="D845" t="s">
        <v>1238</v>
      </c>
      <c r="E845" t="s">
        <v>1239</v>
      </c>
      <c r="F845">
        <v>33</v>
      </c>
      <c r="G845">
        <v>26.88</v>
      </c>
      <c r="H845">
        <v>88.88</v>
      </c>
      <c r="I845">
        <v>21.44</v>
      </c>
      <c r="J845">
        <v>70.89</v>
      </c>
      <c r="K845">
        <v>6</v>
      </c>
      <c r="T845">
        <v>3</v>
      </c>
      <c r="U845">
        <v>2</v>
      </c>
      <c r="V845" t="s">
        <v>441</v>
      </c>
      <c r="W845" t="s">
        <v>1245</v>
      </c>
      <c r="X845">
        <v>4</v>
      </c>
      <c r="Y845">
        <v>4</v>
      </c>
      <c r="Z845" t="s">
        <v>1241</v>
      </c>
      <c r="AA845" t="s">
        <v>1242</v>
      </c>
      <c r="AB845" t="s">
        <v>445</v>
      </c>
      <c r="AC845" t="s">
        <v>446</v>
      </c>
      <c r="AD845" t="s">
        <v>447</v>
      </c>
      <c r="AE845" t="s">
        <v>1192</v>
      </c>
      <c r="AG845" t="s">
        <v>1243</v>
      </c>
      <c r="AH845">
        <v>0</v>
      </c>
      <c r="AI845">
        <v>99</v>
      </c>
      <c r="AJ845">
        <v>39</v>
      </c>
      <c r="AK845">
        <v>17</v>
      </c>
      <c r="AL845">
        <v>0.52</v>
      </c>
    </row>
    <row r="846" spans="1:38" x14ac:dyDescent="0.3">
      <c r="A846" t="s">
        <v>1188</v>
      </c>
      <c r="B846">
        <v>144787</v>
      </c>
      <c r="C846">
        <v>9</v>
      </c>
      <c r="D846" t="s">
        <v>1238</v>
      </c>
      <c r="E846" t="s">
        <v>1239</v>
      </c>
      <c r="F846">
        <v>33</v>
      </c>
      <c r="G846">
        <v>26.9</v>
      </c>
      <c r="H846">
        <v>88.95</v>
      </c>
      <c r="I846">
        <v>20.46</v>
      </c>
      <c r="J846">
        <v>67.64</v>
      </c>
      <c r="K846">
        <v>1</v>
      </c>
      <c r="T846">
        <v>3</v>
      </c>
      <c r="U846">
        <v>2</v>
      </c>
      <c r="V846" t="s">
        <v>441</v>
      </c>
      <c r="W846" t="s">
        <v>1246</v>
      </c>
      <c r="X846">
        <v>4</v>
      </c>
      <c r="Y846">
        <v>4</v>
      </c>
      <c r="Z846" t="s">
        <v>1241</v>
      </c>
      <c r="AA846" t="s">
        <v>1242</v>
      </c>
      <c r="AB846" t="s">
        <v>445</v>
      </c>
      <c r="AC846" t="s">
        <v>446</v>
      </c>
      <c r="AD846" t="s">
        <v>447</v>
      </c>
      <c r="AE846" t="s">
        <v>1192</v>
      </c>
      <c r="AG846" t="s">
        <v>1243</v>
      </c>
      <c r="AH846">
        <v>0</v>
      </c>
      <c r="AI846">
        <v>99</v>
      </c>
      <c r="AJ846">
        <v>39</v>
      </c>
      <c r="AK846">
        <v>17</v>
      </c>
      <c r="AL846">
        <v>0.52</v>
      </c>
    </row>
    <row r="847" spans="1:38" x14ac:dyDescent="0.3">
      <c r="A847" t="s">
        <v>1188</v>
      </c>
      <c r="B847">
        <v>144787</v>
      </c>
      <c r="C847">
        <v>10</v>
      </c>
      <c r="D847" t="s">
        <v>1238</v>
      </c>
      <c r="E847" t="s">
        <v>1239</v>
      </c>
      <c r="F847">
        <v>33</v>
      </c>
      <c r="G847">
        <v>27.19</v>
      </c>
      <c r="H847">
        <v>89.89</v>
      </c>
      <c r="I847">
        <v>20.98</v>
      </c>
      <c r="J847">
        <v>69.38</v>
      </c>
      <c r="K847">
        <v>2</v>
      </c>
      <c r="T847">
        <v>3</v>
      </c>
      <c r="U847">
        <v>2</v>
      </c>
      <c r="V847" t="s">
        <v>441</v>
      </c>
      <c r="W847" t="s">
        <v>1247</v>
      </c>
      <c r="X847">
        <v>4</v>
      </c>
      <c r="Y847">
        <v>4</v>
      </c>
      <c r="Z847" t="s">
        <v>1241</v>
      </c>
      <c r="AA847" t="s">
        <v>1242</v>
      </c>
      <c r="AB847" t="s">
        <v>445</v>
      </c>
      <c r="AC847" t="s">
        <v>446</v>
      </c>
      <c r="AD847" t="s">
        <v>447</v>
      </c>
      <c r="AE847" t="s">
        <v>1192</v>
      </c>
      <c r="AG847" t="s">
        <v>1243</v>
      </c>
      <c r="AH847">
        <v>0</v>
      </c>
      <c r="AI847">
        <v>99</v>
      </c>
      <c r="AJ847">
        <v>39</v>
      </c>
      <c r="AK847">
        <v>17</v>
      </c>
      <c r="AL847">
        <v>0.52</v>
      </c>
    </row>
    <row r="848" spans="1:38" x14ac:dyDescent="0.3">
      <c r="A848" t="s">
        <v>1188</v>
      </c>
      <c r="B848">
        <v>144787</v>
      </c>
      <c r="C848">
        <v>11</v>
      </c>
      <c r="D848" t="s">
        <v>1238</v>
      </c>
      <c r="E848" t="s">
        <v>1239</v>
      </c>
      <c r="F848">
        <v>33</v>
      </c>
      <c r="G848">
        <v>27.11</v>
      </c>
      <c r="H848">
        <v>89.63</v>
      </c>
      <c r="I848">
        <v>20.66</v>
      </c>
      <c r="J848">
        <v>68.319999999999993</v>
      </c>
      <c r="K848">
        <v>1</v>
      </c>
      <c r="T848">
        <v>3</v>
      </c>
      <c r="U848">
        <v>2</v>
      </c>
      <c r="V848" t="s">
        <v>441</v>
      </c>
      <c r="W848" t="s">
        <v>1248</v>
      </c>
      <c r="X848">
        <v>4</v>
      </c>
      <c r="Y848">
        <v>4</v>
      </c>
      <c r="Z848" t="s">
        <v>1241</v>
      </c>
      <c r="AA848" t="s">
        <v>1242</v>
      </c>
      <c r="AB848" t="s">
        <v>445</v>
      </c>
      <c r="AC848" t="s">
        <v>446</v>
      </c>
      <c r="AD848" t="s">
        <v>447</v>
      </c>
      <c r="AE848" t="s">
        <v>1192</v>
      </c>
      <c r="AG848" t="s">
        <v>1243</v>
      </c>
      <c r="AH848">
        <v>0</v>
      </c>
      <c r="AI848">
        <v>99</v>
      </c>
      <c r="AJ848">
        <v>39</v>
      </c>
      <c r="AK848">
        <v>17</v>
      </c>
      <c r="AL848">
        <v>0.52</v>
      </c>
    </row>
    <row r="849" spans="1:38" x14ac:dyDescent="0.3">
      <c r="A849" t="s">
        <v>1188</v>
      </c>
      <c r="B849">
        <v>144787</v>
      </c>
      <c r="C849">
        <v>12</v>
      </c>
      <c r="D849" t="s">
        <v>1238</v>
      </c>
      <c r="E849" t="s">
        <v>1239</v>
      </c>
      <c r="F849">
        <v>33</v>
      </c>
      <c r="G849">
        <v>27.51</v>
      </c>
      <c r="H849">
        <v>90.95</v>
      </c>
      <c r="I849">
        <v>21.62</v>
      </c>
      <c r="J849">
        <v>71.489999999999995</v>
      </c>
      <c r="K849">
        <v>3</v>
      </c>
      <c r="T849">
        <v>3</v>
      </c>
      <c r="U849">
        <v>2</v>
      </c>
      <c r="V849" t="s">
        <v>441</v>
      </c>
      <c r="W849" t="s">
        <v>269</v>
      </c>
      <c r="X849">
        <v>4</v>
      </c>
      <c r="Y849">
        <v>4</v>
      </c>
      <c r="Z849" t="s">
        <v>1241</v>
      </c>
      <c r="AA849" t="s">
        <v>1242</v>
      </c>
      <c r="AB849" t="s">
        <v>445</v>
      </c>
      <c r="AC849" t="s">
        <v>446</v>
      </c>
      <c r="AD849" t="s">
        <v>447</v>
      </c>
      <c r="AE849" t="s">
        <v>1192</v>
      </c>
      <c r="AG849" t="s">
        <v>1243</v>
      </c>
      <c r="AH849">
        <v>0</v>
      </c>
      <c r="AI849">
        <v>99</v>
      </c>
      <c r="AJ849">
        <v>39</v>
      </c>
      <c r="AK849">
        <v>17</v>
      </c>
      <c r="AL849">
        <v>0.52</v>
      </c>
    </row>
    <row r="850" spans="1:38" x14ac:dyDescent="0.3">
      <c r="A850" t="s">
        <v>1188</v>
      </c>
      <c r="B850">
        <v>144787</v>
      </c>
      <c r="C850">
        <v>13</v>
      </c>
      <c r="D850" t="s">
        <v>1238</v>
      </c>
      <c r="E850" t="s">
        <v>1239</v>
      </c>
      <c r="F850">
        <v>33</v>
      </c>
      <c r="G850">
        <v>27.53</v>
      </c>
      <c r="H850">
        <v>91.03</v>
      </c>
      <c r="I850">
        <v>21.78</v>
      </c>
      <c r="J850">
        <v>72.010000000000005</v>
      </c>
      <c r="K850">
        <v>3</v>
      </c>
      <c r="T850">
        <v>3</v>
      </c>
      <c r="U850">
        <v>2</v>
      </c>
      <c r="V850" t="s">
        <v>441</v>
      </c>
      <c r="W850" t="s">
        <v>1249</v>
      </c>
      <c r="X850">
        <v>4</v>
      </c>
      <c r="Y850">
        <v>4</v>
      </c>
      <c r="Z850" t="s">
        <v>1241</v>
      </c>
      <c r="AA850" t="s">
        <v>1242</v>
      </c>
      <c r="AB850" t="s">
        <v>445</v>
      </c>
      <c r="AC850" t="s">
        <v>446</v>
      </c>
      <c r="AD850" t="s">
        <v>447</v>
      </c>
      <c r="AE850" t="s">
        <v>1192</v>
      </c>
      <c r="AG850" t="s">
        <v>1243</v>
      </c>
      <c r="AH850">
        <v>0</v>
      </c>
      <c r="AI850">
        <v>99</v>
      </c>
      <c r="AJ850">
        <v>39</v>
      </c>
      <c r="AK850">
        <v>17</v>
      </c>
      <c r="AL850">
        <v>0.52</v>
      </c>
    </row>
    <row r="851" spans="1:38" x14ac:dyDescent="0.3">
      <c r="A851" t="s">
        <v>1188</v>
      </c>
      <c r="B851">
        <v>144787</v>
      </c>
      <c r="C851">
        <v>14</v>
      </c>
      <c r="D851" t="s">
        <v>1238</v>
      </c>
      <c r="E851" t="s">
        <v>1239</v>
      </c>
      <c r="F851">
        <v>33</v>
      </c>
      <c r="G851">
        <v>33.08</v>
      </c>
      <c r="H851">
        <v>109.37</v>
      </c>
      <c r="I851">
        <v>25.67</v>
      </c>
      <c r="J851">
        <v>84.88</v>
      </c>
      <c r="K851">
        <v>1</v>
      </c>
      <c r="T851">
        <v>3</v>
      </c>
      <c r="U851">
        <v>2</v>
      </c>
      <c r="V851" t="s">
        <v>441</v>
      </c>
      <c r="W851">
        <v>109</v>
      </c>
      <c r="X851">
        <v>4</v>
      </c>
      <c r="Y851">
        <v>4</v>
      </c>
      <c r="Z851" t="s">
        <v>1241</v>
      </c>
      <c r="AA851" t="s">
        <v>1242</v>
      </c>
      <c r="AB851" t="s">
        <v>445</v>
      </c>
      <c r="AC851" t="s">
        <v>446</v>
      </c>
      <c r="AD851" t="s">
        <v>447</v>
      </c>
      <c r="AE851" t="s">
        <v>1192</v>
      </c>
      <c r="AG851" t="s">
        <v>1243</v>
      </c>
      <c r="AH851">
        <v>0</v>
      </c>
      <c r="AI851">
        <v>99</v>
      </c>
      <c r="AJ851">
        <v>39</v>
      </c>
      <c r="AK851">
        <v>17</v>
      </c>
      <c r="AL851">
        <v>0.52</v>
      </c>
    </row>
    <row r="852" spans="1:38" x14ac:dyDescent="0.3">
      <c r="A852" t="s">
        <v>1188</v>
      </c>
      <c r="B852">
        <v>101400</v>
      </c>
      <c r="C852">
        <v>1</v>
      </c>
      <c r="D852" t="s">
        <v>1250</v>
      </c>
      <c r="E852" t="s">
        <v>572</v>
      </c>
      <c r="F852">
        <v>102</v>
      </c>
      <c r="G852">
        <v>49.86</v>
      </c>
      <c r="H852">
        <v>164.83</v>
      </c>
      <c r="I852">
        <v>43.28</v>
      </c>
      <c r="J852">
        <v>143.09</v>
      </c>
      <c r="K852">
        <v>56</v>
      </c>
      <c r="T852">
        <v>4</v>
      </c>
      <c r="U852">
        <v>2</v>
      </c>
      <c r="V852" t="s">
        <v>441</v>
      </c>
      <c r="W852">
        <v>164</v>
      </c>
      <c r="X852">
        <v>4</v>
      </c>
      <c r="Y852">
        <v>1</v>
      </c>
      <c r="Z852" t="s">
        <v>1251</v>
      </c>
      <c r="AA852" t="s">
        <v>1252</v>
      </c>
      <c r="AB852" t="s">
        <v>445</v>
      </c>
      <c r="AC852" t="s">
        <v>446</v>
      </c>
      <c r="AD852" t="s">
        <v>447</v>
      </c>
      <c r="AE852" t="s">
        <v>1192</v>
      </c>
      <c r="AG852" t="s">
        <v>1253</v>
      </c>
      <c r="AH852">
        <v>0</v>
      </c>
      <c r="AI852">
        <v>64</v>
      </c>
      <c r="AJ852">
        <v>35</v>
      </c>
      <c r="AK852">
        <v>258</v>
      </c>
      <c r="AL852">
        <v>2.5299999999999998</v>
      </c>
    </row>
    <row r="853" spans="1:38" x14ac:dyDescent="0.3">
      <c r="A853" t="s">
        <v>1188</v>
      </c>
      <c r="B853">
        <v>101400</v>
      </c>
      <c r="C853">
        <v>2</v>
      </c>
      <c r="D853" t="s">
        <v>1250</v>
      </c>
      <c r="E853" t="s">
        <v>572</v>
      </c>
      <c r="F853">
        <v>102</v>
      </c>
      <c r="G853">
        <v>65.489999999999995</v>
      </c>
      <c r="H853">
        <v>216.52</v>
      </c>
      <c r="I853">
        <v>61.8</v>
      </c>
      <c r="J853">
        <v>204.33</v>
      </c>
      <c r="K853">
        <v>38</v>
      </c>
      <c r="T853">
        <v>4</v>
      </c>
      <c r="U853">
        <v>4</v>
      </c>
      <c r="V853" t="s">
        <v>441</v>
      </c>
      <c r="W853">
        <v>216</v>
      </c>
      <c r="X853">
        <v>4</v>
      </c>
      <c r="Y853">
        <v>1</v>
      </c>
      <c r="Z853" t="s">
        <v>1251</v>
      </c>
      <c r="AA853" t="s">
        <v>1252</v>
      </c>
      <c r="AB853" t="s">
        <v>445</v>
      </c>
      <c r="AC853" t="s">
        <v>446</v>
      </c>
      <c r="AD853" t="s">
        <v>447</v>
      </c>
      <c r="AE853" t="s">
        <v>1192</v>
      </c>
      <c r="AG853" t="s">
        <v>1253</v>
      </c>
      <c r="AH853">
        <v>0</v>
      </c>
      <c r="AI853">
        <v>64</v>
      </c>
      <c r="AJ853">
        <v>35</v>
      </c>
      <c r="AK853">
        <v>258</v>
      </c>
      <c r="AL853">
        <v>2.5299999999999998</v>
      </c>
    </row>
    <row r="854" spans="1:38" x14ac:dyDescent="0.3">
      <c r="A854" t="s">
        <v>1188</v>
      </c>
      <c r="B854">
        <v>101400</v>
      </c>
      <c r="C854">
        <v>3</v>
      </c>
      <c r="D854" t="s">
        <v>1250</v>
      </c>
      <c r="E854" t="s">
        <v>572</v>
      </c>
      <c r="F854">
        <v>102</v>
      </c>
      <c r="G854">
        <v>66.59</v>
      </c>
      <c r="H854">
        <v>220.15</v>
      </c>
      <c r="I854">
        <v>62.74</v>
      </c>
      <c r="J854">
        <v>207.43</v>
      </c>
      <c r="K854">
        <v>8</v>
      </c>
      <c r="T854">
        <v>4</v>
      </c>
      <c r="U854">
        <v>4</v>
      </c>
      <c r="V854" t="s">
        <v>441</v>
      </c>
      <c r="W854">
        <v>220</v>
      </c>
      <c r="X854">
        <v>4</v>
      </c>
      <c r="Y854">
        <v>1</v>
      </c>
      <c r="Z854" t="s">
        <v>1251</v>
      </c>
      <c r="AA854" t="s">
        <v>1252</v>
      </c>
      <c r="AB854" t="s">
        <v>445</v>
      </c>
      <c r="AC854" t="s">
        <v>446</v>
      </c>
      <c r="AD854" t="s">
        <v>447</v>
      </c>
      <c r="AE854" t="s">
        <v>1192</v>
      </c>
      <c r="AG854" t="s">
        <v>1253</v>
      </c>
      <c r="AH854">
        <v>0</v>
      </c>
      <c r="AI854">
        <v>64</v>
      </c>
      <c r="AJ854">
        <v>35</v>
      </c>
      <c r="AK854">
        <v>258</v>
      </c>
      <c r="AL854">
        <v>2.5299999999999998</v>
      </c>
    </row>
    <row r="855" spans="1:38" x14ac:dyDescent="0.3">
      <c r="A855" t="s">
        <v>1188</v>
      </c>
      <c r="B855">
        <v>26701</v>
      </c>
      <c r="C855">
        <v>1</v>
      </c>
      <c r="D855" t="s">
        <v>1254</v>
      </c>
      <c r="E855" t="s">
        <v>1224</v>
      </c>
      <c r="F855">
        <v>266</v>
      </c>
      <c r="G855">
        <v>24.47</v>
      </c>
      <c r="H855">
        <v>80.92</v>
      </c>
      <c r="I855">
        <v>18.12</v>
      </c>
      <c r="J855">
        <v>59.93</v>
      </c>
      <c r="K855">
        <v>124</v>
      </c>
      <c r="T855">
        <v>3</v>
      </c>
      <c r="U855">
        <v>2</v>
      </c>
      <c r="V855" t="s">
        <v>441</v>
      </c>
      <c r="W855">
        <v>80</v>
      </c>
      <c r="X855">
        <v>18</v>
      </c>
      <c r="Y855">
        <v>13</v>
      </c>
      <c r="Z855" t="s">
        <v>1255</v>
      </c>
      <c r="AA855" t="s">
        <v>1256</v>
      </c>
      <c r="AB855" t="s">
        <v>445</v>
      </c>
      <c r="AC855" t="s">
        <v>446</v>
      </c>
      <c r="AD855" t="s">
        <v>447</v>
      </c>
      <c r="AE855" t="s">
        <v>1192</v>
      </c>
      <c r="AG855" t="s">
        <v>1257</v>
      </c>
      <c r="AH855">
        <v>0</v>
      </c>
      <c r="AI855">
        <v>168</v>
      </c>
      <c r="AJ855">
        <v>13</v>
      </c>
      <c r="AK855">
        <v>281</v>
      </c>
      <c r="AL855">
        <v>1.06</v>
      </c>
    </row>
    <row r="856" spans="1:38" x14ac:dyDescent="0.3">
      <c r="A856" t="s">
        <v>1188</v>
      </c>
      <c r="B856">
        <v>26701</v>
      </c>
      <c r="C856">
        <v>2</v>
      </c>
      <c r="D856" t="s">
        <v>1254</v>
      </c>
      <c r="E856" t="s">
        <v>1224</v>
      </c>
      <c r="F856">
        <v>266</v>
      </c>
      <c r="G856">
        <v>32.94</v>
      </c>
      <c r="H856">
        <v>108.91</v>
      </c>
      <c r="I856">
        <v>25.7</v>
      </c>
      <c r="J856">
        <v>84.99</v>
      </c>
      <c r="K856">
        <v>107</v>
      </c>
      <c r="T856">
        <v>3</v>
      </c>
      <c r="U856">
        <v>2</v>
      </c>
      <c r="V856" t="s">
        <v>441</v>
      </c>
      <c r="W856" t="s">
        <v>161</v>
      </c>
      <c r="X856">
        <v>18</v>
      </c>
      <c r="Y856">
        <v>13</v>
      </c>
      <c r="Z856" t="s">
        <v>1255</v>
      </c>
      <c r="AA856" t="s">
        <v>1256</v>
      </c>
      <c r="AB856" t="s">
        <v>445</v>
      </c>
      <c r="AC856" t="s">
        <v>446</v>
      </c>
      <c r="AD856" t="s">
        <v>447</v>
      </c>
      <c r="AE856" t="s">
        <v>1192</v>
      </c>
      <c r="AG856" t="s">
        <v>1257</v>
      </c>
      <c r="AH856">
        <v>0</v>
      </c>
      <c r="AI856">
        <v>168</v>
      </c>
      <c r="AJ856">
        <v>13</v>
      </c>
      <c r="AK856">
        <v>281</v>
      </c>
      <c r="AL856">
        <v>1.06</v>
      </c>
    </row>
    <row r="857" spans="1:38" x14ac:dyDescent="0.3">
      <c r="A857" t="s">
        <v>1188</v>
      </c>
      <c r="B857">
        <v>26701</v>
      </c>
      <c r="C857">
        <v>3</v>
      </c>
      <c r="D857" t="s">
        <v>1254</v>
      </c>
      <c r="E857" t="s">
        <v>1224</v>
      </c>
      <c r="F857">
        <v>266</v>
      </c>
      <c r="G857">
        <v>32.96</v>
      </c>
      <c r="H857">
        <v>108.96</v>
      </c>
      <c r="I857">
        <v>25.7</v>
      </c>
      <c r="J857">
        <v>84.99</v>
      </c>
      <c r="K857">
        <v>35</v>
      </c>
      <c r="T857">
        <v>3</v>
      </c>
      <c r="U857">
        <v>2</v>
      </c>
      <c r="V857" t="s">
        <v>441</v>
      </c>
      <c r="W857" t="s">
        <v>162</v>
      </c>
      <c r="X857">
        <v>18</v>
      </c>
      <c r="Y857">
        <v>13</v>
      </c>
      <c r="Z857" t="s">
        <v>1255</v>
      </c>
      <c r="AA857" t="s">
        <v>1256</v>
      </c>
      <c r="AB857" t="s">
        <v>445</v>
      </c>
      <c r="AC857" t="s">
        <v>446</v>
      </c>
      <c r="AD857" t="s">
        <v>447</v>
      </c>
      <c r="AE857" t="s">
        <v>1192</v>
      </c>
      <c r="AG857" t="s">
        <v>1257</v>
      </c>
      <c r="AH857">
        <v>0</v>
      </c>
      <c r="AI857">
        <v>168</v>
      </c>
      <c r="AJ857">
        <v>13</v>
      </c>
      <c r="AK857">
        <v>281</v>
      </c>
      <c r="AL857">
        <v>1.06</v>
      </c>
    </row>
    <row r="858" spans="1:38" x14ac:dyDescent="0.3">
      <c r="A858" t="s">
        <v>1188</v>
      </c>
      <c r="B858">
        <v>27863</v>
      </c>
      <c r="C858">
        <v>1</v>
      </c>
      <c r="D858" t="s">
        <v>1258</v>
      </c>
      <c r="E858" t="s">
        <v>852</v>
      </c>
      <c r="F858">
        <v>504</v>
      </c>
      <c r="G858">
        <v>21.83</v>
      </c>
      <c r="H858">
        <v>72.19</v>
      </c>
      <c r="I858">
        <v>15.47</v>
      </c>
      <c r="J858">
        <v>51.16</v>
      </c>
      <c r="K858">
        <v>52</v>
      </c>
      <c r="T858">
        <v>2</v>
      </c>
      <c r="U858">
        <v>1</v>
      </c>
      <c r="V858" t="s">
        <v>457</v>
      </c>
      <c r="W858" t="s">
        <v>307</v>
      </c>
      <c r="X858">
        <v>18</v>
      </c>
      <c r="Y858">
        <v>8</v>
      </c>
      <c r="Z858" t="s">
        <v>1259</v>
      </c>
      <c r="AA858" t="s">
        <v>1260</v>
      </c>
      <c r="AB858" t="s">
        <v>445</v>
      </c>
      <c r="AC858" t="s">
        <v>446</v>
      </c>
      <c r="AD858" t="s">
        <v>447</v>
      </c>
      <c r="AE858" t="s">
        <v>1192</v>
      </c>
      <c r="AG858" t="s">
        <v>1261</v>
      </c>
      <c r="AH858">
        <v>0</v>
      </c>
      <c r="AI858">
        <v>164</v>
      </c>
      <c r="AJ858">
        <v>17</v>
      </c>
      <c r="AK858">
        <v>512</v>
      </c>
      <c r="AL858">
        <v>1.02</v>
      </c>
    </row>
    <row r="859" spans="1:38" x14ac:dyDescent="0.3">
      <c r="A859" t="s">
        <v>1188</v>
      </c>
      <c r="B859">
        <v>27863</v>
      </c>
      <c r="C859">
        <v>2</v>
      </c>
      <c r="D859" t="s">
        <v>1258</v>
      </c>
      <c r="E859" t="s">
        <v>852</v>
      </c>
      <c r="F859">
        <v>504</v>
      </c>
      <c r="G859">
        <v>21.82</v>
      </c>
      <c r="H859">
        <v>72.150000000000006</v>
      </c>
      <c r="I859">
        <v>15.46</v>
      </c>
      <c r="J859">
        <v>51.13</v>
      </c>
      <c r="K859">
        <v>52</v>
      </c>
      <c r="T859">
        <v>2</v>
      </c>
      <c r="U859">
        <v>1</v>
      </c>
      <c r="V859" t="s">
        <v>457</v>
      </c>
      <c r="W859" t="s">
        <v>239</v>
      </c>
      <c r="X859">
        <v>18</v>
      </c>
      <c r="Y859">
        <v>8</v>
      </c>
      <c r="Z859" t="s">
        <v>1259</v>
      </c>
      <c r="AA859" t="s">
        <v>1260</v>
      </c>
      <c r="AB859" t="s">
        <v>445</v>
      </c>
      <c r="AC859" t="s">
        <v>446</v>
      </c>
      <c r="AD859" t="s">
        <v>447</v>
      </c>
      <c r="AE859" t="s">
        <v>1192</v>
      </c>
      <c r="AG859" t="s">
        <v>1261</v>
      </c>
      <c r="AH859">
        <v>0</v>
      </c>
      <c r="AI859">
        <v>164</v>
      </c>
      <c r="AJ859">
        <v>17</v>
      </c>
      <c r="AK859">
        <v>512</v>
      </c>
      <c r="AL859">
        <v>1.02</v>
      </c>
    </row>
    <row r="860" spans="1:38" x14ac:dyDescent="0.3">
      <c r="A860" t="s">
        <v>1188</v>
      </c>
      <c r="B860">
        <v>27863</v>
      </c>
      <c r="C860">
        <v>3</v>
      </c>
      <c r="D860" t="s">
        <v>1258</v>
      </c>
      <c r="E860" t="s">
        <v>852</v>
      </c>
      <c r="F860">
        <v>504</v>
      </c>
      <c r="G860">
        <v>21.83</v>
      </c>
      <c r="H860">
        <v>72.19</v>
      </c>
      <c r="I860">
        <v>15.47</v>
      </c>
      <c r="J860">
        <v>51.16</v>
      </c>
      <c r="K860">
        <v>44</v>
      </c>
      <c r="T860">
        <v>2</v>
      </c>
      <c r="U860">
        <v>1</v>
      </c>
      <c r="V860" t="s">
        <v>457</v>
      </c>
      <c r="W860" t="s">
        <v>73</v>
      </c>
      <c r="X860">
        <v>18</v>
      </c>
      <c r="Y860">
        <v>8</v>
      </c>
      <c r="Z860" t="s">
        <v>1259</v>
      </c>
      <c r="AA860" t="s">
        <v>1260</v>
      </c>
      <c r="AB860" t="s">
        <v>445</v>
      </c>
      <c r="AC860" t="s">
        <v>446</v>
      </c>
      <c r="AD860" t="s">
        <v>447</v>
      </c>
      <c r="AE860" t="s">
        <v>1192</v>
      </c>
      <c r="AG860" t="s">
        <v>1261</v>
      </c>
      <c r="AH860">
        <v>0</v>
      </c>
      <c r="AI860">
        <v>164</v>
      </c>
      <c r="AJ860">
        <v>17</v>
      </c>
      <c r="AK860">
        <v>512</v>
      </c>
      <c r="AL860">
        <v>1.02</v>
      </c>
    </row>
    <row r="861" spans="1:38" x14ac:dyDescent="0.3">
      <c r="A861" t="s">
        <v>1188</v>
      </c>
      <c r="B861">
        <v>27863</v>
      </c>
      <c r="C861">
        <v>4</v>
      </c>
      <c r="D861" t="s">
        <v>1258</v>
      </c>
      <c r="E861" t="s">
        <v>852</v>
      </c>
      <c r="F861">
        <v>504</v>
      </c>
      <c r="G861">
        <v>25.57</v>
      </c>
      <c r="H861">
        <v>84.56</v>
      </c>
      <c r="I861">
        <v>18.100000000000001</v>
      </c>
      <c r="J861">
        <v>59.84</v>
      </c>
      <c r="K861">
        <v>199</v>
      </c>
      <c r="T861">
        <v>3</v>
      </c>
      <c r="U861">
        <v>2</v>
      </c>
      <c r="V861" t="s">
        <v>441</v>
      </c>
      <c r="W861" t="s">
        <v>192</v>
      </c>
      <c r="X861">
        <v>18</v>
      </c>
      <c r="Y861">
        <v>8</v>
      </c>
      <c r="Z861" t="s">
        <v>1259</v>
      </c>
      <c r="AA861" t="s">
        <v>1260</v>
      </c>
      <c r="AB861" t="s">
        <v>445</v>
      </c>
      <c r="AC861" t="s">
        <v>446</v>
      </c>
      <c r="AD861" t="s">
        <v>447</v>
      </c>
      <c r="AE861" t="s">
        <v>1192</v>
      </c>
      <c r="AG861" t="s">
        <v>1261</v>
      </c>
      <c r="AH861">
        <v>0</v>
      </c>
      <c r="AI861">
        <v>164</v>
      </c>
      <c r="AJ861">
        <v>17</v>
      </c>
      <c r="AK861">
        <v>512</v>
      </c>
      <c r="AL861">
        <v>1.02</v>
      </c>
    </row>
    <row r="862" spans="1:38" x14ac:dyDescent="0.3">
      <c r="A862" t="s">
        <v>1188</v>
      </c>
      <c r="B862">
        <v>27863</v>
      </c>
      <c r="C862">
        <v>5</v>
      </c>
      <c r="D862" t="s">
        <v>1258</v>
      </c>
      <c r="E862" t="s">
        <v>852</v>
      </c>
      <c r="F862">
        <v>504</v>
      </c>
      <c r="G862">
        <v>25.56</v>
      </c>
      <c r="H862">
        <v>84.52</v>
      </c>
      <c r="I862">
        <v>18.11</v>
      </c>
      <c r="J862">
        <v>59.9</v>
      </c>
      <c r="K862">
        <v>141</v>
      </c>
      <c r="T862">
        <v>3</v>
      </c>
      <c r="U862">
        <v>2</v>
      </c>
      <c r="V862" t="s">
        <v>441</v>
      </c>
      <c r="W862" t="s">
        <v>279</v>
      </c>
      <c r="X862">
        <v>18</v>
      </c>
      <c r="Y862">
        <v>8</v>
      </c>
      <c r="Z862" t="s">
        <v>1259</v>
      </c>
      <c r="AA862" t="s">
        <v>1260</v>
      </c>
      <c r="AB862" t="s">
        <v>445</v>
      </c>
      <c r="AC862" t="s">
        <v>446</v>
      </c>
      <c r="AD862" t="s">
        <v>447</v>
      </c>
      <c r="AE862" t="s">
        <v>1192</v>
      </c>
      <c r="AG862" t="s">
        <v>1261</v>
      </c>
      <c r="AH862">
        <v>0</v>
      </c>
      <c r="AI862">
        <v>164</v>
      </c>
      <c r="AJ862">
        <v>17</v>
      </c>
      <c r="AK862">
        <v>512</v>
      </c>
      <c r="AL862">
        <v>1.02</v>
      </c>
    </row>
    <row r="863" spans="1:38" x14ac:dyDescent="0.3">
      <c r="A863" t="s">
        <v>1188</v>
      </c>
      <c r="B863">
        <v>27863</v>
      </c>
      <c r="C863">
        <v>6</v>
      </c>
      <c r="D863" t="s">
        <v>1258</v>
      </c>
      <c r="E863" t="s">
        <v>852</v>
      </c>
      <c r="F863">
        <v>504</v>
      </c>
      <c r="G863">
        <v>25.57</v>
      </c>
      <c r="H863">
        <v>84.56</v>
      </c>
      <c r="I863">
        <v>18.100000000000001</v>
      </c>
      <c r="J863">
        <v>59.84</v>
      </c>
      <c r="K863">
        <v>16</v>
      </c>
      <c r="T863">
        <v>3</v>
      </c>
      <c r="U863">
        <v>2</v>
      </c>
      <c r="V863" t="s">
        <v>441</v>
      </c>
      <c r="W863" t="s">
        <v>308</v>
      </c>
      <c r="X863">
        <v>18</v>
      </c>
      <c r="Y863">
        <v>8</v>
      </c>
      <c r="Z863" t="s">
        <v>1259</v>
      </c>
      <c r="AA863" t="s">
        <v>1260</v>
      </c>
      <c r="AB863" t="s">
        <v>445</v>
      </c>
      <c r="AC863" t="s">
        <v>446</v>
      </c>
      <c r="AD863" t="s">
        <v>447</v>
      </c>
      <c r="AE863" t="s">
        <v>1192</v>
      </c>
      <c r="AG863" t="s">
        <v>1261</v>
      </c>
      <c r="AH863">
        <v>0</v>
      </c>
      <c r="AI863">
        <v>164</v>
      </c>
      <c r="AJ863">
        <v>17</v>
      </c>
      <c r="AK863">
        <v>512</v>
      </c>
      <c r="AL863">
        <v>1.02</v>
      </c>
    </row>
    <row r="864" spans="1:38" x14ac:dyDescent="0.3">
      <c r="A864" t="s">
        <v>1188</v>
      </c>
      <c r="B864">
        <v>101389</v>
      </c>
      <c r="C864">
        <v>1</v>
      </c>
      <c r="D864" t="s">
        <v>1262</v>
      </c>
      <c r="E864" t="s">
        <v>1263</v>
      </c>
      <c r="F864">
        <v>98</v>
      </c>
      <c r="G864">
        <v>38.53</v>
      </c>
      <c r="H864">
        <v>127.39</v>
      </c>
      <c r="I864">
        <v>33.159999999999997</v>
      </c>
      <c r="J864">
        <v>109.64</v>
      </c>
      <c r="K864">
        <v>4</v>
      </c>
      <c r="T864">
        <v>4</v>
      </c>
      <c r="U864">
        <v>2</v>
      </c>
      <c r="V864" t="s">
        <v>441</v>
      </c>
      <c r="W864" t="s">
        <v>1264</v>
      </c>
      <c r="X864">
        <v>4</v>
      </c>
      <c r="Y864">
        <v>1</v>
      </c>
      <c r="Z864" t="s">
        <v>1265</v>
      </c>
      <c r="AA864" t="s">
        <v>1266</v>
      </c>
      <c r="AB864" t="s">
        <v>445</v>
      </c>
      <c r="AC864" t="s">
        <v>446</v>
      </c>
      <c r="AD864" t="s">
        <v>447</v>
      </c>
      <c r="AE864" t="s">
        <v>1192</v>
      </c>
      <c r="AG864" t="s">
        <v>1267</v>
      </c>
      <c r="AH864">
        <v>0</v>
      </c>
      <c r="AI864">
        <v>63</v>
      </c>
      <c r="AJ864">
        <v>44</v>
      </c>
      <c r="AK864">
        <v>241</v>
      </c>
      <c r="AL864">
        <v>2.46</v>
      </c>
    </row>
    <row r="865" spans="1:38" x14ac:dyDescent="0.3">
      <c r="A865" t="s">
        <v>1188</v>
      </c>
      <c r="B865">
        <v>101389</v>
      </c>
      <c r="C865">
        <v>2</v>
      </c>
      <c r="D865" t="s">
        <v>1262</v>
      </c>
      <c r="E865" t="s">
        <v>1263</v>
      </c>
      <c r="F865">
        <v>98</v>
      </c>
      <c r="G865">
        <v>38.94</v>
      </c>
      <c r="H865">
        <v>128.75</v>
      </c>
      <c r="I865">
        <v>33.520000000000003</v>
      </c>
      <c r="J865">
        <v>110.81</v>
      </c>
      <c r="K865">
        <v>2</v>
      </c>
      <c r="T865">
        <v>3</v>
      </c>
      <c r="U865">
        <v>2</v>
      </c>
      <c r="V865" t="s">
        <v>441</v>
      </c>
      <c r="W865" t="s">
        <v>1268</v>
      </c>
      <c r="X865">
        <v>4</v>
      </c>
      <c r="Y865">
        <v>1</v>
      </c>
      <c r="Z865" t="s">
        <v>1265</v>
      </c>
      <c r="AA865" t="s">
        <v>1266</v>
      </c>
      <c r="AB865" t="s">
        <v>445</v>
      </c>
      <c r="AC865" t="s">
        <v>446</v>
      </c>
      <c r="AD865" t="s">
        <v>447</v>
      </c>
      <c r="AE865" t="s">
        <v>1192</v>
      </c>
      <c r="AG865" t="s">
        <v>1267</v>
      </c>
      <c r="AH865">
        <v>0</v>
      </c>
      <c r="AI865">
        <v>63</v>
      </c>
      <c r="AJ865">
        <v>44</v>
      </c>
      <c r="AK865">
        <v>241</v>
      </c>
      <c r="AL865">
        <v>2.46</v>
      </c>
    </row>
    <row r="866" spans="1:38" x14ac:dyDescent="0.3">
      <c r="A866" t="s">
        <v>1188</v>
      </c>
      <c r="B866">
        <v>101389</v>
      </c>
      <c r="C866">
        <v>3</v>
      </c>
      <c r="D866" t="s">
        <v>1262</v>
      </c>
      <c r="E866" t="s">
        <v>1263</v>
      </c>
      <c r="F866">
        <v>98</v>
      </c>
      <c r="G866">
        <v>41.63</v>
      </c>
      <c r="H866">
        <v>137.65</v>
      </c>
      <c r="I866">
        <v>35.83</v>
      </c>
      <c r="J866">
        <v>118.47</v>
      </c>
      <c r="K866">
        <v>2</v>
      </c>
      <c r="T866">
        <v>4</v>
      </c>
      <c r="U866">
        <v>2</v>
      </c>
      <c r="V866" t="s">
        <v>441</v>
      </c>
      <c r="W866" t="s">
        <v>1269</v>
      </c>
      <c r="X866">
        <v>4</v>
      </c>
      <c r="Y866">
        <v>1</v>
      </c>
      <c r="Z866" t="s">
        <v>1265</v>
      </c>
      <c r="AA866" t="s">
        <v>1266</v>
      </c>
      <c r="AB866" t="s">
        <v>445</v>
      </c>
      <c r="AC866" t="s">
        <v>446</v>
      </c>
      <c r="AD866" t="s">
        <v>447</v>
      </c>
      <c r="AE866" t="s">
        <v>1192</v>
      </c>
      <c r="AG866" t="s">
        <v>1267</v>
      </c>
      <c r="AH866">
        <v>0</v>
      </c>
      <c r="AI866">
        <v>63</v>
      </c>
      <c r="AJ866">
        <v>44</v>
      </c>
      <c r="AK866">
        <v>241</v>
      </c>
      <c r="AL866">
        <v>2.46</v>
      </c>
    </row>
    <row r="867" spans="1:38" x14ac:dyDescent="0.3">
      <c r="A867" t="s">
        <v>1188</v>
      </c>
      <c r="B867">
        <v>101389</v>
      </c>
      <c r="C867">
        <v>4</v>
      </c>
      <c r="D867" t="s">
        <v>1262</v>
      </c>
      <c r="E867" t="s">
        <v>1263</v>
      </c>
      <c r="F867">
        <v>98</v>
      </c>
      <c r="G867">
        <v>44.7</v>
      </c>
      <c r="H867">
        <v>147.78</v>
      </c>
      <c r="I867">
        <v>38.47</v>
      </c>
      <c r="J867">
        <v>127.18</v>
      </c>
      <c r="K867">
        <v>3</v>
      </c>
      <c r="T867">
        <v>4</v>
      </c>
      <c r="U867">
        <v>2</v>
      </c>
      <c r="V867" t="s">
        <v>441</v>
      </c>
      <c r="W867" t="s">
        <v>1270</v>
      </c>
      <c r="X867">
        <v>4</v>
      </c>
      <c r="Y867">
        <v>1</v>
      </c>
      <c r="Z867" t="s">
        <v>1265</v>
      </c>
      <c r="AA867" t="s">
        <v>1266</v>
      </c>
      <c r="AB867" t="s">
        <v>445</v>
      </c>
      <c r="AC867" t="s">
        <v>446</v>
      </c>
      <c r="AD867" t="s">
        <v>447</v>
      </c>
      <c r="AE867" t="s">
        <v>1192</v>
      </c>
      <c r="AG867" t="s">
        <v>1267</v>
      </c>
      <c r="AH867">
        <v>0</v>
      </c>
      <c r="AI867">
        <v>63</v>
      </c>
      <c r="AJ867">
        <v>44</v>
      </c>
      <c r="AK867">
        <v>241</v>
      </c>
      <c r="AL867">
        <v>2.46</v>
      </c>
    </row>
    <row r="868" spans="1:38" x14ac:dyDescent="0.3">
      <c r="A868" t="s">
        <v>1188</v>
      </c>
      <c r="B868">
        <v>101389</v>
      </c>
      <c r="C868">
        <v>5</v>
      </c>
      <c r="D868" t="s">
        <v>1262</v>
      </c>
      <c r="E868" t="s">
        <v>1263</v>
      </c>
      <c r="F868">
        <v>98</v>
      </c>
      <c r="G868">
        <v>44.71</v>
      </c>
      <c r="H868">
        <v>147.82</v>
      </c>
      <c r="I868">
        <v>38.479999999999997</v>
      </c>
      <c r="J868">
        <v>127.22</v>
      </c>
      <c r="K868">
        <v>1</v>
      </c>
      <c r="T868">
        <v>4</v>
      </c>
      <c r="U868">
        <v>2</v>
      </c>
      <c r="V868" t="s">
        <v>441</v>
      </c>
      <c r="W868" t="s">
        <v>1271</v>
      </c>
      <c r="X868">
        <v>4</v>
      </c>
      <c r="Y868">
        <v>1</v>
      </c>
      <c r="Z868" t="s">
        <v>1265</v>
      </c>
      <c r="AA868" t="s">
        <v>1266</v>
      </c>
      <c r="AB868" t="s">
        <v>445</v>
      </c>
      <c r="AC868" t="s">
        <v>446</v>
      </c>
      <c r="AD868" t="s">
        <v>447</v>
      </c>
      <c r="AE868" t="s">
        <v>1192</v>
      </c>
      <c r="AG868" t="s">
        <v>1267</v>
      </c>
      <c r="AH868">
        <v>0</v>
      </c>
      <c r="AI868">
        <v>63</v>
      </c>
      <c r="AJ868">
        <v>44</v>
      </c>
      <c r="AK868">
        <v>241</v>
      </c>
      <c r="AL868">
        <v>2.46</v>
      </c>
    </row>
    <row r="869" spans="1:38" x14ac:dyDescent="0.3">
      <c r="A869" t="s">
        <v>1188</v>
      </c>
      <c r="B869">
        <v>101389</v>
      </c>
      <c r="C869">
        <v>6</v>
      </c>
      <c r="D869" t="s">
        <v>1262</v>
      </c>
      <c r="E869" t="s">
        <v>1263</v>
      </c>
      <c r="F869">
        <v>98</v>
      </c>
      <c r="G869">
        <v>48.07</v>
      </c>
      <c r="H869">
        <v>158.91</v>
      </c>
      <c r="I869">
        <v>41.36</v>
      </c>
      <c r="J869">
        <v>136.76</v>
      </c>
      <c r="K869">
        <v>12</v>
      </c>
      <c r="T869">
        <v>4</v>
      </c>
      <c r="U869">
        <v>2</v>
      </c>
      <c r="V869" t="s">
        <v>441</v>
      </c>
      <c r="W869" t="s">
        <v>1272</v>
      </c>
      <c r="X869">
        <v>4</v>
      </c>
      <c r="Y869">
        <v>1</v>
      </c>
      <c r="Z869" t="s">
        <v>1265</v>
      </c>
      <c r="AA869" t="s">
        <v>1266</v>
      </c>
      <c r="AB869" t="s">
        <v>445</v>
      </c>
      <c r="AC869" t="s">
        <v>446</v>
      </c>
      <c r="AD869" t="s">
        <v>447</v>
      </c>
      <c r="AE869" t="s">
        <v>1192</v>
      </c>
      <c r="AG869" t="s">
        <v>1267</v>
      </c>
      <c r="AH869">
        <v>0</v>
      </c>
      <c r="AI869">
        <v>63</v>
      </c>
      <c r="AJ869">
        <v>44</v>
      </c>
      <c r="AK869">
        <v>241</v>
      </c>
      <c r="AL869">
        <v>2.46</v>
      </c>
    </row>
    <row r="870" spans="1:38" x14ac:dyDescent="0.3">
      <c r="A870" t="s">
        <v>1188</v>
      </c>
      <c r="B870">
        <v>101389</v>
      </c>
      <c r="C870">
        <v>7</v>
      </c>
      <c r="D870" t="s">
        <v>1262</v>
      </c>
      <c r="E870" t="s">
        <v>1263</v>
      </c>
      <c r="F870">
        <v>98</v>
      </c>
      <c r="G870">
        <v>49.39</v>
      </c>
      <c r="H870">
        <v>163.29</v>
      </c>
      <c r="I870">
        <v>42.51</v>
      </c>
      <c r="J870">
        <v>140.53</v>
      </c>
      <c r="K870">
        <v>6</v>
      </c>
      <c r="T870">
        <v>4</v>
      </c>
      <c r="U870">
        <v>2</v>
      </c>
      <c r="V870" t="s">
        <v>441</v>
      </c>
      <c r="W870" t="s">
        <v>173</v>
      </c>
      <c r="X870">
        <v>4</v>
      </c>
      <c r="Y870">
        <v>1</v>
      </c>
      <c r="Z870" t="s">
        <v>1265</v>
      </c>
      <c r="AA870" t="s">
        <v>1266</v>
      </c>
      <c r="AB870" t="s">
        <v>445</v>
      </c>
      <c r="AC870" t="s">
        <v>446</v>
      </c>
      <c r="AD870" t="s">
        <v>447</v>
      </c>
      <c r="AE870" t="s">
        <v>1192</v>
      </c>
      <c r="AG870" t="s">
        <v>1267</v>
      </c>
      <c r="AH870">
        <v>0</v>
      </c>
      <c r="AI870">
        <v>63</v>
      </c>
      <c r="AJ870">
        <v>44</v>
      </c>
      <c r="AK870">
        <v>241</v>
      </c>
      <c r="AL870">
        <v>2.46</v>
      </c>
    </row>
    <row r="871" spans="1:38" x14ac:dyDescent="0.3">
      <c r="A871" t="s">
        <v>1188</v>
      </c>
      <c r="B871">
        <v>101389</v>
      </c>
      <c r="C871">
        <v>8</v>
      </c>
      <c r="D871" t="s">
        <v>1262</v>
      </c>
      <c r="E871" t="s">
        <v>1263</v>
      </c>
      <c r="F871">
        <v>98</v>
      </c>
      <c r="G871">
        <v>53.37</v>
      </c>
      <c r="H871">
        <v>176.45</v>
      </c>
      <c r="I871">
        <v>45.93</v>
      </c>
      <c r="J871">
        <v>151.86000000000001</v>
      </c>
      <c r="K871">
        <v>6</v>
      </c>
      <c r="T871">
        <v>4</v>
      </c>
      <c r="U871">
        <v>2</v>
      </c>
      <c r="V871" t="s">
        <v>441</v>
      </c>
      <c r="W871" t="s">
        <v>1273</v>
      </c>
      <c r="X871">
        <v>4</v>
      </c>
      <c r="Y871">
        <v>1</v>
      </c>
      <c r="Z871" t="s">
        <v>1265</v>
      </c>
      <c r="AA871" t="s">
        <v>1266</v>
      </c>
      <c r="AB871" t="s">
        <v>445</v>
      </c>
      <c r="AC871" t="s">
        <v>446</v>
      </c>
      <c r="AD871" t="s">
        <v>447</v>
      </c>
      <c r="AE871" t="s">
        <v>1192</v>
      </c>
      <c r="AG871" t="s">
        <v>1267</v>
      </c>
      <c r="AH871">
        <v>0</v>
      </c>
      <c r="AI871">
        <v>63</v>
      </c>
      <c r="AJ871">
        <v>44</v>
      </c>
      <c r="AK871">
        <v>241</v>
      </c>
      <c r="AL871">
        <v>2.46</v>
      </c>
    </row>
    <row r="872" spans="1:38" x14ac:dyDescent="0.3">
      <c r="A872" t="s">
        <v>1188</v>
      </c>
      <c r="B872">
        <v>101389</v>
      </c>
      <c r="C872">
        <v>9</v>
      </c>
      <c r="D872" t="s">
        <v>1262</v>
      </c>
      <c r="E872" t="s">
        <v>1263</v>
      </c>
      <c r="F872">
        <v>98</v>
      </c>
      <c r="G872">
        <v>54.79</v>
      </c>
      <c r="H872">
        <v>181.15</v>
      </c>
      <c r="I872">
        <v>47.15</v>
      </c>
      <c r="J872">
        <v>155.9</v>
      </c>
      <c r="K872">
        <v>9</v>
      </c>
      <c r="T872">
        <v>4</v>
      </c>
      <c r="U872">
        <v>2</v>
      </c>
      <c r="V872" t="s">
        <v>441</v>
      </c>
      <c r="W872" t="s">
        <v>111</v>
      </c>
      <c r="X872">
        <v>4</v>
      </c>
      <c r="Y872">
        <v>1</v>
      </c>
      <c r="Z872" t="s">
        <v>1265</v>
      </c>
      <c r="AA872" t="s">
        <v>1266</v>
      </c>
      <c r="AB872" t="s">
        <v>445</v>
      </c>
      <c r="AC872" t="s">
        <v>446</v>
      </c>
      <c r="AD872" t="s">
        <v>447</v>
      </c>
      <c r="AE872" t="s">
        <v>1192</v>
      </c>
      <c r="AG872" t="s">
        <v>1267</v>
      </c>
      <c r="AH872">
        <v>0</v>
      </c>
      <c r="AI872">
        <v>63</v>
      </c>
      <c r="AJ872">
        <v>44</v>
      </c>
      <c r="AK872">
        <v>241</v>
      </c>
      <c r="AL872">
        <v>2.46</v>
      </c>
    </row>
    <row r="873" spans="1:38" x14ac:dyDescent="0.3">
      <c r="A873" t="s">
        <v>1188</v>
      </c>
      <c r="B873">
        <v>101389</v>
      </c>
      <c r="C873">
        <v>10</v>
      </c>
      <c r="D873" t="s">
        <v>1262</v>
      </c>
      <c r="E873" t="s">
        <v>1263</v>
      </c>
      <c r="F873">
        <v>98</v>
      </c>
      <c r="G873">
        <v>55.02</v>
      </c>
      <c r="H873">
        <v>181.9</v>
      </c>
      <c r="I873">
        <v>47.35</v>
      </c>
      <c r="J873">
        <v>156.55000000000001</v>
      </c>
      <c r="K873">
        <v>4</v>
      </c>
      <c r="T873">
        <v>4</v>
      </c>
      <c r="U873">
        <v>3</v>
      </c>
      <c r="V873" t="s">
        <v>441</v>
      </c>
      <c r="W873" t="s">
        <v>1274</v>
      </c>
      <c r="X873">
        <v>4</v>
      </c>
      <c r="Y873">
        <v>1</v>
      </c>
      <c r="Z873" t="s">
        <v>1265</v>
      </c>
      <c r="AA873" t="s">
        <v>1266</v>
      </c>
      <c r="AB873" t="s">
        <v>445</v>
      </c>
      <c r="AC873" t="s">
        <v>446</v>
      </c>
      <c r="AD873" t="s">
        <v>447</v>
      </c>
      <c r="AE873" t="s">
        <v>1192</v>
      </c>
      <c r="AG873" t="s">
        <v>1267</v>
      </c>
      <c r="AH873">
        <v>0</v>
      </c>
      <c r="AI873">
        <v>63</v>
      </c>
      <c r="AJ873">
        <v>44</v>
      </c>
      <c r="AK873">
        <v>241</v>
      </c>
      <c r="AL873">
        <v>2.46</v>
      </c>
    </row>
    <row r="874" spans="1:38" x14ac:dyDescent="0.3">
      <c r="A874" t="s">
        <v>1188</v>
      </c>
      <c r="B874">
        <v>101389</v>
      </c>
      <c r="C874">
        <v>11</v>
      </c>
      <c r="D874" t="s">
        <v>1262</v>
      </c>
      <c r="E874" t="s">
        <v>1263</v>
      </c>
      <c r="F874">
        <v>98</v>
      </c>
      <c r="G874">
        <v>57.24</v>
      </c>
      <c r="H874">
        <v>189.25</v>
      </c>
      <c r="I874">
        <v>49.26</v>
      </c>
      <c r="J874">
        <v>162.87</v>
      </c>
      <c r="K874">
        <v>9</v>
      </c>
      <c r="T874">
        <v>4</v>
      </c>
      <c r="U874">
        <v>3</v>
      </c>
      <c r="V874" t="s">
        <v>441</v>
      </c>
      <c r="W874" t="s">
        <v>1275</v>
      </c>
      <c r="X874">
        <v>4</v>
      </c>
      <c r="Y874">
        <v>1</v>
      </c>
      <c r="Z874" t="s">
        <v>1265</v>
      </c>
      <c r="AA874" t="s">
        <v>1266</v>
      </c>
      <c r="AB874" t="s">
        <v>445</v>
      </c>
      <c r="AC874" t="s">
        <v>446</v>
      </c>
      <c r="AD874" t="s">
        <v>447</v>
      </c>
      <c r="AE874" t="s">
        <v>1192</v>
      </c>
      <c r="AG874" t="s">
        <v>1267</v>
      </c>
      <c r="AH874">
        <v>0</v>
      </c>
      <c r="AI874">
        <v>63</v>
      </c>
      <c r="AJ874">
        <v>44</v>
      </c>
      <c r="AK874">
        <v>241</v>
      </c>
      <c r="AL874">
        <v>2.46</v>
      </c>
    </row>
    <row r="875" spans="1:38" x14ac:dyDescent="0.3">
      <c r="A875" t="s">
        <v>1188</v>
      </c>
      <c r="B875">
        <v>101389</v>
      </c>
      <c r="C875">
        <v>12</v>
      </c>
      <c r="D875" t="s">
        <v>1262</v>
      </c>
      <c r="E875" t="s">
        <v>1263</v>
      </c>
      <c r="F875">
        <v>98</v>
      </c>
      <c r="G875">
        <v>57.39</v>
      </c>
      <c r="H875">
        <v>189.75</v>
      </c>
      <c r="I875">
        <v>49.39</v>
      </c>
      <c r="J875">
        <v>163.30000000000001</v>
      </c>
      <c r="K875">
        <v>3</v>
      </c>
      <c r="T875">
        <v>4</v>
      </c>
      <c r="U875">
        <v>2</v>
      </c>
      <c r="V875" t="s">
        <v>441</v>
      </c>
      <c r="W875" t="s">
        <v>233</v>
      </c>
      <c r="X875">
        <v>4</v>
      </c>
      <c r="Y875">
        <v>1</v>
      </c>
      <c r="Z875" t="s">
        <v>1265</v>
      </c>
      <c r="AA875" t="s">
        <v>1266</v>
      </c>
      <c r="AB875" t="s">
        <v>445</v>
      </c>
      <c r="AC875" t="s">
        <v>446</v>
      </c>
      <c r="AD875" t="s">
        <v>447</v>
      </c>
      <c r="AE875" t="s">
        <v>1192</v>
      </c>
      <c r="AG875" t="s">
        <v>1267</v>
      </c>
      <c r="AH875">
        <v>0</v>
      </c>
      <c r="AI875">
        <v>63</v>
      </c>
      <c r="AJ875">
        <v>44</v>
      </c>
      <c r="AK875">
        <v>241</v>
      </c>
      <c r="AL875">
        <v>2.46</v>
      </c>
    </row>
    <row r="876" spans="1:38" x14ac:dyDescent="0.3">
      <c r="A876" t="s">
        <v>1188</v>
      </c>
      <c r="B876">
        <v>101389</v>
      </c>
      <c r="C876">
        <v>13</v>
      </c>
      <c r="D876" t="s">
        <v>1262</v>
      </c>
      <c r="E876" t="s">
        <v>1263</v>
      </c>
      <c r="F876">
        <v>98</v>
      </c>
      <c r="G876">
        <v>58</v>
      </c>
      <c r="H876">
        <v>191.76</v>
      </c>
      <c r="I876">
        <v>49.92</v>
      </c>
      <c r="J876">
        <v>165.03</v>
      </c>
      <c r="K876">
        <v>16</v>
      </c>
      <c r="T876">
        <v>4</v>
      </c>
      <c r="U876">
        <v>3</v>
      </c>
      <c r="V876" t="s">
        <v>441</v>
      </c>
      <c r="W876" t="s">
        <v>1276</v>
      </c>
      <c r="X876">
        <v>4</v>
      </c>
      <c r="Y876">
        <v>1</v>
      </c>
      <c r="Z876" t="s">
        <v>1265</v>
      </c>
      <c r="AA876" t="s">
        <v>1266</v>
      </c>
      <c r="AB876" t="s">
        <v>445</v>
      </c>
      <c r="AC876" t="s">
        <v>446</v>
      </c>
      <c r="AD876" t="s">
        <v>447</v>
      </c>
      <c r="AE876" t="s">
        <v>1192</v>
      </c>
      <c r="AG876" t="s">
        <v>1267</v>
      </c>
      <c r="AH876">
        <v>0</v>
      </c>
      <c r="AI876">
        <v>63</v>
      </c>
      <c r="AJ876">
        <v>44</v>
      </c>
      <c r="AK876">
        <v>241</v>
      </c>
      <c r="AL876">
        <v>2.46</v>
      </c>
    </row>
    <row r="877" spans="1:38" x14ac:dyDescent="0.3">
      <c r="A877" t="s">
        <v>1188</v>
      </c>
      <c r="B877">
        <v>101389</v>
      </c>
      <c r="C877">
        <v>14</v>
      </c>
      <c r="D877" t="s">
        <v>1262</v>
      </c>
      <c r="E877" t="s">
        <v>1263</v>
      </c>
      <c r="F877">
        <v>98</v>
      </c>
      <c r="G877">
        <v>63.36</v>
      </c>
      <c r="H877">
        <v>209.48</v>
      </c>
      <c r="I877">
        <v>54.53</v>
      </c>
      <c r="J877">
        <v>180.28</v>
      </c>
      <c r="K877">
        <v>5</v>
      </c>
      <c r="T877">
        <v>5</v>
      </c>
      <c r="U877">
        <v>3</v>
      </c>
      <c r="V877" t="s">
        <v>441</v>
      </c>
      <c r="W877" t="s">
        <v>1277</v>
      </c>
      <c r="X877">
        <v>4</v>
      </c>
      <c r="Y877">
        <v>1</v>
      </c>
      <c r="Z877" t="s">
        <v>1265</v>
      </c>
      <c r="AA877" t="s">
        <v>1266</v>
      </c>
      <c r="AB877" t="s">
        <v>445</v>
      </c>
      <c r="AC877" t="s">
        <v>446</v>
      </c>
      <c r="AD877" t="s">
        <v>447</v>
      </c>
      <c r="AE877" t="s">
        <v>1192</v>
      </c>
      <c r="AG877" t="s">
        <v>1267</v>
      </c>
      <c r="AH877">
        <v>0</v>
      </c>
      <c r="AI877">
        <v>63</v>
      </c>
      <c r="AJ877">
        <v>44</v>
      </c>
      <c r="AK877">
        <v>241</v>
      </c>
      <c r="AL877">
        <v>2.46</v>
      </c>
    </row>
    <row r="878" spans="1:38" x14ac:dyDescent="0.3">
      <c r="A878" t="s">
        <v>1188</v>
      </c>
      <c r="B878">
        <v>101389</v>
      </c>
      <c r="C878">
        <v>15</v>
      </c>
      <c r="D878" t="s">
        <v>1262</v>
      </c>
      <c r="E878" t="s">
        <v>1263</v>
      </c>
      <c r="F878">
        <v>98</v>
      </c>
      <c r="G878">
        <v>67.77</v>
      </c>
      <c r="H878">
        <v>224.04</v>
      </c>
      <c r="I878">
        <v>58.32</v>
      </c>
      <c r="J878">
        <v>192.81</v>
      </c>
      <c r="K878">
        <v>8</v>
      </c>
      <c r="T878">
        <v>5</v>
      </c>
      <c r="U878">
        <v>3</v>
      </c>
      <c r="V878" t="s">
        <v>441</v>
      </c>
      <c r="W878" t="s">
        <v>1278</v>
      </c>
      <c r="X878">
        <v>4</v>
      </c>
      <c r="Y878">
        <v>1</v>
      </c>
      <c r="Z878" t="s">
        <v>1265</v>
      </c>
      <c r="AA878" t="s">
        <v>1266</v>
      </c>
      <c r="AB878" t="s">
        <v>445</v>
      </c>
      <c r="AC878" t="s">
        <v>446</v>
      </c>
      <c r="AD878" t="s">
        <v>447</v>
      </c>
      <c r="AE878" t="s">
        <v>1192</v>
      </c>
      <c r="AG878" t="s">
        <v>1267</v>
      </c>
      <c r="AH878">
        <v>0</v>
      </c>
      <c r="AI878">
        <v>63</v>
      </c>
      <c r="AJ878">
        <v>44</v>
      </c>
      <c r="AK878">
        <v>241</v>
      </c>
      <c r="AL878">
        <v>2.46</v>
      </c>
    </row>
    <row r="879" spans="1:38" x14ac:dyDescent="0.3">
      <c r="A879" t="s">
        <v>1188</v>
      </c>
      <c r="B879">
        <v>101389</v>
      </c>
      <c r="C879">
        <v>16</v>
      </c>
      <c r="D879" t="s">
        <v>1262</v>
      </c>
      <c r="E879" t="s">
        <v>1263</v>
      </c>
      <c r="F879">
        <v>98</v>
      </c>
      <c r="G879">
        <v>68.02</v>
      </c>
      <c r="H879">
        <v>224.87</v>
      </c>
      <c r="I879">
        <v>58.54</v>
      </c>
      <c r="J879">
        <v>193.53</v>
      </c>
      <c r="K879">
        <v>8</v>
      </c>
      <c r="T879">
        <v>5</v>
      </c>
      <c r="U879">
        <v>3</v>
      </c>
      <c r="V879" t="s">
        <v>441</v>
      </c>
      <c r="W879" t="s">
        <v>1279</v>
      </c>
      <c r="X879">
        <v>4</v>
      </c>
      <c r="Y879">
        <v>1</v>
      </c>
      <c r="Z879" t="s">
        <v>1265</v>
      </c>
      <c r="AA879" t="s">
        <v>1266</v>
      </c>
      <c r="AB879" t="s">
        <v>445</v>
      </c>
      <c r="AC879" t="s">
        <v>446</v>
      </c>
      <c r="AD879" t="s">
        <v>447</v>
      </c>
      <c r="AE879" t="s">
        <v>1192</v>
      </c>
      <c r="AG879" t="s">
        <v>1267</v>
      </c>
      <c r="AH879">
        <v>0</v>
      </c>
      <c r="AI879">
        <v>63</v>
      </c>
      <c r="AJ879">
        <v>44</v>
      </c>
      <c r="AK879">
        <v>241</v>
      </c>
      <c r="AL879">
        <v>2.46</v>
      </c>
    </row>
    <row r="880" spans="1:38" x14ac:dyDescent="0.3">
      <c r="A880" t="s">
        <v>1188</v>
      </c>
      <c r="B880">
        <v>27206</v>
      </c>
      <c r="C880">
        <v>1</v>
      </c>
      <c r="D880" t="s">
        <v>1280</v>
      </c>
      <c r="E880" t="s">
        <v>1200</v>
      </c>
      <c r="F880">
        <v>268</v>
      </c>
      <c r="G880">
        <v>32.659999999999997</v>
      </c>
      <c r="H880">
        <v>107.99</v>
      </c>
      <c r="I880">
        <v>25.66</v>
      </c>
      <c r="J880">
        <v>84.85</v>
      </c>
      <c r="K880">
        <v>53</v>
      </c>
      <c r="T880">
        <v>3</v>
      </c>
      <c r="U880">
        <v>2</v>
      </c>
      <c r="V880" t="s">
        <v>441</v>
      </c>
      <c r="W880" t="s">
        <v>281</v>
      </c>
      <c r="X880">
        <v>18</v>
      </c>
      <c r="Y880">
        <v>14</v>
      </c>
      <c r="Z880" t="s">
        <v>1281</v>
      </c>
      <c r="AA880" t="s">
        <v>1282</v>
      </c>
      <c r="AB880" t="s">
        <v>445</v>
      </c>
      <c r="AC880" t="s">
        <v>446</v>
      </c>
      <c r="AD880" t="s">
        <v>447</v>
      </c>
      <c r="AE880" t="s">
        <v>1192</v>
      </c>
      <c r="AG880" t="s">
        <v>1283</v>
      </c>
      <c r="AH880">
        <v>0</v>
      </c>
      <c r="AI880">
        <v>157</v>
      </c>
      <c r="AJ880">
        <v>15</v>
      </c>
      <c r="AK880">
        <v>327</v>
      </c>
      <c r="AL880">
        <v>1.22</v>
      </c>
    </row>
    <row r="881" spans="1:38" x14ac:dyDescent="0.3">
      <c r="A881" t="s">
        <v>1188</v>
      </c>
      <c r="B881">
        <v>27206</v>
      </c>
      <c r="C881">
        <v>2</v>
      </c>
      <c r="D881" t="s">
        <v>1280</v>
      </c>
      <c r="E881" t="s">
        <v>1200</v>
      </c>
      <c r="F881">
        <v>268</v>
      </c>
      <c r="G881">
        <v>32.69</v>
      </c>
      <c r="H881">
        <v>108.08</v>
      </c>
      <c r="I881">
        <v>25.65</v>
      </c>
      <c r="J881">
        <v>84.8</v>
      </c>
      <c r="K881">
        <v>53</v>
      </c>
      <c r="T881">
        <v>3</v>
      </c>
      <c r="U881">
        <v>2</v>
      </c>
      <c r="V881" t="s">
        <v>441</v>
      </c>
      <c r="W881" t="s">
        <v>162</v>
      </c>
      <c r="X881">
        <v>18</v>
      </c>
      <c r="Y881">
        <v>14</v>
      </c>
      <c r="Z881" t="s">
        <v>1281</v>
      </c>
      <c r="AA881" t="s">
        <v>1282</v>
      </c>
      <c r="AB881" t="s">
        <v>445</v>
      </c>
      <c r="AC881" t="s">
        <v>446</v>
      </c>
      <c r="AD881" t="s">
        <v>447</v>
      </c>
      <c r="AE881" t="s">
        <v>1192</v>
      </c>
      <c r="AG881" t="s">
        <v>1283</v>
      </c>
      <c r="AH881">
        <v>0</v>
      </c>
      <c r="AI881">
        <v>157</v>
      </c>
      <c r="AJ881">
        <v>15</v>
      </c>
      <c r="AK881">
        <v>327</v>
      </c>
      <c r="AL881">
        <v>1.22</v>
      </c>
    </row>
    <row r="882" spans="1:38" x14ac:dyDescent="0.3">
      <c r="A882" t="s">
        <v>1188</v>
      </c>
      <c r="B882">
        <v>27206</v>
      </c>
      <c r="C882">
        <v>3</v>
      </c>
      <c r="D882" t="s">
        <v>1280</v>
      </c>
      <c r="E882" t="s">
        <v>1200</v>
      </c>
      <c r="F882">
        <v>268</v>
      </c>
      <c r="G882">
        <v>32.72</v>
      </c>
      <c r="H882">
        <v>108.19</v>
      </c>
      <c r="I882">
        <v>25.65</v>
      </c>
      <c r="J882">
        <v>84.82</v>
      </c>
      <c r="K882">
        <v>50</v>
      </c>
      <c r="T882">
        <v>3</v>
      </c>
      <c r="U882">
        <v>2</v>
      </c>
      <c r="V882" t="s">
        <v>441</v>
      </c>
      <c r="W882" t="s">
        <v>309</v>
      </c>
      <c r="X882">
        <v>18</v>
      </c>
      <c r="Y882">
        <v>14</v>
      </c>
      <c r="Z882" t="s">
        <v>1281</v>
      </c>
      <c r="AA882" t="s">
        <v>1282</v>
      </c>
      <c r="AB882" t="s">
        <v>445</v>
      </c>
      <c r="AC882" t="s">
        <v>446</v>
      </c>
      <c r="AD882" t="s">
        <v>447</v>
      </c>
      <c r="AE882" t="s">
        <v>1192</v>
      </c>
      <c r="AG882" t="s">
        <v>1283</v>
      </c>
      <c r="AH882">
        <v>0</v>
      </c>
      <c r="AI882">
        <v>157</v>
      </c>
      <c r="AJ882">
        <v>15</v>
      </c>
      <c r="AK882">
        <v>327</v>
      </c>
      <c r="AL882">
        <v>1.22</v>
      </c>
    </row>
    <row r="883" spans="1:38" x14ac:dyDescent="0.3">
      <c r="A883" t="s">
        <v>1188</v>
      </c>
      <c r="B883">
        <v>27206</v>
      </c>
      <c r="C883">
        <v>4</v>
      </c>
      <c r="D883" t="s">
        <v>1280</v>
      </c>
      <c r="E883" t="s">
        <v>1200</v>
      </c>
      <c r="F883">
        <v>268</v>
      </c>
      <c r="G883">
        <v>33.01</v>
      </c>
      <c r="H883">
        <v>109.14</v>
      </c>
      <c r="I883">
        <v>25.59</v>
      </c>
      <c r="J883">
        <v>84.62</v>
      </c>
      <c r="K883">
        <v>112</v>
      </c>
      <c r="T883">
        <v>3</v>
      </c>
      <c r="U883">
        <v>2</v>
      </c>
      <c r="V883" t="s">
        <v>441</v>
      </c>
      <c r="W883" t="s">
        <v>209</v>
      </c>
      <c r="X883">
        <v>18</v>
      </c>
      <c r="Y883">
        <v>14</v>
      </c>
      <c r="Z883" t="s">
        <v>1281</v>
      </c>
      <c r="AA883" t="s">
        <v>1282</v>
      </c>
      <c r="AB883" t="s">
        <v>445</v>
      </c>
      <c r="AC883" t="s">
        <v>446</v>
      </c>
      <c r="AD883" t="s">
        <v>447</v>
      </c>
      <c r="AE883" t="s">
        <v>1192</v>
      </c>
      <c r="AG883" t="s">
        <v>1283</v>
      </c>
      <c r="AH883">
        <v>0</v>
      </c>
      <c r="AI883">
        <v>157</v>
      </c>
      <c r="AJ883">
        <v>15</v>
      </c>
      <c r="AK883">
        <v>327</v>
      </c>
      <c r="AL883">
        <v>1.22</v>
      </c>
    </row>
    <row r="884" spans="1:38" x14ac:dyDescent="0.3">
      <c r="A884" t="s">
        <v>1188</v>
      </c>
      <c r="B884">
        <v>101399</v>
      </c>
      <c r="C884">
        <v>1</v>
      </c>
      <c r="D884" t="s">
        <v>1284</v>
      </c>
      <c r="E884" t="s">
        <v>1263</v>
      </c>
      <c r="F884">
        <v>100</v>
      </c>
      <c r="G884">
        <v>49.61</v>
      </c>
      <c r="H884">
        <v>164.01</v>
      </c>
      <c r="I884">
        <v>44.72</v>
      </c>
      <c r="J884">
        <v>147.85</v>
      </c>
      <c r="K884">
        <v>10</v>
      </c>
      <c r="T884">
        <v>3</v>
      </c>
      <c r="U884">
        <v>3</v>
      </c>
      <c r="V884" t="s">
        <v>441</v>
      </c>
      <c r="W884" t="s">
        <v>1285</v>
      </c>
      <c r="X884">
        <v>4</v>
      </c>
      <c r="Y884">
        <v>3</v>
      </c>
      <c r="Z884" t="s">
        <v>1286</v>
      </c>
      <c r="AA884" t="s">
        <v>1287</v>
      </c>
      <c r="AB884" t="s">
        <v>445</v>
      </c>
      <c r="AC884" t="s">
        <v>446</v>
      </c>
      <c r="AD884" t="s">
        <v>447</v>
      </c>
      <c r="AE884" t="s">
        <v>1192</v>
      </c>
      <c r="AG884" t="s">
        <v>1288</v>
      </c>
      <c r="AH884">
        <v>0</v>
      </c>
      <c r="AI884">
        <v>64</v>
      </c>
      <c r="AJ884">
        <v>47</v>
      </c>
      <c r="AK884">
        <v>246</v>
      </c>
      <c r="AL884">
        <v>2.46</v>
      </c>
    </row>
    <row r="885" spans="1:38" x14ac:dyDescent="0.3">
      <c r="A885" t="s">
        <v>1188</v>
      </c>
      <c r="B885">
        <v>101399</v>
      </c>
      <c r="C885">
        <v>2</v>
      </c>
      <c r="D885" t="s">
        <v>1284</v>
      </c>
      <c r="E885" t="s">
        <v>1263</v>
      </c>
      <c r="F885">
        <v>100</v>
      </c>
      <c r="G885">
        <v>49.61</v>
      </c>
      <c r="H885">
        <v>164.01</v>
      </c>
      <c r="I885">
        <v>44.72</v>
      </c>
      <c r="J885">
        <v>147.85</v>
      </c>
      <c r="K885">
        <v>6</v>
      </c>
      <c r="T885">
        <v>3</v>
      </c>
      <c r="U885">
        <v>3</v>
      </c>
      <c r="V885" t="s">
        <v>441</v>
      </c>
      <c r="W885" t="s">
        <v>1289</v>
      </c>
      <c r="X885">
        <v>4</v>
      </c>
      <c r="Y885">
        <v>3</v>
      </c>
      <c r="Z885" t="s">
        <v>1286</v>
      </c>
      <c r="AA885" t="s">
        <v>1287</v>
      </c>
      <c r="AB885" t="s">
        <v>445</v>
      </c>
      <c r="AC885" t="s">
        <v>446</v>
      </c>
      <c r="AD885" t="s">
        <v>447</v>
      </c>
      <c r="AE885" t="s">
        <v>1192</v>
      </c>
      <c r="AG885" t="s">
        <v>1288</v>
      </c>
      <c r="AH885">
        <v>0</v>
      </c>
      <c r="AI885">
        <v>64</v>
      </c>
      <c r="AJ885">
        <v>47</v>
      </c>
      <c r="AK885">
        <v>246</v>
      </c>
      <c r="AL885">
        <v>2.46</v>
      </c>
    </row>
    <row r="886" spans="1:38" x14ac:dyDescent="0.3">
      <c r="A886" t="s">
        <v>1188</v>
      </c>
      <c r="B886">
        <v>101399</v>
      </c>
      <c r="C886">
        <v>3</v>
      </c>
      <c r="D886" t="s">
        <v>1284</v>
      </c>
      <c r="E886" t="s">
        <v>1263</v>
      </c>
      <c r="F886">
        <v>100</v>
      </c>
      <c r="G886">
        <v>51.72</v>
      </c>
      <c r="H886">
        <v>171</v>
      </c>
      <c r="I886">
        <v>46.89</v>
      </c>
      <c r="J886">
        <v>155.03</v>
      </c>
      <c r="K886">
        <v>10</v>
      </c>
      <c r="T886">
        <v>3</v>
      </c>
      <c r="U886">
        <v>3</v>
      </c>
      <c r="V886" t="s">
        <v>441</v>
      </c>
      <c r="W886" t="s">
        <v>1290</v>
      </c>
      <c r="X886">
        <v>4</v>
      </c>
      <c r="Y886">
        <v>3</v>
      </c>
      <c r="Z886" t="s">
        <v>1286</v>
      </c>
      <c r="AA886" t="s">
        <v>1287</v>
      </c>
      <c r="AB886" t="s">
        <v>445</v>
      </c>
      <c r="AC886" t="s">
        <v>446</v>
      </c>
      <c r="AD886" t="s">
        <v>447</v>
      </c>
      <c r="AE886" t="s">
        <v>1192</v>
      </c>
      <c r="AG886" t="s">
        <v>1288</v>
      </c>
      <c r="AH886">
        <v>0</v>
      </c>
      <c r="AI886">
        <v>64</v>
      </c>
      <c r="AJ886">
        <v>47</v>
      </c>
      <c r="AK886">
        <v>246</v>
      </c>
      <c r="AL886">
        <v>2.46</v>
      </c>
    </row>
    <row r="887" spans="1:38" x14ac:dyDescent="0.3">
      <c r="A887" t="s">
        <v>1188</v>
      </c>
      <c r="B887">
        <v>101399</v>
      </c>
      <c r="C887">
        <v>4</v>
      </c>
      <c r="D887" t="s">
        <v>1284</v>
      </c>
      <c r="E887" t="s">
        <v>1263</v>
      </c>
      <c r="F887">
        <v>100</v>
      </c>
      <c r="G887">
        <v>51.72</v>
      </c>
      <c r="H887">
        <v>171</v>
      </c>
      <c r="I887">
        <v>46.89</v>
      </c>
      <c r="J887">
        <v>155.03</v>
      </c>
      <c r="K887">
        <v>10</v>
      </c>
      <c r="T887">
        <v>3</v>
      </c>
      <c r="U887">
        <v>3</v>
      </c>
      <c r="V887" t="s">
        <v>441</v>
      </c>
      <c r="W887" t="s">
        <v>1291</v>
      </c>
      <c r="X887">
        <v>4</v>
      </c>
      <c r="Y887">
        <v>3</v>
      </c>
      <c r="Z887" t="s">
        <v>1286</v>
      </c>
      <c r="AA887" t="s">
        <v>1287</v>
      </c>
      <c r="AB887" t="s">
        <v>445</v>
      </c>
      <c r="AC887" t="s">
        <v>446</v>
      </c>
      <c r="AD887" t="s">
        <v>447</v>
      </c>
      <c r="AE887" t="s">
        <v>1192</v>
      </c>
      <c r="AG887" t="s">
        <v>1288</v>
      </c>
      <c r="AH887">
        <v>0</v>
      </c>
      <c r="AI887">
        <v>64</v>
      </c>
      <c r="AJ887">
        <v>47</v>
      </c>
      <c r="AK887">
        <v>246</v>
      </c>
      <c r="AL887">
        <v>2.46</v>
      </c>
    </row>
    <row r="888" spans="1:38" x14ac:dyDescent="0.3">
      <c r="A888" t="s">
        <v>1188</v>
      </c>
      <c r="B888">
        <v>101399</v>
      </c>
      <c r="C888">
        <v>5</v>
      </c>
      <c r="D888" t="s">
        <v>1284</v>
      </c>
      <c r="E888" t="s">
        <v>1263</v>
      </c>
      <c r="F888">
        <v>100</v>
      </c>
      <c r="G888">
        <v>53.04</v>
      </c>
      <c r="H888">
        <v>175.34</v>
      </c>
      <c r="I888">
        <v>47.89</v>
      </c>
      <c r="J888">
        <v>158.32</v>
      </c>
      <c r="K888">
        <v>13</v>
      </c>
      <c r="T888">
        <v>3</v>
      </c>
      <c r="U888">
        <v>3</v>
      </c>
      <c r="V888" t="s">
        <v>441</v>
      </c>
      <c r="W888" t="s">
        <v>1292</v>
      </c>
      <c r="X888">
        <v>4</v>
      </c>
      <c r="Y888">
        <v>3</v>
      </c>
      <c r="Z888" t="s">
        <v>1286</v>
      </c>
      <c r="AA888" t="s">
        <v>1287</v>
      </c>
      <c r="AB888" t="s">
        <v>445</v>
      </c>
      <c r="AC888" t="s">
        <v>446</v>
      </c>
      <c r="AD888" t="s">
        <v>447</v>
      </c>
      <c r="AE888" t="s">
        <v>1192</v>
      </c>
      <c r="AG888" t="s">
        <v>1288</v>
      </c>
      <c r="AH888">
        <v>0</v>
      </c>
      <c r="AI888">
        <v>64</v>
      </c>
      <c r="AJ888">
        <v>47</v>
      </c>
      <c r="AK888">
        <v>246</v>
      </c>
      <c r="AL888">
        <v>2.46</v>
      </c>
    </row>
    <row r="889" spans="1:38" x14ac:dyDescent="0.3">
      <c r="A889" t="s">
        <v>1188</v>
      </c>
      <c r="B889">
        <v>101399</v>
      </c>
      <c r="C889">
        <v>6</v>
      </c>
      <c r="D889" t="s">
        <v>1284</v>
      </c>
      <c r="E889" t="s">
        <v>1263</v>
      </c>
      <c r="F889">
        <v>100</v>
      </c>
      <c r="G889">
        <v>53.04</v>
      </c>
      <c r="H889">
        <v>175.34</v>
      </c>
      <c r="I889">
        <v>47.89</v>
      </c>
      <c r="J889">
        <v>158.32</v>
      </c>
      <c r="K889">
        <v>7</v>
      </c>
      <c r="T889">
        <v>3</v>
      </c>
      <c r="U889">
        <v>3</v>
      </c>
      <c r="V889" t="s">
        <v>441</v>
      </c>
      <c r="W889" t="s">
        <v>1293</v>
      </c>
      <c r="X889">
        <v>4</v>
      </c>
      <c r="Y889">
        <v>3</v>
      </c>
      <c r="Z889" t="s">
        <v>1286</v>
      </c>
      <c r="AA889" t="s">
        <v>1287</v>
      </c>
      <c r="AB889" t="s">
        <v>445</v>
      </c>
      <c r="AC889" t="s">
        <v>446</v>
      </c>
      <c r="AD889" t="s">
        <v>447</v>
      </c>
      <c r="AE889" t="s">
        <v>1192</v>
      </c>
      <c r="AG889" t="s">
        <v>1288</v>
      </c>
      <c r="AH889">
        <v>0</v>
      </c>
      <c r="AI889">
        <v>64</v>
      </c>
      <c r="AJ889">
        <v>47</v>
      </c>
      <c r="AK889">
        <v>246</v>
      </c>
      <c r="AL889">
        <v>2.46</v>
      </c>
    </row>
    <row r="890" spans="1:38" x14ac:dyDescent="0.3">
      <c r="A890" t="s">
        <v>1188</v>
      </c>
      <c r="B890">
        <v>101399</v>
      </c>
      <c r="C890">
        <v>7</v>
      </c>
      <c r="D890" t="s">
        <v>1284</v>
      </c>
      <c r="E890" t="s">
        <v>1263</v>
      </c>
      <c r="F890">
        <v>100</v>
      </c>
      <c r="G890">
        <v>55.97</v>
      </c>
      <c r="H890">
        <v>185.03</v>
      </c>
      <c r="I890">
        <v>50.91</v>
      </c>
      <c r="J890">
        <v>168.33</v>
      </c>
      <c r="K890">
        <v>9</v>
      </c>
      <c r="T890">
        <v>3</v>
      </c>
      <c r="U890">
        <v>3</v>
      </c>
      <c r="V890" t="s">
        <v>441</v>
      </c>
      <c r="W890" t="s">
        <v>1294</v>
      </c>
      <c r="X890">
        <v>4</v>
      </c>
      <c r="Y890">
        <v>3</v>
      </c>
      <c r="Z890" t="s">
        <v>1286</v>
      </c>
      <c r="AA890" t="s">
        <v>1287</v>
      </c>
      <c r="AB890" t="s">
        <v>445</v>
      </c>
      <c r="AC890" t="s">
        <v>446</v>
      </c>
      <c r="AD890" t="s">
        <v>447</v>
      </c>
      <c r="AE890" t="s">
        <v>1192</v>
      </c>
      <c r="AG890" t="s">
        <v>1288</v>
      </c>
      <c r="AH890">
        <v>0</v>
      </c>
      <c r="AI890">
        <v>64</v>
      </c>
      <c r="AJ890">
        <v>47</v>
      </c>
      <c r="AK890">
        <v>246</v>
      </c>
      <c r="AL890">
        <v>2.46</v>
      </c>
    </row>
    <row r="891" spans="1:38" x14ac:dyDescent="0.3">
      <c r="A891" t="s">
        <v>1188</v>
      </c>
      <c r="B891">
        <v>101399</v>
      </c>
      <c r="C891">
        <v>8</v>
      </c>
      <c r="D891" t="s">
        <v>1284</v>
      </c>
      <c r="E891" t="s">
        <v>1263</v>
      </c>
      <c r="F891">
        <v>100</v>
      </c>
      <c r="G891">
        <v>57.65</v>
      </c>
      <c r="H891">
        <v>190.6</v>
      </c>
      <c r="I891">
        <v>52.3</v>
      </c>
      <c r="J891">
        <v>172.9</v>
      </c>
      <c r="K891">
        <v>4</v>
      </c>
      <c r="T891">
        <v>3</v>
      </c>
      <c r="U891">
        <v>3</v>
      </c>
      <c r="V891" t="s">
        <v>441</v>
      </c>
      <c r="W891" t="s">
        <v>1295</v>
      </c>
      <c r="X891">
        <v>4</v>
      </c>
      <c r="Y891">
        <v>3</v>
      </c>
      <c r="Z891" t="s">
        <v>1286</v>
      </c>
      <c r="AA891" t="s">
        <v>1287</v>
      </c>
      <c r="AB891" t="s">
        <v>445</v>
      </c>
      <c r="AC891" t="s">
        <v>446</v>
      </c>
      <c r="AD891" t="s">
        <v>447</v>
      </c>
      <c r="AE891" t="s">
        <v>1192</v>
      </c>
      <c r="AG891" t="s">
        <v>1288</v>
      </c>
      <c r="AH891">
        <v>0</v>
      </c>
      <c r="AI891">
        <v>64</v>
      </c>
      <c r="AJ891">
        <v>47</v>
      </c>
      <c r="AK891">
        <v>246</v>
      </c>
      <c r="AL891">
        <v>2.46</v>
      </c>
    </row>
    <row r="892" spans="1:38" x14ac:dyDescent="0.3">
      <c r="A892" t="s">
        <v>1188</v>
      </c>
      <c r="B892">
        <v>101399</v>
      </c>
      <c r="C892">
        <v>9</v>
      </c>
      <c r="D892" t="s">
        <v>1284</v>
      </c>
      <c r="E892" t="s">
        <v>1263</v>
      </c>
      <c r="F892">
        <v>100</v>
      </c>
      <c r="G892">
        <v>61.63</v>
      </c>
      <c r="H892">
        <v>203.75</v>
      </c>
      <c r="I892">
        <v>56.54</v>
      </c>
      <c r="J892">
        <v>186.94</v>
      </c>
      <c r="K892">
        <v>8</v>
      </c>
      <c r="T892">
        <v>3</v>
      </c>
      <c r="U892">
        <v>3</v>
      </c>
      <c r="V892" t="s">
        <v>441</v>
      </c>
      <c r="W892" t="s">
        <v>1296</v>
      </c>
      <c r="X892">
        <v>4</v>
      </c>
      <c r="Y892">
        <v>3</v>
      </c>
      <c r="Z892" t="s">
        <v>1286</v>
      </c>
      <c r="AA892" t="s">
        <v>1287</v>
      </c>
      <c r="AB892" t="s">
        <v>445</v>
      </c>
      <c r="AC892" t="s">
        <v>446</v>
      </c>
      <c r="AD892" t="s">
        <v>447</v>
      </c>
      <c r="AE892" t="s">
        <v>1192</v>
      </c>
      <c r="AG892" t="s">
        <v>1288</v>
      </c>
      <c r="AH892">
        <v>0</v>
      </c>
      <c r="AI892">
        <v>64</v>
      </c>
      <c r="AJ892">
        <v>47</v>
      </c>
      <c r="AK892">
        <v>246</v>
      </c>
      <c r="AL892">
        <v>2.46</v>
      </c>
    </row>
    <row r="893" spans="1:38" x14ac:dyDescent="0.3">
      <c r="A893" t="s">
        <v>1188</v>
      </c>
      <c r="B893">
        <v>101399</v>
      </c>
      <c r="C893">
        <v>10</v>
      </c>
      <c r="D893" t="s">
        <v>1284</v>
      </c>
      <c r="E893" t="s">
        <v>1263</v>
      </c>
      <c r="F893">
        <v>100</v>
      </c>
      <c r="G893">
        <v>62.87</v>
      </c>
      <c r="H893">
        <v>207.84</v>
      </c>
      <c r="I893">
        <v>57.13</v>
      </c>
      <c r="J893">
        <v>188.86</v>
      </c>
      <c r="K893">
        <v>5</v>
      </c>
      <c r="T893">
        <v>3</v>
      </c>
      <c r="U893">
        <v>3</v>
      </c>
      <c r="V893" t="s">
        <v>441</v>
      </c>
      <c r="W893" t="s">
        <v>1297</v>
      </c>
      <c r="X893">
        <v>4</v>
      </c>
      <c r="Y893">
        <v>3</v>
      </c>
      <c r="Z893" t="s">
        <v>1286</v>
      </c>
      <c r="AA893" t="s">
        <v>1287</v>
      </c>
      <c r="AB893" t="s">
        <v>445</v>
      </c>
      <c r="AC893" t="s">
        <v>446</v>
      </c>
      <c r="AD893" t="s">
        <v>447</v>
      </c>
      <c r="AE893" t="s">
        <v>1192</v>
      </c>
      <c r="AG893" t="s">
        <v>1288</v>
      </c>
      <c r="AH893">
        <v>0</v>
      </c>
      <c r="AI893">
        <v>64</v>
      </c>
      <c r="AJ893">
        <v>47</v>
      </c>
      <c r="AK893">
        <v>246</v>
      </c>
      <c r="AL893">
        <v>2.46</v>
      </c>
    </row>
    <row r="894" spans="1:38" x14ac:dyDescent="0.3">
      <c r="A894" t="s">
        <v>1188</v>
      </c>
      <c r="B894">
        <v>101399</v>
      </c>
      <c r="C894">
        <v>11</v>
      </c>
      <c r="D894" t="s">
        <v>1284</v>
      </c>
      <c r="E894" t="s">
        <v>1263</v>
      </c>
      <c r="F894">
        <v>100</v>
      </c>
      <c r="G894">
        <v>65.2</v>
      </c>
      <c r="H894">
        <v>215.55</v>
      </c>
      <c r="I894">
        <v>59.81</v>
      </c>
      <c r="J894">
        <v>197.73</v>
      </c>
      <c r="K894">
        <v>9</v>
      </c>
      <c r="T894">
        <v>3</v>
      </c>
      <c r="U894">
        <v>3</v>
      </c>
      <c r="V894" t="s">
        <v>441</v>
      </c>
      <c r="W894" t="s">
        <v>1298</v>
      </c>
      <c r="X894">
        <v>4</v>
      </c>
      <c r="Y894">
        <v>3</v>
      </c>
      <c r="Z894" t="s">
        <v>1286</v>
      </c>
      <c r="AA894" t="s">
        <v>1287</v>
      </c>
      <c r="AB894" t="s">
        <v>445</v>
      </c>
      <c r="AC894" t="s">
        <v>446</v>
      </c>
      <c r="AD894" t="s">
        <v>447</v>
      </c>
      <c r="AE894" t="s">
        <v>1192</v>
      </c>
      <c r="AG894" t="s">
        <v>1288</v>
      </c>
      <c r="AH894">
        <v>0</v>
      </c>
      <c r="AI894">
        <v>64</v>
      </c>
      <c r="AJ894">
        <v>47</v>
      </c>
      <c r="AK894">
        <v>246</v>
      </c>
      <c r="AL894">
        <v>2.46</v>
      </c>
    </row>
    <row r="895" spans="1:38" x14ac:dyDescent="0.3">
      <c r="A895" t="s">
        <v>1188</v>
      </c>
      <c r="B895">
        <v>101399</v>
      </c>
      <c r="C895">
        <v>12</v>
      </c>
      <c r="D895" t="s">
        <v>1284</v>
      </c>
      <c r="E895" t="s">
        <v>1263</v>
      </c>
      <c r="F895">
        <v>100</v>
      </c>
      <c r="G895">
        <v>72.33</v>
      </c>
      <c r="H895">
        <v>239.14</v>
      </c>
      <c r="I895">
        <v>66.150000000000006</v>
      </c>
      <c r="J895">
        <v>218.68</v>
      </c>
      <c r="K895">
        <v>5</v>
      </c>
      <c r="T895">
        <v>3</v>
      </c>
      <c r="U895">
        <v>4</v>
      </c>
      <c r="V895" t="s">
        <v>441</v>
      </c>
      <c r="W895" t="s">
        <v>1299</v>
      </c>
      <c r="X895">
        <v>4</v>
      </c>
      <c r="Y895">
        <v>3</v>
      </c>
      <c r="Z895" t="s">
        <v>1286</v>
      </c>
      <c r="AA895" t="s">
        <v>1287</v>
      </c>
      <c r="AB895" t="s">
        <v>445</v>
      </c>
      <c r="AC895" t="s">
        <v>446</v>
      </c>
      <c r="AD895" t="s">
        <v>447</v>
      </c>
      <c r="AE895" t="s">
        <v>1192</v>
      </c>
      <c r="AG895" t="s">
        <v>1288</v>
      </c>
      <c r="AH895">
        <v>0</v>
      </c>
      <c r="AI895">
        <v>64</v>
      </c>
      <c r="AJ895">
        <v>47</v>
      </c>
      <c r="AK895">
        <v>246</v>
      </c>
      <c r="AL895">
        <v>2.46</v>
      </c>
    </row>
    <row r="896" spans="1:38" x14ac:dyDescent="0.3">
      <c r="A896" t="s">
        <v>1188</v>
      </c>
      <c r="B896">
        <v>101399</v>
      </c>
      <c r="C896">
        <v>13</v>
      </c>
      <c r="D896" t="s">
        <v>1284</v>
      </c>
      <c r="E896" t="s">
        <v>1263</v>
      </c>
      <c r="F896">
        <v>100</v>
      </c>
      <c r="G896">
        <v>76.13</v>
      </c>
      <c r="H896">
        <v>251.68</v>
      </c>
      <c r="I896">
        <v>69.95</v>
      </c>
      <c r="J896">
        <v>231.27</v>
      </c>
      <c r="K896">
        <v>4</v>
      </c>
      <c r="T896">
        <v>3</v>
      </c>
      <c r="U896">
        <v>4</v>
      </c>
      <c r="V896" t="s">
        <v>441</v>
      </c>
      <c r="W896" t="s">
        <v>1300</v>
      </c>
      <c r="X896">
        <v>4</v>
      </c>
      <c r="Y896">
        <v>3</v>
      </c>
      <c r="Z896" t="s">
        <v>1286</v>
      </c>
      <c r="AA896" t="s">
        <v>1287</v>
      </c>
      <c r="AB896" t="s">
        <v>445</v>
      </c>
      <c r="AC896" t="s">
        <v>446</v>
      </c>
      <c r="AD896" t="s">
        <v>447</v>
      </c>
      <c r="AE896" t="s">
        <v>1192</v>
      </c>
      <c r="AG896" t="s">
        <v>1288</v>
      </c>
      <c r="AH896">
        <v>0</v>
      </c>
      <c r="AI896">
        <v>64</v>
      </c>
      <c r="AJ896">
        <v>47</v>
      </c>
      <c r="AK896">
        <v>246</v>
      </c>
      <c r="AL896">
        <v>2.46</v>
      </c>
    </row>
    <row r="897" spans="1:38" x14ac:dyDescent="0.3">
      <c r="A897" t="s">
        <v>1188</v>
      </c>
      <c r="B897">
        <v>102623</v>
      </c>
      <c r="C897">
        <v>1</v>
      </c>
      <c r="D897" t="s">
        <v>1301</v>
      </c>
      <c r="E897" t="s">
        <v>1302</v>
      </c>
      <c r="F897">
        <v>32</v>
      </c>
      <c r="G897">
        <v>45.23</v>
      </c>
      <c r="H897">
        <v>149.53</v>
      </c>
      <c r="I897">
        <v>37.83</v>
      </c>
      <c r="J897">
        <v>125.08</v>
      </c>
      <c r="K897">
        <v>4</v>
      </c>
      <c r="T897">
        <v>4</v>
      </c>
      <c r="U897">
        <v>2</v>
      </c>
      <c r="V897" t="s">
        <v>441</v>
      </c>
      <c r="W897">
        <v>149</v>
      </c>
      <c r="X897">
        <v>5</v>
      </c>
      <c r="Y897">
        <v>4</v>
      </c>
      <c r="Z897" t="s">
        <v>1303</v>
      </c>
      <c r="AA897" t="s">
        <v>1304</v>
      </c>
      <c r="AB897" t="s">
        <v>445</v>
      </c>
      <c r="AC897" t="s">
        <v>446</v>
      </c>
      <c r="AD897" t="s">
        <v>447</v>
      </c>
      <c r="AE897" t="s">
        <v>1192</v>
      </c>
      <c r="AG897" t="s">
        <v>1305</v>
      </c>
      <c r="AH897">
        <v>0</v>
      </c>
      <c r="AI897">
        <v>79</v>
      </c>
      <c r="AJ897">
        <v>27</v>
      </c>
      <c r="AK897">
        <v>80</v>
      </c>
      <c r="AL897">
        <v>2.5</v>
      </c>
    </row>
    <row r="898" spans="1:38" x14ac:dyDescent="0.3">
      <c r="A898" t="s">
        <v>1188</v>
      </c>
      <c r="B898">
        <v>102623</v>
      </c>
      <c r="C898">
        <v>2</v>
      </c>
      <c r="D898" t="s">
        <v>1301</v>
      </c>
      <c r="E898" t="s">
        <v>1302</v>
      </c>
      <c r="F898">
        <v>32</v>
      </c>
      <c r="G898">
        <v>50.05</v>
      </c>
      <c r="H898">
        <v>165.46</v>
      </c>
      <c r="I898">
        <v>42.05</v>
      </c>
      <c r="J898">
        <v>139.04</v>
      </c>
      <c r="K898">
        <v>24</v>
      </c>
      <c r="T898">
        <v>4</v>
      </c>
      <c r="U898">
        <v>2</v>
      </c>
      <c r="V898" t="s">
        <v>441</v>
      </c>
      <c r="W898" t="s">
        <v>174</v>
      </c>
      <c r="X898">
        <v>5</v>
      </c>
      <c r="Y898">
        <v>4</v>
      </c>
      <c r="Z898" t="s">
        <v>1303</v>
      </c>
      <c r="AA898" t="s">
        <v>1304</v>
      </c>
      <c r="AB898" t="s">
        <v>445</v>
      </c>
      <c r="AC898" t="s">
        <v>446</v>
      </c>
      <c r="AD898" t="s">
        <v>447</v>
      </c>
      <c r="AE898" t="s">
        <v>1192</v>
      </c>
      <c r="AG898" t="s">
        <v>1305</v>
      </c>
      <c r="AH898">
        <v>0</v>
      </c>
      <c r="AI898">
        <v>79</v>
      </c>
      <c r="AJ898">
        <v>27</v>
      </c>
      <c r="AK898">
        <v>80</v>
      </c>
      <c r="AL898">
        <v>2.5</v>
      </c>
    </row>
    <row r="899" spans="1:38" x14ac:dyDescent="0.3">
      <c r="A899" t="s">
        <v>1188</v>
      </c>
      <c r="B899">
        <v>102623</v>
      </c>
      <c r="C899">
        <v>3</v>
      </c>
      <c r="D899" t="s">
        <v>1301</v>
      </c>
      <c r="E899" t="s">
        <v>1302</v>
      </c>
      <c r="F899">
        <v>32</v>
      </c>
      <c r="G899">
        <v>50.2</v>
      </c>
      <c r="H899">
        <v>165.97</v>
      </c>
      <c r="I899">
        <v>42.05</v>
      </c>
      <c r="J899">
        <v>139.04</v>
      </c>
      <c r="K899">
        <v>4</v>
      </c>
      <c r="T899">
        <v>4</v>
      </c>
      <c r="U899">
        <v>2</v>
      </c>
      <c r="V899" t="s">
        <v>441</v>
      </c>
      <c r="W899" t="s">
        <v>1306</v>
      </c>
      <c r="X899">
        <v>5</v>
      </c>
      <c r="Y899">
        <v>4</v>
      </c>
      <c r="Z899" t="s">
        <v>1303</v>
      </c>
      <c r="AA899" t="s">
        <v>1304</v>
      </c>
      <c r="AB899" t="s">
        <v>445</v>
      </c>
      <c r="AC899" t="s">
        <v>446</v>
      </c>
      <c r="AD899" t="s">
        <v>447</v>
      </c>
      <c r="AE899" t="s">
        <v>1192</v>
      </c>
      <c r="AG899" t="s">
        <v>1305</v>
      </c>
      <c r="AH899">
        <v>0</v>
      </c>
      <c r="AI899">
        <v>79</v>
      </c>
      <c r="AJ899">
        <v>27</v>
      </c>
      <c r="AK899">
        <v>80</v>
      </c>
      <c r="AL899">
        <v>2.5</v>
      </c>
    </row>
    <row r="900" spans="1:38" x14ac:dyDescent="0.3">
      <c r="A900" t="s">
        <v>1188</v>
      </c>
      <c r="B900">
        <v>27207</v>
      </c>
      <c r="C900">
        <v>1</v>
      </c>
      <c r="D900" t="s">
        <v>1307</v>
      </c>
      <c r="E900" t="s">
        <v>861</v>
      </c>
      <c r="F900">
        <v>222</v>
      </c>
      <c r="G900">
        <v>32.89</v>
      </c>
      <c r="H900">
        <v>108.76</v>
      </c>
      <c r="I900">
        <v>25.66</v>
      </c>
      <c r="J900">
        <v>84.85</v>
      </c>
      <c r="K900">
        <v>148</v>
      </c>
      <c r="T900">
        <v>3</v>
      </c>
      <c r="U900">
        <v>2</v>
      </c>
      <c r="V900" t="s">
        <v>441</v>
      </c>
      <c r="W900" t="s">
        <v>161</v>
      </c>
      <c r="X900">
        <v>25</v>
      </c>
      <c r="Y900">
        <v>24</v>
      </c>
      <c r="Z900" t="s">
        <v>1308</v>
      </c>
      <c r="AA900" t="s">
        <v>1309</v>
      </c>
      <c r="AB900" t="s">
        <v>445</v>
      </c>
      <c r="AC900" t="s">
        <v>446</v>
      </c>
      <c r="AD900" t="s">
        <v>447</v>
      </c>
      <c r="AE900" t="s">
        <v>1192</v>
      </c>
      <c r="AG900" t="s">
        <v>1310</v>
      </c>
      <c r="AH900">
        <v>0</v>
      </c>
      <c r="AI900">
        <v>157</v>
      </c>
      <c r="AJ900">
        <v>10</v>
      </c>
      <c r="AK900">
        <v>283</v>
      </c>
      <c r="AL900">
        <v>1.27</v>
      </c>
    </row>
    <row r="901" spans="1:38" x14ac:dyDescent="0.3">
      <c r="A901" t="s">
        <v>1188</v>
      </c>
      <c r="B901">
        <v>27207</v>
      </c>
      <c r="C901">
        <v>2</v>
      </c>
      <c r="D901" t="s">
        <v>1307</v>
      </c>
      <c r="E901" t="s">
        <v>861</v>
      </c>
      <c r="F901">
        <v>222</v>
      </c>
      <c r="G901">
        <v>33.24</v>
      </c>
      <c r="H901">
        <v>109.9</v>
      </c>
      <c r="I901">
        <v>25.66</v>
      </c>
      <c r="J901">
        <v>84.85</v>
      </c>
      <c r="K901">
        <v>74</v>
      </c>
      <c r="T901">
        <v>3</v>
      </c>
      <c r="U901">
        <v>2</v>
      </c>
      <c r="V901" t="s">
        <v>441</v>
      </c>
      <c r="W901" t="s">
        <v>102</v>
      </c>
      <c r="X901">
        <v>25</v>
      </c>
      <c r="Y901">
        <v>24</v>
      </c>
      <c r="Z901" t="s">
        <v>1308</v>
      </c>
      <c r="AA901" t="s">
        <v>1309</v>
      </c>
      <c r="AB901" t="s">
        <v>445</v>
      </c>
      <c r="AC901" t="s">
        <v>446</v>
      </c>
      <c r="AD901" t="s">
        <v>447</v>
      </c>
      <c r="AE901" t="s">
        <v>1192</v>
      </c>
      <c r="AG901" t="s">
        <v>1310</v>
      </c>
      <c r="AH901">
        <v>0</v>
      </c>
      <c r="AI901">
        <v>157</v>
      </c>
      <c r="AJ901">
        <v>10</v>
      </c>
      <c r="AK901">
        <v>283</v>
      </c>
      <c r="AL901">
        <v>1.27</v>
      </c>
    </row>
    <row r="902" spans="1:38" x14ac:dyDescent="0.3">
      <c r="A902" t="s">
        <v>1188</v>
      </c>
      <c r="B902">
        <v>120513</v>
      </c>
      <c r="C902">
        <v>1</v>
      </c>
      <c r="D902" t="s">
        <v>1311</v>
      </c>
      <c r="E902" t="s">
        <v>1312</v>
      </c>
      <c r="F902">
        <v>36</v>
      </c>
      <c r="G902">
        <v>54.8</v>
      </c>
      <c r="H902">
        <v>181.16</v>
      </c>
      <c r="I902">
        <v>43.48</v>
      </c>
      <c r="J902">
        <v>143.76</v>
      </c>
      <c r="K902">
        <v>2</v>
      </c>
      <c r="T902">
        <v>5</v>
      </c>
      <c r="U902">
        <v>3</v>
      </c>
      <c r="V902" t="s">
        <v>441</v>
      </c>
      <c r="W902">
        <v>181</v>
      </c>
      <c r="X902">
        <v>4</v>
      </c>
      <c r="Y902">
        <v>3</v>
      </c>
      <c r="Z902" t="s">
        <v>1313</v>
      </c>
      <c r="AA902" t="s">
        <v>1314</v>
      </c>
      <c r="AB902" t="s">
        <v>445</v>
      </c>
      <c r="AC902" t="s">
        <v>446</v>
      </c>
      <c r="AD902" t="s">
        <v>447</v>
      </c>
      <c r="AE902" t="s">
        <v>1192</v>
      </c>
      <c r="AG902" t="s">
        <v>1315</v>
      </c>
      <c r="AH902">
        <v>0</v>
      </c>
      <c r="AI902">
        <v>79</v>
      </c>
      <c r="AJ902">
        <v>21</v>
      </c>
      <c r="AK902">
        <v>105</v>
      </c>
      <c r="AL902">
        <v>2.92</v>
      </c>
    </row>
    <row r="903" spans="1:38" x14ac:dyDescent="0.3">
      <c r="A903" t="s">
        <v>1188</v>
      </c>
      <c r="B903">
        <v>120513</v>
      </c>
      <c r="C903">
        <v>2</v>
      </c>
      <c r="D903" t="s">
        <v>1311</v>
      </c>
      <c r="E903" t="s">
        <v>1312</v>
      </c>
      <c r="F903">
        <v>36</v>
      </c>
      <c r="G903">
        <v>60.89</v>
      </c>
      <c r="H903">
        <v>201.32</v>
      </c>
      <c r="I903">
        <v>53.25</v>
      </c>
      <c r="J903">
        <v>176.06</v>
      </c>
      <c r="K903">
        <v>16</v>
      </c>
      <c r="T903">
        <v>5</v>
      </c>
      <c r="U903">
        <v>3</v>
      </c>
      <c r="V903" t="s">
        <v>441</v>
      </c>
      <c r="W903">
        <v>201</v>
      </c>
      <c r="X903">
        <v>4</v>
      </c>
      <c r="Y903">
        <v>3</v>
      </c>
      <c r="Z903" t="s">
        <v>1313</v>
      </c>
      <c r="AA903" t="s">
        <v>1314</v>
      </c>
      <c r="AB903" t="s">
        <v>445</v>
      </c>
      <c r="AC903" t="s">
        <v>446</v>
      </c>
      <c r="AD903" t="s">
        <v>447</v>
      </c>
      <c r="AE903" t="s">
        <v>1192</v>
      </c>
      <c r="AG903" t="s">
        <v>1315</v>
      </c>
      <c r="AH903">
        <v>0</v>
      </c>
      <c r="AI903">
        <v>79</v>
      </c>
      <c r="AJ903">
        <v>21</v>
      </c>
      <c r="AK903">
        <v>105</v>
      </c>
      <c r="AL903">
        <v>2.92</v>
      </c>
    </row>
    <row r="904" spans="1:38" x14ac:dyDescent="0.3">
      <c r="A904" t="s">
        <v>1188</v>
      </c>
      <c r="B904">
        <v>120513</v>
      </c>
      <c r="C904">
        <v>3</v>
      </c>
      <c r="D904" t="s">
        <v>1311</v>
      </c>
      <c r="E904" t="s">
        <v>1312</v>
      </c>
      <c r="F904">
        <v>36</v>
      </c>
      <c r="G904">
        <v>64.150000000000006</v>
      </c>
      <c r="H904">
        <v>212.07</v>
      </c>
      <c r="I904">
        <v>52.63</v>
      </c>
      <c r="J904">
        <v>174.01</v>
      </c>
      <c r="K904">
        <v>4</v>
      </c>
      <c r="T904">
        <v>5</v>
      </c>
      <c r="U904">
        <v>3</v>
      </c>
      <c r="V904" t="s">
        <v>441</v>
      </c>
      <c r="W904">
        <v>212</v>
      </c>
      <c r="X904">
        <v>4</v>
      </c>
      <c r="Y904">
        <v>3</v>
      </c>
      <c r="Z904" t="s">
        <v>1313</v>
      </c>
      <c r="AA904" t="s">
        <v>1314</v>
      </c>
      <c r="AB904" t="s">
        <v>445</v>
      </c>
      <c r="AC904" t="s">
        <v>446</v>
      </c>
      <c r="AD904" t="s">
        <v>447</v>
      </c>
      <c r="AE904" t="s">
        <v>1192</v>
      </c>
      <c r="AG904" t="s">
        <v>1315</v>
      </c>
      <c r="AH904">
        <v>0</v>
      </c>
      <c r="AI904">
        <v>79</v>
      </c>
      <c r="AJ904">
        <v>21</v>
      </c>
      <c r="AK904">
        <v>105</v>
      </c>
      <c r="AL904">
        <v>2.92</v>
      </c>
    </row>
    <row r="905" spans="1:38" x14ac:dyDescent="0.3">
      <c r="A905" t="s">
        <v>1188</v>
      </c>
      <c r="B905">
        <v>120513</v>
      </c>
      <c r="C905">
        <v>4</v>
      </c>
      <c r="D905" t="s">
        <v>1311</v>
      </c>
      <c r="E905" t="s">
        <v>1312</v>
      </c>
      <c r="F905">
        <v>36</v>
      </c>
      <c r="G905">
        <v>66.19</v>
      </c>
      <c r="H905">
        <v>218.81</v>
      </c>
      <c r="I905">
        <v>52.92</v>
      </c>
      <c r="J905">
        <v>174.97</v>
      </c>
      <c r="K905">
        <v>2</v>
      </c>
      <c r="T905">
        <v>5</v>
      </c>
      <c r="U905">
        <v>3</v>
      </c>
      <c r="V905" t="s">
        <v>441</v>
      </c>
      <c r="W905">
        <v>218</v>
      </c>
      <c r="X905">
        <v>4</v>
      </c>
      <c r="Y905">
        <v>3</v>
      </c>
      <c r="Z905" t="s">
        <v>1313</v>
      </c>
      <c r="AA905" t="s">
        <v>1314</v>
      </c>
      <c r="AB905" t="s">
        <v>445</v>
      </c>
      <c r="AC905" t="s">
        <v>446</v>
      </c>
      <c r="AD905" t="s">
        <v>447</v>
      </c>
      <c r="AE905" t="s">
        <v>1192</v>
      </c>
      <c r="AG905" t="s">
        <v>1315</v>
      </c>
      <c r="AH905">
        <v>0</v>
      </c>
      <c r="AI905">
        <v>79</v>
      </c>
      <c r="AJ905">
        <v>21</v>
      </c>
      <c r="AK905">
        <v>105</v>
      </c>
      <c r="AL905">
        <v>2.92</v>
      </c>
    </row>
    <row r="906" spans="1:38" x14ac:dyDescent="0.3">
      <c r="A906" t="s">
        <v>1188</v>
      </c>
      <c r="B906">
        <v>120513</v>
      </c>
      <c r="C906">
        <v>5</v>
      </c>
      <c r="D906" t="s">
        <v>1311</v>
      </c>
      <c r="E906" t="s">
        <v>1312</v>
      </c>
      <c r="F906">
        <v>36</v>
      </c>
      <c r="G906">
        <v>68.59</v>
      </c>
      <c r="H906">
        <v>226.77</v>
      </c>
      <c r="I906">
        <v>56.45</v>
      </c>
      <c r="J906">
        <v>186.64</v>
      </c>
      <c r="K906">
        <v>8</v>
      </c>
      <c r="T906">
        <v>5</v>
      </c>
      <c r="U906">
        <v>3</v>
      </c>
      <c r="V906" t="s">
        <v>441</v>
      </c>
      <c r="W906">
        <v>226</v>
      </c>
      <c r="X906">
        <v>4</v>
      </c>
      <c r="Y906">
        <v>3</v>
      </c>
      <c r="Z906" t="s">
        <v>1313</v>
      </c>
      <c r="AA906" t="s">
        <v>1314</v>
      </c>
      <c r="AB906" t="s">
        <v>445</v>
      </c>
      <c r="AC906" t="s">
        <v>446</v>
      </c>
      <c r="AD906" t="s">
        <v>447</v>
      </c>
      <c r="AE906" t="s">
        <v>1192</v>
      </c>
      <c r="AG906" t="s">
        <v>1315</v>
      </c>
      <c r="AH906">
        <v>0</v>
      </c>
      <c r="AI906">
        <v>79</v>
      </c>
      <c r="AJ906">
        <v>21</v>
      </c>
      <c r="AK906">
        <v>105</v>
      </c>
      <c r="AL906">
        <v>2.92</v>
      </c>
    </row>
    <row r="907" spans="1:38" x14ac:dyDescent="0.3">
      <c r="A907" t="s">
        <v>1188</v>
      </c>
      <c r="B907">
        <v>120513</v>
      </c>
      <c r="C907">
        <v>6</v>
      </c>
      <c r="D907" t="s">
        <v>1311</v>
      </c>
      <c r="E907" t="s">
        <v>1312</v>
      </c>
      <c r="F907">
        <v>36</v>
      </c>
      <c r="G907">
        <v>88.04</v>
      </c>
      <c r="H907">
        <v>291.06</v>
      </c>
      <c r="I907">
        <v>74.05</v>
      </c>
      <c r="J907">
        <v>244.82</v>
      </c>
      <c r="K907">
        <v>2</v>
      </c>
      <c r="T907">
        <v>5</v>
      </c>
      <c r="U907">
        <v>3</v>
      </c>
      <c r="V907" t="s">
        <v>441</v>
      </c>
      <c r="W907">
        <v>291</v>
      </c>
      <c r="X907">
        <v>4</v>
      </c>
      <c r="Y907">
        <v>3</v>
      </c>
      <c r="Z907" t="s">
        <v>1313</v>
      </c>
      <c r="AA907" t="s">
        <v>1314</v>
      </c>
      <c r="AB907" t="s">
        <v>445</v>
      </c>
      <c r="AC907" t="s">
        <v>446</v>
      </c>
      <c r="AD907" t="s">
        <v>447</v>
      </c>
      <c r="AE907" t="s">
        <v>1192</v>
      </c>
      <c r="AG907" t="s">
        <v>1315</v>
      </c>
      <c r="AH907">
        <v>0</v>
      </c>
      <c r="AI907">
        <v>79</v>
      </c>
      <c r="AJ907">
        <v>21</v>
      </c>
      <c r="AK907">
        <v>105</v>
      </c>
      <c r="AL907">
        <v>2.92</v>
      </c>
    </row>
    <row r="908" spans="1:38" x14ac:dyDescent="0.3">
      <c r="A908" t="s">
        <v>1188</v>
      </c>
      <c r="B908">
        <v>120513</v>
      </c>
      <c r="C908">
        <v>7</v>
      </c>
      <c r="D908" t="s">
        <v>1311</v>
      </c>
      <c r="E908" t="s">
        <v>1312</v>
      </c>
      <c r="F908">
        <v>36</v>
      </c>
      <c r="G908">
        <v>94.78</v>
      </c>
      <c r="H908">
        <v>313.33999999999997</v>
      </c>
      <c r="I908">
        <v>74.72</v>
      </c>
      <c r="J908">
        <v>247.01</v>
      </c>
      <c r="K908">
        <v>2</v>
      </c>
      <c r="T908">
        <v>5</v>
      </c>
      <c r="U908">
        <v>3</v>
      </c>
      <c r="V908" t="s">
        <v>441</v>
      </c>
      <c r="W908">
        <v>313</v>
      </c>
      <c r="X908">
        <v>4</v>
      </c>
      <c r="Y908">
        <v>3</v>
      </c>
      <c r="Z908" t="s">
        <v>1313</v>
      </c>
      <c r="AA908" t="s">
        <v>1314</v>
      </c>
      <c r="AB908" t="s">
        <v>445</v>
      </c>
      <c r="AC908" t="s">
        <v>446</v>
      </c>
      <c r="AD908" t="s">
        <v>447</v>
      </c>
      <c r="AE908" t="s">
        <v>1192</v>
      </c>
      <c r="AG908" t="s">
        <v>1315</v>
      </c>
      <c r="AH908">
        <v>0</v>
      </c>
      <c r="AI908">
        <v>79</v>
      </c>
      <c r="AJ908">
        <v>21</v>
      </c>
      <c r="AK908">
        <v>105</v>
      </c>
      <c r="AL908">
        <v>2.92</v>
      </c>
    </row>
    <row r="909" spans="1:38" x14ac:dyDescent="0.3">
      <c r="A909" t="s">
        <v>1188</v>
      </c>
      <c r="B909">
        <v>120236</v>
      </c>
      <c r="C909">
        <v>1</v>
      </c>
      <c r="D909" t="s">
        <v>1316</v>
      </c>
      <c r="E909" t="s">
        <v>1317</v>
      </c>
      <c r="F909">
        <v>49</v>
      </c>
      <c r="G909">
        <v>18.04</v>
      </c>
      <c r="H909">
        <v>59.64</v>
      </c>
      <c r="I909">
        <v>15.79</v>
      </c>
      <c r="J909">
        <v>52.2</v>
      </c>
      <c r="K909">
        <v>20</v>
      </c>
      <c r="T909">
        <v>3</v>
      </c>
      <c r="U909">
        <v>2</v>
      </c>
      <c r="V909" t="s">
        <v>441</v>
      </c>
      <c r="W909" t="s">
        <v>1318</v>
      </c>
      <c r="X909">
        <v>4</v>
      </c>
      <c r="Y909">
        <v>4</v>
      </c>
      <c r="Z909" t="s">
        <v>1319</v>
      </c>
      <c r="AA909" t="s">
        <v>1320</v>
      </c>
      <c r="AB909" t="s">
        <v>445</v>
      </c>
      <c r="AC909" t="s">
        <v>446</v>
      </c>
      <c r="AD909" t="s">
        <v>447</v>
      </c>
      <c r="AE909" t="s">
        <v>1192</v>
      </c>
      <c r="AG909" t="s">
        <v>1321</v>
      </c>
      <c r="AH909">
        <v>0</v>
      </c>
      <c r="AI909">
        <v>98</v>
      </c>
      <c r="AJ909">
        <v>38</v>
      </c>
      <c r="AK909">
        <v>49</v>
      </c>
      <c r="AL909">
        <v>1</v>
      </c>
    </row>
    <row r="910" spans="1:38" x14ac:dyDescent="0.3">
      <c r="A910" t="s">
        <v>1188</v>
      </c>
      <c r="B910">
        <v>120236</v>
      </c>
      <c r="C910">
        <v>2</v>
      </c>
      <c r="D910" t="s">
        <v>1316</v>
      </c>
      <c r="E910" t="s">
        <v>1317</v>
      </c>
      <c r="F910">
        <v>49</v>
      </c>
      <c r="G910">
        <v>18.32</v>
      </c>
      <c r="H910">
        <v>60.57</v>
      </c>
      <c r="I910">
        <v>16.03</v>
      </c>
      <c r="J910">
        <v>53.01</v>
      </c>
      <c r="K910">
        <v>8</v>
      </c>
      <c r="T910">
        <v>3</v>
      </c>
      <c r="U910">
        <v>2</v>
      </c>
      <c r="V910" t="s">
        <v>441</v>
      </c>
      <c r="W910" t="s">
        <v>1322</v>
      </c>
      <c r="X910">
        <v>4</v>
      </c>
      <c r="Y910">
        <v>4</v>
      </c>
      <c r="Z910" t="s">
        <v>1319</v>
      </c>
      <c r="AA910" t="s">
        <v>1320</v>
      </c>
      <c r="AB910" t="s">
        <v>445</v>
      </c>
      <c r="AC910" t="s">
        <v>446</v>
      </c>
      <c r="AD910" t="s">
        <v>447</v>
      </c>
      <c r="AE910" t="s">
        <v>1192</v>
      </c>
      <c r="AG910" t="s">
        <v>1321</v>
      </c>
      <c r="AH910">
        <v>0</v>
      </c>
      <c r="AI910">
        <v>98</v>
      </c>
      <c r="AJ910">
        <v>38</v>
      </c>
      <c r="AK910">
        <v>49</v>
      </c>
      <c r="AL910">
        <v>1</v>
      </c>
    </row>
    <row r="911" spans="1:38" x14ac:dyDescent="0.3">
      <c r="A911" t="s">
        <v>1188</v>
      </c>
      <c r="B911">
        <v>120236</v>
      </c>
      <c r="C911">
        <v>3</v>
      </c>
      <c r="D911" t="s">
        <v>1316</v>
      </c>
      <c r="E911" t="s">
        <v>1317</v>
      </c>
      <c r="F911">
        <v>49</v>
      </c>
      <c r="G911">
        <v>18.88</v>
      </c>
      <c r="H911">
        <v>62.44</v>
      </c>
      <c r="I911">
        <v>16.53</v>
      </c>
      <c r="J911">
        <v>54.65</v>
      </c>
      <c r="K911">
        <v>7</v>
      </c>
      <c r="T911">
        <v>2</v>
      </c>
      <c r="U911">
        <v>1</v>
      </c>
      <c r="V911" t="s">
        <v>457</v>
      </c>
      <c r="W911" t="s">
        <v>1323</v>
      </c>
      <c r="X911">
        <v>4</v>
      </c>
      <c r="Y911">
        <v>4</v>
      </c>
      <c r="Z911" t="s">
        <v>1319</v>
      </c>
      <c r="AA911" t="s">
        <v>1320</v>
      </c>
      <c r="AB911" t="s">
        <v>445</v>
      </c>
      <c r="AC911" t="s">
        <v>446</v>
      </c>
      <c r="AD911" t="s">
        <v>447</v>
      </c>
      <c r="AE911" t="s">
        <v>1192</v>
      </c>
      <c r="AG911" t="s">
        <v>1321</v>
      </c>
      <c r="AH911">
        <v>0</v>
      </c>
      <c r="AI911">
        <v>98</v>
      </c>
      <c r="AJ911">
        <v>38</v>
      </c>
      <c r="AK911">
        <v>49</v>
      </c>
      <c r="AL911">
        <v>1</v>
      </c>
    </row>
    <row r="912" spans="1:38" x14ac:dyDescent="0.3">
      <c r="A912" t="s">
        <v>1188</v>
      </c>
      <c r="B912">
        <v>120236</v>
      </c>
      <c r="C912">
        <v>4</v>
      </c>
      <c r="D912" t="s">
        <v>1316</v>
      </c>
      <c r="E912" t="s">
        <v>1317</v>
      </c>
      <c r="F912">
        <v>49</v>
      </c>
      <c r="G912">
        <v>19.11</v>
      </c>
      <c r="H912">
        <v>63.18</v>
      </c>
      <c r="I912">
        <v>16.72</v>
      </c>
      <c r="J912">
        <v>55.3</v>
      </c>
      <c r="K912">
        <v>4</v>
      </c>
      <c r="T912">
        <v>2</v>
      </c>
      <c r="U912">
        <v>1</v>
      </c>
      <c r="V912" t="s">
        <v>457</v>
      </c>
      <c r="W912" t="s">
        <v>1324</v>
      </c>
      <c r="X912">
        <v>4</v>
      </c>
      <c r="Y912">
        <v>4</v>
      </c>
      <c r="Z912" t="s">
        <v>1319</v>
      </c>
      <c r="AA912" t="s">
        <v>1320</v>
      </c>
      <c r="AB912" t="s">
        <v>445</v>
      </c>
      <c r="AC912" t="s">
        <v>446</v>
      </c>
      <c r="AD912" t="s">
        <v>447</v>
      </c>
      <c r="AE912" t="s">
        <v>1192</v>
      </c>
      <c r="AG912" t="s">
        <v>1321</v>
      </c>
      <c r="AH912">
        <v>0</v>
      </c>
      <c r="AI912">
        <v>98</v>
      </c>
      <c r="AJ912">
        <v>38</v>
      </c>
      <c r="AK912">
        <v>49</v>
      </c>
      <c r="AL912">
        <v>1</v>
      </c>
    </row>
    <row r="913" spans="1:38" x14ac:dyDescent="0.3">
      <c r="A913" t="s">
        <v>1188</v>
      </c>
      <c r="B913">
        <v>120236</v>
      </c>
      <c r="C913">
        <v>5</v>
      </c>
      <c r="D913" t="s">
        <v>1316</v>
      </c>
      <c r="E913" t="s">
        <v>1317</v>
      </c>
      <c r="F913">
        <v>49</v>
      </c>
      <c r="G913">
        <v>27.39</v>
      </c>
      <c r="H913">
        <v>90.56</v>
      </c>
      <c r="I913">
        <v>23.97</v>
      </c>
      <c r="J913">
        <v>79.260000000000005</v>
      </c>
      <c r="K913">
        <v>5</v>
      </c>
      <c r="T913">
        <v>3</v>
      </c>
      <c r="U913">
        <v>2</v>
      </c>
      <c r="V913" t="s">
        <v>441</v>
      </c>
      <c r="W913">
        <v>90</v>
      </c>
      <c r="X913">
        <v>4</v>
      </c>
      <c r="Y913">
        <v>4</v>
      </c>
      <c r="Z913" t="s">
        <v>1319</v>
      </c>
      <c r="AA913" t="s">
        <v>1320</v>
      </c>
      <c r="AB913" t="s">
        <v>445</v>
      </c>
      <c r="AC913" t="s">
        <v>446</v>
      </c>
      <c r="AD913" t="s">
        <v>447</v>
      </c>
      <c r="AE913" t="s">
        <v>1192</v>
      </c>
      <c r="AG913" t="s">
        <v>1321</v>
      </c>
      <c r="AH913">
        <v>0</v>
      </c>
      <c r="AI913">
        <v>98</v>
      </c>
      <c r="AJ913">
        <v>38</v>
      </c>
      <c r="AK913">
        <v>49</v>
      </c>
      <c r="AL913">
        <v>1</v>
      </c>
    </row>
    <row r="914" spans="1:38" x14ac:dyDescent="0.3">
      <c r="A914" t="s">
        <v>1188</v>
      </c>
      <c r="B914">
        <v>120236</v>
      </c>
      <c r="C914">
        <v>6</v>
      </c>
      <c r="D914" t="s">
        <v>1316</v>
      </c>
      <c r="E914" t="s">
        <v>1317</v>
      </c>
      <c r="F914">
        <v>49</v>
      </c>
      <c r="G914">
        <v>27.79</v>
      </c>
      <c r="H914">
        <v>91.88</v>
      </c>
      <c r="I914">
        <v>24.32</v>
      </c>
      <c r="J914">
        <v>80.42</v>
      </c>
      <c r="K914">
        <v>2</v>
      </c>
      <c r="T914">
        <v>3</v>
      </c>
      <c r="U914">
        <v>2</v>
      </c>
      <c r="V914" t="s">
        <v>457</v>
      </c>
      <c r="W914" t="s">
        <v>1325</v>
      </c>
      <c r="X914">
        <v>4</v>
      </c>
      <c r="Y914">
        <v>4</v>
      </c>
      <c r="Z914" t="s">
        <v>1319</v>
      </c>
      <c r="AA914" t="s">
        <v>1320</v>
      </c>
      <c r="AB914" t="s">
        <v>445</v>
      </c>
      <c r="AC914" t="s">
        <v>446</v>
      </c>
      <c r="AD914" t="s">
        <v>447</v>
      </c>
      <c r="AE914" t="s">
        <v>1192</v>
      </c>
      <c r="AG914" t="s">
        <v>1321</v>
      </c>
      <c r="AH914">
        <v>0</v>
      </c>
      <c r="AI914">
        <v>98</v>
      </c>
      <c r="AJ914">
        <v>38</v>
      </c>
      <c r="AK914">
        <v>49</v>
      </c>
      <c r="AL914">
        <v>1</v>
      </c>
    </row>
    <row r="915" spans="1:38" x14ac:dyDescent="0.3">
      <c r="A915" t="s">
        <v>1188</v>
      </c>
      <c r="B915">
        <v>120236</v>
      </c>
      <c r="C915">
        <v>7</v>
      </c>
      <c r="D915" t="s">
        <v>1316</v>
      </c>
      <c r="E915" t="s">
        <v>1317</v>
      </c>
      <c r="F915">
        <v>49</v>
      </c>
      <c r="G915">
        <v>28</v>
      </c>
      <c r="H915">
        <v>92.59</v>
      </c>
      <c r="I915">
        <v>24.51</v>
      </c>
      <c r="J915">
        <v>81.040000000000006</v>
      </c>
      <c r="K915">
        <v>1</v>
      </c>
      <c r="T915">
        <v>3</v>
      </c>
      <c r="U915">
        <v>2</v>
      </c>
      <c r="V915" t="s">
        <v>457</v>
      </c>
      <c r="W915" t="s">
        <v>1326</v>
      </c>
      <c r="X915">
        <v>4</v>
      </c>
      <c r="Y915">
        <v>4</v>
      </c>
      <c r="Z915" t="s">
        <v>1319</v>
      </c>
      <c r="AA915" t="s">
        <v>1320</v>
      </c>
      <c r="AB915" t="s">
        <v>445</v>
      </c>
      <c r="AC915" t="s">
        <v>446</v>
      </c>
      <c r="AD915" t="s">
        <v>447</v>
      </c>
      <c r="AE915" t="s">
        <v>1192</v>
      </c>
      <c r="AG915" t="s">
        <v>1321</v>
      </c>
      <c r="AH915">
        <v>0</v>
      </c>
      <c r="AI915">
        <v>98</v>
      </c>
      <c r="AJ915">
        <v>38</v>
      </c>
      <c r="AK915">
        <v>49</v>
      </c>
      <c r="AL915">
        <v>1</v>
      </c>
    </row>
    <row r="916" spans="1:38" x14ac:dyDescent="0.3">
      <c r="A916" t="s">
        <v>1188</v>
      </c>
      <c r="B916">
        <v>120236</v>
      </c>
      <c r="C916">
        <v>8</v>
      </c>
      <c r="D916" t="s">
        <v>1316</v>
      </c>
      <c r="E916" t="s">
        <v>1317</v>
      </c>
      <c r="F916">
        <v>49</v>
      </c>
      <c r="G916">
        <v>28.71</v>
      </c>
      <c r="H916">
        <v>94.93</v>
      </c>
      <c r="I916">
        <v>25.13</v>
      </c>
      <c r="J916">
        <v>83.08</v>
      </c>
      <c r="K916">
        <v>1</v>
      </c>
      <c r="T916">
        <v>3</v>
      </c>
      <c r="U916">
        <v>2</v>
      </c>
      <c r="V916" t="s">
        <v>457</v>
      </c>
      <c r="W916">
        <v>94</v>
      </c>
      <c r="X916">
        <v>4</v>
      </c>
      <c r="Y916">
        <v>4</v>
      </c>
      <c r="Z916" t="s">
        <v>1319</v>
      </c>
      <c r="AA916" t="s">
        <v>1320</v>
      </c>
      <c r="AB916" t="s">
        <v>445</v>
      </c>
      <c r="AC916" t="s">
        <v>446</v>
      </c>
      <c r="AD916" t="s">
        <v>447</v>
      </c>
      <c r="AE916" t="s">
        <v>1192</v>
      </c>
      <c r="AG916" t="s">
        <v>1321</v>
      </c>
      <c r="AH916">
        <v>0</v>
      </c>
      <c r="AI916">
        <v>98</v>
      </c>
      <c r="AJ916">
        <v>38</v>
      </c>
      <c r="AK916">
        <v>49</v>
      </c>
      <c r="AL916">
        <v>1</v>
      </c>
    </row>
    <row r="917" spans="1:38" x14ac:dyDescent="0.3">
      <c r="A917" t="s">
        <v>1188</v>
      </c>
      <c r="B917">
        <v>120236</v>
      </c>
      <c r="C917">
        <v>9</v>
      </c>
      <c r="D917" t="s">
        <v>1316</v>
      </c>
      <c r="E917" t="s">
        <v>1317</v>
      </c>
      <c r="F917">
        <v>49</v>
      </c>
      <c r="G917">
        <v>28.49</v>
      </c>
      <c r="H917">
        <v>94.19</v>
      </c>
      <c r="I917">
        <v>24.93</v>
      </c>
      <c r="J917">
        <v>82.44</v>
      </c>
      <c r="K917">
        <v>1</v>
      </c>
      <c r="T917">
        <v>3</v>
      </c>
      <c r="U917">
        <v>2</v>
      </c>
      <c r="V917" t="s">
        <v>457</v>
      </c>
      <c r="W917" t="s">
        <v>1220</v>
      </c>
      <c r="X917">
        <v>4</v>
      </c>
      <c r="Y917">
        <v>4</v>
      </c>
      <c r="Z917" t="s">
        <v>1319</v>
      </c>
      <c r="AA917" t="s">
        <v>1320</v>
      </c>
      <c r="AB917" t="s">
        <v>445</v>
      </c>
      <c r="AC917" t="s">
        <v>446</v>
      </c>
      <c r="AD917" t="s">
        <v>447</v>
      </c>
      <c r="AE917" t="s">
        <v>1192</v>
      </c>
      <c r="AG917" t="s">
        <v>1321</v>
      </c>
      <c r="AH917">
        <v>0</v>
      </c>
      <c r="AI917">
        <v>98</v>
      </c>
      <c r="AJ917">
        <v>38</v>
      </c>
      <c r="AK917">
        <v>49</v>
      </c>
      <c r="AL917">
        <v>1</v>
      </c>
    </row>
    <row r="918" spans="1:38" x14ac:dyDescent="0.3">
      <c r="A918" t="s">
        <v>1188</v>
      </c>
      <c r="B918">
        <v>102842</v>
      </c>
      <c r="C918">
        <v>1</v>
      </c>
      <c r="D918" t="s">
        <v>1327</v>
      </c>
      <c r="E918" t="s">
        <v>1328</v>
      </c>
      <c r="F918">
        <v>144</v>
      </c>
      <c r="G918">
        <v>34.35</v>
      </c>
      <c r="H918">
        <v>113.56</v>
      </c>
      <c r="I918">
        <v>25.62</v>
      </c>
      <c r="J918">
        <v>84.72</v>
      </c>
      <c r="K918">
        <v>44</v>
      </c>
      <c r="T918">
        <v>3</v>
      </c>
      <c r="U918">
        <v>2</v>
      </c>
      <c r="V918" t="s">
        <v>441</v>
      </c>
      <c r="W918" t="s">
        <v>144</v>
      </c>
      <c r="X918">
        <v>4</v>
      </c>
      <c r="Y918">
        <v>3</v>
      </c>
      <c r="Z918" t="s">
        <v>1329</v>
      </c>
      <c r="AA918" t="s">
        <v>1330</v>
      </c>
      <c r="AB918" t="s">
        <v>445</v>
      </c>
      <c r="AC918" t="s">
        <v>446</v>
      </c>
      <c r="AD918" t="s">
        <v>447</v>
      </c>
      <c r="AE918" t="s">
        <v>1192</v>
      </c>
      <c r="AG918" t="s">
        <v>1331</v>
      </c>
      <c r="AH918">
        <v>0</v>
      </c>
      <c r="AI918">
        <v>79</v>
      </c>
      <c r="AJ918">
        <v>35</v>
      </c>
      <c r="AK918">
        <v>173</v>
      </c>
      <c r="AL918">
        <v>1.2</v>
      </c>
    </row>
    <row r="919" spans="1:38" x14ac:dyDescent="0.3">
      <c r="A919" t="s">
        <v>1188</v>
      </c>
      <c r="B919">
        <v>102842</v>
      </c>
      <c r="C919">
        <v>2</v>
      </c>
      <c r="D919" t="s">
        <v>1327</v>
      </c>
      <c r="E919" t="s">
        <v>1328</v>
      </c>
      <c r="F919">
        <v>144</v>
      </c>
      <c r="G919">
        <v>34.35</v>
      </c>
      <c r="H919">
        <v>113.56</v>
      </c>
      <c r="I919">
        <v>25.62</v>
      </c>
      <c r="J919">
        <v>84.72</v>
      </c>
      <c r="K919">
        <v>28</v>
      </c>
      <c r="T919">
        <v>3</v>
      </c>
      <c r="U919">
        <v>2</v>
      </c>
      <c r="V919" t="s">
        <v>441</v>
      </c>
      <c r="W919" t="s">
        <v>1332</v>
      </c>
      <c r="X919">
        <v>4</v>
      </c>
      <c r="Y919">
        <v>3</v>
      </c>
      <c r="Z919" t="s">
        <v>1329</v>
      </c>
      <c r="AA919" t="s">
        <v>1330</v>
      </c>
      <c r="AB919" t="s">
        <v>445</v>
      </c>
      <c r="AC919" t="s">
        <v>446</v>
      </c>
      <c r="AD919" t="s">
        <v>447</v>
      </c>
      <c r="AE919" t="s">
        <v>1192</v>
      </c>
      <c r="AG919" t="s">
        <v>1331</v>
      </c>
      <c r="AH919">
        <v>0</v>
      </c>
      <c r="AI919">
        <v>79</v>
      </c>
      <c r="AJ919">
        <v>35</v>
      </c>
      <c r="AK919">
        <v>173</v>
      </c>
      <c r="AL919">
        <v>1.2</v>
      </c>
    </row>
    <row r="920" spans="1:38" x14ac:dyDescent="0.3">
      <c r="A920" t="s">
        <v>1188</v>
      </c>
      <c r="B920">
        <v>102842</v>
      </c>
      <c r="C920">
        <v>3</v>
      </c>
      <c r="D920" t="s">
        <v>1327</v>
      </c>
      <c r="E920" t="s">
        <v>1328</v>
      </c>
      <c r="F920">
        <v>144</v>
      </c>
      <c r="G920">
        <v>34.76</v>
      </c>
      <c r="H920">
        <v>114.91</v>
      </c>
      <c r="I920">
        <v>25.69</v>
      </c>
      <c r="J920">
        <v>84.94</v>
      </c>
      <c r="K920">
        <v>30</v>
      </c>
      <c r="T920">
        <v>3</v>
      </c>
      <c r="U920">
        <v>2</v>
      </c>
      <c r="V920" t="s">
        <v>441</v>
      </c>
      <c r="W920" t="s">
        <v>123</v>
      </c>
      <c r="X920">
        <v>4</v>
      </c>
      <c r="Y920">
        <v>3</v>
      </c>
      <c r="Z920" t="s">
        <v>1329</v>
      </c>
      <c r="AA920" t="s">
        <v>1330</v>
      </c>
      <c r="AB920" t="s">
        <v>445</v>
      </c>
      <c r="AC920" t="s">
        <v>446</v>
      </c>
      <c r="AD920" t="s">
        <v>447</v>
      </c>
      <c r="AE920" t="s">
        <v>1192</v>
      </c>
      <c r="AG920" t="s">
        <v>1331</v>
      </c>
      <c r="AH920">
        <v>0</v>
      </c>
      <c r="AI920">
        <v>79</v>
      </c>
      <c r="AJ920">
        <v>35</v>
      </c>
      <c r="AK920">
        <v>173</v>
      </c>
      <c r="AL920">
        <v>1.2</v>
      </c>
    </row>
    <row r="921" spans="1:38" x14ac:dyDescent="0.3">
      <c r="A921" t="s">
        <v>1188</v>
      </c>
      <c r="B921">
        <v>102842</v>
      </c>
      <c r="C921">
        <v>4</v>
      </c>
      <c r="D921" t="s">
        <v>1327</v>
      </c>
      <c r="E921" t="s">
        <v>1328</v>
      </c>
      <c r="F921">
        <v>144</v>
      </c>
      <c r="G921">
        <v>34.53</v>
      </c>
      <c r="H921">
        <v>114.15</v>
      </c>
      <c r="I921">
        <v>25.7</v>
      </c>
      <c r="J921">
        <v>84.99</v>
      </c>
      <c r="K921">
        <v>20</v>
      </c>
      <c r="T921">
        <v>3</v>
      </c>
      <c r="U921">
        <v>2</v>
      </c>
      <c r="V921" t="s">
        <v>441</v>
      </c>
      <c r="W921" t="s">
        <v>122</v>
      </c>
      <c r="X921">
        <v>4</v>
      </c>
      <c r="Y921">
        <v>3</v>
      </c>
      <c r="Z921" t="s">
        <v>1329</v>
      </c>
      <c r="AA921" t="s">
        <v>1330</v>
      </c>
      <c r="AB921" t="s">
        <v>445</v>
      </c>
      <c r="AC921" t="s">
        <v>446</v>
      </c>
      <c r="AD921" t="s">
        <v>447</v>
      </c>
      <c r="AE921" t="s">
        <v>1192</v>
      </c>
      <c r="AG921" t="s">
        <v>1331</v>
      </c>
      <c r="AH921">
        <v>0</v>
      </c>
      <c r="AI921">
        <v>79</v>
      </c>
      <c r="AJ921">
        <v>35</v>
      </c>
      <c r="AK921">
        <v>173</v>
      </c>
      <c r="AL921">
        <v>1.2</v>
      </c>
    </row>
    <row r="922" spans="1:38" x14ac:dyDescent="0.3">
      <c r="A922" t="s">
        <v>1188</v>
      </c>
      <c r="B922">
        <v>102842</v>
      </c>
      <c r="C922">
        <v>5</v>
      </c>
      <c r="D922" t="s">
        <v>1327</v>
      </c>
      <c r="E922" t="s">
        <v>1328</v>
      </c>
      <c r="F922">
        <v>144</v>
      </c>
      <c r="G922">
        <v>34.53</v>
      </c>
      <c r="H922">
        <v>114.15</v>
      </c>
      <c r="I922">
        <v>25.7</v>
      </c>
      <c r="J922">
        <v>84.99</v>
      </c>
      <c r="K922">
        <v>8</v>
      </c>
      <c r="T922">
        <v>3</v>
      </c>
      <c r="U922">
        <v>2</v>
      </c>
      <c r="V922" t="s">
        <v>441</v>
      </c>
      <c r="W922" t="s">
        <v>1333</v>
      </c>
      <c r="X922">
        <v>4</v>
      </c>
      <c r="Y922">
        <v>3</v>
      </c>
      <c r="Z922" t="s">
        <v>1329</v>
      </c>
      <c r="AA922" t="s">
        <v>1330</v>
      </c>
      <c r="AB922" t="s">
        <v>445</v>
      </c>
      <c r="AC922" t="s">
        <v>446</v>
      </c>
      <c r="AD922" t="s">
        <v>447</v>
      </c>
      <c r="AE922" t="s">
        <v>1192</v>
      </c>
      <c r="AG922" t="s">
        <v>1331</v>
      </c>
      <c r="AH922">
        <v>0</v>
      </c>
      <c r="AI922">
        <v>79</v>
      </c>
      <c r="AJ922">
        <v>35</v>
      </c>
      <c r="AK922">
        <v>173</v>
      </c>
      <c r="AL922">
        <v>1.2</v>
      </c>
    </row>
    <row r="923" spans="1:38" x14ac:dyDescent="0.3">
      <c r="A923" t="s">
        <v>1188</v>
      </c>
      <c r="B923">
        <v>102842</v>
      </c>
      <c r="C923">
        <v>6</v>
      </c>
      <c r="D923" t="s">
        <v>1327</v>
      </c>
      <c r="E923" t="s">
        <v>1328</v>
      </c>
      <c r="F923">
        <v>144</v>
      </c>
      <c r="G923">
        <v>34.57</v>
      </c>
      <c r="H923">
        <v>114.31</v>
      </c>
      <c r="I923">
        <v>25.62</v>
      </c>
      <c r="J923">
        <v>84.71</v>
      </c>
      <c r="K923">
        <v>8</v>
      </c>
      <c r="T923">
        <v>3</v>
      </c>
      <c r="U923">
        <v>2</v>
      </c>
      <c r="V923" t="s">
        <v>441</v>
      </c>
      <c r="W923" t="s">
        <v>139</v>
      </c>
      <c r="X923">
        <v>4</v>
      </c>
      <c r="Y923">
        <v>3</v>
      </c>
      <c r="Z923" t="s">
        <v>1329</v>
      </c>
      <c r="AA923" t="s">
        <v>1330</v>
      </c>
      <c r="AB923" t="s">
        <v>445</v>
      </c>
      <c r="AC923" t="s">
        <v>446</v>
      </c>
      <c r="AD923" t="s">
        <v>447</v>
      </c>
      <c r="AE923" t="s">
        <v>1192</v>
      </c>
      <c r="AG923" t="s">
        <v>1331</v>
      </c>
      <c r="AH923">
        <v>0</v>
      </c>
      <c r="AI923">
        <v>79</v>
      </c>
      <c r="AJ923">
        <v>35</v>
      </c>
      <c r="AK923">
        <v>173</v>
      </c>
      <c r="AL923">
        <v>1.2</v>
      </c>
    </row>
    <row r="924" spans="1:38" x14ac:dyDescent="0.3">
      <c r="A924" t="s">
        <v>1188</v>
      </c>
      <c r="B924">
        <v>102842</v>
      </c>
      <c r="C924">
        <v>7</v>
      </c>
      <c r="D924" t="s">
        <v>1327</v>
      </c>
      <c r="E924" t="s">
        <v>1328</v>
      </c>
      <c r="F924">
        <v>144</v>
      </c>
      <c r="G924">
        <v>34.54</v>
      </c>
      <c r="H924">
        <v>114.21</v>
      </c>
      <c r="I924">
        <v>25.64</v>
      </c>
      <c r="J924">
        <v>84.77</v>
      </c>
      <c r="K924">
        <v>6</v>
      </c>
      <c r="T924">
        <v>3</v>
      </c>
      <c r="U924">
        <v>2</v>
      </c>
      <c r="V924" t="s">
        <v>441</v>
      </c>
      <c r="W924" t="s">
        <v>367</v>
      </c>
      <c r="X924">
        <v>4</v>
      </c>
      <c r="Y924">
        <v>3</v>
      </c>
      <c r="Z924" t="s">
        <v>1329</v>
      </c>
      <c r="AA924" t="s">
        <v>1330</v>
      </c>
      <c r="AB924" t="s">
        <v>445</v>
      </c>
      <c r="AC924" t="s">
        <v>446</v>
      </c>
      <c r="AD924" t="s">
        <v>447</v>
      </c>
      <c r="AE924" t="s">
        <v>1192</v>
      </c>
      <c r="AG924" t="s">
        <v>1331</v>
      </c>
      <c r="AH924">
        <v>0</v>
      </c>
      <c r="AI924">
        <v>79</v>
      </c>
      <c r="AJ924">
        <v>35</v>
      </c>
      <c r="AK924">
        <v>173</v>
      </c>
      <c r="AL924">
        <v>1.2</v>
      </c>
    </row>
    <row r="925" spans="1:38" x14ac:dyDescent="0.3">
      <c r="A925" t="s">
        <v>1188</v>
      </c>
      <c r="B925">
        <v>126863</v>
      </c>
      <c r="C925">
        <v>1</v>
      </c>
      <c r="D925" t="s">
        <v>1334</v>
      </c>
      <c r="E925" t="s">
        <v>1335</v>
      </c>
      <c r="F925">
        <v>17</v>
      </c>
      <c r="G925">
        <v>15.3</v>
      </c>
      <c r="H925">
        <v>50.59</v>
      </c>
      <c r="I925">
        <v>13.57</v>
      </c>
      <c r="J925">
        <v>44.89</v>
      </c>
      <c r="K925">
        <v>1</v>
      </c>
      <c r="T925">
        <v>2</v>
      </c>
      <c r="U925">
        <v>1</v>
      </c>
      <c r="V925" t="s">
        <v>441</v>
      </c>
      <c r="W925">
        <v>50</v>
      </c>
      <c r="X925">
        <v>4</v>
      </c>
      <c r="Y925">
        <v>4</v>
      </c>
      <c r="Z925" t="s">
        <v>1336</v>
      </c>
      <c r="AA925" t="s">
        <v>1337</v>
      </c>
      <c r="AB925" t="s">
        <v>445</v>
      </c>
      <c r="AC925" t="s">
        <v>446</v>
      </c>
      <c r="AD925" t="s">
        <v>447</v>
      </c>
      <c r="AE925" t="s">
        <v>1192</v>
      </c>
      <c r="AG925" t="s">
        <v>1338</v>
      </c>
      <c r="AH925">
        <v>0</v>
      </c>
      <c r="AI925">
        <v>99</v>
      </c>
      <c r="AJ925">
        <v>39</v>
      </c>
      <c r="AK925">
        <v>17</v>
      </c>
      <c r="AL925">
        <v>1</v>
      </c>
    </row>
    <row r="926" spans="1:38" x14ac:dyDescent="0.3">
      <c r="A926" t="s">
        <v>1188</v>
      </c>
      <c r="B926">
        <v>126863</v>
      </c>
      <c r="C926">
        <v>2</v>
      </c>
      <c r="D926" t="s">
        <v>1334</v>
      </c>
      <c r="E926" t="s">
        <v>1335</v>
      </c>
      <c r="F926">
        <v>17</v>
      </c>
      <c r="G926">
        <v>19.579999999999998</v>
      </c>
      <c r="H926">
        <v>64.739999999999995</v>
      </c>
      <c r="I926">
        <v>17.38</v>
      </c>
      <c r="J926">
        <v>57.46</v>
      </c>
      <c r="K926">
        <v>3</v>
      </c>
      <c r="T926">
        <v>3</v>
      </c>
      <c r="U926">
        <v>2</v>
      </c>
      <c r="V926" t="s">
        <v>441</v>
      </c>
      <c r="W926" t="s">
        <v>1339</v>
      </c>
      <c r="X926">
        <v>4</v>
      </c>
      <c r="Y926">
        <v>4</v>
      </c>
      <c r="Z926" t="s">
        <v>1336</v>
      </c>
      <c r="AA926" t="s">
        <v>1337</v>
      </c>
      <c r="AB926" t="s">
        <v>445</v>
      </c>
      <c r="AC926" t="s">
        <v>446</v>
      </c>
      <c r="AD926" t="s">
        <v>447</v>
      </c>
      <c r="AE926" t="s">
        <v>1192</v>
      </c>
      <c r="AG926" t="s">
        <v>1338</v>
      </c>
      <c r="AH926">
        <v>0</v>
      </c>
      <c r="AI926">
        <v>99</v>
      </c>
      <c r="AJ926">
        <v>39</v>
      </c>
      <c r="AK926">
        <v>17</v>
      </c>
      <c r="AL926">
        <v>1</v>
      </c>
    </row>
    <row r="927" spans="1:38" x14ac:dyDescent="0.3">
      <c r="A927" t="s">
        <v>1188</v>
      </c>
      <c r="B927">
        <v>126863</v>
      </c>
      <c r="C927">
        <v>3</v>
      </c>
      <c r="D927" t="s">
        <v>1334</v>
      </c>
      <c r="E927" t="s">
        <v>1335</v>
      </c>
      <c r="F927">
        <v>17</v>
      </c>
      <c r="G927">
        <v>19.73</v>
      </c>
      <c r="H927">
        <v>65.23</v>
      </c>
      <c r="I927">
        <v>17.510000000000002</v>
      </c>
      <c r="J927">
        <v>57.89</v>
      </c>
      <c r="K927">
        <v>6</v>
      </c>
      <c r="T927">
        <v>3</v>
      </c>
      <c r="U927">
        <v>2</v>
      </c>
      <c r="V927" t="s">
        <v>441</v>
      </c>
      <c r="W927" t="s">
        <v>1340</v>
      </c>
      <c r="X927">
        <v>4</v>
      </c>
      <c r="Y927">
        <v>4</v>
      </c>
      <c r="Z927" t="s">
        <v>1336</v>
      </c>
      <c r="AA927" t="s">
        <v>1337</v>
      </c>
      <c r="AB927" t="s">
        <v>445</v>
      </c>
      <c r="AC927" t="s">
        <v>446</v>
      </c>
      <c r="AD927" t="s">
        <v>447</v>
      </c>
      <c r="AE927" t="s">
        <v>1192</v>
      </c>
      <c r="AG927" t="s">
        <v>1338</v>
      </c>
      <c r="AH927">
        <v>0</v>
      </c>
      <c r="AI927">
        <v>99</v>
      </c>
      <c r="AJ927">
        <v>39</v>
      </c>
      <c r="AK927">
        <v>17</v>
      </c>
      <c r="AL927">
        <v>1</v>
      </c>
    </row>
    <row r="928" spans="1:38" x14ac:dyDescent="0.3">
      <c r="A928" t="s">
        <v>1188</v>
      </c>
      <c r="B928">
        <v>126863</v>
      </c>
      <c r="C928">
        <v>4</v>
      </c>
      <c r="D928" t="s">
        <v>1334</v>
      </c>
      <c r="E928" t="s">
        <v>1335</v>
      </c>
      <c r="F928">
        <v>17</v>
      </c>
      <c r="G928">
        <v>19.71</v>
      </c>
      <c r="H928">
        <v>65.17</v>
      </c>
      <c r="I928">
        <v>17.489999999999998</v>
      </c>
      <c r="J928">
        <v>57.84</v>
      </c>
      <c r="K928">
        <v>3</v>
      </c>
      <c r="T928">
        <v>3</v>
      </c>
      <c r="U928">
        <v>2</v>
      </c>
      <c r="V928" t="s">
        <v>441</v>
      </c>
      <c r="W928" t="s">
        <v>1341</v>
      </c>
      <c r="X928">
        <v>4</v>
      </c>
      <c r="Y928">
        <v>4</v>
      </c>
      <c r="Z928" t="s">
        <v>1336</v>
      </c>
      <c r="AA928" t="s">
        <v>1337</v>
      </c>
      <c r="AB928" t="s">
        <v>445</v>
      </c>
      <c r="AC928" t="s">
        <v>446</v>
      </c>
      <c r="AD928" t="s">
        <v>447</v>
      </c>
      <c r="AE928" t="s">
        <v>1192</v>
      </c>
      <c r="AG928" t="s">
        <v>1338</v>
      </c>
      <c r="AH928">
        <v>0</v>
      </c>
      <c r="AI928">
        <v>99</v>
      </c>
      <c r="AJ928">
        <v>39</v>
      </c>
      <c r="AK928">
        <v>17</v>
      </c>
      <c r="AL928">
        <v>1</v>
      </c>
    </row>
    <row r="929" spans="1:38" x14ac:dyDescent="0.3">
      <c r="A929" t="s">
        <v>1188</v>
      </c>
      <c r="B929">
        <v>126863</v>
      </c>
      <c r="C929">
        <v>5</v>
      </c>
      <c r="D929" t="s">
        <v>1334</v>
      </c>
      <c r="E929" t="s">
        <v>1335</v>
      </c>
      <c r="F929">
        <v>17</v>
      </c>
      <c r="G929">
        <v>25.27</v>
      </c>
      <c r="H929">
        <v>83.54</v>
      </c>
      <c r="I929">
        <v>22.42</v>
      </c>
      <c r="J929">
        <v>74.14</v>
      </c>
      <c r="K929">
        <v>1</v>
      </c>
      <c r="T929">
        <v>3</v>
      </c>
      <c r="U929">
        <v>2</v>
      </c>
      <c r="V929" t="s">
        <v>441</v>
      </c>
      <c r="W929">
        <v>83</v>
      </c>
      <c r="X929">
        <v>4</v>
      </c>
      <c r="Y929">
        <v>4</v>
      </c>
      <c r="Z929" t="s">
        <v>1336</v>
      </c>
      <c r="AA929" t="s">
        <v>1337</v>
      </c>
      <c r="AB929" t="s">
        <v>445</v>
      </c>
      <c r="AC929" t="s">
        <v>446</v>
      </c>
      <c r="AD929" t="s">
        <v>447</v>
      </c>
      <c r="AE929" t="s">
        <v>1192</v>
      </c>
      <c r="AG929" t="s">
        <v>1338</v>
      </c>
      <c r="AH929">
        <v>0</v>
      </c>
      <c r="AI929">
        <v>99</v>
      </c>
      <c r="AJ929">
        <v>39</v>
      </c>
      <c r="AK929">
        <v>17</v>
      </c>
      <c r="AL929">
        <v>1</v>
      </c>
    </row>
    <row r="930" spans="1:38" x14ac:dyDescent="0.3">
      <c r="A930" t="s">
        <v>1188</v>
      </c>
      <c r="B930">
        <v>126863</v>
      </c>
      <c r="C930">
        <v>6</v>
      </c>
      <c r="D930" t="s">
        <v>1334</v>
      </c>
      <c r="E930" t="s">
        <v>1335</v>
      </c>
      <c r="F930">
        <v>17</v>
      </c>
      <c r="G930">
        <v>40.56</v>
      </c>
      <c r="H930">
        <v>134.09</v>
      </c>
      <c r="I930">
        <v>35.99</v>
      </c>
      <c r="J930">
        <v>119</v>
      </c>
      <c r="K930">
        <v>1</v>
      </c>
      <c r="T930">
        <v>3</v>
      </c>
      <c r="U930">
        <v>2</v>
      </c>
      <c r="V930" t="s">
        <v>441</v>
      </c>
      <c r="W930" t="s">
        <v>1342</v>
      </c>
      <c r="X930">
        <v>4</v>
      </c>
      <c r="Y930">
        <v>4</v>
      </c>
      <c r="Z930" t="s">
        <v>1336</v>
      </c>
      <c r="AA930" t="s">
        <v>1337</v>
      </c>
      <c r="AB930" t="s">
        <v>445</v>
      </c>
      <c r="AC930" t="s">
        <v>446</v>
      </c>
      <c r="AD930" t="s">
        <v>447</v>
      </c>
      <c r="AE930" t="s">
        <v>1192</v>
      </c>
      <c r="AG930" t="s">
        <v>1338</v>
      </c>
      <c r="AH930">
        <v>0</v>
      </c>
      <c r="AI930">
        <v>99</v>
      </c>
      <c r="AJ930">
        <v>39</v>
      </c>
      <c r="AK930">
        <v>17</v>
      </c>
      <c r="AL930">
        <v>1</v>
      </c>
    </row>
    <row r="931" spans="1:38" x14ac:dyDescent="0.3">
      <c r="A931" t="s">
        <v>1188</v>
      </c>
      <c r="B931">
        <v>126863</v>
      </c>
      <c r="C931">
        <v>7</v>
      </c>
      <c r="D931" t="s">
        <v>1334</v>
      </c>
      <c r="E931" t="s">
        <v>1335</v>
      </c>
      <c r="F931">
        <v>17</v>
      </c>
      <c r="G931">
        <v>40.57</v>
      </c>
      <c r="H931">
        <v>134.13</v>
      </c>
      <c r="I931">
        <v>36</v>
      </c>
      <c r="J931">
        <v>119.03</v>
      </c>
      <c r="K931">
        <v>1</v>
      </c>
      <c r="T931">
        <v>3</v>
      </c>
      <c r="U931">
        <v>2</v>
      </c>
      <c r="V931" t="s">
        <v>441</v>
      </c>
      <c r="W931" t="s">
        <v>1343</v>
      </c>
      <c r="X931">
        <v>4</v>
      </c>
      <c r="Y931">
        <v>4</v>
      </c>
      <c r="Z931" t="s">
        <v>1336</v>
      </c>
      <c r="AA931" t="s">
        <v>1337</v>
      </c>
      <c r="AB931" t="s">
        <v>445</v>
      </c>
      <c r="AC931" t="s">
        <v>446</v>
      </c>
      <c r="AD931" t="s">
        <v>447</v>
      </c>
      <c r="AE931" t="s">
        <v>1192</v>
      </c>
      <c r="AG931" t="s">
        <v>1338</v>
      </c>
      <c r="AH931">
        <v>0</v>
      </c>
      <c r="AI931">
        <v>99</v>
      </c>
      <c r="AJ931">
        <v>39</v>
      </c>
      <c r="AK931">
        <v>17</v>
      </c>
      <c r="AL931">
        <v>1</v>
      </c>
    </row>
    <row r="932" spans="1:38" x14ac:dyDescent="0.3">
      <c r="A932" t="s">
        <v>1188</v>
      </c>
      <c r="B932">
        <v>126863</v>
      </c>
      <c r="C932">
        <v>8</v>
      </c>
      <c r="D932" t="s">
        <v>1334</v>
      </c>
      <c r="E932" t="s">
        <v>1335</v>
      </c>
      <c r="F932">
        <v>17</v>
      </c>
      <c r="G932">
        <v>41.18</v>
      </c>
      <c r="H932">
        <v>136.15</v>
      </c>
      <c r="I932">
        <v>36.54</v>
      </c>
      <c r="J932">
        <v>120.82</v>
      </c>
      <c r="K932">
        <v>1</v>
      </c>
      <c r="T932">
        <v>3</v>
      </c>
      <c r="U932">
        <v>2</v>
      </c>
      <c r="V932" t="s">
        <v>441</v>
      </c>
      <c r="W932" t="s">
        <v>1344</v>
      </c>
      <c r="X932">
        <v>4</v>
      </c>
      <c r="Y932">
        <v>4</v>
      </c>
      <c r="Z932" t="s">
        <v>1336</v>
      </c>
      <c r="AA932" t="s">
        <v>1337</v>
      </c>
      <c r="AB932" t="s">
        <v>445</v>
      </c>
      <c r="AC932" t="s">
        <v>446</v>
      </c>
      <c r="AD932" t="s">
        <v>447</v>
      </c>
      <c r="AE932" t="s">
        <v>1192</v>
      </c>
      <c r="AG932" t="s">
        <v>1338</v>
      </c>
      <c r="AH932">
        <v>0</v>
      </c>
      <c r="AI932">
        <v>99</v>
      </c>
      <c r="AJ932">
        <v>39</v>
      </c>
      <c r="AK932">
        <v>17</v>
      </c>
      <c r="AL932">
        <v>1</v>
      </c>
    </row>
    <row r="933" spans="1:38" x14ac:dyDescent="0.3">
      <c r="A933" t="s">
        <v>1345</v>
      </c>
      <c r="B933">
        <v>128654</v>
      </c>
      <c r="C933">
        <v>1</v>
      </c>
      <c r="D933" t="s">
        <v>1346</v>
      </c>
      <c r="E933" t="s">
        <v>1347</v>
      </c>
      <c r="F933">
        <v>20</v>
      </c>
      <c r="G933">
        <v>18.25</v>
      </c>
      <c r="H933">
        <v>60.36</v>
      </c>
      <c r="I933">
        <v>16.22</v>
      </c>
      <c r="J933">
        <v>53.65</v>
      </c>
      <c r="K933">
        <v>4</v>
      </c>
      <c r="T933">
        <v>2</v>
      </c>
      <c r="U933">
        <v>1</v>
      </c>
      <c r="V933" t="s">
        <v>441</v>
      </c>
      <c r="W933" t="s">
        <v>1348</v>
      </c>
      <c r="X933">
        <v>4</v>
      </c>
      <c r="Y933">
        <v>4</v>
      </c>
      <c r="Z933" t="s">
        <v>1349</v>
      </c>
      <c r="AA933" t="s">
        <v>1350</v>
      </c>
      <c r="AB933" t="s">
        <v>445</v>
      </c>
      <c r="AC933" t="s">
        <v>446</v>
      </c>
      <c r="AD933" t="s">
        <v>447</v>
      </c>
      <c r="AE933" t="s">
        <v>1351</v>
      </c>
      <c r="AG933" t="s">
        <v>1352</v>
      </c>
      <c r="AH933">
        <v>20</v>
      </c>
      <c r="AI933">
        <v>89</v>
      </c>
      <c r="AJ933">
        <v>28</v>
      </c>
      <c r="AK933">
        <v>20</v>
      </c>
      <c r="AL933">
        <v>1</v>
      </c>
    </row>
    <row r="934" spans="1:38" x14ac:dyDescent="0.3">
      <c r="A934" t="s">
        <v>1345</v>
      </c>
      <c r="B934">
        <v>128654</v>
      </c>
      <c r="C934">
        <v>2</v>
      </c>
      <c r="D934" t="s">
        <v>1346</v>
      </c>
      <c r="E934" t="s">
        <v>1347</v>
      </c>
      <c r="F934">
        <v>20</v>
      </c>
      <c r="G934">
        <v>18.38</v>
      </c>
      <c r="H934">
        <v>60.78</v>
      </c>
      <c r="I934">
        <v>16.309999999999999</v>
      </c>
      <c r="J934">
        <v>53.92</v>
      </c>
      <c r="K934">
        <v>4</v>
      </c>
      <c r="T934">
        <v>2</v>
      </c>
      <c r="U934">
        <v>1</v>
      </c>
      <c r="V934" t="s">
        <v>441</v>
      </c>
      <c r="W934" t="s">
        <v>1322</v>
      </c>
      <c r="X934">
        <v>4</v>
      </c>
      <c r="Y934">
        <v>4</v>
      </c>
      <c r="Z934" t="s">
        <v>1349</v>
      </c>
      <c r="AA934" t="s">
        <v>1350</v>
      </c>
      <c r="AB934" t="s">
        <v>445</v>
      </c>
      <c r="AC934" t="s">
        <v>446</v>
      </c>
      <c r="AD934" t="s">
        <v>447</v>
      </c>
      <c r="AE934" t="s">
        <v>1351</v>
      </c>
      <c r="AG934" t="s">
        <v>1352</v>
      </c>
      <c r="AH934">
        <v>20</v>
      </c>
      <c r="AI934">
        <v>89</v>
      </c>
      <c r="AJ934">
        <v>28</v>
      </c>
      <c r="AK934">
        <v>20</v>
      </c>
      <c r="AL934">
        <v>1</v>
      </c>
    </row>
    <row r="935" spans="1:38" x14ac:dyDescent="0.3">
      <c r="A935" t="s">
        <v>1345</v>
      </c>
      <c r="B935">
        <v>128654</v>
      </c>
      <c r="C935">
        <v>3</v>
      </c>
      <c r="D935" t="s">
        <v>1346</v>
      </c>
      <c r="E935" t="s">
        <v>1347</v>
      </c>
      <c r="F935">
        <v>20</v>
      </c>
      <c r="G935">
        <v>19.02</v>
      </c>
      <c r="H935">
        <v>62.89</v>
      </c>
      <c r="I935">
        <v>16.850000000000001</v>
      </c>
      <c r="J935">
        <v>55.71</v>
      </c>
      <c r="K935">
        <v>1</v>
      </c>
      <c r="T935">
        <v>2</v>
      </c>
      <c r="U935">
        <v>1</v>
      </c>
      <c r="V935" t="s">
        <v>441</v>
      </c>
      <c r="W935" t="s">
        <v>1323</v>
      </c>
      <c r="X935">
        <v>4</v>
      </c>
      <c r="Y935">
        <v>4</v>
      </c>
      <c r="Z935" t="s">
        <v>1349</v>
      </c>
      <c r="AA935" t="s">
        <v>1350</v>
      </c>
      <c r="AB935" t="s">
        <v>445</v>
      </c>
      <c r="AC935" t="s">
        <v>446</v>
      </c>
      <c r="AD935" t="s">
        <v>447</v>
      </c>
      <c r="AE935" t="s">
        <v>1351</v>
      </c>
      <c r="AG935" t="s">
        <v>1352</v>
      </c>
      <c r="AH935">
        <v>20</v>
      </c>
      <c r="AI935">
        <v>89</v>
      </c>
      <c r="AJ935">
        <v>28</v>
      </c>
      <c r="AK935">
        <v>20</v>
      </c>
      <c r="AL935">
        <v>1</v>
      </c>
    </row>
    <row r="936" spans="1:38" x14ac:dyDescent="0.3">
      <c r="A936" t="s">
        <v>1345</v>
      </c>
      <c r="B936">
        <v>128654</v>
      </c>
      <c r="C936">
        <v>4</v>
      </c>
      <c r="D936" t="s">
        <v>1346</v>
      </c>
      <c r="E936" t="s">
        <v>1347</v>
      </c>
      <c r="F936">
        <v>20</v>
      </c>
      <c r="G936">
        <v>19.260000000000002</v>
      </c>
      <c r="H936">
        <v>63.69</v>
      </c>
      <c r="I936">
        <v>17.09</v>
      </c>
      <c r="J936">
        <v>56.51</v>
      </c>
      <c r="K936">
        <v>3</v>
      </c>
      <c r="T936">
        <v>2</v>
      </c>
      <c r="U936">
        <v>1</v>
      </c>
      <c r="V936" t="s">
        <v>441</v>
      </c>
      <c r="W936" t="s">
        <v>1324</v>
      </c>
      <c r="X936">
        <v>4</v>
      </c>
      <c r="Y936">
        <v>4</v>
      </c>
      <c r="Z936" t="s">
        <v>1349</v>
      </c>
      <c r="AA936" t="s">
        <v>1350</v>
      </c>
      <c r="AB936" t="s">
        <v>445</v>
      </c>
      <c r="AC936" t="s">
        <v>446</v>
      </c>
      <c r="AD936" t="s">
        <v>447</v>
      </c>
      <c r="AE936" t="s">
        <v>1351</v>
      </c>
      <c r="AG936" t="s">
        <v>1352</v>
      </c>
      <c r="AH936">
        <v>20</v>
      </c>
      <c r="AI936">
        <v>89</v>
      </c>
      <c r="AJ936">
        <v>28</v>
      </c>
      <c r="AK936">
        <v>20</v>
      </c>
      <c r="AL936">
        <v>1</v>
      </c>
    </row>
    <row r="937" spans="1:38" x14ac:dyDescent="0.3">
      <c r="A937" t="s">
        <v>1345</v>
      </c>
      <c r="B937">
        <v>128654</v>
      </c>
      <c r="C937">
        <v>5</v>
      </c>
      <c r="D937" t="s">
        <v>1346</v>
      </c>
      <c r="E937" t="s">
        <v>1347</v>
      </c>
      <c r="F937">
        <v>20</v>
      </c>
      <c r="G937">
        <v>19.53</v>
      </c>
      <c r="H937">
        <v>64.58</v>
      </c>
      <c r="I937">
        <v>17.36</v>
      </c>
      <c r="J937">
        <v>57.4</v>
      </c>
      <c r="K937">
        <v>4</v>
      </c>
      <c r="T937">
        <v>2</v>
      </c>
      <c r="U937">
        <v>1</v>
      </c>
      <c r="V937" t="s">
        <v>441</v>
      </c>
      <c r="W937">
        <v>64</v>
      </c>
      <c r="X937">
        <v>4</v>
      </c>
      <c r="Y937">
        <v>4</v>
      </c>
      <c r="Z937" t="s">
        <v>1349</v>
      </c>
      <c r="AA937" t="s">
        <v>1350</v>
      </c>
      <c r="AB937" t="s">
        <v>445</v>
      </c>
      <c r="AC937" t="s">
        <v>446</v>
      </c>
      <c r="AD937" t="s">
        <v>447</v>
      </c>
      <c r="AE937" t="s">
        <v>1351</v>
      </c>
      <c r="AG937" t="s">
        <v>1352</v>
      </c>
      <c r="AH937">
        <v>20</v>
      </c>
      <c r="AI937">
        <v>89</v>
      </c>
      <c r="AJ937">
        <v>28</v>
      </c>
      <c r="AK937">
        <v>20</v>
      </c>
      <c r="AL937">
        <v>1</v>
      </c>
    </row>
    <row r="938" spans="1:38" x14ac:dyDescent="0.3">
      <c r="A938" t="s">
        <v>1345</v>
      </c>
      <c r="B938">
        <v>128654</v>
      </c>
      <c r="C938">
        <v>6</v>
      </c>
      <c r="D938" t="s">
        <v>1346</v>
      </c>
      <c r="E938" t="s">
        <v>1347</v>
      </c>
      <c r="F938">
        <v>20</v>
      </c>
      <c r="G938">
        <v>22.82</v>
      </c>
      <c r="H938">
        <v>75.47</v>
      </c>
      <c r="I938">
        <v>20.83</v>
      </c>
      <c r="J938">
        <v>68.89</v>
      </c>
      <c r="K938">
        <v>1</v>
      </c>
      <c r="T938">
        <v>3</v>
      </c>
      <c r="U938">
        <v>1</v>
      </c>
      <c r="V938" t="s">
        <v>441</v>
      </c>
      <c r="W938">
        <v>75</v>
      </c>
      <c r="X938">
        <v>4</v>
      </c>
      <c r="Y938">
        <v>4</v>
      </c>
      <c r="Z938" t="s">
        <v>1349</v>
      </c>
      <c r="AA938" t="s">
        <v>1350</v>
      </c>
      <c r="AB938" t="s">
        <v>445</v>
      </c>
      <c r="AC938" t="s">
        <v>446</v>
      </c>
      <c r="AD938" t="s">
        <v>447</v>
      </c>
      <c r="AE938" t="s">
        <v>1351</v>
      </c>
      <c r="AG938" t="s">
        <v>1352</v>
      </c>
      <c r="AH938">
        <v>20</v>
      </c>
      <c r="AI938">
        <v>89</v>
      </c>
      <c r="AJ938">
        <v>28</v>
      </c>
      <c r="AK938">
        <v>20</v>
      </c>
      <c r="AL938">
        <v>1</v>
      </c>
    </row>
    <row r="939" spans="1:38" x14ac:dyDescent="0.3">
      <c r="A939" t="s">
        <v>1345</v>
      </c>
      <c r="B939">
        <v>128654</v>
      </c>
      <c r="C939">
        <v>7</v>
      </c>
      <c r="D939" t="s">
        <v>1346</v>
      </c>
      <c r="E939" t="s">
        <v>1347</v>
      </c>
      <c r="F939">
        <v>20</v>
      </c>
      <c r="G939">
        <v>23.52</v>
      </c>
      <c r="H939">
        <v>77.77</v>
      </c>
      <c r="I939">
        <v>21.69</v>
      </c>
      <c r="J939">
        <v>71.709999999999994</v>
      </c>
      <c r="K939">
        <v>1</v>
      </c>
      <c r="T939">
        <v>3</v>
      </c>
      <c r="U939">
        <v>1</v>
      </c>
      <c r="V939" t="s">
        <v>441</v>
      </c>
      <c r="W939">
        <v>77</v>
      </c>
      <c r="X939">
        <v>4</v>
      </c>
      <c r="Y939">
        <v>4</v>
      </c>
      <c r="Z939" t="s">
        <v>1349</v>
      </c>
      <c r="AA939" t="s">
        <v>1350</v>
      </c>
      <c r="AB939" t="s">
        <v>445</v>
      </c>
      <c r="AC939" t="s">
        <v>446</v>
      </c>
      <c r="AD939" t="s">
        <v>447</v>
      </c>
      <c r="AE939" t="s">
        <v>1351</v>
      </c>
      <c r="AG939" t="s">
        <v>1352</v>
      </c>
      <c r="AH939">
        <v>20</v>
      </c>
      <c r="AI939">
        <v>89</v>
      </c>
      <c r="AJ939">
        <v>28</v>
      </c>
      <c r="AK939">
        <v>20</v>
      </c>
      <c r="AL939">
        <v>1</v>
      </c>
    </row>
    <row r="940" spans="1:38" x14ac:dyDescent="0.3">
      <c r="A940" t="s">
        <v>1345</v>
      </c>
      <c r="B940">
        <v>128654</v>
      </c>
      <c r="C940">
        <v>8</v>
      </c>
      <c r="D940" t="s">
        <v>1346</v>
      </c>
      <c r="E940" t="s">
        <v>1347</v>
      </c>
      <c r="F940">
        <v>20</v>
      </c>
      <c r="G940">
        <v>24.62</v>
      </c>
      <c r="H940">
        <v>81.39</v>
      </c>
      <c r="I940">
        <v>22.25</v>
      </c>
      <c r="J940">
        <v>73.56</v>
      </c>
      <c r="K940">
        <v>1</v>
      </c>
      <c r="T940">
        <v>3</v>
      </c>
      <c r="U940">
        <v>1</v>
      </c>
      <c r="V940" t="s">
        <v>441</v>
      </c>
      <c r="W940">
        <v>81</v>
      </c>
      <c r="X940">
        <v>4</v>
      </c>
      <c r="Y940">
        <v>4</v>
      </c>
      <c r="Z940" t="s">
        <v>1349</v>
      </c>
      <c r="AA940" t="s">
        <v>1350</v>
      </c>
      <c r="AB940" t="s">
        <v>445</v>
      </c>
      <c r="AC940" t="s">
        <v>446</v>
      </c>
      <c r="AD940" t="s">
        <v>447</v>
      </c>
      <c r="AE940" t="s">
        <v>1351</v>
      </c>
      <c r="AG940" t="s">
        <v>1352</v>
      </c>
      <c r="AH940">
        <v>20</v>
      </c>
      <c r="AI940">
        <v>89</v>
      </c>
      <c r="AJ940">
        <v>28</v>
      </c>
      <c r="AK940">
        <v>20</v>
      </c>
      <c r="AL940">
        <v>1</v>
      </c>
    </row>
    <row r="941" spans="1:38" x14ac:dyDescent="0.3">
      <c r="A941" t="s">
        <v>1345</v>
      </c>
      <c r="B941">
        <v>128654</v>
      </c>
      <c r="C941">
        <v>9</v>
      </c>
      <c r="D941" t="s">
        <v>1346</v>
      </c>
      <c r="E941" t="s">
        <v>1347</v>
      </c>
      <c r="F941">
        <v>20</v>
      </c>
      <c r="G941">
        <v>25.9</v>
      </c>
      <c r="H941">
        <v>85.63</v>
      </c>
      <c r="I941">
        <v>23.64</v>
      </c>
      <c r="J941">
        <v>78.17</v>
      </c>
      <c r="K941">
        <v>1</v>
      </c>
      <c r="T941">
        <v>3</v>
      </c>
      <c r="U941">
        <v>2</v>
      </c>
      <c r="V941" t="s">
        <v>441</v>
      </c>
      <c r="W941">
        <v>85</v>
      </c>
      <c r="X941">
        <v>4</v>
      </c>
      <c r="Y941">
        <v>4</v>
      </c>
      <c r="Z941" t="s">
        <v>1349</v>
      </c>
      <c r="AA941" t="s">
        <v>1350</v>
      </c>
      <c r="AB941" t="s">
        <v>445</v>
      </c>
      <c r="AC941" t="s">
        <v>446</v>
      </c>
      <c r="AD941" t="s">
        <v>447</v>
      </c>
      <c r="AE941" t="s">
        <v>1351</v>
      </c>
      <c r="AG941" t="s">
        <v>1352</v>
      </c>
      <c r="AH941">
        <v>20</v>
      </c>
      <c r="AI941">
        <v>89</v>
      </c>
      <c r="AJ941">
        <v>28</v>
      </c>
      <c r="AK941">
        <v>20</v>
      </c>
      <c r="AL941">
        <v>1</v>
      </c>
    </row>
    <row r="942" spans="1:38" x14ac:dyDescent="0.3">
      <c r="A942" t="s">
        <v>1353</v>
      </c>
      <c r="B942">
        <v>3892</v>
      </c>
      <c r="C942">
        <v>1</v>
      </c>
      <c r="D942" t="s">
        <v>1354</v>
      </c>
      <c r="E942" t="s">
        <v>937</v>
      </c>
      <c r="F942">
        <v>240</v>
      </c>
      <c r="G942">
        <v>20.86</v>
      </c>
      <c r="H942">
        <v>68.989999999999995</v>
      </c>
      <c r="I942">
        <v>17.93</v>
      </c>
      <c r="J942">
        <v>59.28</v>
      </c>
      <c r="K942">
        <v>20</v>
      </c>
      <c r="T942">
        <v>2</v>
      </c>
      <c r="U942">
        <v>1</v>
      </c>
      <c r="V942" t="s">
        <v>441</v>
      </c>
      <c r="W942" t="s">
        <v>310</v>
      </c>
      <c r="X942">
        <v>5</v>
      </c>
      <c r="Y942">
        <v>5</v>
      </c>
      <c r="Z942" t="s">
        <v>1355</v>
      </c>
      <c r="AA942" t="s">
        <v>1356</v>
      </c>
      <c r="AB942" t="s">
        <v>445</v>
      </c>
      <c r="AC942" t="s">
        <v>446</v>
      </c>
      <c r="AD942" t="s">
        <v>447</v>
      </c>
      <c r="AE942" t="s">
        <v>413</v>
      </c>
      <c r="AG942" t="s">
        <v>1357</v>
      </c>
      <c r="AH942">
        <v>0</v>
      </c>
      <c r="AI942">
        <v>191</v>
      </c>
      <c r="AJ942">
        <v>18</v>
      </c>
      <c r="AK942">
        <v>192</v>
      </c>
      <c r="AL942">
        <v>0.8</v>
      </c>
    </row>
    <row r="943" spans="1:38" x14ac:dyDescent="0.3">
      <c r="A943" t="s">
        <v>1353</v>
      </c>
      <c r="B943">
        <v>3892</v>
      </c>
      <c r="C943">
        <v>2</v>
      </c>
      <c r="D943" t="s">
        <v>1354</v>
      </c>
      <c r="E943" t="s">
        <v>937</v>
      </c>
      <c r="F943">
        <v>240</v>
      </c>
      <c r="G943">
        <v>20.93</v>
      </c>
      <c r="H943">
        <v>69.2</v>
      </c>
      <c r="I943">
        <v>17.98</v>
      </c>
      <c r="J943">
        <v>59.46</v>
      </c>
      <c r="K943">
        <v>30</v>
      </c>
      <c r="T943">
        <v>3</v>
      </c>
      <c r="U943">
        <v>1</v>
      </c>
      <c r="V943" t="s">
        <v>441</v>
      </c>
      <c r="W943" t="s">
        <v>98</v>
      </c>
      <c r="X943">
        <v>5</v>
      </c>
      <c r="Y943">
        <v>5</v>
      </c>
      <c r="Z943" t="s">
        <v>1355</v>
      </c>
      <c r="AA943" t="s">
        <v>1356</v>
      </c>
      <c r="AB943" t="s">
        <v>445</v>
      </c>
      <c r="AC943" t="s">
        <v>446</v>
      </c>
      <c r="AD943" t="s">
        <v>447</v>
      </c>
      <c r="AE943" t="s">
        <v>413</v>
      </c>
      <c r="AG943" t="s">
        <v>1357</v>
      </c>
      <c r="AH943">
        <v>0</v>
      </c>
      <c r="AI943">
        <v>191</v>
      </c>
      <c r="AJ943">
        <v>18</v>
      </c>
      <c r="AK943">
        <v>192</v>
      </c>
      <c r="AL943">
        <v>0.8</v>
      </c>
    </row>
    <row r="944" spans="1:38" x14ac:dyDescent="0.3">
      <c r="A944" t="s">
        <v>1353</v>
      </c>
      <c r="B944">
        <v>3892</v>
      </c>
      <c r="C944">
        <v>3</v>
      </c>
      <c r="D944" t="s">
        <v>1354</v>
      </c>
      <c r="E944" t="s">
        <v>937</v>
      </c>
      <c r="F944">
        <v>240</v>
      </c>
      <c r="G944">
        <v>29.44</v>
      </c>
      <c r="H944">
        <v>97.34</v>
      </c>
      <c r="I944">
        <v>25.3</v>
      </c>
      <c r="J944">
        <v>83.64</v>
      </c>
      <c r="K944">
        <v>130</v>
      </c>
      <c r="T944">
        <v>3</v>
      </c>
      <c r="U944">
        <v>2</v>
      </c>
      <c r="V944" t="s">
        <v>441</v>
      </c>
      <c r="W944">
        <v>97</v>
      </c>
      <c r="X944">
        <v>5</v>
      </c>
      <c r="Y944">
        <v>5</v>
      </c>
      <c r="Z944" t="s">
        <v>1355</v>
      </c>
      <c r="AA944" t="s">
        <v>1356</v>
      </c>
      <c r="AB944" t="s">
        <v>445</v>
      </c>
      <c r="AC944" t="s">
        <v>446</v>
      </c>
      <c r="AD944" t="s">
        <v>447</v>
      </c>
      <c r="AE944" t="s">
        <v>413</v>
      </c>
      <c r="AG944" t="s">
        <v>1357</v>
      </c>
      <c r="AH944">
        <v>0</v>
      </c>
      <c r="AI944">
        <v>191</v>
      </c>
      <c r="AJ944">
        <v>18</v>
      </c>
      <c r="AK944">
        <v>192</v>
      </c>
      <c r="AL944">
        <v>0.8</v>
      </c>
    </row>
    <row r="945" spans="1:38" x14ac:dyDescent="0.3">
      <c r="A945" t="s">
        <v>1353</v>
      </c>
      <c r="B945">
        <v>3892</v>
      </c>
      <c r="C945">
        <v>4</v>
      </c>
      <c r="D945" t="s">
        <v>1354</v>
      </c>
      <c r="E945" t="s">
        <v>937</v>
      </c>
      <c r="F945">
        <v>240</v>
      </c>
      <c r="G945">
        <v>29.88</v>
      </c>
      <c r="H945">
        <v>98.79</v>
      </c>
      <c r="I945">
        <v>25.67</v>
      </c>
      <c r="J945">
        <v>84.89</v>
      </c>
      <c r="K945">
        <v>60</v>
      </c>
      <c r="T945">
        <v>3</v>
      </c>
      <c r="U945">
        <v>2</v>
      </c>
      <c r="V945" t="s">
        <v>441</v>
      </c>
      <c r="W945">
        <v>98</v>
      </c>
      <c r="X945">
        <v>5</v>
      </c>
      <c r="Y945">
        <v>5</v>
      </c>
      <c r="Z945" t="s">
        <v>1355</v>
      </c>
      <c r="AA945" t="s">
        <v>1356</v>
      </c>
      <c r="AB945" t="s">
        <v>445</v>
      </c>
      <c r="AC945" t="s">
        <v>446</v>
      </c>
      <c r="AD945" t="s">
        <v>447</v>
      </c>
      <c r="AE945" t="s">
        <v>413</v>
      </c>
      <c r="AG945" t="s">
        <v>1357</v>
      </c>
      <c r="AH945">
        <v>0</v>
      </c>
      <c r="AI945">
        <v>191</v>
      </c>
      <c r="AJ945">
        <v>18</v>
      </c>
      <c r="AK945">
        <v>192</v>
      </c>
      <c r="AL945">
        <v>0.8</v>
      </c>
    </row>
    <row r="946" spans="1:38" x14ac:dyDescent="0.3">
      <c r="A946" t="s">
        <v>1353</v>
      </c>
      <c r="B946">
        <v>2466</v>
      </c>
      <c r="C946">
        <v>1</v>
      </c>
      <c r="D946" t="s">
        <v>1358</v>
      </c>
      <c r="E946" t="s">
        <v>956</v>
      </c>
      <c r="F946">
        <v>460</v>
      </c>
      <c r="G946">
        <v>22.9</v>
      </c>
      <c r="H946">
        <v>75.73</v>
      </c>
      <c r="I946">
        <v>17.989999999999998</v>
      </c>
      <c r="J946">
        <v>59.49</v>
      </c>
      <c r="K946">
        <v>40</v>
      </c>
      <c r="T946">
        <v>3</v>
      </c>
      <c r="U946">
        <v>1</v>
      </c>
      <c r="V946" t="s">
        <v>441</v>
      </c>
      <c r="W946">
        <v>75</v>
      </c>
      <c r="X946">
        <v>20</v>
      </c>
      <c r="Y946">
        <v>12</v>
      </c>
      <c r="Z946" t="s">
        <v>1359</v>
      </c>
      <c r="AA946" t="s">
        <v>1360</v>
      </c>
      <c r="AB946" t="s">
        <v>445</v>
      </c>
      <c r="AC946" t="s">
        <v>446</v>
      </c>
      <c r="AD946" t="s">
        <v>447</v>
      </c>
      <c r="AE946" t="s">
        <v>413</v>
      </c>
      <c r="AG946" t="s">
        <v>1361</v>
      </c>
      <c r="AH946">
        <v>0</v>
      </c>
      <c r="AI946">
        <v>190</v>
      </c>
      <c r="AJ946">
        <v>16</v>
      </c>
      <c r="AK946">
        <v>521</v>
      </c>
      <c r="AL946">
        <v>1.1299999999999999</v>
      </c>
    </row>
    <row r="947" spans="1:38" x14ac:dyDescent="0.3">
      <c r="A947" t="s">
        <v>1353</v>
      </c>
      <c r="B947">
        <v>2466</v>
      </c>
      <c r="C947">
        <v>2</v>
      </c>
      <c r="D947" t="s">
        <v>1358</v>
      </c>
      <c r="E947" t="s">
        <v>956</v>
      </c>
      <c r="F947">
        <v>460</v>
      </c>
      <c r="G947">
        <v>32.090000000000003</v>
      </c>
      <c r="H947">
        <v>106.11</v>
      </c>
      <c r="I947">
        <v>25.59</v>
      </c>
      <c r="J947">
        <v>84.6</v>
      </c>
      <c r="K947">
        <v>120</v>
      </c>
      <c r="T947">
        <v>3</v>
      </c>
      <c r="U947">
        <v>2</v>
      </c>
      <c r="V947" t="s">
        <v>441</v>
      </c>
      <c r="W947">
        <v>106</v>
      </c>
      <c r="X947">
        <v>20</v>
      </c>
      <c r="Y947">
        <v>12</v>
      </c>
      <c r="Z947" t="s">
        <v>1359</v>
      </c>
      <c r="AA947" t="s">
        <v>1360</v>
      </c>
      <c r="AB947" t="s">
        <v>445</v>
      </c>
      <c r="AC947" t="s">
        <v>446</v>
      </c>
      <c r="AD947" t="s">
        <v>447</v>
      </c>
      <c r="AE947" t="s">
        <v>413</v>
      </c>
      <c r="AG947" t="s">
        <v>1361</v>
      </c>
      <c r="AH947">
        <v>0</v>
      </c>
      <c r="AI947">
        <v>190</v>
      </c>
      <c r="AJ947">
        <v>16</v>
      </c>
      <c r="AK947">
        <v>521</v>
      </c>
      <c r="AL947">
        <v>1.1299999999999999</v>
      </c>
    </row>
    <row r="948" spans="1:38" x14ac:dyDescent="0.3">
      <c r="A948" t="s">
        <v>1353</v>
      </c>
      <c r="B948">
        <v>2466</v>
      </c>
      <c r="C948">
        <v>3</v>
      </c>
      <c r="D948" t="s">
        <v>1358</v>
      </c>
      <c r="E948" t="s">
        <v>956</v>
      </c>
      <c r="F948">
        <v>460</v>
      </c>
      <c r="G948">
        <v>37.549999999999997</v>
      </c>
      <c r="H948">
        <v>124.14</v>
      </c>
      <c r="I948">
        <v>30.79</v>
      </c>
      <c r="J948">
        <v>101.79</v>
      </c>
      <c r="K948">
        <v>96</v>
      </c>
      <c r="T948">
        <v>4</v>
      </c>
      <c r="U948">
        <v>2</v>
      </c>
      <c r="V948" t="s">
        <v>441</v>
      </c>
      <c r="W948">
        <v>124</v>
      </c>
      <c r="X948">
        <v>20</v>
      </c>
      <c r="Y948">
        <v>12</v>
      </c>
      <c r="Z948" t="s">
        <v>1359</v>
      </c>
      <c r="AA948" t="s">
        <v>1360</v>
      </c>
      <c r="AB948" t="s">
        <v>445</v>
      </c>
      <c r="AC948" t="s">
        <v>446</v>
      </c>
      <c r="AD948" t="s">
        <v>447</v>
      </c>
      <c r="AE948" t="s">
        <v>413</v>
      </c>
      <c r="AG948" t="s">
        <v>1361</v>
      </c>
      <c r="AH948">
        <v>0</v>
      </c>
      <c r="AI948">
        <v>190</v>
      </c>
      <c r="AJ948">
        <v>16</v>
      </c>
      <c r="AK948">
        <v>521</v>
      </c>
      <c r="AL948">
        <v>1.1299999999999999</v>
      </c>
    </row>
    <row r="949" spans="1:38" x14ac:dyDescent="0.3">
      <c r="A949" t="s">
        <v>1353</v>
      </c>
      <c r="B949">
        <v>2466</v>
      </c>
      <c r="C949">
        <v>4</v>
      </c>
      <c r="D949" t="s">
        <v>1358</v>
      </c>
      <c r="E949" t="s">
        <v>956</v>
      </c>
      <c r="F949">
        <v>460</v>
      </c>
      <c r="G949">
        <v>42.44</v>
      </c>
      <c r="H949">
        <v>140.33000000000001</v>
      </c>
      <c r="I949">
        <v>35.42</v>
      </c>
      <c r="J949">
        <v>117.12</v>
      </c>
      <c r="K949">
        <v>144</v>
      </c>
      <c r="T949">
        <v>4</v>
      </c>
      <c r="U949">
        <v>2</v>
      </c>
      <c r="V949" t="s">
        <v>441</v>
      </c>
      <c r="W949">
        <v>140</v>
      </c>
      <c r="X949">
        <v>20</v>
      </c>
      <c r="Y949">
        <v>12</v>
      </c>
      <c r="Z949" t="s">
        <v>1359</v>
      </c>
      <c r="AA949" t="s">
        <v>1360</v>
      </c>
      <c r="AB949" t="s">
        <v>445</v>
      </c>
      <c r="AC949" t="s">
        <v>446</v>
      </c>
      <c r="AD949" t="s">
        <v>447</v>
      </c>
      <c r="AE949" t="s">
        <v>413</v>
      </c>
      <c r="AG949" t="s">
        <v>1361</v>
      </c>
      <c r="AH949">
        <v>0</v>
      </c>
      <c r="AI949">
        <v>190</v>
      </c>
      <c r="AJ949">
        <v>16</v>
      </c>
      <c r="AK949">
        <v>521</v>
      </c>
      <c r="AL949">
        <v>1.1299999999999999</v>
      </c>
    </row>
    <row r="950" spans="1:38" x14ac:dyDescent="0.3">
      <c r="A950" t="s">
        <v>1353</v>
      </c>
      <c r="B950">
        <v>2466</v>
      </c>
      <c r="C950">
        <v>5</v>
      </c>
      <c r="D950" t="s">
        <v>1358</v>
      </c>
      <c r="E950" t="s">
        <v>956</v>
      </c>
      <c r="F950">
        <v>460</v>
      </c>
      <c r="G950">
        <v>59.12</v>
      </c>
      <c r="H950">
        <v>195.44</v>
      </c>
      <c r="I950">
        <v>50.79</v>
      </c>
      <c r="J950">
        <v>167.91</v>
      </c>
      <c r="K950">
        <v>60</v>
      </c>
      <c r="T950">
        <v>5</v>
      </c>
      <c r="U950">
        <v>2</v>
      </c>
      <c r="V950" t="s">
        <v>441</v>
      </c>
      <c r="W950">
        <v>195</v>
      </c>
      <c r="X950">
        <v>20</v>
      </c>
      <c r="Y950">
        <v>12</v>
      </c>
      <c r="Z950" t="s">
        <v>1359</v>
      </c>
      <c r="AA950" t="s">
        <v>1360</v>
      </c>
      <c r="AB950" t="s">
        <v>445</v>
      </c>
      <c r="AC950" t="s">
        <v>446</v>
      </c>
      <c r="AD950" t="s">
        <v>447</v>
      </c>
      <c r="AE950" t="s">
        <v>413</v>
      </c>
      <c r="AG950" t="s">
        <v>1361</v>
      </c>
      <c r="AH950">
        <v>0</v>
      </c>
      <c r="AI950">
        <v>190</v>
      </c>
      <c r="AJ950">
        <v>16</v>
      </c>
      <c r="AK950">
        <v>521</v>
      </c>
      <c r="AL950">
        <v>1.1299999999999999</v>
      </c>
    </row>
    <row r="951" spans="1:38" x14ac:dyDescent="0.3">
      <c r="A951" t="s">
        <v>1353</v>
      </c>
      <c r="B951">
        <v>3887</v>
      </c>
      <c r="C951">
        <v>1</v>
      </c>
      <c r="D951" t="s">
        <v>1362</v>
      </c>
      <c r="E951" t="s">
        <v>1151</v>
      </c>
      <c r="F951">
        <v>706</v>
      </c>
      <c r="G951">
        <v>37.659999999999997</v>
      </c>
      <c r="H951">
        <v>124.5</v>
      </c>
      <c r="I951">
        <v>30.8</v>
      </c>
      <c r="J951">
        <v>101.85</v>
      </c>
      <c r="K951">
        <v>184</v>
      </c>
      <c r="T951">
        <v>4</v>
      </c>
      <c r="U951">
        <v>2</v>
      </c>
      <c r="V951" t="s">
        <v>441</v>
      </c>
      <c r="W951">
        <v>124</v>
      </c>
      <c r="X951">
        <v>18</v>
      </c>
      <c r="Y951">
        <v>15</v>
      </c>
      <c r="Z951" t="s">
        <v>1363</v>
      </c>
      <c r="AA951" t="s">
        <v>1356</v>
      </c>
      <c r="AB951" t="s">
        <v>445</v>
      </c>
      <c r="AC951" t="s">
        <v>446</v>
      </c>
      <c r="AD951" t="s">
        <v>447</v>
      </c>
      <c r="AE951" t="s">
        <v>413</v>
      </c>
      <c r="AG951" t="s">
        <v>1357</v>
      </c>
      <c r="AH951">
        <v>0</v>
      </c>
      <c r="AI951">
        <v>191</v>
      </c>
      <c r="AJ951">
        <v>18</v>
      </c>
      <c r="AK951">
        <v>901</v>
      </c>
      <c r="AL951">
        <v>1.28</v>
      </c>
    </row>
    <row r="952" spans="1:38" x14ac:dyDescent="0.3">
      <c r="A952" t="s">
        <v>1353</v>
      </c>
      <c r="B952">
        <v>3887</v>
      </c>
      <c r="C952">
        <v>2</v>
      </c>
      <c r="D952" t="s">
        <v>1362</v>
      </c>
      <c r="E952" t="s">
        <v>1151</v>
      </c>
      <c r="F952">
        <v>706</v>
      </c>
      <c r="G952">
        <v>48.89</v>
      </c>
      <c r="H952">
        <v>161.62</v>
      </c>
      <c r="I952">
        <v>40.5</v>
      </c>
      <c r="J952">
        <v>133.88999999999999</v>
      </c>
      <c r="K952">
        <v>420</v>
      </c>
      <c r="T952">
        <v>4</v>
      </c>
      <c r="U952">
        <v>2</v>
      </c>
      <c r="V952" t="s">
        <v>441</v>
      </c>
      <c r="W952">
        <v>161</v>
      </c>
      <c r="X952">
        <v>18</v>
      </c>
      <c r="Y952">
        <v>15</v>
      </c>
      <c r="Z952" t="s">
        <v>1363</v>
      </c>
      <c r="AA952" t="s">
        <v>1356</v>
      </c>
      <c r="AB952" t="s">
        <v>445</v>
      </c>
      <c r="AC952" t="s">
        <v>446</v>
      </c>
      <c r="AD952" t="s">
        <v>447</v>
      </c>
      <c r="AE952" t="s">
        <v>413</v>
      </c>
      <c r="AG952" t="s">
        <v>1357</v>
      </c>
      <c r="AH952">
        <v>0</v>
      </c>
      <c r="AI952">
        <v>191</v>
      </c>
      <c r="AJ952">
        <v>18</v>
      </c>
      <c r="AK952">
        <v>901</v>
      </c>
      <c r="AL952">
        <v>1.28</v>
      </c>
    </row>
    <row r="953" spans="1:38" x14ac:dyDescent="0.3">
      <c r="A953" t="s">
        <v>1353</v>
      </c>
      <c r="B953">
        <v>3887</v>
      </c>
      <c r="C953">
        <v>3</v>
      </c>
      <c r="D953" t="s">
        <v>1362</v>
      </c>
      <c r="E953" t="s">
        <v>1151</v>
      </c>
      <c r="F953">
        <v>706</v>
      </c>
      <c r="G953">
        <v>58.5</v>
      </c>
      <c r="H953">
        <v>193.41</v>
      </c>
      <c r="I953">
        <v>49.44</v>
      </c>
      <c r="J953">
        <v>163.44</v>
      </c>
      <c r="K953">
        <v>68</v>
      </c>
      <c r="T953">
        <v>5</v>
      </c>
      <c r="U953">
        <v>2</v>
      </c>
      <c r="V953" t="s">
        <v>441</v>
      </c>
      <c r="W953">
        <v>193</v>
      </c>
      <c r="X953">
        <v>18</v>
      </c>
      <c r="Y953">
        <v>15</v>
      </c>
      <c r="Z953" t="s">
        <v>1363</v>
      </c>
      <c r="AA953" t="s">
        <v>1356</v>
      </c>
      <c r="AB953" t="s">
        <v>445</v>
      </c>
      <c r="AC953" t="s">
        <v>446</v>
      </c>
      <c r="AD953" t="s">
        <v>447</v>
      </c>
      <c r="AE953" t="s">
        <v>413</v>
      </c>
      <c r="AG953" t="s">
        <v>1357</v>
      </c>
      <c r="AH953">
        <v>0</v>
      </c>
      <c r="AI953">
        <v>191</v>
      </c>
      <c r="AJ953">
        <v>18</v>
      </c>
      <c r="AK953">
        <v>901</v>
      </c>
      <c r="AL953">
        <v>1.28</v>
      </c>
    </row>
    <row r="954" spans="1:38" x14ac:dyDescent="0.3">
      <c r="A954" t="s">
        <v>1353</v>
      </c>
      <c r="B954">
        <v>3887</v>
      </c>
      <c r="C954">
        <v>4</v>
      </c>
      <c r="D954" t="s">
        <v>1362</v>
      </c>
      <c r="E954" t="s">
        <v>1151</v>
      </c>
      <c r="F954">
        <v>706</v>
      </c>
      <c r="G954">
        <v>68.930000000000007</v>
      </c>
      <c r="H954">
        <v>227.87</v>
      </c>
      <c r="I954">
        <v>59.01</v>
      </c>
      <c r="J954">
        <v>195.08</v>
      </c>
      <c r="K954">
        <v>34</v>
      </c>
      <c r="T954">
        <v>5</v>
      </c>
      <c r="U954">
        <v>2</v>
      </c>
      <c r="V954" t="s">
        <v>441</v>
      </c>
      <c r="W954">
        <v>227</v>
      </c>
      <c r="X954">
        <v>18</v>
      </c>
      <c r="Y954">
        <v>15</v>
      </c>
      <c r="Z954" t="s">
        <v>1363</v>
      </c>
      <c r="AA954" t="s">
        <v>1356</v>
      </c>
      <c r="AB954" t="s">
        <v>445</v>
      </c>
      <c r="AC954" t="s">
        <v>446</v>
      </c>
      <c r="AD954" t="s">
        <v>447</v>
      </c>
      <c r="AE954" t="s">
        <v>413</v>
      </c>
      <c r="AG954" t="s">
        <v>1357</v>
      </c>
      <c r="AH954">
        <v>0</v>
      </c>
      <c r="AI954">
        <v>191</v>
      </c>
      <c r="AJ954">
        <v>18</v>
      </c>
      <c r="AK954">
        <v>901</v>
      </c>
      <c r="AL954">
        <v>1.28</v>
      </c>
    </row>
    <row r="955" spans="1:38" x14ac:dyDescent="0.3">
      <c r="A955" t="s">
        <v>1353</v>
      </c>
      <c r="B955">
        <v>2484</v>
      </c>
      <c r="C955">
        <v>1</v>
      </c>
      <c r="D955" t="s">
        <v>1364</v>
      </c>
      <c r="E955" t="s">
        <v>956</v>
      </c>
      <c r="F955">
        <v>458</v>
      </c>
      <c r="G955">
        <v>23.3</v>
      </c>
      <c r="H955">
        <v>77.040000000000006</v>
      </c>
      <c r="I955">
        <v>17.989999999999998</v>
      </c>
      <c r="J955">
        <v>59.49</v>
      </c>
      <c r="K955">
        <v>40</v>
      </c>
      <c r="T955">
        <v>3</v>
      </c>
      <c r="U955">
        <v>1</v>
      </c>
      <c r="V955" t="s">
        <v>441</v>
      </c>
      <c r="W955">
        <v>77</v>
      </c>
      <c r="X955">
        <v>18</v>
      </c>
      <c r="Y955">
        <v>10</v>
      </c>
      <c r="Z955" t="s">
        <v>1365</v>
      </c>
      <c r="AA955" t="s">
        <v>1366</v>
      </c>
      <c r="AB955" t="s">
        <v>445</v>
      </c>
      <c r="AC955" t="s">
        <v>446</v>
      </c>
      <c r="AD955" t="s">
        <v>447</v>
      </c>
      <c r="AE955" t="s">
        <v>413</v>
      </c>
      <c r="AG955" t="s">
        <v>1367</v>
      </c>
      <c r="AH955">
        <v>0</v>
      </c>
      <c r="AI955">
        <v>190</v>
      </c>
      <c r="AJ955">
        <v>18</v>
      </c>
      <c r="AK955">
        <v>505</v>
      </c>
      <c r="AL955">
        <v>1.1000000000000001</v>
      </c>
    </row>
    <row r="956" spans="1:38" x14ac:dyDescent="0.3">
      <c r="A956" t="s">
        <v>1353</v>
      </c>
      <c r="B956">
        <v>2484</v>
      </c>
      <c r="C956">
        <v>2</v>
      </c>
      <c r="D956" t="s">
        <v>1364</v>
      </c>
      <c r="E956" t="s">
        <v>956</v>
      </c>
      <c r="F956">
        <v>458</v>
      </c>
      <c r="G956">
        <v>31.38</v>
      </c>
      <c r="H956">
        <v>103.76</v>
      </c>
      <c r="I956">
        <v>25.59</v>
      </c>
      <c r="J956">
        <v>84.6</v>
      </c>
      <c r="K956">
        <v>116</v>
      </c>
      <c r="T956">
        <v>3</v>
      </c>
      <c r="U956">
        <v>2</v>
      </c>
      <c r="V956" t="s">
        <v>441</v>
      </c>
      <c r="W956">
        <v>103</v>
      </c>
      <c r="X956">
        <v>18</v>
      </c>
      <c r="Y956">
        <v>10</v>
      </c>
      <c r="Z956" t="s">
        <v>1365</v>
      </c>
      <c r="AA956" t="s">
        <v>1366</v>
      </c>
      <c r="AB956" t="s">
        <v>445</v>
      </c>
      <c r="AC956" t="s">
        <v>446</v>
      </c>
      <c r="AD956" t="s">
        <v>447</v>
      </c>
      <c r="AE956" t="s">
        <v>413</v>
      </c>
      <c r="AG956" t="s">
        <v>1367</v>
      </c>
      <c r="AH956">
        <v>0</v>
      </c>
      <c r="AI956">
        <v>190</v>
      </c>
      <c r="AJ956">
        <v>18</v>
      </c>
      <c r="AK956">
        <v>505</v>
      </c>
      <c r="AL956">
        <v>1.1000000000000001</v>
      </c>
    </row>
    <row r="957" spans="1:38" x14ac:dyDescent="0.3">
      <c r="A957" t="s">
        <v>1353</v>
      </c>
      <c r="B957">
        <v>2484</v>
      </c>
      <c r="C957">
        <v>3</v>
      </c>
      <c r="D957" t="s">
        <v>1364</v>
      </c>
      <c r="E957" t="s">
        <v>956</v>
      </c>
      <c r="F957">
        <v>458</v>
      </c>
      <c r="G957">
        <v>37.56</v>
      </c>
      <c r="H957">
        <v>124.18</v>
      </c>
      <c r="I957">
        <v>30.79</v>
      </c>
      <c r="J957">
        <v>101.79</v>
      </c>
      <c r="K957">
        <v>72</v>
      </c>
      <c r="T957">
        <v>4</v>
      </c>
      <c r="U957">
        <v>2</v>
      </c>
      <c r="V957" t="s">
        <v>441</v>
      </c>
      <c r="W957">
        <v>124</v>
      </c>
      <c r="X957">
        <v>18</v>
      </c>
      <c r="Y957">
        <v>10</v>
      </c>
      <c r="Z957" t="s">
        <v>1365</v>
      </c>
      <c r="AA957" t="s">
        <v>1366</v>
      </c>
      <c r="AB957" t="s">
        <v>445</v>
      </c>
      <c r="AC957" t="s">
        <v>446</v>
      </c>
      <c r="AD957" t="s">
        <v>447</v>
      </c>
      <c r="AE957" t="s">
        <v>413</v>
      </c>
      <c r="AG957" t="s">
        <v>1367</v>
      </c>
      <c r="AH957">
        <v>0</v>
      </c>
      <c r="AI957">
        <v>190</v>
      </c>
      <c r="AJ957">
        <v>18</v>
      </c>
      <c r="AK957">
        <v>505</v>
      </c>
      <c r="AL957">
        <v>1.1000000000000001</v>
      </c>
    </row>
    <row r="958" spans="1:38" x14ac:dyDescent="0.3">
      <c r="A958" t="s">
        <v>1353</v>
      </c>
      <c r="B958">
        <v>2484</v>
      </c>
      <c r="C958">
        <v>4</v>
      </c>
      <c r="D958" t="s">
        <v>1364</v>
      </c>
      <c r="E958" t="s">
        <v>956</v>
      </c>
      <c r="F958">
        <v>458</v>
      </c>
      <c r="G958">
        <v>42.57</v>
      </c>
      <c r="H958">
        <v>140.75</v>
      </c>
      <c r="I958">
        <v>35.42</v>
      </c>
      <c r="J958">
        <v>117.12</v>
      </c>
      <c r="K958">
        <v>62</v>
      </c>
      <c r="T958">
        <v>4</v>
      </c>
      <c r="U958">
        <v>2</v>
      </c>
      <c r="V958" t="s">
        <v>441</v>
      </c>
      <c r="W958">
        <v>140</v>
      </c>
      <c r="X958">
        <v>18</v>
      </c>
      <c r="Y958">
        <v>10</v>
      </c>
      <c r="Z958" t="s">
        <v>1365</v>
      </c>
      <c r="AA958" t="s">
        <v>1366</v>
      </c>
      <c r="AB958" t="s">
        <v>445</v>
      </c>
      <c r="AC958" t="s">
        <v>446</v>
      </c>
      <c r="AD958" t="s">
        <v>447</v>
      </c>
      <c r="AE958" t="s">
        <v>413</v>
      </c>
      <c r="AG958" t="s">
        <v>1367</v>
      </c>
      <c r="AH958">
        <v>0</v>
      </c>
      <c r="AI958">
        <v>190</v>
      </c>
      <c r="AJ958">
        <v>18</v>
      </c>
      <c r="AK958">
        <v>505</v>
      </c>
      <c r="AL958">
        <v>1.1000000000000001</v>
      </c>
    </row>
    <row r="959" spans="1:38" x14ac:dyDescent="0.3">
      <c r="A959" t="s">
        <v>1353</v>
      </c>
      <c r="B959">
        <v>2484</v>
      </c>
      <c r="C959">
        <v>5</v>
      </c>
      <c r="D959" t="s">
        <v>1364</v>
      </c>
      <c r="E959" t="s">
        <v>956</v>
      </c>
      <c r="F959">
        <v>458</v>
      </c>
      <c r="G959">
        <v>48.45</v>
      </c>
      <c r="H959">
        <v>160.16999999999999</v>
      </c>
      <c r="I959">
        <v>40.799999999999997</v>
      </c>
      <c r="J959">
        <v>134.88</v>
      </c>
      <c r="K959">
        <v>168</v>
      </c>
      <c r="T959">
        <v>4</v>
      </c>
      <c r="U959">
        <v>2</v>
      </c>
      <c r="V959" t="s">
        <v>441</v>
      </c>
      <c r="W959">
        <v>160</v>
      </c>
      <c r="X959">
        <v>18</v>
      </c>
      <c r="Y959">
        <v>10</v>
      </c>
      <c r="Z959" t="s">
        <v>1365</v>
      </c>
      <c r="AA959" t="s">
        <v>1366</v>
      </c>
      <c r="AB959" t="s">
        <v>445</v>
      </c>
      <c r="AC959" t="s">
        <v>446</v>
      </c>
      <c r="AD959" t="s">
        <v>447</v>
      </c>
      <c r="AE959" t="s">
        <v>413</v>
      </c>
      <c r="AG959" t="s">
        <v>1367</v>
      </c>
      <c r="AH959">
        <v>0</v>
      </c>
      <c r="AI959">
        <v>190</v>
      </c>
      <c r="AJ959">
        <v>18</v>
      </c>
      <c r="AK959">
        <v>505</v>
      </c>
      <c r="AL959">
        <v>1.1000000000000001</v>
      </c>
    </row>
    <row r="960" spans="1:38" x14ac:dyDescent="0.3">
      <c r="A960" t="s">
        <v>1353</v>
      </c>
      <c r="B960">
        <v>2510</v>
      </c>
      <c r="C960">
        <v>1</v>
      </c>
      <c r="D960" t="s">
        <v>1368</v>
      </c>
      <c r="E960" t="s">
        <v>1108</v>
      </c>
      <c r="F960">
        <v>572</v>
      </c>
      <c r="G960">
        <v>23.17</v>
      </c>
      <c r="H960">
        <v>76.599999999999994</v>
      </c>
      <c r="I960">
        <v>18.11</v>
      </c>
      <c r="J960">
        <v>59.87</v>
      </c>
      <c r="K960">
        <v>40</v>
      </c>
      <c r="T960">
        <v>3</v>
      </c>
      <c r="U960">
        <v>1</v>
      </c>
      <c r="V960" t="s">
        <v>441</v>
      </c>
      <c r="W960">
        <v>76</v>
      </c>
      <c r="X960">
        <v>25</v>
      </c>
      <c r="Y960">
        <v>10</v>
      </c>
      <c r="Z960" t="s">
        <v>1369</v>
      </c>
      <c r="AA960" t="s">
        <v>1370</v>
      </c>
      <c r="AB960" t="s">
        <v>445</v>
      </c>
      <c r="AC960" t="s">
        <v>446</v>
      </c>
      <c r="AD960" t="s">
        <v>447</v>
      </c>
      <c r="AE960" t="s">
        <v>413</v>
      </c>
      <c r="AG960" t="s">
        <v>1371</v>
      </c>
      <c r="AH960">
        <v>0</v>
      </c>
      <c r="AI960">
        <v>195</v>
      </c>
      <c r="AJ960">
        <v>16</v>
      </c>
      <c r="AK960">
        <v>806</v>
      </c>
      <c r="AL960">
        <v>1.41</v>
      </c>
    </row>
    <row r="961" spans="1:38" x14ac:dyDescent="0.3">
      <c r="A961" t="s">
        <v>1353</v>
      </c>
      <c r="B961">
        <v>2510</v>
      </c>
      <c r="C961">
        <v>2</v>
      </c>
      <c r="D961" t="s">
        <v>1368</v>
      </c>
      <c r="E961" t="s">
        <v>1108</v>
      </c>
      <c r="F961">
        <v>572</v>
      </c>
      <c r="G961">
        <v>31.43</v>
      </c>
      <c r="H961">
        <v>103.91</v>
      </c>
      <c r="I961">
        <v>25.69</v>
      </c>
      <c r="J961">
        <v>84.93</v>
      </c>
      <c r="K961">
        <v>168</v>
      </c>
      <c r="T961">
        <v>3</v>
      </c>
      <c r="U961">
        <v>2</v>
      </c>
      <c r="V961" t="s">
        <v>441</v>
      </c>
      <c r="W961">
        <v>103</v>
      </c>
      <c r="X961">
        <v>25</v>
      </c>
      <c r="Y961">
        <v>10</v>
      </c>
      <c r="Z961" t="s">
        <v>1369</v>
      </c>
      <c r="AA961" t="s">
        <v>1370</v>
      </c>
      <c r="AB961" t="s">
        <v>445</v>
      </c>
      <c r="AC961" t="s">
        <v>446</v>
      </c>
      <c r="AD961" t="s">
        <v>447</v>
      </c>
      <c r="AE961" t="s">
        <v>413</v>
      </c>
      <c r="AG961" t="s">
        <v>1371</v>
      </c>
      <c r="AH961">
        <v>0</v>
      </c>
      <c r="AI961">
        <v>195</v>
      </c>
      <c r="AJ961">
        <v>16</v>
      </c>
      <c r="AK961">
        <v>806</v>
      </c>
      <c r="AL961">
        <v>1.41</v>
      </c>
    </row>
    <row r="962" spans="1:38" x14ac:dyDescent="0.3">
      <c r="A962" t="s">
        <v>1353</v>
      </c>
      <c r="B962">
        <v>2510</v>
      </c>
      <c r="C962">
        <v>3</v>
      </c>
      <c r="D962" t="s">
        <v>1368</v>
      </c>
      <c r="E962" t="s">
        <v>1108</v>
      </c>
      <c r="F962">
        <v>572</v>
      </c>
      <c r="G962">
        <v>36.81</v>
      </c>
      <c r="H962">
        <v>121.7</v>
      </c>
      <c r="I962">
        <v>30.82</v>
      </c>
      <c r="J962">
        <v>101.9</v>
      </c>
      <c r="K962">
        <v>96</v>
      </c>
      <c r="T962">
        <v>4</v>
      </c>
      <c r="U962">
        <v>2</v>
      </c>
      <c r="V962" t="s">
        <v>441</v>
      </c>
      <c r="W962">
        <v>121</v>
      </c>
      <c r="X962">
        <v>25</v>
      </c>
      <c r="Y962">
        <v>10</v>
      </c>
      <c r="Z962" t="s">
        <v>1369</v>
      </c>
      <c r="AA962" t="s">
        <v>1370</v>
      </c>
      <c r="AB962" t="s">
        <v>445</v>
      </c>
      <c r="AC962" t="s">
        <v>446</v>
      </c>
      <c r="AD962" t="s">
        <v>447</v>
      </c>
      <c r="AE962" t="s">
        <v>413</v>
      </c>
      <c r="AG962" t="s">
        <v>1371</v>
      </c>
      <c r="AH962">
        <v>0</v>
      </c>
      <c r="AI962">
        <v>195</v>
      </c>
      <c r="AJ962">
        <v>16</v>
      </c>
      <c r="AK962">
        <v>806</v>
      </c>
      <c r="AL962">
        <v>1.41</v>
      </c>
    </row>
    <row r="963" spans="1:38" x14ac:dyDescent="0.3">
      <c r="A963" t="s">
        <v>1353</v>
      </c>
      <c r="B963">
        <v>2510</v>
      </c>
      <c r="C963">
        <v>4</v>
      </c>
      <c r="D963" t="s">
        <v>1368</v>
      </c>
      <c r="E963" t="s">
        <v>1108</v>
      </c>
      <c r="F963">
        <v>572</v>
      </c>
      <c r="G963">
        <v>41.96</v>
      </c>
      <c r="H963">
        <v>138.72999999999999</v>
      </c>
      <c r="I963">
        <v>35.33</v>
      </c>
      <c r="J963">
        <v>116.82</v>
      </c>
      <c r="K963">
        <v>74</v>
      </c>
      <c r="T963">
        <v>4</v>
      </c>
      <c r="U963">
        <v>2</v>
      </c>
      <c r="V963" t="s">
        <v>441</v>
      </c>
      <c r="W963">
        <v>138</v>
      </c>
      <c r="X963">
        <v>25</v>
      </c>
      <c r="Y963">
        <v>10</v>
      </c>
      <c r="Z963" t="s">
        <v>1369</v>
      </c>
      <c r="AA963" t="s">
        <v>1370</v>
      </c>
      <c r="AB963" t="s">
        <v>445</v>
      </c>
      <c r="AC963" t="s">
        <v>446</v>
      </c>
      <c r="AD963" t="s">
        <v>447</v>
      </c>
      <c r="AE963" t="s">
        <v>413</v>
      </c>
      <c r="AG963" t="s">
        <v>1371</v>
      </c>
      <c r="AH963">
        <v>0</v>
      </c>
      <c r="AI963">
        <v>195</v>
      </c>
      <c r="AJ963">
        <v>16</v>
      </c>
      <c r="AK963">
        <v>806</v>
      </c>
      <c r="AL963">
        <v>1.41</v>
      </c>
    </row>
    <row r="964" spans="1:38" x14ac:dyDescent="0.3">
      <c r="A964" t="s">
        <v>1353</v>
      </c>
      <c r="B964">
        <v>2510</v>
      </c>
      <c r="C964">
        <v>5</v>
      </c>
      <c r="D964" t="s">
        <v>1368</v>
      </c>
      <c r="E964" t="s">
        <v>1108</v>
      </c>
      <c r="F964">
        <v>572</v>
      </c>
      <c r="G964">
        <v>46.69</v>
      </c>
      <c r="H964">
        <v>154.37</v>
      </c>
      <c r="I964">
        <v>40.04</v>
      </c>
      <c r="J964">
        <v>132.37</v>
      </c>
      <c r="K964">
        <v>194</v>
      </c>
      <c r="T964">
        <v>4</v>
      </c>
      <c r="U964">
        <v>2</v>
      </c>
      <c r="V964" t="s">
        <v>441</v>
      </c>
      <c r="W964">
        <v>154</v>
      </c>
      <c r="X964">
        <v>25</v>
      </c>
      <c r="Y964">
        <v>10</v>
      </c>
      <c r="Z964" t="s">
        <v>1369</v>
      </c>
      <c r="AA964" t="s">
        <v>1370</v>
      </c>
      <c r="AB964" t="s">
        <v>445</v>
      </c>
      <c r="AC964" t="s">
        <v>446</v>
      </c>
      <c r="AD964" t="s">
        <v>447</v>
      </c>
      <c r="AE964" t="s">
        <v>413</v>
      </c>
      <c r="AG964" t="s">
        <v>1371</v>
      </c>
      <c r="AH964">
        <v>0</v>
      </c>
      <c r="AI964">
        <v>195</v>
      </c>
      <c r="AJ964">
        <v>16</v>
      </c>
      <c r="AK964">
        <v>806</v>
      </c>
      <c r="AL964">
        <v>1.41</v>
      </c>
    </row>
    <row r="965" spans="1:38" x14ac:dyDescent="0.3">
      <c r="A965" t="s">
        <v>1353</v>
      </c>
      <c r="B965">
        <v>2455</v>
      </c>
      <c r="C965">
        <v>1</v>
      </c>
      <c r="D965" t="s">
        <v>1372</v>
      </c>
      <c r="E965" t="s">
        <v>1036</v>
      </c>
      <c r="F965">
        <v>264</v>
      </c>
      <c r="G965">
        <v>37.35</v>
      </c>
      <c r="H965">
        <v>123.5</v>
      </c>
      <c r="I965">
        <v>30.67</v>
      </c>
      <c r="J965">
        <v>101.41</v>
      </c>
      <c r="K965">
        <v>60</v>
      </c>
      <c r="T965">
        <v>4</v>
      </c>
      <c r="U965">
        <v>2</v>
      </c>
      <c r="V965" t="s">
        <v>441</v>
      </c>
      <c r="W965" t="s">
        <v>311</v>
      </c>
      <c r="X965">
        <v>20</v>
      </c>
      <c r="Y965">
        <v>15</v>
      </c>
      <c r="Z965" t="s">
        <v>1373</v>
      </c>
      <c r="AA965" t="s">
        <v>1374</v>
      </c>
      <c r="AB965" t="s">
        <v>445</v>
      </c>
      <c r="AC965" t="s">
        <v>446</v>
      </c>
      <c r="AD965" t="s">
        <v>447</v>
      </c>
      <c r="AE965" t="s">
        <v>413</v>
      </c>
      <c r="AG965" t="s">
        <v>1375</v>
      </c>
      <c r="AH965">
        <v>0</v>
      </c>
      <c r="AI965">
        <v>211</v>
      </c>
      <c r="AJ965">
        <v>15</v>
      </c>
      <c r="AK965">
        <v>425</v>
      </c>
      <c r="AL965">
        <v>1.61</v>
      </c>
    </row>
    <row r="966" spans="1:38" x14ac:dyDescent="0.3">
      <c r="A966" t="s">
        <v>1353</v>
      </c>
      <c r="B966">
        <v>2455</v>
      </c>
      <c r="C966">
        <v>2</v>
      </c>
      <c r="D966" t="s">
        <v>1372</v>
      </c>
      <c r="E966" t="s">
        <v>1036</v>
      </c>
      <c r="F966">
        <v>264</v>
      </c>
      <c r="G966">
        <v>46.13</v>
      </c>
      <c r="H966">
        <v>152.52000000000001</v>
      </c>
      <c r="I966">
        <v>38.17</v>
      </c>
      <c r="J966">
        <v>126.2</v>
      </c>
      <c r="K966">
        <v>96</v>
      </c>
      <c r="T966">
        <v>4</v>
      </c>
      <c r="U966">
        <v>2</v>
      </c>
      <c r="V966" t="s">
        <v>441</v>
      </c>
      <c r="W966" t="s">
        <v>312</v>
      </c>
      <c r="X966">
        <v>20</v>
      </c>
      <c r="Y966">
        <v>15</v>
      </c>
      <c r="Z966" t="s">
        <v>1373</v>
      </c>
      <c r="AA966" t="s">
        <v>1374</v>
      </c>
      <c r="AB966" t="s">
        <v>445</v>
      </c>
      <c r="AC966" t="s">
        <v>446</v>
      </c>
      <c r="AD966" t="s">
        <v>447</v>
      </c>
      <c r="AE966" t="s">
        <v>413</v>
      </c>
      <c r="AG966" t="s">
        <v>1375</v>
      </c>
      <c r="AH966">
        <v>0</v>
      </c>
      <c r="AI966">
        <v>211</v>
      </c>
      <c r="AJ966">
        <v>15</v>
      </c>
      <c r="AK966">
        <v>425</v>
      </c>
      <c r="AL966">
        <v>1.61</v>
      </c>
    </row>
    <row r="967" spans="1:38" x14ac:dyDescent="0.3">
      <c r="A967" t="s">
        <v>1353</v>
      </c>
      <c r="B967">
        <v>2455</v>
      </c>
      <c r="C967">
        <v>3</v>
      </c>
      <c r="D967" t="s">
        <v>1372</v>
      </c>
      <c r="E967" t="s">
        <v>1036</v>
      </c>
      <c r="F967">
        <v>264</v>
      </c>
      <c r="G967">
        <v>46.07</v>
      </c>
      <c r="H967">
        <v>152.33000000000001</v>
      </c>
      <c r="I967">
        <v>37.35</v>
      </c>
      <c r="J967">
        <v>123.48</v>
      </c>
      <c r="K967">
        <v>40</v>
      </c>
      <c r="T967">
        <v>4</v>
      </c>
      <c r="U967">
        <v>2</v>
      </c>
      <c r="V967" t="s">
        <v>441</v>
      </c>
      <c r="W967" t="s">
        <v>313</v>
      </c>
      <c r="X967">
        <v>20</v>
      </c>
      <c r="Y967">
        <v>15</v>
      </c>
      <c r="Z967" t="s">
        <v>1373</v>
      </c>
      <c r="AA967" t="s">
        <v>1374</v>
      </c>
      <c r="AB967" t="s">
        <v>445</v>
      </c>
      <c r="AC967" t="s">
        <v>446</v>
      </c>
      <c r="AD967" t="s">
        <v>447</v>
      </c>
      <c r="AE967" t="s">
        <v>413</v>
      </c>
      <c r="AG967" t="s">
        <v>1375</v>
      </c>
      <c r="AH967">
        <v>0</v>
      </c>
      <c r="AI967">
        <v>211</v>
      </c>
      <c r="AJ967">
        <v>15</v>
      </c>
      <c r="AK967">
        <v>425</v>
      </c>
      <c r="AL967">
        <v>1.61</v>
      </c>
    </row>
    <row r="968" spans="1:38" x14ac:dyDescent="0.3">
      <c r="A968" t="s">
        <v>1353</v>
      </c>
      <c r="B968">
        <v>2455</v>
      </c>
      <c r="C968">
        <v>4</v>
      </c>
      <c r="D968" t="s">
        <v>1372</v>
      </c>
      <c r="E968" t="s">
        <v>1036</v>
      </c>
      <c r="F968">
        <v>264</v>
      </c>
      <c r="G968">
        <v>59.37</v>
      </c>
      <c r="H968">
        <v>196.27</v>
      </c>
      <c r="I968">
        <v>49.55</v>
      </c>
      <c r="J968">
        <v>163.83000000000001</v>
      </c>
      <c r="K968">
        <v>32</v>
      </c>
      <c r="T968">
        <v>5</v>
      </c>
      <c r="U968">
        <v>2</v>
      </c>
      <c r="V968" t="s">
        <v>441</v>
      </c>
      <c r="W968" t="s">
        <v>314</v>
      </c>
      <c r="X968">
        <v>20</v>
      </c>
      <c r="Y968">
        <v>15</v>
      </c>
      <c r="Z968" t="s">
        <v>1373</v>
      </c>
      <c r="AA968" t="s">
        <v>1374</v>
      </c>
      <c r="AB968" t="s">
        <v>445</v>
      </c>
      <c r="AC968" t="s">
        <v>446</v>
      </c>
      <c r="AD968" t="s">
        <v>447</v>
      </c>
      <c r="AE968" t="s">
        <v>413</v>
      </c>
      <c r="AG968" t="s">
        <v>1375</v>
      </c>
      <c r="AH968">
        <v>0</v>
      </c>
      <c r="AI968">
        <v>211</v>
      </c>
      <c r="AJ968">
        <v>15</v>
      </c>
      <c r="AK968">
        <v>425</v>
      </c>
      <c r="AL968">
        <v>1.61</v>
      </c>
    </row>
    <row r="969" spans="1:38" x14ac:dyDescent="0.3">
      <c r="A969" t="s">
        <v>1353</v>
      </c>
      <c r="B969">
        <v>2455</v>
      </c>
      <c r="C969">
        <v>5</v>
      </c>
      <c r="D969" t="s">
        <v>1372</v>
      </c>
      <c r="E969" t="s">
        <v>1036</v>
      </c>
      <c r="F969">
        <v>264</v>
      </c>
      <c r="G969">
        <v>59.8</v>
      </c>
      <c r="H969">
        <v>197.71</v>
      </c>
      <c r="I969">
        <v>49.62</v>
      </c>
      <c r="J969">
        <v>164.04</v>
      </c>
      <c r="K969">
        <v>32</v>
      </c>
      <c r="T969">
        <v>5</v>
      </c>
      <c r="U969">
        <v>2</v>
      </c>
      <c r="V969" t="s">
        <v>441</v>
      </c>
      <c r="W969" t="s">
        <v>315</v>
      </c>
      <c r="X969">
        <v>20</v>
      </c>
      <c r="Y969">
        <v>15</v>
      </c>
      <c r="Z969" t="s">
        <v>1373</v>
      </c>
      <c r="AA969" t="s">
        <v>1374</v>
      </c>
      <c r="AB969" t="s">
        <v>445</v>
      </c>
      <c r="AC969" t="s">
        <v>446</v>
      </c>
      <c r="AD969" t="s">
        <v>447</v>
      </c>
      <c r="AE969" t="s">
        <v>413</v>
      </c>
      <c r="AG969" t="s">
        <v>1375</v>
      </c>
      <c r="AH969">
        <v>0</v>
      </c>
      <c r="AI969">
        <v>211</v>
      </c>
      <c r="AJ969">
        <v>15</v>
      </c>
      <c r="AK969">
        <v>425</v>
      </c>
      <c r="AL969">
        <v>1.61</v>
      </c>
    </row>
    <row r="970" spans="1:38" x14ac:dyDescent="0.3">
      <c r="A970" t="s">
        <v>1353</v>
      </c>
      <c r="B970">
        <v>2455</v>
      </c>
      <c r="C970">
        <v>6</v>
      </c>
      <c r="D970" t="s">
        <v>1372</v>
      </c>
      <c r="E970" t="s">
        <v>1036</v>
      </c>
      <c r="F970">
        <v>264</v>
      </c>
      <c r="G970">
        <v>60.06</v>
      </c>
      <c r="H970">
        <v>198.56</v>
      </c>
      <c r="I970">
        <v>49.69</v>
      </c>
      <c r="J970">
        <v>164.29</v>
      </c>
      <c r="K970">
        <v>4</v>
      </c>
      <c r="T970">
        <v>5</v>
      </c>
      <c r="U970">
        <v>2</v>
      </c>
      <c r="V970" t="s">
        <v>441</v>
      </c>
      <c r="W970" t="s">
        <v>316</v>
      </c>
      <c r="X970">
        <v>20</v>
      </c>
      <c r="Y970">
        <v>15</v>
      </c>
      <c r="Z970" t="s">
        <v>1373</v>
      </c>
      <c r="AA970" t="s">
        <v>1374</v>
      </c>
      <c r="AB970" t="s">
        <v>445</v>
      </c>
      <c r="AC970" t="s">
        <v>446</v>
      </c>
      <c r="AD970" t="s">
        <v>447</v>
      </c>
      <c r="AE970" t="s">
        <v>413</v>
      </c>
      <c r="AG970" t="s">
        <v>1375</v>
      </c>
      <c r="AH970">
        <v>0</v>
      </c>
      <c r="AI970">
        <v>211</v>
      </c>
      <c r="AJ970">
        <v>15</v>
      </c>
      <c r="AK970">
        <v>425</v>
      </c>
      <c r="AL970">
        <v>1.61</v>
      </c>
    </row>
    <row r="971" spans="1:38" x14ac:dyDescent="0.3">
      <c r="A971" t="s">
        <v>1353</v>
      </c>
      <c r="B971">
        <v>2530</v>
      </c>
      <c r="C971">
        <v>1</v>
      </c>
      <c r="D971" t="s">
        <v>1376</v>
      </c>
      <c r="E971" t="s">
        <v>1377</v>
      </c>
      <c r="F971">
        <v>304</v>
      </c>
      <c r="G971">
        <v>31.15</v>
      </c>
      <c r="H971">
        <v>102.99</v>
      </c>
      <c r="I971">
        <v>25.68</v>
      </c>
      <c r="J971">
        <v>84.9</v>
      </c>
      <c r="K971">
        <v>168</v>
      </c>
      <c r="T971">
        <v>3</v>
      </c>
      <c r="U971">
        <v>2</v>
      </c>
      <c r="V971" t="s">
        <v>441</v>
      </c>
      <c r="W971">
        <v>102</v>
      </c>
      <c r="X971">
        <v>18</v>
      </c>
      <c r="Y971">
        <v>12</v>
      </c>
      <c r="Z971" t="s">
        <v>1378</v>
      </c>
      <c r="AA971" t="s">
        <v>1379</v>
      </c>
      <c r="AB971" t="s">
        <v>445</v>
      </c>
      <c r="AC971" t="s">
        <v>446</v>
      </c>
      <c r="AD971" t="s">
        <v>447</v>
      </c>
      <c r="AE971" t="s">
        <v>413</v>
      </c>
      <c r="AG971" t="s">
        <v>1380</v>
      </c>
      <c r="AH971">
        <v>0</v>
      </c>
      <c r="AI971">
        <v>162</v>
      </c>
      <c r="AJ971">
        <v>14</v>
      </c>
      <c r="AK971">
        <v>269</v>
      </c>
      <c r="AL971">
        <v>0.88</v>
      </c>
    </row>
    <row r="972" spans="1:38" x14ac:dyDescent="0.3">
      <c r="A972" t="s">
        <v>1353</v>
      </c>
      <c r="B972">
        <v>2530</v>
      </c>
      <c r="C972">
        <v>2</v>
      </c>
      <c r="D972" t="s">
        <v>1376</v>
      </c>
      <c r="E972" t="s">
        <v>1377</v>
      </c>
      <c r="F972">
        <v>304</v>
      </c>
      <c r="G972">
        <v>37.58</v>
      </c>
      <c r="H972">
        <v>124.26</v>
      </c>
      <c r="I972">
        <v>30.82</v>
      </c>
      <c r="J972">
        <v>101.91</v>
      </c>
      <c r="K972">
        <v>136</v>
      </c>
      <c r="T972">
        <v>4</v>
      </c>
      <c r="U972">
        <v>2</v>
      </c>
      <c r="V972" t="s">
        <v>441</v>
      </c>
      <c r="W972">
        <v>124</v>
      </c>
      <c r="X972">
        <v>18</v>
      </c>
      <c r="Y972">
        <v>12</v>
      </c>
      <c r="Z972" t="s">
        <v>1378</v>
      </c>
      <c r="AA972" t="s">
        <v>1379</v>
      </c>
      <c r="AB972" t="s">
        <v>445</v>
      </c>
      <c r="AC972" t="s">
        <v>446</v>
      </c>
      <c r="AD972" t="s">
        <v>447</v>
      </c>
      <c r="AE972" t="s">
        <v>413</v>
      </c>
      <c r="AG972" t="s">
        <v>1380</v>
      </c>
      <c r="AH972">
        <v>0</v>
      </c>
      <c r="AI972">
        <v>162</v>
      </c>
      <c r="AJ972">
        <v>14</v>
      </c>
      <c r="AK972">
        <v>269</v>
      </c>
      <c r="AL972">
        <v>0.88</v>
      </c>
    </row>
    <row r="973" spans="1:38" x14ac:dyDescent="0.3">
      <c r="A973" t="s">
        <v>1353</v>
      </c>
      <c r="B973">
        <v>2440</v>
      </c>
      <c r="C973">
        <v>1</v>
      </c>
      <c r="D973" t="s">
        <v>1381</v>
      </c>
      <c r="E973" t="s">
        <v>780</v>
      </c>
      <c r="F973">
        <v>388</v>
      </c>
      <c r="G973">
        <v>36.979999999999997</v>
      </c>
      <c r="H973">
        <v>122.27</v>
      </c>
      <c r="I973">
        <v>30.78</v>
      </c>
      <c r="J973">
        <v>101.76</v>
      </c>
      <c r="K973">
        <v>76</v>
      </c>
      <c r="T973">
        <v>4</v>
      </c>
      <c r="U973">
        <v>2</v>
      </c>
      <c r="V973" t="s">
        <v>441</v>
      </c>
      <c r="W973">
        <v>122</v>
      </c>
      <c r="X973">
        <v>25</v>
      </c>
      <c r="Y973">
        <v>9</v>
      </c>
      <c r="Z973" t="s">
        <v>1382</v>
      </c>
      <c r="AA973" t="s">
        <v>1383</v>
      </c>
      <c r="AB973" t="s">
        <v>445</v>
      </c>
      <c r="AC973" t="s">
        <v>446</v>
      </c>
      <c r="AD973" t="s">
        <v>447</v>
      </c>
      <c r="AE973" t="s">
        <v>413</v>
      </c>
      <c r="AG973" t="s">
        <v>1384</v>
      </c>
      <c r="AH973">
        <v>0</v>
      </c>
      <c r="AI973">
        <v>211</v>
      </c>
      <c r="AJ973">
        <v>17</v>
      </c>
      <c r="AK973">
        <v>656</v>
      </c>
      <c r="AL973">
        <v>1.69</v>
      </c>
    </row>
    <row r="974" spans="1:38" x14ac:dyDescent="0.3">
      <c r="A974" t="s">
        <v>1353</v>
      </c>
      <c r="B974">
        <v>2440</v>
      </c>
      <c r="C974">
        <v>2</v>
      </c>
      <c r="D974" t="s">
        <v>1381</v>
      </c>
      <c r="E974" t="s">
        <v>780</v>
      </c>
      <c r="F974">
        <v>388</v>
      </c>
      <c r="G974">
        <v>46.69</v>
      </c>
      <c r="H974">
        <v>154.38</v>
      </c>
      <c r="I974">
        <v>39.43</v>
      </c>
      <c r="J974">
        <v>130.35</v>
      </c>
      <c r="K974">
        <v>222</v>
      </c>
      <c r="T974">
        <v>4</v>
      </c>
      <c r="U974">
        <v>2</v>
      </c>
      <c r="V974" t="s">
        <v>441</v>
      </c>
      <c r="W974">
        <v>154</v>
      </c>
      <c r="X974">
        <v>25</v>
      </c>
      <c r="Y974">
        <v>9</v>
      </c>
      <c r="Z974" t="s">
        <v>1382</v>
      </c>
      <c r="AA974" t="s">
        <v>1383</v>
      </c>
      <c r="AB974" t="s">
        <v>445</v>
      </c>
      <c r="AC974" t="s">
        <v>446</v>
      </c>
      <c r="AD974" t="s">
        <v>447</v>
      </c>
      <c r="AE974" t="s">
        <v>413</v>
      </c>
      <c r="AG974" t="s">
        <v>1384</v>
      </c>
      <c r="AH974">
        <v>0</v>
      </c>
      <c r="AI974">
        <v>211</v>
      </c>
      <c r="AJ974">
        <v>17</v>
      </c>
      <c r="AK974">
        <v>656</v>
      </c>
      <c r="AL974">
        <v>1.69</v>
      </c>
    </row>
    <row r="975" spans="1:38" x14ac:dyDescent="0.3">
      <c r="A975" t="s">
        <v>1353</v>
      </c>
      <c r="B975">
        <v>2440</v>
      </c>
      <c r="C975">
        <v>3</v>
      </c>
      <c r="D975" t="s">
        <v>1381</v>
      </c>
      <c r="E975" t="s">
        <v>780</v>
      </c>
      <c r="F975">
        <v>388</v>
      </c>
      <c r="G975">
        <v>57.61</v>
      </c>
      <c r="H975">
        <v>190.45</v>
      </c>
      <c r="I975">
        <v>49.59</v>
      </c>
      <c r="J975">
        <v>163.95</v>
      </c>
      <c r="K975">
        <v>90</v>
      </c>
      <c r="T975">
        <v>5</v>
      </c>
      <c r="U975">
        <v>2</v>
      </c>
      <c r="V975" t="s">
        <v>441</v>
      </c>
      <c r="W975">
        <v>190</v>
      </c>
      <c r="X975">
        <v>25</v>
      </c>
      <c r="Y975">
        <v>9</v>
      </c>
      <c r="Z975" t="s">
        <v>1382</v>
      </c>
      <c r="AA975" t="s">
        <v>1383</v>
      </c>
      <c r="AB975" t="s">
        <v>445</v>
      </c>
      <c r="AC975" t="s">
        <v>446</v>
      </c>
      <c r="AD975" t="s">
        <v>447</v>
      </c>
      <c r="AE975" t="s">
        <v>413</v>
      </c>
      <c r="AG975" t="s">
        <v>1384</v>
      </c>
      <c r="AH975">
        <v>0</v>
      </c>
      <c r="AI975">
        <v>211</v>
      </c>
      <c r="AJ975">
        <v>17</v>
      </c>
      <c r="AK975">
        <v>656</v>
      </c>
      <c r="AL975">
        <v>1.69</v>
      </c>
    </row>
    <row r="976" spans="1:38" x14ac:dyDescent="0.3">
      <c r="A976" t="s">
        <v>1353</v>
      </c>
      <c r="B976">
        <v>2555</v>
      </c>
      <c r="C976">
        <v>1</v>
      </c>
      <c r="D976" t="s">
        <v>1385</v>
      </c>
      <c r="E976" t="s">
        <v>1146</v>
      </c>
      <c r="F976">
        <v>710</v>
      </c>
      <c r="G976">
        <v>24.23</v>
      </c>
      <c r="H976">
        <v>80.13</v>
      </c>
      <c r="I976">
        <v>18.12</v>
      </c>
      <c r="J976">
        <v>59.92</v>
      </c>
      <c r="K976">
        <v>130</v>
      </c>
      <c r="T976">
        <v>3</v>
      </c>
      <c r="U976">
        <v>1</v>
      </c>
      <c r="V976" t="s">
        <v>457</v>
      </c>
      <c r="W976">
        <v>80</v>
      </c>
      <c r="X976">
        <v>25</v>
      </c>
      <c r="Y976">
        <v>13</v>
      </c>
      <c r="Z976" t="s">
        <v>1386</v>
      </c>
      <c r="AA976" t="s">
        <v>1387</v>
      </c>
      <c r="AB976" t="s">
        <v>445</v>
      </c>
      <c r="AC976" t="s">
        <v>446</v>
      </c>
      <c r="AD976" t="s">
        <v>447</v>
      </c>
      <c r="AE976" t="s">
        <v>413</v>
      </c>
      <c r="AG976" t="s">
        <v>1388</v>
      </c>
      <c r="AH976">
        <v>0</v>
      </c>
      <c r="AI976">
        <v>174</v>
      </c>
      <c r="AJ976">
        <v>14</v>
      </c>
      <c r="AK976">
        <v>961</v>
      </c>
      <c r="AL976">
        <v>1.35</v>
      </c>
    </row>
    <row r="977" spans="1:38" x14ac:dyDescent="0.3">
      <c r="A977" t="s">
        <v>1353</v>
      </c>
      <c r="B977">
        <v>2555</v>
      </c>
      <c r="C977">
        <v>2</v>
      </c>
      <c r="D977" t="s">
        <v>1385</v>
      </c>
      <c r="E977" t="s">
        <v>1146</v>
      </c>
      <c r="F977">
        <v>710</v>
      </c>
      <c r="G977">
        <v>32.29</v>
      </c>
      <c r="H977">
        <v>106.76</v>
      </c>
      <c r="I977">
        <v>25.7</v>
      </c>
      <c r="J977">
        <v>84.99</v>
      </c>
      <c r="K977">
        <v>232</v>
      </c>
      <c r="T977">
        <v>3</v>
      </c>
      <c r="U977">
        <v>2</v>
      </c>
      <c r="V977" t="s">
        <v>441</v>
      </c>
      <c r="W977">
        <v>106</v>
      </c>
      <c r="X977">
        <v>25</v>
      </c>
      <c r="Y977">
        <v>13</v>
      </c>
      <c r="Z977" t="s">
        <v>1386</v>
      </c>
      <c r="AA977" t="s">
        <v>1387</v>
      </c>
      <c r="AB977" t="s">
        <v>445</v>
      </c>
      <c r="AC977" t="s">
        <v>446</v>
      </c>
      <c r="AD977" t="s">
        <v>447</v>
      </c>
      <c r="AE977" t="s">
        <v>413</v>
      </c>
      <c r="AG977" t="s">
        <v>1388</v>
      </c>
      <c r="AH977">
        <v>0</v>
      </c>
      <c r="AI977">
        <v>174</v>
      </c>
      <c r="AJ977">
        <v>14</v>
      </c>
      <c r="AK977">
        <v>961</v>
      </c>
      <c r="AL977">
        <v>1.35</v>
      </c>
    </row>
    <row r="978" spans="1:38" x14ac:dyDescent="0.3">
      <c r="A978" t="s">
        <v>1353</v>
      </c>
      <c r="B978">
        <v>2555</v>
      </c>
      <c r="C978">
        <v>3</v>
      </c>
      <c r="D978" t="s">
        <v>1385</v>
      </c>
      <c r="E978" t="s">
        <v>1146</v>
      </c>
      <c r="F978">
        <v>710</v>
      </c>
      <c r="G978">
        <v>33.43</v>
      </c>
      <c r="H978">
        <v>110.54</v>
      </c>
      <c r="I978">
        <v>27.99</v>
      </c>
      <c r="J978">
        <v>92.53</v>
      </c>
      <c r="K978">
        <v>2</v>
      </c>
      <c r="T978">
        <v>3</v>
      </c>
      <c r="U978">
        <v>2</v>
      </c>
      <c r="V978" t="s">
        <v>441</v>
      </c>
      <c r="W978">
        <v>110</v>
      </c>
      <c r="X978">
        <v>25</v>
      </c>
      <c r="Y978">
        <v>13</v>
      </c>
      <c r="Z978" t="s">
        <v>1386</v>
      </c>
      <c r="AA978" t="s">
        <v>1387</v>
      </c>
      <c r="AB978" t="s">
        <v>445</v>
      </c>
      <c r="AC978" t="s">
        <v>446</v>
      </c>
      <c r="AD978" t="s">
        <v>447</v>
      </c>
      <c r="AE978" t="s">
        <v>413</v>
      </c>
      <c r="AG978" t="s">
        <v>1388</v>
      </c>
      <c r="AH978">
        <v>0</v>
      </c>
      <c r="AI978">
        <v>174</v>
      </c>
      <c r="AJ978">
        <v>14</v>
      </c>
      <c r="AK978">
        <v>961</v>
      </c>
      <c r="AL978">
        <v>1.35</v>
      </c>
    </row>
    <row r="979" spans="1:38" x14ac:dyDescent="0.3">
      <c r="A979" t="s">
        <v>1353</v>
      </c>
      <c r="B979">
        <v>2555</v>
      </c>
      <c r="C979">
        <v>4</v>
      </c>
      <c r="D979" t="s">
        <v>1385</v>
      </c>
      <c r="E979" t="s">
        <v>1146</v>
      </c>
      <c r="F979">
        <v>710</v>
      </c>
      <c r="G979">
        <v>36.82</v>
      </c>
      <c r="H979">
        <v>121.72</v>
      </c>
      <c r="I979">
        <v>30.82</v>
      </c>
      <c r="J979">
        <v>101.89</v>
      </c>
      <c r="K979">
        <v>62</v>
      </c>
      <c r="T979">
        <v>4</v>
      </c>
      <c r="U979">
        <v>2</v>
      </c>
      <c r="V979" t="s">
        <v>441</v>
      </c>
      <c r="W979">
        <v>121</v>
      </c>
      <c r="X979">
        <v>25</v>
      </c>
      <c r="Y979">
        <v>13</v>
      </c>
      <c r="Z979" t="s">
        <v>1386</v>
      </c>
      <c r="AA979" t="s">
        <v>1387</v>
      </c>
      <c r="AB979" t="s">
        <v>445</v>
      </c>
      <c r="AC979" t="s">
        <v>446</v>
      </c>
      <c r="AD979" t="s">
        <v>447</v>
      </c>
      <c r="AE979" t="s">
        <v>413</v>
      </c>
      <c r="AG979" t="s">
        <v>1388</v>
      </c>
      <c r="AH979">
        <v>0</v>
      </c>
      <c r="AI979">
        <v>174</v>
      </c>
      <c r="AJ979">
        <v>14</v>
      </c>
      <c r="AK979">
        <v>961</v>
      </c>
      <c r="AL979">
        <v>1.35</v>
      </c>
    </row>
    <row r="980" spans="1:38" x14ac:dyDescent="0.3">
      <c r="A980" t="s">
        <v>1353</v>
      </c>
      <c r="B980">
        <v>2555</v>
      </c>
      <c r="C980">
        <v>5</v>
      </c>
      <c r="D980" t="s">
        <v>1385</v>
      </c>
      <c r="E980" t="s">
        <v>1146</v>
      </c>
      <c r="F980">
        <v>710</v>
      </c>
      <c r="G980">
        <v>43.17</v>
      </c>
      <c r="H980">
        <v>142.72</v>
      </c>
      <c r="I980">
        <v>36.979999999999997</v>
      </c>
      <c r="J980">
        <v>122.27</v>
      </c>
      <c r="K980">
        <v>6</v>
      </c>
      <c r="T980">
        <v>4</v>
      </c>
      <c r="U980">
        <v>2</v>
      </c>
      <c r="V980" t="s">
        <v>441</v>
      </c>
      <c r="W980">
        <v>142</v>
      </c>
      <c r="X980">
        <v>25</v>
      </c>
      <c r="Y980">
        <v>13</v>
      </c>
      <c r="Z980" t="s">
        <v>1386</v>
      </c>
      <c r="AA980" t="s">
        <v>1387</v>
      </c>
      <c r="AB980" t="s">
        <v>445</v>
      </c>
      <c r="AC980" t="s">
        <v>446</v>
      </c>
      <c r="AD980" t="s">
        <v>447</v>
      </c>
      <c r="AE980" t="s">
        <v>413</v>
      </c>
      <c r="AG980" t="s">
        <v>1388</v>
      </c>
      <c r="AH980">
        <v>0</v>
      </c>
      <c r="AI980">
        <v>174</v>
      </c>
      <c r="AJ980">
        <v>14</v>
      </c>
      <c r="AK980">
        <v>961</v>
      </c>
      <c r="AL980">
        <v>1.35</v>
      </c>
    </row>
    <row r="981" spans="1:38" x14ac:dyDescent="0.3">
      <c r="A981" t="s">
        <v>1353</v>
      </c>
      <c r="B981">
        <v>2555</v>
      </c>
      <c r="C981">
        <v>6</v>
      </c>
      <c r="D981" t="s">
        <v>1385</v>
      </c>
      <c r="E981" t="s">
        <v>1146</v>
      </c>
      <c r="F981">
        <v>710</v>
      </c>
      <c r="G981">
        <v>47.01</v>
      </c>
      <c r="H981">
        <v>155.41999999999999</v>
      </c>
      <c r="I981">
        <v>40.270000000000003</v>
      </c>
      <c r="J981">
        <v>133.15</v>
      </c>
      <c r="K981">
        <v>212</v>
      </c>
      <c r="T981">
        <v>4</v>
      </c>
      <c r="U981">
        <v>2</v>
      </c>
      <c r="V981" t="s">
        <v>441</v>
      </c>
      <c r="W981">
        <v>155</v>
      </c>
      <c r="X981">
        <v>25</v>
      </c>
      <c r="Y981">
        <v>13</v>
      </c>
      <c r="Z981" t="s">
        <v>1386</v>
      </c>
      <c r="AA981" t="s">
        <v>1387</v>
      </c>
      <c r="AB981" t="s">
        <v>445</v>
      </c>
      <c r="AC981" t="s">
        <v>446</v>
      </c>
      <c r="AD981" t="s">
        <v>447</v>
      </c>
      <c r="AE981" t="s">
        <v>413</v>
      </c>
      <c r="AG981" t="s">
        <v>1388</v>
      </c>
      <c r="AH981">
        <v>0</v>
      </c>
      <c r="AI981">
        <v>174</v>
      </c>
      <c r="AJ981">
        <v>14</v>
      </c>
      <c r="AK981">
        <v>961</v>
      </c>
      <c r="AL981">
        <v>1.35</v>
      </c>
    </row>
    <row r="982" spans="1:38" x14ac:dyDescent="0.3">
      <c r="A982" t="s">
        <v>1353</v>
      </c>
      <c r="B982">
        <v>2555</v>
      </c>
      <c r="C982">
        <v>7</v>
      </c>
      <c r="D982" t="s">
        <v>1385</v>
      </c>
      <c r="E982" t="s">
        <v>1146</v>
      </c>
      <c r="F982">
        <v>710</v>
      </c>
      <c r="G982">
        <v>65.53</v>
      </c>
      <c r="H982">
        <v>216.63</v>
      </c>
      <c r="I982">
        <v>57.62</v>
      </c>
      <c r="J982">
        <v>190.48</v>
      </c>
      <c r="K982">
        <v>2</v>
      </c>
      <c r="T982">
        <v>5</v>
      </c>
      <c r="U982">
        <v>2</v>
      </c>
      <c r="V982" t="s">
        <v>441</v>
      </c>
      <c r="W982">
        <v>216</v>
      </c>
      <c r="X982">
        <v>25</v>
      </c>
      <c r="Y982">
        <v>13</v>
      </c>
      <c r="Z982" t="s">
        <v>1386</v>
      </c>
      <c r="AA982" t="s">
        <v>1387</v>
      </c>
      <c r="AB982" t="s">
        <v>445</v>
      </c>
      <c r="AC982" t="s">
        <v>446</v>
      </c>
      <c r="AD982" t="s">
        <v>447</v>
      </c>
      <c r="AE982" t="s">
        <v>413</v>
      </c>
      <c r="AG982" t="s">
        <v>1388</v>
      </c>
      <c r="AH982">
        <v>0</v>
      </c>
      <c r="AI982">
        <v>174</v>
      </c>
      <c r="AJ982">
        <v>14</v>
      </c>
      <c r="AK982">
        <v>961</v>
      </c>
      <c r="AL982">
        <v>1.35</v>
      </c>
    </row>
    <row r="983" spans="1:38" x14ac:dyDescent="0.3">
      <c r="A983" t="s">
        <v>1353</v>
      </c>
      <c r="B983">
        <v>2555</v>
      </c>
      <c r="C983">
        <v>8</v>
      </c>
      <c r="D983" t="s">
        <v>1385</v>
      </c>
      <c r="E983" t="s">
        <v>1146</v>
      </c>
      <c r="F983">
        <v>710</v>
      </c>
      <c r="G983">
        <v>67.069999999999993</v>
      </c>
      <c r="H983">
        <v>221.75</v>
      </c>
      <c r="I983">
        <v>58.98</v>
      </c>
      <c r="J983">
        <v>194.98</v>
      </c>
      <c r="K983">
        <v>64</v>
      </c>
      <c r="T983">
        <v>5</v>
      </c>
      <c r="U983">
        <v>2</v>
      </c>
      <c r="V983" t="s">
        <v>441</v>
      </c>
      <c r="W983">
        <v>221</v>
      </c>
      <c r="X983">
        <v>25</v>
      </c>
      <c r="Y983">
        <v>13</v>
      </c>
      <c r="Z983" t="s">
        <v>1386</v>
      </c>
      <c r="AA983" t="s">
        <v>1387</v>
      </c>
      <c r="AB983" t="s">
        <v>445</v>
      </c>
      <c r="AC983" t="s">
        <v>446</v>
      </c>
      <c r="AD983" t="s">
        <v>447</v>
      </c>
      <c r="AE983" t="s">
        <v>413</v>
      </c>
      <c r="AG983" t="s">
        <v>1388</v>
      </c>
      <c r="AH983">
        <v>0</v>
      </c>
      <c r="AI983">
        <v>174</v>
      </c>
      <c r="AJ983">
        <v>14</v>
      </c>
      <c r="AK983">
        <v>961</v>
      </c>
      <c r="AL983">
        <v>1.35</v>
      </c>
    </row>
    <row r="984" spans="1:38" x14ac:dyDescent="0.3">
      <c r="A984" t="s">
        <v>1353</v>
      </c>
      <c r="B984">
        <v>2493</v>
      </c>
      <c r="C984">
        <v>1</v>
      </c>
      <c r="D984" t="s">
        <v>1389</v>
      </c>
      <c r="E984" t="s">
        <v>1390</v>
      </c>
      <c r="F984">
        <v>1162</v>
      </c>
      <c r="G984">
        <v>22.47</v>
      </c>
      <c r="H984">
        <v>74.3</v>
      </c>
      <c r="I984">
        <v>18</v>
      </c>
      <c r="J984">
        <v>59.53</v>
      </c>
      <c r="K984">
        <v>96</v>
      </c>
      <c r="T984">
        <v>3</v>
      </c>
      <c r="U984">
        <v>1</v>
      </c>
      <c r="V984" t="s">
        <v>441</v>
      </c>
      <c r="W984">
        <v>74</v>
      </c>
      <c r="X984">
        <v>21</v>
      </c>
      <c r="Y984">
        <v>5</v>
      </c>
      <c r="Z984" t="s">
        <v>1391</v>
      </c>
      <c r="AA984" t="s">
        <v>1392</v>
      </c>
      <c r="AB984" t="s">
        <v>445</v>
      </c>
      <c r="AC984" t="s">
        <v>446</v>
      </c>
      <c r="AD984" t="s">
        <v>447</v>
      </c>
      <c r="AE984" t="s">
        <v>413</v>
      </c>
      <c r="AG984" t="s">
        <v>1371</v>
      </c>
      <c r="AH984">
        <v>0</v>
      </c>
      <c r="AI984">
        <v>196</v>
      </c>
      <c r="AJ984">
        <v>17</v>
      </c>
      <c r="AK984">
        <v>1162</v>
      </c>
      <c r="AL984">
        <v>1</v>
      </c>
    </row>
    <row r="985" spans="1:38" x14ac:dyDescent="0.3">
      <c r="A985" t="s">
        <v>1353</v>
      </c>
      <c r="B985">
        <v>2493</v>
      </c>
      <c r="C985">
        <v>2</v>
      </c>
      <c r="D985" t="s">
        <v>1389</v>
      </c>
      <c r="E985" t="s">
        <v>1390</v>
      </c>
      <c r="F985">
        <v>1162</v>
      </c>
      <c r="G985">
        <v>27.59</v>
      </c>
      <c r="H985">
        <v>91.23</v>
      </c>
      <c r="I985">
        <v>22.15</v>
      </c>
      <c r="J985">
        <v>73.25</v>
      </c>
      <c r="K985">
        <v>160</v>
      </c>
      <c r="T985">
        <v>3</v>
      </c>
      <c r="U985">
        <v>1</v>
      </c>
      <c r="V985" t="s">
        <v>441</v>
      </c>
      <c r="W985">
        <v>91</v>
      </c>
      <c r="X985">
        <v>21</v>
      </c>
      <c r="Y985">
        <v>5</v>
      </c>
      <c r="Z985" t="s">
        <v>1391</v>
      </c>
      <c r="AA985" t="s">
        <v>1392</v>
      </c>
      <c r="AB985" t="s">
        <v>445</v>
      </c>
      <c r="AC985" t="s">
        <v>446</v>
      </c>
      <c r="AD985" t="s">
        <v>447</v>
      </c>
      <c r="AE985" t="s">
        <v>413</v>
      </c>
      <c r="AG985" t="s">
        <v>1371</v>
      </c>
      <c r="AH985">
        <v>0</v>
      </c>
      <c r="AI985">
        <v>196</v>
      </c>
      <c r="AJ985">
        <v>17</v>
      </c>
      <c r="AK985">
        <v>1162</v>
      </c>
      <c r="AL985">
        <v>1</v>
      </c>
    </row>
    <row r="986" spans="1:38" x14ac:dyDescent="0.3">
      <c r="A986" t="s">
        <v>1353</v>
      </c>
      <c r="B986">
        <v>2493</v>
      </c>
      <c r="C986">
        <v>3</v>
      </c>
      <c r="D986" t="s">
        <v>1389</v>
      </c>
      <c r="E986" t="s">
        <v>1390</v>
      </c>
      <c r="F986">
        <v>1162</v>
      </c>
      <c r="G986">
        <v>32.08</v>
      </c>
      <c r="H986">
        <v>106.05</v>
      </c>
      <c r="I986">
        <v>25.69</v>
      </c>
      <c r="J986">
        <v>84.94</v>
      </c>
      <c r="K986">
        <v>220</v>
      </c>
      <c r="T986">
        <v>3</v>
      </c>
      <c r="U986">
        <v>2</v>
      </c>
      <c r="V986" t="s">
        <v>441</v>
      </c>
      <c r="W986">
        <v>106</v>
      </c>
      <c r="X986">
        <v>21</v>
      </c>
      <c r="Y986">
        <v>5</v>
      </c>
      <c r="Z986" t="s">
        <v>1391</v>
      </c>
      <c r="AA986" t="s">
        <v>1392</v>
      </c>
      <c r="AB986" t="s">
        <v>445</v>
      </c>
      <c r="AC986" t="s">
        <v>446</v>
      </c>
      <c r="AD986" t="s">
        <v>447</v>
      </c>
      <c r="AE986" t="s">
        <v>413</v>
      </c>
      <c r="AG986" t="s">
        <v>1371</v>
      </c>
      <c r="AH986">
        <v>0</v>
      </c>
      <c r="AI986">
        <v>196</v>
      </c>
      <c r="AJ986">
        <v>17</v>
      </c>
      <c r="AK986">
        <v>1162</v>
      </c>
      <c r="AL986">
        <v>1</v>
      </c>
    </row>
    <row r="987" spans="1:38" x14ac:dyDescent="0.3">
      <c r="A987" t="s">
        <v>1353</v>
      </c>
      <c r="B987">
        <v>2493</v>
      </c>
      <c r="C987">
        <v>4</v>
      </c>
      <c r="D987" t="s">
        <v>1389</v>
      </c>
      <c r="E987" t="s">
        <v>1390</v>
      </c>
      <c r="F987">
        <v>1162</v>
      </c>
      <c r="G987">
        <v>37.67</v>
      </c>
      <c r="H987">
        <v>124.54</v>
      </c>
      <c r="I987">
        <v>30.82</v>
      </c>
      <c r="J987">
        <v>101.91</v>
      </c>
      <c r="K987">
        <v>166</v>
      </c>
      <c r="T987">
        <v>4</v>
      </c>
      <c r="U987">
        <v>2</v>
      </c>
      <c r="V987" t="s">
        <v>441</v>
      </c>
      <c r="W987">
        <v>124</v>
      </c>
      <c r="X987">
        <v>21</v>
      </c>
      <c r="Y987">
        <v>5</v>
      </c>
      <c r="Z987" t="s">
        <v>1391</v>
      </c>
      <c r="AA987" t="s">
        <v>1392</v>
      </c>
      <c r="AB987" t="s">
        <v>445</v>
      </c>
      <c r="AC987" t="s">
        <v>446</v>
      </c>
      <c r="AD987" t="s">
        <v>447</v>
      </c>
      <c r="AE987" t="s">
        <v>413</v>
      </c>
      <c r="AG987" t="s">
        <v>1371</v>
      </c>
      <c r="AH987">
        <v>0</v>
      </c>
      <c r="AI987">
        <v>196</v>
      </c>
      <c r="AJ987">
        <v>17</v>
      </c>
      <c r="AK987">
        <v>1162</v>
      </c>
      <c r="AL987">
        <v>1</v>
      </c>
    </row>
    <row r="988" spans="1:38" x14ac:dyDescent="0.3">
      <c r="A988" t="s">
        <v>1353</v>
      </c>
      <c r="B988">
        <v>2493</v>
      </c>
      <c r="C988">
        <v>5</v>
      </c>
      <c r="D988" t="s">
        <v>1389</v>
      </c>
      <c r="E988" t="s">
        <v>1390</v>
      </c>
      <c r="F988">
        <v>1162</v>
      </c>
      <c r="G988">
        <v>46.35</v>
      </c>
      <c r="H988">
        <v>153.22999999999999</v>
      </c>
      <c r="I988">
        <v>38.659999999999997</v>
      </c>
      <c r="J988">
        <v>127.83</v>
      </c>
      <c r="K988">
        <v>400</v>
      </c>
      <c r="T988">
        <v>4</v>
      </c>
      <c r="U988">
        <v>2</v>
      </c>
      <c r="V988" t="s">
        <v>441</v>
      </c>
      <c r="W988">
        <v>153</v>
      </c>
      <c r="X988">
        <v>21</v>
      </c>
      <c r="Y988">
        <v>5</v>
      </c>
      <c r="Z988" t="s">
        <v>1391</v>
      </c>
      <c r="AA988" t="s">
        <v>1392</v>
      </c>
      <c r="AB988" t="s">
        <v>445</v>
      </c>
      <c r="AC988" t="s">
        <v>446</v>
      </c>
      <c r="AD988" t="s">
        <v>447</v>
      </c>
      <c r="AE988" t="s">
        <v>413</v>
      </c>
      <c r="AG988" t="s">
        <v>1371</v>
      </c>
      <c r="AH988">
        <v>0</v>
      </c>
      <c r="AI988">
        <v>196</v>
      </c>
      <c r="AJ988">
        <v>17</v>
      </c>
      <c r="AK988">
        <v>1162</v>
      </c>
      <c r="AL988">
        <v>1</v>
      </c>
    </row>
    <row r="989" spans="1:38" x14ac:dyDescent="0.3">
      <c r="A989" t="s">
        <v>1353</v>
      </c>
      <c r="B989">
        <v>2493</v>
      </c>
      <c r="C989">
        <v>6</v>
      </c>
      <c r="D989" t="s">
        <v>1389</v>
      </c>
      <c r="E989" t="s">
        <v>1390</v>
      </c>
      <c r="F989">
        <v>1162</v>
      </c>
      <c r="G989">
        <v>61.07</v>
      </c>
      <c r="H989">
        <v>201.91</v>
      </c>
      <c r="I989">
        <v>52.83</v>
      </c>
      <c r="J989">
        <v>174.67</v>
      </c>
      <c r="K989">
        <v>120</v>
      </c>
      <c r="T989">
        <v>5</v>
      </c>
      <c r="U989">
        <v>2</v>
      </c>
      <c r="V989" t="s">
        <v>441</v>
      </c>
      <c r="W989">
        <v>201</v>
      </c>
      <c r="X989">
        <v>21</v>
      </c>
      <c r="Y989">
        <v>5</v>
      </c>
      <c r="Z989" t="s">
        <v>1391</v>
      </c>
      <c r="AA989" t="s">
        <v>1392</v>
      </c>
      <c r="AB989" t="s">
        <v>445</v>
      </c>
      <c r="AC989" t="s">
        <v>446</v>
      </c>
      <c r="AD989" t="s">
        <v>447</v>
      </c>
      <c r="AE989" t="s">
        <v>413</v>
      </c>
      <c r="AG989" t="s">
        <v>1371</v>
      </c>
      <c r="AH989">
        <v>0</v>
      </c>
      <c r="AI989">
        <v>196</v>
      </c>
      <c r="AJ989">
        <v>17</v>
      </c>
      <c r="AK989">
        <v>1162</v>
      </c>
      <c r="AL989">
        <v>1</v>
      </c>
    </row>
    <row r="990" spans="1:38" x14ac:dyDescent="0.3">
      <c r="A990" t="s">
        <v>1353</v>
      </c>
      <c r="B990">
        <v>2537</v>
      </c>
      <c r="C990">
        <v>1</v>
      </c>
      <c r="D990" t="s">
        <v>1393</v>
      </c>
      <c r="E990" t="s">
        <v>1164</v>
      </c>
      <c r="F990">
        <v>832</v>
      </c>
      <c r="G990">
        <v>22.73</v>
      </c>
      <c r="H990">
        <v>75.16</v>
      </c>
      <c r="I990">
        <v>18.02</v>
      </c>
      <c r="J990">
        <v>59.58</v>
      </c>
      <c r="K990">
        <v>172</v>
      </c>
      <c r="T990">
        <v>3</v>
      </c>
      <c r="U990">
        <v>1</v>
      </c>
      <c r="V990" t="s">
        <v>441</v>
      </c>
      <c r="W990">
        <v>75</v>
      </c>
      <c r="X990">
        <v>25</v>
      </c>
      <c r="Y990">
        <v>13</v>
      </c>
      <c r="Z990" t="s">
        <v>1394</v>
      </c>
      <c r="AA990" t="s">
        <v>1395</v>
      </c>
      <c r="AB990" t="s">
        <v>445</v>
      </c>
      <c r="AC990" t="s">
        <v>446</v>
      </c>
      <c r="AD990" t="s">
        <v>447</v>
      </c>
      <c r="AE990" t="s">
        <v>413</v>
      </c>
      <c r="AG990" t="s">
        <v>1396</v>
      </c>
      <c r="AH990">
        <v>0</v>
      </c>
      <c r="AI990">
        <v>214</v>
      </c>
      <c r="AJ990">
        <v>16</v>
      </c>
      <c r="AK990">
        <v>702</v>
      </c>
      <c r="AL990">
        <v>0.84</v>
      </c>
    </row>
    <row r="991" spans="1:38" x14ac:dyDescent="0.3">
      <c r="A991" t="s">
        <v>1353</v>
      </c>
      <c r="B991">
        <v>2537</v>
      </c>
      <c r="C991">
        <v>2</v>
      </c>
      <c r="D991" t="s">
        <v>1393</v>
      </c>
      <c r="E991" t="s">
        <v>1164</v>
      </c>
      <c r="F991">
        <v>832</v>
      </c>
      <c r="G991">
        <v>30.95</v>
      </c>
      <c r="H991">
        <v>102.32</v>
      </c>
      <c r="I991">
        <v>25.6</v>
      </c>
      <c r="J991">
        <v>84.63</v>
      </c>
      <c r="K991">
        <v>402</v>
      </c>
      <c r="T991">
        <v>3</v>
      </c>
      <c r="U991">
        <v>2</v>
      </c>
      <c r="V991" t="s">
        <v>441</v>
      </c>
      <c r="W991">
        <v>102</v>
      </c>
      <c r="X991">
        <v>25</v>
      </c>
      <c r="Y991">
        <v>13</v>
      </c>
      <c r="Z991" t="s">
        <v>1394</v>
      </c>
      <c r="AA991" t="s">
        <v>1395</v>
      </c>
      <c r="AB991" t="s">
        <v>445</v>
      </c>
      <c r="AC991" t="s">
        <v>446</v>
      </c>
      <c r="AD991" t="s">
        <v>447</v>
      </c>
      <c r="AE991" t="s">
        <v>413</v>
      </c>
      <c r="AG991" t="s">
        <v>1396</v>
      </c>
      <c r="AH991">
        <v>0</v>
      </c>
      <c r="AI991">
        <v>214</v>
      </c>
      <c r="AJ991">
        <v>16</v>
      </c>
      <c r="AK991">
        <v>702</v>
      </c>
      <c r="AL991">
        <v>0.84</v>
      </c>
    </row>
    <row r="992" spans="1:38" x14ac:dyDescent="0.3">
      <c r="A992" t="s">
        <v>1353</v>
      </c>
      <c r="B992">
        <v>2537</v>
      </c>
      <c r="C992">
        <v>3</v>
      </c>
      <c r="D992" t="s">
        <v>1393</v>
      </c>
      <c r="E992" t="s">
        <v>1164</v>
      </c>
      <c r="F992">
        <v>832</v>
      </c>
      <c r="G992">
        <v>37.04</v>
      </c>
      <c r="H992">
        <v>122.45</v>
      </c>
      <c r="I992">
        <v>30.82</v>
      </c>
      <c r="J992">
        <v>101.89</v>
      </c>
      <c r="K992">
        <v>114</v>
      </c>
      <c r="T992">
        <v>4</v>
      </c>
      <c r="U992">
        <v>2</v>
      </c>
      <c r="V992" t="s">
        <v>441</v>
      </c>
      <c r="W992">
        <v>122</v>
      </c>
      <c r="X992">
        <v>25</v>
      </c>
      <c r="Y992">
        <v>13</v>
      </c>
      <c r="Z992" t="s">
        <v>1394</v>
      </c>
      <c r="AA992" t="s">
        <v>1395</v>
      </c>
      <c r="AB992" t="s">
        <v>445</v>
      </c>
      <c r="AC992" t="s">
        <v>446</v>
      </c>
      <c r="AD992" t="s">
        <v>447</v>
      </c>
      <c r="AE992" t="s">
        <v>413</v>
      </c>
      <c r="AG992" t="s">
        <v>1396</v>
      </c>
      <c r="AH992">
        <v>0</v>
      </c>
      <c r="AI992">
        <v>214</v>
      </c>
      <c r="AJ992">
        <v>16</v>
      </c>
      <c r="AK992">
        <v>702</v>
      </c>
      <c r="AL992">
        <v>0.84</v>
      </c>
    </row>
    <row r="993" spans="1:38" x14ac:dyDescent="0.3">
      <c r="A993" t="s">
        <v>1353</v>
      </c>
      <c r="B993">
        <v>2537</v>
      </c>
      <c r="C993">
        <v>4</v>
      </c>
      <c r="D993" t="s">
        <v>1393</v>
      </c>
      <c r="E993" t="s">
        <v>1164</v>
      </c>
      <c r="F993">
        <v>832</v>
      </c>
      <c r="G993">
        <v>47.21</v>
      </c>
      <c r="H993">
        <v>156.08000000000001</v>
      </c>
      <c r="I993">
        <v>40.81</v>
      </c>
      <c r="J993">
        <v>134.91</v>
      </c>
      <c r="K993">
        <v>144</v>
      </c>
      <c r="T993">
        <v>4</v>
      </c>
      <c r="U993">
        <v>2</v>
      </c>
      <c r="V993" t="s">
        <v>441</v>
      </c>
      <c r="W993">
        <v>156</v>
      </c>
      <c r="X993">
        <v>25</v>
      </c>
      <c r="Y993">
        <v>13</v>
      </c>
      <c r="Z993" t="s">
        <v>1394</v>
      </c>
      <c r="AA993" t="s">
        <v>1395</v>
      </c>
      <c r="AB993" t="s">
        <v>445</v>
      </c>
      <c r="AC993" t="s">
        <v>446</v>
      </c>
      <c r="AD993" t="s">
        <v>447</v>
      </c>
      <c r="AE993" t="s">
        <v>413</v>
      </c>
      <c r="AG993" t="s">
        <v>1396</v>
      </c>
      <c r="AH993">
        <v>0</v>
      </c>
      <c r="AI993">
        <v>214</v>
      </c>
      <c r="AJ993">
        <v>16</v>
      </c>
      <c r="AK993">
        <v>702</v>
      </c>
      <c r="AL993">
        <v>0.84</v>
      </c>
    </row>
    <row r="994" spans="1:38" x14ac:dyDescent="0.3">
      <c r="A994" t="s">
        <v>1353</v>
      </c>
      <c r="B994">
        <v>2578</v>
      </c>
      <c r="C994">
        <v>1</v>
      </c>
      <c r="D994" t="s">
        <v>1397</v>
      </c>
      <c r="E994" t="s">
        <v>1398</v>
      </c>
      <c r="F994">
        <v>1184</v>
      </c>
      <c r="G994">
        <v>20.399999999999999</v>
      </c>
      <c r="H994">
        <v>67.44</v>
      </c>
      <c r="I994">
        <v>15.15</v>
      </c>
      <c r="J994">
        <v>50.1</v>
      </c>
      <c r="K994">
        <v>460</v>
      </c>
      <c r="T994">
        <v>2</v>
      </c>
      <c r="U994">
        <v>1</v>
      </c>
      <c r="V994" t="s">
        <v>457</v>
      </c>
      <c r="W994">
        <v>67</v>
      </c>
      <c r="X994">
        <v>25</v>
      </c>
      <c r="Y994">
        <v>12</v>
      </c>
      <c r="Z994" t="s">
        <v>1399</v>
      </c>
      <c r="AA994" t="s">
        <v>1400</v>
      </c>
      <c r="AB994" t="s">
        <v>445</v>
      </c>
      <c r="AC994" t="s">
        <v>446</v>
      </c>
      <c r="AD994" t="s">
        <v>447</v>
      </c>
      <c r="AE994" t="s">
        <v>413</v>
      </c>
      <c r="AG994" t="s">
        <v>1401</v>
      </c>
      <c r="AH994">
        <v>0</v>
      </c>
      <c r="AI994">
        <v>210</v>
      </c>
      <c r="AJ994">
        <v>14</v>
      </c>
      <c r="AK994">
        <v>1019</v>
      </c>
      <c r="AL994">
        <v>0.86</v>
      </c>
    </row>
    <row r="995" spans="1:38" x14ac:dyDescent="0.3">
      <c r="A995" t="s">
        <v>1353</v>
      </c>
      <c r="B995">
        <v>2578</v>
      </c>
      <c r="C995">
        <v>2</v>
      </c>
      <c r="D995" t="s">
        <v>1397</v>
      </c>
      <c r="E995" t="s">
        <v>1398</v>
      </c>
      <c r="F995">
        <v>1184</v>
      </c>
      <c r="G995">
        <v>25.64</v>
      </c>
      <c r="H995">
        <v>84.77</v>
      </c>
      <c r="I995">
        <v>20.04</v>
      </c>
      <c r="J995">
        <v>66.27</v>
      </c>
      <c r="K995">
        <v>368</v>
      </c>
      <c r="T995">
        <v>3</v>
      </c>
      <c r="U995">
        <v>1</v>
      </c>
      <c r="V995" t="s">
        <v>441</v>
      </c>
      <c r="W995">
        <v>84</v>
      </c>
      <c r="X995">
        <v>25</v>
      </c>
      <c r="Y995">
        <v>12</v>
      </c>
      <c r="Z995" t="s">
        <v>1399</v>
      </c>
      <c r="AA995" t="s">
        <v>1400</v>
      </c>
      <c r="AB995" t="s">
        <v>445</v>
      </c>
      <c r="AC995" t="s">
        <v>446</v>
      </c>
      <c r="AD995" t="s">
        <v>447</v>
      </c>
      <c r="AE995" t="s">
        <v>413</v>
      </c>
      <c r="AG995" t="s">
        <v>1401</v>
      </c>
      <c r="AH995">
        <v>0</v>
      </c>
      <c r="AI995">
        <v>210</v>
      </c>
      <c r="AJ995">
        <v>14</v>
      </c>
      <c r="AK995">
        <v>1019</v>
      </c>
      <c r="AL995">
        <v>0.86</v>
      </c>
    </row>
    <row r="996" spans="1:38" x14ac:dyDescent="0.3">
      <c r="A996" t="s">
        <v>1353</v>
      </c>
      <c r="B996">
        <v>2578</v>
      </c>
      <c r="C996">
        <v>3</v>
      </c>
      <c r="D996" t="s">
        <v>1397</v>
      </c>
      <c r="E996" t="s">
        <v>1398</v>
      </c>
      <c r="F996">
        <v>1184</v>
      </c>
      <c r="G996">
        <v>31.69</v>
      </c>
      <c r="H996">
        <v>104.77</v>
      </c>
      <c r="I996">
        <v>25.68</v>
      </c>
      <c r="J996">
        <v>84.9</v>
      </c>
      <c r="K996">
        <v>356</v>
      </c>
      <c r="T996">
        <v>3</v>
      </c>
      <c r="U996">
        <v>2</v>
      </c>
      <c r="V996" t="s">
        <v>441</v>
      </c>
      <c r="W996">
        <v>104</v>
      </c>
      <c r="X996">
        <v>25</v>
      </c>
      <c r="Y996">
        <v>12</v>
      </c>
      <c r="Z996" t="s">
        <v>1399</v>
      </c>
      <c r="AA996" t="s">
        <v>1400</v>
      </c>
      <c r="AB996" t="s">
        <v>445</v>
      </c>
      <c r="AC996" t="s">
        <v>446</v>
      </c>
      <c r="AD996" t="s">
        <v>447</v>
      </c>
      <c r="AE996" t="s">
        <v>413</v>
      </c>
      <c r="AG996" t="s">
        <v>1401</v>
      </c>
      <c r="AH996">
        <v>0</v>
      </c>
      <c r="AI996">
        <v>210</v>
      </c>
      <c r="AJ996">
        <v>14</v>
      </c>
      <c r="AK996">
        <v>1019</v>
      </c>
      <c r="AL996">
        <v>0.86</v>
      </c>
    </row>
    <row r="997" spans="1:38" x14ac:dyDescent="0.3">
      <c r="A997" t="s">
        <v>1353</v>
      </c>
      <c r="B997">
        <v>2445</v>
      </c>
      <c r="C997">
        <v>1</v>
      </c>
      <c r="D997" t="s">
        <v>1402</v>
      </c>
      <c r="E997" t="s">
        <v>810</v>
      </c>
      <c r="F997">
        <v>588</v>
      </c>
      <c r="G997">
        <v>21.31</v>
      </c>
      <c r="H997">
        <v>70.47</v>
      </c>
      <c r="I997">
        <v>15.37</v>
      </c>
      <c r="J997">
        <v>50.82</v>
      </c>
      <c r="K997">
        <v>120</v>
      </c>
      <c r="T997">
        <v>2</v>
      </c>
      <c r="U997">
        <v>1</v>
      </c>
      <c r="V997" t="s">
        <v>457</v>
      </c>
      <c r="W997">
        <v>70</v>
      </c>
      <c r="X997">
        <v>23</v>
      </c>
      <c r="Y997">
        <v>15</v>
      </c>
      <c r="Z997" t="s">
        <v>1403</v>
      </c>
      <c r="AA997" t="s">
        <v>1404</v>
      </c>
      <c r="AB997" t="s">
        <v>445</v>
      </c>
      <c r="AC997" t="s">
        <v>446</v>
      </c>
      <c r="AD997" t="s">
        <v>447</v>
      </c>
      <c r="AE997" t="s">
        <v>413</v>
      </c>
      <c r="AG997" t="s">
        <v>1405</v>
      </c>
      <c r="AH997">
        <v>0</v>
      </c>
      <c r="AI997">
        <v>211</v>
      </c>
      <c r="AJ997">
        <v>15</v>
      </c>
      <c r="AK997">
        <v>600</v>
      </c>
      <c r="AL997">
        <v>1.02</v>
      </c>
    </row>
    <row r="998" spans="1:38" x14ac:dyDescent="0.3">
      <c r="A998" t="s">
        <v>1353</v>
      </c>
      <c r="B998">
        <v>2445</v>
      </c>
      <c r="C998">
        <v>2</v>
      </c>
      <c r="D998" t="s">
        <v>1402</v>
      </c>
      <c r="E998" t="s">
        <v>810</v>
      </c>
      <c r="F998">
        <v>588</v>
      </c>
      <c r="G998">
        <v>30.84</v>
      </c>
      <c r="H998">
        <v>101.97</v>
      </c>
      <c r="I998">
        <v>25.53</v>
      </c>
      <c r="J998">
        <v>84.42</v>
      </c>
      <c r="K998">
        <v>378</v>
      </c>
      <c r="T998">
        <v>3</v>
      </c>
      <c r="U998">
        <v>2</v>
      </c>
      <c r="V998" t="s">
        <v>441</v>
      </c>
      <c r="W998">
        <v>101</v>
      </c>
      <c r="X998">
        <v>23</v>
      </c>
      <c r="Y998">
        <v>15</v>
      </c>
      <c r="Z998" t="s">
        <v>1403</v>
      </c>
      <c r="AA998" t="s">
        <v>1404</v>
      </c>
      <c r="AB998" t="s">
        <v>445</v>
      </c>
      <c r="AC998" t="s">
        <v>446</v>
      </c>
      <c r="AD998" t="s">
        <v>447</v>
      </c>
      <c r="AE998" t="s">
        <v>413</v>
      </c>
      <c r="AG998" t="s">
        <v>1405</v>
      </c>
      <c r="AH998">
        <v>0</v>
      </c>
      <c r="AI998">
        <v>211</v>
      </c>
      <c r="AJ998">
        <v>15</v>
      </c>
      <c r="AK998">
        <v>600</v>
      </c>
      <c r="AL998">
        <v>1.02</v>
      </c>
    </row>
    <row r="999" spans="1:38" x14ac:dyDescent="0.3">
      <c r="A999" t="s">
        <v>1353</v>
      </c>
      <c r="B999">
        <v>2445</v>
      </c>
      <c r="C999">
        <v>3</v>
      </c>
      <c r="D999" t="s">
        <v>1402</v>
      </c>
      <c r="E999" t="s">
        <v>810</v>
      </c>
      <c r="F999">
        <v>588</v>
      </c>
      <c r="G999">
        <v>36.229999999999997</v>
      </c>
      <c r="H999">
        <v>119.79</v>
      </c>
      <c r="I999">
        <v>29.99</v>
      </c>
      <c r="J999">
        <v>99.17</v>
      </c>
      <c r="K999">
        <v>90</v>
      </c>
      <c r="T999">
        <v>4</v>
      </c>
      <c r="U999">
        <v>2</v>
      </c>
      <c r="V999" t="s">
        <v>441</v>
      </c>
      <c r="W999">
        <v>119</v>
      </c>
      <c r="X999">
        <v>23</v>
      </c>
      <c r="Y999">
        <v>15</v>
      </c>
      <c r="Z999" t="s">
        <v>1403</v>
      </c>
      <c r="AA999" t="s">
        <v>1404</v>
      </c>
      <c r="AB999" t="s">
        <v>445</v>
      </c>
      <c r="AC999" t="s">
        <v>446</v>
      </c>
      <c r="AD999" t="s">
        <v>447</v>
      </c>
      <c r="AE999" t="s">
        <v>413</v>
      </c>
      <c r="AG999" t="s">
        <v>1405</v>
      </c>
      <c r="AH999">
        <v>0</v>
      </c>
      <c r="AI999">
        <v>211</v>
      </c>
      <c r="AJ999">
        <v>15</v>
      </c>
      <c r="AK999">
        <v>600</v>
      </c>
      <c r="AL999">
        <v>1.02</v>
      </c>
    </row>
    <row r="1000" spans="1:38" x14ac:dyDescent="0.3">
      <c r="A1000" t="s">
        <v>1353</v>
      </c>
      <c r="B1000">
        <v>2392</v>
      </c>
      <c r="C1000">
        <v>1</v>
      </c>
      <c r="D1000" t="s">
        <v>1406</v>
      </c>
      <c r="E1000" t="s">
        <v>1377</v>
      </c>
      <c r="F1000">
        <v>1132</v>
      </c>
      <c r="G1000">
        <v>21.55</v>
      </c>
      <c r="H1000">
        <v>71.27</v>
      </c>
      <c r="I1000">
        <v>18.079999999999998</v>
      </c>
      <c r="J1000">
        <v>59.79</v>
      </c>
      <c r="K1000">
        <v>80</v>
      </c>
      <c r="T1000">
        <v>3</v>
      </c>
      <c r="U1000">
        <v>1</v>
      </c>
      <c r="V1000" t="s">
        <v>441</v>
      </c>
      <c r="W1000">
        <v>71</v>
      </c>
      <c r="X1000">
        <v>22</v>
      </c>
      <c r="Y1000">
        <v>5</v>
      </c>
      <c r="Z1000" t="s">
        <v>1407</v>
      </c>
      <c r="AA1000" t="s">
        <v>1408</v>
      </c>
      <c r="AB1000" t="s">
        <v>445</v>
      </c>
      <c r="AC1000" t="s">
        <v>446</v>
      </c>
      <c r="AD1000" t="s">
        <v>447</v>
      </c>
      <c r="AE1000" t="s">
        <v>413</v>
      </c>
      <c r="AG1000" t="s">
        <v>1409</v>
      </c>
      <c r="AH1000">
        <v>0</v>
      </c>
      <c r="AI1000">
        <v>198</v>
      </c>
      <c r="AJ1000">
        <v>16</v>
      </c>
      <c r="AK1000">
        <v>1556</v>
      </c>
      <c r="AL1000">
        <v>1.37</v>
      </c>
    </row>
    <row r="1001" spans="1:38" x14ac:dyDescent="0.3">
      <c r="A1001" t="s">
        <v>1353</v>
      </c>
      <c r="B1001">
        <v>2392</v>
      </c>
      <c r="C1001">
        <v>2</v>
      </c>
      <c r="D1001" t="s">
        <v>1406</v>
      </c>
      <c r="E1001" t="s">
        <v>1377</v>
      </c>
      <c r="F1001">
        <v>1132</v>
      </c>
      <c r="G1001">
        <v>31.13</v>
      </c>
      <c r="H1001">
        <v>102.92</v>
      </c>
      <c r="I1001">
        <v>25.66</v>
      </c>
      <c r="J1001">
        <v>84.84</v>
      </c>
      <c r="K1001">
        <v>240</v>
      </c>
      <c r="T1001">
        <v>3</v>
      </c>
      <c r="U1001">
        <v>2</v>
      </c>
      <c r="V1001" t="s">
        <v>441</v>
      </c>
      <c r="W1001">
        <v>102</v>
      </c>
      <c r="X1001">
        <v>22</v>
      </c>
      <c r="Y1001">
        <v>5</v>
      </c>
      <c r="Z1001" t="s">
        <v>1407</v>
      </c>
      <c r="AA1001" t="s">
        <v>1408</v>
      </c>
      <c r="AB1001" t="s">
        <v>445</v>
      </c>
      <c r="AC1001" t="s">
        <v>446</v>
      </c>
      <c r="AD1001" t="s">
        <v>447</v>
      </c>
      <c r="AE1001" t="s">
        <v>413</v>
      </c>
      <c r="AG1001" t="s">
        <v>1409</v>
      </c>
      <c r="AH1001">
        <v>0</v>
      </c>
      <c r="AI1001">
        <v>198</v>
      </c>
      <c r="AJ1001">
        <v>16</v>
      </c>
      <c r="AK1001">
        <v>1556</v>
      </c>
      <c r="AL1001">
        <v>1.37</v>
      </c>
    </row>
    <row r="1002" spans="1:38" x14ac:dyDescent="0.3">
      <c r="A1002" t="s">
        <v>1353</v>
      </c>
      <c r="B1002">
        <v>2392</v>
      </c>
      <c r="C1002">
        <v>3</v>
      </c>
      <c r="D1002" t="s">
        <v>1406</v>
      </c>
      <c r="E1002" t="s">
        <v>1377</v>
      </c>
      <c r="F1002">
        <v>1132</v>
      </c>
      <c r="G1002">
        <v>37.340000000000003</v>
      </c>
      <c r="H1002">
        <v>123.44</v>
      </c>
      <c r="I1002">
        <v>30.8</v>
      </c>
      <c r="J1002">
        <v>101.82</v>
      </c>
      <c r="K1002">
        <v>144</v>
      </c>
      <c r="T1002">
        <v>4</v>
      </c>
      <c r="U1002">
        <v>2</v>
      </c>
      <c r="V1002" t="s">
        <v>441</v>
      </c>
      <c r="W1002">
        <v>123</v>
      </c>
      <c r="X1002">
        <v>22</v>
      </c>
      <c r="Y1002">
        <v>5</v>
      </c>
      <c r="Z1002" t="s">
        <v>1407</v>
      </c>
      <c r="AA1002" t="s">
        <v>1408</v>
      </c>
      <c r="AB1002" t="s">
        <v>445</v>
      </c>
      <c r="AC1002" t="s">
        <v>446</v>
      </c>
      <c r="AD1002" t="s">
        <v>447</v>
      </c>
      <c r="AE1002" t="s">
        <v>413</v>
      </c>
      <c r="AG1002" t="s">
        <v>1409</v>
      </c>
      <c r="AH1002">
        <v>0</v>
      </c>
      <c r="AI1002">
        <v>198</v>
      </c>
      <c r="AJ1002">
        <v>16</v>
      </c>
      <c r="AK1002">
        <v>1556</v>
      </c>
      <c r="AL1002">
        <v>1.37</v>
      </c>
    </row>
    <row r="1003" spans="1:38" x14ac:dyDescent="0.3">
      <c r="A1003" t="s">
        <v>1353</v>
      </c>
      <c r="B1003">
        <v>2392</v>
      </c>
      <c r="C1003">
        <v>4</v>
      </c>
      <c r="D1003" t="s">
        <v>1406</v>
      </c>
      <c r="E1003" t="s">
        <v>1377</v>
      </c>
      <c r="F1003">
        <v>1132</v>
      </c>
      <c r="G1003">
        <v>47.27</v>
      </c>
      <c r="H1003">
        <v>156.28</v>
      </c>
      <c r="I1003">
        <v>40.14</v>
      </c>
      <c r="J1003">
        <v>132.72</v>
      </c>
      <c r="K1003">
        <v>485</v>
      </c>
      <c r="T1003">
        <v>4</v>
      </c>
      <c r="U1003">
        <v>2</v>
      </c>
      <c r="V1003" t="s">
        <v>441</v>
      </c>
      <c r="W1003">
        <v>156</v>
      </c>
      <c r="X1003">
        <v>22</v>
      </c>
      <c r="Y1003">
        <v>5</v>
      </c>
      <c r="Z1003" t="s">
        <v>1407</v>
      </c>
      <c r="AA1003" t="s">
        <v>1408</v>
      </c>
      <c r="AB1003" t="s">
        <v>445</v>
      </c>
      <c r="AC1003" t="s">
        <v>446</v>
      </c>
      <c r="AD1003" t="s">
        <v>447</v>
      </c>
      <c r="AE1003" t="s">
        <v>413</v>
      </c>
      <c r="AG1003" t="s">
        <v>1409</v>
      </c>
      <c r="AH1003">
        <v>0</v>
      </c>
      <c r="AI1003">
        <v>198</v>
      </c>
      <c r="AJ1003">
        <v>16</v>
      </c>
      <c r="AK1003">
        <v>1556</v>
      </c>
      <c r="AL1003">
        <v>1.37</v>
      </c>
    </row>
    <row r="1004" spans="1:38" x14ac:dyDescent="0.3">
      <c r="A1004" t="s">
        <v>1353</v>
      </c>
      <c r="B1004">
        <v>2392</v>
      </c>
      <c r="C1004">
        <v>5</v>
      </c>
      <c r="D1004" t="s">
        <v>1406</v>
      </c>
      <c r="E1004" t="s">
        <v>1377</v>
      </c>
      <c r="F1004">
        <v>1132</v>
      </c>
      <c r="G1004">
        <v>56.94</v>
      </c>
      <c r="H1004">
        <v>188.26</v>
      </c>
      <c r="I1004">
        <v>47.91</v>
      </c>
      <c r="J1004">
        <v>158.4</v>
      </c>
      <c r="K1004">
        <v>175</v>
      </c>
      <c r="T1004">
        <v>5</v>
      </c>
      <c r="U1004">
        <v>2</v>
      </c>
      <c r="V1004" t="s">
        <v>441</v>
      </c>
      <c r="W1004">
        <v>188</v>
      </c>
      <c r="X1004">
        <v>22</v>
      </c>
      <c r="Y1004">
        <v>5</v>
      </c>
      <c r="Z1004" t="s">
        <v>1407</v>
      </c>
      <c r="AA1004" t="s">
        <v>1408</v>
      </c>
      <c r="AB1004" t="s">
        <v>445</v>
      </c>
      <c r="AC1004" t="s">
        <v>446</v>
      </c>
      <c r="AD1004" t="s">
        <v>447</v>
      </c>
      <c r="AE1004" t="s">
        <v>413</v>
      </c>
      <c r="AG1004" t="s">
        <v>1409</v>
      </c>
      <c r="AH1004">
        <v>0</v>
      </c>
      <c r="AI1004">
        <v>198</v>
      </c>
      <c r="AJ1004">
        <v>16</v>
      </c>
      <c r="AK1004">
        <v>1556</v>
      </c>
      <c r="AL1004">
        <v>1.37</v>
      </c>
    </row>
    <row r="1005" spans="1:38" x14ac:dyDescent="0.3">
      <c r="A1005" t="s">
        <v>1353</v>
      </c>
      <c r="B1005">
        <v>2392</v>
      </c>
      <c r="C1005">
        <v>6</v>
      </c>
      <c r="D1005" t="s">
        <v>1406</v>
      </c>
      <c r="E1005" t="s">
        <v>1377</v>
      </c>
      <c r="F1005">
        <v>1132</v>
      </c>
      <c r="G1005">
        <v>63.48</v>
      </c>
      <c r="H1005">
        <v>209.87</v>
      </c>
      <c r="I1005">
        <v>53.91</v>
      </c>
      <c r="J1005">
        <v>178.23</v>
      </c>
      <c r="K1005">
        <v>8</v>
      </c>
      <c r="T1005">
        <v>5</v>
      </c>
      <c r="U1005">
        <v>3</v>
      </c>
      <c r="V1005" t="s">
        <v>441</v>
      </c>
      <c r="W1005">
        <v>209</v>
      </c>
      <c r="X1005">
        <v>22</v>
      </c>
      <c r="Y1005">
        <v>5</v>
      </c>
      <c r="Z1005" t="s">
        <v>1407</v>
      </c>
      <c r="AA1005" t="s">
        <v>1408</v>
      </c>
      <c r="AB1005" t="s">
        <v>445</v>
      </c>
      <c r="AC1005" t="s">
        <v>446</v>
      </c>
      <c r="AD1005" t="s">
        <v>447</v>
      </c>
      <c r="AE1005" t="s">
        <v>413</v>
      </c>
      <c r="AG1005" t="s">
        <v>1409</v>
      </c>
      <c r="AH1005">
        <v>0</v>
      </c>
      <c r="AI1005">
        <v>198</v>
      </c>
      <c r="AJ1005">
        <v>16</v>
      </c>
      <c r="AK1005">
        <v>1556</v>
      </c>
      <c r="AL1005">
        <v>1.37</v>
      </c>
    </row>
    <row r="1006" spans="1:38" x14ac:dyDescent="0.3">
      <c r="A1006" t="s">
        <v>1353</v>
      </c>
      <c r="B1006">
        <v>2415</v>
      </c>
      <c r="C1006">
        <v>1</v>
      </c>
      <c r="D1006" t="s">
        <v>1410</v>
      </c>
      <c r="E1006" t="s">
        <v>1411</v>
      </c>
      <c r="F1006">
        <v>370</v>
      </c>
      <c r="G1006">
        <v>16.899999999999999</v>
      </c>
      <c r="H1006">
        <v>55.88</v>
      </c>
      <c r="I1006">
        <v>12.63</v>
      </c>
      <c r="J1006">
        <v>41.76</v>
      </c>
      <c r="K1006">
        <v>108</v>
      </c>
      <c r="T1006">
        <v>2</v>
      </c>
      <c r="U1006">
        <v>1</v>
      </c>
      <c r="V1006" t="s">
        <v>457</v>
      </c>
      <c r="W1006">
        <v>55</v>
      </c>
      <c r="X1006">
        <v>17</v>
      </c>
      <c r="Y1006">
        <v>9</v>
      </c>
      <c r="Z1006" t="s">
        <v>1412</v>
      </c>
      <c r="AA1006" t="s">
        <v>1413</v>
      </c>
      <c r="AB1006" t="s">
        <v>445</v>
      </c>
      <c r="AC1006" t="s">
        <v>446</v>
      </c>
      <c r="AD1006" t="s">
        <v>447</v>
      </c>
      <c r="AE1006" t="s">
        <v>413</v>
      </c>
      <c r="AG1006" t="s">
        <v>1414</v>
      </c>
      <c r="AH1006">
        <v>0</v>
      </c>
      <c r="AI1006">
        <v>183</v>
      </c>
      <c r="AJ1006">
        <v>14</v>
      </c>
      <c r="AK1006">
        <v>291</v>
      </c>
      <c r="AL1006">
        <v>0.79</v>
      </c>
    </row>
    <row r="1007" spans="1:38" x14ac:dyDescent="0.3">
      <c r="A1007" t="s">
        <v>1353</v>
      </c>
      <c r="B1007">
        <v>2415</v>
      </c>
      <c r="C1007">
        <v>2</v>
      </c>
      <c r="D1007" t="s">
        <v>1410</v>
      </c>
      <c r="E1007" t="s">
        <v>1411</v>
      </c>
      <c r="F1007">
        <v>370</v>
      </c>
      <c r="G1007">
        <v>31.57</v>
      </c>
      <c r="H1007">
        <v>104.38</v>
      </c>
      <c r="I1007">
        <v>25.28</v>
      </c>
      <c r="J1007">
        <v>83.58</v>
      </c>
      <c r="K1007">
        <v>262</v>
      </c>
      <c r="T1007">
        <v>3</v>
      </c>
      <c r="U1007">
        <v>2</v>
      </c>
      <c r="V1007" t="s">
        <v>441</v>
      </c>
      <c r="W1007">
        <v>104</v>
      </c>
      <c r="X1007">
        <v>17</v>
      </c>
      <c r="Y1007">
        <v>9</v>
      </c>
      <c r="Z1007" t="s">
        <v>1412</v>
      </c>
      <c r="AA1007" t="s">
        <v>1413</v>
      </c>
      <c r="AB1007" t="s">
        <v>445</v>
      </c>
      <c r="AC1007" t="s">
        <v>446</v>
      </c>
      <c r="AD1007" t="s">
        <v>447</v>
      </c>
      <c r="AE1007" t="s">
        <v>413</v>
      </c>
      <c r="AG1007" t="s">
        <v>1414</v>
      </c>
      <c r="AH1007">
        <v>0</v>
      </c>
      <c r="AI1007">
        <v>183</v>
      </c>
      <c r="AJ1007">
        <v>14</v>
      </c>
      <c r="AK1007">
        <v>291</v>
      </c>
      <c r="AL1007">
        <v>0.79</v>
      </c>
    </row>
    <row r="1008" spans="1:38" x14ac:dyDescent="0.3">
      <c r="A1008" t="s">
        <v>1353</v>
      </c>
      <c r="B1008">
        <v>3886</v>
      </c>
      <c r="C1008">
        <v>1</v>
      </c>
      <c r="D1008" t="s">
        <v>1415</v>
      </c>
      <c r="E1008" t="s">
        <v>937</v>
      </c>
      <c r="F1008">
        <v>414</v>
      </c>
      <c r="G1008">
        <v>37.82</v>
      </c>
      <c r="H1008">
        <v>125.04</v>
      </c>
      <c r="I1008">
        <v>30.8</v>
      </c>
      <c r="J1008">
        <v>101.85</v>
      </c>
      <c r="K1008">
        <v>120</v>
      </c>
      <c r="T1008">
        <v>4</v>
      </c>
      <c r="U1008">
        <v>2</v>
      </c>
      <c r="V1008" t="s">
        <v>441</v>
      </c>
      <c r="W1008">
        <v>125</v>
      </c>
      <c r="X1008">
        <v>17</v>
      </c>
      <c r="Y1008">
        <v>14</v>
      </c>
      <c r="Z1008" t="s">
        <v>1416</v>
      </c>
      <c r="AA1008" t="s">
        <v>1356</v>
      </c>
      <c r="AB1008" t="s">
        <v>445</v>
      </c>
      <c r="AC1008" t="s">
        <v>446</v>
      </c>
      <c r="AD1008" t="s">
        <v>447</v>
      </c>
      <c r="AE1008" t="s">
        <v>413</v>
      </c>
      <c r="AG1008" t="s">
        <v>1357</v>
      </c>
      <c r="AH1008">
        <v>0</v>
      </c>
      <c r="AI1008">
        <v>191</v>
      </c>
      <c r="AJ1008">
        <v>18</v>
      </c>
      <c r="AK1008">
        <v>587</v>
      </c>
      <c r="AL1008">
        <v>1.42</v>
      </c>
    </row>
    <row r="1009" spans="1:38" x14ac:dyDescent="0.3">
      <c r="A1009" t="s">
        <v>1353</v>
      </c>
      <c r="B1009">
        <v>3886</v>
      </c>
      <c r="C1009">
        <v>2</v>
      </c>
      <c r="D1009" t="s">
        <v>1415</v>
      </c>
      <c r="E1009" t="s">
        <v>937</v>
      </c>
      <c r="F1009">
        <v>414</v>
      </c>
      <c r="G1009">
        <v>48.85</v>
      </c>
      <c r="H1009">
        <v>161.49</v>
      </c>
      <c r="I1009">
        <v>40.770000000000003</v>
      </c>
      <c r="J1009">
        <v>134.79</v>
      </c>
      <c r="K1009">
        <v>226</v>
      </c>
      <c r="T1009">
        <v>4</v>
      </c>
      <c r="U1009">
        <v>2</v>
      </c>
      <c r="V1009" t="s">
        <v>441</v>
      </c>
      <c r="W1009">
        <v>161</v>
      </c>
      <c r="X1009">
        <v>17</v>
      </c>
      <c r="Y1009">
        <v>14</v>
      </c>
      <c r="Z1009" t="s">
        <v>1416</v>
      </c>
      <c r="AA1009" t="s">
        <v>1356</v>
      </c>
      <c r="AB1009" t="s">
        <v>445</v>
      </c>
      <c r="AC1009" t="s">
        <v>446</v>
      </c>
      <c r="AD1009" t="s">
        <v>447</v>
      </c>
      <c r="AE1009" t="s">
        <v>413</v>
      </c>
      <c r="AG1009" t="s">
        <v>1357</v>
      </c>
      <c r="AH1009">
        <v>0</v>
      </c>
      <c r="AI1009">
        <v>191</v>
      </c>
      <c r="AJ1009">
        <v>18</v>
      </c>
      <c r="AK1009">
        <v>587</v>
      </c>
      <c r="AL1009">
        <v>1.42</v>
      </c>
    </row>
    <row r="1010" spans="1:38" x14ac:dyDescent="0.3">
      <c r="A1010" t="s">
        <v>1353</v>
      </c>
      <c r="B1010">
        <v>3886</v>
      </c>
      <c r="C1010">
        <v>3</v>
      </c>
      <c r="D1010" t="s">
        <v>1415</v>
      </c>
      <c r="E1010" t="s">
        <v>937</v>
      </c>
      <c r="F1010">
        <v>414</v>
      </c>
      <c r="G1010">
        <v>59.15</v>
      </c>
      <c r="H1010">
        <v>195.54</v>
      </c>
      <c r="I1010">
        <v>49.81</v>
      </c>
      <c r="J1010">
        <v>164.67</v>
      </c>
      <c r="K1010">
        <v>68</v>
      </c>
      <c r="T1010">
        <v>5</v>
      </c>
      <c r="U1010">
        <v>2</v>
      </c>
      <c r="V1010" t="s">
        <v>441</v>
      </c>
      <c r="W1010">
        <v>195</v>
      </c>
      <c r="X1010">
        <v>17</v>
      </c>
      <c r="Y1010">
        <v>14</v>
      </c>
      <c r="Z1010" t="s">
        <v>1416</v>
      </c>
      <c r="AA1010" t="s">
        <v>1356</v>
      </c>
      <c r="AB1010" t="s">
        <v>445</v>
      </c>
      <c r="AC1010" t="s">
        <v>446</v>
      </c>
      <c r="AD1010" t="s">
        <v>447</v>
      </c>
      <c r="AE1010" t="s">
        <v>413</v>
      </c>
      <c r="AG1010" t="s">
        <v>1357</v>
      </c>
      <c r="AH1010">
        <v>0</v>
      </c>
      <c r="AI1010">
        <v>191</v>
      </c>
      <c r="AJ1010">
        <v>18</v>
      </c>
      <c r="AK1010">
        <v>587</v>
      </c>
      <c r="AL1010">
        <v>1.42</v>
      </c>
    </row>
    <row r="1011" spans="1:38" x14ac:dyDescent="0.3">
      <c r="A1011" t="s">
        <v>1353</v>
      </c>
      <c r="B1011">
        <v>13370</v>
      </c>
      <c r="C1011">
        <v>1</v>
      </c>
      <c r="D1011" t="s">
        <v>1417</v>
      </c>
      <c r="E1011" t="s">
        <v>915</v>
      </c>
      <c r="F1011">
        <v>144</v>
      </c>
      <c r="G1011">
        <v>31.55</v>
      </c>
      <c r="H1011">
        <v>104.3</v>
      </c>
      <c r="I1011">
        <v>25.7</v>
      </c>
      <c r="J1011">
        <v>84.99</v>
      </c>
      <c r="K1011">
        <v>144</v>
      </c>
      <c r="T1011">
        <v>3</v>
      </c>
      <c r="U1011">
        <v>2</v>
      </c>
      <c r="V1011" t="s">
        <v>441</v>
      </c>
      <c r="W1011">
        <v>104</v>
      </c>
      <c r="X1011">
        <v>4</v>
      </c>
      <c r="Y1011">
        <v>4</v>
      </c>
      <c r="Z1011" t="s">
        <v>1418</v>
      </c>
      <c r="AA1011" t="s">
        <v>1419</v>
      </c>
      <c r="AB1011" t="s">
        <v>445</v>
      </c>
      <c r="AC1011" t="s">
        <v>446</v>
      </c>
      <c r="AD1011" t="s">
        <v>447</v>
      </c>
      <c r="AE1011" t="s">
        <v>413</v>
      </c>
      <c r="AG1011" t="s">
        <v>1420</v>
      </c>
      <c r="AH1011">
        <v>0</v>
      </c>
      <c r="AI1011">
        <v>93</v>
      </c>
      <c r="AJ1011">
        <v>27</v>
      </c>
      <c r="AK1011">
        <v>165</v>
      </c>
      <c r="AL1011">
        <v>1.1499999999999999</v>
      </c>
    </row>
    <row r="1012" spans="1:38" x14ac:dyDescent="0.3">
      <c r="A1012" t="s">
        <v>1353</v>
      </c>
      <c r="B1012">
        <v>1525</v>
      </c>
      <c r="C1012">
        <v>1</v>
      </c>
      <c r="D1012" t="s">
        <v>1421</v>
      </c>
      <c r="E1012" t="s">
        <v>1422</v>
      </c>
      <c r="F1012">
        <v>876</v>
      </c>
      <c r="G1012">
        <v>23.17</v>
      </c>
      <c r="H1012">
        <v>76.62</v>
      </c>
      <c r="I1012">
        <v>18.010000000000002</v>
      </c>
      <c r="J1012">
        <v>59.55</v>
      </c>
      <c r="K1012">
        <v>80</v>
      </c>
      <c r="T1012">
        <v>3</v>
      </c>
      <c r="U1012">
        <v>1</v>
      </c>
      <c r="V1012" t="s">
        <v>441</v>
      </c>
      <c r="W1012">
        <v>76</v>
      </c>
      <c r="X1012">
        <v>22</v>
      </c>
      <c r="Y1012">
        <v>10</v>
      </c>
      <c r="Z1012" t="s">
        <v>1423</v>
      </c>
      <c r="AA1012" t="s">
        <v>1424</v>
      </c>
      <c r="AB1012" t="s">
        <v>445</v>
      </c>
      <c r="AC1012" t="s">
        <v>446</v>
      </c>
      <c r="AD1012" t="s">
        <v>447</v>
      </c>
      <c r="AE1012" t="s">
        <v>413</v>
      </c>
      <c r="AG1012" t="s">
        <v>1425</v>
      </c>
      <c r="AH1012">
        <v>0</v>
      </c>
      <c r="AI1012">
        <v>204</v>
      </c>
      <c r="AJ1012">
        <v>16</v>
      </c>
      <c r="AK1012">
        <v>1169</v>
      </c>
      <c r="AL1012">
        <v>1.33</v>
      </c>
    </row>
    <row r="1013" spans="1:38" x14ac:dyDescent="0.3">
      <c r="A1013" t="s">
        <v>1353</v>
      </c>
      <c r="B1013">
        <v>1525</v>
      </c>
      <c r="C1013">
        <v>2</v>
      </c>
      <c r="D1013" t="s">
        <v>1421</v>
      </c>
      <c r="E1013" t="s">
        <v>1422</v>
      </c>
      <c r="F1013">
        <v>876</v>
      </c>
      <c r="G1013">
        <v>28.97</v>
      </c>
      <c r="H1013">
        <v>95.77</v>
      </c>
      <c r="I1013">
        <v>22.73</v>
      </c>
      <c r="J1013">
        <v>75.150000000000006</v>
      </c>
      <c r="K1013">
        <v>176</v>
      </c>
      <c r="T1013">
        <v>3</v>
      </c>
      <c r="U1013">
        <v>1</v>
      </c>
      <c r="V1013" t="s">
        <v>441</v>
      </c>
      <c r="W1013">
        <v>95</v>
      </c>
      <c r="X1013">
        <v>22</v>
      </c>
      <c r="Y1013">
        <v>10</v>
      </c>
      <c r="Z1013" t="s">
        <v>1423</v>
      </c>
      <c r="AA1013" t="s">
        <v>1424</v>
      </c>
      <c r="AB1013" t="s">
        <v>445</v>
      </c>
      <c r="AC1013" t="s">
        <v>446</v>
      </c>
      <c r="AD1013" t="s">
        <v>447</v>
      </c>
      <c r="AE1013" t="s">
        <v>413</v>
      </c>
      <c r="AG1013" t="s">
        <v>1425</v>
      </c>
      <c r="AH1013">
        <v>0</v>
      </c>
      <c r="AI1013">
        <v>204</v>
      </c>
      <c r="AJ1013">
        <v>16</v>
      </c>
      <c r="AK1013">
        <v>1169</v>
      </c>
      <c r="AL1013">
        <v>1.33</v>
      </c>
    </row>
    <row r="1014" spans="1:38" x14ac:dyDescent="0.3">
      <c r="A1014" t="s">
        <v>1353</v>
      </c>
      <c r="B1014">
        <v>1525</v>
      </c>
      <c r="C1014">
        <v>3</v>
      </c>
      <c r="D1014" t="s">
        <v>1421</v>
      </c>
      <c r="E1014" t="s">
        <v>1422</v>
      </c>
      <c r="F1014">
        <v>876</v>
      </c>
      <c r="G1014">
        <v>37.200000000000003</v>
      </c>
      <c r="H1014">
        <v>123</v>
      </c>
      <c r="I1014">
        <v>30.84</v>
      </c>
      <c r="J1014">
        <v>101.97</v>
      </c>
      <c r="K1014">
        <v>142</v>
      </c>
      <c r="T1014">
        <v>4</v>
      </c>
      <c r="U1014">
        <v>2</v>
      </c>
      <c r="V1014" t="s">
        <v>441</v>
      </c>
      <c r="W1014">
        <v>123</v>
      </c>
      <c r="X1014">
        <v>22</v>
      </c>
      <c r="Y1014">
        <v>10</v>
      </c>
      <c r="Z1014" t="s">
        <v>1423</v>
      </c>
      <c r="AA1014" t="s">
        <v>1424</v>
      </c>
      <c r="AB1014" t="s">
        <v>445</v>
      </c>
      <c r="AC1014" t="s">
        <v>446</v>
      </c>
      <c r="AD1014" t="s">
        <v>447</v>
      </c>
      <c r="AE1014" t="s">
        <v>413</v>
      </c>
      <c r="AG1014" t="s">
        <v>1425</v>
      </c>
      <c r="AH1014">
        <v>0</v>
      </c>
      <c r="AI1014">
        <v>204</v>
      </c>
      <c r="AJ1014">
        <v>16</v>
      </c>
      <c r="AK1014">
        <v>1169</v>
      </c>
      <c r="AL1014">
        <v>1.33</v>
      </c>
    </row>
    <row r="1015" spans="1:38" x14ac:dyDescent="0.3">
      <c r="A1015" t="s">
        <v>1353</v>
      </c>
      <c r="B1015">
        <v>1525</v>
      </c>
      <c r="C1015">
        <v>4</v>
      </c>
      <c r="D1015" t="s">
        <v>1421</v>
      </c>
      <c r="E1015" t="s">
        <v>1422</v>
      </c>
      <c r="F1015">
        <v>876</v>
      </c>
      <c r="G1015">
        <v>47.79</v>
      </c>
      <c r="H1015">
        <v>158</v>
      </c>
      <c r="I1015">
        <v>40.6</v>
      </c>
      <c r="J1015">
        <v>134.22</v>
      </c>
      <c r="K1015">
        <v>400</v>
      </c>
      <c r="T1015">
        <v>4</v>
      </c>
      <c r="U1015">
        <v>2</v>
      </c>
      <c r="V1015" t="s">
        <v>441</v>
      </c>
      <c r="W1015">
        <v>158</v>
      </c>
      <c r="X1015">
        <v>22</v>
      </c>
      <c r="Y1015">
        <v>10</v>
      </c>
      <c r="Z1015" t="s">
        <v>1423</v>
      </c>
      <c r="AA1015" t="s">
        <v>1424</v>
      </c>
      <c r="AB1015" t="s">
        <v>445</v>
      </c>
      <c r="AC1015" t="s">
        <v>446</v>
      </c>
      <c r="AD1015" t="s">
        <v>447</v>
      </c>
      <c r="AE1015" t="s">
        <v>413</v>
      </c>
      <c r="AG1015" t="s">
        <v>1425</v>
      </c>
      <c r="AH1015">
        <v>0</v>
      </c>
      <c r="AI1015">
        <v>204</v>
      </c>
      <c r="AJ1015">
        <v>16</v>
      </c>
      <c r="AK1015">
        <v>1169</v>
      </c>
      <c r="AL1015">
        <v>1.33</v>
      </c>
    </row>
    <row r="1016" spans="1:38" x14ac:dyDescent="0.3">
      <c r="A1016" t="s">
        <v>1353</v>
      </c>
      <c r="B1016">
        <v>1525</v>
      </c>
      <c r="C1016">
        <v>5</v>
      </c>
      <c r="D1016" t="s">
        <v>1421</v>
      </c>
      <c r="E1016" t="s">
        <v>1422</v>
      </c>
      <c r="F1016">
        <v>876</v>
      </c>
      <c r="G1016">
        <v>58.13</v>
      </c>
      <c r="H1016">
        <v>192.19</v>
      </c>
      <c r="I1016">
        <v>49.49</v>
      </c>
      <c r="J1016">
        <v>163.62</v>
      </c>
      <c r="K1016">
        <v>78</v>
      </c>
      <c r="T1016">
        <v>5</v>
      </c>
      <c r="U1016">
        <v>2</v>
      </c>
      <c r="V1016" t="s">
        <v>441</v>
      </c>
      <c r="W1016">
        <v>192</v>
      </c>
      <c r="X1016">
        <v>22</v>
      </c>
      <c r="Y1016">
        <v>10</v>
      </c>
      <c r="Z1016" t="s">
        <v>1423</v>
      </c>
      <c r="AA1016" t="s">
        <v>1424</v>
      </c>
      <c r="AB1016" t="s">
        <v>445</v>
      </c>
      <c r="AC1016" t="s">
        <v>446</v>
      </c>
      <c r="AD1016" t="s">
        <v>447</v>
      </c>
      <c r="AE1016" t="s">
        <v>413</v>
      </c>
      <c r="AG1016" t="s">
        <v>1425</v>
      </c>
      <c r="AH1016">
        <v>0</v>
      </c>
      <c r="AI1016">
        <v>204</v>
      </c>
      <c r="AJ1016">
        <v>16</v>
      </c>
      <c r="AK1016">
        <v>1169</v>
      </c>
      <c r="AL1016">
        <v>1.33</v>
      </c>
    </row>
    <row r="1017" spans="1:38" x14ac:dyDescent="0.3">
      <c r="A1017" t="s">
        <v>1426</v>
      </c>
      <c r="B1017">
        <v>14533</v>
      </c>
      <c r="C1017">
        <v>1</v>
      </c>
      <c r="D1017" t="s">
        <v>1427</v>
      </c>
      <c r="E1017" t="s">
        <v>520</v>
      </c>
      <c r="F1017">
        <v>200</v>
      </c>
      <c r="G1017">
        <v>48.05</v>
      </c>
      <c r="H1017">
        <v>158.87</v>
      </c>
      <c r="I1017">
        <v>40.82</v>
      </c>
      <c r="J1017">
        <v>134.97</v>
      </c>
      <c r="K1017">
        <v>52</v>
      </c>
      <c r="T1017">
        <v>4</v>
      </c>
      <c r="U1017">
        <v>2</v>
      </c>
      <c r="V1017" t="s">
        <v>441</v>
      </c>
      <c r="W1017" t="s">
        <v>90</v>
      </c>
      <c r="X1017">
        <v>4</v>
      </c>
      <c r="Y1017">
        <v>3</v>
      </c>
      <c r="Z1017" t="s">
        <v>1428</v>
      </c>
      <c r="AA1017" t="s">
        <v>1429</v>
      </c>
      <c r="AB1017" t="s">
        <v>445</v>
      </c>
      <c r="AC1017" t="s">
        <v>446</v>
      </c>
      <c r="AD1017" t="s">
        <v>447</v>
      </c>
      <c r="AE1017" t="s">
        <v>414</v>
      </c>
      <c r="AG1017" t="s">
        <v>1430</v>
      </c>
      <c r="AH1017">
        <v>0</v>
      </c>
      <c r="AI1017">
        <v>89</v>
      </c>
      <c r="AJ1017">
        <v>34</v>
      </c>
      <c r="AK1017">
        <v>430</v>
      </c>
      <c r="AL1017">
        <v>2.15</v>
      </c>
    </row>
    <row r="1018" spans="1:38" x14ac:dyDescent="0.3">
      <c r="A1018" t="s">
        <v>1426</v>
      </c>
      <c r="B1018">
        <v>14533</v>
      </c>
      <c r="C1018">
        <v>2</v>
      </c>
      <c r="D1018" t="s">
        <v>1427</v>
      </c>
      <c r="E1018" t="s">
        <v>520</v>
      </c>
      <c r="F1018">
        <v>200</v>
      </c>
      <c r="G1018">
        <v>48.21</v>
      </c>
      <c r="H1018">
        <v>159.4</v>
      </c>
      <c r="I1018">
        <v>40.82</v>
      </c>
      <c r="J1018">
        <v>134.97</v>
      </c>
      <c r="K1018">
        <v>52</v>
      </c>
      <c r="T1018">
        <v>4</v>
      </c>
      <c r="U1018">
        <v>2</v>
      </c>
      <c r="V1018" t="s">
        <v>441</v>
      </c>
      <c r="W1018" t="s">
        <v>91</v>
      </c>
      <c r="X1018">
        <v>4</v>
      </c>
      <c r="Y1018">
        <v>3</v>
      </c>
      <c r="Z1018" t="s">
        <v>1428</v>
      </c>
      <c r="AA1018" t="s">
        <v>1429</v>
      </c>
      <c r="AB1018" t="s">
        <v>445</v>
      </c>
      <c r="AC1018" t="s">
        <v>446</v>
      </c>
      <c r="AD1018" t="s">
        <v>447</v>
      </c>
      <c r="AE1018" t="s">
        <v>414</v>
      </c>
      <c r="AG1018" t="s">
        <v>1430</v>
      </c>
      <c r="AH1018">
        <v>0</v>
      </c>
      <c r="AI1018">
        <v>89</v>
      </c>
      <c r="AJ1018">
        <v>34</v>
      </c>
      <c r="AK1018">
        <v>430</v>
      </c>
      <c r="AL1018">
        <v>2.15</v>
      </c>
    </row>
    <row r="1019" spans="1:38" x14ac:dyDescent="0.3">
      <c r="A1019" t="s">
        <v>1426</v>
      </c>
      <c r="B1019">
        <v>14533</v>
      </c>
      <c r="C1019">
        <v>3</v>
      </c>
      <c r="D1019" t="s">
        <v>1427</v>
      </c>
      <c r="E1019" t="s">
        <v>520</v>
      </c>
      <c r="F1019">
        <v>200</v>
      </c>
      <c r="G1019">
        <v>59.17</v>
      </c>
      <c r="H1019">
        <v>195.61</v>
      </c>
      <c r="I1019">
        <v>49.86</v>
      </c>
      <c r="J1019">
        <v>164.84</v>
      </c>
      <c r="K1019">
        <v>48</v>
      </c>
      <c r="T1019">
        <v>5</v>
      </c>
      <c r="U1019">
        <v>2</v>
      </c>
      <c r="V1019" t="s">
        <v>441</v>
      </c>
      <c r="W1019">
        <v>195</v>
      </c>
      <c r="X1019">
        <v>4</v>
      </c>
      <c r="Y1019">
        <v>3</v>
      </c>
      <c r="Z1019" t="s">
        <v>1428</v>
      </c>
      <c r="AA1019" t="s">
        <v>1429</v>
      </c>
      <c r="AB1019" t="s">
        <v>445</v>
      </c>
      <c r="AC1019" t="s">
        <v>446</v>
      </c>
      <c r="AD1019" t="s">
        <v>447</v>
      </c>
      <c r="AE1019" t="s">
        <v>414</v>
      </c>
      <c r="AG1019" t="s">
        <v>1430</v>
      </c>
      <c r="AH1019">
        <v>0</v>
      </c>
      <c r="AI1019">
        <v>89</v>
      </c>
      <c r="AJ1019">
        <v>34</v>
      </c>
      <c r="AK1019">
        <v>430</v>
      </c>
      <c r="AL1019">
        <v>2.15</v>
      </c>
    </row>
    <row r="1020" spans="1:38" x14ac:dyDescent="0.3">
      <c r="A1020" t="s">
        <v>1426</v>
      </c>
      <c r="B1020">
        <v>14533</v>
      </c>
      <c r="C1020">
        <v>4</v>
      </c>
      <c r="D1020" t="s">
        <v>1427</v>
      </c>
      <c r="E1020" t="s">
        <v>520</v>
      </c>
      <c r="F1020">
        <v>200</v>
      </c>
      <c r="G1020">
        <v>60.22</v>
      </c>
      <c r="H1020">
        <v>199.09</v>
      </c>
      <c r="I1020">
        <v>49.86</v>
      </c>
      <c r="J1020">
        <v>164.84</v>
      </c>
      <c r="K1020">
        <v>48</v>
      </c>
      <c r="T1020">
        <v>5</v>
      </c>
      <c r="U1020">
        <v>2</v>
      </c>
      <c r="V1020" t="s">
        <v>441</v>
      </c>
      <c r="W1020">
        <v>199</v>
      </c>
      <c r="X1020">
        <v>4</v>
      </c>
      <c r="Y1020">
        <v>3</v>
      </c>
      <c r="Z1020" t="s">
        <v>1428</v>
      </c>
      <c r="AA1020" t="s">
        <v>1429</v>
      </c>
      <c r="AB1020" t="s">
        <v>445</v>
      </c>
      <c r="AC1020" t="s">
        <v>446</v>
      </c>
      <c r="AD1020" t="s">
        <v>447</v>
      </c>
      <c r="AE1020" t="s">
        <v>414</v>
      </c>
      <c r="AG1020" t="s">
        <v>1430</v>
      </c>
      <c r="AH1020">
        <v>0</v>
      </c>
      <c r="AI1020">
        <v>89</v>
      </c>
      <c r="AJ1020">
        <v>34</v>
      </c>
      <c r="AK1020">
        <v>430</v>
      </c>
      <c r="AL1020">
        <v>2.15</v>
      </c>
    </row>
    <row r="1021" spans="1:38" x14ac:dyDescent="0.3">
      <c r="A1021" t="s">
        <v>1426</v>
      </c>
      <c r="B1021">
        <v>111064</v>
      </c>
      <c r="C1021">
        <v>1</v>
      </c>
      <c r="D1021" t="s">
        <v>1431</v>
      </c>
      <c r="E1021" t="s">
        <v>815</v>
      </c>
      <c r="F1021">
        <v>270</v>
      </c>
      <c r="G1021">
        <v>37.24</v>
      </c>
      <c r="H1021">
        <v>123.14</v>
      </c>
      <c r="I1021">
        <v>30.84</v>
      </c>
      <c r="J1021">
        <v>101.98</v>
      </c>
      <c r="K1021">
        <v>56</v>
      </c>
      <c r="T1021">
        <v>4</v>
      </c>
      <c r="U1021">
        <v>2</v>
      </c>
      <c r="V1021" t="s">
        <v>457</v>
      </c>
      <c r="W1021">
        <v>123</v>
      </c>
      <c r="X1021">
        <v>25</v>
      </c>
      <c r="Y1021">
        <v>14</v>
      </c>
      <c r="Z1021" t="s">
        <v>1432</v>
      </c>
      <c r="AA1021" t="s">
        <v>1433</v>
      </c>
      <c r="AB1021" t="s">
        <v>445</v>
      </c>
      <c r="AC1021" t="s">
        <v>446</v>
      </c>
      <c r="AD1021" t="s">
        <v>447</v>
      </c>
      <c r="AE1021" t="s">
        <v>414</v>
      </c>
      <c r="AG1021" t="s">
        <v>1434</v>
      </c>
      <c r="AH1021">
        <v>0</v>
      </c>
      <c r="AI1021">
        <v>212</v>
      </c>
      <c r="AJ1021">
        <v>16</v>
      </c>
      <c r="AK1021">
        <v>439</v>
      </c>
      <c r="AL1021">
        <v>1.63</v>
      </c>
    </row>
    <row r="1022" spans="1:38" x14ac:dyDescent="0.3">
      <c r="A1022" t="s">
        <v>1426</v>
      </c>
      <c r="B1022">
        <v>111064</v>
      </c>
      <c r="C1022">
        <v>2</v>
      </c>
      <c r="D1022" t="s">
        <v>1431</v>
      </c>
      <c r="E1022" t="s">
        <v>815</v>
      </c>
      <c r="F1022">
        <v>270</v>
      </c>
      <c r="G1022">
        <v>47.39</v>
      </c>
      <c r="H1022">
        <v>156.68</v>
      </c>
      <c r="I1022">
        <v>39.24</v>
      </c>
      <c r="J1022">
        <v>129.72</v>
      </c>
      <c r="K1022">
        <v>164</v>
      </c>
      <c r="T1022">
        <v>4</v>
      </c>
      <c r="U1022">
        <v>2</v>
      </c>
      <c r="V1022" t="s">
        <v>457</v>
      </c>
      <c r="W1022">
        <v>156</v>
      </c>
      <c r="X1022">
        <v>25</v>
      </c>
      <c r="Y1022">
        <v>14</v>
      </c>
      <c r="Z1022" t="s">
        <v>1432</v>
      </c>
      <c r="AA1022" t="s">
        <v>1433</v>
      </c>
      <c r="AB1022" t="s">
        <v>445</v>
      </c>
      <c r="AC1022" t="s">
        <v>446</v>
      </c>
      <c r="AD1022" t="s">
        <v>447</v>
      </c>
      <c r="AE1022" t="s">
        <v>414</v>
      </c>
      <c r="AG1022" t="s">
        <v>1434</v>
      </c>
      <c r="AH1022">
        <v>0</v>
      </c>
      <c r="AI1022">
        <v>212</v>
      </c>
      <c r="AJ1022">
        <v>16</v>
      </c>
      <c r="AK1022">
        <v>439</v>
      </c>
      <c r="AL1022">
        <v>1.63</v>
      </c>
    </row>
    <row r="1023" spans="1:38" x14ac:dyDescent="0.3">
      <c r="A1023" t="s">
        <v>1426</v>
      </c>
      <c r="B1023">
        <v>111064</v>
      </c>
      <c r="C1023">
        <v>3</v>
      </c>
      <c r="D1023" t="s">
        <v>1431</v>
      </c>
      <c r="E1023" t="s">
        <v>815</v>
      </c>
      <c r="F1023">
        <v>270</v>
      </c>
      <c r="G1023">
        <v>57.97</v>
      </c>
      <c r="H1023">
        <v>191.64</v>
      </c>
      <c r="I1023">
        <v>49.17</v>
      </c>
      <c r="J1023">
        <v>162.57</v>
      </c>
      <c r="K1023">
        <v>50</v>
      </c>
      <c r="T1023">
        <v>5</v>
      </c>
      <c r="U1023">
        <v>2</v>
      </c>
      <c r="V1023" t="s">
        <v>457</v>
      </c>
      <c r="W1023">
        <v>191</v>
      </c>
      <c r="X1023">
        <v>25</v>
      </c>
      <c r="Y1023">
        <v>14</v>
      </c>
      <c r="Z1023" t="s">
        <v>1432</v>
      </c>
      <c r="AA1023" t="s">
        <v>1433</v>
      </c>
      <c r="AB1023" t="s">
        <v>445</v>
      </c>
      <c r="AC1023" t="s">
        <v>446</v>
      </c>
      <c r="AD1023" t="s">
        <v>447</v>
      </c>
      <c r="AE1023" t="s">
        <v>414</v>
      </c>
      <c r="AG1023" t="s">
        <v>1434</v>
      </c>
      <c r="AH1023">
        <v>0</v>
      </c>
      <c r="AI1023">
        <v>212</v>
      </c>
      <c r="AJ1023">
        <v>16</v>
      </c>
      <c r="AK1023">
        <v>439</v>
      </c>
      <c r="AL1023">
        <v>1.63</v>
      </c>
    </row>
    <row r="1024" spans="1:38" x14ac:dyDescent="0.3">
      <c r="A1024" t="s">
        <v>1426</v>
      </c>
      <c r="B1024">
        <v>100721</v>
      </c>
      <c r="C1024">
        <v>1</v>
      </c>
      <c r="D1024" t="s">
        <v>1435</v>
      </c>
      <c r="E1024" t="s">
        <v>1436</v>
      </c>
      <c r="F1024">
        <v>224</v>
      </c>
      <c r="G1024">
        <v>32.229999999999997</v>
      </c>
      <c r="H1024">
        <v>106.55</v>
      </c>
      <c r="I1024">
        <v>25.7</v>
      </c>
      <c r="J1024">
        <v>84.96</v>
      </c>
      <c r="K1024">
        <v>24</v>
      </c>
      <c r="T1024">
        <v>3</v>
      </c>
      <c r="U1024">
        <v>2</v>
      </c>
      <c r="V1024" t="s">
        <v>441</v>
      </c>
      <c r="W1024">
        <v>106</v>
      </c>
      <c r="X1024">
        <v>31</v>
      </c>
      <c r="Y1024">
        <v>31</v>
      </c>
      <c r="Z1024" t="s">
        <v>1437</v>
      </c>
      <c r="AA1024" t="s">
        <v>1438</v>
      </c>
      <c r="AB1024" t="s">
        <v>445</v>
      </c>
      <c r="AC1024" t="s">
        <v>446</v>
      </c>
      <c r="AD1024" t="s">
        <v>447</v>
      </c>
      <c r="AE1024" t="s">
        <v>414</v>
      </c>
      <c r="AG1024" t="s">
        <v>1439</v>
      </c>
      <c r="AH1024">
        <v>0</v>
      </c>
      <c r="AI1024">
        <v>647</v>
      </c>
      <c r="AJ1024">
        <v>73</v>
      </c>
      <c r="AK1024">
        <v>412</v>
      </c>
      <c r="AL1024">
        <v>1.84</v>
      </c>
    </row>
    <row r="1025" spans="1:38" x14ac:dyDescent="0.3">
      <c r="A1025" t="s">
        <v>1426</v>
      </c>
      <c r="B1025">
        <v>100721</v>
      </c>
      <c r="C1025">
        <v>2</v>
      </c>
      <c r="D1025" t="s">
        <v>1435</v>
      </c>
      <c r="E1025" t="s">
        <v>1436</v>
      </c>
      <c r="F1025">
        <v>224</v>
      </c>
      <c r="G1025">
        <v>55.31</v>
      </c>
      <c r="H1025">
        <v>182.86</v>
      </c>
      <c r="I1025">
        <v>44</v>
      </c>
      <c r="J1025">
        <v>145.46</v>
      </c>
      <c r="K1025">
        <v>112</v>
      </c>
      <c r="T1025">
        <v>4</v>
      </c>
      <c r="U1025">
        <v>2</v>
      </c>
      <c r="V1025" t="s">
        <v>441</v>
      </c>
      <c r="W1025">
        <v>182</v>
      </c>
      <c r="X1025">
        <v>31</v>
      </c>
      <c r="Y1025">
        <v>31</v>
      </c>
      <c r="Z1025" t="s">
        <v>1437</v>
      </c>
      <c r="AA1025" t="s">
        <v>1438</v>
      </c>
      <c r="AB1025" t="s">
        <v>445</v>
      </c>
      <c r="AC1025" t="s">
        <v>446</v>
      </c>
      <c r="AD1025" t="s">
        <v>447</v>
      </c>
      <c r="AE1025" t="s">
        <v>414</v>
      </c>
      <c r="AG1025" t="s">
        <v>1439</v>
      </c>
      <c r="AH1025">
        <v>0</v>
      </c>
      <c r="AI1025">
        <v>647</v>
      </c>
      <c r="AJ1025">
        <v>73</v>
      </c>
      <c r="AK1025">
        <v>412</v>
      </c>
      <c r="AL1025">
        <v>1.84</v>
      </c>
    </row>
    <row r="1026" spans="1:38" x14ac:dyDescent="0.3">
      <c r="A1026" t="s">
        <v>1426</v>
      </c>
      <c r="B1026">
        <v>100721</v>
      </c>
      <c r="C1026">
        <v>3</v>
      </c>
      <c r="D1026" t="s">
        <v>1435</v>
      </c>
      <c r="E1026" t="s">
        <v>1436</v>
      </c>
      <c r="F1026">
        <v>224</v>
      </c>
      <c r="G1026">
        <v>61.44</v>
      </c>
      <c r="H1026">
        <v>203.13</v>
      </c>
      <c r="I1026">
        <v>49</v>
      </c>
      <c r="J1026">
        <v>162.01</v>
      </c>
      <c r="K1026">
        <v>88</v>
      </c>
      <c r="T1026">
        <v>4</v>
      </c>
      <c r="U1026">
        <v>2</v>
      </c>
      <c r="V1026" t="s">
        <v>441</v>
      </c>
      <c r="W1026">
        <v>203</v>
      </c>
      <c r="X1026">
        <v>31</v>
      </c>
      <c r="Y1026">
        <v>31</v>
      </c>
      <c r="Z1026" t="s">
        <v>1437</v>
      </c>
      <c r="AA1026" t="s">
        <v>1438</v>
      </c>
      <c r="AB1026" t="s">
        <v>445</v>
      </c>
      <c r="AC1026" t="s">
        <v>446</v>
      </c>
      <c r="AD1026" t="s">
        <v>447</v>
      </c>
      <c r="AE1026" t="s">
        <v>414</v>
      </c>
      <c r="AG1026" t="s">
        <v>1439</v>
      </c>
      <c r="AH1026">
        <v>0</v>
      </c>
      <c r="AI1026">
        <v>647</v>
      </c>
      <c r="AJ1026">
        <v>73</v>
      </c>
      <c r="AK1026">
        <v>412</v>
      </c>
      <c r="AL1026">
        <v>1.84</v>
      </c>
    </row>
    <row r="1027" spans="1:38" x14ac:dyDescent="0.3">
      <c r="A1027" t="s">
        <v>1426</v>
      </c>
      <c r="B1027">
        <v>2719</v>
      </c>
      <c r="C1027">
        <v>1</v>
      </c>
      <c r="D1027" t="s">
        <v>1440</v>
      </c>
      <c r="E1027" t="s">
        <v>1441</v>
      </c>
      <c r="F1027">
        <v>706</v>
      </c>
      <c r="G1027">
        <v>19.559999999999999</v>
      </c>
      <c r="H1027">
        <v>64.69</v>
      </c>
      <c r="I1027">
        <v>14.77</v>
      </c>
      <c r="J1027">
        <v>48.84</v>
      </c>
      <c r="K1027">
        <v>354</v>
      </c>
      <c r="T1027">
        <v>2</v>
      </c>
      <c r="U1027">
        <v>1</v>
      </c>
      <c r="V1027" t="s">
        <v>457</v>
      </c>
      <c r="W1027">
        <v>64</v>
      </c>
      <c r="X1027">
        <v>23</v>
      </c>
      <c r="Y1027">
        <v>15</v>
      </c>
      <c r="Z1027" t="s">
        <v>1442</v>
      </c>
      <c r="AA1027" t="s">
        <v>1443</v>
      </c>
      <c r="AB1027" t="s">
        <v>445</v>
      </c>
      <c r="AC1027" t="s">
        <v>446</v>
      </c>
      <c r="AD1027" t="s">
        <v>447</v>
      </c>
      <c r="AE1027" t="s">
        <v>414</v>
      </c>
      <c r="AG1027" t="s">
        <v>1444</v>
      </c>
      <c r="AH1027">
        <v>0</v>
      </c>
      <c r="AI1027">
        <v>174</v>
      </c>
      <c r="AJ1027">
        <v>14</v>
      </c>
      <c r="AK1027">
        <v>1002</v>
      </c>
      <c r="AL1027">
        <v>1.42</v>
      </c>
    </row>
    <row r="1028" spans="1:38" x14ac:dyDescent="0.3">
      <c r="A1028" t="s">
        <v>1426</v>
      </c>
      <c r="B1028">
        <v>2719</v>
      </c>
      <c r="C1028">
        <v>2</v>
      </c>
      <c r="D1028" t="s">
        <v>1440</v>
      </c>
      <c r="E1028" t="s">
        <v>1441</v>
      </c>
      <c r="F1028">
        <v>706</v>
      </c>
      <c r="G1028">
        <v>26.71</v>
      </c>
      <c r="H1028">
        <v>88.33</v>
      </c>
      <c r="I1028">
        <v>20.88</v>
      </c>
      <c r="J1028">
        <v>69.05</v>
      </c>
      <c r="K1028">
        <v>104</v>
      </c>
      <c r="T1028">
        <v>3</v>
      </c>
      <c r="U1028">
        <v>1</v>
      </c>
      <c r="V1028" t="s">
        <v>441</v>
      </c>
      <c r="W1028">
        <v>88</v>
      </c>
      <c r="X1028">
        <v>23</v>
      </c>
      <c r="Y1028">
        <v>15</v>
      </c>
      <c r="Z1028" t="s">
        <v>1442</v>
      </c>
      <c r="AA1028" t="s">
        <v>1443</v>
      </c>
      <c r="AB1028" t="s">
        <v>445</v>
      </c>
      <c r="AC1028" t="s">
        <v>446</v>
      </c>
      <c r="AD1028" t="s">
        <v>447</v>
      </c>
      <c r="AE1028" t="s">
        <v>414</v>
      </c>
      <c r="AG1028" t="s">
        <v>1444</v>
      </c>
      <c r="AH1028">
        <v>0</v>
      </c>
      <c r="AI1028">
        <v>174</v>
      </c>
      <c r="AJ1028">
        <v>14</v>
      </c>
      <c r="AK1028">
        <v>1002</v>
      </c>
      <c r="AL1028">
        <v>1.42</v>
      </c>
    </row>
    <row r="1029" spans="1:38" x14ac:dyDescent="0.3">
      <c r="A1029" t="s">
        <v>1426</v>
      </c>
      <c r="B1029">
        <v>2719</v>
      </c>
      <c r="C1029">
        <v>3</v>
      </c>
      <c r="D1029" t="s">
        <v>1440</v>
      </c>
      <c r="E1029" t="s">
        <v>1441</v>
      </c>
      <c r="F1029">
        <v>706</v>
      </c>
      <c r="G1029">
        <v>31.52</v>
      </c>
      <c r="H1029">
        <v>104.22</v>
      </c>
      <c r="I1029">
        <v>25.7</v>
      </c>
      <c r="J1029">
        <v>84.97</v>
      </c>
      <c r="K1029">
        <v>248</v>
      </c>
      <c r="T1029">
        <v>3</v>
      </c>
      <c r="U1029">
        <v>2</v>
      </c>
      <c r="V1029" t="s">
        <v>441</v>
      </c>
      <c r="W1029">
        <v>104</v>
      </c>
      <c r="X1029">
        <v>23</v>
      </c>
      <c r="Y1029">
        <v>15</v>
      </c>
      <c r="Z1029" t="s">
        <v>1442</v>
      </c>
      <c r="AA1029" t="s">
        <v>1443</v>
      </c>
      <c r="AB1029" t="s">
        <v>445</v>
      </c>
      <c r="AC1029" t="s">
        <v>446</v>
      </c>
      <c r="AD1029" t="s">
        <v>447</v>
      </c>
      <c r="AE1029" t="s">
        <v>414</v>
      </c>
      <c r="AG1029" t="s">
        <v>1444</v>
      </c>
      <c r="AH1029">
        <v>0</v>
      </c>
      <c r="AI1029">
        <v>174</v>
      </c>
      <c r="AJ1029">
        <v>14</v>
      </c>
      <c r="AK1029">
        <v>1002</v>
      </c>
      <c r="AL1029">
        <v>1.42</v>
      </c>
    </row>
    <row r="1030" spans="1:38" x14ac:dyDescent="0.3">
      <c r="A1030" t="s">
        <v>1426</v>
      </c>
      <c r="B1030">
        <v>2742</v>
      </c>
      <c r="C1030">
        <v>1</v>
      </c>
      <c r="D1030" t="s">
        <v>1445</v>
      </c>
      <c r="E1030" t="s">
        <v>780</v>
      </c>
      <c r="F1030">
        <v>382</v>
      </c>
      <c r="G1030">
        <v>20.239999999999998</v>
      </c>
      <c r="H1030">
        <v>66.91</v>
      </c>
      <c r="I1030">
        <v>14.97</v>
      </c>
      <c r="J1030">
        <v>49.5</v>
      </c>
      <c r="K1030">
        <v>94</v>
      </c>
      <c r="T1030">
        <v>2</v>
      </c>
      <c r="U1030">
        <v>1</v>
      </c>
      <c r="V1030" t="s">
        <v>441</v>
      </c>
      <c r="W1030">
        <v>66</v>
      </c>
      <c r="X1030">
        <v>20</v>
      </c>
      <c r="Y1030">
        <v>9</v>
      </c>
      <c r="Z1030" t="s">
        <v>1446</v>
      </c>
      <c r="AA1030" t="s">
        <v>1447</v>
      </c>
      <c r="AB1030" t="s">
        <v>445</v>
      </c>
      <c r="AC1030" t="s">
        <v>446</v>
      </c>
      <c r="AD1030" t="s">
        <v>447</v>
      </c>
      <c r="AE1030" t="s">
        <v>414</v>
      </c>
      <c r="AG1030" t="s">
        <v>1448</v>
      </c>
      <c r="AH1030">
        <v>0</v>
      </c>
      <c r="AI1030">
        <v>182</v>
      </c>
      <c r="AJ1030">
        <v>15</v>
      </c>
      <c r="AK1030">
        <v>281</v>
      </c>
      <c r="AL1030">
        <v>0.74</v>
      </c>
    </row>
    <row r="1031" spans="1:38" x14ac:dyDescent="0.3">
      <c r="A1031" t="s">
        <v>1426</v>
      </c>
      <c r="B1031">
        <v>2742</v>
      </c>
      <c r="C1031">
        <v>2</v>
      </c>
      <c r="D1031" t="s">
        <v>1445</v>
      </c>
      <c r="E1031" t="s">
        <v>780</v>
      </c>
      <c r="F1031">
        <v>382</v>
      </c>
      <c r="G1031">
        <v>26.67</v>
      </c>
      <c r="H1031">
        <v>88.19</v>
      </c>
      <c r="I1031">
        <v>20.58</v>
      </c>
      <c r="J1031">
        <v>68.040000000000006</v>
      </c>
      <c r="K1031">
        <v>208</v>
      </c>
      <c r="T1031">
        <v>3</v>
      </c>
      <c r="U1031">
        <v>1</v>
      </c>
      <c r="V1031" t="s">
        <v>441</v>
      </c>
      <c r="W1031">
        <v>88</v>
      </c>
      <c r="X1031">
        <v>20</v>
      </c>
      <c r="Y1031">
        <v>9</v>
      </c>
      <c r="Z1031" t="s">
        <v>1446</v>
      </c>
      <c r="AA1031" t="s">
        <v>1447</v>
      </c>
      <c r="AB1031" t="s">
        <v>445</v>
      </c>
      <c r="AC1031" t="s">
        <v>446</v>
      </c>
      <c r="AD1031" t="s">
        <v>447</v>
      </c>
      <c r="AE1031" t="s">
        <v>414</v>
      </c>
      <c r="AG1031" t="s">
        <v>1448</v>
      </c>
      <c r="AH1031">
        <v>0</v>
      </c>
      <c r="AI1031">
        <v>182</v>
      </c>
      <c r="AJ1031">
        <v>15</v>
      </c>
      <c r="AK1031">
        <v>281</v>
      </c>
      <c r="AL1031">
        <v>0.74</v>
      </c>
    </row>
    <row r="1032" spans="1:38" x14ac:dyDescent="0.3">
      <c r="A1032" t="s">
        <v>1426</v>
      </c>
      <c r="B1032">
        <v>2742</v>
      </c>
      <c r="C1032">
        <v>3</v>
      </c>
      <c r="D1032" t="s">
        <v>1445</v>
      </c>
      <c r="E1032" t="s">
        <v>780</v>
      </c>
      <c r="F1032">
        <v>382</v>
      </c>
      <c r="G1032">
        <v>32.270000000000003</v>
      </c>
      <c r="H1032">
        <v>106.68</v>
      </c>
      <c r="I1032">
        <v>25.61</v>
      </c>
      <c r="J1032">
        <v>84.69</v>
      </c>
      <c r="K1032">
        <v>80</v>
      </c>
      <c r="T1032">
        <v>3</v>
      </c>
      <c r="U1032">
        <v>2</v>
      </c>
      <c r="V1032" t="s">
        <v>441</v>
      </c>
      <c r="W1032">
        <v>106</v>
      </c>
      <c r="X1032">
        <v>20</v>
      </c>
      <c r="Y1032">
        <v>9</v>
      </c>
      <c r="Z1032" t="s">
        <v>1446</v>
      </c>
      <c r="AA1032" t="s">
        <v>1447</v>
      </c>
      <c r="AB1032" t="s">
        <v>445</v>
      </c>
      <c r="AC1032" t="s">
        <v>446</v>
      </c>
      <c r="AD1032" t="s">
        <v>447</v>
      </c>
      <c r="AE1032" t="s">
        <v>414</v>
      </c>
      <c r="AG1032" t="s">
        <v>1448</v>
      </c>
      <c r="AH1032">
        <v>0</v>
      </c>
      <c r="AI1032">
        <v>182</v>
      </c>
      <c r="AJ1032">
        <v>15</v>
      </c>
      <c r="AK1032">
        <v>281</v>
      </c>
      <c r="AL1032">
        <v>0.74</v>
      </c>
    </row>
    <row r="1033" spans="1:38" x14ac:dyDescent="0.3">
      <c r="A1033" t="s">
        <v>1426</v>
      </c>
      <c r="B1033">
        <v>2797</v>
      </c>
      <c r="C1033">
        <v>1</v>
      </c>
      <c r="D1033" t="s">
        <v>1449</v>
      </c>
      <c r="E1033" t="s">
        <v>1390</v>
      </c>
      <c r="F1033">
        <v>858</v>
      </c>
      <c r="G1033">
        <v>19.41</v>
      </c>
      <c r="H1033">
        <v>64.180000000000007</v>
      </c>
      <c r="I1033">
        <v>14.92</v>
      </c>
      <c r="J1033">
        <v>49.35</v>
      </c>
      <c r="K1033">
        <v>232</v>
      </c>
      <c r="T1033">
        <v>2</v>
      </c>
      <c r="U1033">
        <v>1</v>
      </c>
      <c r="V1033" t="s">
        <v>457</v>
      </c>
      <c r="W1033">
        <v>64</v>
      </c>
      <c r="X1033">
        <v>25</v>
      </c>
      <c r="Y1033">
        <v>14</v>
      </c>
      <c r="Z1033" t="s">
        <v>1450</v>
      </c>
      <c r="AA1033" t="s">
        <v>1451</v>
      </c>
      <c r="AB1033" t="s">
        <v>445</v>
      </c>
      <c r="AC1033" t="s">
        <v>446</v>
      </c>
      <c r="AD1033" t="s">
        <v>447</v>
      </c>
      <c r="AE1033" t="s">
        <v>414</v>
      </c>
      <c r="AG1033" t="s">
        <v>1452</v>
      </c>
      <c r="AH1033">
        <v>0</v>
      </c>
      <c r="AI1033">
        <v>155</v>
      </c>
      <c r="AJ1033">
        <v>11</v>
      </c>
      <c r="AK1033">
        <v>881</v>
      </c>
      <c r="AL1033">
        <v>1.03</v>
      </c>
    </row>
    <row r="1034" spans="1:38" x14ac:dyDescent="0.3">
      <c r="A1034" t="s">
        <v>1426</v>
      </c>
      <c r="B1034">
        <v>2797</v>
      </c>
      <c r="C1034">
        <v>2</v>
      </c>
      <c r="D1034" t="s">
        <v>1449</v>
      </c>
      <c r="E1034" t="s">
        <v>1390</v>
      </c>
      <c r="F1034">
        <v>858</v>
      </c>
      <c r="G1034">
        <v>32.08</v>
      </c>
      <c r="H1034">
        <v>106.06</v>
      </c>
      <c r="I1034">
        <v>25.7</v>
      </c>
      <c r="J1034">
        <v>84.96</v>
      </c>
      <c r="K1034">
        <v>392</v>
      </c>
      <c r="T1034">
        <v>3</v>
      </c>
      <c r="U1034">
        <v>2</v>
      </c>
      <c r="V1034" t="s">
        <v>441</v>
      </c>
      <c r="W1034">
        <v>106</v>
      </c>
      <c r="X1034">
        <v>25</v>
      </c>
      <c r="Y1034">
        <v>14</v>
      </c>
      <c r="Z1034" t="s">
        <v>1450</v>
      </c>
      <c r="AA1034" t="s">
        <v>1451</v>
      </c>
      <c r="AB1034" t="s">
        <v>445</v>
      </c>
      <c r="AC1034" t="s">
        <v>446</v>
      </c>
      <c r="AD1034" t="s">
        <v>447</v>
      </c>
      <c r="AE1034" t="s">
        <v>414</v>
      </c>
      <c r="AG1034" t="s">
        <v>1452</v>
      </c>
      <c r="AH1034">
        <v>0</v>
      </c>
      <c r="AI1034">
        <v>155</v>
      </c>
      <c r="AJ1034">
        <v>11</v>
      </c>
      <c r="AK1034">
        <v>881</v>
      </c>
      <c r="AL1034">
        <v>1.03</v>
      </c>
    </row>
    <row r="1035" spans="1:38" x14ac:dyDescent="0.3">
      <c r="A1035" t="s">
        <v>1426</v>
      </c>
      <c r="B1035">
        <v>2797</v>
      </c>
      <c r="C1035">
        <v>3</v>
      </c>
      <c r="D1035" t="s">
        <v>1449</v>
      </c>
      <c r="E1035" t="s">
        <v>1390</v>
      </c>
      <c r="F1035">
        <v>858</v>
      </c>
      <c r="G1035">
        <v>37.119999999999997</v>
      </c>
      <c r="H1035">
        <v>122.73</v>
      </c>
      <c r="I1035">
        <v>30.85</v>
      </c>
      <c r="J1035">
        <v>101.99</v>
      </c>
      <c r="K1035">
        <v>156</v>
      </c>
      <c r="T1035">
        <v>3</v>
      </c>
      <c r="U1035">
        <v>2</v>
      </c>
      <c r="V1035" t="s">
        <v>441</v>
      </c>
      <c r="W1035">
        <v>122</v>
      </c>
      <c r="X1035">
        <v>25</v>
      </c>
      <c r="Y1035">
        <v>14</v>
      </c>
      <c r="Z1035" t="s">
        <v>1450</v>
      </c>
      <c r="AA1035" t="s">
        <v>1451</v>
      </c>
      <c r="AB1035" t="s">
        <v>445</v>
      </c>
      <c r="AC1035" t="s">
        <v>446</v>
      </c>
      <c r="AD1035" t="s">
        <v>447</v>
      </c>
      <c r="AE1035" t="s">
        <v>414</v>
      </c>
      <c r="AG1035" t="s">
        <v>1452</v>
      </c>
      <c r="AH1035">
        <v>0</v>
      </c>
      <c r="AI1035">
        <v>155</v>
      </c>
      <c r="AJ1035">
        <v>11</v>
      </c>
      <c r="AK1035">
        <v>881</v>
      </c>
      <c r="AL1035">
        <v>1.03</v>
      </c>
    </row>
    <row r="1036" spans="1:38" x14ac:dyDescent="0.3">
      <c r="A1036" t="s">
        <v>1426</v>
      </c>
      <c r="B1036">
        <v>2797</v>
      </c>
      <c r="C1036">
        <v>4</v>
      </c>
      <c r="D1036" t="s">
        <v>1449</v>
      </c>
      <c r="E1036" t="s">
        <v>1390</v>
      </c>
      <c r="F1036">
        <v>858</v>
      </c>
      <c r="G1036">
        <v>48.38</v>
      </c>
      <c r="H1036">
        <v>159.94999999999999</v>
      </c>
      <c r="I1036">
        <v>40.82</v>
      </c>
      <c r="J1036">
        <v>134.94999999999999</v>
      </c>
      <c r="K1036">
        <v>78</v>
      </c>
      <c r="T1036">
        <v>5</v>
      </c>
      <c r="U1036">
        <v>2</v>
      </c>
      <c r="V1036" t="s">
        <v>441</v>
      </c>
      <c r="W1036">
        <v>159</v>
      </c>
      <c r="X1036">
        <v>25</v>
      </c>
      <c r="Y1036">
        <v>14</v>
      </c>
      <c r="Z1036" t="s">
        <v>1450</v>
      </c>
      <c r="AA1036" t="s">
        <v>1451</v>
      </c>
      <c r="AB1036" t="s">
        <v>445</v>
      </c>
      <c r="AC1036" t="s">
        <v>446</v>
      </c>
      <c r="AD1036" t="s">
        <v>447</v>
      </c>
      <c r="AE1036" t="s">
        <v>414</v>
      </c>
      <c r="AG1036" t="s">
        <v>1452</v>
      </c>
      <c r="AH1036">
        <v>0</v>
      </c>
      <c r="AI1036">
        <v>155</v>
      </c>
      <c r="AJ1036">
        <v>11</v>
      </c>
      <c r="AK1036">
        <v>881</v>
      </c>
      <c r="AL1036">
        <v>1.03</v>
      </c>
    </row>
    <row r="1037" spans="1:38" x14ac:dyDescent="0.3">
      <c r="A1037" t="s">
        <v>1426</v>
      </c>
      <c r="B1037">
        <v>12915</v>
      </c>
      <c r="C1037">
        <v>1</v>
      </c>
      <c r="D1037" t="s">
        <v>1453</v>
      </c>
      <c r="E1037" t="s">
        <v>612</v>
      </c>
      <c r="F1037">
        <v>344</v>
      </c>
      <c r="G1037">
        <v>31.29</v>
      </c>
      <c r="H1037">
        <v>103.44</v>
      </c>
      <c r="I1037">
        <v>24.21</v>
      </c>
      <c r="J1037">
        <v>80.06</v>
      </c>
      <c r="K1037">
        <v>24</v>
      </c>
      <c r="T1037">
        <v>3</v>
      </c>
      <c r="U1037">
        <v>2</v>
      </c>
      <c r="V1037" t="s">
        <v>441</v>
      </c>
      <c r="W1037">
        <v>103</v>
      </c>
      <c r="X1037">
        <v>18</v>
      </c>
      <c r="Y1037">
        <v>3</v>
      </c>
      <c r="Z1037" t="s">
        <v>1454</v>
      </c>
      <c r="AA1037" t="s">
        <v>1455</v>
      </c>
      <c r="AB1037" t="s">
        <v>445</v>
      </c>
      <c r="AC1037" t="s">
        <v>446</v>
      </c>
      <c r="AD1037" t="s">
        <v>447</v>
      </c>
      <c r="AE1037" t="s">
        <v>414</v>
      </c>
      <c r="AG1037" t="s">
        <v>1456</v>
      </c>
      <c r="AH1037">
        <v>0</v>
      </c>
      <c r="AI1037">
        <v>347</v>
      </c>
      <c r="AJ1037">
        <v>49</v>
      </c>
      <c r="AK1037">
        <v>520</v>
      </c>
      <c r="AL1037">
        <v>1.51</v>
      </c>
    </row>
    <row r="1038" spans="1:38" x14ac:dyDescent="0.3">
      <c r="A1038" t="s">
        <v>1426</v>
      </c>
      <c r="B1038">
        <v>12915</v>
      </c>
      <c r="C1038">
        <v>2</v>
      </c>
      <c r="D1038" t="s">
        <v>1453</v>
      </c>
      <c r="E1038" t="s">
        <v>612</v>
      </c>
      <c r="F1038">
        <v>344</v>
      </c>
      <c r="G1038">
        <v>33.200000000000003</v>
      </c>
      <c r="H1038">
        <v>109.76</v>
      </c>
      <c r="I1038">
        <v>25.69</v>
      </c>
      <c r="J1038">
        <v>84.95</v>
      </c>
      <c r="K1038">
        <v>24</v>
      </c>
      <c r="T1038">
        <v>3</v>
      </c>
      <c r="U1038">
        <v>2</v>
      </c>
      <c r="V1038" t="s">
        <v>441</v>
      </c>
      <c r="W1038">
        <v>109</v>
      </c>
      <c r="X1038">
        <v>18</v>
      </c>
      <c r="Y1038">
        <v>3</v>
      </c>
      <c r="Z1038" t="s">
        <v>1454</v>
      </c>
      <c r="AA1038" t="s">
        <v>1455</v>
      </c>
      <c r="AB1038" t="s">
        <v>445</v>
      </c>
      <c r="AC1038" t="s">
        <v>446</v>
      </c>
      <c r="AD1038" t="s">
        <v>447</v>
      </c>
      <c r="AE1038" t="s">
        <v>414</v>
      </c>
      <c r="AG1038" t="s">
        <v>1456</v>
      </c>
      <c r="AH1038">
        <v>0</v>
      </c>
      <c r="AI1038">
        <v>347</v>
      </c>
      <c r="AJ1038">
        <v>49</v>
      </c>
      <c r="AK1038">
        <v>520</v>
      </c>
      <c r="AL1038">
        <v>1.51</v>
      </c>
    </row>
    <row r="1039" spans="1:38" x14ac:dyDescent="0.3">
      <c r="A1039" t="s">
        <v>1426</v>
      </c>
      <c r="B1039">
        <v>12915</v>
      </c>
      <c r="C1039">
        <v>3</v>
      </c>
      <c r="D1039" t="s">
        <v>1453</v>
      </c>
      <c r="E1039" t="s">
        <v>612</v>
      </c>
      <c r="F1039">
        <v>344</v>
      </c>
      <c r="G1039">
        <v>47.88</v>
      </c>
      <c r="H1039">
        <v>158.30000000000001</v>
      </c>
      <c r="I1039">
        <v>42.41</v>
      </c>
      <c r="J1039">
        <v>140.22999999999999</v>
      </c>
      <c r="K1039">
        <v>12</v>
      </c>
      <c r="T1039">
        <v>4</v>
      </c>
      <c r="U1039">
        <v>2</v>
      </c>
      <c r="V1039" t="s">
        <v>441</v>
      </c>
      <c r="W1039">
        <v>158</v>
      </c>
      <c r="X1039">
        <v>18</v>
      </c>
      <c r="Y1039">
        <v>3</v>
      </c>
      <c r="Z1039" t="s">
        <v>1454</v>
      </c>
      <c r="AA1039" t="s">
        <v>1455</v>
      </c>
      <c r="AB1039" t="s">
        <v>445</v>
      </c>
      <c r="AC1039" t="s">
        <v>446</v>
      </c>
      <c r="AD1039" t="s">
        <v>447</v>
      </c>
      <c r="AE1039" t="s">
        <v>414</v>
      </c>
      <c r="AG1039" t="s">
        <v>1456</v>
      </c>
      <c r="AH1039">
        <v>0</v>
      </c>
      <c r="AI1039">
        <v>347</v>
      </c>
      <c r="AJ1039">
        <v>49</v>
      </c>
      <c r="AK1039">
        <v>520</v>
      </c>
      <c r="AL1039">
        <v>1.51</v>
      </c>
    </row>
    <row r="1040" spans="1:38" x14ac:dyDescent="0.3">
      <c r="A1040" t="s">
        <v>1426</v>
      </c>
      <c r="B1040">
        <v>12915</v>
      </c>
      <c r="C1040">
        <v>4</v>
      </c>
      <c r="D1040" t="s">
        <v>1453</v>
      </c>
      <c r="E1040" t="s">
        <v>612</v>
      </c>
      <c r="F1040">
        <v>344</v>
      </c>
      <c r="G1040">
        <v>49.89</v>
      </c>
      <c r="H1040">
        <v>164.95</v>
      </c>
      <c r="I1040">
        <v>44.27</v>
      </c>
      <c r="J1040">
        <v>146.37</v>
      </c>
      <c r="K1040">
        <v>160</v>
      </c>
      <c r="T1040">
        <v>4</v>
      </c>
      <c r="U1040">
        <v>2</v>
      </c>
      <c r="V1040" t="s">
        <v>441</v>
      </c>
      <c r="W1040">
        <v>164</v>
      </c>
      <c r="X1040">
        <v>18</v>
      </c>
      <c r="Y1040">
        <v>3</v>
      </c>
      <c r="Z1040" t="s">
        <v>1454</v>
      </c>
      <c r="AA1040" t="s">
        <v>1455</v>
      </c>
      <c r="AB1040" t="s">
        <v>445</v>
      </c>
      <c r="AC1040" t="s">
        <v>446</v>
      </c>
      <c r="AD1040" t="s">
        <v>447</v>
      </c>
      <c r="AE1040" t="s">
        <v>414</v>
      </c>
      <c r="AG1040" t="s">
        <v>1456</v>
      </c>
      <c r="AH1040">
        <v>0</v>
      </c>
      <c r="AI1040">
        <v>347</v>
      </c>
      <c r="AJ1040">
        <v>49</v>
      </c>
      <c r="AK1040">
        <v>520</v>
      </c>
      <c r="AL1040">
        <v>1.51</v>
      </c>
    </row>
    <row r="1041" spans="1:38" x14ac:dyDescent="0.3">
      <c r="A1041" t="s">
        <v>1426</v>
      </c>
      <c r="B1041">
        <v>12915</v>
      </c>
      <c r="C1041">
        <v>5</v>
      </c>
      <c r="D1041" t="s">
        <v>1453</v>
      </c>
      <c r="E1041" t="s">
        <v>612</v>
      </c>
      <c r="F1041">
        <v>344</v>
      </c>
      <c r="G1041">
        <v>56.72</v>
      </c>
      <c r="H1041">
        <v>187.51</v>
      </c>
      <c r="I1041">
        <v>50.32</v>
      </c>
      <c r="J1041">
        <v>166.38</v>
      </c>
      <c r="K1041">
        <v>112</v>
      </c>
      <c r="T1041">
        <v>4</v>
      </c>
      <c r="U1041">
        <v>2</v>
      </c>
      <c r="V1041" t="s">
        <v>441</v>
      </c>
      <c r="W1041">
        <v>187</v>
      </c>
      <c r="X1041">
        <v>18</v>
      </c>
      <c r="Y1041">
        <v>3</v>
      </c>
      <c r="Z1041" t="s">
        <v>1454</v>
      </c>
      <c r="AA1041" t="s">
        <v>1455</v>
      </c>
      <c r="AB1041" t="s">
        <v>445</v>
      </c>
      <c r="AC1041" t="s">
        <v>446</v>
      </c>
      <c r="AD1041" t="s">
        <v>447</v>
      </c>
      <c r="AE1041" t="s">
        <v>414</v>
      </c>
      <c r="AG1041" t="s">
        <v>1456</v>
      </c>
      <c r="AH1041">
        <v>0</v>
      </c>
      <c r="AI1041">
        <v>347</v>
      </c>
      <c r="AJ1041">
        <v>49</v>
      </c>
      <c r="AK1041">
        <v>520</v>
      </c>
      <c r="AL1041">
        <v>1.51</v>
      </c>
    </row>
    <row r="1042" spans="1:38" x14ac:dyDescent="0.3">
      <c r="A1042" t="s">
        <v>1426</v>
      </c>
      <c r="B1042">
        <v>12915</v>
      </c>
      <c r="C1042">
        <v>6</v>
      </c>
      <c r="D1042" t="s">
        <v>1453</v>
      </c>
      <c r="E1042" t="s">
        <v>612</v>
      </c>
      <c r="F1042">
        <v>344</v>
      </c>
      <c r="G1042">
        <v>66.16</v>
      </c>
      <c r="H1042">
        <v>218.73</v>
      </c>
      <c r="I1042">
        <v>58.61</v>
      </c>
      <c r="J1042">
        <v>193.76</v>
      </c>
      <c r="K1042">
        <v>12</v>
      </c>
      <c r="T1042">
        <v>4</v>
      </c>
      <c r="U1042">
        <v>3</v>
      </c>
      <c r="V1042" t="s">
        <v>441</v>
      </c>
      <c r="W1042">
        <v>218</v>
      </c>
      <c r="X1042">
        <v>18</v>
      </c>
      <c r="Y1042">
        <v>3</v>
      </c>
      <c r="Z1042" t="s">
        <v>1454</v>
      </c>
      <c r="AA1042" t="s">
        <v>1455</v>
      </c>
      <c r="AB1042" t="s">
        <v>445</v>
      </c>
      <c r="AC1042" t="s">
        <v>446</v>
      </c>
      <c r="AD1042" t="s">
        <v>447</v>
      </c>
      <c r="AE1042" t="s">
        <v>414</v>
      </c>
      <c r="AG1042" t="s">
        <v>1456</v>
      </c>
      <c r="AH1042">
        <v>0</v>
      </c>
      <c r="AI1042">
        <v>347</v>
      </c>
      <c r="AJ1042">
        <v>49</v>
      </c>
      <c r="AK1042">
        <v>520</v>
      </c>
      <c r="AL1042">
        <v>1.51</v>
      </c>
    </row>
    <row r="1043" spans="1:38" x14ac:dyDescent="0.3">
      <c r="A1043" t="s">
        <v>1426</v>
      </c>
      <c r="B1043">
        <v>3014</v>
      </c>
      <c r="C1043">
        <v>1</v>
      </c>
      <c r="D1043" t="s">
        <v>1457</v>
      </c>
      <c r="E1043" t="s">
        <v>477</v>
      </c>
      <c r="F1043">
        <v>770</v>
      </c>
      <c r="G1043">
        <v>25.57</v>
      </c>
      <c r="H1043">
        <v>84.55</v>
      </c>
      <c r="I1043">
        <v>17.75</v>
      </c>
      <c r="J1043">
        <v>58.71</v>
      </c>
      <c r="K1043">
        <v>358</v>
      </c>
      <c r="T1043">
        <v>2</v>
      </c>
      <c r="U1043">
        <v>1</v>
      </c>
      <c r="V1043" t="s">
        <v>457</v>
      </c>
      <c r="W1043">
        <v>84</v>
      </c>
      <c r="X1043">
        <v>25</v>
      </c>
      <c r="Y1043">
        <v>10</v>
      </c>
      <c r="Z1043" t="s">
        <v>1458</v>
      </c>
      <c r="AA1043" t="s">
        <v>1459</v>
      </c>
      <c r="AB1043" t="s">
        <v>445</v>
      </c>
      <c r="AC1043" t="s">
        <v>446</v>
      </c>
      <c r="AD1043" t="s">
        <v>447</v>
      </c>
      <c r="AE1043" t="s">
        <v>414</v>
      </c>
      <c r="AG1043" t="s">
        <v>1460</v>
      </c>
      <c r="AH1043">
        <v>0</v>
      </c>
      <c r="AI1043">
        <v>178</v>
      </c>
      <c r="AJ1043">
        <v>15</v>
      </c>
      <c r="AK1043">
        <v>471</v>
      </c>
      <c r="AL1043">
        <v>0.61</v>
      </c>
    </row>
    <row r="1044" spans="1:38" x14ac:dyDescent="0.3">
      <c r="A1044" t="s">
        <v>1426</v>
      </c>
      <c r="B1044">
        <v>3014</v>
      </c>
      <c r="C1044">
        <v>2</v>
      </c>
      <c r="D1044" t="s">
        <v>1457</v>
      </c>
      <c r="E1044" t="s">
        <v>477</v>
      </c>
      <c r="F1044">
        <v>770</v>
      </c>
      <c r="G1044">
        <v>27.5</v>
      </c>
      <c r="H1044">
        <v>90.93</v>
      </c>
      <c r="I1044">
        <v>20.14</v>
      </c>
      <c r="J1044">
        <v>66.599999999999994</v>
      </c>
      <c r="K1044">
        <v>145</v>
      </c>
      <c r="T1044">
        <v>3</v>
      </c>
      <c r="U1044">
        <v>1</v>
      </c>
      <c r="V1044" t="s">
        <v>457</v>
      </c>
      <c r="W1044" t="s">
        <v>269</v>
      </c>
      <c r="X1044">
        <v>25</v>
      </c>
      <c r="Y1044">
        <v>10</v>
      </c>
      <c r="Z1044" t="s">
        <v>1458</v>
      </c>
      <c r="AA1044" t="s">
        <v>1459</v>
      </c>
      <c r="AB1044" t="s">
        <v>445</v>
      </c>
      <c r="AC1044" t="s">
        <v>446</v>
      </c>
      <c r="AD1044" t="s">
        <v>447</v>
      </c>
      <c r="AE1044" t="s">
        <v>414</v>
      </c>
      <c r="AG1044" t="s">
        <v>1460</v>
      </c>
      <c r="AH1044">
        <v>0</v>
      </c>
      <c r="AI1044">
        <v>178</v>
      </c>
      <c r="AJ1044">
        <v>15</v>
      </c>
      <c r="AK1044">
        <v>471</v>
      </c>
      <c r="AL1044">
        <v>0.61</v>
      </c>
    </row>
    <row r="1045" spans="1:38" x14ac:dyDescent="0.3">
      <c r="A1045" t="s">
        <v>1426</v>
      </c>
      <c r="B1045">
        <v>3014</v>
      </c>
      <c r="C1045">
        <v>3</v>
      </c>
      <c r="D1045" t="s">
        <v>1457</v>
      </c>
      <c r="E1045" t="s">
        <v>477</v>
      </c>
      <c r="F1045">
        <v>770</v>
      </c>
      <c r="G1045">
        <v>27.85</v>
      </c>
      <c r="H1045">
        <v>92.07</v>
      </c>
      <c r="I1045">
        <v>20.39</v>
      </c>
      <c r="J1045">
        <v>67.430000000000007</v>
      </c>
      <c r="K1045">
        <v>150</v>
      </c>
      <c r="T1045">
        <v>3</v>
      </c>
      <c r="U1045">
        <v>1</v>
      </c>
      <c r="V1045" t="s">
        <v>457</v>
      </c>
      <c r="W1045" t="s">
        <v>270</v>
      </c>
      <c r="X1045">
        <v>25</v>
      </c>
      <c r="Y1045">
        <v>10</v>
      </c>
      <c r="Z1045" t="s">
        <v>1458</v>
      </c>
      <c r="AA1045" t="s">
        <v>1459</v>
      </c>
      <c r="AB1045" t="s">
        <v>445</v>
      </c>
      <c r="AC1045" t="s">
        <v>446</v>
      </c>
      <c r="AD1045" t="s">
        <v>447</v>
      </c>
      <c r="AE1045" t="s">
        <v>414</v>
      </c>
      <c r="AG1045" t="s">
        <v>1460</v>
      </c>
      <c r="AH1045">
        <v>0</v>
      </c>
      <c r="AI1045">
        <v>178</v>
      </c>
      <c r="AJ1045">
        <v>15</v>
      </c>
      <c r="AK1045">
        <v>471</v>
      </c>
      <c r="AL1045">
        <v>0.61</v>
      </c>
    </row>
    <row r="1046" spans="1:38" x14ac:dyDescent="0.3">
      <c r="A1046" t="s">
        <v>1426</v>
      </c>
      <c r="B1046">
        <v>3014</v>
      </c>
      <c r="C1046">
        <v>4</v>
      </c>
      <c r="D1046" t="s">
        <v>1457</v>
      </c>
      <c r="E1046" t="s">
        <v>477</v>
      </c>
      <c r="F1046">
        <v>770</v>
      </c>
      <c r="G1046">
        <v>28.61</v>
      </c>
      <c r="H1046">
        <v>94.59</v>
      </c>
      <c r="I1046">
        <v>20.14</v>
      </c>
      <c r="J1046">
        <v>66.599999999999994</v>
      </c>
      <c r="K1046">
        <v>57</v>
      </c>
      <c r="T1046">
        <v>3</v>
      </c>
      <c r="U1046">
        <v>1</v>
      </c>
      <c r="V1046" t="s">
        <v>457</v>
      </c>
      <c r="W1046" t="s">
        <v>119</v>
      </c>
      <c r="X1046">
        <v>25</v>
      </c>
      <c r="Y1046">
        <v>10</v>
      </c>
      <c r="Z1046" t="s">
        <v>1458</v>
      </c>
      <c r="AA1046" t="s">
        <v>1459</v>
      </c>
      <c r="AB1046" t="s">
        <v>445</v>
      </c>
      <c r="AC1046" t="s">
        <v>446</v>
      </c>
      <c r="AD1046" t="s">
        <v>447</v>
      </c>
      <c r="AE1046" t="s">
        <v>414</v>
      </c>
      <c r="AG1046" t="s">
        <v>1460</v>
      </c>
      <c r="AH1046">
        <v>0</v>
      </c>
      <c r="AI1046">
        <v>178</v>
      </c>
      <c r="AJ1046">
        <v>15</v>
      </c>
      <c r="AK1046">
        <v>471</v>
      </c>
      <c r="AL1046">
        <v>0.61</v>
      </c>
    </row>
    <row r="1047" spans="1:38" x14ac:dyDescent="0.3">
      <c r="A1047" t="s">
        <v>1426</v>
      </c>
      <c r="B1047">
        <v>3014</v>
      </c>
      <c r="C1047">
        <v>5</v>
      </c>
      <c r="D1047" t="s">
        <v>1457</v>
      </c>
      <c r="E1047" t="s">
        <v>477</v>
      </c>
      <c r="F1047">
        <v>770</v>
      </c>
      <c r="G1047">
        <v>28.97</v>
      </c>
      <c r="H1047">
        <v>95.77</v>
      </c>
      <c r="I1047">
        <v>20.39</v>
      </c>
      <c r="J1047">
        <v>67.430000000000007</v>
      </c>
      <c r="K1047">
        <v>60</v>
      </c>
      <c r="T1047">
        <v>3</v>
      </c>
      <c r="U1047">
        <v>1</v>
      </c>
      <c r="V1047" t="s">
        <v>457</v>
      </c>
      <c r="W1047" t="s">
        <v>120</v>
      </c>
      <c r="X1047">
        <v>25</v>
      </c>
      <c r="Y1047">
        <v>10</v>
      </c>
      <c r="Z1047" t="s">
        <v>1458</v>
      </c>
      <c r="AA1047" t="s">
        <v>1459</v>
      </c>
      <c r="AB1047" t="s">
        <v>445</v>
      </c>
      <c r="AC1047" t="s">
        <v>446</v>
      </c>
      <c r="AD1047" t="s">
        <v>447</v>
      </c>
      <c r="AE1047" t="s">
        <v>414</v>
      </c>
      <c r="AG1047" t="s">
        <v>1460</v>
      </c>
      <c r="AH1047">
        <v>0</v>
      </c>
      <c r="AI1047">
        <v>178</v>
      </c>
      <c r="AJ1047">
        <v>15</v>
      </c>
      <c r="AK1047">
        <v>471</v>
      </c>
      <c r="AL1047">
        <v>0.61</v>
      </c>
    </row>
    <row r="1048" spans="1:38" x14ac:dyDescent="0.3">
      <c r="A1048" t="s">
        <v>1426</v>
      </c>
      <c r="B1048">
        <v>7966</v>
      </c>
      <c r="C1048">
        <v>1</v>
      </c>
      <c r="D1048" t="s">
        <v>1461</v>
      </c>
      <c r="E1048" t="s">
        <v>641</v>
      </c>
      <c r="F1048">
        <v>1651</v>
      </c>
      <c r="G1048">
        <v>15.13</v>
      </c>
      <c r="H1048">
        <v>50.04</v>
      </c>
      <c r="I1048">
        <v>10.67</v>
      </c>
      <c r="J1048">
        <v>35.28</v>
      </c>
      <c r="K1048">
        <v>611</v>
      </c>
      <c r="T1048">
        <v>2</v>
      </c>
      <c r="U1048">
        <v>1</v>
      </c>
      <c r="V1048" t="s">
        <v>457</v>
      </c>
      <c r="W1048" t="s">
        <v>264</v>
      </c>
      <c r="X1048">
        <v>25</v>
      </c>
      <c r="Y1048">
        <v>10</v>
      </c>
      <c r="Z1048" t="s">
        <v>1462</v>
      </c>
      <c r="AA1048" t="s">
        <v>1463</v>
      </c>
      <c r="AB1048" t="s">
        <v>445</v>
      </c>
      <c r="AC1048" t="s">
        <v>446</v>
      </c>
      <c r="AD1048" t="s">
        <v>447</v>
      </c>
      <c r="AE1048" t="s">
        <v>414</v>
      </c>
      <c r="AG1048" t="s">
        <v>1464</v>
      </c>
      <c r="AH1048">
        <v>0</v>
      </c>
      <c r="AI1048">
        <v>148</v>
      </c>
      <c r="AJ1048">
        <v>13</v>
      </c>
      <c r="AK1048">
        <v>658</v>
      </c>
      <c r="AL1048">
        <v>0.4</v>
      </c>
    </row>
    <row r="1049" spans="1:38" x14ac:dyDescent="0.3">
      <c r="A1049" t="s">
        <v>1426</v>
      </c>
      <c r="B1049">
        <v>7966</v>
      </c>
      <c r="C1049">
        <v>2</v>
      </c>
      <c r="D1049" t="s">
        <v>1461</v>
      </c>
      <c r="E1049" t="s">
        <v>641</v>
      </c>
      <c r="F1049">
        <v>1651</v>
      </c>
      <c r="G1049">
        <v>15.44</v>
      </c>
      <c r="H1049">
        <v>51.06</v>
      </c>
      <c r="I1049">
        <v>10.89</v>
      </c>
      <c r="J1049">
        <v>36</v>
      </c>
      <c r="K1049">
        <v>210</v>
      </c>
      <c r="T1049">
        <v>2</v>
      </c>
      <c r="U1049">
        <v>1</v>
      </c>
      <c r="V1049" t="s">
        <v>457</v>
      </c>
      <c r="W1049" t="s">
        <v>265</v>
      </c>
      <c r="X1049">
        <v>25</v>
      </c>
      <c r="Y1049">
        <v>10</v>
      </c>
      <c r="Z1049" t="s">
        <v>1462</v>
      </c>
      <c r="AA1049" t="s">
        <v>1463</v>
      </c>
      <c r="AB1049" t="s">
        <v>445</v>
      </c>
      <c r="AC1049" t="s">
        <v>446</v>
      </c>
      <c r="AD1049" t="s">
        <v>447</v>
      </c>
      <c r="AE1049" t="s">
        <v>414</v>
      </c>
      <c r="AG1049" t="s">
        <v>1464</v>
      </c>
      <c r="AH1049">
        <v>0</v>
      </c>
      <c r="AI1049">
        <v>148</v>
      </c>
      <c r="AJ1049">
        <v>13</v>
      </c>
      <c r="AK1049">
        <v>658</v>
      </c>
      <c r="AL1049">
        <v>0.4</v>
      </c>
    </row>
    <row r="1050" spans="1:38" x14ac:dyDescent="0.3">
      <c r="A1050" t="s">
        <v>1426</v>
      </c>
      <c r="B1050">
        <v>7966</v>
      </c>
      <c r="C1050">
        <v>3</v>
      </c>
      <c r="D1050" t="s">
        <v>1461</v>
      </c>
      <c r="E1050" t="s">
        <v>641</v>
      </c>
      <c r="F1050">
        <v>1651</v>
      </c>
      <c r="G1050">
        <v>17.399999999999999</v>
      </c>
      <c r="H1050">
        <v>57.53</v>
      </c>
      <c r="I1050">
        <v>12.65</v>
      </c>
      <c r="J1050">
        <v>41.85</v>
      </c>
      <c r="K1050">
        <v>534</v>
      </c>
      <c r="T1050">
        <v>2</v>
      </c>
      <c r="U1050">
        <v>1</v>
      </c>
      <c r="V1050" t="s">
        <v>457</v>
      </c>
      <c r="W1050">
        <v>57</v>
      </c>
      <c r="X1050">
        <v>25</v>
      </c>
      <c r="Y1050">
        <v>10</v>
      </c>
      <c r="Z1050" t="s">
        <v>1462</v>
      </c>
      <c r="AA1050" t="s">
        <v>1463</v>
      </c>
      <c r="AB1050" t="s">
        <v>445</v>
      </c>
      <c r="AC1050" t="s">
        <v>446</v>
      </c>
      <c r="AD1050" t="s">
        <v>447</v>
      </c>
      <c r="AE1050" t="s">
        <v>414</v>
      </c>
      <c r="AG1050" t="s">
        <v>1464</v>
      </c>
      <c r="AH1050">
        <v>0</v>
      </c>
      <c r="AI1050">
        <v>148</v>
      </c>
      <c r="AJ1050">
        <v>13</v>
      </c>
      <c r="AK1050">
        <v>658</v>
      </c>
      <c r="AL1050">
        <v>0.4</v>
      </c>
    </row>
    <row r="1051" spans="1:38" x14ac:dyDescent="0.3">
      <c r="A1051" t="s">
        <v>1426</v>
      </c>
      <c r="B1051">
        <v>7966</v>
      </c>
      <c r="C1051">
        <v>4</v>
      </c>
      <c r="D1051" t="s">
        <v>1461</v>
      </c>
      <c r="E1051" t="s">
        <v>641</v>
      </c>
      <c r="F1051">
        <v>1651</v>
      </c>
      <c r="G1051">
        <v>18.7</v>
      </c>
      <c r="H1051">
        <v>61.84</v>
      </c>
      <c r="I1051">
        <v>12.93</v>
      </c>
      <c r="J1051">
        <v>42.75</v>
      </c>
      <c r="K1051">
        <v>296</v>
      </c>
      <c r="T1051">
        <v>2</v>
      </c>
      <c r="U1051">
        <v>1</v>
      </c>
      <c r="V1051" t="s">
        <v>457</v>
      </c>
      <c r="W1051">
        <v>61</v>
      </c>
      <c r="X1051">
        <v>25</v>
      </c>
      <c r="Y1051">
        <v>10</v>
      </c>
      <c r="Z1051" t="s">
        <v>1462</v>
      </c>
      <c r="AA1051" t="s">
        <v>1463</v>
      </c>
      <c r="AB1051" t="s">
        <v>445</v>
      </c>
      <c r="AC1051" t="s">
        <v>446</v>
      </c>
      <c r="AD1051" t="s">
        <v>447</v>
      </c>
      <c r="AE1051" t="s">
        <v>414</v>
      </c>
      <c r="AG1051" t="s">
        <v>1464</v>
      </c>
      <c r="AH1051">
        <v>0</v>
      </c>
      <c r="AI1051">
        <v>148</v>
      </c>
      <c r="AJ1051">
        <v>13</v>
      </c>
      <c r="AK1051">
        <v>658</v>
      </c>
      <c r="AL1051">
        <v>0.4</v>
      </c>
    </row>
    <row r="1052" spans="1:38" x14ac:dyDescent="0.3">
      <c r="A1052" t="s">
        <v>1426</v>
      </c>
      <c r="B1052">
        <v>3621</v>
      </c>
      <c r="C1052">
        <v>1</v>
      </c>
      <c r="D1052" t="s">
        <v>1465</v>
      </c>
      <c r="E1052" t="s">
        <v>537</v>
      </c>
      <c r="F1052">
        <v>1829</v>
      </c>
      <c r="G1052">
        <v>32.71</v>
      </c>
      <c r="H1052">
        <v>108.16</v>
      </c>
      <c r="I1052">
        <v>25.7</v>
      </c>
      <c r="J1052">
        <v>84.99</v>
      </c>
      <c r="K1052">
        <v>360</v>
      </c>
      <c r="T1052">
        <v>3</v>
      </c>
      <c r="U1052">
        <v>2</v>
      </c>
      <c r="V1052" t="s">
        <v>441</v>
      </c>
      <c r="W1052">
        <v>108</v>
      </c>
      <c r="X1052">
        <v>35</v>
      </c>
      <c r="Y1052">
        <v>30</v>
      </c>
      <c r="Z1052" t="s">
        <v>1466</v>
      </c>
      <c r="AA1052" t="s">
        <v>1467</v>
      </c>
      <c r="AB1052" t="s">
        <v>445</v>
      </c>
      <c r="AC1052" t="s">
        <v>446</v>
      </c>
      <c r="AD1052" t="s">
        <v>447</v>
      </c>
      <c r="AE1052" t="s">
        <v>414</v>
      </c>
      <c r="AG1052" t="s">
        <v>1468</v>
      </c>
      <c r="AH1052">
        <v>0</v>
      </c>
      <c r="AI1052">
        <v>355</v>
      </c>
      <c r="AJ1052">
        <v>59</v>
      </c>
      <c r="AK1052">
        <v>3130</v>
      </c>
      <c r="AL1052">
        <v>1.71</v>
      </c>
    </row>
    <row r="1053" spans="1:38" x14ac:dyDescent="0.3">
      <c r="A1053" t="s">
        <v>1426</v>
      </c>
      <c r="B1053">
        <v>3621</v>
      </c>
      <c r="C1053">
        <v>2</v>
      </c>
      <c r="D1053" t="s">
        <v>1465</v>
      </c>
      <c r="E1053" t="s">
        <v>537</v>
      </c>
      <c r="F1053">
        <v>1829</v>
      </c>
      <c r="G1053">
        <v>47.93</v>
      </c>
      <c r="H1053">
        <v>158.46</v>
      </c>
      <c r="I1053">
        <v>37.659999999999997</v>
      </c>
      <c r="J1053">
        <v>124.51</v>
      </c>
      <c r="K1053">
        <v>366</v>
      </c>
      <c r="T1053">
        <v>4</v>
      </c>
      <c r="U1053">
        <v>2</v>
      </c>
      <c r="V1053" t="s">
        <v>441</v>
      </c>
      <c r="W1053">
        <v>158</v>
      </c>
      <c r="X1053">
        <v>35</v>
      </c>
      <c r="Y1053">
        <v>30</v>
      </c>
      <c r="Z1053" t="s">
        <v>1466</v>
      </c>
      <c r="AA1053" t="s">
        <v>1467</v>
      </c>
      <c r="AB1053" t="s">
        <v>445</v>
      </c>
      <c r="AC1053" t="s">
        <v>446</v>
      </c>
      <c r="AD1053" t="s">
        <v>447</v>
      </c>
      <c r="AE1053" t="s">
        <v>414</v>
      </c>
      <c r="AG1053" t="s">
        <v>1468</v>
      </c>
      <c r="AH1053">
        <v>0</v>
      </c>
      <c r="AI1053">
        <v>355</v>
      </c>
      <c r="AJ1053">
        <v>59</v>
      </c>
      <c r="AK1053">
        <v>3130</v>
      </c>
      <c r="AL1053">
        <v>1.71</v>
      </c>
    </row>
    <row r="1054" spans="1:38" x14ac:dyDescent="0.3">
      <c r="A1054" t="s">
        <v>1426</v>
      </c>
      <c r="B1054">
        <v>3621</v>
      </c>
      <c r="C1054">
        <v>3</v>
      </c>
      <c r="D1054" t="s">
        <v>1465</v>
      </c>
      <c r="E1054" t="s">
        <v>537</v>
      </c>
      <c r="F1054">
        <v>1829</v>
      </c>
      <c r="G1054">
        <v>53.77</v>
      </c>
      <c r="H1054">
        <v>177.76</v>
      </c>
      <c r="I1054">
        <v>42.25</v>
      </c>
      <c r="J1054">
        <v>139.68</v>
      </c>
      <c r="K1054">
        <v>372</v>
      </c>
      <c r="T1054">
        <v>4</v>
      </c>
      <c r="U1054">
        <v>2</v>
      </c>
      <c r="V1054" t="s">
        <v>441</v>
      </c>
      <c r="W1054" t="s">
        <v>317</v>
      </c>
      <c r="X1054">
        <v>35</v>
      </c>
      <c r="Y1054">
        <v>30</v>
      </c>
      <c r="Z1054" t="s">
        <v>1466</v>
      </c>
      <c r="AA1054" t="s">
        <v>1467</v>
      </c>
      <c r="AB1054" t="s">
        <v>445</v>
      </c>
      <c r="AC1054" t="s">
        <v>446</v>
      </c>
      <c r="AD1054" t="s">
        <v>447</v>
      </c>
      <c r="AE1054" t="s">
        <v>414</v>
      </c>
      <c r="AG1054" t="s">
        <v>1468</v>
      </c>
      <c r="AH1054">
        <v>0</v>
      </c>
      <c r="AI1054">
        <v>355</v>
      </c>
      <c r="AJ1054">
        <v>59</v>
      </c>
      <c r="AK1054">
        <v>3130</v>
      </c>
      <c r="AL1054">
        <v>1.71</v>
      </c>
    </row>
    <row r="1055" spans="1:38" x14ac:dyDescent="0.3">
      <c r="A1055" t="s">
        <v>1426</v>
      </c>
      <c r="B1055">
        <v>3621</v>
      </c>
      <c r="C1055">
        <v>4</v>
      </c>
      <c r="D1055" t="s">
        <v>1465</v>
      </c>
      <c r="E1055" t="s">
        <v>537</v>
      </c>
      <c r="F1055">
        <v>1829</v>
      </c>
      <c r="G1055">
        <v>53.78</v>
      </c>
      <c r="H1055">
        <v>177.8</v>
      </c>
      <c r="I1055">
        <v>42.26</v>
      </c>
      <c r="J1055">
        <v>139.71</v>
      </c>
      <c r="K1055">
        <v>182</v>
      </c>
      <c r="T1055">
        <v>4</v>
      </c>
      <c r="U1055">
        <v>2</v>
      </c>
      <c r="V1055" t="s">
        <v>441</v>
      </c>
      <c r="W1055" t="s">
        <v>318</v>
      </c>
      <c r="X1055">
        <v>35</v>
      </c>
      <c r="Y1055">
        <v>30</v>
      </c>
      <c r="Z1055" t="s">
        <v>1466</v>
      </c>
      <c r="AA1055" t="s">
        <v>1467</v>
      </c>
      <c r="AB1055" t="s">
        <v>445</v>
      </c>
      <c r="AC1055" t="s">
        <v>446</v>
      </c>
      <c r="AD1055" t="s">
        <v>447</v>
      </c>
      <c r="AE1055" t="s">
        <v>414</v>
      </c>
      <c r="AG1055" t="s">
        <v>1468</v>
      </c>
      <c r="AH1055">
        <v>0</v>
      </c>
      <c r="AI1055">
        <v>355</v>
      </c>
      <c r="AJ1055">
        <v>59</v>
      </c>
      <c r="AK1055">
        <v>3130</v>
      </c>
      <c r="AL1055">
        <v>1.71</v>
      </c>
    </row>
    <row r="1056" spans="1:38" x14ac:dyDescent="0.3">
      <c r="A1056" t="s">
        <v>1426</v>
      </c>
      <c r="B1056">
        <v>3621</v>
      </c>
      <c r="C1056">
        <v>5</v>
      </c>
      <c r="D1056" t="s">
        <v>1465</v>
      </c>
      <c r="E1056" t="s">
        <v>537</v>
      </c>
      <c r="F1056">
        <v>1829</v>
      </c>
      <c r="G1056">
        <v>62.69</v>
      </c>
      <c r="H1056">
        <v>207.27</v>
      </c>
      <c r="I1056">
        <v>49.26</v>
      </c>
      <c r="J1056">
        <v>162.86000000000001</v>
      </c>
      <c r="K1056">
        <v>294</v>
      </c>
      <c r="T1056">
        <v>4</v>
      </c>
      <c r="U1056">
        <v>2</v>
      </c>
      <c r="V1056" t="s">
        <v>441</v>
      </c>
      <c r="W1056">
        <v>207</v>
      </c>
      <c r="X1056">
        <v>35</v>
      </c>
      <c r="Y1056">
        <v>30</v>
      </c>
      <c r="Z1056" t="s">
        <v>1466</v>
      </c>
      <c r="AA1056" t="s">
        <v>1467</v>
      </c>
      <c r="AB1056" t="s">
        <v>445</v>
      </c>
      <c r="AC1056" t="s">
        <v>446</v>
      </c>
      <c r="AD1056" t="s">
        <v>447</v>
      </c>
      <c r="AE1056" t="s">
        <v>414</v>
      </c>
      <c r="AG1056" t="s">
        <v>1468</v>
      </c>
      <c r="AH1056">
        <v>0</v>
      </c>
      <c r="AI1056">
        <v>355</v>
      </c>
      <c r="AJ1056">
        <v>59</v>
      </c>
      <c r="AK1056">
        <v>3130</v>
      </c>
      <c r="AL1056">
        <v>1.71</v>
      </c>
    </row>
    <row r="1057" spans="1:38" x14ac:dyDescent="0.3">
      <c r="A1057" t="s">
        <v>1426</v>
      </c>
      <c r="B1057">
        <v>3621</v>
      </c>
      <c r="C1057">
        <v>6</v>
      </c>
      <c r="D1057" t="s">
        <v>1465</v>
      </c>
      <c r="E1057" t="s">
        <v>537</v>
      </c>
      <c r="F1057">
        <v>1829</v>
      </c>
      <c r="G1057">
        <v>70.150000000000006</v>
      </c>
      <c r="H1057">
        <v>231.91</v>
      </c>
      <c r="I1057">
        <v>55.12</v>
      </c>
      <c r="J1057">
        <v>182.23</v>
      </c>
      <c r="K1057">
        <v>176</v>
      </c>
      <c r="T1057">
        <v>4</v>
      </c>
      <c r="U1057">
        <v>2</v>
      </c>
      <c r="V1057" t="s">
        <v>441</v>
      </c>
      <c r="W1057" t="s">
        <v>319</v>
      </c>
      <c r="X1057">
        <v>35</v>
      </c>
      <c r="Y1057">
        <v>30</v>
      </c>
      <c r="Z1057" t="s">
        <v>1466</v>
      </c>
      <c r="AA1057" t="s">
        <v>1467</v>
      </c>
      <c r="AB1057" t="s">
        <v>445</v>
      </c>
      <c r="AC1057" t="s">
        <v>446</v>
      </c>
      <c r="AD1057" t="s">
        <v>447</v>
      </c>
      <c r="AE1057" t="s">
        <v>414</v>
      </c>
      <c r="AG1057" t="s">
        <v>1468</v>
      </c>
      <c r="AH1057">
        <v>0</v>
      </c>
      <c r="AI1057">
        <v>355</v>
      </c>
      <c r="AJ1057">
        <v>59</v>
      </c>
      <c r="AK1057">
        <v>3130</v>
      </c>
      <c r="AL1057">
        <v>1.71</v>
      </c>
    </row>
    <row r="1058" spans="1:38" x14ac:dyDescent="0.3">
      <c r="A1058" t="s">
        <v>1426</v>
      </c>
      <c r="B1058">
        <v>3621</v>
      </c>
      <c r="C1058">
        <v>7</v>
      </c>
      <c r="D1058" t="s">
        <v>1465</v>
      </c>
      <c r="E1058" t="s">
        <v>537</v>
      </c>
      <c r="F1058">
        <v>1829</v>
      </c>
      <c r="G1058">
        <v>69.930000000000007</v>
      </c>
      <c r="H1058">
        <v>231.19</v>
      </c>
      <c r="I1058">
        <v>54.95</v>
      </c>
      <c r="J1058">
        <v>181.67</v>
      </c>
      <c r="K1058">
        <v>1</v>
      </c>
      <c r="T1058">
        <v>4</v>
      </c>
      <c r="U1058">
        <v>2</v>
      </c>
      <c r="V1058" t="s">
        <v>441</v>
      </c>
      <c r="W1058" t="s">
        <v>320</v>
      </c>
      <c r="X1058">
        <v>35</v>
      </c>
      <c r="Y1058">
        <v>30</v>
      </c>
      <c r="Z1058" t="s">
        <v>1466</v>
      </c>
      <c r="AA1058" t="s">
        <v>1467</v>
      </c>
      <c r="AB1058" t="s">
        <v>445</v>
      </c>
      <c r="AC1058" t="s">
        <v>446</v>
      </c>
      <c r="AD1058" t="s">
        <v>447</v>
      </c>
      <c r="AE1058" t="s">
        <v>414</v>
      </c>
      <c r="AG1058" t="s">
        <v>1468</v>
      </c>
      <c r="AH1058">
        <v>0</v>
      </c>
      <c r="AI1058">
        <v>355</v>
      </c>
      <c r="AJ1058">
        <v>59</v>
      </c>
      <c r="AK1058">
        <v>3130</v>
      </c>
      <c r="AL1058">
        <v>1.71</v>
      </c>
    </row>
    <row r="1059" spans="1:38" x14ac:dyDescent="0.3">
      <c r="A1059" t="s">
        <v>1426</v>
      </c>
      <c r="B1059">
        <v>3621</v>
      </c>
      <c r="C1059">
        <v>8</v>
      </c>
      <c r="D1059" t="s">
        <v>1465</v>
      </c>
      <c r="E1059" t="s">
        <v>537</v>
      </c>
      <c r="F1059">
        <v>1829</v>
      </c>
      <c r="G1059">
        <v>76.900000000000006</v>
      </c>
      <c r="H1059">
        <v>254.24</v>
      </c>
      <c r="I1059">
        <v>60.43</v>
      </c>
      <c r="J1059">
        <v>199.77</v>
      </c>
      <c r="K1059">
        <v>60</v>
      </c>
      <c r="T1059">
        <v>5</v>
      </c>
      <c r="U1059">
        <v>3</v>
      </c>
      <c r="V1059" t="s">
        <v>441</v>
      </c>
      <c r="W1059" t="s">
        <v>321</v>
      </c>
      <c r="X1059">
        <v>35</v>
      </c>
      <c r="Y1059">
        <v>30</v>
      </c>
      <c r="Z1059" t="s">
        <v>1466</v>
      </c>
      <c r="AA1059" t="s">
        <v>1467</v>
      </c>
      <c r="AB1059" t="s">
        <v>445</v>
      </c>
      <c r="AC1059" t="s">
        <v>446</v>
      </c>
      <c r="AD1059" t="s">
        <v>447</v>
      </c>
      <c r="AE1059" t="s">
        <v>414</v>
      </c>
      <c r="AG1059" t="s">
        <v>1468</v>
      </c>
      <c r="AH1059">
        <v>0</v>
      </c>
      <c r="AI1059">
        <v>355</v>
      </c>
      <c r="AJ1059">
        <v>59</v>
      </c>
      <c r="AK1059">
        <v>3130</v>
      </c>
      <c r="AL1059">
        <v>1.71</v>
      </c>
    </row>
    <row r="1060" spans="1:38" x14ac:dyDescent="0.3">
      <c r="A1060" t="s">
        <v>1426</v>
      </c>
      <c r="B1060">
        <v>3621</v>
      </c>
      <c r="C1060">
        <v>9</v>
      </c>
      <c r="D1060" t="s">
        <v>1465</v>
      </c>
      <c r="E1060" t="s">
        <v>537</v>
      </c>
      <c r="F1060">
        <v>1829</v>
      </c>
      <c r="G1060">
        <v>76.95</v>
      </c>
      <c r="H1060">
        <v>254.41</v>
      </c>
      <c r="I1060">
        <v>60.47</v>
      </c>
      <c r="J1060">
        <v>199.91</v>
      </c>
      <c r="K1060">
        <v>3</v>
      </c>
      <c r="T1060">
        <v>5</v>
      </c>
      <c r="U1060">
        <v>3</v>
      </c>
      <c r="V1060" t="s">
        <v>441</v>
      </c>
      <c r="W1060" t="s">
        <v>322</v>
      </c>
      <c r="X1060">
        <v>35</v>
      </c>
      <c r="Y1060">
        <v>30</v>
      </c>
      <c r="Z1060" t="s">
        <v>1466</v>
      </c>
      <c r="AA1060" t="s">
        <v>1467</v>
      </c>
      <c r="AB1060" t="s">
        <v>445</v>
      </c>
      <c r="AC1060" t="s">
        <v>446</v>
      </c>
      <c r="AD1060" t="s">
        <v>447</v>
      </c>
      <c r="AE1060" t="s">
        <v>414</v>
      </c>
      <c r="AG1060" t="s">
        <v>1468</v>
      </c>
      <c r="AH1060">
        <v>0</v>
      </c>
      <c r="AI1060">
        <v>355</v>
      </c>
      <c r="AJ1060">
        <v>59</v>
      </c>
      <c r="AK1060">
        <v>3130</v>
      </c>
      <c r="AL1060">
        <v>1.71</v>
      </c>
    </row>
    <row r="1061" spans="1:38" x14ac:dyDescent="0.3">
      <c r="A1061" t="s">
        <v>1426</v>
      </c>
      <c r="B1061">
        <v>3621</v>
      </c>
      <c r="C1061">
        <v>10</v>
      </c>
      <c r="D1061" t="s">
        <v>1465</v>
      </c>
      <c r="E1061" t="s">
        <v>537</v>
      </c>
      <c r="F1061">
        <v>1829</v>
      </c>
      <c r="G1061">
        <v>94.05</v>
      </c>
      <c r="H1061">
        <v>310.93</v>
      </c>
      <c r="I1061">
        <v>73.98</v>
      </c>
      <c r="J1061">
        <v>244.57</v>
      </c>
      <c r="K1061">
        <v>1</v>
      </c>
      <c r="T1061">
        <v>5</v>
      </c>
      <c r="U1061">
        <v>3</v>
      </c>
      <c r="V1061" t="s">
        <v>441</v>
      </c>
      <c r="W1061" t="s">
        <v>323</v>
      </c>
      <c r="X1061">
        <v>35</v>
      </c>
      <c r="Y1061">
        <v>30</v>
      </c>
      <c r="Z1061" t="s">
        <v>1466</v>
      </c>
      <c r="AA1061" t="s">
        <v>1467</v>
      </c>
      <c r="AB1061" t="s">
        <v>445</v>
      </c>
      <c r="AC1061" t="s">
        <v>446</v>
      </c>
      <c r="AD1061" t="s">
        <v>447</v>
      </c>
      <c r="AE1061" t="s">
        <v>414</v>
      </c>
      <c r="AG1061" t="s">
        <v>1468</v>
      </c>
      <c r="AH1061">
        <v>0</v>
      </c>
      <c r="AI1061">
        <v>355</v>
      </c>
      <c r="AJ1061">
        <v>59</v>
      </c>
      <c r="AK1061">
        <v>3130</v>
      </c>
      <c r="AL1061">
        <v>1.71</v>
      </c>
    </row>
    <row r="1062" spans="1:38" x14ac:dyDescent="0.3">
      <c r="A1062" t="s">
        <v>1426</v>
      </c>
      <c r="B1062">
        <v>3621</v>
      </c>
      <c r="C1062">
        <v>11</v>
      </c>
      <c r="D1062" t="s">
        <v>1465</v>
      </c>
      <c r="E1062" t="s">
        <v>537</v>
      </c>
      <c r="F1062">
        <v>1829</v>
      </c>
      <c r="G1062">
        <v>94.13</v>
      </c>
      <c r="H1062">
        <v>311.18</v>
      </c>
      <c r="I1062">
        <v>73.959999999999994</v>
      </c>
      <c r="J1062">
        <v>244.52</v>
      </c>
      <c r="K1062">
        <v>4</v>
      </c>
      <c r="T1062">
        <v>5</v>
      </c>
      <c r="U1062">
        <v>3</v>
      </c>
      <c r="V1062" t="s">
        <v>441</v>
      </c>
      <c r="W1062" t="s">
        <v>324</v>
      </c>
      <c r="X1062">
        <v>35</v>
      </c>
      <c r="Y1062">
        <v>30</v>
      </c>
      <c r="Z1062" t="s">
        <v>1466</v>
      </c>
      <c r="AA1062" t="s">
        <v>1467</v>
      </c>
      <c r="AB1062" t="s">
        <v>445</v>
      </c>
      <c r="AC1062" t="s">
        <v>446</v>
      </c>
      <c r="AD1062" t="s">
        <v>447</v>
      </c>
      <c r="AE1062" t="s">
        <v>414</v>
      </c>
      <c r="AG1062" t="s">
        <v>1468</v>
      </c>
      <c r="AH1062">
        <v>0</v>
      </c>
      <c r="AI1062">
        <v>355</v>
      </c>
      <c r="AJ1062">
        <v>59</v>
      </c>
      <c r="AK1062">
        <v>3130</v>
      </c>
      <c r="AL1062">
        <v>1.71</v>
      </c>
    </row>
    <row r="1063" spans="1:38" x14ac:dyDescent="0.3">
      <c r="A1063" t="s">
        <v>1426</v>
      </c>
      <c r="B1063">
        <v>3621</v>
      </c>
      <c r="C1063">
        <v>12</v>
      </c>
      <c r="D1063" t="s">
        <v>1465</v>
      </c>
      <c r="E1063" t="s">
        <v>537</v>
      </c>
      <c r="F1063">
        <v>1829</v>
      </c>
      <c r="G1063">
        <v>94.15</v>
      </c>
      <c r="H1063">
        <v>311.24</v>
      </c>
      <c r="I1063">
        <v>73.97</v>
      </c>
      <c r="J1063">
        <v>244.56</v>
      </c>
      <c r="K1063">
        <v>2</v>
      </c>
      <c r="T1063">
        <v>5</v>
      </c>
      <c r="U1063">
        <v>3</v>
      </c>
      <c r="V1063" t="s">
        <v>441</v>
      </c>
      <c r="W1063" t="s">
        <v>325</v>
      </c>
      <c r="X1063">
        <v>35</v>
      </c>
      <c r="Y1063">
        <v>30</v>
      </c>
      <c r="Z1063" t="s">
        <v>1466</v>
      </c>
      <c r="AA1063" t="s">
        <v>1467</v>
      </c>
      <c r="AB1063" t="s">
        <v>445</v>
      </c>
      <c r="AC1063" t="s">
        <v>446</v>
      </c>
      <c r="AD1063" t="s">
        <v>447</v>
      </c>
      <c r="AE1063" t="s">
        <v>414</v>
      </c>
      <c r="AG1063" t="s">
        <v>1468</v>
      </c>
      <c r="AH1063">
        <v>0</v>
      </c>
      <c r="AI1063">
        <v>355</v>
      </c>
      <c r="AJ1063">
        <v>59</v>
      </c>
      <c r="AK1063">
        <v>3130</v>
      </c>
      <c r="AL1063">
        <v>1.71</v>
      </c>
    </row>
    <row r="1064" spans="1:38" x14ac:dyDescent="0.3">
      <c r="A1064" t="s">
        <v>1426</v>
      </c>
      <c r="B1064">
        <v>3621</v>
      </c>
      <c r="C1064">
        <v>13</v>
      </c>
      <c r="D1064" t="s">
        <v>1465</v>
      </c>
      <c r="E1064" t="s">
        <v>537</v>
      </c>
      <c r="F1064">
        <v>1829</v>
      </c>
      <c r="G1064">
        <v>94.14</v>
      </c>
      <c r="H1064">
        <v>311.20999999999998</v>
      </c>
      <c r="I1064">
        <v>73.97</v>
      </c>
      <c r="J1064">
        <v>244.54</v>
      </c>
      <c r="K1064">
        <v>2</v>
      </c>
      <c r="T1064">
        <v>5</v>
      </c>
      <c r="U1064">
        <v>3</v>
      </c>
      <c r="V1064" t="s">
        <v>441</v>
      </c>
      <c r="W1064" t="s">
        <v>326</v>
      </c>
      <c r="X1064">
        <v>35</v>
      </c>
      <c r="Y1064">
        <v>30</v>
      </c>
      <c r="Z1064" t="s">
        <v>1466</v>
      </c>
      <c r="AA1064" t="s">
        <v>1467</v>
      </c>
      <c r="AB1064" t="s">
        <v>445</v>
      </c>
      <c r="AC1064" t="s">
        <v>446</v>
      </c>
      <c r="AD1064" t="s">
        <v>447</v>
      </c>
      <c r="AE1064" t="s">
        <v>414</v>
      </c>
      <c r="AG1064" t="s">
        <v>1468</v>
      </c>
      <c r="AH1064">
        <v>0</v>
      </c>
      <c r="AI1064">
        <v>355</v>
      </c>
      <c r="AJ1064">
        <v>59</v>
      </c>
      <c r="AK1064">
        <v>3130</v>
      </c>
      <c r="AL1064">
        <v>1.71</v>
      </c>
    </row>
    <row r="1065" spans="1:38" x14ac:dyDescent="0.3">
      <c r="A1065" t="s">
        <v>1426</v>
      </c>
      <c r="B1065">
        <v>3621</v>
      </c>
      <c r="C1065">
        <v>14</v>
      </c>
      <c r="D1065" t="s">
        <v>1465</v>
      </c>
      <c r="E1065" t="s">
        <v>537</v>
      </c>
      <c r="F1065">
        <v>1829</v>
      </c>
      <c r="G1065">
        <v>94.19</v>
      </c>
      <c r="H1065">
        <v>311.39999999999998</v>
      </c>
      <c r="I1065">
        <v>74.010000000000005</v>
      </c>
      <c r="J1065">
        <v>244.69</v>
      </c>
      <c r="K1065">
        <v>2</v>
      </c>
      <c r="T1065">
        <v>5</v>
      </c>
      <c r="U1065">
        <v>3</v>
      </c>
      <c r="V1065" t="s">
        <v>441</v>
      </c>
      <c r="W1065" t="s">
        <v>327</v>
      </c>
      <c r="X1065">
        <v>35</v>
      </c>
      <c r="Y1065">
        <v>30</v>
      </c>
      <c r="Z1065" t="s">
        <v>1466</v>
      </c>
      <c r="AA1065" t="s">
        <v>1467</v>
      </c>
      <c r="AB1065" t="s">
        <v>445</v>
      </c>
      <c r="AC1065" t="s">
        <v>446</v>
      </c>
      <c r="AD1065" t="s">
        <v>447</v>
      </c>
      <c r="AE1065" t="s">
        <v>414</v>
      </c>
      <c r="AG1065" t="s">
        <v>1468</v>
      </c>
      <c r="AH1065">
        <v>0</v>
      </c>
      <c r="AI1065">
        <v>355</v>
      </c>
      <c r="AJ1065">
        <v>59</v>
      </c>
      <c r="AK1065">
        <v>3130</v>
      </c>
      <c r="AL1065">
        <v>1.71</v>
      </c>
    </row>
    <row r="1066" spans="1:38" x14ac:dyDescent="0.3">
      <c r="A1066" t="s">
        <v>1426</v>
      </c>
      <c r="B1066">
        <v>3621</v>
      </c>
      <c r="C1066">
        <v>15</v>
      </c>
      <c r="D1066" t="s">
        <v>1465</v>
      </c>
      <c r="E1066" t="s">
        <v>537</v>
      </c>
      <c r="F1066">
        <v>1829</v>
      </c>
      <c r="G1066">
        <v>94.08</v>
      </c>
      <c r="H1066">
        <v>311.02999999999997</v>
      </c>
      <c r="I1066">
        <v>73.930000000000007</v>
      </c>
      <c r="J1066">
        <v>244.4</v>
      </c>
      <c r="K1066">
        <v>1</v>
      </c>
      <c r="T1066">
        <v>5</v>
      </c>
      <c r="U1066">
        <v>3</v>
      </c>
      <c r="V1066" t="s">
        <v>441</v>
      </c>
      <c r="W1066" t="s">
        <v>328</v>
      </c>
      <c r="X1066">
        <v>35</v>
      </c>
      <c r="Y1066">
        <v>30</v>
      </c>
      <c r="Z1066" t="s">
        <v>1466</v>
      </c>
      <c r="AA1066" t="s">
        <v>1467</v>
      </c>
      <c r="AB1066" t="s">
        <v>445</v>
      </c>
      <c r="AC1066" t="s">
        <v>446</v>
      </c>
      <c r="AD1066" t="s">
        <v>447</v>
      </c>
      <c r="AE1066" t="s">
        <v>414</v>
      </c>
      <c r="AG1066" t="s">
        <v>1468</v>
      </c>
      <c r="AH1066">
        <v>0</v>
      </c>
      <c r="AI1066">
        <v>355</v>
      </c>
      <c r="AJ1066">
        <v>59</v>
      </c>
      <c r="AK1066">
        <v>3130</v>
      </c>
      <c r="AL1066">
        <v>1.71</v>
      </c>
    </row>
    <row r="1067" spans="1:38" x14ac:dyDescent="0.3">
      <c r="A1067" t="s">
        <v>1426</v>
      </c>
      <c r="B1067">
        <v>3621</v>
      </c>
      <c r="C1067">
        <v>16</v>
      </c>
      <c r="D1067" t="s">
        <v>1465</v>
      </c>
      <c r="E1067" t="s">
        <v>537</v>
      </c>
      <c r="F1067">
        <v>1829</v>
      </c>
      <c r="G1067">
        <v>94.18</v>
      </c>
      <c r="H1067">
        <v>311.35000000000002</v>
      </c>
      <c r="I1067">
        <v>74</v>
      </c>
      <c r="J1067">
        <v>244.65</v>
      </c>
      <c r="K1067">
        <v>1</v>
      </c>
      <c r="T1067">
        <v>5</v>
      </c>
      <c r="U1067">
        <v>3</v>
      </c>
      <c r="V1067" t="s">
        <v>441</v>
      </c>
      <c r="W1067" t="s">
        <v>329</v>
      </c>
      <c r="X1067">
        <v>35</v>
      </c>
      <c r="Y1067">
        <v>30</v>
      </c>
      <c r="Z1067" t="s">
        <v>1466</v>
      </c>
      <c r="AA1067" t="s">
        <v>1467</v>
      </c>
      <c r="AB1067" t="s">
        <v>445</v>
      </c>
      <c r="AC1067" t="s">
        <v>446</v>
      </c>
      <c r="AD1067" t="s">
        <v>447</v>
      </c>
      <c r="AE1067" t="s">
        <v>414</v>
      </c>
      <c r="AG1067" t="s">
        <v>1468</v>
      </c>
      <c r="AH1067">
        <v>0</v>
      </c>
      <c r="AI1067">
        <v>355</v>
      </c>
      <c r="AJ1067">
        <v>59</v>
      </c>
      <c r="AK1067">
        <v>3130</v>
      </c>
      <c r="AL1067">
        <v>1.71</v>
      </c>
    </row>
    <row r="1068" spans="1:38" x14ac:dyDescent="0.3">
      <c r="A1068" t="s">
        <v>1426</v>
      </c>
      <c r="B1068">
        <v>3621</v>
      </c>
      <c r="C1068">
        <v>17</v>
      </c>
      <c r="D1068" t="s">
        <v>1465</v>
      </c>
      <c r="E1068" t="s">
        <v>537</v>
      </c>
      <c r="F1068">
        <v>1829</v>
      </c>
      <c r="G1068">
        <v>94.14</v>
      </c>
      <c r="H1068">
        <v>311.20999999999998</v>
      </c>
      <c r="I1068">
        <v>73.97</v>
      </c>
      <c r="J1068">
        <v>244.54</v>
      </c>
      <c r="K1068">
        <v>1</v>
      </c>
      <c r="T1068">
        <v>5</v>
      </c>
      <c r="U1068">
        <v>3</v>
      </c>
      <c r="V1068" t="s">
        <v>441</v>
      </c>
      <c r="W1068" t="s">
        <v>330</v>
      </c>
      <c r="X1068">
        <v>35</v>
      </c>
      <c r="Y1068">
        <v>30</v>
      </c>
      <c r="Z1068" t="s">
        <v>1466</v>
      </c>
      <c r="AA1068" t="s">
        <v>1467</v>
      </c>
      <c r="AB1068" t="s">
        <v>445</v>
      </c>
      <c r="AC1068" t="s">
        <v>446</v>
      </c>
      <c r="AD1068" t="s">
        <v>447</v>
      </c>
      <c r="AE1068" t="s">
        <v>414</v>
      </c>
      <c r="AG1068" t="s">
        <v>1468</v>
      </c>
      <c r="AH1068">
        <v>0</v>
      </c>
      <c r="AI1068">
        <v>355</v>
      </c>
      <c r="AJ1068">
        <v>59</v>
      </c>
      <c r="AK1068">
        <v>3130</v>
      </c>
      <c r="AL1068">
        <v>1.71</v>
      </c>
    </row>
    <row r="1069" spans="1:38" x14ac:dyDescent="0.3">
      <c r="A1069" t="s">
        <v>1426</v>
      </c>
      <c r="B1069">
        <v>3621</v>
      </c>
      <c r="C1069">
        <v>18</v>
      </c>
      <c r="D1069" t="s">
        <v>1465</v>
      </c>
      <c r="E1069" t="s">
        <v>537</v>
      </c>
      <c r="F1069">
        <v>1829</v>
      </c>
      <c r="G1069">
        <v>94.14</v>
      </c>
      <c r="H1069">
        <v>311.22000000000003</v>
      </c>
      <c r="I1069">
        <v>73.97</v>
      </c>
      <c r="J1069">
        <v>244.55</v>
      </c>
      <c r="K1069">
        <v>1</v>
      </c>
      <c r="T1069">
        <v>5</v>
      </c>
      <c r="U1069">
        <v>3</v>
      </c>
      <c r="V1069" t="s">
        <v>441</v>
      </c>
      <c r="W1069" t="s">
        <v>331</v>
      </c>
      <c r="X1069">
        <v>35</v>
      </c>
      <c r="Y1069">
        <v>30</v>
      </c>
      <c r="Z1069" t="s">
        <v>1466</v>
      </c>
      <c r="AA1069" t="s">
        <v>1467</v>
      </c>
      <c r="AB1069" t="s">
        <v>445</v>
      </c>
      <c r="AC1069" t="s">
        <v>446</v>
      </c>
      <c r="AD1069" t="s">
        <v>447</v>
      </c>
      <c r="AE1069" t="s">
        <v>414</v>
      </c>
      <c r="AG1069" t="s">
        <v>1468</v>
      </c>
      <c r="AH1069">
        <v>0</v>
      </c>
      <c r="AI1069">
        <v>355</v>
      </c>
      <c r="AJ1069">
        <v>59</v>
      </c>
      <c r="AK1069">
        <v>3130</v>
      </c>
      <c r="AL1069">
        <v>1.71</v>
      </c>
    </row>
    <row r="1070" spans="1:38" x14ac:dyDescent="0.3">
      <c r="A1070" t="s">
        <v>1426</v>
      </c>
      <c r="B1070">
        <v>2690</v>
      </c>
      <c r="C1070">
        <v>1</v>
      </c>
      <c r="D1070" t="s">
        <v>1469</v>
      </c>
      <c r="E1070" t="s">
        <v>462</v>
      </c>
      <c r="F1070">
        <v>564</v>
      </c>
      <c r="G1070">
        <v>21.3</v>
      </c>
      <c r="H1070">
        <v>70.42</v>
      </c>
      <c r="I1070">
        <v>15.86</v>
      </c>
      <c r="J1070">
        <v>52.44</v>
      </c>
      <c r="K1070">
        <v>60</v>
      </c>
      <c r="T1070">
        <v>2</v>
      </c>
      <c r="U1070">
        <v>1</v>
      </c>
      <c r="V1070" t="s">
        <v>441</v>
      </c>
      <c r="W1070">
        <v>70</v>
      </c>
      <c r="X1070">
        <v>25</v>
      </c>
      <c r="Y1070">
        <v>13</v>
      </c>
      <c r="Z1070" t="s">
        <v>1470</v>
      </c>
      <c r="AA1070" t="s">
        <v>1471</v>
      </c>
      <c r="AB1070" t="s">
        <v>445</v>
      </c>
      <c r="AC1070" t="s">
        <v>446</v>
      </c>
      <c r="AD1070" t="s">
        <v>447</v>
      </c>
      <c r="AE1070" t="s">
        <v>414</v>
      </c>
      <c r="AG1070" t="s">
        <v>1472</v>
      </c>
      <c r="AH1070">
        <v>0</v>
      </c>
      <c r="AI1070">
        <v>214</v>
      </c>
      <c r="AJ1070">
        <v>17</v>
      </c>
      <c r="AK1070">
        <v>677</v>
      </c>
      <c r="AL1070">
        <v>1.2</v>
      </c>
    </row>
    <row r="1071" spans="1:38" x14ac:dyDescent="0.3">
      <c r="A1071" t="s">
        <v>1426</v>
      </c>
      <c r="B1071">
        <v>2690</v>
      </c>
      <c r="C1071">
        <v>2</v>
      </c>
      <c r="D1071" t="s">
        <v>1469</v>
      </c>
      <c r="E1071" t="s">
        <v>462</v>
      </c>
      <c r="F1071">
        <v>564</v>
      </c>
      <c r="G1071">
        <v>27.65</v>
      </c>
      <c r="H1071">
        <v>91.41</v>
      </c>
      <c r="I1071">
        <v>21.15</v>
      </c>
      <c r="J1071">
        <v>69.930000000000007</v>
      </c>
      <c r="K1071">
        <v>112</v>
      </c>
      <c r="T1071">
        <v>3</v>
      </c>
      <c r="U1071">
        <v>1</v>
      </c>
      <c r="V1071" t="s">
        <v>441</v>
      </c>
      <c r="W1071">
        <v>91</v>
      </c>
      <c r="X1071">
        <v>25</v>
      </c>
      <c r="Y1071">
        <v>13</v>
      </c>
      <c r="Z1071" t="s">
        <v>1470</v>
      </c>
      <c r="AA1071" t="s">
        <v>1471</v>
      </c>
      <c r="AB1071" t="s">
        <v>445</v>
      </c>
      <c r="AC1071" t="s">
        <v>446</v>
      </c>
      <c r="AD1071" t="s">
        <v>447</v>
      </c>
      <c r="AE1071" t="s">
        <v>414</v>
      </c>
      <c r="AG1071" t="s">
        <v>1472</v>
      </c>
      <c r="AH1071">
        <v>0</v>
      </c>
      <c r="AI1071">
        <v>214</v>
      </c>
      <c r="AJ1071">
        <v>17</v>
      </c>
      <c r="AK1071">
        <v>677</v>
      </c>
      <c r="AL1071">
        <v>1.2</v>
      </c>
    </row>
    <row r="1072" spans="1:38" x14ac:dyDescent="0.3">
      <c r="A1072" t="s">
        <v>1426</v>
      </c>
      <c r="B1072">
        <v>2690</v>
      </c>
      <c r="C1072">
        <v>3</v>
      </c>
      <c r="D1072" t="s">
        <v>1469</v>
      </c>
      <c r="E1072" t="s">
        <v>462</v>
      </c>
      <c r="F1072">
        <v>564</v>
      </c>
      <c r="G1072">
        <v>32.56</v>
      </c>
      <c r="H1072">
        <v>107.66</v>
      </c>
      <c r="I1072">
        <v>25.69</v>
      </c>
      <c r="J1072">
        <v>84.93</v>
      </c>
      <c r="K1072">
        <v>76</v>
      </c>
      <c r="T1072">
        <v>3</v>
      </c>
      <c r="U1072">
        <v>2</v>
      </c>
      <c r="V1072" t="s">
        <v>441</v>
      </c>
      <c r="W1072">
        <v>107</v>
      </c>
      <c r="X1072">
        <v>25</v>
      </c>
      <c r="Y1072">
        <v>13</v>
      </c>
      <c r="Z1072" t="s">
        <v>1470</v>
      </c>
      <c r="AA1072" t="s">
        <v>1471</v>
      </c>
      <c r="AB1072" t="s">
        <v>445</v>
      </c>
      <c r="AC1072" t="s">
        <v>446</v>
      </c>
      <c r="AD1072" t="s">
        <v>447</v>
      </c>
      <c r="AE1072" t="s">
        <v>414</v>
      </c>
      <c r="AG1072" t="s">
        <v>1472</v>
      </c>
      <c r="AH1072">
        <v>0</v>
      </c>
      <c r="AI1072">
        <v>214</v>
      </c>
      <c r="AJ1072">
        <v>17</v>
      </c>
      <c r="AK1072">
        <v>677</v>
      </c>
      <c r="AL1072">
        <v>1.2</v>
      </c>
    </row>
    <row r="1073" spans="1:38" x14ac:dyDescent="0.3">
      <c r="A1073" t="s">
        <v>1426</v>
      </c>
      <c r="B1073">
        <v>2690</v>
      </c>
      <c r="C1073">
        <v>4</v>
      </c>
      <c r="D1073" t="s">
        <v>1469</v>
      </c>
      <c r="E1073" t="s">
        <v>462</v>
      </c>
      <c r="F1073">
        <v>564</v>
      </c>
      <c r="G1073">
        <v>38.159999999999997</v>
      </c>
      <c r="H1073">
        <v>126.18</v>
      </c>
      <c r="I1073">
        <v>30.8</v>
      </c>
      <c r="J1073">
        <v>101.82</v>
      </c>
      <c r="K1073">
        <v>68</v>
      </c>
      <c r="T1073">
        <v>4</v>
      </c>
      <c r="U1073">
        <v>2</v>
      </c>
      <c r="V1073" t="s">
        <v>441</v>
      </c>
      <c r="W1073">
        <v>126</v>
      </c>
      <c r="X1073">
        <v>25</v>
      </c>
      <c r="Y1073">
        <v>13</v>
      </c>
      <c r="Z1073" t="s">
        <v>1470</v>
      </c>
      <c r="AA1073" t="s">
        <v>1471</v>
      </c>
      <c r="AB1073" t="s">
        <v>445</v>
      </c>
      <c r="AC1073" t="s">
        <v>446</v>
      </c>
      <c r="AD1073" t="s">
        <v>447</v>
      </c>
      <c r="AE1073" t="s">
        <v>414</v>
      </c>
      <c r="AG1073" t="s">
        <v>1472</v>
      </c>
      <c r="AH1073">
        <v>0</v>
      </c>
      <c r="AI1073">
        <v>214</v>
      </c>
      <c r="AJ1073">
        <v>17</v>
      </c>
      <c r="AK1073">
        <v>677</v>
      </c>
      <c r="AL1073">
        <v>1.2</v>
      </c>
    </row>
    <row r="1074" spans="1:38" x14ac:dyDescent="0.3">
      <c r="A1074" t="s">
        <v>1426</v>
      </c>
      <c r="B1074">
        <v>2690</v>
      </c>
      <c r="C1074">
        <v>5</v>
      </c>
      <c r="D1074" t="s">
        <v>1469</v>
      </c>
      <c r="E1074" t="s">
        <v>462</v>
      </c>
      <c r="F1074">
        <v>564</v>
      </c>
      <c r="G1074">
        <v>42.81</v>
      </c>
      <c r="H1074">
        <v>141.54</v>
      </c>
      <c r="I1074">
        <v>35.020000000000003</v>
      </c>
      <c r="J1074">
        <v>115.77</v>
      </c>
      <c r="K1074">
        <v>84</v>
      </c>
      <c r="T1074">
        <v>4</v>
      </c>
      <c r="U1074">
        <v>2</v>
      </c>
      <c r="V1074" t="s">
        <v>441</v>
      </c>
      <c r="W1074">
        <v>141</v>
      </c>
      <c r="X1074">
        <v>25</v>
      </c>
      <c r="Y1074">
        <v>13</v>
      </c>
      <c r="Z1074" t="s">
        <v>1470</v>
      </c>
      <c r="AA1074" t="s">
        <v>1471</v>
      </c>
      <c r="AB1074" t="s">
        <v>445</v>
      </c>
      <c r="AC1074" t="s">
        <v>446</v>
      </c>
      <c r="AD1074" t="s">
        <v>447</v>
      </c>
      <c r="AE1074" t="s">
        <v>414</v>
      </c>
      <c r="AG1074" t="s">
        <v>1472</v>
      </c>
      <c r="AH1074">
        <v>0</v>
      </c>
      <c r="AI1074">
        <v>214</v>
      </c>
      <c r="AJ1074">
        <v>17</v>
      </c>
      <c r="AK1074">
        <v>677</v>
      </c>
      <c r="AL1074">
        <v>1.2</v>
      </c>
    </row>
    <row r="1075" spans="1:38" x14ac:dyDescent="0.3">
      <c r="A1075" t="s">
        <v>1426</v>
      </c>
      <c r="B1075">
        <v>2690</v>
      </c>
      <c r="C1075">
        <v>6</v>
      </c>
      <c r="D1075" t="s">
        <v>1469</v>
      </c>
      <c r="E1075" t="s">
        <v>462</v>
      </c>
      <c r="F1075">
        <v>564</v>
      </c>
      <c r="G1075">
        <v>48.91</v>
      </c>
      <c r="H1075">
        <v>161.69</v>
      </c>
      <c r="I1075">
        <v>40.619999999999997</v>
      </c>
      <c r="J1075">
        <v>134.31</v>
      </c>
      <c r="K1075">
        <v>100</v>
      </c>
      <c r="T1075">
        <v>4</v>
      </c>
      <c r="U1075">
        <v>2</v>
      </c>
      <c r="V1075" t="s">
        <v>441</v>
      </c>
      <c r="W1075">
        <v>161</v>
      </c>
      <c r="X1075">
        <v>25</v>
      </c>
      <c r="Y1075">
        <v>13</v>
      </c>
      <c r="Z1075" t="s">
        <v>1470</v>
      </c>
      <c r="AA1075" t="s">
        <v>1471</v>
      </c>
      <c r="AB1075" t="s">
        <v>445</v>
      </c>
      <c r="AC1075" t="s">
        <v>446</v>
      </c>
      <c r="AD1075" t="s">
        <v>447</v>
      </c>
      <c r="AE1075" t="s">
        <v>414</v>
      </c>
      <c r="AG1075" t="s">
        <v>1472</v>
      </c>
      <c r="AH1075">
        <v>0</v>
      </c>
      <c r="AI1075">
        <v>214</v>
      </c>
      <c r="AJ1075">
        <v>17</v>
      </c>
      <c r="AK1075">
        <v>677</v>
      </c>
      <c r="AL1075">
        <v>1.2</v>
      </c>
    </row>
    <row r="1076" spans="1:38" x14ac:dyDescent="0.3">
      <c r="A1076" t="s">
        <v>1426</v>
      </c>
      <c r="B1076">
        <v>2690</v>
      </c>
      <c r="C1076">
        <v>7</v>
      </c>
      <c r="D1076" t="s">
        <v>1469</v>
      </c>
      <c r="E1076" t="s">
        <v>462</v>
      </c>
      <c r="F1076">
        <v>564</v>
      </c>
      <c r="G1076">
        <v>58.77</v>
      </c>
      <c r="H1076">
        <v>194.29</v>
      </c>
      <c r="I1076">
        <v>49.47</v>
      </c>
      <c r="J1076">
        <v>163.55000000000001</v>
      </c>
      <c r="K1076">
        <v>64</v>
      </c>
      <c r="T1076">
        <v>5</v>
      </c>
      <c r="U1076">
        <v>2</v>
      </c>
      <c r="V1076" t="s">
        <v>441</v>
      </c>
      <c r="W1076">
        <v>194</v>
      </c>
      <c r="X1076">
        <v>25</v>
      </c>
      <c r="Y1076">
        <v>13</v>
      </c>
      <c r="Z1076" t="s">
        <v>1470</v>
      </c>
      <c r="AA1076" t="s">
        <v>1471</v>
      </c>
      <c r="AB1076" t="s">
        <v>445</v>
      </c>
      <c r="AC1076" t="s">
        <v>446</v>
      </c>
      <c r="AD1076" t="s">
        <v>447</v>
      </c>
      <c r="AE1076" t="s">
        <v>414</v>
      </c>
      <c r="AG1076" t="s">
        <v>1472</v>
      </c>
      <c r="AH1076">
        <v>0</v>
      </c>
      <c r="AI1076">
        <v>214</v>
      </c>
      <c r="AJ1076">
        <v>17</v>
      </c>
      <c r="AK1076">
        <v>677</v>
      </c>
      <c r="AL1076">
        <v>1.2</v>
      </c>
    </row>
    <row r="1077" spans="1:38" x14ac:dyDescent="0.3">
      <c r="A1077" t="s">
        <v>1426</v>
      </c>
      <c r="B1077">
        <v>8409</v>
      </c>
      <c r="C1077">
        <v>1</v>
      </c>
      <c r="D1077" t="s">
        <v>1473</v>
      </c>
      <c r="E1077" t="s">
        <v>596</v>
      </c>
      <c r="F1077">
        <v>803</v>
      </c>
      <c r="G1077">
        <v>6.57</v>
      </c>
      <c r="H1077">
        <v>21.74</v>
      </c>
      <c r="I1077">
        <v>5.35</v>
      </c>
      <c r="J1077">
        <v>17.71</v>
      </c>
      <c r="K1077">
        <v>6</v>
      </c>
      <c r="T1077">
        <v>1</v>
      </c>
      <c r="U1077">
        <v>1</v>
      </c>
      <c r="V1077" t="s">
        <v>441</v>
      </c>
      <c r="W1077" t="s">
        <v>332</v>
      </c>
      <c r="X1077">
        <v>38</v>
      </c>
      <c r="Y1077">
        <v>7</v>
      </c>
      <c r="Z1077" t="s">
        <v>1474</v>
      </c>
      <c r="AA1077" t="s">
        <v>1475</v>
      </c>
      <c r="AB1077" t="s">
        <v>445</v>
      </c>
      <c r="AC1077" t="s">
        <v>446</v>
      </c>
      <c r="AD1077" t="s">
        <v>447</v>
      </c>
      <c r="AE1077" t="s">
        <v>414</v>
      </c>
      <c r="AG1077" t="s">
        <v>1476</v>
      </c>
      <c r="AH1077">
        <v>0</v>
      </c>
      <c r="AI1077">
        <v>664</v>
      </c>
      <c r="AJ1077">
        <v>36</v>
      </c>
      <c r="AK1077">
        <v>1516</v>
      </c>
      <c r="AL1077">
        <v>1.89</v>
      </c>
    </row>
    <row r="1078" spans="1:38" x14ac:dyDescent="0.3">
      <c r="A1078" t="s">
        <v>1426</v>
      </c>
      <c r="B1078">
        <v>8409</v>
      </c>
      <c r="C1078">
        <v>2</v>
      </c>
      <c r="D1078" t="s">
        <v>1473</v>
      </c>
      <c r="E1078" t="s">
        <v>596</v>
      </c>
      <c r="F1078">
        <v>803</v>
      </c>
      <c r="G1078">
        <v>7.05</v>
      </c>
      <c r="H1078">
        <v>23.32</v>
      </c>
      <c r="I1078">
        <v>5.75</v>
      </c>
      <c r="J1078">
        <v>19.02</v>
      </c>
      <c r="K1078">
        <v>3</v>
      </c>
      <c r="T1078">
        <v>1</v>
      </c>
      <c r="U1078">
        <v>1</v>
      </c>
      <c r="V1078" t="s">
        <v>441</v>
      </c>
      <c r="W1078" t="s">
        <v>333</v>
      </c>
      <c r="X1078">
        <v>38</v>
      </c>
      <c r="Y1078">
        <v>7</v>
      </c>
      <c r="Z1078" t="s">
        <v>1474</v>
      </c>
      <c r="AA1078" t="s">
        <v>1475</v>
      </c>
      <c r="AB1078" t="s">
        <v>445</v>
      </c>
      <c r="AC1078" t="s">
        <v>446</v>
      </c>
      <c r="AD1078" t="s">
        <v>447</v>
      </c>
      <c r="AE1078" t="s">
        <v>414</v>
      </c>
      <c r="AG1078" t="s">
        <v>1476</v>
      </c>
      <c r="AH1078">
        <v>0</v>
      </c>
      <c r="AI1078">
        <v>664</v>
      </c>
      <c r="AJ1078">
        <v>36</v>
      </c>
      <c r="AK1078">
        <v>1516</v>
      </c>
      <c r="AL1078">
        <v>1.89</v>
      </c>
    </row>
    <row r="1079" spans="1:38" x14ac:dyDescent="0.3">
      <c r="A1079" t="s">
        <v>1426</v>
      </c>
      <c r="B1079">
        <v>8409</v>
      </c>
      <c r="C1079">
        <v>3</v>
      </c>
      <c r="D1079" t="s">
        <v>1473</v>
      </c>
      <c r="E1079" t="s">
        <v>596</v>
      </c>
      <c r="F1079">
        <v>803</v>
      </c>
      <c r="G1079">
        <v>7.41</v>
      </c>
      <c r="H1079">
        <v>24.52</v>
      </c>
      <c r="I1079">
        <v>6.03</v>
      </c>
      <c r="J1079">
        <v>19.96</v>
      </c>
      <c r="K1079">
        <v>12</v>
      </c>
      <c r="T1079">
        <v>1</v>
      </c>
      <c r="U1079">
        <v>1</v>
      </c>
      <c r="V1079" t="s">
        <v>441</v>
      </c>
      <c r="W1079" t="s">
        <v>334</v>
      </c>
      <c r="X1079">
        <v>38</v>
      </c>
      <c r="Y1079">
        <v>7</v>
      </c>
      <c r="Z1079" t="s">
        <v>1474</v>
      </c>
      <c r="AA1079" t="s">
        <v>1475</v>
      </c>
      <c r="AB1079" t="s">
        <v>445</v>
      </c>
      <c r="AC1079" t="s">
        <v>446</v>
      </c>
      <c r="AD1079" t="s">
        <v>447</v>
      </c>
      <c r="AE1079" t="s">
        <v>414</v>
      </c>
      <c r="AG1079" t="s">
        <v>1476</v>
      </c>
      <c r="AH1079">
        <v>0</v>
      </c>
      <c r="AI1079">
        <v>664</v>
      </c>
      <c r="AJ1079">
        <v>36</v>
      </c>
      <c r="AK1079">
        <v>1516</v>
      </c>
      <c r="AL1079">
        <v>1.89</v>
      </c>
    </row>
    <row r="1080" spans="1:38" x14ac:dyDescent="0.3">
      <c r="A1080" t="s">
        <v>1426</v>
      </c>
      <c r="B1080">
        <v>8409</v>
      </c>
      <c r="C1080">
        <v>4</v>
      </c>
      <c r="D1080" t="s">
        <v>1473</v>
      </c>
      <c r="E1080" t="s">
        <v>596</v>
      </c>
      <c r="F1080">
        <v>803</v>
      </c>
      <c r="G1080">
        <v>7.84</v>
      </c>
      <c r="H1080">
        <v>25.94</v>
      </c>
      <c r="I1080">
        <v>6.38</v>
      </c>
      <c r="J1080">
        <v>21.12</v>
      </c>
      <c r="K1080">
        <v>6</v>
      </c>
      <c r="T1080">
        <v>1</v>
      </c>
      <c r="U1080">
        <v>1</v>
      </c>
      <c r="V1080" t="s">
        <v>441</v>
      </c>
      <c r="W1080" t="s">
        <v>335</v>
      </c>
      <c r="X1080">
        <v>38</v>
      </c>
      <c r="Y1080">
        <v>7</v>
      </c>
      <c r="Z1080" t="s">
        <v>1474</v>
      </c>
      <c r="AA1080" t="s">
        <v>1475</v>
      </c>
      <c r="AB1080" t="s">
        <v>445</v>
      </c>
      <c r="AC1080" t="s">
        <v>446</v>
      </c>
      <c r="AD1080" t="s">
        <v>447</v>
      </c>
      <c r="AE1080" t="s">
        <v>414</v>
      </c>
      <c r="AG1080" t="s">
        <v>1476</v>
      </c>
      <c r="AH1080">
        <v>0</v>
      </c>
      <c r="AI1080">
        <v>664</v>
      </c>
      <c r="AJ1080">
        <v>36</v>
      </c>
      <c r="AK1080">
        <v>1516</v>
      </c>
      <c r="AL1080">
        <v>1.89</v>
      </c>
    </row>
    <row r="1081" spans="1:38" x14ac:dyDescent="0.3">
      <c r="A1081" t="s">
        <v>1426</v>
      </c>
      <c r="B1081">
        <v>8409</v>
      </c>
      <c r="C1081">
        <v>5</v>
      </c>
      <c r="D1081" t="s">
        <v>1473</v>
      </c>
      <c r="E1081" t="s">
        <v>596</v>
      </c>
      <c r="F1081">
        <v>803</v>
      </c>
      <c r="G1081">
        <v>7.91</v>
      </c>
      <c r="H1081">
        <v>26.15</v>
      </c>
      <c r="I1081">
        <v>6.44</v>
      </c>
      <c r="J1081">
        <v>21.29</v>
      </c>
      <c r="K1081">
        <v>6</v>
      </c>
      <c r="T1081">
        <v>1</v>
      </c>
      <c r="U1081">
        <v>1</v>
      </c>
      <c r="V1081" t="s">
        <v>441</v>
      </c>
      <c r="W1081" t="s">
        <v>336</v>
      </c>
      <c r="X1081">
        <v>38</v>
      </c>
      <c r="Y1081">
        <v>7</v>
      </c>
      <c r="Z1081" t="s">
        <v>1474</v>
      </c>
      <c r="AA1081" t="s">
        <v>1475</v>
      </c>
      <c r="AB1081" t="s">
        <v>445</v>
      </c>
      <c r="AC1081" t="s">
        <v>446</v>
      </c>
      <c r="AD1081" t="s">
        <v>447</v>
      </c>
      <c r="AE1081" t="s">
        <v>414</v>
      </c>
      <c r="AG1081" t="s">
        <v>1476</v>
      </c>
      <c r="AH1081">
        <v>0</v>
      </c>
      <c r="AI1081">
        <v>664</v>
      </c>
      <c r="AJ1081">
        <v>36</v>
      </c>
      <c r="AK1081">
        <v>1516</v>
      </c>
      <c r="AL1081">
        <v>1.89</v>
      </c>
    </row>
    <row r="1082" spans="1:38" x14ac:dyDescent="0.3">
      <c r="A1082" t="s">
        <v>1426</v>
      </c>
      <c r="B1082">
        <v>8409</v>
      </c>
      <c r="C1082">
        <v>6</v>
      </c>
      <c r="D1082" t="s">
        <v>1473</v>
      </c>
      <c r="E1082" t="s">
        <v>596</v>
      </c>
      <c r="F1082">
        <v>803</v>
      </c>
      <c r="G1082">
        <v>8.73</v>
      </c>
      <c r="H1082">
        <v>28.87</v>
      </c>
      <c r="I1082">
        <v>7.11</v>
      </c>
      <c r="J1082">
        <v>23.51</v>
      </c>
      <c r="K1082">
        <v>6</v>
      </c>
      <c r="T1082">
        <v>1</v>
      </c>
      <c r="U1082">
        <v>1</v>
      </c>
      <c r="V1082" t="s">
        <v>441</v>
      </c>
      <c r="W1082">
        <v>28</v>
      </c>
      <c r="X1082">
        <v>38</v>
      </c>
      <c r="Y1082">
        <v>7</v>
      </c>
      <c r="Z1082" t="s">
        <v>1474</v>
      </c>
      <c r="AA1082" t="s">
        <v>1475</v>
      </c>
      <c r="AB1082" t="s">
        <v>445</v>
      </c>
      <c r="AC1082" t="s">
        <v>446</v>
      </c>
      <c r="AD1082" t="s">
        <v>447</v>
      </c>
      <c r="AE1082" t="s">
        <v>414</v>
      </c>
      <c r="AG1082" t="s">
        <v>1476</v>
      </c>
      <c r="AH1082">
        <v>0</v>
      </c>
      <c r="AI1082">
        <v>664</v>
      </c>
      <c r="AJ1082">
        <v>36</v>
      </c>
      <c r="AK1082">
        <v>1516</v>
      </c>
      <c r="AL1082">
        <v>1.89</v>
      </c>
    </row>
    <row r="1083" spans="1:38" x14ac:dyDescent="0.3">
      <c r="A1083" t="s">
        <v>1426</v>
      </c>
      <c r="B1083">
        <v>8409</v>
      </c>
      <c r="C1083">
        <v>7</v>
      </c>
      <c r="D1083" t="s">
        <v>1473</v>
      </c>
      <c r="E1083" t="s">
        <v>596</v>
      </c>
      <c r="F1083">
        <v>803</v>
      </c>
      <c r="G1083">
        <v>10.75</v>
      </c>
      <c r="H1083">
        <v>35.57</v>
      </c>
      <c r="I1083">
        <v>8.76</v>
      </c>
      <c r="J1083">
        <v>28.96</v>
      </c>
      <c r="K1083">
        <v>6</v>
      </c>
      <c r="T1083">
        <v>1</v>
      </c>
      <c r="U1083">
        <v>1</v>
      </c>
      <c r="V1083" t="s">
        <v>441</v>
      </c>
      <c r="W1083" t="s">
        <v>337</v>
      </c>
      <c r="X1083">
        <v>38</v>
      </c>
      <c r="Y1083">
        <v>7</v>
      </c>
      <c r="Z1083" t="s">
        <v>1474</v>
      </c>
      <c r="AA1083" t="s">
        <v>1475</v>
      </c>
      <c r="AB1083" t="s">
        <v>445</v>
      </c>
      <c r="AC1083" t="s">
        <v>446</v>
      </c>
      <c r="AD1083" t="s">
        <v>447</v>
      </c>
      <c r="AE1083" t="s">
        <v>414</v>
      </c>
      <c r="AG1083" t="s">
        <v>1476</v>
      </c>
      <c r="AH1083">
        <v>0</v>
      </c>
      <c r="AI1083">
        <v>664</v>
      </c>
      <c r="AJ1083">
        <v>36</v>
      </c>
      <c r="AK1083">
        <v>1516</v>
      </c>
      <c r="AL1083">
        <v>1.89</v>
      </c>
    </row>
    <row r="1084" spans="1:38" x14ac:dyDescent="0.3">
      <c r="A1084" t="s">
        <v>1426</v>
      </c>
      <c r="B1084">
        <v>8409</v>
      </c>
      <c r="C1084">
        <v>8</v>
      </c>
      <c r="D1084" t="s">
        <v>1473</v>
      </c>
      <c r="E1084" t="s">
        <v>596</v>
      </c>
      <c r="F1084">
        <v>803</v>
      </c>
      <c r="G1084">
        <v>11.45</v>
      </c>
      <c r="H1084">
        <v>37.86</v>
      </c>
      <c r="I1084">
        <v>9.32</v>
      </c>
      <c r="J1084">
        <v>30.83</v>
      </c>
      <c r="K1084">
        <v>3</v>
      </c>
      <c r="T1084">
        <v>1</v>
      </c>
      <c r="U1084">
        <v>1</v>
      </c>
      <c r="V1084" t="s">
        <v>441</v>
      </c>
      <c r="W1084" t="s">
        <v>338</v>
      </c>
      <c r="X1084">
        <v>38</v>
      </c>
      <c r="Y1084">
        <v>7</v>
      </c>
      <c r="Z1084" t="s">
        <v>1474</v>
      </c>
      <c r="AA1084" t="s">
        <v>1475</v>
      </c>
      <c r="AB1084" t="s">
        <v>445</v>
      </c>
      <c r="AC1084" t="s">
        <v>446</v>
      </c>
      <c r="AD1084" t="s">
        <v>447</v>
      </c>
      <c r="AE1084" t="s">
        <v>414</v>
      </c>
      <c r="AG1084" t="s">
        <v>1476</v>
      </c>
      <c r="AH1084">
        <v>0</v>
      </c>
      <c r="AI1084">
        <v>664</v>
      </c>
      <c r="AJ1084">
        <v>36</v>
      </c>
      <c r="AK1084">
        <v>1516</v>
      </c>
      <c r="AL1084">
        <v>1.89</v>
      </c>
    </row>
    <row r="1085" spans="1:38" x14ac:dyDescent="0.3">
      <c r="A1085" t="s">
        <v>1426</v>
      </c>
      <c r="B1085">
        <v>8409</v>
      </c>
      <c r="C1085">
        <v>9</v>
      </c>
      <c r="D1085" t="s">
        <v>1473</v>
      </c>
      <c r="E1085" t="s">
        <v>596</v>
      </c>
      <c r="F1085">
        <v>803</v>
      </c>
      <c r="G1085">
        <v>12.45</v>
      </c>
      <c r="H1085">
        <v>41.16</v>
      </c>
      <c r="I1085">
        <v>10.14</v>
      </c>
      <c r="J1085">
        <v>33.53</v>
      </c>
      <c r="K1085">
        <v>6</v>
      </c>
      <c r="T1085">
        <v>1</v>
      </c>
      <c r="U1085">
        <v>1</v>
      </c>
      <c r="V1085" t="s">
        <v>441</v>
      </c>
      <c r="W1085">
        <v>41</v>
      </c>
      <c r="X1085">
        <v>38</v>
      </c>
      <c r="Y1085">
        <v>7</v>
      </c>
      <c r="Z1085" t="s">
        <v>1474</v>
      </c>
      <c r="AA1085" t="s">
        <v>1475</v>
      </c>
      <c r="AB1085" t="s">
        <v>445</v>
      </c>
      <c r="AC1085" t="s">
        <v>446</v>
      </c>
      <c r="AD1085" t="s">
        <v>447</v>
      </c>
      <c r="AE1085" t="s">
        <v>414</v>
      </c>
      <c r="AG1085" t="s">
        <v>1476</v>
      </c>
      <c r="AH1085">
        <v>0</v>
      </c>
      <c r="AI1085">
        <v>664</v>
      </c>
      <c r="AJ1085">
        <v>36</v>
      </c>
      <c r="AK1085">
        <v>1516</v>
      </c>
      <c r="AL1085">
        <v>1.89</v>
      </c>
    </row>
    <row r="1086" spans="1:38" x14ac:dyDescent="0.3">
      <c r="A1086" t="s">
        <v>1426</v>
      </c>
      <c r="B1086">
        <v>8409</v>
      </c>
      <c r="C1086">
        <v>10</v>
      </c>
      <c r="D1086" t="s">
        <v>1473</v>
      </c>
      <c r="E1086" t="s">
        <v>596</v>
      </c>
      <c r="F1086">
        <v>803</v>
      </c>
      <c r="G1086">
        <v>13.13</v>
      </c>
      <c r="H1086">
        <v>43.42</v>
      </c>
      <c r="I1086">
        <v>10.64</v>
      </c>
      <c r="J1086">
        <v>35.19</v>
      </c>
      <c r="K1086">
        <v>3</v>
      </c>
      <c r="T1086">
        <v>1</v>
      </c>
      <c r="U1086">
        <v>1</v>
      </c>
      <c r="V1086" t="s">
        <v>441</v>
      </c>
      <c r="W1086" t="s">
        <v>339</v>
      </c>
      <c r="X1086">
        <v>38</v>
      </c>
      <c r="Y1086">
        <v>7</v>
      </c>
      <c r="Z1086" t="s">
        <v>1474</v>
      </c>
      <c r="AA1086" t="s">
        <v>1475</v>
      </c>
      <c r="AB1086" t="s">
        <v>445</v>
      </c>
      <c r="AC1086" t="s">
        <v>446</v>
      </c>
      <c r="AD1086" t="s">
        <v>447</v>
      </c>
      <c r="AE1086" t="s">
        <v>414</v>
      </c>
      <c r="AG1086" t="s">
        <v>1476</v>
      </c>
      <c r="AH1086">
        <v>0</v>
      </c>
      <c r="AI1086">
        <v>664</v>
      </c>
      <c r="AJ1086">
        <v>36</v>
      </c>
      <c r="AK1086">
        <v>1516</v>
      </c>
      <c r="AL1086">
        <v>1.89</v>
      </c>
    </row>
    <row r="1087" spans="1:38" x14ac:dyDescent="0.3">
      <c r="A1087" t="s">
        <v>1426</v>
      </c>
      <c r="B1087">
        <v>8409</v>
      </c>
      <c r="C1087">
        <v>11</v>
      </c>
      <c r="D1087" t="s">
        <v>1473</v>
      </c>
      <c r="E1087" t="s">
        <v>596</v>
      </c>
      <c r="F1087">
        <v>803</v>
      </c>
      <c r="G1087">
        <v>13.49</v>
      </c>
      <c r="H1087">
        <v>44.6</v>
      </c>
      <c r="I1087">
        <v>10.97</v>
      </c>
      <c r="J1087">
        <v>36.270000000000003</v>
      </c>
      <c r="K1087">
        <v>3</v>
      </c>
      <c r="T1087">
        <v>1</v>
      </c>
      <c r="U1087">
        <v>1</v>
      </c>
      <c r="V1087" t="s">
        <v>441</v>
      </c>
      <c r="W1087" t="s">
        <v>340</v>
      </c>
      <c r="X1087">
        <v>38</v>
      </c>
      <c r="Y1087">
        <v>7</v>
      </c>
      <c r="Z1087" t="s">
        <v>1474</v>
      </c>
      <c r="AA1087" t="s">
        <v>1475</v>
      </c>
      <c r="AB1087" t="s">
        <v>445</v>
      </c>
      <c r="AC1087" t="s">
        <v>446</v>
      </c>
      <c r="AD1087" t="s">
        <v>447</v>
      </c>
      <c r="AE1087" t="s">
        <v>414</v>
      </c>
      <c r="AG1087" t="s">
        <v>1476</v>
      </c>
      <c r="AH1087">
        <v>0</v>
      </c>
      <c r="AI1087">
        <v>664</v>
      </c>
      <c r="AJ1087">
        <v>36</v>
      </c>
      <c r="AK1087">
        <v>1516</v>
      </c>
      <c r="AL1087">
        <v>1.89</v>
      </c>
    </row>
    <row r="1088" spans="1:38" x14ac:dyDescent="0.3">
      <c r="A1088" t="s">
        <v>1426</v>
      </c>
      <c r="B1088">
        <v>8409</v>
      </c>
      <c r="C1088">
        <v>12</v>
      </c>
      <c r="D1088" t="s">
        <v>1473</v>
      </c>
      <c r="E1088" t="s">
        <v>596</v>
      </c>
      <c r="F1088">
        <v>803</v>
      </c>
      <c r="G1088">
        <v>14.08</v>
      </c>
      <c r="H1088">
        <v>46.56</v>
      </c>
      <c r="I1088">
        <v>11.46</v>
      </c>
      <c r="J1088">
        <v>37.909999999999997</v>
      </c>
      <c r="K1088">
        <v>3</v>
      </c>
      <c r="T1088">
        <v>1</v>
      </c>
      <c r="U1088">
        <v>1</v>
      </c>
      <c r="V1088" t="s">
        <v>441</v>
      </c>
      <c r="W1088" t="s">
        <v>341</v>
      </c>
      <c r="X1088">
        <v>38</v>
      </c>
      <c r="Y1088">
        <v>7</v>
      </c>
      <c r="Z1088" t="s">
        <v>1474</v>
      </c>
      <c r="AA1088" t="s">
        <v>1475</v>
      </c>
      <c r="AB1088" t="s">
        <v>445</v>
      </c>
      <c r="AC1088" t="s">
        <v>446</v>
      </c>
      <c r="AD1088" t="s">
        <v>447</v>
      </c>
      <c r="AE1088" t="s">
        <v>414</v>
      </c>
      <c r="AG1088" t="s">
        <v>1476</v>
      </c>
      <c r="AH1088">
        <v>0</v>
      </c>
      <c r="AI1088">
        <v>664</v>
      </c>
      <c r="AJ1088">
        <v>36</v>
      </c>
      <c r="AK1088">
        <v>1516</v>
      </c>
      <c r="AL1088">
        <v>1.89</v>
      </c>
    </row>
    <row r="1089" spans="1:38" x14ac:dyDescent="0.3">
      <c r="A1089" t="s">
        <v>1426</v>
      </c>
      <c r="B1089">
        <v>8409</v>
      </c>
      <c r="C1089">
        <v>13</v>
      </c>
      <c r="D1089" t="s">
        <v>1473</v>
      </c>
      <c r="E1089" t="s">
        <v>596</v>
      </c>
      <c r="F1089">
        <v>803</v>
      </c>
      <c r="G1089">
        <v>14.11</v>
      </c>
      <c r="H1089">
        <v>46.65</v>
      </c>
      <c r="I1089">
        <v>11.48</v>
      </c>
      <c r="J1089">
        <v>37.979999999999997</v>
      </c>
      <c r="K1089">
        <v>3</v>
      </c>
      <c r="T1089">
        <v>1</v>
      </c>
      <c r="U1089">
        <v>1</v>
      </c>
      <c r="V1089" t="s">
        <v>441</v>
      </c>
      <c r="W1089" t="s">
        <v>342</v>
      </c>
      <c r="X1089">
        <v>38</v>
      </c>
      <c r="Y1089">
        <v>7</v>
      </c>
      <c r="Z1089" t="s">
        <v>1474</v>
      </c>
      <c r="AA1089" t="s">
        <v>1475</v>
      </c>
      <c r="AB1089" t="s">
        <v>445</v>
      </c>
      <c r="AC1089" t="s">
        <v>446</v>
      </c>
      <c r="AD1089" t="s">
        <v>447</v>
      </c>
      <c r="AE1089" t="s">
        <v>414</v>
      </c>
      <c r="AG1089" t="s">
        <v>1476</v>
      </c>
      <c r="AH1089">
        <v>0</v>
      </c>
      <c r="AI1089">
        <v>664</v>
      </c>
      <c r="AJ1089">
        <v>36</v>
      </c>
      <c r="AK1089">
        <v>1516</v>
      </c>
      <c r="AL1089">
        <v>1.89</v>
      </c>
    </row>
    <row r="1090" spans="1:38" x14ac:dyDescent="0.3">
      <c r="A1090" t="s">
        <v>1426</v>
      </c>
      <c r="B1090">
        <v>8409</v>
      </c>
      <c r="C1090">
        <v>14</v>
      </c>
      <c r="D1090" t="s">
        <v>1473</v>
      </c>
      <c r="E1090" t="s">
        <v>596</v>
      </c>
      <c r="F1090">
        <v>803</v>
      </c>
      <c r="G1090">
        <v>14.84</v>
      </c>
      <c r="H1090">
        <v>49.09</v>
      </c>
      <c r="I1090">
        <v>12.08</v>
      </c>
      <c r="J1090">
        <v>39.96</v>
      </c>
      <c r="K1090">
        <v>3</v>
      </c>
      <c r="T1090">
        <v>1</v>
      </c>
      <c r="U1090">
        <v>1</v>
      </c>
      <c r="V1090" t="s">
        <v>441</v>
      </c>
      <c r="W1090" t="s">
        <v>85</v>
      </c>
      <c r="X1090">
        <v>38</v>
      </c>
      <c r="Y1090">
        <v>7</v>
      </c>
      <c r="Z1090" t="s">
        <v>1474</v>
      </c>
      <c r="AA1090" t="s">
        <v>1475</v>
      </c>
      <c r="AB1090" t="s">
        <v>445</v>
      </c>
      <c r="AC1090" t="s">
        <v>446</v>
      </c>
      <c r="AD1090" t="s">
        <v>447</v>
      </c>
      <c r="AE1090" t="s">
        <v>414</v>
      </c>
      <c r="AG1090" t="s">
        <v>1476</v>
      </c>
      <c r="AH1090">
        <v>0</v>
      </c>
      <c r="AI1090">
        <v>664</v>
      </c>
      <c r="AJ1090">
        <v>36</v>
      </c>
      <c r="AK1090">
        <v>1516</v>
      </c>
      <c r="AL1090">
        <v>1.89</v>
      </c>
    </row>
    <row r="1091" spans="1:38" x14ac:dyDescent="0.3">
      <c r="A1091" t="s">
        <v>1426</v>
      </c>
      <c r="B1091">
        <v>8409</v>
      </c>
      <c r="C1091">
        <v>15</v>
      </c>
      <c r="D1091" t="s">
        <v>1473</v>
      </c>
      <c r="E1091" t="s">
        <v>596</v>
      </c>
      <c r="F1091">
        <v>803</v>
      </c>
      <c r="G1091">
        <v>15.21</v>
      </c>
      <c r="H1091">
        <v>50.29</v>
      </c>
      <c r="I1091">
        <v>12.38</v>
      </c>
      <c r="J1091">
        <v>40.94</v>
      </c>
      <c r="K1091">
        <v>3</v>
      </c>
      <c r="T1091">
        <v>1</v>
      </c>
      <c r="U1091">
        <v>1</v>
      </c>
      <c r="V1091" t="s">
        <v>441</v>
      </c>
      <c r="W1091" t="s">
        <v>86</v>
      </c>
      <c r="X1091">
        <v>38</v>
      </c>
      <c r="Y1091">
        <v>7</v>
      </c>
      <c r="Z1091" t="s">
        <v>1474</v>
      </c>
      <c r="AA1091" t="s">
        <v>1475</v>
      </c>
      <c r="AB1091" t="s">
        <v>445</v>
      </c>
      <c r="AC1091" t="s">
        <v>446</v>
      </c>
      <c r="AD1091" t="s">
        <v>447</v>
      </c>
      <c r="AE1091" t="s">
        <v>414</v>
      </c>
      <c r="AG1091" t="s">
        <v>1476</v>
      </c>
      <c r="AH1091">
        <v>0</v>
      </c>
      <c r="AI1091">
        <v>664</v>
      </c>
      <c r="AJ1091">
        <v>36</v>
      </c>
      <c r="AK1091">
        <v>1516</v>
      </c>
      <c r="AL1091">
        <v>1.89</v>
      </c>
    </row>
    <row r="1092" spans="1:38" x14ac:dyDescent="0.3">
      <c r="A1092" t="s">
        <v>1426</v>
      </c>
      <c r="B1092">
        <v>8409</v>
      </c>
      <c r="C1092">
        <v>16</v>
      </c>
      <c r="D1092" t="s">
        <v>1473</v>
      </c>
      <c r="E1092" t="s">
        <v>596</v>
      </c>
      <c r="F1092">
        <v>803</v>
      </c>
      <c r="G1092">
        <v>17.53</v>
      </c>
      <c r="H1092">
        <v>57.98</v>
      </c>
      <c r="I1092">
        <v>14.28</v>
      </c>
      <c r="J1092">
        <v>47.21</v>
      </c>
      <c r="K1092">
        <v>6</v>
      </c>
      <c r="T1092">
        <v>1</v>
      </c>
      <c r="U1092">
        <v>1</v>
      </c>
      <c r="V1092" t="s">
        <v>441</v>
      </c>
      <c r="W1092">
        <v>57</v>
      </c>
      <c r="X1092">
        <v>38</v>
      </c>
      <c r="Y1092">
        <v>7</v>
      </c>
      <c r="Z1092" t="s">
        <v>1474</v>
      </c>
      <c r="AA1092" t="s">
        <v>1475</v>
      </c>
      <c r="AB1092" t="s">
        <v>445</v>
      </c>
      <c r="AC1092" t="s">
        <v>446</v>
      </c>
      <c r="AD1092" t="s">
        <v>447</v>
      </c>
      <c r="AE1092" t="s">
        <v>414</v>
      </c>
      <c r="AG1092" t="s">
        <v>1476</v>
      </c>
      <c r="AH1092">
        <v>0</v>
      </c>
      <c r="AI1092">
        <v>664</v>
      </c>
      <c r="AJ1092">
        <v>36</v>
      </c>
      <c r="AK1092">
        <v>1516</v>
      </c>
      <c r="AL1092">
        <v>1.89</v>
      </c>
    </row>
    <row r="1093" spans="1:38" x14ac:dyDescent="0.3">
      <c r="A1093" t="s">
        <v>1426</v>
      </c>
      <c r="B1093">
        <v>8409</v>
      </c>
      <c r="C1093">
        <v>17</v>
      </c>
      <c r="D1093" t="s">
        <v>1473</v>
      </c>
      <c r="E1093" t="s">
        <v>596</v>
      </c>
      <c r="F1093">
        <v>803</v>
      </c>
      <c r="G1093">
        <v>30.7</v>
      </c>
      <c r="H1093">
        <v>101.5</v>
      </c>
      <c r="I1093">
        <v>25.03</v>
      </c>
      <c r="J1093">
        <v>82.76</v>
      </c>
      <c r="K1093">
        <v>3</v>
      </c>
      <c r="T1093">
        <v>3</v>
      </c>
      <c r="U1093">
        <v>1</v>
      </c>
      <c r="V1093" t="s">
        <v>441</v>
      </c>
      <c r="W1093">
        <v>101</v>
      </c>
      <c r="X1093">
        <v>38</v>
      </c>
      <c r="Y1093">
        <v>7</v>
      </c>
      <c r="Z1093" t="s">
        <v>1474</v>
      </c>
      <c r="AA1093" t="s">
        <v>1475</v>
      </c>
      <c r="AB1093" t="s">
        <v>445</v>
      </c>
      <c r="AC1093" t="s">
        <v>446</v>
      </c>
      <c r="AD1093" t="s">
        <v>447</v>
      </c>
      <c r="AE1093" t="s">
        <v>414</v>
      </c>
      <c r="AG1093" t="s">
        <v>1476</v>
      </c>
      <c r="AH1093">
        <v>0</v>
      </c>
      <c r="AI1093">
        <v>664</v>
      </c>
      <c r="AJ1093">
        <v>36</v>
      </c>
      <c r="AK1093">
        <v>1516</v>
      </c>
      <c r="AL1093">
        <v>1.89</v>
      </c>
    </row>
    <row r="1094" spans="1:38" x14ac:dyDescent="0.3">
      <c r="A1094" t="s">
        <v>1426</v>
      </c>
      <c r="B1094">
        <v>8409</v>
      </c>
      <c r="C1094">
        <v>18</v>
      </c>
      <c r="D1094" t="s">
        <v>1473</v>
      </c>
      <c r="E1094" t="s">
        <v>596</v>
      </c>
      <c r="F1094">
        <v>803</v>
      </c>
      <c r="G1094">
        <v>50.15</v>
      </c>
      <c r="H1094">
        <v>165.8</v>
      </c>
      <c r="I1094">
        <v>40.83</v>
      </c>
      <c r="J1094">
        <v>134.99</v>
      </c>
      <c r="K1094">
        <v>30</v>
      </c>
      <c r="T1094">
        <v>4</v>
      </c>
      <c r="U1094">
        <v>2</v>
      </c>
      <c r="V1094" t="s">
        <v>441</v>
      </c>
      <c r="W1094">
        <v>165</v>
      </c>
      <c r="X1094">
        <v>38</v>
      </c>
      <c r="Y1094">
        <v>7</v>
      </c>
      <c r="Z1094" t="s">
        <v>1474</v>
      </c>
      <c r="AA1094" t="s">
        <v>1475</v>
      </c>
      <c r="AB1094" t="s">
        <v>445</v>
      </c>
      <c r="AC1094" t="s">
        <v>446</v>
      </c>
      <c r="AD1094" t="s">
        <v>447</v>
      </c>
      <c r="AE1094" t="s">
        <v>414</v>
      </c>
      <c r="AG1094" t="s">
        <v>1476</v>
      </c>
      <c r="AH1094">
        <v>0</v>
      </c>
      <c r="AI1094">
        <v>664</v>
      </c>
      <c r="AJ1094">
        <v>36</v>
      </c>
      <c r="AK1094">
        <v>1516</v>
      </c>
      <c r="AL1094">
        <v>1.89</v>
      </c>
    </row>
    <row r="1095" spans="1:38" x14ac:dyDescent="0.3">
      <c r="A1095" t="s">
        <v>1426</v>
      </c>
      <c r="B1095">
        <v>8409</v>
      </c>
      <c r="C1095">
        <v>19</v>
      </c>
      <c r="D1095" t="s">
        <v>1473</v>
      </c>
      <c r="E1095" t="s">
        <v>596</v>
      </c>
      <c r="F1095">
        <v>803</v>
      </c>
      <c r="G1095">
        <v>56.06</v>
      </c>
      <c r="H1095">
        <v>185.35</v>
      </c>
      <c r="I1095">
        <v>45.65</v>
      </c>
      <c r="J1095">
        <v>150.91</v>
      </c>
      <c r="K1095">
        <v>92</v>
      </c>
      <c r="T1095">
        <v>4</v>
      </c>
      <c r="U1095">
        <v>2</v>
      </c>
      <c r="V1095" t="s">
        <v>441</v>
      </c>
      <c r="W1095" t="s">
        <v>343</v>
      </c>
      <c r="X1095">
        <v>38</v>
      </c>
      <c r="Y1095">
        <v>7</v>
      </c>
      <c r="Z1095" t="s">
        <v>1474</v>
      </c>
      <c r="AA1095" t="s">
        <v>1475</v>
      </c>
      <c r="AB1095" t="s">
        <v>445</v>
      </c>
      <c r="AC1095" t="s">
        <v>446</v>
      </c>
      <c r="AD1095" t="s">
        <v>447</v>
      </c>
      <c r="AE1095" t="s">
        <v>414</v>
      </c>
      <c r="AG1095" t="s">
        <v>1476</v>
      </c>
      <c r="AH1095">
        <v>0</v>
      </c>
      <c r="AI1095">
        <v>664</v>
      </c>
      <c r="AJ1095">
        <v>36</v>
      </c>
      <c r="AK1095">
        <v>1516</v>
      </c>
      <c r="AL1095">
        <v>1.89</v>
      </c>
    </row>
    <row r="1096" spans="1:38" x14ac:dyDescent="0.3">
      <c r="A1096" t="s">
        <v>1426</v>
      </c>
      <c r="B1096">
        <v>8409</v>
      </c>
      <c r="C1096">
        <v>20</v>
      </c>
      <c r="D1096" t="s">
        <v>1473</v>
      </c>
      <c r="E1096" t="s">
        <v>596</v>
      </c>
      <c r="F1096">
        <v>803</v>
      </c>
      <c r="G1096">
        <v>56.37</v>
      </c>
      <c r="H1096">
        <v>186.37</v>
      </c>
      <c r="I1096">
        <v>45.9</v>
      </c>
      <c r="J1096">
        <v>151.74</v>
      </c>
      <c r="K1096">
        <v>30</v>
      </c>
      <c r="T1096">
        <v>4</v>
      </c>
      <c r="U1096">
        <v>2</v>
      </c>
      <c r="V1096" t="s">
        <v>441</v>
      </c>
      <c r="W1096" t="s">
        <v>344</v>
      </c>
      <c r="X1096">
        <v>38</v>
      </c>
      <c r="Y1096">
        <v>7</v>
      </c>
      <c r="Z1096" t="s">
        <v>1474</v>
      </c>
      <c r="AA1096" t="s">
        <v>1475</v>
      </c>
      <c r="AB1096" t="s">
        <v>445</v>
      </c>
      <c r="AC1096" t="s">
        <v>446</v>
      </c>
      <c r="AD1096" t="s">
        <v>447</v>
      </c>
      <c r="AE1096" t="s">
        <v>414</v>
      </c>
      <c r="AG1096" t="s">
        <v>1476</v>
      </c>
      <c r="AH1096">
        <v>0</v>
      </c>
      <c r="AI1096">
        <v>664</v>
      </c>
      <c r="AJ1096">
        <v>36</v>
      </c>
      <c r="AK1096">
        <v>1516</v>
      </c>
      <c r="AL1096">
        <v>1.89</v>
      </c>
    </row>
    <row r="1097" spans="1:38" x14ac:dyDescent="0.3">
      <c r="A1097" t="s">
        <v>1426</v>
      </c>
      <c r="B1097">
        <v>8409</v>
      </c>
      <c r="C1097">
        <v>21</v>
      </c>
      <c r="D1097" t="s">
        <v>1473</v>
      </c>
      <c r="E1097" t="s">
        <v>596</v>
      </c>
      <c r="F1097">
        <v>803</v>
      </c>
      <c r="G1097">
        <v>56.42</v>
      </c>
      <c r="H1097">
        <v>186.54</v>
      </c>
      <c r="I1097">
        <v>45.94</v>
      </c>
      <c r="J1097">
        <v>151.88</v>
      </c>
      <c r="K1097">
        <v>29</v>
      </c>
      <c r="T1097">
        <v>4</v>
      </c>
      <c r="U1097">
        <v>2</v>
      </c>
      <c r="V1097" t="s">
        <v>441</v>
      </c>
      <c r="W1097" t="s">
        <v>345</v>
      </c>
      <c r="X1097">
        <v>38</v>
      </c>
      <c r="Y1097">
        <v>7</v>
      </c>
      <c r="Z1097" t="s">
        <v>1474</v>
      </c>
      <c r="AA1097" t="s">
        <v>1475</v>
      </c>
      <c r="AB1097" t="s">
        <v>445</v>
      </c>
      <c r="AC1097" t="s">
        <v>446</v>
      </c>
      <c r="AD1097" t="s">
        <v>447</v>
      </c>
      <c r="AE1097" t="s">
        <v>414</v>
      </c>
      <c r="AG1097" t="s">
        <v>1476</v>
      </c>
      <c r="AH1097">
        <v>0</v>
      </c>
      <c r="AI1097">
        <v>664</v>
      </c>
      <c r="AJ1097">
        <v>36</v>
      </c>
      <c r="AK1097">
        <v>1516</v>
      </c>
      <c r="AL1097">
        <v>1.89</v>
      </c>
    </row>
    <row r="1098" spans="1:38" x14ac:dyDescent="0.3">
      <c r="A1098" t="s">
        <v>1426</v>
      </c>
      <c r="B1098">
        <v>8409</v>
      </c>
      <c r="C1098">
        <v>22</v>
      </c>
      <c r="D1098" t="s">
        <v>1473</v>
      </c>
      <c r="E1098" t="s">
        <v>596</v>
      </c>
      <c r="F1098">
        <v>803</v>
      </c>
      <c r="G1098">
        <v>57.62</v>
      </c>
      <c r="H1098">
        <v>190.49</v>
      </c>
      <c r="I1098">
        <v>46.91</v>
      </c>
      <c r="J1098">
        <v>155.1</v>
      </c>
      <c r="K1098">
        <v>46</v>
      </c>
      <c r="T1098">
        <v>4</v>
      </c>
      <c r="U1098">
        <v>2</v>
      </c>
      <c r="V1098" t="s">
        <v>441</v>
      </c>
      <c r="W1098" t="s">
        <v>285</v>
      </c>
      <c r="X1098">
        <v>38</v>
      </c>
      <c r="Y1098">
        <v>7</v>
      </c>
      <c r="Z1098" t="s">
        <v>1474</v>
      </c>
      <c r="AA1098" t="s">
        <v>1475</v>
      </c>
      <c r="AB1098" t="s">
        <v>445</v>
      </c>
      <c r="AC1098" t="s">
        <v>446</v>
      </c>
      <c r="AD1098" t="s">
        <v>447</v>
      </c>
      <c r="AE1098" t="s">
        <v>414</v>
      </c>
      <c r="AG1098" t="s">
        <v>1476</v>
      </c>
      <c r="AH1098">
        <v>0</v>
      </c>
      <c r="AI1098">
        <v>664</v>
      </c>
      <c r="AJ1098">
        <v>36</v>
      </c>
      <c r="AK1098">
        <v>1516</v>
      </c>
      <c r="AL1098">
        <v>1.89</v>
      </c>
    </row>
    <row r="1099" spans="1:38" x14ac:dyDescent="0.3">
      <c r="A1099" t="s">
        <v>1426</v>
      </c>
      <c r="B1099">
        <v>8409</v>
      </c>
      <c r="C1099">
        <v>23</v>
      </c>
      <c r="D1099" t="s">
        <v>1473</v>
      </c>
      <c r="E1099" t="s">
        <v>596</v>
      </c>
      <c r="F1099">
        <v>803</v>
      </c>
      <c r="G1099">
        <v>57.62</v>
      </c>
      <c r="H1099">
        <v>190.5</v>
      </c>
      <c r="I1099">
        <v>46.92</v>
      </c>
      <c r="J1099">
        <v>155.11000000000001</v>
      </c>
      <c r="K1099">
        <v>30</v>
      </c>
      <c r="T1099">
        <v>4</v>
      </c>
      <c r="U1099">
        <v>2</v>
      </c>
      <c r="V1099" t="s">
        <v>441</v>
      </c>
      <c r="W1099" t="s">
        <v>287</v>
      </c>
      <c r="X1099">
        <v>38</v>
      </c>
      <c r="Y1099">
        <v>7</v>
      </c>
      <c r="Z1099" t="s">
        <v>1474</v>
      </c>
      <c r="AA1099" t="s">
        <v>1475</v>
      </c>
      <c r="AB1099" t="s">
        <v>445</v>
      </c>
      <c r="AC1099" t="s">
        <v>446</v>
      </c>
      <c r="AD1099" t="s">
        <v>447</v>
      </c>
      <c r="AE1099" t="s">
        <v>414</v>
      </c>
      <c r="AG1099" t="s">
        <v>1476</v>
      </c>
      <c r="AH1099">
        <v>0</v>
      </c>
      <c r="AI1099">
        <v>664</v>
      </c>
      <c r="AJ1099">
        <v>36</v>
      </c>
      <c r="AK1099">
        <v>1516</v>
      </c>
      <c r="AL1099">
        <v>1.89</v>
      </c>
    </row>
    <row r="1100" spans="1:38" x14ac:dyDescent="0.3">
      <c r="A1100" t="s">
        <v>1426</v>
      </c>
      <c r="B1100">
        <v>8409</v>
      </c>
      <c r="C1100">
        <v>24</v>
      </c>
      <c r="D1100" t="s">
        <v>1473</v>
      </c>
      <c r="E1100" t="s">
        <v>596</v>
      </c>
      <c r="F1100">
        <v>803</v>
      </c>
      <c r="G1100">
        <v>58.34</v>
      </c>
      <c r="H1100">
        <v>192.86</v>
      </c>
      <c r="I1100">
        <v>47.5</v>
      </c>
      <c r="J1100">
        <v>157.03</v>
      </c>
      <c r="K1100">
        <v>60</v>
      </c>
      <c r="T1100">
        <v>4</v>
      </c>
      <c r="U1100">
        <v>2</v>
      </c>
      <c r="V1100" t="s">
        <v>441</v>
      </c>
      <c r="W1100" t="s">
        <v>346</v>
      </c>
      <c r="X1100">
        <v>38</v>
      </c>
      <c r="Y1100">
        <v>7</v>
      </c>
      <c r="Z1100" t="s">
        <v>1474</v>
      </c>
      <c r="AA1100" t="s">
        <v>1475</v>
      </c>
      <c r="AB1100" t="s">
        <v>445</v>
      </c>
      <c r="AC1100" t="s">
        <v>446</v>
      </c>
      <c r="AD1100" t="s">
        <v>447</v>
      </c>
      <c r="AE1100" t="s">
        <v>414</v>
      </c>
      <c r="AG1100" t="s">
        <v>1476</v>
      </c>
      <c r="AH1100">
        <v>0</v>
      </c>
      <c r="AI1100">
        <v>664</v>
      </c>
      <c r="AJ1100">
        <v>36</v>
      </c>
      <c r="AK1100">
        <v>1516</v>
      </c>
      <c r="AL1100">
        <v>1.89</v>
      </c>
    </row>
    <row r="1101" spans="1:38" x14ac:dyDescent="0.3">
      <c r="A1101" t="s">
        <v>1426</v>
      </c>
      <c r="B1101">
        <v>8409</v>
      </c>
      <c r="C1101">
        <v>25</v>
      </c>
      <c r="D1101" t="s">
        <v>1473</v>
      </c>
      <c r="E1101" t="s">
        <v>596</v>
      </c>
      <c r="F1101">
        <v>803</v>
      </c>
      <c r="G1101">
        <v>58.54</v>
      </c>
      <c r="H1101">
        <v>193.53</v>
      </c>
      <c r="I1101">
        <v>47.66</v>
      </c>
      <c r="J1101">
        <v>157.57</v>
      </c>
      <c r="K1101">
        <v>152</v>
      </c>
      <c r="T1101">
        <v>4</v>
      </c>
      <c r="U1101">
        <v>2</v>
      </c>
      <c r="V1101" t="s">
        <v>441</v>
      </c>
      <c r="W1101">
        <v>193</v>
      </c>
      <c r="X1101">
        <v>38</v>
      </c>
      <c r="Y1101">
        <v>7</v>
      </c>
      <c r="Z1101" t="s">
        <v>1474</v>
      </c>
      <c r="AA1101" t="s">
        <v>1475</v>
      </c>
      <c r="AB1101" t="s">
        <v>445</v>
      </c>
      <c r="AC1101" t="s">
        <v>446</v>
      </c>
      <c r="AD1101" t="s">
        <v>447</v>
      </c>
      <c r="AE1101" t="s">
        <v>414</v>
      </c>
      <c r="AG1101" t="s">
        <v>1476</v>
      </c>
      <c r="AH1101">
        <v>0</v>
      </c>
      <c r="AI1101">
        <v>664</v>
      </c>
      <c r="AJ1101">
        <v>36</v>
      </c>
      <c r="AK1101">
        <v>1516</v>
      </c>
      <c r="AL1101">
        <v>1.89</v>
      </c>
    </row>
    <row r="1102" spans="1:38" x14ac:dyDescent="0.3">
      <c r="A1102" t="s">
        <v>1426</v>
      </c>
      <c r="B1102">
        <v>8409</v>
      </c>
      <c r="C1102">
        <v>26</v>
      </c>
      <c r="D1102" t="s">
        <v>1473</v>
      </c>
      <c r="E1102" t="s">
        <v>596</v>
      </c>
      <c r="F1102">
        <v>803</v>
      </c>
      <c r="G1102">
        <v>61.39</v>
      </c>
      <c r="H1102">
        <v>202.97</v>
      </c>
      <c r="I1102">
        <v>49.98</v>
      </c>
      <c r="J1102">
        <v>165.25</v>
      </c>
      <c r="K1102">
        <v>214</v>
      </c>
      <c r="T1102">
        <v>4</v>
      </c>
      <c r="U1102">
        <v>2</v>
      </c>
      <c r="V1102" t="s">
        <v>441</v>
      </c>
      <c r="W1102">
        <v>202</v>
      </c>
      <c r="X1102">
        <v>38</v>
      </c>
      <c r="Y1102">
        <v>7</v>
      </c>
      <c r="Z1102" t="s">
        <v>1474</v>
      </c>
      <c r="AA1102" t="s">
        <v>1475</v>
      </c>
      <c r="AB1102" t="s">
        <v>445</v>
      </c>
      <c r="AC1102" t="s">
        <v>446</v>
      </c>
      <c r="AD1102" t="s">
        <v>447</v>
      </c>
      <c r="AE1102" t="s">
        <v>414</v>
      </c>
      <c r="AG1102" t="s">
        <v>1476</v>
      </c>
      <c r="AH1102">
        <v>0</v>
      </c>
      <c r="AI1102">
        <v>664</v>
      </c>
      <c r="AJ1102">
        <v>36</v>
      </c>
      <c r="AK1102">
        <v>1516</v>
      </c>
      <c r="AL1102">
        <v>1.89</v>
      </c>
    </row>
    <row r="1103" spans="1:38" x14ac:dyDescent="0.3">
      <c r="A1103" t="s">
        <v>1426</v>
      </c>
      <c r="B1103">
        <v>8409</v>
      </c>
      <c r="C1103">
        <v>27</v>
      </c>
      <c r="D1103" t="s">
        <v>1473</v>
      </c>
      <c r="E1103" t="s">
        <v>596</v>
      </c>
      <c r="F1103">
        <v>803</v>
      </c>
      <c r="G1103">
        <v>70.72</v>
      </c>
      <c r="H1103">
        <v>233.8</v>
      </c>
      <c r="I1103">
        <v>57.58</v>
      </c>
      <c r="J1103">
        <v>190.35</v>
      </c>
      <c r="K1103">
        <v>1</v>
      </c>
      <c r="T1103">
        <v>4</v>
      </c>
      <c r="U1103">
        <v>2</v>
      </c>
      <c r="V1103" t="s">
        <v>441</v>
      </c>
      <c r="W1103">
        <v>233</v>
      </c>
      <c r="X1103">
        <v>38</v>
      </c>
      <c r="Y1103">
        <v>7</v>
      </c>
      <c r="Z1103" t="s">
        <v>1474</v>
      </c>
      <c r="AA1103" t="s">
        <v>1475</v>
      </c>
      <c r="AB1103" t="s">
        <v>445</v>
      </c>
      <c r="AC1103" t="s">
        <v>446</v>
      </c>
      <c r="AD1103" t="s">
        <v>447</v>
      </c>
      <c r="AE1103" t="s">
        <v>414</v>
      </c>
      <c r="AG1103" t="s">
        <v>1476</v>
      </c>
      <c r="AH1103">
        <v>0</v>
      </c>
      <c r="AI1103">
        <v>664</v>
      </c>
      <c r="AJ1103">
        <v>36</v>
      </c>
      <c r="AK1103">
        <v>1516</v>
      </c>
      <c r="AL1103">
        <v>1.89</v>
      </c>
    </row>
    <row r="1104" spans="1:38" x14ac:dyDescent="0.3">
      <c r="A1104" t="s">
        <v>1426</v>
      </c>
      <c r="B1104">
        <v>8409</v>
      </c>
      <c r="C1104">
        <v>28</v>
      </c>
      <c r="D1104" t="s">
        <v>1473</v>
      </c>
      <c r="E1104" t="s">
        <v>596</v>
      </c>
      <c r="F1104">
        <v>803</v>
      </c>
      <c r="G1104">
        <v>72.38</v>
      </c>
      <c r="H1104">
        <v>239.28</v>
      </c>
      <c r="I1104">
        <v>58.93</v>
      </c>
      <c r="J1104">
        <v>194.81</v>
      </c>
      <c r="K1104">
        <v>30</v>
      </c>
      <c r="T1104">
        <v>4</v>
      </c>
      <c r="U1104">
        <v>2</v>
      </c>
      <c r="V1104" t="s">
        <v>441</v>
      </c>
      <c r="W1104">
        <v>239</v>
      </c>
      <c r="X1104">
        <v>38</v>
      </c>
      <c r="Y1104">
        <v>7</v>
      </c>
      <c r="Z1104" t="s">
        <v>1474</v>
      </c>
      <c r="AA1104" t="s">
        <v>1475</v>
      </c>
      <c r="AB1104" t="s">
        <v>445</v>
      </c>
      <c r="AC1104" t="s">
        <v>446</v>
      </c>
      <c r="AD1104" t="s">
        <v>447</v>
      </c>
      <c r="AE1104" t="s">
        <v>414</v>
      </c>
      <c r="AG1104" t="s">
        <v>1476</v>
      </c>
      <c r="AH1104">
        <v>0</v>
      </c>
      <c r="AI1104">
        <v>664</v>
      </c>
      <c r="AJ1104">
        <v>36</v>
      </c>
      <c r="AK1104">
        <v>1516</v>
      </c>
      <c r="AL1104">
        <v>1.89</v>
      </c>
    </row>
    <row r="1105" spans="1:38" x14ac:dyDescent="0.3">
      <c r="A1105" t="s">
        <v>1426</v>
      </c>
      <c r="B1105">
        <v>8409</v>
      </c>
      <c r="C1105">
        <v>29</v>
      </c>
      <c r="D1105" t="s">
        <v>1473</v>
      </c>
      <c r="E1105" t="s">
        <v>596</v>
      </c>
      <c r="F1105">
        <v>803</v>
      </c>
      <c r="G1105">
        <v>90.91</v>
      </c>
      <c r="H1105">
        <v>300.55</v>
      </c>
      <c r="I1105">
        <v>74.02</v>
      </c>
      <c r="J1105">
        <v>244.7</v>
      </c>
      <c r="K1105">
        <v>7</v>
      </c>
      <c r="T1105">
        <v>4</v>
      </c>
      <c r="U1105">
        <v>2</v>
      </c>
      <c r="V1105" t="s">
        <v>441</v>
      </c>
      <c r="W1105">
        <v>300</v>
      </c>
      <c r="X1105">
        <v>38</v>
      </c>
      <c r="Y1105">
        <v>7</v>
      </c>
      <c r="Z1105" t="s">
        <v>1474</v>
      </c>
      <c r="AA1105" t="s">
        <v>1475</v>
      </c>
      <c r="AB1105" t="s">
        <v>445</v>
      </c>
      <c r="AC1105" t="s">
        <v>446</v>
      </c>
      <c r="AD1105" t="s">
        <v>447</v>
      </c>
      <c r="AE1105" t="s">
        <v>414</v>
      </c>
      <c r="AG1105" t="s">
        <v>1476</v>
      </c>
      <c r="AH1105">
        <v>0</v>
      </c>
      <c r="AI1105">
        <v>664</v>
      </c>
      <c r="AJ1105">
        <v>36</v>
      </c>
      <c r="AK1105">
        <v>1516</v>
      </c>
      <c r="AL1105">
        <v>1.89</v>
      </c>
    </row>
    <row r="1106" spans="1:38" x14ac:dyDescent="0.3">
      <c r="A1106" t="s">
        <v>1426</v>
      </c>
      <c r="B1106">
        <v>8409</v>
      </c>
      <c r="C1106">
        <v>30</v>
      </c>
      <c r="D1106" t="s">
        <v>1473</v>
      </c>
      <c r="E1106" t="s">
        <v>596</v>
      </c>
      <c r="F1106">
        <v>803</v>
      </c>
      <c r="G1106">
        <v>101.75</v>
      </c>
      <c r="H1106">
        <v>336.39</v>
      </c>
      <c r="I1106">
        <v>82.84</v>
      </c>
      <c r="J1106">
        <v>273.88</v>
      </c>
      <c r="K1106">
        <v>1</v>
      </c>
      <c r="T1106">
        <v>4</v>
      </c>
      <c r="U1106">
        <v>3</v>
      </c>
      <c r="V1106" t="s">
        <v>441</v>
      </c>
      <c r="W1106">
        <v>336</v>
      </c>
      <c r="X1106">
        <v>38</v>
      </c>
      <c r="Y1106">
        <v>7</v>
      </c>
      <c r="Z1106" t="s">
        <v>1474</v>
      </c>
      <c r="AA1106" t="s">
        <v>1475</v>
      </c>
      <c r="AB1106" t="s">
        <v>445</v>
      </c>
      <c r="AC1106" t="s">
        <v>446</v>
      </c>
      <c r="AD1106" t="s">
        <v>447</v>
      </c>
      <c r="AE1106" t="s">
        <v>414</v>
      </c>
      <c r="AG1106" t="s">
        <v>1476</v>
      </c>
      <c r="AH1106">
        <v>0</v>
      </c>
      <c r="AI1106">
        <v>664</v>
      </c>
      <c r="AJ1106">
        <v>36</v>
      </c>
      <c r="AK1106">
        <v>1516</v>
      </c>
      <c r="AL1106">
        <v>1.89</v>
      </c>
    </row>
    <row r="1107" spans="1:38" x14ac:dyDescent="0.3">
      <c r="A1107" t="s">
        <v>1426</v>
      </c>
      <c r="B1107">
        <v>2592</v>
      </c>
      <c r="C1107">
        <v>1</v>
      </c>
      <c r="D1107" t="s">
        <v>1477</v>
      </c>
      <c r="E1107" t="s">
        <v>462</v>
      </c>
      <c r="F1107">
        <v>298</v>
      </c>
      <c r="G1107">
        <v>36.700000000000003</v>
      </c>
      <c r="H1107">
        <v>121.35</v>
      </c>
      <c r="I1107">
        <v>30.12</v>
      </c>
      <c r="J1107">
        <v>99.6</v>
      </c>
      <c r="K1107">
        <v>86</v>
      </c>
      <c r="T1107">
        <v>4</v>
      </c>
      <c r="U1107">
        <v>2</v>
      </c>
      <c r="V1107" t="s">
        <v>441</v>
      </c>
      <c r="W1107">
        <v>121</v>
      </c>
      <c r="X1107">
        <v>25</v>
      </c>
      <c r="Y1107">
        <v>14</v>
      </c>
      <c r="Z1107" t="s">
        <v>1478</v>
      </c>
      <c r="AA1107" t="s">
        <v>1479</v>
      </c>
      <c r="AB1107" t="s">
        <v>445</v>
      </c>
      <c r="AC1107" t="s">
        <v>446</v>
      </c>
      <c r="AD1107" t="s">
        <v>447</v>
      </c>
      <c r="AE1107" t="s">
        <v>414</v>
      </c>
      <c r="AG1107" t="s">
        <v>1480</v>
      </c>
      <c r="AH1107">
        <v>0</v>
      </c>
      <c r="AI1107">
        <v>191</v>
      </c>
      <c r="AJ1107">
        <v>14</v>
      </c>
      <c r="AK1107">
        <v>450</v>
      </c>
      <c r="AL1107">
        <v>1.51</v>
      </c>
    </row>
    <row r="1108" spans="1:38" x14ac:dyDescent="0.3">
      <c r="A1108" t="s">
        <v>1426</v>
      </c>
      <c r="B1108">
        <v>2592</v>
      </c>
      <c r="C1108">
        <v>2</v>
      </c>
      <c r="D1108" t="s">
        <v>1477</v>
      </c>
      <c r="E1108" t="s">
        <v>462</v>
      </c>
      <c r="F1108">
        <v>298</v>
      </c>
      <c r="G1108">
        <v>40.880000000000003</v>
      </c>
      <c r="H1108">
        <v>135.16999999999999</v>
      </c>
      <c r="I1108">
        <v>33.94</v>
      </c>
      <c r="J1108">
        <v>112.2</v>
      </c>
      <c r="K1108">
        <v>70</v>
      </c>
      <c r="T1108">
        <v>4</v>
      </c>
      <c r="U1108">
        <v>2</v>
      </c>
      <c r="V1108" t="s">
        <v>441</v>
      </c>
      <c r="W1108">
        <v>135</v>
      </c>
      <c r="X1108">
        <v>25</v>
      </c>
      <c r="Y1108">
        <v>14</v>
      </c>
      <c r="Z1108" t="s">
        <v>1478</v>
      </c>
      <c r="AA1108" t="s">
        <v>1479</v>
      </c>
      <c r="AB1108" t="s">
        <v>445</v>
      </c>
      <c r="AC1108" t="s">
        <v>446</v>
      </c>
      <c r="AD1108" t="s">
        <v>447</v>
      </c>
      <c r="AE1108" t="s">
        <v>414</v>
      </c>
      <c r="AG1108" t="s">
        <v>1480</v>
      </c>
      <c r="AH1108">
        <v>0</v>
      </c>
      <c r="AI1108">
        <v>191</v>
      </c>
      <c r="AJ1108">
        <v>14</v>
      </c>
      <c r="AK1108">
        <v>450</v>
      </c>
      <c r="AL1108">
        <v>1.51</v>
      </c>
    </row>
    <row r="1109" spans="1:38" x14ac:dyDescent="0.3">
      <c r="A1109" t="s">
        <v>1426</v>
      </c>
      <c r="B1109">
        <v>2592</v>
      </c>
      <c r="C1109">
        <v>3</v>
      </c>
      <c r="D1109" t="s">
        <v>1477</v>
      </c>
      <c r="E1109" t="s">
        <v>462</v>
      </c>
      <c r="F1109">
        <v>298</v>
      </c>
      <c r="G1109">
        <v>47.43</v>
      </c>
      <c r="H1109">
        <v>156.80000000000001</v>
      </c>
      <c r="I1109">
        <v>40.82</v>
      </c>
      <c r="J1109">
        <v>134.97</v>
      </c>
      <c r="K1109">
        <v>100</v>
      </c>
      <c r="T1109">
        <v>4</v>
      </c>
      <c r="U1109">
        <v>2</v>
      </c>
      <c r="V1109" t="s">
        <v>441</v>
      </c>
      <c r="W1109">
        <v>156</v>
      </c>
      <c r="X1109">
        <v>25</v>
      </c>
      <c r="Y1109">
        <v>14</v>
      </c>
      <c r="Z1109" t="s">
        <v>1478</v>
      </c>
      <c r="AA1109" t="s">
        <v>1479</v>
      </c>
      <c r="AB1109" t="s">
        <v>445</v>
      </c>
      <c r="AC1109" t="s">
        <v>446</v>
      </c>
      <c r="AD1109" t="s">
        <v>447</v>
      </c>
      <c r="AE1109" t="s">
        <v>414</v>
      </c>
      <c r="AG1109" t="s">
        <v>1480</v>
      </c>
      <c r="AH1109">
        <v>0</v>
      </c>
      <c r="AI1109">
        <v>191</v>
      </c>
      <c r="AJ1109">
        <v>14</v>
      </c>
      <c r="AK1109">
        <v>450</v>
      </c>
      <c r="AL1109">
        <v>1.51</v>
      </c>
    </row>
    <row r="1110" spans="1:38" x14ac:dyDescent="0.3">
      <c r="A1110" t="s">
        <v>1426</v>
      </c>
      <c r="B1110">
        <v>2592</v>
      </c>
      <c r="C1110">
        <v>4</v>
      </c>
      <c r="D1110" t="s">
        <v>1477</v>
      </c>
      <c r="E1110" t="s">
        <v>462</v>
      </c>
      <c r="F1110">
        <v>298</v>
      </c>
      <c r="G1110">
        <v>59.66</v>
      </c>
      <c r="H1110">
        <v>197.24</v>
      </c>
      <c r="I1110">
        <v>49.11</v>
      </c>
      <c r="J1110">
        <v>162.36000000000001</v>
      </c>
      <c r="K1110">
        <v>42</v>
      </c>
      <c r="T1110">
        <v>5</v>
      </c>
      <c r="U1110">
        <v>2</v>
      </c>
      <c r="V1110" t="s">
        <v>441</v>
      </c>
      <c r="W1110">
        <v>197</v>
      </c>
      <c r="X1110">
        <v>25</v>
      </c>
      <c r="Y1110">
        <v>14</v>
      </c>
      <c r="Z1110" t="s">
        <v>1478</v>
      </c>
      <c r="AA1110" t="s">
        <v>1479</v>
      </c>
      <c r="AB1110" t="s">
        <v>445</v>
      </c>
      <c r="AC1110" t="s">
        <v>446</v>
      </c>
      <c r="AD1110" t="s">
        <v>447</v>
      </c>
      <c r="AE1110" t="s">
        <v>414</v>
      </c>
      <c r="AG1110" t="s">
        <v>1480</v>
      </c>
      <c r="AH1110">
        <v>0</v>
      </c>
      <c r="AI1110">
        <v>191</v>
      </c>
      <c r="AJ1110">
        <v>14</v>
      </c>
      <c r="AK1110">
        <v>450</v>
      </c>
      <c r="AL1110">
        <v>1.51</v>
      </c>
    </row>
    <row r="1111" spans="1:38" x14ac:dyDescent="0.3">
      <c r="A1111" t="s">
        <v>1426</v>
      </c>
      <c r="B1111">
        <v>2813</v>
      </c>
      <c r="C1111">
        <v>1</v>
      </c>
      <c r="D1111" t="s">
        <v>1481</v>
      </c>
      <c r="E1111" t="s">
        <v>1411</v>
      </c>
      <c r="F1111">
        <v>416</v>
      </c>
      <c r="G1111">
        <v>23.54</v>
      </c>
      <c r="H1111">
        <v>77.84</v>
      </c>
      <c r="I1111">
        <v>18.13</v>
      </c>
      <c r="J1111">
        <v>59.96</v>
      </c>
      <c r="K1111">
        <v>112</v>
      </c>
      <c r="T1111">
        <v>3</v>
      </c>
      <c r="U1111">
        <v>1</v>
      </c>
      <c r="V1111" t="s">
        <v>441</v>
      </c>
      <c r="W1111">
        <v>77</v>
      </c>
      <c r="X1111">
        <v>23</v>
      </c>
      <c r="Y1111">
        <v>14</v>
      </c>
      <c r="Z1111" t="s">
        <v>1482</v>
      </c>
      <c r="AA1111" t="s">
        <v>1483</v>
      </c>
      <c r="AB1111" t="s">
        <v>445</v>
      </c>
      <c r="AC1111" t="s">
        <v>446</v>
      </c>
      <c r="AD1111" t="s">
        <v>447</v>
      </c>
      <c r="AE1111" t="s">
        <v>414</v>
      </c>
      <c r="AG1111" t="s">
        <v>1484</v>
      </c>
      <c r="AH1111">
        <v>0</v>
      </c>
      <c r="AI1111">
        <v>154</v>
      </c>
      <c r="AJ1111">
        <v>11</v>
      </c>
      <c r="AK1111">
        <v>500</v>
      </c>
      <c r="AL1111">
        <v>1.2</v>
      </c>
    </row>
    <row r="1112" spans="1:38" x14ac:dyDescent="0.3">
      <c r="A1112" t="s">
        <v>1426</v>
      </c>
      <c r="B1112">
        <v>2813</v>
      </c>
      <c r="C1112">
        <v>2</v>
      </c>
      <c r="D1112" t="s">
        <v>1481</v>
      </c>
      <c r="E1112" t="s">
        <v>1411</v>
      </c>
      <c r="F1112">
        <v>416</v>
      </c>
      <c r="G1112">
        <v>32.72</v>
      </c>
      <c r="H1112">
        <v>108.18</v>
      </c>
      <c r="I1112">
        <v>25.68</v>
      </c>
      <c r="J1112">
        <v>84.92</v>
      </c>
      <c r="K1112">
        <v>136</v>
      </c>
      <c r="T1112">
        <v>3</v>
      </c>
      <c r="U1112">
        <v>2</v>
      </c>
      <c r="V1112" t="s">
        <v>441</v>
      </c>
      <c r="W1112">
        <v>108</v>
      </c>
      <c r="X1112">
        <v>23</v>
      </c>
      <c r="Y1112">
        <v>14</v>
      </c>
      <c r="Z1112" t="s">
        <v>1482</v>
      </c>
      <c r="AA1112" t="s">
        <v>1483</v>
      </c>
      <c r="AB1112" t="s">
        <v>445</v>
      </c>
      <c r="AC1112" t="s">
        <v>446</v>
      </c>
      <c r="AD1112" t="s">
        <v>447</v>
      </c>
      <c r="AE1112" t="s">
        <v>414</v>
      </c>
      <c r="AG1112" t="s">
        <v>1484</v>
      </c>
      <c r="AH1112">
        <v>0</v>
      </c>
      <c r="AI1112">
        <v>154</v>
      </c>
      <c r="AJ1112">
        <v>11</v>
      </c>
      <c r="AK1112">
        <v>500</v>
      </c>
      <c r="AL1112">
        <v>1.2</v>
      </c>
    </row>
    <row r="1113" spans="1:38" x14ac:dyDescent="0.3">
      <c r="A1113" t="s">
        <v>1426</v>
      </c>
      <c r="B1113">
        <v>2813</v>
      </c>
      <c r="C1113">
        <v>3</v>
      </c>
      <c r="D1113" t="s">
        <v>1481</v>
      </c>
      <c r="E1113" t="s">
        <v>1411</v>
      </c>
      <c r="F1113">
        <v>416</v>
      </c>
      <c r="G1113">
        <v>38.24</v>
      </c>
      <c r="H1113">
        <v>126.44</v>
      </c>
      <c r="I1113">
        <v>30.83</v>
      </c>
      <c r="J1113">
        <v>101.95</v>
      </c>
      <c r="K1113">
        <v>40</v>
      </c>
      <c r="T1113">
        <v>4</v>
      </c>
      <c r="U1113">
        <v>2</v>
      </c>
      <c r="V1113" t="s">
        <v>441</v>
      </c>
      <c r="W1113">
        <v>126</v>
      </c>
      <c r="X1113">
        <v>23</v>
      </c>
      <c r="Y1113">
        <v>14</v>
      </c>
      <c r="Z1113" t="s">
        <v>1482</v>
      </c>
      <c r="AA1113" t="s">
        <v>1483</v>
      </c>
      <c r="AB1113" t="s">
        <v>445</v>
      </c>
      <c r="AC1113" t="s">
        <v>446</v>
      </c>
      <c r="AD1113" t="s">
        <v>447</v>
      </c>
      <c r="AE1113" t="s">
        <v>414</v>
      </c>
      <c r="AG1113" t="s">
        <v>1484</v>
      </c>
      <c r="AH1113">
        <v>0</v>
      </c>
      <c r="AI1113">
        <v>154</v>
      </c>
      <c r="AJ1113">
        <v>11</v>
      </c>
      <c r="AK1113">
        <v>500</v>
      </c>
      <c r="AL1113">
        <v>1.2</v>
      </c>
    </row>
    <row r="1114" spans="1:38" x14ac:dyDescent="0.3">
      <c r="A1114" t="s">
        <v>1426</v>
      </c>
      <c r="B1114">
        <v>2813</v>
      </c>
      <c r="C1114">
        <v>4</v>
      </c>
      <c r="D1114" t="s">
        <v>1481</v>
      </c>
      <c r="E1114" t="s">
        <v>1411</v>
      </c>
      <c r="F1114">
        <v>416</v>
      </c>
      <c r="G1114">
        <v>47.59</v>
      </c>
      <c r="H1114">
        <v>157.35</v>
      </c>
      <c r="I1114">
        <v>39.47</v>
      </c>
      <c r="J1114">
        <v>130.51</v>
      </c>
      <c r="K1114">
        <v>128</v>
      </c>
      <c r="T1114">
        <v>4</v>
      </c>
      <c r="U1114">
        <v>2</v>
      </c>
      <c r="V1114" t="s">
        <v>441</v>
      </c>
      <c r="W1114">
        <v>157</v>
      </c>
      <c r="X1114">
        <v>23</v>
      </c>
      <c r="Y1114">
        <v>14</v>
      </c>
      <c r="Z1114" t="s">
        <v>1482</v>
      </c>
      <c r="AA1114" t="s">
        <v>1483</v>
      </c>
      <c r="AB1114" t="s">
        <v>445</v>
      </c>
      <c r="AC1114" t="s">
        <v>446</v>
      </c>
      <c r="AD1114" t="s">
        <v>447</v>
      </c>
      <c r="AE1114" t="s">
        <v>414</v>
      </c>
      <c r="AG1114" t="s">
        <v>1484</v>
      </c>
      <c r="AH1114">
        <v>0</v>
      </c>
      <c r="AI1114">
        <v>154</v>
      </c>
      <c r="AJ1114">
        <v>11</v>
      </c>
      <c r="AK1114">
        <v>500</v>
      </c>
      <c r="AL1114">
        <v>1.2</v>
      </c>
    </row>
    <row r="1115" spans="1:38" x14ac:dyDescent="0.3">
      <c r="A1115" t="s">
        <v>1426</v>
      </c>
      <c r="B1115">
        <v>111368</v>
      </c>
      <c r="C1115">
        <v>1</v>
      </c>
      <c r="D1115" t="s">
        <v>1485</v>
      </c>
      <c r="E1115" t="s">
        <v>467</v>
      </c>
      <c r="F1115">
        <v>300</v>
      </c>
      <c r="G1115">
        <v>36.99</v>
      </c>
      <c r="H1115">
        <v>122.3</v>
      </c>
      <c r="I1115">
        <v>30.85</v>
      </c>
      <c r="J1115">
        <v>101.99</v>
      </c>
      <c r="K1115">
        <v>116</v>
      </c>
      <c r="T1115">
        <v>4</v>
      </c>
      <c r="U1115">
        <v>2</v>
      </c>
      <c r="V1115" t="s">
        <v>441</v>
      </c>
      <c r="W1115">
        <v>122</v>
      </c>
      <c r="X1115">
        <v>23</v>
      </c>
      <c r="Y1115">
        <v>14</v>
      </c>
      <c r="Z1115" t="s">
        <v>1486</v>
      </c>
      <c r="AA1115" t="s">
        <v>1487</v>
      </c>
      <c r="AB1115" t="s">
        <v>445</v>
      </c>
      <c r="AC1115" t="s">
        <v>446</v>
      </c>
      <c r="AD1115" t="s">
        <v>447</v>
      </c>
      <c r="AE1115" t="s">
        <v>414</v>
      </c>
      <c r="AG1115" t="s">
        <v>1488</v>
      </c>
      <c r="AH1115">
        <v>0</v>
      </c>
      <c r="AI1115">
        <v>201</v>
      </c>
      <c r="AJ1115">
        <v>16</v>
      </c>
      <c r="AK1115">
        <v>553</v>
      </c>
      <c r="AL1115">
        <v>1.84</v>
      </c>
    </row>
    <row r="1116" spans="1:38" x14ac:dyDescent="0.3">
      <c r="A1116" t="s">
        <v>1426</v>
      </c>
      <c r="B1116">
        <v>111368</v>
      </c>
      <c r="C1116">
        <v>2</v>
      </c>
      <c r="D1116" t="s">
        <v>1485</v>
      </c>
      <c r="E1116" t="s">
        <v>467</v>
      </c>
      <c r="F1116">
        <v>300</v>
      </c>
      <c r="G1116">
        <v>44.21</v>
      </c>
      <c r="H1116">
        <v>146.16</v>
      </c>
      <c r="I1116">
        <v>37.58</v>
      </c>
      <c r="J1116">
        <v>124.26</v>
      </c>
      <c r="K1116">
        <v>62</v>
      </c>
      <c r="T1116">
        <v>4</v>
      </c>
      <c r="U1116">
        <v>2</v>
      </c>
      <c r="V1116" t="s">
        <v>441</v>
      </c>
      <c r="W1116">
        <v>146</v>
      </c>
      <c r="X1116">
        <v>23</v>
      </c>
      <c r="Y1116">
        <v>14</v>
      </c>
      <c r="Z1116" t="s">
        <v>1486</v>
      </c>
      <c r="AA1116" t="s">
        <v>1487</v>
      </c>
      <c r="AB1116" t="s">
        <v>445</v>
      </c>
      <c r="AC1116" t="s">
        <v>446</v>
      </c>
      <c r="AD1116" t="s">
        <v>447</v>
      </c>
      <c r="AE1116" t="s">
        <v>414</v>
      </c>
      <c r="AG1116" t="s">
        <v>1488</v>
      </c>
      <c r="AH1116">
        <v>0</v>
      </c>
      <c r="AI1116">
        <v>201</v>
      </c>
      <c r="AJ1116">
        <v>16</v>
      </c>
      <c r="AK1116">
        <v>553</v>
      </c>
      <c r="AL1116">
        <v>1.84</v>
      </c>
    </row>
    <row r="1117" spans="1:38" x14ac:dyDescent="0.3">
      <c r="A1117" t="s">
        <v>1426</v>
      </c>
      <c r="B1117">
        <v>111368</v>
      </c>
      <c r="C1117">
        <v>3</v>
      </c>
      <c r="D1117" t="s">
        <v>1485</v>
      </c>
      <c r="E1117" t="s">
        <v>467</v>
      </c>
      <c r="F1117">
        <v>300</v>
      </c>
      <c r="G1117">
        <v>54.18</v>
      </c>
      <c r="H1117">
        <v>179.12</v>
      </c>
      <c r="I1117">
        <v>46.85</v>
      </c>
      <c r="J1117">
        <v>154.88999999999999</v>
      </c>
      <c r="K1117">
        <v>61</v>
      </c>
      <c r="T1117">
        <v>5</v>
      </c>
      <c r="U1117">
        <v>2</v>
      </c>
      <c r="V1117" t="s">
        <v>441</v>
      </c>
      <c r="W1117">
        <v>179</v>
      </c>
      <c r="X1117">
        <v>23</v>
      </c>
      <c r="Y1117">
        <v>14</v>
      </c>
      <c r="Z1117" t="s">
        <v>1486</v>
      </c>
      <c r="AA1117" t="s">
        <v>1487</v>
      </c>
      <c r="AB1117" t="s">
        <v>445</v>
      </c>
      <c r="AC1117" t="s">
        <v>446</v>
      </c>
      <c r="AD1117" t="s">
        <v>447</v>
      </c>
      <c r="AE1117" t="s">
        <v>414</v>
      </c>
      <c r="AG1117" t="s">
        <v>1488</v>
      </c>
      <c r="AH1117">
        <v>0</v>
      </c>
      <c r="AI1117">
        <v>201</v>
      </c>
      <c r="AJ1117">
        <v>16</v>
      </c>
      <c r="AK1117">
        <v>553</v>
      </c>
      <c r="AL1117">
        <v>1.84</v>
      </c>
    </row>
    <row r="1118" spans="1:38" x14ac:dyDescent="0.3">
      <c r="A1118" t="s">
        <v>1426</v>
      </c>
      <c r="B1118">
        <v>111368</v>
      </c>
      <c r="C1118">
        <v>4</v>
      </c>
      <c r="D1118" t="s">
        <v>1485</v>
      </c>
      <c r="E1118" t="s">
        <v>467</v>
      </c>
      <c r="F1118">
        <v>300</v>
      </c>
      <c r="G1118">
        <v>57.32</v>
      </c>
      <c r="H1118">
        <v>189.49</v>
      </c>
      <c r="I1118">
        <v>49.84</v>
      </c>
      <c r="J1118">
        <v>164.77</v>
      </c>
      <c r="K1118">
        <v>61</v>
      </c>
      <c r="T1118">
        <v>5</v>
      </c>
      <c r="U1118">
        <v>2</v>
      </c>
      <c r="V1118" t="s">
        <v>441</v>
      </c>
      <c r="W1118">
        <v>189</v>
      </c>
      <c r="X1118">
        <v>23</v>
      </c>
      <c r="Y1118">
        <v>14</v>
      </c>
      <c r="Z1118" t="s">
        <v>1486</v>
      </c>
      <c r="AA1118" t="s">
        <v>1487</v>
      </c>
      <c r="AB1118" t="s">
        <v>445</v>
      </c>
      <c r="AC1118" t="s">
        <v>446</v>
      </c>
      <c r="AD1118" t="s">
        <v>447</v>
      </c>
      <c r="AE1118" t="s">
        <v>414</v>
      </c>
      <c r="AG1118" t="s">
        <v>1488</v>
      </c>
      <c r="AH1118">
        <v>0</v>
      </c>
      <c r="AI1118">
        <v>201</v>
      </c>
      <c r="AJ1118">
        <v>16</v>
      </c>
      <c r="AK1118">
        <v>553</v>
      </c>
      <c r="AL1118">
        <v>1.84</v>
      </c>
    </row>
    <row r="1119" spans="1:38" x14ac:dyDescent="0.3">
      <c r="A1119" t="s">
        <v>1426</v>
      </c>
      <c r="B1119">
        <v>8580</v>
      </c>
      <c r="C1119">
        <v>1</v>
      </c>
      <c r="D1119" t="s">
        <v>1489</v>
      </c>
      <c r="E1119" t="s">
        <v>1436</v>
      </c>
      <c r="F1119">
        <v>540</v>
      </c>
      <c r="G1119">
        <v>29.27</v>
      </c>
      <c r="H1119">
        <v>96.79</v>
      </c>
      <c r="I1119">
        <v>23.61</v>
      </c>
      <c r="J1119">
        <v>78.06</v>
      </c>
      <c r="K1119">
        <v>2</v>
      </c>
      <c r="T1119">
        <v>2</v>
      </c>
      <c r="U1119">
        <v>2</v>
      </c>
      <c r="V1119" t="s">
        <v>441</v>
      </c>
      <c r="W1119" t="s">
        <v>347</v>
      </c>
      <c r="X1119">
        <v>34</v>
      </c>
      <c r="Y1119">
        <v>31</v>
      </c>
      <c r="Z1119" t="s">
        <v>1490</v>
      </c>
      <c r="AA1119" t="s">
        <v>1491</v>
      </c>
      <c r="AB1119" t="s">
        <v>445</v>
      </c>
      <c r="AC1119" t="s">
        <v>446</v>
      </c>
      <c r="AD1119" t="s">
        <v>447</v>
      </c>
      <c r="AE1119" t="s">
        <v>414</v>
      </c>
      <c r="AG1119" t="s">
        <v>1492</v>
      </c>
      <c r="AH1119">
        <v>0</v>
      </c>
      <c r="AI1119">
        <v>664</v>
      </c>
      <c r="AJ1119">
        <v>36</v>
      </c>
      <c r="AK1119">
        <v>960</v>
      </c>
      <c r="AL1119">
        <v>1.78</v>
      </c>
    </row>
    <row r="1120" spans="1:38" x14ac:dyDescent="0.3">
      <c r="A1120" t="s">
        <v>1426</v>
      </c>
      <c r="B1120">
        <v>8580</v>
      </c>
      <c r="C1120">
        <v>2</v>
      </c>
      <c r="D1120" t="s">
        <v>1489</v>
      </c>
      <c r="E1120" t="s">
        <v>1436</v>
      </c>
      <c r="F1120">
        <v>540</v>
      </c>
      <c r="G1120">
        <v>29.58</v>
      </c>
      <c r="H1120">
        <v>97.8</v>
      </c>
      <c r="I1120">
        <v>23.85</v>
      </c>
      <c r="J1120">
        <v>78.87</v>
      </c>
      <c r="K1120">
        <v>2</v>
      </c>
      <c r="T1120">
        <v>2</v>
      </c>
      <c r="U1120">
        <v>2</v>
      </c>
      <c r="V1120" t="s">
        <v>441</v>
      </c>
      <c r="W1120" t="s">
        <v>189</v>
      </c>
      <c r="X1120">
        <v>34</v>
      </c>
      <c r="Y1120">
        <v>31</v>
      </c>
      <c r="Z1120" t="s">
        <v>1490</v>
      </c>
      <c r="AA1120" t="s">
        <v>1491</v>
      </c>
      <c r="AB1120" t="s">
        <v>445</v>
      </c>
      <c r="AC1120" t="s">
        <v>446</v>
      </c>
      <c r="AD1120" t="s">
        <v>447</v>
      </c>
      <c r="AE1120" t="s">
        <v>414</v>
      </c>
      <c r="AG1120" t="s">
        <v>1492</v>
      </c>
      <c r="AH1120">
        <v>0</v>
      </c>
      <c r="AI1120">
        <v>664</v>
      </c>
      <c r="AJ1120">
        <v>36</v>
      </c>
      <c r="AK1120">
        <v>960</v>
      </c>
      <c r="AL1120">
        <v>1.78</v>
      </c>
    </row>
    <row r="1121" spans="1:38" x14ac:dyDescent="0.3">
      <c r="A1121" t="s">
        <v>1426</v>
      </c>
      <c r="B1121">
        <v>8580</v>
      </c>
      <c r="C1121">
        <v>3</v>
      </c>
      <c r="D1121" t="s">
        <v>1489</v>
      </c>
      <c r="E1121" t="s">
        <v>1436</v>
      </c>
      <c r="F1121">
        <v>540</v>
      </c>
      <c r="G1121">
        <v>30.12</v>
      </c>
      <c r="H1121">
        <v>99.58</v>
      </c>
      <c r="I1121">
        <v>24.29</v>
      </c>
      <c r="J1121">
        <v>80.31</v>
      </c>
      <c r="K1121">
        <v>56</v>
      </c>
      <c r="T1121">
        <v>2</v>
      </c>
      <c r="U1121">
        <v>2</v>
      </c>
      <c r="V1121" t="s">
        <v>441</v>
      </c>
      <c r="W1121" t="s">
        <v>348</v>
      </c>
      <c r="X1121">
        <v>34</v>
      </c>
      <c r="Y1121">
        <v>31</v>
      </c>
      <c r="Z1121" t="s">
        <v>1490</v>
      </c>
      <c r="AA1121" t="s">
        <v>1491</v>
      </c>
      <c r="AB1121" t="s">
        <v>445</v>
      </c>
      <c r="AC1121" t="s">
        <v>446</v>
      </c>
      <c r="AD1121" t="s">
        <v>447</v>
      </c>
      <c r="AE1121" t="s">
        <v>414</v>
      </c>
      <c r="AG1121" t="s">
        <v>1492</v>
      </c>
      <c r="AH1121">
        <v>0</v>
      </c>
      <c r="AI1121">
        <v>664</v>
      </c>
      <c r="AJ1121">
        <v>36</v>
      </c>
      <c r="AK1121">
        <v>960</v>
      </c>
      <c r="AL1121">
        <v>1.78</v>
      </c>
    </row>
    <row r="1122" spans="1:38" x14ac:dyDescent="0.3">
      <c r="A1122" t="s">
        <v>1426</v>
      </c>
      <c r="B1122">
        <v>8580</v>
      </c>
      <c r="C1122">
        <v>4</v>
      </c>
      <c r="D1122" t="s">
        <v>1489</v>
      </c>
      <c r="E1122" t="s">
        <v>1436</v>
      </c>
      <c r="F1122">
        <v>540</v>
      </c>
      <c r="G1122">
        <v>30.31</v>
      </c>
      <c r="H1122">
        <v>100.22</v>
      </c>
      <c r="I1122">
        <v>24.44</v>
      </c>
      <c r="J1122">
        <v>80.819999999999993</v>
      </c>
      <c r="K1122">
        <v>56</v>
      </c>
      <c r="T1122">
        <v>2</v>
      </c>
      <c r="U1122">
        <v>2</v>
      </c>
      <c r="V1122" t="s">
        <v>441</v>
      </c>
      <c r="W1122" t="s">
        <v>349</v>
      </c>
      <c r="X1122">
        <v>34</v>
      </c>
      <c r="Y1122">
        <v>31</v>
      </c>
      <c r="Z1122" t="s">
        <v>1490</v>
      </c>
      <c r="AA1122" t="s">
        <v>1491</v>
      </c>
      <c r="AB1122" t="s">
        <v>445</v>
      </c>
      <c r="AC1122" t="s">
        <v>446</v>
      </c>
      <c r="AD1122" t="s">
        <v>447</v>
      </c>
      <c r="AE1122" t="s">
        <v>414</v>
      </c>
      <c r="AG1122" t="s">
        <v>1492</v>
      </c>
      <c r="AH1122">
        <v>0</v>
      </c>
      <c r="AI1122">
        <v>664</v>
      </c>
      <c r="AJ1122">
        <v>36</v>
      </c>
      <c r="AK1122">
        <v>960</v>
      </c>
      <c r="AL1122">
        <v>1.78</v>
      </c>
    </row>
    <row r="1123" spans="1:38" x14ac:dyDescent="0.3">
      <c r="A1123" t="s">
        <v>1426</v>
      </c>
      <c r="B1123">
        <v>8580</v>
      </c>
      <c r="C1123">
        <v>5</v>
      </c>
      <c r="D1123" t="s">
        <v>1489</v>
      </c>
      <c r="E1123" t="s">
        <v>1436</v>
      </c>
      <c r="F1123">
        <v>540</v>
      </c>
      <c r="G1123">
        <v>54.8</v>
      </c>
      <c r="H1123">
        <v>181.17</v>
      </c>
      <c r="I1123">
        <v>44.19</v>
      </c>
      <c r="J1123">
        <v>146.1</v>
      </c>
      <c r="K1123">
        <v>58</v>
      </c>
      <c r="T1123">
        <v>3</v>
      </c>
      <c r="U1123">
        <v>2</v>
      </c>
      <c r="V1123" t="s">
        <v>441</v>
      </c>
      <c r="W1123">
        <v>181</v>
      </c>
      <c r="X1123">
        <v>34</v>
      </c>
      <c r="Y1123">
        <v>31</v>
      </c>
      <c r="Z1123" t="s">
        <v>1490</v>
      </c>
      <c r="AA1123" t="s">
        <v>1491</v>
      </c>
      <c r="AB1123" t="s">
        <v>445</v>
      </c>
      <c r="AC1123" t="s">
        <v>446</v>
      </c>
      <c r="AD1123" t="s">
        <v>447</v>
      </c>
      <c r="AE1123" t="s">
        <v>414</v>
      </c>
      <c r="AG1123" t="s">
        <v>1492</v>
      </c>
      <c r="AH1123">
        <v>0</v>
      </c>
      <c r="AI1123">
        <v>664</v>
      </c>
      <c r="AJ1123">
        <v>36</v>
      </c>
      <c r="AK1123">
        <v>960</v>
      </c>
      <c r="AL1123">
        <v>1.78</v>
      </c>
    </row>
    <row r="1124" spans="1:38" x14ac:dyDescent="0.3">
      <c r="A1124" t="s">
        <v>1426</v>
      </c>
      <c r="B1124">
        <v>8580</v>
      </c>
      <c r="C1124">
        <v>6</v>
      </c>
      <c r="D1124" t="s">
        <v>1489</v>
      </c>
      <c r="E1124" t="s">
        <v>1436</v>
      </c>
      <c r="F1124">
        <v>540</v>
      </c>
      <c r="G1124">
        <v>58.78</v>
      </c>
      <c r="H1124">
        <v>194.33</v>
      </c>
      <c r="I1124">
        <v>47.4</v>
      </c>
      <c r="J1124">
        <v>156.71</v>
      </c>
      <c r="K1124">
        <v>30</v>
      </c>
      <c r="T1124">
        <v>4</v>
      </c>
      <c r="U1124">
        <v>3</v>
      </c>
      <c r="V1124" t="s">
        <v>441</v>
      </c>
      <c r="W1124">
        <v>194</v>
      </c>
      <c r="X1124">
        <v>34</v>
      </c>
      <c r="Y1124">
        <v>31</v>
      </c>
      <c r="Z1124" t="s">
        <v>1490</v>
      </c>
      <c r="AA1124" t="s">
        <v>1491</v>
      </c>
      <c r="AB1124" t="s">
        <v>445</v>
      </c>
      <c r="AC1124" t="s">
        <v>446</v>
      </c>
      <c r="AD1124" t="s">
        <v>447</v>
      </c>
      <c r="AE1124" t="s">
        <v>414</v>
      </c>
      <c r="AG1124" t="s">
        <v>1492</v>
      </c>
      <c r="AH1124">
        <v>0</v>
      </c>
      <c r="AI1124">
        <v>664</v>
      </c>
      <c r="AJ1124">
        <v>36</v>
      </c>
      <c r="AK1124">
        <v>960</v>
      </c>
      <c r="AL1124">
        <v>1.78</v>
      </c>
    </row>
    <row r="1125" spans="1:38" x14ac:dyDescent="0.3">
      <c r="A1125" t="s">
        <v>1426</v>
      </c>
      <c r="B1125">
        <v>8580</v>
      </c>
      <c r="C1125">
        <v>7</v>
      </c>
      <c r="D1125" t="s">
        <v>1489</v>
      </c>
      <c r="E1125" t="s">
        <v>1436</v>
      </c>
      <c r="F1125">
        <v>540</v>
      </c>
      <c r="G1125">
        <v>60.32</v>
      </c>
      <c r="H1125">
        <v>199.43</v>
      </c>
      <c r="I1125">
        <v>48.65</v>
      </c>
      <c r="J1125">
        <v>160.83000000000001</v>
      </c>
      <c r="K1125">
        <v>30</v>
      </c>
      <c r="T1125">
        <v>4</v>
      </c>
      <c r="U1125">
        <v>2</v>
      </c>
      <c r="V1125" t="s">
        <v>441</v>
      </c>
      <c r="W1125">
        <v>199</v>
      </c>
      <c r="X1125">
        <v>34</v>
      </c>
      <c r="Y1125">
        <v>31</v>
      </c>
      <c r="Z1125" t="s">
        <v>1490</v>
      </c>
      <c r="AA1125" t="s">
        <v>1491</v>
      </c>
      <c r="AB1125" t="s">
        <v>445</v>
      </c>
      <c r="AC1125" t="s">
        <v>446</v>
      </c>
      <c r="AD1125" t="s">
        <v>447</v>
      </c>
      <c r="AE1125" t="s">
        <v>414</v>
      </c>
      <c r="AG1125" t="s">
        <v>1492</v>
      </c>
      <c r="AH1125">
        <v>0</v>
      </c>
      <c r="AI1125">
        <v>664</v>
      </c>
      <c r="AJ1125">
        <v>36</v>
      </c>
      <c r="AK1125">
        <v>960</v>
      </c>
      <c r="AL1125">
        <v>1.78</v>
      </c>
    </row>
    <row r="1126" spans="1:38" x14ac:dyDescent="0.3">
      <c r="A1126" t="s">
        <v>1426</v>
      </c>
      <c r="B1126">
        <v>8580</v>
      </c>
      <c r="C1126">
        <v>8</v>
      </c>
      <c r="D1126" t="s">
        <v>1489</v>
      </c>
      <c r="E1126" t="s">
        <v>1436</v>
      </c>
      <c r="F1126">
        <v>540</v>
      </c>
      <c r="G1126">
        <v>63.79</v>
      </c>
      <c r="H1126">
        <v>210.89</v>
      </c>
      <c r="I1126">
        <v>51.44</v>
      </c>
      <c r="J1126">
        <v>170.07</v>
      </c>
      <c r="K1126">
        <v>30</v>
      </c>
      <c r="T1126">
        <v>4</v>
      </c>
      <c r="U1126">
        <v>2</v>
      </c>
      <c r="V1126" t="s">
        <v>441</v>
      </c>
      <c r="W1126" t="s">
        <v>350</v>
      </c>
      <c r="X1126">
        <v>34</v>
      </c>
      <c r="Y1126">
        <v>31</v>
      </c>
      <c r="Z1126" t="s">
        <v>1490</v>
      </c>
      <c r="AA1126" t="s">
        <v>1491</v>
      </c>
      <c r="AB1126" t="s">
        <v>445</v>
      </c>
      <c r="AC1126" t="s">
        <v>446</v>
      </c>
      <c r="AD1126" t="s">
        <v>447</v>
      </c>
      <c r="AE1126" t="s">
        <v>414</v>
      </c>
      <c r="AG1126" t="s">
        <v>1492</v>
      </c>
      <c r="AH1126">
        <v>0</v>
      </c>
      <c r="AI1126">
        <v>664</v>
      </c>
      <c r="AJ1126">
        <v>36</v>
      </c>
      <c r="AK1126">
        <v>960</v>
      </c>
      <c r="AL1126">
        <v>1.78</v>
      </c>
    </row>
    <row r="1127" spans="1:38" x14ac:dyDescent="0.3">
      <c r="A1127" t="s">
        <v>1426</v>
      </c>
      <c r="B1127">
        <v>8580</v>
      </c>
      <c r="C1127">
        <v>9</v>
      </c>
      <c r="D1127" t="s">
        <v>1489</v>
      </c>
      <c r="E1127" t="s">
        <v>1436</v>
      </c>
      <c r="F1127">
        <v>540</v>
      </c>
      <c r="G1127">
        <v>64.099999999999994</v>
      </c>
      <c r="H1127">
        <v>211.91</v>
      </c>
      <c r="I1127">
        <v>51.69</v>
      </c>
      <c r="J1127">
        <v>170.89</v>
      </c>
      <c r="K1127">
        <v>30</v>
      </c>
      <c r="T1127">
        <v>4</v>
      </c>
      <c r="U1127">
        <v>3</v>
      </c>
      <c r="V1127" t="s">
        <v>441</v>
      </c>
      <c r="W1127" t="s">
        <v>351</v>
      </c>
      <c r="X1127">
        <v>34</v>
      </c>
      <c r="Y1127">
        <v>31</v>
      </c>
      <c r="Z1127" t="s">
        <v>1490</v>
      </c>
      <c r="AA1127" t="s">
        <v>1491</v>
      </c>
      <c r="AB1127" t="s">
        <v>445</v>
      </c>
      <c r="AC1127" t="s">
        <v>446</v>
      </c>
      <c r="AD1127" t="s">
        <v>447</v>
      </c>
      <c r="AE1127" t="s">
        <v>414</v>
      </c>
      <c r="AG1127" t="s">
        <v>1492</v>
      </c>
      <c r="AH1127">
        <v>0</v>
      </c>
      <c r="AI1127">
        <v>664</v>
      </c>
      <c r="AJ1127">
        <v>36</v>
      </c>
      <c r="AK1127">
        <v>960</v>
      </c>
      <c r="AL1127">
        <v>1.78</v>
      </c>
    </row>
    <row r="1128" spans="1:38" x14ac:dyDescent="0.3">
      <c r="A1128" t="s">
        <v>1426</v>
      </c>
      <c r="B1128">
        <v>8580</v>
      </c>
      <c r="C1128">
        <v>10</v>
      </c>
      <c r="D1128" t="s">
        <v>1489</v>
      </c>
      <c r="E1128" t="s">
        <v>1436</v>
      </c>
      <c r="F1128">
        <v>540</v>
      </c>
      <c r="G1128">
        <v>64.430000000000007</v>
      </c>
      <c r="H1128">
        <v>213.01</v>
      </c>
      <c r="I1128">
        <v>51.96</v>
      </c>
      <c r="J1128">
        <v>171.78</v>
      </c>
      <c r="K1128">
        <v>30</v>
      </c>
      <c r="T1128">
        <v>4</v>
      </c>
      <c r="U1128">
        <v>2</v>
      </c>
      <c r="V1128" t="s">
        <v>441</v>
      </c>
      <c r="W1128" t="s">
        <v>352</v>
      </c>
      <c r="X1128">
        <v>34</v>
      </c>
      <c r="Y1128">
        <v>31</v>
      </c>
      <c r="Z1128" t="s">
        <v>1490</v>
      </c>
      <c r="AA1128" t="s">
        <v>1491</v>
      </c>
      <c r="AB1128" t="s">
        <v>445</v>
      </c>
      <c r="AC1128" t="s">
        <v>446</v>
      </c>
      <c r="AD1128" t="s">
        <v>447</v>
      </c>
      <c r="AE1128" t="s">
        <v>414</v>
      </c>
      <c r="AG1128" t="s">
        <v>1492</v>
      </c>
      <c r="AH1128">
        <v>0</v>
      </c>
      <c r="AI1128">
        <v>664</v>
      </c>
      <c r="AJ1128">
        <v>36</v>
      </c>
      <c r="AK1128">
        <v>960</v>
      </c>
      <c r="AL1128">
        <v>1.78</v>
      </c>
    </row>
    <row r="1129" spans="1:38" x14ac:dyDescent="0.3">
      <c r="A1129" t="s">
        <v>1426</v>
      </c>
      <c r="B1129">
        <v>8580</v>
      </c>
      <c r="C1129">
        <v>11</v>
      </c>
      <c r="D1129" t="s">
        <v>1489</v>
      </c>
      <c r="E1129" t="s">
        <v>1436</v>
      </c>
      <c r="F1129">
        <v>540</v>
      </c>
      <c r="G1129">
        <v>64.77</v>
      </c>
      <c r="H1129">
        <v>214.12</v>
      </c>
      <c r="I1129">
        <v>52.23</v>
      </c>
      <c r="J1129">
        <v>172.67</v>
      </c>
      <c r="K1129">
        <v>56</v>
      </c>
      <c r="T1129">
        <v>4</v>
      </c>
      <c r="U1129">
        <v>2</v>
      </c>
      <c r="V1129" t="s">
        <v>441</v>
      </c>
      <c r="W1129" t="s">
        <v>353</v>
      </c>
      <c r="X1129">
        <v>34</v>
      </c>
      <c r="Y1129">
        <v>31</v>
      </c>
      <c r="Z1129" t="s">
        <v>1490</v>
      </c>
      <c r="AA1129" t="s">
        <v>1491</v>
      </c>
      <c r="AB1129" t="s">
        <v>445</v>
      </c>
      <c r="AC1129" t="s">
        <v>446</v>
      </c>
      <c r="AD1129" t="s">
        <v>447</v>
      </c>
      <c r="AE1129" t="s">
        <v>414</v>
      </c>
      <c r="AG1129" t="s">
        <v>1492</v>
      </c>
      <c r="AH1129">
        <v>0</v>
      </c>
      <c r="AI1129">
        <v>664</v>
      </c>
      <c r="AJ1129">
        <v>36</v>
      </c>
      <c r="AK1129">
        <v>960</v>
      </c>
      <c r="AL1129">
        <v>1.78</v>
      </c>
    </row>
    <row r="1130" spans="1:38" x14ac:dyDescent="0.3">
      <c r="A1130" t="s">
        <v>1426</v>
      </c>
      <c r="B1130">
        <v>8580</v>
      </c>
      <c r="C1130">
        <v>12</v>
      </c>
      <c r="D1130" t="s">
        <v>1489</v>
      </c>
      <c r="E1130" t="s">
        <v>1436</v>
      </c>
      <c r="F1130">
        <v>540</v>
      </c>
      <c r="G1130">
        <v>64.75</v>
      </c>
      <c r="H1130">
        <v>214.05</v>
      </c>
      <c r="I1130">
        <v>52.21</v>
      </c>
      <c r="J1130">
        <v>172.62</v>
      </c>
      <c r="K1130">
        <v>30</v>
      </c>
      <c r="T1130">
        <v>4</v>
      </c>
      <c r="U1130">
        <v>2</v>
      </c>
      <c r="V1130" t="s">
        <v>441</v>
      </c>
      <c r="W1130" t="s">
        <v>354</v>
      </c>
      <c r="X1130">
        <v>34</v>
      </c>
      <c r="Y1130">
        <v>31</v>
      </c>
      <c r="Z1130" t="s">
        <v>1490</v>
      </c>
      <c r="AA1130" t="s">
        <v>1491</v>
      </c>
      <c r="AB1130" t="s">
        <v>445</v>
      </c>
      <c r="AC1130" t="s">
        <v>446</v>
      </c>
      <c r="AD1130" t="s">
        <v>447</v>
      </c>
      <c r="AE1130" t="s">
        <v>414</v>
      </c>
      <c r="AG1130" t="s">
        <v>1492</v>
      </c>
      <c r="AH1130">
        <v>0</v>
      </c>
      <c r="AI1130">
        <v>664</v>
      </c>
      <c r="AJ1130">
        <v>36</v>
      </c>
      <c r="AK1130">
        <v>960</v>
      </c>
      <c r="AL1130">
        <v>1.78</v>
      </c>
    </row>
    <row r="1131" spans="1:38" x14ac:dyDescent="0.3">
      <c r="A1131" t="s">
        <v>1426</v>
      </c>
      <c r="B1131">
        <v>8580</v>
      </c>
      <c r="C1131">
        <v>13</v>
      </c>
      <c r="D1131" t="s">
        <v>1489</v>
      </c>
      <c r="E1131" t="s">
        <v>1436</v>
      </c>
      <c r="F1131">
        <v>540</v>
      </c>
      <c r="G1131">
        <v>69.209999999999994</v>
      </c>
      <c r="H1131">
        <v>228.8</v>
      </c>
      <c r="I1131">
        <v>55.81</v>
      </c>
      <c r="J1131">
        <v>184.51</v>
      </c>
      <c r="K1131">
        <v>30</v>
      </c>
      <c r="T1131">
        <v>4</v>
      </c>
      <c r="U1131">
        <v>3</v>
      </c>
      <c r="V1131" t="s">
        <v>441</v>
      </c>
      <c r="W1131">
        <v>228</v>
      </c>
      <c r="X1131">
        <v>34</v>
      </c>
      <c r="Y1131">
        <v>31</v>
      </c>
      <c r="Z1131" t="s">
        <v>1490</v>
      </c>
      <c r="AA1131" t="s">
        <v>1491</v>
      </c>
      <c r="AB1131" t="s">
        <v>445</v>
      </c>
      <c r="AC1131" t="s">
        <v>446</v>
      </c>
      <c r="AD1131" t="s">
        <v>447</v>
      </c>
      <c r="AE1131" t="s">
        <v>414</v>
      </c>
      <c r="AG1131" t="s">
        <v>1492</v>
      </c>
      <c r="AH1131">
        <v>0</v>
      </c>
      <c r="AI1131">
        <v>664</v>
      </c>
      <c r="AJ1131">
        <v>36</v>
      </c>
      <c r="AK1131">
        <v>960</v>
      </c>
      <c r="AL1131">
        <v>1.78</v>
      </c>
    </row>
    <row r="1132" spans="1:38" x14ac:dyDescent="0.3">
      <c r="A1132" t="s">
        <v>1426</v>
      </c>
      <c r="B1132">
        <v>8580</v>
      </c>
      <c r="C1132">
        <v>14</v>
      </c>
      <c r="D1132" t="s">
        <v>1489</v>
      </c>
      <c r="E1132" t="s">
        <v>1436</v>
      </c>
      <c r="F1132">
        <v>540</v>
      </c>
      <c r="G1132">
        <v>70.319999999999993</v>
      </c>
      <c r="H1132">
        <v>232.48</v>
      </c>
      <c r="I1132">
        <v>56.71</v>
      </c>
      <c r="J1132">
        <v>187.48</v>
      </c>
      <c r="K1132">
        <v>30</v>
      </c>
      <c r="T1132">
        <v>4</v>
      </c>
      <c r="U1132">
        <v>2</v>
      </c>
      <c r="V1132" t="s">
        <v>441</v>
      </c>
      <c r="W1132">
        <v>232</v>
      </c>
      <c r="X1132">
        <v>34</v>
      </c>
      <c r="Y1132">
        <v>31</v>
      </c>
      <c r="Z1132" t="s">
        <v>1490</v>
      </c>
      <c r="AA1132" t="s">
        <v>1491</v>
      </c>
      <c r="AB1132" t="s">
        <v>445</v>
      </c>
      <c r="AC1132" t="s">
        <v>446</v>
      </c>
      <c r="AD1132" t="s">
        <v>447</v>
      </c>
      <c r="AE1132" t="s">
        <v>414</v>
      </c>
      <c r="AG1132" t="s">
        <v>1492</v>
      </c>
      <c r="AH1132">
        <v>0</v>
      </c>
      <c r="AI1132">
        <v>664</v>
      </c>
      <c r="AJ1132">
        <v>36</v>
      </c>
      <c r="AK1132">
        <v>960</v>
      </c>
      <c r="AL1132">
        <v>1.78</v>
      </c>
    </row>
    <row r="1133" spans="1:38" x14ac:dyDescent="0.3">
      <c r="A1133" t="s">
        <v>1426</v>
      </c>
      <c r="B1133">
        <v>8580</v>
      </c>
      <c r="C1133">
        <v>15</v>
      </c>
      <c r="D1133" t="s">
        <v>1489</v>
      </c>
      <c r="E1133" t="s">
        <v>1436</v>
      </c>
      <c r="F1133">
        <v>540</v>
      </c>
      <c r="G1133">
        <v>72.349999999999994</v>
      </c>
      <c r="H1133">
        <v>239.2</v>
      </c>
      <c r="I1133">
        <v>58.35</v>
      </c>
      <c r="J1133">
        <v>192.9</v>
      </c>
      <c r="K1133">
        <v>2</v>
      </c>
      <c r="T1133">
        <v>5</v>
      </c>
      <c r="U1133">
        <v>3</v>
      </c>
      <c r="V1133" t="s">
        <v>441</v>
      </c>
      <c r="W1133">
        <v>239</v>
      </c>
      <c r="X1133">
        <v>34</v>
      </c>
      <c r="Y1133">
        <v>31</v>
      </c>
      <c r="Z1133" t="s">
        <v>1490</v>
      </c>
      <c r="AA1133" t="s">
        <v>1491</v>
      </c>
      <c r="AB1133" t="s">
        <v>445</v>
      </c>
      <c r="AC1133" t="s">
        <v>446</v>
      </c>
      <c r="AD1133" t="s">
        <v>447</v>
      </c>
      <c r="AE1133" t="s">
        <v>414</v>
      </c>
      <c r="AG1133" t="s">
        <v>1492</v>
      </c>
      <c r="AH1133">
        <v>0</v>
      </c>
      <c r="AI1133">
        <v>664</v>
      </c>
      <c r="AJ1133">
        <v>36</v>
      </c>
      <c r="AK1133">
        <v>960</v>
      </c>
      <c r="AL1133">
        <v>1.78</v>
      </c>
    </row>
    <row r="1134" spans="1:38" x14ac:dyDescent="0.3">
      <c r="A1134" t="s">
        <v>1426</v>
      </c>
      <c r="B1134">
        <v>8580</v>
      </c>
      <c r="C1134">
        <v>16</v>
      </c>
      <c r="D1134" t="s">
        <v>1489</v>
      </c>
      <c r="E1134" t="s">
        <v>1436</v>
      </c>
      <c r="F1134">
        <v>540</v>
      </c>
      <c r="G1134">
        <v>73.66</v>
      </c>
      <c r="H1134">
        <v>243.52</v>
      </c>
      <c r="I1134">
        <v>59.4</v>
      </c>
      <c r="J1134">
        <v>196.38</v>
      </c>
      <c r="K1134">
        <v>56</v>
      </c>
      <c r="T1134">
        <v>5</v>
      </c>
      <c r="U1134">
        <v>3</v>
      </c>
      <c r="V1134" t="s">
        <v>441</v>
      </c>
      <c r="W1134">
        <v>243</v>
      </c>
      <c r="X1134">
        <v>34</v>
      </c>
      <c r="Y1134">
        <v>31</v>
      </c>
      <c r="Z1134" t="s">
        <v>1490</v>
      </c>
      <c r="AA1134" t="s">
        <v>1491</v>
      </c>
      <c r="AB1134" t="s">
        <v>445</v>
      </c>
      <c r="AC1134" t="s">
        <v>446</v>
      </c>
      <c r="AD1134" t="s">
        <v>447</v>
      </c>
      <c r="AE1134" t="s">
        <v>414</v>
      </c>
      <c r="AG1134" t="s">
        <v>1492</v>
      </c>
      <c r="AH1134">
        <v>0</v>
      </c>
      <c r="AI1134">
        <v>664</v>
      </c>
      <c r="AJ1134">
        <v>36</v>
      </c>
      <c r="AK1134">
        <v>960</v>
      </c>
      <c r="AL1134">
        <v>1.78</v>
      </c>
    </row>
    <row r="1135" spans="1:38" x14ac:dyDescent="0.3">
      <c r="A1135" t="s">
        <v>1426</v>
      </c>
      <c r="B1135">
        <v>8580</v>
      </c>
      <c r="C1135">
        <v>17</v>
      </c>
      <c r="D1135" t="s">
        <v>1489</v>
      </c>
      <c r="E1135" t="s">
        <v>1436</v>
      </c>
      <c r="F1135">
        <v>540</v>
      </c>
      <c r="G1135">
        <v>87.38</v>
      </c>
      <c r="H1135">
        <v>288.87</v>
      </c>
      <c r="I1135">
        <v>73.98</v>
      </c>
      <c r="J1135">
        <v>244.58</v>
      </c>
      <c r="K1135">
        <v>3</v>
      </c>
      <c r="T1135">
        <v>5</v>
      </c>
      <c r="U1135">
        <v>3</v>
      </c>
      <c r="V1135" t="s">
        <v>441</v>
      </c>
      <c r="W1135">
        <v>288</v>
      </c>
      <c r="X1135">
        <v>34</v>
      </c>
      <c r="Y1135">
        <v>31</v>
      </c>
      <c r="Z1135" t="s">
        <v>1490</v>
      </c>
      <c r="AA1135" t="s">
        <v>1491</v>
      </c>
      <c r="AB1135" t="s">
        <v>445</v>
      </c>
      <c r="AC1135" t="s">
        <v>446</v>
      </c>
      <c r="AD1135" t="s">
        <v>447</v>
      </c>
      <c r="AE1135" t="s">
        <v>414</v>
      </c>
      <c r="AG1135" t="s">
        <v>1492</v>
      </c>
      <c r="AH1135">
        <v>0</v>
      </c>
      <c r="AI1135">
        <v>664</v>
      </c>
      <c r="AJ1135">
        <v>36</v>
      </c>
      <c r="AK1135">
        <v>960</v>
      </c>
      <c r="AL1135">
        <v>1.78</v>
      </c>
    </row>
    <row r="1136" spans="1:38" x14ac:dyDescent="0.3">
      <c r="A1136" t="s">
        <v>1426</v>
      </c>
      <c r="B1136">
        <v>8580</v>
      </c>
      <c r="C1136">
        <v>18</v>
      </c>
      <c r="D1136" t="s">
        <v>1489</v>
      </c>
      <c r="E1136" t="s">
        <v>1436</v>
      </c>
      <c r="F1136">
        <v>540</v>
      </c>
      <c r="G1136">
        <v>88.45</v>
      </c>
      <c r="H1136">
        <v>292.41000000000003</v>
      </c>
      <c r="I1136">
        <v>71.33</v>
      </c>
      <c r="J1136">
        <v>235.81</v>
      </c>
      <c r="K1136">
        <v>3</v>
      </c>
      <c r="T1136">
        <v>5</v>
      </c>
      <c r="U1136">
        <v>3</v>
      </c>
      <c r="V1136" t="s">
        <v>441</v>
      </c>
      <c r="W1136">
        <v>292</v>
      </c>
      <c r="X1136">
        <v>34</v>
      </c>
      <c r="Y1136">
        <v>31</v>
      </c>
      <c r="Z1136" t="s">
        <v>1490</v>
      </c>
      <c r="AA1136" t="s">
        <v>1491</v>
      </c>
      <c r="AB1136" t="s">
        <v>445</v>
      </c>
      <c r="AC1136" t="s">
        <v>446</v>
      </c>
      <c r="AD1136" t="s">
        <v>447</v>
      </c>
      <c r="AE1136" t="s">
        <v>414</v>
      </c>
      <c r="AG1136" t="s">
        <v>1492</v>
      </c>
      <c r="AH1136">
        <v>0</v>
      </c>
      <c r="AI1136">
        <v>664</v>
      </c>
      <c r="AJ1136">
        <v>36</v>
      </c>
      <c r="AK1136">
        <v>960</v>
      </c>
      <c r="AL1136">
        <v>1.78</v>
      </c>
    </row>
    <row r="1137" spans="1:38" x14ac:dyDescent="0.3">
      <c r="A1137" t="s">
        <v>1426</v>
      </c>
      <c r="B1137">
        <v>8580</v>
      </c>
      <c r="C1137">
        <v>19</v>
      </c>
      <c r="D1137" t="s">
        <v>1489</v>
      </c>
      <c r="E1137" t="s">
        <v>1436</v>
      </c>
      <c r="F1137">
        <v>540</v>
      </c>
      <c r="G1137">
        <v>91.73</v>
      </c>
      <c r="H1137">
        <v>303.25</v>
      </c>
      <c r="I1137">
        <v>73.97</v>
      </c>
      <c r="J1137">
        <v>244.55</v>
      </c>
      <c r="K1137">
        <v>3</v>
      </c>
      <c r="T1137">
        <v>5</v>
      </c>
      <c r="U1137">
        <v>2</v>
      </c>
      <c r="V1137" t="s">
        <v>441</v>
      </c>
      <c r="W1137" t="s">
        <v>355</v>
      </c>
      <c r="X1137">
        <v>34</v>
      </c>
      <c r="Y1137">
        <v>31</v>
      </c>
      <c r="Z1137" t="s">
        <v>1490</v>
      </c>
      <c r="AA1137" t="s">
        <v>1491</v>
      </c>
      <c r="AB1137" t="s">
        <v>445</v>
      </c>
      <c r="AC1137" t="s">
        <v>446</v>
      </c>
      <c r="AD1137" t="s">
        <v>447</v>
      </c>
      <c r="AE1137" t="s">
        <v>414</v>
      </c>
      <c r="AG1137" t="s">
        <v>1492</v>
      </c>
      <c r="AH1137">
        <v>0</v>
      </c>
      <c r="AI1137">
        <v>664</v>
      </c>
      <c r="AJ1137">
        <v>36</v>
      </c>
      <c r="AK1137">
        <v>960</v>
      </c>
      <c r="AL1137">
        <v>1.78</v>
      </c>
    </row>
    <row r="1138" spans="1:38" x14ac:dyDescent="0.3">
      <c r="A1138" t="s">
        <v>1426</v>
      </c>
      <c r="B1138">
        <v>8580</v>
      </c>
      <c r="C1138">
        <v>20</v>
      </c>
      <c r="D1138" t="s">
        <v>1489</v>
      </c>
      <c r="E1138" t="s">
        <v>1436</v>
      </c>
      <c r="F1138">
        <v>540</v>
      </c>
      <c r="G1138">
        <v>91.75</v>
      </c>
      <c r="H1138">
        <v>303.31</v>
      </c>
      <c r="I1138">
        <v>73.989999999999995</v>
      </c>
      <c r="J1138">
        <v>244.6</v>
      </c>
      <c r="K1138">
        <v>3</v>
      </c>
      <c r="T1138">
        <v>5</v>
      </c>
      <c r="U1138">
        <v>3</v>
      </c>
      <c r="V1138" t="s">
        <v>441</v>
      </c>
      <c r="W1138" t="s">
        <v>356</v>
      </c>
      <c r="X1138">
        <v>34</v>
      </c>
      <c r="Y1138">
        <v>31</v>
      </c>
      <c r="Z1138" t="s">
        <v>1490</v>
      </c>
      <c r="AA1138" t="s">
        <v>1491</v>
      </c>
      <c r="AB1138" t="s">
        <v>445</v>
      </c>
      <c r="AC1138" t="s">
        <v>446</v>
      </c>
      <c r="AD1138" t="s">
        <v>447</v>
      </c>
      <c r="AE1138" t="s">
        <v>414</v>
      </c>
      <c r="AG1138" t="s">
        <v>1492</v>
      </c>
      <c r="AH1138">
        <v>0</v>
      </c>
      <c r="AI1138">
        <v>664</v>
      </c>
      <c r="AJ1138">
        <v>36</v>
      </c>
      <c r="AK1138">
        <v>960</v>
      </c>
      <c r="AL1138">
        <v>1.78</v>
      </c>
    </row>
    <row r="1139" spans="1:38" x14ac:dyDescent="0.3">
      <c r="A1139" t="s">
        <v>1426</v>
      </c>
      <c r="B1139">
        <v>9687</v>
      </c>
      <c r="C1139">
        <v>1</v>
      </c>
      <c r="D1139" t="s">
        <v>1493</v>
      </c>
      <c r="E1139" t="s">
        <v>1494</v>
      </c>
      <c r="F1139">
        <v>259</v>
      </c>
      <c r="G1139">
        <v>33.380000000000003</v>
      </c>
      <c r="H1139">
        <v>110.36</v>
      </c>
      <c r="I1139">
        <v>25.7</v>
      </c>
      <c r="J1139">
        <v>84.96</v>
      </c>
      <c r="K1139">
        <v>34</v>
      </c>
      <c r="T1139">
        <v>3</v>
      </c>
      <c r="U1139">
        <v>2</v>
      </c>
      <c r="V1139" t="s">
        <v>441</v>
      </c>
      <c r="W1139">
        <v>110</v>
      </c>
      <c r="X1139">
        <v>25</v>
      </c>
      <c r="Y1139">
        <v>18</v>
      </c>
      <c r="Z1139" t="s">
        <v>1495</v>
      </c>
      <c r="AA1139" t="s">
        <v>1496</v>
      </c>
      <c r="AB1139" t="s">
        <v>445</v>
      </c>
      <c r="AC1139" t="s">
        <v>446</v>
      </c>
      <c r="AD1139" t="s">
        <v>447</v>
      </c>
      <c r="AE1139" t="s">
        <v>414</v>
      </c>
      <c r="AG1139" t="s">
        <v>1497</v>
      </c>
      <c r="AH1139">
        <v>0</v>
      </c>
      <c r="AI1139">
        <v>321</v>
      </c>
      <c r="AJ1139">
        <v>47</v>
      </c>
      <c r="AK1139">
        <v>405</v>
      </c>
      <c r="AL1139">
        <v>1.56</v>
      </c>
    </row>
    <row r="1140" spans="1:38" x14ac:dyDescent="0.3">
      <c r="A1140" t="s">
        <v>1426</v>
      </c>
      <c r="B1140">
        <v>9687</v>
      </c>
      <c r="C1140">
        <v>2</v>
      </c>
      <c r="D1140" t="s">
        <v>1493</v>
      </c>
      <c r="E1140" t="s">
        <v>1494</v>
      </c>
      <c r="F1140">
        <v>259</v>
      </c>
      <c r="G1140">
        <v>48.01</v>
      </c>
      <c r="H1140">
        <v>158.72999999999999</v>
      </c>
      <c r="I1140">
        <v>38.78</v>
      </c>
      <c r="J1140">
        <v>128.21</v>
      </c>
      <c r="K1140">
        <v>56</v>
      </c>
      <c r="T1140">
        <v>4</v>
      </c>
      <c r="U1140">
        <v>2</v>
      </c>
      <c r="V1140" t="s">
        <v>441</v>
      </c>
      <c r="W1140" t="s">
        <v>357</v>
      </c>
      <c r="X1140">
        <v>25</v>
      </c>
      <c r="Y1140">
        <v>18</v>
      </c>
      <c r="Z1140" t="s">
        <v>1495</v>
      </c>
      <c r="AA1140" t="s">
        <v>1496</v>
      </c>
      <c r="AB1140" t="s">
        <v>445</v>
      </c>
      <c r="AC1140" t="s">
        <v>446</v>
      </c>
      <c r="AD1140" t="s">
        <v>447</v>
      </c>
      <c r="AE1140" t="s">
        <v>414</v>
      </c>
      <c r="AG1140" t="s">
        <v>1497</v>
      </c>
      <c r="AH1140">
        <v>0</v>
      </c>
      <c r="AI1140">
        <v>321</v>
      </c>
      <c r="AJ1140">
        <v>47</v>
      </c>
      <c r="AK1140">
        <v>405</v>
      </c>
      <c r="AL1140">
        <v>1.56</v>
      </c>
    </row>
    <row r="1141" spans="1:38" x14ac:dyDescent="0.3">
      <c r="A1141" t="s">
        <v>1426</v>
      </c>
      <c r="B1141">
        <v>9687</v>
      </c>
      <c r="C1141">
        <v>3</v>
      </c>
      <c r="D1141" t="s">
        <v>1493</v>
      </c>
      <c r="E1141" t="s">
        <v>1494</v>
      </c>
      <c r="F1141">
        <v>259</v>
      </c>
      <c r="G1141">
        <v>47.92</v>
      </c>
      <c r="H1141">
        <v>158.44</v>
      </c>
      <c r="I1141">
        <v>38.68</v>
      </c>
      <c r="J1141">
        <v>127.88</v>
      </c>
      <c r="K1141">
        <v>46</v>
      </c>
      <c r="T1141">
        <v>4</v>
      </c>
      <c r="U1141">
        <v>2</v>
      </c>
      <c r="V1141" t="s">
        <v>441</v>
      </c>
      <c r="W1141" t="s">
        <v>128</v>
      </c>
      <c r="X1141">
        <v>25</v>
      </c>
      <c r="Y1141">
        <v>18</v>
      </c>
      <c r="Z1141" t="s">
        <v>1495</v>
      </c>
      <c r="AA1141" t="s">
        <v>1496</v>
      </c>
      <c r="AB1141" t="s">
        <v>445</v>
      </c>
      <c r="AC1141" t="s">
        <v>446</v>
      </c>
      <c r="AD1141" t="s">
        <v>447</v>
      </c>
      <c r="AE1141" t="s">
        <v>414</v>
      </c>
      <c r="AG1141" t="s">
        <v>1497</v>
      </c>
      <c r="AH1141">
        <v>0</v>
      </c>
      <c r="AI1141">
        <v>321</v>
      </c>
      <c r="AJ1141">
        <v>47</v>
      </c>
      <c r="AK1141">
        <v>405</v>
      </c>
      <c r="AL1141">
        <v>1.56</v>
      </c>
    </row>
    <row r="1142" spans="1:38" x14ac:dyDescent="0.3">
      <c r="A1142" t="s">
        <v>1426</v>
      </c>
      <c r="B1142">
        <v>9687</v>
      </c>
      <c r="C1142">
        <v>4</v>
      </c>
      <c r="D1142" t="s">
        <v>1493</v>
      </c>
      <c r="E1142" t="s">
        <v>1494</v>
      </c>
      <c r="F1142">
        <v>259</v>
      </c>
      <c r="G1142">
        <v>47.87</v>
      </c>
      <c r="H1142">
        <v>158.28</v>
      </c>
      <c r="I1142">
        <v>38.64</v>
      </c>
      <c r="J1142">
        <v>127.75</v>
      </c>
      <c r="K1142">
        <v>42</v>
      </c>
      <c r="T1142">
        <v>4</v>
      </c>
      <c r="U1142">
        <v>2</v>
      </c>
      <c r="V1142" t="s">
        <v>441</v>
      </c>
      <c r="W1142" t="s">
        <v>90</v>
      </c>
      <c r="X1142">
        <v>25</v>
      </c>
      <c r="Y1142">
        <v>18</v>
      </c>
      <c r="Z1142" t="s">
        <v>1495</v>
      </c>
      <c r="AA1142" t="s">
        <v>1496</v>
      </c>
      <c r="AB1142" t="s">
        <v>445</v>
      </c>
      <c r="AC1142" t="s">
        <v>446</v>
      </c>
      <c r="AD1142" t="s">
        <v>447</v>
      </c>
      <c r="AE1142" t="s">
        <v>414</v>
      </c>
      <c r="AG1142" t="s">
        <v>1497</v>
      </c>
      <c r="AH1142">
        <v>0</v>
      </c>
      <c r="AI1142">
        <v>321</v>
      </c>
      <c r="AJ1142">
        <v>47</v>
      </c>
      <c r="AK1142">
        <v>405</v>
      </c>
      <c r="AL1142">
        <v>1.56</v>
      </c>
    </row>
    <row r="1143" spans="1:38" x14ac:dyDescent="0.3">
      <c r="A1143" t="s">
        <v>1426</v>
      </c>
      <c r="B1143">
        <v>9687</v>
      </c>
      <c r="C1143">
        <v>5</v>
      </c>
      <c r="D1143" t="s">
        <v>1493</v>
      </c>
      <c r="E1143" t="s">
        <v>1494</v>
      </c>
      <c r="F1143">
        <v>259</v>
      </c>
      <c r="G1143">
        <v>50.47</v>
      </c>
      <c r="H1143">
        <v>166.85</v>
      </c>
      <c r="I1143">
        <v>40.78</v>
      </c>
      <c r="J1143">
        <v>134.81</v>
      </c>
      <c r="K1143">
        <v>2</v>
      </c>
      <c r="T1143">
        <v>4</v>
      </c>
      <c r="U1143">
        <v>2</v>
      </c>
      <c r="V1143" t="s">
        <v>441</v>
      </c>
      <c r="W1143">
        <v>166</v>
      </c>
      <c r="X1143">
        <v>25</v>
      </c>
      <c r="Y1143">
        <v>18</v>
      </c>
      <c r="Z1143" t="s">
        <v>1495</v>
      </c>
      <c r="AA1143" t="s">
        <v>1496</v>
      </c>
      <c r="AB1143" t="s">
        <v>445</v>
      </c>
      <c r="AC1143" t="s">
        <v>446</v>
      </c>
      <c r="AD1143" t="s">
        <v>447</v>
      </c>
      <c r="AE1143" t="s">
        <v>414</v>
      </c>
      <c r="AG1143" t="s">
        <v>1497</v>
      </c>
      <c r="AH1143">
        <v>0</v>
      </c>
      <c r="AI1143">
        <v>321</v>
      </c>
      <c r="AJ1143">
        <v>47</v>
      </c>
      <c r="AK1143">
        <v>405</v>
      </c>
      <c r="AL1143">
        <v>1.56</v>
      </c>
    </row>
    <row r="1144" spans="1:38" x14ac:dyDescent="0.3">
      <c r="A1144" t="s">
        <v>1426</v>
      </c>
      <c r="B1144">
        <v>9687</v>
      </c>
      <c r="C1144">
        <v>6</v>
      </c>
      <c r="D1144" t="s">
        <v>1493</v>
      </c>
      <c r="E1144" t="s">
        <v>1494</v>
      </c>
      <c r="F1144">
        <v>259</v>
      </c>
      <c r="G1144">
        <v>53.9</v>
      </c>
      <c r="H1144">
        <v>178.21</v>
      </c>
      <c r="I1144">
        <v>43.45</v>
      </c>
      <c r="J1144">
        <v>143.65</v>
      </c>
      <c r="K1144">
        <v>16</v>
      </c>
      <c r="T1144">
        <v>4</v>
      </c>
      <c r="U1144">
        <v>2</v>
      </c>
      <c r="V1144" t="s">
        <v>441</v>
      </c>
      <c r="W1144">
        <v>178</v>
      </c>
      <c r="X1144">
        <v>25</v>
      </c>
      <c r="Y1144">
        <v>18</v>
      </c>
      <c r="Z1144" t="s">
        <v>1495</v>
      </c>
      <c r="AA1144" t="s">
        <v>1496</v>
      </c>
      <c r="AB1144" t="s">
        <v>445</v>
      </c>
      <c r="AC1144" t="s">
        <v>446</v>
      </c>
      <c r="AD1144" t="s">
        <v>447</v>
      </c>
      <c r="AE1144" t="s">
        <v>414</v>
      </c>
      <c r="AG1144" t="s">
        <v>1497</v>
      </c>
      <c r="AH1144">
        <v>0</v>
      </c>
      <c r="AI1144">
        <v>321</v>
      </c>
      <c r="AJ1144">
        <v>47</v>
      </c>
      <c r="AK1144">
        <v>405</v>
      </c>
      <c r="AL1144">
        <v>1.56</v>
      </c>
    </row>
    <row r="1145" spans="1:38" x14ac:dyDescent="0.3">
      <c r="A1145" t="s">
        <v>1426</v>
      </c>
      <c r="B1145">
        <v>9687</v>
      </c>
      <c r="C1145">
        <v>7</v>
      </c>
      <c r="D1145" t="s">
        <v>1493</v>
      </c>
      <c r="E1145" t="s">
        <v>1494</v>
      </c>
      <c r="F1145">
        <v>259</v>
      </c>
      <c r="G1145">
        <v>57.24</v>
      </c>
      <c r="H1145">
        <v>189.25</v>
      </c>
      <c r="I1145">
        <v>46.29</v>
      </c>
      <c r="J1145">
        <v>153.05000000000001</v>
      </c>
      <c r="K1145">
        <v>21</v>
      </c>
      <c r="T1145">
        <v>4</v>
      </c>
      <c r="U1145">
        <v>2</v>
      </c>
      <c r="V1145" t="s">
        <v>441</v>
      </c>
      <c r="W1145" t="s">
        <v>358</v>
      </c>
      <c r="X1145">
        <v>25</v>
      </c>
      <c r="Y1145">
        <v>18</v>
      </c>
      <c r="Z1145" t="s">
        <v>1495</v>
      </c>
      <c r="AA1145" t="s">
        <v>1496</v>
      </c>
      <c r="AB1145" t="s">
        <v>445</v>
      </c>
      <c r="AC1145" t="s">
        <v>446</v>
      </c>
      <c r="AD1145" t="s">
        <v>447</v>
      </c>
      <c r="AE1145" t="s">
        <v>414</v>
      </c>
      <c r="AG1145" t="s">
        <v>1497</v>
      </c>
      <c r="AH1145">
        <v>0</v>
      </c>
      <c r="AI1145">
        <v>321</v>
      </c>
      <c r="AJ1145">
        <v>47</v>
      </c>
      <c r="AK1145">
        <v>405</v>
      </c>
      <c r="AL1145">
        <v>1.56</v>
      </c>
    </row>
    <row r="1146" spans="1:38" x14ac:dyDescent="0.3">
      <c r="A1146" t="s">
        <v>1426</v>
      </c>
      <c r="B1146">
        <v>9687</v>
      </c>
      <c r="C1146">
        <v>8</v>
      </c>
      <c r="D1146" t="s">
        <v>1493</v>
      </c>
      <c r="E1146" t="s">
        <v>1494</v>
      </c>
      <c r="F1146">
        <v>259</v>
      </c>
      <c r="G1146">
        <v>57.21</v>
      </c>
      <c r="H1146">
        <v>189.14</v>
      </c>
      <c r="I1146">
        <v>46.35</v>
      </c>
      <c r="J1146">
        <v>153.25</v>
      </c>
      <c r="K1146">
        <v>21</v>
      </c>
      <c r="T1146">
        <v>4</v>
      </c>
      <c r="U1146">
        <v>2</v>
      </c>
      <c r="V1146" t="s">
        <v>441</v>
      </c>
      <c r="W1146" t="s">
        <v>233</v>
      </c>
      <c r="X1146">
        <v>25</v>
      </c>
      <c r="Y1146">
        <v>18</v>
      </c>
      <c r="Z1146" t="s">
        <v>1495</v>
      </c>
      <c r="AA1146" t="s">
        <v>1496</v>
      </c>
      <c r="AB1146" t="s">
        <v>445</v>
      </c>
      <c r="AC1146" t="s">
        <v>446</v>
      </c>
      <c r="AD1146" t="s">
        <v>447</v>
      </c>
      <c r="AE1146" t="s">
        <v>414</v>
      </c>
      <c r="AG1146" t="s">
        <v>1497</v>
      </c>
      <c r="AH1146">
        <v>0</v>
      </c>
      <c r="AI1146">
        <v>321</v>
      </c>
      <c r="AJ1146">
        <v>47</v>
      </c>
      <c r="AK1146">
        <v>405</v>
      </c>
      <c r="AL1146">
        <v>1.56</v>
      </c>
    </row>
    <row r="1147" spans="1:38" x14ac:dyDescent="0.3">
      <c r="A1147" t="s">
        <v>1426</v>
      </c>
      <c r="B1147">
        <v>9687</v>
      </c>
      <c r="C1147">
        <v>9</v>
      </c>
      <c r="D1147" t="s">
        <v>1493</v>
      </c>
      <c r="E1147" t="s">
        <v>1494</v>
      </c>
      <c r="F1147">
        <v>259</v>
      </c>
      <c r="G1147">
        <v>57.23</v>
      </c>
      <c r="H1147">
        <v>189.2</v>
      </c>
      <c r="I1147">
        <v>46.37</v>
      </c>
      <c r="J1147">
        <v>153.30000000000001</v>
      </c>
      <c r="K1147">
        <v>21</v>
      </c>
      <c r="T1147">
        <v>4</v>
      </c>
      <c r="U1147">
        <v>2</v>
      </c>
      <c r="V1147" t="s">
        <v>441</v>
      </c>
      <c r="W1147" t="s">
        <v>359</v>
      </c>
      <c r="X1147">
        <v>25</v>
      </c>
      <c r="Y1147">
        <v>18</v>
      </c>
      <c r="Z1147" t="s">
        <v>1495</v>
      </c>
      <c r="AA1147" t="s">
        <v>1496</v>
      </c>
      <c r="AB1147" t="s">
        <v>445</v>
      </c>
      <c r="AC1147" t="s">
        <v>446</v>
      </c>
      <c r="AD1147" t="s">
        <v>447</v>
      </c>
      <c r="AE1147" t="s">
        <v>414</v>
      </c>
      <c r="AG1147" t="s">
        <v>1497</v>
      </c>
      <c r="AH1147">
        <v>0</v>
      </c>
      <c r="AI1147">
        <v>321</v>
      </c>
      <c r="AJ1147">
        <v>47</v>
      </c>
      <c r="AK1147">
        <v>405</v>
      </c>
      <c r="AL1147">
        <v>1.56</v>
      </c>
    </row>
    <row r="1148" spans="1:38" x14ac:dyDescent="0.3">
      <c r="A1148" t="s">
        <v>1426</v>
      </c>
      <c r="B1148">
        <v>10203</v>
      </c>
      <c r="C1148">
        <v>1</v>
      </c>
      <c r="D1148" t="s">
        <v>1498</v>
      </c>
      <c r="E1148" t="s">
        <v>537</v>
      </c>
      <c r="F1148">
        <v>86</v>
      </c>
      <c r="G1148">
        <v>30.3</v>
      </c>
      <c r="H1148">
        <v>100.18</v>
      </c>
      <c r="I1148">
        <v>25.69</v>
      </c>
      <c r="J1148">
        <v>84.95</v>
      </c>
      <c r="K1148">
        <v>16</v>
      </c>
      <c r="T1148">
        <v>3</v>
      </c>
      <c r="U1148">
        <v>2</v>
      </c>
      <c r="V1148" t="s">
        <v>441</v>
      </c>
      <c r="W1148">
        <v>100</v>
      </c>
      <c r="X1148">
        <v>17</v>
      </c>
      <c r="Y1148">
        <v>6</v>
      </c>
      <c r="Z1148" t="s">
        <v>1499</v>
      </c>
      <c r="AA1148" t="s">
        <v>1500</v>
      </c>
      <c r="AB1148" t="s">
        <v>445</v>
      </c>
      <c r="AC1148" t="s">
        <v>446</v>
      </c>
      <c r="AD1148" t="s">
        <v>447</v>
      </c>
      <c r="AE1148" t="s">
        <v>414</v>
      </c>
      <c r="AG1148" t="s">
        <v>1501</v>
      </c>
      <c r="AH1148">
        <v>0</v>
      </c>
      <c r="AI1148">
        <v>0</v>
      </c>
      <c r="AJ1148">
        <v>0</v>
      </c>
      <c r="AK1148">
        <v>150</v>
      </c>
      <c r="AL1148">
        <v>1.74</v>
      </c>
    </row>
    <row r="1149" spans="1:38" x14ac:dyDescent="0.3">
      <c r="A1149" t="s">
        <v>1426</v>
      </c>
      <c r="B1149">
        <v>10203</v>
      </c>
      <c r="C1149">
        <v>2</v>
      </c>
      <c r="D1149" t="s">
        <v>1498</v>
      </c>
      <c r="E1149" t="s">
        <v>537</v>
      </c>
      <c r="F1149">
        <v>86</v>
      </c>
      <c r="G1149">
        <v>50.58</v>
      </c>
      <c r="H1149">
        <v>167.23</v>
      </c>
      <c r="I1149">
        <v>43.72</v>
      </c>
      <c r="J1149">
        <v>144.56</v>
      </c>
      <c r="K1149">
        <v>26</v>
      </c>
      <c r="T1149">
        <v>4</v>
      </c>
      <c r="U1149">
        <v>2</v>
      </c>
      <c r="V1149" t="s">
        <v>441</v>
      </c>
      <c r="W1149">
        <v>167</v>
      </c>
      <c r="X1149">
        <v>17</v>
      </c>
      <c r="Y1149">
        <v>6</v>
      </c>
      <c r="Z1149" t="s">
        <v>1499</v>
      </c>
      <c r="AA1149" t="s">
        <v>1500</v>
      </c>
      <c r="AB1149" t="s">
        <v>445</v>
      </c>
      <c r="AC1149" t="s">
        <v>446</v>
      </c>
      <c r="AD1149" t="s">
        <v>447</v>
      </c>
      <c r="AE1149" t="s">
        <v>414</v>
      </c>
      <c r="AG1149" t="s">
        <v>1501</v>
      </c>
      <c r="AH1149">
        <v>0</v>
      </c>
      <c r="AI1149">
        <v>0</v>
      </c>
      <c r="AJ1149">
        <v>0</v>
      </c>
      <c r="AK1149">
        <v>150</v>
      </c>
      <c r="AL1149">
        <v>1.74</v>
      </c>
    </row>
    <row r="1150" spans="1:38" x14ac:dyDescent="0.3">
      <c r="A1150" t="s">
        <v>1426</v>
      </c>
      <c r="B1150">
        <v>10203</v>
      </c>
      <c r="C1150">
        <v>3</v>
      </c>
      <c r="D1150" t="s">
        <v>1498</v>
      </c>
      <c r="E1150" t="s">
        <v>537</v>
      </c>
      <c r="F1150">
        <v>86</v>
      </c>
      <c r="G1150">
        <v>51.56</v>
      </c>
      <c r="H1150">
        <v>170.47</v>
      </c>
      <c r="I1150">
        <v>43.72</v>
      </c>
      <c r="J1150">
        <v>144.56</v>
      </c>
      <c r="K1150">
        <v>24</v>
      </c>
      <c r="T1150">
        <v>4</v>
      </c>
      <c r="U1150">
        <v>2</v>
      </c>
      <c r="V1150" t="s">
        <v>441</v>
      </c>
      <c r="W1150">
        <v>170</v>
      </c>
      <c r="X1150">
        <v>17</v>
      </c>
      <c r="Y1150">
        <v>6</v>
      </c>
      <c r="Z1150" t="s">
        <v>1499</v>
      </c>
      <c r="AA1150" t="s">
        <v>1500</v>
      </c>
      <c r="AB1150" t="s">
        <v>445</v>
      </c>
      <c r="AC1150" t="s">
        <v>446</v>
      </c>
      <c r="AD1150" t="s">
        <v>447</v>
      </c>
      <c r="AE1150" t="s">
        <v>414</v>
      </c>
      <c r="AG1150" t="s">
        <v>1501</v>
      </c>
      <c r="AH1150">
        <v>0</v>
      </c>
      <c r="AI1150">
        <v>0</v>
      </c>
      <c r="AJ1150">
        <v>0</v>
      </c>
      <c r="AK1150">
        <v>150</v>
      </c>
      <c r="AL1150">
        <v>1.74</v>
      </c>
    </row>
    <row r="1151" spans="1:38" x14ac:dyDescent="0.3">
      <c r="A1151" t="s">
        <v>1426</v>
      </c>
      <c r="B1151">
        <v>10203</v>
      </c>
      <c r="C1151">
        <v>4</v>
      </c>
      <c r="D1151" t="s">
        <v>1498</v>
      </c>
      <c r="E1151" t="s">
        <v>537</v>
      </c>
      <c r="F1151">
        <v>86</v>
      </c>
      <c r="G1151">
        <v>56.62</v>
      </c>
      <c r="H1151">
        <v>187.2</v>
      </c>
      <c r="I1151">
        <v>48.01</v>
      </c>
      <c r="J1151">
        <v>158.74</v>
      </c>
      <c r="K1151">
        <v>16</v>
      </c>
      <c r="T1151">
        <v>4</v>
      </c>
      <c r="U1151">
        <v>2</v>
      </c>
      <c r="V1151" t="s">
        <v>441</v>
      </c>
      <c r="W1151">
        <v>187</v>
      </c>
      <c r="X1151">
        <v>17</v>
      </c>
      <c r="Y1151">
        <v>6</v>
      </c>
      <c r="Z1151" t="s">
        <v>1499</v>
      </c>
      <c r="AA1151" t="s">
        <v>1500</v>
      </c>
      <c r="AB1151" t="s">
        <v>445</v>
      </c>
      <c r="AC1151" t="s">
        <v>446</v>
      </c>
      <c r="AD1151" t="s">
        <v>447</v>
      </c>
      <c r="AE1151" t="s">
        <v>414</v>
      </c>
      <c r="AG1151" t="s">
        <v>1501</v>
      </c>
      <c r="AH1151">
        <v>0</v>
      </c>
      <c r="AI1151">
        <v>0</v>
      </c>
      <c r="AJ1151">
        <v>0</v>
      </c>
      <c r="AK1151">
        <v>150</v>
      </c>
      <c r="AL1151">
        <v>1.74</v>
      </c>
    </row>
    <row r="1152" spans="1:38" x14ac:dyDescent="0.3">
      <c r="A1152" t="s">
        <v>1426</v>
      </c>
      <c r="B1152">
        <v>10203</v>
      </c>
      <c r="C1152">
        <v>5</v>
      </c>
      <c r="D1152" t="s">
        <v>1498</v>
      </c>
      <c r="E1152" t="s">
        <v>537</v>
      </c>
      <c r="F1152">
        <v>86</v>
      </c>
      <c r="G1152">
        <v>62.03</v>
      </c>
      <c r="H1152">
        <v>205.08</v>
      </c>
      <c r="I1152">
        <v>53.62</v>
      </c>
      <c r="J1152">
        <v>177.27</v>
      </c>
      <c r="K1152">
        <v>2</v>
      </c>
      <c r="T1152">
        <v>4</v>
      </c>
      <c r="U1152">
        <v>2</v>
      </c>
      <c r="V1152" t="s">
        <v>441</v>
      </c>
      <c r="W1152">
        <v>205</v>
      </c>
      <c r="X1152">
        <v>17</v>
      </c>
      <c r="Y1152">
        <v>6</v>
      </c>
      <c r="Z1152" t="s">
        <v>1499</v>
      </c>
      <c r="AA1152" t="s">
        <v>1500</v>
      </c>
      <c r="AB1152" t="s">
        <v>445</v>
      </c>
      <c r="AC1152" t="s">
        <v>446</v>
      </c>
      <c r="AD1152" t="s">
        <v>447</v>
      </c>
      <c r="AE1152" t="s">
        <v>414</v>
      </c>
      <c r="AG1152" t="s">
        <v>1501</v>
      </c>
      <c r="AH1152">
        <v>0</v>
      </c>
      <c r="AI1152">
        <v>0</v>
      </c>
      <c r="AJ1152">
        <v>0</v>
      </c>
      <c r="AK1152">
        <v>150</v>
      </c>
      <c r="AL1152">
        <v>1.74</v>
      </c>
    </row>
    <row r="1153" spans="1:38" x14ac:dyDescent="0.3">
      <c r="A1153" t="s">
        <v>1426</v>
      </c>
      <c r="B1153">
        <v>10203</v>
      </c>
      <c r="C1153">
        <v>6</v>
      </c>
      <c r="D1153" t="s">
        <v>1498</v>
      </c>
      <c r="E1153" t="s">
        <v>537</v>
      </c>
      <c r="F1153">
        <v>86</v>
      </c>
      <c r="G1153">
        <v>63.23</v>
      </c>
      <c r="H1153">
        <v>209.05</v>
      </c>
      <c r="I1153">
        <v>53.62</v>
      </c>
      <c r="J1153">
        <v>177.27</v>
      </c>
      <c r="K1153">
        <v>2</v>
      </c>
      <c r="T1153">
        <v>4</v>
      </c>
      <c r="U1153">
        <v>2</v>
      </c>
      <c r="V1153" t="s">
        <v>441</v>
      </c>
      <c r="W1153">
        <v>209</v>
      </c>
      <c r="X1153">
        <v>17</v>
      </c>
      <c r="Y1153">
        <v>6</v>
      </c>
      <c r="Z1153" t="s">
        <v>1499</v>
      </c>
      <c r="AA1153" t="s">
        <v>1500</v>
      </c>
      <c r="AB1153" t="s">
        <v>445</v>
      </c>
      <c r="AC1153" t="s">
        <v>446</v>
      </c>
      <c r="AD1153" t="s">
        <v>447</v>
      </c>
      <c r="AE1153" t="s">
        <v>414</v>
      </c>
      <c r="AG1153" t="s">
        <v>1501</v>
      </c>
      <c r="AH1153">
        <v>0</v>
      </c>
      <c r="AI1153">
        <v>0</v>
      </c>
      <c r="AJ1153">
        <v>0</v>
      </c>
      <c r="AK1153">
        <v>150</v>
      </c>
      <c r="AL1153">
        <v>1.74</v>
      </c>
    </row>
    <row r="1154" spans="1:38" x14ac:dyDescent="0.3">
      <c r="A1154" t="s">
        <v>1426</v>
      </c>
      <c r="B1154">
        <v>121966</v>
      </c>
      <c r="C1154">
        <v>1</v>
      </c>
      <c r="D1154" t="s">
        <v>1502</v>
      </c>
      <c r="E1154" t="s">
        <v>1503</v>
      </c>
      <c r="F1154">
        <v>506</v>
      </c>
      <c r="G1154">
        <v>24.48</v>
      </c>
      <c r="H1154">
        <v>80.95</v>
      </c>
      <c r="I1154">
        <v>18.11</v>
      </c>
      <c r="J1154">
        <v>59.87</v>
      </c>
      <c r="K1154">
        <v>28</v>
      </c>
      <c r="T1154">
        <v>3</v>
      </c>
      <c r="U1154">
        <v>2</v>
      </c>
      <c r="V1154" t="s">
        <v>441</v>
      </c>
      <c r="W1154" t="s">
        <v>70</v>
      </c>
      <c r="X1154">
        <v>34</v>
      </c>
      <c r="Y1154">
        <v>27</v>
      </c>
      <c r="Z1154" t="s">
        <v>1504</v>
      </c>
      <c r="AA1154" t="s">
        <v>1505</v>
      </c>
      <c r="AB1154" t="s">
        <v>445</v>
      </c>
      <c r="AC1154" t="s">
        <v>446</v>
      </c>
      <c r="AD1154" t="s">
        <v>447</v>
      </c>
      <c r="AE1154" t="s">
        <v>414</v>
      </c>
      <c r="AG1154" t="s">
        <v>1506</v>
      </c>
      <c r="AH1154">
        <v>0</v>
      </c>
      <c r="AI1154">
        <v>559</v>
      </c>
      <c r="AJ1154">
        <v>55</v>
      </c>
      <c r="AK1154">
        <v>772</v>
      </c>
      <c r="AL1154">
        <v>1.53</v>
      </c>
    </row>
    <row r="1155" spans="1:38" x14ac:dyDescent="0.3">
      <c r="A1155" t="s">
        <v>1426</v>
      </c>
      <c r="B1155">
        <v>121966</v>
      </c>
      <c r="C1155">
        <v>2</v>
      </c>
      <c r="D1155" t="s">
        <v>1502</v>
      </c>
      <c r="E1155" t="s">
        <v>1503</v>
      </c>
      <c r="F1155">
        <v>506</v>
      </c>
      <c r="G1155">
        <v>24.54</v>
      </c>
      <c r="H1155">
        <v>81.150000000000006</v>
      </c>
      <c r="I1155">
        <v>18.13</v>
      </c>
      <c r="J1155">
        <v>59.94</v>
      </c>
      <c r="K1155">
        <v>60</v>
      </c>
      <c r="T1155">
        <v>3</v>
      </c>
      <c r="U1155">
        <v>2</v>
      </c>
      <c r="V1155" t="s">
        <v>441</v>
      </c>
      <c r="W1155" t="s">
        <v>200</v>
      </c>
      <c r="X1155">
        <v>34</v>
      </c>
      <c r="Y1155">
        <v>27</v>
      </c>
      <c r="Z1155" t="s">
        <v>1504</v>
      </c>
      <c r="AA1155" t="s">
        <v>1505</v>
      </c>
      <c r="AB1155" t="s">
        <v>445</v>
      </c>
      <c r="AC1155" t="s">
        <v>446</v>
      </c>
      <c r="AD1155" t="s">
        <v>447</v>
      </c>
      <c r="AE1155" t="s">
        <v>414</v>
      </c>
      <c r="AG1155" t="s">
        <v>1506</v>
      </c>
      <c r="AH1155">
        <v>0</v>
      </c>
      <c r="AI1155">
        <v>559</v>
      </c>
      <c r="AJ1155">
        <v>55</v>
      </c>
      <c r="AK1155">
        <v>772</v>
      </c>
      <c r="AL1155">
        <v>1.53</v>
      </c>
    </row>
    <row r="1156" spans="1:38" x14ac:dyDescent="0.3">
      <c r="A1156" t="s">
        <v>1426</v>
      </c>
      <c r="B1156">
        <v>121966</v>
      </c>
      <c r="C1156">
        <v>3</v>
      </c>
      <c r="D1156" t="s">
        <v>1502</v>
      </c>
      <c r="E1156" t="s">
        <v>1503</v>
      </c>
      <c r="F1156">
        <v>506</v>
      </c>
      <c r="G1156">
        <v>30.63</v>
      </c>
      <c r="H1156">
        <v>101.26</v>
      </c>
      <c r="I1156">
        <v>22.68</v>
      </c>
      <c r="J1156">
        <v>74.989999999999995</v>
      </c>
      <c r="K1156">
        <v>29</v>
      </c>
      <c r="T1156">
        <v>3</v>
      </c>
      <c r="U1156">
        <v>2</v>
      </c>
      <c r="V1156" t="s">
        <v>441</v>
      </c>
      <c r="W1156" t="s">
        <v>360</v>
      </c>
      <c r="X1156">
        <v>34</v>
      </c>
      <c r="Y1156">
        <v>27</v>
      </c>
      <c r="Z1156" t="s">
        <v>1504</v>
      </c>
      <c r="AA1156" t="s">
        <v>1505</v>
      </c>
      <c r="AB1156" t="s">
        <v>445</v>
      </c>
      <c r="AC1156" t="s">
        <v>446</v>
      </c>
      <c r="AD1156" t="s">
        <v>447</v>
      </c>
      <c r="AE1156" t="s">
        <v>414</v>
      </c>
      <c r="AG1156" t="s">
        <v>1506</v>
      </c>
      <c r="AH1156">
        <v>0</v>
      </c>
      <c r="AI1156">
        <v>559</v>
      </c>
      <c r="AJ1156">
        <v>55</v>
      </c>
      <c r="AK1156">
        <v>772</v>
      </c>
      <c r="AL1156">
        <v>1.53</v>
      </c>
    </row>
    <row r="1157" spans="1:38" x14ac:dyDescent="0.3">
      <c r="A1157" t="s">
        <v>1426</v>
      </c>
      <c r="B1157">
        <v>121966</v>
      </c>
      <c r="C1157">
        <v>4</v>
      </c>
      <c r="D1157" t="s">
        <v>1502</v>
      </c>
      <c r="E1157" t="s">
        <v>1503</v>
      </c>
      <c r="F1157">
        <v>506</v>
      </c>
      <c r="G1157">
        <v>30.58</v>
      </c>
      <c r="H1157">
        <v>101.11</v>
      </c>
      <c r="I1157">
        <v>22.67</v>
      </c>
      <c r="J1157">
        <v>74.97</v>
      </c>
      <c r="K1157">
        <v>26</v>
      </c>
      <c r="T1157">
        <v>3</v>
      </c>
      <c r="U1157">
        <v>2</v>
      </c>
      <c r="V1157" t="s">
        <v>441</v>
      </c>
      <c r="W1157" t="s">
        <v>361</v>
      </c>
      <c r="X1157">
        <v>34</v>
      </c>
      <c r="Y1157">
        <v>27</v>
      </c>
      <c r="Z1157" t="s">
        <v>1504</v>
      </c>
      <c r="AA1157" t="s">
        <v>1505</v>
      </c>
      <c r="AB1157" t="s">
        <v>445</v>
      </c>
      <c r="AC1157" t="s">
        <v>446</v>
      </c>
      <c r="AD1157" t="s">
        <v>447</v>
      </c>
      <c r="AE1157" t="s">
        <v>414</v>
      </c>
      <c r="AG1157" t="s">
        <v>1506</v>
      </c>
      <c r="AH1157">
        <v>0</v>
      </c>
      <c r="AI1157">
        <v>559</v>
      </c>
      <c r="AJ1157">
        <v>55</v>
      </c>
      <c r="AK1157">
        <v>772</v>
      </c>
      <c r="AL1157">
        <v>1.53</v>
      </c>
    </row>
    <row r="1158" spans="1:38" x14ac:dyDescent="0.3">
      <c r="A1158" t="s">
        <v>1426</v>
      </c>
      <c r="B1158">
        <v>121966</v>
      </c>
      <c r="C1158">
        <v>5</v>
      </c>
      <c r="D1158" t="s">
        <v>1502</v>
      </c>
      <c r="E1158" t="s">
        <v>1503</v>
      </c>
      <c r="F1158">
        <v>506</v>
      </c>
      <c r="G1158">
        <v>34.200000000000003</v>
      </c>
      <c r="H1158">
        <v>113.09</v>
      </c>
      <c r="I1158">
        <v>25.69</v>
      </c>
      <c r="J1158">
        <v>84.93</v>
      </c>
      <c r="K1158">
        <v>52</v>
      </c>
      <c r="T1158">
        <v>3</v>
      </c>
      <c r="U1158">
        <v>2</v>
      </c>
      <c r="V1158" t="s">
        <v>441</v>
      </c>
      <c r="W1158" t="s">
        <v>362</v>
      </c>
      <c r="X1158">
        <v>34</v>
      </c>
      <c r="Y1158">
        <v>27</v>
      </c>
      <c r="Z1158" t="s">
        <v>1504</v>
      </c>
      <c r="AA1158" t="s">
        <v>1505</v>
      </c>
      <c r="AB1158" t="s">
        <v>445</v>
      </c>
      <c r="AC1158" t="s">
        <v>446</v>
      </c>
      <c r="AD1158" t="s">
        <v>447</v>
      </c>
      <c r="AE1158" t="s">
        <v>414</v>
      </c>
      <c r="AG1158" t="s">
        <v>1506</v>
      </c>
      <c r="AH1158">
        <v>0</v>
      </c>
      <c r="AI1158">
        <v>559</v>
      </c>
      <c r="AJ1158">
        <v>55</v>
      </c>
      <c r="AK1158">
        <v>772</v>
      </c>
      <c r="AL1158">
        <v>1.53</v>
      </c>
    </row>
    <row r="1159" spans="1:38" x14ac:dyDescent="0.3">
      <c r="A1159" t="s">
        <v>1426</v>
      </c>
      <c r="B1159">
        <v>121966</v>
      </c>
      <c r="C1159">
        <v>6</v>
      </c>
      <c r="D1159" t="s">
        <v>1502</v>
      </c>
      <c r="E1159" t="s">
        <v>1503</v>
      </c>
      <c r="F1159">
        <v>506</v>
      </c>
      <c r="G1159">
        <v>34.369999999999997</v>
      </c>
      <c r="H1159">
        <v>113.62</v>
      </c>
      <c r="I1159">
        <v>25.68</v>
      </c>
      <c r="J1159">
        <v>84.92</v>
      </c>
      <c r="K1159">
        <v>36</v>
      </c>
      <c r="T1159">
        <v>3</v>
      </c>
      <c r="U1159">
        <v>2</v>
      </c>
      <c r="V1159" t="s">
        <v>441</v>
      </c>
      <c r="W1159" t="s">
        <v>144</v>
      </c>
      <c r="X1159">
        <v>34</v>
      </c>
      <c r="Y1159">
        <v>27</v>
      </c>
      <c r="Z1159" t="s">
        <v>1504</v>
      </c>
      <c r="AA1159" t="s">
        <v>1505</v>
      </c>
      <c r="AB1159" t="s">
        <v>445</v>
      </c>
      <c r="AC1159" t="s">
        <v>446</v>
      </c>
      <c r="AD1159" t="s">
        <v>447</v>
      </c>
      <c r="AE1159" t="s">
        <v>414</v>
      </c>
      <c r="AG1159" t="s">
        <v>1506</v>
      </c>
      <c r="AH1159">
        <v>0</v>
      </c>
      <c r="AI1159">
        <v>559</v>
      </c>
      <c r="AJ1159">
        <v>55</v>
      </c>
      <c r="AK1159">
        <v>772</v>
      </c>
      <c r="AL1159">
        <v>1.53</v>
      </c>
    </row>
    <row r="1160" spans="1:38" x14ac:dyDescent="0.3">
      <c r="A1160" t="s">
        <v>1426</v>
      </c>
      <c r="B1160">
        <v>121966</v>
      </c>
      <c r="C1160">
        <v>7</v>
      </c>
      <c r="D1160" t="s">
        <v>1502</v>
      </c>
      <c r="E1160" t="s">
        <v>1503</v>
      </c>
      <c r="F1160">
        <v>506</v>
      </c>
      <c r="G1160">
        <v>34.39</v>
      </c>
      <c r="H1160">
        <v>113.7</v>
      </c>
      <c r="I1160">
        <v>25.69</v>
      </c>
      <c r="J1160">
        <v>84.93</v>
      </c>
      <c r="K1160">
        <v>36</v>
      </c>
      <c r="T1160">
        <v>3</v>
      </c>
      <c r="U1160">
        <v>2</v>
      </c>
      <c r="V1160" t="s">
        <v>441</v>
      </c>
      <c r="W1160" t="s">
        <v>145</v>
      </c>
      <c r="X1160">
        <v>34</v>
      </c>
      <c r="Y1160">
        <v>27</v>
      </c>
      <c r="Z1160" t="s">
        <v>1504</v>
      </c>
      <c r="AA1160" t="s">
        <v>1505</v>
      </c>
      <c r="AB1160" t="s">
        <v>445</v>
      </c>
      <c r="AC1160" t="s">
        <v>446</v>
      </c>
      <c r="AD1160" t="s">
        <v>447</v>
      </c>
      <c r="AE1160" t="s">
        <v>414</v>
      </c>
      <c r="AG1160" t="s">
        <v>1506</v>
      </c>
      <c r="AH1160">
        <v>0</v>
      </c>
      <c r="AI1160">
        <v>559</v>
      </c>
      <c r="AJ1160">
        <v>55</v>
      </c>
      <c r="AK1160">
        <v>772</v>
      </c>
      <c r="AL1160">
        <v>1.53</v>
      </c>
    </row>
    <row r="1161" spans="1:38" x14ac:dyDescent="0.3">
      <c r="A1161" t="s">
        <v>1426</v>
      </c>
      <c r="B1161">
        <v>121966</v>
      </c>
      <c r="C1161">
        <v>8</v>
      </c>
      <c r="D1161" t="s">
        <v>1502</v>
      </c>
      <c r="E1161" t="s">
        <v>1503</v>
      </c>
      <c r="F1161">
        <v>506</v>
      </c>
      <c r="G1161">
        <v>34.369999999999997</v>
      </c>
      <c r="H1161">
        <v>113.62</v>
      </c>
      <c r="I1161">
        <v>25.68</v>
      </c>
      <c r="J1161">
        <v>84.92</v>
      </c>
      <c r="K1161">
        <v>26</v>
      </c>
      <c r="T1161">
        <v>3</v>
      </c>
      <c r="U1161">
        <v>2</v>
      </c>
      <c r="V1161" t="s">
        <v>441</v>
      </c>
      <c r="W1161" t="s">
        <v>363</v>
      </c>
      <c r="X1161">
        <v>34</v>
      </c>
      <c r="Y1161">
        <v>27</v>
      </c>
      <c r="Z1161" t="s">
        <v>1504</v>
      </c>
      <c r="AA1161" t="s">
        <v>1505</v>
      </c>
      <c r="AB1161" t="s">
        <v>445</v>
      </c>
      <c r="AC1161" t="s">
        <v>446</v>
      </c>
      <c r="AD1161" t="s">
        <v>447</v>
      </c>
      <c r="AE1161" t="s">
        <v>414</v>
      </c>
      <c r="AG1161" t="s">
        <v>1506</v>
      </c>
      <c r="AH1161">
        <v>0</v>
      </c>
      <c r="AI1161">
        <v>559</v>
      </c>
      <c r="AJ1161">
        <v>55</v>
      </c>
      <c r="AK1161">
        <v>772</v>
      </c>
      <c r="AL1161">
        <v>1.53</v>
      </c>
    </row>
    <row r="1162" spans="1:38" x14ac:dyDescent="0.3">
      <c r="A1162" t="s">
        <v>1426</v>
      </c>
      <c r="B1162">
        <v>121966</v>
      </c>
      <c r="C1162">
        <v>9</v>
      </c>
      <c r="D1162" t="s">
        <v>1502</v>
      </c>
      <c r="E1162" t="s">
        <v>1503</v>
      </c>
      <c r="F1162">
        <v>506</v>
      </c>
      <c r="G1162">
        <v>34.39</v>
      </c>
      <c r="H1162">
        <v>113.7</v>
      </c>
      <c r="I1162">
        <v>25.69</v>
      </c>
      <c r="J1162">
        <v>84.93</v>
      </c>
      <c r="K1162">
        <v>17</v>
      </c>
      <c r="T1162">
        <v>3</v>
      </c>
      <c r="U1162">
        <v>2</v>
      </c>
      <c r="V1162" t="s">
        <v>441</v>
      </c>
      <c r="W1162" t="s">
        <v>364</v>
      </c>
      <c r="X1162">
        <v>34</v>
      </c>
      <c r="Y1162">
        <v>27</v>
      </c>
      <c r="Z1162" t="s">
        <v>1504</v>
      </c>
      <c r="AA1162" t="s">
        <v>1505</v>
      </c>
      <c r="AB1162" t="s">
        <v>445</v>
      </c>
      <c r="AC1162" t="s">
        <v>446</v>
      </c>
      <c r="AD1162" t="s">
        <v>447</v>
      </c>
      <c r="AE1162" t="s">
        <v>414</v>
      </c>
      <c r="AG1162" t="s">
        <v>1506</v>
      </c>
      <c r="AH1162">
        <v>0</v>
      </c>
      <c r="AI1162">
        <v>559</v>
      </c>
      <c r="AJ1162">
        <v>55</v>
      </c>
      <c r="AK1162">
        <v>772</v>
      </c>
      <c r="AL1162">
        <v>1.53</v>
      </c>
    </row>
    <row r="1163" spans="1:38" x14ac:dyDescent="0.3">
      <c r="A1163" t="s">
        <v>1426</v>
      </c>
      <c r="B1163">
        <v>121966</v>
      </c>
      <c r="C1163">
        <v>10</v>
      </c>
      <c r="D1163" t="s">
        <v>1502</v>
      </c>
      <c r="E1163" t="s">
        <v>1503</v>
      </c>
      <c r="F1163">
        <v>506</v>
      </c>
      <c r="G1163">
        <v>34.56</v>
      </c>
      <c r="H1163">
        <v>114.26</v>
      </c>
      <c r="I1163">
        <v>25.7</v>
      </c>
      <c r="J1163">
        <v>84.99</v>
      </c>
      <c r="K1163">
        <v>96</v>
      </c>
      <c r="T1163">
        <v>3</v>
      </c>
      <c r="U1163">
        <v>2</v>
      </c>
      <c r="V1163" t="s">
        <v>441</v>
      </c>
      <c r="W1163" t="s">
        <v>122</v>
      </c>
      <c r="X1163">
        <v>34</v>
      </c>
      <c r="Y1163">
        <v>27</v>
      </c>
      <c r="Z1163" t="s">
        <v>1504</v>
      </c>
      <c r="AA1163" t="s">
        <v>1505</v>
      </c>
      <c r="AB1163" t="s">
        <v>445</v>
      </c>
      <c r="AC1163" t="s">
        <v>446</v>
      </c>
      <c r="AD1163" t="s">
        <v>447</v>
      </c>
      <c r="AE1163" t="s">
        <v>414</v>
      </c>
      <c r="AG1163" t="s">
        <v>1506</v>
      </c>
      <c r="AH1163">
        <v>0</v>
      </c>
      <c r="AI1163">
        <v>559</v>
      </c>
      <c r="AJ1163">
        <v>55</v>
      </c>
      <c r="AK1163">
        <v>772</v>
      </c>
      <c r="AL1163">
        <v>1.53</v>
      </c>
    </row>
    <row r="1164" spans="1:38" x14ac:dyDescent="0.3">
      <c r="A1164" t="s">
        <v>1426</v>
      </c>
      <c r="B1164">
        <v>121966</v>
      </c>
      <c r="C1164">
        <v>11</v>
      </c>
      <c r="D1164" t="s">
        <v>1502</v>
      </c>
      <c r="E1164" t="s">
        <v>1503</v>
      </c>
      <c r="F1164">
        <v>506</v>
      </c>
      <c r="G1164">
        <v>34.56</v>
      </c>
      <c r="H1164">
        <v>114.26</v>
      </c>
      <c r="I1164">
        <v>25.7</v>
      </c>
      <c r="J1164">
        <v>84.99</v>
      </c>
      <c r="K1164">
        <v>39</v>
      </c>
      <c r="T1164">
        <v>3</v>
      </c>
      <c r="U1164">
        <v>2</v>
      </c>
      <c r="V1164" t="s">
        <v>441</v>
      </c>
      <c r="W1164" t="s">
        <v>365</v>
      </c>
      <c r="X1164">
        <v>34</v>
      </c>
      <c r="Y1164">
        <v>27</v>
      </c>
      <c r="Z1164" t="s">
        <v>1504</v>
      </c>
      <c r="AA1164" t="s">
        <v>1505</v>
      </c>
      <c r="AB1164" t="s">
        <v>445</v>
      </c>
      <c r="AC1164" t="s">
        <v>446</v>
      </c>
      <c r="AD1164" t="s">
        <v>447</v>
      </c>
      <c r="AE1164" t="s">
        <v>414</v>
      </c>
      <c r="AG1164" t="s">
        <v>1506</v>
      </c>
      <c r="AH1164">
        <v>0</v>
      </c>
      <c r="AI1164">
        <v>559</v>
      </c>
      <c r="AJ1164">
        <v>55</v>
      </c>
      <c r="AK1164">
        <v>772</v>
      </c>
      <c r="AL1164">
        <v>1.53</v>
      </c>
    </row>
    <row r="1165" spans="1:38" x14ac:dyDescent="0.3">
      <c r="A1165" t="s">
        <v>1426</v>
      </c>
      <c r="B1165">
        <v>121966</v>
      </c>
      <c r="C1165">
        <v>12</v>
      </c>
      <c r="D1165" t="s">
        <v>1502</v>
      </c>
      <c r="E1165" t="s">
        <v>1503</v>
      </c>
      <c r="F1165">
        <v>506</v>
      </c>
      <c r="G1165">
        <v>34.58</v>
      </c>
      <c r="H1165">
        <v>114.32</v>
      </c>
      <c r="I1165">
        <v>25.7</v>
      </c>
      <c r="J1165">
        <v>84.98</v>
      </c>
      <c r="K1165">
        <v>18</v>
      </c>
      <c r="T1165">
        <v>3</v>
      </c>
      <c r="U1165">
        <v>2</v>
      </c>
      <c r="V1165" t="s">
        <v>441</v>
      </c>
      <c r="W1165" t="s">
        <v>366</v>
      </c>
      <c r="X1165">
        <v>34</v>
      </c>
      <c r="Y1165">
        <v>27</v>
      </c>
      <c r="Z1165" t="s">
        <v>1504</v>
      </c>
      <c r="AA1165" t="s">
        <v>1505</v>
      </c>
      <c r="AB1165" t="s">
        <v>445</v>
      </c>
      <c r="AC1165" t="s">
        <v>446</v>
      </c>
      <c r="AD1165" t="s">
        <v>447</v>
      </c>
      <c r="AE1165" t="s">
        <v>414</v>
      </c>
      <c r="AG1165" t="s">
        <v>1506</v>
      </c>
      <c r="AH1165">
        <v>0</v>
      </c>
      <c r="AI1165">
        <v>559</v>
      </c>
      <c r="AJ1165">
        <v>55</v>
      </c>
      <c r="AK1165">
        <v>772</v>
      </c>
      <c r="AL1165">
        <v>1.53</v>
      </c>
    </row>
    <row r="1166" spans="1:38" x14ac:dyDescent="0.3">
      <c r="A1166" t="s">
        <v>1426</v>
      </c>
      <c r="B1166">
        <v>121966</v>
      </c>
      <c r="C1166">
        <v>13</v>
      </c>
      <c r="D1166" t="s">
        <v>1502</v>
      </c>
      <c r="E1166" t="s">
        <v>1503</v>
      </c>
      <c r="F1166">
        <v>506</v>
      </c>
      <c r="G1166">
        <v>34.5</v>
      </c>
      <c r="H1166">
        <v>114.05</v>
      </c>
      <c r="I1166">
        <v>25.7</v>
      </c>
      <c r="J1166">
        <v>84.96</v>
      </c>
      <c r="K1166">
        <v>17</v>
      </c>
      <c r="T1166">
        <v>3</v>
      </c>
      <c r="U1166">
        <v>2</v>
      </c>
      <c r="V1166" t="s">
        <v>441</v>
      </c>
      <c r="W1166" t="s">
        <v>367</v>
      </c>
      <c r="X1166">
        <v>34</v>
      </c>
      <c r="Y1166">
        <v>27</v>
      </c>
      <c r="Z1166" t="s">
        <v>1504</v>
      </c>
      <c r="AA1166" t="s">
        <v>1505</v>
      </c>
      <c r="AB1166" t="s">
        <v>445</v>
      </c>
      <c r="AC1166" t="s">
        <v>446</v>
      </c>
      <c r="AD1166" t="s">
        <v>447</v>
      </c>
      <c r="AE1166" t="s">
        <v>414</v>
      </c>
      <c r="AG1166" t="s">
        <v>1506</v>
      </c>
      <c r="AH1166">
        <v>0</v>
      </c>
      <c r="AI1166">
        <v>559</v>
      </c>
      <c r="AJ1166">
        <v>55</v>
      </c>
      <c r="AK1166">
        <v>772</v>
      </c>
      <c r="AL1166">
        <v>1.53</v>
      </c>
    </row>
    <row r="1167" spans="1:38" x14ac:dyDescent="0.3">
      <c r="A1167" t="s">
        <v>1426</v>
      </c>
      <c r="B1167">
        <v>121966</v>
      </c>
      <c r="C1167">
        <v>14</v>
      </c>
      <c r="D1167" t="s">
        <v>1502</v>
      </c>
      <c r="E1167" t="s">
        <v>1503</v>
      </c>
      <c r="F1167">
        <v>506</v>
      </c>
      <c r="G1167">
        <v>34.5</v>
      </c>
      <c r="H1167">
        <v>114.05</v>
      </c>
      <c r="I1167">
        <v>25.7</v>
      </c>
      <c r="J1167">
        <v>84.96</v>
      </c>
      <c r="K1167">
        <v>13</v>
      </c>
      <c r="T1167">
        <v>3</v>
      </c>
      <c r="U1167">
        <v>2</v>
      </c>
      <c r="V1167" t="s">
        <v>441</v>
      </c>
      <c r="W1167" t="s">
        <v>368</v>
      </c>
      <c r="X1167">
        <v>34</v>
      </c>
      <c r="Y1167">
        <v>27</v>
      </c>
      <c r="Z1167" t="s">
        <v>1504</v>
      </c>
      <c r="AA1167" t="s">
        <v>1505</v>
      </c>
      <c r="AB1167" t="s">
        <v>445</v>
      </c>
      <c r="AC1167" t="s">
        <v>446</v>
      </c>
      <c r="AD1167" t="s">
        <v>447</v>
      </c>
      <c r="AE1167" t="s">
        <v>414</v>
      </c>
      <c r="AG1167" t="s">
        <v>1506</v>
      </c>
      <c r="AH1167">
        <v>0</v>
      </c>
      <c r="AI1167">
        <v>559</v>
      </c>
      <c r="AJ1167">
        <v>55</v>
      </c>
      <c r="AK1167">
        <v>772</v>
      </c>
      <c r="AL1167">
        <v>1.53</v>
      </c>
    </row>
    <row r="1168" spans="1:38" x14ac:dyDescent="0.3">
      <c r="A1168" t="s">
        <v>1426</v>
      </c>
      <c r="B1168">
        <v>121966</v>
      </c>
      <c r="C1168">
        <v>15</v>
      </c>
      <c r="D1168" t="s">
        <v>1502</v>
      </c>
      <c r="E1168" t="s">
        <v>1503</v>
      </c>
      <c r="F1168">
        <v>506</v>
      </c>
      <c r="G1168">
        <v>34.58</v>
      </c>
      <c r="H1168">
        <v>114.32</v>
      </c>
      <c r="I1168">
        <v>25.7</v>
      </c>
      <c r="J1168">
        <v>84.98</v>
      </c>
      <c r="K1168">
        <v>13</v>
      </c>
      <c r="T1168">
        <v>3</v>
      </c>
      <c r="U1168">
        <v>2</v>
      </c>
      <c r="V1168" t="s">
        <v>441</v>
      </c>
      <c r="W1168" t="s">
        <v>369</v>
      </c>
      <c r="X1168">
        <v>34</v>
      </c>
      <c r="Y1168">
        <v>27</v>
      </c>
      <c r="Z1168" t="s">
        <v>1504</v>
      </c>
      <c r="AA1168" t="s">
        <v>1505</v>
      </c>
      <c r="AB1168" t="s">
        <v>445</v>
      </c>
      <c r="AC1168" t="s">
        <v>446</v>
      </c>
      <c r="AD1168" t="s">
        <v>447</v>
      </c>
      <c r="AE1168" t="s">
        <v>414</v>
      </c>
      <c r="AG1168" t="s">
        <v>1506</v>
      </c>
      <c r="AH1168">
        <v>0</v>
      </c>
      <c r="AI1168">
        <v>559</v>
      </c>
      <c r="AJ1168">
        <v>55</v>
      </c>
      <c r="AK1168">
        <v>772</v>
      </c>
      <c r="AL1168">
        <v>1.53</v>
      </c>
    </row>
    <row r="1169" spans="1:38" x14ac:dyDescent="0.3">
      <c r="A1169" t="s">
        <v>1426</v>
      </c>
      <c r="B1169">
        <v>2645</v>
      </c>
      <c r="C1169">
        <v>1</v>
      </c>
      <c r="D1169" t="s">
        <v>1507</v>
      </c>
      <c r="E1169" t="s">
        <v>815</v>
      </c>
      <c r="F1169">
        <v>1762</v>
      </c>
      <c r="G1169">
        <v>22.43</v>
      </c>
      <c r="H1169">
        <v>74.180000000000007</v>
      </c>
      <c r="I1169">
        <v>16.670000000000002</v>
      </c>
      <c r="J1169">
        <v>55.14</v>
      </c>
      <c r="K1169">
        <v>160</v>
      </c>
      <c r="T1169">
        <v>2</v>
      </c>
      <c r="U1169">
        <v>1</v>
      </c>
      <c r="V1169" t="s">
        <v>457</v>
      </c>
      <c r="W1169" t="s">
        <v>240</v>
      </c>
      <c r="X1169">
        <v>25</v>
      </c>
      <c r="Y1169">
        <v>14</v>
      </c>
      <c r="Z1169" t="s">
        <v>1508</v>
      </c>
      <c r="AA1169" t="s">
        <v>1509</v>
      </c>
      <c r="AB1169" t="s">
        <v>445</v>
      </c>
      <c r="AC1169" t="s">
        <v>446</v>
      </c>
      <c r="AD1169" t="s">
        <v>447</v>
      </c>
      <c r="AE1169" t="s">
        <v>414</v>
      </c>
      <c r="AG1169" t="s">
        <v>1510</v>
      </c>
      <c r="AH1169">
        <v>0</v>
      </c>
      <c r="AI1169">
        <v>218</v>
      </c>
      <c r="AJ1169">
        <v>18</v>
      </c>
      <c r="AK1169">
        <v>2054</v>
      </c>
      <c r="AL1169">
        <v>1.17</v>
      </c>
    </row>
    <row r="1170" spans="1:38" x14ac:dyDescent="0.3">
      <c r="A1170" t="s">
        <v>1426</v>
      </c>
      <c r="B1170">
        <v>2645</v>
      </c>
      <c r="C1170">
        <v>2</v>
      </c>
      <c r="D1170" t="s">
        <v>1507</v>
      </c>
      <c r="E1170" t="s">
        <v>815</v>
      </c>
      <c r="F1170">
        <v>1762</v>
      </c>
      <c r="G1170">
        <v>23.3</v>
      </c>
      <c r="H1170">
        <v>77.05</v>
      </c>
      <c r="I1170">
        <v>17.32</v>
      </c>
      <c r="J1170">
        <v>57.27</v>
      </c>
      <c r="K1170">
        <v>58</v>
      </c>
      <c r="T1170">
        <v>2</v>
      </c>
      <c r="U1170">
        <v>1</v>
      </c>
      <c r="V1170" t="s">
        <v>457</v>
      </c>
      <c r="W1170" t="s">
        <v>370</v>
      </c>
      <c r="X1170">
        <v>25</v>
      </c>
      <c r="Y1170">
        <v>14</v>
      </c>
      <c r="Z1170" t="s">
        <v>1508</v>
      </c>
      <c r="AA1170" t="s">
        <v>1509</v>
      </c>
      <c r="AB1170" t="s">
        <v>445</v>
      </c>
      <c r="AC1170" t="s">
        <v>446</v>
      </c>
      <c r="AD1170" t="s">
        <v>447</v>
      </c>
      <c r="AE1170" t="s">
        <v>414</v>
      </c>
      <c r="AG1170" t="s">
        <v>1510</v>
      </c>
      <c r="AH1170">
        <v>0</v>
      </c>
      <c r="AI1170">
        <v>218</v>
      </c>
      <c r="AJ1170">
        <v>18</v>
      </c>
      <c r="AK1170">
        <v>2054</v>
      </c>
      <c r="AL1170">
        <v>1.17</v>
      </c>
    </row>
    <row r="1171" spans="1:38" x14ac:dyDescent="0.3">
      <c r="A1171" t="s">
        <v>1426</v>
      </c>
      <c r="B1171">
        <v>2645</v>
      </c>
      <c r="C1171">
        <v>3</v>
      </c>
      <c r="D1171" t="s">
        <v>1507</v>
      </c>
      <c r="E1171" t="s">
        <v>815</v>
      </c>
      <c r="F1171">
        <v>1762</v>
      </c>
      <c r="G1171">
        <v>26.16</v>
      </c>
      <c r="H1171">
        <v>86.51</v>
      </c>
      <c r="I1171">
        <v>20.9</v>
      </c>
      <c r="J1171">
        <v>69.12</v>
      </c>
      <c r="K1171">
        <v>368</v>
      </c>
      <c r="T1171">
        <v>3</v>
      </c>
      <c r="U1171">
        <v>1</v>
      </c>
      <c r="V1171" t="s">
        <v>441</v>
      </c>
      <c r="W1171">
        <v>86</v>
      </c>
      <c r="X1171">
        <v>25</v>
      </c>
      <c r="Y1171">
        <v>14</v>
      </c>
      <c r="Z1171" t="s">
        <v>1508</v>
      </c>
      <c r="AA1171" t="s">
        <v>1509</v>
      </c>
      <c r="AB1171" t="s">
        <v>445</v>
      </c>
      <c r="AC1171" t="s">
        <v>446</v>
      </c>
      <c r="AD1171" t="s">
        <v>447</v>
      </c>
      <c r="AE1171" t="s">
        <v>414</v>
      </c>
      <c r="AG1171" t="s">
        <v>1510</v>
      </c>
      <c r="AH1171">
        <v>0</v>
      </c>
      <c r="AI1171">
        <v>218</v>
      </c>
      <c r="AJ1171">
        <v>18</v>
      </c>
      <c r="AK1171">
        <v>2054</v>
      </c>
      <c r="AL1171">
        <v>1.17</v>
      </c>
    </row>
    <row r="1172" spans="1:38" x14ac:dyDescent="0.3">
      <c r="A1172" t="s">
        <v>1426</v>
      </c>
      <c r="B1172">
        <v>2645</v>
      </c>
      <c r="C1172">
        <v>4</v>
      </c>
      <c r="D1172" t="s">
        <v>1507</v>
      </c>
      <c r="E1172" t="s">
        <v>815</v>
      </c>
      <c r="F1172">
        <v>1762</v>
      </c>
      <c r="G1172">
        <v>31.32</v>
      </c>
      <c r="H1172">
        <v>103.54</v>
      </c>
      <c r="I1172">
        <v>25.7</v>
      </c>
      <c r="J1172">
        <v>84.97</v>
      </c>
      <c r="K1172">
        <v>278</v>
      </c>
      <c r="T1172">
        <v>3</v>
      </c>
      <c r="U1172">
        <v>2</v>
      </c>
      <c r="V1172" t="s">
        <v>441</v>
      </c>
      <c r="W1172">
        <v>103</v>
      </c>
      <c r="X1172">
        <v>25</v>
      </c>
      <c r="Y1172">
        <v>14</v>
      </c>
      <c r="Z1172" t="s">
        <v>1508</v>
      </c>
      <c r="AA1172" t="s">
        <v>1509</v>
      </c>
      <c r="AB1172" t="s">
        <v>445</v>
      </c>
      <c r="AC1172" t="s">
        <v>446</v>
      </c>
      <c r="AD1172" t="s">
        <v>447</v>
      </c>
      <c r="AE1172" t="s">
        <v>414</v>
      </c>
      <c r="AG1172" t="s">
        <v>1510</v>
      </c>
      <c r="AH1172">
        <v>0</v>
      </c>
      <c r="AI1172">
        <v>218</v>
      </c>
      <c r="AJ1172">
        <v>18</v>
      </c>
      <c r="AK1172">
        <v>2054</v>
      </c>
      <c r="AL1172">
        <v>1.17</v>
      </c>
    </row>
    <row r="1173" spans="1:38" x14ac:dyDescent="0.3">
      <c r="A1173" t="s">
        <v>1426</v>
      </c>
      <c r="B1173">
        <v>2645</v>
      </c>
      <c r="C1173">
        <v>5</v>
      </c>
      <c r="D1173" t="s">
        <v>1507</v>
      </c>
      <c r="E1173" t="s">
        <v>815</v>
      </c>
      <c r="F1173">
        <v>1762</v>
      </c>
      <c r="G1173">
        <v>37.11</v>
      </c>
      <c r="H1173">
        <v>122.71</v>
      </c>
      <c r="I1173">
        <v>30.84</v>
      </c>
      <c r="J1173">
        <v>101.98</v>
      </c>
      <c r="K1173">
        <v>192</v>
      </c>
      <c r="T1173">
        <v>4</v>
      </c>
      <c r="U1173">
        <v>2</v>
      </c>
      <c r="V1173" t="s">
        <v>441</v>
      </c>
      <c r="W1173">
        <v>122</v>
      </c>
      <c r="X1173">
        <v>25</v>
      </c>
      <c r="Y1173">
        <v>14</v>
      </c>
      <c r="Z1173" t="s">
        <v>1508</v>
      </c>
      <c r="AA1173" t="s">
        <v>1509</v>
      </c>
      <c r="AB1173" t="s">
        <v>445</v>
      </c>
      <c r="AC1173" t="s">
        <v>446</v>
      </c>
      <c r="AD1173" t="s">
        <v>447</v>
      </c>
      <c r="AE1173" t="s">
        <v>414</v>
      </c>
      <c r="AG1173" t="s">
        <v>1510</v>
      </c>
      <c r="AH1173">
        <v>0</v>
      </c>
      <c r="AI1173">
        <v>218</v>
      </c>
      <c r="AJ1173">
        <v>18</v>
      </c>
      <c r="AK1173">
        <v>2054</v>
      </c>
      <c r="AL1173">
        <v>1.17</v>
      </c>
    </row>
    <row r="1174" spans="1:38" x14ac:dyDescent="0.3">
      <c r="A1174" t="s">
        <v>1426</v>
      </c>
      <c r="B1174">
        <v>2645</v>
      </c>
      <c r="C1174">
        <v>6</v>
      </c>
      <c r="D1174" t="s">
        <v>1507</v>
      </c>
      <c r="E1174" t="s">
        <v>815</v>
      </c>
      <c r="F1174">
        <v>1762</v>
      </c>
      <c r="G1174">
        <v>46.52</v>
      </c>
      <c r="H1174">
        <v>153.81</v>
      </c>
      <c r="I1174">
        <v>39.24</v>
      </c>
      <c r="J1174">
        <v>129.72</v>
      </c>
      <c r="K1174">
        <v>584</v>
      </c>
      <c r="T1174">
        <v>4</v>
      </c>
      <c r="U1174">
        <v>2</v>
      </c>
      <c r="V1174" t="s">
        <v>441</v>
      </c>
      <c r="W1174">
        <v>153</v>
      </c>
      <c r="X1174">
        <v>25</v>
      </c>
      <c r="Y1174">
        <v>14</v>
      </c>
      <c r="Z1174" t="s">
        <v>1508</v>
      </c>
      <c r="AA1174" t="s">
        <v>1509</v>
      </c>
      <c r="AB1174" t="s">
        <v>445</v>
      </c>
      <c r="AC1174" t="s">
        <v>446</v>
      </c>
      <c r="AD1174" t="s">
        <v>447</v>
      </c>
      <c r="AE1174" t="s">
        <v>414</v>
      </c>
      <c r="AG1174" t="s">
        <v>1510</v>
      </c>
      <c r="AH1174">
        <v>0</v>
      </c>
      <c r="AI1174">
        <v>218</v>
      </c>
      <c r="AJ1174">
        <v>18</v>
      </c>
      <c r="AK1174">
        <v>2054</v>
      </c>
      <c r="AL1174">
        <v>1.17</v>
      </c>
    </row>
    <row r="1175" spans="1:38" x14ac:dyDescent="0.3">
      <c r="A1175" t="s">
        <v>1426</v>
      </c>
      <c r="B1175">
        <v>2645</v>
      </c>
      <c r="C1175">
        <v>7</v>
      </c>
      <c r="D1175" t="s">
        <v>1507</v>
      </c>
      <c r="E1175" t="s">
        <v>815</v>
      </c>
      <c r="F1175">
        <v>1762</v>
      </c>
      <c r="G1175">
        <v>57.01</v>
      </c>
      <c r="H1175">
        <v>188.47</v>
      </c>
      <c r="I1175">
        <v>49.17</v>
      </c>
      <c r="J1175">
        <v>162.57</v>
      </c>
      <c r="K1175">
        <v>122</v>
      </c>
      <c r="T1175">
        <v>5</v>
      </c>
      <c r="U1175">
        <v>2</v>
      </c>
      <c r="V1175" t="s">
        <v>441</v>
      </c>
      <c r="W1175">
        <v>188</v>
      </c>
      <c r="X1175">
        <v>25</v>
      </c>
      <c r="Y1175">
        <v>14</v>
      </c>
      <c r="Z1175" t="s">
        <v>1508</v>
      </c>
      <c r="AA1175" t="s">
        <v>1509</v>
      </c>
      <c r="AB1175" t="s">
        <v>445</v>
      </c>
      <c r="AC1175" t="s">
        <v>446</v>
      </c>
      <c r="AD1175" t="s">
        <v>447</v>
      </c>
      <c r="AE1175" t="s">
        <v>414</v>
      </c>
      <c r="AG1175" t="s">
        <v>1510</v>
      </c>
      <c r="AH1175">
        <v>0</v>
      </c>
      <c r="AI1175">
        <v>218</v>
      </c>
      <c r="AJ1175">
        <v>18</v>
      </c>
      <c r="AK1175">
        <v>2054</v>
      </c>
      <c r="AL1175">
        <v>1.17</v>
      </c>
    </row>
    <row r="1176" spans="1:38" x14ac:dyDescent="0.3">
      <c r="A1176" t="s">
        <v>1426</v>
      </c>
      <c r="B1176">
        <v>100722</v>
      </c>
      <c r="C1176">
        <v>1</v>
      </c>
      <c r="D1176" t="s">
        <v>1511</v>
      </c>
      <c r="E1176" t="s">
        <v>1436</v>
      </c>
      <c r="F1176">
        <v>307</v>
      </c>
      <c r="G1176">
        <v>31.53</v>
      </c>
      <c r="H1176">
        <v>104.25</v>
      </c>
      <c r="I1176">
        <v>25.68</v>
      </c>
      <c r="J1176">
        <v>84.92</v>
      </c>
      <c r="K1176">
        <v>42</v>
      </c>
      <c r="T1176">
        <v>3</v>
      </c>
      <c r="U1176">
        <v>2</v>
      </c>
      <c r="V1176" t="s">
        <v>441</v>
      </c>
      <c r="W1176">
        <v>104</v>
      </c>
      <c r="X1176">
        <v>34</v>
      </c>
      <c r="Y1176">
        <v>24</v>
      </c>
      <c r="Z1176" t="s">
        <v>1512</v>
      </c>
      <c r="AA1176" t="s">
        <v>1513</v>
      </c>
      <c r="AB1176" t="s">
        <v>445</v>
      </c>
      <c r="AC1176" t="s">
        <v>446</v>
      </c>
      <c r="AD1176" t="s">
        <v>447</v>
      </c>
      <c r="AE1176" t="s">
        <v>414</v>
      </c>
      <c r="AG1176" t="s">
        <v>1514</v>
      </c>
      <c r="AH1176">
        <v>0</v>
      </c>
      <c r="AI1176">
        <v>668</v>
      </c>
      <c r="AJ1176">
        <v>36</v>
      </c>
      <c r="AK1176">
        <v>560</v>
      </c>
      <c r="AL1176">
        <v>1.82</v>
      </c>
    </row>
    <row r="1177" spans="1:38" x14ac:dyDescent="0.3">
      <c r="A1177" t="s">
        <v>1426</v>
      </c>
      <c r="B1177">
        <v>100722</v>
      </c>
      <c r="C1177">
        <v>2</v>
      </c>
      <c r="D1177" t="s">
        <v>1511</v>
      </c>
      <c r="E1177" t="s">
        <v>1436</v>
      </c>
      <c r="F1177">
        <v>307</v>
      </c>
      <c r="G1177">
        <v>56.96</v>
      </c>
      <c r="H1177">
        <v>188.31</v>
      </c>
      <c r="I1177">
        <v>46.4</v>
      </c>
      <c r="J1177">
        <v>153.38999999999999</v>
      </c>
      <c r="K1177">
        <v>60</v>
      </c>
      <c r="T1177">
        <v>4</v>
      </c>
      <c r="U1177">
        <v>2</v>
      </c>
      <c r="V1177" t="s">
        <v>441</v>
      </c>
      <c r="W1177" t="s">
        <v>232</v>
      </c>
      <c r="X1177">
        <v>34</v>
      </c>
      <c r="Y1177">
        <v>24</v>
      </c>
      <c r="Z1177" t="s">
        <v>1512</v>
      </c>
      <c r="AA1177" t="s">
        <v>1513</v>
      </c>
      <c r="AB1177" t="s">
        <v>445</v>
      </c>
      <c r="AC1177" t="s">
        <v>446</v>
      </c>
      <c r="AD1177" t="s">
        <v>447</v>
      </c>
      <c r="AE1177" t="s">
        <v>414</v>
      </c>
      <c r="AG1177" t="s">
        <v>1514</v>
      </c>
      <c r="AH1177">
        <v>0</v>
      </c>
      <c r="AI1177">
        <v>668</v>
      </c>
      <c r="AJ1177">
        <v>36</v>
      </c>
      <c r="AK1177">
        <v>560</v>
      </c>
      <c r="AL1177">
        <v>1.82</v>
      </c>
    </row>
    <row r="1178" spans="1:38" x14ac:dyDescent="0.3">
      <c r="A1178" t="s">
        <v>1426</v>
      </c>
      <c r="B1178">
        <v>100722</v>
      </c>
      <c r="C1178">
        <v>3</v>
      </c>
      <c r="D1178" t="s">
        <v>1511</v>
      </c>
      <c r="E1178" t="s">
        <v>1436</v>
      </c>
      <c r="F1178">
        <v>307</v>
      </c>
      <c r="G1178">
        <v>58.17</v>
      </c>
      <c r="H1178">
        <v>192.31</v>
      </c>
      <c r="I1178">
        <v>47.19</v>
      </c>
      <c r="J1178">
        <v>156.03</v>
      </c>
      <c r="K1178">
        <v>2</v>
      </c>
      <c r="T1178">
        <v>4</v>
      </c>
      <c r="U1178">
        <v>2</v>
      </c>
      <c r="V1178" t="s">
        <v>441</v>
      </c>
      <c r="W1178">
        <v>192</v>
      </c>
      <c r="X1178">
        <v>34</v>
      </c>
      <c r="Y1178">
        <v>24</v>
      </c>
      <c r="Z1178" t="s">
        <v>1512</v>
      </c>
      <c r="AA1178" t="s">
        <v>1513</v>
      </c>
      <c r="AB1178" t="s">
        <v>445</v>
      </c>
      <c r="AC1178" t="s">
        <v>446</v>
      </c>
      <c r="AD1178" t="s">
        <v>447</v>
      </c>
      <c r="AE1178" t="s">
        <v>414</v>
      </c>
      <c r="AG1178" t="s">
        <v>1514</v>
      </c>
      <c r="AH1178">
        <v>0</v>
      </c>
      <c r="AI1178">
        <v>668</v>
      </c>
      <c r="AJ1178">
        <v>36</v>
      </c>
      <c r="AK1178">
        <v>560</v>
      </c>
      <c r="AL1178">
        <v>1.82</v>
      </c>
    </row>
    <row r="1179" spans="1:38" x14ac:dyDescent="0.3">
      <c r="A1179" t="s">
        <v>1426</v>
      </c>
      <c r="B1179">
        <v>100722</v>
      </c>
      <c r="C1179">
        <v>4</v>
      </c>
      <c r="D1179" t="s">
        <v>1511</v>
      </c>
      <c r="E1179" t="s">
        <v>1436</v>
      </c>
      <c r="F1179">
        <v>307</v>
      </c>
      <c r="G1179">
        <v>58.72</v>
      </c>
      <c r="H1179">
        <v>194.14</v>
      </c>
      <c r="I1179">
        <v>47.83</v>
      </c>
      <c r="J1179">
        <v>158.13999999999999</v>
      </c>
      <c r="K1179">
        <v>4</v>
      </c>
      <c r="T1179">
        <v>4</v>
      </c>
      <c r="U1179">
        <v>3</v>
      </c>
      <c r="V1179" t="s">
        <v>441</v>
      </c>
      <c r="W1179" t="s">
        <v>371</v>
      </c>
      <c r="X1179">
        <v>34</v>
      </c>
      <c r="Y1179">
        <v>24</v>
      </c>
      <c r="Z1179" t="s">
        <v>1512</v>
      </c>
      <c r="AA1179" t="s">
        <v>1513</v>
      </c>
      <c r="AB1179" t="s">
        <v>445</v>
      </c>
      <c r="AC1179" t="s">
        <v>446</v>
      </c>
      <c r="AD1179" t="s">
        <v>447</v>
      </c>
      <c r="AE1179" t="s">
        <v>414</v>
      </c>
      <c r="AG1179" t="s">
        <v>1514</v>
      </c>
      <c r="AH1179">
        <v>0</v>
      </c>
      <c r="AI1179">
        <v>668</v>
      </c>
      <c r="AJ1179">
        <v>36</v>
      </c>
      <c r="AK1179">
        <v>560</v>
      </c>
      <c r="AL1179">
        <v>1.82</v>
      </c>
    </row>
    <row r="1180" spans="1:38" x14ac:dyDescent="0.3">
      <c r="A1180" t="s">
        <v>1426</v>
      </c>
      <c r="B1180">
        <v>100722</v>
      </c>
      <c r="C1180">
        <v>5</v>
      </c>
      <c r="D1180" t="s">
        <v>1511</v>
      </c>
      <c r="E1180" t="s">
        <v>1436</v>
      </c>
      <c r="F1180">
        <v>307</v>
      </c>
      <c r="G1180">
        <v>59.17</v>
      </c>
      <c r="H1180">
        <v>195.63</v>
      </c>
      <c r="I1180">
        <v>48.2</v>
      </c>
      <c r="J1180">
        <v>159.35</v>
      </c>
      <c r="K1180">
        <v>19</v>
      </c>
      <c r="T1180">
        <v>4</v>
      </c>
      <c r="U1180">
        <v>3</v>
      </c>
      <c r="V1180" t="s">
        <v>441</v>
      </c>
      <c r="W1180" t="s">
        <v>372</v>
      </c>
      <c r="X1180">
        <v>34</v>
      </c>
      <c r="Y1180">
        <v>24</v>
      </c>
      <c r="Z1180" t="s">
        <v>1512</v>
      </c>
      <c r="AA1180" t="s">
        <v>1513</v>
      </c>
      <c r="AB1180" t="s">
        <v>445</v>
      </c>
      <c r="AC1180" t="s">
        <v>446</v>
      </c>
      <c r="AD1180" t="s">
        <v>447</v>
      </c>
      <c r="AE1180" t="s">
        <v>414</v>
      </c>
      <c r="AG1180" t="s">
        <v>1514</v>
      </c>
      <c r="AH1180">
        <v>0</v>
      </c>
      <c r="AI1180">
        <v>668</v>
      </c>
      <c r="AJ1180">
        <v>36</v>
      </c>
      <c r="AK1180">
        <v>560</v>
      </c>
      <c r="AL1180">
        <v>1.82</v>
      </c>
    </row>
    <row r="1181" spans="1:38" x14ac:dyDescent="0.3">
      <c r="A1181" t="s">
        <v>1426</v>
      </c>
      <c r="B1181">
        <v>100722</v>
      </c>
      <c r="C1181">
        <v>6</v>
      </c>
      <c r="D1181" t="s">
        <v>1511</v>
      </c>
      <c r="E1181" t="s">
        <v>1436</v>
      </c>
      <c r="F1181">
        <v>307</v>
      </c>
      <c r="G1181">
        <v>60.8</v>
      </c>
      <c r="H1181">
        <v>201.02</v>
      </c>
      <c r="I1181">
        <v>49.53</v>
      </c>
      <c r="J1181">
        <v>163.74</v>
      </c>
      <c r="K1181">
        <v>120</v>
      </c>
      <c r="T1181">
        <v>4</v>
      </c>
      <c r="U1181">
        <v>3</v>
      </c>
      <c r="V1181" t="s">
        <v>441</v>
      </c>
      <c r="W1181" t="s">
        <v>373</v>
      </c>
      <c r="X1181">
        <v>34</v>
      </c>
      <c r="Y1181">
        <v>24</v>
      </c>
      <c r="Z1181" t="s">
        <v>1512</v>
      </c>
      <c r="AA1181" t="s">
        <v>1513</v>
      </c>
      <c r="AB1181" t="s">
        <v>445</v>
      </c>
      <c r="AC1181" t="s">
        <v>446</v>
      </c>
      <c r="AD1181" t="s">
        <v>447</v>
      </c>
      <c r="AE1181" t="s">
        <v>414</v>
      </c>
      <c r="AG1181" t="s">
        <v>1514</v>
      </c>
      <c r="AH1181">
        <v>0</v>
      </c>
      <c r="AI1181">
        <v>668</v>
      </c>
      <c r="AJ1181">
        <v>36</v>
      </c>
      <c r="AK1181">
        <v>560</v>
      </c>
      <c r="AL1181">
        <v>1.82</v>
      </c>
    </row>
    <row r="1182" spans="1:38" x14ac:dyDescent="0.3">
      <c r="A1182" t="s">
        <v>1426</v>
      </c>
      <c r="B1182">
        <v>100722</v>
      </c>
      <c r="C1182">
        <v>7</v>
      </c>
      <c r="D1182" t="s">
        <v>1511</v>
      </c>
      <c r="E1182" t="s">
        <v>1436</v>
      </c>
      <c r="F1182">
        <v>307</v>
      </c>
      <c r="G1182">
        <v>63.64</v>
      </c>
      <c r="H1182">
        <v>210.41</v>
      </c>
      <c r="I1182">
        <v>51.84</v>
      </c>
      <c r="J1182">
        <v>171.39</v>
      </c>
      <c r="K1182">
        <v>60</v>
      </c>
      <c r="T1182">
        <v>4</v>
      </c>
      <c r="U1182">
        <v>3</v>
      </c>
      <c r="V1182" t="s">
        <v>441</v>
      </c>
      <c r="W1182" t="s">
        <v>374</v>
      </c>
      <c r="X1182">
        <v>34</v>
      </c>
      <c r="Y1182">
        <v>24</v>
      </c>
      <c r="Z1182" t="s">
        <v>1512</v>
      </c>
      <c r="AA1182" t="s">
        <v>1513</v>
      </c>
      <c r="AB1182" t="s">
        <v>445</v>
      </c>
      <c r="AC1182" t="s">
        <v>446</v>
      </c>
      <c r="AD1182" t="s">
        <v>447</v>
      </c>
      <c r="AE1182" t="s">
        <v>414</v>
      </c>
      <c r="AG1182" t="s">
        <v>1514</v>
      </c>
      <c r="AH1182">
        <v>0</v>
      </c>
      <c r="AI1182">
        <v>668</v>
      </c>
      <c r="AJ1182">
        <v>36</v>
      </c>
      <c r="AK1182">
        <v>560</v>
      </c>
      <c r="AL1182">
        <v>1.82</v>
      </c>
    </row>
    <row r="1183" spans="1:38" x14ac:dyDescent="0.3">
      <c r="A1183" t="s">
        <v>1426</v>
      </c>
      <c r="B1183">
        <v>2829</v>
      </c>
      <c r="C1183">
        <v>1</v>
      </c>
      <c r="D1183" t="s">
        <v>1515</v>
      </c>
      <c r="E1183" t="s">
        <v>462</v>
      </c>
      <c r="F1183">
        <v>512</v>
      </c>
      <c r="G1183">
        <v>20.49</v>
      </c>
      <c r="H1183">
        <v>67.739999999999995</v>
      </c>
      <c r="I1183">
        <v>14.97</v>
      </c>
      <c r="J1183">
        <v>49.5</v>
      </c>
      <c r="K1183">
        <v>52</v>
      </c>
      <c r="T1183">
        <v>2</v>
      </c>
      <c r="U1183">
        <v>1</v>
      </c>
      <c r="V1183" t="s">
        <v>441</v>
      </c>
      <c r="W1183">
        <v>67</v>
      </c>
      <c r="X1183">
        <v>25</v>
      </c>
      <c r="Y1183">
        <v>13</v>
      </c>
      <c r="Z1183" t="s">
        <v>1516</v>
      </c>
      <c r="AA1183" t="s">
        <v>1517</v>
      </c>
      <c r="AB1183" t="s">
        <v>445</v>
      </c>
      <c r="AC1183" t="s">
        <v>446</v>
      </c>
      <c r="AD1183" t="s">
        <v>447</v>
      </c>
      <c r="AE1183" t="s">
        <v>414</v>
      </c>
      <c r="AG1183" t="s">
        <v>1518</v>
      </c>
      <c r="AH1183">
        <v>0</v>
      </c>
      <c r="AI1183">
        <v>188</v>
      </c>
      <c r="AJ1183">
        <v>14</v>
      </c>
      <c r="AK1183">
        <v>647</v>
      </c>
      <c r="AL1183">
        <v>1.26</v>
      </c>
    </row>
    <row r="1184" spans="1:38" x14ac:dyDescent="0.3">
      <c r="A1184" t="s">
        <v>1426</v>
      </c>
      <c r="B1184">
        <v>2829</v>
      </c>
      <c r="C1184">
        <v>2</v>
      </c>
      <c r="D1184" t="s">
        <v>1515</v>
      </c>
      <c r="E1184" t="s">
        <v>462</v>
      </c>
      <c r="F1184">
        <v>512</v>
      </c>
      <c r="G1184">
        <v>26.75</v>
      </c>
      <c r="H1184">
        <v>88.45</v>
      </c>
      <c r="I1184">
        <v>20.58</v>
      </c>
      <c r="J1184">
        <v>68.040000000000006</v>
      </c>
      <c r="K1184">
        <v>100</v>
      </c>
      <c r="T1184">
        <v>3</v>
      </c>
      <c r="U1184">
        <v>1</v>
      </c>
      <c r="V1184" t="s">
        <v>441</v>
      </c>
      <c r="W1184">
        <v>88</v>
      </c>
      <c r="X1184">
        <v>25</v>
      </c>
      <c r="Y1184">
        <v>13</v>
      </c>
      <c r="Z1184" t="s">
        <v>1516</v>
      </c>
      <c r="AA1184" t="s">
        <v>1517</v>
      </c>
      <c r="AB1184" t="s">
        <v>445</v>
      </c>
      <c r="AC1184" t="s">
        <v>446</v>
      </c>
      <c r="AD1184" t="s">
        <v>447</v>
      </c>
      <c r="AE1184" t="s">
        <v>414</v>
      </c>
      <c r="AG1184" t="s">
        <v>1518</v>
      </c>
      <c r="AH1184">
        <v>0</v>
      </c>
      <c r="AI1184">
        <v>188</v>
      </c>
      <c r="AJ1184">
        <v>14</v>
      </c>
      <c r="AK1184">
        <v>647</v>
      </c>
      <c r="AL1184">
        <v>1.26</v>
      </c>
    </row>
    <row r="1185" spans="1:38" x14ac:dyDescent="0.3">
      <c r="A1185" t="s">
        <v>1426</v>
      </c>
      <c r="B1185">
        <v>2829</v>
      </c>
      <c r="C1185">
        <v>3</v>
      </c>
      <c r="D1185" t="s">
        <v>1515</v>
      </c>
      <c r="E1185" t="s">
        <v>462</v>
      </c>
      <c r="F1185">
        <v>512</v>
      </c>
      <c r="G1185">
        <v>31.87</v>
      </c>
      <c r="H1185">
        <v>105.38</v>
      </c>
      <c r="I1185">
        <v>25.61</v>
      </c>
      <c r="J1185">
        <v>84.69</v>
      </c>
      <c r="K1185">
        <v>64</v>
      </c>
      <c r="T1185">
        <v>3</v>
      </c>
      <c r="U1185">
        <v>2</v>
      </c>
      <c r="V1185" t="s">
        <v>441</v>
      </c>
      <c r="W1185">
        <v>105</v>
      </c>
      <c r="X1185">
        <v>25</v>
      </c>
      <c r="Y1185">
        <v>13</v>
      </c>
      <c r="Z1185" t="s">
        <v>1516</v>
      </c>
      <c r="AA1185" t="s">
        <v>1517</v>
      </c>
      <c r="AB1185" t="s">
        <v>445</v>
      </c>
      <c r="AC1185" t="s">
        <v>446</v>
      </c>
      <c r="AD1185" t="s">
        <v>447</v>
      </c>
      <c r="AE1185" t="s">
        <v>414</v>
      </c>
      <c r="AG1185" t="s">
        <v>1518</v>
      </c>
      <c r="AH1185">
        <v>0</v>
      </c>
      <c r="AI1185">
        <v>188</v>
      </c>
      <c r="AJ1185">
        <v>14</v>
      </c>
      <c r="AK1185">
        <v>647</v>
      </c>
      <c r="AL1185">
        <v>1.26</v>
      </c>
    </row>
    <row r="1186" spans="1:38" x14ac:dyDescent="0.3">
      <c r="A1186" t="s">
        <v>1426</v>
      </c>
      <c r="B1186">
        <v>2829</v>
      </c>
      <c r="C1186">
        <v>4</v>
      </c>
      <c r="D1186" t="s">
        <v>1515</v>
      </c>
      <c r="E1186" t="s">
        <v>462</v>
      </c>
      <c r="F1186">
        <v>512</v>
      </c>
      <c r="G1186">
        <v>36.46</v>
      </c>
      <c r="H1186">
        <v>120.54</v>
      </c>
      <c r="I1186">
        <v>30.12</v>
      </c>
      <c r="J1186">
        <v>99.6</v>
      </c>
      <c r="K1186">
        <v>44</v>
      </c>
      <c r="T1186">
        <v>4</v>
      </c>
      <c r="U1186">
        <v>2</v>
      </c>
      <c r="V1186" t="s">
        <v>441</v>
      </c>
      <c r="W1186">
        <v>120</v>
      </c>
      <c r="X1186">
        <v>25</v>
      </c>
      <c r="Y1186">
        <v>13</v>
      </c>
      <c r="Z1186" t="s">
        <v>1516</v>
      </c>
      <c r="AA1186" t="s">
        <v>1517</v>
      </c>
      <c r="AB1186" t="s">
        <v>445</v>
      </c>
      <c r="AC1186" t="s">
        <v>446</v>
      </c>
      <c r="AD1186" t="s">
        <v>447</v>
      </c>
      <c r="AE1186" t="s">
        <v>414</v>
      </c>
      <c r="AG1186" t="s">
        <v>1518</v>
      </c>
      <c r="AH1186">
        <v>0</v>
      </c>
      <c r="AI1186">
        <v>188</v>
      </c>
      <c r="AJ1186">
        <v>14</v>
      </c>
      <c r="AK1186">
        <v>647</v>
      </c>
      <c r="AL1186">
        <v>1.26</v>
      </c>
    </row>
    <row r="1187" spans="1:38" x14ac:dyDescent="0.3">
      <c r="A1187" t="s">
        <v>1426</v>
      </c>
      <c r="B1187">
        <v>2829</v>
      </c>
      <c r="C1187">
        <v>5</v>
      </c>
      <c r="D1187" t="s">
        <v>1515</v>
      </c>
      <c r="E1187" t="s">
        <v>462</v>
      </c>
      <c r="F1187">
        <v>512</v>
      </c>
      <c r="G1187">
        <v>40.39</v>
      </c>
      <c r="H1187">
        <v>133.54</v>
      </c>
      <c r="I1187">
        <v>33.94</v>
      </c>
      <c r="J1187">
        <v>112.2</v>
      </c>
      <c r="K1187">
        <v>80</v>
      </c>
      <c r="T1187">
        <v>4</v>
      </c>
      <c r="U1187">
        <v>2</v>
      </c>
      <c r="V1187" t="s">
        <v>441</v>
      </c>
      <c r="W1187">
        <v>133</v>
      </c>
      <c r="X1187">
        <v>25</v>
      </c>
      <c r="Y1187">
        <v>13</v>
      </c>
      <c r="Z1187" t="s">
        <v>1516</v>
      </c>
      <c r="AA1187" t="s">
        <v>1517</v>
      </c>
      <c r="AB1187" t="s">
        <v>445</v>
      </c>
      <c r="AC1187" t="s">
        <v>446</v>
      </c>
      <c r="AD1187" t="s">
        <v>447</v>
      </c>
      <c r="AE1187" t="s">
        <v>414</v>
      </c>
      <c r="AG1187" t="s">
        <v>1518</v>
      </c>
      <c r="AH1187">
        <v>0</v>
      </c>
      <c r="AI1187">
        <v>188</v>
      </c>
      <c r="AJ1187">
        <v>14</v>
      </c>
      <c r="AK1187">
        <v>647</v>
      </c>
      <c r="AL1187">
        <v>1.26</v>
      </c>
    </row>
    <row r="1188" spans="1:38" x14ac:dyDescent="0.3">
      <c r="A1188" t="s">
        <v>1426</v>
      </c>
      <c r="B1188">
        <v>2829</v>
      </c>
      <c r="C1188">
        <v>6</v>
      </c>
      <c r="D1188" t="s">
        <v>1515</v>
      </c>
      <c r="E1188" t="s">
        <v>462</v>
      </c>
      <c r="F1188">
        <v>512</v>
      </c>
      <c r="G1188">
        <v>47.98</v>
      </c>
      <c r="H1188">
        <v>158.63</v>
      </c>
      <c r="I1188">
        <v>40.82</v>
      </c>
      <c r="J1188">
        <v>134.97</v>
      </c>
      <c r="K1188">
        <v>120</v>
      </c>
      <c r="T1188">
        <v>4</v>
      </c>
      <c r="U1188">
        <v>2</v>
      </c>
      <c r="V1188" t="s">
        <v>441</v>
      </c>
      <c r="W1188">
        <v>158</v>
      </c>
      <c r="X1188">
        <v>25</v>
      </c>
      <c r="Y1188">
        <v>13</v>
      </c>
      <c r="Z1188" t="s">
        <v>1516</v>
      </c>
      <c r="AA1188" t="s">
        <v>1517</v>
      </c>
      <c r="AB1188" t="s">
        <v>445</v>
      </c>
      <c r="AC1188" t="s">
        <v>446</v>
      </c>
      <c r="AD1188" t="s">
        <v>447</v>
      </c>
      <c r="AE1188" t="s">
        <v>414</v>
      </c>
      <c r="AG1188" t="s">
        <v>1518</v>
      </c>
      <c r="AH1188">
        <v>0</v>
      </c>
      <c r="AI1188">
        <v>188</v>
      </c>
      <c r="AJ1188">
        <v>14</v>
      </c>
      <c r="AK1188">
        <v>647</v>
      </c>
      <c r="AL1188">
        <v>1.26</v>
      </c>
    </row>
    <row r="1189" spans="1:38" x14ac:dyDescent="0.3">
      <c r="A1189" t="s">
        <v>1426</v>
      </c>
      <c r="B1189">
        <v>2829</v>
      </c>
      <c r="C1189">
        <v>7</v>
      </c>
      <c r="D1189" t="s">
        <v>1515</v>
      </c>
      <c r="E1189" t="s">
        <v>462</v>
      </c>
      <c r="F1189">
        <v>512</v>
      </c>
      <c r="G1189">
        <v>58.63</v>
      </c>
      <c r="H1189">
        <v>193.84</v>
      </c>
      <c r="I1189">
        <v>49.11</v>
      </c>
      <c r="J1189">
        <v>162.36000000000001</v>
      </c>
      <c r="K1189">
        <v>52</v>
      </c>
      <c r="T1189">
        <v>5</v>
      </c>
      <c r="U1189">
        <v>2</v>
      </c>
      <c r="V1189" t="s">
        <v>441</v>
      </c>
      <c r="W1189">
        <v>193</v>
      </c>
      <c r="X1189">
        <v>25</v>
      </c>
      <c r="Y1189">
        <v>13</v>
      </c>
      <c r="Z1189" t="s">
        <v>1516</v>
      </c>
      <c r="AA1189" t="s">
        <v>1517</v>
      </c>
      <c r="AB1189" t="s">
        <v>445</v>
      </c>
      <c r="AC1189" t="s">
        <v>446</v>
      </c>
      <c r="AD1189" t="s">
        <v>447</v>
      </c>
      <c r="AE1189" t="s">
        <v>414</v>
      </c>
      <c r="AG1189" t="s">
        <v>1518</v>
      </c>
      <c r="AH1189">
        <v>0</v>
      </c>
      <c r="AI1189">
        <v>188</v>
      </c>
      <c r="AJ1189">
        <v>14</v>
      </c>
      <c r="AK1189">
        <v>647</v>
      </c>
      <c r="AL1189">
        <v>1.26</v>
      </c>
    </row>
    <row r="1190" spans="1:38" x14ac:dyDescent="0.3">
      <c r="A1190" t="s">
        <v>1426</v>
      </c>
      <c r="B1190">
        <v>2637</v>
      </c>
      <c r="C1190">
        <v>1</v>
      </c>
      <c r="D1190" t="s">
        <v>1519</v>
      </c>
      <c r="E1190" t="s">
        <v>1520</v>
      </c>
      <c r="F1190">
        <v>568</v>
      </c>
      <c r="G1190">
        <v>19.920000000000002</v>
      </c>
      <c r="H1190">
        <v>65.87</v>
      </c>
      <c r="I1190">
        <v>14.77</v>
      </c>
      <c r="J1190">
        <v>48.84</v>
      </c>
      <c r="K1190">
        <v>140</v>
      </c>
      <c r="T1190">
        <v>2</v>
      </c>
      <c r="U1190">
        <v>1</v>
      </c>
      <c r="V1190" t="s">
        <v>457</v>
      </c>
      <c r="W1190">
        <v>65</v>
      </c>
      <c r="X1190">
        <v>18</v>
      </c>
      <c r="Y1190">
        <v>13</v>
      </c>
      <c r="Z1190" t="s">
        <v>1521</v>
      </c>
      <c r="AA1190" t="s">
        <v>1522</v>
      </c>
      <c r="AB1190" t="s">
        <v>445</v>
      </c>
      <c r="AC1190" t="s">
        <v>446</v>
      </c>
      <c r="AD1190" t="s">
        <v>447</v>
      </c>
      <c r="AE1190" t="s">
        <v>414</v>
      </c>
      <c r="AG1190" t="s">
        <v>1523</v>
      </c>
      <c r="AH1190">
        <v>0</v>
      </c>
      <c r="AI1190">
        <v>182</v>
      </c>
      <c r="AJ1190">
        <v>18</v>
      </c>
      <c r="AK1190">
        <v>463</v>
      </c>
      <c r="AL1190">
        <v>0.82</v>
      </c>
    </row>
    <row r="1191" spans="1:38" x14ac:dyDescent="0.3">
      <c r="A1191" t="s">
        <v>1426</v>
      </c>
      <c r="B1191">
        <v>2637</v>
      </c>
      <c r="C1191">
        <v>2</v>
      </c>
      <c r="D1191" t="s">
        <v>1519</v>
      </c>
      <c r="E1191" t="s">
        <v>1520</v>
      </c>
      <c r="F1191">
        <v>568</v>
      </c>
      <c r="G1191">
        <v>26.01</v>
      </c>
      <c r="H1191">
        <v>86.01</v>
      </c>
      <c r="I1191">
        <v>20.39</v>
      </c>
      <c r="J1191">
        <v>67.430000000000007</v>
      </c>
      <c r="K1191">
        <v>180</v>
      </c>
      <c r="T1191">
        <v>3</v>
      </c>
      <c r="U1191">
        <v>1</v>
      </c>
      <c r="V1191" t="s">
        <v>441</v>
      </c>
      <c r="W1191">
        <v>86</v>
      </c>
      <c r="X1191">
        <v>18</v>
      </c>
      <c r="Y1191">
        <v>13</v>
      </c>
      <c r="Z1191" t="s">
        <v>1521</v>
      </c>
      <c r="AA1191" t="s">
        <v>1522</v>
      </c>
      <c r="AB1191" t="s">
        <v>445</v>
      </c>
      <c r="AC1191" t="s">
        <v>446</v>
      </c>
      <c r="AD1191" t="s">
        <v>447</v>
      </c>
      <c r="AE1191" t="s">
        <v>414</v>
      </c>
      <c r="AG1191" t="s">
        <v>1523</v>
      </c>
      <c r="AH1191">
        <v>0</v>
      </c>
      <c r="AI1191">
        <v>182</v>
      </c>
      <c r="AJ1191">
        <v>18</v>
      </c>
      <c r="AK1191">
        <v>463</v>
      </c>
      <c r="AL1191">
        <v>0.82</v>
      </c>
    </row>
    <row r="1192" spans="1:38" x14ac:dyDescent="0.3">
      <c r="A1192" t="s">
        <v>1426</v>
      </c>
      <c r="B1192">
        <v>2637</v>
      </c>
      <c r="C1192">
        <v>3</v>
      </c>
      <c r="D1192" t="s">
        <v>1519</v>
      </c>
      <c r="E1192" t="s">
        <v>1520</v>
      </c>
      <c r="F1192">
        <v>568</v>
      </c>
      <c r="G1192">
        <v>32.07</v>
      </c>
      <c r="H1192">
        <v>106.03</v>
      </c>
      <c r="I1192">
        <v>25.7</v>
      </c>
      <c r="J1192">
        <v>84.97</v>
      </c>
      <c r="K1192">
        <v>248</v>
      </c>
      <c r="T1192">
        <v>3</v>
      </c>
      <c r="U1192">
        <v>2</v>
      </c>
      <c r="V1192" t="s">
        <v>441</v>
      </c>
      <c r="W1192">
        <v>106</v>
      </c>
      <c r="X1192">
        <v>18</v>
      </c>
      <c r="Y1192">
        <v>13</v>
      </c>
      <c r="Z1192" t="s">
        <v>1521</v>
      </c>
      <c r="AA1192" t="s">
        <v>1522</v>
      </c>
      <c r="AB1192" t="s">
        <v>445</v>
      </c>
      <c r="AC1192" t="s">
        <v>446</v>
      </c>
      <c r="AD1192" t="s">
        <v>447</v>
      </c>
      <c r="AE1192" t="s">
        <v>414</v>
      </c>
      <c r="AG1192" t="s">
        <v>1523</v>
      </c>
      <c r="AH1192">
        <v>0</v>
      </c>
      <c r="AI1192">
        <v>182</v>
      </c>
      <c r="AJ1192">
        <v>18</v>
      </c>
      <c r="AK1192">
        <v>463</v>
      </c>
      <c r="AL1192">
        <v>0.82</v>
      </c>
    </row>
    <row r="1193" spans="1:38" x14ac:dyDescent="0.3">
      <c r="A1193" t="s">
        <v>1426</v>
      </c>
      <c r="B1193">
        <v>14532</v>
      </c>
      <c r="C1193">
        <v>1</v>
      </c>
      <c r="D1193" t="s">
        <v>1524</v>
      </c>
      <c r="E1193" t="s">
        <v>1525</v>
      </c>
      <c r="F1193">
        <v>378</v>
      </c>
      <c r="G1193">
        <v>33.64</v>
      </c>
      <c r="H1193">
        <v>111.23</v>
      </c>
      <c r="I1193">
        <v>25.69</v>
      </c>
      <c r="J1193">
        <v>84.93</v>
      </c>
      <c r="K1193">
        <v>31</v>
      </c>
      <c r="T1193">
        <v>3</v>
      </c>
      <c r="U1193">
        <v>2</v>
      </c>
      <c r="V1193" t="s">
        <v>457</v>
      </c>
      <c r="W1193" t="s">
        <v>134</v>
      </c>
      <c r="X1193">
        <v>36</v>
      </c>
      <c r="Y1193">
        <v>33</v>
      </c>
      <c r="Z1193" t="s">
        <v>1526</v>
      </c>
      <c r="AA1193" t="s">
        <v>1527</v>
      </c>
      <c r="AB1193" t="s">
        <v>445</v>
      </c>
      <c r="AC1193" t="s">
        <v>446</v>
      </c>
      <c r="AD1193" t="s">
        <v>447</v>
      </c>
      <c r="AE1193" t="s">
        <v>414</v>
      </c>
      <c r="AG1193" t="s">
        <v>1528</v>
      </c>
      <c r="AH1193">
        <v>0</v>
      </c>
      <c r="AI1193">
        <v>414</v>
      </c>
      <c r="AJ1193">
        <v>76</v>
      </c>
      <c r="AK1193">
        <v>825</v>
      </c>
      <c r="AL1193">
        <v>2.1800000000000002</v>
      </c>
    </row>
    <row r="1194" spans="1:38" x14ac:dyDescent="0.3">
      <c r="A1194" t="s">
        <v>1426</v>
      </c>
      <c r="B1194">
        <v>14532</v>
      </c>
      <c r="C1194">
        <v>2</v>
      </c>
      <c r="D1194" t="s">
        <v>1524</v>
      </c>
      <c r="E1194" t="s">
        <v>1525</v>
      </c>
      <c r="F1194">
        <v>378</v>
      </c>
      <c r="G1194">
        <v>33.770000000000003</v>
      </c>
      <c r="H1194">
        <v>111.65</v>
      </c>
      <c r="I1194">
        <v>25.69</v>
      </c>
      <c r="J1194">
        <v>84.93</v>
      </c>
      <c r="K1194">
        <v>31</v>
      </c>
      <c r="T1194">
        <v>3</v>
      </c>
      <c r="U1194">
        <v>2</v>
      </c>
      <c r="V1194" t="s">
        <v>457</v>
      </c>
      <c r="W1194" t="s">
        <v>152</v>
      </c>
      <c r="X1194">
        <v>36</v>
      </c>
      <c r="Y1194">
        <v>33</v>
      </c>
      <c r="Z1194" t="s">
        <v>1526</v>
      </c>
      <c r="AA1194" t="s">
        <v>1527</v>
      </c>
      <c r="AB1194" t="s">
        <v>445</v>
      </c>
      <c r="AC1194" t="s">
        <v>446</v>
      </c>
      <c r="AD1194" t="s">
        <v>447</v>
      </c>
      <c r="AE1194" t="s">
        <v>414</v>
      </c>
      <c r="AG1194" t="s">
        <v>1528</v>
      </c>
      <c r="AH1194">
        <v>0</v>
      </c>
      <c r="AI1194">
        <v>414</v>
      </c>
      <c r="AJ1194">
        <v>76</v>
      </c>
      <c r="AK1194">
        <v>825</v>
      </c>
      <c r="AL1194">
        <v>2.1800000000000002</v>
      </c>
    </row>
    <row r="1195" spans="1:38" x14ac:dyDescent="0.3">
      <c r="A1195" t="s">
        <v>1426</v>
      </c>
      <c r="B1195">
        <v>14532</v>
      </c>
      <c r="C1195">
        <v>3</v>
      </c>
      <c r="D1195" t="s">
        <v>1524</v>
      </c>
      <c r="E1195" t="s">
        <v>1525</v>
      </c>
      <c r="F1195">
        <v>378</v>
      </c>
      <c r="G1195">
        <v>46.23</v>
      </c>
      <c r="H1195">
        <v>152.85</v>
      </c>
      <c r="I1195">
        <v>35.32</v>
      </c>
      <c r="J1195">
        <v>116.79</v>
      </c>
      <c r="K1195">
        <v>190</v>
      </c>
      <c r="T1195">
        <v>4</v>
      </c>
      <c r="U1195">
        <v>2</v>
      </c>
      <c r="V1195" t="s">
        <v>457</v>
      </c>
      <c r="W1195" t="s">
        <v>375</v>
      </c>
      <c r="X1195">
        <v>36</v>
      </c>
      <c r="Y1195">
        <v>33</v>
      </c>
      <c r="Z1195" t="s">
        <v>1526</v>
      </c>
      <c r="AA1195" t="s">
        <v>1527</v>
      </c>
      <c r="AB1195" t="s">
        <v>445</v>
      </c>
      <c r="AC1195" t="s">
        <v>446</v>
      </c>
      <c r="AD1195" t="s">
        <v>447</v>
      </c>
      <c r="AE1195" t="s">
        <v>414</v>
      </c>
      <c r="AG1195" t="s">
        <v>1528</v>
      </c>
      <c r="AH1195">
        <v>0</v>
      </c>
      <c r="AI1195">
        <v>414</v>
      </c>
      <c r="AJ1195">
        <v>76</v>
      </c>
      <c r="AK1195">
        <v>825</v>
      </c>
      <c r="AL1195">
        <v>2.1800000000000002</v>
      </c>
    </row>
    <row r="1196" spans="1:38" x14ac:dyDescent="0.3">
      <c r="A1196" t="s">
        <v>1426</v>
      </c>
      <c r="B1196">
        <v>14532</v>
      </c>
      <c r="C1196">
        <v>4</v>
      </c>
      <c r="D1196" t="s">
        <v>1524</v>
      </c>
      <c r="E1196" t="s">
        <v>1525</v>
      </c>
      <c r="F1196">
        <v>378</v>
      </c>
      <c r="G1196">
        <v>46.17</v>
      </c>
      <c r="H1196">
        <v>152.66</v>
      </c>
      <c r="I1196">
        <v>35.22</v>
      </c>
      <c r="J1196">
        <v>116.46</v>
      </c>
      <c r="K1196">
        <v>31</v>
      </c>
      <c r="T1196">
        <v>4</v>
      </c>
      <c r="U1196">
        <v>2</v>
      </c>
      <c r="V1196" t="s">
        <v>457</v>
      </c>
      <c r="W1196" t="s">
        <v>168</v>
      </c>
      <c r="X1196">
        <v>36</v>
      </c>
      <c r="Y1196">
        <v>33</v>
      </c>
      <c r="Z1196" t="s">
        <v>1526</v>
      </c>
      <c r="AA1196" t="s">
        <v>1527</v>
      </c>
      <c r="AB1196" t="s">
        <v>445</v>
      </c>
      <c r="AC1196" t="s">
        <v>446</v>
      </c>
      <c r="AD1196" t="s">
        <v>447</v>
      </c>
      <c r="AE1196" t="s">
        <v>414</v>
      </c>
      <c r="AG1196" t="s">
        <v>1528</v>
      </c>
      <c r="AH1196">
        <v>0</v>
      </c>
      <c r="AI1196">
        <v>414</v>
      </c>
      <c r="AJ1196">
        <v>76</v>
      </c>
      <c r="AK1196">
        <v>825</v>
      </c>
      <c r="AL1196">
        <v>2.1800000000000002</v>
      </c>
    </row>
    <row r="1197" spans="1:38" x14ac:dyDescent="0.3">
      <c r="A1197" t="s">
        <v>1426</v>
      </c>
      <c r="B1197">
        <v>14532</v>
      </c>
      <c r="C1197">
        <v>5</v>
      </c>
      <c r="D1197" t="s">
        <v>1524</v>
      </c>
      <c r="E1197" t="s">
        <v>1525</v>
      </c>
      <c r="F1197">
        <v>378</v>
      </c>
      <c r="G1197">
        <v>46.54</v>
      </c>
      <c r="H1197">
        <v>153.88</v>
      </c>
      <c r="I1197">
        <v>35.46</v>
      </c>
      <c r="J1197">
        <v>117.23</v>
      </c>
      <c r="K1197">
        <v>95</v>
      </c>
      <c r="T1197">
        <v>4</v>
      </c>
      <c r="U1197">
        <v>2</v>
      </c>
      <c r="V1197" t="s">
        <v>457</v>
      </c>
      <c r="W1197" t="s">
        <v>376</v>
      </c>
      <c r="X1197">
        <v>36</v>
      </c>
      <c r="Y1197">
        <v>33</v>
      </c>
      <c r="Z1197" t="s">
        <v>1526</v>
      </c>
      <c r="AA1197" t="s">
        <v>1527</v>
      </c>
      <c r="AB1197" t="s">
        <v>445</v>
      </c>
      <c r="AC1197" t="s">
        <v>446</v>
      </c>
      <c r="AD1197" t="s">
        <v>447</v>
      </c>
      <c r="AE1197" t="s">
        <v>414</v>
      </c>
      <c r="AG1197" t="s">
        <v>1528</v>
      </c>
      <c r="AH1197">
        <v>0</v>
      </c>
      <c r="AI1197">
        <v>414</v>
      </c>
      <c r="AJ1197">
        <v>76</v>
      </c>
      <c r="AK1197">
        <v>825</v>
      </c>
      <c r="AL1197">
        <v>2.1800000000000002</v>
      </c>
    </row>
    <row r="1198" spans="1:38" x14ac:dyDescent="0.3">
      <c r="A1198" t="s">
        <v>1426</v>
      </c>
      <c r="B1198">
        <v>2663</v>
      </c>
      <c r="C1198">
        <v>1</v>
      </c>
      <c r="D1198" t="s">
        <v>1529</v>
      </c>
      <c r="E1198" t="s">
        <v>1520</v>
      </c>
      <c r="F1198">
        <v>706</v>
      </c>
      <c r="G1198">
        <v>19.559999999999999</v>
      </c>
      <c r="H1198">
        <v>64.69</v>
      </c>
      <c r="I1198">
        <v>14.77</v>
      </c>
      <c r="J1198">
        <v>48.84</v>
      </c>
      <c r="K1198">
        <v>354</v>
      </c>
      <c r="T1198">
        <v>2</v>
      </c>
      <c r="U1198">
        <v>1</v>
      </c>
      <c r="V1198" t="s">
        <v>457</v>
      </c>
      <c r="W1198">
        <v>64</v>
      </c>
      <c r="X1198">
        <v>23</v>
      </c>
      <c r="Y1198">
        <v>14</v>
      </c>
      <c r="Z1198" t="s">
        <v>1530</v>
      </c>
      <c r="AA1198" t="s">
        <v>1443</v>
      </c>
      <c r="AB1198" t="s">
        <v>445</v>
      </c>
      <c r="AC1198" t="s">
        <v>446</v>
      </c>
      <c r="AD1198" t="s">
        <v>447</v>
      </c>
      <c r="AE1198" t="s">
        <v>414</v>
      </c>
      <c r="AG1198" t="s">
        <v>1531</v>
      </c>
      <c r="AH1198">
        <v>0</v>
      </c>
      <c r="AI1198">
        <v>174</v>
      </c>
      <c r="AJ1198">
        <v>14</v>
      </c>
      <c r="AK1198">
        <v>0</v>
      </c>
      <c r="AL1198">
        <v>0</v>
      </c>
    </row>
    <row r="1199" spans="1:38" x14ac:dyDescent="0.3">
      <c r="A1199" t="s">
        <v>1426</v>
      </c>
      <c r="B1199">
        <v>2663</v>
      </c>
      <c r="C1199">
        <v>2</v>
      </c>
      <c r="D1199" t="s">
        <v>1529</v>
      </c>
      <c r="E1199" t="s">
        <v>1520</v>
      </c>
      <c r="F1199">
        <v>706</v>
      </c>
      <c r="G1199">
        <v>26.71</v>
      </c>
      <c r="H1199">
        <v>88.33</v>
      </c>
      <c r="I1199">
        <v>20.88</v>
      </c>
      <c r="J1199">
        <v>69.05</v>
      </c>
      <c r="K1199">
        <v>104</v>
      </c>
      <c r="T1199">
        <v>3</v>
      </c>
      <c r="U1199">
        <v>1</v>
      </c>
      <c r="V1199" t="s">
        <v>441</v>
      </c>
      <c r="W1199">
        <v>88</v>
      </c>
      <c r="X1199">
        <v>23</v>
      </c>
      <c r="Y1199">
        <v>14</v>
      </c>
      <c r="Z1199" t="s">
        <v>1530</v>
      </c>
      <c r="AA1199" t="s">
        <v>1443</v>
      </c>
      <c r="AB1199" t="s">
        <v>445</v>
      </c>
      <c r="AC1199" t="s">
        <v>446</v>
      </c>
      <c r="AD1199" t="s">
        <v>447</v>
      </c>
      <c r="AE1199" t="s">
        <v>414</v>
      </c>
      <c r="AG1199" t="s">
        <v>1531</v>
      </c>
      <c r="AH1199">
        <v>0</v>
      </c>
      <c r="AI1199">
        <v>174</v>
      </c>
      <c r="AJ1199">
        <v>14</v>
      </c>
      <c r="AK1199">
        <v>0</v>
      </c>
      <c r="AL1199">
        <v>0</v>
      </c>
    </row>
    <row r="1200" spans="1:38" x14ac:dyDescent="0.3">
      <c r="A1200" t="s">
        <v>1426</v>
      </c>
      <c r="B1200">
        <v>2663</v>
      </c>
      <c r="C1200">
        <v>3</v>
      </c>
      <c r="D1200" t="s">
        <v>1529</v>
      </c>
      <c r="E1200" t="s">
        <v>1520</v>
      </c>
      <c r="F1200">
        <v>706</v>
      </c>
      <c r="G1200">
        <v>31.52</v>
      </c>
      <c r="H1200">
        <v>104.22</v>
      </c>
      <c r="I1200">
        <v>25.7</v>
      </c>
      <c r="J1200">
        <v>84.97</v>
      </c>
      <c r="K1200">
        <v>248</v>
      </c>
      <c r="T1200">
        <v>3</v>
      </c>
      <c r="U1200">
        <v>2</v>
      </c>
      <c r="V1200" t="s">
        <v>441</v>
      </c>
      <c r="W1200">
        <v>104</v>
      </c>
      <c r="X1200">
        <v>23</v>
      </c>
      <c r="Y1200">
        <v>14</v>
      </c>
      <c r="Z1200" t="s">
        <v>1530</v>
      </c>
      <c r="AA1200" t="s">
        <v>1443</v>
      </c>
      <c r="AB1200" t="s">
        <v>445</v>
      </c>
      <c r="AC1200" t="s">
        <v>446</v>
      </c>
      <c r="AD1200" t="s">
        <v>447</v>
      </c>
      <c r="AE1200" t="s">
        <v>414</v>
      </c>
      <c r="AG1200" t="s">
        <v>1531</v>
      </c>
      <c r="AH1200">
        <v>0</v>
      </c>
      <c r="AI1200">
        <v>174</v>
      </c>
      <c r="AJ1200">
        <v>14</v>
      </c>
      <c r="AK1200">
        <v>0</v>
      </c>
      <c r="AL1200">
        <v>0</v>
      </c>
    </row>
    <row r="1201" spans="1:38" x14ac:dyDescent="0.3">
      <c r="A1201" t="s">
        <v>1426</v>
      </c>
      <c r="B1201">
        <v>2755</v>
      </c>
      <c r="C1201">
        <v>1</v>
      </c>
      <c r="D1201" t="s">
        <v>1532</v>
      </c>
      <c r="E1201" t="s">
        <v>462</v>
      </c>
      <c r="F1201">
        <v>598</v>
      </c>
      <c r="G1201">
        <v>37.619999999999997</v>
      </c>
      <c r="H1201">
        <v>124.38</v>
      </c>
      <c r="I1201">
        <v>30.8</v>
      </c>
      <c r="J1201">
        <v>101.85</v>
      </c>
      <c r="K1201">
        <v>240</v>
      </c>
      <c r="T1201">
        <v>4</v>
      </c>
      <c r="U1201">
        <v>2</v>
      </c>
      <c r="V1201" t="s">
        <v>441</v>
      </c>
      <c r="W1201">
        <v>124</v>
      </c>
      <c r="X1201">
        <v>25</v>
      </c>
      <c r="Y1201">
        <v>15</v>
      </c>
      <c r="Z1201" t="s">
        <v>1533</v>
      </c>
      <c r="AA1201" t="s">
        <v>1534</v>
      </c>
      <c r="AB1201" t="s">
        <v>445</v>
      </c>
      <c r="AC1201" t="s">
        <v>446</v>
      </c>
      <c r="AD1201" t="s">
        <v>447</v>
      </c>
      <c r="AE1201" t="s">
        <v>414</v>
      </c>
      <c r="AG1201" t="s">
        <v>1535</v>
      </c>
      <c r="AH1201">
        <v>0</v>
      </c>
      <c r="AI1201">
        <v>211</v>
      </c>
      <c r="AJ1201">
        <v>16</v>
      </c>
      <c r="AK1201">
        <v>940</v>
      </c>
      <c r="AL1201">
        <v>1.57</v>
      </c>
    </row>
    <row r="1202" spans="1:38" x14ac:dyDescent="0.3">
      <c r="A1202" t="s">
        <v>1426</v>
      </c>
      <c r="B1202">
        <v>2755</v>
      </c>
      <c r="C1202">
        <v>2</v>
      </c>
      <c r="D1202" t="s">
        <v>1532</v>
      </c>
      <c r="E1202" t="s">
        <v>462</v>
      </c>
      <c r="F1202">
        <v>598</v>
      </c>
      <c r="G1202">
        <v>48.67</v>
      </c>
      <c r="H1202">
        <v>160.91</v>
      </c>
      <c r="I1202">
        <v>40.81</v>
      </c>
      <c r="J1202">
        <v>134.94</v>
      </c>
      <c r="K1202">
        <v>258</v>
      </c>
      <c r="T1202">
        <v>4</v>
      </c>
      <c r="U1202">
        <v>2</v>
      </c>
      <c r="V1202" t="s">
        <v>441</v>
      </c>
      <c r="W1202">
        <v>160</v>
      </c>
      <c r="X1202">
        <v>25</v>
      </c>
      <c r="Y1202">
        <v>15</v>
      </c>
      <c r="Z1202" t="s">
        <v>1533</v>
      </c>
      <c r="AA1202" t="s">
        <v>1534</v>
      </c>
      <c r="AB1202" t="s">
        <v>445</v>
      </c>
      <c r="AC1202" t="s">
        <v>446</v>
      </c>
      <c r="AD1202" t="s">
        <v>447</v>
      </c>
      <c r="AE1202" t="s">
        <v>414</v>
      </c>
      <c r="AG1202" t="s">
        <v>1535</v>
      </c>
      <c r="AH1202">
        <v>0</v>
      </c>
      <c r="AI1202">
        <v>211</v>
      </c>
      <c r="AJ1202">
        <v>16</v>
      </c>
      <c r="AK1202">
        <v>940</v>
      </c>
      <c r="AL1202">
        <v>1.57</v>
      </c>
    </row>
    <row r="1203" spans="1:38" x14ac:dyDescent="0.3">
      <c r="A1203" t="s">
        <v>1426</v>
      </c>
      <c r="B1203">
        <v>2755</v>
      </c>
      <c r="C1203">
        <v>3</v>
      </c>
      <c r="D1203" t="s">
        <v>1532</v>
      </c>
      <c r="E1203" t="s">
        <v>462</v>
      </c>
      <c r="F1203">
        <v>598</v>
      </c>
      <c r="G1203">
        <v>58.46</v>
      </c>
      <c r="H1203">
        <v>193.27</v>
      </c>
      <c r="I1203">
        <v>49.9</v>
      </c>
      <c r="J1203">
        <v>164.99</v>
      </c>
      <c r="K1203">
        <v>100</v>
      </c>
      <c r="T1203">
        <v>5</v>
      </c>
      <c r="U1203">
        <v>2</v>
      </c>
      <c r="V1203" t="s">
        <v>441</v>
      </c>
      <c r="W1203">
        <v>193</v>
      </c>
      <c r="X1203">
        <v>25</v>
      </c>
      <c r="Y1203">
        <v>15</v>
      </c>
      <c r="Z1203" t="s">
        <v>1533</v>
      </c>
      <c r="AA1203" t="s">
        <v>1534</v>
      </c>
      <c r="AB1203" t="s">
        <v>445</v>
      </c>
      <c r="AC1203" t="s">
        <v>446</v>
      </c>
      <c r="AD1203" t="s">
        <v>447</v>
      </c>
      <c r="AE1203" t="s">
        <v>414</v>
      </c>
      <c r="AG1203" t="s">
        <v>1535</v>
      </c>
      <c r="AH1203">
        <v>0</v>
      </c>
      <c r="AI1203">
        <v>211</v>
      </c>
      <c r="AJ1203">
        <v>16</v>
      </c>
      <c r="AK1203">
        <v>940</v>
      </c>
      <c r="AL1203">
        <v>1.57</v>
      </c>
    </row>
    <row r="1204" spans="1:38" x14ac:dyDescent="0.3">
      <c r="A1204" t="s">
        <v>1426</v>
      </c>
      <c r="B1204">
        <v>2618</v>
      </c>
      <c r="C1204">
        <v>1</v>
      </c>
      <c r="D1204" t="s">
        <v>1536</v>
      </c>
      <c r="E1204" t="s">
        <v>477</v>
      </c>
      <c r="F1204">
        <v>1006</v>
      </c>
      <c r="G1204">
        <v>24.23</v>
      </c>
      <c r="H1204">
        <v>80.13</v>
      </c>
      <c r="I1204">
        <v>17.600000000000001</v>
      </c>
      <c r="J1204">
        <v>58.19</v>
      </c>
      <c r="K1204">
        <v>118</v>
      </c>
      <c r="T1204">
        <v>2</v>
      </c>
      <c r="U1204">
        <v>1</v>
      </c>
      <c r="V1204" t="s">
        <v>457</v>
      </c>
      <c r="W1204">
        <v>80</v>
      </c>
      <c r="X1204">
        <v>25</v>
      </c>
      <c r="Y1204">
        <v>10</v>
      </c>
      <c r="Z1204" t="s">
        <v>1537</v>
      </c>
      <c r="AA1204" t="s">
        <v>1538</v>
      </c>
      <c r="AB1204" t="s">
        <v>445</v>
      </c>
      <c r="AC1204" t="s">
        <v>446</v>
      </c>
      <c r="AD1204" t="s">
        <v>447</v>
      </c>
      <c r="AE1204" t="s">
        <v>414</v>
      </c>
      <c r="AG1204" t="s">
        <v>1460</v>
      </c>
      <c r="AH1204">
        <v>0</v>
      </c>
      <c r="AI1204">
        <v>180</v>
      </c>
      <c r="AJ1204">
        <v>13</v>
      </c>
      <c r="AK1204">
        <v>601</v>
      </c>
      <c r="AL1204">
        <v>0.6</v>
      </c>
    </row>
    <row r="1205" spans="1:38" x14ac:dyDescent="0.3">
      <c r="A1205" t="s">
        <v>1426</v>
      </c>
      <c r="B1205">
        <v>2618</v>
      </c>
      <c r="C1205">
        <v>2</v>
      </c>
      <c r="D1205" t="s">
        <v>1536</v>
      </c>
      <c r="E1205" t="s">
        <v>477</v>
      </c>
      <c r="F1205">
        <v>1006</v>
      </c>
      <c r="G1205">
        <v>25.4</v>
      </c>
      <c r="H1205">
        <v>83.98</v>
      </c>
      <c r="I1205">
        <v>17.75</v>
      </c>
      <c r="J1205">
        <v>58.71</v>
      </c>
      <c r="K1205">
        <v>198</v>
      </c>
      <c r="T1205">
        <v>2</v>
      </c>
      <c r="U1205">
        <v>1</v>
      </c>
      <c r="V1205" t="s">
        <v>457</v>
      </c>
      <c r="W1205">
        <v>83</v>
      </c>
      <c r="X1205">
        <v>25</v>
      </c>
      <c r="Y1205">
        <v>10</v>
      </c>
      <c r="Z1205" t="s">
        <v>1537</v>
      </c>
      <c r="AA1205" t="s">
        <v>1538</v>
      </c>
      <c r="AB1205" t="s">
        <v>445</v>
      </c>
      <c r="AC1205" t="s">
        <v>446</v>
      </c>
      <c r="AD1205" t="s">
        <v>447</v>
      </c>
      <c r="AE1205" t="s">
        <v>414</v>
      </c>
      <c r="AG1205" t="s">
        <v>1460</v>
      </c>
      <c r="AH1205">
        <v>0</v>
      </c>
      <c r="AI1205">
        <v>180</v>
      </c>
      <c r="AJ1205">
        <v>13</v>
      </c>
      <c r="AK1205">
        <v>601</v>
      </c>
      <c r="AL1205">
        <v>0.6</v>
      </c>
    </row>
    <row r="1206" spans="1:38" x14ac:dyDescent="0.3">
      <c r="A1206" t="s">
        <v>1426</v>
      </c>
      <c r="B1206">
        <v>2618</v>
      </c>
      <c r="C1206">
        <v>3</v>
      </c>
      <c r="D1206" t="s">
        <v>1536</v>
      </c>
      <c r="E1206" t="s">
        <v>477</v>
      </c>
      <c r="F1206">
        <v>1006</v>
      </c>
      <c r="G1206">
        <v>25.57</v>
      </c>
      <c r="H1206">
        <v>84.55</v>
      </c>
      <c r="I1206">
        <v>17.75</v>
      </c>
      <c r="J1206">
        <v>58.71</v>
      </c>
      <c r="K1206">
        <v>160</v>
      </c>
      <c r="T1206">
        <v>2</v>
      </c>
      <c r="U1206">
        <v>1</v>
      </c>
      <c r="V1206" t="s">
        <v>457</v>
      </c>
      <c r="W1206">
        <v>84</v>
      </c>
      <c r="X1206">
        <v>25</v>
      </c>
      <c r="Y1206">
        <v>10</v>
      </c>
      <c r="Z1206" t="s">
        <v>1537</v>
      </c>
      <c r="AA1206" t="s">
        <v>1538</v>
      </c>
      <c r="AB1206" t="s">
        <v>445</v>
      </c>
      <c r="AC1206" t="s">
        <v>446</v>
      </c>
      <c r="AD1206" t="s">
        <v>447</v>
      </c>
      <c r="AE1206" t="s">
        <v>414</v>
      </c>
      <c r="AG1206" t="s">
        <v>1460</v>
      </c>
      <c r="AH1206">
        <v>0</v>
      </c>
      <c r="AI1206">
        <v>180</v>
      </c>
      <c r="AJ1206">
        <v>13</v>
      </c>
      <c r="AK1206">
        <v>601</v>
      </c>
      <c r="AL1206">
        <v>0.6</v>
      </c>
    </row>
    <row r="1207" spans="1:38" x14ac:dyDescent="0.3">
      <c r="A1207" t="s">
        <v>1426</v>
      </c>
      <c r="B1207">
        <v>2618</v>
      </c>
      <c r="C1207">
        <v>4</v>
      </c>
      <c r="D1207" t="s">
        <v>1536</v>
      </c>
      <c r="E1207" t="s">
        <v>477</v>
      </c>
      <c r="F1207">
        <v>1006</v>
      </c>
      <c r="G1207">
        <v>27.5</v>
      </c>
      <c r="H1207">
        <v>90.93</v>
      </c>
      <c r="I1207">
        <v>20.14</v>
      </c>
      <c r="J1207">
        <v>66.599999999999994</v>
      </c>
      <c r="K1207">
        <v>203</v>
      </c>
      <c r="T1207">
        <v>3</v>
      </c>
      <c r="U1207">
        <v>1</v>
      </c>
      <c r="V1207" t="s">
        <v>457</v>
      </c>
      <c r="W1207" t="s">
        <v>269</v>
      </c>
      <c r="X1207">
        <v>25</v>
      </c>
      <c r="Y1207">
        <v>10</v>
      </c>
      <c r="Z1207" t="s">
        <v>1537</v>
      </c>
      <c r="AA1207" t="s">
        <v>1538</v>
      </c>
      <c r="AB1207" t="s">
        <v>445</v>
      </c>
      <c r="AC1207" t="s">
        <v>446</v>
      </c>
      <c r="AD1207" t="s">
        <v>447</v>
      </c>
      <c r="AE1207" t="s">
        <v>414</v>
      </c>
      <c r="AG1207" t="s">
        <v>1460</v>
      </c>
      <c r="AH1207">
        <v>0</v>
      </c>
      <c r="AI1207">
        <v>180</v>
      </c>
      <c r="AJ1207">
        <v>13</v>
      </c>
      <c r="AK1207">
        <v>601</v>
      </c>
      <c r="AL1207">
        <v>0.6</v>
      </c>
    </row>
    <row r="1208" spans="1:38" x14ac:dyDescent="0.3">
      <c r="A1208" t="s">
        <v>1426</v>
      </c>
      <c r="B1208">
        <v>2618</v>
      </c>
      <c r="C1208">
        <v>5</v>
      </c>
      <c r="D1208" t="s">
        <v>1536</v>
      </c>
      <c r="E1208" t="s">
        <v>477</v>
      </c>
      <c r="F1208">
        <v>1006</v>
      </c>
      <c r="G1208">
        <v>27.85</v>
      </c>
      <c r="H1208">
        <v>92.07</v>
      </c>
      <c r="I1208">
        <v>20.39</v>
      </c>
      <c r="J1208">
        <v>67.430000000000007</v>
      </c>
      <c r="K1208">
        <v>210</v>
      </c>
      <c r="T1208">
        <v>3</v>
      </c>
      <c r="U1208">
        <v>1</v>
      </c>
      <c r="V1208" t="s">
        <v>457</v>
      </c>
      <c r="W1208" t="s">
        <v>270</v>
      </c>
      <c r="X1208">
        <v>25</v>
      </c>
      <c r="Y1208">
        <v>10</v>
      </c>
      <c r="Z1208" t="s">
        <v>1537</v>
      </c>
      <c r="AA1208" t="s">
        <v>1538</v>
      </c>
      <c r="AB1208" t="s">
        <v>445</v>
      </c>
      <c r="AC1208" t="s">
        <v>446</v>
      </c>
      <c r="AD1208" t="s">
        <v>447</v>
      </c>
      <c r="AE1208" t="s">
        <v>414</v>
      </c>
      <c r="AG1208" t="s">
        <v>1460</v>
      </c>
      <c r="AH1208">
        <v>0</v>
      </c>
      <c r="AI1208">
        <v>180</v>
      </c>
      <c r="AJ1208">
        <v>13</v>
      </c>
      <c r="AK1208">
        <v>601</v>
      </c>
      <c r="AL1208">
        <v>0.6</v>
      </c>
    </row>
    <row r="1209" spans="1:38" x14ac:dyDescent="0.3">
      <c r="A1209" t="s">
        <v>1426</v>
      </c>
      <c r="B1209">
        <v>2618</v>
      </c>
      <c r="C1209">
        <v>6</v>
      </c>
      <c r="D1209" t="s">
        <v>1536</v>
      </c>
      <c r="E1209" t="s">
        <v>477</v>
      </c>
      <c r="F1209">
        <v>1006</v>
      </c>
      <c r="G1209">
        <v>28.61</v>
      </c>
      <c r="H1209">
        <v>94.59</v>
      </c>
      <c r="I1209">
        <v>20.14</v>
      </c>
      <c r="J1209">
        <v>66.599999999999994</v>
      </c>
      <c r="K1209">
        <v>57</v>
      </c>
      <c r="T1209">
        <v>3</v>
      </c>
      <c r="U1209">
        <v>1</v>
      </c>
      <c r="V1209" t="s">
        <v>457</v>
      </c>
      <c r="W1209" t="s">
        <v>119</v>
      </c>
      <c r="X1209">
        <v>25</v>
      </c>
      <c r="Y1209">
        <v>10</v>
      </c>
      <c r="Z1209" t="s">
        <v>1537</v>
      </c>
      <c r="AA1209" t="s">
        <v>1538</v>
      </c>
      <c r="AB1209" t="s">
        <v>445</v>
      </c>
      <c r="AC1209" t="s">
        <v>446</v>
      </c>
      <c r="AD1209" t="s">
        <v>447</v>
      </c>
      <c r="AE1209" t="s">
        <v>414</v>
      </c>
      <c r="AG1209" t="s">
        <v>1460</v>
      </c>
      <c r="AH1209">
        <v>0</v>
      </c>
      <c r="AI1209">
        <v>180</v>
      </c>
      <c r="AJ1209">
        <v>13</v>
      </c>
      <c r="AK1209">
        <v>601</v>
      </c>
      <c r="AL1209">
        <v>0.6</v>
      </c>
    </row>
    <row r="1210" spans="1:38" x14ac:dyDescent="0.3">
      <c r="A1210" t="s">
        <v>1426</v>
      </c>
      <c r="B1210">
        <v>2618</v>
      </c>
      <c r="C1210">
        <v>7</v>
      </c>
      <c r="D1210" t="s">
        <v>1536</v>
      </c>
      <c r="E1210" t="s">
        <v>477</v>
      </c>
      <c r="F1210">
        <v>1006</v>
      </c>
      <c r="G1210">
        <v>28.97</v>
      </c>
      <c r="H1210">
        <v>95.77</v>
      </c>
      <c r="I1210">
        <v>20.39</v>
      </c>
      <c r="J1210">
        <v>67.430000000000007</v>
      </c>
      <c r="K1210">
        <v>60</v>
      </c>
      <c r="T1210">
        <v>3</v>
      </c>
      <c r="U1210">
        <v>1</v>
      </c>
      <c r="V1210" t="s">
        <v>457</v>
      </c>
      <c r="W1210" t="s">
        <v>120</v>
      </c>
      <c r="X1210">
        <v>25</v>
      </c>
      <c r="Y1210">
        <v>10</v>
      </c>
      <c r="Z1210" t="s">
        <v>1537</v>
      </c>
      <c r="AA1210" t="s">
        <v>1538</v>
      </c>
      <c r="AB1210" t="s">
        <v>445</v>
      </c>
      <c r="AC1210" t="s">
        <v>446</v>
      </c>
      <c r="AD1210" t="s">
        <v>447</v>
      </c>
      <c r="AE1210" t="s">
        <v>414</v>
      </c>
      <c r="AG1210" t="s">
        <v>1460</v>
      </c>
      <c r="AH1210">
        <v>0</v>
      </c>
      <c r="AI1210">
        <v>180</v>
      </c>
      <c r="AJ1210">
        <v>13</v>
      </c>
      <c r="AK1210">
        <v>601</v>
      </c>
      <c r="AL1210">
        <v>0.6</v>
      </c>
    </row>
    <row r="1211" spans="1:38" x14ac:dyDescent="0.3">
      <c r="A1211" t="s">
        <v>1426</v>
      </c>
      <c r="B1211">
        <v>2623</v>
      </c>
      <c r="C1211">
        <v>1</v>
      </c>
      <c r="D1211" t="s">
        <v>1539</v>
      </c>
      <c r="E1211" t="s">
        <v>1441</v>
      </c>
      <c r="F1211">
        <v>750</v>
      </c>
      <c r="G1211">
        <v>20.07</v>
      </c>
      <c r="H1211">
        <v>66.38</v>
      </c>
      <c r="I1211">
        <v>14.86</v>
      </c>
      <c r="J1211">
        <v>49.14</v>
      </c>
      <c r="K1211">
        <v>72</v>
      </c>
      <c r="T1211">
        <v>2</v>
      </c>
      <c r="U1211">
        <v>1</v>
      </c>
      <c r="V1211" t="s">
        <v>457</v>
      </c>
      <c r="W1211">
        <v>66</v>
      </c>
      <c r="X1211">
        <v>25</v>
      </c>
      <c r="Y1211">
        <v>9</v>
      </c>
      <c r="Z1211" t="s">
        <v>1540</v>
      </c>
      <c r="AA1211" t="s">
        <v>1541</v>
      </c>
      <c r="AB1211" t="s">
        <v>445</v>
      </c>
      <c r="AC1211" t="s">
        <v>446</v>
      </c>
      <c r="AD1211" t="s">
        <v>447</v>
      </c>
      <c r="AE1211" t="s">
        <v>414</v>
      </c>
      <c r="AG1211" t="s">
        <v>1542</v>
      </c>
      <c r="AH1211">
        <v>0</v>
      </c>
      <c r="AI1211">
        <v>202</v>
      </c>
      <c r="AJ1211">
        <v>16</v>
      </c>
      <c r="AK1211">
        <v>964</v>
      </c>
      <c r="AL1211">
        <v>1.29</v>
      </c>
    </row>
    <row r="1212" spans="1:38" x14ac:dyDescent="0.3">
      <c r="A1212" t="s">
        <v>1426</v>
      </c>
      <c r="B1212">
        <v>2623</v>
      </c>
      <c r="C1212">
        <v>2</v>
      </c>
      <c r="D1212" t="s">
        <v>1539</v>
      </c>
      <c r="E1212" t="s">
        <v>1441</v>
      </c>
      <c r="F1212">
        <v>750</v>
      </c>
      <c r="G1212">
        <v>27.71</v>
      </c>
      <c r="H1212">
        <v>91.61</v>
      </c>
      <c r="I1212">
        <v>21.66</v>
      </c>
      <c r="J1212">
        <v>71.61</v>
      </c>
      <c r="K1212">
        <v>68</v>
      </c>
      <c r="T1212">
        <v>3</v>
      </c>
      <c r="U1212">
        <v>1</v>
      </c>
      <c r="V1212" t="s">
        <v>441</v>
      </c>
      <c r="W1212">
        <v>91</v>
      </c>
      <c r="X1212">
        <v>25</v>
      </c>
      <c r="Y1212">
        <v>9</v>
      </c>
      <c r="Z1212" t="s">
        <v>1540</v>
      </c>
      <c r="AA1212" t="s">
        <v>1541</v>
      </c>
      <c r="AB1212" t="s">
        <v>445</v>
      </c>
      <c r="AC1212" t="s">
        <v>446</v>
      </c>
      <c r="AD1212" t="s">
        <v>447</v>
      </c>
      <c r="AE1212" t="s">
        <v>414</v>
      </c>
      <c r="AG1212" t="s">
        <v>1542</v>
      </c>
      <c r="AH1212">
        <v>0</v>
      </c>
      <c r="AI1212">
        <v>202</v>
      </c>
      <c r="AJ1212">
        <v>16</v>
      </c>
      <c r="AK1212">
        <v>964</v>
      </c>
      <c r="AL1212">
        <v>1.29</v>
      </c>
    </row>
    <row r="1213" spans="1:38" x14ac:dyDescent="0.3">
      <c r="A1213" t="s">
        <v>1426</v>
      </c>
      <c r="B1213">
        <v>2623</v>
      </c>
      <c r="C1213">
        <v>3</v>
      </c>
      <c r="D1213" t="s">
        <v>1539</v>
      </c>
      <c r="E1213" t="s">
        <v>1441</v>
      </c>
      <c r="F1213">
        <v>750</v>
      </c>
      <c r="G1213">
        <v>31.84</v>
      </c>
      <c r="H1213">
        <v>105.26</v>
      </c>
      <c r="I1213">
        <v>25.64</v>
      </c>
      <c r="J1213">
        <v>84.78</v>
      </c>
      <c r="K1213">
        <v>144</v>
      </c>
      <c r="T1213">
        <v>3</v>
      </c>
      <c r="U1213">
        <v>2</v>
      </c>
      <c r="V1213" t="s">
        <v>441</v>
      </c>
      <c r="W1213">
        <v>105</v>
      </c>
      <c r="X1213">
        <v>25</v>
      </c>
      <c r="Y1213">
        <v>9</v>
      </c>
      <c r="Z1213" t="s">
        <v>1540</v>
      </c>
      <c r="AA1213" t="s">
        <v>1541</v>
      </c>
      <c r="AB1213" t="s">
        <v>445</v>
      </c>
      <c r="AC1213" t="s">
        <v>446</v>
      </c>
      <c r="AD1213" t="s">
        <v>447</v>
      </c>
      <c r="AE1213" t="s">
        <v>414</v>
      </c>
      <c r="AG1213" t="s">
        <v>1542</v>
      </c>
      <c r="AH1213">
        <v>0</v>
      </c>
      <c r="AI1213">
        <v>202</v>
      </c>
      <c r="AJ1213">
        <v>16</v>
      </c>
      <c r="AK1213">
        <v>964</v>
      </c>
      <c r="AL1213">
        <v>1.29</v>
      </c>
    </row>
    <row r="1214" spans="1:38" x14ac:dyDescent="0.3">
      <c r="A1214" t="s">
        <v>1426</v>
      </c>
      <c r="B1214">
        <v>2623</v>
      </c>
      <c r="C1214">
        <v>4</v>
      </c>
      <c r="D1214" t="s">
        <v>1539</v>
      </c>
      <c r="E1214" t="s">
        <v>1441</v>
      </c>
      <c r="F1214">
        <v>750</v>
      </c>
      <c r="G1214">
        <v>37.44</v>
      </c>
      <c r="H1214">
        <v>123.79</v>
      </c>
      <c r="I1214">
        <v>30.78</v>
      </c>
      <c r="J1214">
        <v>101.76</v>
      </c>
      <c r="K1214">
        <v>70</v>
      </c>
      <c r="T1214">
        <v>4</v>
      </c>
      <c r="U1214">
        <v>2</v>
      </c>
      <c r="V1214" t="s">
        <v>441</v>
      </c>
      <c r="W1214">
        <v>123</v>
      </c>
      <c r="X1214">
        <v>25</v>
      </c>
      <c r="Y1214">
        <v>9</v>
      </c>
      <c r="Z1214" t="s">
        <v>1540</v>
      </c>
      <c r="AA1214" t="s">
        <v>1541</v>
      </c>
      <c r="AB1214" t="s">
        <v>445</v>
      </c>
      <c r="AC1214" t="s">
        <v>446</v>
      </c>
      <c r="AD1214" t="s">
        <v>447</v>
      </c>
      <c r="AE1214" t="s">
        <v>414</v>
      </c>
      <c r="AG1214" t="s">
        <v>1542</v>
      </c>
      <c r="AH1214">
        <v>0</v>
      </c>
      <c r="AI1214">
        <v>202</v>
      </c>
      <c r="AJ1214">
        <v>16</v>
      </c>
      <c r="AK1214">
        <v>964</v>
      </c>
      <c r="AL1214">
        <v>1.29</v>
      </c>
    </row>
    <row r="1215" spans="1:38" x14ac:dyDescent="0.3">
      <c r="A1215" t="s">
        <v>1426</v>
      </c>
      <c r="B1215">
        <v>2623</v>
      </c>
      <c r="C1215">
        <v>5</v>
      </c>
      <c r="D1215" t="s">
        <v>1539</v>
      </c>
      <c r="E1215" t="s">
        <v>1441</v>
      </c>
      <c r="F1215">
        <v>750</v>
      </c>
      <c r="G1215">
        <v>46.12</v>
      </c>
      <c r="H1215">
        <v>152.47</v>
      </c>
      <c r="I1215">
        <v>38.93</v>
      </c>
      <c r="J1215">
        <v>128.69999999999999</v>
      </c>
      <c r="K1215">
        <v>314</v>
      </c>
      <c r="T1215">
        <v>4</v>
      </c>
      <c r="U1215">
        <v>2</v>
      </c>
      <c r="V1215" t="s">
        <v>441</v>
      </c>
      <c r="W1215">
        <v>152</v>
      </c>
      <c r="X1215">
        <v>25</v>
      </c>
      <c r="Y1215">
        <v>9</v>
      </c>
      <c r="Z1215" t="s">
        <v>1540</v>
      </c>
      <c r="AA1215" t="s">
        <v>1541</v>
      </c>
      <c r="AB1215" t="s">
        <v>445</v>
      </c>
      <c r="AC1215" t="s">
        <v>446</v>
      </c>
      <c r="AD1215" t="s">
        <v>447</v>
      </c>
      <c r="AE1215" t="s">
        <v>414</v>
      </c>
      <c r="AG1215" t="s">
        <v>1542</v>
      </c>
      <c r="AH1215">
        <v>0</v>
      </c>
      <c r="AI1215">
        <v>202</v>
      </c>
      <c r="AJ1215">
        <v>16</v>
      </c>
      <c r="AK1215">
        <v>964</v>
      </c>
      <c r="AL1215">
        <v>1.29</v>
      </c>
    </row>
    <row r="1216" spans="1:38" x14ac:dyDescent="0.3">
      <c r="A1216" t="s">
        <v>1426</v>
      </c>
      <c r="B1216">
        <v>2623</v>
      </c>
      <c r="C1216">
        <v>6</v>
      </c>
      <c r="D1216" t="s">
        <v>1539</v>
      </c>
      <c r="E1216" t="s">
        <v>1441</v>
      </c>
      <c r="F1216">
        <v>750</v>
      </c>
      <c r="G1216">
        <v>56.69</v>
      </c>
      <c r="H1216">
        <v>187.43</v>
      </c>
      <c r="I1216">
        <v>48.17</v>
      </c>
      <c r="J1216">
        <v>159.26</v>
      </c>
      <c r="K1216">
        <v>82</v>
      </c>
      <c r="T1216">
        <v>5</v>
      </c>
      <c r="U1216">
        <v>2</v>
      </c>
      <c r="V1216" t="s">
        <v>441</v>
      </c>
      <c r="W1216">
        <v>187</v>
      </c>
      <c r="X1216">
        <v>25</v>
      </c>
      <c r="Y1216">
        <v>9</v>
      </c>
      <c r="Z1216" t="s">
        <v>1540</v>
      </c>
      <c r="AA1216" t="s">
        <v>1541</v>
      </c>
      <c r="AB1216" t="s">
        <v>445</v>
      </c>
      <c r="AC1216" t="s">
        <v>446</v>
      </c>
      <c r="AD1216" t="s">
        <v>447</v>
      </c>
      <c r="AE1216" t="s">
        <v>414</v>
      </c>
      <c r="AG1216" t="s">
        <v>1542</v>
      </c>
      <c r="AH1216">
        <v>0</v>
      </c>
      <c r="AI1216">
        <v>202</v>
      </c>
      <c r="AJ1216">
        <v>16</v>
      </c>
      <c r="AK1216">
        <v>964</v>
      </c>
      <c r="AL1216">
        <v>1.29</v>
      </c>
    </row>
    <row r="1217" spans="1:38" x14ac:dyDescent="0.3">
      <c r="A1217" t="s">
        <v>1426</v>
      </c>
      <c r="B1217">
        <v>114261</v>
      </c>
      <c r="C1217">
        <v>1</v>
      </c>
      <c r="D1217" t="s">
        <v>1543</v>
      </c>
      <c r="E1217" t="s">
        <v>1544</v>
      </c>
      <c r="F1217">
        <v>161</v>
      </c>
      <c r="G1217">
        <v>12.87</v>
      </c>
      <c r="H1217">
        <v>42.56</v>
      </c>
      <c r="I1217">
        <v>8.48</v>
      </c>
      <c r="J1217">
        <v>28.04</v>
      </c>
      <c r="K1217">
        <v>32</v>
      </c>
      <c r="T1217">
        <v>2</v>
      </c>
      <c r="U1217">
        <v>1</v>
      </c>
      <c r="V1217" t="s">
        <v>457</v>
      </c>
      <c r="W1217">
        <v>42</v>
      </c>
      <c r="X1217">
        <v>3</v>
      </c>
      <c r="Y1217">
        <v>1</v>
      </c>
      <c r="Z1217" t="s">
        <v>1545</v>
      </c>
      <c r="AA1217" t="s">
        <v>1546</v>
      </c>
      <c r="AB1217" t="s">
        <v>445</v>
      </c>
      <c r="AC1217" t="s">
        <v>446</v>
      </c>
      <c r="AD1217" t="s">
        <v>447</v>
      </c>
      <c r="AE1217" t="s">
        <v>414</v>
      </c>
      <c r="AG1217" t="s">
        <v>1547</v>
      </c>
      <c r="AH1217">
        <v>0</v>
      </c>
      <c r="AI1217">
        <v>148</v>
      </c>
      <c r="AJ1217">
        <v>58</v>
      </c>
      <c r="AK1217">
        <v>96</v>
      </c>
      <c r="AL1217">
        <v>0.6</v>
      </c>
    </row>
    <row r="1218" spans="1:38" x14ac:dyDescent="0.3">
      <c r="A1218" t="s">
        <v>1426</v>
      </c>
      <c r="B1218">
        <v>114261</v>
      </c>
      <c r="C1218">
        <v>2</v>
      </c>
      <c r="D1218" t="s">
        <v>1543</v>
      </c>
      <c r="E1218" t="s">
        <v>1544</v>
      </c>
      <c r="F1218">
        <v>161</v>
      </c>
      <c r="G1218">
        <v>14.02</v>
      </c>
      <c r="H1218">
        <v>46.38</v>
      </c>
      <c r="I1218">
        <v>9.24</v>
      </c>
      <c r="J1218">
        <v>30.55</v>
      </c>
      <c r="K1218">
        <v>2</v>
      </c>
      <c r="T1218">
        <v>2</v>
      </c>
      <c r="U1218">
        <v>1</v>
      </c>
      <c r="V1218" t="s">
        <v>457</v>
      </c>
      <c r="W1218">
        <v>46</v>
      </c>
      <c r="X1218">
        <v>3</v>
      </c>
      <c r="Y1218">
        <v>1</v>
      </c>
      <c r="Z1218" t="s">
        <v>1545</v>
      </c>
      <c r="AA1218" t="s">
        <v>1546</v>
      </c>
      <c r="AB1218" t="s">
        <v>445</v>
      </c>
      <c r="AC1218" t="s">
        <v>446</v>
      </c>
      <c r="AD1218" t="s">
        <v>447</v>
      </c>
      <c r="AE1218" t="s">
        <v>414</v>
      </c>
      <c r="AG1218" t="s">
        <v>1547</v>
      </c>
      <c r="AH1218">
        <v>0</v>
      </c>
      <c r="AI1218">
        <v>148</v>
      </c>
      <c r="AJ1218">
        <v>58</v>
      </c>
      <c r="AK1218">
        <v>96</v>
      </c>
      <c r="AL1218">
        <v>0.6</v>
      </c>
    </row>
    <row r="1219" spans="1:38" x14ac:dyDescent="0.3">
      <c r="A1219" t="s">
        <v>1426</v>
      </c>
      <c r="B1219">
        <v>114261</v>
      </c>
      <c r="C1219">
        <v>3</v>
      </c>
      <c r="D1219" t="s">
        <v>1543</v>
      </c>
      <c r="E1219" t="s">
        <v>1544</v>
      </c>
      <c r="F1219">
        <v>161</v>
      </c>
      <c r="G1219">
        <v>17.37</v>
      </c>
      <c r="H1219">
        <v>57.44</v>
      </c>
      <c r="I1219">
        <v>12.58</v>
      </c>
      <c r="J1219">
        <v>41.61</v>
      </c>
      <c r="K1219">
        <v>63</v>
      </c>
      <c r="T1219">
        <v>2</v>
      </c>
      <c r="U1219">
        <v>1</v>
      </c>
      <c r="V1219" t="s">
        <v>457</v>
      </c>
      <c r="W1219">
        <v>57</v>
      </c>
      <c r="X1219">
        <v>3</v>
      </c>
      <c r="Y1219">
        <v>1</v>
      </c>
      <c r="Z1219" t="s">
        <v>1545</v>
      </c>
      <c r="AA1219" t="s">
        <v>1546</v>
      </c>
      <c r="AB1219" t="s">
        <v>445</v>
      </c>
      <c r="AC1219" t="s">
        <v>446</v>
      </c>
      <c r="AD1219" t="s">
        <v>447</v>
      </c>
      <c r="AE1219" t="s">
        <v>414</v>
      </c>
      <c r="AG1219" t="s">
        <v>1547</v>
      </c>
      <c r="AH1219">
        <v>0</v>
      </c>
      <c r="AI1219">
        <v>148</v>
      </c>
      <c r="AJ1219">
        <v>58</v>
      </c>
      <c r="AK1219">
        <v>96</v>
      </c>
      <c r="AL1219">
        <v>0.6</v>
      </c>
    </row>
    <row r="1220" spans="1:38" x14ac:dyDescent="0.3">
      <c r="A1220" t="s">
        <v>1426</v>
      </c>
      <c r="B1220">
        <v>114261</v>
      </c>
      <c r="C1220">
        <v>4</v>
      </c>
      <c r="D1220" t="s">
        <v>1543</v>
      </c>
      <c r="E1220" t="s">
        <v>1544</v>
      </c>
      <c r="F1220">
        <v>161</v>
      </c>
      <c r="G1220">
        <v>20.83</v>
      </c>
      <c r="H1220">
        <v>68.87</v>
      </c>
      <c r="I1220">
        <v>13.72</v>
      </c>
      <c r="J1220">
        <v>45.37</v>
      </c>
      <c r="K1220">
        <v>11</v>
      </c>
      <c r="T1220">
        <v>2</v>
      </c>
      <c r="U1220">
        <v>1</v>
      </c>
      <c r="V1220" t="s">
        <v>457</v>
      </c>
      <c r="W1220" t="s">
        <v>310</v>
      </c>
      <c r="X1220">
        <v>3</v>
      </c>
      <c r="Y1220">
        <v>1</v>
      </c>
      <c r="Z1220" t="s">
        <v>1545</v>
      </c>
      <c r="AA1220" t="s">
        <v>1546</v>
      </c>
      <c r="AB1220" t="s">
        <v>445</v>
      </c>
      <c r="AC1220" t="s">
        <v>446</v>
      </c>
      <c r="AD1220" t="s">
        <v>447</v>
      </c>
      <c r="AE1220" t="s">
        <v>414</v>
      </c>
      <c r="AG1220" t="s">
        <v>1547</v>
      </c>
      <c r="AH1220">
        <v>0</v>
      </c>
      <c r="AI1220">
        <v>148</v>
      </c>
      <c r="AJ1220">
        <v>58</v>
      </c>
      <c r="AK1220">
        <v>96</v>
      </c>
      <c r="AL1220">
        <v>0.6</v>
      </c>
    </row>
    <row r="1221" spans="1:38" x14ac:dyDescent="0.3">
      <c r="A1221" t="s">
        <v>1426</v>
      </c>
      <c r="B1221">
        <v>114261</v>
      </c>
      <c r="C1221">
        <v>5</v>
      </c>
      <c r="D1221" t="s">
        <v>1543</v>
      </c>
      <c r="E1221" t="s">
        <v>1544</v>
      </c>
      <c r="F1221">
        <v>161</v>
      </c>
      <c r="G1221">
        <v>21.06</v>
      </c>
      <c r="H1221">
        <v>69.64</v>
      </c>
      <c r="I1221">
        <v>13.87</v>
      </c>
      <c r="J1221">
        <v>45.87</v>
      </c>
      <c r="K1221">
        <v>2</v>
      </c>
      <c r="T1221">
        <v>2</v>
      </c>
      <c r="U1221">
        <v>1</v>
      </c>
      <c r="V1221" t="s">
        <v>457</v>
      </c>
      <c r="W1221" t="s">
        <v>98</v>
      </c>
      <c r="X1221">
        <v>3</v>
      </c>
      <c r="Y1221">
        <v>1</v>
      </c>
      <c r="Z1221" t="s">
        <v>1545</v>
      </c>
      <c r="AA1221" t="s">
        <v>1546</v>
      </c>
      <c r="AB1221" t="s">
        <v>445</v>
      </c>
      <c r="AC1221" t="s">
        <v>446</v>
      </c>
      <c r="AD1221" t="s">
        <v>447</v>
      </c>
      <c r="AE1221" t="s">
        <v>414</v>
      </c>
      <c r="AG1221" t="s">
        <v>1547</v>
      </c>
      <c r="AH1221">
        <v>0</v>
      </c>
      <c r="AI1221">
        <v>148</v>
      </c>
      <c r="AJ1221">
        <v>58</v>
      </c>
      <c r="AK1221">
        <v>96</v>
      </c>
      <c r="AL1221">
        <v>0.6</v>
      </c>
    </row>
    <row r="1222" spans="1:38" x14ac:dyDescent="0.3">
      <c r="A1222" t="s">
        <v>1426</v>
      </c>
      <c r="B1222">
        <v>114261</v>
      </c>
      <c r="C1222">
        <v>6</v>
      </c>
      <c r="D1222" t="s">
        <v>1543</v>
      </c>
      <c r="E1222" t="s">
        <v>1544</v>
      </c>
      <c r="F1222">
        <v>161</v>
      </c>
      <c r="G1222">
        <v>28.21</v>
      </c>
      <c r="H1222">
        <v>93.26</v>
      </c>
      <c r="I1222">
        <v>18.579999999999998</v>
      </c>
      <c r="J1222">
        <v>61.43</v>
      </c>
      <c r="K1222">
        <v>51</v>
      </c>
      <c r="T1222">
        <v>2</v>
      </c>
      <c r="U1222">
        <v>1</v>
      </c>
      <c r="V1222" t="s">
        <v>457</v>
      </c>
      <c r="W1222">
        <v>93</v>
      </c>
      <c r="X1222">
        <v>3</v>
      </c>
      <c r="Y1222">
        <v>1</v>
      </c>
      <c r="Z1222" t="s">
        <v>1545</v>
      </c>
      <c r="AA1222" t="s">
        <v>1546</v>
      </c>
      <c r="AB1222" t="s">
        <v>445</v>
      </c>
      <c r="AC1222" t="s">
        <v>446</v>
      </c>
      <c r="AD1222" t="s">
        <v>447</v>
      </c>
      <c r="AE1222" t="s">
        <v>414</v>
      </c>
      <c r="AG1222" t="s">
        <v>1547</v>
      </c>
      <c r="AH1222">
        <v>0</v>
      </c>
      <c r="AI1222">
        <v>148</v>
      </c>
      <c r="AJ1222">
        <v>58</v>
      </c>
      <c r="AK1222">
        <v>96</v>
      </c>
      <c r="AL1222">
        <v>0.6</v>
      </c>
    </row>
    <row r="1223" spans="1:38" x14ac:dyDescent="0.3">
      <c r="A1223" t="s">
        <v>1426</v>
      </c>
      <c r="B1223">
        <v>8611</v>
      </c>
      <c r="C1223">
        <v>1</v>
      </c>
      <c r="D1223" t="s">
        <v>1548</v>
      </c>
      <c r="E1223" t="s">
        <v>1549</v>
      </c>
      <c r="F1223">
        <v>203</v>
      </c>
      <c r="G1223">
        <v>34.39</v>
      </c>
      <c r="H1223">
        <v>113.7</v>
      </c>
      <c r="I1223">
        <v>25.69</v>
      </c>
      <c r="J1223">
        <v>84.94</v>
      </c>
      <c r="K1223">
        <v>21</v>
      </c>
      <c r="T1223">
        <v>3</v>
      </c>
      <c r="U1223">
        <v>2</v>
      </c>
      <c r="V1223" t="s">
        <v>441</v>
      </c>
      <c r="W1223">
        <v>113</v>
      </c>
      <c r="X1223">
        <v>27</v>
      </c>
      <c r="Y1223">
        <v>21</v>
      </c>
      <c r="Z1223" t="s">
        <v>1550</v>
      </c>
      <c r="AA1223" t="s">
        <v>1551</v>
      </c>
      <c r="AB1223" t="s">
        <v>445</v>
      </c>
      <c r="AC1223" t="s">
        <v>446</v>
      </c>
      <c r="AD1223" t="s">
        <v>447</v>
      </c>
      <c r="AE1223" t="s">
        <v>414</v>
      </c>
      <c r="AG1223" t="s">
        <v>1552</v>
      </c>
      <c r="AH1223">
        <v>0</v>
      </c>
      <c r="AI1223">
        <v>424</v>
      </c>
      <c r="AJ1223">
        <v>54</v>
      </c>
      <c r="AK1223">
        <v>396</v>
      </c>
      <c r="AL1223">
        <v>1.95</v>
      </c>
    </row>
    <row r="1224" spans="1:38" x14ac:dyDescent="0.3">
      <c r="A1224" t="s">
        <v>1426</v>
      </c>
      <c r="B1224">
        <v>8611</v>
      </c>
      <c r="C1224">
        <v>2</v>
      </c>
      <c r="D1224" t="s">
        <v>1548</v>
      </c>
      <c r="E1224" t="s">
        <v>1549</v>
      </c>
      <c r="F1224">
        <v>203</v>
      </c>
      <c r="G1224">
        <v>56.34</v>
      </c>
      <c r="H1224">
        <v>186.25</v>
      </c>
      <c r="I1224">
        <v>42.08</v>
      </c>
      <c r="J1224">
        <v>139.13</v>
      </c>
      <c r="K1224">
        <v>90</v>
      </c>
      <c r="T1224">
        <v>4</v>
      </c>
      <c r="U1224">
        <v>2</v>
      </c>
      <c r="V1224" t="s">
        <v>441</v>
      </c>
      <c r="W1224">
        <v>186</v>
      </c>
      <c r="X1224">
        <v>27</v>
      </c>
      <c r="Y1224">
        <v>21</v>
      </c>
      <c r="Z1224" t="s">
        <v>1550</v>
      </c>
      <c r="AA1224" t="s">
        <v>1551</v>
      </c>
      <c r="AB1224" t="s">
        <v>445</v>
      </c>
      <c r="AC1224" t="s">
        <v>446</v>
      </c>
      <c r="AD1224" t="s">
        <v>447</v>
      </c>
      <c r="AE1224" t="s">
        <v>414</v>
      </c>
      <c r="AG1224" t="s">
        <v>1552</v>
      </c>
      <c r="AH1224">
        <v>0</v>
      </c>
      <c r="AI1224">
        <v>424</v>
      </c>
      <c r="AJ1224">
        <v>54</v>
      </c>
      <c r="AK1224">
        <v>396</v>
      </c>
      <c r="AL1224">
        <v>1.95</v>
      </c>
    </row>
    <row r="1225" spans="1:38" x14ac:dyDescent="0.3">
      <c r="A1225" t="s">
        <v>1426</v>
      </c>
      <c r="B1225">
        <v>8611</v>
      </c>
      <c r="C1225">
        <v>3</v>
      </c>
      <c r="D1225" t="s">
        <v>1548</v>
      </c>
      <c r="E1225" t="s">
        <v>1549</v>
      </c>
      <c r="F1225">
        <v>203</v>
      </c>
      <c r="G1225">
        <v>66.42</v>
      </c>
      <c r="H1225">
        <v>219.58</v>
      </c>
      <c r="I1225">
        <v>49.61</v>
      </c>
      <c r="J1225">
        <v>164.03</v>
      </c>
      <c r="K1225">
        <v>92</v>
      </c>
      <c r="T1225">
        <v>5</v>
      </c>
      <c r="U1225">
        <v>2</v>
      </c>
      <c r="V1225" t="s">
        <v>441</v>
      </c>
      <c r="W1225">
        <v>219</v>
      </c>
      <c r="X1225">
        <v>27</v>
      </c>
      <c r="Y1225">
        <v>21</v>
      </c>
      <c r="Z1225" t="s">
        <v>1550</v>
      </c>
      <c r="AA1225" t="s">
        <v>1551</v>
      </c>
      <c r="AB1225" t="s">
        <v>445</v>
      </c>
      <c r="AC1225" t="s">
        <v>446</v>
      </c>
      <c r="AD1225" t="s">
        <v>447</v>
      </c>
      <c r="AE1225" t="s">
        <v>414</v>
      </c>
      <c r="AG1225" t="s">
        <v>1552</v>
      </c>
      <c r="AH1225">
        <v>0</v>
      </c>
      <c r="AI1225">
        <v>424</v>
      </c>
      <c r="AJ1225">
        <v>54</v>
      </c>
      <c r="AK1225">
        <v>396</v>
      </c>
      <c r="AL1225">
        <v>1.95</v>
      </c>
    </row>
    <row r="1226" spans="1:38" x14ac:dyDescent="0.3">
      <c r="A1226" t="s">
        <v>1426</v>
      </c>
      <c r="B1226">
        <v>8612</v>
      </c>
      <c r="C1226">
        <v>1</v>
      </c>
      <c r="D1226" t="s">
        <v>1553</v>
      </c>
      <c r="E1226" t="s">
        <v>1554</v>
      </c>
      <c r="F1226">
        <v>157</v>
      </c>
      <c r="G1226">
        <v>32.89</v>
      </c>
      <c r="H1226">
        <v>108.74</v>
      </c>
      <c r="I1226">
        <v>25.67</v>
      </c>
      <c r="J1226">
        <v>84.89</v>
      </c>
      <c r="K1226">
        <v>25</v>
      </c>
      <c r="T1226">
        <v>3</v>
      </c>
      <c r="U1226">
        <v>2</v>
      </c>
      <c r="V1226" t="s">
        <v>441</v>
      </c>
      <c r="W1226">
        <v>108</v>
      </c>
      <c r="X1226">
        <v>30</v>
      </c>
      <c r="Y1226">
        <v>26</v>
      </c>
      <c r="Z1226" t="s">
        <v>1555</v>
      </c>
      <c r="AA1226" t="s">
        <v>1556</v>
      </c>
      <c r="AB1226" t="s">
        <v>445</v>
      </c>
      <c r="AC1226" t="s">
        <v>446</v>
      </c>
      <c r="AD1226" t="s">
        <v>447</v>
      </c>
      <c r="AE1226" t="s">
        <v>414</v>
      </c>
      <c r="AG1226" t="s">
        <v>1557</v>
      </c>
      <c r="AH1226">
        <v>0</v>
      </c>
      <c r="AI1226">
        <v>428</v>
      </c>
      <c r="AJ1226">
        <v>35</v>
      </c>
      <c r="AK1226">
        <v>248</v>
      </c>
      <c r="AL1226">
        <v>1.58</v>
      </c>
    </row>
    <row r="1227" spans="1:38" x14ac:dyDescent="0.3">
      <c r="A1227" t="s">
        <v>1426</v>
      </c>
      <c r="B1227">
        <v>8612</v>
      </c>
      <c r="C1227">
        <v>2</v>
      </c>
      <c r="D1227" t="s">
        <v>1553</v>
      </c>
      <c r="E1227" t="s">
        <v>1554</v>
      </c>
      <c r="F1227">
        <v>157</v>
      </c>
      <c r="G1227">
        <v>50.72</v>
      </c>
      <c r="H1227">
        <v>167.69</v>
      </c>
      <c r="I1227">
        <v>39.979999999999997</v>
      </c>
      <c r="J1227">
        <v>132.16999999999999</v>
      </c>
      <c r="K1227">
        <v>78</v>
      </c>
      <c r="T1227">
        <v>4</v>
      </c>
      <c r="U1227">
        <v>2</v>
      </c>
      <c r="V1227" t="s">
        <v>441</v>
      </c>
      <c r="W1227">
        <v>167</v>
      </c>
      <c r="X1227">
        <v>30</v>
      </c>
      <c r="Y1227">
        <v>26</v>
      </c>
      <c r="Z1227" t="s">
        <v>1555</v>
      </c>
      <c r="AA1227" t="s">
        <v>1556</v>
      </c>
      <c r="AB1227" t="s">
        <v>445</v>
      </c>
      <c r="AC1227" t="s">
        <v>446</v>
      </c>
      <c r="AD1227" t="s">
        <v>447</v>
      </c>
      <c r="AE1227" t="s">
        <v>414</v>
      </c>
      <c r="AG1227" t="s">
        <v>1557</v>
      </c>
      <c r="AH1227">
        <v>0</v>
      </c>
      <c r="AI1227">
        <v>428</v>
      </c>
      <c r="AJ1227">
        <v>35</v>
      </c>
      <c r="AK1227">
        <v>248</v>
      </c>
      <c r="AL1227">
        <v>1.58</v>
      </c>
    </row>
    <row r="1228" spans="1:38" x14ac:dyDescent="0.3">
      <c r="A1228" t="s">
        <v>1426</v>
      </c>
      <c r="B1228">
        <v>8612</v>
      </c>
      <c r="C1228">
        <v>3</v>
      </c>
      <c r="D1228" t="s">
        <v>1553</v>
      </c>
      <c r="E1228" t="s">
        <v>1554</v>
      </c>
      <c r="F1228">
        <v>157</v>
      </c>
      <c r="G1228">
        <v>60.96</v>
      </c>
      <c r="H1228">
        <v>201.54</v>
      </c>
      <c r="I1228">
        <v>47.59</v>
      </c>
      <c r="J1228">
        <v>157.33000000000001</v>
      </c>
      <c r="K1228">
        <v>54</v>
      </c>
      <c r="T1228">
        <v>4</v>
      </c>
      <c r="U1228">
        <v>2</v>
      </c>
      <c r="V1228" t="s">
        <v>441</v>
      </c>
      <c r="W1228">
        <v>201</v>
      </c>
      <c r="X1228">
        <v>30</v>
      </c>
      <c r="Y1228">
        <v>26</v>
      </c>
      <c r="Z1228" t="s">
        <v>1555</v>
      </c>
      <c r="AA1228" t="s">
        <v>1556</v>
      </c>
      <c r="AB1228" t="s">
        <v>445</v>
      </c>
      <c r="AC1228" t="s">
        <v>446</v>
      </c>
      <c r="AD1228" t="s">
        <v>447</v>
      </c>
      <c r="AE1228" t="s">
        <v>414</v>
      </c>
      <c r="AG1228" t="s">
        <v>1557</v>
      </c>
      <c r="AH1228">
        <v>0</v>
      </c>
      <c r="AI1228">
        <v>428</v>
      </c>
      <c r="AJ1228">
        <v>35</v>
      </c>
      <c r="AK1228">
        <v>248</v>
      </c>
      <c r="AL1228">
        <v>1.58</v>
      </c>
    </row>
    <row r="1229" spans="1:38" x14ac:dyDescent="0.3">
      <c r="A1229" t="s">
        <v>1426</v>
      </c>
      <c r="B1229">
        <v>2767</v>
      </c>
      <c r="C1229">
        <v>1</v>
      </c>
      <c r="D1229" t="s">
        <v>1558</v>
      </c>
      <c r="E1229" t="s">
        <v>1074</v>
      </c>
      <c r="F1229">
        <v>1156</v>
      </c>
      <c r="G1229">
        <v>17.36</v>
      </c>
      <c r="H1229">
        <v>57.4</v>
      </c>
      <c r="I1229">
        <v>12.65</v>
      </c>
      <c r="J1229">
        <v>41.85</v>
      </c>
      <c r="K1229">
        <v>267</v>
      </c>
      <c r="T1229">
        <v>2</v>
      </c>
      <c r="U1229">
        <v>1</v>
      </c>
      <c r="V1229" t="s">
        <v>457</v>
      </c>
      <c r="W1229">
        <v>57</v>
      </c>
      <c r="X1229">
        <v>25</v>
      </c>
      <c r="Y1229">
        <v>15</v>
      </c>
      <c r="Z1229" t="s">
        <v>1559</v>
      </c>
      <c r="AA1229" t="s">
        <v>1560</v>
      </c>
      <c r="AB1229" t="s">
        <v>445</v>
      </c>
      <c r="AC1229" t="s">
        <v>446</v>
      </c>
      <c r="AD1229" t="s">
        <v>447</v>
      </c>
      <c r="AE1229" t="s">
        <v>414</v>
      </c>
      <c r="AG1229" t="s">
        <v>1561</v>
      </c>
      <c r="AH1229">
        <v>0</v>
      </c>
      <c r="AI1229">
        <v>170</v>
      </c>
      <c r="AJ1229">
        <v>11</v>
      </c>
      <c r="AK1229">
        <v>529</v>
      </c>
      <c r="AL1229">
        <v>0.46</v>
      </c>
    </row>
    <row r="1230" spans="1:38" x14ac:dyDescent="0.3">
      <c r="A1230" t="s">
        <v>1426</v>
      </c>
      <c r="B1230">
        <v>2767</v>
      </c>
      <c r="C1230">
        <v>2</v>
      </c>
      <c r="D1230" t="s">
        <v>1558</v>
      </c>
      <c r="E1230" t="s">
        <v>1074</v>
      </c>
      <c r="F1230">
        <v>1156</v>
      </c>
      <c r="G1230">
        <v>18.23</v>
      </c>
      <c r="H1230">
        <v>60.27</v>
      </c>
      <c r="I1230">
        <v>12.65</v>
      </c>
      <c r="J1230">
        <v>41.85</v>
      </c>
      <c r="K1230">
        <v>177</v>
      </c>
      <c r="T1230">
        <v>2</v>
      </c>
      <c r="U1230">
        <v>1</v>
      </c>
      <c r="V1230" t="s">
        <v>457</v>
      </c>
      <c r="W1230">
        <v>60</v>
      </c>
      <c r="X1230">
        <v>25</v>
      </c>
      <c r="Y1230">
        <v>15</v>
      </c>
      <c r="Z1230" t="s">
        <v>1559</v>
      </c>
      <c r="AA1230" t="s">
        <v>1560</v>
      </c>
      <c r="AB1230" t="s">
        <v>445</v>
      </c>
      <c r="AC1230" t="s">
        <v>446</v>
      </c>
      <c r="AD1230" t="s">
        <v>447</v>
      </c>
      <c r="AE1230" t="s">
        <v>414</v>
      </c>
      <c r="AG1230" t="s">
        <v>1561</v>
      </c>
      <c r="AH1230">
        <v>0</v>
      </c>
      <c r="AI1230">
        <v>170</v>
      </c>
      <c r="AJ1230">
        <v>11</v>
      </c>
      <c r="AK1230">
        <v>529</v>
      </c>
      <c r="AL1230">
        <v>0.46</v>
      </c>
    </row>
    <row r="1231" spans="1:38" x14ac:dyDescent="0.3">
      <c r="A1231" t="s">
        <v>1426</v>
      </c>
      <c r="B1231">
        <v>2767</v>
      </c>
      <c r="C1231">
        <v>3</v>
      </c>
      <c r="D1231" t="s">
        <v>1558</v>
      </c>
      <c r="E1231" t="s">
        <v>1074</v>
      </c>
      <c r="F1231">
        <v>1156</v>
      </c>
      <c r="G1231">
        <v>18.690000000000001</v>
      </c>
      <c r="H1231">
        <v>61.79</v>
      </c>
      <c r="I1231">
        <v>12.93</v>
      </c>
      <c r="J1231">
        <v>42.75</v>
      </c>
      <c r="K1231">
        <v>296</v>
      </c>
      <c r="T1231">
        <v>2</v>
      </c>
      <c r="U1231">
        <v>1</v>
      </c>
      <c r="V1231" t="s">
        <v>457</v>
      </c>
      <c r="W1231">
        <v>61</v>
      </c>
      <c r="X1231">
        <v>25</v>
      </c>
      <c r="Y1231">
        <v>15</v>
      </c>
      <c r="Z1231" t="s">
        <v>1559</v>
      </c>
      <c r="AA1231" t="s">
        <v>1560</v>
      </c>
      <c r="AB1231" t="s">
        <v>445</v>
      </c>
      <c r="AC1231" t="s">
        <v>446</v>
      </c>
      <c r="AD1231" t="s">
        <v>447</v>
      </c>
      <c r="AE1231" t="s">
        <v>414</v>
      </c>
      <c r="AG1231" t="s">
        <v>1561</v>
      </c>
      <c r="AH1231">
        <v>0</v>
      </c>
      <c r="AI1231">
        <v>170</v>
      </c>
      <c r="AJ1231">
        <v>11</v>
      </c>
      <c r="AK1231">
        <v>529</v>
      </c>
      <c r="AL1231">
        <v>0.46</v>
      </c>
    </row>
    <row r="1232" spans="1:38" x14ac:dyDescent="0.3">
      <c r="A1232" t="s">
        <v>1426</v>
      </c>
      <c r="B1232">
        <v>2767</v>
      </c>
      <c r="C1232">
        <v>4</v>
      </c>
      <c r="D1232" t="s">
        <v>1558</v>
      </c>
      <c r="E1232" t="s">
        <v>1074</v>
      </c>
      <c r="F1232">
        <v>1156</v>
      </c>
      <c r="G1232">
        <v>22.5</v>
      </c>
      <c r="H1232">
        <v>74.39</v>
      </c>
      <c r="I1232">
        <v>15.62</v>
      </c>
      <c r="J1232">
        <v>51.66</v>
      </c>
      <c r="K1232">
        <v>180</v>
      </c>
      <c r="T1232">
        <v>2</v>
      </c>
      <c r="U1232">
        <v>1</v>
      </c>
      <c r="V1232" t="s">
        <v>457</v>
      </c>
      <c r="W1232">
        <v>74</v>
      </c>
      <c r="X1232">
        <v>25</v>
      </c>
      <c r="Y1232">
        <v>15</v>
      </c>
      <c r="Z1232" t="s">
        <v>1559</v>
      </c>
      <c r="AA1232" t="s">
        <v>1560</v>
      </c>
      <c r="AB1232" t="s">
        <v>445</v>
      </c>
      <c r="AC1232" t="s">
        <v>446</v>
      </c>
      <c r="AD1232" t="s">
        <v>447</v>
      </c>
      <c r="AE1232" t="s">
        <v>414</v>
      </c>
      <c r="AG1232" t="s">
        <v>1561</v>
      </c>
      <c r="AH1232">
        <v>0</v>
      </c>
      <c r="AI1232">
        <v>170</v>
      </c>
      <c r="AJ1232">
        <v>11</v>
      </c>
      <c r="AK1232">
        <v>529</v>
      </c>
      <c r="AL1232">
        <v>0.46</v>
      </c>
    </row>
    <row r="1233" spans="1:38" x14ac:dyDescent="0.3">
      <c r="A1233" t="s">
        <v>1426</v>
      </c>
      <c r="B1233">
        <v>2767</v>
      </c>
      <c r="C1233">
        <v>5</v>
      </c>
      <c r="D1233" t="s">
        <v>1558</v>
      </c>
      <c r="E1233" t="s">
        <v>1074</v>
      </c>
      <c r="F1233">
        <v>1156</v>
      </c>
      <c r="G1233">
        <v>30.28</v>
      </c>
      <c r="H1233">
        <v>100.1</v>
      </c>
      <c r="I1233">
        <v>22.43</v>
      </c>
      <c r="J1233">
        <v>74.16</v>
      </c>
      <c r="K1233">
        <v>116</v>
      </c>
      <c r="T1233">
        <v>3</v>
      </c>
      <c r="U1233">
        <v>1</v>
      </c>
      <c r="V1233" t="s">
        <v>457</v>
      </c>
      <c r="W1233">
        <v>100</v>
      </c>
      <c r="X1233">
        <v>25</v>
      </c>
      <c r="Y1233">
        <v>15</v>
      </c>
      <c r="Z1233" t="s">
        <v>1559</v>
      </c>
      <c r="AA1233" t="s">
        <v>1560</v>
      </c>
      <c r="AB1233" t="s">
        <v>445</v>
      </c>
      <c r="AC1233" t="s">
        <v>446</v>
      </c>
      <c r="AD1233" t="s">
        <v>447</v>
      </c>
      <c r="AE1233" t="s">
        <v>414</v>
      </c>
      <c r="AG1233" t="s">
        <v>1561</v>
      </c>
      <c r="AH1233">
        <v>0</v>
      </c>
      <c r="AI1233">
        <v>170</v>
      </c>
      <c r="AJ1233">
        <v>11</v>
      </c>
      <c r="AK1233">
        <v>529</v>
      </c>
      <c r="AL1233">
        <v>0.46</v>
      </c>
    </row>
    <row r="1234" spans="1:38" x14ac:dyDescent="0.3">
      <c r="A1234" t="s">
        <v>1426</v>
      </c>
      <c r="B1234">
        <v>2767</v>
      </c>
      <c r="C1234">
        <v>6</v>
      </c>
      <c r="D1234" t="s">
        <v>1558</v>
      </c>
      <c r="E1234" t="s">
        <v>1074</v>
      </c>
      <c r="F1234">
        <v>1156</v>
      </c>
      <c r="G1234">
        <v>30.58</v>
      </c>
      <c r="H1234">
        <v>101.11</v>
      </c>
      <c r="I1234">
        <v>22.66</v>
      </c>
      <c r="J1234">
        <v>74.91</v>
      </c>
      <c r="K1234">
        <v>120</v>
      </c>
      <c r="T1234">
        <v>3</v>
      </c>
      <c r="U1234">
        <v>1</v>
      </c>
      <c r="V1234" t="s">
        <v>457</v>
      </c>
      <c r="W1234">
        <v>101</v>
      </c>
      <c r="X1234">
        <v>25</v>
      </c>
      <c r="Y1234">
        <v>15</v>
      </c>
      <c r="Z1234" t="s">
        <v>1559</v>
      </c>
      <c r="AA1234" t="s">
        <v>1560</v>
      </c>
      <c r="AB1234" t="s">
        <v>445</v>
      </c>
      <c r="AC1234" t="s">
        <v>446</v>
      </c>
      <c r="AD1234" t="s">
        <v>447</v>
      </c>
      <c r="AE1234" t="s">
        <v>414</v>
      </c>
      <c r="AG1234" t="s">
        <v>1561</v>
      </c>
      <c r="AH1234">
        <v>0</v>
      </c>
      <c r="AI1234">
        <v>170</v>
      </c>
      <c r="AJ1234">
        <v>11</v>
      </c>
      <c r="AK1234">
        <v>529</v>
      </c>
      <c r="AL1234">
        <v>0.46</v>
      </c>
    </row>
    <row r="1235" spans="1:38" x14ac:dyDescent="0.3">
      <c r="A1235" t="s">
        <v>1426</v>
      </c>
      <c r="B1235">
        <v>2784</v>
      </c>
      <c r="C1235">
        <v>1</v>
      </c>
      <c r="D1235" t="s">
        <v>1562</v>
      </c>
      <c r="E1235" t="s">
        <v>1023</v>
      </c>
      <c r="F1235">
        <v>1038</v>
      </c>
      <c r="G1235">
        <v>16.07</v>
      </c>
      <c r="H1235">
        <v>53.15</v>
      </c>
      <c r="I1235">
        <v>11.39</v>
      </c>
      <c r="J1235">
        <v>37.67</v>
      </c>
      <c r="K1235">
        <v>445</v>
      </c>
      <c r="T1235">
        <v>2</v>
      </c>
      <c r="U1235">
        <v>1</v>
      </c>
      <c r="V1235" t="s">
        <v>457</v>
      </c>
      <c r="W1235">
        <v>53</v>
      </c>
      <c r="X1235">
        <v>25</v>
      </c>
      <c r="Y1235">
        <v>15</v>
      </c>
      <c r="Z1235" t="s">
        <v>1563</v>
      </c>
      <c r="AA1235" t="s">
        <v>1564</v>
      </c>
      <c r="AB1235" t="s">
        <v>445</v>
      </c>
      <c r="AC1235" t="s">
        <v>446</v>
      </c>
      <c r="AD1235" t="s">
        <v>447</v>
      </c>
      <c r="AE1235" t="s">
        <v>414</v>
      </c>
      <c r="AG1235" t="s">
        <v>1565</v>
      </c>
      <c r="AH1235">
        <v>0</v>
      </c>
      <c r="AI1235">
        <v>173</v>
      </c>
      <c r="AJ1235">
        <v>13</v>
      </c>
      <c r="AK1235">
        <v>433</v>
      </c>
      <c r="AL1235">
        <v>0.42</v>
      </c>
    </row>
    <row r="1236" spans="1:38" x14ac:dyDescent="0.3">
      <c r="A1236" t="s">
        <v>1426</v>
      </c>
      <c r="B1236">
        <v>2784</v>
      </c>
      <c r="C1236">
        <v>2</v>
      </c>
      <c r="D1236" t="s">
        <v>1562</v>
      </c>
      <c r="E1236" t="s">
        <v>1023</v>
      </c>
      <c r="F1236">
        <v>1038</v>
      </c>
      <c r="G1236">
        <v>17.510000000000002</v>
      </c>
      <c r="H1236">
        <v>57.9</v>
      </c>
      <c r="I1236">
        <v>12.06</v>
      </c>
      <c r="J1236">
        <v>39.869999999999997</v>
      </c>
      <c r="K1236">
        <v>237</v>
      </c>
      <c r="T1236">
        <v>2</v>
      </c>
      <c r="U1236">
        <v>1</v>
      </c>
      <c r="V1236" t="s">
        <v>457</v>
      </c>
      <c r="W1236">
        <v>57</v>
      </c>
      <c r="X1236">
        <v>25</v>
      </c>
      <c r="Y1236">
        <v>15</v>
      </c>
      <c r="Z1236" t="s">
        <v>1563</v>
      </c>
      <c r="AA1236" t="s">
        <v>1564</v>
      </c>
      <c r="AB1236" t="s">
        <v>445</v>
      </c>
      <c r="AC1236" t="s">
        <v>446</v>
      </c>
      <c r="AD1236" t="s">
        <v>447</v>
      </c>
      <c r="AE1236" t="s">
        <v>414</v>
      </c>
      <c r="AG1236" t="s">
        <v>1565</v>
      </c>
      <c r="AH1236">
        <v>0</v>
      </c>
      <c r="AI1236">
        <v>173</v>
      </c>
      <c r="AJ1236">
        <v>13</v>
      </c>
      <c r="AK1236">
        <v>433</v>
      </c>
      <c r="AL1236">
        <v>0.42</v>
      </c>
    </row>
    <row r="1237" spans="1:38" x14ac:dyDescent="0.3">
      <c r="A1237" t="s">
        <v>1426</v>
      </c>
      <c r="B1237">
        <v>2784</v>
      </c>
      <c r="C1237">
        <v>3</v>
      </c>
      <c r="D1237" t="s">
        <v>1562</v>
      </c>
      <c r="E1237" t="s">
        <v>1023</v>
      </c>
      <c r="F1237">
        <v>1038</v>
      </c>
      <c r="G1237">
        <v>24.23</v>
      </c>
      <c r="H1237">
        <v>80.13</v>
      </c>
      <c r="I1237">
        <v>17.600000000000001</v>
      </c>
      <c r="J1237">
        <v>58.19</v>
      </c>
      <c r="K1237">
        <v>177</v>
      </c>
      <c r="T1237">
        <v>2</v>
      </c>
      <c r="U1237">
        <v>1</v>
      </c>
      <c r="V1237" t="s">
        <v>457</v>
      </c>
      <c r="W1237">
        <v>80</v>
      </c>
      <c r="X1237">
        <v>25</v>
      </c>
      <c r="Y1237">
        <v>15</v>
      </c>
      <c r="Z1237" t="s">
        <v>1563</v>
      </c>
      <c r="AA1237" t="s">
        <v>1564</v>
      </c>
      <c r="AB1237" t="s">
        <v>445</v>
      </c>
      <c r="AC1237" t="s">
        <v>446</v>
      </c>
      <c r="AD1237" t="s">
        <v>447</v>
      </c>
      <c r="AE1237" t="s">
        <v>414</v>
      </c>
      <c r="AG1237" t="s">
        <v>1565</v>
      </c>
      <c r="AH1237">
        <v>0</v>
      </c>
      <c r="AI1237">
        <v>173</v>
      </c>
      <c r="AJ1237">
        <v>13</v>
      </c>
      <c r="AK1237">
        <v>433</v>
      </c>
      <c r="AL1237">
        <v>0.42</v>
      </c>
    </row>
    <row r="1238" spans="1:38" x14ac:dyDescent="0.3">
      <c r="A1238" t="s">
        <v>1426</v>
      </c>
      <c r="B1238">
        <v>2784</v>
      </c>
      <c r="C1238">
        <v>4</v>
      </c>
      <c r="D1238" t="s">
        <v>1562</v>
      </c>
      <c r="E1238" t="s">
        <v>1023</v>
      </c>
      <c r="F1238">
        <v>1038</v>
      </c>
      <c r="G1238">
        <v>25.4</v>
      </c>
      <c r="H1238">
        <v>83.99</v>
      </c>
      <c r="I1238">
        <v>17.75</v>
      </c>
      <c r="J1238">
        <v>58.71</v>
      </c>
      <c r="K1238">
        <v>179</v>
      </c>
      <c r="T1238">
        <v>2</v>
      </c>
      <c r="U1238">
        <v>1</v>
      </c>
      <c r="V1238" t="s">
        <v>457</v>
      </c>
      <c r="W1238">
        <v>83</v>
      </c>
      <c r="X1238">
        <v>25</v>
      </c>
      <c r="Y1238">
        <v>15</v>
      </c>
      <c r="Z1238" t="s">
        <v>1563</v>
      </c>
      <c r="AA1238" t="s">
        <v>1564</v>
      </c>
      <c r="AB1238" t="s">
        <v>445</v>
      </c>
      <c r="AC1238" t="s">
        <v>446</v>
      </c>
      <c r="AD1238" t="s">
        <v>447</v>
      </c>
      <c r="AE1238" t="s">
        <v>414</v>
      </c>
      <c r="AG1238" t="s">
        <v>1565</v>
      </c>
      <c r="AH1238">
        <v>0</v>
      </c>
      <c r="AI1238">
        <v>173</v>
      </c>
      <c r="AJ1238">
        <v>13</v>
      </c>
      <c r="AK1238">
        <v>433</v>
      </c>
      <c r="AL1238">
        <v>0.42</v>
      </c>
    </row>
    <row r="1239" spans="1:38" x14ac:dyDescent="0.3">
      <c r="A1239" t="s">
        <v>1426</v>
      </c>
      <c r="B1239">
        <v>12914</v>
      </c>
      <c r="C1239">
        <v>1</v>
      </c>
      <c r="D1239" t="s">
        <v>1566</v>
      </c>
      <c r="E1239" t="s">
        <v>1567</v>
      </c>
      <c r="F1239">
        <v>566</v>
      </c>
      <c r="G1239">
        <v>49.94</v>
      </c>
      <c r="H1239">
        <v>165.12</v>
      </c>
      <c r="I1239">
        <v>41.67</v>
      </c>
      <c r="J1239">
        <v>137.76</v>
      </c>
      <c r="K1239">
        <v>58</v>
      </c>
      <c r="T1239">
        <v>4</v>
      </c>
      <c r="U1239">
        <v>2</v>
      </c>
      <c r="V1239" t="s">
        <v>441</v>
      </c>
      <c r="W1239">
        <v>165</v>
      </c>
      <c r="X1239">
        <v>32</v>
      </c>
      <c r="Y1239">
        <v>26</v>
      </c>
      <c r="Z1239" t="s">
        <v>1568</v>
      </c>
      <c r="AA1239" t="s">
        <v>1569</v>
      </c>
      <c r="AB1239" t="s">
        <v>445</v>
      </c>
      <c r="AC1239" t="s">
        <v>446</v>
      </c>
      <c r="AD1239" t="s">
        <v>447</v>
      </c>
      <c r="AE1239" t="s">
        <v>414</v>
      </c>
      <c r="AG1239" t="s">
        <v>1570</v>
      </c>
      <c r="AH1239">
        <v>0</v>
      </c>
      <c r="AI1239">
        <v>738</v>
      </c>
      <c r="AJ1239">
        <v>63</v>
      </c>
      <c r="AK1239">
        <v>1139</v>
      </c>
      <c r="AL1239">
        <v>2.0099999999999998</v>
      </c>
    </row>
    <row r="1240" spans="1:38" x14ac:dyDescent="0.3">
      <c r="A1240" t="s">
        <v>1426</v>
      </c>
      <c r="B1240">
        <v>12914</v>
      </c>
      <c r="C1240">
        <v>2</v>
      </c>
      <c r="D1240" t="s">
        <v>1566</v>
      </c>
      <c r="E1240" t="s">
        <v>1567</v>
      </c>
      <c r="F1240">
        <v>566</v>
      </c>
      <c r="G1240">
        <v>52.89</v>
      </c>
      <c r="H1240">
        <v>174.86</v>
      </c>
      <c r="I1240">
        <v>44.13</v>
      </c>
      <c r="J1240">
        <v>145.88999999999999</v>
      </c>
      <c r="K1240">
        <v>29</v>
      </c>
      <c r="T1240">
        <v>4</v>
      </c>
      <c r="U1240">
        <v>2</v>
      </c>
      <c r="V1240" t="s">
        <v>441</v>
      </c>
      <c r="W1240" t="s">
        <v>377</v>
      </c>
      <c r="X1240">
        <v>32</v>
      </c>
      <c r="Y1240">
        <v>26</v>
      </c>
      <c r="Z1240" t="s">
        <v>1568</v>
      </c>
      <c r="AA1240" t="s">
        <v>1569</v>
      </c>
      <c r="AB1240" t="s">
        <v>445</v>
      </c>
      <c r="AC1240" t="s">
        <v>446</v>
      </c>
      <c r="AD1240" t="s">
        <v>447</v>
      </c>
      <c r="AE1240" t="s">
        <v>414</v>
      </c>
      <c r="AG1240" t="s">
        <v>1570</v>
      </c>
      <c r="AH1240">
        <v>0</v>
      </c>
      <c r="AI1240">
        <v>738</v>
      </c>
      <c r="AJ1240">
        <v>63</v>
      </c>
      <c r="AK1240">
        <v>1139</v>
      </c>
      <c r="AL1240">
        <v>2.0099999999999998</v>
      </c>
    </row>
    <row r="1241" spans="1:38" x14ac:dyDescent="0.3">
      <c r="A1241" t="s">
        <v>1426</v>
      </c>
      <c r="B1241">
        <v>12914</v>
      </c>
      <c r="C1241">
        <v>3</v>
      </c>
      <c r="D1241" t="s">
        <v>1566</v>
      </c>
      <c r="E1241" t="s">
        <v>1567</v>
      </c>
      <c r="F1241">
        <v>566</v>
      </c>
      <c r="G1241">
        <v>53.33</v>
      </c>
      <c r="H1241">
        <v>176.31</v>
      </c>
      <c r="I1241">
        <v>44.49</v>
      </c>
      <c r="J1241">
        <v>147.1</v>
      </c>
      <c r="K1241">
        <v>27</v>
      </c>
      <c r="T1241">
        <v>4</v>
      </c>
      <c r="U1241">
        <v>2</v>
      </c>
      <c r="V1241" t="s">
        <v>441</v>
      </c>
      <c r="W1241" t="s">
        <v>378</v>
      </c>
      <c r="X1241">
        <v>32</v>
      </c>
      <c r="Y1241">
        <v>26</v>
      </c>
      <c r="Z1241" t="s">
        <v>1568</v>
      </c>
      <c r="AA1241" t="s">
        <v>1569</v>
      </c>
      <c r="AB1241" t="s">
        <v>445</v>
      </c>
      <c r="AC1241" t="s">
        <v>446</v>
      </c>
      <c r="AD1241" t="s">
        <v>447</v>
      </c>
      <c r="AE1241" t="s">
        <v>414</v>
      </c>
      <c r="AG1241" t="s">
        <v>1570</v>
      </c>
      <c r="AH1241">
        <v>0</v>
      </c>
      <c r="AI1241">
        <v>738</v>
      </c>
      <c r="AJ1241">
        <v>63</v>
      </c>
      <c r="AK1241">
        <v>1139</v>
      </c>
      <c r="AL1241">
        <v>2.0099999999999998</v>
      </c>
    </row>
    <row r="1242" spans="1:38" x14ac:dyDescent="0.3">
      <c r="A1242" t="s">
        <v>1426</v>
      </c>
      <c r="B1242">
        <v>12914</v>
      </c>
      <c r="C1242">
        <v>4</v>
      </c>
      <c r="D1242" t="s">
        <v>1566</v>
      </c>
      <c r="E1242" t="s">
        <v>1567</v>
      </c>
      <c r="F1242">
        <v>566</v>
      </c>
      <c r="G1242">
        <v>53.71</v>
      </c>
      <c r="H1242">
        <v>177.58</v>
      </c>
      <c r="I1242">
        <v>44.81</v>
      </c>
      <c r="J1242">
        <v>148.16</v>
      </c>
      <c r="K1242">
        <v>58</v>
      </c>
      <c r="T1242">
        <v>4</v>
      </c>
      <c r="U1242">
        <v>2</v>
      </c>
      <c r="V1242" t="s">
        <v>441</v>
      </c>
      <c r="W1242">
        <v>177</v>
      </c>
      <c r="X1242">
        <v>32</v>
      </c>
      <c r="Y1242">
        <v>26</v>
      </c>
      <c r="Z1242" t="s">
        <v>1568</v>
      </c>
      <c r="AA1242" t="s">
        <v>1569</v>
      </c>
      <c r="AB1242" t="s">
        <v>445</v>
      </c>
      <c r="AC1242" t="s">
        <v>446</v>
      </c>
      <c r="AD1242" t="s">
        <v>447</v>
      </c>
      <c r="AE1242" t="s">
        <v>414</v>
      </c>
      <c r="AG1242" t="s">
        <v>1570</v>
      </c>
      <c r="AH1242">
        <v>0</v>
      </c>
      <c r="AI1242">
        <v>738</v>
      </c>
      <c r="AJ1242">
        <v>63</v>
      </c>
      <c r="AK1242">
        <v>1139</v>
      </c>
      <c r="AL1242">
        <v>2.0099999999999998</v>
      </c>
    </row>
    <row r="1243" spans="1:38" x14ac:dyDescent="0.3">
      <c r="A1243" t="s">
        <v>1426</v>
      </c>
      <c r="B1243">
        <v>12914</v>
      </c>
      <c r="C1243">
        <v>5</v>
      </c>
      <c r="D1243" t="s">
        <v>1566</v>
      </c>
      <c r="E1243" t="s">
        <v>1567</v>
      </c>
      <c r="F1243">
        <v>566</v>
      </c>
      <c r="G1243">
        <v>57.53</v>
      </c>
      <c r="H1243">
        <v>190.2</v>
      </c>
      <c r="I1243">
        <v>48</v>
      </c>
      <c r="J1243">
        <v>158.69</v>
      </c>
      <c r="K1243">
        <v>54</v>
      </c>
      <c r="T1243">
        <v>4</v>
      </c>
      <c r="U1243">
        <v>2</v>
      </c>
      <c r="V1243" t="s">
        <v>441</v>
      </c>
      <c r="W1243">
        <v>190</v>
      </c>
      <c r="X1243">
        <v>32</v>
      </c>
      <c r="Y1243">
        <v>26</v>
      </c>
      <c r="Z1243" t="s">
        <v>1568</v>
      </c>
      <c r="AA1243" t="s">
        <v>1569</v>
      </c>
      <c r="AB1243" t="s">
        <v>445</v>
      </c>
      <c r="AC1243" t="s">
        <v>446</v>
      </c>
      <c r="AD1243" t="s">
        <v>447</v>
      </c>
      <c r="AE1243" t="s">
        <v>414</v>
      </c>
      <c r="AG1243" t="s">
        <v>1570</v>
      </c>
      <c r="AH1243">
        <v>0</v>
      </c>
      <c r="AI1243">
        <v>738</v>
      </c>
      <c r="AJ1243">
        <v>63</v>
      </c>
      <c r="AK1243">
        <v>1139</v>
      </c>
      <c r="AL1243">
        <v>2.0099999999999998</v>
      </c>
    </row>
    <row r="1244" spans="1:38" x14ac:dyDescent="0.3">
      <c r="A1244" t="s">
        <v>1426</v>
      </c>
      <c r="B1244">
        <v>12914</v>
      </c>
      <c r="C1244">
        <v>6</v>
      </c>
      <c r="D1244" t="s">
        <v>1566</v>
      </c>
      <c r="E1244" t="s">
        <v>1567</v>
      </c>
      <c r="F1244">
        <v>566</v>
      </c>
      <c r="G1244">
        <v>61.85</v>
      </c>
      <c r="H1244">
        <v>204.48</v>
      </c>
      <c r="I1244">
        <v>51.6</v>
      </c>
      <c r="J1244">
        <v>170.6</v>
      </c>
      <c r="K1244">
        <v>29</v>
      </c>
      <c r="T1244">
        <v>4</v>
      </c>
      <c r="U1244">
        <v>2</v>
      </c>
      <c r="V1244" t="s">
        <v>441</v>
      </c>
      <c r="W1244">
        <v>204</v>
      </c>
      <c r="X1244">
        <v>32</v>
      </c>
      <c r="Y1244">
        <v>26</v>
      </c>
      <c r="Z1244" t="s">
        <v>1568</v>
      </c>
      <c r="AA1244" t="s">
        <v>1569</v>
      </c>
      <c r="AB1244" t="s">
        <v>445</v>
      </c>
      <c r="AC1244" t="s">
        <v>446</v>
      </c>
      <c r="AD1244" t="s">
        <v>447</v>
      </c>
      <c r="AE1244" t="s">
        <v>414</v>
      </c>
      <c r="AG1244" t="s">
        <v>1570</v>
      </c>
      <c r="AH1244">
        <v>0</v>
      </c>
      <c r="AI1244">
        <v>738</v>
      </c>
      <c r="AJ1244">
        <v>63</v>
      </c>
      <c r="AK1244">
        <v>1139</v>
      </c>
      <c r="AL1244">
        <v>2.0099999999999998</v>
      </c>
    </row>
    <row r="1245" spans="1:38" x14ac:dyDescent="0.3">
      <c r="A1245" t="s">
        <v>1426</v>
      </c>
      <c r="B1245">
        <v>12914</v>
      </c>
      <c r="C1245">
        <v>7</v>
      </c>
      <c r="D1245" t="s">
        <v>1566</v>
      </c>
      <c r="E1245" t="s">
        <v>1567</v>
      </c>
      <c r="F1245">
        <v>566</v>
      </c>
      <c r="G1245">
        <v>70.069999999999993</v>
      </c>
      <c r="H1245">
        <v>231.64</v>
      </c>
      <c r="I1245">
        <v>58.46</v>
      </c>
      <c r="J1245">
        <v>193.26</v>
      </c>
      <c r="K1245">
        <v>60</v>
      </c>
      <c r="T1245">
        <v>5</v>
      </c>
      <c r="U1245">
        <v>3</v>
      </c>
      <c r="V1245" t="s">
        <v>441</v>
      </c>
      <c r="W1245">
        <v>231</v>
      </c>
      <c r="X1245">
        <v>32</v>
      </c>
      <c r="Y1245">
        <v>26</v>
      </c>
      <c r="Z1245" t="s">
        <v>1568</v>
      </c>
      <c r="AA1245" t="s">
        <v>1569</v>
      </c>
      <c r="AB1245" t="s">
        <v>445</v>
      </c>
      <c r="AC1245" t="s">
        <v>446</v>
      </c>
      <c r="AD1245" t="s">
        <v>447</v>
      </c>
      <c r="AE1245" t="s">
        <v>414</v>
      </c>
      <c r="AG1245" t="s">
        <v>1570</v>
      </c>
      <c r="AH1245">
        <v>0</v>
      </c>
      <c r="AI1245">
        <v>738</v>
      </c>
      <c r="AJ1245">
        <v>63</v>
      </c>
      <c r="AK1245">
        <v>1139</v>
      </c>
      <c r="AL1245">
        <v>2.0099999999999998</v>
      </c>
    </row>
    <row r="1246" spans="1:38" x14ac:dyDescent="0.3">
      <c r="A1246" t="s">
        <v>1426</v>
      </c>
      <c r="B1246">
        <v>12914</v>
      </c>
      <c r="C1246">
        <v>8</v>
      </c>
      <c r="D1246" t="s">
        <v>1566</v>
      </c>
      <c r="E1246" t="s">
        <v>1567</v>
      </c>
      <c r="F1246">
        <v>566</v>
      </c>
      <c r="G1246">
        <v>75.73</v>
      </c>
      <c r="H1246">
        <v>250.35</v>
      </c>
      <c r="I1246">
        <v>63.18</v>
      </c>
      <c r="J1246">
        <v>208.87</v>
      </c>
      <c r="K1246">
        <v>104</v>
      </c>
      <c r="T1246">
        <v>5</v>
      </c>
      <c r="U1246">
        <v>3</v>
      </c>
      <c r="V1246" t="s">
        <v>441</v>
      </c>
      <c r="W1246">
        <v>250</v>
      </c>
      <c r="X1246">
        <v>32</v>
      </c>
      <c r="Y1246">
        <v>26</v>
      </c>
      <c r="Z1246" t="s">
        <v>1568</v>
      </c>
      <c r="AA1246" t="s">
        <v>1569</v>
      </c>
      <c r="AB1246" t="s">
        <v>445</v>
      </c>
      <c r="AC1246" t="s">
        <v>446</v>
      </c>
      <c r="AD1246" t="s">
        <v>447</v>
      </c>
      <c r="AE1246" t="s">
        <v>414</v>
      </c>
      <c r="AG1246" t="s">
        <v>1570</v>
      </c>
      <c r="AH1246">
        <v>0</v>
      </c>
      <c r="AI1246">
        <v>738</v>
      </c>
      <c r="AJ1246">
        <v>63</v>
      </c>
      <c r="AK1246">
        <v>1139</v>
      </c>
      <c r="AL1246">
        <v>2.0099999999999998</v>
      </c>
    </row>
    <row r="1247" spans="1:38" x14ac:dyDescent="0.3">
      <c r="A1247" t="s">
        <v>1426</v>
      </c>
      <c r="B1247">
        <v>12914</v>
      </c>
      <c r="C1247">
        <v>9</v>
      </c>
      <c r="D1247" t="s">
        <v>1566</v>
      </c>
      <c r="E1247" t="s">
        <v>1567</v>
      </c>
      <c r="F1247">
        <v>566</v>
      </c>
      <c r="G1247">
        <v>76.569999999999993</v>
      </c>
      <c r="H1247">
        <v>253.13</v>
      </c>
      <c r="I1247">
        <v>63.88</v>
      </c>
      <c r="J1247">
        <v>211.19</v>
      </c>
      <c r="K1247">
        <v>29</v>
      </c>
      <c r="T1247">
        <v>5</v>
      </c>
      <c r="U1247">
        <v>3</v>
      </c>
      <c r="V1247" t="s">
        <v>441</v>
      </c>
      <c r="W1247">
        <v>253</v>
      </c>
      <c r="X1247">
        <v>32</v>
      </c>
      <c r="Y1247">
        <v>26</v>
      </c>
      <c r="Z1247" t="s">
        <v>1568</v>
      </c>
      <c r="AA1247" t="s">
        <v>1569</v>
      </c>
      <c r="AB1247" t="s">
        <v>445</v>
      </c>
      <c r="AC1247" t="s">
        <v>446</v>
      </c>
      <c r="AD1247" t="s">
        <v>447</v>
      </c>
      <c r="AE1247" t="s">
        <v>414</v>
      </c>
      <c r="AG1247" t="s">
        <v>1570</v>
      </c>
      <c r="AH1247">
        <v>0</v>
      </c>
      <c r="AI1247">
        <v>738</v>
      </c>
      <c r="AJ1247">
        <v>63</v>
      </c>
      <c r="AK1247">
        <v>1139</v>
      </c>
      <c r="AL1247">
        <v>2.0099999999999998</v>
      </c>
    </row>
    <row r="1248" spans="1:38" x14ac:dyDescent="0.3">
      <c r="A1248" t="s">
        <v>1426</v>
      </c>
      <c r="B1248">
        <v>12914</v>
      </c>
      <c r="C1248">
        <v>10</v>
      </c>
      <c r="D1248" t="s">
        <v>1566</v>
      </c>
      <c r="E1248" t="s">
        <v>1567</v>
      </c>
      <c r="F1248">
        <v>566</v>
      </c>
      <c r="G1248">
        <v>77.91</v>
      </c>
      <c r="H1248">
        <v>257.57</v>
      </c>
      <c r="I1248">
        <v>65</v>
      </c>
      <c r="J1248">
        <v>214.89</v>
      </c>
      <c r="K1248">
        <v>29</v>
      </c>
      <c r="T1248">
        <v>5</v>
      </c>
      <c r="U1248">
        <v>3</v>
      </c>
      <c r="V1248" t="s">
        <v>441</v>
      </c>
      <c r="W1248">
        <v>257</v>
      </c>
      <c r="X1248">
        <v>32</v>
      </c>
      <c r="Y1248">
        <v>26</v>
      </c>
      <c r="Z1248" t="s">
        <v>1568</v>
      </c>
      <c r="AA1248" t="s">
        <v>1569</v>
      </c>
      <c r="AB1248" t="s">
        <v>445</v>
      </c>
      <c r="AC1248" t="s">
        <v>446</v>
      </c>
      <c r="AD1248" t="s">
        <v>447</v>
      </c>
      <c r="AE1248" t="s">
        <v>414</v>
      </c>
      <c r="AG1248" t="s">
        <v>1570</v>
      </c>
      <c r="AH1248">
        <v>0</v>
      </c>
      <c r="AI1248">
        <v>738</v>
      </c>
      <c r="AJ1248">
        <v>63</v>
      </c>
      <c r="AK1248">
        <v>1139</v>
      </c>
      <c r="AL1248">
        <v>2.0099999999999998</v>
      </c>
    </row>
    <row r="1249" spans="1:38" x14ac:dyDescent="0.3">
      <c r="A1249" t="s">
        <v>1426</v>
      </c>
      <c r="B1249">
        <v>12914</v>
      </c>
      <c r="C1249">
        <v>11</v>
      </c>
      <c r="D1249" t="s">
        <v>1566</v>
      </c>
      <c r="E1249" t="s">
        <v>1567</v>
      </c>
      <c r="F1249">
        <v>566</v>
      </c>
      <c r="G1249">
        <v>88.52</v>
      </c>
      <c r="H1249">
        <v>292.64</v>
      </c>
      <c r="I1249">
        <v>73.849999999999994</v>
      </c>
      <c r="J1249">
        <v>244.15</v>
      </c>
      <c r="K1249">
        <v>60</v>
      </c>
      <c r="T1249">
        <v>5</v>
      </c>
      <c r="U1249">
        <v>3</v>
      </c>
      <c r="V1249" t="s">
        <v>441</v>
      </c>
      <c r="W1249" t="s">
        <v>379</v>
      </c>
      <c r="X1249">
        <v>32</v>
      </c>
      <c r="Y1249">
        <v>26</v>
      </c>
      <c r="Z1249" t="s">
        <v>1568</v>
      </c>
      <c r="AA1249" t="s">
        <v>1569</v>
      </c>
      <c r="AB1249" t="s">
        <v>445</v>
      </c>
      <c r="AC1249" t="s">
        <v>446</v>
      </c>
      <c r="AD1249" t="s">
        <v>447</v>
      </c>
      <c r="AE1249" t="s">
        <v>414</v>
      </c>
      <c r="AG1249" t="s">
        <v>1570</v>
      </c>
      <c r="AH1249">
        <v>0</v>
      </c>
      <c r="AI1249">
        <v>738</v>
      </c>
      <c r="AJ1249">
        <v>63</v>
      </c>
      <c r="AK1249">
        <v>1139</v>
      </c>
      <c r="AL1249">
        <v>2.0099999999999998</v>
      </c>
    </row>
    <row r="1250" spans="1:38" x14ac:dyDescent="0.3">
      <c r="A1250" t="s">
        <v>1426</v>
      </c>
      <c r="B1250">
        <v>12914</v>
      </c>
      <c r="C1250">
        <v>12</v>
      </c>
      <c r="D1250" t="s">
        <v>1566</v>
      </c>
      <c r="E1250" t="s">
        <v>1567</v>
      </c>
      <c r="F1250">
        <v>566</v>
      </c>
      <c r="G1250">
        <v>88.64</v>
      </c>
      <c r="H1250">
        <v>293.05</v>
      </c>
      <c r="I1250">
        <v>73.95</v>
      </c>
      <c r="J1250">
        <v>244.49</v>
      </c>
      <c r="K1250">
        <v>29</v>
      </c>
      <c r="T1250">
        <v>5</v>
      </c>
      <c r="U1250">
        <v>3</v>
      </c>
      <c r="V1250" t="s">
        <v>441</v>
      </c>
      <c r="W1250" t="s">
        <v>380</v>
      </c>
      <c r="X1250">
        <v>32</v>
      </c>
      <c r="Y1250">
        <v>26</v>
      </c>
      <c r="Z1250" t="s">
        <v>1568</v>
      </c>
      <c r="AA1250" t="s">
        <v>1569</v>
      </c>
      <c r="AB1250" t="s">
        <v>445</v>
      </c>
      <c r="AC1250" t="s">
        <v>446</v>
      </c>
      <c r="AD1250" t="s">
        <v>447</v>
      </c>
      <c r="AE1250" t="s">
        <v>414</v>
      </c>
      <c r="AG1250" t="s">
        <v>1570</v>
      </c>
      <c r="AH1250">
        <v>0</v>
      </c>
      <c r="AI1250">
        <v>738</v>
      </c>
      <c r="AJ1250">
        <v>63</v>
      </c>
      <c r="AK1250">
        <v>1139</v>
      </c>
      <c r="AL1250">
        <v>2.0099999999999998</v>
      </c>
    </row>
    <row r="1251" spans="1:38" x14ac:dyDescent="0.3">
      <c r="A1251" t="s">
        <v>1571</v>
      </c>
      <c r="B1251">
        <v>27204</v>
      </c>
      <c r="C1251">
        <v>1</v>
      </c>
      <c r="D1251" t="s">
        <v>1572</v>
      </c>
      <c r="E1251" t="s">
        <v>1573</v>
      </c>
      <c r="F1251">
        <v>1045</v>
      </c>
      <c r="G1251">
        <v>29.3</v>
      </c>
      <c r="H1251">
        <v>96.86</v>
      </c>
      <c r="I1251">
        <v>21.73</v>
      </c>
      <c r="J1251">
        <v>71.84</v>
      </c>
      <c r="K1251">
        <v>345</v>
      </c>
      <c r="T1251">
        <v>3</v>
      </c>
      <c r="U1251">
        <v>2</v>
      </c>
      <c r="V1251" t="s">
        <v>441</v>
      </c>
      <c r="W1251" t="s">
        <v>347</v>
      </c>
      <c r="X1251">
        <v>20</v>
      </c>
      <c r="Y1251">
        <v>7</v>
      </c>
      <c r="Z1251" t="s">
        <v>1574</v>
      </c>
      <c r="AA1251" t="s">
        <v>1575</v>
      </c>
      <c r="AB1251" t="s">
        <v>445</v>
      </c>
      <c r="AC1251" t="s">
        <v>446</v>
      </c>
      <c r="AD1251" t="s">
        <v>447</v>
      </c>
      <c r="AE1251" t="s">
        <v>1576</v>
      </c>
      <c r="AG1251" t="s">
        <v>1577</v>
      </c>
      <c r="AH1251">
        <v>0</v>
      </c>
      <c r="AI1251">
        <v>154</v>
      </c>
      <c r="AJ1251">
        <v>14</v>
      </c>
      <c r="AK1251">
        <v>1250</v>
      </c>
      <c r="AL1251">
        <v>1.2</v>
      </c>
    </row>
    <row r="1252" spans="1:38" x14ac:dyDescent="0.3">
      <c r="A1252" t="s">
        <v>1571</v>
      </c>
      <c r="B1252">
        <v>27204</v>
      </c>
      <c r="C1252">
        <v>2</v>
      </c>
      <c r="D1252" t="s">
        <v>1572</v>
      </c>
      <c r="E1252" t="s">
        <v>1573</v>
      </c>
      <c r="F1252">
        <v>1045</v>
      </c>
      <c r="G1252">
        <v>33</v>
      </c>
      <c r="H1252">
        <v>109.11</v>
      </c>
      <c r="I1252">
        <v>25.69</v>
      </c>
      <c r="J1252">
        <v>84.95</v>
      </c>
      <c r="K1252">
        <v>130</v>
      </c>
      <c r="T1252">
        <v>3</v>
      </c>
      <c r="U1252">
        <v>2</v>
      </c>
      <c r="V1252" t="s">
        <v>441</v>
      </c>
      <c r="W1252" t="s">
        <v>102</v>
      </c>
      <c r="X1252">
        <v>20</v>
      </c>
      <c r="Y1252">
        <v>7</v>
      </c>
      <c r="Z1252" t="s">
        <v>1574</v>
      </c>
      <c r="AA1252" t="s">
        <v>1575</v>
      </c>
      <c r="AB1252" t="s">
        <v>445</v>
      </c>
      <c r="AC1252" t="s">
        <v>446</v>
      </c>
      <c r="AD1252" t="s">
        <v>447</v>
      </c>
      <c r="AE1252" t="s">
        <v>1576</v>
      </c>
      <c r="AG1252" t="s">
        <v>1577</v>
      </c>
      <c r="AH1252">
        <v>0</v>
      </c>
      <c r="AI1252">
        <v>154</v>
      </c>
      <c r="AJ1252">
        <v>14</v>
      </c>
      <c r="AK1252">
        <v>1250</v>
      </c>
      <c r="AL1252">
        <v>1.2</v>
      </c>
    </row>
    <row r="1253" spans="1:38" x14ac:dyDescent="0.3">
      <c r="A1253" t="s">
        <v>1571</v>
      </c>
      <c r="B1253">
        <v>27204</v>
      </c>
      <c r="C1253">
        <v>3</v>
      </c>
      <c r="D1253" t="s">
        <v>1572</v>
      </c>
      <c r="E1253" t="s">
        <v>1573</v>
      </c>
      <c r="F1253">
        <v>1045</v>
      </c>
      <c r="G1253">
        <v>33.78</v>
      </c>
      <c r="H1253">
        <v>111.7</v>
      </c>
      <c r="I1253">
        <v>25.69</v>
      </c>
      <c r="J1253">
        <v>84.95</v>
      </c>
      <c r="K1253">
        <v>130</v>
      </c>
      <c r="T1253">
        <v>3</v>
      </c>
      <c r="U1253">
        <v>2</v>
      </c>
      <c r="V1253" t="s">
        <v>441</v>
      </c>
      <c r="W1253" t="s">
        <v>151</v>
      </c>
      <c r="X1253">
        <v>20</v>
      </c>
      <c r="Y1253">
        <v>7</v>
      </c>
      <c r="Z1253" t="s">
        <v>1574</v>
      </c>
      <c r="AA1253" t="s">
        <v>1575</v>
      </c>
      <c r="AB1253" t="s">
        <v>445</v>
      </c>
      <c r="AC1253" t="s">
        <v>446</v>
      </c>
      <c r="AD1253" t="s">
        <v>447</v>
      </c>
      <c r="AE1253" t="s">
        <v>1576</v>
      </c>
      <c r="AG1253" t="s">
        <v>1577</v>
      </c>
      <c r="AH1253">
        <v>0</v>
      </c>
      <c r="AI1253">
        <v>154</v>
      </c>
      <c r="AJ1253">
        <v>14</v>
      </c>
      <c r="AK1253">
        <v>1250</v>
      </c>
      <c r="AL1253">
        <v>1.2</v>
      </c>
    </row>
    <row r="1254" spans="1:38" x14ac:dyDescent="0.3">
      <c r="A1254" t="s">
        <v>1571</v>
      </c>
      <c r="B1254">
        <v>27204</v>
      </c>
      <c r="C1254">
        <v>4</v>
      </c>
      <c r="D1254" t="s">
        <v>1572</v>
      </c>
      <c r="E1254" t="s">
        <v>1573</v>
      </c>
      <c r="F1254">
        <v>1045</v>
      </c>
      <c r="G1254">
        <v>34.200000000000003</v>
      </c>
      <c r="H1254">
        <v>113.09</v>
      </c>
      <c r="I1254">
        <v>25.7</v>
      </c>
      <c r="J1254">
        <v>84.99</v>
      </c>
      <c r="K1254">
        <v>220</v>
      </c>
      <c r="T1254">
        <v>3</v>
      </c>
      <c r="U1254">
        <v>2</v>
      </c>
      <c r="V1254" t="s">
        <v>441</v>
      </c>
      <c r="W1254" t="s">
        <v>362</v>
      </c>
      <c r="X1254">
        <v>20</v>
      </c>
      <c r="Y1254">
        <v>7</v>
      </c>
      <c r="Z1254" t="s">
        <v>1574</v>
      </c>
      <c r="AA1254" t="s">
        <v>1575</v>
      </c>
      <c r="AB1254" t="s">
        <v>445</v>
      </c>
      <c r="AC1254" t="s">
        <v>446</v>
      </c>
      <c r="AD1254" t="s">
        <v>447</v>
      </c>
      <c r="AE1254" t="s">
        <v>1576</v>
      </c>
      <c r="AG1254" t="s">
        <v>1577</v>
      </c>
      <c r="AH1254">
        <v>0</v>
      </c>
      <c r="AI1254">
        <v>154</v>
      </c>
      <c r="AJ1254">
        <v>14</v>
      </c>
      <c r="AK1254">
        <v>1250</v>
      </c>
      <c r="AL1254">
        <v>1.2</v>
      </c>
    </row>
    <row r="1255" spans="1:38" x14ac:dyDescent="0.3">
      <c r="A1255" t="s">
        <v>1571</v>
      </c>
      <c r="B1255">
        <v>27204</v>
      </c>
      <c r="C1255">
        <v>5</v>
      </c>
      <c r="D1255" t="s">
        <v>1572</v>
      </c>
      <c r="E1255" t="s">
        <v>1573</v>
      </c>
      <c r="F1255">
        <v>1045</v>
      </c>
      <c r="G1255">
        <v>34.369999999999997</v>
      </c>
      <c r="H1255">
        <v>113.65</v>
      </c>
      <c r="I1255">
        <v>25.7</v>
      </c>
      <c r="J1255">
        <v>84.99</v>
      </c>
      <c r="K1255">
        <v>220</v>
      </c>
      <c r="T1255">
        <v>3</v>
      </c>
      <c r="U1255">
        <v>2</v>
      </c>
      <c r="V1255" t="s">
        <v>441</v>
      </c>
      <c r="W1255" t="s">
        <v>381</v>
      </c>
      <c r="X1255">
        <v>20</v>
      </c>
      <c r="Y1255">
        <v>7</v>
      </c>
      <c r="Z1255" t="s">
        <v>1574</v>
      </c>
      <c r="AA1255" t="s">
        <v>1575</v>
      </c>
      <c r="AB1255" t="s">
        <v>445</v>
      </c>
      <c r="AC1255" t="s">
        <v>446</v>
      </c>
      <c r="AD1255" t="s">
        <v>447</v>
      </c>
      <c r="AE1255" t="s">
        <v>1576</v>
      </c>
      <c r="AG1255" t="s">
        <v>1577</v>
      </c>
      <c r="AH1255">
        <v>0</v>
      </c>
      <c r="AI1255">
        <v>154</v>
      </c>
      <c r="AJ1255">
        <v>14</v>
      </c>
      <c r="AK1255">
        <v>1250</v>
      </c>
      <c r="AL1255">
        <v>1.2</v>
      </c>
    </row>
    <row r="1256" spans="1:38" x14ac:dyDescent="0.3">
      <c r="A1256" t="s">
        <v>1571</v>
      </c>
      <c r="B1256">
        <v>27613</v>
      </c>
      <c r="C1256">
        <v>1</v>
      </c>
      <c r="D1256" t="s">
        <v>1578</v>
      </c>
      <c r="E1256" t="s">
        <v>1579</v>
      </c>
      <c r="F1256">
        <v>428</v>
      </c>
      <c r="G1256">
        <v>38.090000000000003</v>
      </c>
      <c r="H1256">
        <v>125.92</v>
      </c>
      <c r="I1256">
        <v>30.65</v>
      </c>
      <c r="J1256">
        <v>101.33</v>
      </c>
      <c r="K1256">
        <v>9</v>
      </c>
      <c r="T1256">
        <v>3</v>
      </c>
      <c r="U1256">
        <v>2</v>
      </c>
      <c r="V1256" t="s">
        <v>441</v>
      </c>
      <c r="W1256" t="s">
        <v>251</v>
      </c>
      <c r="X1256">
        <v>15</v>
      </c>
      <c r="Y1256">
        <v>9</v>
      </c>
      <c r="Z1256" t="s">
        <v>1580</v>
      </c>
      <c r="AA1256" t="s">
        <v>1581</v>
      </c>
      <c r="AB1256" t="s">
        <v>445</v>
      </c>
      <c r="AC1256" t="s">
        <v>446</v>
      </c>
      <c r="AD1256" t="s">
        <v>447</v>
      </c>
      <c r="AE1256" t="s">
        <v>1576</v>
      </c>
      <c r="AG1256" t="s">
        <v>1582</v>
      </c>
      <c r="AH1256">
        <v>0</v>
      </c>
      <c r="AI1256">
        <v>149</v>
      </c>
      <c r="AJ1256">
        <v>15</v>
      </c>
      <c r="AK1256">
        <v>741</v>
      </c>
      <c r="AL1256">
        <v>1.73</v>
      </c>
    </row>
    <row r="1257" spans="1:38" x14ac:dyDescent="0.3">
      <c r="A1257" t="s">
        <v>1571</v>
      </c>
      <c r="B1257">
        <v>27613</v>
      </c>
      <c r="C1257">
        <v>2</v>
      </c>
      <c r="D1257" t="s">
        <v>1578</v>
      </c>
      <c r="E1257" t="s">
        <v>1579</v>
      </c>
      <c r="F1257">
        <v>428</v>
      </c>
      <c r="G1257">
        <v>38.25</v>
      </c>
      <c r="H1257">
        <v>126.46</v>
      </c>
      <c r="I1257">
        <v>30.78</v>
      </c>
      <c r="J1257">
        <v>101.76</v>
      </c>
      <c r="K1257">
        <v>88</v>
      </c>
      <c r="T1257">
        <v>3</v>
      </c>
      <c r="U1257">
        <v>2</v>
      </c>
      <c r="V1257" t="s">
        <v>441</v>
      </c>
      <c r="W1257" t="s">
        <v>382</v>
      </c>
      <c r="X1257">
        <v>15</v>
      </c>
      <c r="Y1257">
        <v>9</v>
      </c>
      <c r="Z1257" t="s">
        <v>1580</v>
      </c>
      <c r="AA1257" t="s">
        <v>1581</v>
      </c>
      <c r="AB1257" t="s">
        <v>445</v>
      </c>
      <c r="AC1257" t="s">
        <v>446</v>
      </c>
      <c r="AD1257" t="s">
        <v>447</v>
      </c>
      <c r="AE1257" t="s">
        <v>1576</v>
      </c>
      <c r="AG1257" t="s">
        <v>1582</v>
      </c>
      <c r="AH1257">
        <v>0</v>
      </c>
      <c r="AI1257">
        <v>149</v>
      </c>
      <c r="AJ1257">
        <v>15</v>
      </c>
      <c r="AK1257">
        <v>741</v>
      </c>
      <c r="AL1257">
        <v>1.73</v>
      </c>
    </row>
    <row r="1258" spans="1:38" x14ac:dyDescent="0.3">
      <c r="A1258" t="s">
        <v>1571</v>
      </c>
      <c r="B1258">
        <v>27613</v>
      </c>
      <c r="C1258">
        <v>3</v>
      </c>
      <c r="D1258" t="s">
        <v>1578</v>
      </c>
      <c r="E1258" t="s">
        <v>1579</v>
      </c>
      <c r="F1258">
        <v>428</v>
      </c>
      <c r="G1258">
        <v>38.33</v>
      </c>
      <c r="H1258">
        <v>126.73</v>
      </c>
      <c r="I1258">
        <v>30.84</v>
      </c>
      <c r="J1258">
        <v>101.98</v>
      </c>
      <c r="K1258">
        <v>84</v>
      </c>
      <c r="T1258">
        <v>3</v>
      </c>
      <c r="U1258">
        <v>2</v>
      </c>
      <c r="V1258" t="s">
        <v>441</v>
      </c>
      <c r="W1258" t="s">
        <v>383</v>
      </c>
      <c r="X1258">
        <v>15</v>
      </c>
      <c r="Y1258">
        <v>9</v>
      </c>
      <c r="Z1258" t="s">
        <v>1580</v>
      </c>
      <c r="AA1258" t="s">
        <v>1581</v>
      </c>
      <c r="AB1258" t="s">
        <v>445</v>
      </c>
      <c r="AC1258" t="s">
        <v>446</v>
      </c>
      <c r="AD1258" t="s">
        <v>447</v>
      </c>
      <c r="AE1258" t="s">
        <v>1576</v>
      </c>
      <c r="AG1258" t="s">
        <v>1582</v>
      </c>
      <c r="AH1258">
        <v>0</v>
      </c>
      <c r="AI1258">
        <v>149</v>
      </c>
      <c r="AJ1258">
        <v>15</v>
      </c>
      <c r="AK1258">
        <v>741</v>
      </c>
      <c r="AL1258">
        <v>1.73</v>
      </c>
    </row>
    <row r="1259" spans="1:38" x14ac:dyDescent="0.3">
      <c r="A1259" t="s">
        <v>1571</v>
      </c>
      <c r="B1259">
        <v>27613</v>
      </c>
      <c r="C1259">
        <v>4</v>
      </c>
      <c r="D1259" t="s">
        <v>1578</v>
      </c>
      <c r="E1259" t="s">
        <v>1579</v>
      </c>
      <c r="F1259">
        <v>428</v>
      </c>
      <c r="G1259">
        <v>38.22</v>
      </c>
      <c r="H1259">
        <v>126.38</v>
      </c>
      <c r="I1259">
        <v>30.76</v>
      </c>
      <c r="J1259">
        <v>101.7</v>
      </c>
      <c r="K1259">
        <v>9</v>
      </c>
      <c r="T1259">
        <v>3</v>
      </c>
      <c r="U1259">
        <v>2</v>
      </c>
      <c r="V1259" t="s">
        <v>441</v>
      </c>
      <c r="W1259" t="s">
        <v>176</v>
      </c>
      <c r="X1259">
        <v>15</v>
      </c>
      <c r="Y1259">
        <v>9</v>
      </c>
      <c r="Z1259" t="s">
        <v>1580</v>
      </c>
      <c r="AA1259" t="s">
        <v>1581</v>
      </c>
      <c r="AB1259" t="s">
        <v>445</v>
      </c>
      <c r="AC1259" t="s">
        <v>446</v>
      </c>
      <c r="AD1259" t="s">
        <v>447</v>
      </c>
      <c r="AE1259" t="s">
        <v>1576</v>
      </c>
      <c r="AG1259" t="s">
        <v>1582</v>
      </c>
      <c r="AH1259">
        <v>0</v>
      </c>
      <c r="AI1259">
        <v>149</v>
      </c>
      <c r="AJ1259">
        <v>15</v>
      </c>
      <c r="AK1259">
        <v>741</v>
      </c>
      <c r="AL1259">
        <v>1.73</v>
      </c>
    </row>
    <row r="1260" spans="1:38" x14ac:dyDescent="0.3">
      <c r="A1260" t="s">
        <v>1571</v>
      </c>
      <c r="B1260">
        <v>27613</v>
      </c>
      <c r="C1260">
        <v>5</v>
      </c>
      <c r="D1260" t="s">
        <v>1578</v>
      </c>
      <c r="E1260" t="s">
        <v>1579</v>
      </c>
      <c r="F1260">
        <v>428</v>
      </c>
      <c r="G1260">
        <v>43.55</v>
      </c>
      <c r="H1260">
        <v>143.99</v>
      </c>
      <c r="I1260">
        <v>35.049999999999997</v>
      </c>
      <c r="J1260">
        <v>115.87</v>
      </c>
      <c r="K1260">
        <v>109</v>
      </c>
      <c r="T1260">
        <v>4</v>
      </c>
      <c r="U1260">
        <v>2</v>
      </c>
      <c r="V1260" t="s">
        <v>441</v>
      </c>
      <c r="W1260" t="s">
        <v>384</v>
      </c>
      <c r="X1260">
        <v>15</v>
      </c>
      <c r="Y1260">
        <v>9</v>
      </c>
      <c r="Z1260" t="s">
        <v>1580</v>
      </c>
      <c r="AA1260" t="s">
        <v>1581</v>
      </c>
      <c r="AB1260" t="s">
        <v>445</v>
      </c>
      <c r="AC1260" t="s">
        <v>446</v>
      </c>
      <c r="AD1260" t="s">
        <v>447</v>
      </c>
      <c r="AE1260" t="s">
        <v>1576</v>
      </c>
      <c r="AG1260" t="s">
        <v>1582</v>
      </c>
      <c r="AH1260">
        <v>0</v>
      </c>
      <c r="AI1260">
        <v>149</v>
      </c>
      <c r="AJ1260">
        <v>15</v>
      </c>
      <c r="AK1260">
        <v>741</v>
      </c>
      <c r="AL1260">
        <v>1.73</v>
      </c>
    </row>
    <row r="1261" spans="1:38" x14ac:dyDescent="0.3">
      <c r="A1261" t="s">
        <v>1571</v>
      </c>
      <c r="B1261">
        <v>27613</v>
      </c>
      <c r="C1261">
        <v>6</v>
      </c>
      <c r="D1261" t="s">
        <v>1578</v>
      </c>
      <c r="E1261" t="s">
        <v>1579</v>
      </c>
      <c r="F1261">
        <v>428</v>
      </c>
      <c r="G1261">
        <v>43.36</v>
      </c>
      <c r="H1261">
        <v>143.34</v>
      </c>
      <c r="I1261">
        <v>34.89</v>
      </c>
      <c r="J1261">
        <v>115.34</v>
      </c>
      <c r="K1261">
        <v>8</v>
      </c>
      <c r="T1261">
        <v>4</v>
      </c>
      <c r="U1261">
        <v>2</v>
      </c>
      <c r="V1261" t="s">
        <v>441</v>
      </c>
      <c r="W1261" t="s">
        <v>385</v>
      </c>
      <c r="X1261">
        <v>15</v>
      </c>
      <c r="Y1261">
        <v>9</v>
      </c>
      <c r="Z1261" t="s">
        <v>1580</v>
      </c>
      <c r="AA1261" t="s">
        <v>1581</v>
      </c>
      <c r="AB1261" t="s">
        <v>445</v>
      </c>
      <c r="AC1261" t="s">
        <v>446</v>
      </c>
      <c r="AD1261" t="s">
        <v>447</v>
      </c>
      <c r="AE1261" t="s">
        <v>1576</v>
      </c>
      <c r="AG1261" t="s">
        <v>1582</v>
      </c>
      <c r="AH1261">
        <v>0</v>
      </c>
      <c r="AI1261">
        <v>149</v>
      </c>
      <c r="AJ1261">
        <v>15</v>
      </c>
      <c r="AK1261">
        <v>741</v>
      </c>
      <c r="AL1261">
        <v>1.73</v>
      </c>
    </row>
    <row r="1262" spans="1:38" x14ac:dyDescent="0.3">
      <c r="A1262" t="s">
        <v>1571</v>
      </c>
      <c r="B1262">
        <v>27613</v>
      </c>
      <c r="C1262">
        <v>7</v>
      </c>
      <c r="D1262" t="s">
        <v>1578</v>
      </c>
      <c r="E1262" t="s">
        <v>1579</v>
      </c>
      <c r="F1262">
        <v>428</v>
      </c>
      <c r="G1262">
        <v>44.58</v>
      </c>
      <c r="H1262">
        <v>147.38999999999999</v>
      </c>
      <c r="I1262">
        <v>35.869999999999997</v>
      </c>
      <c r="J1262">
        <v>118.6</v>
      </c>
      <c r="K1262">
        <v>111</v>
      </c>
      <c r="T1262">
        <v>4</v>
      </c>
      <c r="U1262">
        <v>2</v>
      </c>
      <c r="V1262" t="s">
        <v>441</v>
      </c>
      <c r="W1262" t="s">
        <v>386</v>
      </c>
      <c r="X1262">
        <v>15</v>
      </c>
      <c r="Y1262">
        <v>9</v>
      </c>
      <c r="Z1262" t="s">
        <v>1580</v>
      </c>
      <c r="AA1262" t="s">
        <v>1581</v>
      </c>
      <c r="AB1262" t="s">
        <v>445</v>
      </c>
      <c r="AC1262" t="s">
        <v>446</v>
      </c>
      <c r="AD1262" t="s">
        <v>447</v>
      </c>
      <c r="AE1262" t="s">
        <v>1576</v>
      </c>
      <c r="AG1262" t="s">
        <v>1582</v>
      </c>
      <c r="AH1262">
        <v>0</v>
      </c>
      <c r="AI1262">
        <v>149</v>
      </c>
      <c r="AJ1262">
        <v>15</v>
      </c>
      <c r="AK1262">
        <v>741</v>
      </c>
      <c r="AL1262">
        <v>1.73</v>
      </c>
    </row>
    <row r="1263" spans="1:38" x14ac:dyDescent="0.3">
      <c r="A1263" t="s">
        <v>1571</v>
      </c>
      <c r="B1263">
        <v>27613</v>
      </c>
      <c r="C1263">
        <v>8</v>
      </c>
      <c r="D1263" t="s">
        <v>1578</v>
      </c>
      <c r="E1263" t="s">
        <v>1579</v>
      </c>
      <c r="F1263">
        <v>428</v>
      </c>
      <c r="G1263">
        <v>56.54</v>
      </c>
      <c r="H1263">
        <v>186.91</v>
      </c>
      <c r="I1263">
        <v>45.49</v>
      </c>
      <c r="J1263">
        <v>150.4</v>
      </c>
      <c r="K1263">
        <v>2</v>
      </c>
      <c r="T1263">
        <v>5</v>
      </c>
      <c r="U1263">
        <v>2</v>
      </c>
      <c r="V1263" t="s">
        <v>441</v>
      </c>
      <c r="W1263" t="s">
        <v>387</v>
      </c>
      <c r="X1263">
        <v>15</v>
      </c>
      <c r="Y1263">
        <v>9</v>
      </c>
      <c r="Z1263" t="s">
        <v>1580</v>
      </c>
      <c r="AA1263" t="s">
        <v>1581</v>
      </c>
      <c r="AB1263" t="s">
        <v>445</v>
      </c>
      <c r="AC1263" t="s">
        <v>446</v>
      </c>
      <c r="AD1263" t="s">
        <v>447</v>
      </c>
      <c r="AE1263" t="s">
        <v>1576</v>
      </c>
      <c r="AG1263" t="s">
        <v>1582</v>
      </c>
      <c r="AH1263">
        <v>0</v>
      </c>
      <c r="AI1263">
        <v>149</v>
      </c>
      <c r="AJ1263">
        <v>15</v>
      </c>
      <c r="AK1263">
        <v>741</v>
      </c>
      <c r="AL1263">
        <v>1.73</v>
      </c>
    </row>
    <row r="1264" spans="1:38" x14ac:dyDescent="0.3">
      <c r="A1264" t="s">
        <v>1571</v>
      </c>
      <c r="B1264">
        <v>27613</v>
      </c>
      <c r="C1264">
        <v>9</v>
      </c>
      <c r="D1264" t="s">
        <v>1578</v>
      </c>
      <c r="E1264" t="s">
        <v>1579</v>
      </c>
      <c r="F1264">
        <v>428</v>
      </c>
      <c r="G1264">
        <v>56.72</v>
      </c>
      <c r="H1264">
        <v>187.52</v>
      </c>
      <c r="I1264">
        <v>45.64</v>
      </c>
      <c r="J1264">
        <v>150.88999999999999</v>
      </c>
      <c r="K1264">
        <v>3</v>
      </c>
      <c r="T1264">
        <v>5</v>
      </c>
      <c r="U1264">
        <v>2</v>
      </c>
      <c r="V1264" t="s">
        <v>441</v>
      </c>
      <c r="W1264" t="s">
        <v>388</v>
      </c>
      <c r="X1264">
        <v>15</v>
      </c>
      <c r="Y1264">
        <v>9</v>
      </c>
      <c r="Z1264" t="s">
        <v>1580</v>
      </c>
      <c r="AA1264" t="s">
        <v>1581</v>
      </c>
      <c r="AB1264" t="s">
        <v>445</v>
      </c>
      <c r="AC1264" t="s">
        <v>446</v>
      </c>
      <c r="AD1264" t="s">
        <v>447</v>
      </c>
      <c r="AE1264" t="s">
        <v>1576</v>
      </c>
      <c r="AG1264" t="s">
        <v>1582</v>
      </c>
      <c r="AH1264">
        <v>0</v>
      </c>
      <c r="AI1264">
        <v>149</v>
      </c>
      <c r="AJ1264">
        <v>15</v>
      </c>
      <c r="AK1264">
        <v>741</v>
      </c>
      <c r="AL1264">
        <v>1.73</v>
      </c>
    </row>
    <row r="1265" spans="1:38" x14ac:dyDescent="0.3">
      <c r="A1265" t="s">
        <v>1571</v>
      </c>
      <c r="B1265">
        <v>27613</v>
      </c>
      <c r="C1265">
        <v>10</v>
      </c>
      <c r="D1265" t="s">
        <v>1578</v>
      </c>
      <c r="E1265" t="s">
        <v>1579</v>
      </c>
      <c r="F1265">
        <v>428</v>
      </c>
      <c r="G1265">
        <v>56.61</v>
      </c>
      <c r="H1265">
        <v>187.17</v>
      </c>
      <c r="I1265">
        <v>45.55</v>
      </c>
      <c r="J1265">
        <v>150.61000000000001</v>
      </c>
      <c r="K1265">
        <v>1</v>
      </c>
      <c r="T1265">
        <v>5</v>
      </c>
      <c r="U1265">
        <v>2</v>
      </c>
      <c r="V1265" t="s">
        <v>441</v>
      </c>
      <c r="W1265" t="s">
        <v>389</v>
      </c>
      <c r="X1265">
        <v>15</v>
      </c>
      <c r="Y1265">
        <v>9</v>
      </c>
      <c r="Z1265" t="s">
        <v>1580</v>
      </c>
      <c r="AA1265" t="s">
        <v>1581</v>
      </c>
      <c r="AB1265" t="s">
        <v>445</v>
      </c>
      <c r="AC1265" t="s">
        <v>446</v>
      </c>
      <c r="AD1265" t="s">
        <v>447</v>
      </c>
      <c r="AE1265" t="s">
        <v>1576</v>
      </c>
      <c r="AG1265" t="s">
        <v>1582</v>
      </c>
      <c r="AH1265">
        <v>0</v>
      </c>
      <c r="AI1265">
        <v>149</v>
      </c>
      <c r="AJ1265">
        <v>15</v>
      </c>
      <c r="AK1265">
        <v>741</v>
      </c>
      <c r="AL1265">
        <v>1.73</v>
      </c>
    </row>
    <row r="1266" spans="1:38" x14ac:dyDescent="0.3">
      <c r="A1266" t="s">
        <v>1571</v>
      </c>
      <c r="B1266">
        <v>27613</v>
      </c>
      <c r="C1266">
        <v>11</v>
      </c>
      <c r="D1266" t="s">
        <v>1578</v>
      </c>
      <c r="E1266" t="s">
        <v>1579</v>
      </c>
      <c r="F1266">
        <v>428</v>
      </c>
      <c r="G1266">
        <v>67.900000000000006</v>
      </c>
      <c r="H1266">
        <v>224.49</v>
      </c>
      <c r="I1266">
        <v>54.64</v>
      </c>
      <c r="J1266">
        <v>180.64</v>
      </c>
      <c r="K1266">
        <v>2</v>
      </c>
      <c r="T1266">
        <v>5</v>
      </c>
      <c r="U1266">
        <v>3</v>
      </c>
      <c r="V1266" t="s">
        <v>441</v>
      </c>
      <c r="W1266" t="s">
        <v>390</v>
      </c>
      <c r="X1266">
        <v>15</v>
      </c>
      <c r="Y1266">
        <v>9</v>
      </c>
      <c r="Z1266" t="s">
        <v>1580</v>
      </c>
      <c r="AA1266" t="s">
        <v>1581</v>
      </c>
      <c r="AB1266" t="s">
        <v>445</v>
      </c>
      <c r="AC1266" t="s">
        <v>446</v>
      </c>
      <c r="AD1266" t="s">
        <v>447</v>
      </c>
      <c r="AE1266" t="s">
        <v>1576</v>
      </c>
      <c r="AG1266" t="s">
        <v>1582</v>
      </c>
      <c r="AH1266">
        <v>0</v>
      </c>
      <c r="AI1266">
        <v>149</v>
      </c>
      <c r="AJ1266">
        <v>15</v>
      </c>
      <c r="AK1266">
        <v>741</v>
      </c>
      <c r="AL1266">
        <v>1.73</v>
      </c>
    </row>
    <row r="1267" spans="1:38" x14ac:dyDescent="0.3">
      <c r="A1267" t="s">
        <v>1571</v>
      </c>
      <c r="B1267">
        <v>27613</v>
      </c>
      <c r="C1267">
        <v>12</v>
      </c>
      <c r="D1267" t="s">
        <v>1578</v>
      </c>
      <c r="E1267" t="s">
        <v>1579</v>
      </c>
      <c r="F1267">
        <v>428</v>
      </c>
      <c r="G1267">
        <v>67.94</v>
      </c>
      <c r="H1267">
        <v>224.62</v>
      </c>
      <c r="I1267">
        <v>54.67</v>
      </c>
      <c r="J1267">
        <v>180.75</v>
      </c>
      <c r="K1267">
        <v>2</v>
      </c>
      <c r="T1267">
        <v>5</v>
      </c>
      <c r="U1267">
        <v>3</v>
      </c>
      <c r="V1267" t="s">
        <v>441</v>
      </c>
      <c r="W1267" t="s">
        <v>391</v>
      </c>
      <c r="X1267">
        <v>15</v>
      </c>
      <c r="Y1267">
        <v>9</v>
      </c>
      <c r="Z1267" t="s">
        <v>1580</v>
      </c>
      <c r="AA1267" t="s">
        <v>1581</v>
      </c>
      <c r="AB1267" t="s">
        <v>445</v>
      </c>
      <c r="AC1267" t="s">
        <v>446</v>
      </c>
      <c r="AD1267" t="s">
        <v>447</v>
      </c>
      <c r="AE1267" t="s">
        <v>1576</v>
      </c>
      <c r="AG1267" t="s">
        <v>1582</v>
      </c>
      <c r="AH1267">
        <v>0</v>
      </c>
      <c r="AI1267">
        <v>149</v>
      </c>
      <c r="AJ1267">
        <v>15</v>
      </c>
      <c r="AK1267">
        <v>741</v>
      </c>
      <c r="AL1267">
        <v>1.73</v>
      </c>
    </row>
    <row r="1268" spans="1:38" x14ac:dyDescent="0.3">
      <c r="A1268" t="s">
        <v>1571</v>
      </c>
      <c r="B1268">
        <v>27568</v>
      </c>
      <c r="C1268">
        <v>1</v>
      </c>
      <c r="D1268" t="s">
        <v>1583</v>
      </c>
      <c r="E1268" t="s">
        <v>734</v>
      </c>
      <c r="F1268">
        <v>48</v>
      </c>
      <c r="G1268">
        <v>47.46</v>
      </c>
      <c r="H1268">
        <v>156.91999999999999</v>
      </c>
      <c r="I1268">
        <v>39.24</v>
      </c>
      <c r="J1268">
        <v>129.75</v>
      </c>
      <c r="K1268">
        <v>21</v>
      </c>
      <c r="T1268">
        <v>4</v>
      </c>
      <c r="U1268">
        <v>2</v>
      </c>
      <c r="V1268" t="s">
        <v>441</v>
      </c>
      <c r="W1268">
        <v>156</v>
      </c>
      <c r="X1268">
        <v>3</v>
      </c>
      <c r="Y1268">
        <v>3</v>
      </c>
      <c r="Z1268" t="s">
        <v>1584</v>
      </c>
      <c r="AA1268" t="s">
        <v>1585</v>
      </c>
      <c r="AB1268" t="s">
        <v>445</v>
      </c>
      <c r="AC1268" t="s">
        <v>446</v>
      </c>
      <c r="AD1268" t="s">
        <v>447</v>
      </c>
      <c r="AE1268" t="s">
        <v>1576</v>
      </c>
      <c r="AG1268" t="s">
        <v>1586</v>
      </c>
      <c r="AH1268">
        <v>0</v>
      </c>
      <c r="AI1268">
        <v>56</v>
      </c>
      <c r="AJ1268">
        <v>24</v>
      </c>
      <c r="AK1268">
        <v>132</v>
      </c>
      <c r="AL1268">
        <v>2.75</v>
      </c>
    </row>
    <row r="1269" spans="1:38" x14ac:dyDescent="0.3">
      <c r="A1269" t="s">
        <v>1571</v>
      </c>
      <c r="B1269">
        <v>27568</v>
      </c>
      <c r="C1269">
        <v>2</v>
      </c>
      <c r="D1269" t="s">
        <v>1583</v>
      </c>
      <c r="E1269" t="s">
        <v>734</v>
      </c>
      <c r="F1269">
        <v>48</v>
      </c>
      <c r="G1269">
        <v>56.27</v>
      </c>
      <c r="H1269">
        <v>186.02</v>
      </c>
      <c r="I1269">
        <v>46.52</v>
      </c>
      <c r="J1269">
        <v>153.81</v>
      </c>
      <c r="K1269">
        <v>12</v>
      </c>
      <c r="T1269">
        <v>4</v>
      </c>
      <c r="U1269">
        <v>2</v>
      </c>
      <c r="V1269" t="s">
        <v>441</v>
      </c>
      <c r="W1269">
        <v>186</v>
      </c>
      <c r="X1269">
        <v>3</v>
      </c>
      <c r="Y1269">
        <v>3</v>
      </c>
      <c r="Z1269" t="s">
        <v>1584</v>
      </c>
      <c r="AA1269" t="s">
        <v>1585</v>
      </c>
      <c r="AB1269" t="s">
        <v>445</v>
      </c>
      <c r="AC1269" t="s">
        <v>446</v>
      </c>
      <c r="AD1269" t="s">
        <v>447</v>
      </c>
      <c r="AE1269" t="s">
        <v>1576</v>
      </c>
      <c r="AG1269" t="s">
        <v>1586</v>
      </c>
      <c r="AH1269">
        <v>0</v>
      </c>
      <c r="AI1269">
        <v>56</v>
      </c>
      <c r="AJ1269">
        <v>24</v>
      </c>
      <c r="AK1269">
        <v>132</v>
      </c>
      <c r="AL1269">
        <v>2.75</v>
      </c>
    </row>
    <row r="1270" spans="1:38" x14ac:dyDescent="0.3">
      <c r="A1270" t="s">
        <v>1571</v>
      </c>
      <c r="B1270">
        <v>27568</v>
      </c>
      <c r="C1270">
        <v>3</v>
      </c>
      <c r="D1270" t="s">
        <v>1583</v>
      </c>
      <c r="E1270" t="s">
        <v>734</v>
      </c>
      <c r="F1270">
        <v>48</v>
      </c>
      <c r="G1270">
        <v>56.45</v>
      </c>
      <c r="H1270">
        <v>186.63</v>
      </c>
      <c r="I1270">
        <v>46.68</v>
      </c>
      <c r="J1270">
        <v>154.32</v>
      </c>
      <c r="K1270">
        <v>9</v>
      </c>
      <c r="T1270">
        <v>4</v>
      </c>
      <c r="U1270">
        <v>2</v>
      </c>
      <c r="V1270" t="s">
        <v>441</v>
      </c>
      <c r="W1270" t="s">
        <v>387</v>
      </c>
      <c r="X1270">
        <v>3</v>
      </c>
      <c r="Y1270">
        <v>3</v>
      </c>
      <c r="Z1270" t="s">
        <v>1584</v>
      </c>
      <c r="AA1270" t="s">
        <v>1585</v>
      </c>
      <c r="AB1270" t="s">
        <v>445</v>
      </c>
      <c r="AC1270" t="s">
        <v>446</v>
      </c>
      <c r="AD1270" t="s">
        <v>447</v>
      </c>
      <c r="AE1270" t="s">
        <v>1576</v>
      </c>
      <c r="AG1270" t="s">
        <v>1586</v>
      </c>
      <c r="AH1270">
        <v>0</v>
      </c>
      <c r="AI1270">
        <v>56</v>
      </c>
      <c r="AJ1270">
        <v>24</v>
      </c>
      <c r="AK1270">
        <v>132</v>
      </c>
      <c r="AL1270">
        <v>2.75</v>
      </c>
    </row>
    <row r="1271" spans="1:38" x14ac:dyDescent="0.3">
      <c r="A1271" t="s">
        <v>1571</v>
      </c>
      <c r="B1271">
        <v>27568</v>
      </c>
      <c r="C1271">
        <v>4</v>
      </c>
      <c r="D1271" t="s">
        <v>1583</v>
      </c>
      <c r="E1271" t="s">
        <v>734</v>
      </c>
      <c r="F1271">
        <v>48</v>
      </c>
      <c r="G1271">
        <v>56.67</v>
      </c>
      <c r="H1271">
        <v>187.36</v>
      </c>
      <c r="I1271">
        <v>46.86</v>
      </c>
      <c r="J1271">
        <v>154.91999999999999</v>
      </c>
      <c r="K1271">
        <v>6</v>
      </c>
      <c r="T1271">
        <v>4</v>
      </c>
      <c r="U1271">
        <v>2</v>
      </c>
      <c r="V1271" t="s">
        <v>441</v>
      </c>
      <c r="W1271" t="s">
        <v>389</v>
      </c>
      <c r="X1271">
        <v>3</v>
      </c>
      <c r="Y1271">
        <v>3</v>
      </c>
      <c r="Z1271" t="s">
        <v>1584</v>
      </c>
      <c r="AA1271" t="s">
        <v>1585</v>
      </c>
      <c r="AB1271" t="s">
        <v>445</v>
      </c>
      <c r="AC1271" t="s">
        <v>446</v>
      </c>
      <c r="AD1271" t="s">
        <v>447</v>
      </c>
      <c r="AE1271" t="s">
        <v>1576</v>
      </c>
      <c r="AG1271" t="s">
        <v>1586</v>
      </c>
      <c r="AH1271">
        <v>0</v>
      </c>
      <c r="AI1271">
        <v>56</v>
      </c>
      <c r="AJ1271">
        <v>24</v>
      </c>
      <c r="AK1271">
        <v>132</v>
      </c>
      <c r="AL1271">
        <v>2.75</v>
      </c>
    </row>
    <row r="1272" spans="1:38" x14ac:dyDescent="0.3">
      <c r="A1272" t="s">
        <v>1571</v>
      </c>
      <c r="B1272">
        <v>27569</v>
      </c>
      <c r="C1272">
        <v>1</v>
      </c>
      <c r="D1272" t="s">
        <v>1587</v>
      </c>
      <c r="E1272" t="s">
        <v>734</v>
      </c>
      <c r="F1272">
        <v>567</v>
      </c>
      <c r="G1272">
        <v>32.44</v>
      </c>
      <c r="H1272">
        <v>107.25</v>
      </c>
      <c r="I1272">
        <v>25.56</v>
      </c>
      <c r="J1272">
        <v>84.51</v>
      </c>
      <c r="K1272">
        <v>140</v>
      </c>
      <c r="T1272">
        <v>3</v>
      </c>
      <c r="U1272">
        <v>2</v>
      </c>
      <c r="V1272" t="s">
        <v>441</v>
      </c>
      <c r="W1272" t="s">
        <v>101</v>
      </c>
      <c r="X1272">
        <v>35</v>
      </c>
      <c r="Y1272">
        <v>15</v>
      </c>
      <c r="Z1272" t="s">
        <v>1588</v>
      </c>
      <c r="AA1272" t="s">
        <v>1589</v>
      </c>
      <c r="AB1272" t="s">
        <v>445</v>
      </c>
      <c r="AC1272" t="s">
        <v>446</v>
      </c>
      <c r="AD1272" t="s">
        <v>447</v>
      </c>
      <c r="AE1272" t="s">
        <v>1576</v>
      </c>
      <c r="AG1272" t="s">
        <v>1590</v>
      </c>
      <c r="AH1272">
        <v>0</v>
      </c>
      <c r="AI1272">
        <v>230</v>
      </c>
      <c r="AJ1272">
        <v>15</v>
      </c>
      <c r="AK1272">
        <v>890</v>
      </c>
      <c r="AL1272">
        <v>1.57</v>
      </c>
    </row>
    <row r="1273" spans="1:38" x14ac:dyDescent="0.3">
      <c r="A1273" t="s">
        <v>1571</v>
      </c>
      <c r="B1273">
        <v>27569</v>
      </c>
      <c r="C1273">
        <v>2</v>
      </c>
      <c r="D1273" t="s">
        <v>1587</v>
      </c>
      <c r="E1273" t="s">
        <v>734</v>
      </c>
      <c r="F1273">
        <v>567</v>
      </c>
      <c r="G1273">
        <v>32.46</v>
      </c>
      <c r="H1273">
        <v>107.32</v>
      </c>
      <c r="I1273">
        <v>25.57</v>
      </c>
      <c r="J1273">
        <v>84.56</v>
      </c>
      <c r="K1273">
        <v>50</v>
      </c>
      <c r="T1273">
        <v>3</v>
      </c>
      <c r="U1273">
        <v>2</v>
      </c>
      <c r="V1273" t="s">
        <v>441</v>
      </c>
      <c r="W1273" t="s">
        <v>281</v>
      </c>
      <c r="X1273">
        <v>35</v>
      </c>
      <c r="Y1273">
        <v>15</v>
      </c>
      <c r="Z1273" t="s">
        <v>1588</v>
      </c>
      <c r="AA1273" t="s">
        <v>1589</v>
      </c>
      <c r="AB1273" t="s">
        <v>445</v>
      </c>
      <c r="AC1273" t="s">
        <v>446</v>
      </c>
      <c r="AD1273" t="s">
        <v>447</v>
      </c>
      <c r="AE1273" t="s">
        <v>1576</v>
      </c>
      <c r="AG1273" t="s">
        <v>1590</v>
      </c>
      <c r="AH1273">
        <v>0</v>
      </c>
      <c r="AI1273">
        <v>230</v>
      </c>
      <c r="AJ1273">
        <v>15</v>
      </c>
      <c r="AK1273">
        <v>890</v>
      </c>
      <c r="AL1273">
        <v>1.57</v>
      </c>
    </row>
    <row r="1274" spans="1:38" x14ac:dyDescent="0.3">
      <c r="A1274" t="s">
        <v>1571</v>
      </c>
      <c r="B1274">
        <v>27569</v>
      </c>
      <c r="C1274">
        <v>3</v>
      </c>
      <c r="D1274" t="s">
        <v>1587</v>
      </c>
      <c r="E1274" t="s">
        <v>734</v>
      </c>
      <c r="F1274">
        <v>567</v>
      </c>
      <c r="G1274">
        <v>32.520000000000003</v>
      </c>
      <c r="H1274">
        <v>107.51</v>
      </c>
      <c r="I1274">
        <v>25.62</v>
      </c>
      <c r="J1274">
        <v>84.71</v>
      </c>
      <c r="K1274">
        <v>48</v>
      </c>
      <c r="T1274">
        <v>3</v>
      </c>
      <c r="U1274">
        <v>2</v>
      </c>
      <c r="V1274" t="s">
        <v>441</v>
      </c>
      <c r="W1274" t="s">
        <v>118</v>
      </c>
      <c r="X1274">
        <v>35</v>
      </c>
      <c r="Y1274">
        <v>15</v>
      </c>
      <c r="Z1274" t="s">
        <v>1588</v>
      </c>
      <c r="AA1274" t="s">
        <v>1589</v>
      </c>
      <c r="AB1274" t="s">
        <v>445</v>
      </c>
      <c r="AC1274" t="s">
        <v>446</v>
      </c>
      <c r="AD1274" t="s">
        <v>447</v>
      </c>
      <c r="AE1274" t="s">
        <v>1576</v>
      </c>
      <c r="AG1274" t="s">
        <v>1590</v>
      </c>
      <c r="AH1274">
        <v>0</v>
      </c>
      <c r="AI1274">
        <v>230</v>
      </c>
      <c r="AJ1274">
        <v>15</v>
      </c>
      <c r="AK1274">
        <v>890</v>
      </c>
      <c r="AL1274">
        <v>1.57</v>
      </c>
    </row>
    <row r="1275" spans="1:38" x14ac:dyDescent="0.3">
      <c r="A1275" t="s">
        <v>1571</v>
      </c>
      <c r="B1275">
        <v>27569</v>
      </c>
      <c r="C1275">
        <v>4</v>
      </c>
      <c r="D1275" t="s">
        <v>1587</v>
      </c>
      <c r="E1275" t="s">
        <v>734</v>
      </c>
      <c r="F1275">
        <v>567</v>
      </c>
      <c r="G1275">
        <v>38.79</v>
      </c>
      <c r="H1275">
        <v>128.26</v>
      </c>
      <c r="I1275">
        <v>30.57</v>
      </c>
      <c r="J1275">
        <v>101.06</v>
      </c>
      <c r="K1275">
        <v>115</v>
      </c>
      <c r="T1275">
        <v>4</v>
      </c>
      <c r="U1275">
        <v>2</v>
      </c>
      <c r="V1275" t="s">
        <v>441</v>
      </c>
      <c r="W1275" t="s">
        <v>282</v>
      </c>
      <c r="X1275">
        <v>35</v>
      </c>
      <c r="Y1275">
        <v>15</v>
      </c>
      <c r="Z1275" t="s">
        <v>1588</v>
      </c>
      <c r="AA1275" t="s">
        <v>1589</v>
      </c>
      <c r="AB1275" t="s">
        <v>445</v>
      </c>
      <c r="AC1275" t="s">
        <v>446</v>
      </c>
      <c r="AD1275" t="s">
        <v>447</v>
      </c>
      <c r="AE1275" t="s">
        <v>1576</v>
      </c>
      <c r="AG1275" t="s">
        <v>1590</v>
      </c>
      <c r="AH1275">
        <v>0</v>
      </c>
      <c r="AI1275">
        <v>230</v>
      </c>
      <c r="AJ1275">
        <v>15</v>
      </c>
      <c r="AK1275">
        <v>890</v>
      </c>
      <c r="AL1275">
        <v>1.57</v>
      </c>
    </row>
    <row r="1276" spans="1:38" x14ac:dyDescent="0.3">
      <c r="A1276" t="s">
        <v>1571</v>
      </c>
      <c r="B1276">
        <v>27569</v>
      </c>
      <c r="C1276">
        <v>5</v>
      </c>
      <c r="D1276" t="s">
        <v>1587</v>
      </c>
      <c r="E1276" t="s">
        <v>734</v>
      </c>
      <c r="F1276">
        <v>567</v>
      </c>
      <c r="G1276">
        <v>38.799999999999997</v>
      </c>
      <c r="H1276">
        <v>128.29</v>
      </c>
      <c r="I1276">
        <v>30.57</v>
      </c>
      <c r="J1276">
        <v>101.09</v>
      </c>
      <c r="K1276">
        <v>30</v>
      </c>
      <c r="T1276">
        <v>4</v>
      </c>
      <c r="U1276">
        <v>2</v>
      </c>
      <c r="V1276" t="s">
        <v>441</v>
      </c>
      <c r="W1276" t="s">
        <v>187</v>
      </c>
      <c r="X1276">
        <v>35</v>
      </c>
      <c r="Y1276">
        <v>15</v>
      </c>
      <c r="Z1276" t="s">
        <v>1588</v>
      </c>
      <c r="AA1276" t="s">
        <v>1589</v>
      </c>
      <c r="AB1276" t="s">
        <v>445</v>
      </c>
      <c r="AC1276" t="s">
        <v>446</v>
      </c>
      <c r="AD1276" t="s">
        <v>447</v>
      </c>
      <c r="AE1276" t="s">
        <v>1576</v>
      </c>
      <c r="AG1276" t="s">
        <v>1590</v>
      </c>
      <c r="AH1276">
        <v>0</v>
      </c>
      <c r="AI1276">
        <v>230</v>
      </c>
      <c r="AJ1276">
        <v>15</v>
      </c>
      <c r="AK1276">
        <v>890</v>
      </c>
      <c r="AL1276">
        <v>1.57</v>
      </c>
    </row>
    <row r="1277" spans="1:38" x14ac:dyDescent="0.3">
      <c r="A1277" t="s">
        <v>1571</v>
      </c>
      <c r="B1277">
        <v>27569</v>
      </c>
      <c r="C1277">
        <v>6</v>
      </c>
      <c r="D1277" t="s">
        <v>1587</v>
      </c>
      <c r="E1277" t="s">
        <v>734</v>
      </c>
      <c r="F1277">
        <v>567</v>
      </c>
      <c r="G1277">
        <v>44.54</v>
      </c>
      <c r="H1277">
        <v>147.27000000000001</v>
      </c>
      <c r="I1277">
        <v>35.1</v>
      </c>
      <c r="J1277">
        <v>116.04</v>
      </c>
      <c r="K1277">
        <v>179</v>
      </c>
      <c r="T1277">
        <v>4</v>
      </c>
      <c r="U1277">
        <v>2</v>
      </c>
      <c r="V1277" t="s">
        <v>441</v>
      </c>
      <c r="W1277">
        <v>147</v>
      </c>
      <c r="X1277">
        <v>35</v>
      </c>
      <c r="Y1277">
        <v>15</v>
      </c>
      <c r="Z1277" t="s">
        <v>1588</v>
      </c>
      <c r="AA1277" t="s">
        <v>1589</v>
      </c>
      <c r="AB1277" t="s">
        <v>445</v>
      </c>
      <c r="AC1277" t="s">
        <v>446</v>
      </c>
      <c r="AD1277" t="s">
        <v>447</v>
      </c>
      <c r="AE1277" t="s">
        <v>1576</v>
      </c>
      <c r="AG1277" t="s">
        <v>1590</v>
      </c>
      <c r="AH1277">
        <v>0</v>
      </c>
      <c r="AI1277">
        <v>230</v>
      </c>
      <c r="AJ1277">
        <v>15</v>
      </c>
      <c r="AK1277">
        <v>890</v>
      </c>
      <c r="AL1277">
        <v>1.57</v>
      </c>
    </row>
    <row r="1278" spans="1:38" x14ac:dyDescent="0.3">
      <c r="A1278" t="s">
        <v>1571</v>
      </c>
      <c r="B1278">
        <v>27569</v>
      </c>
      <c r="C1278">
        <v>7</v>
      </c>
      <c r="D1278" t="s">
        <v>1587</v>
      </c>
      <c r="E1278" t="s">
        <v>734</v>
      </c>
      <c r="F1278">
        <v>567</v>
      </c>
      <c r="G1278">
        <v>57.59</v>
      </c>
      <c r="H1278">
        <v>190.39</v>
      </c>
      <c r="I1278">
        <v>45.38</v>
      </c>
      <c r="J1278">
        <v>150.02000000000001</v>
      </c>
      <c r="K1278">
        <v>1</v>
      </c>
      <c r="T1278">
        <v>3</v>
      </c>
      <c r="U1278">
        <v>2</v>
      </c>
      <c r="V1278" t="s">
        <v>441</v>
      </c>
      <c r="W1278" t="s">
        <v>285</v>
      </c>
      <c r="X1278">
        <v>35</v>
      </c>
      <c r="Y1278">
        <v>15</v>
      </c>
      <c r="Z1278" t="s">
        <v>1588</v>
      </c>
      <c r="AA1278" t="s">
        <v>1589</v>
      </c>
      <c r="AB1278" t="s">
        <v>445</v>
      </c>
      <c r="AC1278" t="s">
        <v>446</v>
      </c>
      <c r="AD1278" t="s">
        <v>447</v>
      </c>
      <c r="AE1278" t="s">
        <v>1576</v>
      </c>
      <c r="AG1278" t="s">
        <v>1590</v>
      </c>
      <c r="AH1278">
        <v>0</v>
      </c>
      <c r="AI1278">
        <v>230</v>
      </c>
      <c r="AJ1278">
        <v>15</v>
      </c>
      <c r="AK1278">
        <v>890</v>
      </c>
      <c r="AL1278">
        <v>1.57</v>
      </c>
    </row>
    <row r="1279" spans="1:38" x14ac:dyDescent="0.3">
      <c r="A1279" t="s">
        <v>1571</v>
      </c>
      <c r="B1279">
        <v>27569</v>
      </c>
      <c r="C1279">
        <v>8</v>
      </c>
      <c r="D1279" t="s">
        <v>1587</v>
      </c>
      <c r="E1279" t="s">
        <v>734</v>
      </c>
      <c r="F1279">
        <v>567</v>
      </c>
      <c r="G1279">
        <v>57.99</v>
      </c>
      <c r="H1279">
        <v>191.71</v>
      </c>
      <c r="I1279">
        <v>45.69</v>
      </c>
      <c r="J1279">
        <v>151.06</v>
      </c>
      <c r="K1279">
        <v>2</v>
      </c>
      <c r="T1279">
        <v>4</v>
      </c>
      <c r="U1279">
        <v>2</v>
      </c>
      <c r="V1279" t="s">
        <v>441</v>
      </c>
      <c r="W1279" t="s">
        <v>392</v>
      </c>
      <c r="X1279">
        <v>35</v>
      </c>
      <c r="Y1279">
        <v>15</v>
      </c>
      <c r="Z1279" t="s">
        <v>1588</v>
      </c>
      <c r="AA1279" t="s">
        <v>1589</v>
      </c>
      <c r="AB1279" t="s">
        <v>445</v>
      </c>
      <c r="AC1279" t="s">
        <v>446</v>
      </c>
      <c r="AD1279" t="s">
        <v>447</v>
      </c>
      <c r="AE1279" t="s">
        <v>1576</v>
      </c>
      <c r="AG1279" t="s">
        <v>1590</v>
      </c>
      <c r="AH1279">
        <v>0</v>
      </c>
      <c r="AI1279">
        <v>230</v>
      </c>
      <c r="AJ1279">
        <v>15</v>
      </c>
      <c r="AK1279">
        <v>890</v>
      </c>
      <c r="AL1279">
        <v>1.57</v>
      </c>
    </row>
    <row r="1280" spans="1:38" x14ac:dyDescent="0.3">
      <c r="A1280" t="s">
        <v>1571</v>
      </c>
      <c r="B1280">
        <v>27569</v>
      </c>
      <c r="C1280">
        <v>9</v>
      </c>
      <c r="D1280" t="s">
        <v>1587</v>
      </c>
      <c r="E1280" t="s">
        <v>734</v>
      </c>
      <c r="F1280">
        <v>567</v>
      </c>
      <c r="G1280">
        <v>69.13</v>
      </c>
      <c r="H1280">
        <v>228.53</v>
      </c>
      <c r="I1280">
        <v>54.47</v>
      </c>
      <c r="J1280">
        <v>180.07</v>
      </c>
      <c r="K1280">
        <v>2</v>
      </c>
      <c r="T1280">
        <v>5</v>
      </c>
      <c r="U1280">
        <v>2</v>
      </c>
      <c r="V1280" t="s">
        <v>441</v>
      </c>
      <c r="W1280">
        <v>228</v>
      </c>
      <c r="X1280">
        <v>35</v>
      </c>
      <c r="Y1280">
        <v>15</v>
      </c>
      <c r="Z1280" t="s">
        <v>1588</v>
      </c>
      <c r="AA1280" t="s">
        <v>1589</v>
      </c>
      <c r="AB1280" t="s">
        <v>445</v>
      </c>
      <c r="AC1280" t="s">
        <v>446</v>
      </c>
      <c r="AD1280" t="s">
        <v>447</v>
      </c>
      <c r="AE1280" t="s">
        <v>1576</v>
      </c>
      <c r="AG1280" t="s">
        <v>1590</v>
      </c>
      <c r="AH1280">
        <v>0</v>
      </c>
      <c r="AI1280">
        <v>230</v>
      </c>
      <c r="AJ1280">
        <v>15</v>
      </c>
      <c r="AK1280">
        <v>890</v>
      </c>
      <c r="AL1280">
        <v>1.57</v>
      </c>
    </row>
    <row r="1281" spans="1:38" x14ac:dyDescent="0.3">
      <c r="A1281" t="s">
        <v>1571</v>
      </c>
      <c r="B1281">
        <v>27631</v>
      </c>
      <c r="C1281">
        <v>1</v>
      </c>
      <c r="D1281" t="s">
        <v>1591</v>
      </c>
      <c r="E1281" t="s">
        <v>1200</v>
      </c>
      <c r="F1281">
        <v>585</v>
      </c>
      <c r="G1281">
        <v>23.12</v>
      </c>
      <c r="H1281">
        <v>76.430000000000007</v>
      </c>
      <c r="I1281">
        <v>17.100000000000001</v>
      </c>
      <c r="J1281">
        <v>56.55</v>
      </c>
      <c r="K1281">
        <v>329</v>
      </c>
      <c r="T1281">
        <v>3</v>
      </c>
      <c r="U1281">
        <v>2</v>
      </c>
      <c r="V1281" t="s">
        <v>441</v>
      </c>
      <c r="W1281" t="s">
        <v>393</v>
      </c>
      <c r="X1281">
        <v>20</v>
      </c>
      <c r="Y1281">
        <v>13</v>
      </c>
      <c r="Z1281" t="s">
        <v>1592</v>
      </c>
      <c r="AA1281" t="s">
        <v>1593</v>
      </c>
      <c r="AB1281" t="s">
        <v>445</v>
      </c>
      <c r="AC1281" t="s">
        <v>446</v>
      </c>
      <c r="AD1281" t="s">
        <v>447</v>
      </c>
      <c r="AE1281" t="s">
        <v>1576</v>
      </c>
      <c r="AG1281" t="s">
        <v>1594</v>
      </c>
      <c r="AH1281">
        <v>0</v>
      </c>
      <c r="AI1281">
        <v>168</v>
      </c>
      <c r="AJ1281">
        <v>13</v>
      </c>
      <c r="AK1281">
        <v>798</v>
      </c>
      <c r="AL1281">
        <v>1.36</v>
      </c>
    </row>
    <row r="1282" spans="1:38" x14ac:dyDescent="0.3">
      <c r="A1282" t="s">
        <v>1571</v>
      </c>
      <c r="B1282">
        <v>27631</v>
      </c>
      <c r="C1282">
        <v>2</v>
      </c>
      <c r="D1282" t="s">
        <v>1591</v>
      </c>
      <c r="E1282" t="s">
        <v>1200</v>
      </c>
      <c r="F1282">
        <v>585</v>
      </c>
      <c r="G1282">
        <v>23.97</v>
      </c>
      <c r="H1282">
        <v>79.27</v>
      </c>
      <c r="I1282">
        <v>17.11</v>
      </c>
      <c r="J1282">
        <v>56.59</v>
      </c>
      <c r="K1282">
        <v>20</v>
      </c>
      <c r="T1282">
        <v>3</v>
      </c>
      <c r="U1282">
        <v>2</v>
      </c>
      <c r="V1282" t="s">
        <v>441</v>
      </c>
      <c r="W1282" t="s">
        <v>290</v>
      </c>
      <c r="X1282">
        <v>20</v>
      </c>
      <c r="Y1282">
        <v>13</v>
      </c>
      <c r="Z1282" t="s">
        <v>1592</v>
      </c>
      <c r="AA1282" t="s">
        <v>1593</v>
      </c>
      <c r="AB1282" t="s">
        <v>445</v>
      </c>
      <c r="AC1282" t="s">
        <v>446</v>
      </c>
      <c r="AD1282" t="s">
        <v>447</v>
      </c>
      <c r="AE1282" t="s">
        <v>1576</v>
      </c>
      <c r="AG1282" t="s">
        <v>1594</v>
      </c>
      <c r="AH1282">
        <v>0</v>
      </c>
      <c r="AI1282">
        <v>168</v>
      </c>
      <c r="AJ1282">
        <v>13</v>
      </c>
      <c r="AK1282">
        <v>798</v>
      </c>
      <c r="AL1282">
        <v>1.36</v>
      </c>
    </row>
    <row r="1283" spans="1:38" x14ac:dyDescent="0.3">
      <c r="A1283" t="s">
        <v>1571</v>
      </c>
      <c r="B1283">
        <v>27631</v>
      </c>
      <c r="C1283">
        <v>3</v>
      </c>
      <c r="D1283" t="s">
        <v>1591</v>
      </c>
      <c r="E1283" t="s">
        <v>1200</v>
      </c>
      <c r="F1283">
        <v>585</v>
      </c>
      <c r="G1283">
        <v>33.130000000000003</v>
      </c>
      <c r="H1283">
        <v>109.55</v>
      </c>
      <c r="I1283">
        <v>24.26</v>
      </c>
      <c r="J1283">
        <v>80.209999999999994</v>
      </c>
      <c r="K1283">
        <v>176</v>
      </c>
      <c r="T1283">
        <v>3</v>
      </c>
      <c r="U1283">
        <v>2</v>
      </c>
      <c r="V1283" t="s">
        <v>441</v>
      </c>
      <c r="W1283" t="s">
        <v>209</v>
      </c>
      <c r="X1283">
        <v>20</v>
      </c>
      <c r="Y1283">
        <v>13</v>
      </c>
      <c r="Z1283" t="s">
        <v>1592</v>
      </c>
      <c r="AA1283" t="s">
        <v>1593</v>
      </c>
      <c r="AB1283" t="s">
        <v>445</v>
      </c>
      <c r="AC1283" t="s">
        <v>446</v>
      </c>
      <c r="AD1283" t="s">
        <v>447</v>
      </c>
      <c r="AE1283" t="s">
        <v>1576</v>
      </c>
      <c r="AG1283" t="s">
        <v>1594</v>
      </c>
      <c r="AH1283">
        <v>0</v>
      </c>
      <c r="AI1283">
        <v>168</v>
      </c>
      <c r="AJ1283">
        <v>13</v>
      </c>
      <c r="AK1283">
        <v>798</v>
      </c>
      <c r="AL1283">
        <v>1.36</v>
      </c>
    </row>
    <row r="1284" spans="1:38" x14ac:dyDescent="0.3">
      <c r="A1284" t="s">
        <v>1571</v>
      </c>
      <c r="B1284">
        <v>27631</v>
      </c>
      <c r="C1284">
        <v>4</v>
      </c>
      <c r="D1284" t="s">
        <v>1591</v>
      </c>
      <c r="E1284" t="s">
        <v>1200</v>
      </c>
      <c r="F1284">
        <v>585</v>
      </c>
      <c r="G1284">
        <v>33.36</v>
      </c>
      <c r="H1284">
        <v>110.29</v>
      </c>
      <c r="I1284">
        <v>24.62</v>
      </c>
      <c r="J1284">
        <v>81.41</v>
      </c>
      <c r="K1284">
        <v>60</v>
      </c>
      <c r="T1284">
        <v>3</v>
      </c>
      <c r="U1284">
        <v>2</v>
      </c>
      <c r="V1284" t="s">
        <v>441</v>
      </c>
      <c r="W1284" t="s">
        <v>185</v>
      </c>
      <c r="X1284">
        <v>20</v>
      </c>
      <c r="Y1284">
        <v>13</v>
      </c>
      <c r="Z1284" t="s">
        <v>1592</v>
      </c>
      <c r="AA1284" t="s">
        <v>1593</v>
      </c>
      <c r="AB1284" t="s">
        <v>445</v>
      </c>
      <c r="AC1284" t="s">
        <v>446</v>
      </c>
      <c r="AD1284" t="s">
        <v>447</v>
      </c>
      <c r="AE1284" t="s">
        <v>1576</v>
      </c>
      <c r="AG1284" t="s">
        <v>1594</v>
      </c>
      <c r="AH1284">
        <v>0</v>
      </c>
      <c r="AI1284">
        <v>168</v>
      </c>
      <c r="AJ1284">
        <v>13</v>
      </c>
      <c r="AK1284">
        <v>798</v>
      </c>
      <c r="AL1284">
        <v>1.36</v>
      </c>
    </row>
    <row r="1285" spans="1:38" x14ac:dyDescent="0.3">
      <c r="A1285" t="s">
        <v>1571</v>
      </c>
      <c r="B1285">
        <v>27392</v>
      </c>
      <c r="C1285">
        <v>1</v>
      </c>
      <c r="D1285" t="s">
        <v>1595</v>
      </c>
      <c r="E1285" t="s">
        <v>734</v>
      </c>
      <c r="F1285">
        <v>486</v>
      </c>
      <c r="G1285">
        <v>32.6</v>
      </c>
      <c r="H1285">
        <v>107.78</v>
      </c>
      <c r="I1285">
        <v>25.62</v>
      </c>
      <c r="J1285">
        <v>84.71</v>
      </c>
      <c r="K1285">
        <v>100</v>
      </c>
      <c r="T1285">
        <v>3</v>
      </c>
      <c r="U1285">
        <v>2</v>
      </c>
      <c r="V1285" t="s">
        <v>441</v>
      </c>
      <c r="W1285" t="s">
        <v>118</v>
      </c>
      <c r="X1285">
        <v>35</v>
      </c>
      <c r="Y1285">
        <v>23</v>
      </c>
      <c r="Z1285" t="s">
        <v>1596</v>
      </c>
      <c r="AA1285" t="s">
        <v>1597</v>
      </c>
      <c r="AB1285" t="s">
        <v>445</v>
      </c>
      <c r="AC1285" t="s">
        <v>446</v>
      </c>
      <c r="AD1285" t="s">
        <v>447</v>
      </c>
      <c r="AE1285" t="s">
        <v>1576</v>
      </c>
      <c r="AG1285" t="s">
        <v>1598</v>
      </c>
      <c r="AH1285">
        <v>0</v>
      </c>
      <c r="AI1285">
        <v>235</v>
      </c>
      <c r="AJ1285">
        <v>15</v>
      </c>
      <c r="AK1285">
        <v>709</v>
      </c>
      <c r="AL1285">
        <v>1.46</v>
      </c>
    </row>
    <row r="1286" spans="1:38" x14ac:dyDescent="0.3">
      <c r="A1286" t="s">
        <v>1571</v>
      </c>
      <c r="B1286">
        <v>27392</v>
      </c>
      <c r="C1286">
        <v>2</v>
      </c>
      <c r="D1286" t="s">
        <v>1595</v>
      </c>
      <c r="E1286" t="s">
        <v>734</v>
      </c>
      <c r="F1286">
        <v>486</v>
      </c>
      <c r="G1286">
        <v>32.520000000000003</v>
      </c>
      <c r="H1286">
        <v>107.53</v>
      </c>
      <c r="I1286">
        <v>25.56</v>
      </c>
      <c r="J1286">
        <v>84.51</v>
      </c>
      <c r="K1286">
        <v>95</v>
      </c>
      <c r="T1286">
        <v>3</v>
      </c>
      <c r="U1286">
        <v>2</v>
      </c>
      <c r="V1286" t="s">
        <v>441</v>
      </c>
      <c r="W1286" t="s">
        <v>101</v>
      </c>
      <c r="X1286">
        <v>35</v>
      </c>
      <c r="Y1286">
        <v>23</v>
      </c>
      <c r="Z1286" t="s">
        <v>1596</v>
      </c>
      <c r="AA1286" t="s">
        <v>1597</v>
      </c>
      <c r="AB1286" t="s">
        <v>445</v>
      </c>
      <c r="AC1286" t="s">
        <v>446</v>
      </c>
      <c r="AD1286" t="s">
        <v>447</v>
      </c>
      <c r="AE1286" t="s">
        <v>1576</v>
      </c>
      <c r="AG1286" t="s">
        <v>1598</v>
      </c>
      <c r="AH1286">
        <v>0</v>
      </c>
      <c r="AI1286">
        <v>235</v>
      </c>
      <c r="AJ1286">
        <v>15</v>
      </c>
      <c r="AK1286">
        <v>709</v>
      </c>
      <c r="AL1286">
        <v>1.46</v>
      </c>
    </row>
    <row r="1287" spans="1:38" x14ac:dyDescent="0.3">
      <c r="A1287" t="s">
        <v>1571</v>
      </c>
      <c r="B1287">
        <v>27392</v>
      </c>
      <c r="C1287">
        <v>3</v>
      </c>
      <c r="D1287" t="s">
        <v>1595</v>
      </c>
      <c r="E1287" t="s">
        <v>734</v>
      </c>
      <c r="F1287">
        <v>486</v>
      </c>
      <c r="G1287">
        <v>32.54</v>
      </c>
      <c r="H1287">
        <v>107.59</v>
      </c>
      <c r="I1287">
        <v>25.57</v>
      </c>
      <c r="J1287">
        <v>84.56</v>
      </c>
      <c r="K1287">
        <v>77</v>
      </c>
      <c r="T1287">
        <v>3</v>
      </c>
      <c r="U1287">
        <v>2</v>
      </c>
      <c r="V1287" t="s">
        <v>441</v>
      </c>
      <c r="W1287" t="s">
        <v>281</v>
      </c>
      <c r="X1287">
        <v>35</v>
      </c>
      <c r="Y1287">
        <v>23</v>
      </c>
      <c r="Z1287" t="s">
        <v>1596</v>
      </c>
      <c r="AA1287" t="s">
        <v>1597</v>
      </c>
      <c r="AB1287" t="s">
        <v>445</v>
      </c>
      <c r="AC1287" t="s">
        <v>446</v>
      </c>
      <c r="AD1287" t="s">
        <v>447</v>
      </c>
      <c r="AE1287" t="s">
        <v>1576</v>
      </c>
      <c r="AG1287" t="s">
        <v>1598</v>
      </c>
      <c r="AH1287">
        <v>0</v>
      </c>
      <c r="AI1287">
        <v>235</v>
      </c>
      <c r="AJ1287">
        <v>15</v>
      </c>
      <c r="AK1287">
        <v>709</v>
      </c>
      <c r="AL1287">
        <v>1.46</v>
      </c>
    </row>
    <row r="1288" spans="1:38" x14ac:dyDescent="0.3">
      <c r="A1288" t="s">
        <v>1571</v>
      </c>
      <c r="B1288">
        <v>27392</v>
      </c>
      <c r="C1288">
        <v>4</v>
      </c>
      <c r="D1288" t="s">
        <v>1595</v>
      </c>
      <c r="E1288" t="s">
        <v>734</v>
      </c>
      <c r="F1288">
        <v>486</v>
      </c>
      <c r="G1288">
        <v>38.97</v>
      </c>
      <c r="H1288">
        <v>128.85</v>
      </c>
      <c r="I1288">
        <v>30.63</v>
      </c>
      <c r="J1288">
        <v>101.27</v>
      </c>
      <c r="K1288">
        <v>97</v>
      </c>
      <c r="T1288">
        <v>4</v>
      </c>
      <c r="U1288">
        <v>2</v>
      </c>
      <c r="V1288" t="s">
        <v>441</v>
      </c>
      <c r="W1288">
        <v>128</v>
      </c>
      <c r="X1288">
        <v>35</v>
      </c>
      <c r="Y1288">
        <v>23</v>
      </c>
      <c r="Z1288" t="s">
        <v>1596</v>
      </c>
      <c r="AA1288" t="s">
        <v>1597</v>
      </c>
      <c r="AB1288" t="s">
        <v>445</v>
      </c>
      <c r="AC1288" t="s">
        <v>446</v>
      </c>
      <c r="AD1288" t="s">
        <v>447</v>
      </c>
      <c r="AE1288" t="s">
        <v>1576</v>
      </c>
      <c r="AG1288" t="s">
        <v>1598</v>
      </c>
      <c r="AH1288">
        <v>0</v>
      </c>
      <c r="AI1288">
        <v>235</v>
      </c>
      <c r="AJ1288">
        <v>15</v>
      </c>
      <c r="AK1288">
        <v>709</v>
      </c>
      <c r="AL1288">
        <v>1.46</v>
      </c>
    </row>
    <row r="1289" spans="1:38" x14ac:dyDescent="0.3">
      <c r="A1289" t="s">
        <v>1571</v>
      </c>
      <c r="B1289">
        <v>27392</v>
      </c>
      <c r="C1289">
        <v>5</v>
      </c>
      <c r="D1289" t="s">
        <v>1595</v>
      </c>
      <c r="E1289" t="s">
        <v>734</v>
      </c>
      <c r="F1289">
        <v>486</v>
      </c>
      <c r="G1289">
        <v>44.7</v>
      </c>
      <c r="H1289">
        <v>147.80000000000001</v>
      </c>
      <c r="I1289">
        <v>35.130000000000003</v>
      </c>
      <c r="J1289">
        <v>116.16</v>
      </c>
      <c r="K1289">
        <v>25</v>
      </c>
      <c r="T1289">
        <v>4</v>
      </c>
      <c r="U1289">
        <v>2</v>
      </c>
      <c r="V1289" t="s">
        <v>441</v>
      </c>
      <c r="W1289" t="s">
        <v>108</v>
      </c>
      <c r="X1289">
        <v>35</v>
      </c>
      <c r="Y1289">
        <v>23</v>
      </c>
      <c r="Z1289" t="s">
        <v>1596</v>
      </c>
      <c r="AA1289" t="s">
        <v>1597</v>
      </c>
      <c r="AB1289" t="s">
        <v>445</v>
      </c>
      <c r="AC1289" t="s">
        <v>446</v>
      </c>
      <c r="AD1289" t="s">
        <v>447</v>
      </c>
      <c r="AE1289" t="s">
        <v>1576</v>
      </c>
      <c r="AG1289" t="s">
        <v>1598</v>
      </c>
      <c r="AH1289">
        <v>0</v>
      </c>
      <c r="AI1289">
        <v>235</v>
      </c>
      <c r="AJ1289">
        <v>15</v>
      </c>
      <c r="AK1289">
        <v>709</v>
      </c>
      <c r="AL1289">
        <v>1.46</v>
      </c>
    </row>
    <row r="1290" spans="1:38" x14ac:dyDescent="0.3">
      <c r="A1290" t="s">
        <v>1571</v>
      </c>
      <c r="B1290">
        <v>27392</v>
      </c>
      <c r="C1290">
        <v>6</v>
      </c>
      <c r="D1290" t="s">
        <v>1595</v>
      </c>
      <c r="E1290" t="s">
        <v>734</v>
      </c>
      <c r="F1290">
        <v>486</v>
      </c>
      <c r="G1290">
        <v>44.86</v>
      </c>
      <c r="H1290">
        <v>148.33000000000001</v>
      </c>
      <c r="I1290">
        <v>35.26</v>
      </c>
      <c r="J1290">
        <v>116.58</v>
      </c>
      <c r="K1290">
        <v>58</v>
      </c>
      <c r="T1290">
        <v>4</v>
      </c>
      <c r="U1290">
        <v>2</v>
      </c>
      <c r="V1290" t="s">
        <v>441</v>
      </c>
      <c r="W1290" t="s">
        <v>394</v>
      </c>
      <c r="X1290">
        <v>35</v>
      </c>
      <c r="Y1290">
        <v>23</v>
      </c>
      <c r="Z1290" t="s">
        <v>1596</v>
      </c>
      <c r="AA1290" t="s">
        <v>1597</v>
      </c>
      <c r="AB1290" t="s">
        <v>445</v>
      </c>
      <c r="AC1290" t="s">
        <v>446</v>
      </c>
      <c r="AD1290" t="s">
        <v>447</v>
      </c>
      <c r="AE1290" t="s">
        <v>1576</v>
      </c>
      <c r="AG1290" t="s">
        <v>1598</v>
      </c>
      <c r="AH1290">
        <v>0</v>
      </c>
      <c r="AI1290">
        <v>235</v>
      </c>
      <c r="AJ1290">
        <v>15</v>
      </c>
      <c r="AK1290">
        <v>709</v>
      </c>
      <c r="AL1290">
        <v>1.46</v>
      </c>
    </row>
    <row r="1291" spans="1:38" x14ac:dyDescent="0.3">
      <c r="A1291" t="s">
        <v>1571</v>
      </c>
      <c r="B1291">
        <v>27392</v>
      </c>
      <c r="C1291">
        <v>7</v>
      </c>
      <c r="D1291" t="s">
        <v>1595</v>
      </c>
      <c r="E1291" t="s">
        <v>734</v>
      </c>
      <c r="F1291">
        <v>486</v>
      </c>
      <c r="G1291">
        <v>45</v>
      </c>
      <c r="H1291">
        <v>148.79</v>
      </c>
      <c r="I1291">
        <v>35.369999999999997</v>
      </c>
      <c r="J1291">
        <v>116.94</v>
      </c>
      <c r="K1291">
        <v>29</v>
      </c>
      <c r="T1291">
        <v>4</v>
      </c>
      <c r="U1291">
        <v>2</v>
      </c>
      <c r="V1291" t="s">
        <v>441</v>
      </c>
      <c r="W1291" t="s">
        <v>155</v>
      </c>
      <c r="X1291">
        <v>35</v>
      </c>
      <c r="Y1291">
        <v>23</v>
      </c>
      <c r="Z1291" t="s">
        <v>1596</v>
      </c>
      <c r="AA1291" t="s">
        <v>1597</v>
      </c>
      <c r="AB1291" t="s">
        <v>445</v>
      </c>
      <c r="AC1291" t="s">
        <v>446</v>
      </c>
      <c r="AD1291" t="s">
        <v>447</v>
      </c>
      <c r="AE1291" t="s">
        <v>1576</v>
      </c>
      <c r="AG1291" t="s">
        <v>1598</v>
      </c>
      <c r="AH1291">
        <v>0</v>
      </c>
      <c r="AI1291">
        <v>235</v>
      </c>
      <c r="AJ1291">
        <v>15</v>
      </c>
      <c r="AK1291">
        <v>709</v>
      </c>
      <c r="AL1291">
        <v>1.46</v>
      </c>
    </row>
    <row r="1292" spans="1:38" x14ac:dyDescent="0.3">
      <c r="A1292" t="s">
        <v>1571</v>
      </c>
      <c r="B1292">
        <v>27392</v>
      </c>
      <c r="C1292">
        <v>8</v>
      </c>
      <c r="D1292" t="s">
        <v>1595</v>
      </c>
      <c r="E1292" t="s">
        <v>734</v>
      </c>
      <c r="F1292">
        <v>486</v>
      </c>
      <c r="G1292">
        <v>57.74</v>
      </c>
      <c r="H1292">
        <v>190.88</v>
      </c>
      <c r="I1292">
        <v>45.38</v>
      </c>
      <c r="J1292">
        <v>150.02000000000001</v>
      </c>
      <c r="K1292">
        <v>2</v>
      </c>
      <c r="T1292">
        <v>4</v>
      </c>
      <c r="U1292">
        <v>2</v>
      </c>
      <c r="V1292" t="s">
        <v>441</v>
      </c>
      <c r="W1292" t="s">
        <v>285</v>
      </c>
      <c r="X1292">
        <v>35</v>
      </c>
      <c r="Y1292">
        <v>23</v>
      </c>
      <c r="Z1292" t="s">
        <v>1596</v>
      </c>
      <c r="AA1292" t="s">
        <v>1597</v>
      </c>
      <c r="AB1292" t="s">
        <v>445</v>
      </c>
      <c r="AC1292" t="s">
        <v>446</v>
      </c>
      <c r="AD1292" t="s">
        <v>447</v>
      </c>
      <c r="AE1292" t="s">
        <v>1576</v>
      </c>
      <c r="AG1292" t="s">
        <v>1598</v>
      </c>
      <c r="AH1292">
        <v>0</v>
      </c>
      <c r="AI1292">
        <v>235</v>
      </c>
      <c r="AJ1292">
        <v>15</v>
      </c>
      <c r="AK1292">
        <v>709</v>
      </c>
      <c r="AL1292">
        <v>1.46</v>
      </c>
    </row>
    <row r="1293" spans="1:38" x14ac:dyDescent="0.3">
      <c r="A1293" t="s">
        <v>1571</v>
      </c>
      <c r="B1293">
        <v>27392</v>
      </c>
      <c r="C1293">
        <v>9</v>
      </c>
      <c r="D1293" t="s">
        <v>1595</v>
      </c>
      <c r="E1293" t="s">
        <v>734</v>
      </c>
      <c r="F1293">
        <v>486</v>
      </c>
      <c r="G1293">
        <v>57.78</v>
      </c>
      <c r="H1293">
        <v>191.01</v>
      </c>
      <c r="I1293">
        <v>45.41</v>
      </c>
      <c r="J1293">
        <v>150.12</v>
      </c>
      <c r="K1293">
        <v>1</v>
      </c>
      <c r="T1293">
        <v>4</v>
      </c>
      <c r="U1293">
        <v>2</v>
      </c>
      <c r="V1293" t="s">
        <v>441</v>
      </c>
      <c r="W1293" t="s">
        <v>392</v>
      </c>
      <c r="X1293">
        <v>35</v>
      </c>
      <c r="Y1293">
        <v>23</v>
      </c>
      <c r="Z1293" t="s">
        <v>1596</v>
      </c>
      <c r="AA1293" t="s">
        <v>1597</v>
      </c>
      <c r="AB1293" t="s">
        <v>445</v>
      </c>
      <c r="AC1293" t="s">
        <v>446</v>
      </c>
      <c r="AD1293" t="s">
        <v>447</v>
      </c>
      <c r="AE1293" t="s">
        <v>1576</v>
      </c>
      <c r="AG1293" t="s">
        <v>1598</v>
      </c>
      <c r="AH1293">
        <v>0</v>
      </c>
      <c r="AI1293">
        <v>235</v>
      </c>
      <c r="AJ1293">
        <v>15</v>
      </c>
      <c r="AK1293">
        <v>709</v>
      </c>
      <c r="AL1293">
        <v>1.46</v>
      </c>
    </row>
    <row r="1294" spans="1:38" x14ac:dyDescent="0.3">
      <c r="A1294" t="s">
        <v>1571</v>
      </c>
      <c r="B1294">
        <v>27392</v>
      </c>
      <c r="C1294">
        <v>10</v>
      </c>
      <c r="D1294" t="s">
        <v>1595</v>
      </c>
      <c r="E1294" t="s">
        <v>734</v>
      </c>
      <c r="F1294">
        <v>486</v>
      </c>
      <c r="G1294">
        <v>69.31</v>
      </c>
      <c r="H1294">
        <v>229.13</v>
      </c>
      <c r="I1294">
        <v>54.47</v>
      </c>
      <c r="J1294">
        <v>180.08</v>
      </c>
      <c r="K1294">
        <v>1</v>
      </c>
      <c r="T1294">
        <v>5</v>
      </c>
      <c r="U1294">
        <v>2</v>
      </c>
      <c r="V1294" t="s">
        <v>441</v>
      </c>
      <c r="W1294" t="s">
        <v>253</v>
      </c>
      <c r="X1294">
        <v>35</v>
      </c>
      <c r="Y1294">
        <v>23</v>
      </c>
      <c r="Z1294" t="s">
        <v>1596</v>
      </c>
      <c r="AA1294" t="s">
        <v>1597</v>
      </c>
      <c r="AB1294" t="s">
        <v>445</v>
      </c>
      <c r="AC1294" t="s">
        <v>446</v>
      </c>
      <c r="AD1294" t="s">
        <v>447</v>
      </c>
      <c r="AE1294" t="s">
        <v>1576</v>
      </c>
      <c r="AG1294" t="s">
        <v>1598</v>
      </c>
      <c r="AH1294">
        <v>0</v>
      </c>
      <c r="AI1294">
        <v>235</v>
      </c>
      <c r="AJ1294">
        <v>15</v>
      </c>
      <c r="AK1294">
        <v>709</v>
      </c>
      <c r="AL1294">
        <v>1.46</v>
      </c>
    </row>
    <row r="1295" spans="1:38" x14ac:dyDescent="0.3">
      <c r="A1295" t="s">
        <v>1571</v>
      </c>
      <c r="B1295">
        <v>27392</v>
      </c>
      <c r="C1295">
        <v>11</v>
      </c>
      <c r="D1295" t="s">
        <v>1595</v>
      </c>
      <c r="E1295" t="s">
        <v>734</v>
      </c>
      <c r="F1295">
        <v>486</v>
      </c>
      <c r="G1295">
        <v>69.31</v>
      </c>
      <c r="H1295">
        <v>229.13</v>
      </c>
      <c r="I1295">
        <v>54.47</v>
      </c>
      <c r="J1295">
        <v>180.08</v>
      </c>
      <c r="K1295">
        <v>1</v>
      </c>
      <c r="T1295">
        <v>5</v>
      </c>
      <c r="U1295">
        <v>2</v>
      </c>
      <c r="V1295" t="s">
        <v>441</v>
      </c>
      <c r="W1295" t="s">
        <v>252</v>
      </c>
      <c r="X1295">
        <v>35</v>
      </c>
      <c r="Y1295">
        <v>23</v>
      </c>
      <c r="Z1295" t="s">
        <v>1596</v>
      </c>
      <c r="AA1295" t="s">
        <v>1597</v>
      </c>
      <c r="AB1295" t="s">
        <v>445</v>
      </c>
      <c r="AC1295" t="s">
        <v>446</v>
      </c>
      <c r="AD1295" t="s">
        <v>447</v>
      </c>
      <c r="AE1295" t="s">
        <v>1576</v>
      </c>
      <c r="AG1295" t="s">
        <v>1598</v>
      </c>
      <c r="AH1295">
        <v>0</v>
      </c>
      <c r="AI1295">
        <v>235</v>
      </c>
      <c r="AJ1295">
        <v>15</v>
      </c>
      <c r="AK1295">
        <v>709</v>
      </c>
      <c r="AL1295">
        <v>1.46</v>
      </c>
    </row>
    <row r="1296" spans="1:38" x14ac:dyDescent="0.3">
      <c r="A1296" t="s">
        <v>1571</v>
      </c>
      <c r="B1296">
        <v>27506</v>
      </c>
      <c r="C1296">
        <v>1</v>
      </c>
      <c r="D1296" t="s">
        <v>1599</v>
      </c>
      <c r="E1296" t="s">
        <v>1579</v>
      </c>
      <c r="F1296">
        <v>248</v>
      </c>
      <c r="G1296">
        <v>45.34</v>
      </c>
      <c r="H1296">
        <v>149.91</v>
      </c>
      <c r="I1296">
        <v>37.93</v>
      </c>
      <c r="J1296">
        <v>125.42</v>
      </c>
      <c r="K1296">
        <v>96</v>
      </c>
      <c r="T1296">
        <v>4</v>
      </c>
      <c r="U1296">
        <v>2</v>
      </c>
      <c r="V1296" t="s">
        <v>441</v>
      </c>
      <c r="W1296" t="s">
        <v>395</v>
      </c>
      <c r="X1296">
        <v>4</v>
      </c>
      <c r="Y1296">
        <v>4</v>
      </c>
      <c r="Z1296" t="s">
        <v>1600</v>
      </c>
      <c r="AA1296" t="s">
        <v>1601</v>
      </c>
      <c r="AB1296" t="s">
        <v>445</v>
      </c>
      <c r="AC1296" t="s">
        <v>446</v>
      </c>
      <c r="AD1296" t="s">
        <v>447</v>
      </c>
      <c r="AE1296" t="s">
        <v>1576</v>
      </c>
      <c r="AG1296" t="s">
        <v>1602</v>
      </c>
      <c r="AH1296">
        <v>0</v>
      </c>
      <c r="AI1296">
        <v>79</v>
      </c>
      <c r="AJ1296">
        <v>27</v>
      </c>
      <c r="AK1296">
        <v>512</v>
      </c>
      <c r="AL1296">
        <v>2.06</v>
      </c>
    </row>
    <row r="1297" spans="1:38" x14ac:dyDescent="0.3">
      <c r="A1297" t="s">
        <v>1571</v>
      </c>
      <c r="B1297">
        <v>27506</v>
      </c>
      <c r="C1297">
        <v>2</v>
      </c>
      <c r="D1297" t="s">
        <v>1599</v>
      </c>
      <c r="E1297" t="s">
        <v>1579</v>
      </c>
      <c r="F1297">
        <v>248</v>
      </c>
      <c r="G1297">
        <v>45.39</v>
      </c>
      <c r="H1297">
        <v>150.08000000000001</v>
      </c>
      <c r="I1297">
        <v>37.979999999999997</v>
      </c>
      <c r="J1297">
        <v>125.56</v>
      </c>
      <c r="K1297">
        <v>30</v>
      </c>
      <c r="T1297">
        <v>4</v>
      </c>
      <c r="U1297">
        <v>2</v>
      </c>
      <c r="V1297" t="s">
        <v>441</v>
      </c>
      <c r="W1297" t="s">
        <v>396</v>
      </c>
      <c r="X1297">
        <v>4</v>
      </c>
      <c r="Y1297">
        <v>4</v>
      </c>
      <c r="Z1297" t="s">
        <v>1600</v>
      </c>
      <c r="AA1297" t="s">
        <v>1601</v>
      </c>
      <c r="AB1297" t="s">
        <v>445</v>
      </c>
      <c r="AC1297" t="s">
        <v>446</v>
      </c>
      <c r="AD1297" t="s">
        <v>447</v>
      </c>
      <c r="AE1297" t="s">
        <v>1576</v>
      </c>
      <c r="AG1297" t="s">
        <v>1602</v>
      </c>
      <c r="AH1297">
        <v>0</v>
      </c>
      <c r="AI1297">
        <v>79</v>
      </c>
      <c r="AJ1297">
        <v>27</v>
      </c>
      <c r="AK1297">
        <v>512</v>
      </c>
      <c r="AL1297">
        <v>2.06</v>
      </c>
    </row>
    <row r="1298" spans="1:38" x14ac:dyDescent="0.3">
      <c r="A1298" t="s">
        <v>1571</v>
      </c>
      <c r="B1298">
        <v>27506</v>
      </c>
      <c r="C1298">
        <v>3</v>
      </c>
      <c r="D1298" t="s">
        <v>1599</v>
      </c>
      <c r="E1298" t="s">
        <v>1579</v>
      </c>
      <c r="F1298">
        <v>248</v>
      </c>
      <c r="G1298">
        <v>45.47</v>
      </c>
      <c r="H1298">
        <v>150.32</v>
      </c>
      <c r="I1298">
        <v>38.04</v>
      </c>
      <c r="J1298">
        <v>125.76</v>
      </c>
      <c r="K1298">
        <v>12</v>
      </c>
      <c r="T1298">
        <v>4</v>
      </c>
      <c r="U1298">
        <v>2</v>
      </c>
      <c r="V1298" t="s">
        <v>441</v>
      </c>
      <c r="W1298" t="s">
        <v>397</v>
      </c>
      <c r="X1298">
        <v>4</v>
      </c>
      <c r="Y1298">
        <v>4</v>
      </c>
      <c r="Z1298" t="s">
        <v>1600</v>
      </c>
      <c r="AA1298" t="s">
        <v>1601</v>
      </c>
      <c r="AB1298" t="s">
        <v>445</v>
      </c>
      <c r="AC1298" t="s">
        <v>446</v>
      </c>
      <c r="AD1298" t="s">
        <v>447</v>
      </c>
      <c r="AE1298" t="s">
        <v>1576</v>
      </c>
      <c r="AG1298" t="s">
        <v>1602</v>
      </c>
      <c r="AH1298">
        <v>0</v>
      </c>
      <c r="AI1298">
        <v>79</v>
      </c>
      <c r="AJ1298">
        <v>27</v>
      </c>
      <c r="AK1298">
        <v>512</v>
      </c>
      <c r="AL1298">
        <v>2.06</v>
      </c>
    </row>
    <row r="1299" spans="1:38" x14ac:dyDescent="0.3">
      <c r="A1299" t="s">
        <v>1571</v>
      </c>
      <c r="B1299">
        <v>27506</v>
      </c>
      <c r="C1299">
        <v>4</v>
      </c>
      <c r="D1299" t="s">
        <v>1599</v>
      </c>
      <c r="E1299" t="s">
        <v>1579</v>
      </c>
      <c r="F1299">
        <v>248</v>
      </c>
      <c r="G1299">
        <v>54.38</v>
      </c>
      <c r="H1299">
        <v>179.79</v>
      </c>
      <c r="I1299">
        <v>45.5</v>
      </c>
      <c r="J1299">
        <v>150.41999999999999</v>
      </c>
      <c r="K1299">
        <v>94</v>
      </c>
      <c r="T1299">
        <v>4</v>
      </c>
      <c r="U1299">
        <v>2</v>
      </c>
      <c r="V1299" t="s">
        <v>441</v>
      </c>
      <c r="W1299" t="s">
        <v>398</v>
      </c>
      <c r="X1299">
        <v>4</v>
      </c>
      <c r="Y1299">
        <v>4</v>
      </c>
      <c r="Z1299" t="s">
        <v>1600</v>
      </c>
      <c r="AA1299" t="s">
        <v>1601</v>
      </c>
      <c r="AB1299" t="s">
        <v>445</v>
      </c>
      <c r="AC1299" t="s">
        <v>446</v>
      </c>
      <c r="AD1299" t="s">
        <v>447</v>
      </c>
      <c r="AE1299" t="s">
        <v>1576</v>
      </c>
      <c r="AG1299" t="s">
        <v>1602</v>
      </c>
      <c r="AH1299">
        <v>0</v>
      </c>
      <c r="AI1299">
        <v>79</v>
      </c>
      <c r="AJ1299">
        <v>27</v>
      </c>
      <c r="AK1299">
        <v>512</v>
      </c>
      <c r="AL1299">
        <v>2.06</v>
      </c>
    </row>
    <row r="1300" spans="1:38" x14ac:dyDescent="0.3">
      <c r="A1300" t="s">
        <v>1571</v>
      </c>
      <c r="B1300">
        <v>27506</v>
      </c>
      <c r="C1300">
        <v>5</v>
      </c>
      <c r="D1300" t="s">
        <v>1599</v>
      </c>
      <c r="E1300" t="s">
        <v>1579</v>
      </c>
      <c r="F1300">
        <v>248</v>
      </c>
      <c r="G1300">
        <v>54.36</v>
      </c>
      <c r="H1300">
        <v>179.71</v>
      </c>
      <c r="I1300">
        <v>45.48</v>
      </c>
      <c r="J1300">
        <v>150.35</v>
      </c>
      <c r="K1300">
        <v>8</v>
      </c>
      <c r="T1300">
        <v>4</v>
      </c>
      <c r="U1300">
        <v>2</v>
      </c>
      <c r="V1300" t="s">
        <v>441</v>
      </c>
      <c r="W1300" t="s">
        <v>399</v>
      </c>
      <c r="X1300">
        <v>4</v>
      </c>
      <c r="Y1300">
        <v>4</v>
      </c>
      <c r="Z1300" t="s">
        <v>1600</v>
      </c>
      <c r="AA1300" t="s">
        <v>1601</v>
      </c>
      <c r="AB1300" t="s">
        <v>445</v>
      </c>
      <c r="AC1300" t="s">
        <v>446</v>
      </c>
      <c r="AD1300" t="s">
        <v>447</v>
      </c>
      <c r="AE1300" t="s">
        <v>1576</v>
      </c>
      <c r="AG1300" t="s">
        <v>1602</v>
      </c>
      <c r="AH1300">
        <v>0</v>
      </c>
      <c r="AI1300">
        <v>79</v>
      </c>
      <c r="AJ1300">
        <v>27</v>
      </c>
      <c r="AK1300">
        <v>512</v>
      </c>
      <c r="AL1300">
        <v>2.06</v>
      </c>
    </row>
    <row r="1301" spans="1:38" x14ac:dyDescent="0.3">
      <c r="A1301" t="s">
        <v>1571</v>
      </c>
      <c r="B1301">
        <v>27506</v>
      </c>
      <c r="C1301">
        <v>6</v>
      </c>
      <c r="D1301" t="s">
        <v>1599</v>
      </c>
      <c r="E1301" t="s">
        <v>1579</v>
      </c>
      <c r="F1301">
        <v>248</v>
      </c>
      <c r="G1301">
        <v>54.37</v>
      </c>
      <c r="H1301">
        <v>179.76</v>
      </c>
      <c r="I1301">
        <v>45.49</v>
      </c>
      <c r="J1301">
        <v>150.38999999999999</v>
      </c>
      <c r="K1301">
        <v>8</v>
      </c>
      <c r="T1301">
        <v>4</v>
      </c>
      <c r="U1301">
        <v>2</v>
      </c>
      <c r="V1301" t="s">
        <v>441</v>
      </c>
      <c r="W1301" t="s">
        <v>400</v>
      </c>
      <c r="X1301">
        <v>4</v>
      </c>
      <c r="Y1301">
        <v>4</v>
      </c>
      <c r="Z1301" t="s">
        <v>1600</v>
      </c>
      <c r="AA1301" t="s">
        <v>1601</v>
      </c>
      <c r="AB1301" t="s">
        <v>445</v>
      </c>
      <c r="AC1301" t="s">
        <v>446</v>
      </c>
      <c r="AD1301" t="s">
        <v>447</v>
      </c>
      <c r="AE1301" t="s">
        <v>1576</v>
      </c>
      <c r="AG1301" t="s">
        <v>1602</v>
      </c>
      <c r="AH1301">
        <v>0</v>
      </c>
      <c r="AI1301">
        <v>79</v>
      </c>
      <c r="AJ1301">
        <v>27</v>
      </c>
      <c r="AK1301">
        <v>512</v>
      </c>
      <c r="AL1301">
        <v>2.06</v>
      </c>
    </row>
    <row r="1302" spans="1:38" x14ac:dyDescent="0.3">
      <c r="A1302" t="s">
        <v>1571</v>
      </c>
      <c r="B1302">
        <v>27563</v>
      </c>
      <c r="C1302">
        <v>1</v>
      </c>
      <c r="D1302" t="s">
        <v>1603</v>
      </c>
      <c r="E1302" t="s">
        <v>734</v>
      </c>
      <c r="F1302">
        <v>202</v>
      </c>
      <c r="G1302">
        <v>38.07</v>
      </c>
      <c r="H1302">
        <v>125.87</v>
      </c>
      <c r="I1302">
        <v>30.57</v>
      </c>
      <c r="J1302">
        <v>101.09</v>
      </c>
      <c r="K1302">
        <v>69</v>
      </c>
      <c r="T1302">
        <v>4</v>
      </c>
      <c r="U1302">
        <v>2</v>
      </c>
      <c r="V1302" t="s">
        <v>441</v>
      </c>
      <c r="W1302">
        <v>125</v>
      </c>
      <c r="X1302">
        <v>15</v>
      </c>
      <c r="Y1302">
        <v>10</v>
      </c>
      <c r="Z1302" t="s">
        <v>1604</v>
      </c>
      <c r="AA1302" t="s">
        <v>1605</v>
      </c>
      <c r="AB1302" t="s">
        <v>445</v>
      </c>
      <c r="AC1302" t="s">
        <v>446</v>
      </c>
      <c r="AD1302" t="s">
        <v>447</v>
      </c>
      <c r="AE1302" t="s">
        <v>1576</v>
      </c>
      <c r="AG1302" t="s">
        <v>1606</v>
      </c>
      <c r="AH1302">
        <v>0</v>
      </c>
      <c r="AI1302">
        <v>156</v>
      </c>
      <c r="AJ1302">
        <v>18</v>
      </c>
      <c r="AK1302">
        <v>360</v>
      </c>
      <c r="AL1302">
        <v>1.78</v>
      </c>
    </row>
    <row r="1303" spans="1:38" x14ac:dyDescent="0.3">
      <c r="A1303" t="s">
        <v>1571</v>
      </c>
      <c r="B1303">
        <v>27563</v>
      </c>
      <c r="C1303">
        <v>2</v>
      </c>
      <c r="D1303" t="s">
        <v>1603</v>
      </c>
      <c r="E1303" t="s">
        <v>734</v>
      </c>
      <c r="F1303">
        <v>202</v>
      </c>
      <c r="G1303">
        <v>43.35</v>
      </c>
      <c r="H1303">
        <v>143.31</v>
      </c>
      <c r="I1303">
        <v>34.81</v>
      </c>
      <c r="J1303">
        <v>115.09</v>
      </c>
      <c r="K1303">
        <v>72</v>
      </c>
      <c r="T1303">
        <v>4</v>
      </c>
      <c r="U1303">
        <v>2</v>
      </c>
      <c r="V1303" t="s">
        <v>441</v>
      </c>
      <c r="W1303" t="s">
        <v>385</v>
      </c>
      <c r="X1303">
        <v>15</v>
      </c>
      <c r="Y1303">
        <v>10</v>
      </c>
      <c r="Z1303" t="s">
        <v>1604</v>
      </c>
      <c r="AA1303" t="s">
        <v>1605</v>
      </c>
      <c r="AB1303" t="s">
        <v>445</v>
      </c>
      <c r="AC1303" t="s">
        <v>446</v>
      </c>
      <c r="AD1303" t="s">
        <v>447</v>
      </c>
      <c r="AE1303" t="s">
        <v>1576</v>
      </c>
      <c r="AG1303" t="s">
        <v>1606</v>
      </c>
      <c r="AH1303">
        <v>0</v>
      </c>
      <c r="AI1303">
        <v>156</v>
      </c>
      <c r="AJ1303">
        <v>18</v>
      </c>
      <c r="AK1303">
        <v>360</v>
      </c>
      <c r="AL1303">
        <v>1.78</v>
      </c>
    </row>
    <row r="1304" spans="1:38" x14ac:dyDescent="0.3">
      <c r="A1304" t="s">
        <v>1571</v>
      </c>
      <c r="B1304">
        <v>27563</v>
      </c>
      <c r="C1304">
        <v>3</v>
      </c>
      <c r="D1304" t="s">
        <v>1603</v>
      </c>
      <c r="E1304" t="s">
        <v>734</v>
      </c>
      <c r="F1304">
        <v>202</v>
      </c>
      <c r="G1304">
        <v>43.39</v>
      </c>
      <c r="H1304">
        <v>143.44</v>
      </c>
      <c r="I1304">
        <v>34.840000000000003</v>
      </c>
      <c r="J1304">
        <v>115.2</v>
      </c>
      <c r="K1304">
        <v>57</v>
      </c>
      <c r="T1304">
        <v>4</v>
      </c>
      <c r="U1304">
        <v>2</v>
      </c>
      <c r="V1304" t="s">
        <v>441</v>
      </c>
      <c r="W1304" t="s">
        <v>384</v>
      </c>
      <c r="X1304">
        <v>15</v>
      </c>
      <c r="Y1304">
        <v>10</v>
      </c>
      <c r="Z1304" t="s">
        <v>1604</v>
      </c>
      <c r="AA1304" t="s">
        <v>1605</v>
      </c>
      <c r="AB1304" t="s">
        <v>445</v>
      </c>
      <c r="AC1304" t="s">
        <v>446</v>
      </c>
      <c r="AD1304" t="s">
        <v>447</v>
      </c>
      <c r="AE1304" t="s">
        <v>1576</v>
      </c>
      <c r="AG1304" t="s">
        <v>1606</v>
      </c>
      <c r="AH1304">
        <v>0</v>
      </c>
      <c r="AI1304">
        <v>156</v>
      </c>
      <c r="AJ1304">
        <v>18</v>
      </c>
      <c r="AK1304">
        <v>360</v>
      </c>
      <c r="AL1304">
        <v>1.78</v>
      </c>
    </row>
    <row r="1305" spans="1:38" x14ac:dyDescent="0.3">
      <c r="A1305" t="s">
        <v>1571</v>
      </c>
      <c r="B1305">
        <v>27563</v>
      </c>
      <c r="C1305">
        <v>4</v>
      </c>
      <c r="D1305" t="s">
        <v>1603</v>
      </c>
      <c r="E1305" t="s">
        <v>734</v>
      </c>
      <c r="F1305">
        <v>202</v>
      </c>
      <c r="G1305">
        <v>56.53</v>
      </c>
      <c r="H1305">
        <v>186.9</v>
      </c>
      <c r="I1305">
        <v>45.4</v>
      </c>
      <c r="J1305">
        <v>150.1</v>
      </c>
      <c r="K1305">
        <v>1</v>
      </c>
      <c r="T1305">
        <v>4</v>
      </c>
      <c r="U1305">
        <v>2</v>
      </c>
      <c r="V1305" t="s">
        <v>441</v>
      </c>
      <c r="W1305" t="s">
        <v>344</v>
      </c>
      <c r="X1305">
        <v>15</v>
      </c>
      <c r="Y1305">
        <v>10</v>
      </c>
      <c r="Z1305" t="s">
        <v>1604</v>
      </c>
      <c r="AA1305" t="s">
        <v>1605</v>
      </c>
      <c r="AB1305" t="s">
        <v>445</v>
      </c>
      <c r="AC1305" t="s">
        <v>446</v>
      </c>
      <c r="AD1305" t="s">
        <v>447</v>
      </c>
      <c r="AE1305" t="s">
        <v>1576</v>
      </c>
      <c r="AG1305" t="s">
        <v>1606</v>
      </c>
      <c r="AH1305">
        <v>0</v>
      </c>
      <c r="AI1305">
        <v>156</v>
      </c>
      <c r="AJ1305">
        <v>18</v>
      </c>
      <c r="AK1305">
        <v>360</v>
      </c>
      <c r="AL1305">
        <v>1.78</v>
      </c>
    </row>
    <row r="1306" spans="1:38" x14ac:dyDescent="0.3">
      <c r="A1306" t="s">
        <v>1571</v>
      </c>
      <c r="B1306">
        <v>27563</v>
      </c>
      <c r="C1306">
        <v>5</v>
      </c>
      <c r="D1306" t="s">
        <v>1603</v>
      </c>
      <c r="E1306" t="s">
        <v>734</v>
      </c>
      <c r="F1306">
        <v>202</v>
      </c>
      <c r="G1306">
        <v>56.78</v>
      </c>
      <c r="H1306">
        <v>187.73</v>
      </c>
      <c r="I1306">
        <v>45.6</v>
      </c>
      <c r="J1306">
        <v>150.77000000000001</v>
      </c>
      <c r="K1306">
        <v>3</v>
      </c>
      <c r="T1306">
        <v>4</v>
      </c>
      <c r="U1306">
        <v>2</v>
      </c>
      <c r="V1306" t="s">
        <v>441</v>
      </c>
      <c r="W1306" t="s">
        <v>401</v>
      </c>
      <c r="X1306">
        <v>15</v>
      </c>
      <c r="Y1306">
        <v>10</v>
      </c>
      <c r="Z1306" t="s">
        <v>1604</v>
      </c>
      <c r="AA1306" t="s">
        <v>1605</v>
      </c>
      <c r="AB1306" t="s">
        <v>445</v>
      </c>
      <c r="AC1306" t="s">
        <v>446</v>
      </c>
      <c r="AD1306" t="s">
        <v>447</v>
      </c>
      <c r="AE1306" t="s">
        <v>1576</v>
      </c>
      <c r="AG1306" t="s">
        <v>1606</v>
      </c>
      <c r="AH1306">
        <v>0</v>
      </c>
      <c r="AI1306">
        <v>156</v>
      </c>
      <c r="AJ1306">
        <v>18</v>
      </c>
      <c r="AK1306">
        <v>360</v>
      </c>
      <c r="AL1306">
        <v>1.78</v>
      </c>
    </row>
    <row r="1307" spans="1:38" x14ac:dyDescent="0.3">
      <c r="A1307" t="s">
        <v>1571</v>
      </c>
      <c r="B1307">
        <v>27632</v>
      </c>
      <c r="C1307">
        <v>1</v>
      </c>
      <c r="D1307" t="s">
        <v>1607</v>
      </c>
      <c r="E1307" t="s">
        <v>1579</v>
      </c>
      <c r="F1307">
        <v>470</v>
      </c>
      <c r="G1307">
        <v>23.45</v>
      </c>
      <c r="H1307">
        <v>77.55</v>
      </c>
      <c r="I1307">
        <v>17.579999999999998</v>
      </c>
      <c r="J1307">
        <v>58.14</v>
      </c>
      <c r="K1307">
        <v>126</v>
      </c>
      <c r="T1307">
        <v>3</v>
      </c>
      <c r="U1307">
        <v>2</v>
      </c>
      <c r="V1307" t="s">
        <v>441</v>
      </c>
      <c r="W1307" t="s">
        <v>370</v>
      </c>
      <c r="X1307">
        <v>21</v>
      </c>
      <c r="Y1307">
        <v>17</v>
      </c>
      <c r="Z1307" t="s">
        <v>1608</v>
      </c>
      <c r="AA1307" t="s">
        <v>1609</v>
      </c>
      <c r="AB1307" t="s">
        <v>445</v>
      </c>
      <c r="AC1307" t="s">
        <v>446</v>
      </c>
      <c r="AD1307" t="s">
        <v>447</v>
      </c>
      <c r="AE1307" t="s">
        <v>1576</v>
      </c>
      <c r="AG1307" t="s">
        <v>1610</v>
      </c>
      <c r="AH1307">
        <v>0</v>
      </c>
      <c r="AI1307">
        <v>169</v>
      </c>
      <c r="AJ1307">
        <v>11</v>
      </c>
      <c r="AK1307">
        <v>611</v>
      </c>
      <c r="AL1307">
        <v>1.3</v>
      </c>
    </row>
    <row r="1308" spans="1:38" x14ac:dyDescent="0.3">
      <c r="A1308" t="s">
        <v>1571</v>
      </c>
      <c r="B1308">
        <v>27632</v>
      </c>
      <c r="C1308">
        <v>2</v>
      </c>
      <c r="D1308" t="s">
        <v>1607</v>
      </c>
      <c r="E1308" t="s">
        <v>1579</v>
      </c>
      <c r="F1308">
        <v>470</v>
      </c>
      <c r="G1308">
        <v>23.7</v>
      </c>
      <c r="H1308">
        <v>78.38</v>
      </c>
      <c r="I1308">
        <v>17.61</v>
      </c>
      <c r="J1308">
        <v>58.24</v>
      </c>
      <c r="K1308">
        <v>68</v>
      </c>
      <c r="T1308">
        <v>3</v>
      </c>
      <c r="U1308">
        <v>2</v>
      </c>
      <c r="V1308" t="s">
        <v>441</v>
      </c>
      <c r="W1308" t="s">
        <v>89</v>
      </c>
      <c r="X1308">
        <v>21</v>
      </c>
      <c r="Y1308">
        <v>17</v>
      </c>
      <c r="Z1308" t="s">
        <v>1608</v>
      </c>
      <c r="AA1308" t="s">
        <v>1609</v>
      </c>
      <c r="AB1308" t="s">
        <v>445</v>
      </c>
      <c r="AC1308" t="s">
        <v>446</v>
      </c>
      <c r="AD1308" t="s">
        <v>447</v>
      </c>
      <c r="AE1308" t="s">
        <v>1576</v>
      </c>
      <c r="AG1308" t="s">
        <v>1610</v>
      </c>
      <c r="AH1308">
        <v>0</v>
      </c>
      <c r="AI1308">
        <v>169</v>
      </c>
      <c r="AJ1308">
        <v>11</v>
      </c>
      <c r="AK1308">
        <v>611</v>
      </c>
      <c r="AL1308">
        <v>1.3</v>
      </c>
    </row>
    <row r="1309" spans="1:38" x14ac:dyDescent="0.3">
      <c r="A1309" t="s">
        <v>1571</v>
      </c>
      <c r="B1309">
        <v>27632</v>
      </c>
      <c r="C1309">
        <v>3</v>
      </c>
      <c r="D1309" t="s">
        <v>1607</v>
      </c>
      <c r="E1309" t="s">
        <v>1579</v>
      </c>
      <c r="F1309">
        <v>470</v>
      </c>
      <c r="G1309">
        <v>24.14</v>
      </c>
      <c r="H1309">
        <v>79.81</v>
      </c>
      <c r="I1309">
        <v>18.04</v>
      </c>
      <c r="J1309">
        <v>59.66</v>
      </c>
      <c r="K1309">
        <v>126</v>
      </c>
      <c r="T1309">
        <v>3</v>
      </c>
      <c r="U1309">
        <v>2</v>
      </c>
      <c r="V1309" t="s">
        <v>441</v>
      </c>
      <c r="W1309">
        <v>79</v>
      </c>
      <c r="X1309">
        <v>21</v>
      </c>
      <c r="Y1309">
        <v>17</v>
      </c>
      <c r="Z1309" t="s">
        <v>1608</v>
      </c>
      <c r="AA1309" t="s">
        <v>1609</v>
      </c>
      <c r="AB1309" t="s">
        <v>445</v>
      </c>
      <c r="AC1309" t="s">
        <v>446</v>
      </c>
      <c r="AD1309" t="s">
        <v>447</v>
      </c>
      <c r="AE1309" t="s">
        <v>1576</v>
      </c>
      <c r="AG1309" t="s">
        <v>1610</v>
      </c>
      <c r="AH1309">
        <v>0</v>
      </c>
      <c r="AI1309">
        <v>169</v>
      </c>
      <c r="AJ1309">
        <v>11</v>
      </c>
      <c r="AK1309">
        <v>611</v>
      </c>
      <c r="AL1309">
        <v>1.3</v>
      </c>
    </row>
    <row r="1310" spans="1:38" x14ac:dyDescent="0.3">
      <c r="A1310" t="s">
        <v>1571</v>
      </c>
      <c r="B1310">
        <v>27632</v>
      </c>
      <c r="C1310">
        <v>4</v>
      </c>
      <c r="D1310" t="s">
        <v>1607</v>
      </c>
      <c r="E1310" t="s">
        <v>1579</v>
      </c>
      <c r="F1310">
        <v>470</v>
      </c>
      <c r="G1310">
        <v>32.520000000000003</v>
      </c>
      <c r="H1310">
        <v>107.51</v>
      </c>
      <c r="I1310">
        <v>25.2</v>
      </c>
      <c r="J1310">
        <v>83.33</v>
      </c>
      <c r="K1310">
        <v>150</v>
      </c>
      <c r="T1310">
        <v>3</v>
      </c>
      <c r="U1310">
        <v>2</v>
      </c>
      <c r="V1310" t="s">
        <v>441</v>
      </c>
      <c r="W1310">
        <v>107</v>
      </c>
      <c r="X1310">
        <v>21</v>
      </c>
      <c r="Y1310">
        <v>17</v>
      </c>
      <c r="Z1310" t="s">
        <v>1608</v>
      </c>
      <c r="AA1310" t="s">
        <v>1609</v>
      </c>
      <c r="AB1310" t="s">
        <v>445</v>
      </c>
      <c r="AC1310" t="s">
        <v>446</v>
      </c>
      <c r="AD1310" t="s">
        <v>447</v>
      </c>
      <c r="AE1310" t="s">
        <v>1576</v>
      </c>
      <c r="AG1310" t="s">
        <v>1610</v>
      </c>
      <c r="AH1310">
        <v>0</v>
      </c>
      <c r="AI1310">
        <v>169</v>
      </c>
      <c r="AJ1310">
        <v>11</v>
      </c>
      <c r="AK1310">
        <v>611</v>
      </c>
      <c r="AL1310">
        <v>1.3</v>
      </c>
    </row>
    <row r="1311" spans="1:38" x14ac:dyDescent="0.3">
      <c r="A1311" t="s">
        <v>1571</v>
      </c>
      <c r="B1311">
        <v>100242</v>
      </c>
      <c r="C1311">
        <v>1</v>
      </c>
      <c r="D1311" t="s">
        <v>1611</v>
      </c>
      <c r="E1311" t="s">
        <v>617</v>
      </c>
      <c r="F1311">
        <v>402</v>
      </c>
      <c r="G1311">
        <v>38.35</v>
      </c>
      <c r="H1311">
        <v>126.78</v>
      </c>
      <c r="I1311">
        <v>30.61</v>
      </c>
      <c r="J1311">
        <v>101.2</v>
      </c>
      <c r="K1311">
        <v>87</v>
      </c>
      <c r="T1311">
        <v>3</v>
      </c>
      <c r="U1311">
        <v>2</v>
      </c>
      <c r="V1311" t="s">
        <v>441</v>
      </c>
      <c r="W1311" t="s">
        <v>175</v>
      </c>
      <c r="X1311">
        <v>15</v>
      </c>
      <c r="Y1311">
        <v>10</v>
      </c>
      <c r="Z1311" t="s">
        <v>1612</v>
      </c>
      <c r="AA1311" t="s">
        <v>1613</v>
      </c>
      <c r="AB1311" t="s">
        <v>445</v>
      </c>
      <c r="AC1311" t="s">
        <v>446</v>
      </c>
      <c r="AD1311" t="s">
        <v>447</v>
      </c>
      <c r="AE1311" t="s">
        <v>1576</v>
      </c>
      <c r="AG1311" t="s">
        <v>1614</v>
      </c>
      <c r="AH1311">
        <v>0</v>
      </c>
      <c r="AI1311">
        <v>148</v>
      </c>
      <c r="AJ1311">
        <v>17</v>
      </c>
      <c r="AK1311">
        <v>693</v>
      </c>
      <c r="AL1311">
        <v>1.72</v>
      </c>
    </row>
    <row r="1312" spans="1:38" x14ac:dyDescent="0.3">
      <c r="A1312" t="s">
        <v>1571</v>
      </c>
      <c r="B1312">
        <v>100242</v>
      </c>
      <c r="C1312">
        <v>2</v>
      </c>
      <c r="D1312" t="s">
        <v>1611</v>
      </c>
      <c r="E1312" t="s">
        <v>617</v>
      </c>
      <c r="F1312">
        <v>402</v>
      </c>
      <c r="G1312">
        <v>38.29</v>
      </c>
      <c r="H1312">
        <v>126.6</v>
      </c>
      <c r="I1312">
        <v>30.57</v>
      </c>
      <c r="J1312">
        <v>101.06</v>
      </c>
      <c r="K1312">
        <v>78</v>
      </c>
      <c r="T1312">
        <v>3</v>
      </c>
      <c r="U1312">
        <v>2</v>
      </c>
      <c r="V1312" t="s">
        <v>441</v>
      </c>
      <c r="W1312" t="s">
        <v>402</v>
      </c>
      <c r="X1312">
        <v>15</v>
      </c>
      <c r="Y1312">
        <v>10</v>
      </c>
      <c r="Z1312" t="s">
        <v>1612</v>
      </c>
      <c r="AA1312" t="s">
        <v>1613</v>
      </c>
      <c r="AB1312" t="s">
        <v>445</v>
      </c>
      <c r="AC1312" t="s">
        <v>446</v>
      </c>
      <c r="AD1312" t="s">
        <v>447</v>
      </c>
      <c r="AE1312" t="s">
        <v>1576</v>
      </c>
      <c r="AG1312" t="s">
        <v>1614</v>
      </c>
      <c r="AH1312">
        <v>0</v>
      </c>
      <c r="AI1312">
        <v>148</v>
      </c>
      <c r="AJ1312">
        <v>17</v>
      </c>
      <c r="AK1312">
        <v>693</v>
      </c>
      <c r="AL1312">
        <v>1.72</v>
      </c>
    </row>
    <row r="1313" spans="1:38" x14ac:dyDescent="0.3">
      <c r="A1313" t="s">
        <v>1571</v>
      </c>
      <c r="B1313">
        <v>100242</v>
      </c>
      <c r="C1313">
        <v>3</v>
      </c>
      <c r="D1313" t="s">
        <v>1611</v>
      </c>
      <c r="E1313" t="s">
        <v>617</v>
      </c>
      <c r="F1313">
        <v>402</v>
      </c>
      <c r="G1313">
        <v>38.32</v>
      </c>
      <c r="H1313">
        <v>126.68</v>
      </c>
      <c r="I1313">
        <v>30.58</v>
      </c>
      <c r="J1313">
        <v>101.12</v>
      </c>
      <c r="K1313">
        <v>45</v>
      </c>
      <c r="T1313">
        <v>3</v>
      </c>
      <c r="U1313">
        <v>2</v>
      </c>
      <c r="V1313" t="s">
        <v>441</v>
      </c>
      <c r="W1313" t="s">
        <v>382</v>
      </c>
      <c r="X1313">
        <v>15</v>
      </c>
      <c r="Y1313">
        <v>10</v>
      </c>
      <c r="Z1313" t="s">
        <v>1612</v>
      </c>
      <c r="AA1313" t="s">
        <v>1613</v>
      </c>
      <c r="AB1313" t="s">
        <v>445</v>
      </c>
      <c r="AC1313" t="s">
        <v>446</v>
      </c>
      <c r="AD1313" t="s">
        <v>447</v>
      </c>
      <c r="AE1313" t="s">
        <v>1576</v>
      </c>
      <c r="AG1313" t="s">
        <v>1614</v>
      </c>
      <c r="AH1313">
        <v>0</v>
      </c>
      <c r="AI1313">
        <v>148</v>
      </c>
      <c r="AJ1313">
        <v>17</v>
      </c>
      <c r="AK1313">
        <v>693</v>
      </c>
      <c r="AL1313">
        <v>1.72</v>
      </c>
    </row>
    <row r="1314" spans="1:38" x14ac:dyDescent="0.3">
      <c r="A1314" t="s">
        <v>1571</v>
      </c>
      <c r="B1314">
        <v>100242</v>
      </c>
      <c r="C1314">
        <v>4</v>
      </c>
      <c r="D1314" t="s">
        <v>1611</v>
      </c>
      <c r="E1314" t="s">
        <v>617</v>
      </c>
      <c r="F1314">
        <v>402</v>
      </c>
      <c r="G1314">
        <v>38.32</v>
      </c>
      <c r="H1314">
        <v>126.68</v>
      </c>
      <c r="I1314">
        <v>30.58</v>
      </c>
      <c r="J1314">
        <v>101.12</v>
      </c>
      <c r="K1314">
        <v>33</v>
      </c>
      <c r="T1314">
        <v>3</v>
      </c>
      <c r="U1314">
        <v>2</v>
      </c>
      <c r="V1314" t="s">
        <v>441</v>
      </c>
      <c r="W1314" t="s">
        <v>383</v>
      </c>
      <c r="X1314">
        <v>15</v>
      </c>
      <c r="Y1314">
        <v>10</v>
      </c>
      <c r="Z1314" t="s">
        <v>1612</v>
      </c>
      <c r="AA1314" t="s">
        <v>1613</v>
      </c>
      <c r="AB1314" t="s">
        <v>445</v>
      </c>
      <c r="AC1314" t="s">
        <v>446</v>
      </c>
      <c r="AD1314" t="s">
        <v>447</v>
      </c>
      <c r="AE1314" t="s">
        <v>1576</v>
      </c>
      <c r="AG1314" t="s">
        <v>1614</v>
      </c>
      <c r="AH1314">
        <v>0</v>
      </c>
      <c r="AI1314">
        <v>148</v>
      </c>
      <c r="AJ1314">
        <v>17</v>
      </c>
      <c r="AK1314">
        <v>693</v>
      </c>
      <c r="AL1314">
        <v>1.72</v>
      </c>
    </row>
    <row r="1315" spans="1:38" x14ac:dyDescent="0.3">
      <c r="A1315" t="s">
        <v>1571</v>
      </c>
      <c r="B1315">
        <v>100242</v>
      </c>
      <c r="C1315">
        <v>5</v>
      </c>
      <c r="D1315" t="s">
        <v>1611</v>
      </c>
      <c r="E1315" t="s">
        <v>617</v>
      </c>
      <c r="F1315">
        <v>402</v>
      </c>
      <c r="G1315">
        <v>44.95</v>
      </c>
      <c r="H1315">
        <v>148.62</v>
      </c>
      <c r="I1315">
        <v>35.880000000000003</v>
      </c>
      <c r="J1315">
        <v>118.64</v>
      </c>
      <c r="K1315">
        <v>84</v>
      </c>
      <c r="T1315">
        <v>4</v>
      </c>
      <c r="U1315">
        <v>2</v>
      </c>
      <c r="V1315" t="s">
        <v>441</v>
      </c>
      <c r="W1315" t="s">
        <v>403</v>
      </c>
      <c r="X1315">
        <v>15</v>
      </c>
      <c r="Y1315">
        <v>10</v>
      </c>
      <c r="Z1315" t="s">
        <v>1612</v>
      </c>
      <c r="AA1315" t="s">
        <v>1613</v>
      </c>
      <c r="AB1315" t="s">
        <v>445</v>
      </c>
      <c r="AC1315" t="s">
        <v>446</v>
      </c>
      <c r="AD1315" t="s">
        <v>447</v>
      </c>
      <c r="AE1315" t="s">
        <v>1576</v>
      </c>
      <c r="AG1315" t="s">
        <v>1614</v>
      </c>
      <c r="AH1315">
        <v>0</v>
      </c>
      <c r="AI1315">
        <v>148</v>
      </c>
      <c r="AJ1315">
        <v>17</v>
      </c>
      <c r="AK1315">
        <v>693</v>
      </c>
      <c r="AL1315">
        <v>1.72</v>
      </c>
    </row>
    <row r="1316" spans="1:38" x14ac:dyDescent="0.3">
      <c r="A1316" t="s">
        <v>1571</v>
      </c>
      <c r="B1316">
        <v>100242</v>
      </c>
      <c r="C1316">
        <v>6</v>
      </c>
      <c r="D1316" t="s">
        <v>1611</v>
      </c>
      <c r="E1316" t="s">
        <v>617</v>
      </c>
      <c r="F1316">
        <v>402</v>
      </c>
      <c r="G1316">
        <v>45.06</v>
      </c>
      <c r="H1316">
        <v>148.96</v>
      </c>
      <c r="I1316">
        <v>35.97</v>
      </c>
      <c r="J1316">
        <v>118.91</v>
      </c>
      <c r="K1316">
        <v>66</v>
      </c>
      <c r="T1316">
        <v>4</v>
      </c>
      <c r="U1316">
        <v>2</v>
      </c>
      <c r="V1316" t="s">
        <v>441</v>
      </c>
      <c r="W1316" t="s">
        <v>394</v>
      </c>
      <c r="X1316">
        <v>15</v>
      </c>
      <c r="Y1316">
        <v>10</v>
      </c>
      <c r="Z1316" t="s">
        <v>1612</v>
      </c>
      <c r="AA1316" t="s">
        <v>1613</v>
      </c>
      <c r="AB1316" t="s">
        <v>445</v>
      </c>
      <c r="AC1316" t="s">
        <v>446</v>
      </c>
      <c r="AD1316" t="s">
        <v>447</v>
      </c>
      <c r="AE1316" t="s">
        <v>1576</v>
      </c>
      <c r="AG1316" t="s">
        <v>1614</v>
      </c>
      <c r="AH1316">
        <v>0</v>
      </c>
      <c r="AI1316">
        <v>148</v>
      </c>
      <c r="AJ1316">
        <v>17</v>
      </c>
      <c r="AK1316">
        <v>693</v>
      </c>
      <c r="AL1316">
        <v>1.72</v>
      </c>
    </row>
    <row r="1317" spans="1:38" x14ac:dyDescent="0.3">
      <c r="A1317" t="s">
        <v>1571</v>
      </c>
      <c r="B1317">
        <v>100242</v>
      </c>
      <c r="C1317">
        <v>7</v>
      </c>
      <c r="D1317" t="s">
        <v>1611</v>
      </c>
      <c r="E1317" t="s">
        <v>617</v>
      </c>
      <c r="F1317">
        <v>402</v>
      </c>
      <c r="G1317">
        <v>57.55</v>
      </c>
      <c r="H1317">
        <v>190.25</v>
      </c>
      <c r="I1317">
        <v>45.94</v>
      </c>
      <c r="J1317">
        <v>151.87</v>
      </c>
      <c r="K1317">
        <v>3</v>
      </c>
      <c r="T1317">
        <v>3</v>
      </c>
      <c r="U1317">
        <v>2</v>
      </c>
      <c r="V1317" t="s">
        <v>441</v>
      </c>
      <c r="W1317" t="s">
        <v>285</v>
      </c>
      <c r="X1317">
        <v>15</v>
      </c>
      <c r="Y1317">
        <v>10</v>
      </c>
      <c r="Z1317" t="s">
        <v>1612</v>
      </c>
      <c r="AA1317" t="s">
        <v>1613</v>
      </c>
      <c r="AB1317" t="s">
        <v>445</v>
      </c>
      <c r="AC1317" t="s">
        <v>446</v>
      </c>
      <c r="AD1317" t="s">
        <v>447</v>
      </c>
      <c r="AE1317" t="s">
        <v>1576</v>
      </c>
      <c r="AG1317" t="s">
        <v>1614</v>
      </c>
      <c r="AH1317">
        <v>0</v>
      </c>
      <c r="AI1317">
        <v>148</v>
      </c>
      <c r="AJ1317">
        <v>17</v>
      </c>
      <c r="AK1317">
        <v>693</v>
      </c>
      <c r="AL1317">
        <v>1.72</v>
      </c>
    </row>
    <row r="1318" spans="1:38" x14ac:dyDescent="0.3">
      <c r="A1318" t="s">
        <v>1571</v>
      </c>
      <c r="B1318">
        <v>100242</v>
      </c>
      <c r="C1318">
        <v>8</v>
      </c>
      <c r="D1318" t="s">
        <v>1611</v>
      </c>
      <c r="E1318" t="s">
        <v>617</v>
      </c>
      <c r="F1318">
        <v>402</v>
      </c>
      <c r="G1318">
        <v>58.22</v>
      </c>
      <c r="H1318">
        <v>192.48</v>
      </c>
      <c r="I1318">
        <v>46.47</v>
      </c>
      <c r="J1318">
        <v>153.65</v>
      </c>
      <c r="K1318">
        <v>3</v>
      </c>
      <c r="T1318">
        <v>4</v>
      </c>
      <c r="U1318">
        <v>3</v>
      </c>
      <c r="V1318" t="s">
        <v>441</v>
      </c>
      <c r="W1318" t="s">
        <v>197</v>
      </c>
      <c r="X1318">
        <v>15</v>
      </c>
      <c r="Y1318">
        <v>10</v>
      </c>
      <c r="Z1318" t="s">
        <v>1612</v>
      </c>
      <c r="AA1318" t="s">
        <v>1613</v>
      </c>
      <c r="AB1318" t="s">
        <v>445</v>
      </c>
      <c r="AC1318" t="s">
        <v>446</v>
      </c>
      <c r="AD1318" t="s">
        <v>447</v>
      </c>
      <c r="AE1318" t="s">
        <v>1576</v>
      </c>
      <c r="AG1318" t="s">
        <v>1614</v>
      </c>
      <c r="AH1318">
        <v>0</v>
      </c>
      <c r="AI1318">
        <v>148</v>
      </c>
      <c r="AJ1318">
        <v>17</v>
      </c>
      <c r="AK1318">
        <v>693</v>
      </c>
      <c r="AL1318">
        <v>1.72</v>
      </c>
    </row>
    <row r="1319" spans="1:38" x14ac:dyDescent="0.3">
      <c r="A1319" t="s">
        <v>1571</v>
      </c>
      <c r="B1319">
        <v>100242</v>
      </c>
      <c r="C1319">
        <v>9</v>
      </c>
      <c r="D1319" t="s">
        <v>1611</v>
      </c>
      <c r="E1319" t="s">
        <v>617</v>
      </c>
      <c r="F1319">
        <v>402</v>
      </c>
      <c r="G1319">
        <v>61.43</v>
      </c>
      <c r="H1319">
        <v>203.1</v>
      </c>
      <c r="I1319">
        <v>49.04</v>
      </c>
      <c r="J1319">
        <v>162.12</v>
      </c>
      <c r="K1319">
        <v>3</v>
      </c>
      <c r="T1319">
        <v>4</v>
      </c>
      <c r="U1319">
        <v>3</v>
      </c>
      <c r="V1319" t="s">
        <v>441</v>
      </c>
      <c r="W1319">
        <v>203</v>
      </c>
      <c r="X1319">
        <v>15</v>
      </c>
      <c r="Y1319">
        <v>10</v>
      </c>
      <c r="Z1319" t="s">
        <v>1612</v>
      </c>
      <c r="AA1319" t="s">
        <v>1613</v>
      </c>
      <c r="AB1319" t="s">
        <v>445</v>
      </c>
      <c r="AC1319" t="s">
        <v>446</v>
      </c>
      <c r="AD1319" t="s">
        <v>447</v>
      </c>
      <c r="AE1319" t="s">
        <v>1576</v>
      </c>
      <c r="AG1319" t="s">
        <v>1614</v>
      </c>
      <c r="AH1319">
        <v>0</v>
      </c>
      <c r="AI1319">
        <v>148</v>
      </c>
      <c r="AJ1319">
        <v>17</v>
      </c>
      <c r="AK1319">
        <v>693</v>
      </c>
      <c r="AL1319">
        <v>1.72</v>
      </c>
    </row>
    <row r="1320" spans="1:38" x14ac:dyDescent="0.3">
      <c r="A1320" t="s">
        <v>1571</v>
      </c>
      <c r="B1320">
        <v>26521</v>
      </c>
      <c r="C1320">
        <v>1</v>
      </c>
      <c r="D1320" t="s">
        <v>1615</v>
      </c>
      <c r="E1320" t="s">
        <v>1579</v>
      </c>
      <c r="F1320">
        <v>605</v>
      </c>
      <c r="G1320">
        <v>38.36</v>
      </c>
      <c r="H1320">
        <v>126.83</v>
      </c>
      <c r="I1320">
        <v>30.78</v>
      </c>
      <c r="J1320">
        <v>101.76</v>
      </c>
      <c r="K1320">
        <v>105</v>
      </c>
      <c r="T1320">
        <v>3</v>
      </c>
      <c r="U1320">
        <v>2</v>
      </c>
      <c r="V1320" t="s">
        <v>441</v>
      </c>
      <c r="W1320" t="s">
        <v>404</v>
      </c>
      <c r="X1320">
        <v>15</v>
      </c>
      <c r="Y1320">
        <v>9</v>
      </c>
      <c r="Z1320" t="s">
        <v>1616</v>
      </c>
      <c r="AA1320" t="s">
        <v>1617</v>
      </c>
      <c r="AB1320" t="s">
        <v>445</v>
      </c>
      <c r="AC1320" t="s">
        <v>446</v>
      </c>
      <c r="AD1320" t="s">
        <v>447</v>
      </c>
      <c r="AE1320" t="s">
        <v>1576</v>
      </c>
      <c r="AG1320" t="s">
        <v>1618</v>
      </c>
      <c r="AH1320">
        <v>0</v>
      </c>
      <c r="AI1320">
        <v>149</v>
      </c>
      <c r="AJ1320">
        <v>17</v>
      </c>
      <c r="AK1320">
        <v>1052</v>
      </c>
      <c r="AL1320">
        <v>1.74</v>
      </c>
    </row>
    <row r="1321" spans="1:38" x14ac:dyDescent="0.3">
      <c r="A1321" t="s">
        <v>1571</v>
      </c>
      <c r="B1321">
        <v>26521</v>
      </c>
      <c r="C1321">
        <v>2</v>
      </c>
      <c r="D1321" t="s">
        <v>1615</v>
      </c>
      <c r="E1321" t="s">
        <v>1579</v>
      </c>
      <c r="F1321">
        <v>605</v>
      </c>
      <c r="G1321">
        <v>38.22</v>
      </c>
      <c r="H1321">
        <v>126.36</v>
      </c>
      <c r="I1321">
        <v>30.66</v>
      </c>
      <c r="J1321">
        <v>101.38</v>
      </c>
      <c r="K1321">
        <v>42</v>
      </c>
      <c r="T1321">
        <v>3</v>
      </c>
      <c r="U1321">
        <v>2</v>
      </c>
      <c r="V1321" t="s">
        <v>441</v>
      </c>
      <c r="W1321" t="s">
        <v>405</v>
      </c>
      <c r="X1321">
        <v>15</v>
      </c>
      <c r="Y1321">
        <v>9</v>
      </c>
      <c r="Z1321" t="s">
        <v>1616</v>
      </c>
      <c r="AA1321" t="s">
        <v>1617</v>
      </c>
      <c r="AB1321" t="s">
        <v>445</v>
      </c>
      <c r="AC1321" t="s">
        <v>446</v>
      </c>
      <c r="AD1321" t="s">
        <v>447</v>
      </c>
      <c r="AE1321" t="s">
        <v>1576</v>
      </c>
      <c r="AG1321" t="s">
        <v>1618</v>
      </c>
      <c r="AH1321">
        <v>0</v>
      </c>
      <c r="AI1321">
        <v>149</v>
      </c>
      <c r="AJ1321">
        <v>17</v>
      </c>
      <c r="AK1321">
        <v>1052</v>
      </c>
      <c r="AL1321">
        <v>1.74</v>
      </c>
    </row>
    <row r="1322" spans="1:38" x14ac:dyDescent="0.3">
      <c r="A1322" t="s">
        <v>1571</v>
      </c>
      <c r="B1322">
        <v>26521</v>
      </c>
      <c r="C1322">
        <v>3</v>
      </c>
      <c r="D1322" t="s">
        <v>1615</v>
      </c>
      <c r="E1322" t="s">
        <v>1579</v>
      </c>
      <c r="F1322">
        <v>605</v>
      </c>
      <c r="G1322">
        <v>38.36</v>
      </c>
      <c r="H1322">
        <v>126.81</v>
      </c>
      <c r="I1322">
        <v>30.77</v>
      </c>
      <c r="J1322">
        <v>101.74</v>
      </c>
      <c r="K1322">
        <v>29</v>
      </c>
      <c r="T1322">
        <v>3</v>
      </c>
      <c r="U1322">
        <v>2</v>
      </c>
      <c r="V1322" t="s">
        <v>441</v>
      </c>
      <c r="W1322" t="s">
        <v>406</v>
      </c>
      <c r="X1322">
        <v>15</v>
      </c>
      <c r="Y1322">
        <v>9</v>
      </c>
      <c r="Z1322" t="s">
        <v>1616</v>
      </c>
      <c r="AA1322" t="s">
        <v>1617</v>
      </c>
      <c r="AB1322" t="s">
        <v>445</v>
      </c>
      <c r="AC1322" t="s">
        <v>446</v>
      </c>
      <c r="AD1322" t="s">
        <v>447</v>
      </c>
      <c r="AE1322" t="s">
        <v>1576</v>
      </c>
      <c r="AG1322" t="s">
        <v>1618</v>
      </c>
      <c r="AH1322">
        <v>0</v>
      </c>
      <c r="AI1322">
        <v>149</v>
      </c>
      <c r="AJ1322">
        <v>17</v>
      </c>
      <c r="AK1322">
        <v>1052</v>
      </c>
      <c r="AL1322">
        <v>1.74</v>
      </c>
    </row>
    <row r="1323" spans="1:38" x14ac:dyDescent="0.3">
      <c r="A1323" t="s">
        <v>1571</v>
      </c>
      <c r="B1323">
        <v>26521</v>
      </c>
      <c r="C1323">
        <v>4</v>
      </c>
      <c r="D1323" t="s">
        <v>1615</v>
      </c>
      <c r="E1323" t="s">
        <v>1579</v>
      </c>
      <c r="F1323">
        <v>605</v>
      </c>
      <c r="G1323">
        <v>38.22</v>
      </c>
      <c r="H1323">
        <v>126.36</v>
      </c>
      <c r="I1323">
        <v>30.66</v>
      </c>
      <c r="J1323">
        <v>101.38</v>
      </c>
      <c r="K1323">
        <v>21</v>
      </c>
      <c r="T1323">
        <v>3</v>
      </c>
      <c r="U1323">
        <v>2</v>
      </c>
      <c r="V1323" t="s">
        <v>441</v>
      </c>
      <c r="W1323" t="s">
        <v>175</v>
      </c>
      <c r="X1323">
        <v>15</v>
      </c>
      <c r="Y1323">
        <v>9</v>
      </c>
      <c r="Z1323" t="s">
        <v>1616</v>
      </c>
      <c r="AA1323" t="s">
        <v>1617</v>
      </c>
      <c r="AB1323" t="s">
        <v>445</v>
      </c>
      <c r="AC1323" t="s">
        <v>446</v>
      </c>
      <c r="AD1323" t="s">
        <v>447</v>
      </c>
      <c r="AE1323" t="s">
        <v>1576</v>
      </c>
      <c r="AG1323" t="s">
        <v>1618</v>
      </c>
      <c r="AH1323">
        <v>0</v>
      </c>
      <c r="AI1323">
        <v>149</v>
      </c>
      <c r="AJ1323">
        <v>17</v>
      </c>
      <c r="AK1323">
        <v>1052</v>
      </c>
      <c r="AL1323">
        <v>1.74</v>
      </c>
    </row>
    <row r="1324" spans="1:38" x14ac:dyDescent="0.3">
      <c r="A1324" t="s">
        <v>1571</v>
      </c>
      <c r="B1324">
        <v>26521</v>
      </c>
      <c r="C1324">
        <v>5</v>
      </c>
      <c r="D1324" t="s">
        <v>1615</v>
      </c>
      <c r="E1324" t="s">
        <v>1579</v>
      </c>
      <c r="F1324">
        <v>605</v>
      </c>
      <c r="G1324">
        <v>38.340000000000003</v>
      </c>
      <c r="H1324">
        <v>126.76</v>
      </c>
      <c r="I1324">
        <v>30.76</v>
      </c>
      <c r="J1324">
        <v>101.7</v>
      </c>
      <c r="K1324">
        <v>19</v>
      </c>
      <c r="T1324">
        <v>3</v>
      </c>
      <c r="U1324">
        <v>2</v>
      </c>
      <c r="V1324" t="s">
        <v>457</v>
      </c>
      <c r="W1324" t="s">
        <v>176</v>
      </c>
      <c r="X1324">
        <v>15</v>
      </c>
      <c r="Y1324">
        <v>9</v>
      </c>
      <c r="Z1324" t="s">
        <v>1616</v>
      </c>
      <c r="AA1324" t="s">
        <v>1617</v>
      </c>
      <c r="AB1324" t="s">
        <v>445</v>
      </c>
      <c r="AC1324" t="s">
        <v>446</v>
      </c>
      <c r="AD1324" t="s">
        <v>447</v>
      </c>
      <c r="AE1324" t="s">
        <v>1576</v>
      </c>
      <c r="AG1324" t="s">
        <v>1618</v>
      </c>
      <c r="AH1324">
        <v>0</v>
      </c>
      <c r="AI1324">
        <v>149</v>
      </c>
      <c r="AJ1324">
        <v>17</v>
      </c>
      <c r="AK1324">
        <v>1052</v>
      </c>
      <c r="AL1324">
        <v>1.74</v>
      </c>
    </row>
    <row r="1325" spans="1:38" x14ac:dyDescent="0.3">
      <c r="A1325" t="s">
        <v>1571</v>
      </c>
      <c r="B1325">
        <v>26521</v>
      </c>
      <c r="C1325">
        <v>6</v>
      </c>
      <c r="D1325" t="s">
        <v>1615</v>
      </c>
      <c r="E1325" t="s">
        <v>1579</v>
      </c>
      <c r="F1325">
        <v>605</v>
      </c>
      <c r="G1325">
        <v>38.200000000000003</v>
      </c>
      <c r="H1325">
        <v>126.3</v>
      </c>
      <c r="I1325">
        <v>30.65</v>
      </c>
      <c r="J1325">
        <v>101.33</v>
      </c>
      <c r="K1325">
        <v>18</v>
      </c>
      <c r="T1325">
        <v>3</v>
      </c>
      <c r="U1325">
        <v>2</v>
      </c>
      <c r="V1325" t="s">
        <v>457</v>
      </c>
      <c r="W1325" t="s">
        <v>382</v>
      </c>
      <c r="X1325">
        <v>15</v>
      </c>
      <c r="Y1325">
        <v>9</v>
      </c>
      <c r="Z1325" t="s">
        <v>1616</v>
      </c>
      <c r="AA1325" t="s">
        <v>1617</v>
      </c>
      <c r="AB1325" t="s">
        <v>445</v>
      </c>
      <c r="AC1325" t="s">
        <v>446</v>
      </c>
      <c r="AD1325" t="s">
        <v>447</v>
      </c>
      <c r="AE1325" t="s">
        <v>1576</v>
      </c>
      <c r="AG1325" t="s">
        <v>1618</v>
      </c>
      <c r="AH1325">
        <v>0</v>
      </c>
      <c r="AI1325">
        <v>149</v>
      </c>
      <c r="AJ1325">
        <v>17</v>
      </c>
      <c r="AK1325">
        <v>1052</v>
      </c>
      <c r="AL1325">
        <v>1.74</v>
      </c>
    </row>
    <row r="1326" spans="1:38" x14ac:dyDescent="0.3">
      <c r="A1326" t="s">
        <v>1571</v>
      </c>
      <c r="B1326">
        <v>26521</v>
      </c>
      <c r="C1326">
        <v>7</v>
      </c>
      <c r="D1326" t="s">
        <v>1615</v>
      </c>
      <c r="E1326" t="s">
        <v>1579</v>
      </c>
      <c r="F1326">
        <v>605</v>
      </c>
      <c r="G1326">
        <v>38.25</v>
      </c>
      <c r="H1326">
        <v>126.46</v>
      </c>
      <c r="I1326">
        <v>30.69</v>
      </c>
      <c r="J1326">
        <v>101.46</v>
      </c>
      <c r="K1326">
        <v>18</v>
      </c>
      <c r="T1326">
        <v>3</v>
      </c>
      <c r="U1326">
        <v>2</v>
      </c>
      <c r="V1326" t="s">
        <v>457</v>
      </c>
      <c r="W1326" t="s">
        <v>383</v>
      </c>
      <c r="X1326">
        <v>15</v>
      </c>
      <c r="Y1326">
        <v>9</v>
      </c>
      <c r="Z1326" t="s">
        <v>1616</v>
      </c>
      <c r="AA1326" t="s">
        <v>1617</v>
      </c>
      <c r="AB1326" t="s">
        <v>445</v>
      </c>
      <c r="AC1326" t="s">
        <v>446</v>
      </c>
      <c r="AD1326" t="s">
        <v>447</v>
      </c>
      <c r="AE1326" t="s">
        <v>1576</v>
      </c>
      <c r="AG1326" t="s">
        <v>1618</v>
      </c>
      <c r="AH1326">
        <v>0</v>
      </c>
      <c r="AI1326">
        <v>149</v>
      </c>
      <c r="AJ1326">
        <v>17</v>
      </c>
      <c r="AK1326">
        <v>1052</v>
      </c>
      <c r="AL1326">
        <v>1.74</v>
      </c>
    </row>
    <row r="1327" spans="1:38" x14ac:dyDescent="0.3">
      <c r="A1327" t="s">
        <v>1571</v>
      </c>
      <c r="B1327">
        <v>26521</v>
      </c>
      <c r="C1327">
        <v>8</v>
      </c>
      <c r="D1327" t="s">
        <v>1615</v>
      </c>
      <c r="E1327" t="s">
        <v>1579</v>
      </c>
      <c r="F1327">
        <v>605</v>
      </c>
      <c r="G1327">
        <v>38.450000000000003</v>
      </c>
      <c r="H1327">
        <v>127.11</v>
      </c>
      <c r="I1327">
        <v>30.84</v>
      </c>
      <c r="J1327">
        <v>101.98</v>
      </c>
      <c r="K1327">
        <v>18</v>
      </c>
      <c r="T1327">
        <v>3</v>
      </c>
      <c r="U1327">
        <v>2</v>
      </c>
      <c r="V1327" t="s">
        <v>441</v>
      </c>
      <c r="W1327" t="s">
        <v>219</v>
      </c>
      <c r="X1327">
        <v>15</v>
      </c>
      <c r="Y1327">
        <v>9</v>
      </c>
      <c r="Z1327" t="s">
        <v>1616</v>
      </c>
      <c r="AA1327" t="s">
        <v>1617</v>
      </c>
      <c r="AB1327" t="s">
        <v>445</v>
      </c>
      <c r="AC1327" t="s">
        <v>446</v>
      </c>
      <c r="AD1327" t="s">
        <v>447</v>
      </c>
      <c r="AE1327" t="s">
        <v>1576</v>
      </c>
      <c r="AG1327" t="s">
        <v>1618</v>
      </c>
      <c r="AH1327">
        <v>0</v>
      </c>
      <c r="AI1327">
        <v>149</v>
      </c>
      <c r="AJ1327">
        <v>17</v>
      </c>
      <c r="AK1327">
        <v>1052</v>
      </c>
      <c r="AL1327">
        <v>1.74</v>
      </c>
    </row>
    <row r="1328" spans="1:38" x14ac:dyDescent="0.3">
      <c r="A1328" t="s">
        <v>1571</v>
      </c>
      <c r="B1328">
        <v>26521</v>
      </c>
      <c r="C1328">
        <v>9</v>
      </c>
      <c r="D1328" t="s">
        <v>1615</v>
      </c>
      <c r="E1328" t="s">
        <v>1579</v>
      </c>
      <c r="F1328">
        <v>605</v>
      </c>
      <c r="G1328">
        <v>43.48</v>
      </c>
      <c r="H1328">
        <v>143.75</v>
      </c>
      <c r="I1328">
        <v>34.880000000000003</v>
      </c>
      <c r="J1328">
        <v>115.33</v>
      </c>
      <c r="K1328">
        <v>54</v>
      </c>
      <c r="T1328">
        <v>4</v>
      </c>
      <c r="U1328">
        <v>2</v>
      </c>
      <c r="V1328" t="s">
        <v>441</v>
      </c>
      <c r="W1328" t="s">
        <v>407</v>
      </c>
      <c r="X1328">
        <v>15</v>
      </c>
      <c r="Y1328">
        <v>9</v>
      </c>
      <c r="Z1328" t="s">
        <v>1616</v>
      </c>
      <c r="AA1328" t="s">
        <v>1617</v>
      </c>
      <c r="AB1328" t="s">
        <v>445</v>
      </c>
      <c r="AC1328" t="s">
        <v>446</v>
      </c>
      <c r="AD1328" t="s">
        <v>447</v>
      </c>
      <c r="AE1328" t="s">
        <v>1576</v>
      </c>
      <c r="AG1328" t="s">
        <v>1618</v>
      </c>
      <c r="AH1328">
        <v>0</v>
      </c>
      <c r="AI1328">
        <v>149</v>
      </c>
      <c r="AJ1328">
        <v>17</v>
      </c>
      <c r="AK1328">
        <v>1052</v>
      </c>
      <c r="AL1328">
        <v>1.74</v>
      </c>
    </row>
    <row r="1329" spans="1:38" x14ac:dyDescent="0.3">
      <c r="A1329" t="s">
        <v>1571</v>
      </c>
      <c r="B1329">
        <v>26521</v>
      </c>
      <c r="C1329">
        <v>10</v>
      </c>
      <c r="D1329" t="s">
        <v>1615</v>
      </c>
      <c r="E1329" t="s">
        <v>1579</v>
      </c>
      <c r="F1329">
        <v>605</v>
      </c>
      <c r="G1329">
        <v>43.48</v>
      </c>
      <c r="H1329">
        <v>143.75</v>
      </c>
      <c r="I1329">
        <v>34.880000000000003</v>
      </c>
      <c r="J1329">
        <v>115.33</v>
      </c>
      <c r="K1329">
        <v>45</v>
      </c>
      <c r="T1329">
        <v>4</v>
      </c>
      <c r="U1329">
        <v>2</v>
      </c>
      <c r="V1329" t="s">
        <v>441</v>
      </c>
      <c r="W1329" t="s">
        <v>385</v>
      </c>
      <c r="X1329">
        <v>15</v>
      </c>
      <c r="Y1329">
        <v>9</v>
      </c>
      <c r="Z1329" t="s">
        <v>1616</v>
      </c>
      <c r="AA1329" t="s">
        <v>1617</v>
      </c>
      <c r="AB1329" t="s">
        <v>445</v>
      </c>
      <c r="AC1329" t="s">
        <v>446</v>
      </c>
      <c r="AD1329" t="s">
        <v>447</v>
      </c>
      <c r="AE1329" t="s">
        <v>1576</v>
      </c>
      <c r="AG1329" t="s">
        <v>1618</v>
      </c>
      <c r="AH1329">
        <v>0</v>
      </c>
      <c r="AI1329">
        <v>149</v>
      </c>
      <c r="AJ1329">
        <v>17</v>
      </c>
      <c r="AK1329">
        <v>1052</v>
      </c>
      <c r="AL1329">
        <v>1.74</v>
      </c>
    </row>
    <row r="1330" spans="1:38" x14ac:dyDescent="0.3">
      <c r="A1330" t="s">
        <v>1571</v>
      </c>
      <c r="B1330">
        <v>26521</v>
      </c>
      <c r="C1330">
        <v>11</v>
      </c>
      <c r="D1330" t="s">
        <v>1615</v>
      </c>
      <c r="E1330" t="s">
        <v>1579</v>
      </c>
      <c r="F1330">
        <v>605</v>
      </c>
      <c r="G1330">
        <v>43.68</v>
      </c>
      <c r="H1330">
        <v>144.41999999999999</v>
      </c>
      <c r="I1330">
        <v>35.049999999999997</v>
      </c>
      <c r="J1330">
        <v>115.87</v>
      </c>
      <c r="K1330">
        <v>58</v>
      </c>
      <c r="T1330">
        <v>4</v>
      </c>
      <c r="U1330">
        <v>2</v>
      </c>
      <c r="V1330" t="s">
        <v>441</v>
      </c>
      <c r="W1330" t="s">
        <v>227</v>
      </c>
      <c r="X1330">
        <v>15</v>
      </c>
      <c r="Y1330">
        <v>9</v>
      </c>
      <c r="Z1330" t="s">
        <v>1616</v>
      </c>
      <c r="AA1330" t="s">
        <v>1617</v>
      </c>
      <c r="AB1330" t="s">
        <v>445</v>
      </c>
      <c r="AC1330" t="s">
        <v>446</v>
      </c>
      <c r="AD1330" t="s">
        <v>447</v>
      </c>
      <c r="AE1330" t="s">
        <v>1576</v>
      </c>
      <c r="AG1330" t="s">
        <v>1618</v>
      </c>
      <c r="AH1330">
        <v>0</v>
      </c>
      <c r="AI1330">
        <v>149</v>
      </c>
      <c r="AJ1330">
        <v>17</v>
      </c>
      <c r="AK1330">
        <v>1052</v>
      </c>
      <c r="AL1330">
        <v>1.74</v>
      </c>
    </row>
    <row r="1331" spans="1:38" x14ac:dyDescent="0.3">
      <c r="A1331" t="s">
        <v>1571</v>
      </c>
      <c r="B1331">
        <v>26521</v>
      </c>
      <c r="C1331">
        <v>12</v>
      </c>
      <c r="D1331" t="s">
        <v>1615</v>
      </c>
      <c r="E1331" t="s">
        <v>1579</v>
      </c>
      <c r="F1331">
        <v>605</v>
      </c>
      <c r="G1331">
        <v>44.71</v>
      </c>
      <c r="H1331">
        <v>147.82</v>
      </c>
      <c r="I1331">
        <v>35.869999999999997</v>
      </c>
      <c r="J1331">
        <v>118.6</v>
      </c>
      <c r="K1331">
        <v>164</v>
      </c>
      <c r="T1331">
        <v>4</v>
      </c>
      <c r="U1331">
        <v>2</v>
      </c>
      <c r="V1331" t="s">
        <v>441</v>
      </c>
      <c r="W1331">
        <v>147</v>
      </c>
      <c r="X1331">
        <v>15</v>
      </c>
      <c r="Y1331">
        <v>9</v>
      </c>
      <c r="Z1331" t="s">
        <v>1616</v>
      </c>
      <c r="AA1331" t="s">
        <v>1617</v>
      </c>
      <c r="AB1331" t="s">
        <v>445</v>
      </c>
      <c r="AC1331" t="s">
        <v>446</v>
      </c>
      <c r="AD1331" t="s">
        <v>447</v>
      </c>
      <c r="AE1331" t="s">
        <v>1576</v>
      </c>
      <c r="AG1331" t="s">
        <v>1618</v>
      </c>
      <c r="AH1331">
        <v>0</v>
      </c>
      <c r="AI1331">
        <v>149</v>
      </c>
      <c r="AJ1331">
        <v>17</v>
      </c>
      <c r="AK1331">
        <v>1052</v>
      </c>
      <c r="AL1331">
        <v>1.74</v>
      </c>
    </row>
    <row r="1332" spans="1:38" x14ac:dyDescent="0.3">
      <c r="A1332" t="s">
        <v>1571</v>
      </c>
      <c r="B1332">
        <v>26521</v>
      </c>
      <c r="C1332">
        <v>13</v>
      </c>
      <c r="D1332" t="s">
        <v>1615</v>
      </c>
      <c r="E1332" t="s">
        <v>1579</v>
      </c>
      <c r="F1332">
        <v>605</v>
      </c>
      <c r="G1332">
        <v>56.78</v>
      </c>
      <c r="H1332">
        <v>187.72</v>
      </c>
      <c r="I1332">
        <v>45.55</v>
      </c>
      <c r="J1332">
        <v>150.61000000000001</v>
      </c>
      <c r="K1332">
        <v>3</v>
      </c>
      <c r="T1332">
        <v>4</v>
      </c>
      <c r="U1332">
        <v>3</v>
      </c>
      <c r="V1332" t="s">
        <v>441</v>
      </c>
      <c r="W1332" t="s">
        <v>401</v>
      </c>
      <c r="X1332">
        <v>15</v>
      </c>
      <c r="Y1332">
        <v>9</v>
      </c>
      <c r="Z1332" t="s">
        <v>1616</v>
      </c>
      <c r="AA1332" t="s">
        <v>1617</v>
      </c>
      <c r="AB1332" t="s">
        <v>445</v>
      </c>
      <c r="AC1332" t="s">
        <v>446</v>
      </c>
      <c r="AD1332" t="s">
        <v>447</v>
      </c>
      <c r="AE1332" t="s">
        <v>1576</v>
      </c>
      <c r="AG1332" t="s">
        <v>1618</v>
      </c>
      <c r="AH1332">
        <v>0</v>
      </c>
      <c r="AI1332">
        <v>149</v>
      </c>
      <c r="AJ1332">
        <v>17</v>
      </c>
      <c r="AK1332">
        <v>1052</v>
      </c>
      <c r="AL1332">
        <v>1.74</v>
      </c>
    </row>
    <row r="1333" spans="1:38" x14ac:dyDescent="0.3">
      <c r="A1333" t="s">
        <v>1571</v>
      </c>
      <c r="B1333">
        <v>26521</v>
      </c>
      <c r="C1333">
        <v>14</v>
      </c>
      <c r="D1333" t="s">
        <v>1615</v>
      </c>
      <c r="E1333" t="s">
        <v>1579</v>
      </c>
      <c r="F1333">
        <v>605</v>
      </c>
      <c r="G1333">
        <v>56.84</v>
      </c>
      <c r="H1333">
        <v>187.93</v>
      </c>
      <c r="I1333">
        <v>45.61</v>
      </c>
      <c r="J1333">
        <v>150.78</v>
      </c>
      <c r="K1333">
        <v>3</v>
      </c>
      <c r="T1333">
        <v>4</v>
      </c>
      <c r="U1333">
        <v>3</v>
      </c>
      <c r="V1333" t="s">
        <v>441</v>
      </c>
      <c r="W1333" t="s">
        <v>389</v>
      </c>
      <c r="X1333">
        <v>15</v>
      </c>
      <c r="Y1333">
        <v>9</v>
      </c>
      <c r="Z1333" t="s">
        <v>1616</v>
      </c>
      <c r="AA1333" t="s">
        <v>1617</v>
      </c>
      <c r="AB1333" t="s">
        <v>445</v>
      </c>
      <c r="AC1333" t="s">
        <v>446</v>
      </c>
      <c r="AD1333" t="s">
        <v>447</v>
      </c>
      <c r="AE1333" t="s">
        <v>1576</v>
      </c>
      <c r="AG1333" t="s">
        <v>1618</v>
      </c>
      <c r="AH1333">
        <v>0</v>
      </c>
      <c r="AI1333">
        <v>149</v>
      </c>
      <c r="AJ1333">
        <v>17</v>
      </c>
      <c r="AK1333">
        <v>1052</v>
      </c>
      <c r="AL1333">
        <v>1.74</v>
      </c>
    </row>
    <row r="1334" spans="1:38" x14ac:dyDescent="0.3">
      <c r="A1334" t="s">
        <v>1571</v>
      </c>
      <c r="B1334">
        <v>26521</v>
      </c>
      <c r="C1334">
        <v>15</v>
      </c>
      <c r="D1334" t="s">
        <v>1615</v>
      </c>
      <c r="E1334" t="s">
        <v>1579</v>
      </c>
      <c r="F1334">
        <v>605</v>
      </c>
      <c r="G1334">
        <v>56.72</v>
      </c>
      <c r="H1334">
        <v>187.52</v>
      </c>
      <c r="I1334">
        <v>45.51</v>
      </c>
      <c r="J1334">
        <v>150.44999999999999</v>
      </c>
      <c r="K1334">
        <v>2</v>
      </c>
      <c r="T1334">
        <v>4</v>
      </c>
      <c r="U1334">
        <v>2</v>
      </c>
      <c r="V1334" t="s">
        <v>441</v>
      </c>
      <c r="W1334" t="s">
        <v>388</v>
      </c>
      <c r="X1334">
        <v>15</v>
      </c>
      <c r="Y1334">
        <v>9</v>
      </c>
      <c r="Z1334" t="s">
        <v>1616</v>
      </c>
      <c r="AA1334" t="s">
        <v>1617</v>
      </c>
      <c r="AB1334" t="s">
        <v>445</v>
      </c>
      <c r="AC1334" t="s">
        <v>446</v>
      </c>
      <c r="AD1334" t="s">
        <v>447</v>
      </c>
      <c r="AE1334" t="s">
        <v>1576</v>
      </c>
      <c r="AG1334" t="s">
        <v>1618</v>
      </c>
      <c r="AH1334">
        <v>0</v>
      </c>
      <c r="AI1334">
        <v>149</v>
      </c>
      <c r="AJ1334">
        <v>17</v>
      </c>
      <c r="AK1334">
        <v>1052</v>
      </c>
      <c r="AL1334">
        <v>1.74</v>
      </c>
    </row>
    <row r="1335" spans="1:38" x14ac:dyDescent="0.3">
      <c r="A1335" t="s">
        <v>1571</v>
      </c>
      <c r="B1335">
        <v>26521</v>
      </c>
      <c r="C1335">
        <v>16</v>
      </c>
      <c r="D1335" t="s">
        <v>1615</v>
      </c>
      <c r="E1335" t="s">
        <v>1579</v>
      </c>
      <c r="F1335">
        <v>605</v>
      </c>
      <c r="G1335">
        <v>56.78</v>
      </c>
      <c r="H1335">
        <v>187.72</v>
      </c>
      <c r="I1335">
        <v>45.55</v>
      </c>
      <c r="J1335">
        <v>150.61000000000001</v>
      </c>
      <c r="K1335">
        <v>1</v>
      </c>
      <c r="T1335">
        <v>4</v>
      </c>
      <c r="U1335">
        <v>3</v>
      </c>
      <c r="V1335" t="s">
        <v>441</v>
      </c>
      <c r="W1335" t="s">
        <v>408</v>
      </c>
      <c r="X1335">
        <v>15</v>
      </c>
      <c r="Y1335">
        <v>9</v>
      </c>
      <c r="Z1335" t="s">
        <v>1616</v>
      </c>
      <c r="AA1335" t="s">
        <v>1617</v>
      </c>
      <c r="AB1335" t="s">
        <v>445</v>
      </c>
      <c r="AC1335" t="s">
        <v>446</v>
      </c>
      <c r="AD1335" t="s">
        <v>447</v>
      </c>
      <c r="AE1335" t="s">
        <v>1576</v>
      </c>
      <c r="AG1335" t="s">
        <v>1618</v>
      </c>
      <c r="AH1335">
        <v>0</v>
      </c>
      <c r="AI1335">
        <v>149</v>
      </c>
      <c r="AJ1335">
        <v>17</v>
      </c>
      <c r="AK1335">
        <v>1052</v>
      </c>
      <c r="AL1335">
        <v>1.74</v>
      </c>
    </row>
    <row r="1336" spans="1:38" x14ac:dyDescent="0.3">
      <c r="A1336" t="s">
        <v>1571</v>
      </c>
      <c r="B1336">
        <v>26521</v>
      </c>
      <c r="C1336">
        <v>17</v>
      </c>
      <c r="D1336" t="s">
        <v>1615</v>
      </c>
      <c r="E1336" t="s">
        <v>1579</v>
      </c>
      <c r="F1336">
        <v>605</v>
      </c>
      <c r="G1336">
        <v>56.87</v>
      </c>
      <c r="H1336">
        <v>188.02</v>
      </c>
      <c r="I1336">
        <v>45.63</v>
      </c>
      <c r="J1336">
        <v>150.85</v>
      </c>
      <c r="K1336">
        <v>1</v>
      </c>
      <c r="T1336">
        <v>4</v>
      </c>
      <c r="U1336">
        <v>3</v>
      </c>
      <c r="V1336" t="s">
        <v>441</v>
      </c>
      <c r="W1336" t="s">
        <v>409</v>
      </c>
      <c r="X1336">
        <v>15</v>
      </c>
      <c r="Y1336">
        <v>9</v>
      </c>
      <c r="Z1336" t="s">
        <v>1616</v>
      </c>
      <c r="AA1336" t="s">
        <v>1617</v>
      </c>
      <c r="AB1336" t="s">
        <v>445</v>
      </c>
      <c r="AC1336" t="s">
        <v>446</v>
      </c>
      <c r="AD1336" t="s">
        <v>447</v>
      </c>
      <c r="AE1336" t="s">
        <v>1576</v>
      </c>
      <c r="AG1336" t="s">
        <v>1618</v>
      </c>
      <c r="AH1336">
        <v>0</v>
      </c>
      <c r="AI1336">
        <v>149</v>
      </c>
      <c r="AJ1336">
        <v>17</v>
      </c>
      <c r="AK1336">
        <v>1052</v>
      </c>
      <c r="AL1336">
        <v>1.74</v>
      </c>
    </row>
    <row r="1337" spans="1:38" x14ac:dyDescent="0.3">
      <c r="A1337" t="s">
        <v>1571</v>
      </c>
      <c r="B1337">
        <v>26521</v>
      </c>
      <c r="C1337">
        <v>18</v>
      </c>
      <c r="D1337" t="s">
        <v>1615</v>
      </c>
      <c r="E1337" t="s">
        <v>1579</v>
      </c>
      <c r="F1337">
        <v>605</v>
      </c>
      <c r="G1337">
        <v>68.099999999999994</v>
      </c>
      <c r="H1337">
        <v>225.15</v>
      </c>
      <c r="I1337">
        <v>54.64</v>
      </c>
      <c r="J1337">
        <v>180.64</v>
      </c>
      <c r="K1337">
        <v>4</v>
      </c>
      <c r="T1337">
        <v>3</v>
      </c>
      <c r="U1337">
        <v>3</v>
      </c>
      <c r="V1337" t="s">
        <v>441</v>
      </c>
      <c r="W1337">
        <v>225</v>
      </c>
      <c r="X1337">
        <v>15</v>
      </c>
      <c r="Y1337">
        <v>9</v>
      </c>
      <c r="Z1337" t="s">
        <v>1616</v>
      </c>
      <c r="AA1337" t="s">
        <v>1617</v>
      </c>
      <c r="AB1337" t="s">
        <v>445</v>
      </c>
      <c r="AC1337" t="s">
        <v>446</v>
      </c>
      <c r="AD1337" t="s">
        <v>447</v>
      </c>
      <c r="AE1337" t="s">
        <v>1576</v>
      </c>
      <c r="AG1337" t="s">
        <v>1618</v>
      </c>
      <c r="AH1337">
        <v>0</v>
      </c>
      <c r="AI1337">
        <v>149</v>
      </c>
      <c r="AJ1337">
        <v>17</v>
      </c>
      <c r="AK1337">
        <v>1052</v>
      </c>
      <c r="AL1337">
        <v>1.74</v>
      </c>
    </row>
    <row r="1338" spans="1:38" x14ac:dyDescent="0.3">
      <c r="A1338" t="s">
        <v>1571</v>
      </c>
      <c r="B1338">
        <v>27614</v>
      </c>
      <c r="C1338">
        <v>1</v>
      </c>
      <c r="D1338" t="s">
        <v>1619</v>
      </c>
      <c r="E1338" t="s">
        <v>743</v>
      </c>
      <c r="F1338">
        <v>170</v>
      </c>
      <c r="G1338">
        <v>46.59</v>
      </c>
      <c r="H1338">
        <v>154.04</v>
      </c>
      <c r="I1338">
        <v>37.9</v>
      </c>
      <c r="J1338">
        <v>125.32</v>
      </c>
      <c r="K1338">
        <v>71</v>
      </c>
      <c r="T1338">
        <v>4</v>
      </c>
      <c r="U1338">
        <v>2</v>
      </c>
      <c r="V1338" t="s">
        <v>441</v>
      </c>
      <c r="W1338">
        <v>154</v>
      </c>
      <c r="X1338">
        <v>6</v>
      </c>
      <c r="Y1338">
        <v>3</v>
      </c>
      <c r="Z1338" t="s">
        <v>1620</v>
      </c>
      <c r="AA1338" t="s">
        <v>1621</v>
      </c>
      <c r="AB1338" t="s">
        <v>445</v>
      </c>
      <c r="AC1338" t="s">
        <v>446</v>
      </c>
      <c r="AD1338" t="s">
        <v>447</v>
      </c>
      <c r="AE1338" t="s">
        <v>1576</v>
      </c>
      <c r="AG1338" t="s">
        <v>1622</v>
      </c>
      <c r="AH1338">
        <v>0</v>
      </c>
      <c r="AI1338">
        <v>80</v>
      </c>
      <c r="AJ1338">
        <v>30</v>
      </c>
      <c r="AK1338">
        <v>368</v>
      </c>
      <c r="AL1338">
        <v>2.16</v>
      </c>
    </row>
    <row r="1339" spans="1:38" x14ac:dyDescent="0.3">
      <c r="A1339" t="s">
        <v>1571</v>
      </c>
      <c r="B1339">
        <v>27614</v>
      </c>
      <c r="C1339">
        <v>2</v>
      </c>
      <c r="D1339" t="s">
        <v>1619</v>
      </c>
      <c r="E1339" t="s">
        <v>743</v>
      </c>
      <c r="F1339">
        <v>170</v>
      </c>
      <c r="G1339">
        <v>47.73</v>
      </c>
      <c r="H1339">
        <v>157.80000000000001</v>
      </c>
      <c r="I1339">
        <v>38.83</v>
      </c>
      <c r="J1339">
        <v>128.38</v>
      </c>
      <c r="K1339">
        <v>12</v>
      </c>
      <c r="T1339">
        <v>4</v>
      </c>
      <c r="U1339">
        <v>2</v>
      </c>
      <c r="V1339" t="s">
        <v>441</v>
      </c>
      <c r="W1339">
        <v>157</v>
      </c>
      <c r="X1339">
        <v>6</v>
      </c>
      <c r="Y1339">
        <v>3</v>
      </c>
      <c r="Z1339" t="s">
        <v>1620</v>
      </c>
      <c r="AA1339" t="s">
        <v>1621</v>
      </c>
      <c r="AB1339" t="s">
        <v>445</v>
      </c>
      <c r="AC1339" t="s">
        <v>446</v>
      </c>
      <c r="AD1339" t="s">
        <v>447</v>
      </c>
      <c r="AE1339" t="s">
        <v>1576</v>
      </c>
      <c r="AG1339" t="s">
        <v>1622</v>
      </c>
      <c r="AH1339">
        <v>0</v>
      </c>
      <c r="AI1339">
        <v>80</v>
      </c>
      <c r="AJ1339">
        <v>30</v>
      </c>
      <c r="AK1339">
        <v>368</v>
      </c>
      <c r="AL1339">
        <v>2.16</v>
      </c>
    </row>
    <row r="1340" spans="1:38" x14ac:dyDescent="0.3">
      <c r="A1340" t="s">
        <v>1571</v>
      </c>
      <c r="B1340">
        <v>27614</v>
      </c>
      <c r="C1340">
        <v>3</v>
      </c>
      <c r="D1340" t="s">
        <v>1619</v>
      </c>
      <c r="E1340" t="s">
        <v>743</v>
      </c>
      <c r="F1340">
        <v>170</v>
      </c>
      <c r="G1340">
        <v>47.73</v>
      </c>
      <c r="H1340">
        <v>157.80000000000001</v>
      </c>
      <c r="I1340">
        <v>38.83</v>
      </c>
      <c r="J1340">
        <v>128.38</v>
      </c>
      <c r="K1340">
        <v>12</v>
      </c>
      <c r="T1340">
        <v>4</v>
      </c>
      <c r="U1340">
        <v>2</v>
      </c>
      <c r="V1340" t="s">
        <v>441</v>
      </c>
      <c r="W1340" t="s">
        <v>1623</v>
      </c>
      <c r="X1340">
        <v>6</v>
      </c>
      <c r="Y1340">
        <v>3</v>
      </c>
      <c r="Z1340" t="s">
        <v>1620</v>
      </c>
      <c r="AA1340" t="s">
        <v>1621</v>
      </c>
      <c r="AB1340" t="s">
        <v>445</v>
      </c>
      <c r="AC1340" t="s">
        <v>446</v>
      </c>
      <c r="AD1340" t="s">
        <v>447</v>
      </c>
      <c r="AE1340" t="s">
        <v>1576</v>
      </c>
      <c r="AG1340" t="s">
        <v>1622</v>
      </c>
      <c r="AH1340">
        <v>0</v>
      </c>
      <c r="AI1340">
        <v>80</v>
      </c>
      <c r="AJ1340">
        <v>30</v>
      </c>
      <c r="AK1340">
        <v>368</v>
      </c>
      <c r="AL1340">
        <v>2.16</v>
      </c>
    </row>
    <row r="1341" spans="1:38" x14ac:dyDescent="0.3">
      <c r="A1341" t="s">
        <v>1571</v>
      </c>
      <c r="B1341">
        <v>27614</v>
      </c>
      <c r="C1341">
        <v>4</v>
      </c>
      <c r="D1341" t="s">
        <v>1619</v>
      </c>
      <c r="E1341" t="s">
        <v>743</v>
      </c>
      <c r="F1341">
        <v>170</v>
      </c>
      <c r="G1341">
        <v>48.65</v>
      </c>
      <c r="H1341">
        <v>160.84</v>
      </c>
      <c r="I1341">
        <v>39.58</v>
      </c>
      <c r="J1341">
        <v>130.85</v>
      </c>
      <c r="K1341">
        <v>16</v>
      </c>
      <c r="T1341">
        <v>4</v>
      </c>
      <c r="U1341">
        <v>2</v>
      </c>
      <c r="V1341" t="s">
        <v>441</v>
      </c>
      <c r="W1341">
        <v>160</v>
      </c>
      <c r="X1341">
        <v>6</v>
      </c>
      <c r="Y1341">
        <v>3</v>
      </c>
      <c r="Z1341" t="s">
        <v>1620</v>
      </c>
      <c r="AA1341" t="s">
        <v>1621</v>
      </c>
      <c r="AB1341" t="s">
        <v>445</v>
      </c>
      <c r="AC1341" t="s">
        <v>446</v>
      </c>
      <c r="AD1341" t="s">
        <v>447</v>
      </c>
      <c r="AE1341" t="s">
        <v>1576</v>
      </c>
      <c r="AG1341" t="s">
        <v>1622</v>
      </c>
      <c r="AH1341">
        <v>0</v>
      </c>
      <c r="AI1341">
        <v>80</v>
      </c>
      <c r="AJ1341">
        <v>30</v>
      </c>
      <c r="AK1341">
        <v>368</v>
      </c>
      <c r="AL1341">
        <v>2.16</v>
      </c>
    </row>
    <row r="1342" spans="1:38" x14ac:dyDescent="0.3">
      <c r="A1342" t="s">
        <v>1571</v>
      </c>
      <c r="B1342">
        <v>27614</v>
      </c>
      <c r="C1342">
        <v>5</v>
      </c>
      <c r="D1342" t="s">
        <v>1619</v>
      </c>
      <c r="E1342" t="s">
        <v>743</v>
      </c>
      <c r="F1342">
        <v>170</v>
      </c>
      <c r="G1342">
        <v>54.06</v>
      </c>
      <c r="H1342">
        <v>178.72</v>
      </c>
      <c r="I1342">
        <v>43.98</v>
      </c>
      <c r="J1342">
        <v>145.4</v>
      </c>
      <c r="K1342">
        <v>9</v>
      </c>
      <c r="T1342">
        <v>4</v>
      </c>
      <c r="U1342">
        <v>2</v>
      </c>
      <c r="V1342" t="s">
        <v>441</v>
      </c>
      <c r="W1342" t="s">
        <v>1624</v>
      </c>
      <c r="X1342">
        <v>6</v>
      </c>
      <c r="Y1342">
        <v>3</v>
      </c>
      <c r="Z1342" t="s">
        <v>1620</v>
      </c>
      <c r="AA1342" t="s">
        <v>1621</v>
      </c>
      <c r="AB1342" t="s">
        <v>445</v>
      </c>
      <c r="AC1342" t="s">
        <v>446</v>
      </c>
      <c r="AD1342" t="s">
        <v>447</v>
      </c>
      <c r="AE1342" t="s">
        <v>1576</v>
      </c>
      <c r="AG1342" t="s">
        <v>1622</v>
      </c>
      <c r="AH1342">
        <v>0</v>
      </c>
      <c r="AI1342">
        <v>80</v>
      </c>
      <c r="AJ1342">
        <v>30</v>
      </c>
      <c r="AK1342">
        <v>368</v>
      </c>
      <c r="AL1342">
        <v>2.16</v>
      </c>
    </row>
    <row r="1343" spans="1:38" x14ac:dyDescent="0.3">
      <c r="A1343" t="s">
        <v>1571</v>
      </c>
      <c r="B1343">
        <v>27614</v>
      </c>
      <c r="C1343">
        <v>6</v>
      </c>
      <c r="D1343" t="s">
        <v>1619</v>
      </c>
      <c r="E1343" t="s">
        <v>743</v>
      </c>
      <c r="F1343">
        <v>170</v>
      </c>
      <c r="G1343">
        <v>54.18</v>
      </c>
      <c r="H1343">
        <v>179.12</v>
      </c>
      <c r="I1343">
        <v>44.08</v>
      </c>
      <c r="J1343">
        <v>145.72</v>
      </c>
      <c r="K1343">
        <v>23</v>
      </c>
      <c r="T1343">
        <v>4</v>
      </c>
      <c r="U1343">
        <v>2</v>
      </c>
      <c r="V1343" t="s">
        <v>441</v>
      </c>
      <c r="W1343" t="s">
        <v>399</v>
      </c>
      <c r="X1343">
        <v>6</v>
      </c>
      <c r="Y1343">
        <v>3</v>
      </c>
      <c r="Z1343" t="s">
        <v>1620</v>
      </c>
      <c r="AA1343" t="s">
        <v>1621</v>
      </c>
      <c r="AB1343" t="s">
        <v>445</v>
      </c>
      <c r="AC1343" t="s">
        <v>446</v>
      </c>
      <c r="AD1343" t="s">
        <v>447</v>
      </c>
      <c r="AE1343" t="s">
        <v>1576</v>
      </c>
      <c r="AG1343" t="s">
        <v>1622</v>
      </c>
      <c r="AH1343">
        <v>0</v>
      </c>
      <c r="AI1343">
        <v>80</v>
      </c>
      <c r="AJ1343">
        <v>30</v>
      </c>
      <c r="AK1343">
        <v>368</v>
      </c>
      <c r="AL1343">
        <v>2.16</v>
      </c>
    </row>
    <row r="1344" spans="1:38" x14ac:dyDescent="0.3">
      <c r="A1344" t="s">
        <v>1571</v>
      </c>
      <c r="B1344">
        <v>27614</v>
      </c>
      <c r="C1344">
        <v>7</v>
      </c>
      <c r="D1344" t="s">
        <v>1619</v>
      </c>
      <c r="E1344" t="s">
        <v>743</v>
      </c>
      <c r="F1344">
        <v>170</v>
      </c>
      <c r="G1344">
        <v>55.97</v>
      </c>
      <c r="H1344">
        <v>185.04</v>
      </c>
      <c r="I1344">
        <v>45.53</v>
      </c>
      <c r="J1344">
        <v>150.54</v>
      </c>
      <c r="K1344">
        <v>11</v>
      </c>
      <c r="T1344">
        <v>4</v>
      </c>
      <c r="U1344">
        <v>2</v>
      </c>
      <c r="V1344" t="s">
        <v>441</v>
      </c>
      <c r="W1344">
        <v>185</v>
      </c>
      <c r="X1344">
        <v>6</v>
      </c>
      <c r="Y1344">
        <v>3</v>
      </c>
      <c r="Z1344" t="s">
        <v>1620</v>
      </c>
      <c r="AA1344" t="s">
        <v>1621</v>
      </c>
      <c r="AB1344" t="s">
        <v>445</v>
      </c>
      <c r="AC1344" t="s">
        <v>446</v>
      </c>
      <c r="AD1344" t="s">
        <v>447</v>
      </c>
      <c r="AE1344" t="s">
        <v>1576</v>
      </c>
      <c r="AG1344" t="s">
        <v>1622</v>
      </c>
      <c r="AH1344">
        <v>0</v>
      </c>
      <c r="AI1344">
        <v>80</v>
      </c>
      <c r="AJ1344">
        <v>30</v>
      </c>
      <c r="AK1344">
        <v>368</v>
      </c>
      <c r="AL1344">
        <v>2.16</v>
      </c>
    </row>
    <row r="1345" spans="1:38" x14ac:dyDescent="0.3">
      <c r="A1345" t="s">
        <v>1571</v>
      </c>
      <c r="B1345">
        <v>27614</v>
      </c>
      <c r="C1345">
        <v>8</v>
      </c>
      <c r="D1345" t="s">
        <v>1619</v>
      </c>
      <c r="E1345" t="s">
        <v>743</v>
      </c>
      <c r="F1345">
        <v>170</v>
      </c>
      <c r="G1345">
        <v>55.97</v>
      </c>
      <c r="H1345">
        <v>185.04</v>
      </c>
      <c r="I1345">
        <v>45.53</v>
      </c>
      <c r="J1345">
        <v>150.54</v>
      </c>
      <c r="K1345">
        <v>2</v>
      </c>
      <c r="T1345">
        <v>3</v>
      </c>
      <c r="U1345">
        <v>2</v>
      </c>
      <c r="V1345" t="s">
        <v>441</v>
      </c>
      <c r="W1345" t="s">
        <v>1625</v>
      </c>
      <c r="X1345">
        <v>6</v>
      </c>
      <c r="Y1345">
        <v>3</v>
      </c>
      <c r="Z1345" t="s">
        <v>1620</v>
      </c>
      <c r="AA1345" t="s">
        <v>1621</v>
      </c>
      <c r="AB1345" t="s">
        <v>445</v>
      </c>
      <c r="AC1345" t="s">
        <v>446</v>
      </c>
      <c r="AD1345" t="s">
        <v>447</v>
      </c>
      <c r="AE1345" t="s">
        <v>1576</v>
      </c>
      <c r="AG1345" t="s">
        <v>1622</v>
      </c>
      <c r="AH1345">
        <v>0</v>
      </c>
      <c r="AI1345">
        <v>80</v>
      </c>
      <c r="AJ1345">
        <v>30</v>
      </c>
      <c r="AK1345">
        <v>368</v>
      </c>
      <c r="AL1345">
        <v>2.16</v>
      </c>
    </row>
    <row r="1346" spans="1:38" x14ac:dyDescent="0.3">
      <c r="A1346" t="s">
        <v>1571</v>
      </c>
      <c r="B1346">
        <v>27614</v>
      </c>
      <c r="C1346">
        <v>9</v>
      </c>
      <c r="D1346" t="s">
        <v>1619</v>
      </c>
      <c r="E1346" t="s">
        <v>743</v>
      </c>
      <c r="F1346">
        <v>170</v>
      </c>
      <c r="G1346">
        <v>56.81</v>
      </c>
      <c r="H1346">
        <v>187.81</v>
      </c>
      <c r="I1346">
        <v>46.21</v>
      </c>
      <c r="J1346">
        <v>152.79</v>
      </c>
      <c r="K1346">
        <v>7</v>
      </c>
      <c r="T1346">
        <v>4</v>
      </c>
      <c r="U1346">
        <v>2</v>
      </c>
      <c r="V1346" t="s">
        <v>441</v>
      </c>
      <c r="W1346" t="s">
        <v>1626</v>
      </c>
      <c r="X1346">
        <v>6</v>
      </c>
      <c r="Y1346">
        <v>3</v>
      </c>
      <c r="Z1346" t="s">
        <v>1620</v>
      </c>
      <c r="AA1346" t="s">
        <v>1621</v>
      </c>
      <c r="AB1346" t="s">
        <v>445</v>
      </c>
      <c r="AC1346" t="s">
        <v>446</v>
      </c>
      <c r="AD1346" t="s">
        <v>447</v>
      </c>
      <c r="AE1346" t="s">
        <v>1576</v>
      </c>
      <c r="AG1346" t="s">
        <v>1622</v>
      </c>
      <c r="AH1346">
        <v>0</v>
      </c>
      <c r="AI1346">
        <v>80</v>
      </c>
      <c r="AJ1346">
        <v>30</v>
      </c>
      <c r="AK1346">
        <v>368</v>
      </c>
      <c r="AL1346">
        <v>2.16</v>
      </c>
    </row>
    <row r="1347" spans="1:38" x14ac:dyDescent="0.3">
      <c r="A1347" t="s">
        <v>1571</v>
      </c>
      <c r="B1347">
        <v>27614</v>
      </c>
      <c r="C1347">
        <v>10</v>
      </c>
      <c r="D1347" t="s">
        <v>1619</v>
      </c>
      <c r="E1347" t="s">
        <v>743</v>
      </c>
      <c r="F1347">
        <v>170</v>
      </c>
      <c r="G1347">
        <v>56.81</v>
      </c>
      <c r="H1347">
        <v>187.81</v>
      </c>
      <c r="I1347">
        <v>46.21</v>
      </c>
      <c r="J1347">
        <v>152.79</v>
      </c>
      <c r="K1347">
        <v>4</v>
      </c>
      <c r="T1347">
        <v>4</v>
      </c>
      <c r="U1347">
        <v>2</v>
      </c>
      <c r="V1347" t="s">
        <v>441</v>
      </c>
      <c r="W1347" t="s">
        <v>401</v>
      </c>
      <c r="X1347">
        <v>6</v>
      </c>
      <c r="Y1347">
        <v>3</v>
      </c>
      <c r="Z1347" t="s">
        <v>1620</v>
      </c>
      <c r="AA1347" t="s">
        <v>1621</v>
      </c>
      <c r="AB1347" t="s">
        <v>445</v>
      </c>
      <c r="AC1347" t="s">
        <v>446</v>
      </c>
      <c r="AD1347" t="s">
        <v>447</v>
      </c>
      <c r="AE1347" t="s">
        <v>1576</v>
      </c>
      <c r="AG1347" t="s">
        <v>1622</v>
      </c>
      <c r="AH1347">
        <v>0</v>
      </c>
      <c r="AI1347">
        <v>80</v>
      </c>
      <c r="AJ1347">
        <v>30</v>
      </c>
      <c r="AK1347">
        <v>368</v>
      </c>
      <c r="AL1347">
        <v>2.16</v>
      </c>
    </row>
    <row r="1348" spans="1:38" x14ac:dyDescent="0.3">
      <c r="A1348" t="s">
        <v>1571</v>
      </c>
      <c r="B1348">
        <v>27614</v>
      </c>
      <c r="C1348">
        <v>11</v>
      </c>
      <c r="D1348" t="s">
        <v>1619</v>
      </c>
      <c r="E1348" t="s">
        <v>743</v>
      </c>
      <c r="F1348">
        <v>170</v>
      </c>
      <c r="G1348">
        <v>57.37</v>
      </c>
      <c r="H1348">
        <v>189.67</v>
      </c>
      <c r="I1348">
        <v>46.67</v>
      </c>
      <c r="J1348">
        <v>154.31</v>
      </c>
      <c r="K1348">
        <v>3</v>
      </c>
      <c r="T1348">
        <v>4</v>
      </c>
      <c r="U1348">
        <v>2</v>
      </c>
      <c r="V1348" t="s">
        <v>441</v>
      </c>
      <c r="W1348" t="s">
        <v>233</v>
      </c>
      <c r="X1348">
        <v>6</v>
      </c>
      <c r="Y1348">
        <v>3</v>
      </c>
      <c r="Z1348" t="s">
        <v>1620</v>
      </c>
      <c r="AA1348" t="s">
        <v>1621</v>
      </c>
      <c r="AB1348" t="s">
        <v>445</v>
      </c>
      <c r="AC1348" t="s">
        <v>446</v>
      </c>
      <c r="AD1348" t="s">
        <v>447</v>
      </c>
      <c r="AE1348" t="s">
        <v>1576</v>
      </c>
      <c r="AG1348" t="s">
        <v>1622</v>
      </c>
      <c r="AH1348">
        <v>0</v>
      </c>
      <c r="AI1348">
        <v>80</v>
      </c>
      <c r="AJ1348">
        <v>30</v>
      </c>
      <c r="AK1348">
        <v>368</v>
      </c>
      <c r="AL1348">
        <v>2.16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성남시 분당구</v>
      </c>
      <c r="I1" s="42" t="s">
        <v>1627</v>
      </c>
      <c r="X1" s="37" t="s">
        <v>5</v>
      </c>
      <c r="Y1" s="37"/>
      <c r="AA1" s="39">
        <f>단지추출!AA1</f>
        <v>70000</v>
      </c>
      <c r="AH1" s="7" t="str">
        <f>A1</f>
        <v>성남시 분당구</v>
      </c>
      <c r="AJ1" s="115" t="str">
        <f>A1&amp;" 전체 등급"</f>
        <v>성남시 분당구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성남시 분당구 구미동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418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06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구미동 무지개12단지주공('95.07.,905^)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455</v>
      </c>
      <c r="B6" s="10" t="s">
        <v>1629</v>
      </c>
      <c r="C6" s="88">
        <v>905</v>
      </c>
      <c r="D6" s="86">
        <v>66.8</v>
      </c>
      <c r="E6" s="87">
        <v>20</v>
      </c>
      <c r="F6" s="86">
        <v>49.7</v>
      </c>
      <c r="G6" s="17">
        <v>15</v>
      </c>
      <c r="H6" s="88">
        <v>172</v>
      </c>
      <c r="I6" s="89">
        <v>62000</v>
      </c>
      <c r="J6" s="89" t="s">
        <v>78</v>
      </c>
      <c r="K6" s="89">
        <v>37000</v>
      </c>
      <c r="L6" s="89" t="s">
        <v>60</v>
      </c>
      <c r="M6" s="90">
        <f>I6-K6</f>
        <v>25000</v>
      </c>
      <c r="N6" s="4">
        <f>IF(ISERROR(K6/I6),"",K6/I6)</f>
        <v>0.59677419354838712</v>
      </c>
      <c r="O6" s="91">
        <f>I6/E6</f>
        <v>3100</v>
      </c>
      <c r="P6" s="91">
        <f>K6/E6</f>
        <v>1850</v>
      </c>
      <c r="Q6" s="79">
        <v>2</v>
      </c>
      <c r="R6" s="79">
        <v>1</v>
      </c>
      <c r="S6" s="79" t="s">
        <v>61</v>
      </c>
      <c r="T6" s="5">
        <v>66</v>
      </c>
      <c r="U6" s="9"/>
      <c r="W6" s="86">
        <f t="shared" ref="W6:X10" si="2">D6</f>
        <v>66.8</v>
      </c>
      <c r="X6" s="87">
        <f t="shared" si="2"/>
        <v>20</v>
      </c>
      <c r="Y6" s="92">
        <f t="shared" ref="Y6:Z10" si="3">H6</f>
        <v>172</v>
      </c>
      <c r="Z6" s="90">
        <f t="shared" si="3"/>
        <v>62000</v>
      </c>
      <c r="AA6" s="90">
        <f>K6</f>
        <v>37000</v>
      </c>
      <c r="AB6" s="90">
        <f t="shared" ref="AB6:AD10" si="4">M6</f>
        <v>25000</v>
      </c>
      <c r="AC6" s="4">
        <f t="shared" si="4"/>
        <v>0.59677419354838712</v>
      </c>
      <c r="AD6" s="91">
        <f t="shared" si="4"/>
        <v>3100</v>
      </c>
      <c r="AE6" s="79" t="str">
        <f>S6</f>
        <v>복</v>
      </c>
      <c r="AF6" s="79" t="str">
        <f>Q6&amp;"/"&amp;R6</f>
        <v>2/1</v>
      </c>
      <c r="AH6" s="20" t="str">
        <f t="shared" si="1"/>
        <v>무지개12단지주공</v>
      </c>
      <c r="AI6" s="87">
        <f t="shared" si="0"/>
        <v>20</v>
      </c>
      <c r="AJ6" s="79" t="str">
        <f>IF(AI6="","",$AJ$2)</f>
        <v>A-</v>
      </c>
      <c r="AK6" s="79" t="s">
        <v>13</v>
      </c>
      <c r="AL6" s="79" t="s">
        <v>62</v>
      </c>
      <c r="AM6" s="79" t="s">
        <v>63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X</v>
      </c>
      <c r="AQ6" s="79" t="str">
        <f>IF(O6="","",IF(O6&lt;=$AQ$1,"O","X"))</f>
        <v>X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455</v>
      </c>
      <c r="B7" s="10" t="s">
        <v>1629</v>
      </c>
      <c r="C7" s="88">
        <v>905</v>
      </c>
      <c r="D7" s="86">
        <v>68.5</v>
      </c>
      <c r="E7" s="87">
        <v>21</v>
      </c>
      <c r="F7" s="86">
        <v>49.4</v>
      </c>
      <c r="G7" s="17">
        <v>15</v>
      </c>
      <c r="H7" s="88">
        <v>142</v>
      </c>
      <c r="I7" s="89">
        <v>62000</v>
      </c>
      <c r="J7" s="89" t="s">
        <v>59</v>
      </c>
      <c r="K7" s="89">
        <v>35000</v>
      </c>
      <c r="L7" s="89" t="s">
        <v>78</v>
      </c>
      <c r="M7" s="90">
        <f>I7-K7</f>
        <v>27000</v>
      </c>
      <c r="N7" s="4">
        <f>IF(ISERROR(K7/I7),"",K7/I7)</f>
        <v>0.56451612903225812</v>
      </c>
      <c r="O7" s="91">
        <f>I7/E7</f>
        <v>2952.3809523809523</v>
      </c>
      <c r="P7" s="91">
        <f>K7/E7</f>
        <v>1666.6666666666667</v>
      </c>
      <c r="Q7" s="79">
        <v>2</v>
      </c>
      <c r="R7" s="79">
        <v>1</v>
      </c>
      <c r="S7" s="79" t="s">
        <v>61</v>
      </c>
      <c r="T7" s="5">
        <v>68</v>
      </c>
      <c r="U7" s="9"/>
      <c r="W7" s="86">
        <f t="shared" si="2"/>
        <v>68.5</v>
      </c>
      <c r="X7" s="87">
        <f t="shared" si="2"/>
        <v>21</v>
      </c>
      <c r="Y7" s="92">
        <f t="shared" si="3"/>
        <v>142</v>
      </c>
      <c r="Z7" s="90">
        <f t="shared" si="3"/>
        <v>62000</v>
      </c>
      <c r="AA7" s="90">
        <f>K7</f>
        <v>35000</v>
      </c>
      <c r="AB7" s="90">
        <f t="shared" si="4"/>
        <v>27000</v>
      </c>
      <c r="AC7" s="4">
        <f t="shared" si="4"/>
        <v>0.56451612903225812</v>
      </c>
      <c r="AD7" s="91">
        <f t="shared" si="4"/>
        <v>2952.3809523809523</v>
      </c>
      <c r="AE7" s="79" t="str">
        <f>S7</f>
        <v>복</v>
      </c>
      <c r="AF7" s="79" t="str">
        <f>Q7&amp;"/"&amp;R7</f>
        <v>2/1</v>
      </c>
      <c r="AH7" s="20" t="str">
        <f t="shared" si="1"/>
        <v>무지개12단지주공</v>
      </c>
      <c r="AI7" s="87">
        <f t="shared" si="0"/>
        <v>21</v>
      </c>
      <c r="AJ7" s="79" t="str">
        <f>IF(AI7="","",$AJ$2)</f>
        <v>A-</v>
      </c>
      <c r="AK7" s="79" t="s">
        <v>13</v>
      </c>
      <c r="AL7" s="79" t="s">
        <v>62</v>
      </c>
      <c r="AM7" s="79" t="s">
        <v>63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X</v>
      </c>
      <c r="AQ7" s="79" t="str">
        <f>IF(O7="","",IF(O7&lt;=$AQ$1,"O","X"))</f>
        <v>X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455</v>
      </c>
      <c r="B8" s="10" t="s">
        <v>1629</v>
      </c>
      <c r="C8" s="88">
        <v>905</v>
      </c>
      <c r="D8" s="86">
        <v>80.400000000000006</v>
      </c>
      <c r="E8" s="87">
        <v>24</v>
      </c>
      <c r="F8" s="86">
        <v>58.1</v>
      </c>
      <c r="G8" s="17">
        <v>18</v>
      </c>
      <c r="H8" s="88">
        <v>231</v>
      </c>
      <c r="I8" s="89">
        <v>77000</v>
      </c>
      <c r="J8" s="89" t="s">
        <v>65</v>
      </c>
      <c r="K8" s="89">
        <v>40000</v>
      </c>
      <c r="L8" s="89" t="s">
        <v>71</v>
      </c>
      <c r="M8" s="90">
        <f>I8-K8</f>
        <v>37000</v>
      </c>
      <c r="N8" s="4">
        <f>IF(ISERROR(K8/I8),"",K8/I8)</f>
        <v>0.51948051948051943</v>
      </c>
      <c r="O8" s="91">
        <f>I8/E8</f>
        <v>3208.3333333333335</v>
      </c>
      <c r="P8" s="91">
        <f>K8/E8</f>
        <v>1666.6666666666667</v>
      </c>
      <c r="Q8" s="79">
        <v>3</v>
      </c>
      <c r="R8" s="79">
        <v>1</v>
      </c>
      <c r="S8" s="79" t="s">
        <v>61</v>
      </c>
      <c r="T8" s="5" t="s">
        <v>67</v>
      </c>
      <c r="U8" s="9"/>
      <c r="W8" s="86">
        <f t="shared" si="2"/>
        <v>80.400000000000006</v>
      </c>
      <c r="X8" s="87">
        <f t="shared" si="2"/>
        <v>24</v>
      </c>
      <c r="Y8" s="92">
        <f t="shared" si="3"/>
        <v>231</v>
      </c>
      <c r="Z8" s="90">
        <f t="shared" si="3"/>
        <v>77000</v>
      </c>
      <c r="AA8" s="90">
        <f>K8</f>
        <v>40000</v>
      </c>
      <c r="AB8" s="90">
        <f t="shared" si="4"/>
        <v>37000</v>
      </c>
      <c r="AC8" s="4">
        <f t="shared" si="4"/>
        <v>0.51948051948051943</v>
      </c>
      <c r="AD8" s="91">
        <f t="shared" si="4"/>
        <v>3208.3333333333335</v>
      </c>
      <c r="AE8" s="79" t="str">
        <f>S8</f>
        <v>복</v>
      </c>
      <c r="AF8" s="79" t="str">
        <f>Q8&amp;"/"&amp;R8</f>
        <v>3/1</v>
      </c>
      <c r="AH8" s="20" t="str">
        <f t="shared" si="1"/>
        <v>무지개12단지주공</v>
      </c>
      <c r="AI8" s="87">
        <f t="shared" si="0"/>
        <v>24</v>
      </c>
      <c r="AJ8" s="79" t="str">
        <f>IF(AI8="","",$AJ$2)</f>
        <v>A-</v>
      </c>
      <c r="AK8" s="79" t="s">
        <v>13</v>
      </c>
      <c r="AL8" s="79" t="s">
        <v>62</v>
      </c>
      <c r="AM8" s="79" t="s">
        <v>63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X</v>
      </c>
      <c r="AQ8" s="79" t="str">
        <f>IF(O8="","",IF(O8&lt;=$AQ$1,"O","X"))</f>
        <v>X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 t="s">
        <v>455</v>
      </c>
      <c r="B9" s="10" t="s">
        <v>1629</v>
      </c>
      <c r="C9" s="88">
        <v>905</v>
      </c>
      <c r="D9" s="86">
        <v>80.599999999999994</v>
      </c>
      <c r="E9" s="87">
        <v>24</v>
      </c>
      <c r="F9" s="86">
        <v>60</v>
      </c>
      <c r="G9" s="17">
        <v>18</v>
      </c>
      <c r="H9" s="88">
        <v>200</v>
      </c>
      <c r="I9" s="89">
        <v>78000</v>
      </c>
      <c r="J9" s="89" t="s">
        <v>96</v>
      </c>
      <c r="K9" s="89">
        <v>42000</v>
      </c>
      <c r="L9" s="89" t="s">
        <v>69</v>
      </c>
      <c r="M9" s="90">
        <f>I9-K9</f>
        <v>36000</v>
      </c>
      <c r="N9" s="4">
        <f>IF(ISERROR(K9/I9),"",K9/I9)</f>
        <v>0.53846153846153844</v>
      </c>
      <c r="O9" s="91">
        <f>I9/E9</f>
        <v>3250</v>
      </c>
      <c r="P9" s="91">
        <f>K9/E9</f>
        <v>1750</v>
      </c>
      <c r="Q9" s="79">
        <v>3</v>
      </c>
      <c r="R9" s="79">
        <v>1</v>
      </c>
      <c r="S9" s="79" t="s">
        <v>61</v>
      </c>
      <c r="T9" s="5" t="s">
        <v>70</v>
      </c>
      <c r="U9" s="9"/>
      <c r="W9" s="86">
        <f t="shared" si="2"/>
        <v>80.599999999999994</v>
      </c>
      <c r="X9" s="87">
        <f t="shared" si="2"/>
        <v>24</v>
      </c>
      <c r="Y9" s="92">
        <f t="shared" si="3"/>
        <v>200</v>
      </c>
      <c r="Z9" s="90">
        <f t="shared" si="3"/>
        <v>78000</v>
      </c>
      <c r="AA9" s="90">
        <f>K9</f>
        <v>42000</v>
      </c>
      <c r="AB9" s="90">
        <f t="shared" si="4"/>
        <v>36000</v>
      </c>
      <c r="AC9" s="4">
        <f t="shared" si="4"/>
        <v>0.53846153846153844</v>
      </c>
      <c r="AD9" s="91">
        <f t="shared" si="4"/>
        <v>3250</v>
      </c>
      <c r="AE9" s="79" t="str">
        <f>S9</f>
        <v>복</v>
      </c>
      <c r="AF9" s="79" t="str">
        <f>Q9&amp;"/"&amp;R9</f>
        <v>3/1</v>
      </c>
      <c r="AH9" s="20" t="str">
        <f t="shared" si="1"/>
        <v>무지개12단지주공</v>
      </c>
      <c r="AI9" s="87">
        <f t="shared" si="0"/>
        <v>24</v>
      </c>
      <c r="AJ9" s="79" t="str">
        <f>IF(AI9="","",$AJ$2)</f>
        <v>A-</v>
      </c>
      <c r="AK9" s="79" t="s">
        <v>13</v>
      </c>
      <c r="AL9" s="79" t="s">
        <v>62</v>
      </c>
      <c r="AM9" s="79" t="s">
        <v>63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X</v>
      </c>
      <c r="AQ9" s="79" t="str">
        <f>IF(O9="","",IF(O9&lt;=$AQ$1,"O","X"))</f>
        <v>X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 t="s">
        <v>455</v>
      </c>
      <c r="B10" s="10" t="s">
        <v>1629</v>
      </c>
      <c r="C10" s="88">
        <v>905</v>
      </c>
      <c r="D10" s="86">
        <v>81.5</v>
      </c>
      <c r="E10" s="87">
        <v>25</v>
      </c>
      <c r="F10" s="86">
        <v>60</v>
      </c>
      <c r="G10" s="17">
        <v>18</v>
      </c>
      <c r="H10" s="88">
        <v>160</v>
      </c>
      <c r="I10" s="89">
        <v>79000</v>
      </c>
      <c r="J10" s="89" t="s">
        <v>68</v>
      </c>
      <c r="K10" s="89">
        <v>45000</v>
      </c>
      <c r="L10" s="89" t="s">
        <v>83</v>
      </c>
      <c r="M10" s="90">
        <f>I10-K10</f>
        <v>34000</v>
      </c>
      <c r="N10" s="4">
        <f>IF(ISERROR(K10/I10),"",K10/I10)</f>
        <v>0.569620253164557</v>
      </c>
      <c r="O10" s="91">
        <f>I10/E10</f>
        <v>3160</v>
      </c>
      <c r="P10" s="91">
        <f>K10/E10</f>
        <v>1800</v>
      </c>
      <c r="Q10" s="79">
        <v>3</v>
      </c>
      <c r="R10" s="79">
        <v>2</v>
      </c>
      <c r="S10" s="79" t="s">
        <v>72</v>
      </c>
      <c r="T10" s="5">
        <v>81</v>
      </c>
      <c r="U10" s="9"/>
      <c r="W10" s="86">
        <f t="shared" si="2"/>
        <v>81.5</v>
      </c>
      <c r="X10" s="87">
        <f t="shared" si="2"/>
        <v>25</v>
      </c>
      <c r="Y10" s="92">
        <f t="shared" si="3"/>
        <v>160</v>
      </c>
      <c r="Z10" s="90">
        <f t="shared" si="3"/>
        <v>79000</v>
      </c>
      <c r="AA10" s="90">
        <f>K10</f>
        <v>45000</v>
      </c>
      <c r="AB10" s="90">
        <f t="shared" si="4"/>
        <v>34000</v>
      </c>
      <c r="AC10" s="4">
        <f t="shared" si="4"/>
        <v>0.569620253164557</v>
      </c>
      <c r="AD10" s="91">
        <f t="shared" si="4"/>
        <v>3160</v>
      </c>
      <c r="AE10" s="79" t="str">
        <f>S10</f>
        <v>계</v>
      </c>
      <c r="AF10" s="79" t="str">
        <f>Q10&amp;"/"&amp;R10</f>
        <v>3/2</v>
      </c>
      <c r="AH10" s="20" t="str">
        <f t="shared" si="1"/>
        <v>무지개12단지주공</v>
      </c>
      <c r="AI10" s="87">
        <f t="shared" si="0"/>
        <v>25</v>
      </c>
      <c r="AJ10" s="79" t="str">
        <f>IF(AI10="","",$AJ$2)</f>
        <v>A-</v>
      </c>
      <c r="AK10" s="79" t="s">
        <v>13</v>
      </c>
      <c r="AL10" s="79" t="s">
        <v>62</v>
      </c>
      <c r="AM10" s="79" t="s">
        <v>63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X</v>
      </c>
      <c r="AQ10" s="79" t="str">
        <f>IF(O10="","",IF(O10&lt;=$AQ$1,"O","X"))</f>
        <v>X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구미동 까치건영('95.06.,540^)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6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461</v>
      </c>
      <c r="B12" s="10" t="s">
        <v>1630</v>
      </c>
      <c r="C12" s="88">
        <v>540</v>
      </c>
      <c r="D12" s="86">
        <v>72.7</v>
      </c>
      <c r="E12" s="87">
        <v>22</v>
      </c>
      <c r="F12" s="86">
        <v>59.1</v>
      </c>
      <c r="G12" s="17">
        <v>18</v>
      </c>
      <c r="H12" s="88">
        <v>80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1</v>
      </c>
      <c r="S12" s="79" t="s">
        <v>72</v>
      </c>
      <c r="T12" s="5" t="s">
        <v>73</v>
      </c>
      <c r="U12" s="9"/>
      <c r="W12" s="86">
        <f t="shared" ref="W12:X15" si="5">D12</f>
        <v>72.7</v>
      </c>
      <c r="X12" s="87">
        <f t="shared" si="5"/>
        <v>22</v>
      </c>
      <c r="Y12" s="92">
        <f t="shared" ref="Y12:Z15" si="6">H12</f>
        <v>80</v>
      </c>
      <c r="Z12" s="90">
        <f t="shared" si="6"/>
        <v>0</v>
      </c>
      <c r="AA12" s="90">
        <f>K12</f>
        <v>0</v>
      </c>
      <c r="AB12" s="90">
        <f t="shared" ref="AB12:AD15" si="7">M12</f>
        <v>0</v>
      </c>
      <c r="AC12" s="4" t="str">
        <f t="shared" si="7"/>
        <v/>
      </c>
      <c r="AD12" s="91">
        <f t="shared" si="7"/>
        <v>0</v>
      </c>
      <c r="AE12" s="79" t="str">
        <f>S12</f>
        <v>계</v>
      </c>
      <c r="AF12" s="79" t="str">
        <f>Q12&amp;"/"&amp;R12</f>
        <v>3/1</v>
      </c>
      <c r="AH12" s="20" t="str">
        <f t="shared" si="1"/>
        <v>까치건영</v>
      </c>
      <c r="AI12" s="87">
        <f t="shared" si="0"/>
        <v>22</v>
      </c>
      <c r="AJ12" s="79" t="str">
        <f>IF(AI12="","",$AJ$2)</f>
        <v>A-</v>
      </c>
      <c r="AK12" s="79" t="s">
        <v>13</v>
      </c>
      <c r="AL12" s="79" t="s">
        <v>62</v>
      </c>
      <c r="AM12" s="79" t="s">
        <v>63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/>
      </c>
    </row>
    <row r="13" spans="1:48" x14ac:dyDescent="0.3">
      <c r="A13" s="9" t="s">
        <v>461</v>
      </c>
      <c r="B13" s="10" t="s">
        <v>1630</v>
      </c>
      <c r="C13" s="88">
        <v>540</v>
      </c>
      <c r="D13" s="86">
        <v>73.2</v>
      </c>
      <c r="E13" s="87">
        <v>22</v>
      </c>
      <c r="F13" s="86">
        <v>59.9</v>
      </c>
      <c r="G13" s="17">
        <v>18</v>
      </c>
      <c r="H13" s="88">
        <v>232</v>
      </c>
      <c r="I13" s="89">
        <v>108000</v>
      </c>
      <c r="J13" s="89" t="s">
        <v>74</v>
      </c>
      <c r="K13" s="89">
        <v>46000</v>
      </c>
      <c r="L13" s="89" t="s">
        <v>74</v>
      </c>
      <c r="M13" s="90">
        <f>I13-K13</f>
        <v>62000</v>
      </c>
      <c r="N13" s="4">
        <f>IF(ISERROR(K13/I13),"",K13/I13)</f>
        <v>0.42592592592592593</v>
      </c>
      <c r="O13" s="91">
        <f>I13/E13</f>
        <v>4909.090909090909</v>
      </c>
      <c r="P13" s="91">
        <f>K13/E13</f>
        <v>2090.909090909091</v>
      </c>
      <c r="Q13" s="79">
        <v>3</v>
      </c>
      <c r="R13" s="79">
        <v>1</v>
      </c>
      <c r="S13" s="79" t="s">
        <v>72</v>
      </c>
      <c r="T13" s="5" t="s">
        <v>75</v>
      </c>
      <c r="U13" s="9"/>
      <c r="W13" s="86">
        <f t="shared" si="5"/>
        <v>73.2</v>
      </c>
      <c r="X13" s="87">
        <f t="shared" si="5"/>
        <v>22</v>
      </c>
      <c r="Y13" s="92">
        <f t="shared" si="6"/>
        <v>232</v>
      </c>
      <c r="Z13" s="90">
        <f t="shared" si="6"/>
        <v>108000</v>
      </c>
      <c r="AA13" s="90">
        <f>K13</f>
        <v>46000</v>
      </c>
      <c r="AB13" s="90">
        <f t="shared" si="7"/>
        <v>62000</v>
      </c>
      <c r="AC13" s="4">
        <f t="shared" si="7"/>
        <v>0.42592592592592593</v>
      </c>
      <c r="AD13" s="91">
        <f t="shared" si="7"/>
        <v>4909.090909090909</v>
      </c>
      <c r="AE13" s="79" t="str">
        <f>S13</f>
        <v>계</v>
      </c>
      <c r="AF13" s="79" t="str">
        <f>Q13&amp;"/"&amp;R13</f>
        <v>3/1</v>
      </c>
      <c r="AH13" s="20" t="str">
        <f t="shared" si="1"/>
        <v>까치건영</v>
      </c>
      <c r="AI13" s="87">
        <f t="shared" si="0"/>
        <v>22</v>
      </c>
      <c r="AJ13" s="79" t="str">
        <f>IF(AI13="","",$AJ$2)</f>
        <v>A-</v>
      </c>
      <c r="AK13" s="79" t="s">
        <v>13</v>
      </c>
      <c r="AL13" s="79" t="s">
        <v>62</v>
      </c>
      <c r="AM13" s="79" t="s">
        <v>63</v>
      </c>
      <c r="AN13" s="79" t="str">
        <f>IF(AI13="","",$AN$2)</f>
        <v>C</v>
      </c>
      <c r="AO13" s="79" t="str">
        <f>IF(N13="","",IF(N13&gt;=$AO$1/100,"O","X"))</f>
        <v>X</v>
      </c>
      <c r="AP13" s="79" t="str">
        <f>IF(I13="","",IF(I13&lt;=$AP$1,"O","X"))</f>
        <v>X</v>
      </c>
      <c r="AQ13" s="79" t="str">
        <f>IF(O13="","",IF(O13&lt;=$AQ$1,"O","X"))</f>
        <v>X</v>
      </c>
      <c r="AR13" s="79" t="str">
        <f>IF(M13="","",IF(M13&lt;=$AR$1,"O","X"))</f>
        <v>X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>X</v>
      </c>
    </row>
    <row r="14" spans="1:48" x14ac:dyDescent="0.3">
      <c r="A14" s="9" t="s">
        <v>461</v>
      </c>
      <c r="B14" s="10" t="s">
        <v>1630</v>
      </c>
      <c r="C14" s="88">
        <v>540</v>
      </c>
      <c r="D14" s="86">
        <v>73.2</v>
      </c>
      <c r="E14" s="87">
        <v>22</v>
      </c>
      <c r="F14" s="86">
        <v>59.9</v>
      </c>
      <c r="G14" s="17">
        <v>18</v>
      </c>
      <c r="H14" s="88">
        <v>188</v>
      </c>
      <c r="I14" s="89">
        <v>108000</v>
      </c>
      <c r="J14" s="89" t="s">
        <v>74</v>
      </c>
      <c r="K14" s="89">
        <v>46000</v>
      </c>
      <c r="L14" s="89" t="s">
        <v>74</v>
      </c>
      <c r="M14" s="90">
        <f>I14-K14</f>
        <v>62000</v>
      </c>
      <c r="N14" s="4">
        <f>IF(ISERROR(K14/I14),"",K14/I14)</f>
        <v>0.42592592592592593</v>
      </c>
      <c r="O14" s="91">
        <f>I14/E14</f>
        <v>4909.090909090909</v>
      </c>
      <c r="P14" s="91">
        <f>K14/E14</f>
        <v>2090.909090909091</v>
      </c>
      <c r="Q14" s="79">
        <v>3</v>
      </c>
      <c r="R14" s="79">
        <v>1</v>
      </c>
      <c r="S14" s="79" t="s">
        <v>72</v>
      </c>
      <c r="T14" s="5" t="s">
        <v>76</v>
      </c>
      <c r="U14" s="9"/>
      <c r="W14" s="86">
        <f t="shared" si="5"/>
        <v>73.2</v>
      </c>
      <c r="X14" s="87">
        <f t="shared" si="5"/>
        <v>22</v>
      </c>
      <c r="Y14" s="92">
        <f t="shared" si="6"/>
        <v>188</v>
      </c>
      <c r="Z14" s="90">
        <f t="shared" si="6"/>
        <v>108000</v>
      </c>
      <c r="AA14" s="90">
        <f>K14</f>
        <v>46000</v>
      </c>
      <c r="AB14" s="90">
        <f t="shared" si="7"/>
        <v>62000</v>
      </c>
      <c r="AC14" s="4">
        <f t="shared" si="7"/>
        <v>0.42592592592592593</v>
      </c>
      <c r="AD14" s="91">
        <f t="shared" si="7"/>
        <v>4909.090909090909</v>
      </c>
      <c r="AE14" s="79" t="str">
        <f>S14</f>
        <v>계</v>
      </c>
      <c r="AF14" s="79" t="str">
        <f>Q14&amp;"/"&amp;R14</f>
        <v>3/1</v>
      </c>
      <c r="AH14" s="20" t="str">
        <f t="shared" si="1"/>
        <v>까치건영</v>
      </c>
      <c r="AI14" s="87">
        <f t="shared" si="0"/>
        <v>22</v>
      </c>
      <c r="AJ14" s="79" t="str">
        <f>IF(AI14="","",$AJ$2)</f>
        <v>A-</v>
      </c>
      <c r="AK14" s="79" t="s">
        <v>13</v>
      </c>
      <c r="AL14" s="79" t="s">
        <v>62</v>
      </c>
      <c r="AM14" s="79" t="s">
        <v>63</v>
      </c>
      <c r="AN14" s="79" t="str">
        <f>IF(AI14="","",$AN$2)</f>
        <v>C</v>
      </c>
      <c r="AO14" s="79" t="str">
        <f>IF(N14="","",IF(N14&gt;=$AO$1/100,"O","X"))</f>
        <v>X</v>
      </c>
      <c r="AP14" s="79" t="str">
        <f>IF(I14="","",IF(I14&lt;=$AP$1,"O","X"))</f>
        <v>X</v>
      </c>
      <c r="AQ14" s="79" t="str">
        <f>IF(O14="","",IF(O14&lt;=$AQ$1,"O","X"))</f>
        <v>X</v>
      </c>
      <c r="AR14" s="79" t="str">
        <f>IF(M14="","",IF(M14&lt;=$AR$1,"O","X"))</f>
        <v>X</v>
      </c>
      <c r="AS14" s="79" t="s">
        <v>2</v>
      </c>
      <c r="AT14" s="79" t="str">
        <f>IF(OR(F14="",AI14=""),"",IF(AND((F14&lt;=85),(AI14&gt;=15)),"O","X"))</f>
        <v>O</v>
      </c>
      <c r="AU14" s="79" t="str">
        <f>IF(C14="","",IF(C14&gt;=$AU$1,"O","X"))</f>
        <v>O</v>
      </c>
      <c r="AV14" s="79" t="str">
        <f>IF(AO14="","",IF(AND(AO14="O",AP14="O",AR14="O",AT14="O",AU14="O"),"후보","X"))</f>
        <v>X</v>
      </c>
    </row>
    <row r="15" spans="1:48" x14ac:dyDescent="0.3">
      <c r="A15" s="9" t="s">
        <v>461</v>
      </c>
      <c r="B15" s="10" t="s">
        <v>1630</v>
      </c>
      <c r="C15" s="88">
        <v>540</v>
      </c>
      <c r="D15" s="86">
        <v>73.8</v>
      </c>
      <c r="E15" s="87">
        <v>22</v>
      </c>
      <c r="F15" s="86">
        <v>60</v>
      </c>
      <c r="G15" s="17">
        <v>18</v>
      </c>
      <c r="H15" s="88">
        <v>40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9">
        <v>3</v>
      </c>
      <c r="R15" s="79">
        <v>1</v>
      </c>
      <c r="S15" s="79" t="s">
        <v>72</v>
      </c>
      <c r="T15" s="5" t="s">
        <v>77</v>
      </c>
      <c r="U15" s="9"/>
      <c r="W15" s="86">
        <f t="shared" si="5"/>
        <v>73.8</v>
      </c>
      <c r="X15" s="87">
        <f t="shared" si="5"/>
        <v>22</v>
      </c>
      <c r="Y15" s="92">
        <f t="shared" si="6"/>
        <v>40</v>
      </c>
      <c r="Z15" s="90">
        <f t="shared" si="6"/>
        <v>0</v>
      </c>
      <c r="AA15" s="90">
        <f>K15</f>
        <v>0</v>
      </c>
      <c r="AB15" s="90">
        <f t="shared" si="7"/>
        <v>0</v>
      </c>
      <c r="AC15" s="4" t="str">
        <f t="shared" si="7"/>
        <v/>
      </c>
      <c r="AD15" s="91">
        <f t="shared" si="7"/>
        <v>0</v>
      </c>
      <c r="AE15" s="79" t="str">
        <f>S15</f>
        <v>계</v>
      </c>
      <c r="AF15" s="79" t="str">
        <f>Q15&amp;"/"&amp;R15</f>
        <v>3/1</v>
      </c>
      <c r="AH15" s="20" t="str">
        <f t="shared" si="1"/>
        <v>까치건영</v>
      </c>
      <c r="AI15" s="87">
        <f t="shared" si="0"/>
        <v>22</v>
      </c>
      <c r="AJ15" s="79" t="str">
        <f>IF(AI15="","",$AJ$2)</f>
        <v>A-</v>
      </c>
      <c r="AK15" s="79" t="s">
        <v>13</v>
      </c>
      <c r="AL15" s="79" t="s">
        <v>62</v>
      </c>
      <c r="AM15" s="79" t="s">
        <v>63</v>
      </c>
      <c r="AN15" s="79" t="str">
        <f>IF(AI15="","",$AN$2)</f>
        <v>C</v>
      </c>
      <c r="AO15" s="79" t="str">
        <f>IF(N15="","",IF(N15&gt;=$AO$1/100,"O","X"))</f>
        <v/>
      </c>
      <c r="AP15" s="79" t="str">
        <f>IF(I15="","",IF(I15&lt;=$AP$1,"O","X"))</f>
        <v/>
      </c>
      <c r="AQ15" s="79" t="str">
        <f>IF(O15="","",IF(O15&lt;=$AQ$1,"O","X"))</f>
        <v>O</v>
      </c>
      <c r="AR15" s="79" t="str">
        <f>IF(M15="","",IF(M15&lt;=$AR$1,"O","X"))</f>
        <v>O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/>
      </c>
    </row>
    <row r="16" spans="1:48" x14ac:dyDescent="0.3">
      <c r="A16" s="9"/>
      <c r="B16" s="79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구미동 까치주공2단지('95.04.,768^)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6" t="str">
        <f t="shared" si="0"/>
        <v/>
      </c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</row>
    <row r="17" spans="1:48" x14ac:dyDescent="0.3">
      <c r="A17" s="9" t="s">
        <v>466</v>
      </c>
      <c r="B17" s="10" t="s">
        <v>1631</v>
      </c>
      <c r="C17" s="88">
        <v>768</v>
      </c>
      <c r="D17" s="86">
        <v>66.8</v>
      </c>
      <c r="E17" s="87">
        <v>20</v>
      </c>
      <c r="F17" s="86">
        <v>49.7</v>
      </c>
      <c r="G17" s="17">
        <v>15</v>
      </c>
      <c r="H17" s="88">
        <v>134</v>
      </c>
      <c r="I17" s="89">
        <v>88000</v>
      </c>
      <c r="J17" s="89" t="s">
        <v>255</v>
      </c>
      <c r="K17" s="89">
        <v>45000</v>
      </c>
      <c r="L17" s="89" t="s">
        <v>79</v>
      </c>
      <c r="M17" s="90">
        <f>I17-K17</f>
        <v>43000</v>
      </c>
      <c r="N17" s="4">
        <f>IF(ISERROR(K17/I17),"",K17/I17)</f>
        <v>0.51136363636363635</v>
      </c>
      <c r="O17" s="91">
        <f>I17/E17</f>
        <v>4400</v>
      </c>
      <c r="P17" s="91">
        <f>K17/E17</f>
        <v>2250</v>
      </c>
      <c r="Q17" s="79">
        <v>2</v>
      </c>
      <c r="R17" s="79">
        <v>1</v>
      </c>
      <c r="S17" s="79" t="s">
        <v>61</v>
      </c>
      <c r="T17" s="5">
        <v>66</v>
      </c>
      <c r="U17" s="9"/>
      <c r="W17" s="86">
        <f t="shared" ref="W17:X20" si="8">D17</f>
        <v>66.8</v>
      </c>
      <c r="X17" s="87">
        <f t="shared" si="8"/>
        <v>20</v>
      </c>
      <c r="Y17" s="92">
        <f t="shared" ref="Y17:Z20" si="9">H17</f>
        <v>134</v>
      </c>
      <c r="Z17" s="90">
        <f t="shared" si="9"/>
        <v>88000</v>
      </c>
      <c r="AA17" s="90">
        <f>K17</f>
        <v>45000</v>
      </c>
      <c r="AB17" s="90">
        <f t="shared" ref="AB17:AD20" si="10">M17</f>
        <v>43000</v>
      </c>
      <c r="AC17" s="4">
        <f t="shared" si="10"/>
        <v>0.51136363636363635</v>
      </c>
      <c r="AD17" s="91">
        <f t="shared" si="10"/>
        <v>4400</v>
      </c>
      <c r="AE17" s="79" t="str">
        <f>S17</f>
        <v>복</v>
      </c>
      <c r="AF17" s="79" t="str">
        <f>Q17&amp;"/"&amp;R17</f>
        <v>2/1</v>
      </c>
      <c r="AH17" s="20" t="str">
        <f t="shared" si="1"/>
        <v>까치주공2단지</v>
      </c>
      <c r="AI17" s="87">
        <f t="shared" si="0"/>
        <v>20</v>
      </c>
      <c r="AJ17" s="79" t="str">
        <f>IF(AI17="","",$AJ$2)</f>
        <v>A-</v>
      </c>
      <c r="AK17" s="79" t="s">
        <v>13</v>
      </c>
      <c r="AL17" s="79" t="s">
        <v>62</v>
      </c>
      <c r="AM17" s="79" t="s">
        <v>63</v>
      </c>
      <c r="AN17" s="79" t="str">
        <f>IF(AI17="","",$AN$2)</f>
        <v>C</v>
      </c>
      <c r="AO17" s="79" t="str">
        <f>IF(N17="","",IF(N17&gt;=$AO$1/100,"O","X"))</f>
        <v>X</v>
      </c>
      <c r="AP17" s="79" t="str">
        <f>IF(I17="","",IF(I17&lt;=$AP$1,"O","X"))</f>
        <v>X</v>
      </c>
      <c r="AQ17" s="79" t="str">
        <f>IF(O17="","",IF(O17&lt;=$AQ$1,"O","X"))</f>
        <v>X</v>
      </c>
      <c r="AR17" s="79" t="str">
        <f>IF(M17="","",IF(M17&lt;=$AR$1,"O","X"))</f>
        <v>X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>X</v>
      </c>
    </row>
    <row r="18" spans="1:48" x14ac:dyDescent="0.3">
      <c r="A18" s="9" t="s">
        <v>466</v>
      </c>
      <c r="B18" s="10" t="s">
        <v>1631</v>
      </c>
      <c r="C18" s="88">
        <v>768</v>
      </c>
      <c r="D18" s="86">
        <v>69.2</v>
      </c>
      <c r="E18" s="87">
        <v>21</v>
      </c>
      <c r="F18" s="86">
        <v>49.4</v>
      </c>
      <c r="G18" s="17">
        <v>15</v>
      </c>
      <c r="H18" s="88">
        <v>59</v>
      </c>
      <c r="I18" s="89">
        <v>86000</v>
      </c>
      <c r="J18" s="89" t="s">
        <v>79</v>
      </c>
      <c r="K18" s="89">
        <v>46000</v>
      </c>
      <c r="L18" s="89" t="s">
        <v>64</v>
      </c>
      <c r="M18" s="90">
        <f>I18-K18</f>
        <v>40000</v>
      </c>
      <c r="N18" s="4">
        <f>IF(ISERROR(K18/I18),"",K18/I18)</f>
        <v>0.53488372093023251</v>
      </c>
      <c r="O18" s="91">
        <f>I18/E18</f>
        <v>4095.2380952380954</v>
      </c>
      <c r="P18" s="91">
        <f>K18/E18</f>
        <v>2190.4761904761904</v>
      </c>
      <c r="Q18" s="79">
        <v>2</v>
      </c>
      <c r="R18" s="79">
        <v>1</v>
      </c>
      <c r="S18" s="79" t="s">
        <v>61</v>
      </c>
      <c r="T18" s="5">
        <v>69</v>
      </c>
      <c r="U18" s="9"/>
      <c r="W18" s="86">
        <f t="shared" si="8"/>
        <v>69.2</v>
      </c>
      <c r="X18" s="87">
        <f t="shared" si="8"/>
        <v>21</v>
      </c>
      <c r="Y18" s="92">
        <f t="shared" si="9"/>
        <v>59</v>
      </c>
      <c r="Z18" s="90">
        <f t="shared" si="9"/>
        <v>86000</v>
      </c>
      <c r="AA18" s="90">
        <f>K18</f>
        <v>46000</v>
      </c>
      <c r="AB18" s="90">
        <f t="shared" si="10"/>
        <v>40000</v>
      </c>
      <c r="AC18" s="4">
        <f t="shared" si="10"/>
        <v>0.53488372093023251</v>
      </c>
      <c r="AD18" s="91">
        <f t="shared" si="10"/>
        <v>4095.2380952380954</v>
      </c>
      <c r="AE18" s="79" t="str">
        <f>S18</f>
        <v>복</v>
      </c>
      <c r="AF18" s="79" t="str">
        <f>Q18&amp;"/"&amp;R18</f>
        <v>2/1</v>
      </c>
      <c r="AH18" s="20" t="str">
        <f t="shared" si="1"/>
        <v>까치주공2단지</v>
      </c>
      <c r="AI18" s="87">
        <f t="shared" si="0"/>
        <v>21</v>
      </c>
      <c r="AJ18" s="79" t="str">
        <f>IF(AI18="","",$AJ$2)</f>
        <v>A-</v>
      </c>
      <c r="AK18" s="79" t="s">
        <v>13</v>
      </c>
      <c r="AL18" s="79" t="s">
        <v>62</v>
      </c>
      <c r="AM18" s="79" t="s">
        <v>63</v>
      </c>
      <c r="AN18" s="79" t="str">
        <f>IF(AI18="","",$AN$2)</f>
        <v>C</v>
      </c>
      <c r="AO18" s="79" t="str">
        <f>IF(N18="","",IF(N18&gt;=$AO$1/100,"O","X"))</f>
        <v>X</v>
      </c>
      <c r="AP18" s="79" t="str">
        <f>IF(I18="","",IF(I18&lt;=$AP$1,"O","X"))</f>
        <v>X</v>
      </c>
      <c r="AQ18" s="79" t="str">
        <f>IF(O18="","",IF(O18&lt;=$AQ$1,"O","X"))</f>
        <v>X</v>
      </c>
      <c r="AR18" s="79" t="str">
        <f>IF(M18="","",IF(M18&lt;=$AR$1,"O","X"))</f>
        <v>X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>X</v>
      </c>
    </row>
    <row r="19" spans="1:48" x14ac:dyDescent="0.3">
      <c r="A19" s="9" t="s">
        <v>466</v>
      </c>
      <c r="B19" s="10" t="s">
        <v>1631</v>
      </c>
      <c r="C19" s="88">
        <v>768</v>
      </c>
      <c r="D19" s="86">
        <v>80.599999999999994</v>
      </c>
      <c r="E19" s="87">
        <v>24</v>
      </c>
      <c r="F19" s="86">
        <v>60</v>
      </c>
      <c r="G19" s="17">
        <v>18</v>
      </c>
      <c r="H19" s="88">
        <v>280</v>
      </c>
      <c r="I19" s="89">
        <v>95000</v>
      </c>
      <c r="J19" s="89" t="s">
        <v>80</v>
      </c>
      <c r="K19" s="89">
        <v>48000</v>
      </c>
      <c r="L19" s="89" t="s">
        <v>81</v>
      </c>
      <c r="M19" s="90">
        <f>I19-K19</f>
        <v>47000</v>
      </c>
      <c r="N19" s="4">
        <f>IF(ISERROR(K19/I19),"",K19/I19)</f>
        <v>0.50526315789473686</v>
      </c>
      <c r="O19" s="91">
        <f>I19/E19</f>
        <v>3958.3333333333335</v>
      </c>
      <c r="P19" s="91">
        <f>K19/E19</f>
        <v>2000</v>
      </c>
      <c r="Q19" s="79">
        <v>3</v>
      </c>
      <c r="R19" s="79">
        <v>1</v>
      </c>
      <c r="S19" s="79" t="s">
        <v>61</v>
      </c>
      <c r="T19" s="5">
        <v>80</v>
      </c>
      <c r="U19" s="9"/>
      <c r="W19" s="86">
        <f t="shared" si="8"/>
        <v>80.599999999999994</v>
      </c>
      <c r="X19" s="87">
        <f t="shared" si="8"/>
        <v>24</v>
      </c>
      <c r="Y19" s="92">
        <f t="shared" si="9"/>
        <v>280</v>
      </c>
      <c r="Z19" s="90">
        <f t="shared" si="9"/>
        <v>95000</v>
      </c>
      <c r="AA19" s="90">
        <f>K19</f>
        <v>48000</v>
      </c>
      <c r="AB19" s="90">
        <f t="shared" si="10"/>
        <v>47000</v>
      </c>
      <c r="AC19" s="4">
        <f t="shared" si="10"/>
        <v>0.50526315789473686</v>
      </c>
      <c r="AD19" s="91">
        <f t="shared" si="10"/>
        <v>3958.3333333333335</v>
      </c>
      <c r="AE19" s="79" t="str">
        <f>S19</f>
        <v>복</v>
      </c>
      <c r="AF19" s="79" t="str">
        <f>Q19&amp;"/"&amp;R19</f>
        <v>3/1</v>
      </c>
      <c r="AH19" s="20" t="str">
        <f t="shared" si="1"/>
        <v>까치주공2단지</v>
      </c>
      <c r="AI19" s="87">
        <f t="shared" si="0"/>
        <v>24</v>
      </c>
      <c r="AJ19" s="79" t="str">
        <f>IF(AI19="","",$AJ$2)</f>
        <v>A-</v>
      </c>
      <c r="AK19" s="79" t="s">
        <v>13</v>
      </c>
      <c r="AL19" s="79" t="s">
        <v>62</v>
      </c>
      <c r="AM19" s="79" t="s">
        <v>63</v>
      </c>
      <c r="AN19" s="79" t="str">
        <f>IF(AI19="","",$AN$2)</f>
        <v>C</v>
      </c>
      <c r="AO19" s="79" t="str">
        <f>IF(N19="","",IF(N19&gt;=$AO$1/100,"O","X"))</f>
        <v>X</v>
      </c>
      <c r="AP19" s="79" t="str">
        <f>IF(I19="","",IF(I19&lt;=$AP$1,"O","X"))</f>
        <v>X</v>
      </c>
      <c r="AQ19" s="79" t="str">
        <f>IF(O19="","",IF(O19&lt;=$AQ$1,"O","X"))</f>
        <v>X</v>
      </c>
      <c r="AR19" s="79" t="str">
        <f>IF(M19="","",IF(M19&lt;=$AR$1,"O","X"))</f>
        <v>X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O</v>
      </c>
      <c r="AV19" s="79" t="str">
        <f>IF(AO19="","",IF(AND(AO19="O",AP19="O",AR19="O",AT19="O",AU19="O"),"후보","X"))</f>
        <v>X</v>
      </c>
    </row>
    <row r="20" spans="1:48" x14ac:dyDescent="0.3">
      <c r="A20" s="9" t="s">
        <v>466</v>
      </c>
      <c r="B20" s="10" t="s">
        <v>1631</v>
      </c>
      <c r="C20" s="88">
        <v>768</v>
      </c>
      <c r="D20" s="86">
        <v>81.2</v>
      </c>
      <c r="E20" s="87">
        <v>25</v>
      </c>
      <c r="F20" s="86">
        <v>58.1</v>
      </c>
      <c r="G20" s="17">
        <v>18</v>
      </c>
      <c r="H20" s="88">
        <v>295</v>
      </c>
      <c r="I20" s="89">
        <v>99000</v>
      </c>
      <c r="J20" s="89" t="s">
        <v>65</v>
      </c>
      <c r="K20" s="89">
        <v>50000</v>
      </c>
      <c r="L20" s="89" t="s">
        <v>71</v>
      </c>
      <c r="M20" s="90">
        <f>I20-K20</f>
        <v>49000</v>
      </c>
      <c r="N20" s="4">
        <f>IF(ISERROR(K20/I20),"",K20/I20)</f>
        <v>0.50505050505050508</v>
      </c>
      <c r="O20" s="91">
        <f>I20/E20</f>
        <v>3960</v>
      </c>
      <c r="P20" s="91">
        <f>K20/E20</f>
        <v>2000</v>
      </c>
      <c r="Q20" s="79">
        <v>3</v>
      </c>
      <c r="R20" s="79">
        <v>1</v>
      </c>
      <c r="S20" s="79" t="s">
        <v>61</v>
      </c>
      <c r="T20" s="5">
        <v>81</v>
      </c>
      <c r="U20" s="9"/>
      <c r="W20" s="86">
        <f t="shared" si="8"/>
        <v>81.2</v>
      </c>
      <c r="X20" s="87">
        <f t="shared" si="8"/>
        <v>25</v>
      </c>
      <c r="Y20" s="92">
        <f t="shared" si="9"/>
        <v>295</v>
      </c>
      <c r="Z20" s="90">
        <f t="shared" si="9"/>
        <v>99000</v>
      </c>
      <c r="AA20" s="90">
        <f>K20</f>
        <v>50000</v>
      </c>
      <c r="AB20" s="90">
        <f t="shared" si="10"/>
        <v>49000</v>
      </c>
      <c r="AC20" s="4">
        <f t="shared" si="10"/>
        <v>0.50505050505050508</v>
      </c>
      <c r="AD20" s="91">
        <f t="shared" si="10"/>
        <v>3960</v>
      </c>
      <c r="AE20" s="79" t="str">
        <f>S20</f>
        <v>복</v>
      </c>
      <c r="AF20" s="79" t="str">
        <f>Q20&amp;"/"&amp;R20</f>
        <v>3/1</v>
      </c>
      <c r="AH20" s="20" t="str">
        <f t="shared" si="1"/>
        <v>까치주공2단지</v>
      </c>
      <c r="AI20" s="87">
        <f t="shared" si="0"/>
        <v>25</v>
      </c>
      <c r="AJ20" s="79" t="str">
        <f>IF(AI20="","",$AJ$2)</f>
        <v>A-</v>
      </c>
      <c r="AK20" s="79" t="s">
        <v>13</v>
      </c>
      <c r="AL20" s="79" t="s">
        <v>62</v>
      </c>
      <c r="AM20" s="79" t="s">
        <v>63</v>
      </c>
      <c r="AN20" s="79" t="str">
        <f>IF(AI20="","",$AN$2)</f>
        <v>C</v>
      </c>
      <c r="AO20" s="79" t="str">
        <f>IF(N20="","",IF(N20&gt;=$AO$1/100,"O","X"))</f>
        <v>X</v>
      </c>
      <c r="AP20" s="79" t="str">
        <f>IF(I20="","",IF(I20&lt;=$AP$1,"O","X"))</f>
        <v>X</v>
      </c>
      <c r="AQ20" s="79" t="str">
        <f>IF(O20="","",IF(O20&lt;=$AQ$1,"O","X"))</f>
        <v>X</v>
      </c>
      <c r="AR20" s="79" t="str">
        <f>IF(M20="","",IF(M20&lt;=$AR$1,"O","X"))</f>
        <v>X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구미동 무지개2단지LG('95.08.,888^)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6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471</v>
      </c>
      <c r="B22" s="10" t="s">
        <v>1632</v>
      </c>
      <c r="C22" s="88">
        <v>888</v>
      </c>
      <c r="D22" s="86">
        <v>70.5</v>
      </c>
      <c r="E22" s="87">
        <v>21</v>
      </c>
      <c r="F22" s="86">
        <v>49.8</v>
      </c>
      <c r="G22" s="17">
        <v>15</v>
      </c>
      <c r="H22" s="88">
        <v>150</v>
      </c>
      <c r="I22" s="89">
        <v>74000</v>
      </c>
      <c r="J22" s="89" t="s">
        <v>81</v>
      </c>
      <c r="K22" s="89">
        <v>44000</v>
      </c>
      <c r="L22" s="89" t="s">
        <v>82</v>
      </c>
      <c r="M22" s="90">
        <f>I22-K22</f>
        <v>30000</v>
      </c>
      <c r="N22" s="4">
        <f>IF(ISERROR(K22/I22),"",K22/I22)</f>
        <v>0.59459459459459463</v>
      </c>
      <c r="O22" s="91">
        <f>I22/E22</f>
        <v>3523.8095238095239</v>
      </c>
      <c r="P22" s="91">
        <f>K22/E22</f>
        <v>2095.2380952380954</v>
      </c>
      <c r="Q22" s="79">
        <v>2</v>
      </c>
      <c r="R22" s="79">
        <v>1</v>
      </c>
      <c r="S22" s="79" t="s">
        <v>61</v>
      </c>
      <c r="T22" s="5">
        <v>70</v>
      </c>
      <c r="U22" s="9"/>
      <c r="W22" s="86">
        <f t="shared" ref="W22:X26" si="11">D22</f>
        <v>70.5</v>
      </c>
      <c r="X22" s="87">
        <f t="shared" si="11"/>
        <v>21</v>
      </c>
      <c r="Y22" s="92">
        <f t="shared" ref="Y22:Z26" si="12">H22</f>
        <v>150</v>
      </c>
      <c r="Z22" s="90">
        <f t="shared" si="12"/>
        <v>74000</v>
      </c>
      <c r="AA22" s="90">
        <f>K22</f>
        <v>44000</v>
      </c>
      <c r="AB22" s="90">
        <f t="shared" ref="AB22:AD26" si="13">M22</f>
        <v>30000</v>
      </c>
      <c r="AC22" s="4">
        <f t="shared" si="13"/>
        <v>0.59459459459459463</v>
      </c>
      <c r="AD22" s="91">
        <f t="shared" si="13"/>
        <v>3523.8095238095239</v>
      </c>
      <c r="AE22" s="79" t="str">
        <f>S22</f>
        <v>복</v>
      </c>
      <c r="AF22" s="79" t="str">
        <f>Q22&amp;"/"&amp;R22</f>
        <v>2/1</v>
      </c>
      <c r="AH22" s="20" t="str">
        <f t="shared" si="1"/>
        <v>무지개2단지LG</v>
      </c>
      <c r="AI22" s="87">
        <f t="shared" si="0"/>
        <v>21</v>
      </c>
      <c r="AJ22" s="79" t="str">
        <f>IF(AI22="","",$AJ$2)</f>
        <v>A-</v>
      </c>
      <c r="AK22" s="79" t="s">
        <v>13</v>
      </c>
      <c r="AL22" s="79" t="s">
        <v>62</v>
      </c>
      <c r="AM22" s="79" t="s">
        <v>63</v>
      </c>
      <c r="AN22" s="79" t="str">
        <f>IF(AI22="","",$AN$2)</f>
        <v>C</v>
      </c>
      <c r="AO22" s="79" t="str">
        <f>IF(N22="","",IF(N22&gt;=$AO$1/100,"O","X"))</f>
        <v>X</v>
      </c>
      <c r="AP22" s="79" t="str">
        <f>IF(I22="","",IF(I22&lt;=$AP$1,"O","X"))</f>
        <v>X</v>
      </c>
      <c r="AQ22" s="79" t="str">
        <f>IF(O22="","",IF(O22&lt;=$AQ$1,"O","X"))</f>
        <v>X</v>
      </c>
      <c r="AR22" s="79" t="str">
        <f>IF(M22="","",IF(M22&lt;=$AR$1,"O","X"))</f>
        <v>X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>X</v>
      </c>
    </row>
    <row r="23" spans="1:48" x14ac:dyDescent="0.3">
      <c r="A23" s="9" t="s">
        <v>471</v>
      </c>
      <c r="B23" s="10" t="s">
        <v>1632</v>
      </c>
      <c r="C23" s="88">
        <v>888</v>
      </c>
      <c r="D23" s="86">
        <v>91.2</v>
      </c>
      <c r="E23" s="87">
        <v>28</v>
      </c>
      <c r="F23" s="86">
        <v>72</v>
      </c>
      <c r="G23" s="17">
        <v>22</v>
      </c>
      <c r="H23" s="88">
        <v>90</v>
      </c>
      <c r="I23" s="89">
        <v>102000</v>
      </c>
      <c r="J23" s="89" t="s">
        <v>80</v>
      </c>
      <c r="K23" s="89">
        <v>60000</v>
      </c>
      <c r="L23" s="89" t="s">
        <v>81</v>
      </c>
      <c r="M23" s="90">
        <f>I23-K23</f>
        <v>42000</v>
      </c>
      <c r="N23" s="4">
        <f>IF(ISERROR(K23/I23),"",K23/I23)</f>
        <v>0.58823529411764708</v>
      </c>
      <c r="O23" s="91">
        <f>I23/E23</f>
        <v>3642.8571428571427</v>
      </c>
      <c r="P23" s="91">
        <f>K23/E23</f>
        <v>2142.8571428571427</v>
      </c>
      <c r="Q23" s="79">
        <v>3</v>
      </c>
      <c r="R23" s="79">
        <v>1</v>
      </c>
      <c r="S23" s="79" t="s">
        <v>72</v>
      </c>
      <c r="T23" s="5">
        <v>91</v>
      </c>
      <c r="U23" s="9"/>
      <c r="W23" s="86">
        <f t="shared" si="11"/>
        <v>91.2</v>
      </c>
      <c r="X23" s="87">
        <f t="shared" si="11"/>
        <v>28</v>
      </c>
      <c r="Y23" s="92">
        <f t="shared" si="12"/>
        <v>90</v>
      </c>
      <c r="Z23" s="90">
        <f t="shared" si="12"/>
        <v>102000</v>
      </c>
      <c r="AA23" s="90">
        <f>K23</f>
        <v>60000</v>
      </c>
      <c r="AB23" s="90">
        <f t="shared" si="13"/>
        <v>42000</v>
      </c>
      <c r="AC23" s="4">
        <f t="shared" si="13"/>
        <v>0.58823529411764708</v>
      </c>
      <c r="AD23" s="91">
        <f t="shared" si="13"/>
        <v>3642.8571428571427</v>
      </c>
      <c r="AE23" s="79" t="str">
        <f>S23</f>
        <v>계</v>
      </c>
      <c r="AF23" s="79" t="str">
        <f>Q23&amp;"/"&amp;R23</f>
        <v>3/1</v>
      </c>
      <c r="AH23" s="20" t="str">
        <f t="shared" si="1"/>
        <v>무지개2단지LG</v>
      </c>
      <c r="AI23" s="87">
        <f t="shared" si="0"/>
        <v>28</v>
      </c>
      <c r="AJ23" s="79" t="str">
        <f>IF(AI23="","",$AJ$2)</f>
        <v>A-</v>
      </c>
      <c r="AK23" s="79" t="s">
        <v>13</v>
      </c>
      <c r="AL23" s="79" t="s">
        <v>62</v>
      </c>
      <c r="AM23" s="79" t="s">
        <v>63</v>
      </c>
      <c r="AN23" s="79" t="str">
        <f>IF(AI23="","",$AN$2)</f>
        <v>C</v>
      </c>
      <c r="AO23" s="79" t="str">
        <f>IF(N23="","",IF(N23&gt;=$AO$1/100,"O","X"))</f>
        <v>X</v>
      </c>
      <c r="AP23" s="79" t="str">
        <f>IF(I23="","",IF(I23&lt;=$AP$1,"O","X"))</f>
        <v>X</v>
      </c>
      <c r="AQ23" s="79" t="str">
        <f>IF(O23="","",IF(O23&lt;=$AQ$1,"O","X"))</f>
        <v>X</v>
      </c>
      <c r="AR23" s="79" t="str">
        <f>IF(M23="","",IF(M23&lt;=$AR$1,"O","X"))</f>
        <v>X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>X</v>
      </c>
    </row>
    <row r="24" spans="1:48" x14ac:dyDescent="0.3">
      <c r="A24" s="9" t="s">
        <v>471</v>
      </c>
      <c r="B24" s="10" t="s">
        <v>1632</v>
      </c>
      <c r="C24" s="88">
        <v>888</v>
      </c>
      <c r="D24" s="86">
        <v>106.1</v>
      </c>
      <c r="E24" s="87">
        <v>32</v>
      </c>
      <c r="F24" s="86">
        <v>84.8</v>
      </c>
      <c r="G24" s="17">
        <v>26</v>
      </c>
      <c r="H24" s="88">
        <v>332</v>
      </c>
      <c r="I24" s="89">
        <v>102000</v>
      </c>
      <c r="J24" s="89" t="s">
        <v>81</v>
      </c>
      <c r="K24" s="89">
        <v>58000</v>
      </c>
      <c r="L24" s="89" t="s">
        <v>79</v>
      </c>
      <c r="M24" s="90">
        <f>I24-K24</f>
        <v>44000</v>
      </c>
      <c r="N24" s="4">
        <f>IF(ISERROR(K24/I24),"",K24/I24)</f>
        <v>0.56862745098039214</v>
      </c>
      <c r="O24" s="91">
        <f>I24/E24</f>
        <v>3187.5</v>
      </c>
      <c r="P24" s="91">
        <f>K24/E24</f>
        <v>1812.5</v>
      </c>
      <c r="Q24" s="79">
        <v>3</v>
      </c>
      <c r="R24" s="79">
        <v>2</v>
      </c>
      <c r="S24" s="79" t="s">
        <v>72</v>
      </c>
      <c r="T24" s="5">
        <v>106</v>
      </c>
      <c r="U24" s="9"/>
      <c r="W24" s="86">
        <f t="shared" si="11"/>
        <v>106.1</v>
      </c>
      <c r="X24" s="87">
        <f t="shared" si="11"/>
        <v>32</v>
      </c>
      <c r="Y24" s="92">
        <f t="shared" si="12"/>
        <v>332</v>
      </c>
      <c r="Z24" s="90">
        <f t="shared" si="12"/>
        <v>102000</v>
      </c>
      <c r="AA24" s="90">
        <f>K24</f>
        <v>58000</v>
      </c>
      <c r="AB24" s="90">
        <f t="shared" si="13"/>
        <v>44000</v>
      </c>
      <c r="AC24" s="4">
        <f t="shared" si="13"/>
        <v>0.56862745098039214</v>
      </c>
      <c r="AD24" s="91">
        <f t="shared" si="13"/>
        <v>3187.5</v>
      </c>
      <c r="AE24" s="79" t="str">
        <f>S24</f>
        <v>계</v>
      </c>
      <c r="AF24" s="79" t="str">
        <f>Q24&amp;"/"&amp;R24</f>
        <v>3/2</v>
      </c>
      <c r="AH24" s="20" t="str">
        <f t="shared" si="1"/>
        <v>무지개2단지LG</v>
      </c>
      <c r="AI24" s="87">
        <f t="shared" si="0"/>
        <v>32</v>
      </c>
      <c r="AJ24" s="79" t="str">
        <f>IF(AI24="","",$AJ$2)</f>
        <v>A-</v>
      </c>
      <c r="AK24" s="79" t="s">
        <v>13</v>
      </c>
      <c r="AL24" s="79" t="s">
        <v>62</v>
      </c>
      <c r="AM24" s="79" t="s">
        <v>63</v>
      </c>
      <c r="AN24" s="79" t="str">
        <f>IF(AI24="","",$AN$2)</f>
        <v>C</v>
      </c>
      <c r="AO24" s="79" t="str">
        <f>IF(N24="","",IF(N24&gt;=$AO$1/100,"O","X"))</f>
        <v>X</v>
      </c>
      <c r="AP24" s="79" t="str">
        <f>IF(I24="","",IF(I24&lt;=$AP$1,"O","X"))</f>
        <v>X</v>
      </c>
      <c r="AQ24" s="79" t="str">
        <f>IF(O24="","",IF(O24&lt;=$AQ$1,"O","X"))</f>
        <v>X</v>
      </c>
      <c r="AR24" s="79" t="str">
        <f>IF(M24="","",IF(M24&lt;=$AR$1,"O","X"))</f>
        <v>X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>X</v>
      </c>
    </row>
    <row r="25" spans="1:48" x14ac:dyDescent="0.3">
      <c r="A25" s="9" t="s">
        <v>471</v>
      </c>
      <c r="B25" s="10" t="s">
        <v>1632</v>
      </c>
      <c r="C25" s="88">
        <v>888</v>
      </c>
      <c r="D25" s="86">
        <v>126.7</v>
      </c>
      <c r="E25" s="87">
        <v>38</v>
      </c>
      <c r="F25" s="86">
        <v>101.9</v>
      </c>
      <c r="G25" s="17">
        <v>31</v>
      </c>
      <c r="H25" s="88">
        <v>136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4</v>
      </c>
      <c r="R25" s="79">
        <v>2</v>
      </c>
      <c r="S25" s="79" t="s">
        <v>72</v>
      </c>
      <c r="T25" s="5">
        <v>126</v>
      </c>
      <c r="U25" s="9"/>
      <c r="W25" s="86">
        <f t="shared" si="11"/>
        <v>126.7</v>
      </c>
      <c r="X25" s="87">
        <f t="shared" si="11"/>
        <v>38</v>
      </c>
      <c r="Y25" s="92">
        <f t="shared" si="12"/>
        <v>136</v>
      </c>
      <c r="Z25" s="90">
        <f t="shared" si="12"/>
        <v>0</v>
      </c>
      <c r="AA25" s="90">
        <f>K25</f>
        <v>0</v>
      </c>
      <c r="AB25" s="90">
        <f t="shared" si="13"/>
        <v>0</v>
      </c>
      <c r="AC25" s="4" t="str">
        <f t="shared" si="13"/>
        <v/>
      </c>
      <c r="AD25" s="91">
        <f t="shared" si="13"/>
        <v>0</v>
      </c>
      <c r="AE25" s="79" t="str">
        <f>S25</f>
        <v>계</v>
      </c>
      <c r="AF25" s="79" t="str">
        <f>Q25&amp;"/"&amp;R25</f>
        <v>4/2</v>
      </c>
      <c r="AH25" s="20" t="str">
        <f t="shared" si="1"/>
        <v>무지개2단지LG</v>
      </c>
      <c r="AI25" s="87">
        <f t="shared" si="0"/>
        <v>38</v>
      </c>
      <c r="AJ25" s="79" t="str">
        <f>IF(AI25="","",$AJ$2)</f>
        <v>A-</v>
      </c>
      <c r="AK25" s="79" t="s">
        <v>13</v>
      </c>
      <c r="AL25" s="79" t="s">
        <v>62</v>
      </c>
      <c r="AM25" s="79" t="s">
        <v>63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X</v>
      </c>
      <c r="AU25" s="79" t="str">
        <f>IF(C25="","",IF(C25&gt;=$AU$1,"O","X"))</f>
        <v>O</v>
      </c>
      <c r="AV25" s="79" t="str">
        <f>IF(AO25="","",IF(AND(AO25="O",AP25="O",AR25="O",AT25="O",AU25="O"),"후보","X"))</f>
        <v/>
      </c>
    </row>
    <row r="26" spans="1:48" x14ac:dyDescent="0.3">
      <c r="A26" s="9" t="s">
        <v>471</v>
      </c>
      <c r="B26" s="10" t="s">
        <v>1632</v>
      </c>
      <c r="C26" s="88">
        <v>888</v>
      </c>
      <c r="D26" s="86">
        <v>160.19999999999999</v>
      </c>
      <c r="E26" s="87">
        <v>48</v>
      </c>
      <c r="F26" s="86">
        <v>134.9</v>
      </c>
      <c r="G26" s="17">
        <v>41</v>
      </c>
      <c r="H26" s="88">
        <v>180</v>
      </c>
      <c r="I26" s="89">
        <v>138000</v>
      </c>
      <c r="J26" s="89" t="s">
        <v>78</v>
      </c>
      <c r="K26" s="89"/>
      <c r="L26" s="89"/>
      <c r="M26" s="90">
        <f>I26-K26</f>
        <v>138000</v>
      </c>
      <c r="N26" s="4">
        <f>IF(ISERROR(K26/I26),"",K26/I26)</f>
        <v>0</v>
      </c>
      <c r="O26" s="91">
        <f>I26/E26</f>
        <v>2875</v>
      </c>
      <c r="P26" s="91">
        <f>K26/E26</f>
        <v>0</v>
      </c>
      <c r="Q26" s="79">
        <v>4</v>
      </c>
      <c r="R26" s="79">
        <v>2</v>
      </c>
      <c r="S26" s="79" t="s">
        <v>72</v>
      </c>
      <c r="T26" s="5">
        <v>160</v>
      </c>
      <c r="U26" s="9"/>
      <c r="W26" s="86">
        <f t="shared" si="11"/>
        <v>160.19999999999999</v>
      </c>
      <c r="X26" s="87">
        <f t="shared" si="11"/>
        <v>48</v>
      </c>
      <c r="Y26" s="92">
        <f t="shared" si="12"/>
        <v>180</v>
      </c>
      <c r="Z26" s="90">
        <f t="shared" si="12"/>
        <v>138000</v>
      </c>
      <c r="AA26" s="90">
        <f>K26</f>
        <v>0</v>
      </c>
      <c r="AB26" s="90">
        <f t="shared" si="13"/>
        <v>138000</v>
      </c>
      <c r="AC26" s="4">
        <f t="shared" si="13"/>
        <v>0</v>
      </c>
      <c r="AD26" s="91">
        <f t="shared" si="13"/>
        <v>2875</v>
      </c>
      <c r="AE26" s="79" t="str">
        <f>S26</f>
        <v>계</v>
      </c>
      <c r="AF26" s="79" t="str">
        <f>Q26&amp;"/"&amp;R26</f>
        <v>4/2</v>
      </c>
      <c r="AH26" s="20" t="str">
        <f t="shared" si="1"/>
        <v>무지개2단지LG</v>
      </c>
      <c r="AI26" s="87">
        <f t="shared" si="0"/>
        <v>48</v>
      </c>
      <c r="AJ26" s="79" t="str">
        <f>IF(AI26="","",$AJ$2)</f>
        <v>A-</v>
      </c>
      <c r="AK26" s="79" t="s">
        <v>13</v>
      </c>
      <c r="AL26" s="79" t="s">
        <v>62</v>
      </c>
      <c r="AM26" s="79" t="s">
        <v>63</v>
      </c>
      <c r="AN26" s="79" t="str">
        <f>IF(AI26="","",$AN$2)</f>
        <v>C</v>
      </c>
      <c r="AO26" s="79" t="str">
        <f>IF(N26="","",IF(N26&gt;=$AO$1/100,"O","X"))</f>
        <v>X</v>
      </c>
      <c r="AP26" s="79" t="str">
        <f>IF(I26="","",IF(I26&lt;=$AP$1,"O","X"))</f>
        <v>X</v>
      </c>
      <c r="AQ26" s="79" t="str">
        <f>IF(O26="","",IF(O26&lt;=$AQ$1,"O","X"))</f>
        <v>X</v>
      </c>
      <c r="AR26" s="79" t="str">
        <f>IF(M26="","",IF(M26&lt;=$AR$1,"O","X"))</f>
        <v>X</v>
      </c>
      <c r="AS26" s="79" t="s">
        <v>2</v>
      </c>
      <c r="AT26" s="79" t="str">
        <f>IF(OR(F26="",AI26=""),"",IF(AND((F26&lt;=85),(AI26&gt;=15)),"O","X"))</f>
        <v>X</v>
      </c>
      <c r="AU26" s="79" t="str">
        <f>IF(C26="","",IF(C26&gt;=$AU$1,"O","X"))</f>
        <v>O</v>
      </c>
      <c r="AV26" s="79" t="str">
        <f>IF(AO26="","",IF(AND(AO26="O",AP26="O",AR26="O",AT26="O",AU26="O"),"후보","X"))</f>
        <v>X</v>
      </c>
    </row>
    <row r="27" spans="1:48" x14ac:dyDescent="0.3">
      <c r="A27" s="9"/>
      <c r="B27" s="79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구미동 무지개6단지건영('95.08.,208^)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6" t="str">
        <f t="shared" si="0"/>
        <v/>
      </c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</row>
    <row r="28" spans="1:48" x14ac:dyDescent="0.3">
      <c r="A28" s="9" t="s">
        <v>483</v>
      </c>
      <c r="B28" s="10" t="s">
        <v>1632</v>
      </c>
      <c r="C28" s="88">
        <v>208</v>
      </c>
      <c r="D28" s="86">
        <v>123.8</v>
      </c>
      <c r="E28" s="87">
        <v>37</v>
      </c>
      <c r="F28" s="86">
        <v>101.8</v>
      </c>
      <c r="G28" s="17">
        <v>31</v>
      </c>
      <c r="H28" s="88">
        <v>60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9">
        <v>4</v>
      </c>
      <c r="R28" s="79">
        <v>2</v>
      </c>
      <c r="S28" s="79" t="s">
        <v>72</v>
      </c>
      <c r="T28" s="5">
        <v>123</v>
      </c>
      <c r="U28" s="9"/>
      <c r="W28" s="86">
        <f t="shared" ref="W28:X30" si="14">D28</f>
        <v>123.8</v>
      </c>
      <c r="X28" s="87">
        <f t="shared" si="14"/>
        <v>37</v>
      </c>
      <c r="Y28" s="92">
        <f t="shared" ref="Y28:Z30" si="15">H28</f>
        <v>60</v>
      </c>
      <c r="Z28" s="90">
        <f t="shared" si="15"/>
        <v>0</v>
      </c>
      <c r="AA28" s="90">
        <f>K28</f>
        <v>0</v>
      </c>
      <c r="AB28" s="90">
        <f t="shared" ref="AB28:AD30" si="16">M28</f>
        <v>0</v>
      </c>
      <c r="AC28" s="4" t="str">
        <f t="shared" si="16"/>
        <v/>
      </c>
      <c r="AD28" s="91">
        <f t="shared" si="16"/>
        <v>0</v>
      </c>
      <c r="AE28" s="79" t="str">
        <f>S28</f>
        <v>계</v>
      </c>
      <c r="AF28" s="79" t="str">
        <f>Q28&amp;"/"&amp;R28</f>
        <v>4/2</v>
      </c>
      <c r="AH28" s="20" t="str">
        <f t="shared" si="1"/>
        <v>무지개6단지건영</v>
      </c>
      <c r="AI28" s="87">
        <f t="shared" si="0"/>
        <v>37</v>
      </c>
      <c r="AJ28" s="79" t="str">
        <f>IF(AI28="","",$AJ$2)</f>
        <v>A-</v>
      </c>
      <c r="AK28" s="79" t="s">
        <v>13</v>
      </c>
      <c r="AL28" s="79" t="s">
        <v>62</v>
      </c>
      <c r="AM28" s="79" t="s">
        <v>63</v>
      </c>
      <c r="AN28" s="79" t="str">
        <f>IF(AI28="","",$AN$2)</f>
        <v>C</v>
      </c>
      <c r="AO28" s="79" t="str">
        <f>IF(N28="","",IF(N28&gt;=$AO$1/100,"O","X"))</f>
        <v/>
      </c>
      <c r="AP28" s="79" t="str">
        <f>IF(I28="","",IF(I28&lt;=$AP$1,"O","X"))</f>
        <v/>
      </c>
      <c r="AQ28" s="79" t="str">
        <f>IF(O28="","",IF(O28&lt;=$AQ$1,"O","X"))</f>
        <v>O</v>
      </c>
      <c r="AR28" s="79" t="str">
        <f>IF(M28="","",IF(M28&lt;=$AR$1,"O","X"))</f>
        <v>O</v>
      </c>
      <c r="AS28" s="79" t="s">
        <v>2</v>
      </c>
      <c r="AT28" s="79" t="str">
        <f>IF(OR(F28="",AI28=""),"",IF(AND((F28&lt;=85),(AI28&gt;=15)),"O","X"))</f>
        <v>X</v>
      </c>
      <c r="AU28" s="79" t="str">
        <f>IF(C28="","",IF(C28&gt;=$AU$1,"O","X"))</f>
        <v>X</v>
      </c>
      <c r="AV28" s="79" t="str">
        <f>IF(AO28="","",IF(AND(AO28="O",AP28="O",AR28="O",AT28="O",AU28="O"),"후보","X"))</f>
        <v/>
      </c>
    </row>
    <row r="29" spans="1:48" x14ac:dyDescent="0.3">
      <c r="A29" s="9" t="s">
        <v>483</v>
      </c>
      <c r="B29" s="10" t="s">
        <v>1632</v>
      </c>
      <c r="C29" s="88">
        <v>208</v>
      </c>
      <c r="D29" s="86">
        <v>159.5</v>
      </c>
      <c r="E29" s="87">
        <v>48</v>
      </c>
      <c r="F29" s="86">
        <v>134.80000000000001</v>
      </c>
      <c r="G29" s="17">
        <v>41</v>
      </c>
      <c r="H29" s="88">
        <v>88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9">
        <v>4</v>
      </c>
      <c r="R29" s="79">
        <v>2</v>
      </c>
      <c r="S29" s="79" t="s">
        <v>72</v>
      </c>
      <c r="T29" s="5">
        <v>159</v>
      </c>
      <c r="U29" s="9"/>
      <c r="W29" s="86">
        <f t="shared" si="14"/>
        <v>159.5</v>
      </c>
      <c r="X29" s="87">
        <f t="shared" si="14"/>
        <v>48</v>
      </c>
      <c r="Y29" s="92">
        <f t="shared" si="15"/>
        <v>88</v>
      </c>
      <c r="Z29" s="90">
        <f t="shared" si="15"/>
        <v>0</v>
      </c>
      <c r="AA29" s="90">
        <f>K29</f>
        <v>0</v>
      </c>
      <c r="AB29" s="90">
        <f t="shared" si="16"/>
        <v>0</v>
      </c>
      <c r="AC29" s="4" t="str">
        <f t="shared" si="16"/>
        <v/>
      </c>
      <c r="AD29" s="91">
        <f t="shared" si="16"/>
        <v>0</v>
      </c>
      <c r="AE29" s="79" t="str">
        <f>S29</f>
        <v>계</v>
      </c>
      <c r="AF29" s="79" t="str">
        <f>Q29&amp;"/"&amp;R29</f>
        <v>4/2</v>
      </c>
      <c r="AH29" s="20" t="str">
        <f t="shared" si="1"/>
        <v>무지개6단지건영</v>
      </c>
      <c r="AI29" s="87">
        <f t="shared" si="0"/>
        <v>48</v>
      </c>
      <c r="AJ29" s="79" t="str">
        <f>IF(AI29="","",$AJ$2)</f>
        <v>A-</v>
      </c>
      <c r="AK29" s="79" t="s">
        <v>13</v>
      </c>
      <c r="AL29" s="79" t="s">
        <v>62</v>
      </c>
      <c r="AM29" s="79" t="s">
        <v>63</v>
      </c>
      <c r="AN29" s="79" t="str">
        <f>IF(AI29="","",$AN$2)</f>
        <v>C</v>
      </c>
      <c r="AO29" s="79" t="str">
        <f>IF(N29="","",IF(N29&gt;=$AO$1/100,"O","X"))</f>
        <v/>
      </c>
      <c r="AP29" s="79" t="str">
        <f>IF(I29="","",IF(I29&lt;=$AP$1,"O","X"))</f>
        <v/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X</v>
      </c>
      <c r="AU29" s="79" t="str">
        <f>IF(C29="","",IF(C29&gt;=$AU$1,"O","X"))</f>
        <v>X</v>
      </c>
      <c r="AV29" s="79" t="str">
        <f>IF(AO29="","",IF(AND(AO29="O",AP29="O",AR29="O",AT29="O",AU29="O"),"후보","X"))</f>
        <v/>
      </c>
    </row>
    <row r="30" spans="1:48" x14ac:dyDescent="0.3">
      <c r="A30" s="9" t="s">
        <v>483</v>
      </c>
      <c r="B30" s="10" t="s">
        <v>1632</v>
      </c>
      <c r="C30" s="88">
        <v>208</v>
      </c>
      <c r="D30" s="86">
        <v>191.5</v>
      </c>
      <c r="E30" s="87">
        <v>58</v>
      </c>
      <c r="F30" s="86">
        <v>161.19999999999999</v>
      </c>
      <c r="G30" s="17">
        <v>49</v>
      </c>
      <c r="H30" s="88">
        <v>60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9">
        <v>5</v>
      </c>
      <c r="R30" s="79">
        <v>2</v>
      </c>
      <c r="S30" s="79" t="s">
        <v>72</v>
      </c>
      <c r="T30" s="5">
        <v>191</v>
      </c>
      <c r="U30" s="9"/>
      <c r="W30" s="86">
        <f t="shared" si="14"/>
        <v>191.5</v>
      </c>
      <c r="X30" s="87">
        <f t="shared" si="14"/>
        <v>58</v>
      </c>
      <c r="Y30" s="92">
        <f t="shared" si="15"/>
        <v>60</v>
      </c>
      <c r="Z30" s="90">
        <f t="shared" si="15"/>
        <v>0</v>
      </c>
      <c r="AA30" s="90">
        <f>K30</f>
        <v>0</v>
      </c>
      <c r="AB30" s="90">
        <f t="shared" si="16"/>
        <v>0</v>
      </c>
      <c r="AC30" s="4" t="str">
        <f t="shared" si="16"/>
        <v/>
      </c>
      <c r="AD30" s="91">
        <f t="shared" si="16"/>
        <v>0</v>
      </c>
      <c r="AE30" s="79" t="str">
        <f>S30</f>
        <v>계</v>
      </c>
      <c r="AF30" s="79" t="str">
        <f>Q30&amp;"/"&amp;R30</f>
        <v>5/2</v>
      </c>
      <c r="AH30" s="20" t="str">
        <f t="shared" si="1"/>
        <v>무지개6단지건영</v>
      </c>
      <c r="AI30" s="87">
        <f t="shared" si="0"/>
        <v>58</v>
      </c>
      <c r="AJ30" s="79" t="str">
        <f>IF(AI30="","",$AJ$2)</f>
        <v>A-</v>
      </c>
      <c r="AK30" s="79" t="s">
        <v>13</v>
      </c>
      <c r="AL30" s="79" t="s">
        <v>62</v>
      </c>
      <c r="AM30" s="79" t="s">
        <v>63</v>
      </c>
      <c r="AN30" s="79" t="str">
        <f>IF(AI30="","",$AN$2)</f>
        <v>C</v>
      </c>
      <c r="AO30" s="79" t="str">
        <f>IF(N30="","",IF(N30&gt;=$AO$1/100,"O","X"))</f>
        <v/>
      </c>
      <c r="AP30" s="79" t="str">
        <f>IF(I30="","",IF(I30&lt;=$AP$1,"O","X"))</f>
        <v/>
      </c>
      <c r="AQ30" s="79" t="str">
        <f>IF(O30="","",IF(O30&lt;=$AQ$1,"O","X"))</f>
        <v>O</v>
      </c>
      <c r="AR30" s="79" t="str">
        <f>IF(M30="","",IF(M30&lt;=$AR$1,"O","X"))</f>
        <v>O</v>
      </c>
      <c r="AS30" s="79" t="s">
        <v>2</v>
      </c>
      <c r="AT30" s="79" t="str">
        <f>IF(OR(F30="",AI30=""),"",IF(AND((F30&lt;=85),(AI30&gt;=15)),"O","X"))</f>
        <v>X</v>
      </c>
      <c r="AU30" s="79" t="str">
        <f>IF(C30="","",IF(C30&gt;=$AU$1,"O","X"))</f>
        <v>X</v>
      </c>
      <c r="AV30" s="79" t="str">
        <f>IF(AO30="","",IF(AND(AO30="O",AP30="O",AR30="O",AT30="O",AU30="O"),"후보","X"))</f>
        <v/>
      </c>
    </row>
    <row r="31" spans="1:48" x14ac:dyDescent="0.3">
      <c r="A31" s="9"/>
      <c r="B31" s="79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구미동 까치신원('95.08.,882^)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6" t="str">
        <f t="shared" si="0"/>
        <v/>
      </c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</row>
    <row r="32" spans="1:48" x14ac:dyDescent="0.3">
      <c r="A32" s="9" t="s">
        <v>487</v>
      </c>
      <c r="B32" s="10" t="s">
        <v>1632</v>
      </c>
      <c r="C32" s="88">
        <v>882</v>
      </c>
      <c r="D32" s="86">
        <v>75.3</v>
      </c>
      <c r="E32" s="87">
        <v>23</v>
      </c>
      <c r="F32" s="86">
        <v>59.9</v>
      </c>
      <c r="G32" s="17">
        <v>18</v>
      </c>
      <c r="H32" s="88">
        <v>60</v>
      </c>
      <c r="I32" s="89">
        <v>112000</v>
      </c>
      <c r="J32" s="89" t="s">
        <v>80</v>
      </c>
      <c r="K32" s="89"/>
      <c r="L32" s="89"/>
      <c r="M32" s="90">
        <f t="shared" ref="M32:M37" si="17">I32-K32</f>
        <v>112000</v>
      </c>
      <c r="N32" s="4">
        <f t="shared" ref="N32:N37" si="18">IF(ISERROR(K32/I32),"",K32/I32)</f>
        <v>0</v>
      </c>
      <c r="O32" s="91">
        <f t="shared" ref="O32:O37" si="19">I32/E32</f>
        <v>4869.565217391304</v>
      </c>
      <c r="P32" s="91">
        <f t="shared" ref="P32:P37" si="20">K32/E32</f>
        <v>0</v>
      </c>
      <c r="Q32" s="79">
        <v>3</v>
      </c>
      <c r="R32" s="79">
        <v>1</v>
      </c>
      <c r="S32" s="79" t="s">
        <v>72</v>
      </c>
      <c r="T32" s="5">
        <v>75</v>
      </c>
      <c r="U32" s="9"/>
      <c r="W32" s="86">
        <f t="shared" ref="W32:X37" si="21">D32</f>
        <v>75.3</v>
      </c>
      <c r="X32" s="87">
        <f t="shared" si="21"/>
        <v>23</v>
      </c>
      <c r="Y32" s="92">
        <f t="shared" ref="Y32:Z37" si="22">H32</f>
        <v>60</v>
      </c>
      <c r="Z32" s="90">
        <f t="shared" si="22"/>
        <v>112000</v>
      </c>
      <c r="AA32" s="90">
        <f t="shared" ref="AA32:AA37" si="23">K32</f>
        <v>0</v>
      </c>
      <c r="AB32" s="90">
        <f t="shared" ref="AB32:AD37" si="24">M32</f>
        <v>112000</v>
      </c>
      <c r="AC32" s="4">
        <f t="shared" si="24"/>
        <v>0</v>
      </c>
      <c r="AD32" s="91">
        <f t="shared" si="24"/>
        <v>4869.565217391304</v>
      </c>
      <c r="AE32" s="79" t="str">
        <f t="shared" ref="AE32:AE37" si="25">S32</f>
        <v>계</v>
      </c>
      <c r="AF32" s="79" t="str">
        <f t="shared" ref="AF32:AF37" si="26">Q32&amp;"/"&amp;R32</f>
        <v>3/1</v>
      </c>
      <c r="AH32" s="20" t="str">
        <f t="shared" si="1"/>
        <v>까치신원</v>
      </c>
      <c r="AI32" s="87">
        <f t="shared" si="0"/>
        <v>23</v>
      </c>
      <c r="AJ32" s="79" t="str">
        <f t="shared" ref="AJ32:AJ37" si="27">IF(AI32="","",$AJ$2)</f>
        <v>A-</v>
      </c>
      <c r="AK32" s="79" t="s">
        <v>13</v>
      </c>
      <c r="AL32" s="79" t="s">
        <v>62</v>
      </c>
      <c r="AM32" s="79" t="s">
        <v>63</v>
      </c>
      <c r="AN32" s="79" t="str">
        <f t="shared" ref="AN32:AN37" si="28">IF(AI32="","",$AN$2)</f>
        <v>C</v>
      </c>
      <c r="AO32" s="79" t="str">
        <f t="shared" ref="AO32:AO37" si="29">IF(N32="","",IF(N32&gt;=$AO$1/100,"O","X"))</f>
        <v>X</v>
      </c>
      <c r="AP32" s="79" t="str">
        <f t="shared" ref="AP32:AP37" si="30">IF(I32="","",IF(I32&lt;=$AP$1,"O","X"))</f>
        <v>X</v>
      </c>
      <c r="AQ32" s="79" t="str">
        <f t="shared" ref="AQ32:AQ37" si="31">IF(O32="","",IF(O32&lt;=$AQ$1,"O","X"))</f>
        <v>X</v>
      </c>
      <c r="AR32" s="79" t="str">
        <f t="shared" ref="AR32:AR37" si="32">IF(M32="","",IF(M32&lt;=$AR$1,"O","X"))</f>
        <v>X</v>
      </c>
      <c r="AS32" s="79" t="s">
        <v>2</v>
      </c>
      <c r="AT32" s="79" t="str">
        <f t="shared" ref="AT32:AT37" si="33">IF(OR(F32="",AI32=""),"",IF(AND((F32&lt;=85),(AI32&gt;=15)),"O","X"))</f>
        <v>O</v>
      </c>
      <c r="AU32" s="79" t="str">
        <f t="shared" ref="AU32:AU37" si="34">IF(C32="","",IF(C32&gt;=$AU$1,"O","X"))</f>
        <v>O</v>
      </c>
      <c r="AV32" s="79" t="str">
        <f t="shared" ref="AV32:AV37" si="35">IF(AO32="","",IF(AND(AO32="O",AP32="O",AR32="O",AT32="O",AU32="O"),"후보","X"))</f>
        <v>X</v>
      </c>
    </row>
    <row r="33" spans="1:48" x14ac:dyDescent="0.3">
      <c r="A33" s="9" t="s">
        <v>487</v>
      </c>
      <c r="B33" s="10" t="s">
        <v>1632</v>
      </c>
      <c r="C33" s="88">
        <v>882</v>
      </c>
      <c r="D33" s="86">
        <v>103.2</v>
      </c>
      <c r="E33" s="87">
        <v>31</v>
      </c>
      <c r="F33" s="86">
        <v>84.8</v>
      </c>
      <c r="G33" s="17">
        <v>26</v>
      </c>
      <c r="H33" s="88">
        <v>172</v>
      </c>
      <c r="I33" s="89">
        <v>152000</v>
      </c>
      <c r="J33" s="89" t="s">
        <v>78</v>
      </c>
      <c r="K33" s="89">
        <v>80000</v>
      </c>
      <c r="L33" s="89" t="s">
        <v>81</v>
      </c>
      <c r="M33" s="90">
        <f t="shared" si="17"/>
        <v>72000</v>
      </c>
      <c r="N33" s="4">
        <f t="shared" si="18"/>
        <v>0.52631578947368418</v>
      </c>
      <c r="O33" s="91">
        <f t="shared" si="19"/>
        <v>4903.2258064516127</v>
      </c>
      <c r="P33" s="91">
        <f t="shared" si="20"/>
        <v>2580.6451612903224</v>
      </c>
      <c r="Q33" s="79">
        <v>3</v>
      </c>
      <c r="R33" s="79">
        <v>2</v>
      </c>
      <c r="S33" s="79" t="s">
        <v>72</v>
      </c>
      <c r="T33" s="5">
        <v>103</v>
      </c>
      <c r="U33" s="9"/>
      <c r="W33" s="86">
        <f t="shared" si="21"/>
        <v>103.2</v>
      </c>
      <c r="X33" s="87">
        <f t="shared" si="21"/>
        <v>31</v>
      </c>
      <c r="Y33" s="92">
        <f t="shared" si="22"/>
        <v>172</v>
      </c>
      <c r="Z33" s="90">
        <f t="shared" si="22"/>
        <v>152000</v>
      </c>
      <c r="AA33" s="90">
        <f t="shared" si="23"/>
        <v>80000</v>
      </c>
      <c r="AB33" s="90">
        <f t="shared" si="24"/>
        <v>72000</v>
      </c>
      <c r="AC33" s="4">
        <f t="shared" si="24"/>
        <v>0.52631578947368418</v>
      </c>
      <c r="AD33" s="91">
        <f t="shared" si="24"/>
        <v>4903.2258064516127</v>
      </c>
      <c r="AE33" s="79" t="str">
        <f t="shared" si="25"/>
        <v>계</v>
      </c>
      <c r="AF33" s="79" t="str">
        <f t="shared" si="26"/>
        <v>3/2</v>
      </c>
      <c r="AH33" s="20" t="str">
        <f t="shared" si="1"/>
        <v>까치신원</v>
      </c>
      <c r="AI33" s="87">
        <f t="shared" si="0"/>
        <v>31</v>
      </c>
      <c r="AJ33" s="79" t="str">
        <f t="shared" si="27"/>
        <v>A-</v>
      </c>
      <c r="AK33" s="79" t="s">
        <v>13</v>
      </c>
      <c r="AL33" s="79" t="s">
        <v>62</v>
      </c>
      <c r="AM33" s="79" t="s">
        <v>63</v>
      </c>
      <c r="AN33" s="79" t="str">
        <f t="shared" si="28"/>
        <v>C</v>
      </c>
      <c r="AO33" s="79" t="str">
        <f t="shared" si="29"/>
        <v>X</v>
      </c>
      <c r="AP33" s="79" t="str">
        <f t="shared" si="30"/>
        <v>X</v>
      </c>
      <c r="AQ33" s="79" t="str">
        <f t="shared" si="31"/>
        <v>X</v>
      </c>
      <c r="AR33" s="79" t="str">
        <f t="shared" si="32"/>
        <v>X</v>
      </c>
      <c r="AS33" s="79" t="s">
        <v>2</v>
      </c>
      <c r="AT33" s="79" t="str">
        <f t="shared" si="33"/>
        <v>O</v>
      </c>
      <c r="AU33" s="79" t="str">
        <f t="shared" si="34"/>
        <v>O</v>
      </c>
      <c r="AV33" s="79" t="str">
        <f t="shared" si="35"/>
        <v>X</v>
      </c>
    </row>
    <row r="34" spans="1:48" x14ac:dyDescent="0.3">
      <c r="A34" s="9" t="s">
        <v>487</v>
      </c>
      <c r="B34" s="10" t="s">
        <v>1632</v>
      </c>
      <c r="C34" s="88">
        <v>882</v>
      </c>
      <c r="D34" s="86">
        <v>124.8</v>
      </c>
      <c r="E34" s="87">
        <v>38</v>
      </c>
      <c r="F34" s="86">
        <v>101.9</v>
      </c>
      <c r="G34" s="17">
        <v>31</v>
      </c>
      <c r="H34" s="88">
        <v>128</v>
      </c>
      <c r="I34" s="89">
        <v>155000</v>
      </c>
      <c r="J34" s="89" t="s">
        <v>65</v>
      </c>
      <c r="K34" s="89">
        <v>86000</v>
      </c>
      <c r="L34" s="89" t="s">
        <v>79</v>
      </c>
      <c r="M34" s="90">
        <f t="shared" si="17"/>
        <v>69000</v>
      </c>
      <c r="N34" s="4">
        <f t="shared" si="18"/>
        <v>0.55483870967741933</v>
      </c>
      <c r="O34" s="91">
        <f t="shared" si="19"/>
        <v>4078.9473684210525</v>
      </c>
      <c r="P34" s="91">
        <f t="shared" si="20"/>
        <v>2263.1578947368421</v>
      </c>
      <c r="Q34" s="79">
        <v>4</v>
      </c>
      <c r="R34" s="79">
        <v>2</v>
      </c>
      <c r="S34" s="79" t="s">
        <v>72</v>
      </c>
      <c r="T34" s="5">
        <v>124</v>
      </c>
      <c r="U34" s="9"/>
      <c r="W34" s="86">
        <f t="shared" si="21"/>
        <v>124.8</v>
      </c>
      <c r="X34" s="87">
        <f t="shared" si="21"/>
        <v>38</v>
      </c>
      <c r="Y34" s="92">
        <f t="shared" si="22"/>
        <v>128</v>
      </c>
      <c r="Z34" s="90">
        <f t="shared" si="22"/>
        <v>155000</v>
      </c>
      <c r="AA34" s="90">
        <f t="shared" si="23"/>
        <v>86000</v>
      </c>
      <c r="AB34" s="90">
        <f t="shared" si="24"/>
        <v>69000</v>
      </c>
      <c r="AC34" s="4">
        <f t="shared" si="24"/>
        <v>0.55483870967741933</v>
      </c>
      <c r="AD34" s="91">
        <f t="shared" si="24"/>
        <v>4078.9473684210525</v>
      </c>
      <c r="AE34" s="79" t="str">
        <f t="shared" si="25"/>
        <v>계</v>
      </c>
      <c r="AF34" s="79" t="str">
        <f t="shared" si="26"/>
        <v>4/2</v>
      </c>
      <c r="AH34" s="20" t="str">
        <f t="shared" si="1"/>
        <v>까치신원</v>
      </c>
      <c r="AI34" s="87">
        <f t="shared" si="0"/>
        <v>38</v>
      </c>
      <c r="AJ34" s="79" t="str">
        <f t="shared" si="27"/>
        <v>A-</v>
      </c>
      <c r="AK34" s="79" t="s">
        <v>13</v>
      </c>
      <c r="AL34" s="79" t="s">
        <v>62</v>
      </c>
      <c r="AM34" s="79" t="s">
        <v>63</v>
      </c>
      <c r="AN34" s="79" t="str">
        <f t="shared" si="28"/>
        <v>C</v>
      </c>
      <c r="AO34" s="79" t="str">
        <f t="shared" si="29"/>
        <v>X</v>
      </c>
      <c r="AP34" s="79" t="str">
        <f t="shared" si="30"/>
        <v>X</v>
      </c>
      <c r="AQ34" s="79" t="str">
        <f t="shared" si="31"/>
        <v>X</v>
      </c>
      <c r="AR34" s="79" t="str">
        <f t="shared" si="32"/>
        <v>X</v>
      </c>
      <c r="AS34" s="79" t="s">
        <v>2</v>
      </c>
      <c r="AT34" s="79" t="str">
        <f t="shared" si="33"/>
        <v>X</v>
      </c>
      <c r="AU34" s="79" t="str">
        <f t="shared" si="34"/>
        <v>O</v>
      </c>
      <c r="AV34" s="79" t="str">
        <f t="shared" si="35"/>
        <v>X</v>
      </c>
    </row>
    <row r="35" spans="1:48" x14ac:dyDescent="0.3">
      <c r="A35" s="9" t="s">
        <v>487</v>
      </c>
      <c r="B35" s="10" t="s">
        <v>1632</v>
      </c>
      <c r="C35" s="88">
        <v>882</v>
      </c>
      <c r="D35" s="86">
        <v>156.5</v>
      </c>
      <c r="E35" s="87">
        <v>47</v>
      </c>
      <c r="F35" s="86">
        <v>130.80000000000001</v>
      </c>
      <c r="G35" s="17">
        <v>40</v>
      </c>
      <c r="H35" s="88">
        <v>402</v>
      </c>
      <c r="I35" s="89">
        <v>175000</v>
      </c>
      <c r="J35" s="89" t="s">
        <v>59</v>
      </c>
      <c r="K35" s="89">
        <v>98000</v>
      </c>
      <c r="L35" s="89" t="s">
        <v>83</v>
      </c>
      <c r="M35" s="90">
        <f t="shared" si="17"/>
        <v>77000</v>
      </c>
      <c r="N35" s="4">
        <f t="shared" si="18"/>
        <v>0.56000000000000005</v>
      </c>
      <c r="O35" s="91">
        <f t="shared" si="19"/>
        <v>3723.4042553191489</v>
      </c>
      <c r="P35" s="91">
        <f t="shared" si="20"/>
        <v>2085.1063829787236</v>
      </c>
      <c r="Q35" s="79">
        <v>4</v>
      </c>
      <c r="R35" s="79">
        <v>2</v>
      </c>
      <c r="S35" s="79" t="s">
        <v>72</v>
      </c>
      <c r="T35" s="5">
        <v>156</v>
      </c>
      <c r="U35" s="9"/>
      <c r="W35" s="86">
        <f t="shared" si="21"/>
        <v>156.5</v>
      </c>
      <c r="X35" s="87">
        <f t="shared" si="21"/>
        <v>47</v>
      </c>
      <c r="Y35" s="92">
        <f t="shared" si="22"/>
        <v>402</v>
      </c>
      <c r="Z35" s="90">
        <f t="shared" si="22"/>
        <v>175000</v>
      </c>
      <c r="AA35" s="90">
        <f t="shared" si="23"/>
        <v>98000</v>
      </c>
      <c r="AB35" s="90">
        <f t="shared" si="24"/>
        <v>77000</v>
      </c>
      <c r="AC35" s="4">
        <f t="shared" si="24"/>
        <v>0.56000000000000005</v>
      </c>
      <c r="AD35" s="91">
        <f t="shared" si="24"/>
        <v>3723.4042553191489</v>
      </c>
      <c r="AE35" s="79" t="str">
        <f t="shared" si="25"/>
        <v>계</v>
      </c>
      <c r="AF35" s="79" t="str">
        <f t="shared" si="26"/>
        <v>4/2</v>
      </c>
      <c r="AH35" s="20" t="str">
        <f t="shared" si="1"/>
        <v>까치신원</v>
      </c>
      <c r="AI35" s="87">
        <f t="shared" ref="AI35:AI66" si="36">IF(E35="","",E35)</f>
        <v>47</v>
      </c>
      <c r="AJ35" s="79" t="str">
        <f t="shared" si="27"/>
        <v>A-</v>
      </c>
      <c r="AK35" s="79" t="s">
        <v>13</v>
      </c>
      <c r="AL35" s="79" t="s">
        <v>62</v>
      </c>
      <c r="AM35" s="79" t="s">
        <v>63</v>
      </c>
      <c r="AN35" s="79" t="str">
        <f t="shared" si="28"/>
        <v>C</v>
      </c>
      <c r="AO35" s="79" t="str">
        <f t="shared" si="29"/>
        <v>X</v>
      </c>
      <c r="AP35" s="79" t="str">
        <f t="shared" si="30"/>
        <v>X</v>
      </c>
      <c r="AQ35" s="79" t="str">
        <f t="shared" si="31"/>
        <v>X</v>
      </c>
      <c r="AR35" s="79" t="str">
        <f t="shared" si="32"/>
        <v>X</v>
      </c>
      <c r="AS35" s="79" t="s">
        <v>2</v>
      </c>
      <c r="AT35" s="79" t="str">
        <f t="shared" si="33"/>
        <v>X</v>
      </c>
      <c r="AU35" s="79" t="str">
        <f t="shared" si="34"/>
        <v>O</v>
      </c>
      <c r="AV35" s="79" t="str">
        <f t="shared" si="35"/>
        <v>X</v>
      </c>
    </row>
    <row r="36" spans="1:48" x14ac:dyDescent="0.3">
      <c r="A36" s="9" t="s">
        <v>487</v>
      </c>
      <c r="B36" s="10" t="s">
        <v>1632</v>
      </c>
      <c r="C36" s="88">
        <v>882</v>
      </c>
      <c r="D36" s="86">
        <v>192.1</v>
      </c>
      <c r="E36" s="87">
        <v>58</v>
      </c>
      <c r="F36" s="86">
        <v>162.9</v>
      </c>
      <c r="G36" s="17">
        <v>49</v>
      </c>
      <c r="H36" s="88">
        <v>20</v>
      </c>
      <c r="I36" s="89"/>
      <c r="J36" s="89"/>
      <c r="K36" s="89"/>
      <c r="L36" s="89"/>
      <c r="M36" s="90">
        <f t="shared" si="17"/>
        <v>0</v>
      </c>
      <c r="N36" s="4" t="str">
        <f t="shared" si="18"/>
        <v/>
      </c>
      <c r="O36" s="91">
        <f t="shared" si="19"/>
        <v>0</v>
      </c>
      <c r="P36" s="91">
        <f t="shared" si="20"/>
        <v>0</v>
      </c>
      <c r="Q36" s="79">
        <v>6</v>
      </c>
      <c r="R36" s="79">
        <v>3</v>
      </c>
      <c r="S36" s="79" t="s">
        <v>72</v>
      </c>
      <c r="T36" s="5">
        <v>192</v>
      </c>
      <c r="U36" s="9"/>
      <c r="W36" s="86">
        <f t="shared" si="21"/>
        <v>192.1</v>
      </c>
      <c r="X36" s="87">
        <f t="shared" si="21"/>
        <v>58</v>
      </c>
      <c r="Y36" s="92">
        <f t="shared" si="22"/>
        <v>20</v>
      </c>
      <c r="Z36" s="90">
        <f t="shared" si="22"/>
        <v>0</v>
      </c>
      <c r="AA36" s="90">
        <f t="shared" si="23"/>
        <v>0</v>
      </c>
      <c r="AB36" s="90">
        <f t="shared" si="24"/>
        <v>0</v>
      </c>
      <c r="AC36" s="4" t="str">
        <f t="shared" si="24"/>
        <v/>
      </c>
      <c r="AD36" s="91">
        <f t="shared" si="24"/>
        <v>0</v>
      </c>
      <c r="AE36" s="79" t="str">
        <f t="shared" si="25"/>
        <v>계</v>
      </c>
      <c r="AF36" s="79" t="str">
        <f t="shared" si="26"/>
        <v>6/3</v>
      </c>
      <c r="AH36" s="20" t="str">
        <f t="shared" si="1"/>
        <v>까치신원</v>
      </c>
      <c r="AI36" s="87">
        <f t="shared" si="36"/>
        <v>58</v>
      </c>
      <c r="AJ36" s="79" t="str">
        <f t="shared" si="27"/>
        <v>A-</v>
      </c>
      <c r="AK36" s="79" t="s">
        <v>13</v>
      </c>
      <c r="AL36" s="79" t="s">
        <v>62</v>
      </c>
      <c r="AM36" s="79" t="s">
        <v>63</v>
      </c>
      <c r="AN36" s="79" t="str">
        <f t="shared" si="28"/>
        <v>C</v>
      </c>
      <c r="AO36" s="79" t="str">
        <f t="shared" si="29"/>
        <v/>
      </c>
      <c r="AP36" s="79" t="str">
        <f t="shared" si="30"/>
        <v/>
      </c>
      <c r="AQ36" s="79" t="str">
        <f t="shared" si="31"/>
        <v>O</v>
      </c>
      <c r="AR36" s="79" t="str">
        <f t="shared" si="32"/>
        <v>O</v>
      </c>
      <c r="AS36" s="79" t="s">
        <v>2</v>
      </c>
      <c r="AT36" s="79" t="str">
        <f t="shared" si="33"/>
        <v>X</v>
      </c>
      <c r="AU36" s="79" t="str">
        <f t="shared" si="34"/>
        <v>O</v>
      </c>
      <c r="AV36" s="79" t="str">
        <f t="shared" si="35"/>
        <v/>
      </c>
    </row>
    <row r="37" spans="1:48" x14ac:dyDescent="0.3">
      <c r="A37" s="9" t="s">
        <v>487</v>
      </c>
      <c r="B37" s="10" t="s">
        <v>1632</v>
      </c>
      <c r="C37" s="88">
        <v>882</v>
      </c>
      <c r="D37" s="86">
        <v>197.5</v>
      </c>
      <c r="E37" s="87">
        <v>60</v>
      </c>
      <c r="F37" s="86">
        <v>167.4</v>
      </c>
      <c r="G37" s="17">
        <v>51</v>
      </c>
      <c r="H37" s="88">
        <v>100</v>
      </c>
      <c r="I37" s="89">
        <v>178000</v>
      </c>
      <c r="J37" s="89" t="s">
        <v>255</v>
      </c>
      <c r="K37" s="89">
        <v>120000</v>
      </c>
      <c r="L37" s="89" t="s">
        <v>199</v>
      </c>
      <c r="M37" s="90">
        <f t="shared" si="17"/>
        <v>58000</v>
      </c>
      <c r="N37" s="4">
        <f t="shared" si="18"/>
        <v>0.6741573033707865</v>
      </c>
      <c r="O37" s="91">
        <f t="shared" si="19"/>
        <v>2966.6666666666665</v>
      </c>
      <c r="P37" s="91">
        <f t="shared" si="20"/>
        <v>2000</v>
      </c>
      <c r="Q37" s="79">
        <v>5</v>
      </c>
      <c r="R37" s="79">
        <v>2</v>
      </c>
      <c r="S37" s="79" t="s">
        <v>72</v>
      </c>
      <c r="T37" s="5">
        <v>197</v>
      </c>
      <c r="U37" s="9"/>
      <c r="W37" s="86">
        <f t="shared" si="21"/>
        <v>197.5</v>
      </c>
      <c r="X37" s="87">
        <f t="shared" si="21"/>
        <v>60</v>
      </c>
      <c r="Y37" s="92">
        <f t="shared" si="22"/>
        <v>100</v>
      </c>
      <c r="Z37" s="90">
        <f t="shared" si="22"/>
        <v>178000</v>
      </c>
      <c r="AA37" s="90">
        <f t="shared" si="23"/>
        <v>120000</v>
      </c>
      <c r="AB37" s="90">
        <f t="shared" si="24"/>
        <v>58000</v>
      </c>
      <c r="AC37" s="4">
        <f t="shared" si="24"/>
        <v>0.6741573033707865</v>
      </c>
      <c r="AD37" s="91">
        <f t="shared" si="24"/>
        <v>2966.6666666666665</v>
      </c>
      <c r="AE37" s="79" t="str">
        <f t="shared" si="25"/>
        <v>계</v>
      </c>
      <c r="AF37" s="79" t="str">
        <f t="shared" si="26"/>
        <v>5/2</v>
      </c>
      <c r="AH37" s="20" t="str">
        <f t="shared" ref="AH37:AH68" si="37">IF(A37="","",A37)</f>
        <v>까치신원</v>
      </c>
      <c r="AI37" s="87">
        <f t="shared" si="36"/>
        <v>60</v>
      </c>
      <c r="AJ37" s="79" t="str">
        <f t="shared" si="27"/>
        <v>A-</v>
      </c>
      <c r="AK37" s="79" t="s">
        <v>13</v>
      </c>
      <c r="AL37" s="79" t="s">
        <v>62</v>
      </c>
      <c r="AM37" s="79" t="s">
        <v>63</v>
      </c>
      <c r="AN37" s="79" t="str">
        <f t="shared" si="28"/>
        <v>C</v>
      </c>
      <c r="AO37" s="79" t="str">
        <f t="shared" si="29"/>
        <v>X</v>
      </c>
      <c r="AP37" s="79" t="str">
        <f t="shared" si="30"/>
        <v>X</v>
      </c>
      <c r="AQ37" s="79" t="str">
        <f t="shared" si="31"/>
        <v>X</v>
      </c>
      <c r="AR37" s="79" t="str">
        <f t="shared" si="32"/>
        <v>X</v>
      </c>
      <c r="AS37" s="79" t="s">
        <v>2</v>
      </c>
      <c r="AT37" s="79" t="str">
        <f t="shared" si="33"/>
        <v>X</v>
      </c>
      <c r="AU37" s="79" t="str">
        <f t="shared" si="34"/>
        <v>O</v>
      </c>
      <c r="AV37" s="79" t="str">
        <f t="shared" si="35"/>
        <v>X</v>
      </c>
    </row>
    <row r="38" spans="1:48" x14ac:dyDescent="0.3">
      <c r="A38" s="9"/>
      <c r="B38" s="79"/>
      <c r="C38" s="6"/>
      <c r="D38" s="9"/>
      <c r="E38" s="14"/>
      <c r="F38" s="86"/>
      <c r="G38" s="9"/>
      <c r="H38" s="9"/>
      <c r="I38" s="9"/>
      <c r="J38" s="9"/>
      <c r="K38" s="9"/>
      <c r="L38" s="9"/>
      <c r="M38" s="9"/>
      <c r="N38" s="9"/>
      <c r="O38" s="91"/>
      <c r="P38" s="91"/>
      <c r="Q38" s="87"/>
      <c r="R38" s="87"/>
      <c r="S38" s="9"/>
      <c r="T38" s="47"/>
      <c r="U38" s="9"/>
      <c r="W38" s="67" t="str">
        <f>$A$4&amp;" "&amp;A39&amp;"("&amp;B39&amp;","&amp;C39&amp;"^)"</f>
        <v>구미동 무지개1단지대림('95.07.,778^)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37"/>
        <v/>
      </c>
      <c r="AI38" s="106" t="str">
        <f t="shared" si="36"/>
        <v/>
      </c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</row>
    <row r="39" spans="1:48" x14ac:dyDescent="0.3">
      <c r="A39" s="9" t="s">
        <v>498</v>
      </c>
      <c r="B39" s="10" t="s">
        <v>1629</v>
      </c>
      <c r="C39" s="88">
        <v>778</v>
      </c>
      <c r="D39" s="86">
        <v>67.900000000000006</v>
      </c>
      <c r="E39" s="87">
        <v>21</v>
      </c>
      <c r="F39" s="86">
        <v>47.5</v>
      </c>
      <c r="G39" s="17">
        <v>14</v>
      </c>
      <c r="H39" s="88">
        <v>150</v>
      </c>
      <c r="I39" s="89">
        <v>71000</v>
      </c>
      <c r="J39" s="89" t="s">
        <v>64</v>
      </c>
      <c r="K39" s="89">
        <v>38000</v>
      </c>
      <c r="L39" s="89" t="s">
        <v>82</v>
      </c>
      <c r="M39" s="90">
        <f t="shared" ref="M39:M44" si="38">I39-K39</f>
        <v>33000</v>
      </c>
      <c r="N39" s="4">
        <f t="shared" ref="N39:N44" si="39">IF(ISERROR(K39/I39),"",K39/I39)</f>
        <v>0.53521126760563376</v>
      </c>
      <c r="O39" s="91">
        <f t="shared" ref="O39:O44" si="40">I39/E39</f>
        <v>3380.9523809523807</v>
      </c>
      <c r="P39" s="91">
        <f t="shared" ref="P39:P44" si="41">K39/E39</f>
        <v>1809.5238095238096</v>
      </c>
      <c r="Q39" s="79">
        <v>2</v>
      </c>
      <c r="R39" s="79">
        <v>1</v>
      </c>
      <c r="S39" s="79" t="s">
        <v>61</v>
      </c>
      <c r="T39" s="5">
        <v>67</v>
      </c>
      <c r="U39" s="9"/>
      <c r="W39" s="86">
        <f t="shared" ref="W39:X44" si="42">D39</f>
        <v>67.900000000000006</v>
      </c>
      <c r="X39" s="87">
        <f t="shared" si="42"/>
        <v>21</v>
      </c>
      <c r="Y39" s="92">
        <f t="shared" ref="Y39:Z44" si="43">H39</f>
        <v>150</v>
      </c>
      <c r="Z39" s="90">
        <f t="shared" si="43"/>
        <v>71000</v>
      </c>
      <c r="AA39" s="90">
        <f t="shared" ref="AA39:AA44" si="44">K39</f>
        <v>38000</v>
      </c>
      <c r="AB39" s="90">
        <f t="shared" ref="AB39:AD44" si="45">M39</f>
        <v>33000</v>
      </c>
      <c r="AC39" s="4">
        <f t="shared" si="45"/>
        <v>0.53521126760563376</v>
      </c>
      <c r="AD39" s="91">
        <f t="shared" si="45"/>
        <v>3380.9523809523807</v>
      </c>
      <c r="AE39" s="79" t="str">
        <f t="shared" ref="AE39:AE44" si="46">S39</f>
        <v>복</v>
      </c>
      <c r="AF39" s="79" t="str">
        <f t="shared" ref="AF39:AF44" si="47">Q39&amp;"/"&amp;R39</f>
        <v>2/1</v>
      </c>
      <c r="AH39" s="20" t="str">
        <f t="shared" si="37"/>
        <v>무지개1단지대림</v>
      </c>
      <c r="AI39" s="87">
        <f t="shared" si="36"/>
        <v>21</v>
      </c>
      <c r="AJ39" s="79" t="str">
        <f t="shared" ref="AJ39:AJ44" si="48">IF(AI39="","",$AJ$2)</f>
        <v>A-</v>
      </c>
      <c r="AK39" s="79" t="s">
        <v>13</v>
      </c>
      <c r="AL39" s="79" t="s">
        <v>62</v>
      </c>
      <c r="AM39" s="79" t="s">
        <v>63</v>
      </c>
      <c r="AN39" s="79" t="str">
        <f t="shared" ref="AN39:AN44" si="49">IF(AI39="","",$AN$2)</f>
        <v>C</v>
      </c>
      <c r="AO39" s="79" t="str">
        <f t="shared" ref="AO39:AO44" si="50">IF(N39="","",IF(N39&gt;=$AO$1/100,"O","X"))</f>
        <v>X</v>
      </c>
      <c r="AP39" s="79" t="str">
        <f t="shared" ref="AP39:AP44" si="51">IF(I39="","",IF(I39&lt;=$AP$1,"O","X"))</f>
        <v>X</v>
      </c>
      <c r="AQ39" s="79" t="str">
        <f t="shared" ref="AQ39:AQ44" si="52">IF(O39="","",IF(O39&lt;=$AQ$1,"O","X"))</f>
        <v>X</v>
      </c>
      <c r="AR39" s="79" t="str">
        <f t="shared" ref="AR39:AR44" si="53">IF(M39="","",IF(M39&lt;=$AR$1,"O","X"))</f>
        <v>X</v>
      </c>
      <c r="AS39" s="79" t="s">
        <v>2</v>
      </c>
      <c r="AT39" s="79" t="str">
        <f t="shared" ref="AT39:AT44" si="54">IF(OR(F39="",AI39=""),"",IF(AND((F39&lt;=85),(AI39&gt;=15)),"O","X"))</f>
        <v>O</v>
      </c>
      <c r="AU39" s="79" t="str">
        <f t="shared" ref="AU39:AU44" si="55">IF(C39="","",IF(C39&gt;=$AU$1,"O","X"))</f>
        <v>O</v>
      </c>
      <c r="AV39" s="79" t="str">
        <f t="shared" ref="AV39:AV44" si="56">IF(AO39="","",IF(AND(AO39="O",AP39="O",AR39="O",AT39="O",AU39="O"),"후보","X"))</f>
        <v>X</v>
      </c>
    </row>
    <row r="40" spans="1:48" x14ac:dyDescent="0.3">
      <c r="A40" s="9" t="s">
        <v>498</v>
      </c>
      <c r="B40" s="10" t="s">
        <v>1629</v>
      </c>
      <c r="C40" s="88">
        <v>778</v>
      </c>
      <c r="D40" s="86">
        <v>83.8</v>
      </c>
      <c r="E40" s="87">
        <v>25</v>
      </c>
      <c r="F40" s="86">
        <v>60.7</v>
      </c>
      <c r="G40" s="17">
        <v>18</v>
      </c>
      <c r="H40" s="88">
        <v>158</v>
      </c>
      <c r="I40" s="89">
        <v>80000</v>
      </c>
      <c r="J40" s="89" t="s">
        <v>81</v>
      </c>
      <c r="K40" s="89">
        <v>44000</v>
      </c>
      <c r="L40" s="89" t="s">
        <v>84</v>
      </c>
      <c r="M40" s="90">
        <f t="shared" si="38"/>
        <v>36000</v>
      </c>
      <c r="N40" s="4">
        <f t="shared" si="39"/>
        <v>0.55000000000000004</v>
      </c>
      <c r="O40" s="91">
        <f t="shared" si="40"/>
        <v>3200</v>
      </c>
      <c r="P40" s="91">
        <f t="shared" si="41"/>
        <v>1760</v>
      </c>
      <c r="Q40" s="79">
        <v>3</v>
      </c>
      <c r="R40" s="79">
        <v>1</v>
      </c>
      <c r="S40" s="79" t="s">
        <v>72</v>
      </c>
      <c r="T40" s="5">
        <v>83</v>
      </c>
      <c r="U40" s="9"/>
      <c r="W40" s="86">
        <f t="shared" si="42"/>
        <v>83.8</v>
      </c>
      <c r="X40" s="87">
        <f t="shared" si="42"/>
        <v>25</v>
      </c>
      <c r="Y40" s="92">
        <f t="shared" si="43"/>
        <v>158</v>
      </c>
      <c r="Z40" s="90">
        <f t="shared" si="43"/>
        <v>80000</v>
      </c>
      <c r="AA40" s="90">
        <f t="shared" si="44"/>
        <v>44000</v>
      </c>
      <c r="AB40" s="90">
        <f t="shared" si="45"/>
        <v>36000</v>
      </c>
      <c r="AC40" s="4">
        <f t="shared" si="45"/>
        <v>0.55000000000000004</v>
      </c>
      <c r="AD40" s="91">
        <f t="shared" si="45"/>
        <v>3200</v>
      </c>
      <c r="AE40" s="79" t="str">
        <f t="shared" si="46"/>
        <v>계</v>
      </c>
      <c r="AF40" s="79" t="str">
        <f t="shared" si="47"/>
        <v>3/1</v>
      </c>
      <c r="AH40" s="20" t="str">
        <f t="shared" si="37"/>
        <v>무지개1단지대림</v>
      </c>
      <c r="AI40" s="87">
        <f t="shared" si="36"/>
        <v>25</v>
      </c>
      <c r="AJ40" s="79" t="str">
        <f t="shared" si="48"/>
        <v>A-</v>
      </c>
      <c r="AK40" s="79" t="s">
        <v>13</v>
      </c>
      <c r="AL40" s="79" t="s">
        <v>62</v>
      </c>
      <c r="AM40" s="79" t="s">
        <v>63</v>
      </c>
      <c r="AN40" s="79" t="str">
        <f t="shared" si="49"/>
        <v>C</v>
      </c>
      <c r="AO40" s="79" t="str">
        <f t="shared" si="50"/>
        <v>X</v>
      </c>
      <c r="AP40" s="79" t="str">
        <f t="shared" si="51"/>
        <v>X</v>
      </c>
      <c r="AQ40" s="79" t="str">
        <f t="shared" si="52"/>
        <v>X</v>
      </c>
      <c r="AR40" s="79" t="str">
        <f t="shared" si="53"/>
        <v>X</v>
      </c>
      <c r="AS40" s="79" t="s">
        <v>2</v>
      </c>
      <c r="AT40" s="79" t="str">
        <f t="shared" si="54"/>
        <v>O</v>
      </c>
      <c r="AU40" s="79" t="str">
        <f t="shared" si="55"/>
        <v>O</v>
      </c>
      <c r="AV40" s="79" t="str">
        <f t="shared" si="56"/>
        <v>X</v>
      </c>
    </row>
    <row r="41" spans="1:48" x14ac:dyDescent="0.3">
      <c r="A41" s="9" t="s">
        <v>498</v>
      </c>
      <c r="B41" s="10" t="s">
        <v>1629</v>
      </c>
      <c r="C41" s="88">
        <v>778</v>
      </c>
      <c r="D41" s="86">
        <v>106</v>
      </c>
      <c r="E41" s="87">
        <v>32</v>
      </c>
      <c r="F41" s="86">
        <v>85</v>
      </c>
      <c r="G41" s="17">
        <v>26</v>
      </c>
      <c r="H41" s="88">
        <v>310</v>
      </c>
      <c r="I41" s="89">
        <v>102000</v>
      </c>
      <c r="J41" s="89" t="s">
        <v>64</v>
      </c>
      <c r="K41" s="89">
        <v>59000</v>
      </c>
      <c r="L41" s="89" t="s">
        <v>83</v>
      </c>
      <c r="M41" s="90">
        <f t="shared" si="38"/>
        <v>43000</v>
      </c>
      <c r="N41" s="4">
        <f t="shared" si="39"/>
        <v>0.57843137254901966</v>
      </c>
      <c r="O41" s="91">
        <f t="shared" si="40"/>
        <v>3187.5</v>
      </c>
      <c r="P41" s="91">
        <f t="shared" si="41"/>
        <v>1843.75</v>
      </c>
      <c r="Q41" s="79">
        <v>3</v>
      </c>
      <c r="R41" s="79">
        <v>2</v>
      </c>
      <c r="S41" s="79" t="s">
        <v>72</v>
      </c>
      <c r="T41" s="5">
        <v>106</v>
      </c>
      <c r="U41" s="9"/>
      <c r="W41" s="86">
        <f t="shared" si="42"/>
        <v>106</v>
      </c>
      <c r="X41" s="87">
        <f t="shared" si="42"/>
        <v>32</v>
      </c>
      <c r="Y41" s="92">
        <f t="shared" si="43"/>
        <v>310</v>
      </c>
      <c r="Z41" s="90">
        <f t="shared" si="43"/>
        <v>102000</v>
      </c>
      <c r="AA41" s="90">
        <f t="shared" si="44"/>
        <v>59000</v>
      </c>
      <c r="AB41" s="90">
        <f t="shared" si="45"/>
        <v>43000</v>
      </c>
      <c r="AC41" s="4">
        <f t="shared" si="45"/>
        <v>0.57843137254901966</v>
      </c>
      <c r="AD41" s="91">
        <f t="shared" si="45"/>
        <v>3187.5</v>
      </c>
      <c r="AE41" s="79" t="str">
        <f t="shared" si="46"/>
        <v>계</v>
      </c>
      <c r="AF41" s="79" t="str">
        <f t="shared" si="47"/>
        <v>3/2</v>
      </c>
      <c r="AH41" s="20" t="str">
        <f t="shared" si="37"/>
        <v>무지개1단지대림</v>
      </c>
      <c r="AI41" s="87">
        <f t="shared" si="36"/>
        <v>32</v>
      </c>
      <c r="AJ41" s="79" t="str">
        <f t="shared" si="48"/>
        <v>A-</v>
      </c>
      <c r="AK41" s="79" t="s">
        <v>13</v>
      </c>
      <c r="AL41" s="79" t="s">
        <v>62</v>
      </c>
      <c r="AM41" s="79" t="s">
        <v>63</v>
      </c>
      <c r="AN41" s="79" t="str">
        <f t="shared" si="49"/>
        <v>C</v>
      </c>
      <c r="AO41" s="79" t="str">
        <f t="shared" si="50"/>
        <v>X</v>
      </c>
      <c r="AP41" s="79" t="str">
        <f t="shared" si="51"/>
        <v>X</v>
      </c>
      <c r="AQ41" s="79" t="str">
        <f t="shared" si="52"/>
        <v>X</v>
      </c>
      <c r="AR41" s="79" t="str">
        <f t="shared" si="53"/>
        <v>X</v>
      </c>
      <c r="AS41" s="79" t="s">
        <v>2</v>
      </c>
      <c r="AT41" s="79" t="str">
        <f t="shared" si="54"/>
        <v>O</v>
      </c>
      <c r="AU41" s="79" t="str">
        <f t="shared" si="55"/>
        <v>O</v>
      </c>
      <c r="AV41" s="79" t="str">
        <f t="shared" si="56"/>
        <v>X</v>
      </c>
    </row>
    <row r="42" spans="1:48" x14ac:dyDescent="0.3">
      <c r="A42" s="9" t="s">
        <v>498</v>
      </c>
      <c r="B42" s="10" t="s">
        <v>1629</v>
      </c>
      <c r="C42" s="88">
        <v>778</v>
      </c>
      <c r="D42" s="86">
        <v>124.2</v>
      </c>
      <c r="E42" s="87">
        <v>38</v>
      </c>
      <c r="F42" s="86">
        <v>101.6</v>
      </c>
      <c r="G42" s="17">
        <v>31</v>
      </c>
      <c r="H42" s="88">
        <v>40</v>
      </c>
      <c r="I42" s="89">
        <v>105000</v>
      </c>
      <c r="J42" s="89" t="s">
        <v>66</v>
      </c>
      <c r="K42" s="89"/>
      <c r="L42" s="89"/>
      <c r="M42" s="90">
        <f t="shared" si="38"/>
        <v>105000</v>
      </c>
      <c r="N42" s="4">
        <f t="shared" si="39"/>
        <v>0</v>
      </c>
      <c r="O42" s="91">
        <f t="shared" si="40"/>
        <v>2763.1578947368421</v>
      </c>
      <c r="P42" s="91">
        <f t="shared" si="41"/>
        <v>0</v>
      </c>
      <c r="Q42" s="79">
        <v>4</v>
      </c>
      <c r="R42" s="79">
        <v>2</v>
      </c>
      <c r="S42" s="79" t="s">
        <v>72</v>
      </c>
      <c r="T42" s="5">
        <v>124</v>
      </c>
      <c r="U42" s="9"/>
      <c r="W42" s="86">
        <f t="shared" si="42"/>
        <v>124.2</v>
      </c>
      <c r="X42" s="87">
        <f t="shared" si="42"/>
        <v>38</v>
      </c>
      <c r="Y42" s="92">
        <f t="shared" si="43"/>
        <v>40</v>
      </c>
      <c r="Z42" s="90">
        <f t="shared" si="43"/>
        <v>105000</v>
      </c>
      <c r="AA42" s="90">
        <f t="shared" si="44"/>
        <v>0</v>
      </c>
      <c r="AB42" s="90">
        <f t="shared" si="45"/>
        <v>105000</v>
      </c>
      <c r="AC42" s="4">
        <f t="shared" si="45"/>
        <v>0</v>
      </c>
      <c r="AD42" s="91">
        <f t="shared" si="45"/>
        <v>2763.1578947368421</v>
      </c>
      <c r="AE42" s="79" t="str">
        <f t="shared" si="46"/>
        <v>계</v>
      </c>
      <c r="AF42" s="79" t="str">
        <f t="shared" si="47"/>
        <v>4/2</v>
      </c>
      <c r="AH42" s="20" t="str">
        <f t="shared" si="37"/>
        <v>무지개1단지대림</v>
      </c>
      <c r="AI42" s="87">
        <f t="shared" si="36"/>
        <v>38</v>
      </c>
      <c r="AJ42" s="79" t="str">
        <f t="shared" si="48"/>
        <v>A-</v>
      </c>
      <c r="AK42" s="79" t="s">
        <v>13</v>
      </c>
      <c r="AL42" s="79" t="s">
        <v>62</v>
      </c>
      <c r="AM42" s="79" t="s">
        <v>63</v>
      </c>
      <c r="AN42" s="79" t="str">
        <f t="shared" si="49"/>
        <v>C</v>
      </c>
      <c r="AO42" s="79" t="str">
        <f t="shared" si="50"/>
        <v>X</v>
      </c>
      <c r="AP42" s="79" t="str">
        <f t="shared" si="51"/>
        <v>X</v>
      </c>
      <c r="AQ42" s="79" t="str">
        <f t="shared" si="52"/>
        <v>X</v>
      </c>
      <c r="AR42" s="79" t="str">
        <f t="shared" si="53"/>
        <v>X</v>
      </c>
      <c r="AS42" s="79" t="s">
        <v>2</v>
      </c>
      <c r="AT42" s="79" t="str">
        <f t="shared" si="54"/>
        <v>X</v>
      </c>
      <c r="AU42" s="79" t="str">
        <f t="shared" si="55"/>
        <v>O</v>
      </c>
      <c r="AV42" s="79" t="str">
        <f t="shared" si="56"/>
        <v>X</v>
      </c>
    </row>
    <row r="43" spans="1:48" x14ac:dyDescent="0.3">
      <c r="A43" s="9" t="s">
        <v>498</v>
      </c>
      <c r="B43" s="10" t="s">
        <v>1629</v>
      </c>
      <c r="C43" s="88">
        <v>778</v>
      </c>
      <c r="D43" s="86">
        <v>152</v>
      </c>
      <c r="E43" s="87">
        <v>46</v>
      </c>
      <c r="F43" s="86">
        <v>127.2</v>
      </c>
      <c r="G43" s="17">
        <v>38</v>
      </c>
      <c r="H43" s="88">
        <v>108</v>
      </c>
      <c r="I43" s="89">
        <v>133000</v>
      </c>
      <c r="J43" s="89" t="s">
        <v>65</v>
      </c>
      <c r="K43" s="89">
        <v>90000</v>
      </c>
      <c r="L43" s="89" t="s">
        <v>249</v>
      </c>
      <c r="M43" s="90">
        <f t="shared" si="38"/>
        <v>43000</v>
      </c>
      <c r="N43" s="4">
        <f t="shared" si="39"/>
        <v>0.67669172932330823</v>
      </c>
      <c r="O43" s="91">
        <f t="shared" si="40"/>
        <v>2891.304347826087</v>
      </c>
      <c r="P43" s="91">
        <f t="shared" si="41"/>
        <v>1956.5217391304348</v>
      </c>
      <c r="Q43" s="79">
        <v>4</v>
      </c>
      <c r="R43" s="79">
        <v>2</v>
      </c>
      <c r="S43" s="79" t="s">
        <v>72</v>
      </c>
      <c r="T43" s="5">
        <v>152</v>
      </c>
      <c r="U43" s="9"/>
      <c r="W43" s="86">
        <f t="shared" si="42"/>
        <v>152</v>
      </c>
      <c r="X43" s="87">
        <f t="shared" si="42"/>
        <v>46</v>
      </c>
      <c r="Y43" s="92">
        <f t="shared" si="43"/>
        <v>108</v>
      </c>
      <c r="Z43" s="90">
        <f t="shared" si="43"/>
        <v>133000</v>
      </c>
      <c r="AA43" s="90">
        <f t="shared" si="44"/>
        <v>90000</v>
      </c>
      <c r="AB43" s="90">
        <f t="shared" si="45"/>
        <v>43000</v>
      </c>
      <c r="AC43" s="4">
        <f t="shared" si="45"/>
        <v>0.67669172932330823</v>
      </c>
      <c r="AD43" s="91">
        <f t="shared" si="45"/>
        <v>2891.304347826087</v>
      </c>
      <c r="AE43" s="79" t="str">
        <f t="shared" si="46"/>
        <v>계</v>
      </c>
      <c r="AF43" s="79" t="str">
        <f t="shared" si="47"/>
        <v>4/2</v>
      </c>
      <c r="AH43" s="20" t="str">
        <f t="shared" si="37"/>
        <v>무지개1단지대림</v>
      </c>
      <c r="AI43" s="87">
        <f t="shared" si="36"/>
        <v>46</v>
      </c>
      <c r="AJ43" s="79" t="str">
        <f t="shared" si="48"/>
        <v>A-</v>
      </c>
      <c r="AK43" s="79" t="s">
        <v>13</v>
      </c>
      <c r="AL43" s="79" t="s">
        <v>62</v>
      </c>
      <c r="AM43" s="79" t="s">
        <v>63</v>
      </c>
      <c r="AN43" s="79" t="str">
        <f t="shared" si="49"/>
        <v>C</v>
      </c>
      <c r="AO43" s="79" t="str">
        <f t="shared" si="50"/>
        <v>X</v>
      </c>
      <c r="AP43" s="79" t="str">
        <f t="shared" si="51"/>
        <v>X</v>
      </c>
      <c r="AQ43" s="79" t="str">
        <f t="shared" si="52"/>
        <v>X</v>
      </c>
      <c r="AR43" s="79" t="str">
        <f t="shared" si="53"/>
        <v>X</v>
      </c>
      <c r="AS43" s="79" t="s">
        <v>2</v>
      </c>
      <c r="AT43" s="79" t="str">
        <f t="shared" si="54"/>
        <v>X</v>
      </c>
      <c r="AU43" s="79" t="str">
        <f t="shared" si="55"/>
        <v>O</v>
      </c>
      <c r="AV43" s="79" t="str">
        <f t="shared" si="56"/>
        <v>X</v>
      </c>
    </row>
    <row r="44" spans="1:48" x14ac:dyDescent="0.3">
      <c r="A44" s="9" t="s">
        <v>498</v>
      </c>
      <c r="B44" s="10" t="s">
        <v>1629</v>
      </c>
      <c r="C44" s="88">
        <v>778</v>
      </c>
      <c r="D44" s="86">
        <v>167.1</v>
      </c>
      <c r="E44" s="87">
        <v>51</v>
      </c>
      <c r="F44" s="86">
        <v>133.5</v>
      </c>
      <c r="G44" s="17">
        <v>40</v>
      </c>
      <c r="H44" s="88">
        <v>12</v>
      </c>
      <c r="I44" s="89"/>
      <c r="J44" s="89"/>
      <c r="K44" s="89"/>
      <c r="L44" s="89"/>
      <c r="M44" s="90">
        <f t="shared" si="38"/>
        <v>0</v>
      </c>
      <c r="N44" s="4" t="str">
        <f t="shared" si="39"/>
        <v/>
      </c>
      <c r="O44" s="91">
        <f t="shared" si="40"/>
        <v>0</v>
      </c>
      <c r="P44" s="91">
        <f t="shared" si="41"/>
        <v>0</v>
      </c>
      <c r="Q44" s="79">
        <v>5</v>
      </c>
      <c r="R44" s="79">
        <v>2</v>
      </c>
      <c r="S44" s="79" t="s">
        <v>72</v>
      </c>
      <c r="T44" s="5">
        <v>167</v>
      </c>
      <c r="U44" s="9"/>
      <c r="W44" s="86">
        <f t="shared" si="42"/>
        <v>167.1</v>
      </c>
      <c r="X44" s="87">
        <f t="shared" si="42"/>
        <v>51</v>
      </c>
      <c r="Y44" s="92">
        <f t="shared" si="43"/>
        <v>12</v>
      </c>
      <c r="Z44" s="90">
        <f t="shared" si="43"/>
        <v>0</v>
      </c>
      <c r="AA44" s="90">
        <f t="shared" si="44"/>
        <v>0</v>
      </c>
      <c r="AB44" s="90">
        <f t="shared" si="45"/>
        <v>0</v>
      </c>
      <c r="AC44" s="4" t="str">
        <f t="shared" si="45"/>
        <v/>
      </c>
      <c r="AD44" s="91">
        <f t="shared" si="45"/>
        <v>0</v>
      </c>
      <c r="AE44" s="79" t="str">
        <f t="shared" si="46"/>
        <v>계</v>
      </c>
      <c r="AF44" s="79" t="str">
        <f t="shared" si="47"/>
        <v>5/2</v>
      </c>
      <c r="AH44" s="20" t="str">
        <f t="shared" si="37"/>
        <v>무지개1단지대림</v>
      </c>
      <c r="AI44" s="87">
        <f t="shared" si="36"/>
        <v>51</v>
      </c>
      <c r="AJ44" s="79" t="str">
        <f t="shared" si="48"/>
        <v>A-</v>
      </c>
      <c r="AK44" s="79" t="s">
        <v>13</v>
      </c>
      <c r="AL44" s="79" t="s">
        <v>62</v>
      </c>
      <c r="AM44" s="79" t="s">
        <v>63</v>
      </c>
      <c r="AN44" s="79" t="str">
        <f t="shared" si="49"/>
        <v>C</v>
      </c>
      <c r="AO44" s="79" t="str">
        <f t="shared" si="50"/>
        <v/>
      </c>
      <c r="AP44" s="79" t="str">
        <f t="shared" si="51"/>
        <v/>
      </c>
      <c r="AQ44" s="79" t="str">
        <f t="shared" si="52"/>
        <v>O</v>
      </c>
      <c r="AR44" s="79" t="str">
        <f t="shared" si="53"/>
        <v>O</v>
      </c>
      <c r="AS44" s="79" t="s">
        <v>2</v>
      </c>
      <c r="AT44" s="79" t="str">
        <f t="shared" si="54"/>
        <v>X</v>
      </c>
      <c r="AU44" s="79" t="str">
        <f t="shared" si="55"/>
        <v>O</v>
      </c>
      <c r="AV44" s="79" t="str">
        <f t="shared" si="56"/>
        <v/>
      </c>
    </row>
    <row r="45" spans="1:48" x14ac:dyDescent="0.3">
      <c r="A45" s="9"/>
      <c r="B45" s="79"/>
      <c r="C45" s="6"/>
      <c r="D45" s="9"/>
      <c r="E45" s="14"/>
      <c r="F45" s="86"/>
      <c r="G45" s="9"/>
      <c r="H45" s="9"/>
      <c r="I45" s="9"/>
      <c r="J45" s="9"/>
      <c r="K45" s="9"/>
      <c r="L45" s="9"/>
      <c r="M45" s="9"/>
      <c r="N45" s="9"/>
      <c r="O45" s="91"/>
      <c r="P45" s="91"/>
      <c r="Q45" s="87"/>
      <c r="R45" s="87"/>
      <c r="S45" s="9"/>
      <c r="T45" s="47"/>
      <c r="U45" s="9"/>
      <c r="W45" s="67" t="str">
        <f>$A$4&amp;" "&amp;A46&amp;"("&amp;B46&amp;","&amp;C46&amp;"^)"</f>
        <v>구미동 무지개5단지청구('95.07.,932^)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37"/>
        <v/>
      </c>
      <c r="AI45" s="106" t="str">
        <f t="shared" si="36"/>
        <v/>
      </c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</row>
    <row r="46" spans="1:48" x14ac:dyDescent="0.3">
      <c r="A46" s="9" t="s">
        <v>502</v>
      </c>
      <c r="B46" s="10" t="s">
        <v>1629</v>
      </c>
      <c r="C46" s="88">
        <v>932</v>
      </c>
      <c r="D46" s="86">
        <v>83.7</v>
      </c>
      <c r="E46" s="87">
        <v>25</v>
      </c>
      <c r="F46" s="86">
        <v>58.5</v>
      </c>
      <c r="G46" s="17">
        <v>18</v>
      </c>
      <c r="H46" s="88">
        <v>360</v>
      </c>
      <c r="I46" s="89">
        <v>80000</v>
      </c>
      <c r="J46" s="89" t="s">
        <v>71</v>
      </c>
      <c r="K46" s="89">
        <v>48000</v>
      </c>
      <c r="L46" s="89" t="s">
        <v>66</v>
      </c>
      <c r="M46" s="90">
        <f>I46-K46</f>
        <v>32000</v>
      </c>
      <c r="N46" s="4">
        <f>IF(ISERROR(K46/I46),"",K46/I46)</f>
        <v>0.6</v>
      </c>
      <c r="O46" s="91">
        <f>I46/E46</f>
        <v>3200</v>
      </c>
      <c r="P46" s="91">
        <f>K46/E46</f>
        <v>1920</v>
      </c>
      <c r="Q46" s="79">
        <v>3</v>
      </c>
      <c r="R46" s="79">
        <v>1</v>
      </c>
      <c r="S46" s="79" t="s">
        <v>61</v>
      </c>
      <c r="T46" s="5">
        <v>83</v>
      </c>
      <c r="U46" s="9"/>
      <c r="W46" s="86">
        <f>D46</f>
        <v>83.7</v>
      </c>
      <c r="X46" s="87">
        <f>E46</f>
        <v>25</v>
      </c>
      <c r="Y46" s="92">
        <f>H46</f>
        <v>360</v>
      </c>
      <c r="Z46" s="90">
        <f>I46</f>
        <v>80000</v>
      </c>
      <c r="AA46" s="90">
        <f>K46</f>
        <v>48000</v>
      </c>
      <c r="AB46" s="90">
        <f t="shared" ref="AB46:AD47" si="57">M46</f>
        <v>32000</v>
      </c>
      <c r="AC46" s="4">
        <f t="shared" si="57"/>
        <v>0.6</v>
      </c>
      <c r="AD46" s="91">
        <f t="shared" si="57"/>
        <v>3200</v>
      </c>
      <c r="AE46" s="79" t="str">
        <f>S46</f>
        <v>복</v>
      </c>
      <c r="AF46" s="79" t="str">
        <f>Q46&amp;"/"&amp;R46</f>
        <v>3/1</v>
      </c>
      <c r="AH46" s="20" t="str">
        <f t="shared" si="37"/>
        <v>무지개5단지청구</v>
      </c>
      <c r="AI46" s="87">
        <f t="shared" si="36"/>
        <v>25</v>
      </c>
      <c r="AJ46" s="79" t="str">
        <f>IF(AI46="","",$AJ$2)</f>
        <v>A-</v>
      </c>
      <c r="AK46" s="79" t="s">
        <v>13</v>
      </c>
      <c r="AL46" s="79" t="s">
        <v>62</v>
      </c>
      <c r="AM46" s="79" t="s">
        <v>63</v>
      </c>
      <c r="AN46" s="79" t="str">
        <f>IF(AI46="","",$AN$2)</f>
        <v>C</v>
      </c>
      <c r="AO46" s="79" t="str">
        <f>IF(N46="","",IF(N46&gt;=$AO$1/100,"O","X"))</f>
        <v>X</v>
      </c>
      <c r="AP46" s="79" t="str">
        <f>IF(I46="","",IF(I46&lt;=$AP$1,"O","X"))</f>
        <v>X</v>
      </c>
      <c r="AQ46" s="79" t="str">
        <f>IF(O46="","",IF(O46&lt;=$AQ$1,"O","X"))</f>
        <v>X</v>
      </c>
      <c r="AR46" s="79" t="str">
        <f>IF(M46="","",IF(M46&lt;=$AR$1,"O","X"))</f>
        <v>X</v>
      </c>
      <c r="AS46" s="79" t="s">
        <v>2</v>
      </c>
      <c r="AT46" s="79" t="str">
        <f>IF(OR(F46="",AI46=""),"",IF(AND((F46&lt;=85),(AI46&gt;=15)),"O","X"))</f>
        <v>O</v>
      </c>
      <c r="AU46" s="79" t="str">
        <f>IF(C46="","",IF(C46&gt;=$AU$1,"O","X"))</f>
        <v>O</v>
      </c>
      <c r="AV46" s="79" t="str">
        <f>IF(AO46="","",IF(AND(AO46="O",AP46="O",AR46="O",AT46="O",AU46="O"),"후보","X"))</f>
        <v>X</v>
      </c>
    </row>
    <row r="47" spans="1:48" x14ac:dyDescent="0.3">
      <c r="A47" s="9" t="s">
        <v>502</v>
      </c>
      <c r="B47" s="10" t="s">
        <v>1629</v>
      </c>
      <c r="C47" s="88">
        <v>932</v>
      </c>
      <c r="D47" s="86">
        <v>108.9</v>
      </c>
      <c r="E47" s="87">
        <v>33</v>
      </c>
      <c r="F47" s="86">
        <v>85</v>
      </c>
      <c r="G47" s="17">
        <v>26</v>
      </c>
      <c r="H47" s="88">
        <v>572</v>
      </c>
      <c r="I47" s="89">
        <v>105000</v>
      </c>
      <c r="J47" s="89" t="s">
        <v>82</v>
      </c>
      <c r="K47" s="89">
        <v>60000</v>
      </c>
      <c r="L47" s="89" t="s">
        <v>79</v>
      </c>
      <c r="M47" s="90">
        <f>I47-K47</f>
        <v>45000</v>
      </c>
      <c r="N47" s="4">
        <f>IF(ISERROR(K47/I47),"",K47/I47)</f>
        <v>0.5714285714285714</v>
      </c>
      <c r="O47" s="91">
        <f>I47/E47</f>
        <v>3181.818181818182</v>
      </c>
      <c r="P47" s="91">
        <f>K47/E47</f>
        <v>1818.1818181818182</v>
      </c>
      <c r="Q47" s="79">
        <v>3</v>
      </c>
      <c r="R47" s="79">
        <v>2</v>
      </c>
      <c r="S47" s="79" t="s">
        <v>72</v>
      </c>
      <c r="T47" s="5">
        <v>108</v>
      </c>
      <c r="U47" s="9"/>
      <c r="W47" s="86">
        <f>D47</f>
        <v>108.9</v>
      </c>
      <c r="X47" s="87">
        <f>E47</f>
        <v>33</v>
      </c>
      <c r="Y47" s="92">
        <f>H47</f>
        <v>572</v>
      </c>
      <c r="Z47" s="90">
        <f>I47</f>
        <v>105000</v>
      </c>
      <c r="AA47" s="90">
        <f>K47</f>
        <v>60000</v>
      </c>
      <c r="AB47" s="90">
        <f t="shared" si="57"/>
        <v>45000</v>
      </c>
      <c r="AC47" s="4">
        <f t="shared" si="57"/>
        <v>0.5714285714285714</v>
      </c>
      <c r="AD47" s="91">
        <f t="shared" si="57"/>
        <v>3181.818181818182</v>
      </c>
      <c r="AE47" s="79" t="str">
        <f>S47</f>
        <v>계</v>
      </c>
      <c r="AF47" s="79" t="str">
        <f>Q47&amp;"/"&amp;R47</f>
        <v>3/2</v>
      </c>
      <c r="AH47" s="20" t="str">
        <f t="shared" si="37"/>
        <v>무지개5단지청구</v>
      </c>
      <c r="AI47" s="87">
        <f t="shared" si="36"/>
        <v>33</v>
      </c>
      <c r="AJ47" s="79" t="str">
        <f>IF(AI47="","",$AJ$2)</f>
        <v>A-</v>
      </c>
      <c r="AK47" s="79" t="s">
        <v>13</v>
      </c>
      <c r="AL47" s="79" t="s">
        <v>62</v>
      </c>
      <c r="AM47" s="79" t="s">
        <v>63</v>
      </c>
      <c r="AN47" s="79" t="str">
        <f>IF(AI47="","",$AN$2)</f>
        <v>C</v>
      </c>
      <c r="AO47" s="79" t="str">
        <f>IF(N47="","",IF(N47&gt;=$AO$1/100,"O","X"))</f>
        <v>X</v>
      </c>
      <c r="AP47" s="79" t="str">
        <f>IF(I47="","",IF(I47&lt;=$AP$1,"O","X"))</f>
        <v>X</v>
      </c>
      <c r="AQ47" s="79" t="str">
        <f>IF(O47="","",IF(O47&lt;=$AQ$1,"O","X"))</f>
        <v>X</v>
      </c>
      <c r="AR47" s="79" t="str">
        <f>IF(M47="","",IF(M47&lt;=$AR$1,"O","X"))</f>
        <v>X</v>
      </c>
      <c r="AS47" s="79" t="s">
        <v>2</v>
      </c>
      <c r="AT47" s="79" t="str">
        <f>IF(OR(F47="",AI47=""),"",IF(AND((F47&lt;=85),(AI47&gt;=15)),"O","X"))</f>
        <v>O</v>
      </c>
      <c r="AU47" s="79" t="str">
        <f>IF(C47="","",IF(C47&gt;=$AU$1,"O","X"))</f>
        <v>O</v>
      </c>
      <c r="AV47" s="79" t="str">
        <f>IF(AO47="","",IF(AND(AO47="O",AP47="O",AR47="O",AT47="O",AU47="O"),"후보","X"))</f>
        <v>X</v>
      </c>
    </row>
    <row r="48" spans="1:48" x14ac:dyDescent="0.3">
      <c r="A48" s="9"/>
      <c r="B48" s="79"/>
      <c r="C48" s="6"/>
      <c r="D48" s="9"/>
      <c r="E48" s="14"/>
      <c r="F48" s="86"/>
      <c r="G48" s="9"/>
      <c r="H48" s="9"/>
      <c r="I48" s="9"/>
      <c r="J48" s="9"/>
      <c r="K48" s="9"/>
      <c r="L48" s="9"/>
      <c r="M48" s="9"/>
      <c r="N48" s="9"/>
      <c r="O48" s="91"/>
      <c r="P48" s="91"/>
      <c r="Q48" s="87"/>
      <c r="R48" s="87"/>
      <c r="S48" s="9"/>
      <c r="T48" s="47"/>
      <c r="U48" s="9"/>
      <c r="W48" s="67" t="str">
        <f>$A$4&amp;" "&amp;A49&amp;"("&amp;B49&amp;","&amp;C49&amp;"^)"</f>
        <v>구미동 하얀주공5단지('95.08.,779^)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37"/>
        <v/>
      </c>
      <c r="AI48" s="106" t="str">
        <f t="shared" si="36"/>
        <v/>
      </c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</row>
    <row r="49" spans="1:48" x14ac:dyDescent="0.3">
      <c r="A49" s="9" t="s">
        <v>510</v>
      </c>
      <c r="B49" s="10" t="s">
        <v>1632</v>
      </c>
      <c r="C49" s="88">
        <v>779</v>
      </c>
      <c r="D49" s="86">
        <v>49.7</v>
      </c>
      <c r="E49" s="87">
        <v>15</v>
      </c>
      <c r="F49" s="86">
        <v>35.299999999999997</v>
      </c>
      <c r="G49" s="17">
        <v>11</v>
      </c>
      <c r="H49" s="88">
        <v>297</v>
      </c>
      <c r="I49" s="89">
        <v>66000</v>
      </c>
      <c r="J49" s="89" t="s">
        <v>66</v>
      </c>
      <c r="K49" s="89">
        <v>28000</v>
      </c>
      <c r="L49" s="89" t="s">
        <v>65</v>
      </c>
      <c r="M49" s="90">
        <f>I49-K49</f>
        <v>38000</v>
      </c>
      <c r="N49" s="4">
        <f>IF(ISERROR(K49/I49),"",K49/I49)</f>
        <v>0.42424242424242425</v>
      </c>
      <c r="O49" s="91">
        <f>I49/E49</f>
        <v>4400</v>
      </c>
      <c r="P49" s="91">
        <f>K49/E49</f>
        <v>1866.6666666666667</v>
      </c>
      <c r="Q49" s="79">
        <v>2</v>
      </c>
      <c r="R49" s="79">
        <v>1</v>
      </c>
      <c r="S49" s="79" t="s">
        <v>61</v>
      </c>
      <c r="T49" s="5" t="s">
        <v>85</v>
      </c>
      <c r="U49" s="9"/>
      <c r="W49" s="86">
        <f t="shared" ref="W49:X53" si="58">D49</f>
        <v>49.7</v>
      </c>
      <c r="X49" s="87">
        <f t="shared" si="58"/>
        <v>15</v>
      </c>
      <c r="Y49" s="92">
        <f t="shared" ref="Y49:Z53" si="59">H49</f>
        <v>297</v>
      </c>
      <c r="Z49" s="90">
        <f t="shared" si="59"/>
        <v>66000</v>
      </c>
      <c r="AA49" s="90">
        <f>K49</f>
        <v>28000</v>
      </c>
      <c r="AB49" s="90">
        <f t="shared" ref="AB49:AD53" si="60">M49</f>
        <v>38000</v>
      </c>
      <c r="AC49" s="4">
        <f t="shared" si="60"/>
        <v>0.42424242424242425</v>
      </c>
      <c r="AD49" s="91">
        <f t="shared" si="60"/>
        <v>4400</v>
      </c>
      <c r="AE49" s="79" t="str">
        <f>S49</f>
        <v>복</v>
      </c>
      <c r="AF49" s="79" t="str">
        <f>Q49&amp;"/"&amp;R49</f>
        <v>2/1</v>
      </c>
      <c r="AH49" s="20" t="str">
        <f t="shared" si="37"/>
        <v>하얀주공5단지</v>
      </c>
      <c r="AI49" s="87">
        <f t="shared" si="36"/>
        <v>15</v>
      </c>
      <c r="AJ49" s="79" t="str">
        <f>IF(AI49="","",$AJ$2)</f>
        <v>A-</v>
      </c>
      <c r="AK49" s="79" t="s">
        <v>13</v>
      </c>
      <c r="AL49" s="79" t="s">
        <v>62</v>
      </c>
      <c r="AM49" s="79" t="s">
        <v>63</v>
      </c>
      <c r="AN49" s="79" t="str">
        <f>IF(AI49="","",$AN$2)</f>
        <v>C</v>
      </c>
      <c r="AO49" s="79" t="str">
        <f>IF(N49="","",IF(N49&gt;=$AO$1/100,"O","X"))</f>
        <v>X</v>
      </c>
      <c r="AP49" s="79" t="str">
        <f>IF(I49="","",IF(I49&lt;=$AP$1,"O","X"))</f>
        <v>X</v>
      </c>
      <c r="AQ49" s="79" t="str">
        <f>IF(O49="","",IF(O49&lt;=$AQ$1,"O","X"))</f>
        <v>X</v>
      </c>
      <c r="AR49" s="79" t="str">
        <f>IF(M49="","",IF(M49&lt;=$AR$1,"O","X"))</f>
        <v>X</v>
      </c>
      <c r="AS49" s="79" t="s">
        <v>2</v>
      </c>
      <c r="AT49" s="79" t="str">
        <f>IF(OR(F49="",AI49=""),"",IF(AND((F49&lt;=85),(AI49&gt;=15)),"O","X"))</f>
        <v>O</v>
      </c>
      <c r="AU49" s="79" t="str">
        <f>IF(C49="","",IF(C49&gt;=$AU$1,"O","X"))</f>
        <v>O</v>
      </c>
      <c r="AV49" s="79" t="str">
        <f>IF(AO49="","",IF(AND(AO49="O",AP49="O",AR49="O",AT49="O",AU49="O"),"후보","X"))</f>
        <v>X</v>
      </c>
    </row>
    <row r="50" spans="1:48" x14ac:dyDescent="0.3">
      <c r="A50" s="9" t="s">
        <v>510</v>
      </c>
      <c r="B50" s="10" t="s">
        <v>1632</v>
      </c>
      <c r="C50" s="88">
        <v>779</v>
      </c>
      <c r="D50" s="86">
        <v>50.3</v>
      </c>
      <c r="E50" s="87">
        <v>15</v>
      </c>
      <c r="F50" s="86">
        <v>35.299999999999997</v>
      </c>
      <c r="G50" s="17">
        <v>11</v>
      </c>
      <c r="H50" s="88">
        <v>39</v>
      </c>
      <c r="I50" s="89"/>
      <c r="J50" s="89"/>
      <c r="K50" s="89"/>
      <c r="L50" s="89"/>
      <c r="M50" s="90">
        <f>I50-K50</f>
        <v>0</v>
      </c>
      <c r="N50" s="4" t="str">
        <f>IF(ISERROR(K50/I50),"",K50/I50)</f>
        <v/>
      </c>
      <c r="O50" s="91">
        <f>I50/E50</f>
        <v>0</v>
      </c>
      <c r="P50" s="91">
        <f>K50/E50</f>
        <v>0</v>
      </c>
      <c r="Q50" s="79">
        <v>2</v>
      </c>
      <c r="R50" s="79">
        <v>1</v>
      </c>
      <c r="S50" s="79" t="s">
        <v>61</v>
      </c>
      <c r="T50" s="5" t="s">
        <v>86</v>
      </c>
      <c r="U50" s="9"/>
      <c r="W50" s="86">
        <f t="shared" si="58"/>
        <v>50.3</v>
      </c>
      <c r="X50" s="87">
        <f t="shared" si="58"/>
        <v>15</v>
      </c>
      <c r="Y50" s="92">
        <f t="shared" si="59"/>
        <v>39</v>
      </c>
      <c r="Z50" s="90">
        <f t="shared" si="59"/>
        <v>0</v>
      </c>
      <c r="AA50" s="90">
        <f>K50</f>
        <v>0</v>
      </c>
      <c r="AB50" s="90">
        <f t="shared" si="60"/>
        <v>0</v>
      </c>
      <c r="AC50" s="4" t="str">
        <f t="shared" si="60"/>
        <v/>
      </c>
      <c r="AD50" s="91">
        <f t="shared" si="60"/>
        <v>0</v>
      </c>
      <c r="AE50" s="79" t="str">
        <f>S50</f>
        <v>복</v>
      </c>
      <c r="AF50" s="79" t="str">
        <f>Q50&amp;"/"&amp;R50</f>
        <v>2/1</v>
      </c>
      <c r="AH50" s="20" t="str">
        <f t="shared" si="37"/>
        <v>하얀주공5단지</v>
      </c>
      <c r="AI50" s="87">
        <f t="shared" si="36"/>
        <v>15</v>
      </c>
      <c r="AJ50" s="79" t="str">
        <f>IF(AI50="","",$AJ$2)</f>
        <v>A-</v>
      </c>
      <c r="AK50" s="79" t="s">
        <v>13</v>
      </c>
      <c r="AL50" s="79" t="s">
        <v>62</v>
      </c>
      <c r="AM50" s="79" t="s">
        <v>63</v>
      </c>
      <c r="AN50" s="79" t="str">
        <f>IF(AI50="","",$AN$2)</f>
        <v>C</v>
      </c>
      <c r="AO50" s="79" t="str">
        <f>IF(N50="","",IF(N50&gt;=$AO$1/100,"O","X"))</f>
        <v/>
      </c>
      <c r="AP50" s="79" t="str">
        <f>IF(I50="","",IF(I50&lt;=$AP$1,"O","X"))</f>
        <v/>
      </c>
      <c r="AQ50" s="79" t="str">
        <f>IF(O50="","",IF(O50&lt;=$AQ$1,"O","X"))</f>
        <v>O</v>
      </c>
      <c r="AR50" s="79" t="str">
        <f>IF(M50="","",IF(M50&lt;=$AR$1,"O","X"))</f>
        <v>O</v>
      </c>
      <c r="AS50" s="79" t="s">
        <v>2</v>
      </c>
      <c r="AT50" s="79" t="str">
        <f>IF(OR(F50="",AI50=""),"",IF(AND((F50&lt;=85),(AI50&gt;=15)),"O","X"))</f>
        <v>O</v>
      </c>
      <c r="AU50" s="79" t="str">
        <f>IF(C50="","",IF(C50&gt;=$AU$1,"O","X"))</f>
        <v>O</v>
      </c>
      <c r="AV50" s="79" t="str">
        <f>IF(AO50="","",IF(AND(AO50="O",AP50="O",AR50="O",AT50="O",AU50="O"),"후보","X"))</f>
        <v/>
      </c>
    </row>
    <row r="51" spans="1:48" x14ac:dyDescent="0.3">
      <c r="A51" s="9" t="s">
        <v>510</v>
      </c>
      <c r="B51" s="10" t="s">
        <v>1632</v>
      </c>
      <c r="C51" s="88">
        <v>779</v>
      </c>
      <c r="D51" s="86">
        <v>51.3</v>
      </c>
      <c r="E51" s="87">
        <v>16</v>
      </c>
      <c r="F51" s="86">
        <v>36</v>
      </c>
      <c r="G51" s="17">
        <v>11</v>
      </c>
      <c r="H51" s="88">
        <v>20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9">
        <v>2</v>
      </c>
      <c r="R51" s="79">
        <v>1</v>
      </c>
      <c r="S51" s="79" t="s">
        <v>61</v>
      </c>
      <c r="T51" s="5" t="s">
        <v>87</v>
      </c>
      <c r="U51" s="9"/>
      <c r="W51" s="86">
        <f t="shared" si="58"/>
        <v>51.3</v>
      </c>
      <c r="X51" s="87">
        <f t="shared" si="58"/>
        <v>16</v>
      </c>
      <c r="Y51" s="92">
        <f t="shared" si="59"/>
        <v>20</v>
      </c>
      <c r="Z51" s="90">
        <f t="shared" si="59"/>
        <v>0</v>
      </c>
      <c r="AA51" s="90">
        <f>K51</f>
        <v>0</v>
      </c>
      <c r="AB51" s="90">
        <f t="shared" si="60"/>
        <v>0</v>
      </c>
      <c r="AC51" s="4" t="str">
        <f t="shared" si="60"/>
        <v/>
      </c>
      <c r="AD51" s="91">
        <f t="shared" si="60"/>
        <v>0</v>
      </c>
      <c r="AE51" s="79" t="str">
        <f>S51</f>
        <v>복</v>
      </c>
      <c r="AF51" s="79" t="str">
        <f>Q51&amp;"/"&amp;R51</f>
        <v>2/1</v>
      </c>
      <c r="AH51" s="20" t="str">
        <f t="shared" si="37"/>
        <v>하얀주공5단지</v>
      </c>
      <c r="AI51" s="87">
        <f t="shared" si="36"/>
        <v>16</v>
      </c>
      <c r="AJ51" s="79" t="str">
        <f>IF(AI51="","",$AJ$2)</f>
        <v>A-</v>
      </c>
      <c r="AK51" s="79" t="s">
        <v>13</v>
      </c>
      <c r="AL51" s="79" t="s">
        <v>62</v>
      </c>
      <c r="AM51" s="79" t="s">
        <v>63</v>
      </c>
      <c r="AN51" s="79" t="str">
        <f>IF(AI51="","",$AN$2)</f>
        <v>C</v>
      </c>
      <c r="AO51" s="79" t="str">
        <f>IF(N51="","",IF(N51&gt;=$AO$1/100,"O","X"))</f>
        <v/>
      </c>
      <c r="AP51" s="79" t="str">
        <f>IF(I51="","",IF(I51&lt;=$AP$1,"O","X"))</f>
        <v/>
      </c>
      <c r="AQ51" s="79" t="str">
        <f>IF(O51="","",IF(O51&lt;=$AQ$1,"O","X"))</f>
        <v>O</v>
      </c>
      <c r="AR51" s="79" t="str">
        <f>IF(M51="","",IF(M51&lt;=$AR$1,"O","X"))</f>
        <v>O</v>
      </c>
      <c r="AS51" s="79" t="s">
        <v>2</v>
      </c>
      <c r="AT51" s="79" t="str">
        <f>IF(OR(F51="",AI51=""),"",IF(AND((F51&lt;=85),(AI51&gt;=15)),"O","X"))</f>
        <v>O</v>
      </c>
      <c r="AU51" s="79" t="str">
        <f>IF(C51="","",IF(C51&gt;=$AU$1,"O","X"))</f>
        <v>O</v>
      </c>
      <c r="AV51" s="79" t="str">
        <f>IF(AO51="","",IF(AND(AO51="O",AP51="O",AR51="O",AT51="O",AU51="O"),"후보","X"))</f>
        <v/>
      </c>
    </row>
    <row r="52" spans="1:48" x14ac:dyDescent="0.3">
      <c r="A52" s="9" t="s">
        <v>510</v>
      </c>
      <c r="B52" s="10" t="s">
        <v>1632</v>
      </c>
      <c r="C52" s="88">
        <v>779</v>
      </c>
      <c r="D52" s="86">
        <v>53.4</v>
      </c>
      <c r="E52" s="87">
        <v>16</v>
      </c>
      <c r="F52" s="86">
        <v>38.1</v>
      </c>
      <c r="G52" s="17">
        <v>12</v>
      </c>
      <c r="H52" s="88">
        <v>252</v>
      </c>
      <c r="I52" s="89">
        <v>69000</v>
      </c>
      <c r="J52" s="89" t="s">
        <v>59</v>
      </c>
      <c r="K52" s="89">
        <v>30000</v>
      </c>
      <c r="L52" s="89" t="s">
        <v>68</v>
      </c>
      <c r="M52" s="90">
        <f>I52-K52</f>
        <v>39000</v>
      </c>
      <c r="N52" s="4">
        <f>IF(ISERROR(K52/I52),"",K52/I52)</f>
        <v>0.43478260869565216</v>
      </c>
      <c r="O52" s="91">
        <f>I52/E52</f>
        <v>4312.5</v>
      </c>
      <c r="P52" s="91">
        <f>K52/E52</f>
        <v>1875</v>
      </c>
      <c r="Q52" s="79">
        <v>2</v>
      </c>
      <c r="R52" s="79">
        <v>1</v>
      </c>
      <c r="S52" s="79" t="s">
        <v>61</v>
      </c>
      <c r="T52" s="5" t="s">
        <v>88</v>
      </c>
      <c r="U52" s="9"/>
      <c r="W52" s="86">
        <f t="shared" si="58"/>
        <v>53.4</v>
      </c>
      <c r="X52" s="87">
        <f t="shared" si="58"/>
        <v>16</v>
      </c>
      <c r="Y52" s="92">
        <f t="shared" si="59"/>
        <v>252</v>
      </c>
      <c r="Z52" s="90">
        <f t="shared" si="59"/>
        <v>69000</v>
      </c>
      <c r="AA52" s="90">
        <f>K52</f>
        <v>30000</v>
      </c>
      <c r="AB52" s="90">
        <f t="shared" si="60"/>
        <v>39000</v>
      </c>
      <c r="AC52" s="4">
        <f t="shared" si="60"/>
        <v>0.43478260869565216</v>
      </c>
      <c r="AD52" s="91">
        <f t="shared" si="60"/>
        <v>4312.5</v>
      </c>
      <c r="AE52" s="79" t="str">
        <f>S52</f>
        <v>복</v>
      </c>
      <c r="AF52" s="79" t="str">
        <f>Q52&amp;"/"&amp;R52</f>
        <v>2/1</v>
      </c>
      <c r="AH52" s="20" t="str">
        <f t="shared" si="37"/>
        <v>하얀주공5단지</v>
      </c>
      <c r="AI52" s="87">
        <f t="shared" si="36"/>
        <v>16</v>
      </c>
      <c r="AJ52" s="79" t="str">
        <f>IF(AI52="","",$AJ$2)</f>
        <v>A-</v>
      </c>
      <c r="AK52" s="79" t="s">
        <v>13</v>
      </c>
      <c r="AL52" s="79" t="s">
        <v>62</v>
      </c>
      <c r="AM52" s="79" t="s">
        <v>63</v>
      </c>
      <c r="AN52" s="79" t="str">
        <f>IF(AI52="","",$AN$2)</f>
        <v>C</v>
      </c>
      <c r="AO52" s="79" t="str">
        <f>IF(N52="","",IF(N52&gt;=$AO$1/100,"O","X"))</f>
        <v>X</v>
      </c>
      <c r="AP52" s="79" t="str">
        <f>IF(I52="","",IF(I52&lt;=$AP$1,"O","X"))</f>
        <v>X</v>
      </c>
      <c r="AQ52" s="79" t="str">
        <f>IF(O52="","",IF(O52&lt;=$AQ$1,"O","X"))</f>
        <v>X</v>
      </c>
      <c r="AR52" s="79" t="str">
        <f>IF(M52="","",IF(M52&lt;=$AR$1,"O","X"))</f>
        <v>X</v>
      </c>
      <c r="AS52" s="79" t="s">
        <v>2</v>
      </c>
      <c r="AT52" s="79" t="str">
        <f>IF(OR(F52="",AI52=""),"",IF(AND((F52&lt;=85),(AI52&gt;=15)),"O","X"))</f>
        <v>O</v>
      </c>
      <c r="AU52" s="79" t="str">
        <f>IF(C52="","",IF(C52&gt;=$AU$1,"O","X"))</f>
        <v>O</v>
      </c>
      <c r="AV52" s="79" t="str">
        <f>IF(AO52="","",IF(AND(AO52="O",AP52="O",AR52="O",AT52="O",AU52="O"),"후보","X"))</f>
        <v>X</v>
      </c>
    </row>
    <row r="53" spans="1:48" x14ac:dyDescent="0.3">
      <c r="A53" s="9" t="s">
        <v>510</v>
      </c>
      <c r="B53" s="10" t="s">
        <v>1632</v>
      </c>
      <c r="C53" s="88">
        <v>779</v>
      </c>
      <c r="D53" s="86">
        <v>54.7</v>
      </c>
      <c r="E53" s="87">
        <v>17</v>
      </c>
      <c r="F53" s="86">
        <v>39</v>
      </c>
      <c r="G53" s="17">
        <v>12</v>
      </c>
      <c r="H53" s="88">
        <v>171</v>
      </c>
      <c r="I53" s="89">
        <v>69000</v>
      </c>
      <c r="J53" s="89" t="s">
        <v>59</v>
      </c>
      <c r="K53" s="89">
        <v>34000</v>
      </c>
      <c r="L53" s="89" t="s">
        <v>78</v>
      </c>
      <c r="M53" s="90">
        <f>I53-K53</f>
        <v>35000</v>
      </c>
      <c r="N53" s="4">
        <f>IF(ISERROR(K53/I53),"",K53/I53)</f>
        <v>0.49275362318840582</v>
      </c>
      <c r="O53" s="91">
        <f>I53/E53</f>
        <v>4058.8235294117649</v>
      </c>
      <c r="P53" s="91">
        <f>K53/E53</f>
        <v>2000</v>
      </c>
      <c r="Q53" s="79">
        <v>2</v>
      </c>
      <c r="R53" s="79">
        <v>1</v>
      </c>
      <c r="S53" s="79" t="s">
        <v>61</v>
      </c>
      <c r="T53" s="5">
        <v>54</v>
      </c>
      <c r="U53" s="9"/>
      <c r="W53" s="86">
        <f t="shared" si="58"/>
        <v>54.7</v>
      </c>
      <c r="X53" s="87">
        <f t="shared" si="58"/>
        <v>17</v>
      </c>
      <c r="Y53" s="92">
        <f t="shared" si="59"/>
        <v>171</v>
      </c>
      <c r="Z53" s="90">
        <f t="shared" si="59"/>
        <v>69000</v>
      </c>
      <c r="AA53" s="90">
        <f>K53</f>
        <v>34000</v>
      </c>
      <c r="AB53" s="90">
        <f t="shared" si="60"/>
        <v>35000</v>
      </c>
      <c r="AC53" s="4">
        <f t="shared" si="60"/>
        <v>0.49275362318840582</v>
      </c>
      <c r="AD53" s="91">
        <f t="shared" si="60"/>
        <v>4058.8235294117649</v>
      </c>
      <c r="AE53" s="79" t="str">
        <f>S53</f>
        <v>복</v>
      </c>
      <c r="AF53" s="79" t="str">
        <f>Q53&amp;"/"&amp;R53</f>
        <v>2/1</v>
      </c>
      <c r="AH53" s="20" t="str">
        <f t="shared" si="37"/>
        <v>하얀주공5단지</v>
      </c>
      <c r="AI53" s="87">
        <f t="shared" si="36"/>
        <v>17</v>
      </c>
      <c r="AJ53" s="79" t="str">
        <f>IF(AI53="","",$AJ$2)</f>
        <v>A-</v>
      </c>
      <c r="AK53" s="79" t="s">
        <v>13</v>
      </c>
      <c r="AL53" s="79" t="s">
        <v>62</v>
      </c>
      <c r="AM53" s="79" t="s">
        <v>63</v>
      </c>
      <c r="AN53" s="79" t="str">
        <f>IF(AI53="","",$AN$2)</f>
        <v>C</v>
      </c>
      <c r="AO53" s="79" t="str">
        <f>IF(N53="","",IF(N53&gt;=$AO$1/100,"O","X"))</f>
        <v>X</v>
      </c>
      <c r="AP53" s="79" t="str">
        <f>IF(I53="","",IF(I53&lt;=$AP$1,"O","X"))</f>
        <v>X</v>
      </c>
      <c r="AQ53" s="79" t="str">
        <f>IF(O53="","",IF(O53&lt;=$AQ$1,"O","X"))</f>
        <v>X</v>
      </c>
      <c r="AR53" s="79" t="str">
        <f>IF(M53="","",IF(M53&lt;=$AR$1,"O","X"))</f>
        <v>X</v>
      </c>
      <c r="AS53" s="79" t="s">
        <v>2</v>
      </c>
      <c r="AT53" s="79" t="str">
        <f>IF(OR(F53="",AI53=""),"",IF(AND((F53&lt;=85),(AI53&gt;=15)),"O","X"))</f>
        <v>O</v>
      </c>
      <c r="AU53" s="79" t="str">
        <f>IF(C53="","",IF(C53&gt;=$AU$1,"O","X"))</f>
        <v>O</v>
      </c>
      <c r="AV53" s="79" t="str">
        <f>IF(AO53="","",IF(AND(AO53="O",AP53="O",AR53="O",AT53="O",AU53="O"),"후보","X"))</f>
        <v>X</v>
      </c>
    </row>
    <row r="54" spans="1:48" x14ac:dyDescent="0.3">
      <c r="A54" s="9"/>
      <c r="B54" s="79"/>
      <c r="C54" s="6"/>
      <c r="D54" s="9"/>
      <c r="E54" s="14"/>
      <c r="F54" s="86"/>
      <c r="G54" s="9"/>
      <c r="H54" s="9"/>
      <c r="I54" s="9"/>
      <c r="J54" s="9"/>
      <c r="K54" s="9"/>
      <c r="L54" s="9"/>
      <c r="M54" s="9"/>
      <c r="N54" s="9"/>
      <c r="O54" s="91"/>
      <c r="P54" s="91"/>
      <c r="Q54" s="87"/>
      <c r="R54" s="87"/>
      <c r="S54" s="9"/>
      <c r="T54" s="47"/>
      <c r="U54" s="9"/>
      <c r="W54" s="67" t="str">
        <f>$A$4&amp;" "&amp;A55&amp;"("&amp;B55&amp;","&amp;C55&amp;"^)"</f>
        <v>구미동 무지개4단지주공('95.11.,563^)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37"/>
        <v/>
      </c>
      <c r="AI54" s="106" t="str">
        <f t="shared" si="36"/>
        <v/>
      </c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</row>
    <row r="55" spans="1:48" x14ac:dyDescent="0.3">
      <c r="A55" s="9" t="s">
        <v>514</v>
      </c>
      <c r="B55" s="10" t="s">
        <v>1633</v>
      </c>
      <c r="C55" s="88">
        <v>563</v>
      </c>
      <c r="D55" s="86">
        <v>66.8</v>
      </c>
      <c r="E55" s="87">
        <v>20</v>
      </c>
      <c r="F55" s="86">
        <v>49.7</v>
      </c>
      <c r="G55" s="17">
        <v>15</v>
      </c>
      <c r="H55" s="88">
        <v>96</v>
      </c>
      <c r="I55" s="89">
        <v>75000</v>
      </c>
      <c r="J55" s="89" t="s">
        <v>66</v>
      </c>
      <c r="K55" s="89">
        <v>20000</v>
      </c>
      <c r="L55" s="89" t="s">
        <v>71</v>
      </c>
      <c r="M55" s="90">
        <f>I55-K55</f>
        <v>55000</v>
      </c>
      <c r="N55" s="4">
        <f>IF(ISERROR(K55/I55),"",K55/I55)</f>
        <v>0.26666666666666666</v>
      </c>
      <c r="O55" s="91">
        <f>I55/E55</f>
        <v>3750</v>
      </c>
      <c r="P55" s="91">
        <f>K55/E55</f>
        <v>1000</v>
      </c>
      <c r="Q55" s="79">
        <v>2</v>
      </c>
      <c r="R55" s="79">
        <v>1</v>
      </c>
      <c r="S55" s="79" t="s">
        <v>61</v>
      </c>
      <c r="T55" s="5">
        <v>66</v>
      </c>
      <c r="U55" s="9"/>
      <c r="W55" s="86">
        <f t="shared" ref="W55:X57" si="61">D55</f>
        <v>66.8</v>
      </c>
      <c r="X55" s="87">
        <f t="shared" si="61"/>
        <v>20</v>
      </c>
      <c r="Y55" s="92">
        <f t="shared" ref="Y55:Z57" si="62">H55</f>
        <v>96</v>
      </c>
      <c r="Z55" s="90">
        <f t="shared" si="62"/>
        <v>75000</v>
      </c>
      <c r="AA55" s="90">
        <f>K55</f>
        <v>20000</v>
      </c>
      <c r="AB55" s="90">
        <f t="shared" ref="AB55:AD57" si="63">M55</f>
        <v>55000</v>
      </c>
      <c r="AC55" s="4">
        <f t="shared" si="63"/>
        <v>0.26666666666666666</v>
      </c>
      <c r="AD55" s="91">
        <f t="shared" si="63"/>
        <v>3750</v>
      </c>
      <c r="AE55" s="79" t="str">
        <f>S55</f>
        <v>복</v>
      </c>
      <c r="AF55" s="79" t="str">
        <f>Q55&amp;"/"&amp;R55</f>
        <v>2/1</v>
      </c>
      <c r="AH55" s="20" t="str">
        <f t="shared" si="37"/>
        <v>무지개4단지주공</v>
      </c>
      <c r="AI55" s="87">
        <f t="shared" si="36"/>
        <v>20</v>
      </c>
      <c r="AJ55" s="79" t="str">
        <f>IF(AI55="","",$AJ$2)</f>
        <v>A-</v>
      </c>
      <c r="AK55" s="79" t="s">
        <v>13</v>
      </c>
      <c r="AL55" s="79" t="s">
        <v>62</v>
      </c>
      <c r="AM55" s="79" t="s">
        <v>63</v>
      </c>
      <c r="AN55" s="79" t="str">
        <f>IF(AI55="","",$AN$2)</f>
        <v>C</v>
      </c>
      <c r="AO55" s="79" t="str">
        <f>IF(N55="","",IF(N55&gt;=$AO$1/100,"O","X"))</f>
        <v>X</v>
      </c>
      <c r="AP55" s="79" t="str">
        <f>IF(I55="","",IF(I55&lt;=$AP$1,"O","X"))</f>
        <v>X</v>
      </c>
      <c r="AQ55" s="79" t="str">
        <f>IF(O55="","",IF(O55&lt;=$AQ$1,"O","X"))</f>
        <v>X</v>
      </c>
      <c r="AR55" s="79" t="str">
        <f>IF(M55="","",IF(M55&lt;=$AR$1,"O","X"))</f>
        <v>X</v>
      </c>
      <c r="AS55" s="79" t="s">
        <v>2</v>
      </c>
      <c r="AT55" s="79" t="str">
        <f>IF(OR(F55="",AI55=""),"",IF(AND((F55&lt;=85),(AI55&gt;=15)),"O","X"))</f>
        <v>O</v>
      </c>
      <c r="AU55" s="79" t="str">
        <f>IF(C55="","",IF(C55&gt;=$AU$1,"O","X"))</f>
        <v>O</v>
      </c>
      <c r="AV55" s="79" t="str">
        <f>IF(AO55="","",IF(AND(AO55="O",AP55="O",AR55="O",AT55="O",AU55="O"),"후보","X"))</f>
        <v>X</v>
      </c>
    </row>
    <row r="56" spans="1:48" x14ac:dyDescent="0.3">
      <c r="A56" s="9" t="s">
        <v>514</v>
      </c>
      <c r="B56" s="10" t="s">
        <v>1633</v>
      </c>
      <c r="C56" s="88">
        <v>563</v>
      </c>
      <c r="D56" s="86">
        <v>79</v>
      </c>
      <c r="E56" s="87">
        <v>24</v>
      </c>
      <c r="F56" s="86">
        <v>58.1</v>
      </c>
      <c r="G56" s="17">
        <v>18</v>
      </c>
      <c r="H56" s="88">
        <v>267</v>
      </c>
      <c r="I56" s="89">
        <v>89000</v>
      </c>
      <c r="J56" s="89" t="s">
        <v>65</v>
      </c>
      <c r="K56" s="89">
        <v>26000</v>
      </c>
      <c r="L56" s="89" t="s">
        <v>81</v>
      </c>
      <c r="M56" s="90">
        <f>I56-K56</f>
        <v>63000</v>
      </c>
      <c r="N56" s="4">
        <f>IF(ISERROR(K56/I56),"",K56/I56)</f>
        <v>0.29213483146067415</v>
      </c>
      <c r="O56" s="91">
        <f>I56/E56</f>
        <v>3708.3333333333335</v>
      </c>
      <c r="P56" s="91">
        <f>K56/E56</f>
        <v>1083.3333333333333</v>
      </c>
      <c r="Q56" s="79">
        <v>3</v>
      </c>
      <c r="R56" s="79">
        <v>1</v>
      </c>
      <c r="S56" s="79" t="s">
        <v>61</v>
      </c>
      <c r="T56" s="5" t="s">
        <v>89</v>
      </c>
      <c r="U56" s="9"/>
      <c r="W56" s="86">
        <f t="shared" si="61"/>
        <v>79</v>
      </c>
      <c r="X56" s="87">
        <f t="shared" si="61"/>
        <v>24</v>
      </c>
      <c r="Y56" s="92">
        <f t="shared" si="62"/>
        <v>267</v>
      </c>
      <c r="Z56" s="90">
        <f t="shared" si="62"/>
        <v>89000</v>
      </c>
      <c r="AA56" s="90">
        <f>K56</f>
        <v>26000</v>
      </c>
      <c r="AB56" s="90">
        <f t="shared" si="63"/>
        <v>63000</v>
      </c>
      <c r="AC56" s="4">
        <f t="shared" si="63"/>
        <v>0.29213483146067415</v>
      </c>
      <c r="AD56" s="91">
        <f t="shared" si="63"/>
        <v>3708.3333333333335</v>
      </c>
      <c r="AE56" s="79" t="str">
        <f>S56</f>
        <v>복</v>
      </c>
      <c r="AF56" s="79" t="str">
        <f>Q56&amp;"/"&amp;R56</f>
        <v>3/1</v>
      </c>
      <c r="AH56" s="20" t="str">
        <f t="shared" si="37"/>
        <v>무지개4단지주공</v>
      </c>
      <c r="AI56" s="87">
        <f t="shared" si="36"/>
        <v>24</v>
      </c>
      <c r="AJ56" s="79" t="str">
        <f>IF(AI56="","",$AJ$2)</f>
        <v>A-</v>
      </c>
      <c r="AK56" s="79" t="s">
        <v>13</v>
      </c>
      <c r="AL56" s="79" t="s">
        <v>62</v>
      </c>
      <c r="AM56" s="79" t="s">
        <v>63</v>
      </c>
      <c r="AN56" s="79" t="str">
        <f>IF(AI56="","",$AN$2)</f>
        <v>C</v>
      </c>
      <c r="AO56" s="79" t="str">
        <f>IF(N56="","",IF(N56&gt;=$AO$1/100,"O","X"))</f>
        <v>X</v>
      </c>
      <c r="AP56" s="79" t="str">
        <f>IF(I56="","",IF(I56&lt;=$AP$1,"O","X"))</f>
        <v>X</v>
      </c>
      <c r="AQ56" s="79" t="str">
        <f>IF(O56="","",IF(O56&lt;=$AQ$1,"O","X"))</f>
        <v>X</v>
      </c>
      <c r="AR56" s="79" t="str">
        <f>IF(M56="","",IF(M56&lt;=$AR$1,"O","X"))</f>
        <v>X</v>
      </c>
      <c r="AS56" s="79" t="s">
        <v>2</v>
      </c>
      <c r="AT56" s="79" t="str">
        <f>IF(OR(F56="",AI56=""),"",IF(AND((F56&lt;=85),(AI56&gt;=15)),"O","X"))</f>
        <v>O</v>
      </c>
      <c r="AU56" s="79" t="str">
        <f>IF(C56="","",IF(C56&gt;=$AU$1,"O","X"))</f>
        <v>O</v>
      </c>
      <c r="AV56" s="79" t="str">
        <f>IF(AO56="","",IF(AND(AO56="O",AP56="O",AR56="O",AT56="O",AU56="O"),"후보","X"))</f>
        <v>X</v>
      </c>
    </row>
    <row r="57" spans="1:48" x14ac:dyDescent="0.3">
      <c r="A57" s="9" t="s">
        <v>514</v>
      </c>
      <c r="B57" s="10" t="s">
        <v>1633</v>
      </c>
      <c r="C57" s="88">
        <v>563</v>
      </c>
      <c r="D57" s="86">
        <v>80.599999999999994</v>
      </c>
      <c r="E57" s="87">
        <v>24</v>
      </c>
      <c r="F57" s="86">
        <v>60</v>
      </c>
      <c r="G57" s="17">
        <v>18</v>
      </c>
      <c r="H57" s="88">
        <v>200</v>
      </c>
      <c r="I57" s="89">
        <v>96000</v>
      </c>
      <c r="J57" s="89" t="s">
        <v>249</v>
      </c>
      <c r="K57" s="89">
        <v>25000</v>
      </c>
      <c r="L57" s="89" t="s">
        <v>64</v>
      </c>
      <c r="M57" s="90">
        <f>I57-K57</f>
        <v>71000</v>
      </c>
      <c r="N57" s="4">
        <f>IF(ISERROR(K57/I57),"",K57/I57)</f>
        <v>0.26041666666666669</v>
      </c>
      <c r="O57" s="91">
        <f>I57/E57</f>
        <v>4000</v>
      </c>
      <c r="P57" s="91">
        <f>K57/E57</f>
        <v>1041.6666666666667</v>
      </c>
      <c r="Q57" s="79">
        <v>3</v>
      </c>
      <c r="R57" s="79">
        <v>1</v>
      </c>
      <c r="S57" s="79" t="s">
        <v>61</v>
      </c>
      <c r="T57" s="5" t="s">
        <v>70</v>
      </c>
      <c r="U57" s="9"/>
      <c r="W57" s="86">
        <f t="shared" si="61"/>
        <v>80.599999999999994</v>
      </c>
      <c r="X57" s="87">
        <f t="shared" si="61"/>
        <v>24</v>
      </c>
      <c r="Y57" s="92">
        <f t="shared" si="62"/>
        <v>200</v>
      </c>
      <c r="Z57" s="90">
        <f t="shared" si="62"/>
        <v>96000</v>
      </c>
      <c r="AA57" s="90">
        <f>K57</f>
        <v>25000</v>
      </c>
      <c r="AB57" s="90">
        <f t="shared" si="63"/>
        <v>71000</v>
      </c>
      <c r="AC57" s="4">
        <f t="shared" si="63"/>
        <v>0.26041666666666669</v>
      </c>
      <c r="AD57" s="91">
        <f t="shared" si="63"/>
        <v>4000</v>
      </c>
      <c r="AE57" s="79" t="str">
        <f>S57</f>
        <v>복</v>
      </c>
      <c r="AF57" s="79" t="str">
        <f>Q57&amp;"/"&amp;R57</f>
        <v>3/1</v>
      </c>
      <c r="AH57" s="20" t="str">
        <f t="shared" si="37"/>
        <v>무지개4단지주공</v>
      </c>
      <c r="AI57" s="87">
        <f t="shared" si="36"/>
        <v>24</v>
      </c>
      <c r="AJ57" s="79" t="str">
        <f>IF(AI57="","",$AJ$2)</f>
        <v>A-</v>
      </c>
      <c r="AK57" s="79" t="s">
        <v>13</v>
      </c>
      <c r="AL57" s="79" t="s">
        <v>62</v>
      </c>
      <c r="AM57" s="79" t="s">
        <v>63</v>
      </c>
      <c r="AN57" s="79" t="str">
        <f>IF(AI57="","",$AN$2)</f>
        <v>C</v>
      </c>
      <c r="AO57" s="79" t="str">
        <f>IF(N57="","",IF(N57&gt;=$AO$1/100,"O","X"))</f>
        <v>X</v>
      </c>
      <c r="AP57" s="79" t="str">
        <f>IF(I57="","",IF(I57&lt;=$AP$1,"O","X"))</f>
        <v>X</v>
      </c>
      <c r="AQ57" s="79" t="str">
        <f>IF(O57="","",IF(O57&lt;=$AQ$1,"O","X"))</f>
        <v>X</v>
      </c>
      <c r="AR57" s="79" t="str">
        <f>IF(M57="","",IF(M57&lt;=$AR$1,"O","X"))</f>
        <v>X</v>
      </c>
      <c r="AS57" s="79" t="s">
        <v>2</v>
      </c>
      <c r="AT57" s="79" t="str">
        <f>IF(OR(F57="",AI57=""),"",IF(AND((F57&lt;=85),(AI57&gt;=15)),"O","X"))</f>
        <v>O</v>
      </c>
      <c r="AU57" s="79" t="str">
        <f>IF(C57="","",IF(C57&gt;=$AU$1,"O","X"))</f>
        <v>O</v>
      </c>
      <c r="AV57" s="79" t="str">
        <f>IF(AO57="","",IF(AND(AO57="O",AP57="O",AR57="O",AT57="O",AU57="O"),"후보","X"))</f>
        <v>X</v>
      </c>
    </row>
    <row r="58" spans="1:48" x14ac:dyDescent="0.3">
      <c r="A58" s="9"/>
      <c r="B58" s="79"/>
      <c r="C58" s="6"/>
      <c r="D58" s="9"/>
      <c r="E58" s="14"/>
      <c r="F58" s="86"/>
      <c r="G58" s="9"/>
      <c r="H58" s="9"/>
      <c r="I58" s="9"/>
      <c r="J58" s="9"/>
      <c r="K58" s="9"/>
      <c r="L58" s="9"/>
      <c r="M58" s="9"/>
      <c r="N58" s="9"/>
      <c r="O58" s="91"/>
      <c r="P58" s="91"/>
      <c r="Q58" s="87"/>
      <c r="R58" s="87"/>
      <c r="S58" s="9"/>
      <c r="T58" s="47"/>
      <c r="U58" s="9"/>
      <c r="W58" s="67" t="str">
        <f>$A$4&amp;" "&amp;A59&amp;"("&amp;B59&amp;","&amp;C59&amp;"^)"</f>
        <v>구미동 무지개11단지금강('95.09.,216^)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37"/>
        <v/>
      </c>
      <c r="AI58" s="106" t="str">
        <f t="shared" si="36"/>
        <v/>
      </c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</row>
    <row r="59" spans="1:48" x14ac:dyDescent="0.3">
      <c r="A59" s="9" t="s">
        <v>519</v>
      </c>
      <c r="B59" s="10" t="s">
        <v>1634</v>
      </c>
      <c r="C59" s="88">
        <v>216</v>
      </c>
      <c r="D59" s="86">
        <v>68.900000000000006</v>
      </c>
      <c r="E59" s="87">
        <v>21</v>
      </c>
      <c r="F59" s="86">
        <v>49.8</v>
      </c>
      <c r="G59" s="17">
        <v>15</v>
      </c>
      <c r="H59" s="88">
        <v>108</v>
      </c>
      <c r="I59" s="89"/>
      <c r="J59" s="89"/>
      <c r="K59" s="89"/>
      <c r="L59" s="89"/>
      <c r="M59" s="90">
        <f>I59-K59</f>
        <v>0</v>
      </c>
      <c r="N59" s="4" t="str">
        <f>IF(ISERROR(K59/I59),"",K59/I59)</f>
        <v/>
      </c>
      <c r="O59" s="91">
        <f>I59/E59</f>
        <v>0</v>
      </c>
      <c r="P59" s="91">
        <f>K59/E59</f>
        <v>0</v>
      </c>
      <c r="Q59" s="79">
        <v>2</v>
      </c>
      <c r="R59" s="79">
        <v>1</v>
      </c>
      <c r="S59" s="79" t="s">
        <v>61</v>
      </c>
      <c r="T59" s="5">
        <v>68</v>
      </c>
      <c r="U59" s="9"/>
      <c r="W59" s="86">
        <f>D59</f>
        <v>68.900000000000006</v>
      </c>
      <c r="X59" s="87">
        <f>E59</f>
        <v>21</v>
      </c>
      <c r="Y59" s="92">
        <f>H59</f>
        <v>108</v>
      </c>
      <c r="Z59" s="90">
        <f>I59</f>
        <v>0</v>
      </c>
      <c r="AA59" s="90">
        <f>K59</f>
        <v>0</v>
      </c>
      <c r="AB59" s="90">
        <f t="shared" ref="AB59:AD60" si="64">M59</f>
        <v>0</v>
      </c>
      <c r="AC59" s="4" t="str">
        <f t="shared" si="64"/>
        <v/>
      </c>
      <c r="AD59" s="91">
        <f t="shared" si="64"/>
        <v>0</v>
      </c>
      <c r="AE59" s="79" t="str">
        <f>S59</f>
        <v>복</v>
      </c>
      <c r="AF59" s="79" t="str">
        <f>Q59&amp;"/"&amp;R59</f>
        <v>2/1</v>
      </c>
      <c r="AH59" s="20" t="str">
        <f t="shared" si="37"/>
        <v>무지개11단지금강</v>
      </c>
      <c r="AI59" s="87">
        <f t="shared" si="36"/>
        <v>21</v>
      </c>
      <c r="AJ59" s="79" t="str">
        <f>IF(AI59="","",$AJ$2)</f>
        <v>A-</v>
      </c>
      <c r="AK59" s="79" t="s">
        <v>13</v>
      </c>
      <c r="AL59" s="79" t="s">
        <v>62</v>
      </c>
      <c r="AM59" s="79" t="s">
        <v>63</v>
      </c>
      <c r="AN59" s="79" t="str">
        <f>IF(AI59="","",$AN$2)</f>
        <v>C</v>
      </c>
      <c r="AO59" s="79" t="str">
        <f>IF(N59="","",IF(N59&gt;=$AO$1/100,"O","X"))</f>
        <v/>
      </c>
      <c r="AP59" s="79" t="str">
        <f>IF(I59="","",IF(I59&lt;=$AP$1,"O","X"))</f>
        <v/>
      </c>
      <c r="AQ59" s="79" t="str">
        <f>IF(O59="","",IF(O59&lt;=$AQ$1,"O","X"))</f>
        <v>O</v>
      </c>
      <c r="AR59" s="79" t="str">
        <f>IF(M59="","",IF(M59&lt;=$AR$1,"O","X"))</f>
        <v>O</v>
      </c>
      <c r="AS59" s="79" t="s">
        <v>2</v>
      </c>
      <c r="AT59" s="79" t="str">
        <f>IF(OR(F59="",AI59=""),"",IF(AND((F59&lt;=85),(AI59&gt;=15)),"O","X"))</f>
        <v>O</v>
      </c>
      <c r="AU59" s="79" t="str">
        <f>IF(C59="","",IF(C59&gt;=$AU$1,"O","X"))</f>
        <v>X</v>
      </c>
      <c r="AV59" s="79" t="str">
        <f>IF(AO59="","",IF(AND(AO59="O",AP59="O",AR59="O",AT59="O",AU59="O"),"후보","X"))</f>
        <v/>
      </c>
    </row>
    <row r="60" spans="1:48" x14ac:dyDescent="0.3">
      <c r="A60" s="9" t="s">
        <v>519</v>
      </c>
      <c r="B60" s="10" t="s">
        <v>1634</v>
      </c>
      <c r="C60" s="88">
        <v>216</v>
      </c>
      <c r="D60" s="86">
        <v>108.5</v>
      </c>
      <c r="E60" s="87">
        <v>33</v>
      </c>
      <c r="F60" s="86">
        <v>85</v>
      </c>
      <c r="G60" s="17">
        <v>26</v>
      </c>
      <c r="H60" s="88">
        <v>108</v>
      </c>
      <c r="I60" s="89"/>
      <c r="J60" s="89"/>
      <c r="K60" s="89"/>
      <c r="L60" s="89"/>
      <c r="M60" s="90">
        <f>I60-K60</f>
        <v>0</v>
      </c>
      <c r="N60" s="4" t="str">
        <f>IF(ISERROR(K60/I60),"",K60/I60)</f>
        <v/>
      </c>
      <c r="O60" s="91">
        <f>I60/E60</f>
        <v>0</v>
      </c>
      <c r="P60" s="91">
        <f>K60/E60</f>
        <v>0</v>
      </c>
      <c r="Q60" s="79">
        <v>3</v>
      </c>
      <c r="R60" s="79">
        <v>2</v>
      </c>
      <c r="S60" s="79" t="s">
        <v>72</v>
      </c>
      <c r="T60" s="5">
        <v>108</v>
      </c>
      <c r="U60" s="9"/>
      <c r="W60" s="86">
        <f>D60</f>
        <v>108.5</v>
      </c>
      <c r="X60" s="87">
        <f>E60</f>
        <v>33</v>
      </c>
      <c r="Y60" s="92">
        <f>H60</f>
        <v>108</v>
      </c>
      <c r="Z60" s="90">
        <f>I60</f>
        <v>0</v>
      </c>
      <c r="AA60" s="90">
        <f>K60</f>
        <v>0</v>
      </c>
      <c r="AB60" s="90">
        <f t="shared" si="64"/>
        <v>0</v>
      </c>
      <c r="AC60" s="4" t="str">
        <f t="shared" si="64"/>
        <v/>
      </c>
      <c r="AD60" s="91">
        <f t="shared" si="64"/>
        <v>0</v>
      </c>
      <c r="AE60" s="79" t="str">
        <f>S60</f>
        <v>계</v>
      </c>
      <c r="AF60" s="79" t="str">
        <f>Q60&amp;"/"&amp;R60</f>
        <v>3/2</v>
      </c>
      <c r="AH60" s="20" t="str">
        <f t="shared" si="37"/>
        <v>무지개11단지금강</v>
      </c>
      <c r="AI60" s="87">
        <f t="shared" si="36"/>
        <v>33</v>
      </c>
      <c r="AJ60" s="79" t="str">
        <f>IF(AI60="","",$AJ$2)</f>
        <v>A-</v>
      </c>
      <c r="AK60" s="79" t="s">
        <v>13</v>
      </c>
      <c r="AL60" s="79" t="s">
        <v>62</v>
      </c>
      <c r="AM60" s="79" t="s">
        <v>63</v>
      </c>
      <c r="AN60" s="79" t="str">
        <f>IF(AI60="","",$AN$2)</f>
        <v>C</v>
      </c>
      <c r="AO60" s="79" t="str">
        <f>IF(N60="","",IF(N60&gt;=$AO$1/100,"O","X"))</f>
        <v/>
      </c>
      <c r="AP60" s="79" t="str">
        <f>IF(I60="","",IF(I60&lt;=$AP$1,"O","X"))</f>
        <v/>
      </c>
      <c r="AQ60" s="79" t="str">
        <f>IF(O60="","",IF(O60&lt;=$AQ$1,"O","X"))</f>
        <v>O</v>
      </c>
      <c r="AR60" s="79" t="str">
        <f>IF(M60="","",IF(M60&lt;=$AR$1,"O","X"))</f>
        <v>O</v>
      </c>
      <c r="AS60" s="79" t="s">
        <v>2</v>
      </c>
      <c r="AT60" s="79" t="str">
        <f>IF(OR(F60="",AI60=""),"",IF(AND((F60&lt;=85),(AI60&gt;=15)),"O","X"))</f>
        <v>O</v>
      </c>
      <c r="AU60" s="79" t="str">
        <f>IF(C60="","",IF(C60&gt;=$AU$1,"O","X"))</f>
        <v>X</v>
      </c>
      <c r="AV60" s="79" t="str">
        <f>IF(AO60="","",IF(AND(AO60="O",AP60="O",AR60="O",AT60="O",AU60="O"),"후보","X"))</f>
        <v/>
      </c>
    </row>
    <row r="61" spans="1:48" x14ac:dyDescent="0.3">
      <c r="A61" s="9"/>
      <c r="B61" s="79"/>
      <c r="C61" s="6"/>
      <c r="D61" s="9"/>
      <c r="E61" s="14"/>
      <c r="F61" s="86"/>
      <c r="G61" s="9"/>
      <c r="H61" s="9"/>
      <c r="I61" s="9"/>
      <c r="J61" s="9"/>
      <c r="K61" s="9"/>
      <c r="L61" s="9"/>
      <c r="M61" s="9"/>
      <c r="N61" s="9"/>
      <c r="O61" s="91"/>
      <c r="P61" s="91"/>
      <c r="Q61" s="87"/>
      <c r="R61" s="87"/>
      <c r="S61" s="9"/>
      <c r="T61" s="47"/>
      <c r="U61" s="9"/>
      <c r="W61" s="67" t="str">
        <f>$A$4&amp;" "&amp;A62&amp;"("&amp;B62&amp;","&amp;C62&amp;"^)"</f>
        <v>구미동 하얀마을그랜드빌('95.08.,324^)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37"/>
        <v/>
      </c>
      <c r="AI61" s="106" t="str">
        <f t="shared" si="36"/>
        <v/>
      </c>
      <c r="AJ61" s="79"/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79"/>
    </row>
    <row r="62" spans="1:48" x14ac:dyDescent="0.3">
      <c r="A62" s="9" t="s">
        <v>524</v>
      </c>
      <c r="B62" s="10" t="s">
        <v>1632</v>
      </c>
      <c r="C62" s="88">
        <v>324</v>
      </c>
      <c r="D62" s="86">
        <v>118.2</v>
      </c>
      <c r="E62" s="87">
        <v>36</v>
      </c>
      <c r="F62" s="86">
        <v>99.8</v>
      </c>
      <c r="G62" s="17">
        <v>30</v>
      </c>
      <c r="H62" s="88">
        <v>72</v>
      </c>
      <c r="I62" s="89"/>
      <c r="J62" s="89"/>
      <c r="K62" s="89"/>
      <c r="L62" s="89"/>
      <c r="M62" s="90">
        <f>I62-K62</f>
        <v>0</v>
      </c>
      <c r="N62" s="4" t="str">
        <f>IF(ISERROR(K62/I62),"",K62/I62)</f>
        <v/>
      </c>
      <c r="O62" s="91">
        <f>I62/E62</f>
        <v>0</v>
      </c>
      <c r="P62" s="91">
        <f>K62/E62</f>
        <v>0</v>
      </c>
      <c r="Q62" s="79">
        <v>3</v>
      </c>
      <c r="R62" s="79">
        <v>2</v>
      </c>
      <c r="S62" s="79" t="s">
        <v>72</v>
      </c>
      <c r="T62" s="5">
        <v>118</v>
      </c>
      <c r="U62" s="9"/>
      <c r="W62" s="86">
        <f t="shared" ref="W62:X66" si="65">D62</f>
        <v>118.2</v>
      </c>
      <c r="X62" s="87">
        <f t="shared" si="65"/>
        <v>36</v>
      </c>
      <c r="Y62" s="92">
        <f t="shared" ref="Y62:Z66" si="66">H62</f>
        <v>72</v>
      </c>
      <c r="Z62" s="90">
        <f t="shared" si="66"/>
        <v>0</v>
      </c>
      <c r="AA62" s="90">
        <f>K62</f>
        <v>0</v>
      </c>
      <c r="AB62" s="90">
        <f t="shared" ref="AB62:AD66" si="67">M62</f>
        <v>0</v>
      </c>
      <c r="AC62" s="4" t="str">
        <f t="shared" si="67"/>
        <v/>
      </c>
      <c r="AD62" s="91">
        <f t="shared" si="67"/>
        <v>0</v>
      </c>
      <c r="AE62" s="79" t="str">
        <f>S62</f>
        <v>계</v>
      </c>
      <c r="AF62" s="79" t="str">
        <f>Q62&amp;"/"&amp;R62</f>
        <v>3/2</v>
      </c>
      <c r="AH62" s="20" t="str">
        <f t="shared" si="37"/>
        <v>하얀마을그랜드빌</v>
      </c>
      <c r="AI62" s="87">
        <f t="shared" si="36"/>
        <v>36</v>
      </c>
      <c r="AJ62" s="79" t="str">
        <f>IF(AI62="","",$AJ$2)</f>
        <v>A-</v>
      </c>
      <c r="AK62" s="79" t="s">
        <v>13</v>
      </c>
      <c r="AL62" s="79" t="s">
        <v>62</v>
      </c>
      <c r="AM62" s="79" t="s">
        <v>63</v>
      </c>
      <c r="AN62" s="79" t="str">
        <f>IF(AI62="","",$AN$2)</f>
        <v>C</v>
      </c>
      <c r="AO62" s="79" t="str">
        <f>IF(N62="","",IF(N62&gt;=$AO$1/100,"O","X"))</f>
        <v/>
      </c>
      <c r="AP62" s="79" t="str">
        <f>IF(I62="","",IF(I62&lt;=$AP$1,"O","X"))</f>
        <v/>
      </c>
      <c r="AQ62" s="79" t="str">
        <f>IF(O62="","",IF(O62&lt;=$AQ$1,"O","X"))</f>
        <v>O</v>
      </c>
      <c r="AR62" s="79" t="str">
        <f>IF(M62="","",IF(M62&lt;=$AR$1,"O","X"))</f>
        <v>O</v>
      </c>
      <c r="AS62" s="79" t="s">
        <v>2</v>
      </c>
      <c r="AT62" s="79" t="str">
        <f>IF(OR(F62="",AI62=""),"",IF(AND((F62&lt;=85),(AI62&gt;=15)),"O","X"))</f>
        <v>X</v>
      </c>
      <c r="AU62" s="79" t="str">
        <f>IF(C62="","",IF(C62&gt;=$AU$1,"O","X"))</f>
        <v>O</v>
      </c>
      <c r="AV62" s="79" t="str">
        <f>IF(AO62="","",IF(AND(AO62="O",AP62="O",AR62="O",AT62="O",AU62="O"),"후보","X"))</f>
        <v/>
      </c>
    </row>
    <row r="63" spans="1:48" x14ac:dyDescent="0.3">
      <c r="A63" s="9" t="s">
        <v>524</v>
      </c>
      <c r="B63" s="10" t="s">
        <v>1632</v>
      </c>
      <c r="C63" s="88">
        <v>324</v>
      </c>
      <c r="D63" s="86">
        <v>158.9</v>
      </c>
      <c r="E63" s="87">
        <v>48</v>
      </c>
      <c r="F63" s="86">
        <v>133.4</v>
      </c>
      <c r="G63" s="17">
        <v>40</v>
      </c>
      <c r="H63" s="88">
        <v>2</v>
      </c>
      <c r="I63" s="89"/>
      <c r="J63" s="89"/>
      <c r="K63" s="89"/>
      <c r="L63" s="89"/>
      <c r="M63" s="90">
        <f>I63-K63</f>
        <v>0</v>
      </c>
      <c r="N63" s="4" t="str">
        <f>IF(ISERROR(K63/I63),"",K63/I63)</f>
        <v/>
      </c>
      <c r="O63" s="91">
        <f>I63/E63</f>
        <v>0</v>
      </c>
      <c r="P63" s="91">
        <f>K63/E63</f>
        <v>0</v>
      </c>
      <c r="Q63" s="79">
        <v>4</v>
      </c>
      <c r="R63" s="79">
        <v>2</v>
      </c>
      <c r="S63" s="79" t="s">
        <v>72</v>
      </c>
      <c r="T63" s="5" t="s">
        <v>90</v>
      </c>
      <c r="U63" s="9"/>
      <c r="W63" s="86">
        <f t="shared" si="65"/>
        <v>158.9</v>
      </c>
      <c r="X63" s="87">
        <f t="shared" si="65"/>
        <v>48</v>
      </c>
      <c r="Y63" s="92">
        <f t="shared" si="66"/>
        <v>2</v>
      </c>
      <c r="Z63" s="90">
        <f t="shared" si="66"/>
        <v>0</v>
      </c>
      <c r="AA63" s="90">
        <f>K63</f>
        <v>0</v>
      </c>
      <c r="AB63" s="90">
        <f t="shared" si="67"/>
        <v>0</v>
      </c>
      <c r="AC63" s="4" t="str">
        <f t="shared" si="67"/>
        <v/>
      </c>
      <c r="AD63" s="91">
        <f t="shared" si="67"/>
        <v>0</v>
      </c>
      <c r="AE63" s="79" t="str">
        <f>S63</f>
        <v>계</v>
      </c>
      <c r="AF63" s="79" t="str">
        <f>Q63&amp;"/"&amp;R63</f>
        <v>4/2</v>
      </c>
      <c r="AH63" s="20" t="str">
        <f t="shared" si="37"/>
        <v>하얀마을그랜드빌</v>
      </c>
      <c r="AI63" s="87">
        <f t="shared" si="36"/>
        <v>48</v>
      </c>
      <c r="AJ63" s="79" t="str">
        <f>IF(AI63="","",$AJ$2)</f>
        <v>A-</v>
      </c>
      <c r="AK63" s="79" t="s">
        <v>13</v>
      </c>
      <c r="AL63" s="79" t="s">
        <v>62</v>
      </c>
      <c r="AM63" s="79" t="s">
        <v>63</v>
      </c>
      <c r="AN63" s="79" t="str">
        <f>IF(AI63="","",$AN$2)</f>
        <v>C</v>
      </c>
      <c r="AO63" s="79" t="str">
        <f>IF(N63="","",IF(N63&gt;=$AO$1/100,"O","X"))</f>
        <v/>
      </c>
      <c r="AP63" s="79" t="str">
        <f>IF(I63="","",IF(I63&lt;=$AP$1,"O","X"))</f>
        <v/>
      </c>
      <c r="AQ63" s="79" t="str">
        <f>IF(O63="","",IF(O63&lt;=$AQ$1,"O","X"))</f>
        <v>O</v>
      </c>
      <c r="AR63" s="79" t="str">
        <f>IF(M63="","",IF(M63&lt;=$AR$1,"O","X"))</f>
        <v>O</v>
      </c>
      <c r="AS63" s="79" t="s">
        <v>2</v>
      </c>
      <c r="AT63" s="79" t="str">
        <f>IF(OR(F63="",AI63=""),"",IF(AND((F63&lt;=85),(AI63&gt;=15)),"O","X"))</f>
        <v>X</v>
      </c>
      <c r="AU63" s="79" t="str">
        <f>IF(C63="","",IF(C63&gt;=$AU$1,"O","X"))</f>
        <v>O</v>
      </c>
      <c r="AV63" s="79" t="str">
        <f>IF(AO63="","",IF(AND(AO63="O",AP63="O",AR63="O",AT63="O",AU63="O"),"후보","X"))</f>
        <v/>
      </c>
    </row>
    <row r="64" spans="1:48" x14ac:dyDescent="0.3">
      <c r="A64" s="9" t="s">
        <v>524</v>
      </c>
      <c r="B64" s="10" t="s">
        <v>1632</v>
      </c>
      <c r="C64" s="88">
        <v>324</v>
      </c>
      <c r="D64" s="86">
        <v>159.9</v>
      </c>
      <c r="E64" s="87">
        <v>48</v>
      </c>
      <c r="F64" s="86">
        <v>134.4</v>
      </c>
      <c r="G64" s="17">
        <v>41</v>
      </c>
      <c r="H64" s="88">
        <v>88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9">
        <v>4</v>
      </c>
      <c r="R64" s="79">
        <v>2</v>
      </c>
      <c r="S64" s="79" t="s">
        <v>72</v>
      </c>
      <c r="T64" s="5" t="s">
        <v>91</v>
      </c>
      <c r="U64" s="9"/>
      <c r="W64" s="86">
        <f t="shared" si="65"/>
        <v>159.9</v>
      </c>
      <c r="X64" s="87">
        <f t="shared" si="65"/>
        <v>48</v>
      </c>
      <c r="Y64" s="92">
        <f t="shared" si="66"/>
        <v>88</v>
      </c>
      <c r="Z64" s="90">
        <f t="shared" si="66"/>
        <v>0</v>
      </c>
      <c r="AA64" s="90">
        <f>K64</f>
        <v>0</v>
      </c>
      <c r="AB64" s="90">
        <f t="shared" si="67"/>
        <v>0</v>
      </c>
      <c r="AC64" s="4" t="str">
        <f t="shared" si="67"/>
        <v/>
      </c>
      <c r="AD64" s="91">
        <f t="shared" si="67"/>
        <v>0</v>
      </c>
      <c r="AE64" s="79" t="str">
        <f>S64</f>
        <v>계</v>
      </c>
      <c r="AF64" s="79" t="str">
        <f>Q64&amp;"/"&amp;R64</f>
        <v>4/2</v>
      </c>
      <c r="AH64" s="20" t="str">
        <f t="shared" si="37"/>
        <v>하얀마을그랜드빌</v>
      </c>
      <c r="AI64" s="87">
        <f t="shared" si="36"/>
        <v>48</v>
      </c>
      <c r="AJ64" s="79" t="str">
        <f>IF(AI64="","",$AJ$2)</f>
        <v>A-</v>
      </c>
      <c r="AK64" s="79" t="s">
        <v>13</v>
      </c>
      <c r="AL64" s="79" t="s">
        <v>62</v>
      </c>
      <c r="AM64" s="79" t="s">
        <v>63</v>
      </c>
      <c r="AN64" s="79" t="str">
        <f>IF(AI64="","",$AN$2)</f>
        <v>C</v>
      </c>
      <c r="AO64" s="79" t="str">
        <f>IF(N64="","",IF(N64&gt;=$AO$1/100,"O","X"))</f>
        <v/>
      </c>
      <c r="AP64" s="79" t="str">
        <f>IF(I64="","",IF(I64&lt;=$AP$1,"O","X"))</f>
        <v/>
      </c>
      <c r="AQ64" s="79" t="str">
        <f>IF(O64="","",IF(O64&lt;=$AQ$1,"O","X"))</f>
        <v>O</v>
      </c>
      <c r="AR64" s="79" t="str">
        <f>IF(M64="","",IF(M64&lt;=$AR$1,"O","X"))</f>
        <v>O</v>
      </c>
      <c r="AS64" s="79" t="s">
        <v>2</v>
      </c>
      <c r="AT64" s="79" t="str">
        <f>IF(OR(F64="",AI64=""),"",IF(AND((F64&lt;=85),(AI64&gt;=15)),"O","X"))</f>
        <v>X</v>
      </c>
      <c r="AU64" s="79" t="str">
        <f>IF(C64="","",IF(C64&gt;=$AU$1,"O","X"))</f>
        <v>O</v>
      </c>
      <c r="AV64" s="79" t="str">
        <f>IF(AO64="","",IF(AND(AO64="O",AP64="O",AR64="O",AT64="O",AU64="O"),"후보","X"))</f>
        <v/>
      </c>
    </row>
    <row r="65" spans="1:48" x14ac:dyDescent="0.3">
      <c r="A65" s="9" t="s">
        <v>524</v>
      </c>
      <c r="B65" s="10" t="s">
        <v>1632</v>
      </c>
      <c r="C65" s="88">
        <v>324</v>
      </c>
      <c r="D65" s="86">
        <v>160.4</v>
      </c>
      <c r="E65" s="87">
        <v>49</v>
      </c>
      <c r="F65" s="86">
        <v>134</v>
      </c>
      <c r="G65" s="17">
        <v>41</v>
      </c>
      <c r="H65" s="88">
        <v>36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9">
        <v>4</v>
      </c>
      <c r="R65" s="79">
        <v>2</v>
      </c>
      <c r="S65" s="79" t="s">
        <v>72</v>
      </c>
      <c r="T65" s="5">
        <v>160</v>
      </c>
      <c r="U65" s="9"/>
      <c r="W65" s="86">
        <f t="shared" si="65"/>
        <v>160.4</v>
      </c>
      <c r="X65" s="87">
        <f t="shared" si="65"/>
        <v>49</v>
      </c>
      <c r="Y65" s="92">
        <f t="shared" si="66"/>
        <v>36</v>
      </c>
      <c r="Z65" s="90">
        <f t="shared" si="66"/>
        <v>0</v>
      </c>
      <c r="AA65" s="90">
        <f>K65</f>
        <v>0</v>
      </c>
      <c r="AB65" s="90">
        <f t="shared" si="67"/>
        <v>0</v>
      </c>
      <c r="AC65" s="4" t="str">
        <f t="shared" si="67"/>
        <v/>
      </c>
      <c r="AD65" s="91">
        <f t="shared" si="67"/>
        <v>0</v>
      </c>
      <c r="AE65" s="79" t="str">
        <f>S65</f>
        <v>계</v>
      </c>
      <c r="AF65" s="79" t="str">
        <f>Q65&amp;"/"&amp;R65</f>
        <v>4/2</v>
      </c>
      <c r="AH65" s="20" t="str">
        <f t="shared" si="37"/>
        <v>하얀마을그랜드빌</v>
      </c>
      <c r="AI65" s="87">
        <f t="shared" si="36"/>
        <v>49</v>
      </c>
      <c r="AJ65" s="79" t="str">
        <f>IF(AI65="","",$AJ$2)</f>
        <v>A-</v>
      </c>
      <c r="AK65" s="79" t="s">
        <v>13</v>
      </c>
      <c r="AL65" s="79" t="s">
        <v>62</v>
      </c>
      <c r="AM65" s="79" t="s">
        <v>63</v>
      </c>
      <c r="AN65" s="79" t="str">
        <f>IF(AI65="","",$AN$2)</f>
        <v>C</v>
      </c>
      <c r="AO65" s="79" t="str">
        <f>IF(N65="","",IF(N65&gt;=$AO$1/100,"O","X"))</f>
        <v/>
      </c>
      <c r="AP65" s="79" t="str">
        <f>IF(I65="","",IF(I65&lt;=$AP$1,"O","X"))</f>
        <v/>
      </c>
      <c r="AQ65" s="79" t="str">
        <f>IF(O65="","",IF(O65&lt;=$AQ$1,"O","X"))</f>
        <v>O</v>
      </c>
      <c r="AR65" s="79" t="str">
        <f>IF(M65="","",IF(M65&lt;=$AR$1,"O","X"))</f>
        <v>O</v>
      </c>
      <c r="AS65" s="79" t="s">
        <v>2</v>
      </c>
      <c r="AT65" s="79" t="str">
        <f>IF(OR(F65="",AI65=""),"",IF(AND((F65&lt;=85),(AI65&gt;=15)),"O","X"))</f>
        <v>X</v>
      </c>
      <c r="AU65" s="79" t="str">
        <f>IF(C65="","",IF(C65&gt;=$AU$1,"O","X"))</f>
        <v>O</v>
      </c>
      <c r="AV65" s="79" t="str">
        <f>IF(AO65="","",IF(AND(AO65="O",AP65="O",AR65="O",AT65="O",AU65="O"),"후보","X"))</f>
        <v/>
      </c>
    </row>
    <row r="66" spans="1:48" x14ac:dyDescent="0.3">
      <c r="A66" s="9" t="s">
        <v>524</v>
      </c>
      <c r="B66" s="10" t="s">
        <v>1632</v>
      </c>
      <c r="C66" s="88">
        <v>324</v>
      </c>
      <c r="D66" s="86">
        <v>192.6</v>
      </c>
      <c r="E66" s="87">
        <v>58</v>
      </c>
      <c r="F66" s="86">
        <v>161.9</v>
      </c>
      <c r="G66" s="17">
        <v>49</v>
      </c>
      <c r="H66" s="88">
        <v>126</v>
      </c>
      <c r="I66" s="89"/>
      <c r="J66" s="89"/>
      <c r="K66" s="89"/>
      <c r="L66" s="89"/>
      <c r="M66" s="90">
        <f>I66-K66</f>
        <v>0</v>
      </c>
      <c r="N66" s="4" t="str">
        <f>IF(ISERROR(K66/I66),"",K66/I66)</f>
        <v/>
      </c>
      <c r="O66" s="91">
        <f>I66/E66</f>
        <v>0</v>
      </c>
      <c r="P66" s="91">
        <f>K66/E66</f>
        <v>0</v>
      </c>
      <c r="Q66" s="79">
        <v>5</v>
      </c>
      <c r="R66" s="79">
        <v>2</v>
      </c>
      <c r="S66" s="79" t="s">
        <v>72</v>
      </c>
      <c r="T66" s="5">
        <v>192</v>
      </c>
      <c r="U66" s="9"/>
      <c r="W66" s="86">
        <f t="shared" si="65"/>
        <v>192.6</v>
      </c>
      <c r="X66" s="87">
        <f t="shared" si="65"/>
        <v>58</v>
      </c>
      <c r="Y66" s="92">
        <f t="shared" si="66"/>
        <v>126</v>
      </c>
      <c r="Z66" s="90">
        <f t="shared" si="66"/>
        <v>0</v>
      </c>
      <c r="AA66" s="90">
        <f>K66</f>
        <v>0</v>
      </c>
      <c r="AB66" s="90">
        <f t="shared" si="67"/>
        <v>0</v>
      </c>
      <c r="AC66" s="4" t="str">
        <f t="shared" si="67"/>
        <v/>
      </c>
      <c r="AD66" s="91">
        <f t="shared" si="67"/>
        <v>0</v>
      </c>
      <c r="AE66" s="79" t="str">
        <f>S66</f>
        <v>계</v>
      </c>
      <c r="AF66" s="79" t="str">
        <f>Q66&amp;"/"&amp;R66</f>
        <v>5/2</v>
      </c>
      <c r="AH66" s="20" t="str">
        <f t="shared" si="37"/>
        <v>하얀마을그랜드빌</v>
      </c>
      <c r="AI66" s="87">
        <f t="shared" si="36"/>
        <v>58</v>
      </c>
      <c r="AJ66" s="79" t="str">
        <f>IF(AI66="","",$AJ$2)</f>
        <v>A-</v>
      </c>
      <c r="AK66" s="79" t="s">
        <v>13</v>
      </c>
      <c r="AL66" s="79" t="s">
        <v>62</v>
      </c>
      <c r="AM66" s="79" t="s">
        <v>63</v>
      </c>
      <c r="AN66" s="79" t="str">
        <f>IF(AI66="","",$AN$2)</f>
        <v>C</v>
      </c>
      <c r="AO66" s="79" t="str">
        <f>IF(N66="","",IF(N66&gt;=$AO$1/100,"O","X"))</f>
        <v/>
      </c>
      <c r="AP66" s="79" t="str">
        <f>IF(I66="","",IF(I66&lt;=$AP$1,"O","X"))</f>
        <v/>
      </c>
      <c r="AQ66" s="79" t="str">
        <f>IF(O66="","",IF(O66&lt;=$AQ$1,"O","X"))</f>
        <v>O</v>
      </c>
      <c r="AR66" s="79" t="str">
        <f>IF(M66="","",IF(M66&lt;=$AR$1,"O","X"))</f>
        <v>O</v>
      </c>
      <c r="AS66" s="79" t="s">
        <v>2</v>
      </c>
      <c r="AT66" s="79" t="str">
        <f>IF(OR(F66="",AI66=""),"",IF(AND((F66&lt;=85),(AI66&gt;=15)),"O","X"))</f>
        <v>X</v>
      </c>
      <c r="AU66" s="79" t="str">
        <f>IF(C66="","",IF(C66&gt;=$AU$1,"O","X"))</f>
        <v>O</v>
      </c>
      <c r="AV66" s="79" t="str">
        <f>IF(AO66="","",IF(AND(AO66="O",AP66="O",AR66="O",AT66="O",AU66="O"),"후보","X"))</f>
        <v/>
      </c>
    </row>
    <row r="67" spans="1:48" x14ac:dyDescent="0.3">
      <c r="A67" s="9"/>
      <c r="B67" s="79"/>
      <c r="C67" s="6"/>
      <c r="D67" s="9"/>
      <c r="E67" s="14"/>
      <c r="F67" s="86"/>
      <c r="G67" s="9"/>
      <c r="H67" s="9"/>
      <c r="I67" s="9"/>
      <c r="J67" s="9"/>
      <c r="K67" s="9"/>
      <c r="L67" s="9"/>
      <c r="M67" s="9"/>
      <c r="N67" s="9"/>
      <c r="O67" s="91"/>
      <c r="P67" s="91"/>
      <c r="Q67" s="87"/>
      <c r="R67" s="87"/>
      <c r="S67" s="9"/>
      <c r="T67" s="47"/>
      <c r="U67" s="9"/>
      <c r="W67" s="67" t="str">
        <f>$A$4&amp;" "&amp;A68&amp;"("&amp;B68&amp;","&amp;C68&amp;"^)"</f>
        <v>구미동 무지개마을7단지라이프('95.11.,222^)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37"/>
        <v/>
      </c>
      <c r="AI67" s="106" t="str">
        <f t="shared" ref="AI67:AI96" si="68">IF(E67="","",E67)</f>
        <v/>
      </c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</row>
    <row r="68" spans="1:48" x14ac:dyDescent="0.3">
      <c r="A68" s="9" t="s">
        <v>532</v>
      </c>
      <c r="B68" s="10" t="s">
        <v>1633</v>
      </c>
      <c r="C68" s="88">
        <v>222</v>
      </c>
      <c r="D68" s="86">
        <v>123</v>
      </c>
      <c r="E68" s="87">
        <v>37</v>
      </c>
      <c r="F68" s="86">
        <v>102</v>
      </c>
      <c r="G68" s="17">
        <v>31</v>
      </c>
      <c r="H68" s="88">
        <v>56</v>
      </c>
      <c r="I68" s="89"/>
      <c r="J68" s="89"/>
      <c r="K68" s="89"/>
      <c r="L68" s="89"/>
      <c r="M68" s="90">
        <f>I68-K68</f>
        <v>0</v>
      </c>
      <c r="N68" s="4" t="str">
        <f>IF(ISERROR(K68/I68),"",K68/I68)</f>
        <v/>
      </c>
      <c r="O68" s="91">
        <f>I68/E68</f>
        <v>0</v>
      </c>
      <c r="P68" s="91">
        <f>K68/E68</f>
        <v>0</v>
      </c>
      <c r="Q68" s="79">
        <v>4</v>
      </c>
      <c r="R68" s="79">
        <v>2</v>
      </c>
      <c r="S68" s="79" t="s">
        <v>72</v>
      </c>
      <c r="T68" s="5">
        <v>122</v>
      </c>
      <c r="U68" s="9"/>
      <c r="W68" s="86">
        <f t="shared" ref="W68:X70" si="69">D68</f>
        <v>123</v>
      </c>
      <c r="X68" s="87">
        <f t="shared" si="69"/>
        <v>37</v>
      </c>
      <c r="Y68" s="92">
        <f t="shared" ref="Y68:Z70" si="70">H68</f>
        <v>56</v>
      </c>
      <c r="Z68" s="90">
        <f t="shared" si="70"/>
        <v>0</v>
      </c>
      <c r="AA68" s="90">
        <f>K68</f>
        <v>0</v>
      </c>
      <c r="AB68" s="90">
        <f t="shared" ref="AB68:AD70" si="71">M68</f>
        <v>0</v>
      </c>
      <c r="AC68" s="4" t="str">
        <f t="shared" si="71"/>
        <v/>
      </c>
      <c r="AD68" s="91">
        <f t="shared" si="71"/>
        <v>0</v>
      </c>
      <c r="AE68" s="79" t="str">
        <f>S68</f>
        <v>계</v>
      </c>
      <c r="AF68" s="79" t="str">
        <f>Q68&amp;"/"&amp;R68</f>
        <v>4/2</v>
      </c>
      <c r="AH68" s="20" t="str">
        <f t="shared" si="37"/>
        <v>무지개마을7단지라이프</v>
      </c>
      <c r="AI68" s="87">
        <f t="shared" si="68"/>
        <v>37</v>
      </c>
      <c r="AJ68" s="79" t="str">
        <f>IF(AI68="","",$AJ$2)</f>
        <v>A-</v>
      </c>
      <c r="AK68" s="79" t="s">
        <v>13</v>
      </c>
      <c r="AL68" s="79" t="s">
        <v>62</v>
      </c>
      <c r="AM68" s="79" t="s">
        <v>63</v>
      </c>
      <c r="AN68" s="79" t="str">
        <f>IF(AI68="","",$AN$2)</f>
        <v>C</v>
      </c>
      <c r="AO68" s="79" t="str">
        <f>IF(N68="","",IF(N68&gt;=$AO$1/100,"O","X"))</f>
        <v/>
      </c>
      <c r="AP68" s="79" t="str">
        <f>IF(I68="","",IF(I68&lt;=$AP$1,"O","X"))</f>
        <v/>
      </c>
      <c r="AQ68" s="79" t="str">
        <f>IF(O68="","",IF(O68&lt;=$AQ$1,"O","X"))</f>
        <v>O</v>
      </c>
      <c r="AR68" s="79" t="str">
        <f>IF(M68="","",IF(M68&lt;=$AR$1,"O","X"))</f>
        <v>O</v>
      </c>
      <c r="AS68" s="79" t="s">
        <v>2</v>
      </c>
      <c r="AT68" s="79" t="str">
        <f>IF(OR(F68="",AI68=""),"",IF(AND((F68&lt;=85),(AI68&gt;=15)),"O","X"))</f>
        <v>X</v>
      </c>
      <c r="AU68" s="79" t="str">
        <f>IF(C68="","",IF(C68&gt;=$AU$1,"O","X"))</f>
        <v>X</v>
      </c>
      <c r="AV68" s="79" t="str">
        <f>IF(AO68="","",IF(AND(AO68="O",AP68="O",AR68="O",AT68="O",AU68="O"),"후보","X"))</f>
        <v/>
      </c>
    </row>
    <row r="69" spans="1:48" x14ac:dyDescent="0.3">
      <c r="A69" s="9" t="s">
        <v>532</v>
      </c>
      <c r="B69" s="10" t="s">
        <v>1633</v>
      </c>
      <c r="C69" s="88">
        <v>222</v>
      </c>
      <c r="D69" s="86">
        <v>159.6</v>
      </c>
      <c r="E69" s="87">
        <v>48</v>
      </c>
      <c r="F69" s="86">
        <v>132.4</v>
      </c>
      <c r="G69" s="17">
        <v>40</v>
      </c>
      <c r="H69" s="88">
        <v>140</v>
      </c>
      <c r="I69" s="89"/>
      <c r="J69" s="89"/>
      <c r="K69" s="89"/>
      <c r="L69" s="89"/>
      <c r="M69" s="90">
        <f>I69-K69</f>
        <v>0</v>
      </c>
      <c r="N69" s="4" t="str">
        <f>IF(ISERROR(K69/I69),"",K69/I69)</f>
        <v/>
      </c>
      <c r="O69" s="91">
        <f>I69/E69</f>
        <v>0</v>
      </c>
      <c r="P69" s="91">
        <f>K69/E69</f>
        <v>0</v>
      </c>
      <c r="Q69" s="79">
        <v>4</v>
      </c>
      <c r="R69" s="79">
        <v>2</v>
      </c>
      <c r="S69" s="79" t="s">
        <v>72</v>
      </c>
      <c r="T69" s="5">
        <v>159</v>
      </c>
      <c r="U69" s="9"/>
      <c r="W69" s="86">
        <f t="shared" si="69"/>
        <v>159.6</v>
      </c>
      <c r="X69" s="87">
        <f t="shared" si="69"/>
        <v>48</v>
      </c>
      <c r="Y69" s="92">
        <f t="shared" si="70"/>
        <v>140</v>
      </c>
      <c r="Z69" s="90">
        <f t="shared" si="70"/>
        <v>0</v>
      </c>
      <c r="AA69" s="90">
        <f>K69</f>
        <v>0</v>
      </c>
      <c r="AB69" s="90">
        <f t="shared" si="71"/>
        <v>0</v>
      </c>
      <c r="AC69" s="4" t="str">
        <f t="shared" si="71"/>
        <v/>
      </c>
      <c r="AD69" s="91">
        <f t="shared" si="71"/>
        <v>0</v>
      </c>
      <c r="AE69" s="79" t="str">
        <f>S69</f>
        <v>계</v>
      </c>
      <c r="AF69" s="79" t="str">
        <f>Q69&amp;"/"&amp;R69</f>
        <v>4/2</v>
      </c>
      <c r="AH69" s="20" t="str">
        <f t="shared" ref="AH69:AH96" si="72">IF(A69="","",A69)</f>
        <v>무지개마을7단지라이프</v>
      </c>
      <c r="AI69" s="87">
        <f t="shared" si="68"/>
        <v>48</v>
      </c>
      <c r="AJ69" s="79" t="str">
        <f>IF(AI69="","",$AJ$2)</f>
        <v>A-</v>
      </c>
      <c r="AK69" s="79" t="s">
        <v>13</v>
      </c>
      <c r="AL69" s="79" t="s">
        <v>62</v>
      </c>
      <c r="AM69" s="79" t="s">
        <v>63</v>
      </c>
      <c r="AN69" s="79" t="str">
        <f>IF(AI69="","",$AN$2)</f>
        <v>C</v>
      </c>
      <c r="AO69" s="79" t="str">
        <f>IF(N69="","",IF(N69&gt;=$AO$1/100,"O","X"))</f>
        <v/>
      </c>
      <c r="AP69" s="79" t="str">
        <f>IF(I69="","",IF(I69&lt;=$AP$1,"O","X"))</f>
        <v/>
      </c>
      <c r="AQ69" s="79" t="str">
        <f>IF(O69="","",IF(O69&lt;=$AQ$1,"O","X"))</f>
        <v>O</v>
      </c>
      <c r="AR69" s="79" t="str">
        <f>IF(M69="","",IF(M69&lt;=$AR$1,"O","X"))</f>
        <v>O</v>
      </c>
      <c r="AS69" s="79" t="s">
        <v>2</v>
      </c>
      <c r="AT69" s="79" t="str">
        <f>IF(OR(F69="",AI69=""),"",IF(AND((F69&lt;=85),(AI69&gt;=15)),"O","X"))</f>
        <v>X</v>
      </c>
      <c r="AU69" s="79" t="str">
        <f>IF(C69="","",IF(C69&gt;=$AU$1,"O","X"))</f>
        <v>X</v>
      </c>
      <c r="AV69" s="79" t="str">
        <f>IF(AO69="","",IF(AND(AO69="O",AP69="O",AR69="O",AT69="O",AU69="O"),"후보","X"))</f>
        <v/>
      </c>
    </row>
    <row r="70" spans="1:48" x14ac:dyDescent="0.3">
      <c r="A70" s="9" t="s">
        <v>532</v>
      </c>
      <c r="B70" s="10" t="s">
        <v>1633</v>
      </c>
      <c r="C70" s="88">
        <v>222</v>
      </c>
      <c r="D70" s="86">
        <v>192.1</v>
      </c>
      <c r="E70" s="87">
        <v>58</v>
      </c>
      <c r="F70" s="86">
        <v>162.4</v>
      </c>
      <c r="G70" s="17">
        <v>49</v>
      </c>
      <c r="H70" s="88">
        <v>26</v>
      </c>
      <c r="I70" s="89"/>
      <c r="J70" s="89"/>
      <c r="K70" s="89"/>
      <c r="L70" s="89"/>
      <c r="M70" s="90">
        <f>I70-K70</f>
        <v>0</v>
      </c>
      <c r="N70" s="4" t="str">
        <f>IF(ISERROR(K70/I70),"",K70/I70)</f>
        <v/>
      </c>
      <c r="O70" s="91">
        <f>I70/E70</f>
        <v>0</v>
      </c>
      <c r="P70" s="91">
        <f>K70/E70</f>
        <v>0</v>
      </c>
      <c r="Q70" s="79">
        <v>5</v>
      </c>
      <c r="R70" s="79">
        <v>2</v>
      </c>
      <c r="S70" s="79" t="s">
        <v>72</v>
      </c>
      <c r="T70" s="5">
        <v>192</v>
      </c>
      <c r="U70" s="9"/>
      <c r="W70" s="86">
        <f t="shared" si="69"/>
        <v>192.1</v>
      </c>
      <c r="X70" s="87">
        <f t="shared" si="69"/>
        <v>58</v>
      </c>
      <c r="Y70" s="92">
        <f t="shared" si="70"/>
        <v>26</v>
      </c>
      <c r="Z70" s="90">
        <f t="shared" si="70"/>
        <v>0</v>
      </c>
      <c r="AA70" s="90">
        <f>K70</f>
        <v>0</v>
      </c>
      <c r="AB70" s="90">
        <f t="shared" si="71"/>
        <v>0</v>
      </c>
      <c r="AC70" s="4" t="str">
        <f t="shared" si="71"/>
        <v/>
      </c>
      <c r="AD70" s="91">
        <f t="shared" si="71"/>
        <v>0</v>
      </c>
      <c r="AE70" s="79" t="str">
        <f>S70</f>
        <v>계</v>
      </c>
      <c r="AF70" s="79" t="str">
        <f>Q70&amp;"/"&amp;R70</f>
        <v>5/2</v>
      </c>
      <c r="AH70" s="20" t="str">
        <f t="shared" si="72"/>
        <v>무지개마을7단지라이프</v>
      </c>
      <c r="AI70" s="87">
        <f t="shared" si="68"/>
        <v>58</v>
      </c>
      <c r="AJ70" s="79" t="str">
        <f>IF(AI70="","",$AJ$2)</f>
        <v>A-</v>
      </c>
      <c r="AK70" s="79" t="s">
        <v>13</v>
      </c>
      <c r="AL70" s="79" t="s">
        <v>62</v>
      </c>
      <c r="AM70" s="79" t="s">
        <v>63</v>
      </c>
      <c r="AN70" s="79" t="str">
        <f>IF(AI70="","",$AN$2)</f>
        <v>C</v>
      </c>
      <c r="AO70" s="79" t="str">
        <f>IF(N70="","",IF(N70&gt;=$AO$1/100,"O","X"))</f>
        <v/>
      </c>
      <c r="AP70" s="79" t="str">
        <f>IF(I70="","",IF(I70&lt;=$AP$1,"O","X"))</f>
        <v/>
      </c>
      <c r="AQ70" s="79" t="str">
        <f>IF(O70="","",IF(O70&lt;=$AQ$1,"O","X"))</f>
        <v>O</v>
      </c>
      <c r="AR70" s="79" t="str">
        <f>IF(M70="","",IF(M70&lt;=$AR$1,"O","X"))</f>
        <v>O</v>
      </c>
      <c r="AS70" s="79" t="s">
        <v>2</v>
      </c>
      <c r="AT70" s="79" t="str">
        <f>IF(OR(F70="",AI70=""),"",IF(AND((F70&lt;=85),(AI70&gt;=15)),"O","X"))</f>
        <v>X</v>
      </c>
      <c r="AU70" s="79" t="str">
        <f>IF(C70="","",IF(C70&gt;=$AU$1,"O","X"))</f>
        <v>X</v>
      </c>
      <c r="AV70" s="79" t="str">
        <f>IF(AO70="","",IF(AND(AO70="O",AP70="O",AR70="O",AT70="O",AU70="O"),"후보","X"))</f>
        <v/>
      </c>
    </row>
    <row r="71" spans="1:48" x14ac:dyDescent="0.3">
      <c r="A71" s="9"/>
      <c r="B71" s="79"/>
      <c r="C71" s="6"/>
      <c r="D71" s="9"/>
      <c r="E71" s="14"/>
      <c r="F71" s="86"/>
      <c r="G71" s="9"/>
      <c r="H71" s="9"/>
      <c r="I71" s="9"/>
      <c r="J71" s="9"/>
      <c r="K71" s="9"/>
      <c r="L71" s="9"/>
      <c r="M71" s="9"/>
      <c r="N71" s="9"/>
      <c r="O71" s="91"/>
      <c r="P71" s="91"/>
      <c r="Q71" s="87"/>
      <c r="R71" s="87"/>
      <c r="S71" s="9"/>
      <c r="T71" s="47"/>
      <c r="U71" s="9"/>
      <c r="W71" s="67" t="str">
        <f>$A$4&amp;" "&amp;A72&amp;"("&amp;B72&amp;","&amp;C72&amp;"^)"</f>
        <v>구미동 무지개마을10단지삼성건영('96.02.,498^)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72"/>
        <v/>
      </c>
      <c r="AI71" s="106" t="str">
        <f t="shared" si="68"/>
        <v/>
      </c>
      <c r="AJ71" s="79"/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79"/>
    </row>
    <row r="72" spans="1:48" x14ac:dyDescent="0.3">
      <c r="A72" s="9" t="s">
        <v>542</v>
      </c>
      <c r="B72" s="10" t="s">
        <v>1635</v>
      </c>
      <c r="C72" s="88">
        <v>498</v>
      </c>
      <c r="D72" s="86">
        <v>124.3</v>
      </c>
      <c r="E72" s="87">
        <v>38</v>
      </c>
      <c r="F72" s="86">
        <v>101.8</v>
      </c>
      <c r="G72" s="17">
        <v>31</v>
      </c>
      <c r="H72" s="88">
        <v>118</v>
      </c>
      <c r="I72" s="89">
        <v>130000</v>
      </c>
      <c r="J72" s="89" t="s">
        <v>59</v>
      </c>
      <c r="K72" s="89">
        <v>60000</v>
      </c>
      <c r="L72" s="89" t="s">
        <v>59</v>
      </c>
      <c r="M72" s="90">
        <f>I72-K72</f>
        <v>70000</v>
      </c>
      <c r="N72" s="4">
        <f>IF(ISERROR(K72/I72),"",K72/I72)</f>
        <v>0.46153846153846156</v>
      </c>
      <c r="O72" s="91">
        <f>I72/E72</f>
        <v>3421.0526315789475</v>
      </c>
      <c r="P72" s="91">
        <f>K72/E72</f>
        <v>1578.9473684210527</v>
      </c>
      <c r="Q72" s="79">
        <v>4</v>
      </c>
      <c r="R72" s="79">
        <v>2</v>
      </c>
      <c r="S72" s="79" t="s">
        <v>72</v>
      </c>
      <c r="T72" s="5" t="s">
        <v>92</v>
      </c>
      <c r="U72" s="9"/>
      <c r="W72" s="86">
        <f t="shared" ref="W72:X75" si="73">D72</f>
        <v>124.3</v>
      </c>
      <c r="X72" s="87">
        <f t="shared" si="73"/>
        <v>38</v>
      </c>
      <c r="Y72" s="92">
        <f t="shared" ref="Y72:Z75" si="74">H72</f>
        <v>118</v>
      </c>
      <c r="Z72" s="90">
        <f t="shared" si="74"/>
        <v>130000</v>
      </c>
      <c r="AA72" s="90">
        <f>K72</f>
        <v>60000</v>
      </c>
      <c r="AB72" s="90">
        <f t="shared" ref="AB72:AD75" si="75">M72</f>
        <v>70000</v>
      </c>
      <c r="AC72" s="4">
        <f t="shared" si="75"/>
        <v>0.46153846153846156</v>
      </c>
      <c r="AD72" s="91">
        <f t="shared" si="75"/>
        <v>3421.0526315789475</v>
      </c>
      <c r="AE72" s="79" t="str">
        <f>S72</f>
        <v>계</v>
      </c>
      <c r="AF72" s="79" t="str">
        <f>Q72&amp;"/"&amp;R72</f>
        <v>4/2</v>
      </c>
      <c r="AH72" s="20" t="str">
        <f t="shared" si="72"/>
        <v>무지개마을10단지삼성건영</v>
      </c>
      <c r="AI72" s="87">
        <f t="shared" si="68"/>
        <v>38</v>
      </c>
      <c r="AJ72" s="79" t="str">
        <f>IF(AI72="","",$AJ$2)</f>
        <v>A-</v>
      </c>
      <c r="AK72" s="79" t="s">
        <v>13</v>
      </c>
      <c r="AL72" s="79" t="s">
        <v>62</v>
      </c>
      <c r="AM72" s="79" t="s">
        <v>63</v>
      </c>
      <c r="AN72" s="79" t="str">
        <f>IF(AI72="","",$AN$2)</f>
        <v>C</v>
      </c>
      <c r="AO72" s="79" t="str">
        <f>IF(N72="","",IF(N72&gt;=$AO$1/100,"O","X"))</f>
        <v>X</v>
      </c>
      <c r="AP72" s="79" t="str">
        <f>IF(I72="","",IF(I72&lt;=$AP$1,"O","X"))</f>
        <v>X</v>
      </c>
      <c r="AQ72" s="79" t="str">
        <f>IF(O72="","",IF(O72&lt;=$AQ$1,"O","X"))</f>
        <v>X</v>
      </c>
      <c r="AR72" s="79" t="str">
        <f>IF(M72="","",IF(M72&lt;=$AR$1,"O","X"))</f>
        <v>X</v>
      </c>
      <c r="AS72" s="79" t="s">
        <v>2</v>
      </c>
      <c r="AT72" s="79" t="str">
        <f>IF(OR(F72="",AI72=""),"",IF(AND((F72&lt;=85),(AI72&gt;=15)),"O","X"))</f>
        <v>X</v>
      </c>
      <c r="AU72" s="79" t="str">
        <f>IF(C72="","",IF(C72&gt;=$AU$1,"O","X"))</f>
        <v>O</v>
      </c>
      <c r="AV72" s="79" t="str">
        <f>IF(AO72="","",IF(AND(AO72="O",AP72="O",AR72="O",AT72="O",AU72="O"),"후보","X"))</f>
        <v>X</v>
      </c>
    </row>
    <row r="73" spans="1:48" x14ac:dyDescent="0.3">
      <c r="A73" s="9" t="s">
        <v>542</v>
      </c>
      <c r="B73" s="10" t="s">
        <v>1635</v>
      </c>
      <c r="C73" s="88">
        <v>498</v>
      </c>
      <c r="D73" s="86">
        <v>125.2</v>
      </c>
      <c r="E73" s="87">
        <v>38</v>
      </c>
      <c r="F73" s="86">
        <v>101.8</v>
      </c>
      <c r="G73" s="17">
        <v>31</v>
      </c>
      <c r="H73" s="88">
        <v>112</v>
      </c>
      <c r="I73" s="89">
        <v>130000</v>
      </c>
      <c r="J73" s="89" t="s">
        <v>80</v>
      </c>
      <c r="K73" s="89">
        <v>70000</v>
      </c>
      <c r="L73" s="89" t="s">
        <v>66</v>
      </c>
      <c r="M73" s="90">
        <f>I73-K73</f>
        <v>60000</v>
      </c>
      <c r="N73" s="4">
        <f>IF(ISERROR(K73/I73),"",K73/I73)</f>
        <v>0.53846153846153844</v>
      </c>
      <c r="O73" s="91">
        <f>I73/E73</f>
        <v>3421.0526315789475</v>
      </c>
      <c r="P73" s="91">
        <f>K73/E73</f>
        <v>1842.1052631578948</v>
      </c>
      <c r="Q73" s="79">
        <v>4</v>
      </c>
      <c r="R73" s="79">
        <v>2</v>
      </c>
      <c r="S73" s="79" t="s">
        <v>72</v>
      </c>
      <c r="T73" s="5" t="s">
        <v>93</v>
      </c>
      <c r="U73" s="9"/>
      <c r="W73" s="86">
        <f t="shared" si="73"/>
        <v>125.2</v>
      </c>
      <c r="X73" s="87">
        <f t="shared" si="73"/>
        <v>38</v>
      </c>
      <c r="Y73" s="92">
        <f t="shared" si="74"/>
        <v>112</v>
      </c>
      <c r="Z73" s="90">
        <f t="shared" si="74"/>
        <v>130000</v>
      </c>
      <c r="AA73" s="90">
        <f>K73</f>
        <v>70000</v>
      </c>
      <c r="AB73" s="90">
        <f t="shared" si="75"/>
        <v>60000</v>
      </c>
      <c r="AC73" s="4">
        <f t="shared" si="75"/>
        <v>0.53846153846153844</v>
      </c>
      <c r="AD73" s="91">
        <f t="shared" si="75"/>
        <v>3421.0526315789475</v>
      </c>
      <c r="AE73" s="79" t="str">
        <f>S73</f>
        <v>계</v>
      </c>
      <c r="AF73" s="79" t="str">
        <f>Q73&amp;"/"&amp;R73</f>
        <v>4/2</v>
      </c>
      <c r="AH73" s="20" t="str">
        <f t="shared" si="72"/>
        <v>무지개마을10단지삼성건영</v>
      </c>
      <c r="AI73" s="87">
        <f t="shared" si="68"/>
        <v>38</v>
      </c>
      <c r="AJ73" s="79" t="str">
        <f>IF(AI73="","",$AJ$2)</f>
        <v>A-</v>
      </c>
      <c r="AK73" s="79" t="s">
        <v>13</v>
      </c>
      <c r="AL73" s="79" t="s">
        <v>62</v>
      </c>
      <c r="AM73" s="79" t="s">
        <v>63</v>
      </c>
      <c r="AN73" s="79" t="str">
        <f>IF(AI73="","",$AN$2)</f>
        <v>C</v>
      </c>
      <c r="AO73" s="79" t="str">
        <f>IF(N73="","",IF(N73&gt;=$AO$1/100,"O","X"))</f>
        <v>X</v>
      </c>
      <c r="AP73" s="79" t="str">
        <f>IF(I73="","",IF(I73&lt;=$AP$1,"O","X"))</f>
        <v>X</v>
      </c>
      <c r="AQ73" s="79" t="str">
        <f>IF(O73="","",IF(O73&lt;=$AQ$1,"O","X"))</f>
        <v>X</v>
      </c>
      <c r="AR73" s="79" t="str">
        <f>IF(M73="","",IF(M73&lt;=$AR$1,"O","X"))</f>
        <v>X</v>
      </c>
      <c r="AS73" s="79" t="s">
        <v>2</v>
      </c>
      <c r="AT73" s="79" t="str">
        <f>IF(OR(F73="",AI73=""),"",IF(AND((F73&lt;=85),(AI73&gt;=15)),"O","X"))</f>
        <v>X</v>
      </c>
      <c r="AU73" s="79" t="str">
        <f>IF(C73="","",IF(C73&gt;=$AU$1,"O","X"))</f>
        <v>O</v>
      </c>
      <c r="AV73" s="79" t="str">
        <f>IF(AO73="","",IF(AND(AO73="O",AP73="O",AR73="O",AT73="O",AU73="O"),"후보","X"))</f>
        <v>X</v>
      </c>
    </row>
    <row r="74" spans="1:48" x14ac:dyDescent="0.3">
      <c r="A74" s="9" t="s">
        <v>542</v>
      </c>
      <c r="B74" s="10" t="s">
        <v>1635</v>
      </c>
      <c r="C74" s="88">
        <v>498</v>
      </c>
      <c r="D74" s="86">
        <v>160.9</v>
      </c>
      <c r="E74" s="87">
        <v>49</v>
      </c>
      <c r="F74" s="86">
        <v>134.80000000000001</v>
      </c>
      <c r="G74" s="17">
        <v>41</v>
      </c>
      <c r="H74" s="88">
        <v>136</v>
      </c>
      <c r="I74" s="89">
        <v>140000</v>
      </c>
      <c r="J74" s="89" t="s">
        <v>84</v>
      </c>
      <c r="K74" s="89">
        <v>85000</v>
      </c>
      <c r="L74" s="89" t="s">
        <v>66</v>
      </c>
      <c r="M74" s="90">
        <f>I74-K74</f>
        <v>55000</v>
      </c>
      <c r="N74" s="4">
        <f>IF(ISERROR(K74/I74),"",K74/I74)</f>
        <v>0.6071428571428571</v>
      </c>
      <c r="O74" s="91">
        <f>I74/E74</f>
        <v>2857.1428571428573</v>
      </c>
      <c r="P74" s="91">
        <f>K74/E74</f>
        <v>1734.6938775510205</v>
      </c>
      <c r="Q74" s="79">
        <v>4</v>
      </c>
      <c r="R74" s="79">
        <v>2</v>
      </c>
      <c r="S74" s="79" t="s">
        <v>72</v>
      </c>
      <c r="T74" s="5" t="s">
        <v>94</v>
      </c>
      <c r="U74" s="9"/>
      <c r="W74" s="86">
        <f t="shared" si="73"/>
        <v>160.9</v>
      </c>
      <c r="X74" s="87">
        <f t="shared" si="73"/>
        <v>49</v>
      </c>
      <c r="Y74" s="92">
        <f t="shared" si="74"/>
        <v>136</v>
      </c>
      <c r="Z74" s="90">
        <f t="shared" si="74"/>
        <v>140000</v>
      </c>
      <c r="AA74" s="90">
        <f>K74</f>
        <v>85000</v>
      </c>
      <c r="AB74" s="90">
        <f t="shared" si="75"/>
        <v>55000</v>
      </c>
      <c r="AC74" s="4">
        <f t="shared" si="75"/>
        <v>0.6071428571428571</v>
      </c>
      <c r="AD74" s="91">
        <f t="shared" si="75"/>
        <v>2857.1428571428573</v>
      </c>
      <c r="AE74" s="79" t="str">
        <f>S74</f>
        <v>계</v>
      </c>
      <c r="AF74" s="79" t="str">
        <f>Q74&amp;"/"&amp;R74</f>
        <v>4/2</v>
      </c>
      <c r="AH74" s="20" t="str">
        <f t="shared" si="72"/>
        <v>무지개마을10단지삼성건영</v>
      </c>
      <c r="AI74" s="87">
        <f t="shared" si="68"/>
        <v>49</v>
      </c>
      <c r="AJ74" s="79" t="str">
        <f>IF(AI74="","",$AJ$2)</f>
        <v>A-</v>
      </c>
      <c r="AK74" s="79" t="s">
        <v>13</v>
      </c>
      <c r="AL74" s="79" t="s">
        <v>62</v>
      </c>
      <c r="AM74" s="79" t="s">
        <v>63</v>
      </c>
      <c r="AN74" s="79" t="str">
        <f>IF(AI74="","",$AN$2)</f>
        <v>C</v>
      </c>
      <c r="AO74" s="79" t="str">
        <f>IF(N74="","",IF(N74&gt;=$AO$1/100,"O","X"))</f>
        <v>X</v>
      </c>
      <c r="AP74" s="79" t="str">
        <f>IF(I74="","",IF(I74&lt;=$AP$1,"O","X"))</f>
        <v>X</v>
      </c>
      <c r="AQ74" s="79" t="str">
        <f>IF(O74="","",IF(O74&lt;=$AQ$1,"O","X"))</f>
        <v>X</v>
      </c>
      <c r="AR74" s="79" t="str">
        <f>IF(M74="","",IF(M74&lt;=$AR$1,"O","X"))</f>
        <v>X</v>
      </c>
      <c r="AS74" s="79" t="s">
        <v>2</v>
      </c>
      <c r="AT74" s="79" t="str">
        <f>IF(OR(F74="",AI74=""),"",IF(AND((F74&lt;=85),(AI74&gt;=15)),"O","X"))</f>
        <v>X</v>
      </c>
      <c r="AU74" s="79" t="str">
        <f>IF(C74="","",IF(C74&gt;=$AU$1,"O","X"))</f>
        <v>O</v>
      </c>
      <c r="AV74" s="79" t="str">
        <f>IF(AO74="","",IF(AND(AO74="O",AP74="O",AR74="O",AT74="O",AU74="O"),"후보","X"))</f>
        <v>X</v>
      </c>
    </row>
    <row r="75" spans="1:48" x14ac:dyDescent="0.3">
      <c r="A75" s="9" t="s">
        <v>542</v>
      </c>
      <c r="B75" s="10" t="s">
        <v>1635</v>
      </c>
      <c r="C75" s="88">
        <v>498</v>
      </c>
      <c r="D75" s="86">
        <v>160.6</v>
      </c>
      <c r="E75" s="87">
        <v>49</v>
      </c>
      <c r="F75" s="86">
        <v>135</v>
      </c>
      <c r="G75" s="17">
        <v>41</v>
      </c>
      <c r="H75" s="88">
        <v>132</v>
      </c>
      <c r="I75" s="89">
        <v>138000</v>
      </c>
      <c r="J75" s="89" t="s">
        <v>59</v>
      </c>
      <c r="K75" s="89">
        <v>90000</v>
      </c>
      <c r="L75" s="89" t="s">
        <v>59</v>
      </c>
      <c r="M75" s="90">
        <f>I75-K75</f>
        <v>48000</v>
      </c>
      <c r="N75" s="4">
        <f>IF(ISERROR(K75/I75),"",K75/I75)</f>
        <v>0.65217391304347827</v>
      </c>
      <c r="O75" s="91">
        <f>I75/E75</f>
        <v>2816.3265306122448</v>
      </c>
      <c r="P75" s="91">
        <f>K75/E75</f>
        <v>1836.7346938775511</v>
      </c>
      <c r="Q75" s="79">
        <v>4</v>
      </c>
      <c r="R75" s="79">
        <v>2</v>
      </c>
      <c r="S75" s="79" t="s">
        <v>72</v>
      </c>
      <c r="T75" s="5" t="s">
        <v>95</v>
      </c>
      <c r="U75" s="9"/>
      <c r="W75" s="86">
        <f t="shared" si="73"/>
        <v>160.6</v>
      </c>
      <c r="X75" s="87">
        <f t="shared" si="73"/>
        <v>49</v>
      </c>
      <c r="Y75" s="92">
        <f t="shared" si="74"/>
        <v>132</v>
      </c>
      <c r="Z75" s="90">
        <f t="shared" si="74"/>
        <v>138000</v>
      </c>
      <c r="AA75" s="90">
        <f>K75</f>
        <v>90000</v>
      </c>
      <c r="AB75" s="90">
        <f t="shared" si="75"/>
        <v>48000</v>
      </c>
      <c r="AC75" s="4">
        <f t="shared" si="75"/>
        <v>0.65217391304347827</v>
      </c>
      <c r="AD75" s="91">
        <f t="shared" si="75"/>
        <v>2816.3265306122448</v>
      </c>
      <c r="AE75" s="79" t="str">
        <f>S75</f>
        <v>계</v>
      </c>
      <c r="AF75" s="79" t="str">
        <f>Q75&amp;"/"&amp;R75</f>
        <v>4/2</v>
      </c>
      <c r="AH75" s="20" t="str">
        <f t="shared" si="72"/>
        <v>무지개마을10단지삼성건영</v>
      </c>
      <c r="AI75" s="87">
        <f t="shared" si="68"/>
        <v>49</v>
      </c>
      <c r="AJ75" s="79" t="str">
        <f>IF(AI75="","",$AJ$2)</f>
        <v>A-</v>
      </c>
      <c r="AK75" s="79" t="s">
        <v>13</v>
      </c>
      <c r="AL75" s="79" t="s">
        <v>62</v>
      </c>
      <c r="AM75" s="79" t="s">
        <v>63</v>
      </c>
      <c r="AN75" s="79" t="str">
        <f>IF(AI75="","",$AN$2)</f>
        <v>C</v>
      </c>
      <c r="AO75" s="79" t="str">
        <f>IF(N75="","",IF(N75&gt;=$AO$1/100,"O","X"))</f>
        <v>X</v>
      </c>
      <c r="AP75" s="79" t="str">
        <f>IF(I75="","",IF(I75&lt;=$AP$1,"O","X"))</f>
        <v>X</v>
      </c>
      <c r="AQ75" s="79" t="str">
        <f>IF(O75="","",IF(O75&lt;=$AQ$1,"O","X"))</f>
        <v>X</v>
      </c>
      <c r="AR75" s="79" t="str">
        <f>IF(M75="","",IF(M75&lt;=$AR$1,"O","X"))</f>
        <v>X</v>
      </c>
      <c r="AS75" s="79" t="s">
        <v>2</v>
      </c>
      <c r="AT75" s="79" t="str">
        <f>IF(OR(F75="",AI75=""),"",IF(AND((F75&lt;=85),(AI75&gt;=15)),"O","X"))</f>
        <v>X</v>
      </c>
      <c r="AU75" s="79" t="str">
        <f>IF(C75="","",IF(C75&gt;=$AU$1,"O","X"))</f>
        <v>O</v>
      </c>
      <c r="AV75" s="79" t="str">
        <f>IF(AO75="","",IF(AND(AO75="O",AP75="O",AR75="O",AT75="O",AU75="O"),"후보","X"))</f>
        <v>X</v>
      </c>
    </row>
    <row r="76" spans="1:48" x14ac:dyDescent="0.3">
      <c r="A76" s="9"/>
      <c r="B76" s="79"/>
      <c r="C76" s="6"/>
      <c r="D76" s="9"/>
      <c r="E76" s="14"/>
      <c r="F76" s="86"/>
      <c r="G76" s="9"/>
      <c r="H76" s="9"/>
      <c r="I76" s="9"/>
      <c r="J76" s="9"/>
      <c r="K76" s="9"/>
      <c r="L76" s="9"/>
      <c r="M76" s="9"/>
      <c r="N76" s="9"/>
      <c r="O76" s="91"/>
      <c r="P76" s="91"/>
      <c r="Q76" s="87"/>
      <c r="R76" s="87"/>
      <c r="S76" s="9"/>
      <c r="T76" s="47"/>
      <c r="U76" s="9"/>
      <c r="W76" s="67" t="str">
        <f>$A$4&amp;" "&amp;A77&amp;"("&amp;B77&amp;","&amp;C77&amp;"^)"</f>
        <v>구미동 까치대우,롯데,선경('95.11.,976^)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72"/>
        <v/>
      </c>
      <c r="AI76" s="106" t="str">
        <f t="shared" si="68"/>
        <v/>
      </c>
      <c r="AJ76" s="79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79"/>
    </row>
    <row r="77" spans="1:48" x14ac:dyDescent="0.3">
      <c r="A77" s="9" t="s">
        <v>553</v>
      </c>
      <c r="B77" s="10" t="s">
        <v>1633</v>
      </c>
      <c r="C77" s="88">
        <v>976</v>
      </c>
      <c r="D77" s="86">
        <v>68.400000000000006</v>
      </c>
      <c r="E77" s="87">
        <v>21</v>
      </c>
      <c r="F77" s="86">
        <v>51.3</v>
      </c>
      <c r="G77" s="17">
        <v>16</v>
      </c>
      <c r="H77" s="88">
        <v>222</v>
      </c>
      <c r="I77" s="89">
        <v>86000</v>
      </c>
      <c r="J77" s="89" t="s">
        <v>71</v>
      </c>
      <c r="K77" s="89">
        <v>50000</v>
      </c>
      <c r="L77" s="89" t="s">
        <v>64</v>
      </c>
      <c r="M77" s="90">
        <f>I77-K77</f>
        <v>36000</v>
      </c>
      <c r="N77" s="4">
        <f>IF(ISERROR(K77/I77),"",K77/I77)</f>
        <v>0.58139534883720934</v>
      </c>
      <c r="O77" s="91">
        <f>I77/E77</f>
        <v>4095.2380952380954</v>
      </c>
      <c r="P77" s="91">
        <f>K77/E77</f>
        <v>2380.9523809523807</v>
      </c>
      <c r="Q77" s="79">
        <v>2</v>
      </c>
      <c r="R77" s="79">
        <v>1</v>
      </c>
      <c r="S77" s="79" t="s">
        <v>61</v>
      </c>
      <c r="T77" s="5">
        <v>68</v>
      </c>
      <c r="U77" s="9"/>
      <c r="W77" s="86">
        <f t="shared" ref="W77:X81" si="76">D77</f>
        <v>68.400000000000006</v>
      </c>
      <c r="X77" s="87">
        <f t="shared" si="76"/>
        <v>21</v>
      </c>
      <c r="Y77" s="92">
        <f t="shared" ref="Y77:Z81" si="77">H77</f>
        <v>222</v>
      </c>
      <c r="Z77" s="90">
        <f t="shared" si="77"/>
        <v>86000</v>
      </c>
      <c r="AA77" s="90">
        <f>K77</f>
        <v>50000</v>
      </c>
      <c r="AB77" s="90">
        <f t="shared" ref="AB77:AD81" si="78">M77</f>
        <v>36000</v>
      </c>
      <c r="AC77" s="4">
        <f t="shared" si="78"/>
        <v>0.58139534883720934</v>
      </c>
      <c r="AD77" s="91">
        <f t="shared" si="78"/>
        <v>4095.2380952380954</v>
      </c>
      <c r="AE77" s="79" t="str">
        <f>S77</f>
        <v>복</v>
      </c>
      <c r="AF77" s="79" t="str">
        <f>Q77&amp;"/"&amp;R77</f>
        <v>2/1</v>
      </c>
      <c r="AH77" s="20" t="str">
        <f t="shared" si="72"/>
        <v>까치대우,롯데,선경</v>
      </c>
      <c r="AI77" s="87">
        <f t="shared" si="68"/>
        <v>21</v>
      </c>
      <c r="AJ77" s="79" t="str">
        <f>IF(AI77="","",$AJ$2)</f>
        <v>A-</v>
      </c>
      <c r="AK77" s="79" t="s">
        <v>13</v>
      </c>
      <c r="AL77" s="79" t="s">
        <v>62</v>
      </c>
      <c r="AM77" s="79" t="s">
        <v>63</v>
      </c>
      <c r="AN77" s="79" t="str">
        <f>IF(AI77="","",$AN$2)</f>
        <v>C</v>
      </c>
      <c r="AO77" s="79" t="str">
        <f>IF(N77="","",IF(N77&gt;=$AO$1/100,"O","X"))</f>
        <v>X</v>
      </c>
      <c r="AP77" s="79" t="str">
        <f>IF(I77="","",IF(I77&lt;=$AP$1,"O","X"))</f>
        <v>X</v>
      </c>
      <c r="AQ77" s="79" t="str">
        <f>IF(O77="","",IF(O77&lt;=$AQ$1,"O","X"))</f>
        <v>X</v>
      </c>
      <c r="AR77" s="79" t="str">
        <f>IF(M77="","",IF(M77&lt;=$AR$1,"O","X"))</f>
        <v>X</v>
      </c>
      <c r="AS77" s="79" t="s">
        <v>2</v>
      </c>
      <c r="AT77" s="79" t="str">
        <f>IF(OR(F77="",AI77=""),"",IF(AND((F77&lt;=85),(AI77&gt;=15)),"O","X"))</f>
        <v>O</v>
      </c>
      <c r="AU77" s="79" t="str">
        <f>IF(C77="","",IF(C77&gt;=$AU$1,"O","X"))</f>
        <v>O</v>
      </c>
      <c r="AV77" s="79" t="str">
        <f>IF(AO77="","",IF(AND(AO77="O",AP77="O",AR77="O",AT77="O",AU77="O"),"후보","X"))</f>
        <v>X</v>
      </c>
    </row>
    <row r="78" spans="1:48" x14ac:dyDescent="0.3">
      <c r="A78" s="9" t="s">
        <v>553</v>
      </c>
      <c r="B78" s="10" t="s">
        <v>1633</v>
      </c>
      <c r="C78" s="88">
        <v>976</v>
      </c>
      <c r="D78" s="86">
        <v>89.8</v>
      </c>
      <c r="E78" s="87">
        <v>27</v>
      </c>
      <c r="F78" s="86">
        <v>70.7</v>
      </c>
      <c r="G78" s="17">
        <v>21</v>
      </c>
      <c r="H78" s="88">
        <v>308</v>
      </c>
      <c r="I78" s="89">
        <v>122500</v>
      </c>
      <c r="J78" s="89" t="s">
        <v>65</v>
      </c>
      <c r="K78" s="89">
        <v>60000</v>
      </c>
      <c r="L78" s="89" t="s">
        <v>78</v>
      </c>
      <c r="M78" s="90">
        <f>I78-K78</f>
        <v>62500</v>
      </c>
      <c r="N78" s="4">
        <f>IF(ISERROR(K78/I78),"",K78/I78)</f>
        <v>0.48979591836734693</v>
      </c>
      <c r="O78" s="91">
        <f>I78/E78</f>
        <v>4537.0370370370374</v>
      </c>
      <c r="P78" s="91">
        <f>K78/E78</f>
        <v>2222.2222222222222</v>
      </c>
      <c r="Q78" s="79">
        <v>3</v>
      </c>
      <c r="R78" s="79">
        <v>1</v>
      </c>
      <c r="S78" s="79" t="s">
        <v>72</v>
      </c>
      <c r="T78" s="5">
        <v>89</v>
      </c>
      <c r="U78" s="9"/>
      <c r="W78" s="86">
        <f t="shared" si="76"/>
        <v>89.8</v>
      </c>
      <c r="X78" s="87">
        <f t="shared" si="76"/>
        <v>27</v>
      </c>
      <c r="Y78" s="92">
        <f t="shared" si="77"/>
        <v>308</v>
      </c>
      <c r="Z78" s="90">
        <f t="shared" si="77"/>
        <v>122500</v>
      </c>
      <c r="AA78" s="90">
        <f>K78</f>
        <v>60000</v>
      </c>
      <c r="AB78" s="90">
        <f t="shared" si="78"/>
        <v>62500</v>
      </c>
      <c r="AC78" s="4">
        <f t="shared" si="78"/>
        <v>0.48979591836734693</v>
      </c>
      <c r="AD78" s="91">
        <f t="shared" si="78"/>
        <v>4537.0370370370374</v>
      </c>
      <c r="AE78" s="79" t="str">
        <f>S78</f>
        <v>계</v>
      </c>
      <c r="AF78" s="79" t="str">
        <f>Q78&amp;"/"&amp;R78</f>
        <v>3/1</v>
      </c>
      <c r="AH78" s="20" t="str">
        <f t="shared" si="72"/>
        <v>까치대우,롯데,선경</v>
      </c>
      <c r="AI78" s="87">
        <f t="shared" si="68"/>
        <v>27</v>
      </c>
      <c r="AJ78" s="79" t="str">
        <f>IF(AI78="","",$AJ$2)</f>
        <v>A-</v>
      </c>
      <c r="AK78" s="79" t="s">
        <v>13</v>
      </c>
      <c r="AL78" s="79" t="s">
        <v>62</v>
      </c>
      <c r="AM78" s="79" t="s">
        <v>63</v>
      </c>
      <c r="AN78" s="79" t="str">
        <f>IF(AI78="","",$AN$2)</f>
        <v>C</v>
      </c>
      <c r="AO78" s="79" t="str">
        <f>IF(N78="","",IF(N78&gt;=$AO$1/100,"O","X"))</f>
        <v>X</v>
      </c>
      <c r="AP78" s="79" t="str">
        <f>IF(I78="","",IF(I78&lt;=$AP$1,"O","X"))</f>
        <v>X</v>
      </c>
      <c r="AQ78" s="79" t="str">
        <f>IF(O78="","",IF(O78&lt;=$AQ$1,"O","X"))</f>
        <v>X</v>
      </c>
      <c r="AR78" s="79" t="str">
        <f>IF(M78="","",IF(M78&lt;=$AR$1,"O","X"))</f>
        <v>X</v>
      </c>
      <c r="AS78" s="79" t="s">
        <v>2</v>
      </c>
      <c r="AT78" s="79" t="str">
        <f>IF(OR(F78="",AI78=""),"",IF(AND((F78&lt;=85),(AI78&gt;=15)),"O","X"))</f>
        <v>O</v>
      </c>
      <c r="AU78" s="79" t="str">
        <f>IF(C78="","",IF(C78&gt;=$AU$1,"O","X"))</f>
        <v>O</v>
      </c>
      <c r="AV78" s="79" t="str">
        <f>IF(AO78="","",IF(AND(AO78="O",AP78="O",AR78="O",AT78="O",AU78="O"),"후보","X"))</f>
        <v>X</v>
      </c>
    </row>
    <row r="79" spans="1:48" x14ac:dyDescent="0.3">
      <c r="A79" s="9" t="s">
        <v>553</v>
      </c>
      <c r="B79" s="10" t="s">
        <v>1633</v>
      </c>
      <c r="C79" s="88">
        <v>976</v>
      </c>
      <c r="D79" s="86">
        <v>105</v>
      </c>
      <c r="E79" s="87">
        <v>32</v>
      </c>
      <c r="F79" s="86">
        <v>84.8</v>
      </c>
      <c r="G79" s="17">
        <v>26</v>
      </c>
      <c r="H79" s="88">
        <v>354</v>
      </c>
      <c r="I79" s="89">
        <v>135000</v>
      </c>
      <c r="J79" s="89" t="s">
        <v>69</v>
      </c>
      <c r="K79" s="89">
        <v>78000</v>
      </c>
      <c r="L79" s="89" t="s">
        <v>156</v>
      </c>
      <c r="M79" s="90">
        <f>I79-K79</f>
        <v>57000</v>
      </c>
      <c r="N79" s="4">
        <f>IF(ISERROR(K79/I79),"",K79/I79)</f>
        <v>0.57777777777777772</v>
      </c>
      <c r="O79" s="91">
        <f>I79/E79</f>
        <v>4218.75</v>
      </c>
      <c r="P79" s="91">
        <f>K79/E79</f>
        <v>2437.5</v>
      </c>
      <c r="Q79" s="79">
        <v>3</v>
      </c>
      <c r="R79" s="79">
        <v>2</v>
      </c>
      <c r="S79" s="79" t="s">
        <v>72</v>
      </c>
      <c r="T79" s="5">
        <v>104</v>
      </c>
      <c r="U79" s="9"/>
      <c r="W79" s="86">
        <f t="shared" si="76"/>
        <v>105</v>
      </c>
      <c r="X79" s="87">
        <f t="shared" si="76"/>
        <v>32</v>
      </c>
      <c r="Y79" s="92">
        <f t="shared" si="77"/>
        <v>354</v>
      </c>
      <c r="Z79" s="90">
        <f t="shared" si="77"/>
        <v>135000</v>
      </c>
      <c r="AA79" s="90">
        <f>K79</f>
        <v>78000</v>
      </c>
      <c r="AB79" s="90">
        <f t="shared" si="78"/>
        <v>57000</v>
      </c>
      <c r="AC79" s="4">
        <f t="shared" si="78"/>
        <v>0.57777777777777772</v>
      </c>
      <c r="AD79" s="91">
        <f t="shared" si="78"/>
        <v>4218.75</v>
      </c>
      <c r="AE79" s="79" t="str">
        <f>S79</f>
        <v>계</v>
      </c>
      <c r="AF79" s="79" t="str">
        <f>Q79&amp;"/"&amp;R79</f>
        <v>3/2</v>
      </c>
      <c r="AH79" s="20" t="str">
        <f t="shared" si="72"/>
        <v>까치대우,롯데,선경</v>
      </c>
      <c r="AI79" s="87">
        <f t="shared" si="68"/>
        <v>32</v>
      </c>
      <c r="AJ79" s="79" t="str">
        <f>IF(AI79="","",$AJ$2)</f>
        <v>A-</v>
      </c>
      <c r="AK79" s="79" t="s">
        <v>13</v>
      </c>
      <c r="AL79" s="79" t="s">
        <v>62</v>
      </c>
      <c r="AM79" s="79" t="s">
        <v>63</v>
      </c>
      <c r="AN79" s="79" t="str">
        <f>IF(AI79="","",$AN$2)</f>
        <v>C</v>
      </c>
      <c r="AO79" s="79" t="str">
        <f>IF(N79="","",IF(N79&gt;=$AO$1/100,"O","X"))</f>
        <v>X</v>
      </c>
      <c r="AP79" s="79" t="str">
        <f>IF(I79="","",IF(I79&lt;=$AP$1,"O","X"))</f>
        <v>X</v>
      </c>
      <c r="AQ79" s="79" t="str">
        <f>IF(O79="","",IF(O79&lt;=$AQ$1,"O","X"))</f>
        <v>X</v>
      </c>
      <c r="AR79" s="79" t="str">
        <f>IF(M79="","",IF(M79&lt;=$AR$1,"O","X"))</f>
        <v>X</v>
      </c>
      <c r="AS79" s="79" t="s">
        <v>2</v>
      </c>
      <c r="AT79" s="79" t="str">
        <f>IF(OR(F79="",AI79=""),"",IF(AND((F79&lt;=85),(AI79&gt;=15)),"O","X"))</f>
        <v>O</v>
      </c>
      <c r="AU79" s="79" t="str">
        <f>IF(C79="","",IF(C79&gt;=$AU$1,"O","X"))</f>
        <v>O</v>
      </c>
      <c r="AV79" s="79" t="str">
        <f>IF(AO79="","",IF(AND(AO79="O",AP79="O",AR79="O",AT79="O",AU79="O"),"후보","X"))</f>
        <v>X</v>
      </c>
    </row>
    <row r="80" spans="1:48" x14ac:dyDescent="0.3">
      <c r="A80" s="9" t="s">
        <v>553</v>
      </c>
      <c r="B80" s="10" t="s">
        <v>1633</v>
      </c>
      <c r="C80" s="88">
        <v>976</v>
      </c>
      <c r="D80" s="86">
        <v>124</v>
      </c>
      <c r="E80" s="87">
        <v>38</v>
      </c>
      <c r="F80" s="86">
        <v>101.8</v>
      </c>
      <c r="G80" s="17">
        <v>31</v>
      </c>
      <c r="H80" s="88">
        <v>32</v>
      </c>
      <c r="I80" s="89"/>
      <c r="J80" s="89"/>
      <c r="K80" s="89"/>
      <c r="L80" s="89"/>
      <c r="M80" s="90">
        <f>I80-K80</f>
        <v>0</v>
      </c>
      <c r="N80" s="4" t="str">
        <f>IF(ISERROR(K80/I80),"",K80/I80)</f>
        <v/>
      </c>
      <c r="O80" s="91">
        <f>I80/E80</f>
        <v>0</v>
      </c>
      <c r="P80" s="91">
        <f>K80/E80</f>
        <v>0</v>
      </c>
      <c r="Q80" s="79">
        <v>4</v>
      </c>
      <c r="R80" s="79">
        <v>2</v>
      </c>
      <c r="S80" s="79" t="s">
        <v>72</v>
      </c>
      <c r="T80" s="5">
        <v>123</v>
      </c>
      <c r="U80" s="9"/>
      <c r="W80" s="86">
        <f t="shared" si="76"/>
        <v>124</v>
      </c>
      <c r="X80" s="87">
        <f t="shared" si="76"/>
        <v>38</v>
      </c>
      <c r="Y80" s="92">
        <f t="shared" si="77"/>
        <v>32</v>
      </c>
      <c r="Z80" s="90">
        <f t="shared" si="77"/>
        <v>0</v>
      </c>
      <c r="AA80" s="90">
        <f>K80</f>
        <v>0</v>
      </c>
      <c r="AB80" s="90">
        <f t="shared" si="78"/>
        <v>0</v>
      </c>
      <c r="AC80" s="4" t="str">
        <f t="shared" si="78"/>
        <v/>
      </c>
      <c r="AD80" s="91">
        <f t="shared" si="78"/>
        <v>0</v>
      </c>
      <c r="AE80" s="79" t="str">
        <f>S80</f>
        <v>계</v>
      </c>
      <c r="AF80" s="79" t="str">
        <f>Q80&amp;"/"&amp;R80</f>
        <v>4/2</v>
      </c>
      <c r="AH80" s="20" t="str">
        <f t="shared" si="72"/>
        <v>까치대우,롯데,선경</v>
      </c>
      <c r="AI80" s="87">
        <f t="shared" si="68"/>
        <v>38</v>
      </c>
      <c r="AJ80" s="79" t="str">
        <f>IF(AI80="","",$AJ$2)</f>
        <v>A-</v>
      </c>
      <c r="AK80" s="79" t="s">
        <v>13</v>
      </c>
      <c r="AL80" s="79" t="s">
        <v>62</v>
      </c>
      <c r="AM80" s="79" t="s">
        <v>63</v>
      </c>
      <c r="AN80" s="79" t="str">
        <f>IF(AI80="","",$AN$2)</f>
        <v>C</v>
      </c>
      <c r="AO80" s="79" t="str">
        <f>IF(N80="","",IF(N80&gt;=$AO$1/100,"O","X"))</f>
        <v/>
      </c>
      <c r="AP80" s="79" t="str">
        <f>IF(I80="","",IF(I80&lt;=$AP$1,"O","X"))</f>
        <v/>
      </c>
      <c r="AQ80" s="79" t="str">
        <f>IF(O80="","",IF(O80&lt;=$AQ$1,"O","X"))</f>
        <v>O</v>
      </c>
      <c r="AR80" s="79" t="str">
        <f>IF(M80="","",IF(M80&lt;=$AR$1,"O","X"))</f>
        <v>O</v>
      </c>
      <c r="AS80" s="79" t="s">
        <v>2</v>
      </c>
      <c r="AT80" s="79" t="str">
        <f>IF(OR(F80="",AI80=""),"",IF(AND((F80&lt;=85),(AI80&gt;=15)),"O","X"))</f>
        <v>X</v>
      </c>
      <c r="AU80" s="79" t="str">
        <f>IF(C80="","",IF(C80&gt;=$AU$1,"O","X"))</f>
        <v>O</v>
      </c>
      <c r="AV80" s="79" t="str">
        <f>IF(AO80="","",IF(AND(AO80="O",AP80="O",AR80="O",AT80="O",AU80="O"),"후보","X"))</f>
        <v/>
      </c>
    </row>
    <row r="81" spans="1:48" x14ac:dyDescent="0.3">
      <c r="A81" s="9" t="s">
        <v>553</v>
      </c>
      <c r="B81" s="10" t="s">
        <v>1633</v>
      </c>
      <c r="C81" s="88">
        <v>976</v>
      </c>
      <c r="D81" s="86">
        <v>158.9</v>
      </c>
      <c r="E81" s="87">
        <v>48</v>
      </c>
      <c r="F81" s="86">
        <v>134.80000000000001</v>
      </c>
      <c r="G81" s="17">
        <v>41</v>
      </c>
      <c r="H81" s="88">
        <v>60</v>
      </c>
      <c r="I81" s="89">
        <v>223000</v>
      </c>
      <c r="J81" s="89" t="s">
        <v>74</v>
      </c>
      <c r="K81" s="89">
        <v>90000</v>
      </c>
      <c r="L81" s="89" t="s">
        <v>59</v>
      </c>
      <c r="M81" s="90">
        <f>I81-K81</f>
        <v>133000</v>
      </c>
      <c r="N81" s="4">
        <f>IF(ISERROR(K81/I81),"",K81/I81)</f>
        <v>0.40358744394618834</v>
      </c>
      <c r="O81" s="91">
        <f>I81/E81</f>
        <v>4645.833333333333</v>
      </c>
      <c r="P81" s="91">
        <f>K81/E81</f>
        <v>1875</v>
      </c>
      <c r="Q81" s="79">
        <v>4</v>
      </c>
      <c r="R81" s="79">
        <v>2</v>
      </c>
      <c r="S81" s="79" t="s">
        <v>72</v>
      </c>
      <c r="T81" s="5">
        <v>158</v>
      </c>
      <c r="U81" s="9"/>
      <c r="W81" s="86">
        <f t="shared" si="76"/>
        <v>158.9</v>
      </c>
      <c r="X81" s="87">
        <f t="shared" si="76"/>
        <v>48</v>
      </c>
      <c r="Y81" s="92">
        <f t="shared" si="77"/>
        <v>60</v>
      </c>
      <c r="Z81" s="90">
        <f t="shared" si="77"/>
        <v>223000</v>
      </c>
      <c r="AA81" s="90">
        <f>K81</f>
        <v>90000</v>
      </c>
      <c r="AB81" s="90">
        <f t="shared" si="78"/>
        <v>133000</v>
      </c>
      <c r="AC81" s="4">
        <f t="shared" si="78"/>
        <v>0.40358744394618834</v>
      </c>
      <c r="AD81" s="91">
        <f t="shared" si="78"/>
        <v>4645.833333333333</v>
      </c>
      <c r="AE81" s="79" t="str">
        <f>S81</f>
        <v>계</v>
      </c>
      <c r="AF81" s="79" t="str">
        <f>Q81&amp;"/"&amp;R81</f>
        <v>4/2</v>
      </c>
      <c r="AH81" s="20" t="str">
        <f t="shared" si="72"/>
        <v>까치대우,롯데,선경</v>
      </c>
      <c r="AI81" s="87">
        <f t="shared" si="68"/>
        <v>48</v>
      </c>
      <c r="AJ81" s="79" t="str">
        <f>IF(AI81="","",$AJ$2)</f>
        <v>A-</v>
      </c>
      <c r="AK81" s="79" t="s">
        <v>13</v>
      </c>
      <c r="AL81" s="79" t="s">
        <v>62</v>
      </c>
      <c r="AM81" s="79" t="s">
        <v>63</v>
      </c>
      <c r="AN81" s="79" t="str">
        <f>IF(AI81="","",$AN$2)</f>
        <v>C</v>
      </c>
      <c r="AO81" s="79" t="str">
        <f>IF(N81="","",IF(N81&gt;=$AO$1/100,"O","X"))</f>
        <v>X</v>
      </c>
      <c r="AP81" s="79" t="str">
        <f>IF(I81="","",IF(I81&lt;=$AP$1,"O","X"))</f>
        <v>X</v>
      </c>
      <c r="AQ81" s="79" t="str">
        <f>IF(O81="","",IF(O81&lt;=$AQ$1,"O","X"))</f>
        <v>X</v>
      </c>
      <c r="AR81" s="79" t="str">
        <f>IF(M81="","",IF(M81&lt;=$AR$1,"O","X"))</f>
        <v>X</v>
      </c>
      <c r="AS81" s="79" t="s">
        <v>2</v>
      </c>
      <c r="AT81" s="79" t="str">
        <f>IF(OR(F81="",AI81=""),"",IF(AND((F81&lt;=85),(AI81&gt;=15)),"O","X"))</f>
        <v>X</v>
      </c>
      <c r="AU81" s="79" t="str">
        <f>IF(C81="","",IF(C81&gt;=$AU$1,"O","X"))</f>
        <v>O</v>
      </c>
      <c r="AV81" s="79" t="str">
        <f>IF(AO81="","",IF(AND(AO81="O",AP81="O",AR81="O",AT81="O",AU81="O"),"후보","X"))</f>
        <v>X</v>
      </c>
    </row>
    <row r="82" spans="1:48" x14ac:dyDescent="0.3">
      <c r="A82" s="9"/>
      <c r="B82" s="79"/>
      <c r="C82" s="6"/>
      <c r="D82" s="9"/>
      <c r="E82" s="14"/>
      <c r="F82" s="86"/>
      <c r="G82" s="9"/>
      <c r="H82" s="9"/>
      <c r="I82" s="9"/>
      <c r="J82" s="9"/>
      <c r="K82" s="9"/>
      <c r="L82" s="9"/>
      <c r="M82" s="9"/>
      <c r="N82" s="9"/>
      <c r="O82" s="91"/>
      <c r="P82" s="91"/>
      <c r="Q82" s="87"/>
      <c r="R82" s="87"/>
      <c r="S82" s="9"/>
      <c r="T82" s="47"/>
      <c r="U82" s="9"/>
      <c r="W82" s="67" t="str">
        <f>$A$4&amp;" "&amp;A83&amp;"("&amp;B83&amp;","&amp;C83&amp;"^)"</f>
        <v>구미동 무지개마을3단지신한,건영('96.02.,964^)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72"/>
        <v/>
      </c>
      <c r="AI82" s="106" t="str">
        <f t="shared" si="68"/>
        <v/>
      </c>
      <c r="AJ82" s="79"/>
      <c r="AK82" s="79"/>
      <c r="AL82" s="79"/>
      <c r="AM82" s="79"/>
      <c r="AN82" s="79"/>
      <c r="AO82" s="79"/>
      <c r="AP82" s="79"/>
      <c r="AQ82" s="79"/>
      <c r="AR82" s="79"/>
      <c r="AS82" s="79"/>
      <c r="AT82" s="79"/>
      <c r="AU82" s="79"/>
      <c r="AV82" s="79"/>
    </row>
    <row r="83" spans="1:48" x14ac:dyDescent="0.3">
      <c r="A83" s="9" t="s">
        <v>557</v>
      </c>
      <c r="B83" s="10" t="s">
        <v>1635</v>
      </c>
      <c r="C83" s="88">
        <v>964</v>
      </c>
      <c r="D83" s="86">
        <v>69.2</v>
      </c>
      <c r="E83" s="87">
        <v>21</v>
      </c>
      <c r="F83" s="86">
        <v>53.5</v>
      </c>
      <c r="G83" s="17">
        <v>16</v>
      </c>
      <c r="H83" s="88">
        <v>140</v>
      </c>
      <c r="I83" s="89">
        <v>74500</v>
      </c>
      <c r="J83" s="89" t="s">
        <v>60</v>
      </c>
      <c r="K83" s="89">
        <v>42000</v>
      </c>
      <c r="L83" s="89" t="s">
        <v>78</v>
      </c>
      <c r="M83" s="90">
        <f t="shared" ref="M83:M90" si="79">I83-K83</f>
        <v>32500</v>
      </c>
      <c r="N83" s="4">
        <f t="shared" ref="N83:N90" si="80">IF(ISERROR(K83/I83),"",K83/I83)</f>
        <v>0.56375838926174493</v>
      </c>
      <c r="O83" s="91">
        <f t="shared" ref="O83:O90" si="81">I83/E83</f>
        <v>3547.6190476190477</v>
      </c>
      <c r="P83" s="91">
        <f t="shared" ref="P83:P90" si="82">K83/E83</f>
        <v>2000</v>
      </c>
      <c r="Q83" s="79">
        <v>2</v>
      </c>
      <c r="R83" s="79">
        <v>1</v>
      </c>
      <c r="S83" s="79" t="s">
        <v>61</v>
      </c>
      <c r="T83" s="5" t="s">
        <v>97</v>
      </c>
      <c r="U83" s="9"/>
      <c r="W83" s="86">
        <f t="shared" ref="W83:X90" si="83">D83</f>
        <v>69.2</v>
      </c>
      <c r="X83" s="87">
        <f t="shared" si="83"/>
        <v>21</v>
      </c>
      <c r="Y83" s="92">
        <f t="shared" ref="Y83:Z90" si="84">H83</f>
        <v>140</v>
      </c>
      <c r="Z83" s="90">
        <f t="shared" si="84"/>
        <v>74500</v>
      </c>
      <c r="AA83" s="90">
        <f t="shared" ref="AA83:AA90" si="85">K83</f>
        <v>42000</v>
      </c>
      <c r="AB83" s="90">
        <f t="shared" ref="AB83:AD90" si="86">M83</f>
        <v>32500</v>
      </c>
      <c r="AC83" s="4">
        <f t="shared" si="86"/>
        <v>0.56375838926174493</v>
      </c>
      <c r="AD83" s="91">
        <f t="shared" si="86"/>
        <v>3547.6190476190477</v>
      </c>
      <c r="AE83" s="79" t="str">
        <f t="shared" ref="AE83:AE90" si="87">S83</f>
        <v>복</v>
      </c>
      <c r="AF83" s="79" t="str">
        <f t="shared" ref="AF83:AF90" si="88">Q83&amp;"/"&amp;R83</f>
        <v>2/1</v>
      </c>
      <c r="AH83" s="20" t="str">
        <f t="shared" si="72"/>
        <v>무지개마을3단지신한,건영</v>
      </c>
      <c r="AI83" s="87">
        <f t="shared" si="68"/>
        <v>21</v>
      </c>
      <c r="AJ83" s="79" t="str">
        <f t="shared" ref="AJ83:AJ90" si="89">IF(AI83="","",$AJ$2)</f>
        <v>A-</v>
      </c>
      <c r="AK83" s="79" t="s">
        <v>13</v>
      </c>
      <c r="AL83" s="79" t="s">
        <v>62</v>
      </c>
      <c r="AM83" s="79" t="s">
        <v>63</v>
      </c>
      <c r="AN83" s="79" t="str">
        <f t="shared" ref="AN83:AN90" si="90">IF(AI83="","",$AN$2)</f>
        <v>C</v>
      </c>
      <c r="AO83" s="79" t="str">
        <f t="shared" ref="AO83:AO90" si="91">IF(N83="","",IF(N83&gt;=$AO$1/100,"O","X"))</f>
        <v>X</v>
      </c>
      <c r="AP83" s="79" t="str">
        <f t="shared" ref="AP83:AP90" si="92">IF(I83="","",IF(I83&lt;=$AP$1,"O","X"))</f>
        <v>X</v>
      </c>
      <c r="AQ83" s="79" t="str">
        <f t="shared" ref="AQ83:AQ90" si="93">IF(O83="","",IF(O83&lt;=$AQ$1,"O","X"))</f>
        <v>X</v>
      </c>
      <c r="AR83" s="79" t="str">
        <f t="shared" ref="AR83:AR90" si="94">IF(M83="","",IF(M83&lt;=$AR$1,"O","X"))</f>
        <v>X</v>
      </c>
      <c r="AS83" s="79" t="s">
        <v>2</v>
      </c>
      <c r="AT83" s="79" t="str">
        <f t="shared" ref="AT83:AT90" si="95">IF(OR(F83="",AI83=""),"",IF(AND((F83&lt;=85),(AI83&gt;=15)),"O","X"))</f>
        <v>O</v>
      </c>
      <c r="AU83" s="79" t="str">
        <f t="shared" ref="AU83:AU90" si="96">IF(C83="","",IF(C83&gt;=$AU$1,"O","X"))</f>
        <v>O</v>
      </c>
      <c r="AV83" s="79" t="str">
        <f t="shared" ref="AV83:AV90" si="97">IF(AO83="","",IF(AND(AO83="O",AP83="O",AR83="O",AT83="O",AU83="O"),"후보","X"))</f>
        <v>X</v>
      </c>
    </row>
    <row r="84" spans="1:48" x14ac:dyDescent="0.3">
      <c r="A84" s="9" t="s">
        <v>557</v>
      </c>
      <c r="B84" s="10" t="s">
        <v>1635</v>
      </c>
      <c r="C84" s="88">
        <v>964</v>
      </c>
      <c r="D84" s="86">
        <v>69.099999999999994</v>
      </c>
      <c r="E84" s="87">
        <v>21</v>
      </c>
      <c r="F84" s="86">
        <v>53.8</v>
      </c>
      <c r="G84" s="17">
        <v>16</v>
      </c>
      <c r="H84" s="88">
        <v>140</v>
      </c>
      <c r="I84" s="89">
        <v>70000</v>
      </c>
      <c r="J84" s="89" t="s">
        <v>79</v>
      </c>
      <c r="K84" s="89">
        <v>44000</v>
      </c>
      <c r="L84" s="89" t="s">
        <v>68</v>
      </c>
      <c r="M84" s="90">
        <f t="shared" si="79"/>
        <v>26000</v>
      </c>
      <c r="N84" s="4">
        <f t="shared" si="80"/>
        <v>0.62857142857142856</v>
      </c>
      <c r="O84" s="91">
        <f t="shared" si="81"/>
        <v>3333.3333333333335</v>
      </c>
      <c r="P84" s="91">
        <f t="shared" si="82"/>
        <v>2095.2380952380954</v>
      </c>
      <c r="Q84" s="79">
        <v>2</v>
      </c>
      <c r="R84" s="79">
        <v>1</v>
      </c>
      <c r="S84" s="79" t="s">
        <v>61</v>
      </c>
      <c r="T84" s="5" t="s">
        <v>98</v>
      </c>
      <c r="U84" s="9"/>
      <c r="W84" s="86">
        <f t="shared" si="83"/>
        <v>69.099999999999994</v>
      </c>
      <c r="X84" s="87">
        <f t="shared" si="83"/>
        <v>21</v>
      </c>
      <c r="Y84" s="92">
        <f t="shared" si="84"/>
        <v>140</v>
      </c>
      <c r="Z84" s="90">
        <f t="shared" si="84"/>
        <v>70000</v>
      </c>
      <c r="AA84" s="90">
        <f t="shared" si="85"/>
        <v>44000</v>
      </c>
      <c r="AB84" s="90">
        <f t="shared" si="86"/>
        <v>26000</v>
      </c>
      <c r="AC84" s="4">
        <f t="shared" si="86"/>
        <v>0.62857142857142856</v>
      </c>
      <c r="AD84" s="91">
        <f t="shared" si="86"/>
        <v>3333.3333333333335</v>
      </c>
      <c r="AE84" s="79" t="str">
        <f t="shared" si="87"/>
        <v>복</v>
      </c>
      <c r="AF84" s="79" t="str">
        <f t="shared" si="88"/>
        <v>2/1</v>
      </c>
      <c r="AH84" s="20" t="str">
        <f t="shared" si="72"/>
        <v>무지개마을3단지신한,건영</v>
      </c>
      <c r="AI84" s="87">
        <f t="shared" si="68"/>
        <v>21</v>
      </c>
      <c r="AJ84" s="79" t="str">
        <f t="shared" si="89"/>
        <v>A-</v>
      </c>
      <c r="AK84" s="79" t="s">
        <v>13</v>
      </c>
      <c r="AL84" s="79" t="s">
        <v>62</v>
      </c>
      <c r="AM84" s="79" t="s">
        <v>63</v>
      </c>
      <c r="AN84" s="79" t="str">
        <f t="shared" si="90"/>
        <v>C</v>
      </c>
      <c r="AO84" s="79" t="str">
        <f t="shared" si="91"/>
        <v>X</v>
      </c>
      <c r="AP84" s="79" t="str">
        <f t="shared" si="92"/>
        <v>X</v>
      </c>
      <c r="AQ84" s="79" t="str">
        <f t="shared" si="93"/>
        <v>X</v>
      </c>
      <c r="AR84" s="79" t="str">
        <f t="shared" si="94"/>
        <v>X</v>
      </c>
      <c r="AS84" s="79" t="s">
        <v>2</v>
      </c>
      <c r="AT84" s="79" t="str">
        <f t="shared" si="95"/>
        <v>O</v>
      </c>
      <c r="AU84" s="79" t="str">
        <f t="shared" si="96"/>
        <v>O</v>
      </c>
      <c r="AV84" s="79" t="str">
        <f t="shared" si="97"/>
        <v>X</v>
      </c>
    </row>
    <row r="85" spans="1:48" x14ac:dyDescent="0.3">
      <c r="A85" s="9" t="s">
        <v>557</v>
      </c>
      <c r="B85" s="10" t="s">
        <v>1635</v>
      </c>
      <c r="C85" s="88">
        <v>964</v>
      </c>
      <c r="D85" s="86">
        <v>87.5</v>
      </c>
      <c r="E85" s="87">
        <v>26</v>
      </c>
      <c r="F85" s="86">
        <v>68.2</v>
      </c>
      <c r="G85" s="17">
        <v>21</v>
      </c>
      <c r="H85" s="88">
        <v>100</v>
      </c>
      <c r="I85" s="89">
        <v>94000</v>
      </c>
      <c r="J85" s="89" t="s">
        <v>60</v>
      </c>
      <c r="K85" s="89">
        <v>48000</v>
      </c>
      <c r="L85" s="89" t="s">
        <v>66</v>
      </c>
      <c r="M85" s="90">
        <f t="shared" si="79"/>
        <v>46000</v>
      </c>
      <c r="N85" s="4">
        <f t="shared" si="80"/>
        <v>0.51063829787234039</v>
      </c>
      <c r="O85" s="91">
        <f t="shared" si="81"/>
        <v>3615.3846153846152</v>
      </c>
      <c r="P85" s="91">
        <f t="shared" si="82"/>
        <v>1846.1538461538462</v>
      </c>
      <c r="Q85" s="79">
        <v>3</v>
      </c>
      <c r="R85" s="79">
        <v>1</v>
      </c>
      <c r="S85" s="79" t="s">
        <v>61</v>
      </c>
      <c r="T85" s="5">
        <v>87</v>
      </c>
      <c r="U85" s="9"/>
      <c r="W85" s="86">
        <f t="shared" si="83"/>
        <v>87.5</v>
      </c>
      <c r="X85" s="87">
        <f t="shared" si="83"/>
        <v>26</v>
      </c>
      <c r="Y85" s="92">
        <f t="shared" si="84"/>
        <v>100</v>
      </c>
      <c r="Z85" s="90">
        <f t="shared" si="84"/>
        <v>94000</v>
      </c>
      <c r="AA85" s="90">
        <f t="shared" si="85"/>
        <v>48000</v>
      </c>
      <c r="AB85" s="90">
        <f t="shared" si="86"/>
        <v>46000</v>
      </c>
      <c r="AC85" s="4">
        <f t="shared" si="86"/>
        <v>0.51063829787234039</v>
      </c>
      <c r="AD85" s="91">
        <f t="shared" si="86"/>
        <v>3615.3846153846152</v>
      </c>
      <c r="AE85" s="79" t="str">
        <f t="shared" si="87"/>
        <v>복</v>
      </c>
      <c r="AF85" s="79" t="str">
        <f t="shared" si="88"/>
        <v>3/1</v>
      </c>
      <c r="AH85" s="20" t="str">
        <f t="shared" si="72"/>
        <v>무지개마을3단지신한,건영</v>
      </c>
      <c r="AI85" s="87">
        <f t="shared" si="68"/>
        <v>26</v>
      </c>
      <c r="AJ85" s="79" t="str">
        <f t="shared" si="89"/>
        <v>A-</v>
      </c>
      <c r="AK85" s="79" t="s">
        <v>13</v>
      </c>
      <c r="AL85" s="79" t="s">
        <v>62</v>
      </c>
      <c r="AM85" s="79" t="s">
        <v>63</v>
      </c>
      <c r="AN85" s="79" t="str">
        <f t="shared" si="90"/>
        <v>C</v>
      </c>
      <c r="AO85" s="79" t="str">
        <f t="shared" si="91"/>
        <v>X</v>
      </c>
      <c r="AP85" s="79" t="str">
        <f t="shared" si="92"/>
        <v>X</v>
      </c>
      <c r="AQ85" s="79" t="str">
        <f t="shared" si="93"/>
        <v>X</v>
      </c>
      <c r="AR85" s="79" t="str">
        <f t="shared" si="94"/>
        <v>X</v>
      </c>
      <c r="AS85" s="79" t="s">
        <v>2</v>
      </c>
      <c r="AT85" s="79" t="str">
        <f t="shared" si="95"/>
        <v>O</v>
      </c>
      <c r="AU85" s="79" t="str">
        <f t="shared" si="96"/>
        <v>O</v>
      </c>
      <c r="AV85" s="79" t="str">
        <f t="shared" si="97"/>
        <v>X</v>
      </c>
    </row>
    <row r="86" spans="1:48" x14ac:dyDescent="0.3">
      <c r="A86" s="9" t="s">
        <v>557</v>
      </c>
      <c r="B86" s="10" t="s">
        <v>1635</v>
      </c>
      <c r="C86" s="88">
        <v>964</v>
      </c>
      <c r="D86" s="86">
        <v>87.8</v>
      </c>
      <c r="E86" s="87">
        <v>27</v>
      </c>
      <c r="F86" s="86">
        <v>68.400000000000006</v>
      </c>
      <c r="G86" s="17">
        <v>21</v>
      </c>
      <c r="H86" s="88">
        <v>30</v>
      </c>
      <c r="I86" s="89">
        <v>97000</v>
      </c>
      <c r="J86" s="89" t="s">
        <v>81</v>
      </c>
      <c r="K86" s="89"/>
      <c r="L86" s="89"/>
      <c r="M86" s="90">
        <f t="shared" si="79"/>
        <v>97000</v>
      </c>
      <c r="N86" s="4">
        <f t="shared" si="80"/>
        <v>0</v>
      </c>
      <c r="O86" s="91">
        <f t="shared" si="81"/>
        <v>3592.5925925925926</v>
      </c>
      <c r="P86" s="91">
        <f t="shared" si="82"/>
        <v>0</v>
      </c>
      <c r="Q86" s="79">
        <v>3</v>
      </c>
      <c r="R86" s="79">
        <v>1</v>
      </c>
      <c r="S86" s="79" t="s">
        <v>61</v>
      </c>
      <c r="T86" s="5" t="s">
        <v>99</v>
      </c>
      <c r="U86" s="9"/>
      <c r="W86" s="86">
        <f t="shared" si="83"/>
        <v>87.8</v>
      </c>
      <c r="X86" s="87">
        <f t="shared" si="83"/>
        <v>27</v>
      </c>
      <c r="Y86" s="92">
        <f t="shared" si="84"/>
        <v>30</v>
      </c>
      <c r="Z86" s="90">
        <f t="shared" si="84"/>
        <v>97000</v>
      </c>
      <c r="AA86" s="90">
        <f t="shared" si="85"/>
        <v>0</v>
      </c>
      <c r="AB86" s="90">
        <f t="shared" si="86"/>
        <v>97000</v>
      </c>
      <c r="AC86" s="4">
        <f t="shared" si="86"/>
        <v>0</v>
      </c>
      <c r="AD86" s="91">
        <f t="shared" si="86"/>
        <v>3592.5925925925926</v>
      </c>
      <c r="AE86" s="79" t="str">
        <f t="shared" si="87"/>
        <v>복</v>
      </c>
      <c r="AF86" s="79" t="str">
        <f t="shared" si="88"/>
        <v>3/1</v>
      </c>
      <c r="AH86" s="20" t="str">
        <f t="shared" si="72"/>
        <v>무지개마을3단지신한,건영</v>
      </c>
      <c r="AI86" s="87">
        <f t="shared" si="68"/>
        <v>27</v>
      </c>
      <c r="AJ86" s="79" t="str">
        <f t="shared" si="89"/>
        <v>A-</v>
      </c>
      <c r="AK86" s="79" t="s">
        <v>13</v>
      </c>
      <c r="AL86" s="79" t="s">
        <v>62</v>
      </c>
      <c r="AM86" s="79" t="s">
        <v>63</v>
      </c>
      <c r="AN86" s="79" t="str">
        <f t="shared" si="90"/>
        <v>C</v>
      </c>
      <c r="AO86" s="79" t="str">
        <f t="shared" si="91"/>
        <v>X</v>
      </c>
      <c r="AP86" s="79" t="str">
        <f t="shared" si="92"/>
        <v>X</v>
      </c>
      <c r="AQ86" s="79" t="str">
        <f t="shared" si="93"/>
        <v>X</v>
      </c>
      <c r="AR86" s="79" t="str">
        <f t="shared" si="94"/>
        <v>X</v>
      </c>
      <c r="AS86" s="79" t="s">
        <v>2</v>
      </c>
      <c r="AT86" s="79" t="str">
        <f t="shared" si="95"/>
        <v>O</v>
      </c>
      <c r="AU86" s="79" t="str">
        <f t="shared" si="96"/>
        <v>O</v>
      </c>
      <c r="AV86" s="79" t="str">
        <f t="shared" si="97"/>
        <v>X</v>
      </c>
    </row>
    <row r="87" spans="1:48" x14ac:dyDescent="0.3">
      <c r="A87" s="9" t="s">
        <v>557</v>
      </c>
      <c r="B87" s="10" t="s">
        <v>1635</v>
      </c>
      <c r="C87" s="88">
        <v>964</v>
      </c>
      <c r="D87" s="86">
        <v>90.2</v>
      </c>
      <c r="E87" s="87">
        <v>27</v>
      </c>
      <c r="F87" s="86">
        <v>69.7</v>
      </c>
      <c r="G87" s="17">
        <v>21</v>
      </c>
      <c r="H87" s="88">
        <v>70</v>
      </c>
      <c r="I87" s="89">
        <v>94000</v>
      </c>
      <c r="J87" s="89" t="s">
        <v>66</v>
      </c>
      <c r="K87" s="89">
        <v>52000</v>
      </c>
      <c r="L87" s="89" t="s">
        <v>66</v>
      </c>
      <c r="M87" s="90">
        <f t="shared" si="79"/>
        <v>42000</v>
      </c>
      <c r="N87" s="4">
        <f t="shared" si="80"/>
        <v>0.55319148936170215</v>
      </c>
      <c r="O87" s="91">
        <f t="shared" si="81"/>
        <v>3481.4814814814813</v>
      </c>
      <c r="P87" s="91">
        <f t="shared" si="82"/>
        <v>1925.9259259259259</v>
      </c>
      <c r="Q87" s="79">
        <v>3</v>
      </c>
      <c r="R87" s="79">
        <v>1</v>
      </c>
      <c r="S87" s="79" t="s">
        <v>61</v>
      </c>
      <c r="T87" s="5" t="s">
        <v>100</v>
      </c>
      <c r="U87" s="9"/>
      <c r="W87" s="86">
        <f t="shared" si="83"/>
        <v>90.2</v>
      </c>
      <c r="X87" s="87">
        <f t="shared" si="83"/>
        <v>27</v>
      </c>
      <c r="Y87" s="92">
        <f t="shared" si="84"/>
        <v>70</v>
      </c>
      <c r="Z87" s="90">
        <f t="shared" si="84"/>
        <v>94000</v>
      </c>
      <c r="AA87" s="90">
        <f t="shared" si="85"/>
        <v>52000</v>
      </c>
      <c r="AB87" s="90">
        <f t="shared" si="86"/>
        <v>42000</v>
      </c>
      <c r="AC87" s="4">
        <f t="shared" si="86"/>
        <v>0.55319148936170215</v>
      </c>
      <c r="AD87" s="91">
        <f t="shared" si="86"/>
        <v>3481.4814814814813</v>
      </c>
      <c r="AE87" s="79" t="str">
        <f t="shared" si="87"/>
        <v>복</v>
      </c>
      <c r="AF87" s="79" t="str">
        <f t="shared" si="88"/>
        <v>3/1</v>
      </c>
      <c r="AH87" s="20" t="str">
        <f t="shared" si="72"/>
        <v>무지개마을3단지신한,건영</v>
      </c>
      <c r="AI87" s="87">
        <f t="shared" si="68"/>
        <v>27</v>
      </c>
      <c r="AJ87" s="79" t="str">
        <f t="shared" si="89"/>
        <v>A-</v>
      </c>
      <c r="AK87" s="79" t="s">
        <v>13</v>
      </c>
      <c r="AL87" s="79" t="s">
        <v>62</v>
      </c>
      <c r="AM87" s="79" t="s">
        <v>63</v>
      </c>
      <c r="AN87" s="79" t="str">
        <f t="shared" si="90"/>
        <v>C</v>
      </c>
      <c r="AO87" s="79" t="str">
        <f t="shared" si="91"/>
        <v>X</v>
      </c>
      <c r="AP87" s="79" t="str">
        <f t="shared" si="92"/>
        <v>X</v>
      </c>
      <c r="AQ87" s="79" t="str">
        <f t="shared" si="93"/>
        <v>X</v>
      </c>
      <c r="AR87" s="79" t="str">
        <f t="shared" si="94"/>
        <v>X</v>
      </c>
      <c r="AS87" s="79" t="s">
        <v>2</v>
      </c>
      <c r="AT87" s="79" t="str">
        <f t="shared" si="95"/>
        <v>O</v>
      </c>
      <c r="AU87" s="79" t="str">
        <f t="shared" si="96"/>
        <v>O</v>
      </c>
      <c r="AV87" s="79" t="str">
        <f t="shared" si="97"/>
        <v>X</v>
      </c>
    </row>
    <row r="88" spans="1:48" x14ac:dyDescent="0.3">
      <c r="A88" s="9" t="s">
        <v>557</v>
      </c>
      <c r="B88" s="10" t="s">
        <v>1635</v>
      </c>
      <c r="C88" s="88">
        <v>964</v>
      </c>
      <c r="D88" s="86">
        <v>92.4</v>
      </c>
      <c r="E88" s="87">
        <v>28</v>
      </c>
      <c r="F88" s="86">
        <v>72.599999999999994</v>
      </c>
      <c r="G88" s="17">
        <v>22</v>
      </c>
      <c r="H88" s="88">
        <v>60</v>
      </c>
      <c r="I88" s="89"/>
      <c r="J88" s="89"/>
      <c r="K88" s="89"/>
      <c r="L88" s="89"/>
      <c r="M88" s="90">
        <f t="shared" si="79"/>
        <v>0</v>
      </c>
      <c r="N88" s="4" t="str">
        <f t="shared" si="80"/>
        <v/>
      </c>
      <c r="O88" s="91">
        <f t="shared" si="81"/>
        <v>0</v>
      </c>
      <c r="P88" s="91">
        <f t="shared" si="82"/>
        <v>0</v>
      </c>
      <c r="Q88" s="79">
        <v>3</v>
      </c>
      <c r="R88" s="79">
        <v>1</v>
      </c>
      <c r="S88" s="79" t="s">
        <v>72</v>
      </c>
      <c r="T88" s="5">
        <v>92</v>
      </c>
      <c r="U88" s="9"/>
      <c r="W88" s="86">
        <f t="shared" si="83"/>
        <v>92.4</v>
      </c>
      <c r="X88" s="87">
        <f t="shared" si="83"/>
        <v>28</v>
      </c>
      <c r="Y88" s="92">
        <f t="shared" si="84"/>
        <v>60</v>
      </c>
      <c r="Z88" s="90">
        <f t="shared" si="84"/>
        <v>0</v>
      </c>
      <c r="AA88" s="90">
        <f t="shared" si="85"/>
        <v>0</v>
      </c>
      <c r="AB88" s="90">
        <f t="shared" si="86"/>
        <v>0</v>
      </c>
      <c r="AC88" s="4" t="str">
        <f t="shared" si="86"/>
        <v/>
      </c>
      <c r="AD88" s="91">
        <f t="shared" si="86"/>
        <v>0</v>
      </c>
      <c r="AE88" s="79" t="str">
        <f t="shared" si="87"/>
        <v>계</v>
      </c>
      <c r="AF88" s="79" t="str">
        <f t="shared" si="88"/>
        <v>3/1</v>
      </c>
      <c r="AH88" s="20" t="str">
        <f t="shared" si="72"/>
        <v>무지개마을3단지신한,건영</v>
      </c>
      <c r="AI88" s="87">
        <f t="shared" si="68"/>
        <v>28</v>
      </c>
      <c r="AJ88" s="79" t="str">
        <f t="shared" si="89"/>
        <v>A-</v>
      </c>
      <c r="AK88" s="79" t="s">
        <v>13</v>
      </c>
      <c r="AL88" s="79" t="s">
        <v>62</v>
      </c>
      <c r="AM88" s="79" t="s">
        <v>63</v>
      </c>
      <c r="AN88" s="79" t="str">
        <f t="shared" si="90"/>
        <v>C</v>
      </c>
      <c r="AO88" s="79" t="str">
        <f t="shared" si="91"/>
        <v/>
      </c>
      <c r="AP88" s="79" t="str">
        <f t="shared" si="92"/>
        <v/>
      </c>
      <c r="AQ88" s="79" t="str">
        <f t="shared" si="93"/>
        <v>O</v>
      </c>
      <c r="AR88" s="79" t="str">
        <f t="shared" si="94"/>
        <v>O</v>
      </c>
      <c r="AS88" s="79" t="s">
        <v>2</v>
      </c>
      <c r="AT88" s="79" t="str">
        <f t="shared" si="95"/>
        <v>O</v>
      </c>
      <c r="AU88" s="79" t="str">
        <f t="shared" si="96"/>
        <v>O</v>
      </c>
      <c r="AV88" s="79" t="str">
        <f t="shared" si="97"/>
        <v/>
      </c>
    </row>
    <row r="89" spans="1:48" x14ac:dyDescent="0.3">
      <c r="A89" s="9" t="s">
        <v>557</v>
      </c>
      <c r="B89" s="10" t="s">
        <v>1635</v>
      </c>
      <c r="C89" s="88">
        <v>964</v>
      </c>
      <c r="D89" s="86">
        <v>107.5</v>
      </c>
      <c r="E89" s="87">
        <v>33</v>
      </c>
      <c r="F89" s="86">
        <v>84.8</v>
      </c>
      <c r="G89" s="17">
        <v>26</v>
      </c>
      <c r="H89" s="88">
        <v>212</v>
      </c>
      <c r="I89" s="89">
        <v>105000</v>
      </c>
      <c r="J89" s="89" t="s">
        <v>82</v>
      </c>
      <c r="K89" s="89">
        <v>64000</v>
      </c>
      <c r="L89" s="89" t="s">
        <v>79</v>
      </c>
      <c r="M89" s="90">
        <f t="shared" si="79"/>
        <v>41000</v>
      </c>
      <c r="N89" s="4">
        <f t="shared" si="80"/>
        <v>0.60952380952380958</v>
      </c>
      <c r="O89" s="91">
        <f t="shared" si="81"/>
        <v>3181.818181818182</v>
      </c>
      <c r="P89" s="91">
        <f t="shared" si="82"/>
        <v>1939.3939393939395</v>
      </c>
      <c r="Q89" s="79">
        <v>3</v>
      </c>
      <c r="R89" s="79">
        <v>2</v>
      </c>
      <c r="S89" s="79" t="s">
        <v>72</v>
      </c>
      <c r="T89" s="5" t="s">
        <v>101</v>
      </c>
      <c r="U89" s="9"/>
      <c r="W89" s="86">
        <f t="shared" si="83"/>
        <v>107.5</v>
      </c>
      <c r="X89" s="87">
        <f t="shared" si="83"/>
        <v>33</v>
      </c>
      <c r="Y89" s="92">
        <f t="shared" si="84"/>
        <v>212</v>
      </c>
      <c r="Z89" s="90">
        <f t="shared" si="84"/>
        <v>105000</v>
      </c>
      <c r="AA89" s="90">
        <f t="shared" si="85"/>
        <v>64000</v>
      </c>
      <c r="AB89" s="90">
        <f t="shared" si="86"/>
        <v>41000</v>
      </c>
      <c r="AC89" s="4">
        <f t="shared" si="86"/>
        <v>0.60952380952380958</v>
      </c>
      <c r="AD89" s="91">
        <f t="shared" si="86"/>
        <v>3181.818181818182</v>
      </c>
      <c r="AE89" s="79" t="str">
        <f t="shared" si="87"/>
        <v>계</v>
      </c>
      <c r="AF89" s="79" t="str">
        <f t="shared" si="88"/>
        <v>3/2</v>
      </c>
      <c r="AH89" s="20" t="str">
        <f t="shared" si="72"/>
        <v>무지개마을3단지신한,건영</v>
      </c>
      <c r="AI89" s="87">
        <f t="shared" si="68"/>
        <v>33</v>
      </c>
      <c r="AJ89" s="79" t="str">
        <f t="shared" si="89"/>
        <v>A-</v>
      </c>
      <c r="AK89" s="79" t="s">
        <v>13</v>
      </c>
      <c r="AL89" s="79" t="s">
        <v>62</v>
      </c>
      <c r="AM89" s="79" t="s">
        <v>63</v>
      </c>
      <c r="AN89" s="79" t="str">
        <f t="shared" si="90"/>
        <v>C</v>
      </c>
      <c r="AO89" s="79" t="str">
        <f t="shared" si="91"/>
        <v>X</v>
      </c>
      <c r="AP89" s="79" t="str">
        <f t="shared" si="92"/>
        <v>X</v>
      </c>
      <c r="AQ89" s="79" t="str">
        <f t="shared" si="93"/>
        <v>X</v>
      </c>
      <c r="AR89" s="79" t="str">
        <f t="shared" si="94"/>
        <v>X</v>
      </c>
      <c r="AS89" s="79" t="s">
        <v>2</v>
      </c>
      <c r="AT89" s="79" t="str">
        <f t="shared" si="95"/>
        <v>O</v>
      </c>
      <c r="AU89" s="79" t="str">
        <f t="shared" si="96"/>
        <v>O</v>
      </c>
      <c r="AV89" s="79" t="str">
        <f t="shared" si="97"/>
        <v>X</v>
      </c>
    </row>
    <row r="90" spans="1:48" x14ac:dyDescent="0.3">
      <c r="A90" s="9" t="s">
        <v>557</v>
      </c>
      <c r="B90" s="10" t="s">
        <v>1635</v>
      </c>
      <c r="C90" s="88">
        <v>964</v>
      </c>
      <c r="D90" s="86">
        <v>109.8</v>
      </c>
      <c r="E90" s="87">
        <v>33</v>
      </c>
      <c r="F90" s="86">
        <v>85</v>
      </c>
      <c r="G90" s="17">
        <v>26</v>
      </c>
      <c r="H90" s="88">
        <v>212</v>
      </c>
      <c r="I90" s="89">
        <v>112000</v>
      </c>
      <c r="J90" s="89" t="s">
        <v>83</v>
      </c>
      <c r="K90" s="89">
        <v>65000</v>
      </c>
      <c r="L90" s="89" t="s">
        <v>79</v>
      </c>
      <c r="M90" s="90">
        <f t="shared" si="79"/>
        <v>47000</v>
      </c>
      <c r="N90" s="4">
        <f t="shared" si="80"/>
        <v>0.5803571428571429</v>
      </c>
      <c r="O90" s="91">
        <f t="shared" si="81"/>
        <v>3393.939393939394</v>
      </c>
      <c r="P90" s="91">
        <f t="shared" si="82"/>
        <v>1969.6969696969697</v>
      </c>
      <c r="Q90" s="79">
        <v>3</v>
      </c>
      <c r="R90" s="79">
        <v>2</v>
      </c>
      <c r="S90" s="79" t="s">
        <v>72</v>
      </c>
      <c r="T90" s="5" t="s">
        <v>102</v>
      </c>
      <c r="U90" s="9"/>
      <c r="W90" s="86">
        <f t="shared" si="83"/>
        <v>109.8</v>
      </c>
      <c r="X90" s="87">
        <f t="shared" si="83"/>
        <v>33</v>
      </c>
      <c r="Y90" s="92">
        <f t="shared" si="84"/>
        <v>212</v>
      </c>
      <c r="Z90" s="90">
        <f t="shared" si="84"/>
        <v>112000</v>
      </c>
      <c r="AA90" s="90">
        <f t="shared" si="85"/>
        <v>65000</v>
      </c>
      <c r="AB90" s="90">
        <f t="shared" si="86"/>
        <v>47000</v>
      </c>
      <c r="AC90" s="4">
        <f t="shared" si="86"/>
        <v>0.5803571428571429</v>
      </c>
      <c r="AD90" s="91">
        <f t="shared" si="86"/>
        <v>3393.939393939394</v>
      </c>
      <c r="AE90" s="79" t="str">
        <f t="shared" si="87"/>
        <v>계</v>
      </c>
      <c r="AF90" s="79" t="str">
        <f t="shared" si="88"/>
        <v>3/2</v>
      </c>
      <c r="AH90" s="20" t="str">
        <f t="shared" si="72"/>
        <v>무지개마을3단지신한,건영</v>
      </c>
      <c r="AI90" s="87">
        <f t="shared" si="68"/>
        <v>33</v>
      </c>
      <c r="AJ90" s="79" t="str">
        <f t="shared" si="89"/>
        <v>A-</v>
      </c>
      <c r="AK90" s="79" t="s">
        <v>13</v>
      </c>
      <c r="AL90" s="79" t="s">
        <v>62</v>
      </c>
      <c r="AM90" s="79" t="s">
        <v>63</v>
      </c>
      <c r="AN90" s="79" t="str">
        <f t="shared" si="90"/>
        <v>C</v>
      </c>
      <c r="AO90" s="79" t="str">
        <f t="shared" si="91"/>
        <v>X</v>
      </c>
      <c r="AP90" s="79" t="str">
        <f t="shared" si="92"/>
        <v>X</v>
      </c>
      <c r="AQ90" s="79" t="str">
        <f t="shared" si="93"/>
        <v>X</v>
      </c>
      <c r="AR90" s="79" t="str">
        <f t="shared" si="94"/>
        <v>X</v>
      </c>
      <c r="AS90" s="79" t="s">
        <v>2</v>
      </c>
      <c r="AT90" s="79" t="str">
        <f t="shared" si="95"/>
        <v>O</v>
      </c>
      <c r="AU90" s="79" t="str">
        <f t="shared" si="96"/>
        <v>O</v>
      </c>
      <c r="AV90" s="79" t="str">
        <f t="shared" si="97"/>
        <v>X</v>
      </c>
    </row>
    <row r="91" spans="1:48" x14ac:dyDescent="0.3">
      <c r="A91" s="9"/>
      <c r="B91" s="79"/>
      <c r="C91" s="6"/>
      <c r="D91" s="9"/>
      <c r="E91" s="14"/>
      <c r="F91" s="86"/>
      <c r="G91" s="9"/>
      <c r="H91" s="9"/>
      <c r="I91" s="9"/>
      <c r="J91" s="9"/>
      <c r="K91" s="9"/>
      <c r="L91" s="9"/>
      <c r="M91" s="9"/>
      <c r="N91" s="9"/>
      <c r="O91" s="91"/>
      <c r="P91" s="91"/>
      <c r="Q91" s="87"/>
      <c r="R91" s="87"/>
      <c r="S91" s="9"/>
      <c r="T91" s="47"/>
      <c r="U91" s="9"/>
      <c r="W91" s="67" t="str">
        <f>$A$4&amp;" "&amp;A92&amp;"("&amp;B92&amp;","&amp;C92&amp;"^)"</f>
        <v>구미동 까치롯데,선경('95.07.,1124^)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72"/>
        <v/>
      </c>
      <c r="AI91" s="106" t="str">
        <f t="shared" si="68"/>
        <v/>
      </c>
      <c r="AJ91" s="79"/>
      <c r="AK91" s="79"/>
      <c r="AL91" s="79"/>
      <c r="AM91" s="79"/>
      <c r="AN91" s="79"/>
      <c r="AO91" s="79"/>
      <c r="AP91" s="79"/>
      <c r="AQ91" s="79"/>
      <c r="AR91" s="79"/>
      <c r="AS91" s="79"/>
      <c r="AT91" s="79"/>
      <c r="AU91" s="79"/>
      <c r="AV91" s="79"/>
    </row>
    <row r="92" spans="1:48" x14ac:dyDescent="0.3">
      <c r="A92" s="9" t="s">
        <v>567</v>
      </c>
      <c r="B92" s="10" t="s">
        <v>1629</v>
      </c>
      <c r="C92" s="88">
        <v>1124</v>
      </c>
      <c r="D92" s="86">
        <v>70.3</v>
      </c>
      <c r="E92" s="87">
        <v>21</v>
      </c>
      <c r="F92" s="86">
        <v>51.3</v>
      </c>
      <c r="G92" s="17">
        <v>16</v>
      </c>
      <c r="H92" s="88">
        <v>244</v>
      </c>
      <c r="I92" s="89">
        <v>100000</v>
      </c>
      <c r="J92" s="89" t="s">
        <v>80</v>
      </c>
      <c r="K92" s="89">
        <v>48500</v>
      </c>
      <c r="L92" s="89" t="s">
        <v>79</v>
      </c>
      <c r="M92" s="90">
        <f>I92-K92</f>
        <v>51500</v>
      </c>
      <c r="N92" s="4">
        <f>IF(ISERROR(K92/I92),"",K92/I92)</f>
        <v>0.48499999999999999</v>
      </c>
      <c r="O92" s="91">
        <f>I92/E92</f>
        <v>4761.9047619047615</v>
      </c>
      <c r="P92" s="91">
        <f>K92/E92</f>
        <v>2309.5238095238096</v>
      </c>
      <c r="Q92" s="79">
        <v>2</v>
      </c>
      <c r="R92" s="79">
        <v>1</v>
      </c>
      <c r="S92" s="79" t="s">
        <v>61</v>
      </c>
      <c r="T92" s="5">
        <v>70</v>
      </c>
      <c r="U92" s="9"/>
      <c r="W92" s="86">
        <f t="shared" ref="W92:X96" si="98">D92</f>
        <v>70.3</v>
      </c>
      <c r="X92" s="87">
        <f t="shared" si="98"/>
        <v>21</v>
      </c>
      <c r="Y92" s="92">
        <f t="shared" ref="Y92:Z96" si="99">H92</f>
        <v>244</v>
      </c>
      <c r="Z92" s="90">
        <f t="shared" si="99"/>
        <v>100000</v>
      </c>
      <c r="AA92" s="90">
        <f>K92</f>
        <v>48500</v>
      </c>
      <c r="AB92" s="90">
        <f t="shared" ref="AB92:AD96" si="100">M92</f>
        <v>51500</v>
      </c>
      <c r="AC92" s="4">
        <f t="shared" si="100"/>
        <v>0.48499999999999999</v>
      </c>
      <c r="AD92" s="91">
        <f t="shared" si="100"/>
        <v>4761.9047619047615</v>
      </c>
      <c r="AE92" s="79" t="str">
        <f>S92</f>
        <v>복</v>
      </c>
      <c r="AF92" s="79" t="str">
        <f>Q92&amp;"/"&amp;R92</f>
        <v>2/1</v>
      </c>
      <c r="AH92" s="20" t="str">
        <f t="shared" si="72"/>
        <v>까치롯데,선경</v>
      </c>
      <c r="AI92" s="87">
        <f t="shared" si="68"/>
        <v>21</v>
      </c>
      <c r="AJ92" s="79" t="str">
        <f>IF(AI92="","",$AJ$2)</f>
        <v>A-</v>
      </c>
      <c r="AK92" s="79" t="s">
        <v>13</v>
      </c>
      <c r="AL92" s="79" t="s">
        <v>62</v>
      </c>
      <c r="AM92" s="79" t="s">
        <v>63</v>
      </c>
      <c r="AN92" s="79" t="str">
        <f>IF(AI92="","",$AN$2)</f>
        <v>C</v>
      </c>
      <c r="AO92" s="79" t="str">
        <f>IF(N92="","",IF(N92&gt;=$AO$1/100,"O","X"))</f>
        <v>X</v>
      </c>
      <c r="AP92" s="79" t="str">
        <f>IF(I92="","",IF(I92&lt;=$AP$1,"O","X"))</f>
        <v>X</v>
      </c>
      <c r="AQ92" s="79" t="str">
        <f>IF(O92="","",IF(O92&lt;=$AQ$1,"O","X"))</f>
        <v>X</v>
      </c>
      <c r="AR92" s="79" t="str">
        <f>IF(M92="","",IF(M92&lt;=$AR$1,"O","X"))</f>
        <v>X</v>
      </c>
      <c r="AS92" s="79" t="s">
        <v>2</v>
      </c>
      <c r="AT92" s="79" t="str">
        <f>IF(OR(F92="",AI92=""),"",IF(AND((F92&lt;=85),(AI92&gt;=15)),"O","X"))</f>
        <v>O</v>
      </c>
      <c r="AU92" s="79" t="str">
        <f>IF(C92="","",IF(C92&gt;=$AU$1,"O","X"))</f>
        <v>O</v>
      </c>
      <c r="AV92" s="79" t="str">
        <f>IF(AO92="","",IF(AND(AO92="O",AP92="O",AR92="O",AT92="O",AU92="O"),"후보","X"))</f>
        <v>X</v>
      </c>
    </row>
    <row r="93" spans="1:48" x14ac:dyDescent="0.3">
      <c r="A93" s="9" t="s">
        <v>567</v>
      </c>
      <c r="B93" s="10" t="s">
        <v>1629</v>
      </c>
      <c r="C93" s="88">
        <v>1124</v>
      </c>
      <c r="D93" s="86">
        <v>91.5</v>
      </c>
      <c r="E93" s="87">
        <v>28</v>
      </c>
      <c r="F93" s="86">
        <v>70.7</v>
      </c>
      <c r="G93" s="17">
        <v>21</v>
      </c>
      <c r="H93" s="88">
        <v>388</v>
      </c>
      <c r="I93" s="89">
        <v>120000</v>
      </c>
      <c r="J93" s="89" t="s">
        <v>65</v>
      </c>
      <c r="K93" s="89">
        <v>63000</v>
      </c>
      <c r="L93" s="89" t="s">
        <v>59</v>
      </c>
      <c r="M93" s="90">
        <f>I93-K93</f>
        <v>57000</v>
      </c>
      <c r="N93" s="4">
        <f>IF(ISERROR(K93/I93),"",K93/I93)</f>
        <v>0.52500000000000002</v>
      </c>
      <c r="O93" s="91">
        <f>I93/E93</f>
        <v>4285.7142857142853</v>
      </c>
      <c r="P93" s="91">
        <f>K93/E93</f>
        <v>2250</v>
      </c>
      <c r="Q93" s="79">
        <v>3</v>
      </c>
      <c r="R93" s="79">
        <v>1</v>
      </c>
      <c r="S93" s="79" t="s">
        <v>72</v>
      </c>
      <c r="T93" s="5">
        <v>91</v>
      </c>
      <c r="U93" s="9"/>
      <c r="W93" s="86">
        <f t="shared" si="98"/>
        <v>91.5</v>
      </c>
      <c r="X93" s="87">
        <f t="shared" si="98"/>
        <v>28</v>
      </c>
      <c r="Y93" s="92">
        <f t="shared" si="99"/>
        <v>388</v>
      </c>
      <c r="Z93" s="90">
        <f t="shared" si="99"/>
        <v>120000</v>
      </c>
      <c r="AA93" s="90">
        <f>K93</f>
        <v>63000</v>
      </c>
      <c r="AB93" s="90">
        <f t="shared" si="100"/>
        <v>57000</v>
      </c>
      <c r="AC93" s="4">
        <f t="shared" si="100"/>
        <v>0.52500000000000002</v>
      </c>
      <c r="AD93" s="91">
        <f t="shared" si="100"/>
        <v>4285.7142857142853</v>
      </c>
      <c r="AE93" s="79" t="str">
        <f>S93</f>
        <v>계</v>
      </c>
      <c r="AF93" s="79" t="str">
        <f>Q93&amp;"/"&amp;R93</f>
        <v>3/1</v>
      </c>
      <c r="AH93" s="20" t="str">
        <f t="shared" si="72"/>
        <v>까치롯데,선경</v>
      </c>
      <c r="AI93" s="87">
        <f t="shared" si="68"/>
        <v>28</v>
      </c>
      <c r="AJ93" s="79" t="str">
        <f>IF(AI93="","",$AJ$2)</f>
        <v>A-</v>
      </c>
      <c r="AK93" s="79" t="s">
        <v>13</v>
      </c>
      <c r="AL93" s="79" t="s">
        <v>62</v>
      </c>
      <c r="AM93" s="79" t="s">
        <v>63</v>
      </c>
      <c r="AN93" s="79" t="str">
        <f>IF(AI93="","",$AN$2)</f>
        <v>C</v>
      </c>
      <c r="AO93" s="79" t="str">
        <f>IF(N93="","",IF(N93&gt;=$AO$1/100,"O","X"))</f>
        <v>X</v>
      </c>
      <c r="AP93" s="79" t="str">
        <f>IF(I93="","",IF(I93&lt;=$AP$1,"O","X"))</f>
        <v>X</v>
      </c>
      <c r="AQ93" s="79" t="str">
        <f>IF(O93="","",IF(O93&lt;=$AQ$1,"O","X"))</f>
        <v>X</v>
      </c>
      <c r="AR93" s="79" t="str">
        <f>IF(M93="","",IF(M93&lt;=$AR$1,"O","X"))</f>
        <v>X</v>
      </c>
      <c r="AS93" s="79" t="s">
        <v>2</v>
      </c>
      <c r="AT93" s="79" t="str">
        <f>IF(OR(F93="",AI93=""),"",IF(AND((F93&lt;=85),(AI93&gt;=15)),"O","X"))</f>
        <v>O</v>
      </c>
      <c r="AU93" s="79" t="str">
        <f>IF(C93="","",IF(C93&gt;=$AU$1,"O","X"))</f>
        <v>O</v>
      </c>
      <c r="AV93" s="79" t="str">
        <f>IF(AO93="","",IF(AND(AO93="O",AP93="O",AR93="O",AT93="O",AU93="O"),"후보","X"))</f>
        <v>X</v>
      </c>
    </row>
    <row r="94" spans="1:48" x14ac:dyDescent="0.3">
      <c r="A94" s="9" t="s">
        <v>567</v>
      </c>
      <c r="B94" s="10" t="s">
        <v>1629</v>
      </c>
      <c r="C94" s="88">
        <v>1124</v>
      </c>
      <c r="D94" s="86">
        <v>107.9</v>
      </c>
      <c r="E94" s="87">
        <v>33</v>
      </c>
      <c r="F94" s="86">
        <v>84.8</v>
      </c>
      <c r="G94" s="17">
        <v>26</v>
      </c>
      <c r="H94" s="88">
        <v>352</v>
      </c>
      <c r="I94" s="89">
        <v>140000</v>
      </c>
      <c r="J94" s="89" t="s">
        <v>74</v>
      </c>
      <c r="K94" s="89">
        <v>75000</v>
      </c>
      <c r="L94" s="89" t="s">
        <v>255</v>
      </c>
      <c r="M94" s="90">
        <f>I94-K94</f>
        <v>65000</v>
      </c>
      <c r="N94" s="4">
        <f>IF(ISERROR(K94/I94),"",K94/I94)</f>
        <v>0.5357142857142857</v>
      </c>
      <c r="O94" s="91">
        <f>I94/E94</f>
        <v>4242.424242424242</v>
      </c>
      <c r="P94" s="91">
        <f>K94/E94</f>
        <v>2272.7272727272725</v>
      </c>
      <c r="Q94" s="79">
        <v>3</v>
      </c>
      <c r="R94" s="79">
        <v>2</v>
      </c>
      <c r="S94" s="79" t="s">
        <v>72</v>
      </c>
      <c r="T94" s="5">
        <v>107</v>
      </c>
      <c r="U94" s="9"/>
      <c r="W94" s="86">
        <f t="shared" si="98"/>
        <v>107.9</v>
      </c>
      <c r="X94" s="87">
        <f t="shared" si="98"/>
        <v>33</v>
      </c>
      <c r="Y94" s="92">
        <f t="shared" si="99"/>
        <v>352</v>
      </c>
      <c r="Z94" s="90">
        <f t="shared" si="99"/>
        <v>140000</v>
      </c>
      <c r="AA94" s="90">
        <f>K94</f>
        <v>75000</v>
      </c>
      <c r="AB94" s="90">
        <f t="shared" si="100"/>
        <v>65000</v>
      </c>
      <c r="AC94" s="4">
        <f t="shared" si="100"/>
        <v>0.5357142857142857</v>
      </c>
      <c r="AD94" s="91">
        <f t="shared" si="100"/>
        <v>4242.424242424242</v>
      </c>
      <c r="AE94" s="79" t="str">
        <f>S94</f>
        <v>계</v>
      </c>
      <c r="AF94" s="79" t="str">
        <f>Q94&amp;"/"&amp;R94</f>
        <v>3/2</v>
      </c>
      <c r="AH94" s="20" t="str">
        <f t="shared" si="72"/>
        <v>까치롯데,선경</v>
      </c>
      <c r="AI94" s="87">
        <f t="shared" si="68"/>
        <v>33</v>
      </c>
      <c r="AJ94" s="79" t="str">
        <f>IF(AI94="","",$AJ$2)</f>
        <v>A-</v>
      </c>
      <c r="AK94" s="79" t="s">
        <v>13</v>
      </c>
      <c r="AL94" s="79" t="s">
        <v>62</v>
      </c>
      <c r="AM94" s="79" t="s">
        <v>63</v>
      </c>
      <c r="AN94" s="79" t="str">
        <f>IF(AI94="","",$AN$2)</f>
        <v>C</v>
      </c>
      <c r="AO94" s="79" t="str">
        <f>IF(N94="","",IF(N94&gt;=$AO$1/100,"O","X"))</f>
        <v>X</v>
      </c>
      <c r="AP94" s="79" t="str">
        <f>IF(I94="","",IF(I94&lt;=$AP$1,"O","X"))</f>
        <v>X</v>
      </c>
      <c r="AQ94" s="79" t="str">
        <f>IF(O94="","",IF(O94&lt;=$AQ$1,"O","X"))</f>
        <v>X</v>
      </c>
      <c r="AR94" s="79" t="str">
        <f>IF(M94="","",IF(M94&lt;=$AR$1,"O","X"))</f>
        <v>X</v>
      </c>
      <c r="AS94" s="79" t="s">
        <v>2</v>
      </c>
      <c r="AT94" s="79" t="str">
        <f>IF(OR(F94="",AI94=""),"",IF(AND((F94&lt;=85),(AI94&gt;=15)),"O","X"))</f>
        <v>O</v>
      </c>
      <c r="AU94" s="79" t="str">
        <f>IF(C94="","",IF(C94&gt;=$AU$1,"O","X"))</f>
        <v>O</v>
      </c>
      <c r="AV94" s="79" t="str">
        <f>IF(AO94="","",IF(AND(AO94="O",AP94="O",AR94="O",AT94="O",AU94="O"),"후보","X"))</f>
        <v>X</v>
      </c>
    </row>
    <row r="95" spans="1:48" x14ac:dyDescent="0.3">
      <c r="A95" s="9" t="s">
        <v>567</v>
      </c>
      <c r="B95" s="10" t="s">
        <v>1629</v>
      </c>
      <c r="C95" s="88">
        <v>1124</v>
      </c>
      <c r="D95" s="86">
        <v>126.6</v>
      </c>
      <c r="E95" s="87">
        <v>38</v>
      </c>
      <c r="F95" s="86">
        <v>101.8</v>
      </c>
      <c r="G95" s="17">
        <v>31</v>
      </c>
      <c r="H95" s="88">
        <v>64</v>
      </c>
      <c r="I95" s="89">
        <v>155000</v>
      </c>
      <c r="J95" s="89" t="s">
        <v>82</v>
      </c>
      <c r="K95" s="89"/>
      <c r="L95" s="89"/>
      <c r="M95" s="90">
        <f>I95-K95</f>
        <v>155000</v>
      </c>
      <c r="N95" s="4">
        <f>IF(ISERROR(K95/I95),"",K95/I95)</f>
        <v>0</v>
      </c>
      <c r="O95" s="91">
        <f>I95/E95</f>
        <v>4078.9473684210525</v>
      </c>
      <c r="P95" s="91">
        <f>K95/E95</f>
        <v>0</v>
      </c>
      <c r="Q95" s="79">
        <v>4</v>
      </c>
      <c r="R95" s="79">
        <v>2</v>
      </c>
      <c r="S95" s="79" t="s">
        <v>72</v>
      </c>
      <c r="T95" s="5">
        <v>126</v>
      </c>
      <c r="U95" s="9"/>
      <c r="W95" s="86">
        <f t="shared" si="98"/>
        <v>126.6</v>
      </c>
      <c r="X95" s="87">
        <f t="shared" si="98"/>
        <v>38</v>
      </c>
      <c r="Y95" s="92">
        <f t="shared" si="99"/>
        <v>64</v>
      </c>
      <c r="Z95" s="90">
        <f t="shared" si="99"/>
        <v>155000</v>
      </c>
      <c r="AA95" s="90">
        <f>K95</f>
        <v>0</v>
      </c>
      <c r="AB95" s="90">
        <f t="shared" si="100"/>
        <v>155000</v>
      </c>
      <c r="AC95" s="4">
        <f t="shared" si="100"/>
        <v>0</v>
      </c>
      <c r="AD95" s="91">
        <f t="shared" si="100"/>
        <v>4078.9473684210525</v>
      </c>
      <c r="AE95" s="79" t="str">
        <f>S95</f>
        <v>계</v>
      </c>
      <c r="AF95" s="79" t="str">
        <f>Q95&amp;"/"&amp;R95</f>
        <v>4/2</v>
      </c>
      <c r="AH95" s="20" t="str">
        <f t="shared" si="72"/>
        <v>까치롯데,선경</v>
      </c>
      <c r="AI95" s="87">
        <f t="shared" si="68"/>
        <v>38</v>
      </c>
      <c r="AJ95" s="79" t="str">
        <f>IF(AI95="","",$AJ$2)</f>
        <v>A-</v>
      </c>
      <c r="AK95" s="79" t="s">
        <v>13</v>
      </c>
      <c r="AL95" s="79" t="s">
        <v>62</v>
      </c>
      <c r="AM95" s="79" t="s">
        <v>63</v>
      </c>
      <c r="AN95" s="79" t="str">
        <f>IF(AI95="","",$AN$2)</f>
        <v>C</v>
      </c>
      <c r="AO95" s="79" t="str">
        <f>IF(N95="","",IF(N95&gt;=$AO$1/100,"O","X"))</f>
        <v>X</v>
      </c>
      <c r="AP95" s="79" t="str">
        <f>IF(I95="","",IF(I95&lt;=$AP$1,"O","X"))</f>
        <v>X</v>
      </c>
      <c r="AQ95" s="79" t="str">
        <f>IF(O95="","",IF(O95&lt;=$AQ$1,"O","X"))</f>
        <v>X</v>
      </c>
      <c r="AR95" s="79" t="str">
        <f>IF(M95="","",IF(M95&lt;=$AR$1,"O","X"))</f>
        <v>X</v>
      </c>
      <c r="AS95" s="79" t="s">
        <v>2</v>
      </c>
      <c r="AT95" s="79" t="str">
        <f>IF(OR(F95="",AI95=""),"",IF(AND((F95&lt;=85),(AI95&gt;=15)),"O","X"))</f>
        <v>X</v>
      </c>
      <c r="AU95" s="79" t="str">
        <f>IF(C95="","",IF(C95&gt;=$AU$1,"O","X"))</f>
        <v>O</v>
      </c>
      <c r="AV95" s="79" t="str">
        <f>IF(AO95="","",IF(AND(AO95="O",AP95="O",AR95="O",AT95="O",AU95="O"),"후보","X"))</f>
        <v>X</v>
      </c>
    </row>
    <row r="96" spans="1:48" x14ac:dyDescent="0.3">
      <c r="A96" s="9" t="s">
        <v>567</v>
      </c>
      <c r="B96" s="10" t="s">
        <v>1629</v>
      </c>
      <c r="C96" s="88">
        <v>1124</v>
      </c>
      <c r="D96" s="86">
        <v>162.9</v>
      </c>
      <c r="E96" s="87">
        <v>49</v>
      </c>
      <c r="F96" s="86">
        <v>134.80000000000001</v>
      </c>
      <c r="G96" s="17">
        <v>41</v>
      </c>
      <c r="H96" s="88">
        <v>76</v>
      </c>
      <c r="I96" s="89">
        <v>180000</v>
      </c>
      <c r="J96" s="89" t="s">
        <v>79</v>
      </c>
      <c r="K96" s="89">
        <v>90000</v>
      </c>
      <c r="L96" s="89" t="s">
        <v>66</v>
      </c>
      <c r="M96" s="90">
        <f>I96-K96</f>
        <v>90000</v>
      </c>
      <c r="N96" s="4">
        <f>IF(ISERROR(K96/I96),"",K96/I96)</f>
        <v>0.5</v>
      </c>
      <c r="O96" s="91">
        <f>I96/E96</f>
        <v>3673.4693877551022</v>
      </c>
      <c r="P96" s="91">
        <f>K96/E96</f>
        <v>1836.7346938775511</v>
      </c>
      <c r="Q96" s="79">
        <v>4</v>
      </c>
      <c r="R96" s="79">
        <v>2</v>
      </c>
      <c r="S96" s="79" t="s">
        <v>72</v>
      </c>
      <c r="T96" s="5">
        <v>162</v>
      </c>
      <c r="U96" s="9"/>
      <c r="W96" s="86">
        <f t="shared" si="98"/>
        <v>162.9</v>
      </c>
      <c r="X96" s="87">
        <f t="shared" si="98"/>
        <v>49</v>
      </c>
      <c r="Y96" s="92">
        <f t="shared" si="99"/>
        <v>76</v>
      </c>
      <c r="Z96" s="90">
        <f t="shared" si="99"/>
        <v>180000</v>
      </c>
      <c r="AA96" s="90">
        <f>K96</f>
        <v>90000</v>
      </c>
      <c r="AB96" s="90">
        <f t="shared" si="100"/>
        <v>90000</v>
      </c>
      <c r="AC96" s="4">
        <f t="shared" si="100"/>
        <v>0.5</v>
      </c>
      <c r="AD96" s="91">
        <f t="shared" si="100"/>
        <v>3673.4693877551022</v>
      </c>
      <c r="AE96" s="79" t="str">
        <f>S96</f>
        <v>계</v>
      </c>
      <c r="AF96" s="79" t="str">
        <f>Q96&amp;"/"&amp;R96</f>
        <v>4/2</v>
      </c>
      <c r="AH96" s="20" t="str">
        <f t="shared" si="72"/>
        <v>까치롯데,선경</v>
      </c>
      <c r="AI96" s="87">
        <f t="shared" si="68"/>
        <v>49</v>
      </c>
      <c r="AJ96" s="79" t="str">
        <f>IF(AI96="","",$AJ$2)</f>
        <v>A-</v>
      </c>
      <c r="AK96" s="79" t="s">
        <v>13</v>
      </c>
      <c r="AL96" s="79" t="s">
        <v>62</v>
      </c>
      <c r="AM96" s="79" t="s">
        <v>63</v>
      </c>
      <c r="AN96" s="79" t="str">
        <f>IF(AI96="","",$AN$2)</f>
        <v>C</v>
      </c>
      <c r="AO96" s="79" t="str">
        <f>IF(N96="","",IF(N96&gt;=$AO$1/100,"O","X"))</f>
        <v>X</v>
      </c>
      <c r="AP96" s="79" t="str">
        <f>IF(I96="","",IF(I96&lt;=$AP$1,"O","X"))</f>
        <v>X</v>
      </c>
      <c r="AQ96" s="79" t="str">
        <f>IF(O96="","",IF(O96&lt;=$AQ$1,"O","X"))</f>
        <v>X</v>
      </c>
      <c r="AR96" s="79" t="str">
        <f>IF(M96="","",IF(M96&lt;=$AR$1,"O","X"))</f>
        <v>X</v>
      </c>
      <c r="AS96" s="79" t="s">
        <v>2</v>
      </c>
      <c r="AT96" s="79" t="str">
        <f>IF(OR(F96="",AI96=""),"",IF(AND((F96&lt;=85),(AI96&gt;=15)),"O","X"))</f>
        <v>X</v>
      </c>
      <c r="AU96" s="79" t="str">
        <f>IF(C96="","",IF(C96&gt;=$AU$1,"O","X"))</f>
        <v>O</v>
      </c>
      <c r="AV96" s="79" t="str">
        <f>IF(AO96="","",IF(AND(AO96="O",AP96="O",AR96="O",AT96="O",AU96="O"),"후보","X"))</f>
        <v>X</v>
      </c>
    </row>
  </sheetData>
  <mergeCells count="1">
    <mergeCell ref="AJ1:AN1"/>
  </mergeCells>
  <phoneticPr fontId="2" type="noConversion"/>
  <conditionalFormatting sqref="AV4:AV6">
    <cfRule type="expression" dxfId="19709" priority="1506">
      <formula>AV4="X"</formula>
    </cfRule>
    <cfRule type="expression" dxfId="19708" priority="1507">
      <formula>AV4="후보"</formula>
    </cfRule>
  </conditionalFormatting>
  <conditionalFormatting sqref="AC1:AC2 AC4:AC6 N4:N5">
    <cfRule type="cellIs" dxfId="19707" priority="1503" operator="greaterThan">
      <formula>0.9</formula>
    </cfRule>
    <cfRule type="cellIs" dxfId="19706" priority="1504" operator="greaterThan">
      <formula>0.85</formula>
    </cfRule>
  </conditionalFormatting>
  <conditionalFormatting sqref="N1:N2">
    <cfRule type="cellIs" dxfId="19705" priority="1501" operator="greaterThan">
      <formula>0.9</formula>
    </cfRule>
    <cfRule type="cellIs" dxfId="19704" priority="1502" operator="greaterThan">
      <formula>0.85</formula>
    </cfRule>
  </conditionalFormatting>
  <conditionalFormatting sqref="N6">
    <cfRule type="cellIs" dxfId="19703" priority="1499" operator="greaterThan">
      <formula>0.9</formula>
    </cfRule>
    <cfRule type="cellIs" dxfId="19702" priority="1500" operator="greaterThan">
      <formula>0.85</formula>
    </cfRule>
  </conditionalFormatting>
  <conditionalFormatting sqref="E6">
    <cfRule type="expression" dxfId="19701" priority="1495">
      <formula>AND(IF(OR($Q6=1,$Q6=2),1,0),IF($X6&lt;=20,1,0))</formula>
    </cfRule>
    <cfRule type="expression" dxfId="19700" priority="1496">
      <formula>AND(IF($Q6=2,1,0),IF($X6&lt;30,1,0))</formula>
    </cfRule>
    <cfRule type="expression" dxfId="19699" priority="1497">
      <formula>AND(IF($Q6=3,1,0),IF($X6&lt;30,1,0))</formula>
    </cfRule>
    <cfRule type="expression" dxfId="19698" priority="1498">
      <formula>AND(IF($Q6=3,1,IF($Q6=4,1,0)),IF($F6&lt;=85,1,0))</formula>
    </cfRule>
  </conditionalFormatting>
  <conditionalFormatting sqref="X6">
    <cfRule type="expression" dxfId="19697" priority="1491">
      <formula>AND(IF(OR($Q6=1,$Q6=2),1,0),IF($X6&lt;=20,1,0))</formula>
    </cfRule>
    <cfRule type="expression" dxfId="19696" priority="1492">
      <formula>AND(IF($Q6=2,1,0),IF($X6&lt;30,1,0))</formula>
    </cfRule>
    <cfRule type="expression" dxfId="19695" priority="1493">
      <formula>AND(IF($Q6=3,1,0),IF($X6&lt;30,1,0))</formula>
    </cfRule>
    <cfRule type="expression" dxfId="19694" priority="1494">
      <formula>AND(IF($Q6=3,1,IF($Q6=4,1,0)),IF($F6&lt;=85,1,0))</formula>
    </cfRule>
  </conditionalFormatting>
  <conditionalFormatting sqref="AI6">
    <cfRule type="expression" dxfId="19693" priority="1487">
      <formula>AND(IF(OR($Q6=1,$Q6=2),1,0),IF($X6&lt;=20,1,0))</formula>
    </cfRule>
    <cfRule type="expression" dxfId="19692" priority="1488">
      <formula>AND(IF($Q6=2,1,0),IF($X6&lt;30,1,0))</formula>
    </cfRule>
    <cfRule type="expression" dxfId="19691" priority="1489">
      <formula>AND(IF($Q6=3,1,0),IF($X6&lt;30,1,0))</formula>
    </cfRule>
    <cfRule type="expression" dxfId="19690" priority="1490">
      <formula>AND(IF($Q6=3,1,IF($Q6=4,1,0)),IF($F6&lt;=85,1,0))</formula>
    </cfRule>
  </conditionalFormatting>
  <conditionalFormatting sqref="AV7">
    <cfRule type="expression" dxfId="19689" priority="1485">
      <formula>AV7="X"</formula>
    </cfRule>
    <cfRule type="expression" dxfId="19688" priority="1486">
      <formula>AV7="후보"</formula>
    </cfRule>
  </conditionalFormatting>
  <conditionalFormatting sqref="AC7">
    <cfRule type="cellIs" dxfId="19687" priority="1482" operator="greaterThan">
      <formula>0.9</formula>
    </cfRule>
    <cfRule type="cellIs" dxfId="19686" priority="1483" operator="greaterThan">
      <formula>0.85</formula>
    </cfRule>
  </conditionalFormatting>
  <conditionalFormatting sqref="N7">
    <cfRule type="cellIs" dxfId="19685" priority="1480" operator="greaterThan">
      <formula>0.9</formula>
    </cfRule>
    <cfRule type="cellIs" dxfId="19684" priority="1481" operator="greaterThan">
      <formula>0.85</formula>
    </cfRule>
  </conditionalFormatting>
  <conditionalFormatting sqref="E7">
    <cfRule type="expression" dxfId="19683" priority="1476">
      <formula>AND(IF(OR($Q7=1,$Q7=2),1,0),IF($X7&lt;=20,1,0))</formula>
    </cfRule>
    <cfRule type="expression" dxfId="19682" priority="1477">
      <formula>AND(IF($Q7=2,1,0),IF($X7&lt;30,1,0))</formula>
    </cfRule>
    <cfRule type="expression" dxfId="19681" priority="1478">
      <formula>AND(IF($Q7=3,1,0),IF($X7&lt;30,1,0))</formula>
    </cfRule>
    <cfRule type="expression" dxfId="19680" priority="1479">
      <formula>AND(IF($Q7=3,1,IF($Q7=4,1,0)),IF($F7&lt;=85,1,0))</formula>
    </cfRule>
  </conditionalFormatting>
  <conditionalFormatting sqref="X7">
    <cfRule type="expression" dxfId="19679" priority="1472">
      <formula>AND(IF(OR($Q7=1,$Q7=2),1,0),IF($X7&lt;=20,1,0))</formula>
    </cfRule>
    <cfRule type="expression" dxfId="19678" priority="1473">
      <formula>AND(IF($Q7=2,1,0),IF($X7&lt;30,1,0))</formula>
    </cfRule>
    <cfRule type="expression" dxfId="19677" priority="1474">
      <formula>AND(IF($Q7=3,1,0),IF($X7&lt;30,1,0))</formula>
    </cfRule>
    <cfRule type="expression" dxfId="19676" priority="1475">
      <formula>AND(IF($Q7=3,1,IF($Q7=4,1,0)),IF($F7&lt;=85,1,0))</formula>
    </cfRule>
  </conditionalFormatting>
  <conditionalFormatting sqref="AI7">
    <cfRule type="expression" dxfId="19675" priority="1468">
      <formula>AND(IF(OR($Q7=1,$Q7=2),1,0),IF($X7&lt;=20,1,0))</formula>
    </cfRule>
    <cfRule type="expression" dxfId="19674" priority="1469">
      <formula>AND(IF($Q7=2,1,0),IF($X7&lt;30,1,0))</formula>
    </cfRule>
    <cfRule type="expression" dxfId="19673" priority="1470">
      <formula>AND(IF($Q7=3,1,0),IF($X7&lt;30,1,0))</formula>
    </cfRule>
    <cfRule type="expression" dxfId="19672" priority="1471">
      <formula>AND(IF($Q7=3,1,IF($Q7=4,1,0)),IF($F7&lt;=85,1,0))</formula>
    </cfRule>
  </conditionalFormatting>
  <conditionalFormatting sqref="AV8">
    <cfRule type="expression" dxfId="19671" priority="1466">
      <formula>AV8="X"</formula>
    </cfRule>
    <cfRule type="expression" dxfId="19670" priority="1467">
      <formula>AV8="후보"</formula>
    </cfRule>
  </conditionalFormatting>
  <conditionalFormatting sqref="AC8">
    <cfRule type="cellIs" dxfId="19669" priority="1463" operator="greaterThan">
      <formula>0.9</formula>
    </cfRule>
    <cfRule type="cellIs" dxfId="19668" priority="1464" operator="greaterThan">
      <formula>0.85</formula>
    </cfRule>
  </conditionalFormatting>
  <conditionalFormatting sqref="N8">
    <cfRule type="cellIs" dxfId="19667" priority="1461" operator="greaterThan">
      <formula>0.9</formula>
    </cfRule>
    <cfRule type="cellIs" dxfId="19666" priority="1462" operator="greaterThan">
      <formula>0.85</formula>
    </cfRule>
  </conditionalFormatting>
  <conditionalFormatting sqref="E8">
    <cfRule type="expression" dxfId="19665" priority="1457">
      <formula>AND(IF(OR($Q8=1,$Q8=2),1,0),IF($X8&lt;=20,1,0))</formula>
    </cfRule>
    <cfRule type="expression" dxfId="19664" priority="1458">
      <formula>AND(IF($Q8=2,1,0),IF($X8&lt;30,1,0))</formula>
    </cfRule>
    <cfRule type="expression" dxfId="19663" priority="1459">
      <formula>AND(IF($Q8=3,1,0),IF($X8&lt;30,1,0))</formula>
    </cfRule>
    <cfRule type="expression" dxfId="19662" priority="1460">
      <formula>AND(IF($Q8=3,1,IF($Q8=4,1,0)),IF($F8&lt;=85,1,0))</formula>
    </cfRule>
  </conditionalFormatting>
  <conditionalFormatting sqref="X8">
    <cfRule type="expression" dxfId="19661" priority="1453">
      <formula>AND(IF(OR($Q8=1,$Q8=2),1,0),IF($X8&lt;=20,1,0))</formula>
    </cfRule>
    <cfRule type="expression" dxfId="19660" priority="1454">
      <formula>AND(IF($Q8=2,1,0),IF($X8&lt;30,1,0))</formula>
    </cfRule>
    <cfRule type="expression" dxfId="19659" priority="1455">
      <formula>AND(IF($Q8=3,1,0),IF($X8&lt;30,1,0))</formula>
    </cfRule>
    <cfRule type="expression" dxfId="19658" priority="1456">
      <formula>AND(IF($Q8=3,1,IF($Q8=4,1,0)),IF($F8&lt;=85,1,0))</formula>
    </cfRule>
  </conditionalFormatting>
  <conditionalFormatting sqref="AI8">
    <cfRule type="expression" dxfId="19657" priority="1449">
      <formula>AND(IF(OR($Q8=1,$Q8=2),1,0),IF($X8&lt;=20,1,0))</formula>
    </cfRule>
    <cfRule type="expression" dxfId="19656" priority="1450">
      <formula>AND(IF($Q8=2,1,0),IF($X8&lt;30,1,0))</formula>
    </cfRule>
    <cfRule type="expression" dxfId="19655" priority="1451">
      <formula>AND(IF($Q8=3,1,0),IF($X8&lt;30,1,0))</formula>
    </cfRule>
    <cfRule type="expression" dxfId="19654" priority="1452">
      <formula>AND(IF($Q8=3,1,IF($Q8=4,1,0)),IF($F8&lt;=85,1,0))</formula>
    </cfRule>
  </conditionalFormatting>
  <conditionalFormatting sqref="AV9">
    <cfRule type="expression" dxfId="19653" priority="1447">
      <formula>AV9="X"</formula>
    </cfRule>
    <cfRule type="expression" dxfId="19652" priority="1448">
      <formula>AV9="후보"</formula>
    </cfRule>
  </conditionalFormatting>
  <conditionalFormatting sqref="AC9">
    <cfRule type="cellIs" dxfId="19651" priority="1444" operator="greaterThan">
      <formula>0.9</formula>
    </cfRule>
    <cfRule type="cellIs" dxfId="19650" priority="1445" operator="greaterThan">
      <formula>0.85</formula>
    </cfRule>
  </conditionalFormatting>
  <conditionalFormatting sqref="N9">
    <cfRule type="cellIs" dxfId="19649" priority="1442" operator="greaterThan">
      <formula>0.9</formula>
    </cfRule>
    <cfRule type="cellIs" dxfId="19648" priority="1443" operator="greaterThan">
      <formula>0.85</formula>
    </cfRule>
  </conditionalFormatting>
  <conditionalFormatting sqref="E9">
    <cfRule type="expression" dxfId="19647" priority="1438">
      <formula>AND(IF(OR($Q9=1,$Q9=2),1,0),IF($X9&lt;=20,1,0))</formula>
    </cfRule>
    <cfRule type="expression" dxfId="19646" priority="1439">
      <formula>AND(IF($Q9=2,1,0),IF($X9&lt;30,1,0))</formula>
    </cfRule>
    <cfRule type="expression" dxfId="19645" priority="1440">
      <formula>AND(IF($Q9=3,1,0),IF($X9&lt;30,1,0))</formula>
    </cfRule>
    <cfRule type="expression" dxfId="19644" priority="1441">
      <formula>AND(IF($Q9=3,1,IF($Q9=4,1,0)),IF($F9&lt;=85,1,0))</formula>
    </cfRule>
  </conditionalFormatting>
  <conditionalFormatting sqref="X9">
    <cfRule type="expression" dxfId="19643" priority="1434">
      <formula>AND(IF(OR($Q9=1,$Q9=2),1,0),IF($X9&lt;=20,1,0))</formula>
    </cfRule>
    <cfRule type="expression" dxfId="19642" priority="1435">
      <formula>AND(IF($Q9=2,1,0),IF($X9&lt;30,1,0))</formula>
    </cfRule>
    <cfRule type="expression" dxfId="19641" priority="1436">
      <formula>AND(IF($Q9=3,1,0),IF($X9&lt;30,1,0))</formula>
    </cfRule>
    <cfRule type="expression" dxfId="19640" priority="1437">
      <formula>AND(IF($Q9=3,1,IF($Q9=4,1,0)),IF($F9&lt;=85,1,0))</formula>
    </cfRule>
  </conditionalFormatting>
  <conditionalFormatting sqref="AI9">
    <cfRule type="expression" dxfId="19639" priority="1430">
      <formula>AND(IF(OR($Q9=1,$Q9=2),1,0),IF($X9&lt;=20,1,0))</formula>
    </cfRule>
    <cfRule type="expression" dxfId="19638" priority="1431">
      <formula>AND(IF($Q9=2,1,0),IF($X9&lt;30,1,0))</formula>
    </cfRule>
    <cfRule type="expression" dxfId="19637" priority="1432">
      <formula>AND(IF($Q9=3,1,0),IF($X9&lt;30,1,0))</formula>
    </cfRule>
    <cfRule type="expression" dxfId="19636" priority="1433">
      <formula>AND(IF($Q9=3,1,IF($Q9=4,1,0)),IF($F9&lt;=85,1,0))</formula>
    </cfRule>
  </conditionalFormatting>
  <conditionalFormatting sqref="AV10">
    <cfRule type="expression" dxfId="19635" priority="1428">
      <formula>AV10="X"</formula>
    </cfRule>
    <cfRule type="expression" dxfId="19634" priority="1429">
      <formula>AV10="후보"</formula>
    </cfRule>
  </conditionalFormatting>
  <conditionalFormatting sqref="AC10">
    <cfRule type="cellIs" dxfId="19633" priority="1425" operator="greaterThan">
      <formula>0.9</formula>
    </cfRule>
    <cfRule type="cellIs" dxfId="19632" priority="1426" operator="greaterThan">
      <formula>0.85</formula>
    </cfRule>
  </conditionalFormatting>
  <conditionalFormatting sqref="N10">
    <cfRule type="cellIs" dxfId="19631" priority="1423" operator="greaterThan">
      <formula>0.9</formula>
    </cfRule>
    <cfRule type="cellIs" dxfId="19630" priority="1424" operator="greaterThan">
      <formula>0.85</formula>
    </cfRule>
  </conditionalFormatting>
  <conditionalFormatting sqref="E10">
    <cfRule type="expression" dxfId="19629" priority="1419">
      <formula>AND(IF(OR($Q10=1,$Q10=2),1,0),IF($X10&lt;=20,1,0))</formula>
    </cfRule>
    <cfRule type="expression" dxfId="19628" priority="1420">
      <formula>AND(IF($Q10=2,1,0),IF($X10&lt;30,1,0))</formula>
    </cfRule>
    <cfRule type="expression" dxfId="19627" priority="1421">
      <formula>AND(IF($Q10=3,1,0),IF($X10&lt;30,1,0))</formula>
    </cfRule>
    <cfRule type="expression" dxfId="19626" priority="1422">
      <formula>AND(IF($Q10=3,1,IF($Q10=4,1,0)),IF($F10&lt;=85,1,0))</formula>
    </cfRule>
  </conditionalFormatting>
  <conditionalFormatting sqref="X10">
    <cfRule type="expression" dxfId="19625" priority="1415">
      <formula>AND(IF(OR($Q10=1,$Q10=2),1,0),IF($X10&lt;=20,1,0))</formula>
    </cfRule>
    <cfRule type="expression" dxfId="19624" priority="1416">
      <formula>AND(IF($Q10=2,1,0),IF($X10&lt;30,1,0))</formula>
    </cfRule>
    <cfRule type="expression" dxfId="19623" priority="1417">
      <formula>AND(IF($Q10=3,1,0),IF($X10&lt;30,1,0))</formula>
    </cfRule>
    <cfRule type="expression" dxfId="19622" priority="1418">
      <formula>AND(IF($Q10=3,1,IF($Q10=4,1,0)),IF($F10&lt;=85,1,0))</formula>
    </cfRule>
  </conditionalFormatting>
  <conditionalFormatting sqref="AI10">
    <cfRule type="expression" dxfId="19621" priority="1411">
      <formula>AND(IF(OR($Q10=1,$Q10=2),1,0),IF($X10&lt;=20,1,0))</formula>
    </cfRule>
    <cfRule type="expression" dxfId="19620" priority="1412">
      <formula>AND(IF($Q10=2,1,0),IF($X10&lt;30,1,0))</formula>
    </cfRule>
    <cfRule type="expression" dxfId="19619" priority="1413">
      <formula>AND(IF($Q10=3,1,0),IF($X10&lt;30,1,0))</formula>
    </cfRule>
    <cfRule type="expression" dxfId="19618" priority="1414">
      <formula>AND(IF($Q10=3,1,IF($Q10=4,1,0)),IF($F10&lt;=85,1,0))</formula>
    </cfRule>
  </conditionalFormatting>
  <conditionalFormatting sqref="AV11">
    <cfRule type="expression" dxfId="19617" priority="1409">
      <formula>AV11="X"</formula>
    </cfRule>
    <cfRule type="expression" dxfId="19616" priority="1410">
      <formula>AV11="후보"</formula>
    </cfRule>
  </conditionalFormatting>
  <conditionalFormatting sqref="AC11 N11">
    <cfRule type="cellIs" dxfId="19615" priority="1406" operator="greaterThan">
      <formula>0.9</formula>
    </cfRule>
    <cfRule type="cellIs" dxfId="19614" priority="1407" operator="greaterThan">
      <formula>0.85</formula>
    </cfRule>
  </conditionalFormatting>
  <conditionalFormatting sqref="AV12">
    <cfRule type="expression" dxfId="19613" priority="1404">
      <formula>AV12="X"</formula>
    </cfRule>
    <cfRule type="expression" dxfId="19612" priority="1405">
      <formula>AV12="후보"</formula>
    </cfRule>
  </conditionalFormatting>
  <conditionalFormatting sqref="AC12">
    <cfRule type="cellIs" dxfId="19611" priority="1401" operator="greaterThan">
      <formula>0.9</formula>
    </cfRule>
    <cfRule type="cellIs" dxfId="19610" priority="1402" operator="greaterThan">
      <formula>0.85</formula>
    </cfRule>
  </conditionalFormatting>
  <conditionalFormatting sqref="N12">
    <cfRule type="cellIs" dxfId="19609" priority="1399" operator="greaterThan">
      <formula>0.9</formula>
    </cfRule>
    <cfRule type="cellIs" dxfId="19608" priority="1400" operator="greaterThan">
      <formula>0.85</formula>
    </cfRule>
  </conditionalFormatting>
  <conditionalFormatting sqref="E12">
    <cfRule type="expression" dxfId="19607" priority="1395">
      <formula>AND(IF(OR($Q12=1,$Q12=2),1,0),IF($X12&lt;=20,1,0))</formula>
    </cfRule>
    <cfRule type="expression" dxfId="19606" priority="1396">
      <formula>AND(IF($Q12=2,1,0),IF($X12&lt;30,1,0))</formula>
    </cfRule>
    <cfRule type="expression" dxfId="19605" priority="1397">
      <formula>AND(IF($Q12=3,1,0),IF($X12&lt;30,1,0))</formula>
    </cfRule>
    <cfRule type="expression" dxfId="19604" priority="1398">
      <formula>AND(IF($Q12=3,1,IF($Q12=4,1,0)),IF($F12&lt;=85,1,0))</formula>
    </cfRule>
  </conditionalFormatting>
  <conditionalFormatting sqref="X12">
    <cfRule type="expression" dxfId="19603" priority="1391">
      <formula>AND(IF(OR($Q12=1,$Q12=2),1,0),IF($X12&lt;=20,1,0))</formula>
    </cfRule>
    <cfRule type="expression" dxfId="19602" priority="1392">
      <formula>AND(IF($Q12=2,1,0),IF($X12&lt;30,1,0))</formula>
    </cfRule>
    <cfRule type="expression" dxfId="19601" priority="1393">
      <formula>AND(IF($Q12=3,1,0),IF($X12&lt;30,1,0))</formula>
    </cfRule>
    <cfRule type="expression" dxfId="19600" priority="1394">
      <formula>AND(IF($Q12=3,1,IF($Q12=4,1,0)),IF($F12&lt;=85,1,0))</formula>
    </cfRule>
  </conditionalFormatting>
  <conditionalFormatting sqref="AI12">
    <cfRule type="expression" dxfId="19599" priority="1387">
      <formula>AND(IF(OR($Q12=1,$Q12=2),1,0),IF($X12&lt;=20,1,0))</formula>
    </cfRule>
    <cfRule type="expression" dxfId="19598" priority="1388">
      <formula>AND(IF($Q12=2,1,0),IF($X12&lt;30,1,0))</formula>
    </cfRule>
    <cfRule type="expression" dxfId="19597" priority="1389">
      <formula>AND(IF($Q12=3,1,0),IF($X12&lt;30,1,0))</formula>
    </cfRule>
    <cfRule type="expression" dxfId="19596" priority="1390">
      <formula>AND(IF($Q12=3,1,IF($Q12=4,1,0)),IF($F12&lt;=85,1,0))</formula>
    </cfRule>
  </conditionalFormatting>
  <conditionalFormatting sqref="AV13">
    <cfRule type="expression" dxfId="19595" priority="1385">
      <formula>AV13="X"</formula>
    </cfRule>
    <cfRule type="expression" dxfId="19594" priority="1386">
      <formula>AV13="후보"</formula>
    </cfRule>
  </conditionalFormatting>
  <conditionalFormatting sqref="AC13">
    <cfRule type="cellIs" dxfId="19593" priority="1382" operator="greaterThan">
      <formula>0.9</formula>
    </cfRule>
    <cfRule type="cellIs" dxfId="19592" priority="1383" operator="greaterThan">
      <formula>0.85</formula>
    </cfRule>
  </conditionalFormatting>
  <conditionalFormatting sqref="N13">
    <cfRule type="cellIs" dxfId="19591" priority="1380" operator="greaterThan">
      <formula>0.9</formula>
    </cfRule>
    <cfRule type="cellIs" dxfId="19590" priority="1381" operator="greaterThan">
      <formula>0.85</formula>
    </cfRule>
  </conditionalFormatting>
  <conditionalFormatting sqref="E13">
    <cfRule type="expression" dxfId="19589" priority="1376">
      <formula>AND(IF(OR($Q13=1,$Q13=2),1,0),IF($X13&lt;=20,1,0))</formula>
    </cfRule>
    <cfRule type="expression" dxfId="19588" priority="1377">
      <formula>AND(IF($Q13=2,1,0),IF($X13&lt;30,1,0))</formula>
    </cfRule>
    <cfRule type="expression" dxfId="19587" priority="1378">
      <formula>AND(IF($Q13=3,1,0),IF($X13&lt;30,1,0))</formula>
    </cfRule>
    <cfRule type="expression" dxfId="19586" priority="1379">
      <formula>AND(IF($Q13=3,1,IF($Q13=4,1,0)),IF($F13&lt;=85,1,0))</formula>
    </cfRule>
  </conditionalFormatting>
  <conditionalFormatting sqref="X13">
    <cfRule type="expression" dxfId="19585" priority="1372">
      <formula>AND(IF(OR($Q13=1,$Q13=2),1,0),IF($X13&lt;=20,1,0))</formula>
    </cfRule>
    <cfRule type="expression" dxfId="19584" priority="1373">
      <formula>AND(IF($Q13=2,1,0),IF($X13&lt;30,1,0))</formula>
    </cfRule>
    <cfRule type="expression" dxfId="19583" priority="1374">
      <formula>AND(IF($Q13=3,1,0),IF($X13&lt;30,1,0))</formula>
    </cfRule>
    <cfRule type="expression" dxfId="19582" priority="1375">
      <formula>AND(IF($Q13=3,1,IF($Q13=4,1,0)),IF($F13&lt;=85,1,0))</formula>
    </cfRule>
  </conditionalFormatting>
  <conditionalFormatting sqref="AI13">
    <cfRule type="expression" dxfId="19581" priority="1368">
      <formula>AND(IF(OR($Q13=1,$Q13=2),1,0),IF($X13&lt;=20,1,0))</formula>
    </cfRule>
    <cfRule type="expression" dxfId="19580" priority="1369">
      <formula>AND(IF($Q13=2,1,0),IF($X13&lt;30,1,0))</formula>
    </cfRule>
    <cfRule type="expression" dxfId="19579" priority="1370">
      <formula>AND(IF($Q13=3,1,0),IF($X13&lt;30,1,0))</formula>
    </cfRule>
    <cfRule type="expression" dxfId="19578" priority="1371">
      <formula>AND(IF($Q13=3,1,IF($Q13=4,1,0)),IF($F13&lt;=85,1,0))</formula>
    </cfRule>
  </conditionalFormatting>
  <conditionalFormatting sqref="AV14">
    <cfRule type="expression" dxfId="19577" priority="1366">
      <formula>AV14="X"</formula>
    </cfRule>
    <cfRule type="expression" dxfId="19576" priority="1367">
      <formula>AV14="후보"</formula>
    </cfRule>
  </conditionalFormatting>
  <conditionalFormatting sqref="AC14">
    <cfRule type="cellIs" dxfId="19575" priority="1363" operator="greaterThan">
      <formula>0.9</formula>
    </cfRule>
    <cfRule type="cellIs" dxfId="19574" priority="1364" operator="greaterThan">
      <formula>0.85</formula>
    </cfRule>
  </conditionalFormatting>
  <conditionalFormatting sqref="N14">
    <cfRule type="cellIs" dxfId="19573" priority="1361" operator="greaterThan">
      <formula>0.9</formula>
    </cfRule>
    <cfRule type="cellIs" dxfId="19572" priority="1362" operator="greaterThan">
      <formula>0.85</formula>
    </cfRule>
  </conditionalFormatting>
  <conditionalFormatting sqref="E14">
    <cfRule type="expression" dxfId="19571" priority="1357">
      <formula>AND(IF(OR($Q14=1,$Q14=2),1,0),IF($X14&lt;=20,1,0))</formula>
    </cfRule>
    <cfRule type="expression" dxfId="19570" priority="1358">
      <formula>AND(IF($Q14=2,1,0),IF($X14&lt;30,1,0))</formula>
    </cfRule>
    <cfRule type="expression" dxfId="19569" priority="1359">
      <formula>AND(IF($Q14=3,1,0),IF($X14&lt;30,1,0))</formula>
    </cfRule>
    <cfRule type="expression" dxfId="19568" priority="1360">
      <formula>AND(IF($Q14=3,1,IF($Q14=4,1,0)),IF($F14&lt;=85,1,0))</formula>
    </cfRule>
  </conditionalFormatting>
  <conditionalFormatting sqref="X14">
    <cfRule type="expression" dxfId="19567" priority="1353">
      <formula>AND(IF(OR($Q14=1,$Q14=2),1,0),IF($X14&lt;=20,1,0))</formula>
    </cfRule>
    <cfRule type="expression" dxfId="19566" priority="1354">
      <formula>AND(IF($Q14=2,1,0),IF($X14&lt;30,1,0))</formula>
    </cfRule>
    <cfRule type="expression" dxfId="19565" priority="1355">
      <formula>AND(IF($Q14=3,1,0),IF($X14&lt;30,1,0))</formula>
    </cfRule>
    <cfRule type="expression" dxfId="19564" priority="1356">
      <formula>AND(IF($Q14=3,1,IF($Q14=4,1,0)),IF($F14&lt;=85,1,0))</formula>
    </cfRule>
  </conditionalFormatting>
  <conditionalFormatting sqref="AI14">
    <cfRule type="expression" dxfId="19563" priority="1349">
      <formula>AND(IF(OR($Q14=1,$Q14=2),1,0),IF($X14&lt;=20,1,0))</formula>
    </cfRule>
    <cfRule type="expression" dxfId="19562" priority="1350">
      <formula>AND(IF($Q14=2,1,0),IF($X14&lt;30,1,0))</formula>
    </cfRule>
    <cfRule type="expression" dxfId="19561" priority="1351">
      <formula>AND(IF($Q14=3,1,0),IF($X14&lt;30,1,0))</formula>
    </cfRule>
    <cfRule type="expression" dxfId="19560" priority="1352">
      <formula>AND(IF($Q14=3,1,IF($Q14=4,1,0)),IF($F14&lt;=85,1,0))</formula>
    </cfRule>
  </conditionalFormatting>
  <conditionalFormatting sqref="AV15">
    <cfRule type="expression" dxfId="19559" priority="1347">
      <formula>AV15="X"</formula>
    </cfRule>
    <cfRule type="expression" dxfId="19558" priority="1348">
      <formula>AV15="후보"</formula>
    </cfRule>
  </conditionalFormatting>
  <conditionalFormatting sqref="AC15">
    <cfRule type="cellIs" dxfId="19557" priority="1344" operator="greaterThan">
      <formula>0.9</formula>
    </cfRule>
    <cfRule type="cellIs" dxfId="19556" priority="1345" operator="greaterThan">
      <formula>0.85</formula>
    </cfRule>
  </conditionalFormatting>
  <conditionalFormatting sqref="N15">
    <cfRule type="cellIs" dxfId="19555" priority="1342" operator="greaterThan">
      <formula>0.9</formula>
    </cfRule>
    <cfRule type="cellIs" dxfId="19554" priority="1343" operator="greaterThan">
      <formula>0.85</formula>
    </cfRule>
  </conditionalFormatting>
  <conditionalFormatting sqref="E15">
    <cfRule type="expression" dxfId="19553" priority="1338">
      <formula>AND(IF(OR($Q15=1,$Q15=2),1,0),IF($X15&lt;=20,1,0))</formula>
    </cfRule>
    <cfRule type="expression" dxfId="19552" priority="1339">
      <formula>AND(IF($Q15=2,1,0),IF($X15&lt;30,1,0))</formula>
    </cfRule>
    <cfRule type="expression" dxfId="19551" priority="1340">
      <formula>AND(IF($Q15=3,1,0),IF($X15&lt;30,1,0))</formula>
    </cfRule>
    <cfRule type="expression" dxfId="19550" priority="1341">
      <formula>AND(IF($Q15=3,1,IF($Q15=4,1,0)),IF($F15&lt;=85,1,0))</formula>
    </cfRule>
  </conditionalFormatting>
  <conditionalFormatting sqref="X15">
    <cfRule type="expression" dxfId="19549" priority="1334">
      <formula>AND(IF(OR($Q15=1,$Q15=2),1,0),IF($X15&lt;=20,1,0))</formula>
    </cfRule>
    <cfRule type="expression" dxfId="19548" priority="1335">
      <formula>AND(IF($Q15=2,1,0),IF($X15&lt;30,1,0))</formula>
    </cfRule>
    <cfRule type="expression" dxfId="19547" priority="1336">
      <formula>AND(IF($Q15=3,1,0),IF($X15&lt;30,1,0))</formula>
    </cfRule>
    <cfRule type="expression" dxfId="19546" priority="1337">
      <formula>AND(IF($Q15=3,1,IF($Q15=4,1,0)),IF($F15&lt;=85,1,0))</formula>
    </cfRule>
  </conditionalFormatting>
  <conditionalFormatting sqref="AI15">
    <cfRule type="expression" dxfId="19545" priority="1330">
      <formula>AND(IF(OR($Q15=1,$Q15=2),1,0),IF($X15&lt;=20,1,0))</formula>
    </cfRule>
    <cfRule type="expression" dxfId="19544" priority="1331">
      <formula>AND(IF($Q15=2,1,0),IF($X15&lt;30,1,0))</formula>
    </cfRule>
    <cfRule type="expression" dxfId="19543" priority="1332">
      <formula>AND(IF($Q15=3,1,0),IF($X15&lt;30,1,0))</formula>
    </cfRule>
    <cfRule type="expression" dxfId="19542" priority="1333">
      <formula>AND(IF($Q15=3,1,IF($Q15=4,1,0)),IF($F15&lt;=85,1,0))</formula>
    </cfRule>
  </conditionalFormatting>
  <conditionalFormatting sqref="AV16">
    <cfRule type="expression" dxfId="19541" priority="1328">
      <formula>AV16="X"</formula>
    </cfRule>
    <cfRule type="expression" dxfId="19540" priority="1329">
      <formula>AV16="후보"</formula>
    </cfRule>
  </conditionalFormatting>
  <conditionalFormatting sqref="AC16 N16">
    <cfRule type="cellIs" dxfId="19539" priority="1325" operator="greaterThan">
      <formula>0.9</formula>
    </cfRule>
    <cfRule type="cellIs" dxfId="19538" priority="1326" operator="greaterThan">
      <formula>0.85</formula>
    </cfRule>
  </conditionalFormatting>
  <conditionalFormatting sqref="AV17">
    <cfRule type="expression" dxfId="19537" priority="1323">
      <formula>AV17="X"</formula>
    </cfRule>
    <cfRule type="expression" dxfId="19536" priority="1324">
      <formula>AV17="후보"</formula>
    </cfRule>
  </conditionalFormatting>
  <conditionalFormatting sqref="AC17">
    <cfRule type="cellIs" dxfId="19535" priority="1320" operator="greaterThan">
      <formula>0.9</formula>
    </cfRule>
    <cfRule type="cellIs" dxfId="19534" priority="1321" operator="greaterThan">
      <formula>0.85</formula>
    </cfRule>
  </conditionalFormatting>
  <conditionalFormatting sqref="N17">
    <cfRule type="cellIs" dxfId="19533" priority="1318" operator="greaterThan">
      <formula>0.9</formula>
    </cfRule>
    <cfRule type="cellIs" dxfId="19532" priority="1319" operator="greaterThan">
      <formula>0.85</formula>
    </cfRule>
  </conditionalFormatting>
  <conditionalFormatting sqref="E17">
    <cfRule type="expression" dxfId="19531" priority="1314">
      <formula>AND(IF(OR($Q17=1,$Q17=2),1,0),IF($X17&lt;=20,1,0))</formula>
    </cfRule>
    <cfRule type="expression" dxfId="19530" priority="1315">
      <formula>AND(IF($Q17=2,1,0),IF($X17&lt;30,1,0))</formula>
    </cfRule>
    <cfRule type="expression" dxfId="19529" priority="1316">
      <formula>AND(IF($Q17=3,1,0),IF($X17&lt;30,1,0))</formula>
    </cfRule>
    <cfRule type="expression" dxfId="19528" priority="1317">
      <formula>AND(IF($Q17=3,1,IF($Q17=4,1,0)),IF($F17&lt;=85,1,0))</formula>
    </cfRule>
  </conditionalFormatting>
  <conditionalFormatting sqref="X17">
    <cfRule type="expression" dxfId="19527" priority="1310">
      <formula>AND(IF(OR($Q17=1,$Q17=2),1,0),IF($X17&lt;=20,1,0))</formula>
    </cfRule>
    <cfRule type="expression" dxfId="19526" priority="1311">
      <formula>AND(IF($Q17=2,1,0),IF($X17&lt;30,1,0))</formula>
    </cfRule>
    <cfRule type="expression" dxfId="19525" priority="1312">
      <formula>AND(IF($Q17=3,1,0),IF($X17&lt;30,1,0))</formula>
    </cfRule>
    <cfRule type="expression" dxfId="19524" priority="1313">
      <formula>AND(IF($Q17=3,1,IF($Q17=4,1,0)),IF($F17&lt;=85,1,0))</formula>
    </cfRule>
  </conditionalFormatting>
  <conditionalFormatting sqref="AI17">
    <cfRule type="expression" dxfId="19523" priority="1306">
      <formula>AND(IF(OR($Q17=1,$Q17=2),1,0),IF($X17&lt;=20,1,0))</formula>
    </cfRule>
    <cfRule type="expression" dxfId="19522" priority="1307">
      <formula>AND(IF($Q17=2,1,0),IF($X17&lt;30,1,0))</formula>
    </cfRule>
    <cfRule type="expression" dxfId="19521" priority="1308">
      <formula>AND(IF($Q17=3,1,0),IF($X17&lt;30,1,0))</formula>
    </cfRule>
    <cfRule type="expression" dxfId="19520" priority="1309">
      <formula>AND(IF($Q17=3,1,IF($Q17=4,1,0)),IF($F17&lt;=85,1,0))</formula>
    </cfRule>
  </conditionalFormatting>
  <conditionalFormatting sqref="AV18">
    <cfRule type="expression" dxfId="19519" priority="1304">
      <formula>AV18="X"</formula>
    </cfRule>
    <cfRule type="expression" dxfId="19518" priority="1305">
      <formula>AV18="후보"</formula>
    </cfRule>
  </conditionalFormatting>
  <conditionalFormatting sqref="AC18">
    <cfRule type="cellIs" dxfId="19517" priority="1301" operator="greaterThan">
      <formula>0.9</formula>
    </cfRule>
    <cfRule type="cellIs" dxfId="19516" priority="1302" operator="greaterThan">
      <formula>0.85</formula>
    </cfRule>
  </conditionalFormatting>
  <conditionalFormatting sqref="N18">
    <cfRule type="cellIs" dxfId="19515" priority="1299" operator="greaterThan">
      <formula>0.9</formula>
    </cfRule>
    <cfRule type="cellIs" dxfId="19514" priority="1300" operator="greaterThan">
      <formula>0.85</formula>
    </cfRule>
  </conditionalFormatting>
  <conditionalFormatting sqref="E18">
    <cfRule type="expression" dxfId="19513" priority="1295">
      <formula>AND(IF(OR($Q18=1,$Q18=2),1,0),IF($X18&lt;=20,1,0))</formula>
    </cfRule>
    <cfRule type="expression" dxfId="19512" priority="1296">
      <formula>AND(IF($Q18=2,1,0),IF($X18&lt;30,1,0))</formula>
    </cfRule>
    <cfRule type="expression" dxfId="19511" priority="1297">
      <formula>AND(IF($Q18=3,1,0),IF($X18&lt;30,1,0))</formula>
    </cfRule>
    <cfRule type="expression" dxfId="19510" priority="1298">
      <formula>AND(IF($Q18=3,1,IF($Q18=4,1,0)),IF($F18&lt;=85,1,0))</formula>
    </cfRule>
  </conditionalFormatting>
  <conditionalFormatting sqref="X18">
    <cfRule type="expression" dxfId="19509" priority="1291">
      <formula>AND(IF(OR($Q18=1,$Q18=2),1,0),IF($X18&lt;=20,1,0))</formula>
    </cfRule>
    <cfRule type="expression" dxfId="19508" priority="1292">
      <formula>AND(IF($Q18=2,1,0),IF($X18&lt;30,1,0))</formula>
    </cfRule>
    <cfRule type="expression" dxfId="19507" priority="1293">
      <formula>AND(IF($Q18=3,1,0),IF($X18&lt;30,1,0))</formula>
    </cfRule>
    <cfRule type="expression" dxfId="19506" priority="1294">
      <formula>AND(IF($Q18=3,1,IF($Q18=4,1,0)),IF($F18&lt;=85,1,0))</formula>
    </cfRule>
  </conditionalFormatting>
  <conditionalFormatting sqref="AI18">
    <cfRule type="expression" dxfId="19505" priority="1287">
      <formula>AND(IF(OR($Q18=1,$Q18=2),1,0),IF($X18&lt;=20,1,0))</formula>
    </cfRule>
    <cfRule type="expression" dxfId="19504" priority="1288">
      <formula>AND(IF($Q18=2,1,0),IF($X18&lt;30,1,0))</formula>
    </cfRule>
    <cfRule type="expression" dxfId="19503" priority="1289">
      <formula>AND(IF($Q18=3,1,0),IF($X18&lt;30,1,0))</formula>
    </cfRule>
    <cfRule type="expression" dxfId="19502" priority="1290">
      <formula>AND(IF($Q18=3,1,IF($Q18=4,1,0)),IF($F18&lt;=85,1,0))</formula>
    </cfRule>
  </conditionalFormatting>
  <conditionalFormatting sqref="AV19">
    <cfRule type="expression" dxfId="19501" priority="1285">
      <formula>AV19="X"</formula>
    </cfRule>
    <cfRule type="expression" dxfId="19500" priority="1286">
      <formula>AV19="후보"</formula>
    </cfRule>
  </conditionalFormatting>
  <conditionalFormatting sqref="AC19">
    <cfRule type="cellIs" dxfId="19499" priority="1282" operator="greaterThan">
      <formula>0.9</formula>
    </cfRule>
    <cfRule type="cellIs" dxfId="19498" priority="1283" operator="greaterThan">
      <formula>0.85</formula>
    </cfRule>
  </conditionalFormatting>
  <conditionalFormatting sqref="N19">
    <cfRule type="cellIs" dxfId="19497" priority="1280" operator="greaterThan">
      <formula>0.9</formula>
    </cfRule>
    <cfRule type="cellIs" dxfId="19496" priority="1281" operator="greaterThan">
      <formula>0.85</formula>
    </cfRule>
  </conditionalFormatting>
  <conditionalFormatting sqref="E19">
    <cfRule type="expression" dxfId="19495" priority="1276">
      <formula>AND(IF(OR($Q19=1,$Q19=2),1,0),IF($X19&lt;=20,1,0))</formula>
    </cfRule>
    <cfRule type="expression" dxfId="19494" priority="1277">
      <formula>AND(IF($Q19=2,1,0),IF($X19&lt;30,1,0))</formula>
    </cfRule>
    <cfRule type="expression" dxfId="19493" priority="1278">
      <formula>AND(IF($Q19=3,1,0),IF($X19&lt;30,1,0))</formula>
    </cfRule>
    <cfRule type="expression" dxfId="19492" priority="1279">
      <formula>AND(IF($Q19=3,1,IF($Q19=4,1,0)),IF($F19&lt;=85,1,0))</formula>
    </cfRule>
  </conditionalFormatting>
  <conditionalFormatting sqref="X19">
    <cfRule type="expression" dxfId="19491" priority="1272">
      <formula>AND(IF(OR($Q19=1,$Q19=2),1,0),IF($X19&lt;=20,1,0))</formula>
    </cfRule>
    <cfRule type="expression" dxfId="19490" priority="1273">
      <formula>AND(IF($Q19=2,1,0),IF($X19&lt;30,1,0))</formula>
    </cfRule>
    <cfRule type="expression" dxfId="19489" priority="1274">
      <formula>AND(IF($Q19=3,1,0),IF($X19&lt;30,1,0))</formula>
    </cfRule>
    <cfRule type="expression" dxfId="19488" priority="1275">
      <formula>AND(IF($Q19=3,1,IF($Q19=4,1,0)),IF($F19&lt;=85,1,0))</formula>
    </cfRule>
  </conditionalFormatting>
  <conditionalFormatting sqref="AI19">
    <cfRule type="expression" dxfId="19487" priority="1268">
      <formula>AND(IF(OR($Q19=1,$Q19=2),1,0),IF($X19&lt;=20,1,0))</formula>
    </cfRule>
    <cfRule type="expression" dxfId="19486" priority="1269">
      <formula>AND(IF($Q19=2,1,0),IF($X19&lt;30,1,0))</formula>
    </cfRule>
    <cfRule type="expression" dxfId="19485" priority="1270">
      <formula>AND(IF($Q19=3,1,0),IF($X19&lt;30,1,0))</formula>
    </cfRule>
    <cfRule type="expression" dxfId="19484" priority="1271">
      <formula>AND(IF($Q19=3,1,IF($Q19=4,1,0)),IF($F19&lt;=85,1,0))</formula>
    </cfRule>
  </conditionalFormatting>
  <conditionalFormatting sqref="AV20">
    <cfRule type="expression" dxfId="19483" priority="1266">
      <formula>AV20="X"</formula>
    </cfRule>
    <cfRule type="expression" dxfId="19482" priority="1267">
      <formula>AV20="후보"</formula>
    </cfRule>
  </conditionalFormatting>
  <conditionalFormatting sqref="AC20">
    <cfRule type="cellIs" dxfId="19481" priority="1263" operator="greaterThan">
      <formula>0.9</formula>
    </cfRule>
    <cfRule type="cellIs" dxfId="19480" priority="1264" operator="greaterThan">
      <formula>0.85</formula>
    </cfRule>
  </conditionalFormatting>
  <conditionalFormatting sqref="N20">
    <cfRule type="cellIs" dxfId="19479" priority="1261" operator="greaterThan">
      <formula>0.9</formula>
    </cfRule>
    <cfRule type="cellIs" dxfId="19478" priority="1262" operator="greaterThan">
      <formula>0.85</formula>
    </cfRule>
  </conditionalFormatting>
  <conditionalFormatting sqref="E20">
    <cfRule type="expression" dxfId="19477" priority="1257">
      <formula>AND(IF(OR($Q20=1,$Q20=2),1,0),IF($X20&lt;=20,1,0))</formula>
    </cfRule>
    <cfRule type="expression" dxfId="19476" priority="1258">
      <formula>AND(IF($Q20=2,1,0),IF($X20&lt;30,1,0))</formula>
    </cfRule>
    <cfRule type="expression" dxfId="19475" priority="1259">
      <formula>AND(IF($Q20=3,1,0),IF($X20&lt;30,1,0))</formula>
    </cfRule>
    <cfRule type="expression" dxfId="19474" priority="1260">
      <formula>AND(IF($Q20=3,1,IF($Q20=4,1,0)),IF($F20&lt;=85,1,0))</formula>
    </cfRule>
  </conditionalFormatting>
  <conditionalFormatting sqref="X20">
    <cfRule type="expression" dxfId="19473" priority="1253">
      <formula>AND(IF(OR($Q20=1,$Q20=2),1,0),IF($X20&lt;=20,1,0))</formula>
    </cfRule>
    <cfRule type="expression" dxfId="19472" priority="1254">
      <formula>AND(IF($Q20=2,1,0),IF($X20&lt;30,1,0))</formula>
    </cfRule>
    <cfRule type="expression" dxfId="19471" priority="1255">
      <formula>AND(IF($Q20=3,1,0),IF($X20&lt;30,1,0))</formula>
    </cfRule>
    <cfRule type="expression" dxfId="19470" priority="1256">
      <formula>AND(IF($Q20=3,1,IF($Q20=4,1,0)),IF($F20&lt;=85,1,0))</formula>
    </cfRule>
  </conditionalFormatting>
  <conditionalFormatting sqref="AI20">
    <cfRule type="expression" dxfId="19469" priority="1249">
      <formula>AND(IF(OR($Q20=1,$Q20=2),1,0),IF($X20&lt;=20,1,0))</formula>
    </cfRule>
    <cfRule type="expression" dxfId="19468" priority="1250">
      <formula>AND(IF($Q20=2,1,0),IF($X20&lt;30,1,0))</formula>
    </cfRule>
    <cfRule type="expression" dxfId="19467" priority="1251">
      <formula>AND(IF($Q20=3,1,0),IF($X20&lt;30,1,0))</formula>
    </cfRule>
    <cfRule type="expression" dxfId="19466" priority="1252">
      <formula>AND(IF($Q20=3,1,IF($Q20=4,1,0)),IF($F20&lt;=85,1,0))</formula>
    </cfRule>
  </conditionalFormatting>
  <conditionalFormatting sqref="AV21">
    <cfRule type="expression" dxfId="19465" priority="1247">
      <formula>AV21="X"</formula>
    </cfRule>
    <cfRule type="expression" dxfId="19464" priority="1248">
      <formula>AV21="후보"</formula>
    </cfRule>
  </conditionalFormatting>
  <conditionalFormatting sqref="AC21 N21">
    <cfRule type="cellIs" dxfId="19463" priority="1244" operator="greaterThan">
      <formula>0.9</formula>
    </cfRule>
    <cfRule type="cellIs" dxfId="19462" priority="1245" operator="greaterThan">
      <formula>0.85</formula>
    </cfRule>
  </conditionalFormatting>
  <conditionalFormatting sqref="AV22">
    <cfRule type="expression" dxfId="19461" priority="1242">
      <formula>AV22="X"</formula>
    </cfRule>
    <cfRule type="expression" dxfId="19460" priority="1243">
      <formula>AV22="후보"</formula>
    </cfRule>
  </conditionalFormatting>
  <conditionalFormatting sqref="AC22">
    <cfRule type="cellIs" dxfId="19459" priority="1239" operator="greaterThan">
      <formula>0.9</formula>
    </cfRule>
    <cfRule type="cellIs" dxfId="19458" priority="1240" operator="greaterThan">
      <formula>0.85</formula>
    </cfRule>
  </conditionalFormatting>
  <conditionalFormatting sqref="N22">
    <cfRule type="cellIs" dxfId="19457" priority="1237" operator="greaterThan">
      <formula>0.9</formula>
    </cfRule>
    <cfRule type="cellIs" dxfId="19456" priority="1238" operator="greaterThan">
      <formula>0.85</formula>
    </cfRule>
  </conditionalFormatting>
  <conditionalFormatting sqref="E22">
    <cfRule type="expression" dxfId="19455" priority="1233">
      <formula>AND(IF(OR($Q22=1,$Q22=2),1,0),IF($X22&lt;=20,1,0))</formula>
    </cfRule>
    <cfRule type="expression" dxfId="19454" priority="1234">
      <formula>AND(IF($Q22=2,1,0),IF($X22&lt;30,1,0))</formula>
    </cfRule>
    <cfRule type="expression" dxfId="19453" priority="1235">
      <formula>AND(IF($Q22=3,1,0),IF($X22&lt;30,1,0))</formula>
    </cfRule>
    <cfRule type="expression" dxfId="19452" priority="1236">
      <formula>AND(IF($Q22=3,1,IF($Q22=4,1,0)),IF($F22&lt;=85,1,0))</formula>
    </cfRule>
  </conditionalFormatting>
  <conditionalFormatting sqref="X22">
    <cfRule type="expression" dxfId="19451" priority="1229">
      <formula>AND(IF(OR($Q22=1,$Q22=2),1,0),IF($X22&lt;=20,1,0))</formula>
    </cfRule>
    <cfRule type="expression" dxfId="19450" priority="1230">
      <formula>AND(IF($Q22=2,1,0),IF($X22&lt;30,1,0))</formula>
    </cfRule>
    <cfRule type="expression" dxfId="19449" priority="1231">
      <formula>AND(IF($Q22=3,1,0),IF($X22&lt;30,1,0))</formula>
    </cfRule>
    <cfRule type="expression" dxfId="19448" priority="1232">
      <formula>AND(IF($Q22=3,1,IF($Q22=4,1,0)),IF($F22&lt;=85,1,0))</formula>
    </cfRule>
  </conditionalFormatting>
  <conditionalFormatting sqref="AI22">
    <cfRule type="expression" dxfId="19447" priority="1225">
      <formula>AND(IF(OR($Q22=1,$Q22=2),1,0),IF($X22&lt;=20,1,0))</formula>
    </cfRule>
    <cfRule type="expression" dxfId="19446" priority="1226">
      <formula>AND(IF($Q22=2,1,0),IF($X22&lt;30,1,0))</formula>
    </cfRule>
    <cfRule type="expression" dxfId="19445" priority="1227">
      <formula>AND(IF($Q22=3,1,0),IF($X22&lt;30,1,0))</formula>
    </cfRule>
    <cfRule type="expression" dxfId="19444" priority="1228">
      <formula>AND(IF($Q22=3,1,IF($Q22=4,1,0)),IF($F22&lt;=85,1,0))</formula>
    </cfRule>
  </conditionalFormatting>
  <conditionalFormatting sqref="AV23">
    <cfRule type="expression" dxfId="19443" priority="1223">
      <formula>AV23="X"</formula>
    </cfRule>
    <cfRule type="expression" dxfId="19442" priority="1224">
      <formula>AV23="후보"</formula>
    </cfRule>
  </conditionalFormatting>
  <conditionalFormatting sqref="AC23">
    <cfRule type="cellIs" dxfId="19441" priority="1220" operator="greaterThan">
      <formula>0.9</formula>
    </cfRule>
    <cfRule type="cellIs" dxfId="19440" priority="1221" operator="greaterThan">
      <formula>0.85</formula>
    </cfRule>
  </conditionalFormatting>
  <conditionalFormatting sqref="N23">
    <cfRule type="cellIs" dxfId="19439" priority="1218" operator="greaterThan">
      <formula>0.9</formula>
    </cfRule>
    <cfRule type="cellIs" dxfId="19438" priority="1219" operator="greaterThan">
      <formula>0.85</formula>
    </cfRule>
  </conditionalFormatting>
  <conditionalFormatting sqref="E23">
    <cfRule type="expression" dxfId="19437" priority="1214">
      <formula>AND(IF(OR($Q23=1,$Q23=2),1,0),IF($X23&lt;=20,1,0))</formula>
    </cfRule>
    <cfRule type="expression" dxfId="19436" priority="1215">
      <formula>AND(IF($Q23=2,1,0),IF($X23&lt;30,1,0))</formula>
    </cfRule>
    <cfRule type="expression" dxfId="19435" priority="1216">
      <formula>AND(IF($Q23=3,1,0),IF($X23&lt;30,1,0))</formula>
    </cfRule>
    <cfRule type="expression" dxfId="19434" priority="1217">
      <formula>AND(IF($Q23=3,1,IF($Q23=4,1,0)),IF($F23&lt;=85,1,0))</formula>
    </cfRule>
  </conditionalFormatting>
  <conditionalFormatting sqref="X23">
    <cfRule type="expression" dxfId="19433" priority="1210">
      <formula>AND(IF(OR($Q23=1,$Q23=2),1,0),IF($X23&lt;=20,1,0))</formula>
    </cfRule>
    <cfRule type="expression" dxfId="19432" priority="1211">
      <formula>AND(IF($Q23=2,1,0),IF($X23&lt;30,1,0))</formula>
    </cfRule>
    <cfRule type="expression" dxfId="19431" priority="1212">
      <formula>AND(IF($Q23=3,1,0),IF($X23&lt;30,1,0))</formula>
    </cfRule>
    <cfRule type="expression" dxfId="19430" priority="1213">
      <formula>AND(IF($Q23=3,1,IF($Q23=4,1,0)),IF($F23&lt;=85,1,0))</formula>
    </cfRule>
  </conditionalFormatting>
  <conditionalFormatting sqref="AI23">
    <cfRule type="expression" dxfId="19429" priority="1206">
      <formula>AND(IF(OR($Q23=1,$Q23=2),1,0),IF($X23&lt;=20,1,0))</formula>
    </cfRule>
    <cfRule type="expression" dxfId="19428" priority="1207">
      <formula>AND(IF($Q23=2,1,0),IF($X23&lt;30,1,0))</formula>
    </cfRule>
    <cfRule type="expression" dxfId="19427" priority="1208">
      <formula>AND(IF($Q23=3,1,0),IF($X23&lt;30,1,0))</formula>
    </cfRule>
    <cfRule type="expression" dxfId="19426" priority="1209">
      <formula>AND(IF($Q23=3,1,IF($Q23=4,1,0)),IF($F23&lt;=85,1,0))</formula>
    </cfRule>
  </conditionalFormatting>
  <conditionalFormatting sqref="AV24">
    <cfRule type="expression" dxfId="19425" priority="1204">
      <formula>AV24="X"</formula>
    </cfRule>
    <cfRule type="expression" dxfId="19424" priority="1205">
      <formula>AV24="후보"</formula>
    </cfRule>
  </conditionalFormatting>
  <conditionalFormatting sqref="AC24">
    <cfRule type="cellIs" dxfId="19423" priority="1201" operator="greaterThan">
      <formula>0.9</formula>
    </cfRule>
    <cfRule type="cellIs" dxfId="19422" priority="1202" operator="greaterThan">
      <formula>0.85</formula>
    </cfRule>
  </conditionalFormatting>
  <conditionalFormatting sqref="N24">
    <cfRule type="cellIs" dxfId="19421" priority="1199" operator="greaterThan">
      <formula>0.9</formula>
    </cfRule>
    <cfRule type="cellIs" dxfId="19420" priority="1200" operator="greaterThan">
      <formula>0.85</formula>
    </cfRule>
  </conditionalFormatting>
  <conditionalFormatting sqref="E24">
    <cfRule type="expression" dxfId="19419" priority="1195">
      <formula>AND(IF(OR($Q24=1,$Q24=2),1,0),IF($X24&lt;=20,1,0))</formula>
    </cfRule>
    <cfRule type="expression" dxfId="19418" priority="1196">
      <formula>AND(IF($Q24=2,1,0),IF($X24&lt;30,1,0))</formula>
    </cfRule>
    <cfRule type="expression" dxfId="19417" priority="1197">
      <formula>AND(IF($Q24=3,1,0),IF($X24&lt;30,1,0))</formula>
    </cfRule>
    <cfRule type="expression" dxfId="19416" priority="1198">
      <formula>AND(IF($Q24=3,1,IF($Q24=4,1,0)),IF($F24&lt;=85,1,0))</formula>
    </cfRule>
  </conditionalFormatting>
  <conditionalFormatting sqref="X24">
    <cfRule type="expression" dxfId="19415" priority="1191">
      <formula>AND(IF(OR($Q24=1,$Q24=2),1,0),IF($X24&lt;=20,1,0))</formula>
    </cfRule>
    <cfRule type="expression" dxfId="19414" priority="1192">
      <formula>AND(IF($Q24=2,1,0),IF($X24&lt;30,1,0))</formula>
    </cfRule>
    <cfRule type="expression" dxfId="19413" priority="1193">
      <formula>AND(IF($Q24=3,1,0),IF($X24&lt;30,1,0))</formula>
    </cfRule>
    <cfRule type="expression" dxfId="19412" priority="1194">
      <formula>AND(IF($Q24=3,1,IF($Q24=4,1,0)),IF($F24&lt;=85,1,0))</formula>
    </cfRule>
  </conditionalFormatting>
  <conditionalFormatting sqref="AI24">
    <cfRule type="expression" dxfId="19411" priority="1187">
      <formula>AND(IF(OR($Q24=1,$Q24=2),1,0),IF($X24&lt;=20,1,0))</formula>
    </cfRule>
    <cfRule type="expression" dxfId="19410" priority="1188">
      <formula>AND(IF($Q24=2,1,0),IF($X24&lt;30,1,0))</formula>
    </cfRule>
    <cfRule type="expression" dxfId="19409" priority="1189">
      <formula>AND(IF($Q24=3,1,0),IF($X24&lt;30,1,0))</formula>
    </cfRule>
    <cfRule type="expression" dxfId="19408" priority="1190">
      <formula>AND(IF($Q24=3,1,IF($Q24=4,1,0)),IF($F24&lt;=85,1,0))</formula>
    </cfRule>
  </conditionalFormatting>
  <conditionalFormatting sqref="AV25">
    <cfRule type="expression" dxfId="19407" priority="1185">
      <formula>AV25="X"</formula>
    </cfRule>
    <cfRule type="expression" dxfId="19406" priority="1186">
      <formula>AV25="후보"</formula>
    </cfRule>
  </conditionalFormatting>
  <conditionalFormatting sqref="AC25">
    <cfRule type="cellIs" dxfId="19405" priority="1182" operator="greaterThan">
      <formula>0.9</formula>
    </cfRule>
    <cfRule type="cellIs" dxfId="19404" priority="1183" operator="greaterThan">
      <formula>0.85</formula>
    </cfRule>
  </conditionalFormatting>
  <conditionalFormatting sqref="N25">
    <cfRule type="cellIs" dxfId="19403" priority="1180" operator="greaterThan">
      <formula>0.9</formula>
    </cfRule>
    <cfRule type="cellIs" dxfId="19402" priority="1181" operator="greaterThan">
      <formula>0.85</formula>
    </cfRule>
  </conditionalFormatting>
  <conditionalFormatting sqref="E25">
    <cfRule type="expression" dxfId="19401" priority="1176">
      <formula>AND(IF(OR($Q25=1,$Q25=2),1,0),IF($X25&lt;=20,1,0))</formula>
    </cfRule>
    <cfRule type="expression" dxfId="19400" priority="1177">
      <formula>AND(IF($Q25=2,1,0),IF($X25&lt;30,1,0))</formula>
    </cfRule>
    <cfRule type="expression" dxfId="19399" priority="1178">
      <formula>AND(IF($Q25=3,1,0),IF($X25&lt;30,1,0))</formula>
    </cfRule>
    <cfRule type="expression" dxfId="19398" priority="1179">
      <formula>AND(IF($Q25=3,1,IF($Q25=4,1,0)),IF($F25&lt;=85,1,0))</formula>
    </cfRule>
  </conditionalFormatting>
  <conditionalFormatting sqref="X25">
    <cfRule type="expression" dxfId="19397" priority="1172">
      <formula>AND(IF(OR($Q25=1,$Q25=2),1,0),IF($X25&lt;=20,1,0))</formula>
    </cfRule>
    <cfRule type="expression" dxfId="19396" priority="1173">
      <formula>AND(IF($Q25=2,1,0),IF($X25&lt;30,1,0))</formula>
    </cfRule>
    <cfRule type="expression" dxfId="19395" priority="1174">
      <formula>AND(IF($Q25=3,1,0),IF($X25&lt;30,1,0))</formula>
    </cfRule>
    <cfRule type="expression" dxfId="19394" priority="1175">
      <formula>AND(IF($Q25=3,1,IF($Q25=4,1,0)),IF($F25&lt;=85,1,0))</formula>
    </cfRule>
  </conditionalFormatting>
  <conditionalFormatting sqref="AI25">
    <cfRule type="expression" dxfId="19393" priority="1168">
      <formula>AND(IF(OR($Q25=1,$Q25=2),1,0),IF($X25&lt;=20,1,0))</formula>
    </cfRule>
    <cfRule type="expression" dxfId="19392" priority="1169">
      <formula>AND(IF($Q25=2,1,0),IF($X25&lt;30,1,0))</formula>
    </cfRule>
    <cfRule type="expression" dxfId="19391" priority="1170">
      <formula>AND(IF($Q25=3,1,0),IF($X25&lt;30,1,0))</formula>
    </cfRule>
    <cfRule type="expression" dxfId="19390" priority="1171">
      <formula>AND(IF($Q25=3,1,IF($Q25=4,1,0)),IF($F25&lt;=85,1,0))</formula>
    </cfRule>
  </conditionalFormatting>
  <conditionalFormatting sqref="AV26">
    <cfRule type="expression" dxfId="19389" priority="1166">
      <formula>AV26="X"</formula>
    </cfRule>
    <cfRule type="expression" dxfId="19388" priority="1167">
      <formula>AV26="후보"</formula>
    </cfRule>
  </conditionalFormatting>
  <conditionalFormatting sqref="AC26">
    <cfRule type="cellIs" dxfId="19387" priority="1163" operator="greaterThan">
      <formula>0.9</formula>
    </cfRule>
    <cfRule type="cellIs" dxfId="19386" priority="1164" operator="greaterThan">
      <formula>0.85</formula>
    </cfRule>
  </conditionalFormatting>
  <conditionalFormatting sqref="N26">
    <cfRule type="cellIs" dxfId="19385" priority="1161" operator="greaterThan">
      <formula>0.9</formula>
    </cfRule>
    <cfRule type="cellIs" dxfId="19384" priority="1162" operator="greaterThan">
      <formula>0.85</formula>
    </cfRule>
  </conditionalFormatting>
  <conditionalFormatting sqref="E26">
    <cfRule type="expression" dxfId="19383" priority="1157">
      <formula>AND(IF(OR($Q26=1,$Q26=2),1,0),IF($X26&lt;=20,1,0))</formula>
    </cfRule>
    <cfRule type="expression" dxfId="19382" priority="1158">
      <formula>AND(IF($Q26=2,1,0),IF($X26&lt;30,1,0))</formula>
    </cfRule>
    <cfRule type="expression" dxfId="19381" priority="1159">
      <formula>AND(IF($Q26=3,1,0),IF($X26&lt;30,1,0))</formula>
    </cfRule>
    <cfRule type="expression" dxfId="19380" priority="1160">
      <formula>AND(IF($Q26=3,1,IF($Q26=4,1,0)),IF($F26&lt;=85,1,0))</formula>
    </cfRule>
  </conditionalFormatting>
  <conditionalFormatting sqref="X26">
    <cfRule type="expression" dxfId="19379" priority="1153">
      <formula>AND(IF(OR($Q26=1,$Q26=2),1,0),IF($X26&lt;=20,1,0))</formula>
    </cfRule>
    <cfRule type="expression" dxfId="19378" priority="1154">
      <formula>AND(IF($Q26=2,1,0),IF($X26&lt;30,1,0))</formula>
    </cfRule>
    <cfRule type="expression" dxfId="19377" priority="1155">
      <formula>AND(IF($Q26=3,1,0),IF($X26&lt;30,1,0))</formula>
    </cfRule>
    <cfRule type="expression" dxfId="19376" priority="1156">
      <formula>AND(IF($Q26=3,1,IF($Q26=4,1,0)),IF($F26&lt;=85,1,0))</formula>
    </cfRule>
  </conditionalFormatting>
  <conditionalFormatting sqref="AI26">
    <cfRule type="expression" dxfId="19375" priority="1149">
      <formula>AND(IF(OR($Q26=1,$Q26=2),1,0),IF($X26&lt;=20,1,0))</formula>
    </cfRule>
    <cfRule type="expression" dxfId="19374" priority="1150">
      <formula>AND(IF($Q26=2,1,0),IF($X26&lt;30,1,0))</formula>
    </cfRule>
    <cfRule type="expression" dxfId="19373" priority="1151">
      <formula>AND(IF($Q26=3,1,0),IF($X26&lt;30,1,0))</formula>
    </cfRule>
    <cfRule type="expression" dxfId="19372" priority="1152">
      <formula>AND(IF($Q26=3,1,IF($Q26=4,1,0)),IF($F26&lt;=85,1,0))</formula>
    </cfRule>
  </conditionalFormatting>
  <conditionalFormatting sqref="AV27">
    <cfRule type="expression" dxfId="19371" priority="1147">
      <formula>AV27="X"</formula>
    </cfRule>
    <cfRule type="expression" dxfId="19370" priority="1148">
      <formula>AV27="후보"</formula>
    </cfRule>
  </conditionalFormatting>
  <conditionalFormatting sqref="AC27 N27">
    <cfRule type="cellIs" dxfId="19369" priority="1144" operator="greaterThan">
      <formula>0.9</formula>
    </cfRule>
    <cfRule type="cellIs" dxfId="19368" priority="1145" operator="greaterThan">
      <formula>0.85</formula>
    </cfRule>
  </conditionalFormatting>
  <conditionalFormatting sqref="AV28">
    <cfRule type="expression" dxfId="19367" priority="1142">
      <formula>AV28="X"</formula>
    </cfRule>
    <cfRule type="expression" dxfId="19366" priority="1143">
      <formula>AV28="후보"</formula>
    </cfRule>
  </conditionalFormatting>
  <conditionalFormatting sqref="AC28">
    <cfRule type="cellIs" dxfId="19365" priority="1139" operator="greaterThan">
      <formula>0.9</formula>
    </cfRule>
    <cfRule type="cellIs" dxfId="19364" priority="1140" operator="greaterThan">
      <formula>0.85</formula>
    </cfRule>
  </conditionalFormatting>
  <conditionalFormatting sqref="N28">
    <cfRule type="cellIs" dxfId="19363" priority="1137" operator="greaterThan">
      <formula>0.9</formula>
    </cfRule>
    <cfRule type="cellIs" dxfId="19362" priority="1138" operator="greaterThan">
      <formula>0.85</formula>
    </cfRule>
  </conditionalFormatting>
  <conditionalFormatting sqref="E28">
    <cfRule type="expression" dxfId="19361" priority="1133">
      <formula>AND(IF(OR($Q28=1,$Q28=2),1,0),IF($X28&lt;=20,1,0))</formula>
    </cfRule>
    <cfRule type="expression" dxfId="19360" priority="1134">
      <formula>AND(IF($Q28=2,1,0),IF($X28&lt;30,1,0))</formula>
    </cfRule>
    <cfRule type="expression" dxfId="19359" priority="1135">
      <formula>AND(IF($Q28=3,1,0),IF($X28&lt;30,1,0))</formula>
    </cfRule>
    <cfRule type="expression" dxfId="19358" priority="1136">
      <formula>AND(IF($Q28=3,1,IF($Q28=4,1,0)),IF($F28&lt;=85,1,0))</formula>
    </cfRule>
  </conditionalFormatting>
  <conditionalFormatting sqref="X28">
    <cfRule type="expression" dxfId="19357" priority="1129">
      <formula>AND(IF(OR($Q28=1,$Q28=2),1,0),IF($X28&lt;=20,1,0))</formula>
    </cfRule>
    <cfRule type="expression" dxfId="19356" priority="1130">
      <formula>AND(IF($Q28=2,1,0),IF($X28&lt;30,1,0))</formula>
    </cfRule>
    <cfRule type="expression" dxfId="19355" priority="1131">
      <formula>AND(IF($Q28=3,1,0),IF($X28&lt;30,1,0))</formula>
    </cfRule>
    <cfRule type="expression" dxfId="19354" priority="1132">
      <formula>AND(IF($Q28=3,1,IF($Q28=4,1,0)),IF($F28&lt;=85,1,0))</formula>
    </cfRule>
  </conditionalFormatting>
  <conditionalFormatting sqref="AI28">
    <cfRule type="expression" dxfId="19353" priority="1125">
      <formula>AND(IF(OR($Q28=1,$Q28=2),1,0),IF($X28&lt;=20,1,0))</formula>
    </cfRule>
    <cfRule type="expression" dxfId="19352" priority="1126">
      <formula>AND(IF($Q28=2,1,0),IF($X28&lt;30,1,0))</formula>
    </cfRule>
    <cfRule type="expression" dxfId="19351" priority="1127">
      <formula>AND(IF($Q28=3,1,0),IF($X28&lt;30,1,0))</formula>
    </cfRule>
    <cfRule type="expression" dxfId="19350" priority="1128">
      <formula>AND(IF($Q28=3,1,IF($Q28=4,1,0)),IF($F28&lt;=85,1,0))</formula>
    </cfRule>
  </conditionalFormatting>
  <conditionalFormatting sqref="AV29">
    <cfRule type="expression" dxfId="19349" priority="1123">
      <formula>AV29="X"</formula>
    </cfRule>
    <cfRule type="expression" dxfId="19348" priority="1124">
      <formula>AV29="후보"</formula>
    </cfRule>
  </conditionalFormatting>
  <conditionalFormatting sqref="AC29">
    <cfRule type="cellIs" dxfId="19347" priority="1120" operator="greaterThan">
      <formula>0.9</formula>
    </cfRule>
    <cfRule type="cellIs" dxfId="19346" priority="1121" operator="greaterThan">
      <formula>0.85</formula>
    </cfRule>
  </conditionalFormatting>
  <conditionalFormatting sqref="N29">
    <cfRule type="cellIs" dxfId="19345" priority="1118" operator="greaterThan">
      <formula>0.9</formula>
    </cfRule>
    <cfRule type="cellIs" dxfId="19344" priority="1119" operator="greaterThan">
      <formula>0.85</formula>
    </cfRule>
  </conditionalFormatting>
  <conditionalFormatting sqref="E29">
    <cfRule type="expression" dxfId="19343" priority="1114">
      <formula>AND(IF(OR($Q29=1,$Q29=2),1,0),IF($X29&lt;=20,1,0))</formula>
    </cfRule>
    <cfRule type="expression" dxfId="19342" priority="1115">
      <formula>AND(IF($Q29=2,1,0),IF($X29&lt;30,1,0))</formula>
    </cfRule>
    <cfRule type="expression" dxfId="19341" priority="1116">
      <formula>AND(IF($Q29=3,1,0),IF($X29&lt;30,1,0))</formula>
    </cfRule>
    <cfRule type="expression" dxfId="19340" priority="1117">
      <formula>AND(IF($Q29=3,1,IF($Q29=4,1,0)),IF($F29&lt;=85,1,0))</formula>
    </cfRule>
  </conditionalFormatting>
  <conditionalFormatting sqref="X29">
    <cfRule type="expression" dxfId="19339" priority="1110">
      <formula>AND(IF(OR($Q29=1,$Q29=2),1,0),IF($X29&lt;=20,1,0))</formula>
    </cfRule>
    <cfRule type="expression" dxfId="19338" priority="1111">
      <formula>AND(IF($Q29=2,1,0),IF($X29&lt;30,1,0))</formula>
    </cfRule>
    <cfRule type="expression" dxfId="19337" priority="1112">
      <formula>AND(IF($Q29=3,1,0),IF($X29&lt;30,1,0))</formula>
    </cfRule>
    <cfRule type="expression" dxfId="19336" priority="1113">
      <formula>AND(IF($Q29=3,1,IF($Q29=4,1,0)),IF($F29&lt;=85,1,0))</formula>
    </cfRule>
  </conditionalFormatting>
  <conditionalFormatting sqref="AI29">
    <cfRule type="expression" dxfId="19335" priority="1106">
      <formula>AND(IF(OR($Q29=1,$Q29=2),1,0),IF($X29&lt;=20,1,0))</formula>
    </cfRule>
    <cfRule type="expression" dxfId="19334" priority="1107">
      <formula>AND(IF($Q29=2,1,0),IF($X29&lt;30,1,0))</formula>
    </cfRule>
    <cfRule type="expression" dxfId="19333" priority="1108">
      <formula>AND(IF($Q29=3,1,0),IF($X29&lt;30,1,0))</formula>
    </cfRule>
    <cfRule type="expression" dxfId="19332" priority="1109">
      <formula>AND(IF($Q29=3,1,IF($Q29=4,1,0)),IF($F29&lt;=85,1,0))</formula>
    </cfRule>
  </conditionalFormatting>
  <conditionalFormatting sqref="AV30">
    <cfRule type="expression" dxfId="19331" priority="1104">
      <formula>AV30="X"</formula>
    </cfRule>
    <cfRule type="expression" dxfId="19330" priority="1105">
      <formula>AV30="후보"</formula>
    </cfRule>
  </conditionalFormatting>
  <conditionalFormatting sqref="AC30">
    <cfRule type="cellIs" dxfId="19329" priority="1101" operator="greaterThan">
      <formula>0.9</formula>
    </cfRule>
    <cfRule type="cellIs" dxfId="19328" priority="1102" operator="greaterThan">
      <formula>0.85</formula>
    </cfRule>
  </conditionalFormatting>
  <conditionalFormatting sqref="N30">
    <cfRule type="cellIs" dxfId="19327" priority="1099" operator="greaterThan">
      <formula>0.9</formula>
    </cfRule>
    <cfRule type="cellIs" dxfId="19326" priority="1100" operator="greaterThan">
      <formula>0.85</formula>
    </cfRule>
  </conditionalFormatting>
  <conditionalFormatting sqref="E30">
    <cfRule type="expression" dxfId="19325" priority="1095">
      <formula>AND(IF(OR($Q30=1,$Q30=2),1,0),IF($X30&lt;=20,1,0))</formula>
    </cfRule>
    <cfRule type="expression" dxfId="19324" priority="1096">
      <formula>AND(IF($Q30=2,1,0),IF($X30&lt;30,1,0))</formula>
    </cfRule>
    <cfRule type="expression" dxfId="19323" priority="1097">
      <formula>AND(IF($Q30=3,1,0),IF($X30&lt;30,1,0))</formula>
    </cfRule>
    <cfRule type="expression" dxfId="19322" priority="1098">
      <formula>AND(IF($Q30=3,1,IF($Q30=4,1,0)),IF($F30&lt;=85,1,0))</formula>
    </cfRule>
  </conditionalFormatting>
  <conditionalFormatting sqref="X30">
    <cfRule type="expression" dxfId="19321" priority="1091">
      <formula>AND(IF(OR($Q30=1,$Q30=2),1,0),IF($X30&lt;=20,1,0))</formula>
    </cfRule>
    <cfRule type="expression" dxfId="19320" priority="1092">
      <formula>AND(IF($Q30=2,1,0),IF($X30&lt;30,1,0))</formula>
    </cfRule>
    <cfRule type="expression" dxfId="19319" priority="1093">
      <formula>AND(IF($Q30=3,1,0),IF($X30&lt;30,1,0))</formula>
    </cfRule>
    <cfRule type="expression" dxfId="19318" priority="1094">
      <formula>AND(IF($Q30=3,1,IF($Q30=4,1,0)),IF($F30&lt;=85,1,0))</formula>
    </cfRule>
  </conditionalFormatting>
  <conditionalFormatting sqref="AI30">
    <cfRule type="expression" dxfId="19317" priority="1087">
      <formula>AND(IF(OR($Q30=1,$Q30=2),1,0),IF($X30&lt;=20,1,0))</formula>
    </cfRule>
    <cfRule type="expression" dxfId="19316" priority="1088">
      <formula>AND(IF($Q30=2,1,0),IF($X30&lt;30,1,0))</formula>
    </cfRule>
    <cfRule type="expression" dxfId="19315" priority="1089">
      <formula>AND(IF($Q30=3,1,0),IF($X30&lt;30,1,0))</formula>
    </cfRule>
    <cfRule type="expression" dxfId="19314" priority="1090">
      <formula>AND(IF($Q30=3,1,IF($Q30=4,1,0)),IF($F30&lt;=85,1,0))</formula>
    </cfRule>
  </conditionalFormatting>
  <conditionalFormatting sqref="AV31">
    <cfRule type="expression" dxfId="19313" priority="1085">
      <formula>AV31="X"</formula>
    </cfRule>
    <cfRule type="expression" dxfId="19312" priority="1086">
      <formula>AV31="후보"</formula>
    </cfRule>
  </conditionalFormatting>
  <conditionalFormatting sqref="AC31 N31">
    <cfRule type="cellIs" dxfId="19311" priority="1082" operator="greaterThan">
      <formula>0.9</formula>
    </cfRule>
    <cfRule type="cellIs" dxfId="19310" priority="1083" operator="greaterThan">
      <formula>0.85</formula>
    </cfRule>
  </conditionalFormatting>
  <conditionalFormatting sqref="AV32">
    <cfRule type="expression" dxfId="19309" priority="1080">
      <formula>AV32="X"</formula>
    </cfRule>
    <cfRule type="expression" dxfId="19308" priority="1081">
      <formula>AV32="후보"</formula>
    </cfRule>
  </conditionalFormatting>
  <conditionalFormatting sqref="AC32">
    <cfRule type="cellIs" dxfId="19307" priority="1077" operator="greaterThan">
      <formula>0.9</formula>
    </cfRule>
    <cfRule type="cellIs" dxfId="19306" priority="1078" operator="greaterThan">
      <formula>0.85</formula>
    </cfRule>
  </conditionalFormatting>
  <conditionalFormatting sqref="N32">
    <cfRule type="cellIs" dxfId="19305" priority="1075" operator="greaterThan">
      <formula>0.9</formula>
    </cfRule>
    <cfRule type="cellIs" dxfId="19304" priority="1076" operator="greaterThan">
      <formula>0.85</formula>
    </cfRule>
  </conditionalFormatting>
  <conditionalFormatting sqref="E32">
    <cfRule type="expression" dxfId="19303" priority="1071">
      <formula>AND(IF(OR($Q32=1,$Q32=2),1,0),IF($X32&lt;=20,1,0))</formula>
    </cfRule>
    <cfRule type="expression" dxfId="19302" priority="1072">
      <formula>AND(IF($Q32=2,1,0),IF($X32&lt;30,1,0))</formula>
    </cfRule>
    <cfRule type="expression" dxfId="19301" priority="1073">
      <formula>AND(IF($Q32=3,1,0),IF($X32&lt;30,1,0))</formula>
    </cfRule>
    <cfRule type="expression" dxfId="19300" priority="1074">
      <formula>AND(IF($Q32=3,1,IF($Q32=4,1,0)),IF($F32&lt;=85,1,0))</formula>
    </cfRule>
  </conditionalFormatting>
  <conditionalFormatting sqref="X32">
    <cfRule type="expression" dxfId="19299" priority="1067">
      <formula>AND(IF(OR($Q32=1,$Q32=2),1,0),IF($X32&lt;=20,1,0))</formula>
    </cfRule>
    <cfRule type="expression" dxfId="19298" priority="1068">
      <formula>AND(IF($Q32=2,1,0),IF($X32&lt;30,1,0))</formula>
    </cfRule>
    <cfRule type="expression" dxfId="19297" priority="1069">
      <formula>AND(IF($Q32=3,1,0),IF($X32&lt;30,1,0))</formula>
    </cfRule>
    <cfRule type="expression" dxfId="19296" priority="1070">
      <formula>AND(IF($Q32=3,1,IF($Q32=4,1,0)),IF($F32&lt;=85,1,0))</formula>
    </cfRule>
  </conditionalFormatting>
  <conditionalFormatting sqref="AI32">
    <cfRule type="expression" dxfId="19295" priority="1063">
      <formula>AND(IF(OR($Q32=1,$Q32=2),1,0),IF($X32&lt;=20,1,0))</formula>
    </cfRule>
    <cfRule type="expression" dxfId="19294" priority="1064">
      <formula>AND(IF($Q32=2,1,0),IF($X32&lt;30,1,0))</formula>
    </cfRule>
    <cfRule type="expression" dxfId="19293" priority="1065">
      <formula>AND(IF($Q32=3,1,0),IF($X32&lt;30,1,0))</formula>
    </cfRule>
    <cfRule type="expression" dxfId="19292" priority="1066">
      <formula>AND(IF($Q32=3,1,IF($Q32=4,1,0)),IF($F32&lt;=85,1,0))</formula>
    </cfRule>
  </conditionalFormatting>
  <conditionalFormatting sqref="AV33">
    <cfRule type="expression" dxfId="19291" priority="1061">
      <formula>AV33="X"</formula>
    </cfRule>
    <cfRule type="expression" dxfId="19290" priority="1062">
      <formula>AV33="후보"</formula>
    </cfRule>
  </conditionalFormatting>
  <conditionalFormatting sqref="AC33">
    <cfRule type="cellIs" dxfId="19289" priority="1058" operator="greaterThan">
      <formula>0.9</formula>
    </cfRule>
    <cfRule type="cellIs" dxfId="19288" priority="1059" operator="greaterThan">
      <formula>0.85</formula>
    </cfRule>
  </conditionalFormatting>
  <conditionalFormatting sqref="N33">
    <cfRule type="cellIs" dxfId="19287" priority="1056" operator="greaterThan">
      <formula>0.9</formula>
    </cfRule>
    <cfRule type="cellIs" dxfId="19286" priority="1057" operator="greaterThan">
      <formula>0.85</formula>
    </cfRule>
  </conditionalFormatting>
  <conditionalFormatting sqref="E33">
    <cfRule type="expression" dxfId="19285" priority="1052">
      <formula>AND(IF(OR($Q33=1,$Q33=2),1,0),IF($X33&lt;=20,1,0))</formula>
    </cfRule>
    <cfRule type="expression" dxfId="19284" priority="1053">
      <formula>AND(IF($Q33=2,1,0),IF($X33&lt;30,1,0))</formula>
    </cfRule>
    <cfRule type="expression" dxfId="19283" priority="1054">
      <formula>AND(IF($Q33=3,1,0),IF($X33&lt;30,1,0))</formula>
    </cfRule>
    <cfRule type="expression" dxfId="19282" priority="1055">
      <formula>AND(IF($Q33=3,1,IF($Q33=4,1,0)),IF($F33&lt;=85,1,0))</formula>
    </cfRule>
  </conditionalFormatting>
  <conditionalFormatting sqref="X33">
    <cfRule type="expression" dxfId="19281" priority="1048">
      <formula>AND(IF(OR($Q33=1,$Q33=2),1,0),IF($X33&lt;=20,1,0))</formula>
    </cfRule>
    <cfRule type="expression" dxfId="19280" priority="1049">
      <formula>AND(IF($Q33=2,1,0),IF($X33&lt;30,1,0))</formula>
    </cfRule>
    <cfRule type="expression" dxfId="19279" priority="1050">
      <formula>AND(IF($Q33=3,1,0),IF($X33&lt;30,1,0))</formula>
    </cfRule>
    <cfRule type="expression" dxfId="19278" priority="1051">
      <formula>AND(IF($Q33=3,1,IF($Q33=4,1,0)),IF($F33&lt;=85,1,0))</formula>
    </cfRule>
  </conditionalFormatting>
  <conditionalFormatting sqref="AI33">
    <cfRule type="expression" dxfId="19277" priority="1044">
      <formula>AND(IF(OR($Q33=1,$Q33=2),1,0),IF($X33&lt;=20,1,0))</formula>
    </cfRule>
    <cfRule type="expression" dxfId="19276" priority="1045">
      <formula>AND(IF($Q33=2,1,0),IF($X33&lt;30,1,0))</formula>
    </cfRule>
    <cfRule type="expression" dxfId="19275" priority="1046">
      <formula>AND(IF($Q33=3,1,0),IF($X33&lt;30,1,0))</formula>
    </cfRule>
    <cfRule type="expression" dxfId="19274" priority="1047">
      <formula>AND(IF($Q33=3,1,IF($Q33=4,1,0)),IF($F33&lt;=85,1,0))</formula>
    </cfRule>
  </conditionalFormatting>
  <conditionalFormatting sqref="AV34">
    <cfRule type="expression" dxfId="19273" priority="1042">
      <formula>AV34="X"</formula>
    </cfRule>
    <cfRule type="expression" dxfId="19272" priority="1043">
      <formula>AV34="후보"</formula>
    </cfRule>
  </conditionalFormatting>
  <conditionalFormatting sqref="AC34">
    <cfRule type="cellIs" dxfId="19271" priority="1039" operator="greaterThan">
      <formula>0.9</formula>
    </cfRule>
    <cfRule type="cellIs" dxfId="19270" priority="1040" operator="greaterThan">
      <formula>0.85</formula>
    </cfRule>
  </conditionalFormatting>
  <conditionalFormatting sqref="N34">
    <cfRule type="cellIs" dxfId="19269" priority="1037" operator="greaterThan">
      <formula>0.9</formula>
    </cfRule>
    <cfRule type="cellIs" dxfId="19268" priority="1038" operator="greaterThan">
      <formula>0.85</formula>
    </cfRule>
  </conditionalFormatting>
  <conditionalFormatting sqref="E34">
    <cfRule type="expression" dxfId="19267" priority="1033">
      <formula>AND(IF(OR($Q34=1,$Q34=2),1,0),IF($X34&lt;=20,1,0))</formula>
    </cfRule>
    <cfRule type="expression" dxfId="19266" priority="1034">
      <formula>AND(IF($Q34=2,1,0),IF($X34&lt;30,1,0))</formula>
    </cfRule>
    <cfRule type="expression" dxfId="19265" priority="1035">
      <formula>AND(IF($Q34=3,1,0),IF($X34&lt;30,1,0))</formula>
    </cfRule>
    <cfRule type="expression" dxfId="19264" priority="1036">
      <formula>AND(IF($Q34=3,1,IF($Q34=4,1,0)),IF($F34&lt;=85,1,0))</formula>
    </cfRule>
  </conditionalFormatting>
  <conditionalFormatting sqref="X34">
    <cfRule type="expression" dxfId="19263" priority="1029">
      <formula>AND(IF(OR($Q34=1,$Q34=2),1,0),IF($X34&lt;=20,1,0))</formula>
    </cfRule>
    <cfRule type="expression" dxfId="19262" priority="1030">
      <formula>AND(IF($Q34=2,1,0),IF($X34&lt;30,1,0))</formula>
    </cfRule>
    <cfRule type="expression" dxfId="19261" priority="1031">
      <formula>AND(IF($Q34=3,1,0),IF($X34&lt;30,1,0))</formula>
    </cfRule>
    <cfRule type="expression" dxfId="19260" priority="1032">
      <formula>AND(IF($Q34=3,1,IF($Q34=4,1,0)),IF($F34&lt;=85,1,0))</formula>
    </cfRule>
  </conditionalFormatting>
  <conditionalFormatting sqref="AI34">
    <cfRule type="expression" dxfId="19259" priority="1025">
      <formula>AND(IF(OR($Q34=1,$Q34=2),1,0),IF($X34&lt;=20,1,0))</formula>
    </cfRule>
    <cfRule type="expression" dxfId="19258" priority="1026">
      <formula>AND(IF($Q34=2,1,0),IF($X34&lt;30,1,0))</formula>
    </cfRule>
    <cfRule type="expression" dxfId="19257" priority="1027">
      <formula>AND(IF($Q34=3,1,0),IF($X34&lt;30,1,0))</formula>
    </cfRule>
    <cfRule type="expression" dxfId="19256" priority="1028">
      <formula>AND(IF($Q34=3,1,IF($Q34=4,1,0)),IF($F34&lt;=85,1,0))</formula>
    </cfRule>
  </conditionalFormatting>
  <conditionalFormatting sqref="AV35">
    <cfRule type="expression" dxfId="19255" priority="1023">
      <formula>AV35="X"</formula>
    </cfRule>
    <cfRule type="expression" dxfId="19254" priority="1024">
      <formula>AV35="후보"</formula>
    </cfRule>
  </conditionalFormatting>
  <conditionalFormatting sqref="AC35">
    <cfRule type="cellIs" dxfId="19253" priority="1020" operator="greaterThan">
      <formula>0.9</formula>
    </cfRule>
    <cfRule type="cellIs" dxfId="19252" priority="1021" operator="greaterThan">
      <formula>0.85</formula>
    </cfRule>
  </conditionalFormatting>
  <conditionalFormatting sqref="N35">
    <cfRule type="cellIs" dxfId="19251" priority="1018" operator="greaterThan">
      <formula>0.9</formula>
    </cfRule>
    <cfRule type="cellIs" dxfId="19250" priority="1019" operator="greaterThan">
      <formula>0.85</formula>
    </cfRule>
  </conditionalFormatting>
  <conditionalFormatting sqref="E35">
    <cfRule type="expression" dxfId="19249" priority="1014">
      <formula>AND(IF(OR($Q35=1,$Q35=2),1,0),IF($X35&lt;=20,1,0))</formula>
    </cfRule>
    <cfRule type="expression" dxfId="19248" priority="1015">
      <formula>AND(IF($Q35=2,1,0),IF($X35&lt;30,1,0))</formula>
    </cfRule>
    <cfRule type="expression" dxfId="19247" priority="1016">
      <formula>AND(IF($Q35=3,1,0),IF($X35&lt;30,1,0))</formula>
    </cfRule>
    <cfRule type="expression" dxfId="19246" priority="1017">
      <formula>AND(IF($Q35=3,1,IF($Q35=4,1,0)),IF($F35&lt;=85,1,0))</formula>
    </cfRule>
  </conditionalFormatting>
  <conditionalFormatting sqref="X35">
    <cfRule type="expression" dxfId="19245" priority="1010">
      <formula>AND(IF(OR($Q35=1,$Q35=2),1,0),IF($X35&lt;=20,1,0))</formula>
    </cfRule>
    <cfRule type="expression" dxfId="19244" priority="1011">
      <formula>AND(IF($Q35=2,1,0),IF($X35&lt;30,1,0))</formula>
    </cfRule>
    <cfRule type="expression" dxfId="19243" priority="1012">
      <formula>AND(IF($Q35=3,1,0),IF($X35&lt;30,1,0))</formula>
    </cfRule>
    <cfRule type="expression" dxfId="19242" priority="1013">
      <formula>AND(IF($Q35=3,1,IF($Q35=4,1,0)),IF($F35&lt;=85,1,0))</formula>
    </cfRule>
  </conditionalFormatting>
  <conditionalFormatting sqref="AI35">
    <cfRule type="expression" dxfId="19241" priority="1006">
      <formula>AND(IF(OR($Q35=1,$Q35=2),1,0),IF($X35&lt;=20,1,0))</formula>
    </cfRule>
    <cfRule type="expression" dxfId="19240" priority="1007">
      <formula>AND(IF($Q35=2,1,0),IF($X35&lt;30,1,0))</formula>
    </cfRule>
    <cfRule type="expression" dxfId="19239" priority="1008">
      <formula>AND(IF($Q35=3,1,0),IF($X35&lt;30,1,0))</formula>
    </cfRule>
    <cfRule type="expression" dxfId="19238" priority="1009">
      <formula>AND(IF($Q35=3,1,IF($Q35=4,1,0)),IF($F35&lt;=85,1,0))</formula>
    </cfRule>
  </conditionalFormatting>
  <conditionalFormatting sqref="AV36">
    <cfRule type="expression" dxfId="19237" priority="1004">
      <formula>AV36="X"</formula>
    </cfRule>
    <cfRule type="expression" dxfId="19236" priority="1005">
      <formula>AV36="후보"</formula>
    </cfRule>
  </conditionalFormatting>
  <conditionalFormatting sqref="AC36">
    <cfRule type="cellIs" dxfId="19235" priority="1001" operator="greaterThan">
      <formula>0.9</formula>
    </cfRule>
    <cfRule type="cellIs" dxfId="19234" priority="1002" operator="greaterThan">
      <formula>0.85</formula>
    </cfRule>
  </conditionalFormatting>
  <conditionalFormatting sqref="N36">
    <cfRule type="cellIs" dxfId="19233" priority="999" operator="greaterThan">
      <formula>0.9</formula>
    </cfRule>
    <cfRule type="cellIs" dxfId="19232" priority="1000" operator="greaterThan">
      <formula>0.85</formula>
    </cfRule>
  </conditionalFormatting>
  <conditionalFormatting sqref="E36">
    <cfRule type="expression" dxfId="19231" priority="995">
      <formula>AND(IF(OR($Q36=1,$Q36=2),1,0),IF($X36&lt;=20,1,0))</formula>
    </cfRule>
    <cfRule type="expression" dxfId="19230" priority="996">
      <formula>AND(IF($Q36=2,1,0),IF($X36&lt;30,1,0))</formula>
    </cfRule>
    <cfRule type="expression" dxfId="19229" priority="997">
      <formula>AND(IF($Q36=3,1,0),IF($X36&lt;30,1,0))</formula>
    </cfRule>
    <cfRule type="expression" dxfId="19228" priority="998">
      <formula>AND(IF($Q36=3,1,IF($Q36=4,1,0)),IF($F36&lt;=85,1,0))</formula>
    </cfRule>
  </conditionalFormatting>
  <conditionalFormatting sqref="X36">
    <cfRule type="expression" dxfId="19227" priority="991">
      <formula>AND(IF(OR($Q36=1,$Q36=2),1,0),IF($X36&lt;=20,1,0))</formula>
    </cfRule>
    <cfRule type="expression" dxfId="19226" priority="992">
      <formula>AND(IF($Q36=2,1,0),IF($X36&lt;30,1,0))</formula>
    </cfRule>
    <cfRule type="expression" dxfId="19225" priority="993">
      <formula>AND(IF($Q36=3,1,0),IF($X36&lt;30,1,0))</formula>
    </cfRule>
    <cfRule type="expression" dxfId="19224" priority="994">
      <formula>AND(IF($Q36=3,1,IF($Q36=4,1,0)),IF($F36&lt;=85,1,0))</formula>
    </cfRule>
  </conditionalFormatting>
  <conditionalFormatting sqref="AI36">
    <cfRule type="expression" dxfId="19223" priority="987">
      <formula>AND(IF(OR($Q36=1,$Q36=2),1,0),IF($X36&lt;=20,1,0))</formula>
    </cfRule>
    <cfRule type="expression" dxfId="19222" priority="988">
      <formula>AND(IF($Q36=2,1,0),IF($X36&lt;30,1,0))</formula>
    </cfRule>
    <cfRule type="expression" dxfId="19221" priority="989">
      <formula>AND(IF($Q36=3,1,0),IF($X36&lt;30,1,0))</formula>
    </cfRule>
    <cfRule type="expression" dxfId="19220" priority="990">
      <formula>AND(IF($Q36=3,1,IF($Q36=4,1,0)),IF($F36&lt;=85,1,0))</formula>
    </cfRule>
  </conditionalFormatting>
  <conditionalFormatting sqref="AV37">
    <cfRule type="expression" dxfId="19219" priority="985">
      <formula>AV37="X"</formula>
    </cfRule>
    <cfRule type="expression" dxfId="19218" priority="986">
      <formula>AV37="후보"</formula>
    </cfRule>
  </conditionalFormatting>
  <conditionalFormatting sqref="AC37">
    <cfRule type="cellIs" dxfId="19217" priority="982" operator="greaterThan">
      <formula>0.9</formula>
    </cfRule>
    <cfRule type="cellIs" dxfId="19216" priority="983" operator="greaterThan">
      <formula>0.85</formula>
    </cfRule>
  </conditionalFormatting>
  <conditionalFormatting sqref="N37">
    <cfRule type="cellIs" dxfId="19215" priority="980" operator="greaterThan">
      <formula>0.9</formula>
    </cfRule>
    <cfRule type="cellIs" dxfId="19214" priority="981" operator="greaterThan">
      <formula>0.85</formula>
    </cfRule>
  </conditionalFormatting>
  <conditionalFormatting sqref="E37">
    <cfRule type="expression" dxfId="19213" priority="976">
      <formula>AND(IF(OR($Q37=1,$Q37=2),1,0),IF($X37&lt;=20,1,0))</formula>
    </cfRule>
    <cfRule type="expression" dxfId="19212" priority="977">
      <formula>AND(IF($Q37=2,1,0),IF($X37&lt;30,1,0))</formula>
    </cfRule>
    <cfRule type="expression" dxfId="19211" priority="978">
      <formula>AND(IF($Q37=3,1,0),IF($X37&lt;30,1,0))</formula>
    </cfRule>
    <cfRule type="expression" dxfId="19210" priority="979">
      <formula>AND(IF($Q37=3,1,IF($Q37=4,1,0)),IF($F37&lt;=85,1,0))</formula>
    </cfRule>
  </conditionalFormatting>
  <conditionalFormatting sqref="X37">
    <cfRule type="expression" dxfId="19209" priority="972">
      <formula>AND(IF(OR($Q37=1,$Q37=2),1,0),IF($X37&lt;=20,1,0))</formula>
    </cfRule>
    <cfRule type="expression" dxfId="19208" priority="973">
      <formula>AND(IF($Q37=2,1,0),IF($X37&lt;30,1,0))</formula>
    </cfRule>
    <cfRule type="expression" dxfId="19207" priority="974">
      <formula>AND(IF($Q37=3,1,0),IF($X37&lt;30,1,0))</formula>
    </cfRule>
    <cfRule type="expression" dxfId="19206" priority="975">
      <formula>AND(IF($Q37=3,1,IF($Q37=4,1,0)),IF($F37&lt;=85,1,0))</formula>
    </cfRule>
  </conditionalFormatting>
  <conditionalFormatting sqref="AI37">
    <cfRule type="expression" dxfId="19205" priority="968">
      <formula>AND(IF(OR($Q37=1,$Q37=2),1,0),IF($X37&lt;=20,1,0))</formula>
    </cfRule>
    <cfRule type="expression" dxfId="19204" priority="969">
      <formula>AND(IF($Q37=2,1,0),IF($X37&lt;30,1,0))</formula>
    </cfRule>
    <cfRule type="expression" dxfId="19203" priority="970">
      <formula>AND(IF($Q37=3,1,0),IF($X37&lt;30,1,0))</formula>
    </cfRule>
    <cfRule type="expression" dxfId="19202" priority="971">
      <formula>AND(IF($Q37=3,1,IF($Q37=4,1,0)),IF($F37&lt;=85,1,0))</formula>
    </cfRule>
  </conditionalFormatting>
  <conditionalFormatting sqref="AV38">
    <cfRule type="expression" dxfId="19201" priority="966">
      <formula>AV38="X"</formula>
    </cfRule>
    <cfRule type="expression" dxfId="19200" priority="967">
      <formula>AV38="후보"</formula>
    </cfRule>
  </conditionalFormatting>
  <conditionalFormatting sqref="AC38 N38">
    <cfRule type="cellIs" dxfId="19199" priority="963" operator="greaterThan">
      <formula>0.9</formula>
    </cfRule>
    <cfRule type="cellIs" dxfId="19198" priority="964" operator="greaterThan">
      <formula>0.85</formula>
    </cfRule>
  </conditionalFormatting>
  <conditionalFormatting sqref="AV39">
    <cfRule type="expression" dxfId="19197" priority="961">
      <formula>AV39="X"</formula>
    </cfRule>
    <cfRule type="expression" dxfId="19196" priority="962">
      <formula>AV39="후보"</formula>
    </cfRule>
  </conditionalFormatting>
  <conditionalFormatting sqref="AC39">
    <cfRule type="cellIs" dxfId="19195" priority="958" operator="greaterThan">
      <formula>0.9</formula>
    </cfRule>
    <cfRule type="cellIs" dxfId="19194" priority="959" operator="greaterThan">
      <formula>0.85</formula>
    </cfRule>
  </conditionalFormatting>
  <conditionalFormatting sqref="N39">
    <cfRule type="cellIs" dxfId="19193" priority="956" operator="greaterThan">
      <formula>0.9</formula>
    </cfRule>
    <cfRule type="cellIs" dxfId="19192" priority="957" operator="greaterThan">
      <formula>0.85</formula>
    </cfRule>
  </conditionalFormatting>
  <conditionalFormatting sqref="E39">
    <cfRule type="expression" dxfId="19191" priority="952">
      <formula>AND(IF(OR($Q39=1,$Q39=2),1,0),IF($X39&lt;=20,1,0))</formula>
    </cfRule>
    <cfRule type="expression" dxfId="19190" priority="953">
      <formula>AND(IF($Q39=2,1,0),IF($X39&lt;30,1,0))</formula>
    </cfRule>
    <cfRule type="expression" dxfId="19189" priority="954">
      <formula>AND(IF($Q39=3,1,0),IF($X39&lt;30,1,0))</formula>
    </cfRule>
    <cfRule type="expression" dxfId="19188" priority="955">
      <formula>AND(IF($Q39=3,1,IF($Q39=4,1,0)),IF($F39&lt;=85,1,0))</formula>
    </cfRule>
  </conditionalFormatting>
  <conditionalFormatting sqref="X39">
    <cfRule type="expression" dxfId="19187" priority="948">
      <formula>AND(IF(OR($Q39=1,$Q39=2),1,0),IF($X39&lt;=20,1,0))</formula>
    </cfRule>
    <cfRule type="expression" dxfId="19186" priority="949">
      <formula>AND(IF($Q39=2,1,0),IF($X39&lt;30,1,0))</formula>
    </cfRule>
    <cfRule type="expression" dxfId="19185" priority="950">
      <formula>AND(IF($Q39=3,1,0),IF($X39&lt;30,1,0))</formula>
    </cfRule>
    <cfRule type="expression" dxfId="19184" priority="951">
      <formula>AND(IF($Q39=3,1,IF($Q39=4,1,0)),IF($F39&lt;=85,1,0))</formula>
    </cfRule>
  </conditionalFormatting>
  <conditionalFormatting sqref="AI39">
    <cfRule type="expression" dxfId="19183" priority="944">
      <formula>AND(IF(OR($Q39=1,$Q39=2),1,0),IF($X39&lt;=20,1,0))</formula>
    </cfRule>
    <cfRule type="expression" dxfId="19182" priority="945">
      <formula>AND(IF($Q39=2,1,0),IF($X39&lt;30,1,0))</formula>
    </cfRule>
    <cfRule type="expression" dxfId="19181" priority="946">
      <formula>AND(IF($Q39=3,1,0),IF($X39&lt;30,1,0))</formula>
    </cfRule>
    <cfRule type="expression" dxfId="19180" priority="947">
      <formula>AND(IF($Q39=3,1,IF($Q39=4,1,0)),IF($F39&lt;=85,1,0))</formula>
    </cfRule>
  </conditionalFormatting>
  <conditionalFormatting sqref="AV40">
    <cfRule type="expression" dxfId="19179" priority="942">
      <formula>AV40="X"</formula>
    </cfRule>
    <cfRule type="expression" dxfId="19178" priority="943">
      <formula>AV40="후보"</formula>
    </cfRule>
  </conditionalFormatting>
  <conditionalFormatting sqref="AC40">
    <cfRule type="cellIs" dxfId="19177" priority="939" operator="greaterThan">
      <formula>0.9</formula>
    </cfRule>
    <cfRule type="cellIs" dxfId="19176" priority="940" operator="greaterThan">
      <formula>0.85</formula>
    </cfRule>
  </conditionalFormatting>
  <conditionalFormatting sqref="N40">
    <cfRule type="cellIs" dxfId="19175" priority="937" operator="greaterThan">
      <formula>0.9</formula>
    </cfRule>
    <cfRule type="cellIs" dxfId="19174" priority="938" operator="greaterThan">
      <formula>0.85</formula>
    </cfRule>
  </conditionalFormatting>
  <conditionalFormatting sqref="E40">
    <cfRule type="expression" dxfId="19173" priority="933">
      <formula>AND(IF(OR($Q40=1,$Q40=2),1,0),IF($X40&lt;=20,1,0))</formula>
    </cfRule>
    <cfRule type="expression" dxfId="19172" priority="934">
      <formula>AND(IF($Q40=2,1,0),IF($X40&lt;30,1,0))</formula>
    </cfRule>
    <cfRule type="expression" dxfId="19171" priority="935">
      <formula>AND(IF($Q40=3,1,0),IF($X40&lt;30,1,0))</formula>
    </cfRule>
    <cfRule type="expression" dxfId="19170" priority="936">
      <formula>AND(IF($Q40=3,1,IF($Q40=4,1,0)),IF($F40&lt;=85,1,0))</formula>
    </cfRule>
  </conditionalFormatting>
  <conditionalFormatting sqref="X40">
    <cfRule type="expression" dxfId="19169" priority="929">
      <formula>AND(IF(OR($Q40=1,$Q40=2),1,0),IF($X40&lt;=20,1,0))</formula>
    </cfRule>
    <cfRule type="expression" dxfId="19168" priority="930">
      <formula>AND(IF($Q40=2,1,0),IF($X40&lt;30,1,0))</formula>
    </cfRule>
    <cfRule type="expression" dxfId="19167" priority="931">
      <formula>AND(IF($Q40=3,1,0),IF($X40&lt;30,1,0))</formula>
    </cfRule>
    <cfRule type="expression" dxfId="19166" priority="932">
      <formula>AND(IF($Q40=3,1,IF($Q40=4,1,0)),IF($F40&lt;=85,1,0))</formula>
    </cfRule>
  </conditionalFormatting>
  <conditionalFormatting sqref="AI40">
    <cfRule type="expression" dxfId="19165" priority="925">
      <formula>AND(IF(OR($Q40=1,$Q40=2),1,0),IF($X40&lt;=20,1,0))</formula>
    </cfRule>
    <cfRule type="expression" dxfId="19164" priority="926">
      <formula>AND(IF($Q40=2,1,0),IF($X40&lt;30,1,0))</formula>
    </cfRule>
    <cfRule type="expression" dxfId="19163" priority="927">
      <formula>AND(IF($Q40=3,1,0),IF($X40&lt;30,1,0))</formula>
    </cfRule>
    <cfRule type="expression" dxfId="19162" priority="928">
      <formula>AND(IF($Q40=3,1,IF($Q40=4,1,0)),IF($F40&lt;=85,1,0))</formula>
    </cfRule>
  </conditionalFormatting>
  <conditionalFormatting sqref="AV41">
    <cfRule type="expression" dxfId="19161" priority="923">
      <formula>AV41="X"</formula>
    </cfRule>
    <cfRule type="expression" dxfId="19160" priority="924">
      <formula>AV41="후보"</formula>
    </cfRule>
  </conditionalFormatting>
  <conditionalFormatting sqref="AC41">
    <cfRule type="cellIs" dxfId="19159" priority="920" operator="greaterThan">
      <formula>0.9</formula>
    </cfRule>
    <cfRule type="cellIs" dxfId="19158" priority="921" operator="greaterThan">
      <formula>0.85</formula>
    </cfRule>
  </conditionalFormatting>
  <conditionalFormatting sqref="N41">
    <cfRule type="cellIs" dxfId="19157" priority="918" operator="greaterThan">
      <formula>0.9</formula>
    </cfRule>
    <cfRule type="cellIs" dxfId="19156" priority="919" operator="greaterThan">
      <formula>0.85</formula>
    </cfRule>
  </conditionalFormatting>
  <conditionalFormatting sqref="E41">
    <cfRule type="expression" dxfId="19155" priority="914">
      <formula>AND(IF(OR($Q41=1,$Q41=2),1,0),IF($X41&lt;=20,1,0))</formula>
    </cfRule>
    <cfRule type="expression" dxfId="19154" priority="915">
      <formula>AND(IF($Q41=2,1,0),IF($X41&lt;30,1,0))</formula>
    </cfRule>
    <cfRule type="expression" dxfId="19153" priority="916">
      <formula>AND(IF($Q41=3,1,0),IF($X41&lt;30,1,0))</formula>
    </cfRule>
    <cfRule type="expression" dxfId="19152" priority="917">
      <formula>AND(IF($Q41=3,1,IF($Q41=4,1,0)),IF($F41&lt;=85,1,0))</formula>
    </cfRule>
  </conditionalFormatting>
  <conditionalFormatting sqref="X41">
    <cfRule type="expression" dxfId="19151" priority="910">
      <formula>AND(IF(OR($Q41=1,$Q41=2),1,0),IF($X41&lt;=20,1,0))</formula>
    </cfRule>
    <cfRule type="expression" dxfId="19150" priority="911">
      <formula>AND(IF($Q41=2,1,0),IF($X41&lt;30,1,0))</formula>
    </cfRule>
    <cfRule type="expression" dxfId="19149" priority="912">
      <formula>AND(IF($Q41=3,1,0),IF($X41&lt;30,1,0))</formula>
    </cfRule>
    <cfRule type="expression" dxfId="19148" priority="913">
      <formula>AND(IF($Q41=3,1,IF($Q41=4,1,0)),IF($F41&lt;=85,1,0))</formula>
    </cfRule>
  </conditionalFormatting>
  <conditionalFormatting sqref="AI41">
    <cfRule type="expression" dxfId="19147" priority="906">
      <formula>AND(IF(OR($Q41=1,$Q41=2),1,0),IF($X41&lt;=20,1,0))</formula>
    </cfRule>
    <cfRule type="expression" dxfId="19146" priority="907">
      <formula>AND(IF($Q41=2,1,0),IF($X41&lt;30,1,0))</formula>
    </cfRule>
    <cfRule type="expression" dxfId="19145" priority="908">
      <formula>AND(IF($Q41=3,1,0),IF($X41&lt;30,1,0))</formula>
    </cfRule>
    <cfRule type="expression" dxfId="19144" priority="909">
      <formula>AND(IF($Q41=3,1,IF($Q41=4,1,0)),IF($F41&lt;=85,1,0))</formula>
    </cfRule>
  </conditionalFormatting>
  <conditionalFormatting sqref="AV42">
    <cfRule type="expression" dxfId="19143" priority="904">
      <formula>AV42="X"</formula>
    </cfRule>
    <cfRule type="expression" dxfId="19142" priority="905">
      <formula>AV42="후보"</formula>
    </cfRule>
  </conditionalFormatting>
  <conditionalFormatting sqref="AC42">
    <cfRule type="cellIs" dxfId="19141" priority="901" operator="greaterThan">
      <formula>0.9</formula>
    </cfRule>
    <cfRule type="cellIs" dxfId="19140" priority="902" operator="greaterThan">
      <formula>0.85</formula>
    </cfRule>
  </conditionalFormatting>
  <conditionalFormatting sqref="N42">
    <cfRule type="cellIs" dxfId="19139" priority="899" operator="greaterThan">
      <formula>0.9</formula>
    </cfRule>
    <cfRule type="cellIs" dxfId="19138" priority="900" operator="greaterThan">
      <formula>0.85</formula>
    </cfRule>
  </conditionalFormatting>
  <conditionalFormatting sqref="E42">
    <cfRule type="expression" dxfId="19137" priority="895">
      <formula>AND(IF(OR($Q42=1,$Q42=2),1,0),IF($X42&lt;=20,1,0))</formula>
    </cfRule>
    <cfRule type="expression" dxfId="19136" priority="896">
      <formula>AND(IF($Q42=2,1,0),IF($X42&lt;30,1,0))</formula>
    </cfRule>
    <cfRule type="expression" dxfId="19135" priority="897">
      <formula>AND(IF($Q42=3,1,0),IF($X42&lt;30,1,0))</formula>
    </cfRule>
    <cfRule type="expression" dxfId="19134" priority="898">
      <formula>AND(IF($Q42=3,1,IF($Q42=4,1,0)),IF($F42&lt;=85,1,0))</formula>
    </cfRule>
  </conditionalFormatting>
  <conditionalFormatting sqref="X42">
    <cfRule type="expression" dxfId="19133" priority="891">
      <formula>AND(IF(OR($Q42=1,$Q42=2),1,0),IF($X42&lt;=20,1,0))</formula>
    </cfRule>
    <cfRule type="expression" dxfId="19132" priority="892">
      <formula>AND(IF($Q42=2,1,0),IF($X42&lt;30,1,0))</formula>
    </cfRule>
    <cfRule type="expression" dxfId="19131" priority="893">
      <formula>AND(IF($Q42=3,1,0),IF($X42&lt;30,1,0))</formula>
    </cfRule>
    <cfRule type="expression" dxfId="19130" priority="894">
      <formula>AND(IF($Q42=3,1,IF($Q42=4,1,0)),IF($F42&lt;=85,1,0))</formula>
    </cfRule>
  </conditionalFormatting>
  <conditionalFormatting sqref="AI42">
    <cfRule type="expression" dxfId="19129" priority="887">
      <formula>AND(IF(OR($Q42=1,$Q42=2),1,0),IF($X42&lt;=20,1,0))</formula>
    </cfRule>
    <cfRule type="expression" dxfId="19128" priority="888">
      <formula>AND(IF($Q42=2,1,0),IF($X42&lt;30,1,0))</formula>
    </cfRule>
    <cfRule type="expression" dxfId="19127" priority="889">
      <formula>AND(IF($Q42=3,1,0),IF($X42&lt;30,1,0))</formula>
    </cfRule>
    <cfRule type="expression" dxfId="19126" priority="890">
      <formula>AND(IF($Q42=3,1,IF($Q42=4,1,0)),IF($F42&lt;=85,1,0))</formula>
    </cfRule>
  </conditionalFormatting>
  <conditionalFormatting sqref="AV43">
    <cfRule type="expression" dxfId="19125" priority="885">
      <formula>AV43="X"</formula>
    </cfRule>
    <cfRule type="expression" dxfId="19124" priority="886">
      <formula>AV43="후보"</formula>
    </cfRule>
  </conditionalFormatting>
  <conditionalFormatting sqref="AC43">
    <cfRule type="cellIs" dxfId="19123" priority="882" operator="greaterThan">
      <formula>0.9</formula>
    </cfRule>
    <cfRule type="cellIs" dxfId="19122" priority="883" operator="greaterThan">
      <formula>0.85</formula>
    </cfRule>
  </conditionalFormatting>
  <conditionalFormatting sqref="N43">
    <cfRule type="cellIs" dxfId="19121" priority="880" operator="greaterThan">
      <formula>0.9</formula>
    </cfRule>
    <cfRule type="cellIs" dxfId="19120" priority="881" operator="greaterThan">
      <formula>0.85</formula>
    </cfRule>
  </conditionalFormatting>
  <conditionalFormatting sqref="E43">
    <cfRule type="expression" dxfId="19119" priority="876">
      <formula>AND(IF(OR($Q43=1,$Q43=2),1,0),IF($X43&lt;=20,1,0))</formula>
    </cfRule>
    <cfRule type="expression" dxfId="19118" priority="877">
      <formula>AND(IF($Q43=2,1,0),IF($X43&lt;30,1,0))</formula>
    </cfRule>
    <cfRule type="expression" dxfId="19117" priority="878">
      <formula>AND(IF($Q43=3,1,0),IF($X43&lt;30,1,0))</formula>
    </cfRule>
    <cfRule type="expression" dxfId="19116" priority="879">
      <formula>AND(IF($Q43=3,1,IF($Q43=4,1,0)),IF($F43&lt;=85,1,0))</formula>
    </cfRule>
  </conditionalFormatting>
  <conditionalFormatting sqref="X43">
    <cfRule type="expression" dxfId="19115" priority="872">
      <formula>AND(IF(OR($Q43=1,$Q43=2),1,0),IF($X43&lt;=20,1,0))</formula>
    </cfRule>
    <cfRule type="expression" dxfId="19114" priority="873">
      <formula>AND(IF($Q43=2,1,0),IF($X43&lt;30,1,0))</formula>
    </cfRule>
    <cfRule type="expression" dxfId="19113" priority="874">
      <formula>AND(IF($Q43=3,1,0),IF($X43&lt;30,1,0))</formula>
    </cfRule>
    <cfRule type="expression" dxfId="19112" priority="875">
      <formula>AND(IF($Q43=3,1,IF($Q43=4,1,0)),IF($F43&lt;=85,1,0))</formula>
    </cfRule>
  </conditionalFormatting>
  <conditionalFormatting sqref="AI43">
    <cfRule type="expression" dxfId="19111" priority="868">
      <formula>AND(IF(OR($Q43=1,$Q43=2),1,0),IF($X43&lt;=20,1,0))</formula>
    </cfRule>
    <cfRule type="expression" dxfId="19110" priority="869">
      <formula>AND(IF($Q43=2,1,0),IF($X43&lt;30,1,0))</formula>
    </cfRule>
    <cfRule type="expression" dxfId="19109" priority="870">
      <formula>AND(IF($Q43=3,1,0),IF($X43&lt;30,1,0))</formula>
    </cfRule>
    <cfRule type="expression" dxfId="19108" priority="871">
      <formula>AND(IF($Q43=3,1,IF($Q43=4,1,0)),IF($F43&lt;=85,1,0))</formula>
    </cfRule>
  </conditionalFormatting>
  <conditionalFormatting sqref="AV44">
    <cfRule type="expression" dxfId="19107" priority="866">
      <formula>AV44="X"</formula>
    </cfRule>
    <cfRule type="expression" dxfId="19106" priority="867">
      <formula>AV44="후보"</formula>
    </cfRule>
  </conditionalFormatting>
  <conditionalFormatting sqref="AC44">
    <cfRule type="cellIs" dxfId="19105" priority="863" operator="greaterThan">
      <formula>0.9</formula>
    </cfRule>
    <cfRule type="cellIs" dxfId="19104" priority="864" operator="greaterThan">
      <formula>0.85</formula>
    </cfRule>
  </conditionalFormatting>
  <conditionalFormatting sqref="N44">
    <cfRule type="cellIs" dxfId="19103" priority="861" operator="greaterThan">
      <formula>0.9</formula>
    </cfRule>
    <cfRule type="cellIs" dxfId="19102" priority="862" operator="greaterThan">
      <formula>0.85</formula>
    </cfRule>
  </conditionalFormatting>
  <conditionalFormatting sqref="E44">
    <cfRule type="expression" dxfId="19101" priority="857">
      <formula>AND(IF(OR($Q44=1,$Q44=2),1,0),IF($X44&lt;=20,1,0))</formula>
    </cfRule>
    <cfRule type="expression" dxfId="19100" priority="858">
      <formula>AND(IF($Q44=2,1,0),IF($X44&lt;30,1,0))</formula>
    </cfRule>
    <cfRule type="expression" dxfId="19099" priority="859">
      <formula>AND(IF($Q44=3,1,0),IF($X44&lt;30,1,0))</formula>
    </cfRule>
    <cfRule type="expression" dxfId="19098" priority="860">
      <formula>AND(IF($Q44=3,1,IF($Q44=4,1,0)),IF($F44&lt;=85,1,0))</formula>
    </cfRule>
  </conditionalFormatting>
  <conditionalFormatting sqref="X44">
    <cfRule type="expression" dxfId="19097" priority="853">
      <formula>AND(IF(OR($Q44=1,$Q44=2),1,0),IF($X44&lt;=20,1,0))</formula>
    </cfRule>
    <cfRule type="expression" dxfId="19096" priority="854">
      <formula>AND(IF($Q44=2,1,0),IF($X44&lt;30,1,0))</formula>
    </cfRule>
    <cfRule type="expression" dxfId="19095" priority="855">
      <formula>AND(IF($Q44=3,1,0),IF($X44&lt;30,1,0))</formula>
    </cfRule>
    <cfRule type="expression" dxfId="19094" priority="856">
      <formula>AND(IF($Q44=3,1,IF($Q44=4,1,0)),IF($F44&lt;=85,1,0))</formula>
    </cfRule>
  </conditionalFormatting>
  <conditionalFormatting sqref="AI44">
    <cfRule type="expression" dxfId="19093" priority="849">
      <formula>AND(IF(OR($Q44=1,$Q44=2),1,0),IF($X44&lt;=20,1,0))</formula>
    </cfRule>
    <cfRule type="expression" dxfId="19092" priority="850">
      <formula>AND(IF($Q44=2,1,0),IF($X44&lt;30,1,0))</formula>
    </cfRule>
    <cfRule type="expression" dxfId="19091" priority="851">
      <formula>AND(IF($Q44=3,1,0),IF($X44&lt;30,1,0))</formula>
    </cfRule>
    <cfRule type="expression" dxfId="19090" priority="852">
      <formula>AND(IF($Q44=3,1,IF($Q44=4,1,0)),IF($F44&lt;=85,1,0))</formula>
    </cfRule>
  </conditionalFormatting>
  <conditionalFormatting sqref="AV45">
    <cfRule type="expression" dxfId="19089" priority="847">
      <formula>AV45="X"</formula>
    </cfRule>
    <cfRule type="expression" dxfId="19088" priority="848">
      <formula>AV45="후보"</formula>
    </cfRule>
  </conditionalFormatting>
  <conditionalFormatting sqref="AC45 N45">
    <cfRule type="cellIs" dxfId="19087" priority="844" operator="greaterThan">
      <formula>0.9</formula>
    </cfRule>
    <cfRule type="cellIs" dxfId="19086" priority="845" operator="greaterThan">
      <formula>0.85</formula>
    </cfRule>
  </conditionalFormatting>
  <conditionalFormatting sqref="AV46">
    <cfRule type="expression" dxfId="19085" priority="842">
      <formula>AV46="X"</formula>
    </cfRule>
    <cfRule type="expression" dxfId="19084" priority="843">
      <formula>AV46="후보"</formula>
    </cfRule>
  </conditionalFormatting>
  <conditionalFormatting sqref="AC46">
    <cfRule type="cellIs" dxfId="19083" priority="839" operator="greaterThan">
      <formula>0.9</formula>
    </cfRule>
    <cfRule type="cellIs" dxfId="19082" priority="840" operator="greaterThan">
      <formula>0.85</formula>
    </cfRule>
  </conditionalFormatting>
  <conditionalFormatting sqref="N46">
    <cfRule type="cellIs" dxfId="19081" priority="837" operator="greaterThan">
      <formula>0.9</formula>
    </cfRule>
    <cfRule type="cellIs" dxfId="19080" priority="838" operator="greaterThan">
      <formula>0.85</formula>
    </cfRule>
  </conditionalFormatting>
  <conditionalFormatting sqref="E46">
    <cfRule type="expression" dxfId="19079" priority="833">
      <formula>AND(IF(OR($Q46=1,$Q46=2),1,0),IF($X46&lt;=20,1,0))</formula>
    </cfRule>
    <cfRule type="expression" dxfId="19078" priority="834">
      <formula>AND(IF($Q46=2,1,0),IF($X46&lt;30,1,0))</formula>
    </cfRule>
    <cfRule type="expression" dxfId="19077" priority="835">
      <formula>AND(IF($Q46=3,1,0),IF($X46&lt;30,1,0))</formula>
    </cfRule>
    <cfRule type="expression" dxfId="19076" priority="836">
      <formula>AND(IF($Q46=3,1,IF($Q46=4,1,0)),IF($F46&lt;=85,1,0))</formula>
    </cfRule>
  </conditionalFormatting>
  <conditionalFormatting sqref="X46">
    <cfRule type="expression" dxfId="19075" priority="829">
      <formula>AND(IF(OR($Q46=1,$Q46=2),1,0),IF($X46&lt;=20,1,0))</formula>
    </cfRule>
    <cfRule type="expression" dxfId="19074" priority="830">
      <formula>AND(IF($Q46=2,1,0),IF($X46&lt;30,1,0))</formula>
    </cfRule>
    <cfRule type="expression" dxfId="19073" priority="831">
      <formula>AND(IF($Q46=3,1,0),IF($X46&lt;30,1,0))</formula>
    </cfRule>
    <cfRule type="expression" dxfId="19072" priority="832">
      <formula>AND(IF($Q46=3,1,IF($Q46=4,1,0)),IF($F46&lt;=85,1,0))</formula>
    </cfRule>
  </conditionalFormatting>
  <conditionalFormatting sqref="AI46">
    <cfRule type="expression" dxfId="19071" priority="825">
      <formula>AND(IF(OR($Q46=1,$Q46=2),1,0),IF($X46&lt;=20,1,0))</formula>
    </cfRule>
    <cfRule type="expression" dxfId="19070" priority="826">
      <formula>AND(IF($Q46=2,1,0),IF($X46&lt;30,1,0))</formula>
    </cfRule>
    <cfRule type="expression" dxfId="19069" priority="827">
      <formula>AND(IF($Q46=3,1,0),IF($X46&lt;30,1,0))</formula>
    </cfRule>
    <cfRule type="expression" dxfId="19068" priority="828">
      <formula>AND(IF($Q46=3,1,IF($Q46=4,1,0)),IF($F46&lt;=85,1,0))</formula>
    </cfRule>
  </conditionalFormatting>
  <conditionalFormatting sqref="AV47">
    <cfRule type="expression" dxfId="19067" priority="823">
      <formula>AV47="X"</formula>
    </cfRule>
    <cfRule type="expression" dxfId="19066" priority="824">
      <formula>AV47="후보"</formula>
    </cfRule>
  </conditionalFormatting>
  <conditionalFormatting sqref="AC47">
    <cfRule type="cellIs" dxfId="19065" priority="820" operator="greaterThan">
      <formula>0.9</formula>
    </cfRule>
    <cfRule type="cellIs" dxfId="19064" priority="821" operator="greaterThan">
      <formula>0.85</formula>
    </cfRule>
  </conditionalFormatting>
  <conditionalFormatting sqref="N47">
    <cfRule type="cellIs" dxfId="19063" priority="818" operator="greaterThan">
      <formula>0.9</formula>
    </cfRule>
    <cfRule type="cellIs" dxfId="19062" priority="819" operator="greaterThan">
      <formula>0.85</formula>
    </cfRule>
  </conditionalFormatting>
  <conditionalFormatting sqref="E47">
    <cfRule type="expression" dxfId="19061" priority="814">
      <formula>AND(IF(OR($Q47=1,$Q47=2),1,0),IF($X47&lt;=20,1,0))</formula>
    </cfRule>
    <cfRule type="expression" dxfId="19060" priority="815">
      <formula>AND(IF($Q47=2,1,0),IF($X47&lt;30,1,0))</formula>
    </cfRule>
    <cfRule type="expression" dxfId="19059" priority="816">
      <formula>AND(IF($Q47=3,1,0),IF($X47&lt;30,1,0))</formula>
    </cfRule>
    <cfRule type="expression" dxfId="19058" priority="817">
      <formula>AND(IF($Q47=3,1,IF($Q47=4,1,0)),IF($F47&lt;=85,1,0))</formula>
    </cfRule>
  </conditionalFormatting>
  <conditionalFormatting sqref="X47">
    <cfRule type="expression" dxfId="19057" priority="810">
      <formula>AND(IF(OR($Q47=1,$Q47=2),1,0),IF($X47&lt;=20,1,0))</formula>
    </cfRule>
    <cfRule type="expression" dxfId="19056" priority="811">
      <formula>AND(IF($Q47=2,1,0),IF($X47&lt;30,1,0))</formula>
    </cfRule>
    <cfRule type="expression" dxfId="19055" priority="812">
      <formula>AND(IF($Q47=3,1,0),IF($X47&lt;30,1,0))</formula>
    </cfRule>
    <cfRule type="expression" dxfId="19054" priority="813">
      <formula>AND(IF($Q47=3,1,IF($Q47=4,1,0)),IF($F47&lt;=85,1,0))</formula>
    </cfRule>
  </conditionalFormatting>
  <conditionalFormatting sqref="AI47">
    <cfRule type="expression" dxfId="19053" priority="806">
      <formula>AND(IF(OR($Q47=1,$Q47=2),1,0),IF($X47&lt;=20,1,0))</formula>
    </cfRule>
    <cfRule type="expression" dxfId="19052" priority="807">
      <formula>AND(IF($Q47=2,1,0),IF($X47&lt;30,1,0))</formula>
    </cfRule>
    <cfRule type="expression" dxfId="19051" priority="808">
      <formula>AND(IF($Q47=3,1,0),IF($X47&lt;30,1,0))</formula>
    </cfRule>
    <cfRule type="expression" dxfId="19050" priority="809">
      <formula>AND(IF($Q47=3,1,IF($Q47=4,1,0)),IF($F47&lt;=85,1,0))</formula>
    </cfRule>
  </conditionalFormatting>
  <conditionalFormatting sqref="AV48">
    <cfRule type="expression" dxfId="19049" priority="804">
      <formula>AV48="X"</formula>
    </cfRule>
    <cfRule type="expression" dxfId="19048" priority="805">
      <formula>AV48="후보"</formula>
    </cfRule>
  </conditionalFormatting>
  <conditionalFormatting sqref="AC48 N48">
    <cfRule type="cellIs" dxfId="19047" priority="801" operator="greaterThan">
      <formula>0.9</formula>
    </cfRule>
    <cfRule type="cellIs" dxfId="19046" priority="802" operator="greaterThan">
      <formula>0.85</formula>
    </cfRule>
  </conditionalFormatting>
  <conditionalFormatting sqref="AV49">
    <cfRule type="expression" dxfId="19045" priority="799">
      <formula>AV49="X"</formula>
    </cfRule>
    <cfRule type="expression" dxfId="19044" priority="800">
      <formula>AV49="후보"</formula>
    </cfRule>
  </conditionalFormatting>
  <conditionalFormatting sqref="AC49">
    <cfRule type="cellIs" dxfId="19043" priority="796" operator="greaterThan">
      <formula>0.9</formula>
    </cfRule>
    <cfRule type="cellIs" dxfId="19042" priority="797" operator="greaterThan">
      <formula>0.85</formula>
    </cfRule>
  </conditionalFormatting>
  <conditionalFormatting sqref="N49">
    <cfRule type="cellIs" dxfId="19041" priority="794" operator="greaterThan">
      <formula>0.9</formula>
    </cfRule>
    <cfRule type="cellIs" dxfId="19040" priority="795" operator="greaterThan">
      <formula>0.85</formula>
    </cfRule>
  </conditionalFormatting>
  <conditionalFormatting sqref="E49">
    <cfRule type="expression" dxfId="19039" priority="790">
      <formula>AND(IF(OR($Q49=1,$Q49=2),1,0),IF($X49&lt;=20,1,0))</formula>
    </cfRule>
    <cfRule type="expression" dxfId="19038" priority="791">
      <formula>AND(IF($Q49=2,1,0),IF($X49&lt;30,1,0))</formula>
    </cfRule>
    <cfRule type="expression" dxfId="19037" priority="792">
      <formula>AND(IF($Q49=3,1,0),IF($X49&lt;30,1,0))</formula>
    </cfRule>
    <cfRule type="expression" dxfId="19036" priority="793">
      <formula>AND(IF($Q49=3,1,IF($Q49=4,1,0)),IF($F49&lt;=85,1,0))</formula>
    </cfRule>
  </conditionalFormatting>
  <conditionalFormatting sqref="X49">
    <cfRule type="expression" dxfId="19035" priority="786">
      <formula>AND(IF(OR($Q49=1,$Q49=2),1,0),IF($X49&lt;=20,1,0))</formula>
    </cfRule>
    <cfRule type="expression" dxfId="19034" priority="787">
      <formula>AND(IF($Q49=2,1,0),IF($X49&lt;30,1,0))</formula>
    </cfRule>
    <cfRule type="expression" dxfId="19033" priority="788">
      <formula>AND(IF($Q49=3,1,0),IF($X49&lt;30,1,0))</formula>
    </cfRule>
    <cfRule type="expression" dxfId="19032" priority="789">
      <formula>AND(IF($Q49=3,1,IF($Q49=4,1,0)),IF($F49&lt;=85,1,0))</formula>
    </cfRule>
  </conditionalFormatting>
  <conditionalFormatting sqref="AI49">
    <cfRule type="expression" dxfId="19031" priority="782">
      <formula>AND(IF(OR($Q49=1,$Q49=2),1,0),IF($X49&lt;=20,1,0))</formula>
    </cfRule>
    <cfRule type="expression" dxfId="19030" priority="783">
      <formula>AND(IF($Q49=2,1,0),IF($X49&lt;30,1,0))</formula>
    </cfRule>
    <cfRule type="expression" dxfId="19029" priority="784">
      <formula>AND(IF($Q49=3,1,0),IF($X49&lt;30,1,0))</formula>
    </cfRule>
    <cfRule type="expression" dxfId="19028" priority="785">
      <formula>AND(IF($Q49=3,1,IF($Q49=4,1,0)),IF($F49&lt;=85,1,0))</formula>
    </cfRule>
  </conditionalFormatting>
  <conditionalFormatting sqref="AV50">
    <cfRule type="expression" dxfId="19027" priority="780">
      <formula>AV50="X"</formula>
    </cfRule>
    <cfRule type="expression" dxfId="19026" priority="781">
      <formula>AV50="후보"</formula>
    </cfRule>
  </conditionalFormatting>
  <conditionalFormatting sqref="AC50">
    <cfRule type="cellIs" dxfId="19025" priority="777" operator="greaterThan">
      <formula>0.9</formula>
    </cfRule>
    <cfRule type="cellIs" dxfId="19024" priority="778" operator="greaterThan">
      <formula>0.85</formula>
    </cfRule>
  </conditionalFormatting>
  <conditionalFormatting sqref="N50">
    <cfRule type="cellIs" dxfId="19023" priority="775" operator="greaterThan">
      <formula>0.9</formula>
    </cfRule>
    <cfRule type="cellIs" dxfId="19022" priority="776" operator="greaterThan">
      <formula>0.85</formula>
    </cfRule>
  </conditionalFormatting>
  <conditionalFormatting sqref="E50">
    <cfRule type="expression" dxfId="19021" priority="771">
      <formula>AND(IF(OR($Q50=1,$Q50=2),1,0),IF($X50&lt;=20,1,0))</formula>
    </cfRule>
    <cfRule type="expression" dxfId="19020" priority="772">
      <formula>AND(IF($Q50=2,1,0),IF($X50&lt;30,1,0))</formula>
    </cfRule>
    <cfRule type="expression" dxfId="19019" priority="773">
      <formula>AND(IF($Q50=3,1,0),IF($X50&lt;30,1,0))</formula>
    </cfRule>
    <cfRule type="expression" dxfId="19018" priority="774">
      <formula>AND(IF($Q50=3,1,IF($Q50=4,1,0)),IF($F50&lt;=85,1,0))</formula>
    </cfRule>
  </conditionalFormatting>
  <conditionalFormatting sqref="X50">
    <cfRule type="expression" dxfId="19017" priority="767">
      <formula>AND(IF(OR($Q50=1,$Q50=2),1,0),IF($X50&lt;=20,1,0))</formula>
    </cfRule>
    <cfRule type="expression" dxfId="19016" priority="768">
      <formula>AND(IF($Q50=2,1,0),IF($X50&lt;30,1,0))</formula>
    </cfRule>
    <cfRule type="expression" dxfId="19015" priority="769">
      <formula>AND(IF($Q50=3,1,0),IF($X50&lt;30,1,0))</formula>
    </cfRule>
    <cfRule type="expression" dxfId="19014" priority="770">
      <formula>AND(IF($Q50=3,1,IF($Q50=4,1,0)),IF($F50&lt;=85,1,0))</formula>
    </cfRule>
  </conditionalFormatting>
  <conditionalFormatting sqref="AI50">
    <cfRule type="expression" dxfId="19013" priority="763">
      <formula>AND(IF(OR($Q50=1,$Q50=2),1,0),IF($X50&lt;=20,1,0))</formula>
    </cfRule>
    <cfRule type="expression" dxfId="19012" priority="764">
      <formula>AND(IF($Q50=2,1,0),IF($X50&lt;30,1,0))</formula>
    </cfRule>
    <cfRule type="expression" dxfId="19011" priority="765">
      <formula>AND(IF($Q50=3,1,0),IF($X50&lt;30,1,0))</formula>
    </cfRule>
    <cfRule type="expression" dxfId="19010" priority="766">
      <formula>AND(IF($Q50=3,1,IF($Q50=4,1,0)),IF($F50&lt;=85,1,0))</formula>
    </cfRule>
  </conditionalFormatting>
  <conditionalFormatting sqref="AV51">
    <cfRule type="expression" dxfId="19009" priority="761">
      <formula>AV51="X"</formula>
    </cfRule>
    <cfRule type="expression" dxfId="19008" priority="762">
      <formula>AV51="후보"</formula>
    </cfRule>
  </conditionalFormatting>
  <conditionalFormatting sqref="AC51">
    <cfRule type="cellIs" dxfId="19007" priority="758" operator="greaterThan">
      <formula>0.9</formula>
    </cfRule>
    <cfRule type="cellIs" dxfId="19006" priority="759" operator="greaterThan">
      <formula>0.85</formula>
    </cfRule>
  </conditionalFormatting>
  <conditionalFormatting sqref="N51">
    <cfRule type="cellIs" dxfId="19005" priority="756" operator="greaterThan">
      <formula>0.9</formula>
    </cfRule>
    <cfRule type="cellIs" dxfId="19004" priority="757" operator="greaterThan">
      <formula>0.85</formula>
    </cfRule>
  </conditionalFormatting>
  <conditionalFormatting sqref="E51">
    <cfRule type="expression" dxfId="19003" priority="752">
      <formula>AND(IF(OR($Q51=1,$Q51=2),1,0),IF($X51&lt;=20,1,0))</formula>
    </cfRule>
    <cfRule type="expression" dxfId="19002" priority="753">
      <formula>AND(IF($Q51=2,1,0),IF($X51&lt;30,1,0))</formula>
    </cfRule>
    <cfRule type="expression" dxfId="19001" priority="754">
      <formula>AND(IF($Q51=3,1,0),IF($X51&lt;30,1,0))</formula>
    </cfRule>
    <cfRule type="expression" dxfId="19000" priority="755">
      <formula>AND(IF($Q51=3,1,IF($Q51=4,1,0)),IF($F51&lt;=85,1,0))</formula>
    </cfRule>
  </conditionalFormatting>
  <conditionalFormatting sqref="X51">
    <cfRule type="expression" dxfId="18999" priority="748">
      <formula>AND(IF(OR($Q51=1,$Q51=2),1,0),IF($X51&lt;=20,1,0))</formula>
    </cfRule>
    <cfRule type="expression" dxfId="18998" priority="749">
      <formula>AND(IF($Q51=2,1,0),IF($X51&lt;30,1,0))</formula>
    </cfRule>
    <cfRule type="expression" dxfId="18997" priority="750">
      <formula>AND(IF($Q51=3,1,0),IF($X51&lt;30,1,0))</formula>
    </cfRule>
    <cfRule type="expression" dxfId="18996" priority="751">
      <formula>AND(IF($Q51=3,1,IF($Q51=4,1,0)),IF($F51&lt;=85,1,0))</formula>
    </cfRule>
  </conditionalFormatting>
  <conditionalFormatting sqref="AI51">
    <cfRule type="expression" dxfId="18995" priority="744">
      <formula>AND(IF(OR($Q51=1,$Q51=2),1,0),IF($X51&lt;=20,1,0))</formula>
    </cfRule>
    <cfRule type="expression" dxfId="18994" priority="745">
      <formula>AND(IF($Q51=2,1,0),IF($X51&lt;30,1,0))</formula>
    </cfRule>
    <cfRule type="expression" dxfId="18993" priority="746">
      <formula>AND(IF($Q51=3,1,0),IF($X51&lt;30,1,0))</formula>
    </cfRule>
    <cfRule type="expression" dxfId="18992" priority="747">
      <formula>AND(IF($Q51=3,1,IF($Q51=4,1,0)),IF($F51&lt;=85,1,0))</formula>
    </cfRule>
  </conditionalFormatting>
  <conditionalFormatting sqref="AV52">
    <cfRule type="expression" dxfId="18991" priority="742">
      <formula>AV52="X"</formula>
    </cfRule>
    <cfRule type="expression" dxfId="18990" priority="743">
      <formula>AV52="후보"</formula>
    </cfRule>
  </conditionalFormatting>
  <conditionalFormatting sqref="AC52">
    <cfRule type="cellIs" dxfId="18989" priority="739" operator="greaterThan">
      <formula>0.9</formula>
    </cfRule>
    <cfRule type="cellIs" dxfId="18988" priority="740" operator="greaterThan">
      <formula>0.85</formula>
    </cfRule>
  </conditionalFormatting>
  <conditionalFormatting sqref="N52">
    <cfRule type="cellIs" dxfId="18987" priority="737" operator="greaterThan">
      <formula>0.9</formula>
    </cfRule>
    <cfRule type="cellIs" dxfId="18986" priority="738" operator="greaterThan">
      <formula>0.85</formula>
    </cfRule>
  </conditionalFormatting>
  <conditionalFormatting sqref="E52">
    <cfRule type="expression" dxfId="18985" priority="733">
      <formula>AND(IF(OR($Q52=1,$Q52=2),1,0),IF($X52&lt;=20,1,0))</formula>
    </cfRule>
    <cfRule type="expression" dxfId="18984" priority="734">
      <formula>AND(IF($Q52=2,1,0),IF($X52&lt;30,1,0))</formula>
    </cfRule>
    <cfRule type="expression" dxfId="18983" priority="735">
      <formula>AND(IF($Q52=3,1,0),IF($X52&lt;30,1,0))</formula>
    </cfRule>
    <cfRule type="expression" dxfId="18982" priority="736">
      <formula>AND(IF($Q52=3,1,IF($Q52=4,1,0)),IF($F52&lt;=85,1,0))</formula>
    </cfRule>
  </conditionalFormatting>
  <conditionalFormatting sqref="X52">
    <cfRule type="expression" dxfId="18981" priority="729">
      <formula>AND(IF(OR($Q52=1,$Q52=2),1,0),IF($X52&lt;=20,1,0))</formula>
    </cfRule>
    <cfRule type="expression" dxfId="18980" priority="730">
      <formula>AND(IF($Q52=2,1,0),IF($X52&lt;30,1,0))</formula>
    </cfRule>
    <cfRule type="expression" dxfId="18979" priority="731">
      <formula>AND(IF($Q52=3,1,0),IF($X52&lt;30,1,0))</formula>
    </cfRule>
    <cfRule type="expression" dxfId="18978" priority="732">
      <formula>AND(IF($Q52=3,1,IF($Q52=4,1,0)),IF($F52&lt;=85,1,0))</formula>
    </cfRule>
  </conditionalFormatting>
  <conditionalFormatting sqref="AI52">
    <cfRule type="expression" dxfId="18977" priority="725">
      <formula>AND(IF(OR($Q52=1,$Q52=2),1,0),IF($X52&lt;=20,1,0))</formula>
    </cfRule>
    <cfRule type="expression" dxfId="18976" priority="726">
      <formula>AND(IF($Q52=2,1,0),IF($X52&lt;30,1,0))</formula>
    </cfRule>
    <cfRule type="expression" dxfId="18975" priority="727">
      <formula>AND(IF($Q52=3,1,0),IF($X52&lt;30,1,0))</formula>
    </cfRule>
    <cfRule type="expression" dxfId="18974" priority="728">
      <formula>AND(IF($Q52=3,1,IF($Q52=4,1,0)),IF($F52&lt;=85,1,0))</formula>
    </cfRule>
  </conditionalFormatting>
  <conditionalFormatting sqref="AV53">
    <cfRule type="expression" dxfId="18973" priority="723">
      <formula>AV53="X"</formula>
    </cfRule>
    <cfRule type="expression" dxfId="18972" priority="724">
      <formula>AV53="후보"</formula>
    </cfRule>
  </conditionalFormatting>
  <conditionalFormatting sqref="AC53">
    <cfRule type="cellIs" dxfId="18971" priority="720" operator="greaterThan">
      <formula>0.9</formula>
    </cfRule>
    <cfRule type="cellIs" dxfId="18970" priority="721" operator="greaterThan">
      <formula>0.85</formula>
    </cfRule>
  </conditionalFormatting>
  <conditionalFormatting sqref="N53">
    <cfRule type="cellIs" dxfId="18969" priority="718" operator="greaterThan">
      <formula>0.9</formula>
    </cfRule>
    <cfRule type="cellIs" dxfId="18968" priority="719" operator="greaterThan">
      <formula>0.85</formula>
    </cfRule>
  </conditionalFormatting>
  <conditionalFormatting sqref="E53">
    <cfRule type="expression" dxfId="18967" priority="714">
      <formula>AND(IF(OR($Q53=1,$Q53=2),1,0),IF($X53&lt;=20,1,0))</formula>
    </cfRule>
    <cfRule type="expression" dxfId="18966" priority="715">
      <formula>AND(IF($Q53=2,1,0),IF($X53&lt;30,1,0))</formula>
    </cfRule>
    <cfRule type="expression" dxfId="18965" priority="716">
      <formula>AND(IF($Q53=3,1,0),IF($X53&lt;30,1,0))</formula>
    </cfRule>
    <cfRule type="expression" dxfId="18964" priority="717">
      <formula>AND(IF($Q53=3,1,IF($Q53=4,1,0)),IF($F53&lt;=85,1,0))</formula>
    </cfRule>
  </conditionalFormatting>
  <conditionalFormatting sqref="X53">
    <cfRule type="expression" dxfId="18963" priority="710">
      <formula>AND(IF(OR($Q53=1,$Q53=2),1,0),IF($X53&lt;=20,1,0))</formula>
    </cfRule>
    <cfRule type="expression" dxfId="18962" priority="711">
      <formula>AND(IF($Q53=2,1,0),IF($X53&lt;30,1,0))</formula>
    </cfRule>
    <cfRule type="expression" dxfId="18961" priority="712">
      <formula>AND(IF($Q53=3,1,0),IF($X53&lt;30,1,0))</formula>
    </cfRule>
    <cfRule type="expression" dxfId="18960" priority="713">
      <formula>AND(IF($Q53=3,1,IF($Q53=4,1,0)),IF($F53&lt;=85,1,0))</formula>
    </cfRule>
  </conditionalFormatting>
  <conditionalFormatting sqref="AI53">
    <cfRule type="expression" dxfId="18959" priority="706">
      <formula>AND(IF(OR($Q53=1,$Q53=2),1,0),IF($X53&lt;=20,1,0))</formula>
    </cfRule>
    <cfRule type="expression" dxfId="18958" priority="707">
      <formula>AND(IF($Q53=2,1,0),IF($X53&lt;30,1,0))</formula>
    </cfRule>
    <cfRule type="expression" dxfId="18957" priority="708">
      <formula>AND(IF($Q53=3,1,0),IF($X53&lt;30,1,0))</formula>
    </cfRule>
    <cfRule type="expression" dxfId="18956" priority="709">
      <formula>AND(IF($Q53=3,1,IF($Q53=4,1,0)),IF($F53&lt;=85,1,0))</formula>
    </cfRule>
  </conditionalFormatting>
  <conditionalFormatting sqref="AV54">
    <cfRule type="expression" dxfId="18955" priority="704">
      <formula>AV54="X"</formula>
    </cfRule>
    <cfRule type="expression" dxfId="18954" priority="705">
      <formula>AV54="후보"</formula>
    </cfRule>
  </conditionalFormatting>
  <conditionalFormatting sqref="AC54 N54">
    <cfRule type="cellIs" dxfId="18953" priority="701" operator="greaterThan">
      <formula>0.9</formula>
    </cfRule>
    <cfRule type="cellIs" dxfId="18952" priority="702" operator="greaterThan">
      <formula>0.85</formula>
    </cfRule>
  </conditionalFormatting>
  <conditionalFormatting sqref="AV55">
    <cfRule type="expression" dxfId="18951" priority="699">
      <formula>AV55="X"</formula>
    </cfRule>
    <cfRule type="expression" dxfId="18950" priority="700">
      <formula>AV55="후보"</formula>
    </cfRule>
  </conditionalFormatting>
  <conditionalFormatting sqref="AC55">
    <cfRule type="cellIs" dxfId="18949" priority="696" operator="greaterThan">
      <formula>0.9</formula>
    </cfRule>
    <cfRule type="cellIs" dxfId="18948" priority="697" operator="greaterThan">
      <formula>0.85</formula>
    </cfRule>
  </conditionalFormatting>
  <conditionalFormatting sqref="N55">
    <cfRule type="cellIs" dxfId="18947" priority="694" operator="greaterThan">
      <formula>0.9</formula>
    </cfRule>
    <cfRule type="cellIs" dxfId="18946" priority="695" operator="greaterThan">
      <formula>0.85</formula>
    </cfRule>
  </conditionalFormatting>
  <conditionalFormatting sqref="E55">
    <cfRule type="expression" dxfId="18945" priority="690">
      <formula>AND(IF(OR($Q55=1,$Q55=2),1,0),IF($X55&lt;=20,1,0))</formula>
    </cfRule>
    <cfRule type="expression" dxfId="18944" priority="691">
      <formula>AND(IF($Q55=2,1,0),IF($X55&lt;30,1,0))</formula>
    </cfRule>
    <cfRule type="expression" dxfId="18943" priority="692">
      <formula>AND(IF($Q55=3,1,0),IF($X55&lt;30,1,0))</formula>
    </cfRule>
    <cfRule type="expression" dxfId="18942" priority="693">
      <formula>AND(IF($Q55=3,1,IF($Q55=4,1,0)),IF($F55&lt;=85,1,0))</formula>
    </cfRule>
  </conditionalFormatting>
  <conditionalFormatting sqref="X55">
    <cfRule type="expression" dxfId="18941" priority="686">
      <formula>AND(IF(OR($Q55=1,$Q55=2),1,0),IF($X55&lt;=20,1,0))</formula>
    </cfRule>
    <cfRule type="expression" dxfId="18940" priority="687">
      <formula>AND(IF($Q55=2,1,0),IF($X55&lt;30,1,0))</formula>
    </cfRule>
    <cfRule type="expression" dxfId="18939" priority="688">
      <formula>AND(IF($Q55=3,1,0),IF($X55&lt;30,1,0))</formula>
    </cfRule>
    <cfRule type="expression" dxfId="18938" priority="689">
      <formula>AND(IF($Q55=3,1,IF($Q55=4,1,0)),IF($F55&lt;=85,1,0))</formula>
    </cfRule>
  </conditionalFormatting>
  <conditionalFormatting sqref="AI55">
    <cfRule type="expression" dxfId="18937" priority="682">
      <formula>AND(IF(OR($Q55=1,$Q55=2),1,0),IF($X55&lt;=20,1,0))</formula>
    </cfRule>
    <cfRule type="expression" dxfId="18936" priority="683">
      <formula>AND(IF($Q55=2,1,0),IF($X55&lt;30,1,0))</formula>
    </cfRule>
    <cfRule type="expression" dxfId="18935" priority="684">
      <formula>AND(IF($Q55=3,1,0),IF($X55&lt;30,1,0))</formula>
    </cfRule>
    <cfRule type="expression" dxfId="18934" priority="685">
      <formula>AND(IF($Q55=3,1,IF($Q55=4,1,0)),IF($F55&lt;=85,1,0))</formula>
    </cfRule>
  </conditionalFormatting>
  <conditionalFormatting sqref="AV56">
    <cfRule type="expression" dxfId="18933" priority="680">
      <formula>AV56="X"</formula>
    </cfRule>
    <cfRule type="expression" dxfId="18932" priority="681">
      <formula>AV56="후보"</formula>
    </cfRule>
  </conditionalFormatting>
  <conditionalFormatting sqref="AC56">
    <cfRule type="cellIs" dxfId="18931" priority="677" operator="greaterThan">
      <formula>0.9</formula>
    </cfRule>
    <cfRule type="cellIs" dxfId="18930" priority="678" operator="greaterThan">
      <formula>0.85</formula>
    </cfRule>
  </conditionalFormatting>
  <conditionalFormatting sqref="N56">
    <cfRule type="cellIs" dxfId="18929" priority="675" operator="greaterThan">
      <formula>0.9</formula>
    </cfRule>
    <cfRule type="cellIs" dxfId="18928" priority="676" operator="greaterThan">
      <formula>0.85</formula>
    </cfRule>
  </conditionalFormatting>
  <conditionalFormatting sqref="E56">
    <cfRule type="expression" dxfId="18927" priority="671">
      <formula>AND(IF(OR($Q56=1,$Q56=2),1,0),IF($X56&lt;=20,1,0))</formula>
    </cfRule>
    <cfRule type="expression" dxfId="18926" priority="672">
      <formula>AND(IF($Q56=2,1,0),IF($X56&lt;30,1,0))</formula>
    </cfRule>
    <cfRule type="expression" dxfId="18925" priority="673">
      <formula>AND(IF($Q56=3,1,0),IF($X56&lt;30,1,0))</formula>
    </cfRule>
    <cfRule type="expression" dxfId="18924" priority="674">
      <formula>AND(IF($Q56=3,1,IF($Q56=4,1,0)),IF($F56&lt;=85,1,0))</formula>
    </cfRule>
  </conditionalFormatting>
  <conditionalFormatting sqref="X56">
    <cfRule type="expression" dxfId="18923" priority="667">
      <formula>AND(IF(OR($Q56=1,$Q56=2),1,0),IF($X56&lt;=20,1,0))</formula>
    </cfRule>
    <cfRule type="expression" dxfId="18922" priority="668">
      <formula>AND(IF($Q56=2,1,0),IF($X56&lt;30,1,0))</formula>
    </cfRule>
    <cfRule type="expression" dxfId="18921" priority="669">
      <formula>AND(IF($Q56=3,1,0),IF($X56&lt;30,1,0))</formula>
    </cfRule>
    <cfRule type="expression" dxfId="18920" priority="670">
      <formula>AND(IF($Q56=3,1,IF($Q56=4,1,0)),IF($F56&lt;=85,1,0))</formula>
    </cfRule>
  </conditionalFormatting>
  <conditionalFormatting sqref="AI56">
    <cfRule type="expression" dxfId="18919" priority="663">
      <formula>AND(IF(OR($Q56=1,$Q56=2),1,0),IF($X56&lt;=20,1,0))</formula>
    </cfRule>
    <cfRule type="expression" dxfId="18918" priority="664">
      <formula>AND(IF($Q56=2,1,0),IF($X56&lt;30,1,0))</formula>
    </cfRule>
    <cfRule type="expression" dxfId="18917" priority="665">
      <formula>AND(IF($Q56=3,1,0),IF($X56&lt;30,1,0))</formula>
    </cfRule>
    <cfRule type="expression" dxfId="18916" priority="666">
      <formula>AND(IF($Q56=3,1,IF($Q56=4,1,0)),IF($F56&lt;=85,1,0))</formula>
    </cfRule>
  </conditionalFormatting>
  <conditionalFormatting sqref="AV57">
    <cfRule type="expression" dxfId="18915" priority="661">
      <formula>AV57="X"</formula>
    </cfRule>
    <cfRule type="expression" dxfId="18914" priority="662">
      <formula>AV57="후보"</formula>
    </cfRule>
  </conditionalFormatting>
  <conditionalFormatting sqref="AC57">
    <cfRule type="cellIs" dxfId="18913" priority="658" operator="greaterThan">
      <formula>0.9</formula>
    </cfRule>
    <cfRule type="cellIs" dxfId="18912" priority="659" operator="greaterThan">
      <formula>0.85</formula>
    </cfRule>
  </conditionalFormatting>
  <conditionalFormatting sqref="N57">
    <cfRule type="cellIs" dxfId="18911" priority="656" operator="greaterThan">
      <formula>0.9</formula>
    </cfRule>
    <cfRule type="cellIs" dxfId="18910" priority="657" operator="greaterThan">
      <formula>0.85</formula>
    </cfRule>
  </conditionalFormatting>
  <conditionalFormatting sqref="E57">
    <cfRule type="expression" dxfId="18909" priority="652">
      <formula>AND(IF(OR($Q57=1,$Q57=2),1,0),IF($X57&lt;=20,1,0))</formula>
    </cfRule>
    <cfRule type="expression" dxfId="18908" priority="653">
      <formula>AND(IF($Q57=2,1,0),IF($X57&lt;30,1,0))</formula>
    </cfRule>
    <cfRule type="expression" dxfId="18907" priority="654">
      <formula>AND(IF($Q57=3,1,0),IF($X57&lt;30,1,0))</formula>
    </cfRule>
    <cfRule type="expression" dxfId="18906" priority="655">
      <formula>AND(IF($Q57=3,1,IF($Q57=4,1,0)),IF($F57&lt;=85,1,0))</formula>
    </cfRule>
  </conditionalFormatting>
  <conditionalFormatting sqref="X57">
    <cfRule type="expression" dxfId="18905" priority="648">
      <formula>AND(IF(OR($Q57=1,$Q57=2),1,0),IF($X57&lt;=20,1,0))</formula>
    </cfRule>
    <cfRule type="expression" dxfId="18904" priority="649">
      <formula>AND(IF($Q57=2,1,0),IF($X57&lt;30,1,0))</formula>
    </cfRule>
    <cfRule type="expression" dxfId="18903" priority="650">
      <formula>AND(IF($Q57=3,1,0),IF($X57&lt;30,1,0))</formula>
    </cfRule>
    <cfRule type="expression" dxfId="18902" priority="651">
      <formula>AND(IF($Q57=3,1,IF($Q57=4,1,0)),IF($F57&lt;=85,1,0))</formula>
    </cfRule>
  </conditionalFormatting>
  <conditionalFormatting sqref="AI57">
    <cfRule type="expression" dxfId="18901" priority="644">
      <formula>AND(IF(OR($Q57=1,$Q57=2),1,0),IF($X57&lt;=20,1,0))</formula>
    </cfRule>
    <cfRule type="expression" dxfId="18900" priority="645">
      <formula>AND(IF($Q57=2,1,0),IF($X57&lt;30,1,0))</formula>
    </cfRule>
    <cfRule type="expression" dxfId="18899" priority="646">
      <formula>AND(IF($Q57=3,1,0),IF($X57&lt;30,1,0))</formula>
    </cfRule>
    <cfRule type="expression" dxfId="18898" priority="647">
      <formula>AND(IF($Q57=3,1,IF($Q57=4,1,0)),IF($F57&lt;=85,1,0))</formula>
    </cfRule>
  </conditionalFormatting>
  <conditionalFormatting sqref="AV58">
    <cfRule type="expression" dxfId="18897" priority="642">
      <formula>AV58="X"</formula>
    </cfRule>
    <cfRule type="expression" dxfId="18896" priority="643">
      <formula>AV58="후보"</formula>
    </cfRule>
  </conditionalFormatting>
  <conditionalFormatting sqref="AC58 N58">
    <cfRule type="cellIs" dxfId="18895" priority="639" operator="greaterThan">
      <formula>0.9</formula>
    </cfRule>
    <cfRule type="cellIs" dxfId="18894" priority="640" operator="greaterThan">
      <formula>0.85</formula>
    </cfRule>
  </conditionalFormatting>
  <conditionalFormatting sqref="AV59">
    <cfRule type="expression" dxfId="18893" priority="637">
      <formula>AV59="X"</formula>
    </cfRule>
    <cfRule type="expression" dxfId="18892" priority="638">
      <formula>AV59="후보"</formula>
    </cfRule>
  </conditionalFormatting>
  <conditionalFormatting sqref="AC59">
    <cfRule type="cellIs" dxfId="18891" priority="634" operator="greaterThan">
      <formula>0.9</formula>
    </cfRule>
    <cfRule type="cellIs" dxfId="18890" priority="635" operator="greaterThan">
      <formula>0.85</formula>
    </cfRule>
  </conditionalFormatting>
  <conditionalFormatting sqref="N59">
    <cfRule type="cellIs" dxfId="18889" priority="632" operator="greaterThan">
      <formula>0.9</formula>
    </cfRule>
    <cfRule type="cellIs" dxfId="18888" priority="633" operator="greaterThan">
      <formula>0.85</formula>
    </cfRule>
  </conditionalFormatting>
  <conditionalFormatting sqref="E59">
    <cfRule type="expression" dxfId="18887" priority="628">
      <formula>AND(IF(OR($Q59=1,$Q59=2),1,0),IF($X59&lt;=20,1,0))</formula>
    </cfRule>
    <cfRule type="expression" dxfId="18886" priority="629">
      <formula>AND(IF($Q59=2,1,0),IF($X59&lt;30,1,0))</formula>
    </cfRule>
    <cfRule type="expression" dxfId="18885" priority="630">
      <formula>AND(IF($Q59=3,1,0),IF($X59&lt;30,1,0))</formula>
    </cfRule>
    <cfRule type="expression" dxfId="18884" priority="631">
      <formula>AND(IF($Q59=3,1,IF($Q59=4,1,0)),IF($F59&lt;=85,1,0))</formula>
    </cfRule>
  </conditionalFormatting>
  <conditionalFormatting sqref="X59">
    <cfRule type="expression" dxfId="18883" priority="624">
      <formula>AND(IF(OR($Q59=1,$Q59=2),1,0),IF($X59&lt;=20,1,0))</formula>
    </cfRule>
    <cfRule type="expression" dxfId="18882" priority="625">
      <formula>AND(IF($Q59=2,1,0),IF($X59&lt;30,1,0))</formula>
    </cfRule>
    <cfRule type="expression" dxfId="18881" priority="626">
      <formula>AND(IF($Q59=3,1,0),IF($X59&lt;30,1,0))</formula>
    </cfRule>
    <cfRule type="expression" dxfId="18880" priority="627">
      <formula>AND(IF($Q59=3,1,IF($Q59=4,1,0)),IF($F59&lt;=85,1,0))</formula>
    </cfRule>
  </conditionalFormatting>
  <conditionalFormatting sqref="AI59">
    <cfRule type="expression" dxfId="18879" priority="620">
      <formula>AND(IF(OR($Q59=1,$Q59=2),1,0),IF($X59&lt;=20,1,0))</formula>
    </cfRule>
    <cfRule type="expression" dxfId="18878" priority="621">
      <formula>AND(IF($Q59=2,1,0),IF($X59&lt;30,1,0))</formula>
    </cfRule>
    <cfRule type="expression" dxfId="18877" priority="622">
      <formula>AND(IF($Q59=3,1,0),IF($X59&lt;30,1,0))</formula>
    </cfRule>
    <cfRule type="expression" dxfId="18876" priority="623">
      <formula>AND(IF($Q59=3,1,IF($Q59=4,1,0)),IF($F59&lt;=85,1,0))</formula>
    </cfRule>
  </conditionalFormatting>
  <conditionalFormatting sqref="AV60">
    <cfRule type="expression" dxfId="18875" priority="618">
      <formula>AV60="X"</formula>
    </cfRule>
    <cfRule type="expression" dxfId="18874" priority="619">
      <formula>AV60="후보"</formula>
    </cfRule>
  </conditionalFormatting>
  <conditionalFormatting sqref="AC60">
    <cfRule type="cellIs" dxfId="18873" priority="615" operator="greaterThan">
      <formula>0.9</formula>
    </cfRule>
    <cfRule type="cellIs" dxfId="18872" priority="616" operator="greaterThan">
      <formula>0.85</formula>
    </cfRule>
  </conditionalFormatting>
  <conditionalFormatting sqref="N60">
    <cfRule type="cellIs" dxfId="18871" priority="613" operator="greaterThan">
      <formula>0.9</formula>
    </cfRule>
    <cfRule type="cellIs" dxfId="18870" priority="614" operator="greaterThan">
      <formula>0.85</formula>
    </cfRule>
  </conditionalFormatting>
  <conditionalFormatting sqref="E60">
    <cfRule type="expression" dxfId="18869" priority="609">
      <formula>AND(IF(OR($Q60=1,$Q60=2),1,0),IF($X60&lt;=20,1,0))</formula>
    </cfRule>
    <cfRule type="expression" dxfId="18868" priority="610">
      <formula>AND(IF($Q60=2,1,0),IF($X60&lt;30,1,0))</formula>
    </cfRule>
    <cfRule type="expression" dxfId="18867" priority="611">
      <formula>AND(IF($Q60=3,1,0),IF($X60&lt;30,1,0))</formula>
    </cfRule>
    <cfRule type="expression" dxfId="18866" priority="612">
      <formula>AND(IF($Q60=3,1,IF($Q60=4,1,0)),IF($F60&lt;=85,1,0))</formula>
    </cfRule>
  </conditionalFormatting>
  <conditionalFormatting sqref="X60">
    <cfRule type="expression" dxfId="18865" priority="605">
      <formula>AND(IF(OR($Q60=1,$Q60=2),1,0),IF($X60&lt;=20,1,0))</formula>
    </cfRule>
    <cfRule type="expression" dxfId="18864" priority="606">
      <formula>AND(IF($Q60=2,1,0),IF($X60&lt;30,1,0))</formula>
    </cfRule>
    <cfRule type="expression" dxfId="18863" priority="607">
      <formula>AND(IF($Q60=3,1,0),IF($X60&lt;30,1,0))</formula>
    </cfRule>
    <cfRule type="expression" dxfId="18862" priority="608">
      <formula>AND(IF($Q60=3,1,IF($Q60=4,1,0)),IF($F60&lt;=85,1,0))</formula>
    </cfRule>
  </conditionalFormatting>
  <conditionalFormatting sqref="AI60">
    <cfRule type="expression" dxfId="18861" priority="601">
      <formula>AND(IF(OR($Q60=1,$Q60=2),1,0),IF($X60&lt;=20,1,0))</formula>
    </cfRule>
    <cfRule type="expression" dxfId="18860" priority="602">
      <formula>AND(IF($Q60=2,1,0),IF($X60&lt;30,1,0))</formula>
    </cfRule>
    <cfRule type="expression" dxfId="18859" priority="603">
      <formula>AND(IF($Q60=3,1,0),IF($X60&lt;30,1,0))</formula>
    </cfRule>
    <cfRule type="expression" dxfId="18858" priority="604">
      <formula>AND(IF($Q60=3,1,IF($Q60=4,1,0)),IF($F60&lt;=85,1,0))</formula>
    </cfRule>
  </conditionalFormatting>
  <conditionalFormatting sqref="AV61">
    <cfRule type="expression" dxfId="18857" priority="599">
      <formula>AV61="X"</formula>
    </cfRule>
    <cfRule type="expression" dxfId="18856" priority="600">
      <formula>AV61="후보"</formula>
    </cfRule>
  </conditionalFormatting>
  <conditionalFormatting sqref="AC61 N61">
    <cfRule type="cellIs" dxfId="18855" priority="596" operator="greaterThan">
      <formula>0.9</formula>
    </cfRule>
    <cfRule type="cellIs" dxfId="18854" priority="597" operator="greaterThan">
      <formula>0.85</formula>
    </cfRule>
  </conditionalFormatting>
  <conditionalFormatting sqref="AV62">
    <cfRule type="expression" dxfId="18853" priority="594">
      <formula>AV62="X"</formula>
    </cfRule>
    <cfRule type="expression" dxfId="18852" priority="595">
      <formula>AV62="후보"</formula>
    </cfRule>
  </conditionalFormatting>
  <conditionalFormatting sqref="AC62">
    <cfRule type="cellIs" dxfId="18851" priority="591" operator="greaterThan">
      <formula>0.9</formula>
    </cfRule>
    <cfRule type="cellIs" dxfId="18850" priority="592" operator="greaterThan">
      <formula>0.85</formula>
    </cfRule>
  </conditionalFormatting>
  <conditionalFormatting sqref="N62">
    <cfRule type="cellIs" dxfId="18849" priority="589" operator="greaterThan">
      <formula>0.9</formula>
    </cfRule>
    <cfRule type="cellIs" dxfId="18848" priority="590" operator="greaterThan">
      <formula>0.85</formula>
    </cfRule>
  </conditionalFormatting>
  <conditionalFormatting sqref="E62">
    <cfRule type="expression" dxfId="18847" priority="585">
      <formula>AND(IF(OR($Q62=1,$Q62=2),1,0),IF($X62&lt;=20,1,0))</formula>
    </cfRule>
    <cfRule type="expression" dxfId="18846" priority="586">
      <formula>AND(IF($Q62=2,1,0),IF($X62&lt;30,1,0))</formula>
    </cfRule>
    <cfRule type="expression" dxfId="18845" priority="587">
      <formula>AND(IF($Q62=3,1,0),IF($X62&lt;30,1,0))</formula>
    </cfRule>
    <cfRule type="expression" dxfId="18844" priority="588">
      <formula>AND(IF($Q62=3,1,IF($Q62=4,1,0)),IF($F62&lt;=85,1,0))</formula>
    </cfRule>
  </conditionalFormatting>
  <conditionalFormatting sqref="X62">
    <cfRule type="expression" dxfId="18843" priority="581">
      <formula>AND(IF(OR($Q62=1,$Q62=2),1,0),IF($X62&lt;=20,1,0))</formula>
    </cfRule>
    <cfRule type="expression" dxfId="18842" priority="582">
      <formula>AND(IF($Q62=2,1,0),IF($X62&lt;30,1,0))</formula>
    </cfRule>
    <cfRule type="expression" dxfId="18841" priority="583">
      <formula>AND(IF($Q62=3,1,0),IF($X62&lt;30,1,0))</formula>
    </cfRule>
    <cfRule type="expression" dxfId="18840" priority="584">
      <formula>AND(IF($Q62=3,1,IF($Q62=4,1,0)),IF($F62&lt;=85,1,0))</formula>
    </cfRule>
  </conditionalFormatting>
  <conditionalFormatting sqref="AI62">
    <cfRule type="expression" dxfId="18839" priority="577">
      <formula>AND(IF(OR($Q62=1,$Q62=2),1,0),IF($X62&lt;=20,1,0))</formula>
    </cfRule>
    <cfRule type="expression" dxfId="18838" priority="578">
      <formula>AND(IF($Q62=2,1,0),IF($X62&lt;30,1,0))</formula>
    </cfRule>
    <cfRule type="expression" dxfId="18837" priority="579">
      <formula>AND(IF($Q62=3,1,0),IF($X62&lt;30,1,0))</formula>
    </cfRule>
    <cfRule type="expression" dxfId="18836" priority="580">
      <formula>AND(IF($Q62=3,1,IF($Q62=4,1,0)),IF($F62&lt;=85,1,0))</formula>
    </cfRule>
  </conditionalFormatting>
  <conditionalFormatting sqref="AV63">
    <cfRule type="expression" dxfId="18835" priority="575">
      <formula>AV63="X"</formula>
    </cfRule>
    <cfRule type="expression" dxfId="18834" priority="576">
      <formula>AV63="후보"</formula>
    </cfRule>
  </conditionalFormatting>
  <conditionalFormatting sqref="AC63">
    <cfRule type="cellIs" dxfId="18833" priority="572" operator="greaterThan">
      <formula>0.9</formula>
    </cfRule>
    <cfRule type="cellIs" dxfId="18832" priority="573" operator="greaterThan">
      <formula>0.85</formula>
    </cfRule>
  </conditionalFormatting>
  <conditionalFormatting sqref="N63">
    <cfRule type="cellIs" dxfId="18831" priority="570" operator="greaterThan">
      <formula>0.9</formula>
    </cfRule>
    <cfRule type="cellIs" dxfId="18830" priority="571" operator="greaterThan">
      <formula>0.85</formula>
    </cfRule>
  </conditionalFormatting>
  <conditionalFormatting sqref="E63">
    <cfRule type="expression" dxfId="18829" priority="566">
      <formula>AND(IF(OR($Q63=1,$Q63=2),1,0),IF($X63&lt;=20,1,0))</formula>
    </cfRule>
    <cfRule type="expression" dxfId="18828" priority="567">
      <formula>AND(IF($Q63=2,1,0),IF($X63&lt;30,1,0))</formula>
    </cfRule>
    <cfRule type="expression" dxfId="18827" priority="568">
      <formula>AND(IF($Q63=3,1,0),IF($X63&lt;30,1,0))</formula>
    </cfRule>
    <cfRule type="expression" dxfId="18826" priority="569">
      <formula>AND(IF($Q63=3,1,IF($Q63=4,1,0)),IF($F63&lt;=85,1,0))</formula>
    </cfRule>
  </conditionalFormatting>
  <conditionalFormatting sqref="X63">
    <cfRule type="expression" dxfId="18825" priority="562">
      <formula>AND(IF(OR($Q63=1,$Q63=2),1,0),IF($X63&lt;=20,1,0))</formula>
    </cfRule>
    <cfRule type="expression" dxfId="18824" priority="563">
      <formula>AND(IF($Q63=2,1,0),IF($X63&lt;30,1,0))</formula>
    </cfRule>
    <cfRule type="expression" dxfId="18823" priority="564">
      <formula>AND(IF($Q63=3,1,0),IF($X63&lt;30,1,0))</formula>
    </cfRule>
    <cfRule type="expression" dxfId="18822" priority="565">
      <formula>AND(IF($Q63=3,1,IF($Q63=4,1,0)),IF($F63&lt;=85,1,0))</formula>
    </cfRule>
  </conditionalFormatting>
  <conditionalFormatting sqref="AI63">
    <cfRule type="expression" dxfId="18821" priority="558">
      <formula>AND(IF(OR($Q63=1,$Q63=2),1,0),IF($X63&lt;=20,1,0))</formula>
    </cfRule>
    <cfRule type="expression" dxfId="18820" priority="559">
      <formula>AND(IF($Q63=2,1,0),IF($X63&lt;30,1,0))</formula>
    </cfRule>
    <cfRule type="expression" dxfId="18819" priority="560">
      <formula>AND(IF($Q63=3,1,0),IF($X63&lt;30,1,0))</formula>
    </cfRule>
    <cfRule type="expression" dxfId="18818" priority="561">
      <formula>AND(IF($Q63=3,1,IF($Q63=4,1,0)),IF($F63&lt;=85,1,0))</formula>
    </cfRule>
  </conditionalFormatting>
  <conditionalFormatting sqref="AV64">
    <cfRule type="expression" dxfId="18817" priority="556">
      <formula>AV64="X"</formula>
    </cfRule>
    <cfRule type="expression" dxfId="18816" priority="557">
      <formula>AV64="후보"</formula>
    </cfRule>
  </conditionalFormatting>
  <conditionalFormatting sqref="AC64">
    <cfRule type="cellIs" dxfId="18815" priority="553" operator="greaterThan">
      <formula>0.9</formula>
    </cfRule>
    <cfRule type="cellIs" dxfId="18814" priority="554" operator="greaterThan">
      <formula>0.85</formula>
    </cfRule>
  </conditionalFormatting>
  <conditionalFormatting sqref="N64">
    <cfRule type="cellIs" dxfId="18813" priority="551" operator="greaterThan">
      <formula>0.9</formula>
    </cfRule>
    <cfRule type="cellIs" dxfId="18812" priority="552" operator="greaterThan">
      <formula>0.85</formula>
    </cfRule>
  </conditionalFormatting>
  <conditionalFormatting sqref="E64">
    <cfRule type="expression" dxfId="18811" priority="547">
      <formula>AND(IF(OR($Q64=1,$Q64=2),1,0),IF($X64&lt;=20,1,0))</formula>
    </cfRule>
    <cfRule type="expression" dxfId="18810" priority="548">
      <formula>AND(IF($Q64=2,1,0),IF($X64&lt;30,1,0))</formula>
    </cfRule>
    <cfRule type="expression" dxfId="18809" priority="549">
      <formula>AND(IF($Q64=3,1,0),IF($X64&lt;30,1,0))</formula>
    </cfRule>
    <cfRule type="expression" dxfId="18808" priority="550">
      <formula>AND(IF($Q64=3,1,IF($Q64=4,1,0)),IF($F64&lt;=85,1,0))</formula>
    </cfRule>
  </conditionalFormatting>
  <conditionalFormatting sqref="X64">
    <cfRule type="expression" dxfId="18807" priority="543">
      <formula>AND(IF(OR($Q64=1,$Q64=2),1,0),IF($X64&lt;=20,1,0))</formula>
    </cfRule>
    <cfRule type="expression" dxfId="18806" priority="544">
      <formula>AND(IF($Q64=2,1,0),IF($X64&lt;30,1,0))</formula>
    </cfRule>
    <cfRule type="expression" dxfId="18805" priority="545">
      <formula>AND(IF($Q64=3,1,0),IF($X64&lt;30,1,0))</formula>
    </cfRule>
    <cfRule type="expression" dxfId="18804" priority="546">
      <formula>AND(IF($Q64=3,1,IF($Q64=4,1,0)),IF($F64&lt;=85,1,0))</formula>
    </cfRule>
  </conditionalFormatting>
  <conditionalFormatting sqref="AI64">
    <cfRule type="expression" dxfId="18803" priority="539">
      <formula>AND(IF(OR($Q64=1,$Q64=2),1,0),IF($X64&lt;=20,1,0))</formula>
    </cfRule>
    <cfRule type="expression" dxfId="18802" priority="540">
      <formula>AND(IF($Q64=2,1,0),IF($X64&lt;30,1,0))</formula>
    </cfRule>
    <cfRule type="expression" dxfId="18801" priority="541">
      <formula>AND(IF($Q64=3,1,0),IF($X64&lt;30,1,0))</formula>
    </cfRule>
    <cfRule type="expression" dxfId="18800" priority="542">
      <formula>AND(IF($Q64=3,1,IF($Q64=4,1,0)),IF($F64&lt;=85,1,0))</formula>
    </cfRule>
  </conditionalFormatting>
  <conditionalFormatting sqref="AV65">
    <cfRule type="expression" dxfId="18799" priority="537">
      <formula>AV65="X"</formula>
    </cfRule>
    <cfRule type="expression" dxfId="18798" priority="538">
      <formula>AV65="후보"</formula>
    </cfRule>
  </conditionalFormatting>
  <conditionalFormatting sqref="AC65">
    <cfRule type="cellIs" dxfId="18797" priority="534" operator="greaterThan">
      <formula>0.9</formula>
    </cfRule>
    <cfRule type="cellIs" dxfId="18796" priority="535" operator="greaterThan">
      <formula>0.85</formula>
    </cfRule>
  </conditionalFormatting>
  <conditionalFormatting sqref="N65">
    <cfRule type="cellIs" dxfId="18795" priority="532" operator="greaterThan">
      <formula>0.9</formula>
    </cfRule>
    <cfRule type="cellIs" dxfId="18794" priority="533" operator="greaterThan">
      <formula>0.85</formula>
    </cfRule>
  </conditionalFormatting>
  <conditionalFormatting sqref="E65">
    <cfRule type="expression" dxfId="18793" priority="528">
      <formula>AND(IF(OR($Q65=1,$Q65=2),1,0),IF($X65&lt;=20,1,0))</formula>
    </cfRule>
    <cfRule type="expression" dxfId="18792" priority="529">
      <formula>AND(IF($Q65=2,1,0),IF($X65&lt;30,1,0))</formula>
    </cfRule>
    <cfRule type="expression" dxfId="18791" priority="530">
      <formula>AND(IF($Q65=3,1,0),IF($X65&lt;30,1,0))</formula>
    </cfRule>
    <cfRule type="expression" dxfId="18790" priority="531">
      <formula>AND(IF($Q65=3,1,IF($Q65=4,1,0)),IF($F65&lt;=85,1,0))</formula>
    </cfRule>
  </conditionalFormatting>
  <conditionalFormatting sqref="X65">
    <cfRule type="expression" dxfId="18789" priority="524">
      <formula>AND(IF(OR($Q65=1,$Q65=2),1,0),IF($X65&lt;=20,1,0))</formula>
    </cfRule>
    <cfRule type="expression" dxfId="18788" priority="525">
      <formula>AND(IF($Q65=2,1,0),IF($X65&lt;30,1,0))</formula>
    </cfRule>
    <cfRule type="expression" dxfId="18787" priority="526">
      <formula>AND(IF($Q65=3,1,0),IF($X65&lt;30,1,0))</formula>
    </cfRule>
    <cfRule type="expression" dxfId="18786" priority="527">
      <formula>AND(IF($Q65=3,1,IF($Q65=4,1,0)),IF($F65&lt;=85,1,0))</formula>
    </cfRule>
  </conditionalFormatting>
  <conditionalFormatting sqref="AI65">
    <cfRule type="expression" dxfId="18785" priority="520">
      <formula>AND(IF(OR($Q65=1,$Q65=2),1,0),IF($X65&lt;=20,1,0))</formula>
    </cfRule>
    <cfRule type="expression" dxfId="18784" priority="521">
      <formula>AND(IF($Q65=2,1,0),IF($X65&lt;30,1,0))</formula>
    </cfRule>
    <cfRule type="expression" dxfId="18783" priority="522">
      <formula>AND(IF($Q65=3,1,0),IF($X65&lt;30,1,0))</formula>
    </cfRule>
    <cfRule type="expression" dxfId="18782" priority="523">
      <formula>AND(IF($Q65=3,1,IF($Q65=4,1,0)),IF($F65&lt;=85,1,0))</formula>
    </cfRule>
  </conditionalFormatting>
  <conditionalFormatting sqref="AV66">
    <cfRule type="expression" dxfId="18781" priority="518">
      <formula>AV66="X"</formula>
    </cfRule>
    <cfRule type="expression" dxfId="18780" priority="519">
      <formula>AV66="후보"</formula>
    </cfRule>
  </conditionalFormatting>
  <conditionalFormatting sqref="AC66">
    <cfRule type="cellIs" dxfId="18779" priority="515" operator="greaterThan">
      <formula>0.9</formula>
    </cfRule>
    <cfRule type="cellIs" dxfId="18778" priority="516" operator="greaterThan">
      <formula>0.85</formula>
    </cfRule>
  </conditionalFormatting>
  <conditionalFormatting sqref="N66">
    <cfRule type="cellIs" dxfId="18777" priority="513" operator="greaterThan">
      <formula>0.9</formula>
    </cfRule>
    <cfRule type="cellIs" dxfId="18776" priority="514" operator="greaterThan">
      <formula>0.85</formula>
    </cfRule>
  </conditionalFormatting>
  <conditionalFormatting sqref="E66">
    <cfRule type="expression" dxfId="18775" priority="509">
      <formula>AND(IF(OR($Q66=1,$Q66=2),1,0),IF($X66&lt;=20,1,0))</formula>
    </cfRule>
    <cfRule type="expression" dxfId="18774" priority="510">
      <formula>AND(IF($Q66=2,1,0),IF($X66&lt;30,1,0))</formula>
    </cfRule>
    <cfRule type="expression" dxfId="18773" priority="511">
      <formula>AND(IF($Q66=3,1,0),IF($X66&lt;30,1,0))</formula>
    </cfRule>
    <cfRule type="expression" dxfId="18772" priority="512">
      <formula>AND(IF($Q66=3,1,IF($Q66=4,1,0)),IF($F66&lt;=85,1,0))</formula>
    </cfRule>
  </conditionalFormatting>
  <conditionalFormatting sqref="X66">
    <cfRule type="expression" dxfId="18771" priority="505">
      <formula>AND(IF(OR($Q66=1,$Q66=2),1,0),IF($X66&lt;=20,1,0))</formula>
    </cfRule>
    <cfRule type="expression" dxfId="18770" priority="506">
      <formula>AND(IF($Q66=2,1,0),IF($X66&lt;30,1,0))</formula>
    </cfRule>
    <cfRule type="expression" dxfId="18769" priority="507">
      <formula>AND(IF($Q66=3,1,0),IF($X66&lt;30,1,0))</formula>
    </cfRule>
    <cfRule type="expression" dxfId="18768" priority="508">
      <formula>AND(IF($Q66=3,1,IF($Q66=4,1,0)),IF($F66&lt;=85,1,0))</formula>
    </cfRule>
  </conditionalFormatting>
  <conditionalFormatting sqref="AI66">
    <cfRule type="expression" dxfId="18767" priority="501">
      <formula>AND(IF(OR($Q66=1,$Q66=2),1,0),IF($X66&lt;=20,1,0))</formula>
    </cfRule>
    <cfRule type="expression" dxfId="18766" priority="502">
      <formula>AND(IF($Q66=2,1,0),IF($X66&lt;30,1,0))</formula>
    </cfRule>
    <cfRule type="expression" dxfId="18765" priority="503">
      <formula>AND(IF($Q66=3,1,0),IF($X66&lt;30,1,0))</formula>
    </cfRule>
    <cfRule type="expression" dxfId="18764" priority="504">
      <formula>AND(IF($Q66=3,1,IF($Q66=4,1,0)),IF($F66&lt;=85,1,0))</formula>
    </cfRule>
  </conditionalFormatting>
  <conditionalFormatting sqref="AV67">
    <cfRule type="expression" dxfId="18763" priority="499">
      <formula>AV67="X"</formula>
    </cfRule>
    <cfRule type="expression" dxfId="18762" priority="500">
      <formula>AV67="후보"</formula>
    </cfRule>
  </conditionalFormatting>
  <conditionalFormatting sqref="AC67 N67">
    <cfRule type="cellIs" dxfId="18761" priority="496" operator="greaterThan">
      <formula>0.9</formula>
    </cfRule>
    <cfRule type="cellIs" dxfId="18760" priority="497" operator="greaterThan">
      <formula>0.85</formula>
    </cfRule>
  </conditionalFormatting>
  <conditionalFormatting sqref="AV68">
    <cfRule type="expression" dxfId="18759" priority="494">
      <formula>AV68="X"</formula>
    </cfRule>
    <cfRule type="expression" dxfId="18758" priority="495">
      <formula>AV68="후보"</formula>
    </cfRule>
  </conditionalFormatting>
  <conditionalFormatting sqref="AC68">
    <cfRule type="cellIs" dxfId="18757" priority="491" operator="greaterThan">
      <formula>0.9</formula>
    </cfRule>
    <cfRule type="cellIs" dxfId="18756" priority="492" operator="greaterThan">
      <formula>0.85</formula>
    </cfRule>
  </conditionalFormatting>
  <conditionalFormatting sqref="N68">
    <cfRule type="cellIs" dxfId="18755" priority="489" operator="greaterThan">
      <formula>0.9</formula>
    </cfRule>
    <cfRule type="cellIs" dxfId="18754" priority="490" operator="greaterThan">
      <formula>0.85</formula>
    </cfRule>
  </conditionalFormatting>
  <conditionalFormatting sqref="E68">
    <cfRule type="expression" dxfId="18753" priority="485">
      <formula>AND(IF(OR($Q68=1,$Q68=2),1,0),IF($X68&lt;=20,1,0))</formula>
    </cfRule>
    <cfRule type="expression" dxfId="18752" priority="486">
      <formula>AND(IF($Q68=2,1,0),IF($X68&lt;30,1,0))</formula>
    </cfRule>
    <cfRule type="expression" dxfId="18751" priority="487">
      <formula>AND(IF($Q68=3,1,0),IF($X68&lt;30,1,0))</formula>
    </cfRule>
    <cfRule type="expression" dxfId="18750" priority="488">
      <formula>AND(IF($Q68=3,1,IF($Q68=4,1,0)),IF($F68&lt;=85,1,0))</formula>
    </cfRule>
  </conditionalFormatting>
  <conditionalFormatting sqref="X68">
    <cfRule type="expression" dxfId="18749" priority="481">
      <formula>AND(IF(OR($Q68=1,$Q68=2),1,0),IF($X68&lt;=20,1,0))</formula>
    </cfRule>
    <cfRule type="expression" dxfId="18748" priority="482">
      <formula>AND(IF($Q68=2,1,0),IF($X68&lt;30,1,0))</formula>
    </cfRule>
    <cfRule type="expression" dxfId="18747" priority="483">
      <formula>AND(IF($Q68=3,1,0),IF($X68&lt;30,1,0))</formula>
    </cfRule>
    <cfRule type="expression" dxfId="18746" priority="484">
      <formula>AND(IF($Q68=3,1,IF($Q68=4,1,0)),IF($F68&lt;=85,1,0))</formula>
    </cfRule>
  </conditionalFormatting>
  <conditionalFormatting sqref="AI68">
    <cfRule type="expression" dxfId="18745" priority="477">
      <formula>AND(IF(OR($Q68=1,$Q68=2),1,0),IF($X68&lt;=20,1,0))</formula>
    </cfRule>
    <cfRule type="expression" dxfId="18744" priority="478">
      <formula>AND(IF($Q68=2,1,0),IF($X68&lt;30,1,0))</formula>
    </cfRule>
    <cfRule type="expression" dxfId="18743" priority="479">
      <formula>AND(IF($Q68=3,1,0),IF($X68&lt;30,1,0))</formula>
    </cfRule>
    <cfRule type="expression" dxfId="18742" priority="480">
      <formula>AND(IF($Q68=3,1,IF($Q68=4,1,0)),IF($F68&lt;=85,1,0))</formula>
    </cfRule>
  </conditionalFormatting>
  <conditionalFormatting sqref="AV69">
    <cfRule type="expression" dxfId="18741" priority="475">
      <formula>AV69="X"</formula>
    </cfRule>
    <cfRule type="expression" dxfId="18740" priority="476">
      <formula>AV69="후보"</formula>
    </cfRule>
  </conditionalFormatting>
  <conditionalFormatting sqref="AC69">
    <cfRule type="cellIs" dxfId="18739" priority="472" operator="greaterThan">
      <formula>0.9</formula>
    </cfRule>
    <cfRule type="cellIs" dxfId="18738" priority="473" operator="greaterThan">
      <formula>0.85</formula>
    </cfRule>
  </conditionalFormatting>
  <conditionalFormatting sqref="N69">
    <cfRule type="cellIs" dxfId="18737" priority="470" operator="greaterThan">
      <formula>0.9</formula>
    </cfRule>
    <cfRule type="cellIs" dxfId="18736" priority="471" operator="greaterThan">
      <formula>0.85</formula>
    </cfRule>
  </conditionalFormatting>
  <conditionalFormatting sqref="E69">
    <cfRule type="expression" dxfId="18735" priority="466">
      <formula>AND(IF(OR($Q69=1,$Q69=2),1,0),IF($X69&lt;=20,1,0))</formula>
    </cfRule>
    <cfRule type="expression" dxfId="18734" priority="467">
      <formula>AND(IF($Q69=2,1,0),IF($X69&lt;30,1,0))</formula>
    </cfRule>
    <cfRule type="expression" dxfId="18733" priority="468">
      <formula>AND(IF($Q69=3,1,0),IF($X69&lt;30,1,0))</formula>
    </cfRule>
    <cfRule type="expression" dxfId="18732" priority="469">
      <formula>AND(IF($Q69=3,1,IF($Q69=4,1,0)),IF($F69&lt;=85,1,0))</formula>
    </cfRule>
  </conditionalFormatting>
  <conditionalFormatting sqref="X69">
    <cfRule type="expression" dxfId="18731" priority="462">
      <formula>AND(IF(OR($Q69=1,$Q69=2),1,0),IF($X69&lt;=20,1,0))</formula>
    </cfRule>
    <cfRule type="expression" dxfId="18730" priority="463">
      <formula>AND(IF($Q69=2,1,0),IF($X69&lt;30,1,0))</formula>
    </cfRule>
    <cfRule type="expression" dxfId="18729" priority="464">
      <formula>AND(IF($Q69=3,1,0),IF($X69&lt;30,1,0))</formula>
    </cfRule>
    <cfRule type="expression" dxfId="18728" priority="465">
      <formula>AND(IF($Q69=3,1,IF($Q69=4,1,0)),IF($F69&lt;=85,1,0))</formula>
    </cfRule>
  </conditionalFormatting>
  <conditionalFormatting sqref="AI69">
    <cfRule type="expression" dxfId="18727" priority="458">
      <formula>AND(IF(OR($Q69=1,$Q69=2),1,0),IF($X69&lt;=20,1,0))</formula>
    </cfRule>
    <cfRule type="expression" dxfId="18726" priority="459">
      <formula>AND(IF($Q69=2,1,0),IF($X69&lt;30,1,0))</formula>
    </cfRule>
    <cfRule type="expression" dxfId="18725" priority="460">
      <formula>AND(IF($Q69=3,1,0),IF($X69&lt;30,1,0))</formula>
    </cfRule>
    <cfRule type="expression" dxfId="18724" priority="461">
      <formula>AND(IF($Q69=3,1,IF($Q69=4,1,0)),IF($F69&lt;=85,1,0))</formula>
    </cfRule>
  </conditionalFormatting>
  <conditionalFormatting sqref="AV70">
    <cfRule type="expression" dxfId="18723" priority="456">
      <formula>AV70="X"</formula>
    </cfRule>
    <cfRule type="expression" dxfId="18722" priority="457">
      <formula>AV70="후보"</formula>
    </cfRule>
  </conditionalFormatting>
  <conditionalFormatting sqref="AC70">
    <cfRule type="cellIs" dxfId="18721" priority="453" operator="greaterThan">
      <formula>0.9</formula>
    </cfRule>
    <cfRule type="cellIs" dxfId="18720" priority="454" operator="greaterThan">
      <formula>0.85</formula>
    </cfRule>
  </conditionalFormatting>
  <conditionalFormatting sqref="N70">
    <cfRule type="cellIs" dxfId="18719" priority="451" operator="greaterThan">
      <formula>0.9</formula>
    </cfRule>
    <cfRule type="cellIs" dxfId="18718" priority="452" operator="greaterThan">
      <formula>0.85</formula>
    </cfRule>
  </conditionalFormatting>
  <conditionalFormatting sqref="E70">
    <cfRule type="expression" dxfId="18717" priority="447">
      <formula>AND(IF(OR($Q70=1,$Q70=2),1,0),IF($X70&lt;=20,1,0))</formula>
    </cfRule>
    <cfRule type="expression" dxfId="18716" priority="448">
      <formula>AND(IF($Q70=2,1,0),IF($X70&lt;30,1,0))</formula>
    </cfRule>
    <cfRule type="expression" dxfId="18715" priority="449">
      <formula>AND(IF($Q70=3,1,0),IF($X70&lt;30,1,0))</formula>
    </cfRule>
    <cfRule type="expression" dxfId="18714" priority="450">
      <formula>AND(IF($Q70=3,1,IF($Q70=4,1,0)),IF($F70&lt;=85,1,0))</formula>
    </cfRule>
  </conditionalFormatting>
  <conditionalFormatting sqref="X70">
    <cfRule type="expression" dxfId="18713" priority="443">
      <formula>AND(IF(OR($Q70=1,$Q70=2),1,0),IF($X70&lt;=20,1,0))</formula>
    </cfRule>
    <cfRule type="expression" dxfId="18712" priority="444">
      <formula>AND(IF($Q70=2,1,0),IF($X70&lt;30,1,0))</formula>
    </cfRule>
    <cfRule type="expression" dxfId="18711" priority="445">
      <formula>AND(IF($Q70=3,1,0),IF($X70&lt;30,1,0))</formula>
    </cfRule>
    <cfRule type="expression" dxfId="18710" priority="446">
      <formula>AND(IF($Q70=3,1,IF($Q70=4,1,0)),IF($F70&lt;=85,1,0))</formula>
    </cfRule>
  </conditionalFormatting>
  <conditionalFormatting sqref="AI70">
    <cfRule type="expression" dxfId="18709" priority="439">
      <formula>AND(IF(OR($Q70=1,$Q70=2),1,0),IF($X70&lt;=20,1,0))</formula>
    </cfRule>
    <cfRule type="expression" dxfId="18708" priority="440">
      <formula>AND(IF($Q70=2,1,0),IF($X70&lt;30,1,0))</formula>
    </cfRule>
    <cfRule type="expression" dxfId="18707" priority="441">
      <formula>AND(IF($Q70=3,1,0),IF($X70&lt;30,1,0))</formula>
    </cfRule>
    <cfRule type="expression" dxfId="18706" priority="442">
      <formula>AND(IF($Q70=3,1,IF($Q70=4,1,0)),IF($F70&lt;=85,1,0))</formula>
    </cfRule>
  </conditionalFormatting>
  <conditionalFormatting sqref="AV71">
    <cfRule type="expression" dxfId="18705" priority="437">
      <formula>AV71="X"</formula>
    </cfRule>
    <cfRule type="expression" dxfId="18704" priority="438">
      <formula>AV71="후보"</formula>
    </cfRule>
  </conditionalFormatting>
  <conditionalFormatting sqref="AC71 N71">
    <cfRule type="cellIs" dxfId="18703" priority="434" operator="greaterThan">
      <formula>0.9</formula>
    </cfRule>
    <cfRule type="cellIs" dxfId="18702" priority="435" operator="greaterThan">
      <formula>0.85</formula>
    </cfRule>
  </conditionalFormatting>
  <conditionalFormatting sqref="AV72">
    <cfRule type="expression" dxfId="18701" priority="432">
      <formula>AV72="X"</formula>
    </cfRule>
    <cfRule type="expression" dxfId="18700" priority="433">
      <formula>AV72="후보"</formula>
    </cfRule>
  </conditionalFormatting>
  <conditionalFormatting sqref="AC72">
    <cfRule type="cellIs" dxfId="18699" priority="429" operator="greaterThan">
      <formula>0.9</formula>
    </cfRule>
    <cfRule type="cellIs" dxfId="18698" priority="430" operator="greaterThan">
      <formula>0.85</formula>
    </cfRule>
  </conditionalFormatting>
  <conditionalFormatting sqref="N72">
    <cfRule type="cellIs" dxfId="18697" priority="427" operator="greaterThan">
      <formula>0.9</formula>
    </cfRule>
    <cfRule type="cellIs" dxfId="18696" priority="428" operator="greaterThan">
      <formula>0.85</formula>
    </cfRule>
  </conditionalFormatting>
  <conditionalFormatting sqref="E72">
    <cfRule type="expression" dxfId="18695" priority="423">
      <formula>AND(IF(OR($Q72=1,$Q72=2),1,0),IF($X72&lt;=20,1,0))</formula>
    </cfRule>
    <cfRule type="expression" dxfId="18694" priority="424">
      <formula>AND(IF($Q72=2,1,0),IF($X72&lt;30,1,0))</formula>
    </cfRule>
    <cfRule type="expression" dxfId="18693" priority="425">
      <formula>AND(IF($Q72=3,1,0),IF($X72&lt;30,1,0))</formula>
    </cfRule>
    <cfRule type="expression" dxfId="18692" priority="426">
      <formula>AND(IF($Q72=3,1,IF($Q72=4,1,0)),IF($F72&lt;=85,1,0))</formula>
    </cfRule>
  </conditionalFormatting>
  <conditionalFormatting sqref="X72">
    <cfRule type="expression" dxfId="18691" priority="419">
      <formula>AND(IF(OR($Q72=1,$Q72=2),1,0),IF($X72&lt;=20,1,0))</formula>
    </cfRule>
    <cfRule type="expression" dxfId="18690" priority="420">
      <formula>AND(IF($Q72=2,1,0),IF($X72&lt;30,1,0))</formula>
    </cfRule>
    <cfRule type="expression" dxfId="18689" priority="421">
      <formula>AND(IF($Q72=3,1,0),IF($X72&lt;30,1,0))</formula>
    </cfRule>
    <cfRule type="expression" dxfId="18688" priority="422">
      <formula>AND(IF($Q72=3,1,IF($Q72=4,1,0)),IF($F72&lt;=85,1,0))</formula>
    </cfRule>
  </conditionalFormatting>
  <conditionalFormatting sqref="AI72">
    <cfRule type="expression" dxfId="18687" priority="415">
      <formula>AND(IF(OR($Q72=1,$Q72=2),1,0),IF($X72&lt;=20,1,0))</formula>
    </cfRule>
    <cfRule type="expression" dxfId="18686" priority="416">
      <formula>AND(IF($Q72=2,1,0),IF($X72&lt;30,1,0))</formula>
    </cfRule>
    <cfRule type="expression" dxfId="18685" priority="417">
      <formula>AND(IF($Q72=3,1,0),IF($X72&lt;30,1,0))</formula>
    </cfRule>
    <cfRule type="expression" dxfId="18684" priority="418">
      <formula>AND(IF($Q72=3,1,IF($Q72=4,1,0)),IF($F72&lt;=85,1,0))</formula>
    </cfRule>
  </conditionalFormatting>
  <conditionalFormatting sqref="AV73">
    <cfRule type="expression" dxfId="18683" priority="413">
      <formula>AV73="X"</formula>
    </cfRule>
    <cfRule type="expression" dxfId="18682" priority="414">
      <formula>AV73="후보"</formula>
    </cfRule>
  </conditionalFormatting>
  <conditionalFormatting sqref="AC73">
    <cfRule type="cellIs" dxfId="18681" priority="410" operator="greaterThan">
      <formula>0.9</formula>
    </cfRule>
    <cfRule type="cellIs" dxfId="18680" priority="411" operator="greaterThan">
      <formula>0.85</formula>
    </cfRule>
  </conditionalFormatting>
  <conditionalFormatting sqref="N73">
    <cfRule type="cellIs" dxfId="18679" priority="408" operator="greaterThan">
      <formula>0.9</formula>
    </cfRule>
    <cfRule type="cellIs" dxfId="18678" priority="409" operator="greaterThan">
      <formula>0.85</formula>
    </cfRule>
  </conditionalFormatting>
  <conditionalFormatting sqref="E73">
    <cfRule type="expression" dxfId="18677" priority="404">
      <formula>AND(IF(OR($Q73=1,$Q73=2),1,0),IF($X73&lt;=20,1,0))</formula>
    </cfRule>
    <cfRule type="expression" dxfId="18676" priority="405">
      <formula>AND(IF($Q73=2,1,0),IF($X73&lt;30,1,0))</formula>
    </cfRule>
    <cfRule type="expression" dxfId="18675" priority="406">
      <formula>AND(IF($Q73=3,1,0),IF($X73&lt;30,1,0))</formula>
    </cfRule>
    <cfRule type="expression" dxfId="18674" priority="407">
      <formula>AND(IF($Q73=3,1,IF($Q73=4,1,0)),IF($F73&lt;=85,1,0))</formula>
    </cfRule>
  </conditionalFormatting>
  <conditionalFormatting sqref="X73">
    <cfRule type="expression" dxfId="18673" priority="400">
      <formula>AND(IF(OR($Q73=1,$Q73=2),1,0),IF($X73&lt;=20,1,0))</formula>
    </cfRule>
    <cfRule type="expression" dxfId="18672" priority="401">
      <formula>AND(IF($Q73=2,1,0),IF($X73&lt;30,1,0))</formula>
    </cfRule>
    <cfRule type="expression" dxfId="18671" priority="402">
      <formula>AND(IF($Q73=3,1,0),IF($X73&lt;30,1,0))</formula>
    </cfRule>
    <cfRule type="expression" dxfId="18670" priority="403">
      <formula>AND(IF($Q73=3,1,IF($Q73=4,1,0)),IF($F73&lt;=85,1,0))</formula>
    </cfRule>
  </conditionalFormatting>
  <conditionalFormatting sqref="AI73">
    <cfRule type="expression" dxfId="18669" priority="396">
      <formula>AND(IF(OR($Q73=1,$Q73=2),1,0),IF($X73&lt;=20,1,0))</formula>
    </cfRule>
    <cfRule type="expression" dxfId="18668" priority="397">
      <formula>AND(IF($Q73=2,1,0),IF($X73&lt;30,1,0))</formula>
    </cfRule>
    <cfRule type="expression" dxfId="18667" priority="398">
      <formula>AND(IF($Q73=3,1,0),IF($X73&lt;30,1,0))</formula>
    </cfRule>
    <cfRule type="expression" dxfId="18666" priority="399">
      <formula>AND(IF($Q73=3,1,IF($Q73=4,1,0)),IF($F73&lt;=85,1,0))</formula>
    </cfRule>
  </conditionalFormatting>
  <conditionalFormatting sqref="AV74">
    <cfRule type="expression" dxfId="18665" priority="394">
      <formula>AV74="X"</formula>
    </cfRule>
    <cfRule type="expression" dxfId="18664" priority="395">
      <formula>AV74="후보"</formula>
    </cfRule>
  </conditionalFormatting>
  <conditionalFormatting sqref="AC74">
    <cfRule type="cellIs" dxfId="18663" priority="391" operator="greaterThan">
      <formula>0.9</formula>
    </cfRule>
    <cfRule type="cellIs" dxfId="18662" priority="392" operator="greaterThan">
      <formula>0.85</formula>
    </cfRule>
  </conditionalFormatting>
  <conditionalFormatting sqref="N74">
    <cfRule type="cellIs" dxfId="18661" priority="389" operator="greaterThan">
      <formula>0.9</formula>
    </cfRule>
    <cfRule type="cellIs" dxfId="18660" priority="390" operator="greaterThan">
      <formula>0.85</formula>
    </cfRule>
  </conditionalFormatting>
  <conditionalFormatting sqref="E74">
    <cfRule type="expression" dxfId="18659" priority="385">
      <formula>AND(IF(OR($Q74=1,$Q74=2),1,0),IF($X74&lt;=20,1,0))</formula>
    </cfRule>
    <cfRule type="expression" dxfId="18658" priority="386">
      <formula>AND(IF($Q74=2,1,0),IF($X74&lt;30,1,0))</formula>
    </cfRule>
    <cfRule type="expression" dxfId="18657" priority="387">
      <formula>AND(IF($Q74=3,1,0),IF($X74&lt;30,1,0))</formula>
    </cfRule>
    <cfRule type="expression" dxfId="18656" priority="388">
      <formula>AND(IF($Q74=3,1,IF($Q74=4,1,0)),IF($F74&lt;=85,1,0))</formula>
    </cfRule>
  </conditionalFormatting>
  <conditionalFormatting sqref="X74">
    <cfRule type="expression" dxfId="18655" priority="381">
      <formula>AND(IF(OR($Q74=1,$Q74=2),1,0),IF($X74&lt;=20,1,0))</formula>
    </cfRule>
    <cfRule type="expression" dxfId="18654" priority="382">
      <formula>AND(IF($Q74=2,1,0),IF($X74&lt;30,1,0))</formula>
    </cfRule>
    <cfRule type="expression" dxfId="18653" priority="383">
      <formula>AND(IF($Q74=3,1,0),IF($X74&lt;30,1,0))</formula>
    </cfRule>
    <cfRule type="expression" dxfId="18652" priority="384">
      <formula>AND(IF($Q74=3,1,IF($Q74=4,1,0)),IF($F74&lt;=85,1,0))</formula>
    </cfRule>
  </conditionalFormatting>
  <conditionalFormatting sqref="AI74">
    <cfRule type="expression" dxfId="18651" priority="377">
      <formula>AND(IF(OR($Q74=1,$Q74=2),1,0),IF($X74&lt;=20,1,0))</formula>
    </cfRule>
    <cfRule type="expression" dxfId="18650" priority="378">
      <formula>AND(IF($Q74=2,1,0),IF($X74&lt;30,1,0))</formula>
    </cfRule>
    <cfRule type="expression" dxfId="18649" priority="379">
      <formula>AND(IF($Q74=3,1,0),IF($X74&lt;30,1,0))</formula>
    </cfRule>
    <cfRule type="expression" dxfId="18648" priority="380">
      <formula>AND(IF($Q74=3,1,IF($Q74=4,1,0)),IF($F74&lt;=85,1,0))</formula>
    </cfRule>
  </conditionalFormatting>
  <conditionalFormatting sqref="AV75">
    <cfRule type="expression" dxfId="18647" priority="375">
      <formula>AV75="X"</formula>
    </cfRule>
    <cfRule type="expression" dxfId="18646" priority="376">
      <formula>AV75="후보"</formula>
    </cfRule>
  </conditionalFormatting>
  <conditionalFormatting sqref="AC75">
    <cfRule type="cellIs" dxfId="18645" priority="372" operator="greaterThan">
      <formula>0.9</formula>
    </cfRule>
    <cfRule type="cellIs" dxfId="18644" priority="373" operator="greaterThan">
      <formula>0.85</formula>
    </cfRule>
  </conditionalFormatting>
  <conditionalFormatting sqref="N75">
    <cfRule type="cellIs" dxfId="18643" priority="370" operator="greaterThan">
      <formula>0.9</formula>
    </cfRule>
    <cfRule type="cellIs" dxfId="18642" priority="371" operator="greaterThan">
      <formula>0.85</formula>
    </cfRule>
  </conditionalFormatting>
  <conditionalFormatting sqref="E75">
    <cfRule type="expression" dxfId="18641" priority="366">
      <formula>AND(IF(OR($Q75=1,$Q75=2),1,0),IF($X75&lt;=20,1,0))</formula>
    </cfRule>
    <cfRule type="expression" dxfId="18640" priority="367">
      <formula>AND(IF($Q75=2,1,0),IF($X75&lt;30,1,0))</formula>
    </cfRule>
    <cfRule type="expression" dxfId="18639" priority="368">
      <formula>AND(IF($Q75=3,1,0),IF($X75&lt;30,1,0))</formula>
    </cfRule>
    <cfRule type="expression" dxfId="18638" priority="369">
      <formula>AND(IF($Q75=3,1,IF($Q75=4,1,0)),IF($F75&lt;=85,1,0))</formula>
    </cfRule>
  </conditionalFormatting>
  <conditionalFormatting sqref="X75">
    <cfRule type="expression" dxfId="18637" priority="362">
      <formula>AND(IF(OR($Q75=1,$Q75=2),1,0),IF($X75&lt;=20,1,0))</formula>
    </cfRule>
    <cfRule type="expression" dxfId="18636" priority="363">
      <formula>AND(IF($Q75=2,1,0),IF($X75&lt;30,1,0))</formula>
    </cfRule>
    <cfRule type="expression" dxfId="18635" priority="364">
      <formula>AND(IF($Q75=3,1,0),IF($X75&lt;30,1,0))</formula>
    </cfRule>
    <cfRule type="expression" dxfId="18634" priority="365">
      <formula>AND(IF($Q75=3,1,IF($Q75=4,1,0)),IF($F75&lt;=85,1,0))</formula>
    </cfRule>
  </conditionalFormatting>
  <conditionalFormatting sqref="AI75">
    <cfRule type="expression" dxfId="18633" priority="358">
      <formula>AND(IF(OR($Q75=1,$Q75=2),1,0),IF($X75&lt;=20,1,0))</formula>
    </cfRule>
    <cfRule type="expression" dxfId="18632" priority="359">
      <formula>AND(IF($Q75=2,1,0),IF($X75&lt;30,1,0))</formula>
    </cfRule>
    <cfRule type="expression" dxfId="18631" priority="360">
      <formula>AND(IF($Q75=3,1,0),IF($X75&lt;30,1,0))</formula>
    </cfRule>
    <cfRule type="expression" dxfId="18630" priority="361">
      <formula>AND(IF($Q75=3,1,IF($Q75=4,1,0)),IF($F75&lt;=85,1,0))</formula>
    </cfRule>
  </conditionalFormatting>
  <conditionalFormatting sqref="AV76">
    <cfRule type="expression" dxfId="18629" priority="356">
      <formula>AV76="X"</formula>
    </cfRule>
    <cfRule type="expression" dxfId="18628" priority="357">
      <formula>AV76="후보"</formula>
    </cfRule>
  </conditionalFormatting>
  <conditionalFormatting sqref="AC76 N76">
    <cfRule type="cellIs" dxfId="18627" priority="353" operator="greaterThan">
      <formula>0.9</formula>
    </cfRule>
    <cfRule type="cellIs" dxfId="18626" priority="354" operator="greaterThan">
      <formula>0.85</formula>
    </cfRule>
  </conditionalFormatting>
  <conditionalFormatting sqref="AV77">
    <cfRule type="expression" dxfId="18625" priority="351">
      <formula>AV77="X"</formula>
    </cfRule>
    <cfRule type="expression" dxfId="18624" priority="352">
      <formula>AV77="후보"</formula>
    </cfRule>
  </conditionalFormatting>
  <conditionalFormatting sqref="AC77">
    <cfRule type="cellIs" dxfId="18623" priority="348" operator="greaterThan">
      <formula>0.9</formula>
    </cfRule>
    <cfRule type="cellIs" dxfId="18622" priority="349" operator="greaterThan">
      <formula>0.85</formula>
    </cfRule>
  </conditionalFormatting>
  <conditionalFormatting sqref="N77">
    <cfRule type="cellIs" dxfId="18621" priority="346" operator="greaterThan">
      <formula>0.9</formula>
    </cfRule>
    <cfRule type="cellIs" dxfId="18620" priority="347" operator="greaterThan">
      <formula>0.85</formula>
    </cfRule>
  </conditionalFormatting>
  <conditionalFormatting sqref="E77">
    <cfRule type="expression" dxfId="18619" priority="342">
      <formula>AND(IF(OR($Q77=1,$Q77=2),1,0),IF($X77&lt;=20,1,0))</formula>
    </cfRule>
    <cfRule type="expression" dxfId="18618" priority="343">
      <formula>AND(IF($Q77=2,1,0),IF($X77&lt;30,1,0))</formula>
    </cfRule>
    <cfRule type="expression" dxfId="18617" priority="344">
      <formula>AND(IF($Q77=3,1,0),IF($X77&lt;30,1,0))</formula>
    </cfRule>
    <cfRule type="expression" dxfId="18616" priority="345">
      <formula>AND(IF($Q77=3,1,IF($Q77=4,1,0)),IF($F77&lt;=85,1,0))</formula>
    </cfRule>
  </conditionalFormatting>
  <conditionalFormatting sqref="X77">
    <cfRule type="expression" dxfId="18615" priority="338">
      <formula>AND(IF(OR($Q77=1,$Q77=2),1,0),IF($X77&lt;=20,1,0))</formula>
    </cfRule>
    <cfRule type="expression" dxfId="18614" priority="339">
      <formula>AND(IF($Q77=2,1,0),IF($X77&lt;30,1,0))</formula>
    </cfRule>
    <cfRule type="expression" dxfId="18613" priority="340">
      <formula>AND(IF($Q77=3,1,0),IF($X77&lt;30,1,0))</formula>
    </cfRule>
    <cfRule type="expression" dxfId="18612" priority="341">
      <formula>AND(IF($Q77=3,1,IF($Q77=4,1,0)),IF($F77&lt;=85,1,0))</formula>
    </cfRule>
  </conditionalFormatting>
  <conditionalFormatting sqref="AI77">
    <cfRule type="expression" dxfId="18611" priority="334">
      <formula>AND(IF(OR($Q77=1,$Q77=2),1,0),IF($X77&lt;=20,1,0))</formula>
    </cfRule>
    <cfRule type="expression" dxfId="18610" priority="335">
      <formula>AND(IF($Q77=2,1,0),IF($X77&lt;30,1,0))</formula>
    </cfRule>
    <cfRule type="expression" dxfId="18609" priority="336">
      <formula>AND(IF($Q77=3,1,0),IF($X77&lt;30,1,0))</formula>
    </cfRule>
    <cfRule type="expression" dxfId="18608" priority="337">
      <formula>AND(IF($Q77=3,1,IF($Q77=4,1,0)),IF($F77&lt;=85,1,0))</formula>
    </cfRule>
  </conditionalFormatting>
  <conditionalFormatting sqref="AV78">
    <cfRule type="expression" dxfId="18607" priority="332">
      <formula>AV78="X"</formula>
    </cfRule>
    <cfRule type="expression" dxfId="18606" priority="333">
      <formula>AV78="후보"</formula>
    </cfRule>
  </conditionalFormatting>
  <conditionalFormatting sqref="AC78">
    <cfRule type="cellIs" dxfId="18605" priority="329" operator="greaterThan">
      <formula>0.9</formula>
    </cfRule>
    <cfRule type="cellIs" dxfId="18604" priority="330" operator="greaterThan">
      <formula>0.85</formula>
    </cfRule>
  </conditionalFormatting>
  <conditionalFormatting sqref="N78">
    <cfRule type="cellIs" dxfId="18603" priority="327" operator="greaterThan">
      <formula>0.9</formula>
    </cfRule>
    <cfRule type="cellIs" dxfId="18602" priority="328" operator="greaterThan">
      <formula>0.85</formula>
    </cfRule>
  </conditionalFormatting>
  <conditionalFormatting sqref="E78">
    <cfRule type="expression" dxfId="18601" priority="323">
      <formula>AND(IF(OR($Q78=1,$Q78=2),1,0),IF($X78&lt;=20,1,0))</formula>
    </cfRule>
    <cfRule type="expression" dxfId="18600" priority="324">
      <formula>AND(IF($Q78=2,1,0),IF($X78&lt;30,1,0))</formula>
    </cfRule>
    <cfRule type="expression" dxfId="18599" priority="325">
      <formula>AND(IF($Q78=3,1,0),IF($X78&lt;30,1,0))</formula>
    </cfRule>
    <cfRule type="expression" dxfId="18598" priority="326">
      <formula>AND(IF($Q78=3,1,IF($Q78=4,1,0)),IF($F78&lt;=85,1,0))</formula>
    </cfRule>
  </conditionalFormatting>
  <conditionalFormatting sqref="X78">
    <cfRule type="expression" dxfId="18597" priority="319">
      <formula>AND(IF(OR($Q78=1,$Q78=2),1,0),IF($X78&lt;=20,1,0))</formula>
    </cfRule>
    <cfRule type="expression" dxfId="18596" priority="320">
      <formula>AND(IF($Q78=2,1,0),IF($X78&lt;30,1,0))</formula>
    </cfRule>
    <cfRule type="expression" dxfId="18595" priority="321">
      <formula>AND(IF($Q78=3,1,0),IF($X78&lt;30,1,0))</formula>
    </cfRule>
    <cfRule type="expression" dxfId="18594" priority="322">
      <formula>AND(IF($Q78=3,1,IF($Q78=4,1,0)),IF($F78&lt;=85,1,0))</formula>
    </cfRule>
  </conditionalFormatting>
  <conditionalFormatting sqref="AI78">
    <cfRule type="expression" dxfId="18593" priority="315">
      <formula>AND(IF(OR($Q78=1,$Q78=2),1,0),IF($X78&lt;=20,1,0))</formula>
    </cfRule>
    <cfRule type="expression" dxfId="18592" priority="316">
      <formula>AND(IF($Q78=2,1,0),IF($X78&lt;30,1,0))</formula>
    </cfRule>
    <cfRule type="expression" dxfId="18591" priority="317">
      <formula>AND(IF($Q78=3,1,0),IF($X78&lt;30,1,0))</formula>
    </cfRule>
    <cfRule type="expression" dxfId="18590" priority="318">
      <formula>AND(IF($Q78=3,1,IF($Q78=4,1,0)),IF($F78&lt;=85,1,0))</formula>
    </cfRule>
  </conditionalFormatting>
  <conditionalFormatting sqref="AV79">
    <cfRule type="expression" dxfId="18589" priority="313">
      <formula>AV79="X"</formula>
    </cfRule>
    <cfRule type="expression" dxfId="18588" priority="314">
      <formula>AV79="후보"</formula>
    </cfRule>
  </conditionalFormatting>
  <conditionalFormatting sqref="AC79">
    <cfRule type="cellIs" dxfId="18587" priority="310" operator="greaterThan">
      <formula>0.9</formula>
    </cfRule>
    <cfRule type="cellIs" dxfId="18586" priority="311" operator="greaterThan">
      <formula>0.85</formula>
    </cfRule>
  </conditionalFormatting>
  <conditionalFormatting sqref="N79">
    <cfRule type="cellIs" dxfId="18585" priority="308" operator="greaterThan">
      <formula>0.9</formula>
    </cfRule>
    <cfRule type="cellIs" dxfId="18584" priority="309" operator="greaterThan">
      <formula>0.85</formula>
    </cfRule>
  </conditionalFormatting>
  <conditionalFormatting sqref="E79">
    <cfRule type="expression" dxfId="18583" priority="304">
      <formula>AND(IF(OR($Q79=1,$Q79=2),1,0),IF($X79&lt;=20,1,0))</formula>
    </cfRule>
    <cfRule type="expression" dxfId="18582" priority="305">
      <formula>AND(IF($Q79=2,1,0),IF($X79&lt;30,1,0))</formula>
    </cfRule>
    <cfRule type="expression" dxfId="18581" priority="306">
      <formula>AND(IF($Q79=3,1,0),IF($X79&lt;30,1,0))</formula>
    </cfRule>
    <cfRule type="expression" dxfId="18580" priority="307">
      <formula>AND(IF($Q79=3,1,IF($Q79=4,1,0)),IF($F79&lt;=85,1,0))</formula>
    </cfRule>
  </conditionalFormatting>
  <conditionalFormatting sqref="X79">
    <cfRule type="expression" dxfId="18579" priority="300">
      <formula>AND(IF(OR($Q79=1,$Q79=2),1,0),IF($X79&lt;=20,1,0))</formula>
    </cfRule>
    <cfRule type="expression" dxfId="18578" priority="301">
      <formula>AND(IF($Q79=2,1,0),IF($X79&lt;30,1,0))</formula>
    </cfRule>
    <cfRule type="expression" dxfId="18577" priority="302">
      <formula>AND(IF($Q79=3,1,0),IF($X79&lt;30,1,0))</formula>
    </cfRule>
    <cfRule type="expression" dxfId="18576" priority="303">
      <formula>AND(IF($Q79=3,1,IF($Q79=4,1,0)),IF($F79&lt;=85,1,0))</formula>
    </cfRule>
  </conditionalFormatting>
  <conditionalFormatting sqref="AI79">
    <cfRule type="expression" dxfId="18575" priority="296">
      <formula>AND(IF(OR($Q79=1,$Q79=2),1,0),IF($X79&lt;=20,1,0))</formula>
    </cfRule>
    <cfRule type="expression" dxfId="18574" priority="297">
      <formula>AND(IF($Q79=2,1,0),IF($X79&lt;30,1,0))</formula>
    </cfRule>
    <cfRule type="expression" dxfId="18573" priority="298">
      <formula>AND(IF($Q79=3,1,0),IF($X79&lt;30,1,0))</formula>
    </cfRule>
    <cfRule type="expression" dxfId="18572" priority="299">
      <formula>AND(IF($Q79=3,1,IF($Q79=4,1,0)),IF($F79&lt;=85,1,0))</formula>
    </cfRule>
  </conditionalFormatting>
  <conditionalFormatting sqref="AV80">
    <cfRule type="expression" dxfId="18571" priority="294">
      <formula>AV80="X"</formula>
    </cfRule>
    <cfRule type="expression" dxfId="18570" priority="295">
      <formula>AV80="후보"</formula>
    </cfRule>
  </conditionalFormatting>
  <conditionalFormatting sqref="AC80">
    <cfRule type="cellIs" dxfId="18569" priority="291" operator="greaterThan">
      <formula>0.9</formula>
    </cfRule>
    <cfRule type="cellIs" dxfId="18568" priority="292" operator="greaterThan">
      <formula>0.85</formula>
    </cfRule>
  </conditionalFormatting>
  <conditionalFormatting sqref="N80">
    <cfRule type="cellIs" dxfId="18567" priority="289" operator="greaterThan">
      <formula>0.9</formula>
    </cfRule>
    <cfRule type="cellIs" dxfId="18566" priority="290" operator="greaterThan">
      <formula>0.85</formula>
    </cfRule>
  </conditionalFormatting>
  <conditionalFormatting sqref="E80">
    <cfRule type="expression" dxfId="18565" priority="285">
      <formula>AND(IF(OR($Q80=1,$Q80=2),1,0),IF($X80&lt;=20,1,0))</formula>
    </cfRule>
    <cfRule type="expression" dxfId="18564" priority="286">
      <formula>AND(IF($Q80=2,1,0),IF($X80&lt;30,1,0))</formula>
    </cfRule>
    <cfRule type="expression" dxfId="18563" priority="287">
      <formula>AND(IF($Q80=3,1,0),IF($X80&lt;30,1,0))</formula>
    </cfRule>
    <cfRule type="expression" dxfId="18562" priority="288">
      <formula>AND(IF($Q80=3,1,IF($Q80=4,1,0)),IF($F80&lt;=85,1,0))</formula>
    </cfRule>
  </conditionalFormatting>
  <conditionalFormatting sqref="X80">
    <cfRule type="expression" dxfId="18561" priority="281">
      <formula>AND(IF(OR($Q80=1,$Q80=2),1,0),IF($X80&lt;=20,1,0))</formula>
    </cfRule>
    <cfRule type="expression" dxfId="18560" priority="282">
      <formula>AND(IF($Q80=2,1,0),IF($X80&lt;30,1,0))</formula>
    </cfRule>
    <cfRule type="expression" dxfId="18559" priority="283">
      <formula>AND(IF($Q80=3,1,0),IF($X80&lt;30,1,0))</formula>
    </cfRule>
    <cfRule type="expression" dxfId="18558" priority="284">
      <formula>AND(IF($Q80=3,1,IF($Q80=4,1,0)),IF($F80&lt;=85,1,0))</formula>
    </cfRule>
  </conditionalFormatting>
  <conditionalFormatting sqref="AI80">
    <cfRule type="expression" dxfId="18557" priority="277">
      <formula>AND(IF(OR($Q80=1,$Q80=2),1,0),IF($X80&lt;=20,1,0))</formula>
    </cfRule>
    <cfRule type="expression" dxfId="18556" priority="278">
      <formula>AND(IF($Q80=2,1,0),IF($X80&lt;30,1,0))</formula>
    </cfRule>
    <cfRule type="expression" dxfId="18555" priority="279">
      <formula>AND(IF($Q80=3,1,0),IF($X80&lt;30,1,0))</formula>
    </cfRule>
    <cfRule type="expression" dxfId="18554" priority="280">
      <formula>AND(IF($Q80=3,1,IF($Q80=4,1,0)),IF($F80&lt;=85,1,0))</formula>
    </cfRule>
  </conditionalFormatting>
  <conditionalFormatting sqref="AV81">
    <cfRule type="expression" dxfId="18553" priority="275">
      <formula>AV81="X"</formula>
    </cfRule>
    <cfRule type="expression" dxfId="18552" priority="276">
      <formula>AV81="후보"</formula>
    </cfRule>
  </conditionalFormatting>
  <conditionalFormatting sqref="AC81">
    <cfRule type="cellIs" dxfId="18551" priority="272" operator="greaterThan">
      <formula>0.9</formula>
    </cfRule>
    <cfRule type="cellIs" dxfId="18550" priority="273" operator="greaterThan">
      <formula>0.85</formula>
    </cfRule>
  </conditionalFormatting>
  <conditionalFormatting sqref="N81">
    <cfRule type="cellIs" dxfId="18549" priority="270" operator="greaterThan">
      <formula>0.9</formula>
    </cfRule>
    <cfRule type="cellIs" dxfId="18548" priority="271" operator="greaterThan">
      <formula>0.85</formula>
    </cfRule>
  </conditionalFormatting>
  <conditionalFormatting sqref="E81">
    <cfRule type="expression" dxfId="18547" priority="266">
      <formula>AND(IF(OR($Q81=1,$Q81=2),1,0),IF($X81&lt;=20,1,0))</formula>
    </cfRule>
    <cfRule type="expression" dxfId="18546" priority="267">
      <formula>AND(IF($Q81=2,1,0),IF($X81&lt;30,1,0))</formula>
    </cfRule>
    <cfRule type="expression" dxfId="18545" priority="268">
      <formula>AND(IF($Q81=3,1,0),IF($X81&lt;30,1,0))</formula>
    </cfRule>
    <cfRule type="expression" dxfId="18544" priority="269">
      <formula>AND(IF($Q81=3,1,IF($Q81=4,1,0)),IF($F81&lt;=85,1,0))</formula>
    </cfRule>
  </conditionalFormatting>
  <conditionalFormatting sqref="X81">
    <cfRule type="expression" dxfId="18543" priority="262">
      <formula>AND(IF(OR($Q81=1,$Q81=2),1,0),IF($X81&lt;=20,1,0))</formula>
    </cfRule>
    <cfRule type="expression" dxfId="18542" priority="263">
      <formula>AND(IF($Q81=2,1,0),IF($X81&lt;30,1,0))</formula>
    </cfRule>
    <cfRule type="expression" dxfId="18541" priority="264">
      <formula>AND(IF($Q81=3,1,0),IF($X81&lt;30,1,0))</formula>
    </cfRule>
    <cfRule type="expression" dxfId="18540" priority="265">
      <formula>AND(IF($Q81=3,1,IF($Q81=4,1,0)),IF($F81&lt;=85,1,0))</formula>
    </cfRule>
  </conditionalFormatting>
  <conditionalFormatting sqref="AI81">
    <cfRule type="expression" dxfId="18539" priority="258">
      <formula>AND(IF(OR($Q81=1,$Q81=2),1,0),IF($X81&lt;=20,1,0))</formula>
    </cfRule>
    <cfRule type="expression" dxfId="18538" priority="259">
      <formula>AND(IF($Q81=2,1,0),IF($X81&lt;30,1,0))</formula>
    </cfRule>
    <cfRule type="expression" dxfId="18537" priority="260">
      <formula>AND(IF($Q81=3,1,0),IF($X81&lt;30,1,0))</formula>
    </cfRule>
    <cfRule type="expression" dxfId="18536" priority="261">
      <formula>AND(IF($Q81=3,1,IF($Q81=4,1,0)),IF($F81&lt;=85,1,0))</formula>
    </cfRule>
  </conditionalFormatting>
  <conditionalFormatting sqref="AV82">
    <cfRule type="expression" dxfId="18535" priority="256">
      <formula>AV82="X"</formula>
    </cfRule>
    <cfRule type="expression" dxfId="18534" priority="257">
      <formula>AV82="후보"</formula>
    </cfRule>
  </conditionalFormatting>
  <conditionalFormatting sqref="AC82 N82">
    <cfRule type="cellIs" dxfId="18533" priority="253" operator="greaterThan">
      <formula>0.9</formula>
    </cfRule>
    <cfRule type="cellIs" dxfId="18532" priority="254" operator="greaterThan">
      <formula>0.85</formula>
    </cfRule>
  </conditionalFormatting>
  <conditionalFormatting sqref="AV83">
    <cfRule type="expression" dxfId="18531" priority="251">
      <formula>AV83="X"</formula>
    </cfRule>
    <cfRule type="expression" dxfId="18530" priority="252">
      <formula>AV83="후보"</formula>
    </cfRule>
  </conditionalFormatting>
  <conditionalFormatting sqref="AC83">
    <cfRule type="cellIs" dxfId="18529" priority="248" operator="greaterThan">
      <formula>0.9</formula>
    </cfRule>
    <cfRule type="cellIs" dxfId="18528" priority="249" operator="greaterThan">
      <formula>0.85</formula>
    </cfRule>
  </conditionalFormatting>
  <conditionalFormatting sqref="N83">
    <cfRule type="cellIs" dxfId="18527" priority="246" operator="greaterThan">
      <formula>0.9</formula>
    </cfRule>
    <cfRule type="cellIs" dxfId="18526" priority="247" operator="greaterThan">
      <formula>0.85</formula>
    </cfRule>
  </conditionalFormatting>
  <conditionalFormatting sqref="E83">
    <cfRule type="expression" dxfId="18525" priority="242">
      <formula>AND(IF(OR($Q83=1,$Q83=2),1,0),IF($X83&lt;=20,1,0))</formula>
    </cfRule>
    <cfRule type="expression" dxfId="18524" priority="243">
      <formula>AND(IF($Q83=2,1,0),IF($X83&lt;30,1,0))</formula>
    </cfRule>
    <cfRule type="expression" dxfId="18523" priority="244">
      <formula>AND(IF($Q83=3,1,0),IF($X83&lt;30,1,0))</formula>
    </cfRule>
    <cfRule type="expression" dxfId="18522" priority="245">
      <formula>AND(IF($Q83=3,1,IF($Q83=4,1,0)),IF($F83&lt;=85,1,0))</formula>
    </cfRule>
  </conditionalFormatting>
  <conditionalFormatting sqref="X83">
    <cfRule type="expression" dxfId="18521" priority="238">
      <formula>AND(IF(OR($Q83=1,$Q83=2),1,0),IF($X83&lt;=20,1,0))</formula>
    </cfRule>
    <cfRule type="expression" dxfId="18520" priority="239">
      <formula>AND(IF($Q83=2,1,0),IF($X83&lt;30,1,0))</formula>
    </cfRule>
    <cfRule type="expression" dxfId="18519" priority="240">
      <formula>AND(IF($Q83=3,1,0),IF($X83&lt;30,1,0))</formula>
    </cfRule>
    <cfRule type="expression" dxfId="18518" priority="241">
      <formula>AND(IF($Q83=3,1,IF($Q83=4,1,0)),IF($F83&lt;=85,1,0))</formula>
    </cfRule>
  </conditionalFormatting>
  <conditionalFormatting sqref="AI83">
    <cfRule type="expression" dxfId="18517" priority="234">
      <formula>AND(IF(OR($Q83=1,$Q83=2),1,0),IF($X83&lt;=20,1,0))</formula>
    </cfRule>
    <cfRule type="expression" dxfId="18516" priority="235">
      <formula>AND(IF($Q83=2,1,0),IF($X83&lt;30,1,0))</formula>
    </cfRule>
    <cfRule type="expression" dxfId="18515" priority="236">
      <formula>AND(IF($Q83=3,1,0),IF($X83&lt;30,1,0))</formula>
    </cfRule>
    <cfRule type="expression" dxfId="18514" priority="237">
      <formula>AND(IF($Q83=3,1,IF($Q83=4,1,0)),IF($F83&lt;=85,1,0))</formula>
    </cfRule>
  </conditionalFormatting>
  <conditionalFormatting sqref="AV84">
    <cfRule type="expression" dxfId="18513" priority="232">
      <formula>AV84="X"</formula>
    </cfRule>
    <cfRule type="expression" dxfId="18512" priority="233">
      <formula>AV84="후보"</formula>
    </cfRule>
  </conditionalFormatting>
  <conditionalFormatting sqref="AC84">
    <cfRule type="cellIs" dxfId="18511" priority="229" operator="greaterThan">
      <formula>0.9</formula>
    </cfRule>
    <cfRule type="cellIs" dxfId="18510" priority="230" operator="greaterThan">
      <formula>0.85</formula>
    </cfRule>
  </conditionalFormatting>
  <conditionalFormatting sqref="N84">
    <cfRule type="cellIs" dxfId="18509" priority="227" operator="greaterThan">
      <formula>0.9</formula>
    </cfRule>
    <cfRule type="cellIs" dxfId="18508" priority="228" operator="greaterThan">
      <formula>0.85</formula>
    </cfRule>
  </conditionalFormatting>
  <conditionalFormatting sqref="E84">
    <cfRule type="expression" dxfId="18507" priority="223">
      <formula>AND(IF(OR($Q84=1,$Q84=2),1,0),IF($X84&lt;=20,1,0))</formula>
    </cfRule>
    <cfRule type="expression" dxfId="18506" priority="224">
      <formula>AND(IF($Q84=2,1,0),IF($X84&lt;30,1,0))</formula>
    </cfRule>
    <cfRule type="expression" dxfId="18505" priority="225">
      <formula>AND(IF($Q84=3,1,0),IF($X84&lt;30,1,0))</formula>
    </cfRule>
    <cfRule type="expression" dxfId="18504" priority="226">
      <formula>AND(IF($Q84=3,1,IF($Q84=4,1,0)),IF($F84&lt;=85,1,0))</formula>
    </cfRule>
  </conditionalFormatting>
  <conditionalFormatting sqref="X84">
    <cfRule type="expression" dxfId="18503" priority="219">
      <formula>AND(IF(OR($Q84=1,$Q84=2),1,0),IF($X84&lt;=20,1,0))</formula>
    </cfRule>
    <cfRule type="expression" dxfId="18502" priority="220">
      <formula>AND(IF($Q84=2,1,0),IF($X84&lt;30,1,0))</formula>
    </cfRule>
    <cfRule type="expression" dxfId="18501" priority="221">
      <formula>AND(IF($Q84=3,1,0),IF($X84&lt;30,1,0))</formula>
    </cfRule>
    <cfRule type="expression" dxfId="18500" priority="222">
      <formula>AND(IF($Q84=3,1,IF($Q84=4,1,0)),IF($F84&lt;=85,1,0))</formula>
    </cfRule>
  </conditionalFormatting>
  <conditionalFormatting sqref="AI84">
    <cfRule type="expression" dxfId="18499" priority="215">
      <formula>AND(IF(OR($Q84=1,$Q84=2),1,0),IF($X84&lt;=20,1,0))</formula>
    </cfRule>
    <cfRule type="expression" dxfId="18498" priority="216">
      <formula>AND(IF($Q84=2,1,0),IF($X84&lt;30,1,0))</formula>
    </cfRule>
    <cfRule type="expression" dxfId="18497" priority="217">
      <formula>AND(IF($Q84=3,1,0),IF($X84&lt;30,1,0))</formula>
    </cfRule>
    <cfRule type="expression" dxfId="18496" priority="218">
      <formula>AND(IF($Q84=3,1,IF($Q84=4,1,0)),IF($F84&lt;=85,1,0))</formula>
    </cfRule>
  </conditionalFormatting>
  <conditionalFormatting sqref="AV85">
    <cfRule type="expression" dxfId="18495" priority="213">
      <formula>AV85="X"</formula>
    </cfRule>
    <cfRule type="expression" dxfId="18494" priority="214">
      <formula>AV85="후보"</formula>
    </cfRule>
  </conditionalFormatting>
  <conditionalFormatting sqref="AC85">
    <cfRule type="cellIs" dxfId="18493" priority="210" operator="greaterThan">
      <formula>0.9</formula>
    </cfRule>
    <cfRule type="cellIs" dxfId="18492" priority="211" operator="greaterThan">
      <formula>0.85</formula>
    </cfRule>
  </conditionalFormatting>
  <conditionalFormatting sqref="N85">
    <cfRule type="cellIs" dxfId="18491" priority="208" operator="greaterThan">
      <formula>0.9</formula>
    </cfRule>
    <cfRule type="cellIs" dxfId="18490" priority="209" operator="greaterThan">
      <formula>0.85</formula>
    </cfRule>
  </conditionalFormatting>
  <conditionalFormatting sqref="E85">
    <cfRule type="expression" dxfId="18489" priority="204">
      <formula>AND(IF(OR($Q85=1,$Q85=2),1,0),IF($X85&lt;=20,1,0))</formula>
    </cfRule>
    <cfRule type="expression" dxfId="18488" priority="205">
      <formula>AND(IF($Q85=2,1,0),IF($X85&lt;30,1,0))</formula>
    </cfRule>
    <cfRule type="expression" dxfId="18487" priority="206">
      <formula>AND(IF($Q85=3,1,0),IF($X85&lt;30,1,0))</formula>
    </cfRule>
    <cfRule type="expression" dxfId="18486" priority="207">
      <formula>AND(IF($Q85=3,1,IF($Q85=4,1,0)),IF($F85&lt;=85,1,0))</formula>
    </cfRule>
  </conditionalFormatting>
  <conditionalFormatting sqref="X85">
    <cfRule type="expression" dxfId="18485" priority="200">
      <formula>AND(IF(OR($Q85=1,$Q85=2),1,0),IF($X85&lt;=20,1,0))</formula>
    </cfRule>
    <cfRule type="expression" dxfId="18484" priority="201">
      <formula>AND(IF($Q85=2,1,0),IF($X85&lt;30,1,0))</formula>
    </cfRule>
    <cfRule type="expression" dxfId="18483" priority="202">
      <formula>AND(IF($Q85=3,1,0),IF($X85&lt;30,1,0))</formula>
    </cfRule>
    <cfRule type="expression" dxfId="18482" priority="203">
      <formula>AND(IF($Q85=3,1,IF($Q85=4,1,0)),IF($F85&lt;=85,1,0))</formula>
    </cfRule>
  </conditionalFormatting>
  <conditionalFormatting sqref="AI85">
    <cfRule type="expression" dxfId="18481" priority="196">
      <formula>AND(IF(OR($Q85=1,$Q85=2),1,0),IF($X85&lt;=20,1,0))</formula>
    </cfRule>
    <cfRule type="expression" dxfId="18480" priority="197">
      <formula>AND(IF($Q85=2,1,0),IF($X85&lt;30,1,0))</formula>
    </cfRule>
    <cfRule type="expression" dxfId="18479" priority="198">
      <formula>AND(IF($Q85=3,1,0),IF($X85&lt;30,1,0))</formula>
    </cfRule>
    <cfRule type="expression" dxfId="18478" priority="199">
      <formula>AND(IF($Q85=3,1,IF($Q85=4,1,0)),IF($F85&lt;=85,1,0))</formula>
    </cfRule>
  </conditionalFormatting>
  <conditionalFormatting sqref="AV86">
    <cfRule type="expression" dxfId="18477" priority="194">
      <formula>AV86="X"</formula>
    </cfRule>
    <cfRule type="expression" dxfId="18476" priority="195">
      <formula>AV86="후보"</formula>
    </cfRule>
  </conditionalFormatting>
  <conditionalFormatting sqref="AC86">
    <cfRule type="cellIs" dxfId="18475" priority="191" operator="greaterThan">
      <formula>0.9</formula>
    </cfRule>
    <cfRule type="cellIs" dxfId="18474" priority="192" operator="greaterThan">
      <formula>0.85</formula>
    </cfRule>
  </conditionalFormatting>
  <conditionalFormatting sqref="N86">
    <cfRule type="cellIs" dxfId="18473" priority="189" operator="greaterThan">
      <formula>0.9</formula>
    </cfRule>
    <cfRule type="cellIs" dxfId="18472" priority="190" operator="greaterThan">
      <formula>0.85</formula>
    </cfRule>
  </conditionalFormatting>
  <conditionalFormatting sqref="E86">
    <cfRule type="expression" dxfId="18471" priority="185">
      <formula>AND(IF(OR($Q86=1,$Q86=2),1,0),IF($X86&lt;=20,1,0))</formula>
    </cfRule>
    <cfRule type="expression" dxfId="18470" priority="186">
      <formula>AND(IF($Q86=2,1,0),IF($X86&lt;30,1,0))</formula>
    </cfRule>
    <cfRule type="expression" dxfId="18469" priority="187">
      <formula>AND(IF($Q86=3,1,0),IF($X86&lt;30,1,0))</formula>
    </cfRule>
    <cfRule type="expression" dxfId="18468" priority="188">
      <formula>AND(IF($Q86=3,1,IF($Q86=4,1,0)),IF($F86&lt;=85,1,0))</formula>
    </cfRule>
  </conditionalFormatting>
  <conditionalFormatting sqref="X86">
    <cfRule type="expression" dxfId="18467" priority="181">
      <formula>AND(IF(OR($Q86=1,$Q86=2),1,0),IF($X86&lt;=20,1,0))</formula>
    </cfRule>
    <cfRule type="expression" dxfId="18466" priority="182">
      <formula>AND(IF($Q86=2,1,0),IF($X86&lt;30,1,0))</formula>
    </cfRule>
    <cfRule type="expression" dxfId="18465" priority="183">
      <formula>AND(IF($Q86=3,1,0),IF($X86&lt;30,1,0))</formula>
    </cfRule>
    <cfRule type="expression" dxfId="18464" priority="184">
      <formula>AND(IF($Q86=3,1,IF($Q86=4,1,0)),IF($F86&lt;=85,1,0))</formula>
    </cfRule>
  </conditionalFormatting>
  <conditionalFormatting sqref="AI86">
    <cfRule type="expression" dxfId="18463" priority="177">
      <formula>AND(IF(OR($Q86=1,$Q86=2),1,0),IF($X86&lt;=20,1,0))</formula>
    </cfRule>
    <cfRule type="expression" dxfId="18462" priority="178">
      <formula>AND(IF($Q86=2,1,0),IF($X86&lt;30,1,0))</formula>
    </cfRule>
    <cfRule type="expression" dxfId="18461" priority="179">
      <formula>AND(IF($Q86=3,1,0),IF($X86&lt;30,1,0))</formula>
    </cfRule>
    <cfRule type="expression" dxfId="18460" priority="180">
      <formula>AND(IF($Q86=3,1,IF($Q86=4,1,0)),IF($F86&lt;=85,1,0))</formula>
    </cfRule>
  </conditionalFormatting>
  <conditionalFormatting sqref="AV87">
    <cfRule type="expression" dxfId="18459" priority="175">
      <formula>AV87="X"</formula>
    </cfRule>
    <cfRule type="expression" dxfId="18458" priority="176">
      <formula>AV87="후보"</formula>
    </cfRule>
  </conditionalFormatting>
  <conditionalFormatting sqref="AC87">
    <cfRule type="cellIs" dxfId="18457" priority="172" operator="greaterThan">
      <formula>0.9</formula>
    </cfRule>
    <cfRule type="cellIs" dxfId="18456" priority="173" operator="greaterThan">
      <formula>0.85</formula>
    </cfRule>
  </conditionalFormatting>
  <conditionalFormatting sqref="N87">
    <cfRule type="cellIs" dxfId="18455" priority="170" operator="greaterThan">
      <formula>0.9</formula>
    </cfRule>
    <cfRule type="cellIs" dxfId="18454" priority="171" operator="greaterThan">
      <formula>0.85</formula>
    </cfRule>
  </conditionalFormatting>
  <conditionalFormatting sqref="E87">
    <cfRule type="expression" dxfId="18453" priority="166">
      <formula>AND(IF(OR($Q87=1,$Q87=2),1,0),IF($X87&lt;=20,1,0))</formula>
    </cfRule>
    <cfRule type="expression" dxfId="18452" priority="167">
      <formula>AND(IF($Q87=2,1,0),IF($X87&lt;30,1,0))</formula>
    </cfRule>
    <cfRule type="expression" dxfId="18451" priority="168">
      <formula>AND(IF($Q87=3,1,0),IF($X87&lt;30,1,0))</formula>
    </cfRule>
    <cfRule type="expression" dxfId="18450" priority="169">
      <formula>AND(IF($Q87=3,1,IF($Q87=4,1,0)),IF($F87&lt;=85,1,0))</formula>
    </cfRule>
  </conditionalFormatting>
  <conditionalFormatting sqref="X87">
    <cfRule type="expression" dxfId="18449" priority="162">
      <formula>AND(IF(OR($Q87=1,$Q87=2),1,0),IF($X87&lt;=20,1,0))</formula>
    </cfRule>
    <cfRule type="expression" dxfId="18448" priority="163">
      <formula>AND(IF($Q87=2,1,0),IF($X87&lt;30,1,0))</formula>
    </cfRule>
    <cfRule type="expression" dxfId="18447" priority="164">
      <formula>AND(IF($Q87=3,1,0),IF($X87&lt;30,1,0))</formula>
    </cfRule>
    <cfRule type="expression" dxfId="18446" priority="165">
      <formula>AND(IF($Q87=3,1,IF($Q87=4,1,0)),IF($F87&lt;=85,1,0))</formula>
    </cfRule>
  </conditionalFormatting>
  <conditionalFormatting sqref="AI87">
    <cfRule type="expression" dxfId="18445" priority="158">
      <formula>AND(IF(OR($Q87=1,$Q87=2),1,0),IF($X87&lt;=20,1,0))</formula>
    </cfRule>
    <cfRule type="expression" dxfId="18444" priority="159">
      <formula>AND(IF($Q87=2,1,0),IF($X87&lt;30,1,0))</formula>
    </cfRule>
    <cfRule type="expression" dxfId="18443" priority="160">
      <formula>AND(IF($Q87=3,1,0),IF($X87&lt;30,1,0))</formula>
    </cfRule>
    <cfRule type="expression" dxfId="18442" priority="161">
      <formula>AND(IF($Q87=3,1,IF($Q87=4,1,0)),IF($F87&lt;=85,1,0))</formula>
    </cfRule>
  </conditionalFormatting>
  <conditionalFormatting sqref="AV88">
    <cfRule type="expression" dxfId="18441" priority="156">
      <formula>AV88="X"</formula>
    </cfRule>
    <cfRule type="expression" dxfId="18440" priority="157">
      <formula>AV88="후보"</formula>
    </cfRule>
  </conditionalFormatting>
  <conditionalFormatting sqref="AC88">
    <cfRule type="cellIs" dxfId="18439" priority="153" operator="greaterThan">
      <formula>0.9</formula>
    </cfRule>
    <cfRule type="cellIs" dxfId="18438" priority="154" operator="greaterThan">
      <formula>0.85</formula>
    </cfRule>
  </conditionalFormatting>
  <conditionalFormatting sqref="N88">
    <cfRule type="cellIs" dxfId="18437" priority="151" operator="greaterThan">
      <formula>0.9</formula>
    </cfRule>
    <cfRule type="cellIs" dxfId="18436" priority="152" operator="greaterThan">
      <formula>0.85</formula>
    </cfRule>
  </conditionalFormatting>
  <conditionalFormatting sqref="E88">
    <cfRule type="expression" dxfId="18435" priority="147">
      <formula>AND(IF(OR($Q88=1,$Q88=2),1,0),IF($X88&lt;=20,1,0))</formula>
    </cfRule>
    <cfRule type="expression" dxfId="18434" priority="148">
      <formula>AND(IF($Q88=2,1,0),IF($X88&lt;30,1,0))</formula>
    </cfRule>
    <cfRule type="expression" dxfId="18433" priority="149">
      <formula>AND(IF($Q88=3,1,0),IF($X88&lt;30,1,0))</formula>
    </cfRule>
    <cfRule type="expression" dxfId="18432" priority="150">
      <formula>AND(IF($Q88=3,1,IF($Q88=4,1,0)),IF($F88&lt;=85,1,0))</formula>
    </cfRule>
  </conditionalFormatting>
  <conditionalFormatting sqref="X88">
    <cfRule type="expression" dxfId="18431" priority="143">
      <formula>AND(IF(OR($Q88=1,$Q88=2),1,0),IF($X88&lt;=20,1,0))</formula>
    </cfRule>
    <cfRule type="expression" dxfId="18430" priority="144">
      <formula>AND(IF($Q88=2,1,0),IF($X88&lt;30,1,0))</formula>
    </cfRule>
    <cfRule type="expression" dxfId="18429" priority="145">
      <formula>AND(IF($Q88=3,1,0),IF($X88&lt;30,1,0))</formula>
    </cfRule>
    <cfRule type="expression" dxfId="18428" priority="146">
      <formula>AND(IF($Q88=3,1,IF($Q88=4,1,0)),IF($F88&lt;=85,1,0))</formula>
    </cfRule>
  </conditionalFormatting>
  <conditionalFormatting sqref="AI88">
    <cfRule type="expression" dxfId="18427" priority="139">
      <formula>AND(IF(OR($Q88=1,$Q88=2),1,0),IF($X88&lt;=20,1,0))</formula>
    </cfRule>
    <cfRule type="expression" dxfId="18426" priority="140">
      <formula>AND(IF($Q88=2,1,0),IF($X88&lt;30,1,0))</formula>
    </cfRule>
    <cfRule type="expression" dxfId="18425" priority="141">
      <formula>AND(IF($Q88=3,1,0),IF($X88&lt;30,1,0))</formula>
    </cfRule>
    <cfRule type="expression" dxfId="18424" priority="142">
      <formula>AND(IF($Q88=3,1,IF($Q88=4,1,0)),IF($F88&lt;=85,1,0))</formula>
    </cfRule>
  </conditionalFormatting>
  <conditionalFormatting sqref="AV89">
    <cfRule type="expression" dxfId="18423" priority="137">
      <formula>AV89="X"</formula>
    </cfRule>
    <cfRule type="expression" dxfId="18422" priority="138">
      <formula>AV89="후보"</formula>
    </cfRule>
  </conditionalFormatting>
  <conditionalFormatting sqref="AC89">
    <cfRule type="cellIs" dxfId="18421" priority="134" operator="greaterThan">
      <formula>0.9</formula>
    </cfRule>
    <cfRule type="cellIs" dxfId="18420" priority="135" operator="greaterThan">
      <formula>0.85</formula>
    </cfRule>
  </conditionalFormatting>
  <conditionalFormatting sqref="N89">
    <cfRule type="cellIs" dxfId="18419" priority="132" operator="greaterThan">
      <formula>0.9</formula>
    </cfRule>
    <cfRule type="cellIs" dxfId="18418" priority="133" operator="greaterThan">
      <formula>0.85</formula>
    </cfRule>
  </conditionalFormatting>
  <conditionalFormatting sqref="E89">
    <cfRule type="expression" dxfId="18417" priority="128">
      <formula>AND(IF(OR($Q89=1,$Q89=2),1,0),IF($X89&lt;=20,1,0))</formula>
    </cfRule>
    <cfRule type="expression" dxfId="18416" priority="129">
      <formula>AND(IF($Q89=2,1,0),IF($X89&lt;30,1,0))</formula>
    </cfRule>
    <cfRule type="expression" dxfId="18415" priority="130">
      <formula>AND(IF($Q89=3,1,0),IF($X89&lt;30,1,0))</formula>
    </cfRule>
    <cfRule type="expression" dxfId="18414" priority="131">
      <formula>AND(IF($Q89=3,1,IF($Q89=4,1,0)),IF($F89&lt;=85,1,0))</formula>
    </cfRule>
  </conditionalFormatting>
  <conditionalFormatting sqref="X89">
    <cfRule type="expression" dxfId="18413" priority="124">
      <formula>AND(IF(OR($Q89=1,$Q89=2),1,0),IF($X89&lt;=20,1,0))</formula>
    </cfRule>
    <cfRule type="expression" dxfId="18412" priority="125">
      <formula>AND(IF($Q89=2,1,0),IF($X89&lt;30,1,0))</formula>
    </cfRule>
    <cfRule type="expression" dxfId="18411" priority="126">
      <formula>AND(IF($Q89=3,1,0),IF($X89&lt;30,1,0))</formula>
    </cfRule>
    <cfRule type="expression" dxfId="18410" priority="127">
      <formula>AND(IF($Q89=3,1,IF($Q89=4,1,0)),IF($F89&lt;=85,1,0))</formula>
    </cfRule>
  </conditionalFormatting>
  <conditionalFormatting sqref="AI89">
    <cfRule type="expression" dxfId="18409" priority="120">
      <formula>AND(IF(OR($Q89=1,$Q89=2),1,0),IF($X89&lt;=20,1,0))</formula>
    </cfRule>
    <cfRule type="expression" dxfId="18408" priority="121">
      <formula>AND(IF($Q89=2,1,0),IF($X89&lt;30,1,0))</formula>
    </cfRule>
    <cfRule type="expression" dxfId="18407" priority="122">
      <formula>AND(IF($Q89=3,1,0),IF($X89&lt;30,1,0))</formula>
    </cfRule>
    <cfRule type="expression" dxfId="18406" priority="123">
      <formula>AND(IF($Q89=3,1,IF($Q89=4,1,0)),IF($F89&lt;=85,1,0))</formula>
    </cfRule>
  </conditionalFormatting>
  <conditionalFormatting sqref="AV90">
    <cfRule type="expression" dxfId="18405" priority="118">
      <formula>AV90="X"</formula>
    </cfRule>
    <cfRule type="expression" dxfId="18404" priority="119">
      <formula>AV90="후보"</formula>
    </cfRule>
  </conditionalFormatting>
  <conditionalFormatting sqref="AC90">
    <cfRule type="cellIs" dxfId="18403" priority="115" operator="greaterThan">
      <formula>0.9</formula>
    </cfRule>
    <cfRule type="cellIs" dxfId="18402" priority="116" operator="greaterThan">
      <formula>0.85</formula>
    </cfRule>
  </conditionalFormatting>
  <conditionalFormatting sqref="N90">
    <cfRule type="cellIs" dxfId="18401" priority="113" operator="greaterThan">
      <formula>0.9</formula>
    </cfRule>
    <cfRule type="cellIs" dxfId="18400" priority="114" operator="greaterThan">
      <formula>0.85</formula>
    </cfRule>
  </conditionalFormatting>
  <conditionalFormatting sqref="E90">
    <cfRule type="expression" dxfId="18399" priority="109">
      <formula>AND(IF(OR($Q90=1,$Q90=2),1,0),IF($X90&lt;=20,1,0))</formula>
    </cfRule>
    <cfRule type="expression" dxfId="18398" priority="110">
      <formula>AND(IF($Q90=2,1,0),IF($X90&lt;30,1,0))</formula>
    </cfRule>
    <cfRule type="expression" dxfId="18397" priority="111">
      <formula>AND(IF($Q90=3,1,0),IF($X90&lt;30,1,0))</formula>
    </cfRule>
    <cfRule type="expression" dxfId="18396" priority="112">
      <formula>AND(IF($Q90=3,1,IF($Q90=4,1,0)),IF($F90&lt;=85,1,0))</formula>
    </cfRule>
  </conditionalFormatting>
  <conditionalFormatting sqref="X90">
    <cfRule type="expression" dxfId="18395" priority="105">
      <formula>AND(IF(OR($Q90=1,$Q90=2),1,0),IF($X90&lt;=20,1,0))</formula>
    </cfRule>
    <cfRule type="expression" dxfId="18394" priority="106">
      <formula>AND(IF($Q90=2,1,0),IF($X90&lt;30,1,0))</formula>
    </cfRule>
    <cfRule type="expression" dxfId="18393" priority="107">
      <formula>AND(IF($Q90=3,1,0),IF($X90&lt;30,1,0))</formula>
    </cfRule>
    <cfRule type="expression" dxfId="18392" priority="108">
      <formula>AND(IF($Q90=3,1,IF($Q90=4,1,0)),IF($F90&lt;=85,1,0))</formula>
    </cfRule>
  </conditionalFormatting>
  <conditionalFormatting sqref="AI90">
    <cfRule type="expression" dxfId="18391" priority="101">
      <formula>AND(IF(OR($Q90=1,$Q90=2),1,0),IF($X90&lt;=20,1,0))</formula>
    </cfRule>
    <cfRule type="expression" dxfId="18390" priority="102">
      <formula>AND(IF($Q90=2,1,0),IF($X90&lt;30,1,0))</formula>
    </cfRule>
    <cfRule type="expression" dxfId="18389" priority="103">
      <formula>AND(IF($Q90=3,1,0),IF($X90&lt;30,1,0))</formula>
    </cfRule>
    <cfRule type="expression" dxfId="18388" priority="104">
      <formula>AND(IF($Q90=3,1,IF($Q90=4,1,0)),IF($F90&lt;=85,1,0))</formula>
    </cfRule>
  </conditionalFormatting>
  <conditionalFormatting sqref="AV91">
    <cfRule type="expression" dxfId="18387" priority="99">
      <formula>AV91="X"</formula>
    </cfRule>
    <cfRule type="expression" dxfId="18386" priority="100">
      <formula>AV91="후보"</formula>
    </cfRule>
  </conditionalFormatting>
  <conditionalFormatting sqref="AC91 N91">
    <cfRule type="cellIs" dxfId="18385" priority="96" operator="greaterThan">
      <formula>0.9</formula>
    </cfRule>
    <cfRule type="cellIs" dxfId="18384" priority="97" operator="greaterThan">
      <formula>0.85</formula>
    </cfRule>
  </conditionalFormatting>
  <conditionalFormatting sqref="AV92">
    <cfRule type="expression" dxfId="18383" priority="94">
      <formula>AV92="X"</formula>
    </cfRule>
    <cfRule type="expression" dxfId="18382" priority="95">
      <formula>AV92="후보"</formula>
    </cfRule>
  </conditionalFormatting>
  <conditionalFormatting sqref="AC92">
    <cfRule type="cellIs" dxfId="18381" priority="91" operator="greaterThan">
      <formula>0.9</formula>
    </cfRule>
    <cfRule type="cellIs" dxfId="18380" priority="92" operator="greaterThan">
      <formula>0.85</formula>
    </cfRule>
  </conditionalFormatting>
  <conditionalFormatting sqref="N92">
    <cfRule type="cellIs" dxfId="18379" priority="89" operator="greaterThan">
      <formula>0.9</formula>
    </cfRule>
    <cfRule type="cellIs" dxfId="18378" priority="90" operator="greaterThan">
      <formula>0.85</formula>
    </cfRule>
  </conditionalFormatting>
  <conditionalFormatting sqref="E92">
    <cfRule type="expression" dxfId="18377" priority="85">
      <formula>AND(IF(OR($Q92=1,$Q92=2),1,0),IF($X92&lt;=20,1,0))</formula>
    </cfRule>
    <cfRule type="expression" dxfId="18376" priority="86">
      <formula>AND(IF($Q92=2,1,0),IF($X92&lt;30,1,0))</formula>
    </cfRule>
    <cfRule type="expression" dxfId="18375" priority="87">
      <formula>AND(IF($Q92=3,1,0),IF($X92&lt;30,1,0))</formula>
    </cfRule>
    <cfRule type="expression" dxfId="18374" priority="88">
      <formula>AND(IF($Q92=3,1,IF($Q92=4,1,0)),IF($F92&lt;=85,1,0))</formula>
    </cfRule>
  </conditionalFormatting>
  <conditionalFormatting sqref="X92">
    <cfRule type="expression" dxfId="18373" priority="81">
      <formula>AND(IF(OR($Q92=1,$Q92=2),1,0),IF($X92&lt;=20,1,0))</formula>
    </cfRule>
    <cfRule type="expression" dxfId="18372" priority="82">
      <formula>AND(IF($Q92=2,1,0),IF($X92&lt;30,1,0))</formula>
    </cfRule>
    <cfRule type="expression" dxfId="18371" priority="83">
      <formula>AND(IF($Q92=3,1,0),IF($X92&lt;30,1,0))</formula>
    </cfRule>
    <cfRule type="expression" dxfId="18370" priority="84">
      <formula>AND(IF($Q92=3,1,IF($Q92=4,1,0)),IF($F92&lt;=85,1,0))</formula>
    </cfRule>
  </conditionalFormatting>
  <conditionalFormatting sqref="AI92">
    <cfRule type="expression" dxfId="18369" priority="77">
      <formula>AND(IF(OR($Q92=1,$Q92=2),1,0),IF($X92&lt;=20,1,0))</formula>
    </cfRule>
    <cfRule type="expression" dxfId="18368" priority="78">
      <formula>AND(IF($Q92=2,1,0),IF($X92&lt;30,1,0))</formula>
    </cfRule>
    <cfRule type="expression" dxfId="18367" priority="79">
      <formula>AND(IF($Q92=3,1,0),IF($X92&lt;30,1,0))</formula>
    </cfRule>
    <cfRule type="expression" dxfId="18366" priority="80">
      <formula>AND(IF($Q92=3,1,IF($Q92=4,1,0)),IF($F92&lt;=85,1,0))</formula>
    </cfRule>
  </conditionalFormatting>
  <conditionalFormatting sqref="AV93">
    <cfRule type="expression" dxfId="18365" priority="75">
      <formula>AV93="X"</formula>
    </cfRule>
    <cfRule type="expression" dxfId="18364" priority="76">
      <formula>AV93="후보"</formula>
    </cfRule>
  </conditionalFormatting>
  <conditionalFormatting sqref="AC93">
    <cfRule type="cellIs" dxfId="18363" priority="72" operator="greaterThan">
      <formula>0.9</formula>
    </cfRule>
    <cfRule type="cellIs" dxfId="18362" priority="73" operator="greaterThan">
      <formula>0.85</formula>
    </cfRule>
  </conditionalFormatting>
  <conditionalFormatting sqref="N93">
    <cfRule type="cellIs" dxfId="18361" priority="70" operator="greaterThan">
      <formula>0.9</formula>
    </cfRule>
    <cfRule type="cellIs" dxfId="18360" priority="71" operator="greaterThan">
      <formula>0.85</formula>
    </cfRule>
  </conditionalFormatting>
  <conditionalFormatting sqref="E93">
    <cfRule type="expression" dxfId="18359" priority="66">
      <formula>AND(IF(OR($Q93=1,$Q93=2),1,0),IF($X93&lt;=20,1,0))</formula>
    </cfRule>
    <cfRule type="expression" dxfId="18358" priority="67">
      <formula>AND(IF($Q93=2,1,0),IF($X93&lt;30,1,0))</formula>
    </cfRule>
    <cfRule type="expression" dxfId="18357" priority="68">
      <formula>AND(IF($Q93=3,1,0),IF($X93&lt;30,1,0))</formula>
    </cfRule>
    <cfRule type="expression" dxfId="18356" priority="69">
      <formula>AND(IF($Q93=3,1,IF($Q93=4,1,0)),IF($F93&lt;=85,1,0))</formula>
    </cfRule>
  </conditionalFormatting>
  <conditionalFormatting sqref="X93">
    <cfRule type="expression" dxfId="18355" priority="62">
      <formula>AND(IF(OR($Q93=1,$Q93=2),1,0),IF($X93&lt;=20,1,0))</formula>
    </cfRule>
    <cfRule type="expression" dxfId="18354" priority="63">
      <formula>AND(IF($Q93=2,1,0),IF($X93&lt;30,1,0))</formula>
    </cfRule>
    <cfRule type="expression" dxfId="18353" priority="64">
      <formula>AND(IF($Q93=3,1,0),IF($X93&lt;30,1,0))</formula>
    </cfRule>
    <cfRule type="expression" dxfId="18352" priority="65">
      <formula>AND(IF($Q93=3,1,IF($Q93=4,1,0)),IF($F93&lt;=85,1,0))</formula>
    </cfRule>
  </conditionalFormatting>
  <conditionalFormatting sqref="AI93">
    <cfRule type="expression" dxfId="18351" priority="58">
      <formula>AND(IF(OR($Q93=1,$Q93=2),1,0),IF($X93&lt;=20,1,0))</formula>
    </cfRule>
    <cfRule type="expression" dxfId="18350" priority="59">
      <formula>AND(IF($Q93=2,1,0),IF($X93&lt;30,1,0))</formula>
    </cfRule>
    <cfRule type="expression" dxfId="18349" priority="60">
      <formula>AND(IF($Q93=3,1,0),IF($X93&lt;30,1,0))</formula>
    </cfRule>
    <cfRule type="expression" dxfId="18348" priority="61">
      <formula>AND(IF($Q93=3,1,IF($Q93=4,1,0)),IF($F93&lt;=85,1,0))</formula>
    </cfRule>
  </conditionalFormatting>
  <conditionalFormatting sqref="AV94">
    <cfRule type="expression" dxfId="18347" priority="56">
      <formula>AV94="X"</formula>
    </cfRule>
    <cfRule type="expression" dxfId="18346" priority="57">
      <formula>AV94="후보"</formula>
    </cfRule>
  </conditionalFormatting>
  <conditionalFormatting sqref="AC94">
    <cfRule type="cellIs" dxfId="18345" priority="53" operator="greaterThan">
      <formula>0.9</formula>
    </cfRule>
    <cfRule type="cellIs" dxfId="18344" priority="54" operator="greaterThan">
      <formula>0.85</formula>
    </cfRule>
  </conditionalFormatting>
  <conditionalFormatting sqref="N94">
    <cfRule type="cellIs" dxfId="18343" priority="51" operator="greaterThan">
      <formula>0.9</formula>
    </cfRule>
    <cfRule type="cellIs" dxfId="18342" priority="52" operator="greaterThan">
      <formula>0.85</formula>
    </cfRule>
  </conditionalFormatting>
  <conditionalFormatting sqref="E94">
    <cfRule type="expression" dxfId="18341" priority="47">
      <formula>AND(IF(OR($Q94=1,$Q94=2),1,0),IF($X94&lt;=20,1,0))</formula>
    </cfRule>
    <cfRule type="expression" dxfId="18340" priority="48">
      <formula>AND(IF($Q94=2,1,0),IF($X94&lt;30,1,0))</formula>
    </cfRule>
    <cfRule type="expression" dxfId="18339" priority="49">
      <formula>AND(IF($Q94=3,1,0),IF($X94&lt;30,1,0))</formula>
    </cfRule>
    <cfRule type="expression" dxfId="18338" priority="50">
      <formula>AND(IF($Q94=3,1,IF($Q94=4,1,0)),IF($F94&lt;=85,1,0))</formula>
    </cfRule>
  </conditionalFormatting>
  <conditionalFormatting sqref="X94">
    <cfRule type="expression" dxfId="18337" priority="43">
      <formula>AND(IF(OR($Q94=1,$Q94=2),1,0),IF($X94&lt;=20,1,0))</formula>
    </cfRule>
    <cfRule type="expression" dxfId="18336" priority="44">
      <formula>AND(IF($Q94=2,1,0),IF($X94&lt;30,1,0))</formula>
    </cfRule>
    <cfRule type="expression" dxfId="18335" priority="45">
      <formula>AND(IF($Q94=3,1,0),IF($X94&lt;30,1,0))</formula>
    </cfRule>
    <cfRule type="expression" dxfId="18334" priority="46">
      <formula>AND(IF($Q94=3,1,IF($Q94=4,1,0)),IF($F94&lt;=85,1,0))</formula>
    </cfRule>
  </conditionalFormatting>
  <conditionalFormatting sqref="AI94">
    <cfRule type="expression" dxfId="18333" priority="39">
      <formula>AND(IF(OR($Q94=1,$Q94=2),1,0),IF($X94&lt;=20,1,0))</formula>
    </cfRule>
    <cfRule type="expression" dxfId="18332" priority="40">
      <formula>AND(IF($Q94=2,1,0),IF($X94&lt;30,1,0))</formula>
    </cfRule>
    <cfRule type="expression" dxfId="18331" priority="41">
      <formula>AND(IF($Q94=3,1,0),IF($X94&lt;30,1,0))</formula>
    </cfRule>
    <cfRule type="expression" dxfId="18330" priority="42">
      <formula>AND(IF($Q94=3,1,IF($Q94=4,1,0)),IF($F94&lt;=85,1,0))</formula>
    </cfRule>
  </conditionalFormatting>
  <conditionalFormatting sqref="AV95">
    <cfRule type="expression" dxfId="18329" priority="37">
      <formula>AV95="X"</formula>
    </cfRule>
    <cfRule type="expression" dxfId="18328" priority="38">
      <formula>AV95="후보"</formula>
    </cfRule>
  </conditionalFormatting>
  <conditionalFormatting sqref="AC95">
    <cfRule type="cellIs" dxfId="18327" priority="34" operator="greaterThan">
      <formula>0.9</formula>
    </cfRule>
    <cfRule type="cellIs" dxfId="18326" priority="35" operator="greaterThan">
      <formula>0.85</formula>
    </cfRule>
  </conditionalFormatting>
  <conditionalFormatting sqref="N95">
    <cfRule type="cellIs" dxfId="18325" priority="32" operator="greaterThan">
      <formula>0.9</formula>
    </cfRule>
    <cfRule type="cellIs" dxfId="18324" priority="33" operator="greaterThan">
      <formula>0.85</formula>
    </cfRule>
  </conditionalFormatting>
  <conditionalFormatting sqref="E95">
    <cfRule type="expression" dxfId="18323" priority="28">
      <formula>AND(IF(OR($Q95=1,$Q95=2),1,0),IF($X95&lt;=20,1,0))</formula>
    </cfRule>
    <cfRule type="expression" dxfId="18322" priority="29">
      <formula>AND(IF($Q95=2,1,0),IF($X95&lt;30,1,0))</formula>
    </cfRule>
    <cfRule type="expression" dxfId="18321" priority="30">
      <formula>AND(IF($Q95=3,1,0),IF($X95&lt;30,1,0))</formula>
    </cfRule>
    <cfRule type="expression" dxfId="18320" priority="31">
      <formula>AND(IF($Q95=3,1,IF($Q95=4,1,0)),IF($F95&lt;=85,1,0))</formula>
    </cfRule>
  </conditionalFormatting>
  <conditionalFormatting sqref="X95">
    <cfRule type="expression" dxfId="18319" priority="24">
      <formula>AND(IF(OR($Q95=1,$Q95=2),1,0),IF($X95&lt;=20,1,0))</formula>
    </cfRule>
    <cfRule type="expression" dxfId="18318" priority="25">
      <formula>AND(IF($Q95=2,1,0),IF($X95&lt;30,1,0))</formula>
    </cfRule>
    <cfRule type="expression" dxfId="18317" priority="26">
      <formula>AND(IF($Q95=3,1,0),IF($X95&lt;30,1,0))</formula>
    </cfRule>
    <cfRule type="expression" dxfId="18316" priority="27">
      <formula>AND(IF($Q95=3,1,IF($Q95=4,1,0)),IF($F95&lt;=85,1,0))</formula>
    </cfRule>
  </conditionalFormatting>
  <conditionalFormatting sqref="AI95">
    <cfRule type="expression" dxfId="18315" priority="20">
      <formula>AND(IF(OR($Q95=1,$Q95=2),1,0),IF($X95&lt;=20,1,0))</formula>
    </cfRule>
    <cfRule type="expression" dxfId="18314" priority="21">
      <formula>AND(IF($Q95=2,1,0),IF($X95&lt;30,1,0))</formula>
    </cfRule>
    <cfRule type="expression" dxfId="18313" priority="22">
      <formula>AND(IF($Q95=3,1,0),IF($X95&lt;30,1,0))</formula>
    </cfRule>
    <cfRule type="expression" dxfId="18312" priority="23">
      <formula>AND(IF($Q95=3,1,IF($Q95=4,1,0)),IF($F95&lt;=85,1,0))</formula>
    </cfRule>
  </conditionalFormatting>
  <conditionalFormatting sqref="AV96">
    <cfRule type="expression" dxfId="18311" priority="18">
      <formula>AV96="X"</formula>
    </cfRule>
    <cfRule type="expression" dxfId="18310" priority="19">
      <formula>AV96="후보"</formula>
    </cfRule>
  </conditionalFormatting>
  <conditionalFormatting sqref="AC96">
    <cfRule type="cellIs" dxfId="18309" priority="15" operator="greaterThan">
      <formula>0.9</formula>
    </cfRule>
    <cfRule type="cellIs" dxfId="18308" priority="16" operator="greaterThan">
      <formula>0.85</formula>
    </cfRule>
  </conditionalFormatting>
  <conditionalFormatting sqref="N96">
    <cfRule type="cellIs" dxfId="18307" priority="13" operator="greaterThan">
      <formula>0.9</formula>
    </cfRule>
    <cfRule type="cellIs" dxfId="18306" priority="14" operator="greaterThan">
      <formula>0.85</formula>
    </cfRule>
  </conditionalFormatting>
  <conditionalFormatting sqref="E96">
    <cfRule type="expression" dxfId="18305" priority="9">
      <formula>AND(IF(OR($Q96=1,$Q96=2),1,0),IF($X96&lt;=20,1,0))</formula>
    </cfRule>
    <cfRule type="expression" dxfId="18304" priority="10">
      <formula>AND(IF($Q96=2,1,0),IF($X96&lt;30,1,0))</formula>
    </cfRule>
    <cfRule type="expression" dxfId="18303" priority="11">
      <formula>AND(IF($Q96=3,1,0),IF($X96&lt;30,1,0))</formula>
    </cfRule>
    <cfRule type="expression" dxfId="18302" priority="12">
      <formula>AND(IF($Q96=3,1,IF($Q96=4,1,0)),IF($F96&lt;=85,1,0))</formula>
    </cfRule>
  </conditionalFormatting>
  <conditionalFormatting sqref="X96">
    <cfRule type="expression" dxfId="18301" priority="5">
      <formula>AND(IF(OR($Q96=1,$Q96=2),1,0),IF($X96&lt;=20,1,0))</formula>
    </cfRule>
    <cfRule type="expression" dxfId="18300" priority="6">
      <formula>AND(IF($Q96=2,1,0),IF($X96&lt;30,1,0))</formula>
    </cfRule>
    <cfRule type="expression" dxfId="18299" priority="7">
      <formula>AND(IF($Q96=3,1,0),IF($X96&lt;30,1,0))</formula>
    </cfRule>
    <cfRule type="expression" dxfId="18298" priority="8">
      <formula>AND(IF($Q96=3,1,IF($Q96=4,1,0)),IF($F96&lt;=85,1,0))</formula>
    </cfRule>
  </conditionalFormatting>
  <conditionalFormatting sqref="AI96">
    <cfRule type="expression" dxfId="18297" priority="1">
      <formula>AND(IF(OR($Q96=1,$Q96=2),1,0),IF($X96&lt;=20,1,0))</formula>
    </cfRule>
    <cfRule type="expression" dxfId="18296" priority="2">
      <formula>AND(IF($Q96=2,1,0),IF($X96&lt;30,1,0))</formula>
    </cfRule>
    <cfRule type="expression" dxfId="18295" priority="3">
      <formula>AND(IF($Q96=3,1,0),IF($X96&lt;30,1,0))</formula>
    </cfRule>
    <cfRule type="expression" dxfId="18294" priority="4">
      <formula>AND(IF($Q96=3,1,IF($Q96=4,1,0)),IF($F96&lt;=85,1,0))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성남시 분당구</v>
      </c>
      <c r="I1" s="42" t="s">
        <v>1627</v>
      </c>
      <c r="X1" s="37" t="s">
        <v>5</v>
      </c>
      <c r="Y1" s="37"/>
      <c r="AA1" s="39">
        <f>단지추출!AA1</f>
        <v>70000</v>
      </c>
      <c r="AH1" s="7" t="str">
        <f>A1</f>
        <v>성남시 분당구</v>
      </c>
      <c r="AJ1" s="115" t="str">
        <f>A1&amp;" 전체 등급"</f>
        <v>성남시 분당구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성남시 분당구 금곡동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599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06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금곡동 분당두산위브('03.09.,656^)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595</v>
      </c>
      <c r="B6" s="10" t="s">
        <v>1636</v>
      </c>
      <c r="C6" s="88">
        <v>656</v>
      </c>
      <c r="D6" s="86">
        <v>104.9</v>
      </c>
      <c r="E6" s="87">
        <v>32</v>
      </c>
      <c r="F6" s="86">
        <v>84.8</v>
      </c>
      <c r="G6" s="17">
        <v>26</v>
      </c>
      <c r="H6" s="88">
        <v>38</v>
      </c>
      <c r="I6" s="89"/>
      <c r="J6" s="89"/>
      <c r="K6" s="89"/>
      <c r="L6" s="89"/>
      <c r="M6" s="90">
        <f t="shared" ref="M6:M15" si="2">I6-K6</f>
        <v>0</v>
      </c>
      <c r="N6" s="4" t="str">
        <f t="shared" ref="N6:N15" si="3">IF(ISERROR(K6/I6),"",K6/I6)</f>
        <v/>
      </c>
      <c r="O6" s="91">
        <f t="shared" ref="O6:O15" si="4">I6/E6</f>
        <v>0</v>
      </c>
      <c r="P6" s="91">
        <f t="shared" ref="P6:P15" si="5">K6/E6</f>
        <v>0</v>
      </c>
      <c r="Q6" s="79">
        <v>3</v>
      </c>
      <c r="R6" s="79">
        <v>2</v>
      </c>
      <c r="S6" s="79" t="s">
        <v>72</v>
      </c>
      <c r="T6" s="5" t="s">
        <v>104</v>
      </c>
      <c r="U6" s="9"/>
      <c r="W6" s="86">
        <f t="shared" ref="W6:W15" si="6">D6</f>
        <v>104.9</v>
      </c>
      <c r="X6" s="87">
        <f t="shared" ref="X6:X15" si="7">E6</f>
        <v>32</v>
      </c>
      <c r="Y6" s="92">
        <f t="shared" ref="Y6:Y15" si="8">H6</f>
        <v>38</v>
      </c>
      <c r="Z6" s="90">
        <f t="shared" ref="Z6:Z15" si="9">I6</f>
        <v>0</v>
      </c>
      <c r="AA6" s="90">
        <f t="shared" ref="AA6:AA15" si="10">K6</f>
        <v>0</v>
      </c>
      <c r="AB6" s="90">
        <f t="shared" ref="AB6:AB15" si="11">M6</f>
        <v>0</v>
      </c>
      <c r="AC6" s="4" t="str">
        <f t="shared" ref="AC6:AC15" si="12">N6</f>
        <v/>
      </c>
      <c r="AD6" s="91">
        <f t="shared" ref="AD6:AD15" si="13">O6</f>
        <v>0</v>
      </c>
      <c r="AE6" s="79" t="str">
        <f t="shared" ref="AE6:AE15" si="14">S6</f>
        <v>계</v>
      </c>
      <c r="AF6" s="79" t="str">
        <f t="shared" ref="AF6:AF15" si="15">Q6&amp;"/"&amp;R6</f>
        <v>3/2</v>
      </c>
      <c r="AH6" s="20" t="str">
        <f t="shared" si="1"/>
        <v>분당두산위브</v>
      </c>
      <c r="AI6" s="87">
        <f t="shared" si="0"/>
        <v>32</v>
      </c>
      <c r="AJ6" s="79" t="str">
        <f t="shared" ref="AJ6:AJ15" si="16">IF(AI6="","",$AJ$2)</f>
        <v>A-</v>
      </c>
      <c r="AK6" s="79" t="s">
        <v>13</v>
      </c>
      <c r="AL6" s="79" t="s">
        <v>62</v>
      </c>
      <c r="AM6" s="79" t="s">
        <v>63</v>
      </c>
      <c r="AN6" s="79" t="str">
        <f t="shared" ref="AN6:AN15" si="17">IF(AI6="","",$AN$2)</f>
        <v>C</v>
      </c>
      <c r="AO6" s="79" t="str">
        <f t="shared" ref="AO6:AO15" si="18">IF(N6="","",IF(N6&gt;=$AO$1/100,"O","X"))</f>
        <v/>
      </c>
      <c r="AP6" s="79" t="str">
        <f t="shared" ref="AP6:AP15" si="19">IF(I6="","",IF(I6&lt;=$AP$1,"O","X"))</f>
        <v/>
      </c>
      <c r="AQ6" s="79" t="str">
        <f t="shared" ref="AQ6:AQ15" si="20">IF(O6="","",IF(O6&lt;=$AQ$1,"O","X"))</f>
        <v>O</v>
      </c>
      <c r="AR6" s="79" t="str">
        <f t="shared" ref="AR6:AR15" si="21">IF(M6="","",IF(M6&lt;=$AR$1,"O","X"))</f>
        <v>O</v>
      </c>
      <c r="AS6" s="79" t="s">
        <v>2</v>
      </c>
      <c r="AT6" s="79" t="str">
        <f t="shared" ref="AT6:AT15" si="22">IF(OR(F6="",AI6=""),"",IF(AND((F6&lt;=85),(AI6&gt;=15)),"O","X"))</f>
        <v>O</v>
      </c>
      <c r="AU6" s="79" t="str">
        <f t="shared" ref="AU6:AU15" si="23">IF(C6="","",IF(C6&gt;=$AU$1,"O","X"))</f>
        <v>O</v>
      </c>
      <c r="AV6" s="79" t="str">
        <f t="shared" ref="AV6:AV15" si="24">IF(AO6="","",IF(AND(AO6="O",AP6="O",AR6="O",AT6="O",AU6="O"),"후보","X"))</f>
        <v/>
      </c>
    </row>
    <row r="7" spans="1:48" x14ac:dyDescent="0.3">
      <c r="A7" s="9" t="s">
        <v>595</v>
      </c>
      <c r="B7" s="10" t="s">
        <v>1636</v>
      </c>
      <c r="C7" s="88">
        <v>656</v>
      </c>
      <c r="D7" s="86">
        <v>104.8</v>
      </c>
      <c r="E7" s="87">
        <v>32</v>
      </c>
      <c r="F7" s="86">
        <v>84.9</v>
      </c>
      <c r="G7" s="17">
        <v>26</v>
      </c>
      <c r="H7" s="88">
        <v>19</v>
      </c>
      <c r="I7" s="89"/>
      <c r="J7" s="89"/>
      <c r="K7" s="89"/>
      <c r="L7" s="89"/>
      <c r="M7" s="90">
        <f t="shared" si="2"/>
        <v>0</v>
      </c>
      <c r="N7" s="4" t="str">
        <f t="shared" si="3"/>
        <v/>
      </c>
      <c r="O7" s="91">
        <f t="shared" si="4"/>
        <v>0</v>
      </c>
      <c r="P7" s="91">
        <f t="shared" si="5"/>
        <v>0</v>
      </c>
      <c r="Q7" s="79">
        <v>3</v>
      </c>
      <c r="R7" s="79">
        <v>2</v>
      </c>
      <c r="S7" s="79" t="s">
        <v>72</v>
      </c>
      <c r="T7" s="5" t="s">
        <v>105</v>
      </c>
      <c r="U7" s="9"/>
      <c r="W7" s="86">
        <f t="shared" si="6"/>
        <v>104.8</v>
      </c>
      <c r="X7" s="87">
        <f t="shared" si="7"/>
        <v>32</v>
      </c>
      <c r="Y7" s="92">
        <f t="shared" si="8"/>
        <v>19</v>
      </c>
      <c r="Z7" s="90">
        <f t="shared" si="9"/>
        <v>0</v>
      </c>
      <c r="AA7" s="90">
        <f t="shared" si="10"/>
        <v>0</v>
      </c>
      <c r="AB7" s="90">
        <f t="shared" si="11"/>
        <v>0</v>
      </c>
      <c r="AC7" s="4" t="str">
        <f t="shared" si="12"/>
        <v/>
      </c>
      <c r="AD7" s="91">
        <f t="shared" si="13"/>
        <v>0</v>
      </c>
      <c r="AE7" s="79" t="str">
        <f t="shared" si="14"/>
        <v>계</v>
      </c>
      <c r="AF7" s="79" t="str">
        <f t="shared" si="15"/>
        <v>3/2</v>
      </c>
      <c r="AH7" s="20" t="str">
        <f t="shared" si="1"/>
        <v>분당두산위브</v>
      </c>
      <c r="AI7" s="87">
        <f t="shared" si="0"/>
        <v>32</v>
      </c>
      <c r="AJ7" s="79" t="str">
        <f t="shared" si="16"/>
        <v>A-</v>
      </c>
      <c r="AK7" s="79" t="s">
        <v>13</v>
      </c>
      <c r="AL7" s="79" t="s">
        <v>62</v>
      </c>
      <c r="AM7" s="79" t="s">
        <v>63</v>
      </c>
      <c r="AN7" s="79" t="str">
        <f t="shared" si="17"/>
        <v>C</v>
      </c>
      <c r="AO7" s="79" t="str">
        <f t="shared" si="18"/>
        <v/>
      </c>
      <c r="AP7" s="79" t="str">
        <f t="shared" si="19"/>
        <v/>
      </c>
      <c r="AQ7" s="79" t="str">
        <f t="shared" si="20"/>
        <v>O</v>
      </c>
      <c r="AR7" s="79" t="str">
        <f t="shared" si="21"/>
        <v>O</v>
      </c>
      <c r="AS7" s="79" t="s">
        <v>2</v>
      </c>
      <c r="AT7" s="79" t="str">
        <f t="shared" si="22"/>
        <v>O</v>
      </c>
      <c r="AU7" s="79" t="str">
        <f t="shared" si="23"/>
        <v>O</v>
      </c>
      <c r="AV7" s="79" t="str">
        <f t="shared" si="24"/>
        <v/>
      </c>
    </row>
    <row r="8" spans="1:48" x14ac:dyDescent="0.3">
      <c r="A8" s="9" t="s">
        <v>595</v>
      </c>
      <c r="B8" s="10" t="s">
        <v>1636</v>
      </c>
      <c r="C8" s="88">
        <v>656</v>
      </c>
      <c r="D8" s="86">
        <v>105.8</v>
      </c>
      <c r="E8" s="87">
        <v>32</v>
      </c>
      <c r="F8" s="86">
        <v>84.8</v>
      </c>
      <c r="G8" s="17">
        <v>26</v>
      </c>
      <c r="H8" s="88">
        <v>19</v>
      </c>
      <c r="I8" s="89"/>
      <c r="J8" s="89"/>
      <c r="K8" s="89"/>
      <c r="L8" s="89"/>
      <c r="M8" s="90">
        <f t="shared" si="2"/>
        <v>0</v>
      </c>
      <c r="N8" s="4" t="str">
        <f t="shared" si="3"/>
        <v/>
      </c>
      <c r="O8" s="91">
        <f t="shared" si="4"/>
        <v>0</v>
      </c>
      <c r="P8" s="91">
        <f t="shared" si="5"/>
        <v>0</v>
      </c>
      <c r="Q8" s="79">
        <v>3</v>
      </c>
      <c r="R8" s="79">
        <v>2</v>
      </c>
      <c r="S8" s="79" t="s">
        <v>72</v>
      </c>
      <c r="T8" s="5" t="s">
        <v>106</v>
      </c>
      <c r="U8" s="9"/>
      <c r="W8" s="86">
        <f t="shared" si="6"/>
        <v>105.8</v>
      </c>
      <c r="X8" s="87">
        <f t="shared" si="7"/>
        <v>32</v>
      </c>
      <c r="Y8" s="92">
        <f t="shared" si="8"/>
        <v>19</v>
      </c>
      <c r="Z8" s="90">
        <f t="shared" si="9"/>
        <v>0</v>
      </c>
      <c r="AA8" s="90">
        <f t="shared" si="10"/>
        <v>0</v>
      </c>
      <c r="AB8" s="90">
        <f t="shared" si="11"/>
        <v>0</v>
      </c>
      <c r="AC8" s="4" t="str">
        <f t="shared" si="12"/>
        <v/>
      </c>
      <c r="AD8" s="91">
        <f t="shared" si="13"/>
        <v>0</v>
      </c>
      <c r="AE8" s="79" t="str">
        <f t="shared" si="14"/>
        <v>계</v>
      </c>
      <c r="AF8" s="79" t="str">
        <f t="shared" si="15"/>
        <v>3/2</v>
      </c>
      <c r="AH8" s="20" t="str">
        <f t="shared" si="1"/>
        <v>분당두산위브</v>
      </c>
      <c r="AI8" s="87">
        <f t="shared" si="0"/>
        <v>32</v>
      </c>
      <c r="AJ8" s="79" t="str">
        <f t="shared" si="16"/>
        <v>A-</v>
      </c>
      <c r="AK8" s="79" t="s">
        <v>13</v>
      </c>
      <c r="AL8" s="79" t="s">
        <v>62</v>
      </c>
      <c r="AM8" s="79" t="s">
        <v>63</v>
      </c>
      <c r="AN8" s="79" t="str">
        <f t="shared" si="17"/>
        <v>C</v>
      </c>
      <c r="AO8" s="79" t="str">
        <f t="shared" si="18"/>
        <v/>
      </c>
      <c r="AP8" s="79" t="str">
        <f t="shared" si="19"/>
        <v/>
      </c>
      <c r="AQ8" s="79" t="str">
        <f t="shared" si="20"/>
        <v>O</v>
      </c>
      <c r="AR8" s="79" t="str">
        <f t="shared" si="21"/>
        <v>O</v>
      </c>
      <c r="AS8" s="79" t="s">
        <v>2</v>
      </c>
      <c r="AT8" s="79" t="str">
        <f t="shared" si="22"/>
        <v>O</v>
      </c>
      <c r="AU8" s="79" t="str">
        <f t="shared" si="23"/>
        <v>O</v>
      </c>
      <c r="AV8" s="79" t="str">
        <f t="shared" si="24"/>
        <v/>
      </c>
    </row>
    <row r="9" spans="1:48" x14ac:dyDescent="0.3">
      <c r="A9" s="9" t="s">
        <v>595</v>
      </c>
      <c r="B9" s="10" t="s">
        <v>1636</v>
      </c>
      <c r="C9" s="88">
        <v>656</v>
      </c>
      <c r="D9" s="86">
        <v>147.80000000000001</v>
      </c>
      <c r="E9" s="87">
        <v>45</v>
      </c>
      <c r="F9" s="86">
        <v>120</v>
      </c>
      <c r="G9" s="17">
        <v>36</v>
      </c>
      <c r="H9" s="88">
        <v>19</v>
      </c>
      <c r="I9" s="89"/>
      <c r="J9" s="89"/>
      <c r="K9" s="89"/>
      <c r="L9" s="89"/>
      <c r="M9" s="90">
        <f t="shared" si="2"/>
        <v>0</v>
      </c>
      <c r="N9" s="4" t="str">
        <f t="shared" si="3"/>
        <v/>
      </c>
      <c r="O9" s="91">
        <f t="shared" si="4"/>
        <v>0</v>
      </c>
      <c r="P9" s="91">
        <f t="shared" si="5"/>
        <v>0</v>
      </c>
      <c r="Q9" s="79">
        <v>4</v>
      </c>
      <c r="R9" s="79">
        <v>2</v>
      </c>
      <c r="S9" s="79" t="s">
        <v>72</v>
      </c>
      <c r="T9" s="5" t="s">
        <v>107</v>
      </c>
      <c r="U9" s="9"/>
      <c r="W9" s="86">
        <f t="shared" si="6"/>
        <v>147.80000000000001</v>
      </c>
      <c r="X9" s="87">
        <f t="shared" si="7"/>
        <v>45</v>
      </c>
      <c r="Y9" s="92">
        <f t="shared" si="8"/>
        <v>19</v>
      </c>
      <c r="Z9" s="90">
        <f t="shared" si="9"/>
        <v>0</v>
      </c>
      <c r="AA9" s="90">
        <f t="shared" si="10"/>
        <v>0</v>
      </c>
      <c r="AB9" s="90">
        <f t="shared" si="11"/>
        <v>0</v>
      </c>
      <c r="AC9" s="4" t="str">
        <f t="shared" si="12"/>
        <v/>
      </c>
      <c r="AD9" s="91">
        <f t="shared" si="13"/>
        <v>0</v>
      </c>
      <c r="AE9" s="79" t="str">
        <f t="shared" si="14"/>
        <v>계</v>
      </c>
      <c r="AF9" s="79" t="str">
        <f t="shared" si="15"/>
        <v>4/2</v>
      </c>
      <c r="AH9" s="20" t="str">
        <f t="shared" si="1"/>
        <v>분당두산위브</v>
      </c>
      <c r="AI9" s="87">
        <f t="shared" si="0"/>
        <v>45</v>
      </c>
      <c r="AJ9" s="79" t="str">
        <f t="shared" si="16"/>
        <v>A-</v>
      </c>
      <c r="AK9" s="79" t="s">
        <v>13</v>
      </c>
      <c r="AL9" s="79" t="s">
        <v>62</v>
      </c>
      <c r="AM9" s="79" t="s">
        <v>63</v>
      </c>
      <c r="AN9" s="79" t="str">
        <f t="shared" si="17"/>
        <v>C</v>
      </c>
      <c r="AO9" s="79" t="str">
        <f t="shared" si="18"/>
        <v/>
      </c>
      <c r="AP9" s="79" t="str">
        <f t="shared" si="19"/>
        <v/>
      </c>
      <c r="AQ9" s="79" t="str">
        <f t="shared" si="20"/>
        <v>O</v>
      </c>
      <c r="AR9" s="79" t="str">
        <f t="shared" si="21"/>
        <v>O</v>
      </c>
      <c r="AS9" s="79" t="s">
        <v>2</v>
      </c>
      <c r="AT9" s="79" t="str">
        <f t="shared" si="22"/>
        <v>X</v>
      </c>
      <c r="AU9" s="79" t="str">
        <f t="shared" si="23"/>
        <v>O</v>
      </c>
      <c r="AV9" s="79" t="str">
        <f t="shared" si="24"/>
        <v/>
      </c>
    </row>
    <row r="10" spans="1:48" x14ac:dyDescent="0.3">
      <c r="A10" s="9" t="s">
        <v>595</v>
      </c>
      <c r="B10" s="10" t="s">
        <v>1636</v>
      </c>
      <c r="C10" s="88">
        <v>656</v>
      </c>
      <c r="D10" s="86">
        <v>147.69999999999999</v>
      </c>
      <c r="E10" s="87">
        <v>45</v>
      </c>
      <c r="F10" s="86">
        <v>120.1</v>
      </c>
      <c r="G10" s="17">
        <v>36</v>
      </c>
      <c r="H10" s="88">
        <v>19</v>
      </c>
      <c r="I10" s="89"/>
      <c r="J10" s="89"/>
      <c r="K10" s="89"/>
      <c r="L10" s="89"/>
      <c r="M10" s="90">
        <f t="shared" si="2"/>
        <v>0</v>
      </c>
      <c r="N10" s="4" t="str">
        <f t="shared" si="3"/>
        <v/>
      </c>
      <c r="O10" s="91">
        <f t="shared" si="4"/>
        <v>0</v>
      </c>
      <c r="P10" s="91">
        <f t="shared" si="5"/>
        <v>0</v>
      </c>
      <c r="Q10" s="79">
        <v>4</v>
      </c>
      <c r="R10" s="79">
        <v>2</v>
      </c>
      <c r="S10" s="79" t="s">
        <v>72</v>
      </c>
      <c r="T10" s="5" t="s">
        <v>108</v>
      </c>
      <c r="U10" s="9"/>
      <c r="W10" s="86">
        <f t="shared" si="6"/>
        <v>147.69999999999999</v>
      </c>
      <c r="X10" s="87">
        <f t="shared" si="7"/>
        <v>45</v>
      </c>
      <c r="Y10" s="92">
        <f t="shared" si="8"/>
        <v>19</v>
      </c>
      <c r="Z10" s="90">
        <f t="shared" si="9"/>
        <v>0</v>
      </c>
      <c r="AA10" s="90">
        <f t="shared" si="10"/>
        <v>0</v>
      </c>
      <c r="AB10" s="90">
        <f t="shared" si="11"/>
        <v>0</v>
      </c>
      <c r="AC10" s="4" t="str">
        <f t="shared" si="12"/>
        <v/>
      </c>
      <c r="AD10" s="91">
        <f t="shared" si="13"/>
        <v>0</v>
      </c>
      <c r="AE10" s="79" t="str">
        <f t="shared" si="14"/>
        <v>계</v>
      </c>
      <c r="AF10" s="79" t="str">
        <f t="shared" si="15"/>
        <v>4/2</v>
      </c>
      <c r="AH10" s="20" t="str">
        <f t="shared" si="1"/>
        <v>분당두산위브</v>
      </c>
      <c r="AI10" s="87">
        <f t="shared" si="0"/>
        <v>45</v>
      </c>
      <c r="AJ10" s="79" t="str">
        <f t="shared" si="16"/>
        <v>A-</v>
      </c>
      <c r="AK10" s="79" t="s">
        <v>13</v>
      </c>
      <c r="AL10" s="79" t="s">
        <v>62</v>
      </c>
      <c r="AM10" s="79" t="s">
        <v>63</v>
      </c>
      <c r="AN10" s="79" t="str">
        <f t="shared" si="17"/>
        <v>C</v>
      </c>
      <c r="AO10" s="79" t="str">
        <f t="shared" si="18"/>
        <v/>
      </c>
      <c r="AP10" s="79" t="str">
        <f t="shared" si="19"/>
        <v/>
      </c>
      <c r="AQ10" s="79" t="str">
        <f t="shared" si="20"/>
        <v>O</v>
      </c>
      <c r="AR10" s="79" t="str">
        <f t="shared" si="21"/>
        <v>O</v>
      </c>
      <c r="AS10" s="79" t="s">
        <v>2</v>
      </c>
      <c r="AT10" s="79" t="str">
        <f t="shared" si="22"/>
        <v>X</v>
      </c>
      <c r="AU10" s="79" t="str">
        <f t="shared" si="23"/>
        <v>O</v>
      </c>
      <c r="AV10" s="79" t="str">
        <f t="shared" si="24"/>
        <v/>
      </c>
    </row>
    <row r="11" spans="1:48" x14ac:dyDescent="0.3">
      <c r="A11" s="9" t="s">
        <v>595</v>
      </c>
      <c r="B11" s="10" t="s">
        <v>1636</v>
      </c>
      <c r="C11" s="88">
        <v>656</v>
      </c>
      <c r="D11" s="86">
        <v>151.6</v>
      </c>
      <c r="E11" s="87">
        <v>46</v>
      </c>
      <c r="F11" s="86">
        <v>121.5</v>
      </c>
      <c r="G11" s="17">
        <v>37</v>
      </c>
      <c r="H11" s="88">
        <v>45</v>
      </c>
      <c r="I11" s="89"/>
      <c r="J11" s="89"/>
      <c r="K11" s="89"/>
      <c r="L11" s="89"/>
      <c r="M11" s="90">
        <f t="shared" si="2"/>
        <v>0</v>
      </c>
      <c r="N11" s="4" t="str">
        <f t="shared" si="3"/>
        <v/>
      </c>
      <c r="O11" s="91">
        <f t="shared" si="4"/>
        <v>0</v>
      </c>
      <c r="P11" s="91">
        <f t="shared" si="5"/>
        <v>0</v>
      </c>
      <c r="Q11" s="79">
        <v>4</v>
      </c>
      <c r="R11" s="79">
        <v>2</v>
      </c>
      <c r="S11" s="79" t="s">
        <v>72</v>
      </c>
      <c r="T11" s="5" t="s">
        <v>109</v>
      </c>
      <c r="U11" s="9"/>
      <c r="W11" s="86">
        <f t="shared" si="6"/>
        <v>151.6</v>
      </c>
      <c r="X11" s="87">
        <f t="shared" si="7"/>
        <v>46</v>
      </c>
      <c r="Y11" s="92">
        <f t="shared" si="8"/>
        <v>45</v>
      </c>
      <c r="Z11" s="90">
        <f t="shared" si="9"/>
        <v>0</v>
      </c>
      <c r="AA11" s="90">
        <f t="shared" si="10"/>
        <v>0</v>
      </c>
      <c r="AB11" s="90">
        <f t="shared" si="11"/>
        <v>0</v>
      </c>
      <c r="AC11" s="4" t="str">
        <f t="shared" si="12"/>
        <v/>
      </c>
      <c r="AD11" s="91">
        <f t="shared" si="13"/>
        <v>0</v>
      </c>
      <c r="AE11" s="79" t="str">
        <f t="shared" si="14"/>
        <v>계</v>
      </c>
      <c r="AF11" s="79" t="str">
        <f t="shared" si="15"/>
        <v>4/2</v>
      </c>
      <c r="AH11" s="20" t="str">
        <f t="shared" si="1"/>
        <v>분당두산위브</v>
      </c>
      <c r="AI11" s="87">
        <f t="shared" si="0"/>
        <v>46</v>
      </c>
      <c r="AJ11" s="79" t="str">
        <f t="shared" si="16"/>
        <v>A-</v>
      </c>
      <c r="AK11" s="79" t="s">
        <v>13</v>
      </c>
      <c r="AL11" s="79" t="s">
        <v>62</v>
      </c>
      <c r="AM11" s="79" t="s">
        <v>63</v>
      </c>
      <c r="AN11" s="79" t="str">
        <f t="shared" si="17"/>
        <v>C</v>
      </c>
      <c r="AO11" s="79" t="str">
        <f t="shared" si="18"/>
        <v/>
      </c>
      <c r="AP11" s="79" t="str">
        <f t="shared" si="19"/>
        <v/>
      </c>
      <c r="AQ11" s="79" t="str">
        <f t="shared" si="20"/>
        <v>O</v>
      </c>
      <c r="AR11" s="79" t="str">
        <f t="shared" si="21"/>
        <v>O</v>
      </c>
      <c r="AS11" s="79" t="s">
        <v>2</v>
      </c>
      <c r="AT11" s="79" t="str">
        <f t="shared" si="22"/>
        <v>X</v>
      </c>
      <c r="AU11" s="79" t="str">
        <f t="shared" si="23"/>
        <v>O</v>
      </c>
      <c r="AV11" s="79" t="str">
        <f t="shared" si="24"/>
        <v/>
      </c>
    </row>
    <row r="12" spans="1:48" x14ac:dyDescent="0.3">
      <c r="A12" s="9" t="s">
        <v>595</v>
      </c>
      <c r="B12" s="10" t="s">
        <v>1636</v>
      </c>
      <c r="C12" s="88">
        <v>656</v>
      </c>
      <c r="D12" s="86">
        <v>151.6</v>
      </c>
      <c r="E12" s="87">
        <v>46</v>
      </c>
      <c r="F12" s="86">
        <v>121.5</v>
      </c>
      <c r="G12" s="17">
        <v>37</v>
      </c>
      <c r="H12" s="88">
        <v>43</v>
      </c>
      <c r="I12" s="89"/>
      <c r="J12" s="89"/>
      <c r="K12" s="89"/>
      <c r="L12" s="89"/>
      <c r="M12" s="90">
        <f t="shared" si="2"/>
        <v>0</v>
      </c>
      <c r="N12" s="4" t="str">
        <f t="shared" si="3"/>
        <v/>
      </c>
      <c r="O12" s="91">
        <f t="shared" si="4"/>
        <v>0</v>
      </c>
      <c r="P12" s="91">
        <f t="shared" si="5"/>
        <v>0</v>
      </c>
      <c r="Q12" s="79">
        <v>4</v>
      </c>
      <c r="R12" s="79">
        <v>2</v>
      </c>
      <c r="S12" s="79" t="s">
        <v>72</v>
      </c>
      <c r="T12" s="5" t="s">
        <v>110</v>
      </c>
      <c r="U12" s="9"/>
      <c r="W12" s="86">
        <f t="shared" si="6"/>
        <v>151.6</v>
      </c>
      <c r="X12" s="87">
        <f t="shared" si="7"/>
        <v>46</v>
      </c>
      <c r="Y12" s="92">
        <f t="shared" si="8"/>
        <v>43</v>
      </c>
      <c r="Z12" s="90">
        <f t="shared" si="9"/>
        <v>0</v>
      </c>
      <c r="AA12" s="90">
        <f t="shared" si="10"/>
        <v>0</v>
      </c>
      <c r="AB12" s="90">
        <f t="shared" si="11"/>
        <v>0</v>
      </c>
      <c r="AC12" s="4" t="str">
        <f t="shared" si="12"/>
        <v/>
      </c>
      <c r="AD12" s="91">
        <f t="shared" si="13"/>
        <v>0</v>
      </c>
      <c r="AE12" s="79" t="str">
        <f t="shared" si="14"/>
        <v>계</v>
      </c>
      <c r="AF12" s="79" t="str">
        <f t="shared" si="15"/>
        <v>4/2</v>
      </c>
      <c r="AH12" s="20" t="str">
        <f t="shared" si="1"/>
        <v>분당두산위브</v>
      </c>
      <c r="AI12" s="87">
        <f t="shared" si="0"/>
        <v>46</v>
      </c>
      <c r="AJ12" s="79" t="str">
        <f t="shared" si="16"/>
        <v>A-</v>
      </c>
      <c r="AK12" s="79" t="s">
        <v>13</v>
      </c>
      <c r="AL12" s="79" t="s">
        <v>62</v>
      </c>
      <c r="AM12" s="79" t="s">
        <v>63</v>
      </c>
      <c r="AN12" s="79" t="str">
        <f t="shared" si="17"/>
        <v>C</v>
      </c>
      <c r="AO12" s="79" t="str">
        <f t="shared" si="18"/>
        <v/>
      </c>
      <c r="AP12" s="79" t="str">
        <f t="shared" si="19"/>
        <v/>
      </c>
      <c r="AQ12" s="79" t="str">
        <f t="shared" si="20"/>
        <v>O</v>
      </c>
      <c r="AR12" s="79" t="str">
        <f t="shared" si="21"/>
        <v>O</v>
      </c>
      <c r="AS12" s="79" t="s">
        <v>2</v>
      </c>
      <c r="AT12" s="79" t="str">
        <f t="shared" si="22"/>
        <v>X</v>
      </c>
      <c r="AU12" s="79" t="str">
        <f t="shared" si="23"/>
        <v>O</v>
      </c>
      <c r="AV12" s="79" t="str">
        <f t="shared" si="24"/>
        <v/>
      </c>
    </row>
    <row r="13" spans="1:48" x14ac:dyDescent="0.3">
      <c r="A13" s="9" t="s">
        <v>595</v>
      </c>
      <c r="B13" s="10" t="s">
        <v>1636</v>
      </c>
      <c r="C13" s="88">
        <v>656</v>
      </c>
      <c r="D13" s="86">
        <v>181.9</v>
      </c>
      <c r="E13" s="87">
        <v>55</v>
      </c>
      <c r="F13" s="86">
        <v>147.6</v>
      </c>
      <c r="G13" s="17">
        <v>45</v>
      </c>
      <c r="H13" s="88">
        <v>274</v>
      </c>
      <c r="I13" s="89"/>
      <c r="J13" s="89"/>
      <c r="K13" s="89"/>
      <c r="L13" s="89"/>
      <c r="M13" s="90">
        <f t="shared" si="2"/>
        <v>0</v>
      </c>
      <c r="N13" s="4" t="str">
        <f t="shared" si="3"/>
        <v/>
      </c>
      <c r="O13" s="91">
        <f t="shared" si="4"/>
        <v>0</v>
      </c>
      <c r="P13" s="91">
        <f t="shared" si="5"/>
        <v>0</v>
      </c>
      <c r="Q13" s="79">
        <v>4</v>
      </c>
      <c r="R13" s="79">
        <v>2</v>
      </c>
      <c r="S13" s="79" t="s">
        <v>72</v>
      </c>
      <c r="T13" s="5" t="s">
        <v>111</v>
      </c>
      <c r="U13" s="9"/>
      <c r="W13" s="86">
        <f t="shared" si="6"/>
        <v>181.9</v>
      </c>
      <c r="X13" s="87">
        <f t="shared" si="7"/>
        <v>55</v>
      </c>
      <c r="Y13" s="92">
        <f t="shared" si="8"/>
        <v>274</v>
      </c>
      <c r="Z13" s="90">
        <f t="shared" si="9"/>
        <v>0</v>
      </c>
      <c r="AA13" s="90">
        <f t="shared" si="10"/>
        <v>0</v>
      </c>
      <c r="AB13" s="90">
        <f t="shared" si="11"/>
        <v>0</v>
      </c>
      <c r="AC13" s="4" t="str">
        <f t="shared" si="12"/>
        <v/>
      </c>
      <c r="AD13" s="91">
        <f t="shared" si="13"/>
        <v>0</v>
      </c>
      <c r="AE13" s="79" t="str">
        <f t="shared" si="14"/>
        <v>계</v>
      </c>
      <c r="AF13" s="79" t="str">
        <f t="shared" si="15"/>
        <v>4/2</v>
      </c>
      <c r="AH13" s="20" t="str">
        <f t="shared" si="1"/>
        <v>분당두산위브</v>
      </c>
      <c r="AI13" s="87">
        <f t="shared" si="0"/>
        <v>55</v>
      </c>
      <c r="AJ13" s="79" t="str">
        <f t="shared" si="16"/>
        <v>A-</v>
      </c>
      <c r="AK13" s="79" t="s">
        <v>13</v>
      </c>
      <c r="AL13" s="79" t="s">
        <v>62</v>
      </c>
      <c r="AM13" s="79" t="s">
        <v>63</v>
      </c>
      <c r="AN13" s="79" t="str">
        <f t="shared" si="17"/>
        <v>C</v>
      </c>
      <c r="AO13" s="79" t="str">
        <f t="shared" si="18"/>
        <v/>
      </c>
      <c r="AP13" s="79" t="str">
        <f t="shared" si="19"/>
        <v/>
      </c>
      <c r="AQ13" s="79" t="str">
        <f t="shared" si="20"/>
        <v>O</v>
      </c>
      <c r="AR13" s="79" t="str">
        <f t="shared" si="21"/>
        <v>O</v>
      </c>
      <c r="AS13" s="79" t="s">
        <v>2</v>
      </c>
      <c r="AT13" s="79" t="str">
        <f t="shared" si="22"/>
        <v>X</v>
      </c>
      <c r="AU13" s="79" t="str">
        <f t="shared" si="23"/>
        <v>O</v>
      </c>
      <c r="AV13" s="79" t="str">
        <f t="shared" si="24"/>
        <v/>
      </c>
    </row>
    <row r="14" spans="1:48" x14ac:dyDescent="0.3">
      <c r="A14" s="9" t="s">
        <v>595</v>
      </c>
      <c r="B14" s="10" t="s">
        <v>1636</v>
      </c>
      <c r="C14" s="88">
        <v>656</v>
      </c>
      <c r="D14" s="86">
        <v>182.9</v>
      </c>
      <c r="E14" s="87">
        <v>55</v>
      </c>
      <c r="F14" s="86">
        <v>147.5</v>
      </c>
      <c r="G14" s="17">
        <v>45</v>
      </c>
      <c r="H14" s="88">
        <v>92</v>
      </c>
      <c r="I14" s="89"/>
      <c r="J14" s="89"/>
      <c r="K14" s="89"/>
      <c r="L14" s="89"/>
      <c r="M14" s="90">
        <f t="shared" si="2"/>
        <v>0</v>
      </c>
      <c r="N14" s="4" t="str">
        <f t="shared" si="3"/>
        <v/>
      </c>
      <c r="O14" s="91">
        <f t="shared" si="4"/>
        <v>0</v>
      </c>
      <c r="P14" s="91">
        <f t="shared" si="5"/>
        <v>0</v>
      </c>
      <c r="Q14" s="79">
        <v>4</v>
      </c>
      <c r="R14" s="79">
        <v>2</v>
      </c>
      <c r="S14" s="79" t="s">
        <v>72</v>
      </c>
      <c r="T14" s="5" t="s">
        <v>112</v>
      </c>
      <c r="U14" s="9"/>
      <c r="W14" s="86">
        <f t="shared" si="6"/>
        <v>182.9</v>
      </c>
      <c r="X14" s="87">
        <f t="shared" si="7"/>
        <v>55</v>
      </c>
      <c r="Y14" s="92">
        <f t="shared" si="8"/>
        <v>92</v>
      </c>
      <c r="Z14" s="90">
        <f t="shared" si="9"/>
        <v>0</v>
      </c>
      <c r="AA14" s="90">
        <f t="shared" si="10"/>
        <v>0</v>
      </c>
      <c r="AB14" s="90">
        <f t="shared" si="11"/>
        <v>0</v>
      </c>
      <c r="AC14" s="4" t="str">
        <f t="shared" si="12"/>
        <v/>
      </c>
      <c r="AD14" s="91">
        <f t="shared" si="13"/>
        <v>0</v>
      </c>
      <c r="AE14" s="79" t="str">
        <f t="shared" si="14"/>
        <v>계</v>
      </c>
      <c r="AF14" s="79" t="str">
        <f t="shared" si="15"/>
        <v>4/2</v>
      </c>
      <c r="AH14" s="20" t="str">
        <f t="shared" si="1"/>
        <v>분당두산위브</v>
      </c>
      <c r="AI14" s="87">
        <f t="shared" si="0"/>
        <v>55</v>
      </c>
      <c r="AJ14" s="79" t="str">
        <f t="shared" si="16"/>
        <v>A-</v>
      </c>
      <c r="AK14" s="79" t="s">
        <v>13</v>
      </c>
      <c r="AL14" s="79" t="s">
        <v>62</v>
      </c>
      <c r="AM14" s="79" t="s">
        <v>63</v>
      </c>
      <c r="AN14" s="79" t="str">
        <f t="shared" si="17"/>
        <v>C</v>
      </c>
      <c r="AO14" s="79" t="str">
        <f t="shared" si="18"/>
        <v/>
      </c>
      <c r="AP14" s="79" t="str">
        <f t="shared" si="19"/>
        <v/>
      </c>
      <c r="AQ14" s="79" t="str">
        <f t="shared" si="20"/>
        <v>O</v>
      </c>
      <c r="AR14" s="79" t="str">
        <f t="shared" si="21"/>
        <v>O</v>
      </c>
      <c r="AS14" s="79" t="s">
        <v>2</v>
      </c>
      <c r="AT14" s="79" t="str">
        <f t="shared" si="22"/>
        <v>X</v>
      </c>
      <c r="AU14" s="79" t="str">
        <f t="shared" si="23"/>
        <v>O</v>
      </c>
      <c r="AV14" s="79" t="str">
        <f t="shared" si="24"/>
        <v/>
      </c>
    </row>
    <row r="15" spans="1:48" x14ac:dyDescent="0.3">
      <c r="A15" s="9" t="s">
        <v>595</v>
      </c>
      <c r="B15" s="10" t="s">
        <v>1636</v>
      </c>
      <c r="C15" s="88">
        <v>656</v>
      </c>
      <c r="D15" s="86">
        <v>182.9</v>
      </c>
      <c r="E15" s="87">
        <v>55</v>
      </c>
      <c r="F15" s="86">
        <v>147.5</v>
      </c>
      <c r="G15" s="17">
        <v>45</v>
      </c>
      <c r="H15" s="88">
        <v>88</v>
      </c>
      <c r="I15" s="89"/>
      <c r="J15" s="89"/>
      <c r="K15" s="89"/>
      <c r="L15" s="89"/>
      <c r="M15" s="90">
        <f t="shared" si="2"/>
        <v>0</v>
      </c>
      <c r="N15" s="4" t="str">
        <f t="shared" si="3"/>
        <v/>
      </c>
      <c r="O15" s="91">
        <f t="shared" si="4"/>
        <v>0</v>
      </c>
      <c r="P15" s="91">
        <f t="shared" si="5"/>
        <v>0</v>
      </c>
      <c r="Q15" s="79">
        <v>4</v>
      </c>
      <c r="R15" s="79">
        <v>2</v>
      </c>
      <c r="S15" s="79" t="s">
        <v>72</v>
      </c>
      <c r="T15" s="5" t="s">
        <v>113</v>
      </c>
      <c r="U15" s="9"/>
      <c r="W15" s="86">
        <f t="shared" si="6"/>
        <v>182.9</v>
      </c>
      <c r="X15" s="87">
        <f t="shared" si="7"/>
        <v>55</v>
      </c>
      <c r="Y15" s="92">
        <f t="shared" si="8"/>
        <v>88</v>
      </c>
      <c r="Z15" s="90">
        <f t="shared" si="9"/>
        <v>0</v>
      </c>
      <c r="AA15" s="90">
        <f t="shared" si="10"/>
        <v>0</v>
      </c>
      <c r="AB15" s="90">
        <f t="shared" si="11"/>
        <v>0</v>
      </c>
      <c r="AC15" s="4" t="str">
        <f t="shared" si="12"/>
        <v/>
      </c>
      <c r="AD15" s="91">
        <f t="shared" si="13"/>
        <v>0</v>
      </c>
      <c r="AE15" s="79" t="str">
        <f t="shared" si="14"/>
        <v>계</v>
      </c>
      <c r="AF15" s="79" t="str">
        <f t="shared" si="15"/>
        <v>4/2</v>
      </c>
      <c r="AH15" s="20" t="str">
        <f t="shared" si="1"/>
        <v>분당두산위브</v>
      </c>
      <c r="AI15" s="87">
        <f t="shared" si="0"/>
        <v>55</v>
      </c>
      <c r="AJ15" s="79" t="str">
        <f t="shared" si="16"/>
        <v>A-</v>
      </c>
      <c r="AK15" s="79" t="s">
        <v>13</v>
      </c>
      <c r="AL15" s="79" t="s">
        <v>62</v>
      </c>
      <c r="AM15" s="79" t="s">
        <v>63</v>
      </c>
      <c r="AN15" s="79" t="str">
        <f t="shared" si="17"/>
        <v>C</v>
      </c>
      <c r="AO15" s="79" t="str">
        <f t="shared" si="18"/>
        <v/>
      </c>
      <c r="AP15" s="79" t="str">
        <f t="shared" si="19"/>
        <v/>
      </c>
      <c r="AQ15" s="79" t="str">
        <f t="shared" si="20"/>
        <v>O</v>
      </c>
      <c r="AR15" s="79" t="str">
        <f t="shared" si="21"/>
        <v>O</v>
      </c>
      <c r="AS15" s="79" t="s">
        <v>2</v>
      </c>
      <c r="AT15" s="79" t="str">
        <f t="shared" si="22"/>
        <v>X</v>
      </c>
      <c r="AU15" s="79" t="str">
        <f t="shared" si="23"/>
        <v>O</v>
      </c>
      <c r="AV15" s="79" t="str">
        <f t="shared" si="24"/>
        <v/>
      </c>
    </row>
    <row r="16" spans="1:48" x14ac:dyDescent="0.3">
      <c r="A16" s="9"/>
      <c r="B16" s="79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금곡동 청솔동아('95.02.,204^)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6" t="str">
        <f t="shared" si="0"/>
        <v/>
      </c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</row>
    <row r="17" spans="1:48" x14ac:dyDescent="0.3">
      <c r="A17" s="9" t="s">
        <v>601</v>
      </c>
      <c r="B17" s="10" t="s">
        <v>1637</v>
      </c>
      <c r="C17" s="88">
        <v>204</v>
      </c>
      <c r="D17" s="86">
        <v>124.2</v>
      </c>
      <c r="E17" s="87">
        <v>38</v>
      </c>
      <c r="F17" s="86">
        <v>102</v>
      </c>
      <c r="G17" s="17">
        <v>31</v>
      </c>
      <c r="H17" s="88">
        <v>52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9">
        <v>4</v>
      </c>
      <c r="R17" s="79">
        <v>2</v>
      </c>
      <c r="S17" s="79" t="s">
        <v>72</v>
      </c>
      <c r="T17" s="5">
        <v>124</v>
      </c>
      <c r="U17" s="9"/>
      <c r="W17" s="86">
        <f>D17</f>
        <v>124.2</v>
      </c>
      <c r="X17" s="87">
        <f>E17</f>
        <v>38</v>
      </c>
      <c r="Y17" s="92">
        <f>H17</f>
        <v>52</v>
      </c>
      <c r="Z17" s="90">
        <f>I17</f>
        <v>0</v>
      </c>
      <c r="AA17" s="90">
        <f>K17</f>
        <v>0</v>
      </c>
      <c r="AB17" s="90">
        <f t="shared" ref="AB17:AD18" si="25">M17</f>
        <v>0</v>
      </c>
      <c r="AC17" s="4" t="str">
        <f t="shared" si="25"/>
        <v/>
      </c>
      <c r="AD17" s="91">
        <f t="shared" si="25"/>
        <v>0</v>
      </c>
      <c r="AE17" s="79" t="str">
        <f>S17</f>
        <v>계</v>
      </c>
      <c r="AF17" s="79" t="str">
        <f>Q17&amp;"/"&amp;R17</f>
        <v>4/2</v>
      </c>
      <c r="AH17" s="20" t="str">
        <f t="shared" si="1"/>
        <v>청솔동아</v>
      </c>
      <c r="AI17" s="87">
        <f t="shared" si="0"/>
        <v>38</v>
      </c>
      <c r="AJ17" s="79" t="str">
        <f>IF(AI17="","",$AJ$2)</f>
        <v>A-</v>
      </c>
      <c r="AK17" s="79" t="s">
        <v>13</v>
      </c>
      <c r="AL17" s="79" t="s">
        <v>62</v>
      </c>
      <c r="AM17" s="79" t="s">
        <v>63</v>
      </c>
      <c r="AN17" s="79" t="str">
        <f>IF(AI17="","",$AN$2)</f>
        <v>C</v>
      </c>
      <c r="AO17" s="79" t="str">
        <f>IF(N17="","",IF(N17&gt;=$AO$1/100,"O","X"))</f>
        <v/>
      </c>
      <c r="AP17" s="79" t="str">
        <f>IF(I17="","",IF(I17&lt;=$AP$1,"O","X"))</f>
        <v/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X</v>
      </c>
      <c r="AU17" s="79" t="str">
        <f>IF(C17="","",IF(C17&gt;=$AU$1,"O","X"))</f>
        <v>X</v>
      </c>
      <c r="AV17" s="79" t="str">
        <f>IF(AO17="","",IF(AND(AO17="O",AP17="O",AR17="O",AT17="O",AU17="O"),"후보","X"))</f>
        <v/>
      </c>
    </row>
    <row r="18" spans="1:48" x14ac:dyDescent="0.3">
      <c r="A18" s="9" t="s">
        <v>601</v>
      </c>
      <c r="B18" s="10" t="s">
        <v>1637</v>
      </c>
      <c r="C18" s="88">
        <v>204</v>
      </c>
      <c r="D18" s="86">
        <v>161.19999999999999</v>
      </c>
      <c r="E18" s="87">
        <v>49</v>
      </c>
      <c r="F18" s="86">
        <v>135</v>
      </c>
      <c r="G18" s="17">
        <v>41</v>
      </c>
      <c r="H18" s="88">
        <v>152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9">
        <v>4</v>
      </c>
      <c r="R18" s="79">
        <v>2</v>
      </c>
      <c r="S18" s="79" t="s">
        <v>72</v>
      </c>
      <c r="T18" s="5">
        <v>161</v>
      </c>
      <c r="U18" s="9"/>
      <c r="W18" s="86">
        <f>D18</f>
        <v>161.19999999999999</v>
      </c>
      <c r="X18" s="87">
        <f>E18</f>
        <v>49</v>
      </c>
      <c r="Y18" s="92">
        <f>H18</f>
        <v>152</v>
      </c>
      <c r="Z18" s="90">
        <f>I18</f>
        <v>0</v>
      </c>
      <c r="AA18" s="90">
        <f>K18</f>
        <v>0</v>
      </c>
      <c r="AB18" s="90">
        <f t="shared" si="25"/>
        <v>0</v>
      </c>
      <c r="AC18" s="4" t="str">
        <f t="shared" si="25"/>
        <v/>
      </c>
      <c r="AD18" s="91">
        <f t="shared" si="25"/>
        <v>0</v>
      </c>
      <c r="AE18" s="79" t="str">
        <f>S18</f>
        <v>계</v>
      </c>
      <c r="AF18" s="79" t="str">
        <f>Q18&amp;"/"&amp;R18</f>
        <v>4/2</v>
      </c>
      <c r="AH18" s="20" t="str">
        <f t="shared" si="1"/>
        <v>청솔동아</v>
      </c>
      <c r="AI18" s="87">
        <f t="shared" si="0"/>
        <v>49</v>
      </c>
      <c r="AJ18" s="79" t="str">
        <f>IF(AI18="","",$AJ$2)</f>
        <v>A-</v>
      </c>
      <c r="AK18" s="79" t="s">
        <v>13</v>
      </c>
      <c r="AL18" s="79" t="s">
        <v>62</v>
      </c>
      <c r="AM18" s="79" t="s">
        <v>63</v>
      </c>
      <c r="AN18" s="79" t="str">
        <f>IF(AI18="","",$AN$2)</f>
        <v>C</v>
      </c>
      <c r="AO18" s="79" t="str">
        <f>IF(N18="","",IF(N18&gt;=$AO$1/100,"O","X"))</f>
        <v/>
      </c>
      <c r="AP18" s="79" t="str">
        <f>IF(I18="","",IF(I18&lt;=$AP$1,"O","X"))</f>
        <v/>
      </c>
      <c r="AQ18" s="79" t="str">
        <f>IF(O18="","",IF(O18&lt;=$AQ$1,"O","X"))</f>
        <v>O</v>
      </c>
      <c r="AR18" s="79" t="str">
        <f>IF(M18="","",IF(M18&lt;=$AR$1,"O","X"))</f>
        <v>O</v>
      </c>
      <c r="AS18" s="79" t="s">
        <v>2</v>
      </c>
      <c r="AT18" s="79" t="str">
        <f>IF(OR(F18="",AI18=""),"",IF(AND((F18&lt;=85),(AI18&gt;=15)),"O","X"))</f>
        <v>X</v>
      </c>
      <c r="AU18" s="79" t="str">
        <f>IF(C18="","",IF(C18&gt;=$AU$1,"O","X"))</f>
        <v>X</v>
      </c>
      <c r="AV18" s="79" t="str">
        <f>IF(AO18="","",IF(AND(AO18="O",AP18="O",AR18="O",AT18="O",AU18="O"),"후보","X"))</f>
        <v/>
      </c>
    </row>
    <row r="19" spans="1:48" x14ac:dyDescent="0.3">
      <c r="A19" s="9"/>
      <c r="B19" s="79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금곡동 청솔한라('95.12.,768^)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6" t="str">
        <f t="shared" si="0"/>
        <v/>
      </c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</row>
    <row r="20" spans="1:48" x14ac:dyDescent="0.3">
      <c r="A20" s="9" t="s">
        <v>606</v>
      </c>
      <c r="B20" s="10" t="s">
        <v>1638</v>
      </c>
      <c r="C20" s="88">
        <v>768</v>
      </c>
      <c r="D20" s="86">
        <v>78.400000000000006</v>
      </c>
      <c r="E20" s="87">
        <v>24</v>
      </c>
      <c r="F20" s="86">
        <v>58.8</v>
      </c>
      <c r="G20" s="17">
        <v>18</v>
      </c>
      <c r="H20" s="88">
        <v>388</v>
      </c>
      <c r="I20" s="89">
        <v>102500</v>
      </c>
      <c r="J20" s="89" t="s">
        <v>66</v>
      </c>
      <c r="K20" s="89">
        <v>56000</v>
      </c>
      <c r="L20" s="89" t="s">
        <v>79</v>
      </c>
      <c r="M20" s="90">
        <f>I20-K20</f>
        <v>46500</v>
      </c>
      <c r="N20" s="4">
        <f>IF(ISERROR(K20/I20),"",K20/I20)</f>
        <v>0.54634146341463419</v>
      </c>
      <c r="O20" s="91">
        <f>I20/E20</f>
        <v>4270.833333333333</v>
      </c>
      <c r="P20" s="91">
        <f>K20/E20</f>
        <v>2333.3333333333335</v>
      </c>
      <c r="Q20" s="79">
        <v>3</v>
      </c>
      <c r="R20" s="79">
        <v>1</v>
      </c>
      <c r="S20" s="79" t="s">
        <v>72</v>
      </c>
      <c r="T20" s="5">
        <v>78</v>
      </c>
      <c r="U20" s="9"/>
      <c r="W20" s="86">
        <f t="shared" ref="W20:X22" si="26">D20</f>
        <v>78.400000000000006</v>
      </c>
      <c r="X20" s="87">
        <f t="shared" si="26"/>
        <v>24</v>
      </c>
      <c r="Y20" s="92">
        <f t="shared" ref="Y20:Z22" si="27">H20</f>
        <v>388</v>
      </c>
      <c r="Z20" s="90">
        <f t="shared" si="27"/>
        <v>102500</v>
      </c>
      <c r="AA20" s="90">
        <f>K20</f>
        <v>56000</v>
      </c>
      <c r="AB20" s="90">
        <f t="shared" ref="AB20:AD22" si="28">M20</f>
        <v>46500</v>
      </c>
      <c r="AC20" s="4">
        <f t="shared" si="28"/>
        <v>0.54634146341463419</v>
      </c>
      <c r="AD20" s="91">
        <f t="shared" si="28"/>
        <v>4270.833333333333</v>
      </c>
      <c r="AE20" s="79" t="str">
        <f>S20</f>
        <v>계</v>
      </c>
      <c r="AF20" s="79" t="str">
        <f>Q20&amp;"/"&amp;R20</f>
        <v>3/1</v>
      </c>
      <c r="AH20" s="20" t="str">
        <f t="shared" si="1"/>
        <v>청솔한라</v>
      </c>
      <c r="AI20" s="87">
        <f t="shared" si="0"/>
        <v>24</v>
      </c>
      <c r="AJ20" s="79" t="str">
        <f>IF(AI20="","",$AJ$2)</f>
        <v>A-</v>
      </c>
      <c r="AK20" s="79" t="s">
        <v>13</v>
      </c>
      <c r="AL20" s="79" t="s">
        <v>62</v>
      </c>
      <c r="AM20" s="79" t="s">
        <v>63</v>
      </c>
      <c r="AN20" s="79" t="str">
        <f>IF(AI20="","",$AN$2)</f>
        <v>C</v>
      </c>
      <c r="AO20" s="79" t="str">
        <f>IF(N20="","",IF(N20&gt;=$AO$1/100,"O","X"))</f>
        <v>X</v>
      </c>
      <c r="AP20" s="79" t="str">
        <f>IF(I20="","",IF(I20&lt;=$AP$1,"O","X"))</f>
        <v>X</v>
      </c>
      <c r="AQ20" s="79" t="str">
        <f>IF(O20="","",IF(O20&lt;=$AQ$1,"O","X"))</f>
        <v>X</v>
      </c>
      <c r="AR20" s="79" t="str">
        <f>IF(M20="","",IF(M20&lt;=$AR$1,"O","X"))</f>
        <v>X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x14ac:dyDescent="0.3">
      <c r="A21" s="9" t="s">
        <v>606</v>
      </c>
      <c r="B21" s="10" t="s">
        <v>1638</v>
      </c>
      <c r="C21" s="88">
        <v>768</v>
      </c>
      <c r="D21" s="86">
        <v>89.5</v>
      </c>
      <c r="E21" s="87">
        <v>27</v>
      </c>
      <c r="F21" s="86">
        <v>69.099999999999994</v>
      </c>
      <c r="G21" s="17">
        <v>21</v>
      </c>
      <c r="H21" s="88">
        <v>196</v>
      </c>
      <c r="I21" s="89">
        <v>120000</v>
      </c>
      <c r="J21" s="89" t="s">
        <v>83</v>
      </c>
      <c r="K21" s="89">
        <v>62000</v>
      </c>
      <c r="L21" s="89" t="s">
        <v>82</v>
      </c>
      <c r="M21" s="90">
        <f>I21-K21</f>
        <v>58000</v>
      </c>
      <c r="N21" s="4">
        <f>IF(ISERROR(K21/I21),"",K21/I21)</f>
        <v>0.51666666666666672</v>
      </c>
      <c r="O21" s="91">
        <f>I21/E21</f>
        <v>4444.4444444444443</v>
      </c>
      <c r="P21" s="91">
        <f>K21/E21</f>
        <v>2296.2962962962961</v>
      </c>
      <c r="Q21" s="79">
        <v>3</v>
      </c>
      <c r="R21" s="79">
        <v>1</v>
      </c>
      <c r="S21" s="79" t="s">
        <v>72</v>
      </c>
      <c r="T21" s="5">
        <v>89</v>
      </c>
      <c r="U21" s="9"/>
      <c r="W21" s="86">
        <f t="shared" si="26"/>
        <v>89.5</v>
      </c>
      <c r="X21" s="87">
        <f t="shared" si="26"/>
        <v>27</v>
      </c>
      <c r="Y21" s="92">
        <f t="shared" si="27"/>
        <v>196</v>
      </c>
      <c r="Z21" s="90">
        <f t="shared" si="27"/>
        <v>120000</v>
      </c>
      <c r="AA21" s="90">
        <f>K21</f>
        <v>62000</v>
      </c>
      <c r="AB21" s="90">
        <f t="shared" si="28"/>
        <v>58000</v>
      </c>
      <c r="AC21" s="4">
        <f t="shared" si="28"/>
        <v>0.51666666666666672</v>
      </c>
      <c r="AD21" s="91">
        <f t="shared" si="28"/>
        <v>4444.4444444444443</v>
      </c>
      <c r="AE21" s="79" t="str">
        <f>S21</f>
        <v>계</v>
      </c>
      <c r="AF21" s="79" t="str">
        <f>Q21&amp;"/"&amp;R21</f>
        <v>3/1</v>
      </c>
      <c r="AH21" s="20" t="str">
        <f t="shared" si="1"/>
        <v>청솔한라</v>
      </c>
      <c r="AI21" s="87">
        <f t="shared" si="0"/>
        <v>27</v>
      </c>
      <c r="AJ21" s="79" t="str">
        <f>IF(AI21="","",$AJ$2)</f>
        <v>A-</v>
      </c>
      <c r="AK21" s="79" t="s">
        <v>13</v>
      </c>
      <c r="AL21" s="79" t="s">
        <v>62</v>
      </c>
      <c r="AM21" s="79" t="s">
        <v>63</v>
      </c>
      <c r="AN21" s="79" t="str">
        <f>IF(AI21="","",$AN$2)</f>
        <v>C</v>
      </c>
      <c r="AO21" s="79" t="str">
        <f>IF(N21="","",IF(N21&gt;=$AO$1/100,"O","X"))</f>
        <v>X</v>
      </c>
      <c r="AP21" s="79" t="str">
        <f>IF(I21="","",IF(I21&lt;=$AP$1,"O","X"))</f>
        <v>X</v>
      </c>
      <c r="AQ21" s="79" t="str">
        <f>IF(O21="","",IF(O21&lt;=$AQ$1,"O","X"))</f>
        <v>X</v>
      </c>
      <c r="AR21" s="79" t="str">
        <f>IF(M21="","",IF(M21&lt;=$AR$1,"O","X"))</f>
        <v>X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O</v>
      </c>
      <c r="AV21" s="79" t="str">
        <f>IF(AO21="","",IF(AND(AO21="O",AP21="O",AR21="O",AT21="O",AU21="O"),"후보","X"))</f>
        <v>X</v>
      </c>
    </row>
    <row r="22" spans="1:48" x14ac:dyDescent="0.3">
      <c r="A22" s="9" t="s">
        <v>606</v>
      </c>
      <c r="B22" s="10" t="s">
        <v>1638</v>
      </c>
      <c r="C22" s="88">
        <v>768</v>
      </c>
      <c r="D22" s="86">
        <v>104.7</v>
      </c>
      <c r="E22" s="87">
        <v>32</v>
      </c>
      <c r="F22" s="86">
        <v>84.4</v>
      </c>
      <c r="G22" s="17">
        <v>26</v>
      </c>
      <c r="H22" s="88">
        <v>184</v>
      </c>
      <c r="I22" s="89">
        <v>130000</v>
      </c>
      <c r="J22" s="89" t="s">
        <v>66</v>
      </c>
      <c r="K22" s="89">
        <v>75000</v>
      </c>
      <c r="L22" s="89" t="s">
        <v>82</v>
      </c>
      <c r="M22" s="90">
        <f>I22-K22</f>
        <v>55000</v>
      </c>
      <c r="N22" s="4">
        <f>IF(ISERROR(K22/I22),"",K22/I22)</f>
        <v>0.57692307692307687</v>
      </c>
      <c r="O22" s="91">
        <f>I22/E22</f>
        <v>4062.5</v>
      </c>
      <c r="P22" s="91">
        <f>K22/E22</f>
        <v>2343.75</v>
      </c>
      <c r="Q22" s="79">
        <v>3</v>
      </c>
      <c r="R22" s="79">
        <v>2</v>
      </c>
      <c r="S22" s="79" t="s">
        <v>72</v>
      </c>
      <c r="T22" s="5">
        <v>104</v>
      </c>
      <c r="U22" s="9"/>
      <c r="W22" s="86">
        <f t="shared" si="26"/>
        <v>104.7</v>
      </c>
      <c r="X22" s="87">
        <f t="shared" si="26"/>
        <v>32</v>
      </c>
      <c r="Y22" s="92">
        <f t="shared" si="27"/>
        <v>184</v>
      </c>
      <c r="Z22" s="90">
        <f t="shared" si="27"/>
        <v>130000</v>
      </c>
      <c r="AA22" s="90">
        <f>K22</f>
        <v>75000</v>
      </c>
      <c r="AB22" s="90">
        <f t="shared" si="28"/>
        <v>55000</v>
      </c>
      <c r="AC22" s="4">
        <f t="shared" si="28"/>
        <v>0.57692307692307687</v>
      </c>
      <c r="AD22" s="91">
        <f t="shared" si="28"/>
        <v>4062.5</v>
      </c>
      <c r="AE22" s="79" t="str">
        <f>S22</f>
        <v>계</v>
      </c>
      <c r="AF22" s="79" t="str">
        <f>Q22&amp;"/"&amp;R22</f>
        <v>3/2</v>
      </c>
      <c r="AH22" s="20" t="str">
        <f t="shared" si="1"/>
        <v>청솔한라</v>
      </c>
      <c r="AI22" s="87">
        <f t="shared" si="0"/>
        <v>32</v>
      </c>
      <c r="AJ22" s="79" t="str">
        <f>IF(AI22="","",$AJ$2)</f>
        <v>A-</v>
      </c>
      <c r="AK22" s="79" t="s">
        <v>13</v>
      </c>
      <c r="AL22" s="79" t="s">
        <v>62</v>
      </c>
      <c r="AM22" s="79" t="s">
        <v>63</v>
      </c>
      <c r="AN22" s="79" t="str">
        <f>IF(AI22="","",$AN$2)</f>
        <v>C</v>
      </c>
      <c r="AO22" s="79" t="str">
        <f>IF(N22="","",IF(N22&gt;=$AO$1/100,"O","X"))</f>
        <v>X</v>
      </c>
      <c r="AP22" s="79" t="str">
        <f>IF(I22="","",IF(I22&lt;=$AP$1,"O","X"))</f>
        <v>X</v>
      </c>
      <c r="AQ22" s="79" t="str">
        <f>IF(O22="","",IF(O22&lt;=$AQ$1,"O","X"))</f>
        <v>X</v>
      </c>
      <c r="AR22" s="79" t="str">
        <f>IF(M22="","",IF(M22&lt;=$AR$1,"O","X"))</f>
        <v>X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>X</v>
      </c>
    </row>
    <row r="23" spans="1:48" x14ac:dyDescent="0.3">
      <c r="A23" s="9"/>
      <c r="B23" s="79"/>
      <c r="C23" s="6"/>
      <c r="D23" s="9"/>
      <c r="E23" s="14"/>
      <c r="F23" s="86"/>
      <c r="G23" s="9"/>
      <c r="H23" s="9"/>
      <c r="I23" s="9"/>
      <c r="J23" s="9"/>
      <c r="K23" s="9"/>
      <c r="L23" s="9"/>
      <c r="M23" s="9"/>
      <c r="N23" s="9"/>
      <c r="O23" s="91"/>
      <c r="P23" s="91"/>
      <c r="Q23" s="87"/>
      <c r="R23" s="87"/>
      <c r="S23" s="9"/>
      <c r="T23" s="47"/>
      <c r="U23" s="9"/>
      <c r="W23" s="67" t="str">
        <f>$A$4&amp;" "&amp;A24&amp;"("&amp;B24&amp;","&amp;C24&amp;"^)"</f>
        <v>금곡동 분당하우스토리('04.10.,212^)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6" t="str">
        <f t="shared" si="0"/>
        <v/>
      </c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</row>
    <row r="24" spans="1:48" x14ac:dyDescent="0.3">
      <c r="A24" s="9" t="s">
        <v>611</v>
      </c>
      <c r="B24" s="10" t="s">
        <v>1639</v>
      </c>
      <c r="C24" s="88">
        <v>212</v>
      </c>
      <c r="D24" s="86">
        <v>105.3</v>
      </c>
      <c r="E24" s="87">
        <v>32</v>
      </c>
      <c r="F24" s="86">
        <v>84.7</v>
      </c>
      <c r="G24" s="17">
        <v>26</v>
      </c>
      <c r="H24" s="88">
        <v>32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9">
        <v>3</v>
      </c>
      <c r="R24" s="79">
        <v>2</v>
      </c>
      <c r="S24" s="79" t="s">
        <v>72</v>
      </c>
      <c r="T24" s="5">
        <v>105</v>
      </c>
      <c r="U24" s="9"/>
      <c r="W24" s="86">
        <f t="shared" ref="W24:X28" si="29">D24</f>
        <v>105.3</v>
      </c>
      <c r="X24" s="87">
        <f t="shared" si="29"/>
        <v>32</v>
      </c>
      <c r="Y24" s="92">
        <f t="shared" ref="Y24:Z28" si="30">H24</f>
        <v>32</v>
      </c>
      <c r="Z24" s="90">
        <f t="shared" si="30"/>
        <v>0</v>
      </c>
      <c r="AA24" s="90">
        <f>K24</f>
        <v>0</v>
      </c>
      <c r="AB24" s="90">
        <f t="shared" ref="AB24:AD28" si="31">M24</f>
        <v>0</v>
      </c>
      <c r="AC24" s="4" t="str">
        <f t="shared" si="31"/>
        <v/>
      </c>
      <c r="AD24" s="91">
        <f t="shared" si="31"/>
        <v>0</v>
      </c>
      <c r="AE24" s="79" t="str">
        <f>S24</f>
        <v>계</v>
      </c>
      <c r="AF24" s="79" t="str">
        <f>Q24&amp;"/"&amp;R24</f>
        <v>3/2</v>
      </c>
      <c r="AH24" s="20" t="str">
        <f t="shared" si="1"/>
        <v>분당하우스토리</v>
      </c>
      <c r="AI24" s="87">
        <f t="shared" si="0"/>
        <v>32</v>
      </c>
      <c r="AJ24" s="79" t="str">
        <f>IF(AI24="","",$AJ$2)</f>
        <v>A-</v>
      </c>
      <c r="AK24" s="79" t="s">
        <v>13</v>
      </c>
      <c r="AL24" s="79" t="s">
        <v>62</v>
      </c>
      <c r="AM24" s="79" t="s">
        <v>63</v>
      </c>
      <c r="AN24" s="79" t="str">
        <f>IF(AI24="","",$AN$2)</f>
        <v>C</v>
      </c>
      <c r="AO24" s="79" t="str">
        <f>IF(N24="","",IF(N24&gt;=$AO$1/100,"O","X"))</f>
        <v/>
      </c>
      <c r="AP24" s="79" t="str">
        <f>IF(I24="","",IF(I24&lt;=$AP$1,"O","X"))</f>
        <v/>
      </c>
      <c r="AQ24" s="79" t="str">
        <f>IF(O24="","",IF(O24&lt;=$AQ$1,"O","X"))</f>
        <v>O</v>
      </c>
      <c r="AR24" s="79" t="str">
        <f>IF(M24="","",IF(M24&lt;=$AR$1,"O","X"))</f>
        <v>O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X</v>
      </c>
      <c r="AV24" s="79" t="str">
        <f>IF(AO24="","",IF(AND(AO24="O",AP24="O",AR24="O",AT24="O",AU24="O"),"후보","X"))</f>
        <v/>
      </c>
    </row>
    <row r="25" spans="1:48" x14ac:dyDescent="0.3">
      <c r="A25" s="9" t="s">
        <v>611</v>
      </c>
      <c r="B25" s="10" t="s">
        <v>1639</v>
      </c>
      <c r="C25" s="88">
        <v>212</v>
      </c>
      <c r="D25" s="86">
        <v>155.1</v>
      </c>
      <c r="E25" s="87">
        <v>47</v>
      </c>
      <c r="F25" s="86">
        <v>132.1</v>
      </c>
      <c r="G25" s="17">
        <v>40</v>
      </c>
      <c r="H25" s="88">
        <v>36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4</v>
      </c>
      <c r="R25" s="79">
        <v>2</v>
      </c>
      <c r="S25" s="79" t="s">
        <v>72</v>
      </c>
      <c r="T25" s="5" t="s">
        <v>114</v>
      </c>
      <c r="U25" s="9"/>
      <c r="W25" s="86">
        <f t="shared" si="29"/>
        <v>155.1</v>
      </c>
      <c r="X25" s="87">
        <f t="shared" si="29"/>
        <v>47</v>
      </c>
      <c r="Y25" s="92">
        <f t="shared" si="30"/>
        <v>36</v>
      </c>
      <c r="Z25" s="90">
        <f t="shared" si="30"/>
        <v>0</v>
      </c>
      <c r="AA25" s="90">
        <f>K25</f>
        <v>0</v>
      </c>
      <c r="AB25" s="90">
        <f t="shared" si="31"/>
        <v>0</v>
      </c>
      <c r="AC25" s="4" t="str">
        <f t="shared" si="31"/>
        <v/>
      </c>
      <c r="AD25" s="91">
        <f t="shared" si="31"/>
        <v>0</v>
      </c>
      <c r="AE25" s="79" t="str">
        <f>S25</f>
        <v>계</v>
      </c>
      <c r="AF25" s="79" t="str">
        <f>Q25&amp;"/"&amp;R25</f>
        <v>4/2</v>
      </c>
      <c r="AH25" s="20" t="str">
        <f t="shared" si="1"/>
        <v>분당하우스토리</v>
      </c>
      <c r="AI25" s="87">
        <f t="shared" si="0"/>
        <v>47</v>
      </c>
      <c r="AJ25" s="79" t="str">
        <f>IF(AI25="","",$AJ$2)</f>
        <v>A-</v>
      </c>
      <c r="AK25" s="79" t="s">
        <v>13</v>
      </c>
      <c r="AL25" s="79" t="s">
        <v>62</v>
      </c>
      <c r="AM25" s="79" t="s">
        <v>63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X</v>
      </c>
      <c r="AU25" s="79" t="str">
        <f>IF(C25="","",IF(C25&gt;=$AU$1,"O","X"))</f>
        <v>X</v>
      </c>
      <c r="AV25" s="79" t="str">
        <f>IF(AO25="","",IF(AND(AO25="O",AP25="O",AR25="O",AT25="O",AU25="O"),"후보","X"))</f>
        <v/>
      </c>
    </row>
    <row r="26" spans="1:48" x14ac:dyDescent="0.3">
      <c r="A26" s="9" t="s">
        <v>611</v>
      </c>
      <c r="B26" s="10" t="s">
        <v>1639</v>
      </c>
      <c r="C26" s="88">
        <v>212</v>
      </c>
      <c r="D26" s="86">
        <v>155.1</v>
      </c>
      <c r="E26" s="87">
        <v>47</v>
      </c>
      <c r="F26" s="86">
        <v>132.1</v>
      </c>
      <c r="G26" s="17">
        <v>40</v>
      </c>
      <c r="H26" s="88">
        <v>36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9">
        <v>4</v>
      </c>
      <c r="R26" s="79">
        <v>2</v>
      </c>
      <c r="S26" s="79" t="s">
        <v>72</v>
      </c>
      <c r="T26" s="5" t="s">
        <v>115</v>
      </c>
      <c r="U26" s="9"/>
      <c r="W26" s="86">
        <f t="shared" si="29"/>
        <v>155.1</v>
      </c>
      <c r="X26" s="87">
        <f t="shared" si="29"/>
        <v>47</v>
      </c>
      <c r="Y26" s="92">
        <f t="shared" si="30"/>
        <v>36</v>
      </c>
      <c r="Z26" s="90">
        <f t="shared" si="30"/>
        <v>0</v>
      </c>
      <c r="AA26" s="90">
        <f>K26</f>
        <v>0</v>
      </c>
      <c r="AB26" s="90">
        <f t="shared" si="31"/>
        <v>0</v>
      </c>
      <c r="AC26" s="4" t="str">
        <f t="shared" si="31"/>
        <v/>
      </c>
      <c r="AD26" s="91">
        <f t="shared" si="31"/>
        <v>0</v>
      </c>
      <c r="AE26" s="79" t="str">
        <f>S26</f>
        <v>계</v>
      </c>
      <c r="AF26" s="79" t="str">
        <f>Q26&amp;"/"&amp;R26</f>
        <v>4/2</v>
      </c>
      <c r="AH26" s="20" t="str">
        <f t="shared" si="1"/>
        <v>분당하우스토리</v>
      </c>
      <c r="AI26" s="87">
        <f t="shared" si="0"/>
        <v>47</v>
      </c>
      <c r="AJ26" s="79" t="str">
        <f>IF(AI26="","",$AJ$2)</f>
        <v>A-</v>
      </c>
      <c r="AK26" s="79" t="s">
        <v>13</v>
      </c>
      <c r="AL26" s="79" t="s">
        <v>62</v>
      </c>
      <c r="AM26" s="79" t="s">
        <v>63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X</v>
      </c>
      <c r="AU26" s="79" t="str">
        <f>IF(C26="","",IF(C26&gt;=$AU$1,"O","X"))</f>
        <v>X</v>
      </c>
      <c r="AV26" s="79" t="str">
        <f>IF(AO26="","",IF(AND(AO26="O",AP26="O",AR26="O",AT26="O",AU26="O"),"후보","X"))</f>
        <v/>
      </c>
    </row>
    <row r="27" spans="1:48" x14ac:dyDescent="0.3">
      <c r="A27" s="9" t="s">
        <v>611</v>
      </c>
      <c r="B27" s="10" t="s">
        <v>1639</v>
      </c>
      <c r="C27" s="88">
        <v>212</v>
      </c>
      <c r="D27" s="86">
        <v>185.5</v>
      </c>
      <c r="E27" s="87">
        <v>56</v>
      </c>
      <c r="F27" s="86">
        <v>159</v>
      </c>
      <c r="G27" s="17">
        <v>48</v>
      </c>
      <c r="H27" s="88">
        <v>54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9">
        <v>4</v>
      </c>
      <c r="R27" s="79">
        <v>2</v>
      </c>
      <c r="S27" s="79" t="s">
        <v>72</v>
      </c>
      <c r="T27" s="5">
        <v>185</v>
      </c>
      <c r="U27" s="9"/>
      <c r="W27" s="86">
        <f t="shared" si="29"/>
        <v>185.5</v>
      </c>
      <c r="X27" s="87">
        <f t="shared" si="29"/>
        <v>56</v>
      </c>
      <c r="Y27" s="92">
        <f t="shared" si="30"/>
        <v>54</v>
      </c>
      <c r="Z27" s="90">
        <f t="shared" si="30"/>
        <v>0</v>
      </c>
      <c r="AA27" s="90">
        <f>K27</f>
        <v>0</v>
      </c>
      <c r="AB27" s="90">
        <f t="shared" si="31"/>
        <v>0</v>
      </c>
      <c r="AC27" s="4" t="str">
        <f t="shared" si="31"/>
        <v/>
      </c>
      <c r="AD27" s="91">
        <f t="shared" si="31"/>
        <v>0</v>
      </c>
      <c r="AE27" s="79" t="str">
        <f>S27</f>
        <v>계</v>
      </c>
      <c r="AF27" s="79" t="str">
        <f>Q27&amp;"/"&amp;R27</f>
        <v>4/2</v>
      </c>
      <c r="AH27" s="20" t="str">
        <f t="shared" si="1"/>
        <v>분당하우스토리</v>
      </c>
      <c r="AI27" s="87">
        <f t="shared" si="0"/>
        <v>56</v>
      </c>
      <c r="AJ27" s="79" t="str">
        <f>IF(AI27="","",$AJ$2)</f>
        <v>A-</v>
      </c>
      <c r="AK27" s="79" t="s">
        <v>13</v>
      </c>
      <c r="AL27" s="79" t="s">
        <v>62</v>
      </c>
      <c r="AM27" s="79" t="s">
        <v>63</v>
      </c>
      <c r="AN27" s="79" t="str">
        <f>IF(AI27="","",$AN$2)</f>
        <v>C</v>
      </c>
      <c r="AO27" s="79" t="str">
        <f>IF(N27="","",IF(N27&gt;=$AO$1/100,"O","X"))</f>
        <v/>
      </c>
      <c r="AP27" s="79" t="str">
        <f>IF(I27="","",IF(I27&lt;=$AP$1,"O","X"))</f>
        <v/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X</v>
      </c>
      <c r="AU27" s="79" t="str">
        <f>IF(C27="","",IF(C27&gt;=$AU$1,"O","X"))</f>
        <v>X</v>
      </c>
      <c r="AV27" s="79" t="str">
        <f>IF(AO27="","",IF(AND(AO27="O",AP27="O",AR27="O",AT27="O",AU27="O"),"후보","X"))</f>
        <v/>
      </c>
    </row>
    <row r="28" spans="1:48" x14ac:dyDescent="0.3">
      <c r="A28" s="9" t="s">
        <v>611</v>
      </c>
      <c r="B28" s="10" t="s">
        <v>1639</v>
      </c>
      <c r="C28" s="88">
        <v>212</v>
      </c>
      <c r="D28" s="86">
        <v>208.2</v>
      </c>
      <c r="E28" s="87">
        <v>63</v>
      </c>
      <c r="F28" s="86">
        <v>177.7</v>
      </c>
      <c r="G28" s="17">
        <v>54</v>
      </c>
      <c r="H28" s="88">
        <v>54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9">
        <v>4</v>
      </c>
      <c r="R28" s="79">
        <v>2</v>
      </c>
      <c r="S28" s="79" t="s">
        <v>72</v>
      </c>
      <c r="T28" s="5">
        <v>208</v>
      </c>
      <c r="U28" s="9"/>
      <c r="W28" s="86">
        <f t="shared" si="29"/>
        <v>208.2</v>
      </c>
      <c r="X28" s="87">
        <f t="shared" si="29"/>
        <v>63</v>
      </c>
      <c r="Y28" s="92">
        <f t="shared" si="30"/>
        <v>54</v>
      </c>
      <c r="Z28" s="90">
        <f t="shared" si="30"/>
        <v>0</v>
      </c>
      <c r="AA28" s="90">
        <f>K28</f>
        <v>0</v>
      </c>
      <c r="AB28" s="90">
        <f t="shared" si="31"/>
        <v>0</v>
      </c>
      <c r="AC28" s="4" t="str">
        <f t="shared" si="31"/>
        <v/>
      </c>
      <c r="AD28" s="91">
        <f t="shared" si="31"/>
        <v>0</v>
      </c>
      <c r="AE28" s="79" t="str">
        <f>S28</f>
        <v>계</v>
      </c>
      <c r="AF28" s="79" t="str">
        <f>Q28&amp;"/"&amp;R28</f>
        <v>4/2</v>
      </c>
      <c r="AH28" s="20" t="str">
        <f t="shared" si="1"/>
        <v>분당하우스토리</v>
      </c>
      <c r="AI28" s="87">
        <f t="shared" si="0"/>
        <v>63</v>
      </c>
      <c r="AJ28" s="79" t="str">
        <f>IF(AI28="","",$AJ$2)</f>
        <v>A-</v>
      </c>
      <c r="AK28" s="79" t="s">
        <v>13</v>
      </c>
      <c r="AL28" s="79" t="s">
        <v>62</v>
      </c>
      <c r="AM28" s="79" t="s">
        <v>63</v>
      </c>
      <c r="AN28" s="79" t="str">
        <f>IF(AI28="","",$AN$2)</f>
        <v>C</v>
      </c>
      <c r="AO28" s="79" t="str">
        <f>IF(N28="","",IF(N28&gt;=$AO$1/100,"O","X"))</f>
        <v/>
      </c>
      <c r="AP28" s="79" t="str">
        <f>IF(I28="","",IF(I28&lt;=$AP$1,"O","X"))</f>
        <v/>
      </c>
      <c r="AQ28" s="79" t="str">
        <f>IF(O28="","",IF(O28&lt;=$AQ$1,"O","X"))</f>
        <v>O</v>
      </c>
      <c r="AR28" s="79" t="str">
        <f>IF(M28="","",IF(M28&lt;=$AR$1,"O","X"))</f>
        <v>O</v>
      </c>
      <c r="AS28" s="79" t="s">
        <v>2</v>
      </c>
      <c r="AT28" s="79" t="str">
        <f>IF(OR(F28="",AI28=""),"",IF(AND((F28&lt;=85),(AI28&gt;=15)),"O","X"))</f>
        <v>X</v>
      </c>
      <c r="AU28" s="79" t="str">
        <f>IF(C28="","",IF(C28&gt;=$AU$1,"O","X"))</f>
        <v>X</v>
      </c>
      <c r="AV28" s="79" t="str">
        <f>IF(AO28="","",IF(AND(AO28="O",AP28="O",AR28="O",AT28="O",AU28="O"),"후보","X"))</f>
        <v/>
      </c>
    </row>
    <row r="29" spans="1:48" x14ac:dyDescent="0.3">
      <c r="A29" s="9"/>
      <c r="B29" s="79"/>
      <c r="C29" s="6"/>
      <c r="D29" s="9"/>
      <c r="E29" s="14"/>
      <c r="F29" s="86"/>
      <c r="G29" s="9"/>
      <c r="H29" s="9"/>
      <c r="I29" s="9"/>
      <c r="J29" s="9"/>
      <c r="K29" s="9"/>
      <c r="L29" s="9"/>
      <c r="M29" s="9"/>
      <c r="N29" s="9"/>
      <c r="O29" s="91"/>
      <c r="P29" s="91"/>
      <c r="Q29" s="87"/>
      <c r="R29" s="87"/>
      <c r="S29" s="9"/>
      <c r="T29" s="47"/>
      <c r="U29" s="9"/>
      <c r="W29" s="67" t="str">
        <f>$A$4&amp;" "&amp;A30&amp;"("&amp;B30&amp;","&amp;C30&amp;"^)"</f>
        <v>금곡동 더헤리티지('09.09.,390^)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6" t="str">
        <f t="shared" si="0"/>
        <v/>
      </c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</row>
    <row r="30" spans="1:48" x14ac:dyDescent="0.3">
      <c r="A30" s="9" t="s">
        <v>616</v>
      </c>
      <c r="B30" s="10" t="s">
        <v>1640</v>
      </c>
      <c r="C30" s="88">
        <v>390</v>
      </c>
      <c r="D30" s="86">
        <v>78.400000000000006</v>
      </c>
      <c r="E30" s="87">
        <v>24</v>
      </c>
      <c r="F30" s="86">
        <v>52.2</v>
      </c>
      <c r="G30" s="17">
        <v>16</v>
      </c>
      <c r="H30" s="88">
        <v>20</v>
      </c>
      <c r="I30" s="89">
        <v>68000</v>
      </c>
      <c r="J30" s="89" t="s">
        <v>84</v>
      </c>
      <c r="K30" s="89"/>
      <c r="L30" s="89"/>
      <c r="M30" s="90">
        <f t="shared" ref="M30:M37" si="32">I30-K30</f>
        <v>68000</v>
      </c>
      <c r="N30" s="4">
        <f t="shared" ref="N30:N37" si="33">IF(ISERROR(K30/I30),"",K30/I30)</f>
        <v>0</v>
      </c>
      <c r="O30" s="91">
        <f t="shared" ref="O30:O37" si="34">I30/E30</f>
        <v>2833.3333333333335</v>
      </c>
      <c r="P30" s="91">
        <f t="shared" ref="P30:P37" si="35">K30/E30</f>
        <v>0</v>
      </c>
      <c r="Q30" s="79">
        <v>2</v>
      </c>
      <c r="R30" s="79">
        <v>1</v>
      </c>
      <c r="S30" s="79" t="s">
        <v>61</v>
      </c>
      <c r="T30" s="5">
        <v>78</v>
      </c>
      <c r="U30" s="9"/>
      <c r="W30" s="86">
        <f t="shared" ref="W30:X37" si="36">D30</f>
        <v>78.400000000000006</v>
      </c>
      <c r="X30" s="87">
        <f t="shared" si="36"/>
        <v>24</v>
      </c>
      <c r="Y30" s="92">
        <f t="shared" ref="Y30:Z37" si="37">H30</f>
        <v>20</v>
      </c>
      <c r="Z30" s="90">
        <f t="shared" si="37"/>
        <v>68000</v>
      </c>
      <c r="AA30" s="90">
        <f t="shared" ref="AA30:AA37" si="38">K30</f>
        <v>0</v>
      </c>
      <c r="AB30" s="90">
        <f t="shared" ref="AB30:AD37" si="39">M30</f>
        <v>68000</v>
      </c>
      <c r="AC30" s="4">
        <f t="shared" si="39"/>
        <v>0</v>
      </c>
      <c r="AD30" s="91">
        <f t="shared" si="39"/>
        <v>2833.3333333333335</v>
      </c>
      <c r="AE30" s="79" t="str">
        <f t="shared" ref="AE30:AE37" si="40">S30</f>
        <v>복</v>
      </c>
      <c r="AF30" s="79" t="str">
        <f t="shared" ref="AF30:AF37" si="41">Q30&amp;"/"&amp;R30</f>
        <v>2/1</v>
      </c>
      <c r="AH30" s="20" t="str">
        <f t="shared" si="1"/>
        <v>더헤리티지</v>
      </c>
      <c r="AI30" s="87">
        <f t="shared" si="0"/>
        <v>24</v>
      </c>
      <c r="AJ30" s="79" t="str">
        <f t="shared" ref="AJ30:AJ37" si="42">IF(AI30="","",$AJ$2)</f>
        <v>A-</v>
      </c>
      <c r="AK30" s="79" t="s">
        <v>13</v>
      </c>
      <c r="AL30" s="79" t="s">
        <v>62</v>
      </c>
      <c r="AM30" s="79" t="s">
        <v>63</v>
      </c>
      <c r="AN30" s="79" t="str">
        <f t="shared" ref="AN30:AN37" si="43">IF(AI30="","",$AN$2)</f>
        <v>C</v>
      </c>
      <c r="AO30" s="79" t="str">
        <f t="shared" ref="AO30:AO37" si="44">IF(N30="","",IF(N30&gt;=$AO$1/100,"O","X"))</f>
        <v>X</v>
      </c>
      <c r="AP30" s="79" t="str">
        <f t="shared" ref="AP30:AP37" si="45">IF(I30="","",IF(I30&lt;=$AP$1,"O","X"))</f>
        <v>X</v>
      </c>
      <c r="AQ30" s="79" t="str">
        <f t="shared" ref="AQ30:AQ37" si="46">IF(O30="","",IF(O30&lt;=$AQ$1,"O","X"))</f>
        <v>X</v>
      </c>
      <c r="AR30" s="79" t="str">
        <f t="shared" ref="AR30:AR37" si="47">IF(M30="","",IF(M30&lt;=$AR$1,"O","X"))</f>
        <v>X</v>
      </c>
      <c r="AS30" s="79" t="s">
        <v>2</v>
      </c>
      <c r="AT30" s="79" t="str">
        <f t="shared" ref="AT30:AT37" si="48">IF(OR(F30="",AI30=""),"",IF(AND((F30&lt;=85),(AI30&gt;=15)),"O","X"))</f>
        <v>O</v>
      </c>
      <c r="AU30" s="79" t="str">
        <f t="shared" ref="AU30:AU37" si="49">IF(C30="","",IF(C30&gt;=$AU$1,"O","X"))</f>
        <v>O</v>
      </c>
      <c r="AV30" s="79" t="str">
        <f t="shared" ref="AV30:AV37" si="50">IF(AO30="","",IF(AND(AO30="O",AP30="O",AR30="O",AT30="O",AU30="O"),"후보","X"))</f>
        <v>X</v>
      </c>
    </row>
    <row r="31" spans="1:48" x14ac:dyDescent="0.3">
      <c r="A31" s="9" t="s">
        <v>616</v>
      </c>
      <c r="B31" s="10" t="s">
        <v>1640</v>
      </c>
      <c r="C31" s="88">
        <v>390</v>
      </c>
      <c r="D31" s="86">
        <v>125.6</v>
      </c>
      <c r="E31" s="87">
        <v>38</v>
      </c>
      <c r="F31" s="86">
        <v>84.8</v>
      </c>
      <c r="G31" s="17">
        <v>26</v>
      </c>
      <c r="H31" s="88">
        <v>40</v>
      </c>
      <c r="I31" s="89">
        <v>89000</v>
      </c>
      <c r="J31" s="89" t="s">
        <v>84</v>
      </c>
      <c r="K31" s="89"/>
      <c r="L31" s="89"/>
      <c r="M31" s="90">
        <f t="shared" si="32"/>
        <v>89000</v>
      </c>
      <c r="N31" s="4">
        <f t="shared" si="33"/>
        <v>0</v>
      </c>
      <c r="O31" s="91">
        <f t="shared" si="34"/>
        <v>2342.1052631578946</v>
      </c>
      <c r="P31" s="91">
        <f t="shared" si="35"/>
        <v>0</v>
      </c>
      <c r="Q31" s="79">
        <v>2</v>
      </c>
      <c r="R31" s="79">
        <v>2</v>
      </c>
      <c r="S31" s="79" t="s">
        <v>61</v>
      </c>
      <c r="T31" s="5">
        <v>125</v>
      </c>
      <c r="U31" s="9"/>
      <c r="W31" s="86">
        <f t="shared" si="36"/>
        <v>125.6</v>
      </c>
      <c r="X31" s="87">
        <f t="shared" si="36"/>
        <v>38</v>
      </c>
      <c r="Y31" s="92">
        <f t="shared" si="37"/>
        <v>40</v>
      </c>
      <c r="Z31" s="90">
        <f t="shared" si="37"/>
        <v>89000</v>
      </c>
      <c r="AA31" s="90">
        <f t="shared" si="38"/>
        <v>0</v>
      </c>
      <c r="AB31" s="90">
        <f t="shared" si="39"/>
        <v>89000</v>
      </c>
      <c r="AC31" s="4">
        <f t="shared" si="39"/>
        <v>0</v>
      </c>
      <c r="AD31" s="91">
        <f t="shared" si="39"/>
        <v>2342.1052631578946</v>
      </c>
      <c r="AE31" s="79" t="str">
        <f t="shared" si="40"/>
        <v>복</v>
      </c>
      <c r="AF31" s="79" t="str">
        <f t="shared" si="41"/>
        <v>2/2</v>
      </c>
      <c r="AH31" s="20" t="str">
        <f t="shared" si="1"/>
        <v>더헤리티지</v>
      </c>
      <c r="AI31" s="87">
        <f t="shared" si="0"/>
        <v>38</v>
      </c>
      <c r="AJ31" s="79" t="str">
        <f t="shared" si="42"/>
        <v>A-</v>
      </c>
      <c r="AK31" s="79" t="s">
        <v>13</v>
      </c>
      <c r="AL31" s="79" t="s">
        <v>62</v>
      </c>
      <c r="AM31" s="79" t="s">
        <v>63</v>
      </c>
      <c r="AN31" s="79" t="str">
        <f t="shared" si="43"/>
        <v>C</v>
      </c>
      <c r="AO31" s="79" t="str">
        <f t="shared" si="44"/>
        <v>X</v>
      </c>
      <c r="AP31" s="79" t="str">
        <f t="shared" si="45"/>
        <v>X</v>
      </c>
      <c r="AQ31" s="79" t="str">
        <f t="shared" si="46"/>
        <v>X</v>
      </c>
      <c r="AR31" s="79" t="str">
        <f t="shared" si="47"/>
        <v>X</v>
      </c>
      <c r="AS31" s="79" t="s">
        <v>2</v>
      </c>
      <c r="AT31" s="79" t="str">
        <f t="shared" si="48"/>
        <v>O</v>
      </c>
      <c r="AU31" s="79" t="str">
        <f t="shared" si="49"/>
        <v>O</v>
      </c>
      <c r="AV31" s="79" t="str">
        <f t="shared" si="50"/>
        <v>X</v>
      </c>
    </row>
    <row r="32" spans="1:48" x14ac:dyDescent="0.3">
      <c r="A32" s="9" t="s">
        <v>616</v>
      </c>
      <c r="B32" s="10" t="s">
        <v>1640</v>
      </c>
      <c r="C32" s="88">
        <v>390</v>
      </c>
      <c r="D32" s="86">
        <v>159.5</v>
      </c>
      <c r="E32" s="87">
        <v>48</v>
      </c>
      <c r="F32" s="86">
        <v>119.6</v>
      </c>
      <c r="G32" s="17">
        <v>36</v>
      </c>
      <c r="H32" s="88">
        <v>88</v>
      </c>
      <c r="I32" s="89">
        <v>110000</v>
      </c>
      <c r="J32" s="89" t="s">
        <v>84</v>
      </c>
      <c r="K32" s="89">
        <v>75000</v>
      </c>
      <c r="L32" s="89" t="s">
        <v>74</v>
      </c>
      <c r="M32" s="90">
        <f t="shared" si="32"/>
        <v>35000</v>
      </c>
      <c r="N32" s="4">
        <f t="shared" si="33"/>
        <v>0.68181818181818177</v>
      </c>
      <c r="O32" s="91">
        <f t="shared" si="34"/>
        <v>2291.6666666666665</v>
      </c>
      <c r="P32" s="91">
        <f t="shared" si="35"/>
        <v>1562.5</v>
      </c>
      <c r="Q32" s="79">
        <v>3</v>
      </c>
      <c r="R32" s="79">
        <v>2</v>
      </c>
      <c r="S32" s="79" t="s">
        <v>72</v>
      </c>
      <c r="T32" s="5">
        <v>159</v>
      </c>
      <c r="U32" s="9"/>
      <c r="W32" s="86">
        <f t="shared" si="36"/>
        <v>159.5</v>
      </c>
      <c r="X32" s="87">
        <f t="shared" si="36"/>
        <v>48</v>
      </c>
      <c r="Y32" s="92">
        <f t="shared" si="37"/>
        <v>88</v>
      </c>
      <c r="Z32" s="90">
        <f t="shared" si="37"/>
        <v>110000</v>
      </c>
      <c r="AA32" s="90">
        <f t="shared" si="38"/>
        <v>75000</v>
      </c>
      <c r="AB32" s="90">
        <f t="shared" si="39"/>
        <v>35000</v>
      </c>
      <c r="AC32" s="4">
        <f t="shared" si="39"/>
        <v>0.68181818181818177</v>
      </c>
      <c r="AD32" s="91">
        <f t="shared" si="39"/>
        <v>2291.6666666666665</v>
      </c>
      <c r="AE32" s="79" t="str">
        <f t="shared" si="40"/>
        <v>계</v>
      </c>
      <c r="AF32" s="79" t="str">
        <f t="shared" si="41"/>
        <v>3/2</v>
      </c>
      <c r="AH32" s="20" t="str">
        <f t="shared" si="1"/>
        <v>더헤리티지</v>
      </c>
      <c r="AI32" s="87">
        <f t="shared" si="0"/>
        <v>48</v>
      </c>
      <c r="AJ32" s="79" t="str">
        <f t="shared" si="42"/>
        <v>A-</v>
      </c>
      <c r="AK32" s="79" t="s">
        <v>13</v>
      </c>
      <c r="AL32" s="79" t="s">
        <v>62</v>
      </c>
      <c r="AM32" s="79" t="s">
        <v>63</v>
      </c>
      <c r="AN32" s="79" t="str">
        <f t="shared" si="43"/>
        <v>C</v>
      </c>
      <c r="AO32" s="79" t="str">
        <f t="shared" si="44"/>
        <v>X</v>
      </c>
      <c r="AP32" s="79" t="str">
        <f t="shared" si="45"/>
        <v>X</v>
      </c>
      <c r="AQ32" s="79" t="str">
        <f t="shared" si="46"/>
        <v>X</v>
      </c>
      <c r="AR32" s="79" t="str">
        <f t="shared" si="47"/>
        <v>X</v>
      </c>
      <c r="AS32" s="79" t="s">
        <v>2</v>
      </c>
      <c r="AT32" s="79" t="str">
        <f t="shared" si="48"/>
        <v>X</v>
      </c>
      <c r="AU32" s="79" t="str">
        <f t="shared" si="49"/>
        <v>O</v>
      </c>
      <c r="AV32" s="79" t="str">
        <f t="shared" si="50"/>
        <v>X</v>
      </c>
    </row>
    <row r="33" spans="1:48" x14ac:dyDescent="0.3">
      <c r="A33" s="9" t="s">
        <v>616</v>
      </c>
      <c r="B33" s="10" t="s">
        <v>1640</v>
      </c>
      <c r="C33" s="88">
        <v>390</v>
      </c>
      <c r="D33" s="86">
        <v>182.4</v>
      </c>
      <c r="E33" s="87">
        <v>55</v>
      </c>
      <c r="F33" s="86">
        <v>139.1</v>
      </c>
      <c r="G33" s="17">
        <v>42</v>
      </c>
      <c r="H33" s="88">
        <v>96</v>
      </c>
      <c r="I33" s="89">
        <v>130000</v>
      </c>
      <c r="J33" s="89" t="s">
        <v>84</v>
      </c>
      <c r="K33" s="89">
        <v>85000</v>
      </c>
      <c r="L33" s="89" t="s">
        <v>74</v>
      </c>
      <c r="M33" s="90">
        <f t="shared" si="32"/>
        <v>45000</v>
      </c>
      <c r="N33" s="4">
        <f t="shared" si="33"/>
        <v>0.65384615384615385</v>
      </c>
      <c r="O33" s="91">
        <f t="shared" si="34"/>
        <v>2363.6363636363635</v>
      </c>
      <c r="P33" s="91">
        <f t="shared" si="35"/>
        <v>1545.4545454545455</v>
      </c>
      <c r="Q33" s="79">
        <v>3</v>
      </c>
      <c r="R33" s="79">
        <v>2</v>
      </c>
      <c r="S33" s="79" t="s">
        <v>72</v>
      </c>
      <c r="T33" s="5">
        <v>182</v>
      </c>
      <c r="U33" s="9"/>
      <c r="W33" s="86">
        <f t="shared" si="36"/>
        <v>182.4</v>
      </c>
      <c r="X33" s="87">
        <f t="shared" si="36"/>
        <v>55</v>
      </c>
      <c r="Y33" s="92">
        <f t="shared" si="37"/>
        <v>96</v>
      </c>
      <c r="Z33" s="90">
        <f t="shared" si="37"/>
        <v>130000</v>
      </c>
      <c r="AA33" s="90">
        <f t="shared" si="38"/>
        <v>85000</v>
      </c>
      <c r="AB33" s="90">
        <f t="shared" si="39"/>
        <v>45000</v>
      </c>
      <c r="AC33" s="4">
        <f t="shared" si="39"/>
        <v>0.65384615384615385</v>
      </c>
      <c r="AD33" s="91">
        <f t="shared" si="39"/>
        <v>2363.6363636363635</v>
      </c>
      <c r="AE33" s="79" t="str">
        <f t="shared" si="40"/>
        <v>계</v>
      </c>
      <c r="AF33" s="79" t="str">
        <f t="shared" si="41"/>
        <v>3/2</v>
      </c>
      <c r="AH33" s="20" t="str">
        <f t="shared" si="1"/>
        <v>더헤리티지</v>
      </c>
      <c r="AI33" s="87">
        <f t="shared" si="0"/>
        <v>55</v>
      </c>
      <c r="AJ33" s="79" t="str">
        <f t="shared" si="42"/>
        <v>A-</v>
      </c>
      <c r="AK33" s="79" t="s">
        <v>13</v>
      </c>
      <c r="AL33" s="79" t="s">
        <v>62</v>
      </c>
      <c r="AM33" s="79" t="s">
        <v>63</v>
      </c>
      <c r="AN33" s="79" t="str">
        <f t="shared" si="43"/>
        <v>C</v>
      </c>
      <c r="AO33" s="79" t="str">
        <f t="shared" si="44"/>
        <v>X</v>
      </c>
      <c r="AP33" s="79" t="str">
        <f t="shared" si="45"/>
        <v>X</v>
      </c>
      <c r="AQ33" s="79" t="str">
        <f t="shared" si="46"/>
        <v>X</v>
      </c>
      <c r="AR33" s="79" t="str">
        <f t="shared" si="47"/>
        <v>X</v>
      </c>
      <c r="AS33" s="79" t="s">
        <v>2</v>
      </c>
      <c r="AT33" s="79" t="str">
        <f t="shared" si="48"/>
        <v>X</v>
      </c>
      <c r="AU33" s="79" t="str">
        <f t="shared" si="49"/>
        <v>O</v>
      </c>
      <c r="AV33" s="79" t="str">
        <f t="shared" si="50"/>
        <v>X</v>
      </c>
    </row>
    <row r="34" spans="1:48" x14ac:dyDescent="0.3">
      <c r="A34" s="9" t="s">
        <v>616</v>
      </c>
      <c r="B34" s="10" t="s">
        <v>1640</v>
      </c>
      <c r="C34" s="88">
        <v>390</v>
      </c>
      <c r="D34" s="86">
        <v>212.5</v>
      </c>
      <c r="E34" s="87">
        <v>64</v>
      </c>
      <c r="F34" s="86">
        <v>164.6</v>
      </c>
      <c r="G34" s="17">
        <v>50</v>
      </c>
      <c r="H34" s="88">
        <v>128</v>
      </c>
      <c r="I34" s="89">
        <v>170000</v>
      </c>
      <c r="J34" s="89" t="s">
        <v>74</v>
      </c>
      <c r="K34" s="89">
        <v>95000</v>
      </c>
      <c r="L34" s="89" t="s">
        <v>74</v>
      </c>
      <c r="M34" s="90">
        <f t="shared" si="32"/>
        <v>75000</v>
      </c>
      <c r="N34" s="4">
        <f t="shared" si="33"/>
        <v>0.55882352941176472</v>
      </c>
      <c r="O34" s="91">
        <f t="shared" si="34"/>
        <v>2656.25</v>
      </c>
      <c r="P34" s="91">
        <f t="shared" si="35"/>
        <v>1484.375</v>
      </c>
      <c r="Q34" s="79">
        <v>3</v>
      </c>
      <c r="R34" s="79">
        <v>2</v>
      </c>
      <c r="S34" s="79" t="s">
        <v>72</v>
      </c>
      <c r="T34" s="5">
        <v>212</v>
      </c>
      <c r="U34" s="9"/>
      <c r="W34" s="86">
        <f t="shared" si="36"/>
        <v>212.5</v>
      </c>
      <c r="X34" s="87">
        <f t="shared" si="36"/>
        <v>64</v>
      </c>
      <c r="Y34" s="92">
        <f t="shared" si="37"/>
        <v>128</v>
      </c>
      <c r="Z34" s="90">
        <f t="shared" si="37"/>
        <v>170000</v>
      </c>
      <c r="AA34" s="90">
        <f t="shared" si="38"/>
        <v>95000</v>
      </c>
      <c r="AB34" s="90">
        <f t="shared" si="39"/>
        <v>75000</v>
      </c>
      <c r="AC34" s="4">
        <f t="shared" si="39"/>
        <v>0.55882352941176472</v>
      </c>
      <c r="AD34" s="91">
        <f t="shared" si="39"/>
        <v>2656.25</v>
      </c>
      <c r="AE34" s="79" t="str">
        <f t="shared" si="40"/>
        <v>계</v>
      </c>
      <c r="AF34" s="79" t="str">
        <f t="shared" si="41"/>
        <v>3/2</v>
      </c>
      <c r="AH34" s="20" t="str">
        <f t="shared" si="1"/>
        <v>더헤리티지</v>
      </c>
      <c r="AI34" s="87">
        <f t="shared" si="0"/>
        <v>64</v>
      </c>
      <c r="AJ34" s="79" t="str">
        <f t="shared" si="42"/>
        <v>A-</v>
      </c>
      <c r="AK34" s="79" t="s">
        <v>13</v>
      </c>
      <c r="AL34" s="79" t="s">
        <v>62</v>
      </c>
      <c r="AM34" s="79" t="s">
        <v>63</v>
      </c>
      <c r="AN34" s="79" t="str">
        <f t="shared" si="43"/>
        <v>C</v>
      </c>
      <c r="AO34" s="79" t="str">
        <f t="shared" si="44"/>
        <v>X</v>
      </c>
      <c r="AP34" s="79" t="str">
        <f t="shared" si="45"/>
        <v>X</v>
      </c>
      <c r="AQ34" s="79" t="str">
        <f t="shared" si="46"/>
        <v>X</v>
      </c>
      <c r="AR34" s="79" t="str">
        <f t="shared" si="47"/>
        <v>X</v>
      </c>
      <c r="AS34" s="79" t="s">
        <v>2</v>
      </c>
      <c r="AT34" s="79" t="str">
        <f t="shared" si="48"/>
        <v>X</v>
      </c>
      <c r="AU34" s="79" t="str">
        <f t="shared" si="49"/>
        <v>O</v>
      </c>
      <c r="AV34" s="79" t="str">
        <f t="shared" si="50"/>
        <v>X</v>
      </c>
    </row>
    <row r="35" spans="1:48" x14ac:dyDescent="0.3">
      <c r="A35" s="9" t="s">
        <v>616</v>
      </c>
      <c r="B35" s="10" t="s">
        <v>1640</v>
      </c>
      <c r="C35" s="88">
        <v>390</v>
      </c>
      <c r="D35" s="86">
        <v>259.5</v>
      </c>
      <c r="E35" s="87">
        <v>79</v>
      </c>
      <c r="F35" s="86">
        <v>203.7</v>
      </c>
      <c r="G35" s="17">
        <v>62</v>
      </c>
      <c r="H35" s="88">
        <v>12</v>
      </c>
      <c r="I35" s="89"/>
      <c r="J35" s="89"/>
      <c r="K35" s="89"/>
      <c r="L35" s="89"/>
      <c r="M35" s="90">
        <f t="shared" si="32"/>
        <v>0</v>
      </c>
      <c r="N35" s="4" t="str">
        <f t="shared" si="33"/>
        <v/>
      </c>
      <c r="O35" s="91">
        <f t="shared" si="34"/>
        <v>0</v>
      </c>
      <c r="P35" s="91">
        <f t="shared" si="35"/>
        <v>0</v>
      </c>
      <c r="Q35" s="79">
        <v>3</v>
      </c>
      <c r="R35" s="79">
        <v>2</v>
      </c>
      <c r="S35" s="79" t="s">
        <v>72</v>
      </c>
      <c r="T35" s="5">
        <v>259</v>
      </c>
      <c r="U35" s="9"/>
      <c r="W35" s="86">
        <f t="shared" si="36"/>
        <v>259.5</v>
      </c>
      <c r="X35" s="87">
        <f t="shared" si="36"/>
        <v>79</v>
      </c>
      <c r="Y35" s="92">
        <f t="shared" si="37"/>
        <v>12</v>
      </c>
      <c r="Z35" s="90">
        <f t="shared" si="37"/>
        <v>0</v>
      </c>
      <c r="AA35" s="90">
        <f t="shared" si="38"/>
        <v>0</v>
      </c>
      <c r="AB35" s="90">
        <f t="shared" si="39"/>
        <v>0</v>
      </c>
      <c r="AC35" s="4" t="str">
        <f t="shared" si="39"/>
        <v/>
      </c>
      <c r="AD35" s="91">
        <f t="shared" si="39"/>
        <v>0</v>
      </c>
      <c r="AE35" s="79" t="str">
        <f t="shared" si="40"/>
        <v>계</v>
      </c>
      <c r="AF35" s="79" t="str">
        <f t="shared" si="41"/>
        <v>3/2</v>
      </c>
      <c r="AH35" s="20" t="str">
        <f t="shared" si="1"/>
        <v>더헤리티지</v>
      </c>
      <c r="AI35" s="87">
        <f t="shared" ref="AI35:AI66" si="51">IF(E35="","",E35)</f>
        <v>79</v>
      </c>
      <c r="AJ35" s="79" t="str">
        <f t="shared" si="42"/>
        <v>A-</v>
      </c>
      <c r="AK35" s="79" t="s">
        <v>13</v>
      </c>
      <c r="AL35" s="79" t="s">
        <v>62</v>
      </c>
      <c r="AM35" s="79" t="s">
        <v>63</v>
      </c>
      <c r="AN35" s="79" t="str">
        <f t="shared" si="43"/>
        <v>C</v>
      </c>
      <c r="AO35" s="79" t="str">
        <f t="shared" si="44"/>
        <v/>
      </c>
      <c r="AP35" s="79" t="str">
        <f t="shared" si="45"/>
        <v/>
      </c>
      <c r="AQ35" s="79" t="str">
        <f t="shared" si="46"/>
        <v>O</v>
      </c>
      <c r="AR35" s="79" t="str">
        <f t="shared" si="47"/>
        <v>O</v>
      </c>
      <c r="AS35" s="79" t="s">
        <v>2</v>
      </c>
      <c r="AT35" s="79" t="str">
        <f t="shared" si="48"/>
        <v>X</v>
      </c>
      <c r="AU35" s="79" t="str">
        <f t="shared" si="49"/>
        <v>O</v>
      </c>
      <c r="AV35" s="79" t="str">
        <f t="shared" si="50"/>
        <v/>
      </c>
    </row>
    <row r="36" spans="1:48" x14ac:dyDescent="0.3">
      <c r="A36" s="9" t="s">
        <v>616</v>
      </c>
      <c r="B36" s="10" t="s">
        <v>1640</v>
      </c>
      <c r="C36" s="88">
        <v>390</v>
      </c>
      <c r="D36" s="86">
        <v>316.8</v>
      </c>
      <c r="E36" s="87">
        <v>96</v>
      </c>
      <c r="F36" s="86">
        <v>242.6</v>
      </c>
      <c r="G36" s="17">
        <v>73</v>
      </c>
      <c r="H36" s="88">
        <v>4</v>
      </c>
      <c r="I36" s="89">
        <v>430000</v>
      </c>
      <c r="J36" s="89" t="s">
        <v>74</v>
      </c>
      <c r="K36" s="89"/>
      <c r="L36" s="89"/>
      <c r="M36" s="90">
        <f t="shared" si="32"/>
        <v>430000</v>
      </c>
      <c r="N36" s="4">
        <f t="shared" si="33"/>
        <v>0</v>
      </c>
      <c r="O36" s="91">
        <f t="shared" si="34"/>
        <v>4479.166666666667</v>
      </c>
      <c r="P36" s="91">
        <f t="shared" si="35"/>
        <v>0</v>
      </c>
      <c r="Q36" s="79">
        <v>3</v>
      </c>
      <c r="R36" s="79">
        <v>2</v>
      </c>
      <c r="S36" s="79" t="s">
        <v>72</v>
      </c>
      <c r="T36" s="5" t="s">
        <v>116</v>
      </c>
      <c r="U36" s="9"/>
      <c r="W36" s="86">
        <f t="shared" si="36"/>
        <v>316.8</v>
      </c>
      <c r="X36" s="87">
        <f t="shared" si="36"/>
        <v>96</v>
      </c>
      <c r="Y36" s="92">
        <f t="shared" si="37"/>
        <v>4</v>
      </c>
      <c r="Z36" s="90">
        <f t="shared" si="37"/>
        <v>430000</v>
      </c>
      <c r="AA36" s="90">
        <f t="shared" si="38"/>
        <v>0</v>
      </c>
      <c r="AB36" s="90">
        <f t="shared" si="39"/>
        <v>430000</v>
      </c>
      <c r="AC36" s="4">
        <f t="shared" si="39"/>
        <v>0</v>
      </c>
      <c r="AD36" s="91">
        <f t="shared" si="39"/>
        <v>4479.166666666667</v>
      </c>
      <c r="AE36" s="79" t="str">
        <f t="shared" si="40"/>
        <v>계</v>
      </c>
      <c r="AF36" s="79" t="str">
        <f t="shared" si="41"/>
        <v>3/2</v>
      </c>
      <c r="AH36" s="20" t="str">
        <f t="shared" si="1"/>
        <v>더헤리티지</v>
      </c>
      <c r="AI36" s="87">
        <f t="shared" si="51"/>
        <v>96</v>
      </c>
      <c r="AJ36" s="79" t="str">
        <f t="shared" si="42"/>
        <v>A-</v>
      </c>
      <c r="AK36" s="79" t="s">
        <v>13</v>
      </c>
      <c r="AL36" s="79" t="s">
        <v>62</v>
      </c>
      <c r="AM36" s="79" t="s">
        <v>63</v>
      </c>
      <c r="AN36" s="79" t="str">
        <f t="shared" si="43"/>
        <v>C</v>
      </c>
      <c r="AO36" s="79" t="str">
        <f t="shared" si="44"/>
        <v>X</v>
      </c>
      <c r="AP36" s="79" t="str">
        <f t="shared" si="45"/>
        <v>X</v>
      </c>
      <c r="AQ36" s="79" t="str">
        <f t="shared" si="46"/>
        <v>X</v>
      </c>
      <c r="AR36" s="79" t="str">
        <f t="shared" si="47"/>
        <v>X</v>
      </c>
      <c r="AS36" s="79" t="s">
        <v>2</v>
      </c>
      <c r="AT36" s="79" t="str">
        <f t="shared" si="48"/>
        <v>X</v>
      </c>
      <c r="AU36" s="79" t="str">
        <f t="shared" si="49"/>
        <v>O</v>
      </c>
      <c r="AV36" s="79" t="str">
        <f t="shared" si="50"/>
        <v>X</v>
      </c>
    </row>
    <row r="37" spans="1:48" x14ac:dyDescent="0.3">
      <c r="A37" s="9" t="s">
        <v>616</v>
      </c>
      <c r="B37" s="10" t="s">
        <v>1640</v>
      </c>
      <c r="C37" s="88">
        <v>390</v>
      </c>
      <c r="D37" s="86">
        <v>316.2</v>
      </c>
      <c r="E37" s="87">
        <v>96</v>
      </c>
      <c r="F37" s="86">
        <v>244.9</v>
      </c>
      <c r="G37" s="17">
        <v>74</v>
      </c>
      <c r="H37" s="88">
        <v>2</v>
      </c>
      <c r="I37" s="89"/>
      <c r="J37" s="89"/>
      <c r="K37" s="89"/>
      <c r="L37" s="89"/>
      <c r="M37" s="90">
        <f t="shared" si="32"/>
        <v>0</v>
      </c>
      <c r="N37" s="4" t="str">
        <f t="shared" si="33"/>
        <v/>
      </c>
      <c r="O37" s="91">
        <f t="shared" si="34"/>
        <v>0</v>
      </c>
      <c r="P37" s="91">
        <f t="shared" si="35"/>
        <v>0</v>
      </c>
      <c r="Q37" s="79">
        <v>3</v>
      </c>
      <c r="R37" s="79">
        <v>2</v>
      </c>
      <c r="S37" s="79" t="s">
        <v>72</v>
      </c>
      <c r="T37" s="5" t="s">
        <v>117</v>
      </c>
      <c r="U37" s="9"/>
      <c r="W37" s="86">
        <f t="shared" si="36"/>
        <v>316.2</v>
      </c>
      <c r="X37" s="87">
        <f t="shared" si="36"/>
        <v>96</v>
      </c>
      <c r="Y37" s="92">
        <f t="shared" si="37"/>
        <v>2</v>
      </c>
      <c r="Z37" s="90">
        <f t="shared" si="37"/>
        <v>0</v>
      </c>
      <c r="AA37" s="90">
        <f t="shared" si="38"/>
        <v>0</v>
      </c>
      <c r="AB37" s="90">
        <f t="shared" si="39"/>
        <v>0</v>
      </c>
      <c r="AC37" s="4" t="str">
        <f t="shared" si="39"/>
        <v/>
      </c>
      <c r="AD37" s="91">
        <f t="shared" si="39"/>
        <v>0</v>
      </c>
      <c r="AE37" s="79" t="str">
        <f t="shared" si="40"/>
        <v>계</v>
      </c>
      <c r="AF37" s="79" t="str">
        <f t="shared" si="41"/>
        <v>3/2</v>
      </c>
      <c r="AH37" s="20" t="str">
        <f t="shared" ref="AH37:AH66" si="52">IF(A37="","",A37)</f>
        <v>더헤리티지</v>
      </c>
      <c r="AI37" s="87">
        <f t="shared" si="51"/>
        <v>96</v>
      </c>
      <c r="AJ37" s="79" t="str">
        <f t="shared" si="42"/>
        <v>A-</v>
      </c>
      <c r="AK37" s="79" t="s">
        <v>13</v>
      </c>
      <c r="AL37" s="79" t="s">
        <v>62</v>
      </c>
      <c r="AM37" s="79" t="s">
        <v>63</v>
      </c>
      <c r="AN37" s="79" t="str">
        <f t="shared" si="43"/>
        <v>C</v>
      </c>
      <c r="AO37" s="79" t="str">
        <f t="shared" si="44"/>
        <v/>
      </c>
      <c r="AP37" s="79" t="str">
        <f t="shared" si="45"/>
        <v/>
      </c>
      <c r="AQ37" s="79" t="str">
        <f t="shared" si="46"/>
        <v>O</v>
      </c>
      <c r="AR37" s="79" t="str">
        <f t="shared" si="47"/>
        <v>O</v>
      </c>
      <c r="AS37" s="79" t="s">
        <v>2</v>
      </c>
      <c r="AT37" s="79" t="str">
        <f t="shared" si="48"/>
        <v>X</v>
      </c>
      <c r="AU37" s="79" t="str">
        <f t="shared" si="49"/>
        <v>O</v>
      </c>
      <c r="AV37" s="79" t="str">
        <f t="shared" si="50"/>
        <v/>
      </c>
    </row>
    <row r="38" spans="1:48" x14ac:dyDescent="0.3">
      <c r="A38" s="9"/>
      <c r="B38" s="79"/>
      <c r="C38" s="6"/>
      <c r="D38" s="9"/>
      <c r="E38" s="14"/>
      <c r="F38" s="86"/>
      <c r="G38" s="9"/>
      <c r="H38" s="9"/>
      <c r="I38" s="9"/>
      <c r="J38" s="9"/>
      <c r="K38" s="9"/>
      <c r="L38" s="9"/>
      <c r="M38" s="9"/>
      <c r="N38" s="9"/>
      <c r="O38" s="91"/>
      <c r="P38" s="91"/>
      <c r="Q38" s="87"/>
      <c r="R38" s="87"/>
      <c r="S38" s="9"/>
      <c r="T38" s="47"/>
      <c r="U38" s="9"/>
      <c r="W38" s="67" t="str">
        <f>$A$4&amp;" "&amp;A39&amp;"("&amp;B39&amp;","&amp;C39&amp;"^)"</f>
        <v>금곡동 청솔성원('94.08.,454^)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2"/>
        <v/>
      </c>
      <c r="AI38" s="106" t="str">
        <f t="shared" si="51"/>
        <v/>
      </c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</row>
    <row r="39" spans="1:48" x14ac:dyDescent="0.3">
      <c r="A39" s="9" t="s">
        <v>631</v>
      </c>
      <c r="B39" s="10" t="s">
        <v>1641</v>
      </c>
      <c r="C39" s="88">
        <v>454</v>
      </c>
      <c r="D39" s="86">
        <v>125.6</v>
      </c>
      <c r="E39" s="87">
        <v>38</v>
      </c>
      <c r="F39" s="86">
        <v>101.9</v>
      </c>
      <c r="G39" s="17">
        <v>31</v>
      </c>
      <c r="H39" s="88">
        <v>114</v>
      </c>
      <c r="I39" s="89">
        <v>158000</v>
      </c>
      <c r="J39" s="89" t="s">
        <v>83</v>
      </c>
      <c r="K39" s="89">
        <v>90000</v>
      </c>
      <c r="L39" s="89" t="s">
        <v>64</v>
      </c>
      <c r="M39" s="90">
        <f>I39-K39</f>
        <v>68000</v>
      </c>
      <c r="N39" s="4">
        <f>IF(ISERROR(K39/I39),"",K39/I39)</f>
        <v>0.569620253164557</v>
      </c>
      <c r="O39" s="91">
        <f>I39/E39</f>
        <v>4157.894736842105</v>
      </c>
      <c r="P39" s="91">
        <f>K39/E39</f>
        <v>2368.4210526315787</v>
      </c>
      <c r="Q39" s="79">
        <v>4</v>
      </c>
      <c r="R39" s="79">
        <v>2</v>
      </c>
      <c r="S39" s="79" t="s">
        <v>72</v>
      </c>
      <c r="T39" s="5">
        <v>125</v>
      </c>
      <c r="U39" s="9"/>
      <c r="W39" s="86">
        <f t="shared" ref="W39:X41" si="53">D39</f>
        <v>125.6</v>
      </c>
      <c r="X39" s="87">
        <f t="shared" si="53"/>
        <v>38</v>
      </c>
      <c r="Y39" s="92">
        <f t="shared" ref="Y39:Z41" si="54">H39</f>
        <v>114</v>
      </c>
      <c r="Z39" s="90">
        <f t="shared" si="54"/>
        <v>158000</v>
      </c>
      <c r="AA39" s="90">
        <f>K39</f>
        <v>90000</v>
      </c>
      <c r="AB39" s="90">
        <f t="shared" ref="AB39:AD41" si="55">M39</f>
        <v>68000</v>
      </c>
      <c r="AC39" s="4">
        <f t="shared" si="55"/>
        <v>0.569620253164557</v>
      </c>
      <c r="AD39" s="91">
        <f t="shared" si="55"/>
        <v>4157.894736842105</v>
      </c>
      <c r="AE39" s="79" t="str">
        <f>S39</f>
        <v>계</v>
      </c>
      <c r="AF39" s="79" t="str">
        <f>Q39&amp;"/"&amp;R39</f>
        <v>4/2</v>
      </c>
      <c r="AH39" s="20" t="str">
        <f t="shared" si="52"/>
        <v>청솔성원</v>
      </c>
      <c r="AI39" s="87">
        <f t="shared" si="51"/>
        <v>38</v>
      </c>
      <c r="AJ39" s="79" t="str">
        <f>IF(AI39="","",$AJ$2)</f>
        <v>A-</v>
      </c>
      <c r="AK39" s="79" t="s">
        <v>13</v>
      </c>
      <c r="AL39" s="79" t="s">
        <v>62</v>
      </c>
      <c r="AM39" s="79" t="s">
        <v>63</v>
      </c>
      <c r="AN39" s="79" t="str">
        <f>IF(AI39="","",$AN$2)</f>
        <v>C</v>
      </c>
      <c r="AO39" s="79" t="str">
        <f>IF(N39="","",IF(N39&gt;=$AO$1/100,"O","X"))</f>
        <v>X</v>
      </c>
      <c r="AP39" s="79" t="str">
        <f>IF(I39="","",IF(I39&lt;=$AP$1,"O","X"))</f>
        <v>X</v>
      </c>
      <c r="AQ39" s="79" t="str">
        <f>IF(O39="","",IF(O39&lt;=$AQ$1,"O","X"))</f>
        <v>X</v>
      </c>
      <c r="AR39" s="79" t="str">
        <f>IF(M39="","",IF(M39&lt;=$AR$1,"O","X"))</f>
        <v>X</v>
      </c>
      <c r="AS39" s="79" t="s">
        <v>2</v>
      </c>
      <c r="AT39" s="79" t="str">
        <f>IF(OR(F39="",AI39=""),"",IF(AND((F39&lt;=85),(AI39&gt;=15)),"O","X"))</f>
        <v>X</v>
      </c>
      <c r="AU39" s="79" t="str">
        <f>IF(C39="","",IF(C39&gt;=$AU$1,"O","X"))</f>
        <v>O</v>
      </c>
      <c r="AV39" s="79" t="str">
        <f>IF(AO39="","",IF(AND(AO39="O",AP39="O",AR39="O",AT39="O",AU39="O"),"후보","X"))</f>
        <v>X</v>
      </c>
    </row>
    <row r="40" spans="1:48" x14ac:dyDescent="0.3">
      <c r="A40" s="9" t="s">
        <v>631</v>
      </c>
      <c r="B40" s="10" t="s">
        <v>1641</v>
      </c>
      <c r="C40" s="88">
        <v>454</v>
      </c>
      <c r="D40" s="86">
        <v>135.5</v>
      </c>
      <c r="E40" s="87">
        <v>41</v>
      </c>
      <c r="F40" s="86">
        <v>111</v>
      </c>
      <c r="G40" s="17">
        <v>34</v>
      </c>
      <c r="H40" s="88">
        <v>110</v>
      </c>
      <c r="I40" s="89">
        <v>173000</v>
      </c>
      <c r="J40" s="89" t="s">
        <v>80</v>
      </c>
      <c r="K40" s="89"/>
      <c r="L40" s="89"/>
      <c r="M40" s="90">
        <f>I40-K40</f>
        <v>173000</v>
      </c>
      <c r="N40" s="4">
        <f>IF(ISERROR(K40/I40),"",K40/I40)</f>
        <v>0</v>
      </c>
      <c r="O40" s="91">
        <f>I40/E40</f>
        <v>4219.5121951219517</v>
      </c>
      <c r="P40" s="91">
        <f>K40/E40</f>
        <v>0</v>
      </c>
      <c r="Q40" s="79">
        <v>4</v>
      </c>
      <c r="R40" s="79">
        <v>2</v>
      </c>
      <c r="S40" s="79" t="s">
        <v>72</v>
      </c>
      <c r="T40" s="5">
        <v>135</v>
      </c>
      <c r="U40" s="9"/>
      <c r="W40" s="86">
        <f t="shared" si="53"/>
        <v>135.5</v>
      </c>
      <c r="X40" s="87">
        <f t="shared" si="53"/>
        <v>41</v>
      </c>
      <c r="Y40" s="92">
        <f t="shared" si="54"/>
        <v>110</v>
      </c>
      <c r="Z40" s="90">
        <f t="shared" si="54"/>
        <v>173000</v>
      </c>
      <c r="AA40" s="90">
        <f>K40</f>
        <v>0</v>
      </c>
      <c r="AB40" s="90">
        <f t="shared" si="55"/>
        <v>173000</v>
      </c>
      <c r="AC40" s="4">
        <f t="shared" si="55"/>
        <v>0</v>
      </c>
      <c r="AD40" s="91">
        <f t="shared" si="55"/>
        <v>4219.5121951219517</v>
      </c>
      <c r="AE40" s="79" t="str">
        <f>S40</f>
        <v>계</v>
      </c>
      <c r="AF40" s="79" t="str">
        <f>Q40&amp;"/"&amp;R40</f>
        <v>4/2</v>
      </c>
      <c r="AH40" s="20" t="str">
        <f t="shared" si="52"/>
        <v>청솔성원</v>
      </c>
      <c r="AI40" s="87">
        <f t="shared" si="51"/>
        <v>41</v>
      </c>
      <c r="AJ40" s="79" t="str">
        <f>IF(AI40="","",$AJ$2)</f>
        <v>A-</v>
      </c>
      <c r="AK40" s="79" t="s">
        <v>13</v>
      </c>
      <c r="AL40" s="79" t="s">
        <v>62</v>
      </c>
      <c r="AM40" s="79" t="s">
        <v>63</v>
      </c>
      <c r="AN40" s="79" t="str">
        <f>IF(AI40="","",$AN$2)</f>
        <v>C</v>
      </c>
      <c r="AO40" s="79" t="str">
        <f>IF(N40="","",IF(N40&gt;=$AO$1/100,"O","X"))</f>
        <v>X</v>
      </c>
      <c r="AP40" s="79" t="str">
        <f>IF(I40="","",IF(I40&lt;=$AP$1,"O","X"))</f>
        <v>X</v>
      </c>
      <c r="AQ40" s="79" t="str">
        <f>IF(O40="","",IF(O40&lt;=$AQ$1,"O","X"))</f>
        <v>X</v>
      </c>
      <c r="AR40" s="79" t="str">
        <f>IF(M40="","",IF(M40&lt;=$AR$1,"O","X"))</f>
        <v>X</v>
      </c>
      <c r="AS40" s="79" t="s">
        <v>2</v>
      </c>
      <c r="AT40" s="79" t="str">
        <f>IF(OR(F40="",AI40=""),"",IF(AND((F40&lt;=85),(AI40&gt;=15)),"O","X"))</f>
        <v>X</v>
      </c>
      <c r="AU40" s="79" t="str">
        <f>IF(C40="","",IF(C40&gt;=$AU$1,"O","X"))</f>
        <v>O</v>
      </c>
      <c r="AV40" s="79" t="str">
        <f>IF(AO40="","",IF(AND(AO40="O",AP40="O",AR40="O",AT40="O",AU40="O"),"후보","X"))</f>
        <v>X</v>
      </c>
    </row>
    <row r="41" spans="1:48" x14ac:dyDescent="0.3">
      <c r="A41" s="9" t="s">
        <v>631</v>
      </c>
      <c r="B41" s="10" t="s">
        <v>1641</v>
      </c>
      <c r="C41" s="88">
        <v>454</v>
      </c>
      <c r="D41" s="86">
        <v>162</v>
      </c>
      <c r="E41" s="87">
        <v>49</v>
      </c>
      <c r="F41" s="86">
        <v>134.69999999999999</v>
      </c>
      <c r="G41" s="17">
        <v>41</v>
      </c>
      <c r="H41" s="88">
        <v>230</v>
      </c>
      <c r="I41" s="89">
        <v>165000</v>
      </c>
      <c r="J41" s="89" t="s">
        <v>83</v>
      </c>
      <c r="K41" s="89">
        <v>95000</v>
      </c>
      <c r="L41" s="89" t="s">
        <v>68</v>
      </c>
      <c r="M41" s="90">
        <f>I41-K41</f>
        <v>70000</v>
      </c>
      <c r="N41" s="4">
        <f>IF(ISERROR(K41/I41),"",K41/I41)</f>
        <v>0.5757575757575758</v>
      </c>
      <c r="O41" s="91">
        <f>I41/E41</f>
        <v>3367.3469387755104</v>
      </c>
      <c r="P41" s="91">
        <f>K41/E41</f>
        <v>1938.7755102040817</v>
      </c>
      <c r="Q41" s="79">
        <v>4</v>
      </c>
      <c r="R41" s="79">
        <v>2</v>
      </c>
      <c r="S41" s="79" t="s">
        <v>72</v>
      </c>
      <c r="T41" s="5">
        <v>161</v>
      </c>
      <c r="U41" s="9"/>
      <c r="W41" s="86">
        <f t="shared" si="53"/>
        <v>162</v>
      </c>
      <c r="X41" s="87">
        <f t="shared" si="53"/>
        <v>49</v>
      </c>
      <c r="Y41" s="92">
        <f t="shared" si="54"/>
        <v>230</v>
      </c>
      <c r="Z41" s="90">
        <f t="shared" si="54"/>
        <v>165000</v>
      </c>
      <c r="AA41" s="90">
        <f>K41</f>
        <v>95000</v>
      </c>
      <c r="AB41" s="90">
        <f t="shared" si="55"/>
        <v>70000</v>
      </c>
      <c r="AC41" s="4">
        <f t="shared" si="55"/>
        <v>0.5757575757575758</v>
      </c>
      <c r="AD41" s="91">
        <f t="shared" si="55"/>
        <v>3367.3469387755104</v>
      </c>
      <c r="AE41" s="79" t="str">
        <f>S41</f>
        <v>계</v>
      </c>
      <c r="AF41" s="79" t="str">
        <f>Q41&amp;"/"&amp;R41</f>
        <v>4/2</v>
      </c>
      <c r="AH41" s="20" t="str">
        <f t="shared" si="52"/>
        <v>청솔성원</v>
      </c>
      <c r="AI41" s="87">
        <f t="shared" si="51"/>
        <v>49</v>
      </c>
      <c r="AJ41" s="79" t="str">
        <f>IF(AI41="","",$AJ$2)</f>
        <v>A-</v>
      </c>
      <c r="AK41" s="79" t="s">
        <v>13</v>
      </c>
      <c r="AL41" s="79" t="s">
        <v>62</v>
      </c>
      <c r="AM41" s="79" t="s">
        <v>63</v>
      </c>
      <c r="AN41" s="79" t="str">
        <f>IF(AI41="","",$AN$2)</f>
        <v>C</v>
      </c>
      <c r="AO41" s="79" t="str">
        <f>IF(N41="","",IF(N41&gt;=$AO$1/100,"O","X"))</f>
        <v>X</v>
      </c>
      <c r="AP41" s="79" t="str">
        <f>IF(I41="","",IF(I41&lt;=$AP$1,"O","X"))</f>
        <v>X</v>
      </c>
      <c r="AQ41" s="79" t="str">
        <f>IF(O41="","",IF(O41&lt;=$AQ$1,"O","X"))</f>
        <v>X</v>
      </c>
      <c r="AR41" s="79" t="str">
        <f>IF(M41="","",IF(M41&lt;=$AR$1,"O","X"))</f>
        <v>X</v>
      </c>
      <c r="AS41" s="79" t="s">
        <v>2</v>
      </c>
      <c r="AT41" s="79" t="str">
        <f>IF(OR(F41="",AI41=""),"",IF(AND((F41&lt;=85),(AI41&gt;=15)),"O","X"))</f>
        <v>X</v>
      </c>
      <c r="AU41" s="79" t="str">
        <f>IF(C41="","",IF(C41&gt;=$AU$1,"O","X"))</f>
        <v>O</v>
      </c>
      <c r="AV41" s="79" t="str">
        <f>IF(AO41="","",IF(AND(AO41="O",AP41="O",AR41="O",AT41="O",AU41="O"),"후보","X"))</f>
        <v>X</v>
      </c>
    </row>
    <row r="42" spans="1:48" x14ac:dyDescent="0.3">
      <c r="A42" s="9"/>
      <c r="B42" s="79"/>
      <c r="C42" s="6"/>
      <c r="D42" s="9"/>
      <c r="E42" s="14"/>
      <c r="F42" s="86"/>
      <c r="G42" s="9"/>
      <c r="H42" s="9"/>
      <c r="I42" s="9"/>
      <c r="J42" s="9"/>
      <c r="K42" s="9"/>
      <c r="L42" s="9"/>
      <c r="M42" s="9"/>
      <c r="N42" s="9"/>
      <c r="O42" s="91"/>
      <c r="P42" s="91"/>
      <c r="Q42" s="87"/>
      <c r="R42" s="87"/>
      <c r="S42" s="9"/>
      <c r="T42" s="47"/>
      <c r="U42" s="9"/>
      <c r="W42" s="67" t="str">
        <f>$A$4&amp;" "&amp;A43&amp;"("&amp;B43&amp;","&amp;C43&amp;"^)"</f>
        <v>금곡동 청솔주공9단지('95.09.,1020^)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52"/>
        <v/>
      </c>
      <c r="AI42" s="106" t="str">
        <f t="shared" si="51"/>
        <v/>
      </c>
      <c r="AJ42" s="79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</row>
    <row r="43" spans="1:48" x14ac:dyDescent="0.3">
      <c r="A43" s="9" t="s">
        <v>636</v>
      </c>
      <c r="B43" s="10" t="s">
        <v>1634</v>
      </c>
      <c r="C43" s="88">
        <v>1020</v>
      </c>
      <c r="D43" s="86">
        <v>50.1</v>
      </c>
      <c r="E43" s="87">
        <v>15</v>
      </c>
      <c r="F43" s="86">
        <v>36.5</v>
      </c>
      <c r="G43" s="17">
        <v>11</v>
      </c>
      <c r="H43" s="88">
        <v>600</v>
      </c>
      <c r="I43" s="89">
        <v>68000</v>
      </c>
      <c r="J43" s="89" t="s">
        <v>79</v>
      </c>
      <c r="K43" s="89">
        <v>33000</v>
      </c>
      <c r="L43" s="89" t="s">
        <v>59</v>
      </c>
      <c r="M43" s="90">
        <f>I43-K43</f>
        <v>35000</v>
      </c>
      <c r="N43" s="4">
        <f>IF(ISERROR(K43/I43),"",K43/I43)</f>
        <v>0.48529411764705882</v>
      </c>
      <c r="O43" s="91">
        <f>I43/E43</f>
        <v>4533.333333333333</v>
      </c>
      <c r="P43" s="91">
        <f>K43/E43</f>
        <v>2200</v>
      </c>
      <c r="Q43" s="79">
        <v>1</v>
      </c>
      <c r="R43" s="79">
        <v>1</v>
      </c>
      <c r="S43" s="79" t="s">
        <v>61</v>
      </c>
      <c r="T43" s="5">
        <v>50</v>
      </c>
      <c r="U43" s="9"/>
      <c r="W43" s="86">
        <f>D43</f>
        <v>50.1</v>
      </c>
      <c r="X43" s="87">
        <f>E43</f>
        <v>15</v>
      </c>
      <c r="Y43" s="92">
        <f>H43</f>
        <v>600</v>
      </c>
      <c r="Z43" s="90">
        <f>I43</f>
        <v>68000</v>
      </c>
      <c r="AA43" s="90">
        <f>K43</f>
        <v>33000</v>
      </c>
      <c r="AB43" s="90">
        <f t="shared" ref="AB43:AD44" si="56">M43</f>
        <v>35000</v>
      </c>
      <c r="AC43" s="4">
        <f t="shared" si="56"/>
        <v>0.48529411764705882</v>
      </c>
      <c r="AD43" s="91">
        <f t="shared" si="56"/>
        <v>4533.333333333333</v>
      </c>
      <c r="AE43" s="79" t="str">
        <f>S43</f>
        <v>복</v>
      </c>
      <c r="AF43" s="79" t="str">
        <f>Q43&amp;"/"&amp;R43</f>
        <v>1/1</v>
      </c>
      <c r="AH43" s="20" t="str">
        <f t="shared" si="52"/>
        <v>청솔주공9단지</v>
      </c>
      <c r="AI43" s="87">
        <f t="shared" si="51"/>
        <v>15</v>
      </c>
      <c r="AJ43" s="79" t="str">
        <f>IF(AI43="","",$AJ$2)</f>
        <v>A-</v>
      </c>
      <c r="AK43" s="79" t="s">
        <v>13</v>
      </c>
      <c r="AL43" s="79" t="s">
        <v>62</v>
      </c>
      <c r="AM43" s="79" t="s">
        <v>63</v>
      </c>
      <c r="AN43" s="79" t="str">
        <f>IF(AI43="","",$AN$2)</f>
        <v>C</v>
      </c>
      <c r="AO43" s="79" t="str">
        <f>IF(N43="","",IF(N43&gt;=$AO$1/100,"O","X"))</f>
        <v>X</v>
      </c>
      <c r="AP43" s="79" t="str">
        <f>IF(I43="","",IF(I43&lt;=$AP$1,"O","X"))</f>
        <v>X</v>
      </c>
      <c r="AQ43" s="79" t="str">
        <f>IF(O43="","",IF(O43&lt;=$AQ$1,"O","X"))</f>
        <v>X</v>
      </c>
      <c r="AR43" s="79" t="str">
        <f>IF(M43="","",IF(M43&lt;=$AR$1,"O","X"))</f>
        <v>X</v>
      </c>
      <c r="AS43" s="79" t="s">
        <v>2</v>
      </c>
      <c r="AT43" s="79" t="str">
        <f>IF(OR(F43="",AI43=""),"",IF(AND((F43&lt;=85),(AI43&gt;=15)),"O","X"))</f>
        <v>O</v>
      </c>
      <c r="AU43" s="79" t="str">
        <f>IF(C43="","",IF(C43&gt;=$AU$1,"O","X"))</f>
        <v>O</v>
      </c>
      <c r="AV43" s="79" t="str">
        <f>IF(AO43="","",IF(AND(AO43="O",AP43="O",AR43="O",AT43="O",AU43="O"),"후보","X"))</f>
        <v>X</v>
      </c>
    </row>
    <row r="44" spans="1:48" x14ac:dyDescent="0.3">
      <c r="A44" s="9" t="s">
        <v>636</v>
      </c>
      <c r="B44" s="10" t="s">
        <v>1634</v>
      </c>
      <c r="C44" s="88">
        <v>1020</v>
      </c>
      <c r="D44" s="86">
        <v>60.5</v>
      </c>
      <c r="E44" s="87">
        <v>18</v>
      </c>
      <c r="F44" s="86">
        <v>42.8</v>
      </c>
      <c r="G44" s="17">
        <v>13</v>
      </c>
      <c r="H44" s="88">
        <v>420</v>
      </c>
      <c r="I44" s="89">
        <v>84000</v>
      </c>
      <c r="J44" s="89" t="s">
        <v>64</v>
      </c>
      <c r="K44" s="89">
        <v>37000</v>
      </c>
      <c r="L44" s="89" t="s">
        <v>69</v>
      </c>
      <c r="M44" s="90">
        <f>I44-K44</f>
        <v>47000</v>
      </c>
      <c r="N44" s="4">
        <f>IF(ISERROR(K44/I44),"",K44/I44)</f>
        <v>0.44047619047619047</v>
      </c>
      <c r="O44" s="91">
        <f>I44/E44</f>
        <v>4666.666666666667</v>
      </c>
      <c r="P44" s="91">
        <f>K44/E44</f>
        <v>2055.5555555555557</v>
      </c>
      <c r="Q44" s="79">
        <v>2</v>
      </c>
      <c r="R44" s="79">
        <v>1</v>
      </c>
      <c r="S44" s="79" t="s">
        <v>61</v>
      </c>
      <c r="T44" s="5">
        <v>60</v>
      </c>
      <c r="U44" s="9"/>
      <c r="W44" s="86">
        <f>D44</f>
        <v>60.5</v>
      </c>
      <c r="X44" s="87">
        <f>E44</f>
        <v>18</v>
      </c>
      <c r="Y44" s="92">
        <f>H44</f>
        <v>420</v>
      </c>
      <c r="Z44" s="90">
        <f>I44</f>
        <v>84000</v>
      </c>
      <c r="AA44" s="90">
        <f>K44</f>
        <v>37000</v>
      </c>
      <c r="AB44" s="90">
        <f t="shared" si="56"/>
        <v>47000</v>
      </c>
      <c r="AC44" s="4">
        <f t="shared" si="56"/>
        <v>0.44047619047619047</v>
      </c>
      <c r="AD44" s="91">
        <f t="shared" si="56"/>
        <v>4666.666666666667</v>
      </c>
      <c r="AE44" s="79" t="str">
        <f>S44</f>
        <v>복</v>
      </c>
      <c r="AF44" s="79" t="str">
        <f>Q44&amp;"/"&amp;R44</f>
        <v>2/1</v>
      </c>
      <c r="AH44" s="20" t="str">
        <f t="shared" si="52"/>
        <v>청솔주공9단지</v>
      </c>
      <c r="AI44" s="87">
        <f t="shared" si="51"/>
        <v>18</v>
      </c>
      <c r="AJ44" s="79" t="str">
        <f>IF(AI44="","",$AJ$2)</f>
        <v>A-</v>
      </c>
      <c r="AK44" s="79" t="s">
        <v>13</v>
      </c>
      <c r="AL44" s="79" t="s">
        <v>62</v>
      </c>
      <c r="AM44" s="79" t="s">
        <v>63</v>
      </c>
      <c r="AN44" s="79" t="str">
        <f>IF(AI44="","",$AN$2)</f>
        <v>C</v>
      </c>
      <c r="AO44" s="79" t="str">
        <f>IF(N44="","",IF(N44&gt;=$AO$1/100,"O","X"))</f>
        <v>X</v>
      </c>
      <c r="AP44" s="79" t="str">
        <f>IF(I44="","",IF(I44&lt;=$AP$1,"O","X"))</f>
        <v>X</v>
      </c>
      <c r="AQ44" s="79" t="str">
        <f>IF(O44="","",IF(O44&lt;=$AQ$1,"O","X"))</f>
        <v>X</v>
      </c>
      <c r="AR44" s="79" t="str">
        <f>IF(M44="","",IF(M44&lt;=$AR$1,"O","X"))</f>
        <v>X</v>
      </c>
      <c r="AS44" s="79" t="s">
        <v>2</v>
      </c>
      <c r="AT44" s="79" t="str">
        <f>IF(OR(F44="",AI44=""),"",IF(AND((F44&lt;=85),(AI44&gt;=15)),"O","X"))</f>
        <v>O</v>
      </c>
      <c r="AU44" s="79" t="str">
        <f>IF(C44="","",IF(C44&gt;=$AU$1,"O","X"))</f>
        <v>O</v>
      </c>
      <c r="AV44" s="79" t="str">
        <f>IF(AO44="","",IF(AND(AO44="O",AP44="O",AR44="O",AT44="O",AU44="O"),"후보","X"))</f>
        <v>X</v>
      </c>
    </row>
    <row r="45" spans="1:48" x14ac:dyDescent="0.3">
      <c r="A45" s="9"/>
      <c r="B45" s="79"/>
      <c r="C45" s="6"/>
      <c r="D45" s="9"/>
      <c r="E45" s="14"/>
      <c r="F45" s="86"/>
      <c r="G45" s="9"/>
      <c r="H45" s="9"/>
      <c r="I45" s="9"/>
      <c r="J45" s="9"/>
      <c r="K45" s="9"/>
      <c r="L45" s="9"/>
      <c r="M45" s="9"/>
      <c r="N45" s="9"/>
      <c r="O45" s="91"/>
      <c r="P45" s="91"/>
      <c r="Q45" s="87"/>
      <c r="R45" s="87"/>
      <c r="S45" s="9"/>
      <c r="T45" s="47"/>
      <c r="U45" s="9"/>
      <c r="W45" s="67" t="str">
        <f>$A$4&amp;" "&amp;A46&amp;"("&amp;B46&amp;","&amp;C46&amp;"^)"</f>
        <v>금곡동 청솔대원('94.05.,820^)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52"/>
        <v/>
      </c>
      <c r="AI45" s="106" t="str">
        <f t="shared" si="51"/>
        <v/>
      </c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</row>
    <row r="46" spans="1:48" x14ac:dyDescent="0.3">
      <c r="A46" s="9" t="s">
        <v>640</v>
      </c>
      <c r="B46" s="10" t="s">
        <v>1642</v>
      </c>
      <c r="C46" s="88">
        <v>820</v>
      </c>
      <c r="D46" s="86">
        <v>70.400000000000006</v>
      </c>
      <c r="E46" s="87">
        <v>21</v>
      </c>
      <c r="F46" s="86">
        <v>50.4</v>
      </c>
      <c r="G46" s="17">
        <v>15</v>
      </c>
      <c r="H46" s="88">
        <v>60</v>
      </c>
      <c r="I46" s="89">
        <v>91000</v>
      </c>
      <c r="J46" s="89" t="s">
        <v>83</v>
      </c>
      <c r="K46" s="89">
        <v>47000</v>
      </c>
      <c r="L46" s="89" t="s">
        <v>83</v>
      </c>
      <c r="M46" s="90">
        <f>I46-K46</f>
        <v>44000</v>
      </c>
      <c r="N46" s="4">
        <f>IF(ISERROR(K46/I46),"",K46/I46)</f>
        <v>0.51648351648351654</v>
      </c>
      <c r="O46" s="91">
        <f>I46/E46</f>
        <v>4333.333333333333</v>
      </c>
      <c r="P46" s="91">
        <f>K46/E46</f>
        <v>2238.0952380952381</v>
      </c>
      <c r="Q46" s="79">
        <v>2</v>
      </c>
      <c r="R46" s="79">
        <v>1</v>
      </c>
      <c r="S46" s="79" t="s">
        <v>61</v>
      </c>
      <c r="T46" s="5">
        <v>70</v>
      </c>
      <c r="U46" s="9"/>
      <c r="W46" s="86">
        <f t="shared" ref="W46:X49" si="57">D46</f>
        <v>70.400000000000006</v>
      </c>
      <c r="X46" s="87">
        <f t="shared" si="57"/>
        <v>21</v>
      </c>
      <c r="Y46" s="92">
        <f t="shared" ref="Y46:Z49" si="58">H46</f>
        <v>60</v>
      </c>
      <c r="Z46" s="90">
        <f t="shared" si="58"/>
        <v>91000</v>
      </c>
      <c r="AA46" s="90">
        <f>K46</f>
        <v>47000</v>
      </c>
      <c r="AB46" s="90">
        <f t="shared" ref="AB46:AD49" si="59">M46</f>
        <v>44000</v>
      </c>
      <c r="AC46" s="4">
        <f t="shared" si="59"/>
        <v>0.51648351648351654</v>
      </c>
      <c r="AD46" s="91">
        <f t="shared" si="59"/>
        <v>4333.333333333333</v>
      </c>
      <c r="AE46" s="79" t="str">
        <f>S46</f>
        <v>복</v>
      </c>
      <c r="AF46" s="79" t="str">
        <f>Q46&amp;"/"&amp;R46</f>
        <v>2/1</v>
      </c>
      <c r="AH46" s="20" t="str">
        <f t="shared" si="52"/>
        <v>청솔대원</v>
      </c>
      <c r="AI46" s="87">
        <f t="shared" si="51"/>
        <v>21</v>
      </c>
      <c r="AJ46" s="79" t="str">
        <f>IF(AI46="","",$AJ$2)</f>
        <v>A-</v>
      </c>
      <c r="AK46" s="79" t="s">
        <v>13</v>
      </c>
      <c r="AL46" s="79" t="s">
        <v>62</v>
      </c>
      <c r="AM46" s="79" t="s">
        <v>63</v>
      </c>
      <c r="AN46" s="79" t="str">
        <f>IF(AI46="","",$AN$2)</f>
        <v>C</v>
      </c>
      <c r="AO46" s="79" t="str">
        <f>IF(N46="","",IF(N46&gt;=$AO$1/100,"O","X"))</f>
        <v>X</v>
      </c>
      <c r="AP46" s="79" t="str">
        <f>IF(I46="","",IF(I46&lt;=$AP$1,"O","X"))</f>
        <v>X</v>
      </c>
      <c r="AQ46" s="79" t="str">
        <f>IF(O46="","",IF(O46&lt;=$AQ$1,"O","X"))</f>
        <v>X</v>
      </c>
      <c r="AR46" s="79" t="str">
        <f>IF(M46="","",IF(M46&lt;=$AR$1,"O","X"))</f>
        <v>X</v>
      </c>
      <c r="AS46" s="79" t="s">
        <v>2</v>
      </c>
      <c r="AT46" s="79" t="str">
        <f>IF(OR(F46="",AI46=""),"",IF(AND((F46&lt;=85),(AI46&gt;=15)),"O","X"))</f>
        <v>O</v>
      </c>
      <c r="AU46" s="79" t="str">
        <f>IF(C46="","",IF(C46&gt;=$AU$1,"O","X"))</f>
        <v>O</v>
      </c>
      <c r="AV46" s="79" t="str">
        <f>IF(AO46="","",IF(AND(AO46="O",AP46="O",AR46="O",AT46="O",AU46="O"),"후보","X"))</f>
        <v>X</v>
      </c>
    </row>
    <row r="47" spans="1:48" x14ac:dyDescent="0.3">
      <c r="A47" s="9" t="s">
        <v>640</v>
      </c>
      <c r="B47" s="10" t="s">
        <v>1642</v>
      </c>
      <c r="C47" s="88">
        <v>820</v>
      </c>
      <c r="D47" s="86">
        <v>102.9</v>
      </c>
      <c r="E47" s="87">
        <v>31</v>
      </c>
      <c r="F47" s="86">
        <v>85</v>
      </c>
      <c r="G47" s="17">
        <v>26</v>
      </c>
      <c r="H47" s="88">
        <v>164</v>
      </c>
      <c r="I47" s="89">
        <v>125000</v>
      </c>
      <c r="J47" s="89" t="s">
        <v>83</v>
      </c>
      <c r="K47" s="89">
        <v>75000</v>
      </c>
      <c r="L47" s="89" t="s">
        <v>79</v>
      </c>
      <c r="M47" s="90">
        <f>I47-K47</f>
        <v>50000</v>
      </c>
      <c r="N47" s="4">
        <f>IF(ISERROR(K47/I47),"",K47/I47)</f>
        <v>0.6</v>
      </c>
      <c r="O47" s="91">
        <f>I47/E47</f>
        <v>4032.2580645161293</v>
      </c>
      <c r="P47" s="91">
        <f>K47/E47</f>
        <v>2419.3548387096776</v>
      </c>
      <c r="Q47" s="79">
        <v>3</v>
      </c>
      <c r="R47" s="79">
        <v>2</v>
      </c>
      <c r="S47" s="79" t="s">
        <v>72</v>
      </c>
      <c r="T47" s="5">
        <v>102</v>
      </c>
      <c r="U47" s="9"/>
      <c r="W47" s="86">
        <f t="shared" si="57"/>
        <v>102.9</v>
      </c>
      <c r="X47" s="87">
        <f t="shared" si="57"/>
        <v>31</v>
      </c>
      <c r="Y47" s="92">
        <f t="shared" si="58"/>
        <v>164</v>
      </c>
      <c r="Z47" s="90">
        <f t="shared" si="58"/>
        <v>125000</v>
      </c>
      <c r="AA47" s="90">
        <f>K47</f>
        <v>75000</v>
      </c>
      <c r="AB47" s="90">
        <f t="shared" si="59"/>
        <v>50000</v>
      </c>
      <c r="AC47" s="4">
        <f t="shared" si="59"/>
        <v>0.6</v>
      </c>
      <c r="AD47" s="91">
        <f t="shared" si="59"/>
        <v>4032.2580645161293</v>
      </c>
      <c r="AE47" s="79" t="str">
        <f>S47</f>
        <v>계</v>
      </c>
      <c r="AF47" s="79" t="str">
        <f>Q47&amp;"/"&amp;R47</f>
        <v>3/2</v>
      </c>
      <c r="AH47" s="20" t="str">
        <f t="shared" si="52"/>
        <v>청솔대원</v>
      </c>
      <c r="AI47" s="87">
        <f t="shared" si="51"/>
        <v>31</v>
      </c>
      <c r="AJ47" s="79" t="str">
        <f>IF(AI47="","",$AJ$2)</f>
        <v>A-</v>
      </c>
      <c r="AK47" s="79" t="s">
        <v>13</v>
      </c>
      <c r="AL47" s="79" t="s">
        <v>62</v>
      </c>
      <c r="AM47" s="79" t="s">
        <v>63</v>
      </c>
      <c r="AN47" s="79" t="str">
        <f>IF(AI47="","",$AN$2)</f>
        <v>C</v>
      </c>
      <c r="AO47" s="79" t="str">
        <f>IF(N47="","",IF(N47&gt;=$AO$1/100,"O","X"))</f>
        <v>X</v>
      </c>
      <c r="AP47" s="79" t="str">
        <f>IF(I47="","",IF(I47&lt;=$AP$1,"O","X"))</f>
        <v>X</v>
      </c>
      <c r="AQ47" s="79" t="str">
        <f>IF(O47="","",IF(O47&lt;=$AQ$1,"O","X"))</f>
        <v>X</v>
      </c>
      <c r="AR47" s="79" t="str">
        <f>IF(M47="","",IF(M47&lt;=$AR$1,"O","X"))</f>
        <v>X</v>
      </c>
      <c r="AS47" s="79" t="s">
        <v>2</v>
      </c>
      <c r="AT47" s="79" t="str">
        <f>IF(OR(F47="",AI47=""),"",IF(AND((F47&lt;=85),(AI47&gt;=15)),"O","X"))</f>
        <v>O</v>
      </c>
      <c r="AU47" s="79" t="str">
        <f>IF(C47="","",IF(C47&gt;=$AU$1,"O","X"))</f>
        <v>O</v>
      </c>
      <c r="AV47" s="79" t="str">
        <f>IF(AO47="","",IF(AND(AO47="O",AP47="O",AR47="O",AT47="O",AU47="O"),"후보","X"))</f>
        <v>X</v>
      </c>
    </row>
    <row r="48" spans="1:48" x14ac:dyDescent="0.3">
      <c r="A48" s="9" t="s">
        <v>640</v>
      </c>
      <c r="B48" s="10" t="s">
        <v>1642</v>
      </c>
      <c r="C48" s="88">
        <v>820</v>
      </c>
      <c r="D48" s="86">
        <v>120.8</v>
      </c>
      <c r="E48" s="87">
        <v>37</v>
      </c>
      <c r="F48" s="86">
        <v>101.7</v>
      </c>
      <c r="G48" s="17">
        <v>31</v>
      </c>
      <c r="H48" s="88">
        <v>148</v>
      </c>
      <c r="I48" s="89">
        <v>139000</v>
      </c>
      <c r="J48" s="89" t="s">
        <v>81</v>
      </c>
      <c r="K48" s="89">
        <v>75000</v>
      </c>
      <c r="L48" s="89" t="s">
        <v>66</v>
      </c>
      <c r="M48" s="90">
        <f>I48-K48</f>
        <v>64000</v>
      </c>
      <c r="N48" s="4">
        <f>IF(ISERROR(K48/I48),"",K48/I48)</f>
        <v>0.53956834532374098</v>
      </c>
      <c r="O48" s="91">
        <f>I48/E48</f>
        <v>3756.7567567567567</v>
      </c>
      <c r="P48" s="91">
        <f>K48/E48</f>
        <v>2027.0270270270271</v>
      </c>
      <c r="Q48" s="79">
        <v>4</v>
      </c>
      <c r="R48" s="79">
        <v>2</v>
      </c>
      <c r="S48" s="79" t="s">
        <v>72</v>
      </c>
      <c r="T48" s="5">
        <v>120</v>
      </c>
      <c r="U48" s="9"/>
      <c r="W48" s="86">
        <f t="shared" si="57"/>
        <v>120.8</v>
      </c>
      <c r="X48" s="87">
        <f t="shared" si="57"/>
        <v>37</v>
      </c>
      <c r="Y48" s="92">
        <f t="shared" si="58"/>
        <v>148</v>
      </c>
      <c r="Z48" s="90">
        <f t="shared" si="58"/>
        <v>139000</v>
      </c>
      <c r="AA48" s="90">
        <f>K48</f>
        <v>75000</v>
      </c>
      <c r="AB48" s="90">
        <f t="shared" si="59"/>
        <v>64000</v>
      </c>
      <c r="AC48" s="4">
        <f t="shared" si="59"/>
        <v>0.53956834532374098</v>
      </c>
      <c r="AD48" s="91">
        <f t="shared" si="59"/>
        <v>3756.7567567567567</v>
      </c>
      <c r="AE48" s="79" t="str">
        <f>S48</f>
        <v>계</v>
      </c>
      <c r="AF48" s="79" t="str">
        <f>Q48&amp;"/"&amp;R48</f>
        <v>4/2</v>
      </c>
      <c r="AH48" s="20" t="str">
        <f t="shared" si="52"/>
        <v>청솔대원</v>
      </c>
      <c r="AI48" s="87">
        <f t="shared" si="51"/>
        <v>37</v>
      </c>
      <c r="AJ48" s="79" t="str">
        <f>IF(AI48="","",$AJ$2)</f>
        <v>A-</v>
      </c>
      <c r="AK48" s="79" t="s">
        <v>13</v>
      </c>
      <c r="AL48" s="79" t="s">
        <v>62</v>
      </c>
      <c r="AM48" s="79" t="s">
        <v>63</v>
      </c>
      <c r="AN48" s="79" t="str">
        <f>IF(AI48="","",$AN$2)</f>
        <v>C</v>
      </c>
      <c r="AO48" s="79" t="str">
        <f>IF(N48="","",IF(N48&gt;=$AO$1/100,"O","X"))</f>
        <v>X</v>
      </c>
      <c r="AP48" s="79" t="str">
        <f>IF(I48="","",IF(I48&lt;=$AP$1,"O","X"))</f>
        <v>X</v>
      </c>
      <c r="AQ48" s="79" t="str">
        <f>IF(O48="","",IF(O48&lt;=$AQ$1,"O","X"))</f>
        <v>X</v>
      </c>
      <c r="AR48" s="79" t="str">
        <f>IF(M48="","",IF(M48&lt;=$AR$1,"O","X"))</f>
        <v>X</v>
      </c>
      <c r="AS48" s="79" t="s">
        <v>2</v>
      </c>
      <c r="AT48" s="79" t="str">
        <f>IF(OR(F48="",AI48=""),"",IF(AND((F48&lt;=85),(AI48&gt;=15)),"O","X"))</f>
        <v>X</v>
      </c>
      <c r="AU48" s="79" t="str">
        <f>IF(C48="","",IF(C48&gt;=$AU$1,"O","X"))</f>
        <v>O</v>
      </c>
      <c r="AV48" s="79" t="str">
        <f>IF(AO48="","",IF(AND(AO48="O",AP48="O",AR48="O",AT48="O",AU48="O"),"후보","X"))</f>
        <v>X</v>
      </c>
    </row>
    <row r="49" spans="1:48" x14ac:dyDescent="0.3">
      <c r="A49" s="9" t="s">
        <v>640</v>
      </c>
      <c r="B49" s="10" t="s">
        <v>1642</v>
      </c>
      <c r="C49" s="88">
        <v>820</v>
      </c>
      <c r="D49" s="86">
        <v>152.6</v>
      </c>
      <c r="E49" s="87">
        <v>46</v>
      </c>
      <c r="F49" s="86">
        <v>129.5</v>
      </c>
      <c r="G49" s="17">
        <v>39</v>
      </c>
      <c r="H49" s="88">
        <v>448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9">
        <v>4</v>
      </c>
      <c r="R49" s="79">
        <v>2</v>
      </c>
      <c r="S49" s="79" t="s">
        <v>72</v>
      </c>
      <c r="T49" s="5">
        <v>152</v>
      </c>
      <c r="U49" s="9"/>
      <c r="W49" s="86">
        <f t="shared" si="57"/>
        <v>152.6</v>
      </c>
      <c r="X49" s="87">
        <f t="shared" si="57"/>
        <v>46</v>
      </c>
      <c r="Y49" s="92">
        <f t="shared" si="58"/>
        <v>448</v>
      </c>
      <c r="Z49" s="90">
        <f t="shared" si="58"/>
        <v>0</v>
      </c>
      <c r="AA49" s="90">
        <f>K49</f>
        <v>0</v>
      </c>
      <c r="AB49" s="90">
        <f t="shared" si="59"/>
        <v>0</v>
      </c>
      <c r="AC49" s="4" t="str">
        <f t="shared" si="59"/>
        <v/>
      </c>
      <c r="AD49" s="91">
        <f t="shared" si="59"/>
        <v>0</v>
      </c>
      <c r="AE49" s="79" t="str">
        <f>S49</f>
        <v>계</v>
      </c>
      <c r="AF49" s="79" t="str">
        <f>Q49&amp;"/"&amp;R49</f>
        <v>4/2</v>
      </c>
      <c r="AH49" s="20" t="str">
        <f t="shared" si="52"/>
        <v>청솔대원</v>
      </c>
      <c r="AI49" s="87">
        <f t="shared" si="51"/>
        <v>46</v>
      </c>
      <c r="AJ49" s="79" t="str">
        <f>IF(AI49="","",$AJ$2)</f>
        <v>A-</v>
      </c>
      <c r="AK49" s="79" t="s">
        <v>13</v>
      </c>
      <c r="AL49" s="79" t="s">
        <v>62</v>
      </c>
      <c r="AM49" s="79" t="s">
        <v>63</v>
      </c>
      <c r="AN49" s="79" t="str">
        <f>IF(AI49="","",$AN$2)</f>
        <v>C</v>
      </c>
      <c r="AO49" s="79" t="str">
        <f>IF(N49="","",IF(N49&gt;=$AO$1/100,"O","X"))</f>
        <v/>
      </c>
      <c r="AP49" s="79" t="str">
        <f>IF(I49="","",IF(I49&lt;=$AP$1,"O","X"))</f>
        <v/>
      </c>
      <c r="AQ49" s="79" t="str">
        <f>IF(O49="","",IF(O49&lt;=$AQ$1,"O","X"))</f>
        <v>O</v>
      </c>
      <c r="AR49" s="79" t="str">
        <f>IF(M49="","",IF(M49&lt;=$AR$1,"O","X"))</f>
        <v>O</v>
      </c>
      <c r="AS49" s="79" t="s">
        <v>2</v>
      </c>
      <c r="AT49" s="79" t="str">
        <f>IF(OR(F49="",AI49=""),"",IF(AND((F49&lt;=85),(AI49&gt;=15)),"O","X"))</f>
        <v>X</v>
      </c>
      <c r="AU49" s="79" t="str">
        <f>IF(C49="","",IF(C49&gt;=$AU$1,"O","X"))</f>
        <v>O</v>
      </c>
      <c r="AV49" s="79" t="str">
        <f>IF(AO49="","",IF(AND(AO49="O",AP49="O",AR49="O",AT49="O",AU49="O"),"후보","X"))</f>
        <v/>
      </c>
    </row>
    <row r="50" spans="1:48" x14ac:dyDescent="0.3">
      <c r="A50" s="9"/>
      <c r="B50" s="79"/>
      <c r="C50" s="6"/>
      <c r="D50" s="9"/>
      <c r="E50" s="14"/>
      <c r="F50" s="86"/>
      <c r="G50" s="9"/>
      <c r="H50" s="9"/>
      <c r="I50" s="9"/>
      <c r="J50" s="9"/>
      <c r="K50" s="9"/>
      <c r="L50" s="9"/>
      <c r="M50" s="9"/>
      <c r="N50" s="9"/>
      <c r="O50" s="91"/>
      <c r="P50" s="91"/>
      <c r="Q50" s="87"/>
      <c r="R50" s="87"/>
      <c r="S50" s="9"/>
      <c r="T50" s="47"/>
      <c r="U50" s="9"/>
      <c r="W50" s="67" t="str">
        <f>$A$4&amp;" "&amp;A51&amp;"("&amp;B51&amp;","&amp;C51&amp;"^)"</f>
        <v>금곡동 청솔서광,영남('95.07.,408^)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52"/>
        <v/>
      </c>
      <c r="AI50" s="106" t="str">
        <f t="shared" si="51"/>
        <v/>
      </c>
      <c r="AJ50" s="79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</row>
    <row r="51" spans="1:48" x14ac:dyDescent="0.3">
      <c r="A51" s="9" t="s">
        <v>645</v>
      </c>
      <c r="B51" s="10" t="s">
        <v>1629</v>
      </c>
      <c r="C51" s="88">
        <v>408</v>
      </c>
      <c r="D51" s="86">
        <v>72</v>
      </c>
      <c r="E51" s="87">
        <v>22</v>
      </c>
      <c r="F51" s="86">
        <v>53.6</v>
      </c>
      <c r="G51" s="17">
        <v>16</v>
      </c>
      <c r="H51" s="88">
        <v>120</v>
      </c>
      <c r="I51" s="89">
        <v>102000</v>
      </c>
      <c r="J51" s="89" t="s">
        <v>82</v>
      </c>
      <c r="K51" s="89">
        <v>55000</v>
      </c>
      <c r="L51" s="89" t="s">
        <v>83</v>
      </c>
      <c r="M51" s="90">
        <f>I51-K51</f>
        <v>47000</v>
      </c>
      <c r="N51" s="4">
        <f>IF(ISERROR(K51/I51),"",K51/I51)</f>
        <v>0.53921568627450978</v>
      </c>
      <c r="O51" s="91">
        <f>I51/E51</f>
        <v>4636.363636363636</v>
      </c>
      <c r="P51" s="91">
        <f>K51/E51</f>
        <v>2500</v>
      </c>
      <c r="Q51" s="79">
        <v>2</v>
      </c>
      <c r="R51" s="79">
        <v>1</v>
      </c>
      <c r="S51" s="79" t="s">
        <v>61</v>
      </c>
      <c r="T51" s="5">
        <v>72</v>
      </c>
      <c r="U51" s="9"/>
      <c r="W51" s="86">
        <f t="shared" ref="W51:X54" si="60">D51</f>
        <v>72</v>
      </c>
      <c r="X51" s="87">
        <f t="shared" si="60"/>
        <v>22</v>
      </c>
      <c r="Y51" s="92">
        <f t="shared" ref="Y51:Z54" si="61">H51</f>
        <v>120</v>
      </c>
      <c r="Z51" s="90">
        <f t="shared" si="61"/>
        <v>102000</v>
      </c>
      <c r="AA51" s="90">
        <f>K51</f>
        <v>55000</v>
      </c>
      <c r="AB51" s="90">
        <f t="shared" ref="AB51:AD54" si="62">M51</f>
        <v>47000</v>
      </c>
      <c r="AC51" s="4">
        <f t="shared" si="62"/>
        <v>0.53921568627450978</v>
      </c>
      <c r="AD51" s="91">
        <f t="shared" si="62"/>
        <v>4636.363636363636</v>
      </c>
      <c r="AE51" s="79" t="str">
        <f>S51</f>
        <v>복</v>
      </c>
      <c r="AF51" s="79" t="str">
        <f>Q51&amp;"/"&amp;R51</f>
        <v>2/1</v>
      </c>
      <c r="AH51" s="20" t="str">
        <f t="shared" si="52"/>
        <v>청솔서광,영남</v>
      </c>
      <c r="AI51" s="87">
        <f t="shared" si="51"/>
        <v>22</v>
      </c>
      <c r="AJ51" s="79" t="str">
        <f>IF(AI51="","",$AJ$2)</f>
        <v>A-</v>
      </c>
      <c r="AK51" s="79" t="s">
        <v>13</v>
      </c>
      <c r="AL51" s="79" t="s">
        <v>62</v>
      </c>
      <c r="AM51" s="79" t="s">
        <v>63</v>
      </c>
      <c r="AN51" s="79" t="str">
        <f>IF(AI51="","",$AN$2)</f>
        <v>C</v>
      </c>
      <c r="AO51" s="79" t="str">
        <f>IF(N51="","",IF(N51&gt;=$AO$1/100,"O","X"))</f>
        <v>X</v>
      </c>
      <c r="AP51" s="79" t="str">
        <f>IF(I51="","",IF(I51&lt;=$AP$1,"O","X"))</f>
        <v>X</v>
      </c>
      <c r="AQ51" s="79" t="str">
        <f>IF(O51="","",IF(O51&lt;=$AQ$1,"O","X"))</f>
        <v>X</v>
      </c>
      <c r="AR51" s="79" t="str">
        <f>IF(M51="","",IF(M51&lt;=$AR$1,"O","X"))</f>
        <v>X</v>
      </c>
      <c r="AS51" s="79" t="s">
        <v>2</v>
      </c>
      <c r="AT51" s="79" t="str">
        <f>IF(OR(F51="",AI51=""),"",IF(AND((F51&lt;=85),(AI51&gt;=15)),"O","X"))</f>
        <v>O</v>
      </c>
      <c r="AU51" s="79" t="str">
        <f>IF(C51="","",IF(C51&gt;=$AU$1,"O","X"))</f>
        <v>O</v>
      </c>
      <c r="AV51" s="79" t="str">
        <f>IF(AO51="","",IF(AND(AO51="O",AP51="O",AR51="O",AT51="O",AU51="O"),"후보","X"))</f>
        <v>X</v>
      </c>
    </row>
    <row r="52" spans="1:48" x14ac:dyDescent="0.3">
      <c r="A52" s="9" t="s">
        <v>645</v>
      </c>
      <c r="B52" s="10" t="s">
        <v>1629</v>
      </c>
      <c r="C52" s="88">
        <v>408</v>
      </c>
      <c r="D52" s="86">
        <v>87.2</v>
      </c>
      <c r="E52" s="87">
        <v>26</v>
      </c>
      <c r="F52" s="86">
        <v>70</v>
      </c>
      <c r="G52" s="17">
        <v>21</v>
      </c>
      <c r="H52" s="88">
        <v>120</v>
      </c>
      <c r="I52" s="89">
        <v>120000</v>
      </c>
      <c r="J52" s="89" t="s">
        <v>65</v>
      </c>
      <c r="K52" s="89">
        <v>65000</v>
      </c>
      <c r="L52" s="89" t="s">
        <v>83</v>
      </c>
      <c r="M52" s="90">
        <f>I52-K52</f>
        <v>55000</v>
      </c>
      <c r="N52" s="4">
        <f>IF(ISERROR(K52/I52),"",K52/I52)</f>
        <v>0.54166666666666663</v>
      </c>
      <c r="O52" s="91">
        <f>I52/E52</f>
        <v>4615.3846153846152</v>
      </c>
      <c r="P52" s="91">
        <f>K52/E52</f>
        <v>2500</v>
      </c>
      <c r="Q52" s="79">
        <v>3</v>
      </c>
      <c r="R52" s="79">
        <v>1</v>
      </c>
      <c r="S52" s="79" t="s">
        <v>72</v>
      </c>
      <c r="T52" s="5">
        <v>87</v>
      </c>
      <c r="U52" s="9"/>
      <c r="W52" s="86">
        <f t="shared" si="60"/>
        <v>87.2</v>
      </c>
      <c r="X52" s="87">
        <f t="shared" si="60"/>
        <v>26</v>
      </c>
      <c r="Y52" s="92">
        <f t="shared" si="61"/>
        <v>120</v>
      </c>
      <c r="Z52" s="90">
        <f t="shared" si="61"/>
        <v>120000</v>
      </c>
      <c r="AA52" s="90">
        <f>K52</f>
        <v>65000</v>
      </c>
      <c r="AB52" s="90">
        <f t="shared" si="62"/>
        <v>55000</v>
      </c>
      <c r="AC52" s="4">
        <f t="shared" si="62"/>
        <v>0.54166666666666663</v>
      </c>
      <c r="AD52" s="91">
        <f t="shared" si="62"/>
        <v>4615.3846153846152</v>
      </c>
      <c r="AE52" s="79" t="str">
        <f>S52</f>
        <v>계</v>
      </c>
      <c r="AF52" s="79" t="str">
        <f>Q52&amp;"/"&amp;R52</f>
        <v>3/1</v>
      </c>
      <c r="AH52" s="20" t="str">
        <f t="shared" si="52"/>
        <v>청솔서광,영남</v>
      </c>
      <c r="AI52" s="87">
        <f t="shared" si="51"/>
        <v>26</v>
      </c>
      <c r="AJ52" s="79" t="str">
        <f>IF(AI52="","",$AJ$2)</f>
        <v>A-</v>
      </c>
      <c r="AK52" s="79" t="s">
        <v>13</v>
      </c>
      <c r="AL52" s="79" t="s">
        <v>62</v>
      </c>
      <c r="AM52" s="79" t="s">
        <v>63</v>
      </c>
      <c r="AN52" s="79" t="str">
        <f>IF(AI52="","",$AN$2)</f>
        <v>C</v>
      </c>
      <c r="AO52" s="79" t="str">
        <f>IF(N52="","",IF(N52&gt;=$AO$1/100,"O","X"))</f>
        <v>X</v>
      </c>
      <c r="AP52" s="79" t="str">
        <f>IF(I52="","",IF(I52&lt;=$AP$1,"O","X"))</f>
        <v>X</v>
      </c>
      <c r="AQ52" s="79" t="str">
        <f>IF(O52="","",IF(O52&lt;=$AQ$1,"O","X"))</f>
        <v>X</v>
      </c>
      <c r="AR52" s="79" t="str">
        <f>IF(M52="","",IF(M52&lt;=$AR$1,"O","X"))</f>
        <v>X</v>
      </c>
      <c r="AS52" s="79" t="s">
        <v>2</v>
      </c>
      <c r="AT52" s="79" t="str">
        <f>IF(OR(F52="",AI52=""),"",IF(AND((F52&lt;=85),(AI52&gt;=15)),"O","X"))</f>
        <v>O</v>
      </c>
      <c r="AU52" s="79" t="str">
        <f>IF(C52="","",IF(C52&gt;=$AU$1,"O","X"))</f>
        <v>O</v>
      </c>
      <c r="AV52" s="79" t="str">
        <f>IF(AO52="","",IF(AND(AO52="O",AP52="O",AR52="O",AT52="O",AU52="O"),"후보","X"))</f>
        <v>X</v>
      </c>
    </row>
    <row r="53" spans="1:48" x14ac:dyDescent="0.3">
      <c r="A53" s="9" t="s">
        <v>645</v>
      </c>
      <c r="B53" s="10" t="s">
        <v>1629</v>
      </c>
      <c r="C53" s="88">
        <v>408</v>
      </c>
      <c r="D53" s="86">
        <v>108</v>
      </c>
      <c r="E53" s="87">
        <v>33</v>
      </c>
      <c r="F53" s="86">
        <v>85</v>
      </c>
      <c r="G53" s="17">
        <v>26</v>
      </c>
      <c r="H53" s="88">
        <v>167</v>
      </c>
      <c r="I53" s="89">
        <v>130000</v>
      </c>
      <c r="J53" s="89" t="s">
        <v>59</v>
      </c>
      <c r="K53" s="89">
        <v>80000</v>
      </c>
      <c r="L53" s="89" t="s">
        <v>68</v>
      </c>
      <c r="M53" s="90">
        <f>I53-K53</f>
        <v>50000</v>
      </c>
      <c r="N53" s="4">
        <f>IF(ISERROR(K53/I53),"",K53/I53)</f>
        <v>0.61538461538461542</v>
      </c>
      <c r="O53" s="91">
        <f>I53/E53</f>
        <v>3939.3939393939395</v>
      </c>
      <c r="P53" s="91">
        <f>K53/E53</f>
        <v>2424.242424242424</v>
      </c>
      <c r="Q53" s="79">
        <v>3</v>
      </c>
      <c r="R53" s="79">
        <v>2</v>
      </c>
      <c r="S53" s="79" t="s">
        <v>72</v>
      </c>
      <c r="T53" s="5" t="s">
        <v>118</v>
      </c>
      <c r="U53" s="9"/>
      <c r="W53" s="86">
        <f t="shared" si="60"/>
        <v>108</v>
      </c>
      <c r="X53" s="87">
        <f t="shared" si="60"/>
        <v>33</v>
      </c>
      <c r="Y53" s="92">
        <f t="shared" si="61"/>
        <v>167</v>
      </c>
      <c r="Z53" s="90">
        <f t="shared" si="61"/>
        <v>130000</v>
      </c>
      <c r="AA53" s="90">
        <f>K53</f>
        <v>80000</v>
      </c>
      <c r="AB53" s="90">
        <f t="shared" si="62"/>
        <v>50000</v>
      </c>
      <c r="AC53" s="4">
        <f t="shared" si="62"/>
        <v>0.61538461538461542</v>
      </c>
      <c r="AD53" s="91">
        <f t="shared" si="62"/>
        <v>3939.3939393939395</v>
      </c>
      <c r="AE53" s="79" t="str">
        <f>S53</f>
        <v>계</v>
      </c>
      <c r="AF53" s="79" t="str">
        <f>Q53&amp;"/"&amp;R53</f>
        <v>3/2</v>
      </c>
      <c r="AH53" s="20" t="str">
        <f t="shared" si="52"/>
        <v>청솔서광,영남</v>
      </c>
      <c r="AI53" s="87">
        <f t="shared" si="51"/>
        <v>33</v>
      </c>
      <c r="AJ53" s="79" t="str">
        <f>IF(AI53="","",$AJ$2)</f>
        <v>A-</v>
      </c>
      <c r="AK53" s="79" t="s">
        <v>13</v>
      </c>
      <c r="AL53" s="79" t="s">
        <v>62</v>
      </c>
      <c r="AM53" s="79" t="s">
        <v>63</v>
      </c>
      <c r="AN53" s="79" t="str">
        <f>IF(AI53="","",$AN$2)</f>
        <v>C</v>
      </c>
      <c r="AO53" s="79" t="str">
        <f>IF(N53="","",IF(N53&gt;=$AO$1/100,"O","X"))</f>
        <v>X</v>
      </c>
      <c r="AP53" s="79" t="str">
        <f>IF(I53="","",IF(I53&lt;=$AP$1,"O","X"))</f>
        <v>X</v>
      </c>
      <c r="AQ53" s="79" t="str">
        <f>IF(O53="","",IF(O53&lt;=$AQ$1,"O","X"))</f>
        <v>X</v>
      </c>
      <c r="AR53" s="79" t="str">
        <f>IF(M53="","",IF(M53&lt;=$AR$1,"O","X"))</f>
        <v>X</v>
      </c>
      <c r="AS53" s="79" t="s">
        <v>2</v>
      </c>
      <c r="AT53" s="79" t="str">
        <f>IF(OR(F53="",AI53=""),"",IF(AND((F53&lt;=85),(AI53&gt;=15)),"O","X"))</f>
        <v>O</v>
      </c>
      <c r="AU53" s="79" t="str">
        <f>IF(C53="","",IF(C53&gt;=$AU$1,"O","X"))</f>
        <v>O</v>
      </c>
      <c r="AV53" s="79" t="str">
        <f>IF(AO53="","",IF(AND(AO53="O",AP53="O",AR53="O",AT53="O",AU53="O"),"후보","X"))</f>
        <v>X</v>
      </c>
    </row>
    <row r="54" spans="1:48" x14ac:dyDescent="0.3">
      <c r="A54" s="9" t="s">
        <v>645</v>
      </c>
      <c r="B54" s="10" t="s">
        <v>1629</v>
      </c>
      <c r="C54" s="88">
        <v>408</v>
      </c>
      <c r="D54" s="86">
        <v>107.9</v>
      </c>
      <c r="E54" s="87">
        <v>33</v>
      </c>
      <c r="F54" s="86">
        <v>84.9</v>
      </c>
      <c r="G54" s="17">
        <v>26</v>
      </c>
      <c r="H54" s="88">
        <v>1</v>
      </c>
      <c r="I54" s="89"/>
      <c r="J54" s="89"/>
      <c r="K54" s="89"/>
      <c r="L54" s="89"/>
      <c r="M54" s="90">
        <f>I54-K54</f>
        <v>0</v>
      </c>
      <c r="N54" s="4" t="str">
        <f>IF(ISERROR(K54/I54),"",K54/I54)</f>
        <v/>
      </c>
      <c r="O54" s="91">
        <f>I54/E54</f>
        <v>0</v>
      </c>
      <c r="P54" s="91">
        <f>K54/E54</f>
        <v>0</v>
      </c>
      <c r="Q54" s="79">
        <v>3</v>
      </c>
      <c r="R54" s="79">
        <v>2</v>
      </c>
      <c r="S54" s="79" t="s">
        <v>72</v>
      </c>
      <c r="T54" s="5" t="s">
        <v>101</v>
      </c>
      <c r="U54" s="9"/>
      <c r="W54" s="86">
        <f t="shared" si="60"/>
        <v>107.9</v>
      </c>
      <c r="X54" s="87">
        <f t="shared" si="60"/>
        <v>33</v>
      </c>
      <c r="Y54" s="92">
        <f t="shared" si="61"/>
        <v>1</v>
      </c>
      <c r="Z54" s="90">
        <f t="shared" si="61"/>
        <v>0</v>
      </c>
      <c r="AA54" s="90">
        <f>K54</f>
        <v>0</v>
      </c>
      <c r="AB54" s="90">
        <f t="shared" si="62"/>
        <v>0</v>
      </c>
      <c r="AC54" s="4" t="str">
        <f t="shared" si="62"/>
        <v/>
      </c>
      <c r="AD54" s="91">
        <f t="shared" si="62"/>
        <v>0</v>
      </c>
      <c r="AE54" s="79" t="str">
        <f>S54</f>
        <v>계</v>
      </c>
      <c r="AF54" s="79" t="str">
        <f>Q54&amp;"/"&amp;R54</f>
        <v>3/2</v>
      </c>
      <c r="AH54" s="20" t="str">
        <f t="shared" si="52"/>
        <v>청솔서광,영남</v>
      </c>
      <c r="AI54" s="87">
        <f t="shared" si="51"/>
        <v>33</v>
      </c>
      <c r="AJ54" s="79" t="str">
        <f>IF(AI54="","",$AJ$2)</f>
        <v>A-</v>
      </c>
      <c r="AK54" s="79" t="s">
        <v>13</v>
      </c>
      <c r="AL54" s="79" t="s">
        <v>62</v>
      </c>
      <c r="AM54" s="79" t="s">
        <v>63</v>
      </c>
      <c r="AN54" s="79" t="str">
        <f>IF(AI54="","",$AN$2)</f>
        <v>C</v>
      </c>
      <c r="AO54" s="79" t="str">
        <f>IF(N54="","",IF(N54&gt;=$AO$1/100,"O","X"))</f>
        <v/>
      </c>
      <c r="AP54" s="79" t="str">
        <f>IF(I54="","",IF(I54&lt;=$AP$1,"O","X"))</f>
        <v/>
      </c>
      <c r="AQ54" s="79" t="str">
        <f>IF(O54="","",IF(O54&lt;=$AQ$1,"O","X"))</f>
        <v>O</v>
      </c>
      <c r="AR54" s="79" t="str">
        <f>IF(M54="","",IF(M54&lt;=$AR$1,"O","X"))</f>
        <v>O</v>
      </c>
      <c r="AS54" s="79" t="s">
        <v>2</v>
      </c>
      <c r="AT54" s="79" t="str">
        <f>IF(OR(F54="",AI54=""),"",IF(AND((F54&lt;=85),(AI54&gt;=15)),"O","X"))</f>
        <v>O</v>
      </c>
      <c r="AU54" s="79" t="str">
        <f>IF(C54="","",IF(C54&gt;=$AU$1,"O","X"))</f>
        <v>O</v>
      </c>
      <c r="AV54" s="79" t="str">
        <f>IF(AO54="","",IF(AND(AO54="O",AP54="O",AR54="O",AT54="O",AU54="O"),"후보","X"))</f>
        <v/>
      </c>
    </row>
    <row r="55" spans="1:48" x14ac:dyDescent="0.3">
      <c r="A55" s="9"/>
      <c r="B55" s="79"/>
      <c r="C55" s="6"/>
      <c r="D55" s="9"/>
      <c r="E55" s="14"/>
      <c r="F55" s="86"/>
      <c r="G55" s="9"/>
      <c r="H55" s="9"/>
      <c r="I55" s="9"/>
      <c r="J55" s="9"/>
      <c r="K55" s="9"/>
      <c r="L55" s="9"/>
      <c r="M55" s="9"/>
      <c r="N55" s="9"/>
      <c r="O55" s="91"/>
      <c r="P55" s="91"/>
      <c r="Q55" s="87"/>
      <c r="R55" s="87"/>
      <c r="S55" s="9"/>
      <c r="T55" s="47"/>
      <c r="U55" s="9"/>
      <c r="W55" s="67" t="str">
        <f>$A$4&amp;" "&amp;A56&amp;"("&amp;B56&amp;","&amp;C56&amp;"^)"</f>
        <v>금곡동 청솔유천화인('95.11.,624^)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52"/>
        <v/>
      </c>
      <c r="AI55" s="106" t="str">
        <f t="shared" si="51"/>
        <v/>
      </c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79"/>
    </row>
    <row r="56" spans="1:48" x14ac:dyDescent="0.3">
      <c r="A56" s="9" t="s">
        <v>649</v>
      </c>
      <c r="B56" s="10" t="s">
        <v>1633</v>
      </c>
      <c r="C56" s="88">
        <v>624</v>
      </c>
      <c r="D56" s="86">
        <v>56.8</v>
      </c>
      <c r="E56" s="87">
        <v>17</v>
      </c>
      <c r="F56" s="86">
        <v>40.5</v>
      </c>
      <c r="G56" s="17">
        <v>12</v>
      </c>
      <c r="H56" s="88">
        <v>176</v>
      </c>
      <c r="I56" s="89">
        <v>77000</v>
      </c>
      <c r="J56" s="89" t="s">
        <v>80</v>
      </c>
      <c r="K56" s="89">
        <v>33000</v>
      </c>
      <c r="L56" s="89" t="s">
        <v>82</v>
      </c>
      <c r="M56" s="90">
        <f>I56-K56</f>
        <v>44000</v>
      </c>
      <c r="N56" s="4">
        <f>IF(ISERROR(K56/I56),"",K56/I56)</f>
        <v>0.42857142857142855</v>
      </c>
      <c r="O56" s="91">
        <f>I56/E56</f>
        <v>4529.411764705882</v>
      </c>
      <c r="P56" s="91">
        <f>K56/E56</f>
        <v>1941.1764705882354</v>
      </c>
      <c r="Q56" s="79">
        <v>2</v>
      </c>
      <c r="R56" s="79">
        <v>1</v>
      </c>
      <c r="S56" s="79" t="s">
        <v>61</v>
      </c>
      <c r="T56" s="5">
        <v>56</v>
      </c>
      <c r="U56" s="9"/>
      <c r="W56" s="86">
        <f t="shared" ref="W56:X58" si="63">D56</f>
        <v>56.8</v>
      </c>
      <c r="X56" s="87">
        <f t="shared" si="63"/>
        <v>17</v>
      </c>
      <c r="Y56" s="92">
        <f t="shared" ref="Y56:Z58" si="64">H56</f>
        <v>176</v>
      </c>
      <c r="Z56" s="90">
        <f t="shared" si="64"/>
        <v>77000</v>
      </c>
      <c r="AA56" s="90">
        <f>K56</f>
        <v>33000</v>
      </c>
      <c r="AB56" s="90">
        <f t="shared" ref="AB56:AD58" si="65">M56</f>
        <v>44000</v>
      </c>
      <c r="AC56" s="4">
        <f t="shared" si="65"/>
        <v>0.42857142857142855</v>
      </c>
      <c r="AD56" s="91">
        <f t="shared" si="65"/>
        <v>4529.411764705882</v>
      </c>
      <c r="AE56" s="79" t="str">
        <f>S56</f>
        <v>복</v>
      </c>
      <c r="AF56" s="79" t="str">
        <f>Q56&amp;"/"&amp;R56</f>
        <v>2/1</v>
      </c>
      <c r="AH56" s="20" t="str">
        <f t="shared" si="52"/>
        <v>청솔유천화인</v>
      </c>
      <c r="AI56" s="87">
        <f t="shared" si="51"/>
        <v>17</v>
      </c>
      <c r="AJ56" s="79" t="str">
        <f>IF(AI56="","",$AJ$2)</f>
        <v>A-</v>
      </c>
      <c r="AK56" s="79" t="s">
        <v>13</v>
      </c>
      <c r="AL56" s="79" t="s">
        <v>62</v>
      </c>
      <c r="AM56" s="79" t="s">
        <v>63</v>
      </c>
      <c r="AN56" s="79" t="str">
        <f>IF(AI56="","",$AN$2)</f>
        <v>C</v>
      </c>
      <c r="AO56" s="79" t="str">
        <f>IF(N56="","",IF(N56&gt;=$AO$1/100,"O","X"))</f>
        <v>X</v>
      </c>
      <c r="AP56" s="79" t="str">
        <f>IF(I56="","",IF(I56&lt;=$AP$1,"O","X"))</f>
        <v>X</v>
      </c>
      <c r="AQ56" s="79" t="str">
        <f>IF(O56="","",IF(O56&lt;=$AQ$1,"O","X"))</f>
        <v>X</v>
      </c>
      <c r="AR56" s="79" t="str">
        <f>IF(M56="","",IF(M56&lt;=$AR$1,"O","X"))</f>
        <v>X</v>
      </c>
      <c r="AS56" s="79" t="s">
        <v>2</v>
      </c>
      <c r="AT56" s="79" t="str">
        <f>IF(OR(F56="",AI56=""),"",IF(AND((F56&lt;=85),(AI56&gt;=15)),"O","X"))</f>
        <v>O</v>
      </c>
      <c r="AU56" s="79" t="str">
        <f>IF(C56="","",IF(C56&gt;=$AU$1,"O","X"))</f>
        <v>O</v>
      </c>
      <c r="AV56" s="79" t="str">
        <f>IF(AO56="","",IF(AND(AO56="O",AP56="O",AR56="O",AT56="O",AU56="O"),"후보","X"))</f>
        <v>X</v>
      </c>
    </row>
    <row r="57" spans="1:48" x14ac:dyDescent="0.3">
      <c r="A57" s="9" t="s">
        <v>649</v>
      </c>
      <c r="B57" s="10" t="s">
        <v>1633</v>
      </c>
      <c r="C57" s="88">
        <v>624</v>
      </c>
      <c r="D57" s="86">
        <v>103.9</v>
      </c>
      <c r="E57" s="87">
        <v>31</v>
      </c>
      <c r="F57" s="86">
        <v>84.6</v>
      </c>
      <c r="G57" s="17">
        <v>26</v>
      </c>
      <c r="H57" s="88">
        <v>56</v>
      </c>
      <c r="I57" s="89">
        <v>135000</v>
      </c>
      <c r="J57" s="89" t="s">
        <v>59</v>
      </c>
      <c r="K57" s="89">
        <v>75000</v>
      </c>
      <c r="L57" s="89" t="s">
        <v>59</v>
      </c>
      <c r="M57" s="90">
        <f>I57-K57</f>
        <v>60000</v>
      </c>
      <c r="N57" s="4">
        <f>IF(ISERROR(K57/I57),"",K57/I57)</f>
        <v>0.55555555555555558</v>
      </c>
      <c r="O57" s="91">
        <f>I57/E57</f>
        <v>4354.8387096774195</v>
      </c>
      <c r="P57" s="91">
        <f>K57/E57</f>
        <v>2419.3548387096776</v>
      </c>
      <c r="Q57" s="79">
        <v>3</v>
      </c>
      <c r="R57" s="79">
        <v>2</v>
      </c>
      <c r="S57" s="79" t="s">
        <v>72</v>
      </c>
      <c r="T57" s="5">
        <v>103</v>
      </c>
      <c r="U57" s="9"/>
      <c r="W57" s="86">
        <f t="shared" si="63"/>
        <v>103.9</v>
      </c>
      <c r="X57" s="87">
        <f t="shared" si="63"/>
        <v>31</v>
      </c>
      <c r="Y57" s="92">
        <f t="shared" si="64"/>
        <v>56</v>
      </c>
      <c r="Z57" s="90">
        <f t="shared" si="64"/>
        <v>135000</v>
      </c>
      <c r="AA57" s="90">
        <f>K57</f>
        <v>75000</v>
      </c>
      <c r="AB57" s="90">
        <f t="shared" si="65"/>
        <v>60000</v>
      </c>
      <c r="AC57" s="4">
        <f t="shared" si="65"/>
        <v>0.55555555555555558</v>
      </c>
      <c r="AD57" s="91">
        <f t="shared" si="65"/>
        <v>4354.8387096774195</v>
      </c>
      <c r="AE57" s="79" t="str">
        <f>S57</f>
        <v>계</v>
      </c>
      <c r="AF57" s="79" t="str">
        <f>Q57&amp;"/"&amp;R57</f>
        <v>3/2</v>
      </c>
      <c r="AH57" s="20" t="str">
        <f t="shared" si="52"/>
        <v>청솔유천화인</v>
      </c>
      <c r="AI57" s="87">
        <f t="shared" si="51"/>
        <v>31</v>
      </c>
      <c r="AJ57" s="79" t="str">
        <f>IF(AI57="","",$AJ$2)</f>
        <v>A-</v>
      </c>
      <c r="AK57" s="79" t="s">
        <v>13</v>
      </c>
      <c r="AL57" s="79" t="s">
        <v>62</v>
      </c>
      <c r="AM57" s="79" t="s">
        <v>63</v>
      </c>
      <c r="AN57" s="79" t="str">
        <f>IF(AI57="","",$AN$2)</f>
        <v>C</v>
      </c>
      <c r="AO57" s="79" t="str">
        <f>IF(N57="","",IF(N57&gt;=$AO$1/100,"O","X"))</f>
        <v>X</v>
      </c>
      <c r="AP57" s="79" t="str">
        <f>IF(I57="","",IF(I57&lt;=$AP$1,"O","X"))</f>
        <v>X</v>
      </c>
      <c r="AQ57" s="79" t="str">
        <f>IF(O57="","",IF(O57&lt;=$AQ$1,"O","X"))</f>
        <v>X</v>
      </c>
      <c r="AR57" s="79" t="str">
        <f>IF(M57="","",IF(M57&lt;=$AR$1,"O","X"))</f>
        <v>X</v>
      </c>
      <c r="AS57" s="79" t="s">
        <v>2</v>
      </c>
      <c r="AT57" s="79" t="str">
        <f>IF(OR(F57="",AI57=""),"",IF(AND((F57&lt;=85),(AI57&gt;=15)),"O","X"))</f>
        <v>O</v>
      </c>
      <c r="AU57" s="79" t="str">
        <f>IF(C57="","",IF(C57&gt;=$AU$1,"O","X"))</f>
        <v>O</v>
      </c>
      <c r="AV57" s="79" t="str">
        <f>IF(AO57="","",IF(AND(AO57="O",AP57="O",AR57="O",AT57="O",AU57="O"),"후보","X"))</f>
        <v>X</v>
      </c>
    </row>
    <row r="58" spans="1:48" x14ac:dyDescent="0.3">
      <c r="A58" s="9" t="s">
        <v>649</v>
      </c>
      <c r="B58" s="10" t="s">
        <v>1633</v>
      </c>
      <c r="C58" s="88">
        <v>624</v>
      </c>
      <c r="D58" s="86">
        <v>106.4</v>
      </c>
      <c r="E58" s="87">
        <v>32</v>
      </c>
      <c r="F58" s="86">
        <v>84.6</v>
      </c>
      <c r="G58" s="17">
        <v>26</v>
      </c>
      <c r="H58" s="88">
        <v>392</v>
      </c>
      <c r="I58" s="89">
        <v>133000</v>
      </c>
      <c r="J58" s="89" t="s">
        <v>79</v>
      </c>
      <c r="K58" s="89">
        <v>73000</v>
      </c>
      <c r="L58" s="89" t="s">
        <v>64</v>
      </c>
      <c r="M58" s="90">
        <f>I58-K58</f>
        <v>60000</v>
      </c>
      <c r="N58" s="4">
        <f>IF(ISERROR(K58/I58),"",K58/I58)</f>
        <v>0.54887218045112784</v>
      </c>
      <c r="O58" s="91">
        <f>I58/E58</f>
        <v>4156.25</v>
      </c>
      <c r="P58" s="91">
        <f>K58/E58</f>
        <v>2281.25</v>
      </c>
      <c r="Q58" s="79">
        <v>3</v>
      </c>
      <c r="R58" s="79">
        <v>2</v>
      </c>
      <c r="S58" s="79" t="s">
        <v>72</v>
      </c>
      <c r="T58" s="5">
        <v>106</v>
      </c>
      <c r="U58" s="9"/>
      <c r="W58" s="86">
        <f t="shared" si="63"/>
        <v>106.4</v>
      </c>
      <c r="X58" s="87">
        <f t="shared" si="63"/>
        <v>32</v>
      </c>
      <c r="Y58" s="92">
        <f t="shared" si="64"/>
        <v>392</v>
      </c>
      <c r="Z58" s="90">
        <f t="shared" si="64"/>
        <v>133000</v>
      </c>
      <c r="AA58" s="90">
        <f>K58</f>
        <v>73000</v>
      </c>
      <c r="AB58" s="90">
        <f t="shared" si="65"/>
        <v>60000</v>
      </c>
      <c r="AC58" s="4">
        <f t="shared" si="65"/>
        <v>0.54887218045112784</v>
      </c>
      <c r="AD58" s="91">
        <f t="shared" si="65"/>
        <v>4156.25</v>
      </c>
      <c r="AE58" s="79" t="str">
        <f>S58</f>
        <v>계</v>
      </c>
      <c r="AF58" s="79" t="str">
        <f>Q58&amp;"/"&amp;R58</f>
        <v>3/2</v>
      </c>
      <c r="AH58" s="20" t="str">
        <f t="shared" si="52"/>
        <v>청솔유천화인</v>
      </c>
      <c r="AI58" s="87">
        <f t="shared" si="51"/>
        <v>32</v>
      </c>
      <c r="AJ58" s="79" t="str">
        <f>IF(AI58="","",$AJ$2)</f>
        <v>A-</v>
      </c>
      <c r="AK58" s="79" t="s">
        <v>13</v>
      </c>
      <c r="AL58" s="79" t="s">
        <v>62</v>
      </c>
      <c r="AM58" s="79" t="s">
        <v>63</v>
      </c>
      <c r="AN58" s="79" t="str">
        <f>IF(AI58="","",$AN$2)</f>
        <v>C</v>
      </c>
      <c r="AO58" s="79" t="str">
        <f>IF(N58="","",IF(N58&gt;=$AO$1/100,"O","X"))</f>
        <v>X</v>
      </c>
      <c r="AP58" s="79" t="str">
        <f>IF(I58="","",IF(I58&lt;=$AP$1,"O","X"))</f>
        <v>X</v>
      </c>
      <c r="AQ58" s="79" t="str">
        <f>IF(O58="","",IF(O58&lt;=$AQ$1,"O","X"))</f>
        <v>X</v>
      </c>
      <c r="AR58" s="79" t="str">
        <f>IF(M58="","",IF(M58&lt;=$AR$1,"O","X"))</f>
        <v>X</v>
      </c>
      <c r="AS58" s="79" t="s">
        <v>2</v>
      </c>
      <c r="AT58" s="79" t="str">
        <f>IF(OR(F58="",AI58=""),"",IF(AND((F58&lt;=85),(AI58&gt;=15)),"O","X"))</f>
        <v>O</v>
      </c>
      <c r="AU58" s="79" t="str">
        <f>IF(C58="","",IF(C58&gt;=$AU$1,"O","X"))</f>
        <v>O</v>
      </c>
      <c r="AV58" s="79" t="str">
        <f>IF(AO58="","",IF(AND(AO58="O",AP58="O",AR58="O",AT58="O",AU58="O"),"후보","X"))</f>
        <v>X</v>
      </c>
    </row>
    <row r="59" spans="1:48" x14ac:dyDescent="0.3">
      <c r="A59" s="9"/>
      <c r="B59" s="79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금곡동 청솔계룡('96.06.,492^)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52"/>
        <v/>
      </c>
      <c r="AI59" s="106" t="str">
        <f t="shared" si="51"/>
        <v/>
      </c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</row>
    <row r="60" spans="1:48" x14ac:dyDescent="0.3">
      <c r="A60" s="9" t="s">
        <v>663</v>
      </c>
      <c r="B60" s="10" t="s">
        <v>1643</v>
      </c>
      <c r="C60" s="88">
        <v>492</v>
      </c>
      <c r="D60" s="86">
        <v>74.8</v>
      </c>
      <c r="E60" s="87">
        <v>23</v>
      </c>
      <c r="F60" s="86">
        <v>55.4</v>
      </c>
      <c r="G60" s="17">
        <v>17</v>
      </c>
      <c r="H60" s="88">
        <v>300</v>
      </c>
      <c r="I60" s="89">
        <v>100000</v>
      </c>
      <c r="J60" s="89" t="s">
        <v>81</v>
      </c>
      <c r="K60" s="89">
        <v>55000</v>
      </c>
      <c r="L60" s="89" t="s">
        <v>82</v>
      </c>
      <c r="M60" s="90">
        <f>I60-K60</f>
        <v>45000</v>
      </c>
      <c r="N60" s="4">
        <f>IF(ISERROR(K60/I60),"",K60/I60)</f>
        <v>0.55000000000000004</v>
      </c>
      <c r="O60" s="91">
        <f>I60/E60</f>
        <v>4347.826086956522</v>
      </c>
      <c r="P60" s="91">
        <f>K60/E60</f>
        <v>2391.304347826087</v>
      </c>
      <c r="Q60" s="79">
        <v>3</v>
      </c>
      <c r="R60" s="79">
        <v>1</v>
      </c>
      <c r="S60" s="79" t="s">
        <v>61</v>
      </c>
      <c r="T60" s="5">
        <v>74</v>
      </c>
      <c r="U60" s="9"/>
      <c r="W60" s="86">
        <f>D60</f>
        <v>74.8</v>
      </c>
      <c r="X60" s="87">
        <f>E60</f>
        <v>23</v>
      </c>
      <c r="Y60" s="92">
        <f>H60</f>
        <v>300</v>
      </c>
      <c r="Z60" s="90">
        <f>I60</f>
        <v>100000</v>
      </c>
      <c r="AA60" s="90">
        <f>K60</f>
        <v>55000</v>
      </c>
      <c r="AB60" s="90">
        <f t="shared" ref="AB60:AD61" si="66">M60</f>
        <v>45000</v>
      </c>
      <c r="AC60" s="4">
        <f t="shared" si="66"/>
        <v>0.55000000000000004</v>
      </c>
      <c r="AD60" s="91">
        <f t="shared" si="66"/>
        <v>4347.826086956522</v>
      </c>
      <c r="AE60" s="79" t="str">
        <f>S60</f>
        <v>복</v>
      </c>
      <c r="AF60" s="79" t="str">
        <f>Q60&amp;"/"&amp;R60</f>
        <v>3/1</v>
      </c>
      <c r="AH60" s="20" t="str">
        <f t="shared" si="52"/>
        <v>청솔계룡</v>
      </c>
      <c r="AI60" s="87">
        <f t="shared" si="51"/>
        <v>23</v>
      </c>
      <c r="AJ60" s="79" t="str">
        <f>IF(AI60="","",$AJ$2)</f>
        <v>A-</v>
      </c>
      <c r="AK60" s="79" t="s">
        <v>13</v>
      </c>
      <c r="AL60" s="79" t="s">
        <v>62</v>
      </c>
      <c r="AM60" s="79" t="s">
        <v>63</v>
      </c>
      <c r="AN60" s="79" t="str">
        <f>IF(AI60="","",$AN$2)</f>
        <v>C</v>
      </c>
      <c r="AO60" s="79" t="str">
        <f>IF(N60="","",IF(N60&gt;=$AO$1/100,"O","X"))</f>
        <v>X</v>
      </c>
      <c r="AP60" s="79" t="str">
        <f>IF(I60="","",IF(I60&lt;=$AP$1,"O","X"))</f>
        <v>X</v>
      </c>
      <c r="AQ60" s="79" t="str">
        <f>IF(O60="","",IF(O60&lt;=$AQ$1,"O","X"))</f>
        <v>X</v>
      </c>
      <c r="AR60" s="79" t="str">
        <f>IF(M60="","",IF(M60&lt;=$AR$1,"O","X"))</f>
        <v>X</v>
      </c>
      <c r="AS60" s="79" t="s">
        <v>2</v>
      </c>
      <c r="AT60" s="79" t="str">
        <f>IF(OR(F60="",AI60=""),"",IF(AND((F60&lt;=85),(AI60&gt;=15)),"O","X"))</f>
        <v>O</v>
      </c>
      <c r="AU60" s="79" t="str">
        <f>IF(C60="","",IF(C60&gt;=$AU$1,"O","X"))</f>
        <v>O</v>
      </c>
      <c r="AV60" s="79" t="str">
        <f>IF(AO60="","",IF(AND(AO60="O",AP60="O",AR60="O",AT60="O",AU60="O"),"후보","X"))</f>
        <v>X</v>
      </c>
    </row>
    <row r="61" spans="1:48" x14ac:dyDescent="0.3">
      <c r="A61" s="9" t="s">
        <v>663</v>
      </c>
      <c r="B61" s="10" t="s">
        <v>1643</v>
      </c>
      <c r="C61" s="88">
        <v>492</v>
      </c>
      <c r="D61" s="86">
        <v>107.3</v>
      </c>
      <c r="E61" s="87">
        <v>32</v>
      </c>
      <c r="F61" s="86">
        <v>85</v>
      </c>
      <c r="G61" s="17">
        <v>26</v>
      </c>
      <c r="H61" s="88">
        <v>192</v>
      </c>
      <c r="I61" s="89">
        <v>130500</v>
      </c>
      <c r="J61" s="89" t="s">
        <v>71</v>
      </c>
      <c r="K61" s="89">
        <v>70000</v>
      </c>
      <c r="L61" s="89" t="s">
        <v>79</v>
      </c>
      <c r="M61" s="90">
        <f>I61-K61</f>
        <v>60500</v>
      </c>
      <c r="N61" s="4">
        <f>IF(ISERROR(K61/I61),"",K61/I61)</f>
        <v>0.53639846743295017</v>
      </c>
      <c r="O61" s="91">
        <f>I61/E61</f>
        <v>4078.125</v>
      </c>
      <c r="P61" s="91">
        <f>K61/E61</f>
        <v>2187.5</v>
      </c>
      <c r="Q61" s="79">
        <v>3</v>
      </c>
      <c r="R61" s="79">
        <v>2</v>
      </c>
      <c r="S61" s="79" t="s">
        <v>72</v>
      </c>
      <c r="T61" s="5">
        <v>107</v>
      </c>
      <c r="U61" s="9"/>
      <c r="W61" s="86">
        <f>D61</f>
        <v>107.3</v>
      </c>
      <c r="X61" s="87">
        <f>E61</f>
        <v>32</v>
      </c>
      <c r="Y61" s="92">
        <f>H61</f>
        <v>192</v>
      </c>
      <c r="Z61" s="90">
        <f>I61</f>
        <v>130500</v>
      </c>
      <c r="AA61" s="90">
        <f>K61</f>
        <v>70000</v>
      </c>
      <c r="AB61" s="90">
        <f t="shared" si="66"/>
        <v>60500</v>
      </c>
      <c r="AC61" s="4">
        <f t="shared" si="66"/>
        <v>0.53639846743295017</v>
      </c>
      <c r="AD61" s="91">
        <f t="shared" si="66"/>
        <v>4078.125</v>
      </c>
      <c r="AE61" s="79" t="str">
        <f>S61</f>
        <v>계</v>
      </c>
      <c r="AF61" s="79" t="str">
        <f>Q61&amp;"/"&amp;R61</f>
        <v>3/2</v>
      </c>
      <c r="AH61" s="20" t="str">
        <f t="shared" si="52"/>
        <v>청솔계룡</v>
      </c>
      <c r="AI61" s="87">
        <f t="shared" si="51"/>
        <v>32</v>
      </c>
      <c r="AJ61" s="79" t="str">
        <f>IF(AI61="","",$AJ$2)</f>
        <v>A-</v>
      </c>
      <c r="AK61" s="79" t="s">
        <v>13</v>
      </c>
      <c r="AL61" s="79" t="s">
        <v>62</v>
      </c>
      <c r="AM61" s="79" t="s">
        <v>63</v>
      </c>
      <c r="AN61" s="79" t="str">
        <f>IF(AI61="","",$AN$2)</f>
        <v>C</v>
      </c>
      <c r="AO61" s="79" t="str">
        <f>IF(N61="","",IF(N61&gt;=$AO$1/100,"O","X"))</f>
        <v>X</v>
      </c>
      <c r="AP61" s="79" t="str">
        <f>IF(I61="","",IF(I61&lt;=$AP$1,"O","X"))</f>
        <v>X</v>
      </c>
      <c r="AQ61" s="79" t="str">
        <f>IF(O61="","",IF(O61&lt;=$AQ$1,"O","X"))</f>
        <v>X</v>
      </c>
      <c r="AR61" s="79" t="str">
        <f>IF(M61="","",IF(M61&lt;=$AR$1,"O","X"))</f>
        <v>X</v>
      </c>
      <c r="AS61" s="79" t="s">
        <v>2</v>
      </c>
      <c r="AT61" s="79" t="str">
        <f>IF(OR(F61="",AI61=""),"",IF(AND((F61&lt;=85),(AI61&gt;=15)),"O","X"))</f>
        <v>O</v>
      </c>
      <c r="AU61" s="79" t="str">
        <f>IF(C61="","",IF(C61&gt;=$AU$1,"O","X"))</f>
        <v>O</v>
      </c>
      <c r="AV61" s="79" t="str">
        <f>IF(AO61="","",IF(AND(AO61="O",AP61="O",AR61="O",AT61="O",AU61="O"),"후보","X"))</f>
        <v>X</v>
      </c>
    </row>
    <row r="62" spans="1:48" x14ac:dyDescent="0.3">
      <c r="A62" s="9"/>
      <c r="B62" s="79"/>
      <c r="C62" s="6"/>
      <c r="D62" s="9"/>
      <c r="E62" s="14"/>
      <c r="F62" s="86"/>
      <c r="G62" s="9"/>
      <c r="H62" s="9"/>
      <c r="I62" s="9"/>
      <c r="J62" s="9"/>
      <c r="K62" s="9"/>
      <c r="L62" s="9"/>
      <c r="M62" s="9"/>
      <c r="N62" s="9"/>
      <c r="O62" s="91"/>
      <c r="P62" s="91"/>
      <c r="Q62" s="87"/>
      <c r="R62" s="87"/>
      <c r="S62" s="9"/>
      <c r="T62" s="47"/>
      <c r="U62" s="9"/>
      <c r="W62" s="67" t="str">
        <f>$A$4&amp;" "&amp;A63&amp;"("&amp;B63&amp;","&amp;C63&amp;"^)"</f>
        <v>금곡동 청솔공무원('94.11.,474^)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52"/>
        <v/>
      </c>
      <c r="AI62" s="106" t="str">
        <f t="shared" si="51"/>
        <v/>
      </c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</row>
    <row r="63" spans="1:48" x14ac:dyDescent="0.3">
      <c r="A63" s="9" t="s">
        <v>668</v>
      </c>
      <c r="B63" s="10" t="s">
        <v>1644</v>
      </c>
      <c r="C63" s="88">
        <v>474</v>
      </c>
      <c r="D63" s="86">
        <v>80.099999999999994</v>
      </c>
      <c r="E63" s="87">
        <v>24</v>
      </c>
      <c r="F63" s="86">
        <v>58.2</v>
      </c>
      <c r="G63" s="17">
        <v>18</v>
      </c>
      <c r="H63" s="88">
        <v>236</v>
      </c>
      <c r="I63" s="89">
        <v>97000</v>
      </c>
      <c r="J63" s="89" t="s">
        <v>83</v>
      </c>
      <c r="K63" s="89">
        <v>53000</v>
      </c>
      <c r="L63" s="89" t="s">
        <v>66</v>
      </c>
      <c r="M63" s="90">
        <f>I63-K63</f>
        <v>44000</v>
      </c>
      <c r="N63" s="4">
        <f>IF(ISERROR(K63/I63),"",K63/I63)</f>
        <v>0.54639175257731953</v>
      </c>
      <c r="O63" s="91">
        <f>I63/E63</f>
        <v>4041.6666666666665</v>
      </c>
      <c r="P63" s="91">
        <f>K63/E63</f>
        <v>2208.3333333333335</v>
      </c>
      <c r="Q63" s="79">
        <v>2</v>
      </c>
      <c r="R63" s="79">
        <v>1</v>
      </c>
      <c r="S63" s="79" t="s">
        <v>61</v>
      </c>
      <c r="T63" s="5">
        <v>80</v>
      </c>
      <c r="U63" s="9"/>
      <c r="W63" s="86">
        <f t="shared" ref="W63:X66" si="67">D63</f>
        <v>80.099999999999994</v>
      </c>
      <c r="X63" s="87">
        <f t="shared" si="67"/>
        <v>24</v>
      </c>
      <c r="Y63" s="92">
        <f t="shared" ref="Y63:Z66" si="68">H63</f>
        <v>236</v>
      </c>
      <c r="Z63" s="90">
        <f t="shared" si="68"/>
        <v>97000</v>
      </c>
      <c r="AA63" s="90">
        <f>K63</f>
        <v>53000</v>
      </c>
      <c r="AB63" s="90">
        <f t="shared" ref="AB63:AD66" si="69">M63</f>
        <v>44000</v>
      </c>
      <c r="AC63" s="4">
        <f t="shared" si="69"/>
        <v>0.54639175257731953</v>
      </c>
      <c r="AD63" s="91">
        <f t="shared" si="69"/>
        <v>4041.6666666666665</v>
      </c>
      <c r="AE63" s="79" t="str">
        <f>S63</f>
        <v>복</v>
      </c>
      <c r="AF63" s="79" t="str">
        <f>Q63&amp;"/"&amp;R63</f>
        <v>2/1</v>
      </c>
      <c r="AH63" s="20" t="str">
        <f t="shared" si="52"/>
        <v>청솔공무원</v>
      </c>
      <c r="AI63" s="87">
        <f t="shared" si="51"/>
        <v>24</v>
      </c>
      <c r="AJ63" s="79" t="str">
        <f>IF(AI63="","",$AJ$2)</f>
        <v>A-</v>
      </c>
      <c r="AK63" s="79" t="s">
        <v>13</v>
      </c>
      <c r="AL63" s="79" t="s">
        <v>62</v>
      </c>
      <c r="AM63" s="79" t="s">
        <v>63</v>
      </c>
      <c r="AN63" s="79" t="str">
        <f>IF(AI63="","",$AN$2)</f>
        <v>C</v>
      </c>
      <c r="AO63" s="79" t="str">
        <f>IF(N63="","",IF(N63&gt;=$AO$1/100,"O","X"))</f>
        <v>X</v>
      </c>
      <c r="AP63" s="79" t="str">
        <f>IF(I63="","",IF(I63&lt;=$AP$1,"O","X"))</f>
        <v>X</v>
      </c>
      <c r="AQ63" s="79" t="str">
        <f>IF(O63="","",IF(O63&lt;=$AQ$1,"O","X"))</f>
        <v>X</v>
      </c>
      <c r="AR63" s="79" t="str">
        <f>IF(M63="","",IF(M63&lt;=$AR$1,"O","X"))</f>
        <v>X</v>
      </c>
      <c r="AS63" s="79" t="s">
        <v>2</v>
      </c>
      <c r="AT63" s="79" t="str">
        <f>IF(OR(F63="",AI63=""),"",IF(AND((F63&lt;=85),(AI63&gt;=15)),"O","X"))</f>
        <v>O</v>
      </c>
      <c r="AU63" s="79" t="str">
        <f>IF(C63="","",IF(C63&gt;=$AU$1,"O","X"))</f>
        <v>O</v>
      </c>
      <c r="AV63" s="79" t="str">
        <f>IF(AO63="","",IF(AND(AO63="O",AP63="O",AR63="O",AT63="O",AU63="O"),"후보","X"))</f>
        <v>X</v>
      </c>
    </row>
    <row r="64" spans="1:48" x14ac:dyDescent="0.3">
      <c r="A64" s="9" t="s">
        <v>668</v>
      </c>
      <c r="B64" s="10" t="s">
        <v>1644</v>
      </c>
      <c r="C64" s="88">
        <v>474</v>
      </c>
      <c r="D64" s="86">
        <v>84.6</v>
      </c>
      <c r="E64" s="87">
        <v>26</v>
      </c>
      <c r="F64" s="86">
        <v>58.7</v>
      </c>
      <c r="G64" s="17">
        <v>18</v>
      </c>
      <c r="H64" s="88">
        <v>160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9">
        <v>2</v>
      </c>
      <c r="R64" s="79">
        <v>1</v>
      </c>
      <c r="S64" s="79" t="s">
        <v>61</v>
      </c>
      <c r="T64" s="5">
        <v>84</v>
      </c>
      <c r="U64" s="9"/>
      <c r="W64" s="86">
        <f t="shared" si="67"/>
        <v>84.6</v>
      </c>
      <c r="X64" s="87">
        <f t="shared" si="67"/>
        <v>26</v>
      </c>
      <c r="Y64" s="92">
        <f t="shared" si="68"/>
        <v>160</v>
      </c>
      <c r="Z64" s="90">
        <f t="shared" si="68"/>
        <v>0</v>
      </c>
      <c r="AA64" s="90">
        <f>K64</f>
        <v>0</v>
      </c>
      <c r="AB64" s="90">
        <f t="shared" si="69"/>
        <v>0</v>
      </c>
      <c r="AC64" s="4" t="str">
        <f t="shared" si="69"/>
        <v/>
      </c>
      <c r="AD64" s="91">
        <f t="shared" si="69"/>
        <v>0</v>
      </c>
      <c r="AE64" s="79" t="str">
        <f>S64</f>
        <v>복</v>
      </c>
      <c r="AF64" s="79" t="str">
        <f>Q64&amp;"/"&amp;R64</f>
        <v>2/1</v>
      </c>
      <c r="AH64" s="20" t="str">
        <f t="shared" si="52"/>
        <v>청솔공무원</v>
      </c>
      <c r="AI64" s="87">
        <f t="shared" si="51"/>
        <v>26</v>
      </c>
      <c r="AJ64" s="79" t="str">
        <f>IF(AI64="","",$AJ$2)</f>
        <v>A-</v>
      </c>
      <c r="AK64" s="79" t="s">
        <v>13</v>
      </c>
      <c r="AL64" s="79" t="s">
        <v>62</v>
      </c>
      <c r="AM64" s="79" t="s">
        <v>63</v>
      </c>
      <c r="AN64" s="79" t="str">
        <f>IF(AI64="","",$AN$2)</f>
        <v>C</v>
      </c>
      <c r="AO64" s="79" t="str">
        <f>IF(N64="","",IF(N64&gt;=$AO$1/100,"O","X"))</f>
        <v/>
      </c>
      <c r="AP64" s="79" t="str">
        <f>IF(I64="","",IF(I64&lt;=$AP$1,"O","X"))</f>
        <v/>
      </c>
      <c r="AQ64" s="79" t="str">
        <f>IF(O64="","",IF(O64&lt;=$AQ$1,"O","X"))</f>
        <v>O</v>
      </c>
      <c r="AR64" s="79" t="str">
        <f>IF(M64="","",IF(M64&lt;=$AR$1,"O","X"))</f>
        <v>O</v>
      </c>
      <c r="AS64" s="79" t="s">
        <v>2</v>
      </c>
      <c r="AT64" s="79" t="str">
        <f>IF(OR(F64="",AI64=""),"",IF(AND((F64&lt;=85),(AI64&gt;=15)),"O","X"))</f>
        <v>O</v>
      </c>
      <c r="AU64" s="79" t="str">
        <f>IF(C64="","",IF(C64&gt;=$AU$1,"O","X"))</f>
        <v>O</v>
      </c>
      <c r="AV64" s="79" t="str">
        <f>IF(AO64="","",IF(AND(AO64="O",AP64="O",AR64="O",AT64="O",AU64="O"),"후보","X"))</f>
        <v/>
      </c>
    </row>
    <row r="65" spans="1:48" x14ac:dyDescent="0.3">
      <c r="A65" s="9" t="s">
        <v>668</v>
      </c>
      <c r="B65" s="10" t="s">
        <v>1644</v>
      </c>
      <c r="C65" s="88">
        <v>474</v>
      </c>
      <c r="D65" s="86">
        <v>94.6</v>
      </c>
      <c r="E65" s="87">
        <v>29</v>
      </c>
      <c r="F65" s="86">
        <v>66.599999999999994</v>
      </c>
      <c r="G65" s="17">
        <v>20</v>
      </c>
      <c r="H65" s="88">
        <v>38</v>
      </c>
      <c r="I65" s="89"/>
      <c r="J65" s="89"/>
      <c r="K65" s="89">
        <v>60000</v>
      </c>
      <c r="L65" s="89" t="s">
        <v>64</v>
      </c>
      <c r="M65" s="90">
        <f>I65-K65</f>
        <v>-60000</v>
      </c>
      <c r="N65" s="4" t="str">
        <f>IF(ISERROR(K65/I65),"",K65/I65)</f>
        <v/>
      </c>
      <c r="O65" s="91">
        <f>I65/E65</f>
        <v>0</v>
      </c>
      <c r="P65" s="91">
        <f>K65/E65</f>
        <v>2068.9655172413795</v>
      </c>
      <c r="Q65" s="79">
        <v>3</v>
      </c>
      <c r="R65" s="79">
        <v>1</v>
      </c>
      <c r="S65" s="79" t="s">
        <v>61</v>
      </c>
      <c r="T65" s="5" t="s">
        <v>119</v>
      </c>
      <c r="U65" s="9"/>
      <c r="W65" s="86">
        <f t="shared" si="67"/>
        <v>94.6</v>
      </c>
      <c r="X65" s="87">
        <f t="shared" si="67"/>
        <v>29</v>
      </c>
      <c r="Y65" s="92">
        <f t="shared" si="68"/>
        <v>38</v>
      </c>
      <c r="Z65" s="90">
        <f t="shared" si="68"/>
        <v>0</v>
      </c>
      <c r="AA65" s="90">
        <f>K65</f>
        <v>60000</v>
      </c>
      <c r="AB65" s="90">
        <f t="shared" si="69"/>
        <v>-60000</v>
      </c>
      <c r="AC65" s="4" t="str">
        <f t="shared" si="69"/>
        <v/>
      </c>
      <c r="AD65" s="91">
        <f t="shared" si="69"/>
        <v>0</v>
      </c>
      <c r="AE65" s="79" t="str">
        <f>S65</f>
        <v>복</v>
      </c>
      <c r="AF65" s="79" t="str">
        <f>Q65&amp;"/"&amp;R65</f>
        <v>3/1</v>
      </c>
      <c r="AH65" s="20" t="str">
        <f t="shared" si="52"/>
        <v>청솔공무원</v>
      </c>
      <c r="AI65" s="87">
        <f t="shared" si="51"/>
        <v>29</v>
      </c>
      <c r="AJ65" s="79" t="str">
        <f>IF(AI65="","",$AJ$2)</f>
        <v>A-</v>
      </c>
      <c r="AK65" s="79" t="s">
        <v>13</v>
      </c>
      <c r="AL65" s="79" t="s">
        <v>62</v>
      </c>
      <c r="AM65" s="79" t="s">
        <v>63</v>
      </c>
      <c r="AN65" s="79" t="str">
        <f>IF(AI65="","",$AN$2)</f>
        <v>C</v>
      </c>
      <c r="AO65" s="79" t="str">
        <f>IF(N65="","",IF(N65&gt;=$AO$1/100,"O","X"))</f>
        <v/>
      </c>
      <c r="AP65" s="79" t="str">
        <f>IF(I65="","",IF(I65&lt;=$AP$1,"O","X"))</f>
        <v/>
      </c>
      <c r="AQ65" s="79" t="str">
        <f>IF(O65="","",IF(O65&lt;=$AQ$1,"O","X"))</f>
        <v>O</v>
      </c>
      <c r="AR65" s="79" t="str">
        <f>IF(M65="","",IF(M65&lt;=$AR$1,"O","X"))</f>
        <v>O</v>
      </c>
      <c r="AS65" s="79" t="s">
        <v>2</v>
      </c>
      <c r="AT65" s="79" t="str">
        <f>IF(OR(F65="",AI65=""),"",IF(AND((F65&lt;=85),(AI65&gt;=15)),"O","X"))</f>
        <v>O</v>
      </c>
      <c r="AU65" s="79" t="str">
        <f>IF(C65="","",IF(C65&gt;=$AU$1,"O","X"))</f>
        <v>O</v>
      </c>
      <c r="AV65" s="79" t="str">
        <f>IF(AO65="","",IF(AND(AO65="O",AP65="O",AR65="O",AT65="O",AU65="O"),"후보","X"))</f>
        <v/>
      </c>
    </row>
    <row r="66" spans="1:48" x14ac:dyDescent="0.3">
      <c r="A66" s="9" t="s">
        <v>668</v>
      </c>
      <c r="B66" s="10" t="s">
        <v>1644</v>
      </c>
      <c r="C66" s="88">
        <v>474</v>
      </c>
      <c r="D66" s="86">
        <v>95.8</v>
      </c>
      <c r="E66" s="87">
        <v>29</v>
      </c>
      <c r="F66" s="86">
        <v>67.400000000000006</v>
      </c>
      <c r="G66" s="17">
        <v>20</v>
      </c>
      <c r="H66" s="88">
        <v>40</v>
      </c>
      <c r="I66" s="89"/>
      <c r="J66" s="89"/>
      <c r="K66" s="89"/>
      <c r="L66" s="89"/>
      <c r="M66" s="90">
        <f>I66-K66</f>
        <v>0</v>
      </c>
      <c r="N66" s="4" t="str">
        <f>IF(ISERROR(K66/I66),"",K66/I66)</f>
        <v/>
      </c>
      <c r="O66" s="91">
        <f>I66/E66</f>
        <v>0</v>
      </c>
      <c r="P66" s="91">
        <f>K66/E66</f>
        <v>0</v>
      </c>
      <c r="Q66" s="79">
        <v>3</v>
      </c>
      <c r="R66" s="79">
        <v>1</v>
      </c>
      <c r="S66" s="79" t="s">
        <v>61</v>
      </c>
      <c r="T66" s="5" t="s">
        <v>120</v>
      </c>
      <c r="U66" s="9"/>
      <c r="W66" s="86">
        <f t="shared" si="67"/>
        <v>95.8</v>
      </c>
      <c r="X66" s="87">
        <f t="shared" si="67"/>
        <v>29</v>
      </c>
      <c r="Y66" s="92">
        <f t="shared" si="68"/>
        <v>40</v>
      </c>
      <c r="Z66" s="90">
        <f t="shared" si="68"/>
        <v>0</v>
      </c>
      <c r="AA66" s="90">
        <f>K66</f>
        <v>0</v>
      </c>
      <c r="AB66" s="90">
        <f t="shared" si="69"/>
        <v>0</v>
      </c>
      <c r="AC66" s="4" t="str">
        <f t="shared" si="69"/>
        <v/>
      </c>
      <c r="AD66" s="91">
        <f t="shared" si="69"/>
        <v>0</v>
      </c>
      <c r="AE66" s="79" t="str">
        <f>S66</f>
        <v>복</v>
      </c>
      <c r="AF66" s="79" t="str">
        <f>Q66&amp;"/"&amp;R66</f>
        <v>3/1</v>
      </c>
      <c r="AH66" s="20" t="str">
        <f t="shared" si="52"/>
        <v>청솔공무원</v>
      </c>
      <c r="AI66" s="87">
        <f t="shared" si="51"/>
        <v>29</v>
      </c>
      <c r="AJ66" s="79" t="str">
        <f>IF(AI66="","",$AJ$2)</f>
        <v>A-</v>
      </c>
      <c r="AK66" s="79" t="s">
        <v>13</v>
      </c>
      <c r="AL66" s="79" t="s">
        <v>62</v>
      </c>
      <c r="AM66" s="79" t="s">
        <v>63</v>
      </c>
      <c r="AN66" s="79" t="str">
        <f>IF(AI66="","",$AN$2)</f>
        <v>C</v>
      </c>
      <c r="AO66" s="79" t="str">
        <f>IF(N66="","",IF(N66&gt;=$AO$1/100,"O","X"))</f>
        <v/>
      </c>
      <c r="AP66" s="79" t="str">
        <f>IF(I66="","",IF(I66&lt;=$AP$1,"O","X"))</f>
        <v/>
      </c>
      <c r="AQ66" s="79" t="str">
        <f>IF(O66="","",IF(O66&lt;=$AQ$1,"O","X"))</f>
        <v>O</v>
      </c>
      <c r="AR66" s="79" t="str">
        <f>IF(M66="","",IF(M66&lt;=$AR$1,"O","X"))</f>
        <v>O</v>
      </c>
      <c r="AS66" s="79" t="s">
        <v>2</v>
      </c>
      <c r="AT66" s="79" t="str">
        <f>IF(OR(F66="",AI66=""),"",IF(AND((F66&lt;=85),(AI66&gt;=15)),"O","X"))</f>
        <v>O</v>
      </c>
      <c r="AU66" s="79" t="str">
        <f>IF(C66="","",IF(C66&gt;=$AU$1,"O","X"))</f>
        <v>O</v>
      </c>
      <c r="AV66" s="79" t="str">
        <f>IF(AO66="","",IF(AND(AO66="O",AP66="O",AR66="O",AT66="O",AU66="O"),"후보","X"))</f>
        <v/>
      </c>
    </row>
  </sheetData>
  <mergeCells count="1">
    <mergeCell ref="AJ1:AN1"/>
  </mergeCells>
  <phoneticPr fontId="2" type="noConversion"/>
  <conditionalFormatting sqref="AV4:AV6">
    <cfRule type="expression" dxfId="18293" priority="1006">
      <formula>AV4="X"</formula>
    </cfRule>
    <cfRule type="expression" dxfId="18292" priority="1007">
      <formula>AV4="후보"</formula>
    </cfRule>
  </conditionalFormatting>
  <conditionalFormatting sqref="AC1:AC2 AC4:AC6 N4:N5">
    <cfRule type="cellIs" dxfId="18291" priority="1003" operator="greaterThan">
      <formula>0.9</formula>
    </cfRule>
    <cfRule type="cellIs" dxfId="18290" priority="1004" operator="greaterThan">
      <formula>0.85</formula>
    </cfRule>
  </conditionalFormatting>
  <conditionalFormatting sqref="N1:N2">
    <cfRule type="cellIs" dxfId="18289" priority="1001" operator="greaterThan">
      <formula>0.9</formula>
    </cfRule>
    <cfRule type="cellIs" dxfId="18288" priority="1002" operator="greaterThan">
      <formula>0.85</formula>
    </cfRule>
  </conditionalFormatting>
  <conditionalFormatting sqref="N6">
    <cfRule type="cellIs" dxfId="18287" priority="999" operator="greaterThan">
      <formula>0.9</formula>
    </cfRule>
    <cfRule type="cellIs" dxfId="18286" priority="1000" operator="greaterThan">
      <formula>0.85</formula>
    </cfRule>
  </conditionalFormatting>
  <conditionalFormatting sqref="E6">
    <cfRule type="expression" dxfId="18285" priority="995">
      <formula>AND(IF(OR($Q6=1,$Q6=2),1,0),IF($X6&lt;=20,1,0))</formula>
    </cfRule>
    <cfRule type="expression" dxfId="18284" priority="996">
      <formula>AND(IF($Q6=2,1,0),IF($X6&lt;30,1,0))</formula>
    </cfRule>
    <cfRule type="expression" dxfId="18283" priority="997">
      <formula>AND(IF($Q6=3,1,0),IF($X6&lt;30,1,0))</formula>
    </cfRule>
    <cfRule type="expression" dxfId="18282" priority="998">
      <formula>AND(IF($Q6=3,1,IF($Q6=4,1,0)),IF($F6&lt;=85,1,0))</formula>
    </cfRule>
  </conditionalFormatting>
  <conditionalFormatting sqref="X6">
    <cfRule type="expression" dxfId="18281" priority="991">
      <formula>AND(IF(OR($Q6=1,$Q6=2),1,0),IF($X6&lt;=20,1,0))</formula>
    </cfRule>
    <cfRule type="expression" dxfId="18280" priority="992">
      <formula>AND(IF($Q6=2,1,0),IF($X6&lt;30,1,0))</formula>
    </cfRule>
    <cfRule type="expression" dxfId="18279" priority="993">
      <formula>AND(IF($Q6=3,1,0),IF($X6&lt;30,1,0))</formula>
    </cfRule>
    <cfRule type="expression" dxfId="18278" priority="994">
      <formula>AND(IF($Q6=3,1,IF($Q6=4,1,0)),IF($F6&lt;=85,1,0))</formula>
    </cfRule>
  </conditionalFormatting>
  <conditionalFormatting sqref="AI6">
    <cfRule type="expression" dxfId="18277" priority="987">
      <formula>AND(IF(OR($Q6=1,$Q6=2),1,0),IF($X6&lt;=20,1,0))</formula>
    </cfRule>
    <cfRule type="expression" dxfId="18276" priority="988">
      <formula>AND(IF($Q6=2,1,0),IF($X6&lt;30,1,0))</formula>
    </cfRule>
    <cfRule type="expression" dxfId="18275" priority="989">
      <formula>AND(IF($Q6=3,1,0),IF($X6&lt;30,1,0))</formula>
    </cfRule>
    <cfRule type="expression" dxfId="18274" priority="990">
      <formula>AND(IF($Q6=3,1,IF($Q6=4,1,0)),IF($F6&lt;=85,1,0))</formula>
    </cfRule>
  </conditionalFormatting>
  <conditionalFormatting sqref="AV7">
    <cfRule type="expression" dxfId="18273" priority="985">
      <formula>AV7="X"</formula>
    </cfRule>
    <cfRule type="expression" dxfId="18272" priority="986">
      <formula>AV7="후보"</formula>
    </cfRule>
  </conditionalFormatting>
  <conditionalFormatting sqref="AC7">
    <cfRule type="cellIs" dxfId="18271" priority="982" operator="greaterThan">
      <formula>0.9</formula>
    </cfRule>
    <cfRule type="cellIs" dxfId="18270" priority="983" operator="greaterThan">
      <formula>0.85</formula>
    </cfRule>
  </conditionalFormatting>
  <conditionalFormatting sqref="N7">
    <cfRule type="cellIs" dxfId="18269" priority="980" operator="greaterThan">
      <formula>0.9</formula>
    </cfRule>
    <cfRule type="cellIs" dxfId="18268" priority="981" operator="greaterThan">
      <formula>0.85</formula>
    </cfRule>
  </conditionalFormatting>
  <conditionalFormatting sqref="E7">
    <cfRule type="expression" dxfId="18267" priority="976">
      <formula>AND(IF(OR($Q7=1,$Q7=2),1,0),IF($X7&lt;=20,1,0))</formula>
    </cfRule>
    <cfRule type="expression" dxfId="18266" priority="977">
      <formula>AND(IF($Q7=2,1,0),IF($X7&lt;30,1,0))</formula>
    </cfRule>
    <cfRule type="expression" dxfId="18265" priority="978">
      <formula>AND(IF($Q7=3,1,0),IF($X7&lt;30,1,0))</formula>
    </cfRule>
    <cfRule type="expression" dxfId="18264" priority="979">
      <formula>AND(IF($Q7=3,1,IF($Q7=4,1,0)),IF($F7&lt;=85,1,0))</formula>
    </cfRule>
  </conditionalFormatting>
  <conditionalFormatting sqref="X7">
    <cfRule type="expression" dxfId="18263" priority="972">
      <formula>AND(IF(OR($Q7=1,$Q7=2),1,0),IF($X7&lt;=20,1,0))</formula>
    </cfRule>
    <cfRule type="expression" dxfId="18262" priority="973">
      <formula>AND(IF($Q7=2,1,0),IF($X7&lt;30,1,0))</formula>
    </cfRule>
    <cfRule type="expression" dxfId="18261" priority="974">
      <formula>AND(IF($Q7=3,1,0),IF($X7&lt;30,1,0))</formula>
    </cfRule>
    <cfRule type="expression" dxfId="18260" priority="975">
      <formula>AND(IF($Q7=3,1,IF($Q7=4,1,0)),IF($F7&lt;=85,1,0))</formula>
    </cfRule>
  </conditionalFormatting>
  <conditionalFormatting sqref="AI7">
    <cfRule type="expression" dxfId="18259" priority="968">
      <formula>AND(IF(OR($Q7=1,$Q7=2),1,0),IF($X7&lt;=20,1,0))</formula>
    </cfRule>
    <cfRule type="expression" dxfId="18258" priority="969">
      <formula>AND(IF($Q7=2,1,0),IF($X7&lt;30,1,0))</formula>
    </cfRule>
    <cfRule type="expression" dxfId="18257" priority="970">
      <formula>AND(IF($Q7=3,1,0),IF($X7&lt;30,1,0))</formula>
    </cfRule>
    <cfRule type="expression" dxfId="18256" priority="971">
      <formula>AND(IF($Q7=3,1,IF($Q7=4,1,0)),IF($F7&lt;=85,1,0))</formula>
    </cfRule>
  </conditionalFormatting>
  <conditionalFormatting sqref="AV8">
    <cfRule type="expression" dxfId="18255" priority="966">
      <formula>AV8="X"</formula>
    </cfRule>
    <cfRule type="expression" dxfId="18254" priority="967">
      <formula>AV8="후보"</formula>
    </cfRule>
  </conditionalFormatting>
  <conditionalFormatting sqref="AC8">
    <cfRule type="cellIs" dxfId="18253" priority="963" operator="greaterThan">
      <formula>0.9</formula>
    </cfRule>
    <cfRule type="cellIs" dxfId="18252" priority="964" operator="greaterThan">
      <formula>0.85</formula>
    </cfRule>
  </conditionalFormatting>
  <conditionalFormatting sqref="N8">
    <cfRule type="cellIs" dxfId="18251" priority="961" operator="greaterThan">
      <formula>0.9</formula>
    </cfRule>
    <cfRule type="cellIs" dxfId="18250" priority="962" operator="greaterThan">
      <formula>0.85</formula>
    </cfRule>
  </conditionalFormatting>
  <conditionalFormatting sqref="E8">
    <cfRule type="expression" dxfId="18249" priority="957">
      <formula>AND(IF(OR($Q8=1,$Q8=2),1,0),IF($X8&lt;=20,1,0))</formula>
    </cfRule>
    <cfRule type="expression" dxfId="18248" priority="958">
      <formula>AND(IF($Q8=2,1,0),IF($X8&lt;30,1,0))</formula>
    </cfRule>
    <cfRule type="expression" dxfId="18247" priority="959">
      <formula>AND(IF($Q8=3,1,0),IF($X8&lt;30,1,0))</formula>
    </cfRule>
    <cfRule type="expression" dxfId="18246" priority="960">
      <formula>AND(IF($Q8=3,1,IF($Q8=4,1,0)),IF($F8&lt;=85,1,0))</formula>
    </cfRule>
  </conditionalFormatting>
  <conditionalFormatting sqref="X8">
    <cfRule type="expression" dxfId="18245" priority="953">
      <formula>AND(IF(OR($Q8=1,$Q8=2),1,0),IF($X8&lt;=20,1,0))</formula>
    </cfRule>
    <cfRule type="expression" dxfId="18244" priority="954">
      <formula>AND(IF($Q8=2,1,0),IF($X8&lt;30,1,0))</formula>
    </cfRule>
    <cfRule type="expression" dxfId="18243" priority="955">
      <formula>AND(IF($Q8=3,1,0),IF($X8&lt;30,1,0))</formula>
    </cfRule>
    <cfRule type="expression" dxfId="18242" priority="956">
      <formula>AND(IF($Q8=3,1,IF($Q8=4,1,0)),IF($F8&lt;=85,1,0))</formula>
    </cfRule>
  </conditionalFormatting>
  <conditionalFormatting sqref="AI8">
    <cfRule type="expression" dxfId="18241" priority="949">
      <formula>AND(IF(OR($Q8=1,$Q8=2),1,0),IF($X8&lt;=20,1,0))</formula>
    </cfRule>
    <cfRule type="expression" dxfId="18240" priority="950">
      <formula>AND(IF($Q8=2,1,0),IF($X8&lt;30,1,0))</formula>
    </cfRule>
    <cfRule type="expression" dxfId="18239" priority="951">
      <formula>AND(IF($Q8=3,1,0),IF($X8&lt;30,1,0))</formula>
    </cfRule>
    <cfRule type="expression" dxfId="18238" priority="952">
      <formula>AND(IF($Q8=3,1,IF($Q8=4,1,0)),IF($F8&lt;=85,1,0))</formula>
    </cfRule>
  </conditionalFormatting>
  <conditionalFormatting sqref="AV9">
    <cfRule type="expression" dxfId="18237" priority="947">
      <formula>AV9="X"</formula>
    </cfRule>
    <cfRule type="expression" dxfId="18236" priority="948">
      <formula>AV9="후보"</formula>
    </cfRule>
  </conditionalFormatting>
  <conditionalFormatting sqref="AC9">
    <cfRule type="cellIs" dxfId="18235" priority="944" operator="greaterThan">
      <formula>0.9</formula>
    </cfRule>
    <cfRule type="cellIs" dxfId="18234" priority="945" operator="greaterThan">
      <formula>0.85</formula>
    </cfRule>
  </conditionalFormatting>
  <conditionalFormatting sqref="N9">
    <cfRule type="cellIs" dxfId="18233" priority="942" operator="greaterThan">
      <formula>0.9</formula>
    </cfRule>
    <cfRule type="cellIs" dxfId="18232" priority="943" operator="greaterThan">
      <formula>0.85</formula>
    </cfRule>
  </conditionalFormatting>
  <conditionalFormatting sqref="E9">
    <cfRule type="expression" dxfId="18231" priority="938">
      <formula>AND(IF(OR($Q9=1,$Q9=2),1,0),IF($X9&lt;=20,1,0))</formula>
    </cfRule>
    <cfRule type="expression" dxfId="18230" priority="939">
      <formula>AND(IF($Q9=2,1,0),IF($X9&lt;30,1,0))</formula>
    </cfRule>
    <cfRule type="expression" dxfId="18229" priority="940">
      <formula>AND(IF($Q9=3,1,0),IF($X9&lt;30,1,0))</formula>
    </cfRule>
    <cfRule type="expression" dxfId="18228" priority="941">
      <formula>AND(IF($Q9=3,1,IF($Q9=4,1,0)),IF($F9&lt;=85,1,0))</formula>
    </cfRule>
  </conditionalFormatting>
  <conditionalFormatting sqref="X9">
    <cfRule type="expression" dxfId="18227" priority="934">
      <formula>AND(IF(OR($Q9=1,$Q9=2),1,0),IF($X9&lt;=20,1,0))</formula>
    </cfRule>
    <cfRule type="expression" dxfId="18226" priority="935">
      <formula>AND(IF($Q9=2,1,0),IF($X9&lt;30,1,0))</formula>
    </cfRule>
    <cfRule type="expression" dxfId="18225" priority="936">
      <formula>AND(IF($Q9=3,1,0),IF($X9&lt;30,1,0))</formula>
    </cfRule>
    <cfRule type="expression" dxfId="18224" priority="937">
      <formula>AND(IF($Q9=3,1,IF($Q9=4,1,0)),IF($F9&lt;=85,1,0))</formula>
    </cfRule>
  </conditionalFormatting>
  <conditionalFormatting sqref="AI9">
    <cfRule type="expression" dxfId="18223" priority="930">
      <formula>AND(IF(OR($Q9=1,$Q9=2),1,0),IF($X9&lt;=20,1,0))</formula>
    </cfRule>
    <cfRule type="expression" dxfId="18222" priority="931">
      <formula>AND(IF($Q9=2,1,0),IF($X9&lt;30,1,0))</formula>
    </cfRule>
    <cfRule type="expression" dxfId="18221" priority="932">
      <formula>AND(IF($Q9=3,1,0),IF($X9&lt;30,1,0))</formula>
    </cfRule>
    <cfRule type="expression" dxfId="18220" priority="933">
      <formula>AND(IF($Q9=3,1,IF($Q9=4,1,0)),IF($F9&lt;=85,1,0))</formula>
    </cfRule>
  </conditionalFormatting>
  <conditionalFormatting sqref="AV10">
    <cfRule type="expression" dxfId="18219" priority="928">
      <formula>AV10="X"</formula>
    </cfRule>
    <cfRule type="expression" dxfId="18218" priority="929">
      <formula>AV10="후보"</formula>
    </cfRule>
  </conditionalFormatting>
  <conditionalFormatting sqref="AC10">
    <cfRule type="cellIs" dxfId="18217" priority="925" operator="greaterThan">
      <formula>0.9</formula>
    </cfRule>
    <cfRule type="cellIs" dxfId="18216" priority="926" operator="greaterThan">
      <formula>0.85</formula>
    </cfRule>
  </conditionalFormatting>
  <conditionalFormatting sqref="N10">
    <cfRule type="cellIs" dxfId="18215" priority="923" operator="greaterThan">
      <formula>0.9</formula>
    </cfRule>
    <cfRule type="cellIs" dxfId="18214" priority="924" operator="greaterThan">
      <formula>0.85</formula>
    </cfRule>
  </conditionalFormatting>
  <conditionalFormatting sqref="E10">
    <cfRule type="expression" dxfId="18213" priority="919">
      <formula>AND(IF(OR($Q10=1,$Q10=2),1,0),IF($X10&lt;=20,1,0))</formula>
    </cfRule>
    <cfRule type="expression" dxfId="18212" priority="920">
      <formula>AND(IF($Q10=2,1,0),IF($X10&lt;30,1,0))</formula>
    </cfRule>
    <cfRule type="expression" dxfId="18211" priority="921">
      <formula>AND(IF($Q10=3,1,0),IF($X10&lt;30,1,0))</formula>
    </cfRule>
    <cfRule type="expression" dxfId="18210" priority="922">
      <formula>AND(IF($Q10=3,1,IF($Q10=4,1,0)),IF($F10&lt;=85,1,0))</formula>
    </cfRule>
  </conditionalFormatting>
  <conditionalFormatting sqref="X10">
    <cfRule type="expression" dxfId="18209" priority="915">
      <formula>AND(IF(OR($Q10=1,$Q10=2),1,0),IF($X10&lt;=20,1,0))</formula>
    </cfRule>
    <cfRule type="expression" dxfId="18208" priority="916">
      <formula>AND(IF($Q10=2,1,0),IF($X10&lt;30,1,0))</formula>
    </cfRule>
    <cfRule type="expression" dxfId="18207" priority="917">
      <formula>AND(IF($Q10=3,1,0),IF($X10&lt;30,1,0))</formula>
    </cfRule>
    <cfRule type="expression" dxfId="18206" priority="918">
      <formula>AND(IF($Q10=3,1,IF($Q10=4,1,0)),IF($F10&lt;=85,1,0))</formula>
    </cfRule>
  </conditionalFormatting>
  <conditionalFormatting sqref="AI10">
    <cfRule type="expression" dxfId="18205" priority="911">
      <formula>AND(IF(OR($Q10=1,$Q10=2),1,0),IF($X10&lt;=20,1,0))</formula>
    </cfRule>
    <cfRule type="expression" dxfId="18204" priority="912">
      <formula>AND(IF($Q10=2,1,0),IF($X10&lt;30,1,0))</formula>
    </cfRule>
    <cfRule type="expression" dxfId="18203" priority="913">
      <formula>AND(IF($Q10=3,1,0),IF($X10&lt;30,1,0))</formula>
    </cfRule>
    <cfRule type="expression" dxfId="18202" priority="914">
      <formula>AND(IF($Q10=3,1,IF($Q10=4,1,0)),IF($F10&lt;=85,1,0))</formula>
    </cfRule>
  </conditionalFormatting>
  <conditionalFormatting sqref="AV11">
    <cfRule type="expression" dxfId="18201" priority="909">
      <formula>AV11="X"</formula>
    </cfRule>
    <cfRule type="expression" dxfId="18200" priority="910">
      <formula>AV11="후보"</formula>
    </cfRule>
  </conditionalFormatting>
  <conditionalFormatting sqref="AC11">
    <cfRule type="cellIs" dxfId="18199" priority="906" operator="greaterThan">
      <formula>0.9</formula>
    </cfRule>
    <cfRule type="cellIs" dxfId="18198" priority="907" operator="greaterThan">
      <formula>0.85</formula>
    </cfRule>
  </conditionalFormatting>
  <conditionalFormatting sqref="N11">
    <cfRule type="cellIs" dxfId="18197" priority="904" operator="greaterThan">
      <formula>0.9</formula>
    </cfRule>
    <cfRule type="cellIs" dxfId="18196" priority="905" operator="greaterThan">
      <formula>0.85</formula>
    </cfRule>
  </conditionalFormatting>
  <conditionalFormatting sqref="E11">
    <cfRule type="expression" dxfId="18195" priority="900">
      <formula>AND(IF(OR($Q11=1,$Q11=2),1,0),IF($X11&lt;=20,1,0))</formula>
    </cfRule>
    <cfRule type="expression" dxfId="18194" priority="901">
      <formula>AND(IF($Q11=2,1,0),IF($X11&lt;30,1,0))</formula>
    </cfRule>
    <cfRule type="expression" dxfId="18193" priority="902">
      <formula>AND(IF($Q11=3,1,0),IF($X11&lt;30,1,0))</formula>
    </cfRule>
    <cfRule type="expression" dxfId="18192" priority="903">
      <formula>AND(IF($Q11=3,1,IF($Q11=4,1,0)),IF($F11&lt;=85,1,0))</formula>
    </cfRule>
  </conditionalFormatting>
  <conditionalFormatting sqref="X11">
    <cfRule type="expression" dxfId="18191" priority="896">
      <formula>AND(IF(OR($Q11=1,$Q11=2),1,0),IF($X11&lt;=20,1,0))</formula>
    </cfRule>
    <cfRule type="expression" dxfId="18190" priority="897">
      <formula>AND(IF($Q11=2,1,0),IF($X11&lt;30,1,0))</formula>
    </cfRule>
    <cfRule type="expression" dxfId="18189" priority="898">
      <formula>AND(IF($Q11=3,1,0),IF($X11&lt;30,1,0))</formula>
    </cfRule>
    <cfRule type="expression" dxfId="18188" priority="899">
      <formula>AND(IF($Q11=3,1,IF($Q11=4,1,0)),IF($F11&lt;=85,1,0))</formula>
    </cfRule>
  </conditionalFormatting>
  <conditionalFormatting sqref="AI11">
    <cfRule type="expression" dxfId="18187" priority="892">
      <formula>AND(IF(OR($Q11=1,$Q11=2),1,0),IF($X11&lt;=20,1,0))</formula>
    </cfRule>
    <cfRule type="expression" dxfId="18186" priority="893">
      <formula>AND(IF($Q11=2,1,0),IF($X11&lt;30,1,0))</formula>
    </cfRule>
    <cfRule type="expression" dxfId="18185" priority="894">
      <formula>AND(IF($Q11=3,1,0),IF($X11&lt;30,1,0))</formula>
    </cfRule>
    <cfRule type="expression" dxfId="18184" priority="895">
      <formula>AND(IF($Q11=3,1,IF($Q11=4,1,0)),IF($F11&lt;=85,1,0))</formula>
    </cfRule>
  </conditionalFormatting>
  <conditionalFormatting sqref="AV12">
    <cfRule type="expression" dxfId="18183" priority="890">
      <formula>AV12="X"</formula>
    </cfRule>
    <cfRule type="expression" dxfId="18182" priority="891">
      <formula>AV12="후보"</formula>
    </cfRule>
  </conditionalFormatting>
  <conditionalFormatting sqref="AC12">
    <cfRule type="cellIs" dxfId="18181" priority="887" operator="greaterThan">
      <formula>0.9</formula>
    </cfRule>
    <cfRule type="cellIs" dxfId="18180" priority="888" operator="greaterThan">
      <formula>0.85</formula>
    </cfRule>
  </conditionalFormatting>
  <conditionalFormatting sqref="N12">
    <cfRule type="cellIs" dxfId="18179" priority="885" operator="greaterThan">
      <formula>0.9</formula>
    </cfRule>
    <cfRule type="cellIs" dxfId="18178" priority="886" operator="greaterThan">
      <formula>0.85</formula>
    </cfRule>
  </conditionalFormatting>
  <conditionalFormatting sqref="E12">
    <cfRule type="expression" dxfId="18177" priority="881">
      <formula>AND(IF(OR($Q12=1,$Q12=2),1,0),IF($X12&lt;=20,1,0))</formula>
    </cfRule>
    <cfRule type="expression" dxfId="18176" priority="882">
      <formula>AND(IF($Q12=2,1,0),IF($X12&lt;30,1,0))</formula>
    </cfRule>
    <cfRule type="expression" dxfId="18175" priority="883">
      <formula>AND(IF($Q12=3,1,0),IF($X12&lt;30,1,0))</formula>
    </cfRule>
    <cfRule type="expression" dxfId="18174" priority="884">
      <formula>AND(IF($Q12=3,1,IF($Q12=4,1,0)),IF($F12&lt;=85,1,0))</formula>
    </cfRule>
  </conditionalFormatting>
  <conditionalFormatting sqref="X12">
    <cfRule type="expression" dxfId="18173" priority="877">
      <formula>AND(IF(OR($Q12=1,$Q12=2),1,0),IF($X12&lt;=20,1,0))</formula>
    </cfRule>
    <cfRule type="expression" dxfId="18172" priority="878">
      <formula>AND(IF($Q12=2,1,0),IF($X12&lt;30,1,0))</formula>
    </cfRule>
    <cfRule type="expression" dxfId="18171" priority="879">
      <formula>AND(IF($Q12=3,1,0),IF($X12&lt;30,1,0))</formula>
    </cfRule>
    <cfRule type="expression" dxfId="18170" priority="880">
      <formula>AND(IF($Q12=3,1,IF($Q12=4,1,0)),IF($F12&lt;=85,1,0))</formula>
    </cfRule>
  </conditionalFormatting>
  <conditionalFormatting sqref="AI12">
    <cfRule type="expression" dxfId="18169" priority="873">
      <formula>AND(IF(OR($Q12=1,$Q12=2),1,0),IF($X12&lt;=20,1,0))</formula>
    </cfRule>
    <cfRule type="expression" dxfId="18168" priority="874">
      <formula>AND(IF($Q12=2,1,0),IF($X12&lt;30,1,0))</formula>
    </cfRule>
    <cfRule type="expression" dxfId="18167" priority="875">
      <formula>AND(IF($Q12=3,1,0),IF($X12&lt;30,1,0))</formula>
    </cfRule>
    <cfRule type="expression" dxfId="18166" priority="876">
      <formula>AND(IF($Q12=3,1,IF($Q12=4,1,0)),IF($F12&lt;=85,1,0))</formula>
    </cfRule>
  </conditionalFormatting>
  <conditionalFormatting sqref="AV13">
    <cfRule type="expression" dxfId="18165" priority="871">
      <formula>AV13="X"</formula>
    </cfRule>
    <cfRule type="expression" dxfId="18164" priority="872">
      <formula>AV13="후보"</formula>
    </cfRule>
  </conditionalFormatting>
  <conditionalFormatting sqref="AC13">
    <cfRule type="cellIs" dxfId="18163" priority="868" operator="greaterThan">
      <formula>0.9</formula>
    </cfRule>
    <cfRule type="cellIs" dxfId="18162" priority="869" operator="greaterThan">
      <formula>0.85</formula>
    </cfRule>
  </conditionalFormatting>
  <conditionalFormatting sqref="N13">
    <cfRule type="cellIs" dxfId="18161" priority="866" operator="greaterThan">
      <formula>0.9</formula>
    </cfRule>
    <cfRule type="cellIs" dxfId="18160" priority="867" operator="greaterThan">
      <formula>0.85</formula>
    </cfRule>
  </conditionalFormatting>
  <conditionalFormatting sqref="E13">
    <cfRule type="expression" dxfId="18159" priority="862">
      <formula>AND(IF(OR($Q13=1,$Q13=2),1,0),IF($X13&lt;=20,1,0))</formula>
    </cfRule>
    <cfRule type="expression" dxfId="18158" priority="863">
      <formula>AND(IF($Q13=2,1,0),IF($X13&lt;30,1,0))</formula>
    </cfRule>
    <cfRule type="expression" dxfId="18157" priority="864">
      <formula>AND(IF($Q13=3,1,0),IF($X13&lt;30,1,0))</formula>
    </cfRule>
    <cfRule type="expression" dxfId="18156" priority="865">
      <formula>AND(IF($Q13=3,1,IF($Q13=4,1,0)),IF($F13&lt;=85,1,0))</formula>
    </cfRule>
  </conditionalFormatting>
  <conditionalFormatting sqref="X13">
    <cfRule type="expression" dxfId="18155" priority="858">
      <formula>AND(IF(OR($Q13=1,$Q13=2),1,0),IF($X13&lt;=20,1,0))</formula>
    </cfRule>
    <cfRule type="expression" dxfId="18154" priority="859">
      <formula>AND(IF($Q13=2,1,0),IF($X13&lt;30,1,0))</formula>
    </cfRule>
    <cfRule type="expression" dxfId="18153" priority="860">
      <formula>AND(IF($Q13=3,1,0),IF($X13&lt;30,1,0))</formula>
    </cfRule>
    <cfRule type="expression" dxfId="18152" priority="861">
      <formula>AND(IF($Q13=3,1,IF($Q13=4,1,0)),IF($F13&lt;=85,1,0))</formula>
    </cfRule>
  </conditionalFormatting>
  <conditionalFormatting sqref="AI13">
    <cfRule type="expression" dxfId="18151" priority="854">
      <formula>AND(IF(OR($Q13=1,$Q13=2),1,0),IF($X13&lt;=20,1,0))</formula>
    </cfRule>
    <cfRule type="expression" dxfId="18150" priority="855">
      <formula>AND(IF($Q13=2,1,0),IF($X13&lt;30,1,0))</formula>
    </cfRule>
    <cfRule type="expression" dxfId="18149" priority="856">
      <formula>AND(IF($Q13=3,1,0),IF($X13&lt;30,1,0))</formula>
    </cfRule>
    <cfRule type="expression" dxfId="18148" priority="857">
      <formula>AND(IF($Q13=3,1,IF($Q13=4,1,0)),IF($F13&lt;=85,1,0))</formula>
    </cfRule>
  </conditionalFormatting>
  <conditionalFormatting sqref="AV14">
    <cfRule type="expression" dxfId="18147" priority="852">
      <formula>AV14="X"</formula>
    </cfRule>
    <cfRule type="expression" dxfId="18146" priority="853">
      <formula>AV14="후보"</formula>
    </cfRule>
  </conditionalFormatting>
  <conditionalFormatting sqref="AC14">
    <cfRule type="cellIs" dxfId="18145" priority="849" operator="greaterThan">
      <formula>0.9</formula>
    </cfRule>
    <cfRule type="cellIs" dxfId="18144" priority="850" operator="greaterThan">
      <formula>0.85</formula>
    </cfRule>
  </conditionalFormatting>
  <conditionalFormatting sqref="N14">
    <cfRule type="cellIs" dxfId="18143" priority="847" operator="greaterThan">
      <formula>0.9</formula>
    </cfRule>
    <cfRule type="cellIs" dxfId="18142" priority="848" operator="greaterThan">
      <formula>0.85</formula>
    </cfRule>
  </conditionalFormatting>
  <conditionalFormatting sqref="E14">
    <cfRule type="expression" dxfId="18141" priority="843">
      <formula>AND(IF(OR($Q14=1,$Q14=2),1,0),IF($X14&lt;=20,1,0))</formula>
    </cfRule>
    <cfRule type="expression" dxfId="18140" priority="844">
      <formula>AND(IF($Q14=2,1,0),IF($X14&lt;30,1,0))</formula>
    </cfRule>
    <cfRule type="expression" dxfId="18139" priority="845">
      <formula>AND(IF($Q14=3,1,0),IF($X14&lt;30,1,0))</formula>
    </cfRule>
    <cfRule type="expression" dxfId="18138" priority="846">
      <formula>AND(IF($Q14=3,1,IF($Q14=4,1,0)),IF($F14&lt;=85,1,0))</formula>
    </cfRule>
  </conditionalFormatting>
  <conditionalFormatting sqref="X14">
    <cfRule type="expression" dxfId="18137" priority="839">
      <formula>AND(IF(OR($Q14=1,$Q14=2),1,0),IF($X14&lt;=20,1,0))</formula>
    </cfRule>
    <cfRule type="expression" dxfId="18136" priority="840">
      <formula>AND(IF($Q14=2,1,0),IF($X14&lt;30,1,0))</formula>
    </cfRule>
    <cfRule type="expression" dxfId="18135" priority="841">
      <formula>AND(IF($Q14=3,1,0),IF($X14&lt;30,1,0))</formula>
    </cfRule>
    <cfRule type="expression" dxfId="18134" priority="842">
      <formula>AND(IF($Q14=3,1,IF($Q14=4,1,0)),IF($F14&lt;=85,1,0))</formula>
    </cfRule>
  </conditionalFormatting>
  <conditionalFormatting sqref="AI14">
    <cfRule type="expression" dxfId="18133" priority="835">
      <formula>AND(IF(OR($Q14=1,$Q14=2),1,0),IF($X14&lt;=20,1,0))</formula>
    </cfRule>
    <cfRule type="expression" dxfId="18132" priority="836">
      <formula>AND(IF($Q14=2,1,0),IF($X14&lt;30,1,0))</formula>
    </cfRule>
    <cfRule type="expression" dxfId="18131" priority="837">
      <formula>AND(IF($Q14=3,1,0),IF($X14&lt;30,1,0))</formula>
    </cfRule>
    <cfRule type="expression" dxfId="18130" priority="838">
      <formula>AND(IF($Q14=3,1,IF($Q14=4,1,0)),IF($F14&lt;=85,1,0))</formula>
    </cfRule>
  </conditionalFormatting>
  <conditionalFormatting sqref="AV15">
    <cfRule type="expression" dxfId="18129" priority="833">
      <formula>AV15="X"</formula>
    </cfRule>
    <cfRule type="expression" dxfId="18128" priority="834">
      <formula>AV15="후보"</formula>
    </cfRule>
  </conditionalFormatting>
  <conditionalFormatting sqref="AC15">
    <cfRule type="cellIs" dxfId="18127" priority="830" operator="greaterThan">
      <formula>0.9</formula>
    </cfRule>
    <cfRule type="cellIs" dxfId="18126" priority="831" operator="greaterThan">
      <formula>0.85</formula>
    </cfRule>
  </conditionalFormatting>
  <conditionalFormatting sqref="N15">
    <cfRule type="cellIs" dxfId="18125" priority="828" operator="greaterThan">
      <formula>0.9</formula>
    </cfRule>
    <cfRule type="cellIs" dxfId="18124" priority="829" operator="greaterThan">
      <formula>0.85</formula>
    </cfRule>
  </conditionalFormatting>
  <conditionalFormatting sqref="E15">
    <cfRule type="expression" dxfId="18123" priority="824">
      <formula>AND(IF(OR($Q15=1,$Q15=2),1,0),IF($X15&lt;=20,1,0))</formula>
    </cfRule>
    <cfRule type="expression" dxfId="18122" priority="825">
      <formula>AND(IF($Q15=2,1,0),IF($X15&lt;30,1,0))</formula>
    </cfRule>
    <cfRule type="expression" dxfId="18121" priority="826">
      <formula>AND(IF($Q15=3,1,0),IF($X15&lt;30,1,0))</formula>
    </cfRule>
    <cfRule type="expression" dxfId="18120" priority="827">
      <formula>AND(IF($Q15=3,1,IF($Q15=4,1,0)),IF($F15&lt;=85,1,0))</formula>
    </cfRule>
  </conditionalFormatting>
  <conditionalFormatting sqref="X15">
    <cfRule type="expression" dxfId="18119" priority="820">
      <formula>AND(IF(OR($Q15=1,$Q15=2),1,0),IF($X15&lt;=20,1,0))</formula>
    </cfRule>
    <cfRule type="expression" dxfId="18118" priority="821">
      <formula>AND(IF($Q15=2,1,0),IF($X15&lt;30,1,0))</formula>
    </cfRule>
    <cfRule type="expression" dxfId="18117" priority="822">
      <formula>AND(IF($Q15=3,1,0),IF($X15&lt;30,1,0))</formula>
    </cfRule>
    <cfRule type="expression" dxfId="18116" priority="823">
      <formula>AND(IF($Q15=3,1,IF($Q15=4,1,0)),IF($F15&lt;=85,1,0))</formula>
    </cfRule>
  </conditionalFormatting>
  <conditionalFormatting sqref="AI15">
    <cfRule type="expression" dxfId="18115" priority="816">
      <formula>AND(IF(OR($Q15=1,$Q15=2),1,0),IF($X15&lt;=20,1,0))</formula>
    </cfRule>
    <cfRule type="expression" dxfId="18114" priority="817">
      <formula>AND(IF($Q15=2,1,0),IF($X15&lt;30,1,0))</formula>
    </cfRule>
    <cfRule type="expression" dxfId="18113" priority="818">
      <formula>AND(IF($Q15=3,1,0),IF($X15&lt;30,1,0))</formula>
    </cfRule>
    <cfRule type="expression" dxfId="18112" priority="819">
      <formula>AND(IF($Q15=3,1,IF($Q15=4,1,0)),IF($F15&lt;=85,1,0))</formula>
    </cfRule>
  </conditionalFormatting>
  <conditionalFormatting sqref="AV16">
    <cfRule type="expression" dxfId="18111" priority="814">
      <formula>AV16="X"</formula>
    </cfRule>
    <cfRule type="expression" dxfId="18110" priority="815">
      <formula>AV16="후보"</formula>
    </cfRule>
  </conditionalFormatting>
  <conditionalFormatting sqref="AC16 N16">
    <cfRule type="cellIs" dxfId="18109" priority="811" operator="greaterThan">
      <formula>0.9</formula>
    </cfRule>
    <cfRule type="cellIs" dxfId="18108" priority="812" operator="greaterThan">
      <formula>0.85</formula>
    </cfRule>
  </conditionalFormatting>
  <conditionalFormatting sqref="AV17">
    <cfRule type="expression" dxfId="18107" priority="809">
      <formula>AV17="X"</formula>
    </cfRule>
    <cfRule type="expression" dxfId="18106" priority="810">
      <formula>AV17="후보"</formula>
    </cfRule>
  </conditionalFormatting>
  <conditionalFormatting sqref="AC17">
    <cfRule type="cellIs" dxfId="18105" priority="806" operator="greaterThan">
      <formula>0.9</formula>
    </cfRule>
    <cfRule type="cellIs" dxfId="18104" priority="807" operator="greaterThan">
      <formula>0.85</formula>
    </cfRule>
  </conditionalFormatting>
  <conditionalFormatting sqref="N17">
    <cfRule type="cellIs" dxfId="18103" priority="804" operator="greaterThan">
      <formula>0.9</formula>
    </cfRule>
    <cfRule type="cellIs" dxfId="18102" priority="805" operator="greaterThan">
      <formula>0.85</formula>
    </cfRule>
  </conditionalFormatting>
  <conditionalFormatting sqref="E17">
    <cfRule type="expression" dxfId="18101" priority="800">
      <formula>AND(IF(OR($Q17=1,$Q17=2),1,0),IF($X17&lt;=20,1,0))</formula>
    </cfRule>
    <cfRule type="expression" dxfId="18100" priority="801">
      <formula>AND(IF($Q17=2,1,0),IF($X17&lt;30,1,0))</formula>
    </cfRule>
    <cfRule type="expression" dxfId="18099" priority="802">
      <formula>AND(IF($Q17=3,1,0),IF($X17&lt;30,1,0))</formula>
    </cfRule>
    <cfRule type="expression" dxfId="18098" priority="803">
      <formula>AND(IF($Q17=3,1,IF($Q17=4,1,0)),IF($F17&lt;=85,1,0))</formula>
    </cfRule>
  </conditionalFormatting>
  <conditionalFormatting sqref="X17">
    <cfRule type="expression" dxfId="18097" priority="796">
      <formula>AND(IF(OR($Q17=1,$Q17=2),1,0),IF($X17&lt;=20,1,0))</formula>
    </cfRule>
    <cfRule type="expression" dxfId="18096" priority="797">
      <formula>AND(IF($Q17=2,1,0),IF($X17&lt;30,1,0))</formula>
    </cfRule>
    <cfRule type="expression" dxfId="18095" priority="798">
      <formula>AND(IF($Q17=3,1,0),IF($X17&lt;30,1,0))</formula>
    </cfRule>
    <cfRule type="expression" dxfId="18094" priority="799">
      <formula>AND(IF($Q17=3,1,IF($Q17=4,1,0)),IF($F17&lt;=85,1,0))</formula>
    </cfRule>
  </conditionalFormatting>
  <conditionalFormatting sqref="AI17">
    <cfRule type="expression" dxfId="18093" priority="792">
      <formula>AND(IF(OR($Q17=1,$Q17=2),1,0),IF($X17&lt;=20,1,0))</formula>
    </cfRule>
    <cfRule type="expression" dxfId="18092" priority="793">
      <formula>AND(IF($Q17=2,1,0),IF($X17&lt;30,1,0))</formula>
    </cfRule>
    <cfRule type="expression" dxfId="18091" priority="794">
      <formula>AND(IF($Q17=3,1,0),IF($X17&lt;30,1,0))</formula>
    </cfRule>
    <cfRule type="expression" dxfId="18090" priority="795">
      <formula>AND(IF($Q17=3,1,IF($Q17=4,1,0)),IF($F17&lt;=85,1,0))</formula>
    </cfRule>
  </conditionalFormatting>
  <conditionalFormatting sqref="AV18">
    <cfRule type="expression" dxfId="18089" priority="790">
      <formula>AV18="X"</formula>
    </cfRule>
    <cfRule type="expression" dxfId="18088" priority="791">
      <formula>AV18="후보"</formula>
    </cfRule>
  </conditionalFormatting>
  <conditionalFormatting sqref="AC18">
    <cfRule type="cellIs" dxfId="18087" priority="787" operator="greaterThan">
      <formula>0.9</formula>
    </cfRule>
    <cfRule type="cellIs" dxfId="18086" priority="788" operator="greaterThan">
      <formula>0.85</formula>
    </cfRule>
  </conditionalFormatting>
  <conditionalFormatting sqref="N18">
    <cfRule type="cellIs" dxfId="18085" priority="785" operator="greaterThan">
      <formula>0.9</formula>
    </cfRule>
    <cfRule type="cellIs" dxfId="18084" priority="786" operator="greaterThan">
      <formula>0.85</formula>
    </cfRule>
  </conditionalFormatting>
  <conditionalFormatting sqref="E18">
    <cfRule type="expression" dxfId="18083" priority="781">
      <formula>AND(IF(OR($Q18=1,$Q18=2),1,0),IF($X18&lt;=20,1,0))</formula>
    </cfRule>
    <cfRule type="expression" dxfId="18082" priority="782">
      <formula>AND(IF($Q18=2,1,0),IF($X18&lt;30,1,0))</formula>
    </cfRule>
    <cfRule type="expression" dxfId="18081" priority="783">
      <formula>AND(IF($Q18=3,1,0),IF($X18&lt;30,1,0))</formula>
    </cfRule>
    <cfRule type="expression" dxfId="18080" priority="784">
      <formula>AND(IF($Q18=3,1,IF($Q18=4,1,0)),IF($F18&lt;=85,1,0))</formula>
    </cfRule>
  </conditionalFormatting>
  <conditionalFormatting sqref="X18">
    <cfRule type="expression" dxfId="18079" priority="777">
      <formula>AND(IF(OR($Q18=1,$Q18=2),1,0),IF($X18&lt;=20,1,0))</formula>
    </cfRule>
    <cfRule type="expression" dxfId="18078" priority="778">
      <formula>AND(IF($Q18=2,1,0),IF($X18&lt;30,1,0))</formula>
    </cfRule>
    <cfRule type="expression" dxfId="18077" priority="779">
      <formula>AND(IF($Q18=3,1,0),IF($X18&lt;30,1,0))</formula>
    </cfRule>
    <cfRule type="expression" dxfId="18076" priority="780">
      <formula>AND(IF($Q18=3,1,IF($Q18=4,1,0)),IF($F18&lt;=85,1,0))</formula>
    </cfRule>
  </conditionalFormatting>
  <conditionalFormatting sqref="AI18">
    <cfRule type="expression" dxfId="18075" priority="773">
      <formula>AND(IF(OR($Q18=1,$Q18=2),1,0),IF($X18&lt;=20,1,0))</formula>
    </cfRule>
    <cfRule type="expression" dxfId="18074" priority="774">
      <formula>AND(IF($Q18=2,1,0),IF($X18&lt;30,1,0))</formula>
    </cfRule>
    <cfRule type="expression" dxfId="18073" priority="775">
      <formula>AND(IF($Q18=3,1,0),IF($X18&lt;30,1,0))</formula>
    </cfRule>
    <cfRule type="expression" dxfId="18072" priority="776">
      <formula>AND(IF($Q18=3,1,IF($Q18=4,1,0)),IF($F18&lt;=85,1,0))</formula>
    </cfRule>
  </conditionalFormatting>
  <conditionalFormatting sqref="AV19">
    <cfRule type="expression" dxfId="18071" priority="771">
      <formula>AV19="X"</formula>
    </cfRule>
    <cfRule type="expression" dxfId="18070" priority="772">
      <formula>AV19="후보"</formula>
    </cfRule>
  </conditionalFormatting>
  <conditionalFormatting sqref="AC19 N19">
    <cfRule type="cellIs" dxfId="18069" priority="768" operator="greaterThan">
      <formula>0.9</formula>
    </cfRule>
    <cfRule type="cellIs" dxfId="18068" priority="769" operator="greaterThan">
      <formula>0.85</formula>
    </cfRule>
  </conditionalFormatting>
  <conditionalFormatting sqref="AV20">
    <cfRule type="expression" dxfId="18067" priority="766">
      <formula>AV20="X"</formula>
    </cfRule>
    <cfRule type="expression" dxfId="18066" priority="767">
      <formula>AV20="후보"</formula>
    </cfRule>
  </conditionalFormatting>
  <conditionalFormatting sqref="AC20">
    <cfRule type="cellIs" dxfId="18065" priority="763" operator="greaterThan">
      <formula>0.9</formula>
    </cfRule>
    <cfRule type="cellIs" dxfId="18064" priority="764" operator="greaterThan">
      <formula>0.85</formula>
    </cfRule>
  </conditionalFormatting>
  <conditionalFormatting sqref="N20">
    <cfRule type="cellIs" dxfId="18063" priority="761" operator="greaterThan">
      <formula>0.9</formula>
    </cfRule>
    <cfRule type="cellIs" dxfId="18062" priority="762" operator="greaterThan">
      <formula>0.85</formula>
    </cfRule>
  </conditionalFormatting>
  <conditionalFormatting sqref="E20">
    <cfRule type="expression" dxfId="18061" priority="757">
      <formula>AND(IF(OR($Q20=1,$Q20=2),1,0),IF($X20&lt;=20,1,0))</formula>
    </cfRule>
    <cfRule type="expression" dxfId="18060" priority="758">
      <formula>AND(IF($Q20=2,1,0),IF($X20&lt;30,1,0))</formula>
    </cfRule>
    <cfRule type="expression" dxfId="18059" priority="759">
      <formula>AND(IF($Q20=3,1,0),IF($X20&lt;30,1,0))</formula>
    </cfRule>
    <cfRule type="expression" dxfId="18058" priority="760">
      <formula>AND(IF($Q20=3,1,IF($Q20=4,1,0)),IF($F20&lt;=85,1,0))</formula>
    </cfRule>
  </conditionalFormatting>
  <conditionalFormatting sqref="X20">
    <cfRule type="expression" dxfId="18057" priority="753">
      <formula>AND(IF(OR($Q20=1,$Q20=2),1,0),IF($X20&lt;=20,1,0))</formula>
    </cfRule>
    <cfRule type="expression" dxfId="18056" priority="754">
      <formula>AND(IF($Q20=2,1,0),IF($X20&lt;30,1,0))</formula>
    </cfRule>
    <cfRule type="expression" dxfId="18055" priority="755">
      <formula>AND(IF($Q20=3,1,0),IF($X20&lt;30,1,0))</formula>
    </cfRule>
    <cfRule type="expression" dxfId="18054" priority="756">
      <formula>AND(IF($Q20=3,1,IF($Q20=4,1,0)),IF($F20&lt;=85,1,0))</formula>
    </cfRule>
  </conditionalFormatting>
  <conditionalFormatting sqref="AI20">
    <cfRule type="expression" dxfId="18053" priority="749">
      <formula>AND(IF(OR($Q20=1,$Q20=2),1,0),IF($X20&lt;=20,1,0))</formula>
    </cfRule>
    <cfRule type="expression" dxfId="18052" priority="750">
      <formula>AND(IF($Q20=2,1,0),IF($X20&lt;30,1,0))</formula>
    </cfRule>
    <cfRule type="expression" dxfId="18051" priority="751">
      <formula>AND(IF($Q20=3,1,0),IF($X20&lt;30,1,0))</formula>
    </cfRule>
    <cfRule type="expression" dxfId="18050" priority="752">
      <formula>AND(IF($Q20=3,1,IF($Q20=4,1,0)),IF($F20&lt;=85,1,0))</formula>
    </cfRule>
  </conditionalFormatting>
  <conditionalFormatting sqref="AV21">
    <cfRule type="expression" dxfId="18049" priority="747">
      <formula>AV21="X"</formula>
    </cfRule>
    <cfRule type="expression" dxfId="18048" priority="748">
      <formula>AV21="후보"</formula>
    </cfRule>
  </conditionalFormatting>
  <conditionalFormatting sqref="AC21">
    <cfRule type="cellIs" dxfId="18047" priority="744" operator="greaterThan">
      <formula>0.9</formula>
    </cfRule>
    <cfRule type="cellIs" dxfId="18046" priority="745" operator="greaterThan">
      <formula>0.85</formula>
    </cfRule>
  </conditionalFormatting>
  <conditionalFormatting sqref="N21">
    <cfRule type="cellIs" dxfId="18045" priority="742" operator="greaterThan">
      <formula>0.9</formula>
    </cfRule>
    <cfRule type="cellIs" dxfId="18044" priority="743" operator="greaterThan">
      <formula>0.85</formula>
    </cfRule>
  </conditionalFormatting>
  <conditionalFormatting sqref="E21">
    <cfRule type="expression" dxfId="18043" priority="738">
      <formula>AND(IF(OR($Q21=1,$Q21=2),1,0),IF($X21&lt;=20,1,0))</formula>
    </cfRule>
    <cfRule type="expression" dxfId="18042" priority="739">
      <formula>AND(IF($Q21=2,1,0),IF($X21&lt;30,1,0))</formula>
    </cfRule>
    <cfRule type="expression" dxfId="18041" priority="740">
      <formula>AND(IF($Q21=3,1,0),IF($X21&lt;30,1,0))</formula>
    </cfRule>
    <cfRule type="expression" dxfId="18040" priority="741">
      <formula>AND(IF($Q21=3,1,IF($Q21=4,1,0)),IF($F21&lt;=85,1,0))</formula>
    </cfRule>
  </conditionalFormatting>
  <conditionalFormatting sqref="X21">
    <cfRule type="expression" dxfId="18039" priority="734">
      <formula>AND(IF(OR($Q21=1,$Q21=2),1,0),IF($X21&lt;=20,1,0))</formula>
    </cfRule>
    <cfRule type="expression" dxfId="18038" priority="735">
      <formula>AND(IF($Q21=2,1,0),IF($X21&lt;30,1,0))</formula>
    </cfRule>
    <cfRule type="expression" dxfId="18037" priority="736">
      <formula>AND(IF($Q21=3,1,0),IF($X21&lt;30,1,0))</formula>
    </cfRule>
    <cfRule type="expression" dxfId="18036" priority="737">
      <formula>AND(IF($Q21=3,1,IF($Q21=4,1,0)),IF($F21&lt;=85,1,0))</formula>
    </cfRule>
  </conditionalFormatting>
  <conditionalFormatting sqref="AI21">
    <cfRule type="expression" dxfId="18035" priority="730">
      <formula>AND(IF(OR($Q21=1,$Q21=2),1,0),IF($X21&lt;=20,1,0))</formula>
    </cfRule>
    <cfRule type="expression" dxfId="18034" priority="731">
      <formula>AND(IF($Q21=2,1,0),IF($X21&lt;30,1,0))</formula>
    </cfRule>
    <cfRule type="expression" dxfId="18033" priority="732">
      <formula>AND(IF($Q21=3,1,0),IF($X21&lt;30,1,0))</formula>
    </cfRule>
    <cfRule type="expression" dxfId="18032" priority="733">
      <formula>AND(IF($Q21=3,1,IF($Q21=4,1,0)),IF($F21&lt;=85,1,0))</formula>
    </cfRule>
  </conditionalFormatting>
  <conditionalFormatting sqref="AV22">
    <cfRule type="expression" dxfId="18031" priority="728">
      <formula>AV22="X"</formula>
    </cfRule>
    <cfRule type="expression" dxfId="18030" priority="729">
      <formula>AV22="후보"</formula>
    </cfRule>
  </conditionalFormatting>
  <conditionalFormatting sqref="AC22">
    <cfRule type="cellIs" dxfId="18029" priority="725" operator="greaterThan">
      <formula>0.9</formula>
    </cfRule>
    <cfRule type="cellIs" dxfId="18028" priority="726" operator="greaterThan">
      <formula>0.85</formula>
    </cfRule>
  </conditionalFormatting>
  <conditionalFormatting sqref="N22">
    <cfRule type="cellIs" dxfId="18027" priority="723" operator="greaterThan">
      <formula>0.9</formula>
    </cfRule>
    <cfRule type="cellIs" dxfId="18026" priority="724" operator="greaterThan">
      <formula>0.85</formula>
    </cfRule>
  </conditionalFormatting>
  <conditionalFormatting sqref="E22">
    <cfRule type="expression" dxfId="18025" priority="719">
      <formula>AND(IF(OR($Q22=1,$Q22=2),1,0),IF($X22&lt;=20,1,0))</formula>
    </cfRule>
    <cfRule type="expression" dxfId="18024" priority="720">
      <formula>AND(IF($Q22=2,1,0),IF($X22&lt;30,1,0))</formula>
    </cfRule>
    <cfRule type="expression" dxfId="18023" priority="721">
      <formula>AND(IF($Q22=3,1,0),IF($X22&lt;30,1,0))</formula>
    </cfRule>
    <cfRule type="expression" dxfId="18022" priority="722">
      <formula>AND(IF($Q22=3,1,IF($Q22=4,1,0)),IF($F22&lt;=85,1,0))</formula>
    </cfRule>
  </conditionalFormatting>
  <conditionalFormatting sqref="X22">
    <cfRule type="expression" dxfId="18021" priority="715">
      <formula>AND(IF(OR($Q22=1,$Q22=2),1,0),IF($X22&lt;=20,1,0))</formula>
    </cfRule>
    <cfRule type="expression" dxfId="18020" priority="716">
      <formula>AND(IF($Q22=2,1,0),IF($X22&lt;30,1,0))</formula>
    </cfRule>
    <cfRule type="expression" dxfId="18019" priority="717">
      <formula>AND(IF($Q22=3,1,0),IF($X22&lt;30,1,0))</formula>
    </cfRule>
    <cfRule type="expression" dxfId="18018" priority="718">
      <formula>AND(IF($Q22=3,1,IF($Q22=4,1,0)),IF($F22&lt;=85,1,0))</formula>
    </cfRule>
  </conditionalFormatting>
  <conditionalFormatting sqref="AI22">
    <cfRule type="expression" dxfId="18017" priority="711">
      <formula>AND(IF(OR($Q22=1,$Q22=2),1,0),IF($X22&lt;=20,1,0))</formula>
    </cfRule>
    <cfRule type="expression" dxfId="18016" priority="712">
      <formula>AND(IF($Q22=2,1,0),IF($X22&lt;30,1,0))</formula>
    </cfRule>
    <cfRule type="expression" dxfId="18015" priority="713">
      <formula>AND(IF($Q22=3,1,0),IF($X22&lt;30,1,0))</formula>
    </cfRule>
    <cfRule type="expression" dxfId="18014" priority="714">
      <formula>AND(IF($Q22=3,1,IF($Q22=4,1,0)),IF($F22&lt;=85,1,0))</formula>
    </cfRule>
  </conditionalFormatting>
  <conditionalFormatting sqref="AV23">
    <cfRule type="expression" dxfId="18013" priority="709">
      <formula>AV23="X"</formula>
    </cfRule>
    <cfRule type="expression" dxfId="18012" priority="710">
      <formula>AV23="후보"</formula>
    </cfRule>
  </conditionalFormatting>
  <conditionalFormatting sqref="AC23 N23">
    <cfRule type="cellIs" dxfId="18011" priority="706" operator="greaterThan">
      <formula>0.9</formula>
    </cfRule>
    <cfRule type="cellIs" dxfId="18010" priority="707" operator="greaterThan">
      <formula>0.85</formula>
    </cfRule>
  </conditionalFormatting>
  <conditionalFormatting sqref="AV24">
    <cfRule type="expression" dxfId="18009" priority="704">
      <formula>AV24="X"</formula>
    </cfRule>
    <cfRule type="expression" dxfId="18008" priority="705">
      <formula>AV24="후보"</formula>
    </cfRule>
  </conditionalFormatting>
  <conditionalFormatting sqref="AC24">
    <cfRule type="cellIs" dxfId="18007" priority="701" operator="greaterThan">
      <formula>0.9</formula>
    </cfRule>
    <cfRule type="cellIs" dxfId="18006" priority="702" operator="greaterThan">
      <formula>0.85</formula>
    </cfRule>
  </conditionalFormatting>
  <conditionalFormatting sqref="N24">
    <cfRule type="cellIs" dxfId="18005" priority="699" operator="greaterThan">
      <formula>0.9</formula>
    </cfRule>
    <cfRule type="cellIs" dxfId="18004" priority="700" operator="greaterThan">
      <formula>0.85</formula>
    </cfRule>
  </conditionalFormatting>
  <conditionalFormatting sqref="E24">
    <cfRule type="expression" dxfId="18003" priority="695">
      <formula>AND(IF(OR($Q24=1,$Q24=2),1,0),IF($X24&lt;=20,1,0))</formula>
    </cfRule>
    <cfRule type="expression" dxfId="18002" priority="696">
      <formula>AND(IF($Q24=2,1,0),IF($X24&lt;30,1,0))</formula>
    </cfRule>
    <cfRule type="expression" dxfId="18001" priority="697">
      <formula>AND(IF($Q24=3,1,0),IF($X24&lt;30,1,0))</formula>
    </cfRule>
    <cfRule type="expression" dxfId="18000" priority="698">
      <formula>AND(IF($Q24=3,1,IF($Q24=4,1,0)),IF($F24&lt;=85,1,0))</formula>
    </cfRule>
  </conditionalFormatting>
  <conditionalFormatting sqref="X24">
    <cfRule type="expression" dxfId="17999" priority="691">
      <formula>AND(IF(OR($Q24=1,$Q24=2),1,0),IF($X24&lt;=20,1,0))</formula>
    </cfRule>
    <cfRule type="expression" dxfId="17998" priority="692">
      <formula>AND(IF($Q24=2,1,0),IF($X24&lt;30,1,0))</formula>
    </cfRule>
    <cfRule type="expression" dxfId="17997" priority="693">
      <formula>AND(IF($Q24=3,1,0),IF($X24&lt;30,1,0))</formula>
    </cfRule>
    <cfRule type="expression" dxfId="17996" priority="694">
      <formula>AND(IF($Q24=3,1,IF($Q24=4,1,0)),IF($F24&lt;=85,1,0))</formula>
    </cfRule>
  </conditionalFormatting>
  <conditionalFormatting sqref="AI24">
    <cfRule type="expression" dxfId="17995" priority="687">
      <formula>AND(IF(OR($Q24=1,$Q24=2),1,0),IF($X24&lt;=20,1,0))</formula>
    </cfRule>
    <cfRule type="expression" dxfId="17994" priority="688">
      <formula>AND(IF($Q24=2,1,0),IF($X24&lt;30,1,0))</formula>
    </cfRule>
    <cfRule type="expression" dxfId="17993" priority="689">
      <formula>AND(IF($Q24=3,1,0),IF($X24&lt;30,1,0))</formula>
    </cfRule>
    <cfRule type="expression" dxfId="17992" priority="690">
      <formula>AND(IF($Q24=3,1,IF($Q24=4,1,0)),IF($F24&lt;=85,1,0))</formula>
    </cfRule>
  </conditionalFormatting>
  <conditionalFormatting sqref="AV25">
    <cfRule type="expression" dxfId="17991" priority="685">
      <formula>AV25="X"</formula>
    </cfRule>
    <cfRule type="expression" dxfId="17990" priority="686">
      <formula>AV25="후보"</formula>
    </cfRule>
  </conditionalFormatting>
  <conditionalFormatting sqref="AC25">
    <cfRule type="cellIs" dxfId="17989" priority="682" operator="greaterThan">
      <formula>0.9</formula>
    </cfRule>
    <cfRule type="cellIs" dxfId="17988" priority="683" operator="greaterThan">
      <formula>0.85</formula>
    </cfRule>
  </conditionalFormatting>
  <conditionalFormatting sqref="N25">
    <cfRule type="cellIs" dxfId="17987" priority="680" operator="greaterThan">
      <formula>0.9</formula>
    </cfRule>
    <cfRule type="cellIs" dxfId="17986" priority="681" operator="greaterThan">
      <formula>0.85</formula>
    </cfRule>
  </conditionalFormatting>
  <conditionalFormatting sqref="E25">
    <cfRule type="expression" dxfId="17985" priority="676">
      <formula>AND(IF(OR($Q25=1,$Q25=2),1,0),IF($X25&lt;=20,1,0))</formula>
    </cfRule>
    <cfRule type="expression" dxfId="17984" priority="677">
      <formula>AND(IF($Q25=2,1,0),IF($X25&lt;30,1,0))</formula>
    </cfRule>
    <cfRule type="expression" dxfId="17983" priority="678">
      <formula>AND(IF($Q25=3,1,0),IF($X25&lt;30,1,0))</formula>
    </cfRule>
    <cfRule type="expression" dxfId="17982" priority="679">
      <formula>AND(IF($Q25=3,1,IF($Q25=4,1,0)),IF($F25&lt;=85,1,0))</formula>
    </cfRule>
  </conditionalFormatting>
  <conditionalFormatting sqref="X25">
    <cfRule type="expression" dxfId="17981" priority="672">
      <formula>AND(IF(OR($Q25=1,$Q25=2),1,0),IF($X25&lt;=20,1,0))</formula>
    </cfRule>
    <cfRule type="expression" dxfId="17980" priority="673">
      <formula>AND(IF($Q25=2,1,0),IF($X25&lt;30,1,0))</formula>
    </cfRule>
    <cfRule type="expression" dxfId="17979" priority="674">
      <formula>AND(IF($Q25=3,1,0),IF($X25&lt;30,1,0))</formula>
    </cfRule>
    <cfRule type="expression" dxfId="17978" priority="675">
      <formula>AND(IF($Q25=3,1,IF($Q25=4,1,0)),IF($F25&lt;=85,1,0))</formula>
    </cfRule>
  </conditionalFormatting>
  <conditionalFormatting sqref="AI25">
    <cfRule type="expression" dxfId="17977" priority="668">
      <formula>AND(IF(OR($Q25=1,$Q25=2),1,0),IF($X25&lt;=20,1,0))</formula>
    </cfRule>
    <cfRule type="expression" dxfId="17976" priority="669">
      <formula>AND(IF($Q25=2,1,0),IF($X25&lt;30,1,0))</formula>
    </cfRule>
    <cfRule type="expression" dxfId="17975" priority="670">
      <formula>AND(IF($Q25=3,1,0),IF($X25&lt;30,1,0))</formula>
    </cfRule>
    <cfRule type="expression" dxfId="17974" priority="671">
      <formula>AND(IF($Q25=3,1,IF($Q25=4,1,0)),IF($F25&lt;=85,1,0))</formula>
    </cfRule>
  </conditionalFormatting>
  <conditionalFormatting sqref="AV26">
    <cfRule type="expression" dxfId="17973" priority="666">
      <formula>AV26="X"</formula>
    </cfRule>
    <cfRule type="expression" dxfId="17972" priority="667">
      <formula>AV26="후보"</formula>
    </cfRule>
  </conditionalFormatting>
  <conditionalFormatting sqref="AC26">
    <cfRule type="cellIs" dxfId="17971" priority="663" operator="greaterThan">
      <formula>0.9</formula>
    </cfRule>
    <cfRule type="cellIs" dxfId="17970" priority="664" operator="greaterThan">
      <formula>0.85</formula>
    </cfRule>
  </conditionalFormatting>
  <conditionalFormatting sqref="N26">
    <cfRule type="cellIs" dxfId="17969" priority="661" operator="greaterThan">
      <formula>0.9</formula>
    </cfRule>
    <cfRule type="cellIs" dxfId="17968" priority="662" operator="greaterThan">
      <formula>0.85</formula>
    </cfRule>
  </conditionalFormatting>
  <conditionalFormatting sqref="E26">
    <cfRule type="expression" dxfId="17967" priority="657">
      <formula>AND(IF(OR($Q26=1,$Q26=2),1,0),IF($X26&lt;=20,1,0))</formula>
    </cfRule>
    <cfRule type="expression" dxfId="17966" priority="658">
      <formula>AND(IF($Q26=2,1,0),IF($X26&lt;30,1,0))</formula>
    </cfRule>
    <cfRule type="expression" dxfId="17965" priority="659">
      <formula>AND(IF($Q26=3,1,0),IF($X26&lt;30,1,0))</formula>
    </cfRule>
    <cfRule type="expression" dxfId="17964" priority="660">
      <formula>AND(IF($Q26=3,1,IF($Q26=4,1,0)),IF($F26&lt;=85,1,0))</formula>
    </cfRule>
  </conditionalFormatting>
  <conditionalFormatting sqref="X26">
    <cfRule type="expression" dxfId="17963" priority="653">
      <formula>AND(IF(OR($Q26=1,$Q26=2),1,0),IF($X26&lt;=20,1,0))</formula>
    </cfRule>
    <cfRule type="expression" dxfId="17962" priority="654">
      <formula>AND(IF($Q26=2,1,0),IF($X26&lt;30,1,0))</formula>
    </cfRule>
    <cfRule type="expression" dxfId="17961" priority="655">
      <formula>AND(IF($Q26=3,1,0),IF($X26&lt;30,1,0))</formula>
    </cfRule>
    <cfRule type="expression" dxfId="17960" priority="656">
      <formula>AND(IF($Q26=3,1,IF($Q26=4,1,0)),IF($F26&lt;=85,1,0))</formula>
    </cfRule>
  </conditionalFormatting>
  <conditionalFormatting sqref="AI26">
    <cfRule type="expression" dxfId="17959" priority="649">
      <formula>AND(IF(OR($Q26=1,$Q26=2),1,0),IF($X26&lt;=20,1,0))</formula>
    </cfRule>
    <cfRule type="expression" dxfId="17958" priority="650">
      <formula>AND(IF($Q26=2,1,0),IF($X26&lt;30,1,0))</formula>
    </cfRule>
    <cfRule type="expression" dxfId="17957" priority="651">
      <formula>AND(IF($Q26=3,1,0),IF($X26&lt;30,1,0))</formula>
    </cfRule>
    <cfRule type="expression" dxfId="17956" priority="652">
      <formula>AND(IF($Q26=3,1,IF($Q26=4,1,0)),IF($F26&lt;=85,1,0))</formula>
    </cfRule>
  </conditionalFormatting>
  <conditionalFormatting sqref="AV27">
    <cfRule type="expression" dxfId="17955" priority="647">
      <formula>AV27="X"</formula>
    </cfRule>
    <cfRule type="expression" dxfId="17954" priority="648">
      <formula>AV27="후보"</formula>
    </cfRule>
  </conditionalFormatting>
  <conditionalFormatting sqref="AC27">
    <cfRule type="cellIs" dxfId="17953" priority="644" operator="greaterThan">
      <formula>0.9</formula>
    </cfRule>
    <cfRule type="cellIs" dxfId="17952" priority="645" operator="greaterThan">
      <formula>0.85</formula>
    </cfRule>
  </conditionalFormatting>
  <conditionalFormatting sqref="N27">
    <cfRule type="cellIs" dxfId="17951" priority="642" operator="greaterThan">
      <formula>0.9</formula>
    </cfRule>
    <cfRule type="cellIs" dxfId="17950" priority="643" operator="greaterThan">
      <formula>0.85</formula>
    </cfRule>
  </conditionalFormatting>
  <conditionalFormatting sqref="E27">
    <cfRule type="expression" dxfId="17949" priority="638">
      <formula>AND(IF(OR($Q27=1,$Q27=2),1,0),IF($X27&lt;=20,1,0))</formula>
    </cfRule>
    <cfRule type="expression" dxfId="17948" priority="639">
      <formula>AND(IF($Q27=2,1,0),IF($X27&lt;30,1,0))</formula>
    </cfRule>
    <cfRule type="expression" dxfId="17947" priority="640">
      <formula>AND(IF($Q27=3,1,0),IF($X27&lt;30,1,0))</formula>
    </cfRule>
    <cfRule type="expression" dxfId="17946" priority="641">
      <formula>AND(IF($Q27=3,1,IF($Q27=4,1,0)),IF($F27&lt;=85,1,0))</formula>
    </cfRule>
  </conditionalFormatting>
  <conditionalFormatting sqref="X27">
    <cfRule type="expression" dxfId="17945" priority="634">
      <formula>AND(IF(OR($Q27=1,$Q27=2),1,0),IF($X27&lt;=20,1,0))</formula>
    </cfRule>
    <cfRule type="expression" dxfId="17944" priority="635">
      <formula>AND(IF($Q27=2,1,0),IF($X27&lt;30,1,0))</formula>
    </cfRule>
    <cfRule type="expression" dxfId="17943" priority="636">
      <formula>AND(IF($Q27=3,1,0),IF($X27&lt;30,1,0))</formula>
    </cfRule>
    <cfRule type="expression" dxfId="17942" priority="637">
      <formula>AND(IF($Q27=3,1,IF($Q27=4,1,0)),IF($F27&lt;=85,1,0))</formula>
    </cfRule>
  </conditionalFormatting>
  <conditionalFormatting sqref="AI27">
    <cfRule type="expression" dxfId="17941" priority="630">
      <formula>AND(IF(OR($Q27=1,$Q27=2),1,0),IF($X27&lt;=20,1,0))</formula>
    </cfRule>
    <cfRule type="expression" dxfId="17940" priority="631">
      <formula>AND(IF($Q27=2,1,0),IF($X27&lt;30,1,0))</formula>
    </cfRule>
    <cfRule type="expression" dxfId="17939" priority="632">
      <formula>AND(IF($Q27=3,1,0),IF($X27&lt;30,1,0))</formula>
    </cfRule>
    <cfRule type="expression" dxfId="17938" priority="633">
      <formula>AND(IF($Q27=3,1,IF($Q27=4,1,0)),IF($F27&lt;=85,1,0))</formula>
    </cfRule>
  </conditionalFormatting>
  <conditionalFormatting sqref="AV28">
    <cfRule type="expression" dxfId="17937" priority="628">
      <formula>AV28="X"</formula>
    </cfRule>
    <cfRule type="expression" dxfId="17936" priority="629">
      <formula>AV28="후보"</formula>
    </cfRule>
  </conditionalFormatting>
  <conditionalFormatting sqref="AC28">
    <cfRule type="cellIs" dxfId="17935" priority="625" operator="greaterThan">
      <formula>0.9</formula>
    </cfRule>
    <cfRule type="cellIs" dxfId="17934" priority="626" operator="greaterThan">
      <formula>0.85</formula>
    </cfRule>
  </conditionalFormatting>
  <conditionalFormatting sqref="N28">
    <cfRule type="cellIs" dxfId="17933" priority="623" operator="greaterThan">
      <formula>0.9</formula>
    </cfRule>
    <cfRule type="cellIs" dxfId="17932" priority="624" operator="greaterThan">
      <formula>0.85</formula>
    </cfRule>
  </conditionalFormatting>
  <conditionalFormatting sqref="E28">
    <cfRule type="expression" dxfId="17931" priority="619">
      <formula>AND(IF(OR($Q28=1,$Q28=2),1,0),IF($X28&lt;=20,1,0))</formula>
    </cfRule>
    <cfRule type="expression" dxfId="17930" priority="620">
      <formula>AND(IF($Q28=2,1,0),IF($X28&lt;30,1,0))</formula>
    </cfRule>
    <cfRule type="expression" dxfId="17929" priority="621">
      <formula>AND(IF($Q28=3,1,0),IF($X28&lt;30,1,0))</formula>
    </cfRule>
    <cfRule type="expression" dxfId="17928" priority="622">
      <formula>AND(IF($Q28=3,1,IF($Q28=4,1,0)),IF($F28&lt;=85,1,0))</formula>
    </cfRule>
  </conditionalFormatting>
  <conditionalFormatting sqref="X28">
    <cfRule type="expression" dxfId="17927" priority="615">
      <formula>AND(IF(OR($Q28=1,$Q28=2),1,0),IF($X28&lt;=20,1,0))</formula>
    </cfRule>
    <cfRule type="expression" dxfId="17926" priority="616">
      <formula>AND(IF($Q28=2,1,0),IF($X28&lt;30,1,0))</formula>
    </cfRule>
    <cfRule type="expression" dxfId="17925" priority="617">
      <formula>AND(IF($Q28=3,1,0),IF($X28&lt;30,1,0))</formula>
    </cfRule>
    <cfRule type="expression" dxfId="17924" priority="618">
      <formula>AND(IF($Q28=3,1,IF($Q28=4,1,0)),IF($F28&lt;=85,1,0))</formula>
    </cfRule>
  </conditionalFormatting>
  <conditionalFormatting sqref="AI28">
    <cfRule type="expression" dxfId="17923" priority="611">
      <formula>AND(IF(OR($Q28=1,$Q28=2),1,0),IF($X28&lt;=20,1,0))</formula>
    </cfRule>
    <cfRule type="expression" dxfId="17922" priority="612">
      <formula>AND(IF($Q28=2,1,0),IF($X28&lt;30,1,0))</formula>
    </cfRule>
    <cfRule type="expression" dxfId="17921" priority="613">
      <formula>AND(IF($Q28=3,1,0),IF($X28&lt;30,1,0))</formula>
    </cfRule>
    <cfRule type="expression" dxfId="17920" priority="614">
      <formula>AND(IF($Q28=3,1,IF($Q28=4,1,0)),IF($F28&lt;=85,1,0))</formula>
    </cfRule>
  </conditionalFormatting>
  <conditionalFormatting sqref="AV29">
    <cfRule type="expression" dxfId="17919" priority="609">
      <formula>AV29="X"</formula>
    </cfRule>
    <cfRule type="expression" dxfId="17918" priority="610">
      <formula>AV29="후보"</formula>
    </cfRule>
  </conditionalFormatting>
  <conditionalFormatting sqref="AC29 N29">
    <cfRule type="cellIs" dxfId="17917" priority="606" operator="greaterThan">
      <formula>0.9</formula>
    </cfRule>
    <cfRule type="cellIs" dxfId="17916" priority="607" operator="greaterThan">
      <formula>0.85</formula>
    </cfRule>
  </conditionalFormatting>
  <conditionalFormatting sqref="AV30">
    <cfRule type="expression" dxfId="17915" priority="604">
      <formula>AV30="X"</formula>
    </cfRule>
    <cfRule type="expression" dxfId="17914" priority="605">
      <formula>AV30="후보"</formula>
    </cfRule>
  </conditionalFormatting>
  <conditionalFormatting sqref="AC30">
    <cfRule type="cellIs" dxfId="17913" priority="601" operator="greaterThan">
      <formula>0.9</formula>
    </cfRule>
    <cfRule type="cellIs" dxfId="17912" priority="602" operator="greaterThan">
      <formula>0.85</formula>
    </cfRule>
  </conditionalFormatting>
  <conditionalFormatting sqref="N30">
    <cfRule type="cellIs" dxfId="17911" priority="599" operator="greaterThan">
      <formula>0.9</formula>
    </cfRule>
    <cfRule type="cellIs" dxfId="17910" priority="600" operator="greaterThan">
      <formula>0.85</formula>
    </cfRule>
  </conditionalFormatting>
  <conditionalFormatting sqref="E30">
    <cfRule type="expression" dxfId="17909" priority="595">
      <formula>AND(IF(OR($Q30=1,$Q30=2),1,0),IF($X30&lt;=20,1,0))</formula>
    </cfRule>
    <cfRule type="expression" dxfId="17908" priority="596">
      <formula>AND(IF($Q30=2,1,0),IF($X30&lt;30,1,0))</formula>
    </cfRule>
    <cfRule type="expression" dxfId="17907" priority="597">
      <formula>AND(IF($Q30=3,1,0),IF($X30&lt;30,1,0))</formula>
    </cfRule>
    <cfRule type="expression" dxfId="17906" priority="598">
      <formula>AND(IF($Q30=3,1,IF($Q30=4,1,0)),IF($F30&lt;=85,1,0))</formula>
    </cfRule>
  </conditionalFormatting>
  <conditionalFormatting sqref="X30">
    <cfRule type="expression" dxfId="17905" priority="591">
      <formula>AND(IF(OR($Q30=1,$Q30=2),1,0),IF($X30&lt;=20,1,0))</formula>
    </cfRule>
    <cfRule type="expression" dxfId="17904" priority="592">
      <formula>AND(IF($Q30=2,1,0),IF($X30&lt;30,1,0))</formula>
    </cfRule>
    <cfRule type="expression" dxfId="17903" priority="593">
      <formula>AND(IF($Q30=3,1,0),IF($X30&lt;30,1,0))</formula>
    </cfRule>
    <cfRule type="expression" dxfId="17902" priority="594">
      <formula>AND(IF($Q30=3,1,IF($Q30=4,1,0)),IF($F30&lt;=85,1,0))</formula>
    </cfRule>
  </conditionalFormatting>
  <conditionalFormatting sqref="AI30">
    <cfRule type="expression" dxfId="17901" priority="587">
      <formula>AND(IF(OR($Q30=1,$Q30=2),1,0),IF($X30&lt;=20,1,0))</formula>
    </cfRule>
    <cfRule type="expression" dxfId="17900" priority="588">
      <formula>AND(IF($Q30=2,1,0),IF($X30&lt;30,1,0))</formula>
    </cfRule>
    <cfRule type="expression" dxfId="17899" priority="589">
      <formula>AND(IF($Q30=3,1,0),IF($X30&lt;30,1,0))</formula>
    </cfRule>
    <cfRule type="expression" dxfId="17898" priority="590">
      <formula>AND(IF($Q30=3,1,IF($Q30=4,1,0)),IF($F30&lt;=85,1,0))</formula>
    </cfRule>
  </conditionalFormatting>
  <conditionalFormatting sqref="AV31">
    <cfRule type="expression" dxfId="17897" priority="585">
      <formula>AV31="X"</formula>
    </cfRule>
    <cfRule type="expression" dxfId="17896" priority="586">
      <formula>AV31="후보"</formula>
    </cfRule>
  </conditionalFormatting>
  <conditionalFormatting sqref="AC31">
    <cfRule type="cellIs" dxfId="17895" priority="582" operator="greaterThan">
      <formula>0.9</formula>
    </cfRule>
    <cfRule type="cellIs" dxfId="17894" priority="583" operator="greaterThan">
      <formula>0.85</formula>
    </cfRule>
  </conditionalFormatting>
  <conditionalFormatting sqref="N31">
    <cfRule type="cellIs" dxfId="17893" priority="580" operator="greaterThan">
      <formula>0.9</formula>
    </cfRule>
    <cfRule type="cellIs" dxfId="17892" priority="581" operator="greaterThan">
      <formula>0.85</formula>
    </cfRule>
  </conditionalFormatting>
  <conditionalFormatting sqref="E31">
    <cfRule type="expression" dxfId="17891" priority="576">
      <formula>AND(IF(OR($Q31=1,$Q31=2),1,0),IF($X31&lt;=20,1,0))</formula>
    </cfRule>
    <cfRule type="expression" dxfId="17890" priority="577">
      <formula>AND(IF($Q31=2,1,0),IF($X31&lt;30,1,0))</formula>
    </cfRule>
    <cfRule type="expression" dxfId="17889" priority="578">
      <formula>AND(IF($Q31=3,1,0),IF($X31&lt;30,1,0))</formula>
    </cfRule>
    <cfRule type="expression" dxfId="17888" priority="579">
      <formula>AND(IF($Q31=3,1,IF($Q31=4,1,0)),IF($F31&lt;=85,1,0))</formula>
    </cfRule>
  </conditionalFormatting>
  <conditionalFormatting sqref="X31">
    <cfRule type="expression" dxfId="17887" priority="572">
      <formula>AND(IF(OR($Q31=1,$Q31=2),1,0),IF($X31&lt;=20,1,0))</formula>
    </cfRule>
    <cfRule type="expression" dxfId="17886" priority="573">
      <formula>AND(IF($Q31=2,1,0),IF($X31&lt;30,1,0))</formula>
    </cfRule>
    <cfRule type="expression" dxfId="17885" priority="574">
      <formula>AND(IF($Q31=3,1,0),IF($X31&lt;30,1,0))</formula>
    </cfRule>
    <cfRule type="expression" dxfId="17884" priority="575">
      <formula>AND(IF($Q31=3,1,IF($Q31=4,1,0)),IF($F31&lt;=85,1,0))</formula>
    </cfRule>
  </conditionalFormatting>
  <conditionalFormatting sqref="AI31">
    <cfRule type="expression" dxfId="17883" priority="568">
      <formula>AND(IF(OR($Q31=1,$Q31=2),1,0),IF($X31&lt;=20,1,0))</formula>
    </cfRule>
    <cfRule type="expression" dxfId="17882" priority="569">
      <formula>AND(IF($Q31=2,1,0),IF($X31&lt;30,1,0))</formula>
    </cfRule>
    <cfRule type="expression" dxfId="17881" priority="570">
      <formula>AND(IF($Q31=3,1,0),IF($X31&lt;30,1,0))</formula>
    </cfRule>
    <cfRule type="expression" dxfId="17880" priority="571">
      <formula>AND(IF($Q31=3,1,IF($Q31=4,1,0)),IF($F31&lt;=85,1,0))</formula>
    </cfRule>
  </conditionalFormatting>
  <conditionalFormatting sqref="AV32">
    <cfRule type="expression" dxfId="17879" priority="566">
      <formula>AV32="X"</formula>
    </cfRule>
    <cfRule type="expression" dxfId="17878" priority="567">
      <formula>AV32="후보"</formula>
    </cfRule>
  </conditionalFormatting>
  <conditionalFormatting sqref="AC32">
    <cfRule type="cellIs" dxfId="17877" priority="563" operator="greaterThan">
      <formula>0.9</formula>
    </cfRule>
    <cfRule type="cellIs" dxfId="17876" priority="564" operator="greaterThan">
      <formula>0.85</formula>
    </cfRule>
  </conditionalFormatting>
  <conditionalFormatting sqref="N32">
    <cfRule type="cellIs" dxfId="17875" priority="561" operator="greaterThan">
      <formula>0.9</formula>
    </cfRule>
    <cfRule type="cellIs" dxfId="17874" priority="562" operator="greaterThan">
      <formula>0.85</formula>
    </cfRule>
  </conditionalFormatting>
  <conditionalFormatting sqref="E32">
    <cfRule type="expression" dxfId="17873" priority="557">
      <formula>AND(IF(OR($Q32=1,$Q32=2),1,0),IF($X32&lt;=20,1,0))</formula>
    </cfRule>
    <cfRule type="expression" dxfId="17872" priority="558">
      <formula>AND(IF($Q32=2,1,0),IF($X32&lt;30,1,0))</formula>
    </cfRule>
    <cfRule type="expression" dxfId="17871" priority="559">
      <formula>AND(IF($Q32=3,1,0),IF($X32&lt;30,1,0))</formula>
    </cfRule>
    <cfRule type="expression" dxfId="17870" priority="560">
      <formula>AND(IF($Q32=3,1,IF($Q32=4,1,0)),IF($F32&lt;=85,1,0))</formula>
    </cfRule>
  </conditionalFormatting>
  <conditionalFormatting sqref="X32">
    <cfRule type="expression" dxfId="17869" priority="553">
      <formula>AND(IF(OR($Q32=1,$Q32=2),1,0),IF($X32&lt;=20,1,0))</formula>
    </cfRule>
    <cfRule type="expression" dxfId="17868" priority="554">
      <formula>AND(IF($Q32=2,1,0),IF($X32&lt;30,1,0))</formula>
    </cfRule>
    <cfRule type="expression" dxfId="17867" priority="555">
      <formula>AND(IF($Q32=3,1,0),IF($X32&lt;30,1,0))</formula>
    </cfRule>
    <cfRule type="expression" dxfId="17866" priority="556">
      <formula>AND(IF($Q32=3,1,IF($Q32=4,1,0)),IF($F32&lt;=85,1,0))</formula>
    </cfRule>
  </conditionalFormatting>
  <conditionalFormatting sqref="AI32">
    <cfRule type="expression" dxfId="17865" priority="549">
      <formula>AND(IF(OR($Q32=1,$Q32=2),1,0),IF($X32&lt;=20,1,0))</formula>
    </cfRule>
    <cfRule type="expression" dxfId="17864" priority="550">
      <formula>AND(IF($Q32=2,1,0),IF($X32&lt;30,1,0))</formula>
    </cfRule>
    <cfRule type="expression" dxfId="17863" priority="551">
      <formula>AND(IF($Q32=3,1,0),IF($X32&lt;30,1,0))</formula>
    </cfRule>
    <cfRule type="expression" dxfId="17862" priority="552">
      <formula>AND(IF($Q32=3,1,IF($Q32=4,1,0)),IF($F32&lt;=85,1,0))</formula>
    </cfRule>
  </conditionalFormatting>
  <conditionalFormatting sqref="AV33">
    <cfRule type="expression" dxfId="17861" priority="547">
      <formula>AV33="X"</formula>
    </cfRule>
    <cfRule type="expression" dxfId="17860" priority="548">
      <formula>AV33="후보"</formula>
    </cfRule>
  </conditionalFormatting>
  <conditionalFormatting sqref="AC33">
    <cfRule type="cellIs" dxfId="17859" priority="544" operator="greaterThan">
      <formula>0.9</formula>
    </cfRule>
    <cfRule type="cellIs" dxfId="17858" priority="545" operator="greaterThan">
      <formula>0.85</formula>
    </cfRule>
  </conditionalFormatting>
  <conditionalFormatting sqref="N33">
    <cfRule type="cellIs" dxfId="17857" priority="542" operator="greaterThan">
      <formula>0.9</formula>
    </cfRule>
    <cfRule type="cellIs" dxfId="17856" priority="543" operator="greaterThan">
      <formula>0.85</formula>
    </cfRule>
  </conditionalFormatting>
  <conditionalFormatting sqref="E33">
    <cfRule type="expression" dxfId="17855" priority="538">
      <formula>AND(IF(OR($Q33=1,$Q33=2),1,0),IF($X33&lt;=20,1,0))</formula>
    </cfRule>
    <cfRule type="expression" dxfId="17854" priority="539">
      <formula>AND(IF($Q33=2,1,0),IF($X33&lt;30,1,0))</formula>
    </cfRule>
    <cfRule type="expression" dxfId="17853" priority="540">
      <formula>AND(IF($Q33=3,1,0),IF($X33&lt;30,1,0))</formula>
    </cfRule>
    <cfRule type="expression" dxfId="17852" priority="541">
      <formula>AND(IF($Q33=3,1,IF($Q33=4,1,0)),IF($F33&lt;=85,1,0))</formula>
    </cfRule>
  </conditionalFormatting>
  <conditionalFormatting sqref="X33">
    <cfRule type="expression" dxfId="17851" priority="534">
      <formula>AND(IF(OR($Q33=1,$Q33=2),1,0),IF($X33&lt;=20,1,0))</formula>
    </cfRule>
    <cfRule type="expression" dxfId="17850" priority="535">
      <formula>AND(IF($Q33=2,1,0),IF($X33&lt;30,1,0))</formula>
    </cfRule>
    <cfRule type="expression" dxfId="17849" priority="536">
      <formula>AND(IF($Q33=3,1,0),IF($X33&lt;30,1,0))</formula>
    </cfRule>
    <cfRule type="expression" dxfId="17848" priority="537">
      <formula>AND(IF($Q33=3,1,IF($Q33=4,1,0)),IF($F33&lt;=85,1,0))</formula>
    </cfRule>
  </conditionalFormatting>
  <conditionalFormatting sqref="AI33">
    <cfRule type="expression" dxfId="17847" priority="530">
      <formula>AND(IF(OR($Q33=1,$Q33=2),1,0),IF($X33&lt;=20,1,0))</formula>
    </cfRule>
    <cfRule type="expression" dxfId="17846" priority="531">
      <formula>AND(IF($Q33=2,1,0),IF($X33&lt;30,1,0))</formula>
    </cfRule>
    <cfRule type="expression" dxfId="17845" priority="532">
      <formula>AND(IF($Q33=3,1,0),IF($X33&lt;30,1,0))</formula>
    </cfRule>
    <cfRule type="expression" dxfId="17844" priority="533">
      <formula>AND(IF($Q33=3,1,IF($Q33=4,1,0)),IF($F33&lt;=85,1,0))</formula>
    </cfRule>
  </conditionalFormatting>
  <conditionalFormatting sqref="AV34">
    <cfRule type="expression" dxfId="17843" priority="528">
      <formula>AV34="X"</formula>
    </cfRule>
    <cfRule type="expression" dxfId="17842" priority="529">
      <formula>AV34="후보"</formula>
    </cfRule>
  </conditionalFormatting>
  <conditionalFormatting sqref="AC34">
    <cfRule type="cellIs" dxfId="17841" priority="525" operator="greaterThan">
      <formula>0.9</formula>
    </cfRule>
    <cfRule type="cellIs" dxfId="17840" priority="526" operator="greaterThan">
      <formula>0.85</formula>
    </cfRule>
  </conditionalFormatting>
  <conditionalFormatting sqref="N34">
    <cfRule type="cellIs" dxfId="17839" priority="523" operator="greaterThan">
      <formula>0.9</formula>
    </cfRule>
    <cfRule type="cellIs" dxfId="17838" priority="524" operator="greaterThan">
      <formula>0.85</formula>
    </cfRule>
  </conditionalFormatting>
  <conditionalFormatting sqref="E34">
    <cfRule type="expression" dxfId="17837" priority="519">
      <formula>AND(IF(OR($Q34=1,$Q34=2),1,0),IF($X34&lt;=20,1,0))</formula>
    </cfRule>
    <cfRule type="expression" dxfId="17836" priority="520">
      <formula>AND(IF($Q34=2,1,0),IF($X34&lt;30,1,0))</formula>
    </cfRule>
    <cfRule type="expression" dxfId="17835" priority="521">
      <formula>AND(IF($Q34=3,1,0),IF($X34&lt;30,1,0))</formula>
    </cfRule>
    <cfRule type="expression" dxfId="17834" priority="522">
      <formula>AND(IF($Q34=3,1,IF($Q34=4,1,0)),IF($F34&lt;=85,1,0))</formula>
    </cfRule>
  </conditionalFormatting>
  <conditionalFormatting sqref="X34">
    <cfRule type="expression" dxfId="17833" priority="515">
      <formula>AND(IF(OR($Q34=1,$Q34=2),1,0),IF($X34&lt;=20,1,0))</formula>
    </cfRule>
    <cfRule type="expression" dxfId="17832" priority="516">
      <formula>AND(IF($Q34=2,1,0),IF($X34&lt;30,1,0))</formula>
    </cfRule>
    <cfRule type="expression" dxfId="17831" priority="517">
      <formula>AND(IF($Q34=3,1,0),IF($X34&lt;30,1,0))</formula>
    </cfRule>
    <cfRule type="expression" dxfId="17830" priority="518">
      <formula>AND(IF($Q34=3,1,IF($Q34=4,1,0)),IF($F34&lt;=85,1,0))</formula>
    </cfRule>
  </conditionalFormatting>
  <conditionalFormatting sqref="AI34">
    <cfRule type="expression" dxfId="17829" priority="511">
      <formula>AND(IF(OR($Q34=1,$Q34=2),1,0),IF($X34&lt;=20,1,0))</formula>
    </cfRule>
    <cfRule type="expression" dxfId="17828" priority="512">
      <formula>AND(IF($Q34=2,1,0),IF($X34&lt;30,1,0))</formula>
    </cfRule>
    <cfRule type="expression" dxfId="17827" priority="513">
      <formula>AND(IF($Q34=3,1,0),IF($X34&lt;30,1,0))</formula>
    </cfRule>
    <cfRule type="expression" dxfId="17826" priority="514">
      <formula>AND(IF($Q34=3,1,IF($Q34=4,1,0)),IF($F34&lt;=85,1,0))</formula>
    </cfRule>
  </conditionalFormatting>
  <conditionalFormatting sqref="AV35">
    <cfRule type="expression" dxfId="17825" priority="509">
      <formula>AV35="X"</formula>
    </cfRule>
    <cfRule type="expression" dxfId="17824" priority="510">
      <formula>AV35="후보"</formula>
    </cfRule>
  </conditionalFormatting>
  <conditionalFormatting sqref="AC35">
    <cfRule type="cellIs" dxfId="17823" priority="506" operator="greaterThan">
      <formula>0.9</formula>
    </cfRule>
    <cfRule type="cellIs" dxfId="17822" priority="507" operator="greaterThan">
      <formula>0.85</formula>
    </cfRule>
  </conditionalFormatting>
  <conditionalFormatting sqref="N35">
    <cfRule type="cellIs" dxfId="17821" priority="504" operator="greaterThan">
      <formula>0.9</formula>
    </cfRule>
    <cfRule type="cellIs" dxfId="17820" priority="505" operator="greaterThan">
      <formula>0.85</formula>
    </cfRule>
  </conditionalFormatting>
  <conditionalFormatting sqref="E35">
    <cfRule type="expression" dxfId="17819" priority="500">
      <formula>AND(IF(OR($Q35=1,$Q35=2),1,0),IF($X35&lt;=20,1,0))</formula>
    </cfRule>
    <cfRule type="expression" dxfId="17818" priority="501">
      <formula>AND(IF($Q35=2,1,0),IF($X35&lt;30,1,0))</formula>
    </cfRule>
    <cfRule type="expression" dxfId="17817" priority="502">
      <formula>AND(IF($Q35=3,1,0),IF($X35&lt;30,1,0))</formula>
    </cfRule>
    <cfRule type="expression" dxfId="17816" priority="503">
      <formula>AND(IF($Q35=3,1,IF($Q35=4,1,0)),IF($F35&lt;=85,1,0))</formula>
    </cfRule>
  </conditionalFormatting>
  <conditionalFormatting sqref="X35">
    <cfRule type="expression" dxfId="17815" priority="496">
      <formula>AND(IF(OR($Q35=1,$Q35=2),1,0),IF($X35&lt;=20,1,0))</formula>
    </cfRule>
    <cfRule type="expression" dxfId="17814" priority="497">
      <formula>AND(IF($Q35=2,1,0),IF($X35&lt;30,1,0))</formula>
    </cfRule>
    <cfRule type="expression" dxfId="17813" priority="498">
      <formula>AND(IF($Q35=3,1,0),IF($X35&lt;30,1,0))</formula>
    </cfRule>
    <cfRule type="expression" dxfId="17812" priority="499">
      <formula>AND(IF($Q35=3,1,IF($Q35=4,1,0)),IF($F35&lt;=85,1,0))</formula>
    </cfRule>
  </conditionalFormatting>
  <conditionalFormatting sqref="AI35">
    <cfRule type="expression" dxfId="17811" priority="492">
      <formula>AND(IF(OR($Q35=1,$Q35=2),1,0),IF($X35&lt;=20,1,0))</formula>
    </cfRule>
    <cfRule type="expression" dxfId="17810" priority="493">
      <formula>AND(IF($Q35=2,1,0),IF($X35&lt;30,1,0))</formula>
    </cfRule>
    <cfRule type="expression" dxfId="17809" priority="494">
      <formula>AND(IF($Q35=3,1,0),IF($X35&lt;30,1,0))</formula>
    </cfRule>
    <cfRule type="expression" dxfId="17808" priority="495">
      <formula>AND(IF($Q35=3,1,IF($Q35=4,1,0)),IF($F35&lt;=85,1,0))</formula>
    </cfRule>
  </conditionalFormatting>
  <conditionalFormatting sqref="AV36">
    <cfRule type="expression" dxfId="17807" priority="490">
      <formula>AV36="X"</formula>
    </cfRule>
    <cfRule type="expression" dxfId="17806" priority="491">
      <formula>AV36="후보"</formula>
    </cfRule>
  </conditionalFormatting>
  <conditionalFormatting sqref="AC36">
    <cfRule type="cellIs" dxfId="17805" priority="487" operator="greaterThan">
      <formula>0.9</formula>
    </cfRule>
    <cfRule type="cellIs" dxfId="17804" priority="488" operator="greaterThan">
      <formula>0.85</formula>
    </cfRule>
  </conditionalFormatting>
  <conditionalFormatting sqref="N36">
    <cfRule type="cellIs" dxfId="17803" priority="485" operator="greaterThan">
      <formula>0.9</formula>
    </cfRule>
    <cfRule type="cellIs" dxfId="17802" priority="486" operator="greaterThan">
      <formula>0.85</formula>
    </cfRule>
  </conditionalFormatting>
  <conditionalFormatting sqref="E36">
    <cfRule type="expression" dxfId="17801" priority="481">
      <formula>AND(IF(OR($Q36=1,$Q36=2),1,0),IF($X36&lt;=20,1,0))</formula>
    </cfRule>
    <cfRule type="expression" dxfId="17800" priority="482">
      <formula>AND(IF($Q36=2,1,0),IF($X36&lt;30,1,0))</formula>
    </cfRule>
    <cfRule type="expression" dxfId="17799" priority="483">
      <formula>AND(IF($Q36=3,1,0),IF($X36&lt;30,1,0))</formula>
    </cfRule>
    <cfRule type="expression" dxfId="17798" priority="484">
      <formula>AND(IF($Q36=3,1,IF($Q36=4,1,0)),IF($F36&lt;=85,1,0))</formula>
    </cfRule>
  </conditionalFormatting>
  <conditionalFormatting sqref="X36">
    <cfRule type="expression" dxfId="17797" priority="477">
      <formula>AND(IF(OR($Q36=1,$Q36=2),1,0),IF($X36&lt;=20,1,0))</formula>
    </cfRule>
    <cfRule type="expression" dxfId="17796" priority="478">
      <formula>AND(IF($Q36=2,1,0),IF($X36&lt;30,1,0))</formula>
    </cfRule>
    <cfRule type="expression" dxfId="17795" priority="479">
      <formula>AND(IF($Q36=3,1,0),IF($X36&lt;30,1,0))</formula>
    </cfRule>
    <cfRule type="expression" dxfId="17794" priority="480">
      <formula>AND(IF($Q36=3,1,IF($Q36=4,1,0)),IF($F36&lt;=85,1,0))</formula>
    </cfRule>
  </conditionalFormatting>
  <conditionalFormatting sqref="AI36">
    <cfRule type="expression" dxfId="17793" priority="473">
      <formula>AND(IF(OR($Q36=1,$Q36=2),1,0),IF($X36&lt;=20,1,0))</formula>
    </cfRule>
    <cfRule type="expression" dxfId="17792" priority="474">
      <formula>AND(IF($Q36=2,1,0),IF($X36&lt;30,1,0))</formula>
    </cfRule>
    <cfRule type="expression" dxfId="17791" priority="475">
      <formula>AND(IF($Q36=3,1,0),IF($X36&lt;30,1,0))</formula>
    </cfRule>
    <cfRule type="expression" dxfId="17790" priority="476">
      <formula>AND(IF($Q36=3,1,IF($Q36=4,1,0)),IF($F36&lt;=85,1,0))</formula>
    </cfRule>
  </conditionalFormatting>
  <conditionalFormatting sqref="AV37">
    <cfRule type="expression" dxfId="17789" priority="471">
      <formula>AV37="X"</formula>
    </cfRule>
    <cfRule type="expression" dxfId="17788" priority="472">
      <formula>AV37="후보"</formula>
    </cfRule>
  </conditionalFormatting>
  <conditionalFormatting sqref="AC37">
    <cfRule type="cellIs" dxfId="17787" priority="468" operator="greaterThan">
      <formula>0.9</formula>
    </cfRule>
    <cfRule type="cellIs" dxfId="17786" priority="469" operator="greaterThan">
      <formula>0.85</formula>
    </cfRule>
  </conditionalFormatting>
  <conditionalFormatting sqref="N37">
    <cfRule type="cellIs" dxfId="17785" priority="466" operator="greaterThan">
      <formula>0.9</formula>
    </cfRule>
    <cfRule type="cellIs" dxfId="17784" priority="467" operator="greaterThan">
      <formula>0.85</formula>
    </cfRule>
  </conditionalFormatting>
  <conditionalFormatting sqref="E37">
    <cfRule type="expression" dxfId="17783" priority="462">
      <formula>AND(IF(OR($Q37=1,$Q37=2),1,0),IF($X37&lt;=20,1,0))</formula>
    </cfRule>
    <cfRule type="expression" dxfId="17782" priority="463">
      <formula>AND(IF($Q37=2,1,0),IF($X37&lt;30,1,0))</formula>
    </cfRule>
    <cfRule type="expression" dxfId="17781" priority="464">
      <formula>AND(IF($Q37=3,1,0),IF($X37&lt;30,1,0))</formula>
    </cfRule>
    <cfRule type="expression" dxfId="17780" priority="465">
      <formula>AND(IF($Q37=3,1,IF($Q37=4,1,0)),IF($F37&lt;=85,1,0))</formula>
    </cfRule>
  </conditionalFormatting>
  <conditionalFormatting sqref="X37">
    <cfRule type="expression" dxfId="17779" priority="458">
      <formula>AND(IF(OR($Q37=1,$Q37=2),1,0),IF($X37&lt;=20,1,0))</formula>
    </cfRule>
    <cfRule type="expression" dxfId="17778" priority="459">
      <formula>AND(IF($Q37=2,1,0),IF($X37&lt;30,1,0))</formula>
    </cfRule>
    <cfRule type="expression" dxfId="17777" priority="460">
      <formula>AND(IF($Q37=3,1,0),IF($X37&lt;30,1,0))</formula>
    </cfRule>
    <cfRule type="expression" dxfId="17776" priority="461">
      <formula>AND(IF($Q37=3,1,IF($Q37=4,1,0)),IF($F37&lt;=85,1,0))</formula>
    </cfRule>
  </conditionalFormatting>
  <conditionalFormatting sqref="AI37">
    <cfRule type="expression" dxfId="17775" priority="454">
      <formula>AND(IF(OR($Q37=1,$Q37=2),1,0),IF($X37&lt;=20,1,0))</formula>
    </cfRule>
    <cfRule type="expression" dxfId="17774" priority="455">
      <formula>AND(IF($Q37=2,1,0),IF($X37&lt;30,1,0))</formula>
    </cfRule>
    <cfRule type="expression" dxfId="17773" priority="456">
      <formula>AND(IF($Q37=3,1,0),IF($X37&lt;30,1,0))</formula>
    </cfRule>
    <cfRule type="expression" dxfId="17772" priority="457">
      <formula>AND(IF($Q37=3,1,IF($Q37=4,1,0)),IF($F37&lt;=85,1,0))</formula>
    </cfRule>
  </conditionalFormatting>
  <conditionalFormatting sqref="AV38">
    <cfRule type="expression" dxfId="17771" priority="452">
      <formula>AV38="X"</formula>
    </cfRule>
    <cfRule type="expression" dxfId="17770" priority="453">
      <formula>AV38="후보"</formula>
    </cfRule>
  </conditionalFormatting>
  <conditionalFormatting sqref="AC38 N38">
    <cfRule type="cellIs" dxfId="17769" priority="449" operator="greaterThan">
      <formula>0.9</formula>
    </cfRule>
    <cfRule type="cellIs" dxfId="17768" priority="450" operator="greaterThan">
      <formula>0.85</formula>
    </cfRule>
  </conditionalFormatting>
  <conditionalFormatting sqref="AV39">
    <cfRule type="expression" dxfId="17767" priority="447">
      <formula>AV39="X"</formula>
    </cfRule>
    <cfRule type="expression" dxfId="17766" priority="448">
      <formula>AV39="후보"</formula>
    </cfRule>
  </conditionalFormatting>
  <conditionalFormatting sqref="AC39">
    <cfRule type="cellIs" dxfId="17765" priority="444" operator="greaterThan">
      <formula>0.9</formula>
    </cfRule>
    <cfRule type="cellIs" dxfId="17764" priority="445" operator="greaterThan">
      <formula>0.85</formula>
    </cfRule>
  </conditionalFormatting>
  <conditionalFormatting sqref="N39">
    <cfRule type="cellIs" dxfId="17763" priority="442" operator="greaterThan">
      <formula>0.9</formula>
    </cfRule>
    <cfRule type="cellIs" dxfId="17762" priority="443" operator="greaterThan">
      <formula>0.85</formula>
    </cfRule>
  </conditionalFormatting>
  <conditionalFormatting sqref="E39">
    <cfRule type="expression" dxfId="17761" priority="438">
      <formula>AND(IF(OR($Q39=1,$Q39=2),1,0),IF($X39&lt;=20,1,0))</formula>
    </cfRule>
    <cfRule type="expression" dxfId="17760" priority="439">
      <formula>AND(IF($Q39=2,1,0),IF($X39&lt;30,1,0))</formula>
    </cfRule>
    <cfRule type="expression" dxfId="17759" priority="440">
      <formula>AND(IF($Q39=3,1,0),IF($X39&lt;30,1,0))</formula>
    </cfRule>
    <cfRule type="expression" dxfId="17758" priority="441">
      <formula>AND(IF($Q39=3,1,IF($Q39=4,1,0)),IF($F39&lt;=85,1,0))</formula>
    </cfRule>
  </conditionalFormatting>
  <conditionalFormatting sqref="X39">
    <cfRule type="expression" dxfId="17757" priority="434">
      <formula>AND(IF(OR($Q39=1,$Q39=2),1,0),IF($X39&lt;=20,1,0))</formula>
    </cfRule>
    <cfRule type="expression" dxfId="17756" priority="435">
      <formula>AND(IF($Q39=2,1,0),IF($X39&lt;30,1,0))</formula>
    </cfRule>
    <cfRule type="expression" dxfId="17755" priority="436">
      <formula>AND(IF($Q39=3,1,0),IF($X39&lt;30,1,0))</formula>
    </cfRule>
    <cfRule type="expression" dxfId="17754" priority="437">
      <formula>AND(IF($Q39=3,1,IF($Q39=4,1,0)),IF($F39&lt;=85,1,0))</formula>
    </cfRule>
  </conditionalFormatting>
  <conditionalFormatting sqref="AI39">
    <cfRule type="expression" dxfId="17753" priority="430">
      <formula>AND(IF(OR($Q39=1,$Q39=2),1,0),IF($X39&lt;=20,1,0))</formula>
    </cfRule>
    <cfRule type="expression" dxfId="17752" priority="431">
      <formula>AND(IF($Q39=2,1,0),IF($X39&lt;30,1,0))</formula>
    </cfRule>
    <cfRule type="expression" dxfId="17751" priority="432">
      <formula>AND(IF($Q39=3,1,0),IF($X39&lt;30,1,0))</formula>
    </cfRule>
    <cfRule type="expression" dxfId="17750" priority="433">
      <formula>AND(IF($Q39=3,1,IF($Q39=4,1,0)),IF($F39&lt;=85,1,0))</formula>
    </cfRule>
  </conditionalFormatting>
  <conditionalFormatting sqref="AV40">
    <cfRule type="expression" dxfId="17749" priority="428">
      <formula>AV40="X"</formula>
    </cfRule>
    <cfRule type="expression" dxfId="17748" priority="429">
      <formula>AV40="후보"</formula>
    </cfRule>
  </conditionalFormatting>
  <conditionalFormatting sqref="AC40">
    <cfRule type="cellIs" dxfId="17747" priority="425" operator="greaterThan">
      <formula>0.9</formula>
    </cfRule>
    <cfRule type="cellIs" dxfId="17746" priority="426" operator="greaterThan">
      <formula>0.85</formula>
    </cfRule>
  </conditionalFormatting>
  <conditionalFormatting sqref="N40">
    <cfRule type="cellIs" dxfId="17745" priority="423" operator="greaterThan">
      <formula>0.9</formula>
    </cfRule>
    <cfRule type="cellIs" dxfId="17744" priority="424" operator="greaterThan">
      <formula>0.85</formula>
    </cfRule>
  </conditionalFormatting>
  <conditionalFormatting sqref="E40">
    <cfRule type="expression" dxfId="17743" priority="419">
      <formula>AND(IF(OR($Q40=1,$Q40=2),1,0),IF($X40&lt;=20,1,0))</formula>
    </cfRule>
    <cfRule type="expression" dxfId="17742" priority="420">
      <formula>AND(IF($Q40=2,1,0),IF($X40&lt;30,1,0))</formula>
    </cfRule>
    <cfRule type="expression" dxfId="17741" priority="421">
      <formula>AND(IF($Q40=3,1,0),IF($X40&lt;30,1,0))</formula>
    </cfRule>
    <cfRule type="expression" dxfId="17740" priority="422">
      <formula>AND(IF($Q40=3,1,IF($Q40=4,1,0)),IF($F40&lt;=85,1,0))</formula>
    </cfRule>
  </conditionalFormatting>
  <conditionalFormatting sqref="X40">
    <cfRule type="expression" dxfId="17739" priority="415">
      <formula>AND(IF(OR($Q40=1,$Q40=2),1,0),IF($X40&lt;=20,1,0))</formula>
    </cfRule>
    <cfRule type="expression" dxfId="17738" priority="416">
      <formula>AND(IF($Q40=2,1,0),IF($X40&lt;30,1,0))</formula>
    </cfRule>
    <cfRule type="expression" dxfId="17737" priority="417">
      <formula>AND(IF($Q40=3,1,0),IF($X40&lt;30,1,0))</formula>
    </cfRule>
    <cfRule type="expression" dxfId="17736" priority="418">
      <formula>AND(IF($Q40=3,1,IF($Q40=4,1,0)),IF($F40&lt;=85,1,0))</formula>
    </cfRule>
  </conditionalFormatting>
  <conditionalFormatting sqref="AI40">
    <cfRule type="expression" dxfId="17735" priority="411">
      <formula>AND(IF(OR($Q40=1,$Q40=2),1,0),IF($X40&lt;=20,1,0))</formula>
    </cfRule>
    <cfRule type="expression" dxfId="17734" priority="412">
      <formula>AND(IF($Q40=2,1,0),IF($X40&lt;30,1,0))</formula>
    </cfRule>
    <cfRule type="expression" dxfId="17733" priority="413">
      <formula>AND(IF($Q40=3,1,0),IF($X40&lt;30,1,0))</formula>
    </cfRule>
    <cfRule type="expression" dxfId="17732" priority="414">
      <formula>AND(IF($Q40=3,1,IF($Q40=4,1,0)),IF($F40&lt;=85,1,0))</formula>
    </cfRule>
  </conditionalFormatting>
  <conditionalFormatting sqref="AV41">
    <cfRule type="expression" dxfId="17731" priority="409">
      <formula>AV41="X"</formula>
    </cfRule>
    <cfRule type="expression" dxfId="17730" priority="410">
      <formula>AV41="후보"</formula>
    </cfRule>
  </conditionalFormatting>
  <conditionalFormatting sqref="AC41">
    <cfRule type="cellIs" dxfId="17729" priority="406" operator="greaterThan">
      <formula>0.9</formula>
    </cfRule>
    <cfRule type="cellIs" dxfId="17728" priority="407" operator="greaterThan">
      <formula>0.85</formula>
    </cfRule>
  </conditionalFormatting>
  <conditionalFormatting sqref="N41">
    <cfRule type="cellIs" dxfId="17727" priority="404" operator="greaterThan">
      <formula>0.9</formula>
    </cfRule>
    <cfRule type="cellIs" dxfId="17726" priority="405" operator="greaterThan">
      <formula>0.85</formula>
    </cfRule>
  </conditionalFormatting>
  <conditionalFormatting sqref="E41">
    <cfRule type="expression" dxfId="17725" priority="400">
      <formula>AND(IF(OR($Q41=1,$Q41=2),1,0),IF($X41&lt;=20,1,0))</formula>
    </cfRule>
    <cfRule type="expression" dxfId="17724" priority="401">
      <formula>AND(IF($Q41=2,1,0),IF($X41&lt;30,1,0))</formula>
    </cfRule>
    <cfRule type="expression" dxfId="17723" priority="402">
      <formula>AND(IF($Q41=3,1,0),IF($X41&lt;30,1,0))</formula>
    </cfRule>
    <cfRule type="expression" dxfId="17722" priority="403">
      <formula>AND(IF($Q41=3,1,IF($Q41=4,1,0)),IF($F41&lt;=85,1,0))</formula>
    </cfRule>
  </conditionalFormatting>
  <conditionalFormatting sqref="X41">
    <cfRule type="expression" dxfId="17721" priority="396">
      <formula>AND(IF(OR($Q41=1,$Q41=2),1,0),IF($X41&lt;=20,1,0))</formula>
    </cfRule>
    <cfRule type="expression" dxfId="17720" priority="397">
      <formula>AND(IF($Q41=2,1,0),IF($X41&lt;30,1,0))</formula>
    </cfRule>
    <cfRule type="expression" dxfId="17719" priority="398">
      <formula>AND(IF($Q41=3,1,0),IF($X41&lt;30,1,0))</formula>
    </cfRule>
    <cfRule type="expression" dxfId="17718" priority="399">
      <formula>AND(IF($Q41=3,1,IF($Q41=4,1,0)),IF($F41&lt;=85,1,0))</formula>
    </cfRule>
  </conditionalFormatting>
  <conditionalFormatting sqref="AI41">
    <cfRule type="expression" dxfId="17717" priority="392">
      <formula>AND(IF(OR($Q41=1,$Q41=2),1,0),IF($X41&lt;=20,1,0))</formula>
    </cfRule>
    <cfRule type="expression" dxfId="17716" priority="393">
      <formula>AND(IF($Q41=2,1,0),IF($X41&lt;30,1,0))</formula>
    </cfRule>
    <cfRule type="expression" dxfId="17715" priority="394">
      <formula>AND(IF($Q41=3,1,0),IF($X41&lt;30,1,0))</formula>
    </cfRule>
    <cfRule type="expression" dxfId="17714" priority="395">
      <formula>AND(IF($Q41=3,1,IF($Q41=4,1,0)),IF($F41&lt;=85,1,0))</formula>
    </cfRule>
  </conditionalFormatting>
  <conditionalFormatting sqref="AV42">
    <cfRule type="expression" dxfId="17713" priority="390">
      <formula>AV42="X"</formula>
    </cfRule>
    <cfRule type="expression" dxfId="17712" priority="391">
      <formula>AV42="후보"</formula>
    </cfRule>
  </conditionalFormatting>
  <conditionalFormatting sqref="AC42 N42">
    <cfRule type="cellIs" dxfId="17711" priority="387" operator="greaterThan">
      <formula>0.9</formula>
    </cfRule>
    <cfRule type="cellIs" dxfId="17710" priority="388" operator="greaterThan">
      <formula>0.85</formula>
    </cfRule>
  </conditionalFormatting>
  <conditionalFormatting sqref="AV43">
    <cfRule type="expression" dxfId="17709" priority="385">
      <formula>AV43="X"</formula>
    </cfRule>
    <cfRule type="expression" dxfId="17708" priority="386">
      <formula>AV43="후보"</formula>
    </cfRule>
  </conditionalFormatting>
  <conditionalFormatting sqref="AC43">
    <cfRule type="cellIs" dxfId="17707" priority="382" operator="greaterThan">
      <formula>0.9</formula>
    </cfRule>
    <cfRule type="cellIs" dxfId="17706" priority="383" operator="greaterThan">
      <formula>0.85</formula>
    </cfRule>
  </conditionalFormatting>
  <conditionalFormatting sqref="N43">
    <cfRule type="cellIs" dxfId="17705" priority="380" operator="greaterThan">
      <formula>0.9</formula>
    </cfRule>
    <cfRule type="cellIs" dxfId="17704" priority="381" operator="greaterThan">
      <formula>0.85</formula>
    </cfRule>
  </conditionalFormatting>
  <conditionalFormatting sqref="E43">
    <cfRule type="expression" dxfId="17703" priority="376">
      <formula>AND(IF(OR($Q43=1,$Q43=2),1,0),IF($X43&lt;=20,1,0))</formula>
    </cfRule>
    <cfRule type="expression" dxfId="17702" priority="377">
      <formula>AND(IF($Q43=2,1,0),IF($X43&lt;30,1,0))</formula>
    </cfRule>
    <cfRule type="expression" dxfId="17701" priority="378">
      <formula>AND(IF($Q43=3,1,0),IF($X43&lt;30,1,0))</formula>
    </cfRule>
    <cfRule type="expression" dxfId="17700" priority="379">
      <formula>AND(IF($Q43=3,1,IF($Q43=4,1,0)),IF($F43&lt;=85,1,0))</formula>
    </cfRule>
  </conditionalFormatting>
  <conditionalFormatting sqref="X43">
    <cfRule type="expression" dxfId="17699" priority="372">
      <formula>AND(IF(OR($Q43=1,$Q43=2),1,0),IF($X43&lt;=20,1,0))</formula>
    </cfRule>
    <cfRule type="expression" dxfId="17698" priority="373">
      <formula>AND(IF($Q43=2,1,0),IF($X43&lt;30,1,0))</formula>
    </cfRule>
    <cfRule type="expression" dxfId="17697" priority="374">
      <formula>AND(IF($Q43=3,1,0),IF($X43&lt;30,1,0))</formula>
    </cfRule>
    <cfRule type="expression" dxfId="17696" priority="375">
      <formula>AND(IF($Q43=3,1,IF($Q43=4,1,0)),IF($F43&lt;=85,1,0))</formula>
    </cfRule>
  </conditionalFormatting>
  <conditionalFormatting sqref="AI43">
    <cfRule type="expression" dxfId="17695" priority="368">
      <formula>AND(IF(OR($Q43=1,$Q43=2),1,0),IF($X43&lt;=20,1,0))</formula>
    </cfRule>
    <cfRule type="expression" dxfId="17694" priority="369">
      <formula>AND(IF($Q43=2,1,0),IF($X43&lt;30,1,0))</formula>
    </cfRule>
    <cfRule type="expression" dxfId="17693" priority="370">
      <formula>AND(IF($Q43=3,1,0),IF($X43&lt;30,1,0))</formula>
    </cfRule>
    <cfRule type="expression" dxfId="17692" priority="371">
      <formula>AND(IF($Q43=3,1,IF($Q43=4,1,0)),IF($F43&lt;=85,1,0))</formula>
    </cfRule>
  </conditionalFormatting>
  <conditionalFormatting sqref="AV44">
    <cfRule type="expression" dxfId="17691" priority="366">
      <formula>AV44="X"</formula>
    </cfRule>
    <cfRule type="expression" dxfId="17690" priority="367">
      <formula>AV44="후보"</formula>
    </cfRule>
  </conditionalFormatting>
  <conditionalFormatting sqref="AC44">
    <cfRule type="cellIs" dxfId="17689" priority="363" operator="greaterThan">
      <formula>0.9</formula>
    </cfRule>
    <cfRule type="cellIs" dxfId="17688" priority="364" operator="greaterThan">
      <formula>0.85</formula>
    </cfRule>
  </conditionalFormatting>
  <conditionalFormatting sqref="N44">
    <cfRule type="cellIs" dxfId="17687" priority="361" operator="greaterThan">
      <formula>0.9</formula>
    </cfRule>
    <cfRule type="cellIs" dxfId="17686" priority="362" operator="greaterThan">
      <formula>0.85</formula>
    </cfRule>
  </conditionalFormatting>
  <conditionalFormatting sqref="E44">
    <cfRule type="expression" dxfId="17685" priority="357">
      <formula>AND(IF(OR($Q44=1,$Q44=2),1,0),IF($X44&lt;=20,1,0))</formula>
    </cfRule>
    <cfRule type="expression" dxfId="17684" priority="358">
      <formula>AND(IF($Q44=2,1,0),IF($X44&lt;30,1,0))</formula>
    </cfRule>
    <cfRule type="expression" dxfId="17683" priority="359">
      <formula>AND(IF($Q44=3,1,0),IF($X44&lt;30,1,0))</formula>
    </cfRule>
    <cfRule type="expression" dxfId="17682" priority="360">
      <formula>AND(IF($Q44=3,1,IF($Q44=4,1,0)),IF($F44&lt;=85,1,0))</formula>
    </cfRule>
  </conditionalFormatting>
  <conditionalFormatting sqref="X44">
    <cfRule type="expression" dxfId="17681" priority="353">
      <formula>AND(IF(OR($Q44=1,$Q44=2),1,0),IF($X44&lt;=20,1,0))</formula>
    </cfRule>
    <cfRule type="expression" dxfId="17680" priority="354">
      <formula>AND(IF($Q44=2,1,0),IF($X44&lt;30,1,0))</formula>
    </cfRule>
    <cfRule type="expression" dxfId="17679" priority="355">
      <formula>AND(IF($Q44=3,1,0),IF($X44&lt;30,1,0))</formula>
    </cfRule>
    <cfRule type="expression" dxfId="17678" priority="356">
      <formula>AND(IF($Q44=3,1,IF($Q44=4,1,0)),IF($F44&lt;=85,1,0))</formula>
    </cfRule>
  </conditionalFormatting>
  <conditionalFormatting sqref="AI44">
    <cfRule type="expression" dxfId="17677" priority="349">
      <formula>AND(IF(OR($Q44=1,$Q44=2),1,0),IF($X44&lt;=20,1,0))</formula>
    </cfRule>
    <cfRule type="expression" dxfId="17676" priority="350">
      <formula>AND(IF($Q44=2,1,0),IF($X44&lt;30,1,0))</formula>
    </cfRule>
    <cfRule type="expression" dxfId="17675" priority="351">
      <formula>AND(IF($Q44=3,1,0),IF($X44&lt;30,1,0))</formula>
    </cfRule>
    <cfRule type="expression" dxfId="17674" priority="352">
      <formula>AND(IF($Q44=3,1,IF($Q44=4,1,0)),IF($F44&lt;=85,1,0))</formula>
    </cfRule>
  </conditionalFormatting>
  <conditionalFormatting sqref="AV45">
    <cfRule type="expression" dxfId="17673" priority="347">
      <formula>AV45="X"</formula>
    </cfRule>
    <cfRule type="expression" dxfId="17672" priority="348">
      <formula>AV45="후보"</formula>
    </cfRule>
  </conditionalFormatting>
  <conditionalFormatting sqref="AC45 N45">
    <cfRule type="cellIs" dxfId="17671" priority="344" operator="greaterThan">
      <formula>0.9</formula>
    </cfRule>
    <cfRule type="cellIs" dxfId="17670" priority="345" operator="greaterThan">
      <formula>0.85</formula>
    </cfRule>
  </conditionalFormatting>
  <conditionalFormatting sqref="AV46">
    <cfRule type="expression" dxfId="17669" priority="342">
      <formula>AV46="X"</formula>
    </cfRule>
    <cfRule type="expression" dxfId="17668" priority="343">
      <formula>AV46="후보"</formula>
    </cfRule>
  </conditionalFormatting>
  <conditionalFormatting sqref="AC46">
    <cfRule type="cellIs" dxfId="17667" priority="339" operator="greaterThan">
      <formula>0.9</formula>
    </cfRule>
    <cfRule type="cellIs" dxfId="17666" priority="340" operator="greaterThan">
      <formula>0.85</formula>
    </cfRule>
  </conditionalFormatting>
  <conditionalFormatting sqref="N46">
    <cfRule type="cellIs" dxfId="17665" priority="337" operator="greaterThan">
      <formula>0.9</formula>
    </cfRule>
    <cfRule type="cellIs" dxfId="17664" priority="338" operator="greaterThan">
      <formula>0.85</formula>
    </cfRule>
  </conditionalFormatting>
  <conditionalFormatting sqref="E46">
    <cfRule type="expression" dxfId="17663" priority="333">
      <formula>AND(IF(OR($Q46=1,$Q46=2),1,0),IF($X46&lt;=20,1,0))</formula>
    </cfRule>
    <cfRule type="expression" dxfId="17662" priority="334">
      <formula>AND(IF($Q46=2,1,0),IF($X46&lt;30,1,0))</formula>
    </cfRule>
    <cfRule type="expression" dxfId="17661" priority="335">
      <formula>AND(IF($Q46=3,1,0),IF($X46&lt;30,1,0))</formula>
    </cfRule>
    <cfRule type="expression" dxfId="17660" priority="336">
      <formula>AND(IF($Q46=3,1,IF($Q46=4,1,0)),IF($F46&lt;=85,1,0))</formula>
    </cfRule>
  </conditionalFormatting>
  <conditionalFormatting sqref="X46">
    <cfRule type="expression" dxfId="17659" priority="329">
      <formula>AND(IF(OR($Q46=1,$Q46=2),1,0),IF($X46&lt;=20,1,0))</formula>
    </cfRule>
    <cfRule type="expression" dxfId="17658" priority="330">
      <formula>AND(IF($Q46=2,1,0),IF($X46&lt;30,1,0))</formula>
    </cfRule>
    <cfRule type="expression" dxfId="17657" priority="331">
      <formula>AND(IF($Q46=3,1,0),IF($X46&lt;30,1,0))</formula>
    </cfRule>
    <cfRule type="expression" dxfId="17656" priority="332">
      <formula>AND(IF($Q46=3,1,IF($Q46=4,1,0)),IF($F46&lt;=85,1,0))</formula>
    </cfRule>
  </conditionalFormatting>
  <conditionalFormatting sqref="AI46">
    <cfRule type="expression" dxfId="17655" priority="325">
      <formula>AND(IF(OR($Q46=1,$Q46=2),1,0),IF($X46&lt;=20,1,0))</formula>
    </cfRule>
    <cfRule type="expression" dxfId="17654" priority="326">
      <formula>AND(IF($Q46=2,1,0),IF($X46&lt;30,1,0))</formula>
    </cfRule>
    <cfRule type="expression" dxfId="17653" priority="327">
      <formula>AND(IF($Q46=3,1,0),IF($X46&lt;30,1,0))</formula>
    </cfRule>
    <cfRule type="expression" dxfId="17652" priority="328">
      <formula>AND(IF($Q46=3,1,IF($Q46=4,1,0)),IF($F46&lt;=85,1,0))</formula>
    </cfRule>
  </conditionalFormatting>
  <conditionalFormatting sqref="AV47">
    <cfRule type="expression" dxfId="17651" priority="323">
      <formula>AV47="X"</formula>
    </cfRule>
    <cfRule type="expression" dxfId="17650" priority="324">
      <formula>AV47="후보"</formula>
    </cfRule>
  </conditionalFormatting>
  <conditionalFormatting sqref="AC47">
    <cfRule type="cellIs" dxfId="17649" priority="320" operator="greaterThan">
      <formula>0.9</formula>
    </cfRule>
    <cfRule type="cellIs" dxfId="17648" priority="321" operator="greaterThan">
      <formula>0.85</formula>
    </cfRule>
  </conditionalFormatting>
  <conditionalFormatting sqref="N47">
    <cfRule type="cellIs" dxfId="17647" priority="318" operator="greaterThan">
      <formula>0.9</formula>
    </cfRule>
    <cfRule type="cellIs" dxfId="17646" priority="319" operator="greaterThan">
      <formula>0.85</formula>
    </cfRule>
  </conditionalFormatting>
  <conditionalFormatting sqref="E47">
    <cfRule type="expression" dxfId="17645" priority="314">
      <formula>AND(IF(OR($Q47=1,$Q47=2),1,0),IF($X47&lt;=20,1,0))</formula>
    </cfRule>
    <cfRule type="expression" dxfId="17644" priority="315">
      <formula>AND(IF($Q47=2,1,0),IF($X47&lt;30,1,0))</formula>
    </cfRule>
    <cfRule type="expression" dxfId="17643" priority="316">
      <formula>AND(IF($Q47=3,1,0),IF($X47&lt;30,1,0))</formula>
    </cfRule>
    <cfRule type="expression" dxfId="17642" priority="317">
      <formula>AND(IF($Q47=3,1,IF($Q47=4,1,0)),IF($F47&lt;=85,1,0))</formula>
    </cfRule>
  </conditionalFormatting>
  <conditionalFormatting sqref="X47">
    <cfRule type="expression" dxfId="17641" priority="310">
      <formula>AND(IF(OR($Q47=1,$Q47=2),1,0),IF($X47&lt;=20,1,0))</formula>
    </cfRule>
    <cfRule type="expression" dxfId="17640" priority="311">
      <formula>AND(IF($Q47=2,1,0),IF($X47&lt;30,1,0))</formula>
    </cfRule>
    <cfRule type="expression" dxfId="17639" priority="312">
      <formula>AND(IF($Q47=3,1,0),IF($X47&lt;30,1,0))</formula>
    </cfRule>
    <cfRule type="expression" dxfId="17638" priority="313">
      <formula>AND(IF($Q47=3,1,IF($Q47=4,1,0)),IF($F47&lt;=85,1,0))</formula>
    </cfRule>
  </conditionalFormatting>
  <conditionalFormatting sqref="AI47">
    <cfRule type="expression" dxfId="17637" priority="306">
      <formula>AND(IF(OR($Q47=1,$Q47=2),1,0),IF($X47&lt;=20,1,0))</formula>
    </cfRule>
    <cfRule type="expression" dxfId="17636" priority="307">
      <formula>AND(IF($Q47=2,1,0),IF($X47&lt;30,1,0))</formula>
    </cfRule>
    <cfRule type="expression" dxfId="17635" priority="308">
      <formula>AND(IF($Q47=3,1,0),IF($X47&lt;30,1,0))</formula>
    </cfRule>
    <cfRule type="expression" dxfId="17634" priority="309">
      <formula>AND(IF($Q47=3,1,IF($Q47=4,1,0)),IF($F47&lt;=85,1,0))</formula>
    </cfRule>
  </conditionalFormatting>
  <conditionalFormatting sqref="AV48">
    <cfRule type="expression" dxfId="17633" priority="304">
      <formula>AV48="X"</formula>
    </cfRule>
    <cfRule type="expression" dxfId="17632" priority="305">
      <formula>AV48="후보"</formula>
    </cfRule>
  </conditionalFormatting>
  <conditionalFormatting sqref="AC48">
    <cfRule type="cellIs" dxfId="17631" priority="301" operator="greaterThan">
      <formula>0.9</formula>
    </cfRule>
    <cfRule type="cellIs" dxfId="17630" priority="302" operator="greaterThan">
      <formula>0.85</formula>
    </cfRule>
  </conditionalFormatting>
  <conditionalFormatting sqref="N48">
    <cfRule type="cellIs" dxfId="17629" priority="299" operator="greaterThan">
      <formula>0.9</formula>
    </cfRule>
    <cfRule type="cellIs" dxfId="17628" priority="300" operator="greaterThan">
      <formula>0.85</formula>
    </cfRule>
  </conditionalFormatting>
  <conditionalFormatting sqref="E48">
    <cfRule type="expression" dxfId="17627" priority="295">
      <formula>AND(IF(OR($Q48=1,$Q48=2),1,0),IF($X48&lt;=20,1,0))</formula>
    </cfRule>
    <cfRule type="expression" dxfId="17626" priority="296">
      <formula>AND(IF($Q48=2,1,0),IF($X48&lt;30,1,0))</formula>
    </cfRule>
    <cfRule type="expression" dxfId="17625" priority="297">
      <formula>AND(IF($Q48=3,1,0),IF($X48&lt;30,1,0))</formula>
    </cfRule>
    <cfRule type="expression" dxfId="17624" priority="298">
      <formula>AND(IF($Q48=3,1,IF($Q48=4,1,0)),IF($F48&lt;=85,1,0))</formula>
    </cfRule>
  </conditionalFormatting>
  <conditionalFormatting sqref="X48">
    <cfRule type="expression" dxfId="17623" priority="291">
      <formula>AND(IF(OR($Q48=1,$Q48=2),1,0),IF($X48&lt;=20,1,0))</formula>
    </cfRule>
    <cfRule type="expression" dxfId="17622" priority="292">
      <formula>AND(IF($Q48=2,1,0),IF($X48&lt;30,1,0))</formula>
    </cfRule>
    <cfRule type="expression" dxfId="17621" priority="293">
      <formula>AND(IF($Q48=3,1,0),IF($X48&lt;30,1,0))</formula>
    </cfRule>
    <cfRule type="expression" dxfId="17620" priority="294">
      <formula>AND(IF($Q48=3,1,IF($Q48=4,1,0)),IF($F48&lt;=85,1,0))</formula>
    </cfRule>
  </conditionalFormatting>
  <conditionalFormatting sqref="AI48">
    <cfRule type="expression" dxfId="17619" priority="287">
      <formula>AND(IF(OR($Q48=1,$Q48=2),1,0),IF($X48&lt;=20,1,0))</formula>
    </cfRule>
    <cfRule type="expression" dxfId="17618" priority="288">
      <formula>AND(IF($Q48=2,1,0),IF($X48&lt;30,1,0))</formula>
    </cfRule>
    <cfRule type="expression" dxfId="17617" priority="289">
      <formula>AND(IF($Q48=3,1,0),IF($X48&lt;30,1,0))</formula>
    </cfRule>
    <cfRule type="expression" dxfId="17616" priority="290">
      <formula>AND(IF($Q48=3,1,IF($Q48=4,1,0)),IF($F48&lt;=85,1,0))</formula>
    </cfRule>
  </conditionalFormatting>
  <conditionalFormatting sqref="AV49">
    <cfRule type="expression" dxfId="17615" priority="285">
      <formula>AV49="X"</formula>
    </cfRule>
    <cfRule type="expression" dxfId="17614" priority="286">
      <formula>AV49="후보"</formula>
    </cfRule>
  </conditionalFormatting>
  <conditionalFormatting sqref="AC49">
    <cfRule type="cellIs" dxfId="17613" priority="282" operator="greaterThan">
      <formula>0.9</formula>
    </cfRule>
    <cfRule type="cellIs" dxfId="17612" priority="283" operator="greaterThan">
      <formula>0.85</formula>
    </cfRule>
  </conditionalFormatting>
  <conditionalFormatting sqref="N49">
    <cfRule type="cellIs" dxfId="17611" priority="280" operator="greaterThan">
      <formula>0.9</formula>
    </cfRule>
    <cfRule type="cellIs" dxfId="17610" priority="281" operator="greaterThan">
      <formula>0.85</formula>
    </cfRule>
  </conditionalFormatting>
  <conditionalFormatting sqref="E49">
    <cfRule type="expression" dxfId="17609" priority="276">
      <formula>AND(IF(OR($Q49=1,$Q49=2),1,0),IF($X49&lt;=20,1,0))</formula>
    </cfRule>
    <cfRule type="expression" dxfId="17608" priority="277">
      <formula>AND(IF($Q49=2,1,0),IF($X49&lt;30,1,0))</formula>
    </cfRule>
    <cfRule type="expression" dxfId="17607" priority="278">
      <formula>AND(IF($Q49=3,1,0),IF($X49&lt;30,1,0))</formula>
    </cfRule>
    <cfRule type="expression" dxfId="17606" priority="279">
      <formula>AND(IF($Q49=3,1,IF($Q49=4,1,0)),IF($F49&lt;=85,1,0))</formula>
    </cfRule>
  </conditionalFormatting>
  <conditionalFormatting sqref="X49">
    <cfRule type="expression" dxfId="17605" priority="272">
      <formula>AND(IF(OR($Q49=1,$Q49=2),1,0),IF($X49&lt;=20,1,0))</formula>
    </cfRule>
    <cfRule type="expression" dxfId="17604" priority="273">
      <formula>AND(IF($Q49=2,1,0),IF($X49&lt;30,1,0))</formula>
    </cfRule>
    <cfRule type="expression" dxfId="17603" priority="274">
      <formula>AND(IF($Q49=3,1,0),IF($X49&lt;30,1,0))</formula>
    </cfRule>
    <cfRule type="expression" dxfId="17602" priority="275">
      <formula>AND(IF($Q49=3,1,IF($Q49=4,1,0)),IF($F49&lt;=85,1,0))</formula>
    </cfRule>
  </conditionalFormatting>
  <conditionalFormatting sqref="AI49">
    <cfRule type="expression" dxfId="17601" priority="268">
      <formula>AND(IF(OR($Q49=1,$Q49=2),1,0),IF($X49&lt;=20,1,0))</formula>
    </cfRule>
    <cfRule type="expression" dxfId="17600" priority="269">
      <formula>AND(IF($Q49=2,1,0),IF($X49&lt;30,1,0))</formula>
    </cfRule>
    <cfRule type="expression" dxfId="17599" priority="270">
      <formula>AND(IF($Q49=3,1,0),IF($X49&lt;30,1,0))</formula>
    </cfRule>
    <cfRule type="expression" dxfId="17598" priority="271">
      <formula>AND(IF($Q49=3,1,IF($Q49=4,1,0)),IF($F49&lt;=85,1,0))</formula>
    </cfRule>
  </conditionalFormatting>
  <conditionalFormatting sqref="AV50">
    <cfRule type="expression" dxfId="17597" priority="266">
      <formula>AV50="X"</formula>
    </cfRule>
    <cfRule type="expression" dxfId="17596" priority="267">
      <formula>AV50="후보"</formula>
    </cfRule>
  </conditionalFormatting>
  <conditionalFormatting sqref="AC50 N50">
    <cfRule type="cellIs" dxfId="17595" priority="263" operator="greaterThan">
      <formula>0.9</formula>
    </cfRule>
    <cfRule type="cellIs" dxfId="17594" priority="264" operator="greaterThan">
      <formula>0.85</formula>
    </cfRule>
  </conditionalFormatting>
  <conditionalFormatting sqref="AV51">
    <cfRule type="expression" dxfId="17593" priority="261">
      <formula>AV51="X"</formula>
    </cfRule>
    <cfRule type="expression" dxfId="17592" priority="262">
      <formula>AV51="후보"</formula>
    </cfRule>
  </conditionalFormatting>
  <conditionalFormatting sqref="AC51">
    <cfRule type="cellIs" dxfId="17591" priority="258" operator="greaterThan">
      <formula>0.9</formula>
    </cfRule>
    <cfRule type="cellIs" dxfId="17590" priority="259" operator="greaterThan">
      <formula>0.85</formula>
    </cfRule>
  </conditionalFormatting>
  <conditionalFormatting sqref="N51">
    <cfRule type="cellIs" dxfId="17589" priority="256" operator="greaterThan">
      <formula>0.9</formula>
    </cfRule>
    <cfRule type="cellIs" dxfId="17588" priority="257" operator="greaterThan">
      <formula>0.85</formula>
    </cfRule>
  </conditionalFormatting>
  <conditionalFormatting sqref="E51">
    <cfRule type="expression" dxfId="17587" priority="252">
      <formula>AND(IF(OR($Q51=1,$Q51=2),1,0),IF($X51&lt;=20,1,0))</formula>
    </cfRule>
    <cfRule type="expression" dxfId="17586" priority="253">
      <formula>AND(IF($Q51=2,1,0),IF($X51&lt;30,1,0))</formula>
    </cfRule>
    <cfRule type="expression" dxfId="17585" priority="254">
      <formula>AND(IF($Q51=3,1,0),IF($X51&lt;30,1,0))</formula>
    </cfRule>
    <cfRule type="expression" dxfId="17584" priority="255">
      <formula>AND(IF($Q51=3,1,IF($Q51=4,1,0)),IF($F51&lt;=85,1,0))</formula>
    </cfRule>
  </conditionalFormatting>
  <conditionalFormatting sqref="X51">
    <cfRule type="expression" dxfId="17583" priority="248">
      <formula>AND(IF(OR($Q51=1,$Q51=2),1,0),IF($X51&lt;=20,1,0))</formula>
    </cfRule>
    <cfRule type="expression" dxfId="17582" priority="249">
      <formula>AND(IF($Q51=2,1,0),IF($X51&lt;30,1,0))</formula>
    </cfRule>
    <cfRule type="expression" dxfId="17581" priority="250">
      <formula>AND(IF($Q51=3,1,0),IF($X51&lt;30,1,0))</formula>
    </cfRule>
    <cfRule type="expression" dxfId="17580" priority="251">
      <formula>AND(IF($Q51=3,1,IF($Q51=4,1,0)),IF($F51&lt;=85,1,0))</formula>
    </cfRule>
  </conditionalFormatting>
  <conditionalFormatting sqref="AI51">
    <cfRule type="expression" dxfId="17579" priority="244">
      <formula>AND(IF(OR($Q51=1,$Q51=2),1,0),IF($X51&lt;=20,1,0))</formula>
    </cfRule>
    <cfRule type="expression" dxfId="17578" priority="245">
      <formula>AND(IF($Q51=2,1,0),IF($X51&lt;30,1,0))</formula>
    </cfRule>
    <cfRule type="expression" dxfId="17577" priority="246">
      <formula>AND(IF($Q51=3,1,0),IF($X51&lt;30,1,0))</formula>
    </cfRule>
    <cfRule type="expression" dxfId="17576" priority="247">
      <formula>AND(IF($Q51=3,1,IF($Q51=4,1,0)),IF($F51&lt;=85,1,0))</formula>
    </cfRule>
  </conditionalFormatting>
  <conditionalFormatting sqref="AV52">
    <cfRule type="expression" dxfId="17575" priority="242">
      <formula>AV52="X"</formula>
    </cfRule>
    <cfRule type="expression" dxfId="17574" priority="243">
      <formula>AV52="후보"</formula>
    </cfRule>
  </conditionalFormatting>
  <conditionalFormatting sqref="AC52">
    <cfRule type="cellIs" dxfId="17573" priority="239" operator="greaterThan">
      <formula>0.9</formula>
    </cfRule>
    <cfRule type="cellIs" dxfId="17572" priority="240" operator="greaterThan">
      <formula>0.85</formula>
    </cfRule>
  </conditionalFormatting>
  <conditionalFormatting sqref="N52">
    <cfRule type="cellIs" dxfId="17571" priority="237" operator="greaterThan">
      <formula>0.9</formula>
    </cfRule>
    <cfRule type="cellIs" dxfId="17570" priority="238" operator="greaterThan">
      <formula>0.85</formula>
    </cfRule>
  </conditionalFormatting>
  <conditionalFormatting sqref="E52">
    <cfRule type="expression" dxfId="17569" priority="233">
      <formula>AND(IF(OR($Q52=1,$Q52=2),1,0),IF($X52&lt;=20,1,0))</formula>
    </cfRule>
    <cfRule type="expression" dxfId="17568" priority="234">
      <formula>AND(IF($Q52=2,1,0),IF($X52&lt;30,1,0))</formula>
    </cfRule>
    <cfRule type="expression" dxfId="17567" priority="235">
      <formula>AND(IF($Q52=3,1,0),IF($X52&lt;30,1,0))</formula>
    </cfRule>
    <cfRule type="expression" dxfId="17566" priority="236">
      <formula>AND(IF($Q52=3,1,IF($Q52=4,1,0)),IF($F52&lt;=85,1,0))</formula>
    </cfRule>
  </conditionalFormatting>
  <conditionalFormatting sqref="X52">
    <cfRule type="expression" dxfId="17565" priority="229">
      <formula>AND(IF(OR($Q52=1,$Q52=2),1,0),IF($X52&lt;=20,1,0))</formula>
    </cfRule>
    <cfRule type="expression" dxfId="17564" priority="230">
      <formula>AND(IF($Q52=2,1,0),IF($X52&lt;30,1,0))</formula>
    </cfRule>
    <cfRule type="expression" dxfId="17563" priority="231">
      <formula>AND(IF($Q52=3,1,0),IF($X52&lt;30,1,0))</formula>
    </cfRule>
    <cfRule type="expression" dxfId="17562" priority="232">
      <formula>AND(IF($Q52=3,1,IF($Q52=4,1,0)),IF($F52&lt;=85,1,0))</formula>
    </cfRule>
  </conditionalFormatting>
  <conditionalFormatting sqref="AI52">
    <cfRule type="expression" dxfId="17561" priority="225">
      <formula>AND(IF(OR($Q52=1,$Q52=2),1,0),IF($X52&lt;=20,1,0))</formula>
    </cfRule>
    <cfRule type="expression" dxfId="17560" priority="226">
      <formula>AND(IF($Q52=2,1,0),IF($X52&lt;30,1,0))</formula>
    </cfRule>
    <cfRule type="expression" dxfId="17559" priority="227">
      <formula>AND(IF($Q52=3,1,0),IF($X52&lt;30,1,0))</formula>
    </cfRule>
    <cfRule type="expression" dxfId="17558" priority="228">
      <formula>AND(IF($Q52=3,1,IF($Q52=4,1,0)),IF($F52&lt;=85,1,0))</formula>
    </cfRule>
  </conditionalFormatting>
  <conditionalFormatting sqref="AV53">
    <cfRule type="expression" dxfId="17557" priority="223">
      <formula>AV53="X"</formula>
    </cfRule>
    <cfRule type="expression" dxfId="17556" priority="224">
      <formula>AV53="후보"</formula>
    </cfRule>
  </conditionalFormatting>
  <conditionalFormatting sqref="AC53">
    <cfRule type="cellIs" dxfId="17555" priority="220" operator="greaterThan">
      <formula>0.9</formula>
    </cfRule>
    <cfRule type="cellIs" dxfId="17554" priority="221" operator="greaterThan">
      <formula>0.85</formula>
    </cfRule>
  </conditionalFormatting>
  <conditionalFormatting sqref="N53">
    <cfRule type="cellIs" dxfId="17553" priority="218" operator="greaterThan">
      <formula>0.9</formula>
    </cfRule>
    <cfRule type="cellIs" dxfId="17552" priority="219" operator="greaterThan">
      <formula>0.85</formula>
    </cfRule>
  </conditionalFormatting>
  <conditionalFormatting sqref="E53">
    <cfRule type="expression" dxfId="17551" priority="214">
      <formula>AND(IF(OR($Q53=1,$Q53=2),1,0),IF($X53&lt;=20,1,0))</formula>
    </cfRule>
    <cfRule type="expression" dxfId="17550" priority="215">
      <formula>AND(IF($Q53=2,1,0),IF($X53&lt;30,1,0))</formula>
    </cfRule>
    <cfRule type="expression" dxfId="17549" priority="216">
      <formula>AND(IF($Q53=3,1,0),IF($X53&lt;30,1,0))</formula>
    </cfRule>
    <cfRule type="expression" dxfId="17548" priority="217">
      <formula>AND(IF($Q53=3,1,IF($Q53=4,1,0)),IF($F53&lt;=85,1,0))</formula>
    </cfRule>
  </conditionalFormatting>
  <conditionalFormatting sqref="X53">
    <cfRule type="expression" dxfId="17547" priority="210">
      <formula>AND(IF(OR($Q53=1,$Q53=2),1,0),IF($X53&lt;=20,1,0))</formula>
    </cfRule>
    <cfRule type="expression" dxfId="17546" priority="211">
      <formula>AND(IF($Q53=2,1,0),IF($X53&lt;30,1,0))</formula>
    </cfRule>
    <cfRule type="expression" dxfId="17545" priority="212">
      <formula>AND(IF($Q53=3,1,0),IF($X53&lt;30,1,0))</formula>
    </cfRule>
    <cfRule type="expression" dxfId="17544" priority="213">
      <formula>AND(IF($Q53=3,1,IF($Q53=4,1,0)),IF($F53&lt;=85,1,0))</formula>
    </cfRule>
  </conditionalFormatting>
  <conditionalFormatting sqref="AI53">
    <cfRule type="expression" dxfId="17543" priority="206">
      <formula>AND(IF(OR($Q53=1,$Q53=2),1,0),IF($X53&lt;=20,1,0))</formula>
    </cfRule>
    <cfRule type="expression" dxfId="17542" priority="207">
      <formula>AND(IF($Q53=2,1,0),IF($X53&lt;30,1,0))</formula>
    </cfRule>
    <cfRule type="expression" dxfId="17541" priority="208">
      <formula>AND(IF($Q53=3,1,0),IF($X53&lt;30,1,0))</formula>
    </cfRule>
    <cfRule type="expression" dxfId="17540" priority="209">
      <formula>AND(IF($Q53=3,1,IF($Q53=4,1,0)),IF($F53&lt;=85,1,0))</formula>
    </cfRule>
  </conditionalFormatting>
  <conditionalFormatting sqref="AV54">
    <cfRule type="expression" dxfId="17539" priority="204">
      <formula>AV54="X"</formula>
    </cfRule>
    <cfRule type="expression" dxfId="17538" priority="205">
      <formula>AV54="후보"</formula>
    </cfRule>
  </conditionalFormatting>
  <conditionalFormatting sqref="AC54">
    <cfRule type="cellIs" dxfId="17537" priority="201" operator="greaterThan">
      <formula>0.9</formula>
    </cfRule>
    <cfRule type="cellIs" dxfId="17536" priority="202" operator="greaterThan">
      <formula>0.85</formula>
    </cfRule>
  </conditionalFormatting>
  <conditionalFormatting sqref="N54">
    <cfRule type="cellIs" dxfId="17535" priority="199" operator="greaterThan">
      <formula>0.9</formula>
    </cfRule>
    <cfRule type="cellIs" dxfId="17534" priority="200" operator="greaterThan">
      <formula>0.85</formula>
    </cfRule>
  </conditionalFormatting>
  <conditionalFormatting sqref="E54">
    <cfRule type="expression" dxfId="17533" priority="195">
      <formula>AND(IF(OR($Q54=1,$Q54=2),1,0),IF($X54&lt;=20,1,0))</formula>
    </cfRule>
    <cfRule type="expression" dxfId="17532" priority="196">
      <formula>AND(IF($Q54=2,1,0),IF($X54&lt;30,1,0))</formula>
    </cfRule>
    <cfRule type="expression" dxfId="17531" priority="197">
      <formula>AND(IF($Q54=3,1,0),IF($X54&lt;30,1,0))</formula>
    </cfRule>
    <cfRule type="expression" dxfId="17530" priority="198">
      <formula>AND(IF($Q54=3,1,IF($Q54=4,1,0)),IF($F54&lt;=85,1,0))</formula>
    </cfRule>
  </conditionalFormatting>
  <conditionalFormatting sqref="X54">
    <cfRule type="expression" dxfId="17529" priority="191">
      <formula>AND(IF(OR($Q54=1,$Q54=2),1,0),IF($X54&lt;=20,1,0))</formula>
    </cfRule>
    <cfRule type="expression" dxfId="17528" priority="192">
      <formula>AND(IF($Q54=2,1,0),IF($X54&lt;30,1,0))</formula>
    </cfRule>
    <cfRule type="expression" dxfId="17527" priority="193">
      <formula>AND(IF($Q54=3,1,0),IF($X54&lt;30,1,0))</formula>
    </cfRule>
    <cfRule type="expression" dxfId="17526" priority="194">
      <formula>AND(IF($Q54=3,1,IF($Q54=4,1,0)),IF($F54&lt;=85,1,0))</formula>
    </cfRule>
  </conditionalFormatting>
  <conditionalFormatting sqref="AI54">
    <cfRule type="expression" dxfId="17525" priority="187">
      <formula>AND(IF(OR($Q54=1,$Q54=2),1,0),IF($X54&lt;=20,1,0))</formula>
    </cfRule>
    <cfRule type="expression" dxfId="17524" priority="188">
      <formula>AND(IF($Q54=2,1,0),IF($X54&lt;30,1,0))</formula>
    </cfRule>
    <cfRule type="expression" dxfId="17523" priority="189">
      <formula>AND(IF($Q54=3,1,0),IF($X54&lt;30,1,0))</formula>
    </cfRule>
    <cfRule type="expression" dxfId="17522" priority="190">
      <formula>AND(IF($Q54=3,1,IF($Q54=4,1,0)),IF($F54&lt;=85,1,0))</formula>
    </cfRule>
  </conditionalFormatting>
  <conditionalFormatting sqref="AV55">
    <cfRule type="expression" dxfId="17521" priority="185">
      <formula>AV55="X"</formula>
    </cfRule>
    <cfRule type="expression" dxfId="17520" priority="186">
      <formula>AV55="후보"</formula>
    </cfRule>
  </conditionalFormatting>
  <conditionalFormatting sqref="AC55 N55">
    <cfRule type="cellIs" dxfId="17519" priority="182" operator="greaterThan">
      <formula>0.9</formula>
    </cfRule>
    <cfRule type="cellIs" dxfId="17518" priority="183" operator="greaterThan">
      <formula>0.85</formula>
    </cfRule>
  </conditionalFormatting>
  <conditionalFormatting sqref="AV56">
    <cfRule type="expression" dxfId="17517" priority="180">
      <formula>AV56="X"</formula>
    </cfRule>
    <cfRule type="expression" dxfId="17516" priority="181">
      <formula>AV56="후보"</formula>
    </cfRule>
  </conditionalFormatting>
  <conditionalFormatting sqref="AC56">
    <cfRule type="cellIs" dxfId="17515" priority="177" operator="greaterThan">
      <formula>0.9</formula>
    </cfRule>
    <cfRule type="cellIs" dxfId="17514" priority="178" operator="greaterThan">
      <formula>0.85</formula>
    </cfRule>
  </conditionalFormatting>
  <conditionalFormatting sqref="N56">
    <cfRule type="cellIs" dxfId="17513" priority="175" operator="greaterThan">
      <formula>0.9</formula>
    </cfRule>
    <cfRule type="cellIs" dxfId="17512" priority="176" operator="greaterThan">
      <formula>0.85</formula>
    </cfRule>
  </conditionalFormatting>
  <conditionalFormatting sqref="E56">
    <cfRule type="expression" dxfId="17511" priority="171">
      <formula>AND(IF(OR($Q56=1,$Q56=2),1,0),IF($X56&lt;=20,1,0))</formula>
    </cfRule>
    <cfRule type="expression" dxfId="17510" priority="172">
      <formula>AND(IF($Q56=2,1,0),IF($X56&lt;30,1,0))</formula>
    </cfRule>
    <cfRule type="expression" dxfId="17509" priority="173">
      <formula>AND(IF($Q56=3,1,0),IF($X56&lt;30,1,0))</formula>
    </cfRule>
    <cfRule type="expression" dxfId="17508" priority="174">
      <formula>AND(IF($Q56=3,1,IF($Q56=4,1,0)),IF($F56&lt;=85,1,0))</formula>
    </cfRule>
  </conditionalFormatting>
  <conditionalFormatting sqref="X56">
    <cfRule type="expression" dxfId="17507" priority="167">
      <formula>AND(IF(OR($Q56=1,$Q56=2),1,0),IF($X56&lt;=20,1,0))</formula>
    </cfRule>
    <cfRule type="expression" dxfId="17506" priority="168">
      <formula>AND(IF($Q56=2,1,0),IF($X56&lt;30,1,0))</formula>
    </cfRule>
    <cfRule type="expression" dxfId="17505" priority="169">
      <formula>AND(IF($Q56=3,1,0),IF($X56&lt;30,1,0))</formula>
    </cfRule>
    <cfRule type="expression" dxfId="17504" priority="170">
      <formula>AND(IF($Q56=3,1,IF($Q56=4,1,0)),IF($F56&lt;=85,1,0))</formula>
    </cfRule>
  </conditionalFormatting>
  <conditionalFormatting sqref="AI56">
    <cfRule type="expression" dxfId="17503" priority="163">
      <formula>AND(IF(OR($Q56=1,$Q56=2),1,0),IF($X56&lt;=20,1,0))</formula>
    </cfRule>
    <cfRule type="expression" dxfId="17502" priority="164">
      <formula>AND(IF($Q56=2,1,0),IF($X56&lt;30,1,0))</formula>
    </cfRule>
    <cfRule type="expression" dxfId="17501" priority="165">
      <formula>AND(IF($Q56=3,1,0),IF($X56&lt;30,1,0))</formula>
    </cfRule>
    <cfRule type="expression" dxfId="17500" priority="166">
      <formula>AND(IF($Q56=3,1,IF($Q56=4,1,0)),IF($F56&lt;=85,1,0))</formula>
    </cfRule>
  </conditionalFormatting>
  <conditionalFormatting sqref="AV57">
    <cfRule type="expression" dxfId="17499" priority="161">
      <formula>AV57="X"</formula>
    </cfRule>
    <cfRule type="expression" dxfId="17498" priority="162">
      <formula>AV57="후보"</formula>
    </cfRule>
  </conditionalFormatting>
  <conditionalFormatting sqref="AC57">
    <cfRule type="cellIs" dxfId="17497" priority="158" operator="greaterThan">
      <formula>0.9</formula>
    </cfRule>
    <cfRule type="cellIs" dxfId="17496" priority="159" operator="greaterThan">
      <formula>0.85</formula>
    </cfRule>
  </conditionalFormatting>
  <conditionalFormatting sqref="N57">
    <cfRule type="cellIs" dxfId="17495" priority="156" operator="greaterThan">
      <formula>0.9</formula>
    </cfRule>
    <cfRule type="cellIs" dxfId="17494" priority="157" operator="greaterThan">
      <formula>0.85</formula>
    </cfRule>
  </conditionalFormatting>
  <conditionalFormatting sqref="E57">
    <cfRule type="expression" dxfId="17493" priority="152">
      <formula>AND(IF(OR($Q57=1,$Q57=2),1,0),IF($X57&lt;=20,1,0))</formula>
    </cfRule>
    <cfRule type="expression" dxfId="17492" priority="153">
      <formula>AND(IF($Q57=2,1,0),IF($X57&lt;30,1,0))</formula>
    </cfRule>
    <cfRule type="expression" dxfId="17491" priority="154">
      <formula>AND(IF($Q57=3,1,0),IF($X57&lt;30,1,0))</formula>
    </cfRule>
    <cfRule type="expression" dxfId="17490" priority="155">
      <formula>AND(IF($Q57=3,1,IF($Q57=4,1,0)),IF($F57&lt;=85,1,0))</formula>
    </cfRule>
  </conditionalFormatting>
  <conditionalFormatting sqref="X57">
    <cfRule type="expression" dxfId="17489" priority="148">
      <formula>AND(IF(OR($Q57=1,$Q57=2),1,0),IF($X57&lt;=20,1,0))</formula>
    </cfRule>
    <cfRule type="expression" dxfId="17488" priority="149">
      <formula>AND(IF($Q57=2,1,0),IF($X57&lt;30,1,0))</formula>
    </cfRule>
    <cfRule type="expression" dxfId="17487" priority="150">
      <formula>AND(IF($Q57=3,1,0),IF($X57&lt;30,1,0))</formula>
    </cfRule>
    <cfRule type="expression" dxfId="17486" priority="151">
      <formula>AND(IF($Q57=3,1,IF($Q57=4,1,0)),IF($F57&lt;=85,1,0))</formula>
    </cfRule>
  </conditionalFormatting>
  <conditionalFormatting sqref="AI57">
    <cfRule type="expression" dxfId="17485" priority="144">
      <formula>AND(IF(OR($Q57=1,$Q57=2),1,0),IF($X57&lt;=20,1,0))</formula>
    </cfRule>
    <cfRule type="expression" dxfId="17484" priority="145">
      <formula>AND(IF($Q57=2,1,0),IF($X57&lt;30,1,0))</formula>
    </cfRule>
    <cfRule type="expression" dxfId="17483" priority="146">
      <formula>AND(IF($Q57=3,1,0),IF($X57&lt;30,1,0))</formula>
    </cfRule>
    <cfRule type="expression" dxfId="17482" priority="147">
      <formula>AND(IF($Q57=3,1,IF($Q57=4,1,0)),IF($F57&lt;=85,1,0))</formula>
    </cfRule>
  </conditionalFormatting>
  <conditionalFormatting sqref="AV58">
    <cfRule type="expression" dxfId="17481" priority="142">
      <formula>AV58="X"</formula>
    </cfRule>
    <cfRule type="expression" dxfId="17480" priority="143">
      <formula>AV58="후보"</formula>
    </cfRule>
  </conditionalFormatting>
  <conditionalFormatting sqref="AC58">
    <cfRule type="cellIs" dxfId="17479" priority="139" operator="greaterThan">
      <formula>0.9</formula>
    </cfRule>
    <cfRule type="cellIs" dxfId="17478" priority="140" operator="greaterThan">
      <formula>0.85</formula>
    </cfRule>
  </conditionalFormatting>
  <conditionalFormatting sqref="N58">
    <cfRule type="cellIs" dxfId="17477" priority="137" operator="greaterThan">
      <formula>0.9</formula>
    </cfRule>
    <cfRule type="cellIs" dxfId="17476" priority="138" operator="greaterThan">
      <formula>0.85</formula>
    </cfRule>
  </conditionalFormatting>
  <conditionalFormatting sqref="E58">
    <cfRule type="expression" dxfId="17475" priority="133">
      <formula>AND(IF(OR($Q58=1,$Q58=2),1,0),IF($X58&lt;=20,1,0))</formula>
    </cfRule>
    <cfRule type="expression" dxfId="17474" priority="134">
      <formula>AND(IF($Q58=2,1,0),IF($X58&lt;30,1,0))</formula>
    </cfRule>
    <cfRule type="expression" dxfId="17473" priority="135">
      <formula>AND(IF($Q58=3,1,0),IF($X58&lt;30,1,0))</formula>
    </cfRule>
    <cfRule type="expression" dxfId="17472" priority="136">
      <formula>AND(IF($Q58=3,1,IF($Q58=4,1,0)),IF($F58&lt;=85,1,0))</formula>
    </cfRule>
  </conditionalFormatting>
  <conditionalFormatting sqref="X58">
    <cfRule type="expression" dxfId="17471" priority="129">
      <formula>AND(IF(OR($Q58=1,$Q58=2),1,0),IF($X58&lt;=20,1,0))</formula>
    </cfRule>
    <cfRule type="expression" dxfId="17470" priority="130">
      <formula>AND(IF($Q58=2,1,0),IF($X58&lt;30,1,0))</formula>
    </cfRule>
    <cfRule type="expression" dxfId="17469" priority="131">
      <formula>AND(IF($Q58=3,1,0),IF($X58&lt;30,1,0))</formula>
    </cfRule>
    <cfRule type="expression" dxfId="17468" priority="132">
      <formula>AND(IF($Q58=3,1,IF($Q58=4,1,0)),IF($F58&lt;=85,1,0))</formula>
    </cfRule>
  </conditionalFormatting>
  <conditionalFormatting sqref="AI58">
    <cfRule type="expression" dxfId="17467" priority="125">
      <formula>AND(IF(OR($Q58=1,$Q58=2),1,0),IF($X58&lt;=20,1,0))</formula>
    </cfRule>
    <cfRule type="expression" dxfId="17466" priority="126">
      <formula>AND(IF($Q58=2,1,0),IF($X58&lt;30,1,0))</formula>
    </cfRule>
    <cfRule type="expression" dxfId="17465" priority="127">
      <formula>AND(IF($Q58=3,1,0),IF($X58&lt;30,1,0))</formula>
    </cfRule>
    <cfRule type="expression" dxfId="17464" priority="128">
      <formula>AND(IF($Q58=3,1,IF($Q58=4,1,0)),IF($F58&lt;=85,1,0))</formula>
    </cfRule>
  </conditionalFormatting>
  <conditionalFormatting sqref="AV59">
    <cfRule type="expression" dxfId="17463" priority="123">
      <formula>AV59="X"</formula>
    </cfRule>
    <cfRule type="expression" dxfId="17462" priority="124">
      <formula>AV59="후보"</formula>
    </cfRule>
  </conditionalFormatting>
  <conditionalFormatting sqref="AC59 N59">
    <cfRule type="cellIs" dxfId="17461" priority="120" operator="greaterThan">
      <formula>0.9</formula>
    </cfRule>
    <cfRule type="cellIs" dxfId="17460" priority="121" operator="greaterThan">
      <formula>0.85</formula>
    </cfRule>
  </conditionalFormatting>
  <conditionalFormatting sqref="AV60">
    <cfRule type="expression" dxfId="17459" priority="118">
      <formula>AV60="X"</formula>
    </cfRule>
    <cfRule type="expression" dxfId="17458" priority="119">
      <formula>AV60="후보"</formula>
    </cfRule>
  </conditionalFormatting>
  <conditionalFormatting sqref="AC60">
    <cfRule type="cellIs" dxfId="17457" priority="115" operator="greaterThan">
      <formula>0.9</formula>
    </cfRule>
    <cfRule type="cellIs" dxfId="17456" priority="116" operator="greaterThan">
      <formula>0.85</formula>
    </cfRule>
  </conditionalFormatting>
  <conditionalFormatting sqref="N60">
    <cfRule type="cellIs" dxfId="17455" priority="113" operator="greaterThan">
      <formula>0.9</formula>
    </cfRule>
    <cfRule type="cellIs" dxfId="17454" priority="114" operator="greaterThan">
      <formula>0.85</formula>
    </cfRule>
  </conditionalFormatting>
  <conditionalFormatting sqref="E60">
    <cfRule type="expression" dxfId="17453" priority="109">
      <formula>AND(IF(OR($Q60=1,$Q60=2),1,0),IF($X60&lt;=20,1,0))</formula>
    </cfRule>
    <cfRule type="expression" dxfId="17452" priority="110">
      <formula>AND(IF($Q60=2,1,0),IF($X60&lt;30,1,0))</formula>
    </cfRule>
    <cfRule type="expression" dxfId="17451" priority="111">
      <formula>AND(IF($Q60=3,1,0),IF($X60&lt;30,1,0))</formula>
    </cfRule>
    <cfRule type="expression" dxfId="17450" priority="112">
      <formula>AND(IF($Q60=3,1,IF($Q60=4,1,0)),IF($F60&lt;=85,1,0))</formula>
    </cfRule>
  </conditionalFormatting>
  <conditionalFormatting sqref="X60">
    <cfRule type="expression" dxfId="17449" priority="105">
      <formula>AND(IF(OR($Q60=1,$Q60=2),1,0),IF($X60&lt;=20,1,0))</formula>
    </cfRule>
    <cfRule type="expression" dxfId="17448" priority="106">
      <formula>AND(IF($Q60=2,1,0),IF($X60&lt;30,1,0))</formula>
    </cfRule>
    <cfRule type="expression" dxfId="17447" priority="107">
      <formula>AND(IF($Q60=3,1,0),IF($X60&lt;30,1,0))</formula>
    </cfRule>
    <cfRule type="expression" dxfId="17446" priority="108">
      <formula>AND(IF($Q60=3,1,IF($Q60=4,1,0)),IF($F60&lt;=85,1,0))</formula>
    </cfRule>
  </conditionalFormatting>
  <conditionalFormatting sqref="AI60">
    <cfRule type="expression" dxfId="17445" priority="101">
      <formula>AND(IF(OR($Q60=1,$Q60=2),1,0),IF($X60&lt;=20,1,0))</formula>
    </cfRule>
    <cfRule type="expression" dxfId="17444" priority="102">
      <formula>AND(IF($Q60=2,1,0),IF($X60&lt;30,1,0))</formula>
    </cfRule>
    <cfRule type="expression" dxfId="17443" priority="103">
      <formula>AND(IF($Q60=3,1,0),IF($X60&lt;30,1,0))</formula>
    </cfRule>
    <cfRule type="expression" dxfId="17442" priority="104">
      <formula>AND(IF($Q60=3,1,IF($Q60=4,1,0)),IF($F60&lt;=85,1,0))</formula>
    </cfRule>
  </conditionalFormatting>
  <conditionalFormatting sqref="AV61">
    <cfRule type="expression" dxfId="17441" priority="99">
      <formula>AV61="X"</formula>
    </cfRule>
    <cfRule type="expression" dxfId="17440" priority="100">
      <formula>AV61="후보"</formula>
    </cfRule>
  </conditionalFormatting>
  <conditionalFormatting sqref="AC61">
    <cfRule type="cellIs" dxfId="17439" priority="96" operator="greaterThan">
      <formula>0.9</formula>
    </cfRule>
    <cfRule type="cellIs" dxfId="17438" priority="97" operator="greaterThan">
      <formula>0.85</formula>
    </cfRule>
  </conditionalFormatting>
  <conditionalFormatting sqref="N61">
    <cfRule type="cellIs" dxfId="17437" priority="94" operator="greaterThan">
      <formula>0.9</formula>
    </cfRule>
    <cfRule type="cellIs" dxfId="17436" priority="95" operator="greaterThan">
      <formula>0.85</formula>
    </cfRule>
  </conditionalFormatting>
  <conditionalFormatting sqref="E61">
    <cfRule type="expression" dxfId="17435" priority="90">
      <formula>AND(IF(OR($Q61=1,$Q61=2),1,0),IF($X61&lt;=20,1,0))</formula>
    </cfRule>
    <cfRule type="expression" dxfId="17434" priority="91">
      <formula>AND(IF($Q61=2,1,0),IF($X61&lt;30,1,0))</formula>
    </cfRule>
    <cfRule type="expression" dxfId="17433" priority="92">
      <formula>AND(IF($Q61=3,1,0),IF($X61&lt;30,1,0))</formula>
    </cfRule>
    <cfRule type="expression" dxfId="17432" priority="93">
      <formula>AND(IF($Q61=3,1,IF($Q61=4,1,0)),IF($F61&lt;=85,1,0))</formula>
    </cfRule>
  </conditionalFormatting>
  <conditionalFormatting sqref="X61">
    <cfRule type="expression" dxfId="17431" priority="86">
      <formula>AND(IF(OR($Q61=1,$Q61=2),1,0),IF($X61&lt;=20,1,0))</formula>
    </cfRule>
    <cfRule type="expression" dxfId="17430" priority="87">
      <formula>AND(IF($Q61=2,1,0),IF($X61&lt;30,1,0))</formula>
    </cfRule>
    <cfRule type="expression" dxfId="17429" priority="88">
      <formula>AND(IF($Q61=3,1,0),IF($X61&lt;30,1,0))</formula>
    </cfRule>
    <cfRule type="expression" dxfId="17428" priority="89">
      <formula>AND(IF($Q61=3,1,IF($Q61=4,1,0)),IF($F61&lt;=85,1,0))</formula>
    </cfRule>
  </conditionalFormatting>
  <conditionalFormatting sqref="AI61">
    <cfRule type="expression" dxfId="17427" priority="82">
      <formula>AND(IF(OR($Q61=1,$Q61=2),1,0),IF($X61&lt;=20,1,0))</formula>
    </cfRule>
    <cfRule type="expression" dxfId="17426" priority="83">
      <formula>AND(IF($Q61=2,1,0),IF($X61&lt;30,1,0))</formula>
    </cfRule>
    <cfRule type="expression" dxfId="17425" priority="84">
      <formula>AND(IF($Q61=3,1,0),IF($X61&lt;30,1,0))</formula>
    </cfRule>
    <cfRule type="expression" dxfId="17424" priority="85">
      <formula>AND(IF($Q61=3,1,IF($Q61=4,1,0)),IF($F61&lt;=85,1,0))</formula>
    </cfRule>
  </conditionalFormatting>
  <conditionalFormatting sqref="AV62">
    <cfRule type="expression" dxfId="17423" priority="80">
      <formula>AV62="X"</formula>
    </cfRule>
    <cfRule type="expression" dxfId="17422" priority="81">
      <formula>AV62="후보"</formula>
    </cfRule>
  </conditionalFormatting>
  <conditionalFormatting sqref="AC62 N62">
    <cfRule type="cellIs" dxfId="17421" priority="77" operator="greaterThan">
      <formula>0.9</formula>
    </cfRule>
    <cfRule type="cellIs" dxfId="17420" priority="78" operator="greaterThan">
      <formula>0.85</formula>
    </cfRule>
  </conditionalFormatting>
  <conditionalFormatting sqref="AV63">
    <cfRule type="expression" dxfId="17419" priority="75">
      <formula>AV63="X"</formula>
    </cfRule>
    <cfRule type="expression" dxfId="17418" priority="76">
      <formula>AV63="후보"</formula>
    </cfRule>
  </conditionalFormatting>
  <conditionalFormatting sqref="AC63">
    <cfRule type="cellIs" dxfId="17417" priority="72" operator="greaterThan">
      <formula>0.9</formula>
    </cfRule>
    <cfRule type="cellIs" dxfId="17416" priority="73" operator="greaterThan">
      <formula>0.85</formula>
    </cfRule>
  </conditionalFormatting>
  <conditionalFormatting sqref="N63">
    <cfRule type="cellIs" dxfId="17415" priority="70" operator="greaterThan">
      <formula>0.9</formula>
    </cfRule>
    <cfRule type="cellIs" dxfId="17414" priority="71" operator="greaterThan">
      <formula>0.85</formula>
    </cfRule>
  </conditionalFormatting>
  <conditionalFormatting sqref="E63">
    <cfRule type="expression" dxfId="17413" priority="66">
      <formula>AND(IF(OR($Q63=1,$Q63=2),1,0),IF($X63&lt;=20,1,0))</formula>
    </cfRule>
    <cfRule type="expression" dxfId="17412" priority="67">
      <formula>AND(IF($Q63=2,1,0),IF($X63&lt;30,1,0))</formula>
    </cfRule>
    <cfRule type="expression" dxfId="17411" priority="68">
      <formula>AND(IF($Q63=3,1,0),IF($X63&lt;30,1,0))</formula>
    </cfRule>
    <cfRule type="expression" dxfId="17410" priority="69">
      <formula>AND(IF($Q63=3,1,IF($Q63=4,1,0)),IF($F63&lt;=85,1,0))</formula>
    </cfRule>
  </conditionalFormatting>
  <conditionalFormatting sqref="X63">
    <cfRule type="expression" dxfId="17409" priority="62">
      <formula>AND(IF(OR($Q63=1,$Q63=2),1,0),IF($X63&lt;=20,1,0))</formula>
    </cfRule>
    <cfRule type="expression" dxfId="17408" priority="63">
      <formula>AND(IF($Q63=2,1,0),IF($X63&lt;30,1,0))</formula>
    </cfRule>
    <cfRule type="expression" dxfId="17407" priority="64">
      <formula>AND(IF($Q63=3,1,0),IF($X63&lt;30,1,0))</formula>
    </cfRule>
    <cfRule type="expression" dxfId="17406" priority="65">
      <formula>AND(IF($Q63=3,1,IF($Q63=4,1,0)),IF($F63&lt;=85,1,0))</formula>
    </cfRule>
  </conditionalFormatting>
  <conditionalFormatting sqref="AI63">
    <cfRule type="expression" dxfId="17405" priority="58">
      <formula>AND(IF(OR($Q63=1,$Q63=2),1,0),IF($X63&lt;=20,1,0))</formula>
    </cfRule>
    <cfRule type="expression" dxfId="17404" priority="59">
      <formula>AND(IF($Q63=2,1,0),IF($X63&lt;30,1,0))</formula>
    </cfRule>
    <cfRule type="expression" dxfId="17403" priority="60">
      <formula>AND(IF($Q63=3,1,0),IF($X63&lt;30,1,0))</formula>
    </cfRule>
    <cfRule type="expression" dxfId="17402" priority="61">
      <formula>AND(IF($Q63=3,1,IF($Q63=4,1,0)),IF($F63&lt;=85,1,0))</formula>
    </cfRule>
  </conditionalFormatting>
  <conditionalFormatting sqref="AV64">
    <cfRule type="expression" dxfId="17401" priority="56">
      <formula>AV64="X"</formula>
    </cfRule>
    <cfRule type="expression" dxfId="17400" priority="57">
      <formula>AV64="후보"</formula>
    </cfRule>
  </conditionalFormatting>
  <conditionalFormatting sqref="AC64">
    <cfRule type="cellIs" dxfId="17399" priority="53" operator="greaterThan">
      <formula>0.9</formula>
    </cfRule>
    <cfRule type="cellIs" dxfId="17398" priority="54" operator="greaterThan">
      <formula>0.85</formula>
    </cfRule>
  </conditionalFormatting>
  <conditionalFormatting sqref="N64">
    <cfRule type="cellIs" dxfId="17397" priority="51" operator="greaterThan">
      <formula>0.9</formula>
    </cfRule>
    <cfRule type="cellIs" dxfId="17396" priority="52" operator="greaterThan">
      <formula>0.85</formula>
    </cfRule>
  </conditionalFormatting>
  <conditionalFormatting sqref="E64">
    <cfRule type="expression" dxfId="17395" priority="47">
      <formula>AND(IF(OR($Q64=1,$Q64=2),1,0),IF($X64&lt;=20,1,0))</formula>
    </cfRule>
    <cfRule type="expression" dxfId="17394" priority="48">
      <formula>AND(IF($Q64=2,1,0),IF($X64&lt;30,1,0))</formula>
    </cfRule>
    <cfRule type="expression" dxfId="17393" priority="49">
      <formula>AND(IF($Q64=3,1,0),IF($X64&lt;30,1,0))</formula>
    </cfRule>
    <cfRule type="expression" dxfId="17392" priority="50">
      <formula>AND(IF($Q64=3,1,IF($Q64=4,1,0)),IF($F64&lt;=85,1,0))</formula>
    </cfRule>
  </conditionalFormatting>
  <conditionalFormatting sqref="X64">
    <cfRule type="expression" dxfId="17391" priority="43">
      <formula>AND(IF(OR($Q64=1,$Q64=2),1,0),IF($X64&lt;=20,1,0))</formula>
    </cfRule>
    <cfRule type="expression" dxfId="17390" priority="44">
      <formula>AND(IF($Q64=2,1,0),IF($X64&lt;30,1,0))</formula>
    </cfRule>
    <cfRule type="expression" dxfId="17389" priority="45">
      <formula>AND(IF($Q64=3,1,0),IF($X64&lt;30,1,0))</formula>
    </cfRule>
    <cfRule type="expression" dxfId="17388" priority="46">
      <formula>AND(IF($Q64=3,1,IF($Q64=4,1,0)),IF($F64&lt;=85,1,0))</formula>
    </cfRule>
  </conditionalFormatting>
  <conditionalFormatting sqref="AI64">
    <cfRule type="expression" dxfId="17387" priority="39">
      <formula>AND(IF(OR($Q64=1,$Q64=2),1,0),IF($X64&lt;=20,1,0))</formula>
    </cfRule>
    <cfRule type="expression" dxfId="17386" priority="40">
      <formula>AND(IF($Q64=2,1,0),IF($X64&lt;30,1,0))</formula>
    </cfRule>
    <cfRule type="expression" dxfId="17385" priority="41">
      <formula>AND(IF($Q64=3,1,0),IF($X64&lt;30,1,0))</formula>
    </cfRule>
    <cfRule type="expression" dxfId="17384" priority="42">
      <formula>AND(IF($Q64=3,1,IF($Q64=4,1,0)),IF($F64&lt;=85,1,0))</formula>
    </cfRule>
  </conditionalFormatting>
  <conditionalFormatting sqref="AV65">
    <cfRule type="expression" dxfId="17383" priority="37">
      <formula>AV65="X"</formula>
    </cfRule>
    <cfRule type="expression" dxfId="17382" priority="38">
      <formula>AV65="후보"</formula>
    </cfRule>
  </conditionalFormatting>
  <conditionalFormatting sqref="AC65">
    <cfRule type="cellIs" dxfId="17381" priority="34" operator="greaterThan">
      <formula>0.9</formula>
    </cfRule>
    <cfRule type="cellIs" dxfId="17380" priority="35" operator="greaterThan">
      <formula>0.85</formula>
    </cfRule>
  </conditionalFormatting>
  <conditionalFormatting sqref="N65">
    <cfRule type="cellIs" dxfId="17379" priority="32" operator="greaterThan">
      <formula>0.9</formula>
    </cfRule>
    <cfRule type="cellIs" dxfId="17378" priority="33" operator="greaterThan">
      <formula>0.85</formula>
    </cfRule>
  </conditionalFormatting>
  <conditionalFormatting sqref="E65">
    <cfRule type="expression" dxfId="17377" priority="28">
      <formula>AND(IF(OR($Q65=1,$Q65=2),1,0),IF($X65&lt;=20,1,0))</formula>
    </cfRule>
    <cfRule type="expression" dxfId="17376" priority="29">
      <formula>AND(IF($Q65=2,1,0),IF($X65&lt;30,1,0))</formula>
    </cfRule>
    <cfRule type="expression" dxfId="17375" priority="30">
      <formula>AND(IF($Q65=3,1,0),IF($X65&lt;30,1,0))</formula>
    </cfRule>
    <cfRule type="expression" dxfId="17374" priority="31">
      <formula>AND(IF($Q65=3,1,IF($Q65=4,1,0)),IF($F65&lt;=85,1,0))</formula>
    </cfRule>
  </conditionalFormatting>
  <conditionalFormatting sqref="X65">
    <cfRule type="expression" dxfId="17373" priority="24">
      <formula>AND(IF(OR($Q65=1,$Q65=2),1,0),IF($X65&lt;=20,1,0))</formula>
    </cfRule>
    <cfRule type="expression" dxfId="17372" priority="25">
      <formula>AND(IF($Q65=2,1,0),IF($X65&lt;30,1,0))</formula>
    </cfRule>
    <cfRule type="expression" dxfId="17371" priority="26">
      <formula>AND(IF($Q65=3,1,0),IF($X65&lt;30,1,0))</formula>
    </cfRule>
    <cfRule type="expression" dxfId="17370" priority="27">
      <formula>AND(IF($Q65=3,1,IF($Q65=4,1,0)),IF($F65&lt;=85,1,0))</formula>
    </cfRule>
  </conditionalFormatting>
  <conditionalFormatting sqref="AI65">
    <cfRule type="expression" dxfId="17369" priority="20">
      <formula>AND(IF(OR($Q65=1,$Q65=2),1,0),IF($X65&lt;=20,1,0))</formula>
    </cfRule>
    <cfRule type="expression" dxfId="17368" priority="21">
      <formula>AND(IF($Q65=2,1,0),IF($X65&lt;30,1,0))</formula>
    </cfRule>
    <cfRule type="expression" dxfId="17367" priority="22">
      <formula>AND(IF($Q65=3,1,0),IF($X65&lt;30,1,0))</formula>
    </cfRule>
    <cfRule type="expression" dxfId="17366" priority="23">
      <formula>AND(IF($Q65=3,1,IF($Q65=4,1,0)),IF($F65&lt;=85,1,0))</formula>
    </cfRule>
  </conditionalFormatting>
  <conditionalFormatting sqref="AV66">
    <cfRule type="expression" dxfId="17365" priority="18">
      <formula>AV66="X"</formula>
    </cfRule>
    <cfRule type="expression" dxfId="17364" priority="19">
      <formula>AV66="후보"</formula>
    </cfRule>
  </conditionalFormatting>
  <conditionalFormatting sqref="AC66">
    <cfRule type="cellIs" dxfId="17363" priority="15" operator="greaterThan">
      <formula>0.9</formula>
    </cfRule>
    <cfRule type="cellIs" dxfId="17362" priority="16" operator="greaterThan">
      <formula>0.85</formula>
    </cfRule>
  </conditionalFormatting>
  <conditionalFormatting sqref="N66">
    <cfRule type="cellIs" dxfId="17361" priority="13" operator="greaterThan">
      <formula>0.9</formula>
    </cfRule>
    <cfRule type="cellIs" dxfId="17360" priority="14" operator="greaterThan">
      <formula>0.85</formula>
    </cfRule>
  </conditionalFormatting>
  <conditionalFormatting sqref="E66">
    <cfRule type="expression" dxfId="17359" priority="9">
      <formula>AND(IF(OR($Q66=1,$Q66=2),1,0),IF($X66&lt;=20,1,0))</formula>
    </cfRule>
    <cfRule type="expression" dxfId="17358" priority="10">
      <formula>AND(IF($Q66=2,1,0),IF($X66&lt;30,1,0))</formula>
    </cfRule>
    <cfRule type="expression" dxfId="17357" priority="11">
      <formula>AND(IF($Q66=3,1,0),IF($X66&lt;30,1,0))</formula>
    </cfRule>
    <cfRule type="expression" dxfId="17356" priority="12">
      <formula>AND(IF($Q66=3,1,IF($Q66=4,1,0)),IF($F66&lt;=85,1,0))</formula>
    </cfRule>
  </conditionalFormatting>
  <conditionalFormatting sqref="X66">
    <cfRule type="expression" dxfId="17355" priority="5">
      <formula>AND(IF(OR($Q66=1,$Q66=2),1,0),IF($X66&lt;=20,1,0))</formula>
    </cfRule>
    <cfRule type="expression" dxfId="17354" priority="6">
      <formula>AND(IF($Q66=2,1,0),IF($X66&lt;30,1,0))</formula>
    </cfRule>
    <cfRule type="expression" dxfId="17353" priority="7">
      <formula>AND(IF($Q66=3,1,0),IF($X66&lt;30,1,0))</formula>
    </cfRule>
    <cfRule type="expression" dxfId="17352" priority="8">
      <formula>AND(IF($Q66=3,1,IF($Q66=4,1,0)),IF($F66&lt;=85,1,0))</formula>
    </cfRule>
  </conditionalFormatting>
  <conditionalFormatting sqref="AI66">
    <cfRule type="expression" dxfId="17351" priority="1">
      <formula>AND(IF(OR($Q66=1,$Q66=2),1,0),IF($X66&lt;=20,1,0))</formula>
    </cfRule>
    <cfRule type="expression" dxfId="17350" priority="2">
      <formula>AND(IF($Q66=2,1,0),IF($X66&lt;30,1,0))</formula>
    </cfRule>
    <cfRule type="expression" dxfId="17349" priority="3">
      <formula>AND(IF($Q66=3,1,0),IF($X66&lt;30,1,0))</formula>
    </cfRule>
    <cfRule type="expression" dxfId="17348" priority="4">
      <formula>AND(IF($Q66=3,1,IF($Q66=4,1,0)),IF($F66&lt;=85,1,0))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성남시 분당구</v>
      </c>
      <c r="I1" s="42" t="s">
        <v>1627</v>
      </c>
      <c r="X1" s="37" t="s">
        <v>5</v>
      </c>
      <c r="Y1" s="37"/>
      <c r="AA1" s="39">
        <f>단지추출!AA1</f>
        <v>70000</v>
      </c>
      <c r="AH1" s="7" t="str">
        <f>A1</f>
        <v>성남시 분당구</v>
      </c>
      <c r="AJ1" s="115" t="str">
        <f>A1&amp;" 전체 등급"</f>
        <v>성남시 분당구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성남시 분당구 대장동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677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06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대장동 판교퍼스트힐푸르지오2단지('21.05.,445^)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5" si="1">IF(A5="","",A5)</f>
        <v/>
      </c>
      <c r="AI5" s="106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673</v>
      </c>
      <c r="B6" s="10" t="s">
        <v>1645</v>
      </c>
      <c r="C6" s="88">
        <v>445</v>
      </c>
      <c r="D6" s="86">
        <v>114.4</v>
      </c>
      <c r="E6" s="87">
        <v>35</v>
      </c>
      <c r="F6" s="86">
        <v>85</v>
      </c>
      <c r="G6" s="17">
        <v>26</v>
      </c>
      <c r="H6" s="88">
        <v>160</v>
      </c>
      <c r="I6" s="89">
        <v>151000</v>
      </c>
      <c r="J6" s="89" t="s">
        <v>59</v>
      </c>
      <c r="K6" s="89">
        <v>85000</v>
      </c>
      <c r="L6" s="89" t="s">
        <v>74</v>
      </c>
      <c r="M6" s="90">
        <f>I6-K6</f>
        <v>66000</v>
      </c>
      <c r="N6" s="4">
        <f>IF(ISERROR(K6/I6),"",K6/I6)</f>
        <v>0.5629139072847682</v>
      </c>
      <c r="O6" s="91">
        <f>I6/E6</f>
        <v>4314.2857142857147</v>
      </c>
      <c r="P6" s="91">
        <f>K6/E6</f>
        <v>2428.5714285714284</v>
      </c>
      <c r="Q6" s="79">
        <v>3</v>
      </c>
      <c r="R6" s="79">
        <v>2</v>
      </c>
      <c r="S6" s="79" t="s">
        <v>72</v>
      </c>
      <c r="T6" s="5" t="s">
        <v>121</v>
      </c>
      <c r="U6" s="9"/>
      <c r="W6" s="86">
        <f t="shared" ref="W6:X10" si="2">D6</f>
        <v>114.4</v>
      </c>
      <c r="X6" s="87">
        <f t="shared" si="2"/>
        <v>35</v>
      </c>
      <c r="Y6" s="92">
        <f t="shared" ref="Y6:Z10" si="3">H6</f>
        <v>160</v>
      </c>
      <c r="Z6" s="90">
        <f t="shared" si="3"/>
        <v>151000</v>
      </c>
      <c r="AA6" s="90">
        <f>K6</f>
        <v>85000</v>
      </c>
      <c r="AB6" s="90">
        <f t="shared" ref="AB6:AD10" si="4">M6</f>
        <v>66000</v>
      </c>
      <c r="AC6" s="4">
        <f t="shared" si="4"/>
        <v>0.5629139072847682</v>
      </c>
      <c r="AD6" s="91">
        <f t="shared" si="4"/>
        <v>4314.2857142857147</v>
      </c>
      <c r="AE6" s="79" t="str">
        <f>S6</f>
        <v>계</v>
      </c>
      <c r="AF6" s="79" t="str">
        <f>Q6&amp;"/"&amp;R6</f>
        <v>3/2</v>
      </c>
      <c r="AH6" s="20" t="str">
        <f t="shared" si="1"/>
        <v>판교퍼스트힐푸르지오2단지</v>
      </c>
      <c r="AI6" s="87">
        <f t="shared" si="0"/>
        <v>35</v>
      </c>
      <c r="AJ6" s="79" t="str">
        <f>IF(AI6="","",$AJ$2)</f>
        <v>A-</v>
      </c>
      <c r="AK6" s="79" t="s">
        <v>13</v>
      </c>
      <c r="AL6" s="79" t="s">
        <v>62</v>
      </c>
      <c r="AM6" s="79" t="s">
        <v>63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X</v>
      </c>
      <c r="AQ6" s="79" t="str">
        <f>IF(O6="","",IF(O6&lt;=$AQ$1,"O","X"))</f>
        <v>X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673</v>
      </c>
      <c r="B7" s="10" t="s">
        <v>1645</v>
      </c>
      <c r="C7" s="88">
        <v>445</v>
      </c>
      <c r="D7" s="86">
        <v>114.7</v>
      </c>
      <c r="E7" s="87">
        <v>35</v>
      </c>
      <c r="F7" s="86">
        <v>85</v>
      </c>
      <c r="G7" s="17">
        <v>26</v>
      </c>
      <c r="H7" s="88">
        <v>134</v>
      </c>
      <c r="I7" s="89"/>
      <c r="J7" s="89"/>
      <c r="K7" s="89">
        <v>85000</v>
      </c>
      <c r="L7" s="89" t="s">
        <v>74</v>
      </c>
      <c r="M7" s="90">
        <f>I7-K7</f>
        <v>-85000</v>
      </c>
      <c r="N7" s="4" t="str">
        <f>IF(ISERROR(K7/I7),"",K7/I7)</f>
        <v/>
      </c>
      <c r="O7" s="91">
        <f>I7/E7</f>
        <v>0</v>
      </c>
      <c r="P7" s="91">
        <f>K7/E7</f>
        <v>2428.5714285714284</v>
      </c>
      <c r="Q7" s="79">
        <v>3</v>
      </c>
      <c r="R7" s="79">
        <v>2</v>
      </c>
      <c r="S7" s="79" t="s">
        <v>72</v>
      </c>
      <c r="T7" s="5" t="s">
        <v>122</v>
      </c>
      <c r="U7" s="9"/>
      <c r="W7" s="86">
        <f t="shared" si="2"/>
        <v>114.7</v>
      </c>
      <c r="X7" s="87">
        <f t="shared" si="2"/>
        <v>35</v>
      </c>
      <c r="Y7" s="92">
        <f t="shared" si="3"/>
        <v>134</v>
      </c>
      <c r="Z7" s="90">
        <f t="shared" si="3"/>
        <v>0</v>
      </c>
      <c r="AA7" s="90">
        <f>K7</f>
        <v>85000</v>
      </c>
      <c r="AB7" s="90">
        <f t="shared" si="4"/>
        <v>-85000</v>
      </c>
      <c r="AC7" s="4" t="str">
        <f t="shared" si="4"/>
        <v/>
      </c>
      <c r="AD7" s="91">
        <f t="shared" si="4"/>
        <v>0</v>
      </c>
      <c r="AE7" s="79" t="str">
        <f>S7</f>
        <v>계</v>
      </c>
      <c r="AF7" s="79" t="str">
        <f>Q7&amp;"/"&amp;R7</f>
        <v>3/2</v>
      </c>
      <c r="AH7" s="20" t="str">
        <f t="shared" si="1"/>
        <v>판교퍼스트힐푸르지오2단지</v>
      </c>
      <c r="AI7" s="87">
        <f t="shared" si="0"/>
        <v>35</v>
      </c>
      <c r="AJ7" s="79" t="str">
        <f>IF(AI7="","",$AJ$2)</f>
        <v>A-</v>
      </c>
      <c r="AK7" s="79" t="s">
        <v>13</v>
      </c>
      <c r="AL7" s="79" t="s">
        <v>62</v>
      </c>
      <c r="AM7" s="79" t="s">
        <v>63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/>
      </c>
    </row>
    <row r="8" spans="1:48" x14ac:dyDescent="0.3">
      <c r="A8" s="9" t="s">
        <v>673</v>
      </c>
      <c r="B8" s="10" t="s">
        <v>1645</v>
      </c>
      <c r="C8" s="88">
        <v>445</v>
      </c>
      <c r="D8" s="86">
        <v>114.7</v>
      </c>
      <c r="E8" s="87">
        <v>35</v>
      </c>
      <c r="F8" s="86">
        <v>84.9</v>
      </c>
      <c r="G8" s="17">
        <v>26</v>
      </c>
      <c r="H8" s="88">
        <v>103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72</v>
      </c>
      <c r="T8" s="5" t="s">
        <v>123</v>
      </c>
      <c r="U8" s="9"/>
      <c r="W8" s="86">
        <f t="shared" si="2"/>
        <v>114.7</v>
      </c>
      <c r="X8" s="87">
        <f t="shared" si="2"/>
        <v>35</v>
      </c>
      <c r="Y8" s="92">
        <f t="shared" si="3"/>
        <v>103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판교퍼스트힐푸르지오2단지</v>
      </c>
      <c r="AI8" s="87">
        <f t="shared" si="0"/>
        <v>35</v>
      </c>
      <c r="AJ8" s="79" t="str">
        <f>IF(AI8="","",$AJ$2)</f>
        <v>A-</v>
      </c>
      <c r="AK8" s="79" t="s">
        <v>13</v>
      </c>
      <c r="AL8" s="79" t="s">
        <v>62</v>
      </c>
      <c r="AM8" s="79" t="s">
        <v>63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 t="s">
        <v>673</v>
      </c>
      <c r="B9" s="10" t="s">
        <v>1645</v>
      </c>
      <c r="C9" s="88">
        <v>445</v>
      </c>
      <c r="D9" s="86">
        <v>115.2</v>
      </c>
      <c r="E9" s="87">
        <v>35</v>
      </c>
      <c r="F9" s="86">
        <v>85</v>
      </c>
      <c r="G9" s="17">
        <v>26</v>
      </c>
      <c r="H9" s="88">
        <v>45</v>
      </c>
      <c r="I9" s="89"/>
      <c r="J9" s="89"/>
      <c r="K9" s="89">
        <v>85000</v>
      </c>
      <c r="L9" s="89" t="s">
        <v>74</v>
      </c>
      <c r="M9" s="90">
        <f>I9-K9</f>
        <v>-85000</v>
      </c>
      <c r="N9" s="4" t="str">
        <f>IF(ISERROR(K9/I9),"",K9/I9)</f>
        <v/>
      </c>
      <c r="O9" s="91">
        <f>I9/E9</f>
        <v>0</v>
      </c>
      <c r="P9" s="91">
        <f>K9/E9</f>
        <v>2428.5714285714284</v>
      </c>
      <c r="Q9" s="79">
        <v>3</v>
      </c>
      <c r="R9" s="79">
        <v>2</v>
      </c>
      <c r="S9" s="79" t="s">
        <v>72</v>
      </c>
      <c r="T9" s="5" t="s">
        <v>124</v>
      </c>
      <c r="U9" s="9"/>
      <c r="W9" s="86">
        <f t="shared" si="2"/>
        <v>115.2</v>
      </c>
      <c r="X9" s="87">
        <f t="shared" si="2"/>
        <v>35</v>
      </c>
      <c r="Y9" s="92">
        <f t="shared" si="3"/>
        <v>45</v>
      </c>
      <c r="Z9" s="90">
        <f t="shared" si="3"/>
        <v>0</v>
      </c>
      <c r="AA9" s="90">
        <f>K9</f>
        <v>85000</v>
      </c>
      <c r="AB9" s="90">
        <f t="shared" si="4"/>
        <v>-85000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3/2</v>
      </c>
      <c r="AH9" s="20" t="str">
        <f t="shared" si="1"/>
        <v>판교퍼스트힐푸르지오2단지</v>
      </c>
      <c r="AI9" s="87">
        <f t="shared" si="0"/>
        <v>35</v>
      </c>
      <c r="AJ9" s="79" t="str">
        <f>IF(AI9="","",$AJ$2)</f>
        <v>A-</v>
      </c>
      <c r="AK9" s="79" t="s">
        <v>13</v>
      </c>
      <c r="AL9" s="79" t="s">
        <v>62</v>
      </c>
      <c r="AM9" s="79" t="s">
        <v>63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673</v>
      </c>
      <c r="B10" s="10" t="s">
        <v>1645</v>
      </c>
      <c r="C10" s="88">
        <v>445</v>
      </c>
      <c r="D10" s="86">
        <v>117.2</v>
      </c>
      <c r="E10" s="87">
        <v>35</v>
      </c>
      <c r="F10" s="86">
        <v>85</v>
      </c>
      <c r="G10" s="17">
        <v>26</v>
      </c>
      <c r="H10" s="88">
        <v>3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9">
        <v>3</v>
      </c>
      <c r="R10" s="79">
        <v>2</v>
      </c>
      <c r="S10" s="79" t="s">
        <v>72</v>
      </c>
      <c r="T10" s="5" t="s">
        <v>125</v>
      </c>
      <c r="U10" s="9"/>
      <c r="W10" s="86">
        <f t="shared" si="2"/>
        <v>117.2</v>
      </c>
      <c r="X10" s="87">
        <f t="shared" si="2"/>
        <v>35</v>
      </c>
      <c r="Y10" s="92">
        <f t="shared" si="3"/>
        <v>3</v>
      </c>
      <c r="Z10" s="90">
        <f t="shared" si="3"/>
        <v>0</v>
      </c>
      <c r="AA10" s="90">
        <f>K10</f>
        <v>0</v>
      </c>
      <c r="AB10" s="90">
        <f t="shared" si="4"/>
        <v>0</v>
      </c>
      <c r="AC10" s="4" t="str">
        <f t="shared" si="4"/>
        <v/>
      </c>
      <c r="AD10" s="91">
        <f t="shared" si="4"/>
        <v>0</v>
      </c>
      <c r="AE10" s="79" t="str">
        <f>S10</f>
        <v>계</v>
      </c>
      <c r="AF10" s="79" t="str">
        <f>Q10&amp;"/"&amp;R10</f>
        <v>3/2</v>
      </c>
      <c r="AH10" s="20" t="str">
        <f t="shared" si="1"/>
        <v>판교퍼스트힐푸르지오2단지</v>
      </c>
      <c r="AI10" s="87">
        <f t="shared" si="0"/>
        <v>35</v>
      </c>
      <c r="AJ10" s="79" t="str">
        <f>IF(AI10="","",$AJ$2)</f>
        <v>A-</v>
      </c>
      <c r="AK10" s="79" t="s">
        <v>13</v>
      </c>
      <c r="AL10" s="79" t="s">
        <v>62</v>
      </c>
      <c r="AM10" s="79" t="s">
        <v>63</v>
      </c>
      <c r="AN10" s="79" t="str">
        <f>IF(AI10="","",$AN$2)</f>
        <v>C</v>
      </c>
      <c r="AO10" s="79" t="str">
        <f>IF(N10="","",IF(N10&gt;=$AO$1/100,"O","X"))</f>
        <v/>
      </c>
      <c r="AP10" s="79" t="str">
        <f>IF(I10="","",IF(I10&lt;=$AP$1,"O","X"))</f>
        <v/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/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대장동 힐스테이트판교엘포레A6BL('21.07.,464^)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6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679</v>
      </c>
      <c r="B12" s="10" t="s">
        <v>1646</v>
      </c>
      <c r="C12" s="88">
        <v>464</v>
      </c>
      <c r="D12" s="86">
        <v>157.9</v>
      </c>
      <c r="E12" s="87">
        <v>48</v>
      </c>
      <c r="F12" s="86">
        <v>128.19999999999999</v>
      </c>
      <c r="G12" s="17">
        <v>39</v>
      </c>
      <c r="H12" s="88">
        <v>198</v>
      </c>
      <c r="I12" s="89"/>
      <c r="J12" s="89"/>
      <c r="K12" s="89">
        <v>150000</v>
      </c>
      <c r="L12" s="89" t="s">
        <v>81</v>
      </c>
      <c r="M12" s="90">
        <f>I12-K12</f>
        <v>-150000</v>
      </c>
      <c r="N12" s="4" t="str">
        <f>IF(ISERROR(K12/I12),"",K12/I12)</f>
        <v/>
      </c>
      <c r="O12" s="91">
        <f>I12/E12</f>
        <v>0</v>
      </c>
      <c r="P12" s="91">
        <f>K12/E12</f>
        <v>3125</v>
      </c>
      <c r="Q12" s="79">
        <v>4</v>
      </c>
      <c r="R12" s="79">
        <v>2</v>
      </c>
      <c r="S12" s="79" t="s">
        <v>72</v>
      </c>
      <c r="T12" s="5" t="s">
        <v>126</v>
      </c>
      <c r="U12" s="9"/>
      <c r="W12" s="86">
        <f t="shared" ref="W12:X14" si="5">D12</f>
        <v>157.9</v>
      </c>
      <c r="X12" s="87">
        <f t="shared" si="5"/>
        <v>48</v>
      </c>
      <c r="Y12" s="92">
        <f t="shared" ref="Y12:Z14" si="6">H12</f>
        <v>198</v>
      </c>
      <c r="Z12" s="90">
        <f t="shared" si="6"/>
        <v>0</v>
      </c>
      <c r="AA12" s="90">
        <f>K12</f>
        <v>150000</v>
      </c>
      <c r="AB12" s="90">
        <f t="shared" ref="AB12:AD14" si="7">M12</f>
        <v>-150000</v>
      </c>
      <c r="AC12" s="4" t="str">
        <f t="shared" si="7"/>
        <v/>
      </c>
      <c r="AD12" s="91">
        <f t="shared" si="7"/>
        <v>0</v>
      </c>
      <c r="AE12" s="79" t="str">
        <f>S12</f>
        <v>계</v>
      </c>
      <c r="AF12" s="79" t="str">
        <f>Q12&amp;"/"&amp;R12</f>
        <v>4/2</v>
      </c>
      <c r="AH12" s="20" t="str">
        <f t="shared" si="1"/>
        <v>힐스테이트판교엘포레A6BL</v>
      </c>
      <c r="AI12" s="87">
        <f t="shared" si="0"/>
        <v>48</v>
      </c>
      <c r="AJ12" s="79" t="str">
        <f>IF(AI12="","",$AJ$2)</f>
        <v>A-</v>
      </c>
      <c r="AK12" s="79" t="s">
        <v>13</v>
      </c>
      <c r="AL12" s="79" t="s">
        <v>62</v>
      </c>
      <c r="AM12" s="79" t="s">
        <v>63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X</v>
      </c>
      <c r="AU12" s="79" t="str">
        <f>IF(C12="","",IF(C12&gt;=$AU$1,"O","X"))</f>
        <v>O</v>
      </c>
      <c r="AV12" s="79" t="str">
        <f>IF(AO12="","",IF(AND(AO12="O",AP12="O",AR12="O",AT12="O",AU12="O"),"후보","X"))</f>
        <v/>
      </c>
    </row>
    <row r="13" spans="1:48" x14ac:dyDescent="0.3">
      <c r="A13" s="9" t="s">
        <v>679</v>
      </c>
      <c r="B13" s="10" t="s">
        <v>1646</v>
      </c>
      <c r="C13" s="88">
        <v>464</v>
      </c>
      <c r="D13" s="86">
        <v>157.9</v>
      </c>
      <c r="E13" s="87">
        <v>48</v>
      </c>
      <c r="F13" s="86">
        <v>128</v>
      </c>
      <c r="G13" s="17">
        <v>39</v>
      </c>
      <c r="H13" s="88">
        <v>132</v>
      </c>
      <c r="I13" s="89"/>
      <c r="J13" s="89"/>
      <c r="K13" s="89">
        <v>140000</v>
      </c>
      <c r="L13" s="89" t="s">
        <v>64</v>
      </c>
      <c r="M13" s="90">
        <f>I13-K13</f>
        <v>-140000</v>
      </c>
      <c r="N13" s="4" t="str">
        <f>IF(ISERROR(K13/I13),"",K13/I13)</f>
        <v/>
      </c>
      <c r="O13" s="91">
        <f>I13/E13</f>
        <v>0</v>
      </c>
      <c r="P13" s="91">
        <f>K13/E13</f>
        <v>2916.6666666666665</v>
      </c>
      <c r="Q13" s="79">
        <v>4</v>
      </c>
      <c r="R13" s="79">
        <v>2</v>
      </c>
      <c r="S13" s="79" t="s">
        <v>72</v>
      </c>
      <c r="T13" s="5" t="s">
        <v>127</v>
      </c>
      <c r="U13" s="9"/>
      <c r="W13" s="86">
        <f t="shared" si="5"/>
        <v>157.9</v>
      </c>
      <c r="X13" s="87">
        <f t="shared" si="5"/>
        <v>48</v>
      </c>
      <c r="Y13" s="92">
        <f t="shared" si="6"/>
        <v>132</v>
      </c>
      <c r="Z13" s="90">
        <f t="shared" si="6"/>
        <v>0</v>
      </c>
      <c r="AA13" s="90">
        <f>K13</f>
        <v>140000</v>
      </c>
      <c r="AB13" s="90">
        <f t="shared" si="7"/>
        <v>-140000</v>
      </c>
      <c r="AC13" s="4" t="str">
        <f t="shared" si="7"/>
        <v/>
      </c>
      <c r="AD13" s="91">
        <f t="shared" si="7"/>
        <v>0</v>
      </c>
      <c r="AE13" s="79" t="str">
        <f>S13</f>
        <v>계</v>
      </c>
      <c r="AF13" s="79" t="str">
        <f>Q13&amp;"/"&amp;R13</f>
        <v>4/2</v>
      </c>
      <c r="AH13" s="20" t="str">
        <f t="shared" si="1"/>
        <v>힐스테이트판교엘포레A6BL</v>
      </c>
      <c r="AI13" s="87">
        <f t="shared" si="0"/>
        <v>48</v>
      </c>
      <c r="AJ13" s="79" t="str">
        <f>IF(AI13="","",$AJ$2)</f>
        <v>A-</v>
      </c>
      <c r="AK13" s="79" t="s">
        <v>13</v>
      </c>
      <c r="AL13" s="79" t="s">
        <v>62</v>
      </c>
      <c r="AM13" s="79" t="s">
        <v>63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  <row r="14" spans="1:48" x14ac:dyDescent="0.3">
      <c r="A14" s="9" t="s">
        <v>679</v>
      </c>
      <c r="B14" s="10" t="s">
        <v>1646</v>
      </c>
      <c r="C14" s="88">
        <v>464</v>
      </c>
      <c r="D14" s="86">
        <v>158.4</v>
      </c>
      <c r="E14" s="87">
        <v>48</v>
      </c>
      <c r="F14" s="86">
        <v>128.1</v>
      </c>
      <c r="G14" s="17">
        <v>39</v>
      </c>
      <c r="H14" s="88">
        <v>134</v>
      </c>
      <c r="I14" s="89"/>
      <c r="J14" s="89"/>
      <c r="K14" s="89">
        <v>140000</v>
      </c>
      <c r="L14" s="89" t="s">
        <v>74</v>
      </c>
      <c r="M14" s="90">
        <f>I14-K14</f>
        <v>-140000</v>
      </c>
      <c r="N14" s="4" t="str">
        <f>IF(ISERROR(K14/I14),"",K14/I14)</f>
        <v/>
      </c>
      <c r="O14" s="91">
        <f>I14/E14</f>
        <v>0</v>
      </c>
      <c r="P14" s="91">
        <f>K14/E14</f>
        <v>2916.6666666666665</v>
      </c>
      <c r="Q14" s="79">
        <v>4</v>
      </c>
      <c r="R14" s="79">
        <v>2</v>
      </c>
      <c r="S14" s="79" t="s">
        <v>72</v>
      </c>
      <c r="T14" s="5" t="s">
        <v>128</v>
      </c>
      <c r="U14" s="9"/>
      <c r="W14" s="86">
        <f t="shared" si="5"/>
        <v>158.4</v>
      </c>
      <c r="X14" s="87">
        <f t="shared" si="5"/>
        <v>48</v>
      </c>
      <c r="Y14" s="92">
        <f t="shared" si="6"/>
        <v>134</v>
      </c>
      <c r="Z14" s="90">
        <f t="shared" si="6"/>
        <v>0</v>
      </c>
      <c r="AA14" s="90">
        <f>K14</f>
        <v>140000</v>
      </c>
      <c r="AB14" s="90">
        <f t="shared" si="7"/>
        <v>-140000</v>
      </c>
      <c r="AC14" s="4" t="str">
        <f t="shared" si="7"/>
        <v/>
      </c>
      <c r="AD14" s="91">
        <f t="shared" si="7"/>
        <v>0</v>
      </c>
      <c r="AE14" s="79" t="str">
        <f>S14</f>
        <v>계</v>
      </c>
      <c r="AF14" s="79" t="str">
        <f>Q14&amp;"/"&amp;R14</f>
        <v>4/2</v>
      </c>
      <c r="AH14" s="20" t="str">
        <f t="shared" si="1"/>
        <v>힐스테이트판교엘포레A6BL</v>
      </c>
      <c r="AI14" s="87">
        <f t="shared" si="0"/>
        <v>48</v>
      </c>
      <c r="AJ14" s="79" t="str">
        <f>IF(AI14="","",$AJ$2)</f>
        <v>A-</v>
      </c>
      <c r="AK14" s="79" t="s">
        <v>13</v>
      </c>
      <c r="AL14" s="79" t="s">
        <v>62</v>
      </c>
      <c r="AM14" s="79" t="s">
        <v>63</v>
      </c>
      <c r="AN14" s="79" t="str">
        <f>IF(AI14="","",$AN$2)</f>
        <v>C</v>
      </c>
      <c r="AO14" s="79" t="str">
        <f>IF(N14="","",IF(N14&gt;=$AO$1/100,"O","X"))</f>
        <v/>
      </c>
      <c r="AP14" s="79" t="str">
        <f>IF(I14="","",IF(I14&lt;=$AP$1,"O","X"))</f>
        <v/>
      </c>
      <c r="AQ14" s="79" t="str">
        <f>IF(O14="","",IF(O14&lt;=$AQ$1,"O","X"))</f>
        <v>O</v>
      </c>
      <c r="AR14" s="79" t="str">
        <f>IF(M14="","",IF(M14&lt;=$AR$1,"O","X"))</f>
        <v>O</v>
      </c>
      <c r="AS14" s="79" t="s">
        <v>2</v>
      </c>
      <c r="AT14" s="79" t="str">
        <f>IF(OR(F14="",AI14=""),"",IF(AND((F14&lt;=85),(AI14&gt;=15)),"O","X"))</f>
        <v>X</v>
      </c>
      <c r="AU14" s="79" t="str">
        <f>IF(C14="","",IF(C14&gt;=$AU$1,"O","X"))</f>
        <v>O</v>
      </c>
      <c r="AV14" s="79" t="str">
        <f>IF(AO14="","",IF(AND(AO14="O",AP14="O",AR14="O",AT14="O",AU14="O"),"후보","X"))</f>
        <v/>
      </c>
    </row>
    <row r="15" spans="1:48" x14ac:dyDescent="0.3">
      <c r="A15" s="9"/>
      <c r="B15" s="79"/>
      <c r="C15" s="6"/>
      <c r="D15" s="9"/>
      <c r="E15" s="14"/>
      <c r="F15" s="86"/>
      <c r="G15" s="9"/>
      <c r="H15" s="9"/>
      <c r="I15" s="9"/>
      <c r="J15" s="9"/>
      <c r="K15" s="9"/>
      <c r="L15" s="9"/>
      <c r="M15" s="9"/>
      <c r="N15" s="9"/>
      <c r="O15" s="91"/>
      <c r="P15" s="91"/>
      <c r="Q15" s="87"/>
      <c r="R15" s="87"/>
      <c r="S15" s="9"/>
      <c r="T15" s="47"/>
      <c r="U15" s="9"/>
      <c r="W15" s="67" t="str">
        <f>$A$4&amp;" "&amp;A16&amp;"("&amp;B16&amp;","&amp;C16&amp;"^)"</f>
        <v>대장동 판교풍경채어바니티5단지('21.11.,589^)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6" t="str">
        <f t="shared" si="0"/>
        <v/>
      </c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</row>
    <row r="16" spans="1:48" x14ac:dyDescent="0.3">
      <c r="A16" s="9" t="s">
        <v>698</v>
      </c>
      <c r="B16" s="10" t="s">
        <v>1647</v>
      </c>
      <c r="C16" s="88">
        <v>589</v>
      </c>
      <c r="D16" s="86">
        <v>115.7</v>
      </c>
      <c r="E16" s="87">
        <v>35</v>
      </c>
      <c r="F16" s="86">
        <v>85</v>
      </c>
      <c r="G16" s="17">
        <v>26</v>
      </c>
      <c r="H16" s="88">
        <v>455</v>
      </c>
      <c r="I16" s="89">
        <v>139000</v>
      </c>
      <c r="J16" s="89" t="s">
        <v>60</v>
      </c>
      <c r="K16" s="89">
        <v>84000</v>
      </c>
      <c r="L16" s="89" t="s">
        <v>84</v>
      </c>
      <c r="M16" s="90">
        <f>I16-K16</f>
        <v>55000</v>
      </c>
      <c r="N16" s="4">
        <f>IF(ISERROR(K16/I16),"",K16/I16)</f>
        <v>0.60431654676258995</v>
      </c>
      <c r="O16" s="91">
        <f>I16/E16</f>
        <v>3971.4285714285716</v>
      </c>
      <c r="P16" s="91">
        <f>K16/E16</f>
        <v>2400</v>
      </c>
      <c r="Q16" s="79">
        <v>3</v>
      </c>
      <c r="R16" s="79">
        <v>2</v>
      </c>
      <c r="S16" s="79" t="s">
        <v>72</v>
      </c>
      <c r="T16" s="5" t="s">
        <v>129</v>
      </c>
      <c r="U16" s="9"/>
      <c r="W16" s="86">
        <f t="shared" ref="W16:X20" si="8">D16</f>
        <v>115.7</v>
      </c>
      <c r="X16" s="87">
        <f t="shared" si="8"/>
        <v>35</v>
      </c>
      <c r="Y16" s="92">
        <f t="shared" ref="Y16:Z20" si="9">H16</f>
        <v>455</v>
      </c>
      <c r="Z16" s="90">
        <f t="shared" si="9"/>
        <v>139000</v>
      </c>
      <c r="AA16" s="90">
        <f>K16</f>
        <v>84000</v>
      </c>
      <c r="AB16" s="90">
        <f t="shared" ref="AB16:AD20" si="10">M16</f>
        <v>55000</v>
      </c>
      <c r="AC16" s="4">
        <f t="shared" si="10"/>
        <v>0.60431654676258995</v>
      </c>
      <c r="AD16" s="91">
        <f t="shared" si="10"/>
        <v>3971.4285714285716</v>
      </c>
      <c r="AE16" s="79" t="str">
        <f>S16</f>
        <v>계</v>
      </c>
      <c r="AF16" s="79" t="str">
        <f>Q16&amp;"/"&amp;R16</f>
        <v>3/2</v>
      </c>
      <c r="AH16" s="20" t="str">
        <f t="shared" si="1"/>
        <v>판교풍경채어바니티5단지</v>
      </c>
      <c r="AI16" s="87">
        <f t="shared" si="0"/>
        <v>35</v>
      </c>
      <c r="AJ16" s="79" t="str">
        <f>IF(AI16="","",$AJ$2)</f>
        <v>A-</v>
      </c>
      <c r="AK16" s="79" t="s">
        <v>13</v>
      </c>
      <c r="AL16" s="79" t="s">
        <v>62</v>
      </c>
      <c r="AM16" s="79" t="s">
        <v>63</v>
      </c>
      <c r="AN16" s="79" t="str">
        <f>IF(AI16="","",$AN$2)</f>
        <v>C</v>
      </c>
      <c r="AO16" s="79" t="str">
        <f>IF(N16="","",IF(N16&gt;=$AO$1/100,"O","X"))</f>
        <v>X</v>
      </c>
      <c r="AP16" s="79" t="str">
        <f>IF(I16="","",IF(I16&lt;=$AP$1,"O","X"))</f>
        <v>X</v>
      </c>
      <c r="AQ16" s="79" t="str">
        <f>IF(O16="","",IF(O16&lt;=$AQ$1,"O","X"))</f>
        <v>X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x14ac:dyDescent="0.3">
      <c r="A17" s="9" t="s">
        <v>698</v>
      </c>
      <c r="B17" s="10" t="s">
        <v>1647</v>
      </c>
      <c r="C17" s="88">
        <v>589</v>
      </c>
      <c r="D17" s="86">
        <v>116.2</v>
      </c>
      <c r="E17" s="87">
        <v>35</v>
      </c>
      <c r="F17" s="86">
        <v>84.8</v>
      </c>
      <c r="G17" s="17">
        <v>26</v>
      </c>
      <c r="H17" s="88">
        <v>40</v>
      </c>
      <c r="I17" s="89"/>
      <c r="J17" s="89"/>
      <c r="K17" s="89">
        <v>80000</v>
      </c>
      <c r="L17" s="89" t="s">
        <v>79</v>
      </c>
      <c r="M17" s="90">
        <f>I17-K17</f>
        <v>-80000</v>
      </c>
      <c r="N17" s="4" t="str">
        <f>IF(ISERROR(K17/I17),"",K17/I17)</f>
        <v/>
      </c>
      <c r="O17" s="91">
        <f>I17/E17</f>
        <v>0</v>
      </c>
      <c r="P17" s="91">
        <f>K17/E17</f>
        <v>2285.7142857142858</v>
      </c>
      <c r="Q17" s="79">
        <v>3</v>
      </c>
      <c r="R17" s="79">
        <v>2</v>
      </c>
      <c r="S17" s="79" t="s">
        <v>72</v>
      </c>
      <c r="T17" s="5" t="s">
        <v>130</v>
      </c>
      <c r="U17" s="9"/>
      <c r="W17" s="86">
        <f t="shared" si="8"/>
        <v>116.2</v>
      </c>
      <c r="X17" s="87">
        <f t="shared" si="8"/>
        <v>35</v>
      </c>
      <c r="Y17" s="92">
        <f t="shared" si="9"/>
        <v>40</v>
      </c>
      <c r="Z17" s="90">
        <f t="shared" si="9"/>
        <v>0</v>
      </c>
      <c r="AA17" s="90">
        <f>K17</f>
        <v>80000</v>
      </c>
      <c r="AB17" s="90">
        <f t="shared" si="10"/>
        <v>-80000</v>
      </c>
      <c r="AC17" s="4" t="str">
        <f t="shared" si="10"/>
        <v/>
      </c>
      <c r="AD17" s="91">
        <f t="shared" si="10"/>
        <v>0</v>
      </c>
      <c r="AE17" s="79" t="str">
        <f>S17</f>
        <v>계</v>
      </c>
      <c r="AF17" s="79" t="str">
        <f>Q17&amp;"/"&amp;R17</f>
        <v>3/2</v>
      </c>
      <c r="AH17" s="20" t="str">
        <f t="shared" si="1"/>
        <v>판교풍경채어바니티5단지</v>
      </c>
      <c r="AI17" s="87">
        <f t="shared" si="0"/>
        <v>35</v>
      </c>
      <c r="AJ17" s="79" t="str">
        <f>IF(AI17="","",$AJ$2)</f>
        <v>A-</v>
      </c>
      <c r="AK17" s="79" t="s">
        <v>13</v>
      </c>
      <c r="AL17" s="79" t="s">
        <v>62</v>
      </c>
      <c r="AM17" s="79" t="s">
        <v>63</v>
      </c>
      <c r="AN17" s="79" t="str">
        <f>IF(AI17="","",$AN$2)</f>
        <v>C</v>
      </c>
      <c r="AO17" s="79" t="str">
        <f>IF(N17="","",IF(N17&gt;=$AO$1/100,"O","X"))</f>
        <v/>
      </c>
      <c r="AP17" s="79" t="str">
        <f>IF(I17="","",IF(I17&lt;=$AP$1,"O","X"))</f>
        <v/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/>
      </c>
    </row>
    <row r="18" spans="1:48" x14ac:dyDescent="0.3">
      <c r="A18" s="9" t="s">
        <v>698</v>
      </c>
      <c r="B18" s="10" t="s">
        <v>1647</v>
      </c>
      <c r="C18" s="88">
        <v>589</v>
      </c>
      <c r="D18" s="86">
        <v>117</v>
      </c>
      <c r="E18" s="87">
        <v>35</v>
      </c>
      <c r="F18" s="86">
        <v>84.9</v>
      </c>
      <c r="G18" s="17">
        <v>26</v>
      </c>
      <c r="H18" s="88">
        <v>39</v>
      </c>
      <c r="I18" s="89"/>
      <c r="J18" s="89"/>
      <c r="K18" s="89">
        <v>85000</v>
      </c>
      <c r="L18" s="89" t="s">
        <v>84</v>
      </c>
      <c r="M18" s="90">
        <f>I18-K18</f>
        <v>-85000</v>
      </c>
      <c r="N18" s="4" t="str">
        <f>IF(ISERROR(K18/I18),"",K18/I18)</f>
        <v/>
      </c>
      <c r="O18" s="91">
        <f>I18/E18</f>
        <v>0</v>
      </c>
      <c r="P18" s="91">
        <f>K18/E18</f>
        <v>2428.5714285714284</v>
      </c>
      <c r="Q18" s="79">
        <v>3</v>
      </c>
      <c r="R18" s="79">
        <v>2</v>
      </c>
      <c r="S18" s="79" t="s">
        <v>72</v>
      </c>
      <c r="T18" s="5" t="s">
        <v>131</v>
      </c>
      <c r="U18" s="9"/>
      <c r="W18" s="86">
        <f t="shared" si="8"/>
        <v>117</v>
      </c>
      <c r="X18" s="87">
        <f t="shared" si="8"/>
        <v>35</v>
      </c>
      <c r="Y18" s="92">
        <f t="shared" si="9"/>
        <v>39</v>
      </c>
      <c r="Z18" s="90">
        <f t="shared" si="9"/>
        <v>0</v>
      </c>
      <c r="AA18" s="90">
        <f>K18</f>
        <v>85000</v>
      </c>
      <c r="AB18" s="90">
        <f t="shared" si="10"/>
        <v>-85000</v>
      </c>
      <c r="AC18" s="4" t="str">
        <f t="shared" si="10"/>
        <v/>
      </c>
      <c r="AD18" s="91">
        <f t="shared" si="10"/>
        <v>0</v>
      </c>
      <c r="AE18" s="79" t="str">
        <f>S18</f>
        <v>계</v>
      </c>
      <c r="AF18" s="79" t="str">
        <f>Q18&amp;"/"&amp;R18</f>
        <v>3/2</v>
      </c>
      <c r="AH18" s="20" t="str">
        <f t="shared" si="1"/>
        <v>판교풍경채어바니티5단지</v>
      </c>
      <c r="AI18" s="87">
        <f t="shared" si="0"/>
        <v>35</v>
      </c>
      <c r="AJ18" s="79" t="str">
        <f>IF(AI18="","",$AJ$2)</f>
        <v>A-</v>
      </c>
      <c r="AK18" s="79" t="s">
        <v>13</v>
      </c>
      <c r="AL18" s="79" t="s">
        <v>62</v>
      </c>
      <c r="AM18" s="79" t="s">
        <v>63</v>
      </c>
      <c r="AN18" s="79" t="str">
        <f>IF(AI18="","",$AN$2)</f>
        <v>C</v>
      </c>
      <c r="AO18" s="79" t="str">
        <f>IF(N18="","",IF(N18&gt;=$AO$1/100,"O","X"))</f>
        <v/>
      </c>
      <c r="AP18" s="79" t="str">
        <f>IF(I18="","",IF(I18&lt;=$AP$1,"O","X"))</f>
        <v/>
      </c>
      <c r="AQ18" s="79" t="str">
        <f>IF(O18="","",IF(O18&lt;=$AQ$1,"O","X"))</f>
        <v>O</v>
      </c>
      <c r="AR18" s="79" t="str">
        <f>IF(M18="","",IF(M18&lt;=$AR$1,"O","X"))</f>
        <v>O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/>
      </c>
    </row>
    <row r="19" spans="1:48" x14ac:dyDescent="0.3">
      <c r="A19" s="9" t="s">
        <v>698</v>
      </c>
      <c r="B19" s="10" t="s">
        <v>1647</v>
      </c>
      <c r="C19" s="88">
        <v>589</v>
      </c>
      <c r="D19" s="86">
        <v>116.3</v>
      </c>
      <c r="E19" s="87">
        <v>35</v>
      </c>
      <c r="F19" s="86">
        <v>85</v>
      </c>
      <c r="G19" s="17">
        <v>26</v>
      </c>
      <c r="H19" s="88">
        <v>38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9">
        <v>3</v>
      </c>
      <c r="R19" s="79">
        <v>2</v>
      </c>
      <c r="S19" s="79" t="s">
        <v>72</v>
      </c>
      <c r="T19" s="5" t="s">
        <v>132</v>
      </c>
      <c r="U19" s="9"/>
      <c r="W19" s="86">
        <f t="shared" si="8"/>
        <v>116.3</v>
      </c>
      <c r="X19" s="87">
        <f t="shared" si="8"/>
        <v>35</v>
      </c>
      <c r="Y19" s="92">
        <f t="shared" si="9"/>
        <v>38</v>
      </c>
      <c r="Z19" s="90">
        <f t="shared" si="9"/>
        <v>0</v>
      </c>
      <c r="AA19" s="90">
        <f>K19</f>
        <v>0</v>
      </c>
      <c r="AB19" s="90">
        <f t="shared" si="10"/>
        <v>0</v>
      </c>
      <c r="AC19" s="4" t="str">
        <f t="shared" si="10"/>
        <v/>
      </c>
      <c r="AD19" s="91">
        <f t="shared" si="10"/>
        <v>0</v>
      </c>
      <c r="AE19" s="79" t="str">
        <f>S19</f>
        <v>계</v>
      </c>
      <c r="AF19" s="79" t="str">
        <f>Q19&amp;"/"&amp;R19</f>
        <v>3/2</v>
      </c>
      <c r="AH19" s="20" t="str">
        <f t="shared" si="1"/>
        <v>판교풍경채어바니티5단지</v>
      </c>
      <c r="AI19" s="87">
        <f t="shared" si="0"/>
        <v>35</v>
      </c>
      <c r="AJ19" s="79" t="str">
        <f>IF(AI19="","",$AJ$2)</f>
        <v>A-</v>
      </c>
      <c r="AK19" s="79" t="s">
        <v>13</v>
      </c>
      <c r="AL19" s="79" t="s">
        <v>62</v>
      </c>
      <c r="AM19" s="79" t="s">
        <v>63</v>
      </c>
      <c r="AN19" s="79" t="str">
        <f>IF(AI19="","",$AN$2)</f>
        <v>C</v>
      </c>
      <c r="AO19" s="79" t="str">
        <f>IF(N19="","",IF(N19&gt;=$AO$1/100,"O","X"))</f>
        <v/>
      </c>
      <c r="AP19" s="79" t="str">
        <f>IF(I19="","",IF(I19&lt;=$AP$1,"O","X"))</f>
        <v/>
      </c>
      <c r="AQ19" s="79" t="str">
        <f>IF(O19="","",IF(O19&lt;=$AQ$1,"O","X"))</f>
        <v>O</v>
      </c>
      <c r="AR19" s="79" t="str">
        <f>IF(M19="","",IF(M19&lt;=$AR$1,"O","X"))</f>
        <v>O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O</v>
      </c>
      <c r="AV19" s="79" t="str">
        <f>IF(AO19="","",IF(AND(AO19="O",AP19="O",AR19="O",AT19="O",AU19="O"),"후보","X"))</f>
        <v/>
      </c>
    </row>
    <row r="20" spans="1:48" x14ac:dyDescent="0.3">
      <c r="A20" s="9" t="s">
        <v>698</v>
      </c>
      <c r="B20" s="10" t="s">
        <v>1647</v>
      </c>
      <c r="C20" s="88">
        <v>589</v>
      </c>
      <c r="D20" s="86">
        <v>118</v>
      </c>
      <c r="E20" s="87">
        <v>36</v>
      </c>
      <c r="F20" s="86">
        <v>85</v>
      </c>
      <c r="G20" s="17">
        <v>26</v>
      </c>
      <c r="H20" s="88">
        <v>17</v>
      </c>
      <c r="I20" s="89"/>
      <c r="J20" s="89"/>
      <c r="K20" s="89">
        <v>80000</v>
      </c>
      <c r="L20" s="89" t="s">
        <v>84</v>
      </c>
      <c r="M20" s="90">
        <f>I20-K20</f>
        <v>-80000</v>
      </c>
      <c r="N20" s="4" t="str">
        <f>IF(ISERROR(K20/I20),"",K20/I20)</f>
        <v/>
      </c>
      <c r="O20" s="91">
        <f>I20/E20</f>
        <v>0</v>
      </c>
      <c r="P20" s="91">
        <f>K20/E20</f>
        <v>2222.2222222222222</v>
      </c>
      <c r="Q20" s="79">
        <v>4</v>
      </c>
      <c r="R20" s="79">
        <v>2</v>
      </c>
      <c r="S20" s="79" t="s">
        <v>72</v>
      </c>
      <c r="T20" s="5" t="s">
        <v>133</v>
      </c>
      <c r="U20" s="9"/>
      <c r="W20" s="86">
        <f t="shared" si="8"/>
        <v>118</v>
      </c>
      <c r="X20" s="87">
        <f t="shared" si="8"/>
        <v>36</v>
      </c>
      <c r="Y20" s="92">
        <f t="shared" si="9"/>
        <v>17</v>
      </c>
      <c r="Z20" s="90">
        <f t="shared" si="9"/>
        <v>0</v>
      </c>
      <c r="AA20" s="90">
        <f>K20</f>
        <v>80000</v>
      </c>
      <c r="AB20" s="90">
        <f t="shared" si="10"/>
        <v>-80000</v>
      </c>
      <c r="AC20" s="4" t="str">
        <f t="shared" si="10"/>
        <v/>
      </c>
      <c r="AD20" s="91">
        <f t="shared" si="10"/>
        <v>0</v>
      </c>
      <c r="AE20" s="79" t="str">
        <f>S20</f>
        <v>계</v>
      </c>
      <c r="AF20" s="79" t="str">
        <f>Q20&amp;"/"&amp;R20</f>
        <v>4/2</v>
      </c>
      <c r="AH20" s="20" t="str">
        <f t="shared" si="1"/>
        <v>판교풍경채어바니티5단지</v>
      </c>
      <c r="AI20" s="87">
        <f t="shared" si="0"/>
        <v>36</v>
      </c>
      <c r="AJ20" s="79" t="str">
        <f>IF(AI20="","",$AJ$2)</f>
        <v>A-</v>
      </c>
      <c r="AK20" s="79" t="s">
        <v>13</v>
      </c>
      <c r="AL20" s="79" t="s">
        <v>62</v>
      </c>
      <c r="AM20" s="79" t="s">
        <v>63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O</v>
      </c>
      <c r="AV20" s="79" t="str">
        <f>IF(AO20="","",IF(AND(AO20="O",AP20="O",AR20="O",AT20="O",AU20="O"),"후보","X"))</f>
        <v/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대장동 판교퍼스트힐푸르지오1단지('21.05.,529^)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6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712</v>
      </c>
      <c r="B22" s="10" t="s">
        <v>1645</v>
      </c>
      <c r="C22" s="88">
        <v>529</v>
      </c>
      <c r="D22" s="86">
        <v>114.3</v>
      </c>
      <c r="E22" s="87">
        <v>35</v>
      </c>
      <c r="F22" s="86">
        <v>85</v>
      </c>
      <c r="G22" s="17">
        <v>26</v>
      </c>
      <c r="H22" s="88">
        <v>273</v>
      </c>
      <c r="I22" s="89"/>
      <c r="J22" s="89"/>
      <c r="K22" s="89">
        <v>78000</v>
      </c>
      <c r="L22" s="89" t="s">
        <v>84</v>
      </c>
      <c r="M22" s="90">
        <f>I22-K22</f>
        <v>-78000</v>
      </c>
      <c r="N22" s="4" t="str">
        <f>IF(ISERROR(K22/I22),"",K22/I22)</f>
        <v/>
      </c>
      <c r="O22" s="91">
        <f>I22/E22</f>
        <v>0</v>
      </c>
      <c r="P22" s="91">
        <f>K22/E22</f>
        <v>2228.5714285714284</v>
      </c>
      <c r="Q22" s="79">
        <v>3</v>
      </c>
      <c r="R22" s="79">
        <v>2</v>
      </c>
      <c r="S22" s="79" t="s">
        <v>72</v>
      </c>
      <c r="T22" s="5" t="s">
        <v>121</v>
      </c>
      <c r="U22" s="9"/>
      <c r="W22" s="86">
        <f t="shared" ref="W22:X26" si="11">D22</f>
        <v>114.3</v>
      </c>
      <c r="X22" s="87">
        <f t="shared" si="11"/>
        <v>35</v>
      </c>
      <c r="Y22" s="92">
        <f t="shared" ref="Y22:Z26" si="12">H22</f>
        <v>273</v>
      </c>
      <c r="Z22" s="90">
        <f t="shared" si="12"/>
        <v>0</v>
      </c>
      <c r="AA22" s="90">
        <f>K22</f>
        <v>78000</v>
      </c>
      <c r="AB22" s="90">
        <f t="shared" ref="AB22:AD26" si="13">M22</f>
        <v>-78000</v>
      </c>
      <c r="AC22" s="4" t="str">
        <f t="shared" si="13"/>
        <v/>
      </c>
      <c r="AD22" s="91">
        <f t="shared" si="13"/>
        <v>0</v>
      </c>
      <c r="AE22" s="79" t="str">
        <f>S22</f>
        <v>계</v>
      </c>
      <c r="AF22" s="79" t="str">
        <f>Q22&amp;"/"&amp;R22</f>
        <v>3/2</v>
      </c>
      <c r="AH22" s="20" t="str">
        <f t="shared" si="1"/>
        <v>판교퍼스트힐푸르지오1단지</v>
      </c>
      <c r="AI22" s="87">
        <f t="shared" si="0"/>
        <v>35</v>
      </c>
      <c r="AJ22" s="79" t="str">
        <f>IF(AI22="","",$AJ$2)</f>
        <v>A-</v>
      </c>
      <c r="AK22" s="79" t="s">
        <v>13</v>
      </c>
      <c r="AL22" s="79" t="s">
        <v>62</v>
      </c>
      <c r="AM22" s="79" t="s">
        <v>63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/>
      </c>
    </row>
    <row r="23" spans="1:48" x14ac:dyDescent="0.3">
      <c r="A23" s="9" t="s">
        <v>712</v>
      </c>
      <c r="B23" s="10" t="s">
        <v>1645</v>
      </c>
      <c r="C23" s="88">
        <v>529</v>
      </c>
      <c r="D23" s="86">
        <v>114.7</v>
      </c>
      <c r="E23" s="87">
        <v>35</v>
      </c>
      <c r="F23" s="86">
        <v>85</v>
      </c>
      <c r="G23" s="17">
        <v>26</v>
      </c>
      <c r="H23" s="88">
        <v>128</v>
      </c>
      <c r="I23" s="89"/>
      <c r="J23" s="89"/>
      <c r="K23" s="89">
        <v>78000</v>
      </c>
      <c r="L23" s="89" t="s">
        <v>74</v>
      </c>
      <c r="M23" s="90">
        <f>I23-K23</f>
        <v>-78000</v>
      </c>
      <c r="N23" s="4" t="str">
        <f>IF(ISERROR(K23/I23),"",K23/I23)</f>
        <v/>
      </c>
      <c r="O23" s="91">
        <f>I23/E23</f>
        <v>0</v>
      </c>
      <c r="P23" s="91">
        <f>K23/E23</f>
        <v>2228.5714285714284</v>
      </c>
      <c r="Q23" s="79">
        <v>3</v>
      </c>
      <c r="R23" s="79">
        <v>2</v>
      </c>
      <c r="S23" s="79" t="s">
        <v>72</v>
      </c>
      <c r="T23" s="5" t="s">
        <v>122</v>
      </c>
      <c r="U23" s="9"/>
      <c r="W23" s="86">
        <f t="shared" si="11"/>
        <v>114.7</v>
      </c>
      <c r="X23" s="87">
        <f t="shared" si="11"/>
        <v>35</v>
      </c>
      <c r="Y23" s="92">
        <f t="shared" si="12"/>
        <v>128</v>
      </c>
      <c r="Z23" s="90">
        <f t="shared" si="12"/>
        <v>0</v>
      </c>
      <c r="AA23" s="90">
        <f>K23</f>
        <v>78000</v>
      </c>
      <c r="AB23" s="90">
        <f t="shared" si="13"/>
        <v>-78000</v>
      </c>
      <c r="AC23" s="4" t="str">
        <f t="shared" si="13"/>
        <v/>
      </c>
      <c r="AD23" s="91">
        <f t="shared" si="13"/>
        <v>0</v>
      </c>
      <c r="AE23" s="79" t="str">
        <f>S23</f>
        <v>계</v>
      </c>
      <c r="AF23" s="79" t="str">
        <f>Q23&amp;"/"&amp;R23</f>
        <v>3/2</v>
      </c>
      <c r="AH23" s="20" t="str">
        <f t="shared" si="1"/>
        <v>판교퍼스트힐푸르지오1단지</v>
      </c>
      <c r="AI23" s="87">
        <f t="shared" si="0"/>
        <v>35</v>
      </c>
      <c r="AJ23" s="79" t="str">
        <f>IF(AI23="","",$AJ$2)</f>
        <v>A-</v>
      </c>
      <c r="AK23" s="79" t="s">
        <v>13</v>
      </c>
      <c r="AL23" s="79" t="s">
        <v>62</v>
      </c>
      <c r="AM23" s="79" t="s">
        <v>63</v>
      </c>
      <c r="AN23" s="79" t="str">
        <f>IF(AI23="","",$AN$2)</f>
        <v>C</v>
      </c>
      <c r="AO23" s="79" t="str">
        <f>IF(N23="","",IF(N23&gt;=$AO$1/100,"O","X"))</f>
        <v/>
      </c>
      <c r="AP23" s="79" t="str">
        <f>IF(I23="","",IF(I23&lt;=$AP$1,"O","X"))</f>
        <v/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/>
      </c>
    </row>
    <row r="24" spans="1:48" x14ac:dyDescent="0.3">
      <c r="A24" s="9" t="s">
        <v>712</v>
      </c>
      <c r="B24" s="10" t="s">
        <v>1645</v>
      </c>
      <c r="C24" s="88">
        <v>529</v>
      </c>
      <c r="D24" s="86">
        <v>114.7</v>
      </c>
      <c r="E24" s="87">
        <v>35</v>
      </c>
      <c r="F24" s="86">
        <v>84.9</v>
      </c>
      <c r="G24" s="17">
        <v>26</v>
      </c>
      <c r="H24" s="88">
        <v>87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9">
        <v>3</v>
      </c>
      <c r="R24" s="79">
        <v>2</v>
      </c>
      <c r="S24" s="79" t="s">
        <v>72</v>
      </c>
      <c r="T24" s="5" t="s">
        <v>123</v>
      </c>
      <c r="U24" s="9"/>
      <c r="W24" s="86">
        <f t="shared" si="11"/>
        <v>114.7</v>
      </c>
      <c r="X24" s="87">
        <f t="shared" si="11"/>
        <v>35</v>
      </c>
      <c r="Y24" s="92">
        <f t="shared" si="12"/>
        <v>87</v>
      </c>
      <c r="Z24" s="90">
        <f t="shared" si="12"/>
        <v>0</v>
      </c>
      <c r="AA24" s="90">
        <f>K24</f>
        <v>0</v>
      </c>
      <c r="AB24" s="90">
        <f t="shared" si="13"/>
        <v>0</v>
      </c>
      <c r="AC24" s="4" t="str">
        <f t="shared" si="13"/>
        <v/>
      </c>
      <c r="AD24" s="91">
        <f t="shared" si="13"/>
        <v>0</v>
      </c>
      <c r="AE24" s="79" t="str">
        <f>S24</f>
        <v>계</v>
      </c>
      <c r="AF24" s="79" t="str">
        <f>Q24&amp;"/"&amp;R24</f>
        <v>3/2</v>
      </c>
      <c r="AH24" s="20" t="str">
        <f t="shared" si="1"/>
        <v>판교퍼스트힐푸르지오1단지</v>
      </c>
      <c r="AI24" s="87">
        <f t="shared" si="0"/>
        <v>35</v>
      </c>
      <c r="AJ24" s="79" t="str">
        <f>IF(AI24="","",$AJ$2)</f>
        <v>A-</v>
      </c>
      <c r="AK24" s="79" t="s">
        <v>13</v>
      </c>
      <c r="AL24" s="79" t="s">
        <v>62</v>
      </c>
      <c r="AM24" s="79" t="s">
        <v>63</v>
      </c>
      <c r="AN24" s="79" t="str">
        <f>IF(AI24="","",$AN$2)</f>
        <v>C</v>
      </c>
      <c r="AO24" s="79" t="str">
        <f>IF(N24="","",IF(N24&gt;=$AO$1/100,"O","X"))</f>
        <v/>
      </c>
      <c r="AP24" s="79" t="str">
        <f>IF(I24="","",IF(I24&lt;=$AP$1,"O","X"))</f>
        <v/>
      </c>
      <c r="AQ24" s="79" t="str">
        <f>IF(O24="","",IF(O24&lt;=$AQ$1,"O","X"))</f>
        <v>O</v>
      </c>
      <c r="AR24" s="79" t="str">
        <f>IF(M24="","",IF(M24&lt;=$AR$1,"O","X"))</f>
        <v>O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/>
      </c>
    </row>
    <row r="25" spans="1:48" x14ac:dyDescent="0.3">
      <c r="A25" s="9" t="s">
        <v>712</v>
      </c>
      <c r="B25" s="10" t="s">
        <v>1645</v>
      </c>
      <c r="C25" s="88">
        <v>529</v>
      </c>
      <c r="D25" s="86">
        <v>115.1</v>
      </c>
      <c r="E25" s="87">
        <v>35</v>
      </c>
      <c r="F25" s="86">
        <v>85</v>
      </c>
      <c r="G25" s="17">
        <v>26</v>
      </c>
      <c r="H25" s="88">
        <v>36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3</v>
      </c>
      <c r="R25" s="79">
        <v>2</v>
      </c>
      <c r="S25" s="79" t="s">
        <v>72</v>
      </c>
      <c r="T25" s="5" t="s">
        <v>124</v>
      </c>
      <c r="U25" s="9"/>
      <c r="W25" s="86">
        <f t="shared" si="11"/>
        <v>115.1</v>
      </c>
      <c r="X25" s="87">
        <f t="shared" si="11"/>
        <v>35</v>
      </c>
      <c r="Y25" s="92">
        <f t="shared" si="12"/>
        <v>36</v>
      </c>
      <c r="Z25" s="90">
        <f t="shared" si="12"/>
        <v>0</v>
      </c>
      <c r="AA25" s="90">
        <f>K25</f>
        <v>0</v>
      </c>
      <c r="AB25" s="90">
        <f t="shared" si="13"/>
        <v>0</v>
      </c>
      <c r="AC25" s="4" t="str">
        <f t="shared" si="13"/>
        <v/>
      </c>
      <c r="AD25" s="91">
        <f t="shared" si="13"/>
        <v>0</v>
      </c>
      <c r="AE25" s="79" t="str">
        <f>S25</f>
        <v>계</v>
      </c>
      <c r="AF25" s="79" t="str">
        <f>Q25&amp;"/"&amp;R25</f>
        <v>3/2</v>
      </c>
      <c r="AH25" s="20" t="str">
        <f t="shared" si="1"/>
        <v>판교퍼스트힐푸르지오1단지</v>
      </c>
      <c r="AI25" s="87">
        <f t="shared" si="0"/>
        <v>35</v>
      </c>
      <c r="AJ25" s="79" t="str">
        <f>IF(AI25="","",$AJ$2)</f>
        <v>A-</v>
      </c>
      <c r="AK25" s="79" t="s">
        <v>13</v>
      </c>
      <c r="AL25" s="79" t="s">
        <v>62</v>
      </c>
      <c r="AM25" s="79" t="s">
        <v>63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/>
      </c>
    </row>
    <row r="26" spans="1:48" x14ac:dyDescent="0.3">
      <c r="A26" s="9" t="s">
        <v>712</v>
      </c>
      <c r="B26" s="10" t="s">
        <v>1645</v>
      </c>
      <c r="C26" s="88">
        <v>529</v>
      </c>
      <c r="D26" s="86">
        <v>117.2</v>
      </c>
      <c r="E26" s="87">
        <v>35</v>
      </c>
      <c r="F26" s="86">
        <v>85</v>
      </c>
      <c r="G26" s="17">
        <v>26</v>
      </c>
      <c r="H26" s="88">
        <v>5</v>
      </c>
      <c r="I26" s="89"/>
      <c r="J26" s="89"/>
      <c r="K26" s="89">
        <v>110000</v>
      </c>
      <c r="L26" s="89" t="s">
        <v>68</v>
      </c>
      <c r="M26" s="90">
        <f>I26-K26</f>
        <v>-110000</v>
      </c>
      <c r="N26" s="4" t="str">
        <f>IF(ISERROR(K26/I26),"",K26/I26)</f>
        <v/>
      </c>
      <c r="O26" s="91">
        <f>I26/E26</f>
        <v>0</v>
      </c>
      <c r="P26" s="91">
        <f>K26/E26</f>
        <v>3142.8571428571427</v>
      </c>
      <c r="Q26" s="79">
        <v>3</v>
      </c>
      <c r="R26" s="79">
        <v>2</v>
      </c>
      <c r="S26" s="79" t="s">
        <v>72</v>
      </c>
      <c r="T26" s="5" t="s">
        <v>125</v>
      </c>
      <c r="U26" s="9"/>
      <c r="W26" s="86">
        <f t="shared" si="11"/>
        <v>117.2</v>
      </c>
      <c r="X26" s="87">
        <f t="shared" si="11"/>
        <v>35</v>
      </c>
      <c r="Y26" s="92">
        <f t="shared" si="12"/>
        <v>5</v>
      </c>
      <c r="Z26" s="90">
        <f t="shared" si="12"/>
        <v>0</v>
      </c>
      <c r="AA26" s="90">
        <f>K26</f>
        <v>110000</v>
      </c>
      <c r="AB26" s="90">
        <f t="shared" si="13"/>
        <v>-110000</v>
      </c>
      <c r="AC26" s="4" t="str">
        <f t="shared" si="13"/>
        <v/>
      </c>
      <c r="AD26" s="91">
        <f t="shared" si="13"/>
        <v>0</v>
      </c>
      <c r="AE26" s="79" t="str">
        <f>S26</f>
        <v>계</v>
      </c>
      <c r="AF26" s="79" t="str">
        <f>Q26&amp;"/"&amp;R26</f>
        <v>3/2</v>
      </c>
      <c r="AH26" s="20" t="str">
        <f t="shared" si="1"/>
        <v>판교퍼스트힐푸르지오1단지</v>
      </c>
      <c r="AI26" s="87">
        <f t="shared" si="0"/>
        <v>35</v>
      </c>
      <c r="AJ26" s="79" t="str">
        <f>IF(AI26="","",$AJ$2)</f>
        <v>A-</v>
      </c>
      <c r="AK26" s="79" t="s">
        <v>13</v>
      </c>
      <c r="AL26" s="79" t="s">
        <v>62</v>
      </c>
      <c r="AM26" s="79" t="s">
        <v>63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/>
      </c>
    </row>
    <row r="27" spans="1:48" x14ac:dyDescent="0.3">
      <c r="A27" s="9"/>
      <c r="B27" s="79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대장동 더샵판교포레스트11단지('21.05.,448^)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6" t="str">
        <f t="shared" si="0"/>
        <v/>
      </c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</row>
    <row r="28" spans="1:48" x14ac:dyDescent="0.3">
      <c r="A28" s="9" t="s">
        <v>716</v>
      </c>
      <c r="B28" s="10" t="s">
        <v>1645</v>
      </c>
      <c r="C28" s="88">
        <v>448</v>
      </c>
      <c r="D28" s="86">
        <v>111.3</v>
      </c>
      <c r="E28" s="87">
        <v>34</v>
      </c>
      <c r="F28" s="86">
        <v>85</v>
      </c>
      <c r="G28" s="17">
        <v>26</v>
      </c>
      <c r="H28" s="88">
        <v>125</v>
      </c>
      <c r="I28" s="89"/>
      <c r="J28" s="89"/>
      <c r="K28" s="89">
        <v>85000</v>
      </c>
      <c r="L28" s="89" t="s">
        <v>74</v>
      </c>
      <c r="M28" s="90">
        <f>I28-K28</f>
        <v>-85000</v>
      </c>
      <c r="N28" s="4" t="str">
        <f>IF(ISERROR(K28/I28),"",K28/I28)</f>
        <v/>
      </c>
      <c r="O28" s="91">
        <f>I28/E28</f>
        <v>0</v>
      </c>
      <c r="P28" s="91">
        <f>K28/E28</f>
        <v>2500</v>
      </c>
      <c r="Q28" s="79">
        <v>3</v>
      </c>
      <c r="R28" s="79">
        <v>2</v>
      </c>
      <c r="S28" s="79" t="s">
        <v>72</v>
      </c>
      <c r="T28" s="5" t="s">
        <v>134</v>
      </c>
      <c r="U28" s="9"/>
      <c r="W28" s="86">
        <f t="shared" ref="W28:X31" si="14">D28</f>
        <v>111.3</v>
      </c>
      <c r="X28" s="87">
        <f t="shared" si="14"/>
        <v>34</v>
      </c>
      <c r="Y28" s="92">
        <f t="shared" ref="Y28:Z31" si="15">H28</f>
        <v>125</v>
      </c>
      <c r="Z28" s="90">
        <f t="shared" si="15"/>
        <v>0</v>
      </c>
      <c r="AA28" s="90">
        <f>K28</f>
        <v>85000</v>
      </c>
      <c r="AB28" s="90">
        <f t="shared" ref="AB28:AD31" si="16">M28</f>
        <v>-85000</v>
      </c>
      <c r="AC28" s="4" t="str">
        <f t="shared" si="16"/>
        <v/>
      </c>
      <c r="AD28" s="91">
        <f t="shared" si="16"/>
        <v>0</v>
      </c>
      <c r="AE28" s="79" t="str">
        <f>S28</f>
        <v>계</v>
      </c>
      <c r="AF28" s="79" t="str">
        <f>Q28&amp;"/"&amp;R28</f>
        <v>3/2</v>
      </c>
      <c r="AH28" s="20" t="str">
        <f t="shared" si="1"/>
        <v>더샵판교포레스트11단지</v>
      </c>
      <c r="AI28" s="87">
        <f t="shared" si="0"/>
        <v>34</v>
      </c>
      <c r="AJ28" s="79" t="str">
        <f>IF(AI28="","",$AJ$2)</f>
        <v>A-</v>
      </c>
      <c r="AK28" s="79" t="s">
        <v>13</v>
      </c>
      <c r="AL28" s="79" t="s">
        <v>62</v>
      </c>
      <c r="AM28" s="79" t="s">
        <v>63</v>
      </c>
      <c r="AN28" s="79" t="str">
        <f>IF(AI28="","",$AN$2)</f>
        <v>C</v>
      </c>
      <c r="AO28" s="79" t="str">
        <f>IF(N28="","",IF(N28&gt;=$AO$1/100,"O","X"))</f>
        <v/>
      </c>
      <c r="AP28" s="79" t="str">
        <f>IF(I28="","",IF(I28&lt;=$AP$1,"O","X"))</f>
        <v/>
      </c>
      <c r="AQ28" s="79" t="str">
        <f>IF(O28="","",IF(O28&lt;=$AQ$1,"O","X"))</f>
        <v>O</v>
      </c>
      <c r="AR28" s="79" t="str">
        <f>IF(M28="","",IF(M28&lt;=$AR$1,"O","X"))</f>
        <v>O</v>
      </c>
      <c r="AS28" s="79" t="s">
        <v>2</v>
      </c>
      <c r="AT28" s="79" t="str">
        <f>IF(OR(F28="",AI28=""),"",IF(AND((F28&lt;=85),(AI28&gt;=15)),"O","X"))</f>
        <v>O</v>
      </c>
      <c r="AU28" s="79" t="str">
        <f>IF(C28="","",IF(C28&gt;=$AU$1,"O","X"))</f>
        <v>O</v>
      </c>
      <c r="AV28" s="79" t="str">
        <f>IF(AO28="","",IF(AND(AO28="O",AP28="O",AR28="O",AT28="O",AU28="O"),"후보","X"))</f>
        <v/>
      </c>
    </row>
    <row r="29" spans="1:48" x14ac:dyDescent="0.3">
      <c r="A29" s="9" t="s">
        <v>716</v>
      </c>
      <c r="B29" s="10" t="s">
        <v>1645</v>
      </c>
      <c r="C29" s="88">
        <v>448</v>
      </c>
      <c r="D29" s="86">
        <v>112.1</v>
      </c>
      <c r="E29" s="87">
        <v>34</v>
      </c>
      <c r="F29" s="86">
        <v>85</v>
      </c>
      <c r="G29" s="17">
        <v>26</v>
      </c>
      <c r="H29" s="88">
        <v>129</v>
      </c>
      <c r="I29" s="89"/>
      <c r="J29" s="89"/>
      <c r="K29" s="89">
        <v>70000</v>
      </c>
      <c r="L29" s="89" t="s">
        <v>68</v>
      </c>
      <c r="M29" s="90">
        <f>I29-K29</f>
        <v>-70000</v>
      </c>
      <c r="N29" s="4" t="str">
        <f>IF(ISERROR(K29/I29),"",K29/I29)</f>
        <v/>
      </c>
      <c r="O29" s="91">
        <f>I29/E29</f>
        <v>0</v>
      </c>
      <c r="P29" s="91">
        <f>K29/E29</f>
        <v>2058.8235294117649</v>
      </c>
      <c r="Q29" s="79">
        <v>3</v>
      </c>
      <c r="R29" s="79">
        <v>2</v>
      </c>
      <c r="S29" s="79" t="s">
        <v>72</v>
      </c>
      <c r="T29" s="5" t="s">
        <v>135</v>
      </c>
      <c r="U29" s="9"/>
      <c r="W29" s="86">
        <f t="shared" si="14"/>
        <v>112.1</v>
      </c>
      <c r="X29" s="87">
        <f t="shared" si="14"/>
        <v>34</v>
      </c>
      <c r="Y29" s="92">
        <f t="shared" si="15"/>
        <v>129</v>
      </c>
      <c r="Z29" s="90">
        <f t="shared" si="15"/>
        <v>0</v>
      </c>
      <c r="AA29" s="90">
        <f>K29</f>
        <v>70000</v>
      </c>
      <c r="AB29" s="90">
        <f t="shared" si="16"/>
        <v>-70000</v>
      </c>
      <c r="AC29" s="4" t="str">
        <f t="shared" si="16"/>
        <v/>
      </c>
      <c r="AD29" s="91">
        <f t="shared" si="16"/>
        <v>0</v>
      </c>
      <c r="AE29" s="79" t="str">
        <f>S29</f>
        <v>계</v>
      </c>
      <c r="AF29" s="79" t="str">
        <f>Q29&amp;"/"&amp;R29</f>
        <v>3/2</v>
      </c>
      <c r="AH29" s="20" t="str">
        <f t="shared" si="1"/>
        <v>더샵판교포레스트11단지</v>
      </c>
      <c r="AI29" s="87">
        <f t="shared" si="0"/>
        <v>34</v>
      </c>
      <c r="AJ29" s="79" t="str">
        <f>IF(AI29="","",$AJ$2)</f>
        <v>A-</v>
      </c>
      <c r="AK29" s="79" t="s">
        <v>13</v>
      </c>
      <c r="AL29" s="79" t="s">
        <v>62</v>
      </c>
      <c r="AM29" s="79" t="s">
        <v>63</v>
      </c>
      <c r="AN29" s="79" t="str">
        <f>IF(AI29="","",$AN$2)</f>
        <v>C</v>
      </c>
      <c r="AO29" s="79" t="str">
        <f>IF(N29="","",IF(N29&gt;=$AO$1/100,"O","X"))</f>
        <v/>
      </c>
      <c r="AP29" s="79" t="str">
        <f>IF(I29="","",IF(I29&lt;=$AP$1,"O","X"))</f>
        <v/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O</v>
      </c>
      <c r="AV29" s="79" t="str">
        <f>IF(AO29="","",IF(AND(AO29="O",AP29="O",AR29="O",AT29="O",AU29="O"),"후보","X"))</f>
        <v/>
      </c>
    </row>
    <row r="30" spans="1:48" x14ac:dyDescent="0.3">
      <c r="A30" s="9" t="s">
        <v>716</v>
      </c>
      <c r="B30" s="10" t="s">
        <v>1645</v>
      </c>
      <c r="C30" s="88">
        <v>448</v>
      </c>
      <c r="D30" s="86">
        <v>112.3</v>
      </c>
      <c r="E30" s="87">
        <v>34</v>
      </c>
      <c r="F30" s="86">
        <v>85</v>
      </c>
      <c r="G30" s="17">
        <v>26</v>
      </c>
      <c r="H30" s="88">
        <v>121</v>
      </c>
      <c r="I30" s="89"/>
      <c r="J30" s="89"/>
      <c r="K30" s="89">
        <v>85000</v>
      </c>
      <c r="L30" s="89" t="s">
        <v>84</v>
      </c>
      <c r="M30" s="90">
        <f>I30-K30</f>
        <v>-85000</v>
      </c>
      <c r="N30" s="4" t="str">
        <f>IF(ISERROR(K30/I30),"",K30/I30)</f>
        <v/>
      </c>
      <c r="O30" s="91">
        <f>I30/E30</f>
        <v>0</v>
      </c>
      <c r="P30" s="91">
        <f>K30/E30</f>
        <v>2500</v>
      </c>
      <c r="Q30" s="79">
        <v>3</v>
      </c>
      <c r="R30" s="79">
        <v>2</v>
      </c>
      <c r="S30" s="79" t="s">
        <v>72</v>
      </c>
      <c r="T30" s="5" t="s">
        <v>136</v>
      </c>
      <c r="U30" s="9"/>
      <c r="W30" s="86">
        <f t="shared" si="14"/>
        <v>112.3</v>
      </c>
      <c r="X30" s="87">
        <f t="shared" si="14"/>
        <v>34</v>
      </c>
      <c r="Y30" s="92">
        <f t="shared" si="15"/>
        <v>121</v>
      </c>
      <c r="Z30" s="90">
        <f t="shared" si="15"/>
        <v>0</v>
      </c>
      <c r="AA30" s="90">
        <f>K30</f>
        <v>85000</v>
      </c>
      <c r="AB30" s="90">
        <f t="shared" si="16"/>
        <v>-85000</v>
      </c>
      <c r="AC30" s="4" t="str">
        <f t="shared" si="16"/>
        <v/>
      </c>
      <c r="AD30" s="91">
        <f t="shared" si="16"/>
        <v>0</v>
      </c>
      <c r="AE30" s="79" t="str">
        <f>S30</f>
        <v>계</v>
      </c>
      <c r="AF30" s="79" t="str">
        <f>Q30&amp;"/"&amp;R30</f>
        <v>3/2</v>
      </c>
      <c r="AH30" s="20" t="str">
        <f t="shared" si="1"/>
        <v>더샵판교포레스트11단지</v>
      </c>
      <c r="AI30" s="87">
        <f t="shared" si="0"/>
        <v>34</v>
      </c>
      <c r="AJ30" s="79" t="str">
        <f>IF(AI30="","",$AJ$2)</f>
        <v>A-</v>
      </c>
      <c r="AK30" s="79" t="s">
        <v>13</v>
      </c>
      <c r="AL30" s="79" t="s">
        <v>62</v>
      </c>
      <c r="AM30" s="79" t="s">
        <v>63</v>
      </c>
      <c r="AN30" s="79" t="str">
        <f>IF(AI30="","",$AN$2)</f>
        <v>C</v>
      </c>
      <c r="AO30" s="79" t="str">
        <f>IF(N30="","",IF(N30&gt;=$AO$1/100,"O","X"))</f>
        <v/>
      </c>
      <c r="AP30" s="79" t="str">
        <f>IF(I30="","",IF(I30&lt;=$AP$1,"O","X"))</f>
        <v/>
      </c>
      <c r="AQ30" s="79" t="str">
        <f>IF(O30="","",IF(O30&lt;=$AQ$1,"O","X"))</f>
        <v>O</v>
      </c>
      <c r="AR30" s="79" t="str">
        <f>IF(M30="","",IF(M30&lt;=$AR$1,"O","X"))</f>
        <v>O</v>
      </c>
      <c r="AS30" s="79" t="s">
        <v>2</v>
      </c>
      <c r="AT30" s="79" t="str">
        <f>IF(OR(F30="",AI30=""),"",IF(AND((F30&lt;=85),(AI30&gt;=15)),"O","X"))</f>
        <v>O</v>
      </c>
      <c r="AU30" s="79" t="str">
        <f>IF(C30="","",IF(C30&gt;=$AU$1,"O","X"))</f>
        <v>O</v>
      </c>
      <c r="AV30" s="79" t="str">
        <f>IF(AO30="","",IF(AND(AO30="O",AP30="O",AR30="O",AT30="O",AU30="O"),"후보","X"))</f>
        <v/>
      </c>
    </row>
    <row r="31" spans="1:48" x14ac:dyDescent="0.3">
      <c r="A31" s="9" t="s">
        <v>716</v>
      </c>
      <c r="B31" s="10" t="s">
        <v>1645</v>
      </c>
      <c r="C31" s="88">
        <v>448</v>
      </c>
      <c r="D31" s="86">
        <v>112.8</v>
      </c>
      <c r="E31" s="87">
        <v>34</v>
      </c>
      <c r="F31" s="86">
        <v>85</v>
      </c>
      <c r="G31" s="17">
        <v>26</v>
      </c>
      <c r="H31" s="88">
        <v>73</v>
      </c>
      <c r="I31" s="89">
        <v>160000</v>
      </c>
      <c r="J31" s="89" t="s">
        <v>103</v>
      </c>
      <c r="K31" s="89">
        <v>90000</v>
      </c>
      <c r="L31" s="89" t="s">
        <v>66</v>
      </c>
      <c r="M31" s="90">
        <f>I31-K31</f>
        <v>70000</v>
      </c>
      <c r="N31" s="4">
        <f>IF(ISERROR(K31/I31),"",K31/I31)</f>
        <v>0.5625</v>
      </c>
      <c r="O31" s="91">
        <f>I31/E31</f>
        <v>4705.8823529411766</v>
      </c>
      <c r="P31" s="91">
        <f>K31/E31</f>
        <v>2647.0588235294117</v>
      </c>
      <c r="Q31" s="79">
        <v>3</v>
      </c>
      <c r="R31" s="79">
        <v>2</v>
      </c>
      <c r="S31" s="79" t="s">
        <v>72</v>
      </c>
      <c r="T31" s="5" t="s">
        <v>137</v>
      </c>
      <c r="U31" s="9"/>
      <c r="W31" s="86">
        <f t="shared" si="14"/>
        <v>112.8</v>
      </c>
      <c r="X31" s="87">
        <f t="shared" si="14"/>
        <v>34</v>
      </c>
      <c r="Y31" s="92">
        <f t="shared" si="15"/>
        <v>73</v>
      </c>
      <c r="Z31" s="90">
        <f t="shared" si="15"/>
        <v>160000</v>
      </c>
      <c r="AA31" s="90">
        <f>K31</f>
        <v>90000</v>
      </c>
      <c r="AB31" s="90">
        <f t="shared" si="16"/>
        <v>70000</v>
      </c>
      <c r="AC31" s="4">
        <f t="shared" si="16"/>
        <v>0.5625</v>
      </c>
      <c r="AD31" s="91">
        <f t="shared" si="16"/>
        <v>4705.8823529411766</v>
      </c>
      <c r="AE31" s="79" t="str">
        <f>S31</f>
        <v>계</v>
      </c>
      <c r="AF31" s="79" t="str">
        <f>Q31&amp;"/"&amp;R31</f>
        <v>3/2</v>
      </c>
      <c r="AH31" s="20" t="str">
        <f t="shared" si="1"/>
        <v>더샵판교포레스트11단지</v>
      </c>
      <c r="AI31" s="87">
        <f t="shared" si="0"/>
        <v>34</v>
      </c>
      <c r="AJ31" s="79" t="str">
        <f>IF(AI31="","",$AJ$2)</f>
        <v>A-</v>
      </c>
      <c r="AK31" s="79" t="s">
        <v>13</v>
      </c>
      <c r="AL31" s="79" t="s">
        <v>62</v>
      </c>
      <c r="AM31" s="79" t="s">
        <v>63</v>
      </c>
      <c r="AN31" s="79" t="str">
        <f>IF(AI31="","",$AN$2)</f>
        <v>C</v>
      </c>
      <c r="AO31" s="79" t="str">
        <f>IF(N31="","",IF(N31&gt;=$AO$1/100,"O","X"))</f>
        <v>X</v>
      </c>
      <c r="AP31" s="79" t="str">
        <f>IF(I31="","",IF(I31&lt;=$AP$1,"O","X"))</f>
        <v>X</v>
      </c>
      <c r="AQ31" s="79" t="str">
        <f>IF(O31="","",IF(O31&lt;=$AQ$1,"O","X"))</f>
        <v>X</v>
      </c>
      <c r="AR31" s="79" t="str">
        <f>IF(M31="","",IF(M31&lt;=$AR$1,"O","X"))</f>
        <v>X</v>
      </c>
      <c r="AS31" s="79" t="s">
        <v>2</v>
      </c>
      <c r="AT31" s="79" t="str">
        <f>IF(OR(F31="",AI31=""),"",IF(AND((F31&lt;=85),(AI31&gt;=15)),"O","X"))</f>
        <v>O</v>
      </c>
      <c r="AU31" s="79" t="str">
        <f>IF(C31="","",IF(C31&gt;=$AU$1,"O","X"))</f>
        <v>O</v>
      </c>
      <c r="AV31" s="79" t="str">
        <f>IF(AO31="","",IF(AND(AO31="O",AP31="O",AR31="O",AT31="O",AU31="O"),"후보","X"))</f>
        <v>X</v>
      </c>
    </row>
    <row r="32" spans="1:48" x14ac:dyDescent="0.3">
      <c r="A32" s="9"/>
      <c r="B32" s="79"/>
      <c r="C32" s="6"/>
      <c r="D32" s="9"/>
      <c r="E32" s="14"/>
      <c r="F32" s="86"/>
      <c r="G32" s="9"/>
      <c r="H32" s="9"/>
      <c r="I32" s="9"/>
      <c r="J32" s="9"/>
      <c r="K32" s="9"/>
      <c r="L32" s="9"/>
      <c r="M32" s="9"/>
      <c r="N32" s="9"/>
      <c r="O32" s="91"/>
      <c r="P32" s="91"/>
      <c r="Q32" s="87"/>
      <c r="R32" s="87"/>
      <c r="S32" s="9"/>
      <c r="T32" s="47"/>
      <c r="U32" s="9"/>
      <c r="W32" s="67" t="str">
        <f>$A$4&amp;" "&amp;A33&amp;"("&amp;B33&amp;","&amp;C33&amp;"^)"</f>
        <v>대장동 판교풍경채어바니티7단지('21.11.,444^)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6" t="str">
        <f t="shared" si="0"/>
        <v/>
      </c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</row>
    <row r="33" spans="1:48" x14ac:dyDescent="0.3">
      <c r="A33" s="9" t="s">
        <v>720</v>
      </c>
      <c r="B33" s="10" t="s">
        <v>1647</v>
      </c>
      <c r="C33" s="88">
        <v>444</v>
      </c>
      <c r="D33" s="86">
        <v>113</v>
      </c>
      <c r="E33" s="87">
        <v>34</v>
      </c>
      <c r="F33" s="86">
        <v>85</v>
      </c>
      <c r="G33" s="17">
        <v>26</v>
      </c>
      <c r="H33" s="88">
        <v>347</v>
      </c>
      <c r="I33" s="89">
        <v>150000</v>
      </c>
      <c r="J33" s="89" t="s">
        <v>68</v>
      </c>
      <c r="K33" s="89">
        <v>80000</v>
      </c>
      <c r="L33" s="89" t="s">
        <v>81</v>
      </c>
      <c r="M33" s="90">
        <f>I33-K33</f>
        <v>70000</v>
      </c>
      <c r="N33" s="4">
        <f>IF(ISERROR(K33/I33),"",K33/I33)</f>
        <v>0.53333333333333333</v>
      </c>
      <c r="O33" s="91">
        <f>I33/E33</f>
        <v>4411.7647058823532</v>
      </c>
      <c r="P33" s="91">
        <f>K33/E33</f>
        <v>2352.9411764705883</v>
      </c>
      <c r="Q33" s="79">
        <v>3</v>
      </c>
      <c r="R33" s="79">
        <v>2</v>
      </c>
      <c r="S33" s="79" t="s">
        <v>72</v>
      </c>
      <c r="T33" s="5" t="s">
        <v>138</v>
      </c>
      <c r="U33" s="9"/>
      <c r="W33" s="86">
        <f t="shared" ref="W33:X35" si="17">D33</f>
        <v>113</v>
      </c>
      <c r="X33" s="87">
        <f t="shared" si="17"/>
        <v>34</v>
      </c>
      <c r="Y33" s="92">
        <f t="shared" ref="Y33:Z35" si="18">H33</f>
        <v>347</v>
      </c>
      <c r="Z33" s="90">
        <f t="shared" si="18"/>
        <v>150000</v>
      </c>
      <c r="AA33" s="90">
        <f>K33</f>
        <v>80000</v>
      </c>
      <c r="AB33" s="90">
        <f t="shared" ref="AB33:AD35" si="19">M33</f>
        <v>70000</v>
      </c>
      <c r="AC33" s="4">
        <f t="shared" si="19"/>
        <v>0.53333333333333333</v>
      </c>
      <c r="AD33" s="91">
        <f t="shared" si="19"/>
        <v>4411.7647058823532</v>
      </c>
      <c r="AE33" s="79" t="str">
        <f>S33</f>
        <v>계</v>
      </c>
      <c r="AF33" s="79" t="str">
        <f>Q33&amp;"/"&amp;R33</f>
        <v>3/2</v>
      </c>
      <c r="AH33" s="20" t="str">
        <f t="shared" si="1"/>
        <v>판교풍경채어바니티7단지</v>
      </c>
      <c r="AI33" s="87">
        <f t="shared" si="0"/>
        <v>34</v>
      </c>
      <c r="AJ33" s="79" t="str">
        <f>IF(AI33="","",$AJ$2)</f>
        <v>A-</v>
      </c>
      <c r="AK33" s="79" t="s">
        <v>13</v>
      </c>
      <c r="AL33" s="79" t="s">
        <v>62</v>
      </c>
      <c r="AM33" s="79" t="s">
        <v>63</v>
      </c>
      <c r="AN33" s="79" t="str">
        <f>IF(AI33="","",$AN$2)</f>
        <v>C</v>
      </c>
      <c r="AO33" s="79" t="str">
        <f>IF(N33="","",IF(N33&gt;=$AO$1/100,"O","X"))</f>
        <v>X</v>
      </c>
      <c r="AP33" s="79" t="str">
        <f>IF(I33="","",IF(I33&lt;=$AP$1,"O","X"))</f>
        <v>X</v>
      </c>
      <c r="AQ33" s="79" t="str">
        <f>IF(O33="","",IF(O33&lt;=$AQ$1,"O","X"))</f>
        <v>X</v>
      </c>
      <c r="AR33" s="79" t="str">
        <f>IF(M33="","",IF(M33&lt;=$AR$1,"O","X"))</f>
        <v>X</v>
      </c>
      <c r="AS33" s="79" t="s">
        <v>2</v>
      </c>
      <c r="AT33" s="79" t="str">
        <f>IF(OR(F33="",AI33=""),"",IF(AND((F33&lt;=85),(AI33&gt;=15)),"O","X"))</f>
        <v>O</v>
      </c>
      <c r="AU33" s="79" t="str">
        <f>IF(C33="","",IF(C33&gt;=$AU$1,"O","X"))</f>
        <v>O</v>
      </c>
      <c r="AV33" s="79" t="str">
        <f>IF(AO33="","",IF(AND(AO33="O",AP33="O",AR33="O",AT33="O",AU33="O"),"후보","X"))</f>
        <v>X</v>
      </c>
    </row>
    <row r="34" spans="1:48" x14ac:dyDescent="0.3">
      <c r="A34" s="9" t="s">
        <v>720</v>
      </c>
      <c r="B34" s="10" t="s">
        <v>1647</v>
      </c>
      <c r="C34" s="88">
        <v>444</v>
      </c>
      <c r="D34" s="86">
        <v>114.2</v>
      </c>
      <c r="E34" s="87">
        <v>35</v>
      </c>
      <c r="F34" s="86">
        <v>84.9</v>
      </c>
      <c r="G34" s="17">
        <v>26</v>
      </c>
      <c r="H34" s="88">
        <v>38</v>
      </c>
      <c r="I34" s="89"/>
      <c r="J34" s="89"/>
      <c r="K34" s="89"/>
      <c r="L34" s="89"/>
      <c r="M34" s="90">
        <f>I34-K34</f>
        <v>0</v>
      </c>
      <c r="N34" s="4" t="str">
        <f>IF(ISERROR(K34/I34),"",K34/I34)</f>
        <v/>
      </c>
      <c r="O34" s="91">
        <f>I34/E34</f>
        <v>0</v>
      </c>
      <c r="P34" s="91">
        <f>K34/E34</f>
        <v>0</v>
      </c>
      <c r="Q34" s="79">
        <v>3</v>
      </c>
      <c r="R34" s="79">
        <v>2</v>
      </c>
      <c r="S34" s="79" t="s">
        <v>72</v>
      </c>
      <c r="T34" s="5" t="s">
        <v>139</v>
      </c>
      <c r="U34" s="9"/>
      <c r="W34" s="86">
        <f t="shared" si="17"/>
        <v>114.2</v>
      </c>
      <c r="X34" s="87">
        <f t="shared" si="17"/>
        <v>35</v>
      </c>
      <c r="Y34" s="92">
        <f t="shared" si="18"/>
        <v>38</v>
      </c>
      <c r="Z34" s="90">
        <f t="shared" si="18"/>
        <v>0</v>
      </c>
      <c r="AA34" s="90">
        <f>K34</f>
        <v>0</v>
      </c>
      <c r="AB34" s="90">
        <f t="shared" si="19"/>
        <v>0</v>
      </c>
      <c r="AC34" s="4" t="str">
        <f t="shared" si="19"/>
        <v/>
      </c>
      <c r="AD34" s="91">
        <f t="shared" si="19"/>
        <v>0</v>
      </c>
      <c r="AE34" s="79" t="str">
        <f>S34</f>
        <v>계</v>
      </c>
      <c r="AF34" s="79" t="str">
        <f>Q34&amp;"/"&amp;R34</f>
        <v>3/2</v>
      </c>
      <c r="AH34" s="20" t="str">
        <f t="shared" si="1"/>
        <v>판교풍경채어바니티7단지</v>
      </c>
      <c r="AI34" s="87">
        <f t="shared" si="0"/>
        <v>35</v>
      </c>
      <c r="AJ34" s="79" t="str">
        <f>IF(AI34="","",$AJ$2)</f>
        <v>A-</v>
      </c>
      <c r="AK34" s="79" t="s">
        <v>13</v>
      </c>
      <c r="AL34" s="79" t="s">
        <v>62</v>
      </c>
      <c r="AM34" s="79" t="s">
        <v>63</v>
      </c>
      <c r="AN34" s="79" t="str">
        <f>IF(AI34="","",$AN$2)</f>
        <v>C</v>
      </c>
      <c r="AO34" s="79" t="str">
        <f>IF(N34="","",IF(N34&gt;=$AO$1/100,"O","X"))</f>
        <v/>
      </c>
      <c r="AP34" s="79" t="str">
        <f>IF(I34="","",IF(I34&lt;=$AP$1,"O","X"))</f>
        <v/>
      </c>
      <c r="AQ34" s="79" t="str">
        <f>IF(O34="","",IF(O34&lt;=$AQ$1,"O","X"))</f>
        <v>O</v>
      </c>
      <c r="AR34" s="79" t="str">
        <f>IF(M34="","",IF(M34&lt;=$AR$1,"O","X"))</f>
        <v>O</v>
      </c>
      <c r="AS34" s="79" t="s">
        <v>2</v>
      </c>
      <c r="AT34" s="79" t="str">
        <f>IF(OR(F34="",AI34=""),"",IF(AND((F34&lt;=85),(AI34&gt;=15)),"O","X"))</f>
        <v>O</v>
      </c>
      <c r="AU34" s="79" t="str">
        <f>IF(C34="","",IF(C34&gt;=$AU$1,"O","X"))</f>
        <v>O</v>
      </c>
      <c r="AV34" s="79" t="str">
        <f>IF(AO34="","",IF(AND(AO34="O",AP34="O",AR34="O",AT34="O",AU34="O"),"후보","X"))</f>
        <v/>
      </c>
    </row>
    <row r="35" spans="1:48" x14ac:dyDescent="0.3">
      <c r="A35" s="9" t="s">
        <v>720</v>
      </c>
      <c r="B35" s="10" t="s">
        <v>1647</v>
      </c>
      <c r="C35" s="88">
        <v>444</v>
      </c>
      <c r="D35" s="86">
        <v>115.2</v>
      </c>
      <c r="E35" s="87">
        <v>35</v>
      </c>
      <c r="F35" s="86">
        <v>85</v>
      </c>
      <c r="G35" s="17">
        <v>26</v>
      </c>
      <c r="H35" s="88">
        <v>59</v>
      </c>
      <c r="I35" s="89"/>
      <c r="J35" s="89"/>
      <c r="K35" s="89">
        <v>85000</v>
      </c>
      <c r="L35" s="89" t="s">
        <v>66</v>
      </c>
      <c r="M35" s="90">
        <f>I35-K35</f>
        <v>-85000</v>
      </c>
      <c r="N35" s="4" t="str">
        <f>IF(ISERROR(K35/I35),"",K35/I35)</f>
        <v/>
      </c>
      <c r="O35" s="91">
        <f>I35/E35</f>
        <v>0</v>
      </c>
      <c r="P35" s="91">
        <f>K35/E35</f>
        <v>2428.5714285714284</v>
      </c>
      <c r="Q35" s="79">
        <v>4</v>
      </c>
      <c r="R35" s="79">
        <v>2</v>
      </c>
      <c r="S35" s="79" t="s">
        <v>72</v>
      </c>
      <c r="T35" s="5" t="s">
        <v>140</v>
      </c>
      <c r="U35" s="9"/>
      <c r="W35" s="86">
        <f t="shared" si="17"/>
        <v>115.2</v>
      </c>
      <c r="X35" s="87">
        <f t="shared" si="17"/>
        <v>35</v>
      </c>
      <c r="Y35" s="92">
        <f t="shared" si="18"/>
        <v>59</v>
      </c>
      <c r="Z35" s="90">
        <f t="shared" si="18"/>
        <v>0</v>
      </c>
      <c r="AA35" s="90">
        <f>K35</f>
        <v>85000</v>
      </c>
      <c r="AB35" s="90">
        <f t="shared" si="19"/>
        <v>-85000</v>
      </c>
      <c r="AC35" s="4" t="str">
        <f t="shared" si="19"/>
        <v/>
      </c>
      <c r="AD35" s="91">
        <f t="shared" si="19"/>
        <v>0</v>
      </c>
      <c r="AE35" s="79" t="str">
        <f>S35</f>
        <v>계</v>
      </c>
      <c r="AF35" s="79" t="str">
        <f>Q35&amp;"/"&amp;R35</f>
        <v>4/2</v>
      </c>
      <c r="AH35" s="20" t="str">
        <f t="shared" si="1"/>
        <v>판교풍경채어바니티7단지</v>
      </c>
      <c r="AI35" s="87">
        <f t="shared" si="0"/>
        <v>35</v>
      </c>
      <c r="AJ35" s="79" t="str">
        <f>IF(AI35="","",$AJ$2)</f>
        <v>A-</v>
      </c>
      <c r="AK35" s="79" t="s">
        <v>13</v>
      </c>
      <c r="AL35" s="79" t="s">
        <v>62</v>
      </c>
      <c r="AM35" s="79" t="s">
        <v>63</v>
      </c>
      <c r="AN35" s="79" t="str">
        <f>IF(AI35="","",$AN$2)</f>
        <v>C</v>
      </c>
      <c r="AO35" s="79" t="str">
        <f>IF(N35="","",IF(N35&gt;=$AO$1/100,"O","X"))</f>
        <v/>
      </c>
      <c r="AP35" s="79" t="str">
        <f>IF(I35="","",IF(I35&lt;=$AP$1,"O","X"))</f>
        <v/>
      </c>
      <c r="AQ35" s="79" t="str">
        <f>IF(O35="","",IF(O35&lt;=$AQ$1,"O","X"))</f>
        <v>O</v>
      </c>
      <c r="AR35" s="79" t="str">
        <f>IF(M35="","",IF(M35&lt;=$AR$1,"O","X"))</f>
        <v>O</v>
      </c>
      <c r="AS35" s="79" t="s">
        <v>2</v>
      </c>
      <c r="AT35" s="79" t="str">
        <f>IF(OR(F35="",AI35=""),"",IF(AND((F35&lt;=85),(AI35&gt;=15)),"O","X"))</f>
        <v>O</v>
      </c>
      <c r="AU35" s="79" t="str">
        <f>IF(C35="","",IF(C35&gt;=$AU$1,"O","X"))</f>
        <v>O</v>
      </c>
      <c r="AV35" s="79" t="str">
        <f>IF(AO35="","",IF(AND(AO35="O",AP35="O",AR35="O",AT35="O",AU35="O"),"후보","X"))</f>
        <v/>
      </c>
    </row>
    <row r="36" spans="1:48" x14ac:dyDescent="0.3">
      <c r="A36" s="9"/>
      <c r="B36" s="79"/>
      <c r="C36" s="6"/>
      <c r="D36" s="9"/>
      <c r="E36" s="14"/>
      <c r="F36" s="86"/>
      <c r="G36" s="9"/>
      <c r="H36" s="9"/>
      <c r="I36" s="9"/>
      <c r="J36" s="9"/>
      <c r="K36" s="9"/>
      <c r="L36" s="9"/>
      <c r="M36" s="9"/>
      <c r="N36" s="9"/>
      <c r="O36" s="91"/>
      <c r="P36" s="91"/>
      <c r="Q36" s="87"/>
      <c r="R36" s="87"/>
      <c r="S36" s="9"/>
      <c r="T36" s="47"/>
      <c r="U36" s="9"/>
      <c r="W36" s="67" t="str">
        <f>$A$4&amp;" "&amp;A37&amp;"("&amp;B37&amp;","&amp;C37&amp;"^)"</f>
        <v>대장동 힐스테이트판교엘포레A4BL('21.06.,251^)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6" t="str">
        <f t="shared" si="0"/>
        <v/>
      </c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</row>
    <row r="37" spans="1:48" x14ac:dyDescent="0.3">
      <c r="A37" s="9" t="s">
        <v>724</v>
      </c>
      <c r="B37" s="10" t="s">
        <v>1648</v>
      </c>
      <c r="C37" s="88">
        <v>251</v>
      </c>
      <c r="D37" s="86">
        <v>157.69999999999999</v>
      </c>
      <c r="E37" s="87">
        <v>48</v>
      </c>
      <c r="F37" s="86">
        <v>131.6</v>
      </c>
      <c r="G37" s="17">
        <v>40</v>
      </c>
      <c r="H37" s="88">
        <v>174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9">
        <v>4</v>
      </c>
      <c r="R37" s="79">
        <v>2</v>
      </c>
      <c r="S37" s="79" t="s">
        <v>72</v>
      </c>
      <c r="T37" s="5" t="s">
        <v>126</v>
      </c>
      <c r="U37" s="9"/>
      <c r="W37" s="86">
        <f t="shared" ref="W37:X40" si="20">D37</f>
        <v>157.69999999999999</v>
      </c>
      <c r="X37" s="87">
        <f t="shared" si="20"/>
        <v>48</v>
      </c>
      <c r="Y37" s="92">
        <f t="shared" ref="Y37:Z40" si="21">H37</f>
        <v>174</v>
      </c>
      <c r="Z37" s="90">
        <f t="shared" si="21"/>
        <v>0</v>
      </c>
      <c r="AA37" s="90">
        <f>K37</f>
        <v>0</v>
      </c>
      <c r="AB37" s="90">
        <f t="shared" ref="AB37:AD40" si="22">M37</f>
        <v>0</v>
      </c>
      <c r="AC37" s="4" t="str">
        <f t="shared" si="22"/>
        <v/>
      </c>
      <c r="AD37" s="91">
        <f t="shared" si="22"/>
        <v>0</v>
      </c>
      <c r="AE37" s="79" t="str">
        <f>S37</f>
        <v>계</v>
      </c>
      <c r="AF37" s="79" t="str">
        <f>Q37&amp;"/"&amp;R37</f>
        <v>4/2</v>
      </c>
      <c r="AH37" s="20" t="str">
        <f t="shared" si="1"/>
        <v>힐스테이트판교엘포레A4BL</v>
      </c>
      <c r="AI37" s="87">
        <f t="shared" si="0"/>
        <v>48</v>
      </c>
      <c r="AJ37" s="79" t="str">
        <f>IF(AI37="","",$AJ$2)</f>
        <v>A-</v>
      </c>
      <c r="AK37" s="79" t="s">
        <v>13</v>
      </c>
      <c r="AL37" s="79" t="s">
        <v>62</v>
      </c>
      <c r="AM37" s="79" t="s">
        <v>63</v>
      </c>
      <c r="AN37" s="79" t="str">
        <f>IF(AI37="","",$AN$2)</f>
        <v>C</v>
      </c>
      <c r="AO37" s="79" t="str">
        <f>IF(N37="","",IF(N37&gt;=$AO$1/100,"O","X"))</f>
        <v/>
      </c>
      <c r="AP37" s="79" t="str">
        <f>IF(I37="","",IF(I37&lt;=$AP$1,"O","X"))</f>
        <v/>
      </c>
      <c r="AQ37" s="79" t="str">
        <f>IF(O37="","",IF(O37&lt;=$AQ$1,"O","X"))</f>
        <v>O</v>
      </c>
      <c r="AR37" s="79" t="str">
        <f>IF(M37="","",IF(M37&lt;=$AR$1,"O","X"))</f>
        <v>O</v>
      </c>
      <c r="AS37" s="79" t="s">
        <v>2</v>
      </c>
      <c r="AT37" s="79" t="str">
        <f>IF(OR(F37="",AI37=""),"",IF(AND((F37&lt;=85),(AI37&gt;=15)),"O","X"))</f>
        <v>X</v>
      </c>
      <c r="AU37" s="79" t="str">
        <f>IF(C37="","",IF(C37&gt;=$AU$1,"O","X"))</f>
        <v>X</v>
      </c>
      <c r="AV37" s="79" t="str">
        <f>IF(AO37="","",IF(AND(AO37="O",AP37="O",AR37="O",AT37="O",AU37="O"),"후보","X"))</f>
        <v/>
      </c>
    </row>
    <row r="38" spans="1:48" x14ac:dyDescent="0.3">
      <c r="A38" s="9" t="s">
        <v>724</v>
      </c>
      <c r="B38" s="10" t="s">
        <v>1648</v>
      </c>
      <c r="C38" s="88">
        <v>251</v>
      </c>
      <c r="D38" s="86">
        <v>157.9</v>
      </c>
      <c r="E38" s="87">
        <v>48</v>
      </c>
      <c r="F38" s="86">
        <v>131.80000000000001</v>
      </c>
      <c r="G38" s="17">
        <v>40</v>
      </c>
      <c r="H38" s="88">
        <v>72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9">
        <v>4</v>
      </c>
      <c r="R38" s="79">
        <v>2</v>
      </c>
      <c r="S38" s="79" t="s">
        <v>72</v>
      </c>
      <c r="T38" s="5" t="s">
        <v>141</v>
      </c>
      <c r="U38" s="9"/>
      <c r="W38" s="86">
        <f t="shared" si="20"/>
        <v>157.9</v>
      </c>
      <c r="X38" s="87">
        <f t="shared" si="20"/>
        <v>48</v>
      </c>
      <c r="Y38" s="92">
        <f t="shared" si="21"/>
        <v>72</v>
      </c>
      <c r="Z38" s="90">
        <f t="shared" si="21"/>
        <v>0</v>
      </c>
      <c r="AA38" s="90">
        <f>K38</f>
        <v>0</v>
      </c>
      <c r="AB38" s="90">
        <f t="shared" si="22"/>
        <v>0</v>
      </c>
      <c r="AC38" s="4" t="str">
        <f t="shared" si="22"/>
        <v/>
      </c>
      <c r="AD38" s="91">
        <f t="shared" si="22"/>
        <v>0</v>
      </c>
      <c r="AE38" s="79" t="str">
        <f>S38</f>
        <v>계</v>
      </c>
      <c r="AF38" s="79" t="str">
        <f>Q38&amp;"/"&amp;R38</f>
        <v>4/2</v>
      </c>
      <c r="AH38" s="20" t="str">
        <f t="shared" si="1"/>
        <v>힐스테이트판교엘포레A4BL</v>
      </c>
      <c r="AI38" s="87">
        <f t="shared" si="0"/>
        <v>48</v>
      </c>
      <c r="AJ38" s="79" t="str">
        <f>IF(AI38="","",$AJ$2)</f>
        <v>A-</v>
      </c>
      <c r="AK38" s="79" t="s">
        <v>13</v>
      </c>
      <c r="AL38" s="79" t="s">
        <v>62</v>
      </c>
      <c r="AM38" s="79" t="s">
        <v>63</v>
      </c>
      <c r="AN38" s="79" t="str">
        <f>IF(AI38="","",$AN$2)</f>
        <v>C</v>
      </c>
      <c r="AO38" s="79" t="str">
        <f>IF(N38="","",IF(N38&gt;=$AO$1/100,"O","X"))</f>
        <v/>
      </c>
      <c r="AP38" s="79" t="str">
        <f>IF(I38="","",IF(I38&lt;=$AP$1,"O","X"))</f>
        <v/>
      </c>
      <c r="AQ38" s="79" t="str">
        <f>IF(O38="","",IF(O38&lt;=$AQ$1,"O","X"))</f>
        <v>O</v>
      </c>
      <c r="AR38" s="79" t="str">
        <f>IF(M38="","",IF(M38&lt;=$AR$1,"O","X"))</f>
        <v>O</v>
      </c>
      <c r="AS38" s="79" t="s">
        <v>2</v>
      </c>
      <c r="AT38" s="79" t="str">
        <f>IF(OR(F38="",AI38=""),"",IF(AND((F38&lt;=85),(AI38&gt;=15)),"O","X"))</f>
        <v>X</v>
      </c>
      <c r="AU38" s="79" t="str">
        <f>IF(C38="","",IF(C38&gt;=$AU$1,"O","X"))</f>
        <v>X</v>
      </c>
      <c r="AV38" s="79" t="str">
        <f>IF(AO38="","",IF(AND(AO38="O",AP38="O",AR38="O",AT38="O",AU38="O"),"후보","X"))</f>
        <v/>
      </c>
    </row>
    <row r="39" spans="1:48" x14ac:dyDescent="0.3">
      <c r="A39" s="9" t="s">
        <v>724</v>
      </c>
      <c r="B39" s="10" t="s">
        <v>1648</v>
      </c>
      <c r="C39" s="88">
        <v>251</v>
      </c>
      <c r="D39" s="86">
        <v>193.6</v>
      </c>
      <c r="E39" s="87">
        <v>59</v>
      </c>
      <c r="F39" s="86">
        <v>159.4</v>
      </c>
      <c r="G39" s="17">
        <v>48</v>
      </c>
      <c r="H39" s="88">
        <v>4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9">
        <v>3</v>
      </c>
      <c r="R39" s="79">
        <v>2</v>
      </c>
      <c r="S39" s="79" t="s">
        <v>72</v>
      </c>
      <c r="T39" s="5" t="s">
        <v>142</v>
      </c>
      <c r="U39" s="9"/>
      <c r="W39" s="86">
        <f t="shared" si="20"/>
        <v>193.6</v>
      </c>
      <c r="X39" s="87">
        <f t="shared" si="20"/>
        <v>59</v>
      </c>
      <c r="Y39" s="92">
        <f t="shared" si="21"/>
        <v>4</v>
      </c>
      <c r="Z39" s="90">
        <f t="shared" si="21"/>
        <v>0</v>
      </c>
      <c r="AA39" s="90">
        <f>K39</f>
        <v>0</v>
      </c>
      <c r="AB39" s="90">
        <f t="shared" si="22"/>
        <v>0</v>
      </c>
      <c r="AC39" s="4" t="str">
        <f t="shared" si="22"/>
        <v/>
      </c>
      <c r="AD39" s="91">
        <f t="shared" si="22"/>
        <v>0</v>
      </c>
      <c r="AE39" s="79" t="str">
        <f>S39</f>
        <v>계</v>
      </c>
      <c r="AF39" s="79" t="str">
        <f>Q39&amp;"/"&amp;R39</f>
        <v>3/2</v>
      </c>
      <c r="AH39" s="20" t="str">
        <f t="shared" si="1"/>
        <v>힐스테이트판교엘포레A4BL</v>
      </c>
      <c r="AI39" s="87">
        <f t="shared" si="0"/>
        <v>59</v>
      </c>
      <c r="AJ39" s="79" t="str">
        <f>IF(AI39="","",$AJ$2)</f>
        <v>A-</v>
      </c>
      <c r="AK39" s="79" t="s">
        <v>13</v>
      </c>
      <c r="AL39" s="79" t="s">
        <v>62</v>
      </c>
      <c r="AM39" s="79" t="s">
        <v>63</v>
      </c>
      <c r="AN39" s="79" t="str">
        <f>IF(AI39="","",$AN$2)</f>
        <v>C</v>
      </c>
      <c r="AO39" s="79" t="str">
        <f>IF(N39="","",IF(N39&gt;=$AO$1/100,"O","X"))</f>
        <v/>
      </c>
      <c r="AP39" s="79" t="str">
        <f>IF(I39="","",IF(I39&lt;=$AP$1,"O","X"))</f>
        <v/>
      </c>
      <c r="AQ39" s="79" t="str">
        <f>IF(O39="","",IF(O39&lt;=$AQ$1,"O","X"))</f>
        <v>O</v>
      </c>
      <c r="AR39" s="79" t="str">
        <f>IF(M39="","",IF(M39&lt;=$AR$1,"O","X"))</f>
        <v>O</v>
      </c>
      <c r="AS39" s="79" t="s">
        <v>2</v>
      </c>
      <c r="AT39" s="79" t="str">
        <f>IF(OR(F39="",AI39=""),"",IF(AND((F39&lt;=85),(AI39&gt;=15)),"O","X"))</f>
        <v>X</v>
      </c>
      <c r="AU39" s="79" t="str">
        <f>IF(C39="","",IF(C39&gt;=$AU$1,"O","X"))</f>
        <v>X</v>
      </c>
      <c r="AV39" s="79" t="str">
        <f>IF(AO39="","",IF(AND(AO39="O",AP39="O",AR39="O",AT39="O",AU39="O"),"후보","X"))</f>
        <v/>
      </c>
    </row>
    <row r="40" spans="1:48" x14ac:dyDescent="0.3">
      <c r="A40" s="9" t="s">
        <v>724</v>
      </c>
      <c r="B40" s="10" t="s">
        <v>1648</v>
      </c>
      <c r="C40" s="88">
        <v>251</v>
      </c>
      <c r="D40" s="86">
        <v>193.5</v>
      </c>
      <c r="E40" s="87">
        <v>59</v>
      </c>
      <c r="F40" s="86">
        <v>159.19999999999999</v>
      </c>
      <c r="G40" s="17">
        <v>48</v>
      </c>
      <c r="H40" s="88">
        <v>1</v>
      </c>
      <c r="I40" s="89"/>
      <c r="J40" s="89"/>
      <c r="K40" s="89"/>
      <c r="L40" s="89"/>
      <c r="M40" s="90">
        <f>I40-K40</f>
        <v>0</v>
      </c>
      <c r="N40" s="4" t="str">
        <f>IF(ISERROR(K40/I40),"",K40/I40)</f>
        <v/>
      </c>
      <c r="O40" s="91">
        <f>I40/E40</f>
        <v>0</v>
      </c>
      <c r="P40" s="91">
        <f>K40/E40</f>
        <v>0</v>
      </c>
      <c r="Q40" s="79">
        <v>3</v>
      </c>
      <c r="R40" s="79">
        <v>2</v>
      </c>
      <c r="S40" s="79" t="s">
        <v>72</v>
      </c>
      <c r="T40" s="5" t="s">
        <v>143</v>
      </c>
      <c r="U40" s="9"/>
      <c r="W40" s="86">
        <f t="shared" si="20"/>
        <v>193.5</v>
      </c>
      <c r="X40" s="87">
        <f t="shared" si="20"/>
        <v>59</v>
      </c>
      <c r="Y40" s="92">
        <f t="shared" si="21"/>
        <v>1</v>
      </c>
      <c r="Z40" s="90">
        <f t="shared" si="21"/>
        <v>0</v>
      </c>
      <c r="AA40" s="90">
        <f>K40</f>
        <v>0</v>
      </c>
      <c r="AB40" s="90">
        <f t="shared" si="22"/>
        <v>0</v>
      </c>
      <c r="AC40" s="4" t="str">
        <f t="shared" si="22"/>
        <v/>
      </c>
      <c r="AD40" s="91">
        <f t="shared" si="22"/>
        <v>0</v>
      </c>
      <c r="AE40" s="79" t="str">
        <f>S40</f>
        <v>계</v>
      </c>
      <c r="AF40" s="79" t="str">
        <f>Q40&amp;"/"&amp;R40</f>
        <v>3/2</v>
      </c>
      <c r="AH40" s="20" t="str">
        <f t="shared" si="1"/>
        <v>힐스테이트판교엘포레A4BL</v>
      </c>
      <c r="AI40" s="87">
        <f t="shared" si="0"/>
        <v>59</v>
      </c>
      <c r="AJ40" s="79" t="str">
        <f>IF(AI40="","",$AJ$2)</f>
        <v>A-</v>
      </c>
      <c r="AK40" s="79" t="s">
        <v>13</v>
      </c>
      <c r="AL40" s="79" t="s">
        <v>62</v>
      </c>
      <c r="AM40" s="79" t="s">
        <v>63</v>
      </c>
      <c r="AN40" s="79" t="str">
        <f>IF(AI40="","",$AN$2)</f>
        <v>C</v>
      </c>
      <c r="AO40" s="79" t="str">
        <f>IF(N40="","",IF(N40&gt;=$AO$1/100,"O","X"))</f>
        <v/>
      </c>
      <c r="AP40" s="79" t="str">
        <f>IF(I40="","",IF(I40&lt;=$AP$1,"O","X"))</f>
        <v/>
      </c>
      <c r="AQ40" s="79" t="str">
        <f>IF(O40="","",IF(O40&lt;=$AQ$1,"O","X"))</f>
        <v>O</v>
      </c>
      <c r="AR40" s="79" t="str">
        <f>IF(M40="","",IF(M40&lt;=$AR$1,"O","X"))</f>
        <v>O</v>
      </c>
      <c r="AS40" s="79" t="s">
        <v>2</v>
      </c>
      <c r="AT40" s="79" t="str">
        <f>IF(OR(F40="",AI40=""),"",IF(AND((F40&lt;=85),(AI40&gt;=15)),"O","X"))</f>
        <v>X</v>
      </c>
      <c r="AU40" s="79" t="str">
        <f>IF(C40="","",IF(C40&gt;=$AU$1,"O","X"))</f>
        <v>X</v>
      </c>
      <c r="AV40" s="79" t="str">
        <f>IF(AO40="","",IF(AND(AO40="O",AP40="O",AR40="O",AT40="O",AU40="O"),"후보","X"))</f>
        <v/>
      </c>
    </row>
    <row r="41" spans="1:48" x14ac:dyDescent="0.3">
      <c r="A41" s="9"/>
      <c r="B41" s="79"/>
      <c r="C41" s="6"/>
      <c r="D41" s="9"/>
      <c r="E41" s="14"/>
      <c r="F41" s="86"/>
      <c r="G41" s="9"/>
      <c r="H41" s="9"/>
      <c r="I41" s="9"/>
      <c r="J41" s="9"/>
      <c r="K41" s="9"/>
      <c r="L41" s="9"/>
      <c r="M41" s="9"/>
      <c r="N41" s="9"/>
      <c r="O41" s="91"/>
      <c r="P41" s="91"/>
      <c r="Q41" s="87"/>
      <c r="R41" s="87"/>
      <c r="S41" s="9"/>
      <c r="T41" s="47"/>
      <c r="U41" s="9"/>
      <c r="W41" s="67" t="str">
        <f>$A$4&amp;" "&amp;A42&amp;"("&amp;B42&amp;","&amp;C42&amp;"^)"</f>
        <v>대장동 더샵판교포레스트12단지('21.05.,542^)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1"/>
        <v/>
      </c>
      <c r="AI41" s="106" t="str">
        <f t="shared" si="0"/>
        <v/>
      </c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</row>
    <row r="42" spans="1:48" x14ac:dyDescent="0.3">
      <c r="A42" s="9" t="s">
        <v>728</v>
      </c>
      <c r="B42" s="10" t="s">
        <v>1645</v>
      </c>
      <c r="C42" s="88">
        <v>542</v>
      </c>
      <c r="D42" s="86">
        <v>113.2</v>
      </c>
      <c r="E42" s="87">
        <v>34</v>
      </c>
      <c r="F42" s="86">
        <v>85</v>
      </c>
      <c r="G42" s="17">
        <v>26</v>
      </c>
      <c r="H42" s="88">
        <v>276</v>
      </c>
      <c r="I42" s="89"/>
      <c r="J42" s="89"/>
      <c r="K42" s="89">
        <v>85000</v>
      </c>
      <c r="L42" s="89" t="s">
        <v>69</v>
      </c>
      <c r="M42" s="90">
        <f>I42-K42</f>
        <v>-85000</v>
      </c>
      <c r="N42" s="4" t="str">
        <f>IF(ISERROR(K42/I42),"",K42/I42)</f>
        <v/>
      </c>
      <c r="O42" s="91">
        <f>I42/E42</f>
        <v>0</v>
      </c>
      <c r="P42" s="91">
        <f>K42/E42</f>
        <v>2500</v>
      </c>
      <c r="Q42" s="79">
        <v>3</v>
      </c>
      <c r="R42" s="79">
        <v>2</v>
      </c>
      <c r="S42" s="79" t="s">
        <v>72</v>
      </c>
      <c r="T42" s="5" t="s">
        <v>144</v>
      </c>
      <c r="U42" s="9"/>
      <c r="W42" s="86">
        <f t="shared" ref="W42:X45" si="23">D42</f>
        <v>113.2</v>
      </c>
      <c r="X42" s="87">
        <f t="shared" si="23"/>
        <v>34</v>
      </c>
      <c r="Y42" s="92">
        <f t="shared" ref="Y42:Z45" si="24">H42</f>
        <v>276</v>
      </c>
      <c r="Z42" s="90">
        <f t="shared" si="24"/>
        <v>0</v>
      </c>
      <c r="AA42" s="90">
        <f>K42</f>
        <v>85000</v>
      </c>
      <c r="AB42" s="90">
        <f t="shared" ref="AB42:AD45" si="25">M42</f>
        <v>-85000</v>
      </c>
      <c r="AC42" s="4" t="str">
        <f t="shared" si="25"/>
        <v/>
      </c>
      <c r="AD42" s="91">
        <f t="shared" si="25"/>
        <v>0</v>
      </c>
      <c r="AE42" s="79" t="str">
        <f>S42</f>
        <v>계</v>
      </c>
      <c r="AF42" s="79" t="str">
        <f>Q42&amp;"/"&amp;R42</f>
        <v>3/2</v>
      </c>
      <c r="AH42" s="20" t="str">
        <f t="shared" si="1"/>
        <v>더샵판교포레스트12단지</v>
      </c>
      <c r="AI42" s="87">
        <f t="shared" si="0"/>
        <v>34</v>
      </c>
      <c r="AJ42" s="79" t="str">
        <f>IF(AI42="","",$AJ$2)</f>
        <v>A-</v>
      </c>
      <c r="AK42" s="79" t="s">
        <v>13</v>
      </c>
      <c r="AL42" s="79" t="s">
        <v>62</v>
      </c>
      <c r="AM42" s="79" t="s">
        <v>63</v>
      </c>
      <c r="AN42" s="79" t="str">
        <f>IF(AI42="","",$AN$2)</f>
        <v>C</v>
      </c>
      <c r="AO42" s="79" t="str">
        <f>IF(N42="","",IF(N42&gt;=$AO$1/100,"O","X"))</f>
        <v/>
      </c>
      <c r="AP42" s="79" t="str">
        <f>IF(I42="","",IF(I42&lt;=$AP$1,"O","X"))</f>
        <v/>
      </c>
      <c r="AQ42" s="79" t="str">
        <f>IF(O42="","",IF(O42&lt;=$AQ$1,"O","X"))</f>
        <v>O</v>
      </c>
      <c r="AR42" s="79" t="str">
        <f>IF(M42="","",IF(M42&lt;=$AR$1,"O","X"))</f>
        <v>O</v>
      </c>
      <c r="AS42" s="79" t="s">
        <v>2</v>
      </c>
      <c r="AT42" s="79" t="str">
        <f>IF(OR(F42="",AI42=""),"",IF(AND((F42&lt;=85),(AI42&gt;=15)),"O","X"))</f>
        <v>O</v>
      </c>
      <c r="AU42" s="79" t="str">
        <f>IF(C42="","",IF(C42&gt;=$AU$1,"O","X"))</f>
        <v>O</v>
      </c>
      <c r="AV42" s="79" t="str">
        <f>IF(AO42="","",IF(AND(AO42="O",AP42="O",AR42="O",AT42="O",AU42="O"),"후보","X"))</f>
        <v/>
      </c>
    </row>
    <row r="43" spans="1:48" x14ac:dyDescent="0.3">
      <c r="A43" s="9" t="s">
        <v>728</v>
      </c>
      <c r="B43" s="10" t="s">
        <v>1645</v>
      </c>
      <c r="C43" s="88">
        <v>542</v>
      </c>
      <c r="D43" s="86">
        <v>114</v>
      </c>
      <c r="E43" s="87">
        <v>34</v>
      </c>
      <c r="F43" s="86">
        <v>85</v>
      </c>
      <c r="G43" s="17">
        <v>26</v>
      </c>
      <c r="H43" s="88">
        <v>86</v>
      </c>
      <c r="I43" s="89"/>
      <c r="J43" s="89"/>
      <c r="K43" s="89"/>
      <c r="L43" s="89"/>
      <c r="M43" s="90">
        <f>I43-K43</f>
        <v>0</v>
      </c>
      <c r="N43" s="4" t="str">
        <f>IF(ISERROR(K43/I43),"",K43/I43)</f>
        <v/>
      </c>
      <c r="O43" s="91">
        <f>I43/E43</f>
        <v>0</v>
      </c>
      <c r="P43" s="91">
        <f>K43/E43</f>
        <v>0</v>
      </c>
      <c r="Q43" s="79">
        <v>3</v>
      </c>
      <c r="R43" s="79">
        <v>2</v>
      </c>
      <c r="S43" s="79" t="s">
        <v>72</v>
      </c>
      <c r="T43" s="5" t="s">
        <v>145</v>
      </c>
      <c r="U43" s="9"/>
      <c r="W43" s="86">
        <f t="shared" si="23"/>
        <v>114</v>
      </c>
      <c r="X43" s="87">
        <f t="shared" si="23"/>
        <v>34</v>
      </c>
      <c r="Y43" s="92">
        <f t="shared" si="24"/>
        <v>86</v>
      </c>
      <c r="Z43" s="90">
        <f t="shared" si="24"/>
        <v>0</v>
      </c>
      <c r="AA43" s="90">
        <f>K43</f>
        <v>0</v>
      </c>
      <c r="AB43" s="90">
        <f t="shared" si="25"/>
        <v>0</v>
      </c>
      <c r="AC43" s="4" t="str">
        <f t="shared" si="25"/>
        <v/>
      </c>
      <c r="AD43" s="91">
        <f t="shared" si="25"/>
        <v>0</v>
      </c>
      <c r="AE43" s="79" t="str">
        <f>S43</f>
        <v>계</v>
      </c>
      <c r="AF43" s="79" t="str">
        <f>Q43&amp;"/"&amp;R43</f>
        <v>3/2</v>
      </c>
      <c r="AH43" s="20" t="str">
        <f t="shared" si="1"/>
        <v>더샵판교포레스트12단지</v>
      </c>
      <c r="AI43" s="87">
        <f t="shared" si="0"/>
        <v>34</v>
      </c>
      <c r="AJ43" s="79" t="str">
        <f>IF(AI43="","",$AJ$2)</f>
        <v>A-</v>
      </c>
      <c r="AK43" s="79" t="s">
        <v>13</v>
      </c>
      <c r="AL43" s="79" t="s">
        <v>62</v>
      </c>
      <c r="AM43" s="79" t="s">
        <v>63</v>
      </c>
      <c r="AN43" s="79" t="str">
        <f>IF(AI43="","",$AN$2)</f>
        <v>C</v>
      </c>
      <c r="AO43" s="79" t="str">
        <f>IF(N43="","",IF(N43&gt;=$AO$1/100,"O","X"))</f>
        <v/>
      </c>
      <c r="AP43" s="79" t="str">
        <f>IF(I43="","",IF(I43&lt;=$AP$1,"O","X"))</f>
        <v/>
      </c>
      <c r="AQ43" s="79" t="str">
        <f>IF(O43="","",IF(O43&lt;=$AQ$1,"O","X"))</f>
        <v>O</v>
      </c>
      <c r="AR43" s="79" t="str">
        <f>IF(M43="","",IF(M43&lt;=$AR$1,"O","X"))</f>
        <v>O</v>
      </c>
      <c r="AS43" s="79" t="s">
        <v>2</v>
      </c>
      <c r="AT43" s="79" t="str">
        <f>IF(OR(F43="",AI43=""),"",IF(AND((F43&lt;=85),(AI43&gt;=15)),"O","X"))</f>
        <v>O</v>
      </c>
      <c r="AU43" s="79" t="str">
        <f>IF(C43="","",IF(C43&gt;=$AU$1,"O","X"))</f>
        <v>O</v>
      </c>
      <c r="AV43" s="79" t="str">
        <f>IF(AO43="","",IF(AND(AO43="O",AP43="O",AR43="O",AT43="O",AU43="O"),"후보","X"))</f>
        <v/>
      </c>
    </row>
    <row r="44" spans="1:48" x14ac:dyDescent="0.3">
      <c r="A44" s="9" t="s">
        <v>728</v>
      </c>
      <c r="B44" s="10" t="s">
        <v>1645</v>
      </c>
      <c r="C44" s="88">
        <v>542</v>
      </c>
      <c r="D44" s="86">
        <v>114.1</v>
      </c>
      <c r="E44" s="87">
        <v>35</v>
      </c>
      <c r="F44" s="86">
        <v>85</v>
      </c>
      <c r="G44" s="17">
        <v>26</v>
      </c>
      <c r="H44" s="88">
        <v>160</v>
      </c>
      <c r="I44" s="89"/>
      <c r="J44" s="89"/>
      <c r="K44" s="89"/>
      <c r="L44" s="89"/>
      <c r="M44" s="90">
        <f>I44-K44</f>
        <v>0</v>
      </c>
      <c r="N44" s="4" t="str">
        <f>IF(ISERROR(K44/I44),"",K44/I44)</f>
        <v/>
      </c>
      <c r="O44" s="91">
        <f>I44/E44</f>
        <v>0</v>
      </c>
      <c r="P44" s="91">
        <f>K44/E44</f>
        <v>0</v>
      </c>
      <c r="Q44" s="79">
        <v>3</v>
      </c>
      <c r="R44" s="79">
        <v>2</v>
      </c>
      <c r="S44" s="79" t="s">
        <v>72</v>
      </c>
      <c r="T44" s="5" t="s">
        <v>122</v>
      </c>
      <c r="U44" s="9"/>
      <c r="W44" s="86">
        <f t="shared" si="23"/>
        <v>114.1</v>
      </c>
      <c r="X44" s="87">
        <f t="shared" si="23"/>
        <v>35</v>
      </c>
      <c r="Y44" s="92">
        <f t="shared" si="24"/>
        <v>160</v>
      </c>
      <c r="Z44" s="90">
        <f t="shared" si="24"/>
        <v>0</v>
      </c>
      <c r="AA44" s="90">
        <f>K44</f>
        <v>0</v>
      </c>
      <c r="AB44" s="90">
        <f t="shared" si="25"/>
        <v>0</v>
      </c>
      <c r="AC44" s="4" t="str">
        <f t="shared" si="25"/>
        <v/>
      </c>
      <c r="AD44" s="91">
        <f t="shared" si="25"/>
        <v>0</v>
      </c>
      <c r="AE44" s="79" t="str">
        <f>S44</f>
        <v>계</v>
      </c>
      <c r="AF44" s="79" t="str">
        <f>Q44&amp;"/"&amp;R44</f>
        <v>3/2</v>
      </c>
      <c r="AH44" s="20" t="str">
        <f t="shared" si="1"/>
        <v>더샵판교포레스트12단지</v>
      </c>
      <c r="AI44" s="87">
        <f t="shared" si="0"/>
        <v>35</v>
      </c>
      <c r="AJ44" s="79" t="str">
        <f>IF(AI44="","",$AJ$2)</f>
        <v>A-</v>
      </c>
      <c r="AK44" s="79" t="s">
        <v>13</v>
      </c>
      <c r="AL44" s="79" t="s">
        <v>62</v>
      </c>
      <c r="AM44" s="79" t="s">
        <v>63</v>
      </c>
      <c r="AN44" s="79" t="str">
        <f>IF(AI44="","",$AN$2)</f>
        <v>C</v>
      </c>
      <c r="AO44" s="79" t="str">
        <f>IF(N44="","",IF(N44&gt;=$AO$1/100,"O","X"))</f>
        <v/>
      </c>
      <c r="AP44" s="79" t="str">
        <f>IF(I44="","",IF(I44&lt;=$AP$1,"O","X"))</f>
        <v/>
      </c>
      <c r="AQ44" s="79" t="str">
        <f>IF(O44="","",IF(O44&lt;=$AQ$1,"O","X"))</f>
        <v>O</v>
      </c>
      <c r="AR44" s="79" t="str">
        <f>IF(M44="","",IF(M44&lt;=$AR$1,"O","X"))</f>
        <v>O</v>
      </c>
      <c r="AS44" s="79" t="s">
        <v>2</v>
      </c>
      <c r="AT44" s="79" t="str">
        <f>IF(OR(F44="",AI44=""),"",IF(AND((F44&lt;=85),(AI44&gt;=15)),"O","X"))</f>
        <v>O</v>
      </c>
      <c r="AU44" s="79" t="str">
        <f>IF(C44="","",IF(C44&gt;=$AU$1,"O","X"))</f>
        <v>O</v>
      </c>
      <c r="AV44" s="79" t="str">
        <f>IF(AO44="","",IF(AND(AO44="O",AP44="O",AR44="O",AT44="O",AU44="O"),"후보","X"))</f>
        <v/>
      </c>
    </row>
    <row r="45" spans="1:48" x14ac:dyDescent="0.3">
      <c r="A45" s="9" t="s">
        <v>728</v>
      </c>
      <c r="B45" s="10" t="s">
        <v>1645</v>
      </c>
      <c r="C45" s="88">
        <v>542</v>
      </c>
      <c r="D45" s="86">
        <v>114.6</v>
      </c>
      <c r="E45" s="87">
        <v>35</v>
      </c>
      <c r="F45" s="86">
        <v>85</v>
      </c>
      <c r="G45" s="17">
        <v>26</v>
      </c>
      <c r="H45" s="88">
        <v>20</v>
      </c>
      <c r="I45" s="89"/>
      <c r="J45" s="89"/>
      <c r="K45" s="89"/>
      <c r="L45" s="89"/>
      <c r="M45" s="90">
        <f>I45-K45</f>
        <v>0</v>
      </c>
      <c r="N45" s="4" t="str">
        <f>IF(ISERROR(K45/I45),"",K45/I45)</f>
        <v/>
      </c>
      <c r="O45" s="91">
        <f>I45/E45</f>
        <v>0</v>
      </c>
      <c r="P45" s="91">
        <f>K45/E45</f>
        <v>0</v>
      </c>
      <c r="Q45" s="79">
        <v>3</v>
      </c>
      <c r="R45" s="79">
        <v>2</v>
      </c>
      <c r="S45" s="79" t="s">
        <v>72</v>
      </c>
      <c r="T45" s="5" t="s">
        <v>123</v>
      </c>
      <c r="U45" s="9"/>
      <c r="W45" s="86">
        <f t="shared" si="23"/>
        <v>114.6</v>
      </c>
      <c r="X45" s="87">
        <f t="shared" si="23"/>
        <v>35</v>
      </c>
      <c r="Y45" s="92">
        <f t="shared" si="24"/>
        <v>20</v>
      </c>
      <c r="Z45" s="90">
        <f t="shared" si="24"/>
        <v>0</v>
      </c>
      <c r="AA45" s="90">
        <f>K45</f>
        <v>0</v>
      </c>
      <c r="AB45" s="90">
        <f t="shared" si="25"/>
        <v>0</v>
      </c>
      <c r="AC45" s="4" t="str">
        <f t="shared" si="25"/>
        <v/>
      </c>
      <c r="AD45" s="91">
        <f t="shared" si="25"/>
        <v>0</v>
      </c>
      <c r="AE45" s="79" t="str">
        <f>S45</f>
        <v>계</v>
      </c>
      <c r="AF45" s="79" t="str">
        <f>Q45&amp;"/"&amp;R45</f>
        <v>3/2</v>
      </c>
      <c r="AH45" s="20" t="str">
        <f t="shared" si="1"/>
        <v>더샵판교포레스트12단지</v>
      </c>
      <c r="AI45" s="87">
        <f t="shared" si="0"/>
        <v>35</v>
      </c>
      <c r="AJ45" s="79" t="str">
        <f>IF(AI45="","",$AJ$2)</f>
        <v>A-</v>
      </c>
      <c r="AK45" s="79" t="s">
        <v>13</v>
      </c>
      <c r="AL45" s="79" t="s">
        <v>62</v>
      </c>
      <c r="AM45" s="79" t="s">
        <v>63</v>
      </c>
      <c r="AN45" s="79" t="str">
        <f>IF(AI45="","",$AN$2)</f>
        <v>C</v>
      </c>
      <c r="AO45" s="79" t="str">
        <f>IF(N45="","",IF(N45&gt;=$AO$1/100,"O","X"))</f>
        <v/>
      </c>
      <c r="AP45" s="79" t="str">
        <f>IF(I45="","",IF(I45&lt;=$AP$1,"O","X"))</f>
        <v/>
      </c>
      <c r="AQ45" s="79" t="str">
        <f>IF(O45="","",IF(O45&lt;=$AQ$1,"O","X"))</f>
        <v>O</v>
      </c>
      <c r="AR45" s="79" t="str">
        <f>IF(M45="","",IF(M45&lt;=$AR$1,"O","X"))</f>
        <v>O</v>
      </c>
      <c r="AS45" s="79" t="s">
        <v>2</v>
      </c>
      <c r="AT45" s="79" t="str">
        <f>IF(OR(F45="",AI45=""),"",IF(AND((F45&lt;=85),(AI45&gt;=15)),"O","X"))</f>
        <v>O</v>
      </c>
      <c r="AU45" s="79" t="str">
        <f>IF(C45="","",IF(C45&gt;=$AU$1,"O","X"))</f>
        <v>O</v>
      </c>
      <c r="AV45" s="79" t="str">
        <f>IF(AO45="","",IF(AND(AO45="O",AP45="O",AR45="O",AT45="O",AU45="O"),"후보","X"))</f>
        <v/>
      </c>
    </row>
  </sheetData>
  <mergeCells count="1">
    <mergeCell ref="AJ1:AN1"/>
  </mergeCells>
  <phoneticPr fontId="2" type="noConversion"/>
  <conditionalFormatting sqref="AV4:AV6">
    <cfRule type="expression" dxfId="17347" priority="663">
      <formula>AV4="X"</formula>
    </cfRule>
    <cfRule type="expression" dxfId="17346" priority="664">
      <formula>AV4="후보"</formula>
    </cfRule>
  </conditionalFormatting>
  <conditionalFormatting sqref="AC1:AC2 AC4:AC6 N4:N5">
    <cfRule type="cellIs" dxfId="17345" priority="660" operator="greaterThan">
      <formula>0.9</formula>
    </cfRule>
    <cfRule type="cellIs" dxfId="17344" priority="661" operator="greaterThan">
      <formula>0.85</formula>
    </cfRule>
  </conditionalFormatting>
  <conditionalFormatting sqref="N1:N2">
    <cfRule type="cellIs" dxfId="17343" priority="658" operator="greaterThan">
      <formula>0.9</formula>
    </cfRule>
    <cfRule type="cellIs" dxfId="17342" priority="659" operator="greaterThan">
      <formula>0.85</formula>
    </cfRule>
  </conditionalFormatting>
  <conditionalFormatting sqref="N6">
    <cfRule type="cellIs" dxfId="17341" priority="656" operator="greaterThan">
      <formula>0.9</formula>
    </cfRule>
    <cfRule type="cellIs" dxfId="17340" priority="657" operator="greaterThan">
      <formula>0.85</formula>
    </cfRule>
  </conditionalFormatting>
  <conditionalFormatting sqref="E6">
    <cfRule type="expression" dxfId="17339" priority="652">
      <formula>AND(IF(OR($Q6=1,$Q6=2),1,0),IF($X6&lt;=20,1,0))</formula>
    </cfRule>
    <cfRule type="expression" dxfId="17338" priority="653">
      <formula>AND(IF($Q6=2,1,0),IF($X6&lt;30,1,0))</formula>
    </cfRule>
    <cfRule type="expression" dxfId="17337" priority="654">
      <formula>AND(IF($Q6=3,1,0),IF($X6&lt;30,1,0))</formula>
    </cfRule>
    <cfRule type="expression" dxfId="17336" priority="655">
      <formula>AND(IF($Q6=3,1,IF($Q6=4,1,0)),IF($F6&lt;=85,1,0))</formula>
    </cfRule>
  </conditionalFormatting>
  <conditionalFormatting sqref="X6">
    <cfRule type="expression" dxfId="17335" priority="648">
      <formula>AND(IF(OR($Q6=1,$Q6=2),1,0),IF($X6&lt;=20,1,0))</formula>
    </cfRule>
    <cfRule type="expression" dxfId="17334" priority="649">
      <formula>AND(IF($Q6=2,1,0),IF($X6&lt;30,1,0))</formula>
    </cfRule>
    <cfRule type="expression" dxfId="17333" priority="650">
      <formula>AND(IF($Q6=3,1,0),IF($X6&lt;30,1,0))</formula>
    </cfRule>
    <cfRule type="expression" dxfId="17332" priority="651">
      <formula>AND(IF($Q6=3,1,IF($Q6=4,1,0)),IF($F6&lt;=85,1,0))</formula>
    </cfRule>
  </conditionalFormatting>
  <conditionalFormatting sqref="AI6">
    <cfRule type="expression" dxfId="17331" priority="644">
      <formula>AND(IF(OR($Q6=1,$Q6=2),1,0),IF($X6&lt;=20,1,0))</formula>
    </cfRule>
    <cfRule type="expression" dxfId="17330" priority="645">
      <formula>AND(IF($Q6=2,1,0),IF($X6&lt;30,1,0))</formula>
    </cfRule>
    <cfRule type="expression" dxfId="17329" priority="646">
      <formula>AND(IF($Q6=3,1,0),IF($X6&lt;30,1,0))</formula>
    </cfRule>
    <cfRule type="expression" dxfId="17328" priority="647">
      <formula>AND(IF($Q6=3,1,IF($Q6=4,1,0)),IF($F6&lt;=85,1,0))</formula>
    </cfRule>
  </conditionalFormatting>
  <conditionalFormatting sqref="AV7">
    <cfRule type="expression" dxfId="17327" priority="642">
      <formula>AV7="X"</formula>
    </cfRule>
    <cfRule type="expression" dxfId="17326" priority="643">
      <formula>AV7="후보"</formula>
    </cfRule>
  </conditionalFormatting>
  <conditionalFormatting sqref="AC7">
    <cfRule type="cellIs" dxfId="17325" priority="639" operator="greaterThan">
      <formula>0.9</formula>
    </cfRule>
    <cfRule type="cellIs" dxfId="17324" priority="640" operator="greaterThan">
      <formula>0.85</formula>
    </cfRule>
  </conditionalFormatting>
  <conditionalFormatting sqref="N7">
    <cfRule type="cellIs" dxfId="17323" priority="637" operator="greaterThan">
      <formula>0.9</formula>
    </cfRule>
    <cfRule type="cellIs" dxfId="17322" priority="638" operator="greaterThan">
      <formula>0.85</formula>
    </cfRule>
  </conditionalFormatting>
  <conditionalFormatting sqref="E7">
    <cfRule type="expression" dxfId="17321" priority="633">
      <formula>AND(IF(OR($Q7=1,$Q7=2),1,0),IF($X7&lt;=20,1,0))</formula>
    </cfRule>
    <cfRule type="expression" dxfId="17320" priority="634">
      <formula>AND(IF($Q7=2,1,0),IF($X7&lt;30,1,0))</formula>
    </cfRule>
    <cfRule type="expression" dxfId="17319" priority="635">
      <formula>AND(IF($Q7=3,1,0),IF($X7&lt;30,1,0))</formula>
    </cfRule>
    <cfRule type="expression" dxfId="17318" priority="636">
      <formula>AND(IF($Q7=3,1,IF($Q7=4,1,0)),IF($F7&lt;=85,1,0))</formula>
    </cfRule>
  </conditionalFormatting>
  <conditionalFormatting sqref="X7">
    <cfRule type="expression" dxfId="17317" priority="629">
      <formula>AND(IF(OR($Q7=1,$Q7=2),1,0),IF($X7&lt;=20,1,0))</formula>
    </cfRule>
    <cfRule type="expression" dxfId="17316" priority="630">
      <formula>AND(IF($Q7=2,1,0),IF($X7&lt;30,1,0))</formula>
    </cfRule>
    <cfRule type="expression" dxfId="17315" priority="631">
      <formula>AND(IF($Q7=3,1,0),IF($X7&lt;30,1,0))</formula>
    </cfRule>
    <cfRule type="expression" dxfId="17314" priority="632">
      <formula>AND(IF($Q7=3,1,IF($Q7=4,1,0)),IF($F7&lt;=85,1,0))</formula>
    </cfRule>
  </conditionalFormatting>
  <conditionalFormatting sqref="AI7">
    <cfRule type="expression" dxfId="17313" priority="625">
      <formula>AND(IF(OR($Q7=1,$Q7=2),1,0),IF($X7&lt;=20,1,0))</formula>
    </cfRule>
    <cfRule type="expression" dxfId="17312" priority="626">
      <formula>AND(IF($Q7=2,1,0),IF($X7&lt;30,1,0))</formula>
    </cfRule>
    <cfRule type="expression" dxfId="17311" priority="627">
      <formula>AND(IF($Q7=3,1,0),IF($X7&lt;30,1,0))</formula>
    </cfRule>
    <cfRule type="expression" dxfId="17310" priority="628">
      <formula>AND(IF($Q7=3,1,IF($Q7=4,1,0)),IF($F7&lt;=85,1,0))</formula>
    </cfRule>
  </conditionalFormatting>
  <conditionalFormatting sqref="AV8">
    <cfRule type="expression" dxfId="17309" priority="623">
      <formula>AV8="X"</formula>
    </cfRule>
    <cfRule type="expression" dxfId="17308" priority="624">
      <formula>AV8="후보"</formula>
    </cfRule>
  </conditionalFormatting>
  <conditionalFormatting sqref="AC8">
    <cfRule type="cellIs" dxfId="17307" priority="620" operator="greaterThan">
      <formula>0.9</formula>
    </cfRule>
    <cfRule type="cellIs" dxfId="17306" priority="621" operator="greaterThan">
      <formula>0.85</formula>
    </cfRule>
  </conditionalFormatting>
  <conditionalFormatting sqref="N8">
    <cfRule type="cellIs" dxfId="17305" priority="618" operator="greaterThan">
      <formula>0.9</formula>
    </cfRule>
    <cfRule type="cellIs" dxfId="17304" priority="619" operator="greaterThan">
      <formula>0.85</formula>
    </cfRule>
  </conditionalFormatting>
  <conditionalFormatting sqref="E8">
    <cfRule type="expression" dxfId="17303" priority="614">
      <formula>AND(IF(OR($Q8=1,$Q8=2),1,0),IF($X8&lt;=20,1,0))</formula>
    </cfRule>
    <cfRule type="expression" dxfId="17302" priority="615">
      <formula>AND(IF($Q8=2,1,0),IF($X8&lt;30,1,0))</formula>
    </cfRule>
    <cfRule type="expression" dxfId="17301" priority="616">
      <formula>AND(IF($Q8=3,1,0),IF($X8&lt;30,1,0))</formula>
    </cfRule>
    <cfRule type="expression" dxfId="17300" priority="617">
      <formula>AND(IF($Q8=3,1,IF($Q8=4,1,0)),IF($F8&lt;=85,1,0))</formula>
    </cfRule>
  </conditionalFormatting>
  <conditionalFormatting sqref="X8">
    <cfRule type="expression" dxfId="17299" priority="610">
      <formula>AND(IF(OR($Q8=1,$Q8=2),1,0),IF($X8&lt;=20,1,0))</formula>
    </cfRule>
    <cfRule type="expression" dxfId="17298" priority="611">
      <formula>AND(IF($Q8=2,1,0),IF($X8&lt;30,1,0))</formula>
    </cfRule>
    <cfRule type="expression" dxfId="17297" priority="612">
      <formula>AND(IF($Q8=3,1,0),IF($X8&lt;30,1,0))</formula>
    </cfRule>
    <cfRule type="expression" dxfId="17296" priority="613">
      <formula>AND(IF($Q8=3,1,IF($Q8=4,1,0)),IF($F8&lt;=85,1,0))</formula>
    </cfRule>
  </conditionalFormatting>
  <conditionalFormatting sqref="AI8">
    <cfRule type="expression" dxfId="17295" priority="606">
      <formula>AND(IF(OR($Q8=1,$Q8=2),1,0),IF($X8&lt;=20,1,0))</formula>
    </cfRule>
    <cfRule type="expression" dxfId="17294" priority="607">
      <formula>AND(IF($Q8=2,1,0),IF($X8&lt;30,1,0))</formula>
    </cfRule>
    <cfRule type="expression" dxfId="17293" priority="608">
      <formula>AND(IF($Q8=3,1,0),IF($X8&lt;30,1,0))</formula>
    </cfRule>
    <cfRule type="expression" dxfId="17292" priority="609">
      <formula>AND(IF($Q8=3,1,IF($Q8=4,1,0)),IF($F8&lt;=85,1,0))</formula>
    </cfRule>
  </conditionalFormatting>
  <conditionalFormatting sqref="AV9">
    <cfRule type="expression" dxfId="17291" priority="604">
      <formula>AV9="X"</formula>
    </cfRule>
    <cfRule type="expression" dxfId="17290" priority="605">
      <formula>AV9="후보"</formula>
    </cfRule>
  </conditionalFormatting>
  <conditionalFormatting sqref="AC9">
    <cfRule type="cellIs" dxfId="17289" priority="601" operator="greaterThan">
      <formula>0.9</formula>
    </cfRule>
    <cfRule type="cellIs" dxfId="17288" priority="602" operator="greaterThan">
      <formula>0.85</formula>
    </cfRule>
  </conditionalFormatting>
  <conditionalFormatting sqref="N9">
    <cfRule type="cellIs" dxfId="17287" priority="599" operator="greaterThan">
      <formula>0.9</formula>
    </cfRule>
    <cfRule type="cellIs" dxfId="17286" priority="600" operator="greaterThan">
      <formula>0.85</formula>
    </cfRule>
  </conditionalFormatting>
  <conditionalFormatting sqref="E9">
    <cfRule type="expression" dxfId="17285" priority="595">
      <formula>AND(IF(OR($Q9=1,$Q9=2),1,0),IF($X9&lt;=20,1,0))</formula>
    </cfRule>
    <cfRule type="expression" dxfId="17284" priority="596">
      <formula>AND(IF($Q9=2,1,0),IF($X9&lt;30,1,0))</formula>
    </cfRule>
    <cfRule type="expression" dxfId="17283" priority="597">
      <formula>AND(IF($Q9=3,1,0),IF($X9&lt;30,1,0))</formula>
    </cfRule>
    <cfRule type="expression" dxfId="17282" priority="598">
      <formula>AND(IF($Q9=3,1,IF($Q9=4,1,0)),IF($F9&lt;=85,1,0))</formula>
    </cfRule>
  </conditionalFormatting>
  <conditionalFormatting sqref="X9">
    <cfRule type="expression" dxfId="17281" priority="591">
      <formula>AND(IF(OR($Q9=1,$Q9=2),1,0),IF($X9&lt;=20,1,0))</formula>
    </cfRule>
    <cfRule type="expression" dxfId="17280" priority="592">
      <formula>AND(IF($Q9=2,1,0),IF($X9&lt;30,1,0))</formula>
    </cfRule>
    <cfRule type="expression" dxfId="17279" priority="593">
      <formula>AND(IF($Q9=3,1,0),IF($X9&lt;30,1,0))</formula>
    </cfRule>
    <cfRule type="expression" dxfId="17278" priority="594">
      <formula>AND(IF($Q9=3,1,IF($Q9=4,1,0)),IF($F9&lt;=85,1,0))</formula>
    </cfRule>
  </conditionalFormatting>
  <conditionalFormatting sqref="AI9">
    <cfRule type="expression" dxfId="17277" priority="587">
      <formula>AND(IF(OR($Q9=1,$Q9=2),1,0),IF($X9&lt;=20,1,0))</formula>
    </cfRule>
    <cfRule type="expression" dxfId="17276" priority="588">
      <formula>AND(IF($Q9=2,1,0),IF($X9&lt;30,1,0))</formula>
    </cfRule>
    <cfRule type="expression" dxfId="17275" priority="589">
      <formula>AND(IF($Q9=3,1,0),IF($X9&lt;30,1,0))</formula>
    </cfRule>
    <cfRule type="expression" dxfId="17274" priority="590">
      <formula>AND(IF($Q9=3,1,IF($Q9=4,1,0)),IF($F9&lt;=85,1,0))</formula>
    </cfRule>
  </conditionalFormatting>
  <conditionalFormatting sqref="AV10">
    <cfRule type="expression" dxfId="17273" priority="585">
      <formula>AV10="X"</formula>
    </cfRule>
    <cfRule type="expression" dxfId="17272" priority="586">
      <formula>AV10="후보"</formula>
    </cfRule>
  </conditionalFormatting>
  <conditionalFormatting sqref="AC10">
    <cfRule type="cellIs" dxfId="17271" priority="582" operator="greaterThan">
      <formula>0.9</formula>
    </cfRule>
    <cfRule type="cellIs" dxfId="17270" priority="583" operator="greaterThan">
      <formula>0.85</formula>
    </cfRule>
  </conditionalFormatting>
  <conditionalFormatting sqref="N10">
    <cfRule type="cellIs" dxfId="17269" priority="580" operator="greaterThan">
      <formula>0.9</formula>
    </cfRule>
    <cfRule type="cellIs" dxfId="17268" priority="581" operator="greaterThan">
      <formula>0.85</formula>
    </cfRule>
  </conditionalFormatting>
  <conditionalFormatting sqref="E10">
    <cfRule type="expression" dxfId="17267" priority="576">
      <formula>AND(IF(OR($Q10=1,$Q10=2),1,0),IF($X10&lt;=20,1,0))</formula>
    </cfRule>
    <cfRule type="expression" dxfId="17266" priority="577">
      <formula>AND(IF($Q10=2,1,0),IF($X10&lt;30,1,0))</formula>
    </cfRule>
    <cfRule type="expression" dxfId="17265" priority="578">
      <formula>AND(IF($Q10=3,1,0),IF($X10&lt;30,1,0))</formula>
    </cfRule>
    <cfRule type="expression" dxfId="17264" priority="579">
      <formula>AND(IF($Q10=3,1,IF($Q10=4,1,0)),IF($F10&lt;=85,1,0))</formula>
    </cfRule>
  </conditionalFormatting>
  <conditionalFormatting sqref="X10">
    <cfRule type="expression" dxfId="17263" priority="572">
      <formula>AND(IF(OR($Q10=1,$Q10=2),1,0),IF($X10&lt;=20,1,0))</formula>
    </cfRule>
    <cfRule type="expression" dxfId="17262" priority="573">
      <formula>AND(IF($Q10=2,1,0),IF($X10&lt;30,1,0))</formula>
    </cfRule>
    <cfRule type="expression" dxfId="17261" priority="574">
      <formula>AND(IF($Q10=3,1,0),IF($X10&lt;30,1,0))</formula>
    </cfRule>
    <cfRule type="expression" dxfId="17260" priority="575">
      <formula>AND(IF($Q10=3,1,IF($Q10=4,1,0)),IF($F10&lt;=85,1,0))</formula>
    </cfRule>
  </conditionalFormatting>
  <conditionalFormatting sqref="AI10">
    <cfRule type="expression" dxfId="17259" priority="568">
      <formula>AND(IF(OR($Q10=1,$Q10=2),1,0),IF($X10&lt;=20,1,0))</formula>
    </cfRule>
    <cfRule type="expression" dxfId="17258" priority="569">
      <formula>AND(IF($Q10=2,1,0),IF($X10&lt;30,1,0))</formula>
    </cfRule>
    <cfRule type="expression" dxfId="17257" priority="570">
      <formula>AND(IF($Q10=3,1,0),IF($X10&lt;30,1,0))</formula>
    </cfRule>
    <cfRule type="expression" dxfId="17256" priority="571">
      <formula>AND(IF($Q10=3,1,IF($Q10=4,1,0)),IF($F10&lt;=85,1,0))</formula>
    </cfRule>
  </conditionalFormatting>
  <conditionalFormatting sqref="AV11">
    <cfRule type="expression" dxfId="17255" priority="566">
      <formula>AV11="X"</formula>
    </cfRule>
    <cfRule type="expression" dxfId="17254" priority="567">
      <formula>AV11="후보"</formula>
    </cfRule>
  </conditionalFormatting>
  <conditionalFormatting sqref="AC11 N11">
    <cfRule type="cellIs" dxfId="17253" priority="563" operator="greaterThan">
      <formula>0.9</formula>
    </cfRule>
    <cfRule type="cellIs" dxfId="17252" priority="564" operator="greaterThan">
      <formula>0.85</formula>
    </cfRule>
  </conditionalFormatting>
  <conditionalFormatting sqref="AV12">
    <cfRule type="expression" dxfId="17251" priority="561">
      <formula>AV12="X"</formula>
    </cfRule>
    <cfRule type="expression" dxfId="17250" priority="562">
      <formula>AV12="후보"</formula>
    </cfRule>
  </conditionalFormatting>
  <conditionalFormatting sqref="AC12">
    <cfRule type="cellIs" dxfId="17249" priority="558" operator="greaterThan">
      <formula>0.9</formula>
    </cfRule>
    <cfRule type="cellIs" dxfId="17248" priority="559" operator="greaterThan">
      <formula>0.85</formula>
    </cfRule>
  </conditionalFormatting>
  <conditionalFormatting sqref="N12">
    <cfRule type="cellIs" dxfId="17247" priority="556" operator="greaterThan">
      <formula>0.9</formula>
    </cfRule>
    <cfRule type="cellIs" dxfId="17246" priority="557" operator="greaterThan">
      <formula>0.85</formula>
    </cfRule>
  </conditionalFormatting>
  <conditionalFormatting sqref="E12">
    <cfRule type="expression" dxfId="17245" priority="552">
      <formula>AND(IF(OR($Q12=1,$Q12=2),1,0),IF($X12&lt;=20,1,0))</formula>
    </cfRule>
    <cfRule type="expression" dxfId="17244" priority="553">
      <formula>AND(IF($Q12=2,1,0),IF($X12&lt;30,1,0))</formula>
    </cfRule>
    <cfRule type="expression" dxfId="17243" priority="554">
      <formula>AND(IF($Q12=3,1,0),IF($X12&lt;30,1,0))</formula>
    </cfRule>
    <cfRule type="expression" dxfId="17242" priority="555">
      <formula>AND(IF($Q12=3,1,IF($Q12=4,1,0)),IF($F12&lt;=85,1,0))</formula>
    </cfRule>
  </conditionalFormatting>
  <conditionalFormatting sqref="X12">
    <cfRule type="expression" dxfId="17241" priority="548">
      <formula>AND(IF(OR($Q12=1,$Q12=2),1,0),IF($X12&lt;=20,1,0))</formula>
    </cfRule>
    <cfRule type="expression" dxfId="17240" priority="549">
      <formula>AND(IF($Q12=2,1,0),IF($X12&lt;30,1,0))</formula>
    </cfRule>
    <cfRule type="expression" dxfId="17239" priority="550">
      <formula>AND(IF($Q12=3,1,0),IF($X12&lt;30,1,0))</formula>
    </cfRule>
    <cfRule type="expression" dxfId="17238" priority="551">
      <formula>AND(IF($Q12=3,1,IF($Q12=4,1,0)),IF($F12&lt;=85,1,0))</formula>
    </cfRule>
  </conditionalFormatting>
  <conditionalFormatting sqref="AI12">
    <cfRule type="expression" dxfId="17237" priority="544">
      <formula>AND(IF(OR($Q12=1,$Q12=2),1,0),IF($X12&lt;=20,1,0))</formula>
    </cfRule>
    <cfRule type="expression" dxfId="17236" priority="545">
      <formula>AND(IF($Q12=2,1,0),IF($X12&lt;30,1,0))</formula>
    </cfRule>
    <cfRule type="expression" dxfId="17235" priority="546">
      <formula>AND(IF($Q12=3,1,0),IF($X12&lt;30,1,0))</formula>
    </cfRule>
    <cfRule type="expression" dxfId="17234" priority="547">
      <formula>AND(IF($Q12=3,1,IF($Q12=4,1,0)),IF($F12&lt;=85,1,0))</formula>
    </cfRule>
  </conditionalFormatting>
  <conditionalFormatting sqref="AV13">
    <cfRule type="expression" dxfId="17233" priority="542">
      <formula>AV13="X"</formula>
    </cfRule>
    <cfRule type="expression" dxfId="17232" priority="543">
      <formula>AV13="후보"</formula>
    </cfRule>
  </conditionalFormatting>
  <conditionalFormatting sqref="AC13">
    <cfRule type="cellIs" dxfId="17231" priority="539" operator="greaterThan">
      <formula>0.9</formula>
    </cfRule>
    <cfRule type="cellIs" dxfId="17230" priority="540" operator="greaterThan">
      <formula>0.85</formula>
    </cfRule>
  </conditionalFormatting>
  <conditionalFormatting sqref="N13">
    <cfRule type="cellIs" dxfId="17229" priority="537" operator="greaterThan">
      <formula>0.9</formula>
    </cfRule>
    <cfRule type="cellIs" dxfId="17228" priority="538" operator="greaterThan">
      <formula>0.85</formula>
    </cfRule>
  </conditionalFormatting>
  <conditionalFormatting sqref="E13">
    <cfRule type="expression" dxfId="17227" priority="533">
      <formula>AND(IF(OR($Q13=1,$Q13=2),1,0),IF($X13&lt;=20,1,0))</formula>
    </cfRule>
    <cfRule type="expression" dxfId="17226" priority="534">
      <formula>AND(IF($Q13=2,1,0),IF($X13&lt;30,1,0))</formula>
    </cfRule>
    <cfRule type="expression" dxfId="17225" priority="535">
      <formula>AND(IF($Q13=3,1,0),IF($X13&lt;30,1,0))</formula>
    </cfRule>
    <cfRule type="expression" dxfId="17224" priority="536">
      <formula>AND(IF($Q13=3,1,IF($Q13=4,1,0)),IF($F13&lt;=85,1,0))</formula>
    </cfRule>
  </conditionalFormatting>
  <conditionalFormatting sqref="X13">
    <cfRule type="expression" dxfId="17223" priority="529">
      <formula>AND(IF(OR($Q13=1,$Q13=2),1,0),IF($X13&lt;=20,1,0))</formula>
    </cfRule>
    <cfRule type="expression" dxfId="17222" priority="530">
      <formula>AND(IF($Q13=2,1,0),IF($X13&lt;30,1,0))</formula>
    </cfRule>
    <cfRule type="expression" dxfId="17221" priority="531">
      <formula>AND(IF($Q13=3,1,0),IF($X13&lt;30,1,0))</formula>
    </cfRule>
    <cfRule type="expression" dxfId="17220" priority="532">
      <formula>AND(IF($Q13=3,1,IF($Q13=4,1,0)),IF($F13&lt;=85,1,0))</formula>
    </cfRule>
  </conditionalFormatting>
  <conditionalFormatting sqref="AI13">
    <cfRule type="expression" dxfId="17219" priority="525">
      <formula>AND(IF(OR($Q13=1,$Q13=2),1,0),IF($X13&lt;=20,1,0))</formula>
    </cfRule>
    <cfRule type="expression" dxfId="17218" priority="526">
      <formula>AND(IF($Q13=2,1,0),IF($X13&lt;30,1,0))</formula>
    </cfRule>
    <cfRule type="expression" dxfId="17217" priority="527">
      <formula>AND(IF($Q13=3,1,0),IF($X13&lt;30,1,0))</formula>
    </cfRule>
    <cfRule type="expression" dxfId="17216" priority="528">
      <formula>AND(IF($Q13=3,1,IF($Q13=4,1,0)),IF($F13&lt;=85,1,0))</formula>
    </cfRule>
  </conditionalFormatting>
  <conditionalFormatting sqref="AV14">
    <cfRule type="expression" dxfId="17215" priority="523">
      <formula>AV14="X"</formula>
    </cfRule>
    <cfRule type="expression" dxfId="17214" priority="524">
      <formula>AV14="후보"</formula>
    </cfRule>
  </conditionalFormatting>
  <conditionalFormatting sqref="AC14">
    <cfRule type="cellIs" dxfId="17213" priority="520" operator="greaterThan">
      <formula>0.9</formula>
    </cfRule>
    <cfRule type="cellIs" dxfId="17212" priority="521" operator="greaterThan">
      <formula>0.85</formula>
    </cfRule>
  </conditionalFormatting>
  <conditionalFormatting sqref="N14">
    <cfRule type="cellIs" dxfId="17211" priority="518" operator="greaterThan">
      <formula>0.9</formula>
    </cfRule>
    <cfRule type="cellIs" dxfId="17210" priority="519" operator="greaterThan">
      <formula>0.85</formula>
    </cfRule>
  </conditionalFormatting>
  <conditionalFormatting sqref="E14">
    <cfRule type="expression" dxfId="17209" priority="514">
      <formula>AND(IF(OR($Q14=1,$Q14=2),1,0),IF($X14&lt;=20,1,0))</formula>
    </cfRule>
    <cfRule type="expression" dxfId="17208" priority="515">
      <formula>AND(IF($Q14=2,1,0),IF($X14&lt;30,1,0))</formula>
    </cfRule>
    <cfRule type="expression" dxfId="17207" priority="516">
      <formula>AND(IF($Q14=3,1,0),IF($X14&lt;30,1,0))</formula>
    </cfRule>
    <cfRule type="expression" dxfId="17206" priority="517">
      <formula>AND(IF($Q14=3,1,IF($Q14=4,1,0)),IF($F14&lt;=85,1,0))</formula>
    </cfRule>
  </conditionalFormatting>
  <conditionalFormatting sqref="X14">
    <cfRule type="expression" dxfId="17205" priority="510">
      <formula>AND(IF(OR($Q14=1,$Q14=2),1,0),IF($X14&lt;=20,1,0))</formula>
    </cfRule>
    <cfRule type="expression" dxfId="17204" priority="511">
      <formula>AND(IF($Q14=2,1,0),IF($X14&lt;30,1,0))</formula>
    </cfRule>
    <cfRule type="expression" dxfId="17203" priority="512">
      <formula>AND(IF($Q14=3,1,0),IF($X14&lt;30,1,0))</formula>
    </cfRule>
    <cfRule type="expression" dxfId="17202" priority="513">
      <formula>AND(IF($Q14=3,1,IF($Q14=4,1,0)),IF($F14&lt;=85,1,0))</formula>
    </cfRule>
  </conditionalFormatting>
  <conditionalFormatting sqref="AI14">
    <cfRule type="expression" dxfId="17201" priority="506">
      <formula>AND(IF(OR($Q14=1,$Q14=2),1,0),IF($X14&lt;=20,1,0))</formula>
    </cfRule>
    <cfRule type="expression" dxfId="17200" priority="507">
      <formula>AND(IF($Q14=2,1,0),IF($X14&lt;30,1,0))</formula>
    </cfRule>
    <cfRule type="expression" dxfId="17199" priority="508">
      <formula>AND(IF($Q14=3,1,0),IF($X14&lt;30,1,0))</formula>
    </cfRule>
    <cfRule type="expression" dxfId="17198" priority="509">
      <formula>AND(IF($Q14=3,1,IF($Q14=4,1,0)),IF($F14&lt;=85,1,0))</formula>
    </cfRule>
  </conditionalFormatting>
  <conditionalFormatting sqref="AV15">
    <cfRule type="expression" dxfId="17197" priority="504">
      <formula>AV15="X"</formula>
    </cfRule>
    <cfRule type="expression" dxfId="17196" priority="505">
      <formula>AV15="후보"</formula>
    </cfRule>
  </conditionalFormatting>
  <conditionalFormatting sqref="AC15 N15">
    <cfRule type="cellIs" dxfId="17195" priority="501" operator="greaterThan">
      <formula>0.9</formula>
    </cfRule>
    <cfRule type="cellIs" dxfId="17194" priority="502" operator="greaterThan">
      <formula>0.85</formula>
    </cfRule>
  </conditionalFormatting>
  <conditionalFormatting sqref="AV16">
    <cfRule type="expression" dxfId="17193" priority="499">
      <formula>AV16="X"</formula>
    </cfRule>
    <cfRule type="expression" dxfId="17192" priority="500">
      <formula>AV16="후보"</formula>
    </cfRule>
  </conditionalFormatting>
  <conditionalFormatting sqref="AC16">
    <cfRule type="cellIs" dxfId="17191" priority="496" operator="greaterThan">
      <formula>0.9</formula>
    </cfRule>
    <cfRule type="cellIs" dxfId="17190" priority="497" operator="greaterThan">
      <formula>0.85</formula>
    </cfRule>
  </conditionalFormatting>
  <conditionalFormatting sqref="N16">
    <cfRule type="cellIs" dxfId="17189" priority="494" operator="greaterThan">
      <formula>0.9</formula>
    </cfRule>
    <cfRule type="cellIs" dxfId="17188" priority="495" operator="greaterThan">
      <formula>0.85</formula>
    </cfRule>
  </conditionalFormatting>
  <conditionalFormatting sqref="E16">
    <cfRule type="expression" dxfId="17187" priority="490">
      <formula>AND(IF(OR($Q16=1,$Q16=2),1,0),IF($X16&lt;=20,1,0))</formula>
    </cfRule>
    <cfRule type="expression" dxfId="17186" priority="491">
      <formula>AND(IF($Q16=2,1,0),IF($X16&lt;30,1,0))</formula>
    </cfRule>
    <cfRule type="expression" dxfId="17185" priority="492">
      <formula>AND(IF($Q16=3,1,0),IF($X16&lt;30,1,0))</formula>
    </cfRule>
    <cfRule type="expression" dxfId="17184" priority="493">
      <formula>AND(IF($Q16=3,1,IF($Q16=4,1,0)),IF($F16&lt;=85,1,0))</formula>
    </cfRule>
  </conditionalFormatting>
  <conditionalFormatting sqref="X16">
    <cfRule type="expression" dxfId="17183" priority="486">
      <formula>AND(IF(OR($Q16=1,$Q16=2),1,0),IF($X16&lt;=20,1,0))</formula>
    </cfRule>
    <cfRule type="expression" dxfId="17182" priority="487">
      <formula>AND(IF($Q16=2,1,0),IF($X16&lt;30,1,0))</formula>
    </cfRule>
    <cfRule type="expression" dxfId="17181" priority="488">
      <formula>AND(IF($Q16=3,1,0),IF($X16&lt;30,1,0))</formula>
    </cfRule>
    <cfRule type="expression" dxfId="17180" priority="489">
      <formula>AND(IF($Q16=3,1,IF($Q16=4,1,0)),IF($F16&lt;=85,1,0))</formula>
    </cfRule>
  </conditionalFormatting>
  <conditionalFormatting sqref="AI16">
    <cfRule type="expression" dxfId="17179" priority="482">
      <formula>AND(IF(OR($Q16=1,$Q16=2),1,0),IF($X16&lt;=20,1,0))</formula>
    </cfRule>
    <cfRule type="expression" dxfId="17178" priority="483">
      <formula>AND(IF($Q16=2,1,0),IF($X16&lt;30,1,0))</formula>
    </cfRule>
    <cfRule type="expression" dxfId="17177" priority="484">
      <formula>AND(IF($Q16=3,1,0),IF($X16&lt;30,1,0))</formula>
    </cfRule>
    <cfRule type="expression" dxfId="17176" priority="485">
      <formula>AND(IF($Q16=3,1,IF($Q16=4,1,0)),IF($F16&lt;=85,1,0))</formula>
    </cfRule>
  </conditionalFormatting>
  <conditionalFormatting sqref="AV17">
    <cfRule type="expression" dxfId="17175" priority="480">
      <formula>AV17="X"</formula>
    </cfRule>
    <cfRule type="expression" dxfId="17174" priority="481">
      <formula>AV17="후보"</formula>
    </cfRule>
  </conditionalFormatting>
  <conditionalFormatting sqref="AC17">
    <cfRule type="cellIs" dxfId="17173" priority="477" operator="greaterThan">
      <formula>0.9</formula>
    </cfRule>
    <cfRule type="cellIs" dxfId="17172" priority="478" operator="greaterThan">
      <formula>0.85</formula>
    </cfRule>
  </conditionalFormatting>
  <conditionalFormatting sqref="N17">
    <cfRule type="cellIs" dxfId="17171" priority="475" operator="greaterThan">
      <formula>0.9</formula>
    </cfRule>
    <cfRule type="cellIs" dxfId="17170" priority="476" operator="greaterThan">
      <formula>0.85</formula>
    </cfRule>
  </conditionalFormatting>
  <conditionalFormatting sqref="E17">
    <cfRule type="expression" dxfId="17169" priority="471">
      <formula>AND(IF(OR($Q17=1,$Q17=2),1,0),IF($X17&lt;=20,1,0))</formula>
    </cfRule>
    <cfRule type="expression" dxfId="17168" priority="472">
      <formula>AND(IF($Q17=2,1,0),IF($X17&lt;30,1,0))</formula>
    </cfRule>
    <cfRule type="expression" dxfId="17167" priority="473">
      <formula>AND(IF($Q17=3,1,0),IF($X17&lt;30,1,0))</formula>
    </cfRule>
    <cfRule type="expression" dxfId="17166" priority="474">
      <formula>AND(IF($Q17=3,1,IF($Q17=4,1,0)),IF($F17&lt;=85,1,0))</formula>
    </cfRule>
  </conditionalFormatting>
  <conditionalFormatting sqref="X17">
    <cfRule type="expression" dxfId="17165" priority="467">
      <formula>AND(IF(OR($Q17=1,$Q17=2),1,0),IF($X17&lt;=20,1,0))</formula>
    </cfRule>
    <cfRule type="expression" dxfId="17164" priority="468">
      <formula>AND(IF($Q17=2,1,0),IF($X17&lt;30,1,0))</formula>
    </cfRule>
    <cfRule type="expression" dxfId="17163" priority="469">
      <formula>AND(IF($Q17=3,1,0),IF($X17&lt;30,1,0))</formula>
    </cfRule>
    <cfRule type="expression" dxfId="17162" priority="470">
      <formula>AND(IF($Q17=3,1,IF($Q17=4,1,0)),IF($F17&lt;=85,1,0))</formula>
    </cfRule>
  </conditionalFormatting>
  <conditionalFormatting sqref="AI17">
    <cfRule type="expression" dxfId="17161" priority="463">
      <formula>AND(IF(OR($Q17=1,$Q17=2),1,0),IF($X17&lt;=20,1,0))</formula>
    </cfRule>
    <cfRule type="expression" dxfId="17160" priority="464">
      <formula>AND(IF($Q17=2,1,0),IF($X17&lt;30,1,0))</formula>
    </cfRule>
    <cfRule type="expression" dxfId="17159" priority="465">
      <formula>AND(IF($Q17=3,1,0),IF($X17&lt;30,1,0))</formula>
    </cfRule>
    <cfRule type="expression" dxfId="17158" priority="466">
      <formula>AND(IF($Q17=3,1,IF($Q17=4,1,0)),IF($F17&lt;=85,1,0))</formula>
    </cfRule>
  </conditionalFormatting>
  <conditionalFormatting sqref="AV18">
    <cfRule type="expression" dxfId="17157" priority="461">
      <formula>AV18="X"</formula>
    </cfRule>
    <cfRule type="expression" dxfId="17156" priority="462">
      <formula>AV18="후보"</formula>
    </cfRule>
  </conditionalFormatting>
  <conditionalFormatting sqref="AC18">
    <cfRule type="cellIs" dxfId="17155" priority="458" operator="greaterThan">
      <formula>0.9</formula>
    </cfRule>
    <cfRule type="cellIs" dxfId="17154" priority="459" operator="greaterThan">
      <formula>0.85</formula>
    </cfRule>
  </conditionalFormatting>
  <conditionalFormatting sqref="N18">
    <cfRule type="cellIs" dxfId="17153" priority="456" operator="greaterThan">
      <formula>0.9</formula>
    </cfRule>
    <cfRule type="cellIs" dxfId="17152" priority="457" operator="greaterThan">
      <formula>0.85</formula>
    </cfRule>
  </conditionalFormatting>
  <conditionalFormatting sqref="E18">
    <cfRule type="expression" dxfId="17151" priority="452">
      <formula>AND(IF(OR($Q18=1,$Q18=2),1,0),IF($X18&lt;=20,1,0))</formula>
    </cfRule>
    <cfRule type="expression" dxfId="17150" priority="453">
      <formula>AND(IF($Q18=2,1,0),IF($X18&lt;30,1,0))</formula>
    </cfRule>
    <cfRule type="expression" dxfId="17149" priority="454">
      <formula>AND(IF($Q18=3,1,0),IF($X18&lt;30,1,0))</formula>
    </cfRule>
    <cfRule type="expression" dxfId="17148" priority="455">
      <formula>AND(IF($Q18=3,1,IF($Q18=4,1,0)),IF($F18&lt;=85,1,0))</formula>
    </cfRule>
  </conditionalFormatting>
  <conditionalFormatting sqref="X18">
    <cfRule type="expression" dxfId="17147" priority="448">
      <formula>AND(IF(OR($Q18=1,$Q18=2),1,0),IF($X18&lt;=20,1,0))</formula>
    </cfRule>
    <cfRule type="expression" dxfId="17146" priority="449">
      <formula>AND(IF($Q18=2,1,0),IF($X18&lt;30,1,0))</formula>
    </cfRule>
    <cfRule type="expression" dxfId="17145" priority="450">
      <formula>AND(IF($Q18=3,1,0),IF($X18&lt;30,1,0))</formula>
    </cfRule>
    <cfRule type="expression" dxfId="17144" priority="451">
      <formula>AND(IF($Q18=3,1,IF($Q18=4,1,0)),IF($F18&lt;=85,1,0))</formula>
    </cfRule>
  </conditionalFormatting>
  <conditionalFormatting sqref="AI18">
    <cfRule type="expression" dxfId="17143" priority="444">
      <formula>AND(IF(OR($Q18=1,$Q18=2),1,0),IF($X18&lt;=20,1,0))</formula>
    </cfRule>
    <cfRule type="expression" dxfId="17142" priority="445">
      <formula>AND(IF($Q18=2,1,0),IF($X18&lt;30,1,0))</formula>
    </cfRule>
    <cfRule type="expression" dxfId="17141" priority="446">
      <formula>AND(IF($Q18=3,1,0),IF($X18&lt;30,1,0))</formula>
    </cfRule>
    <cfRule type="expression" dxfId="17140" priority="447">
      <formula>AND(IF($Q18=3,1,IF($Q18=4,1,0)),IF($F18&lt;=85,1,0))</formula>
    </cfRule>
  </conditionalFormatting>
  <conditionalFormatting sqref="AV19">
    <cfRule type="expression" dxfId="17139" priority="442">
      <formula>AV19="X"</formula>
    </cfRule>
    <cfRule type="expression" dxfId="17138" priority="443">
      <formula>AV19="후보"</formula>
    </cfRule>
  </conditionalFormatting>
  <conditionalFormatting sqref="AC19">
    <cfRule type="cellIs" dxfId="17137" priority="439" operator="greaterThan">
      <formula>0.9</formula>
    </cfRule>
    <cfRule type="cellIs" dxfId="17136" priority="440" operator="greaterThan">
      <formula>0.85</formula>
    </cfRule>
  </conditionalFormatting>
  <conditionalFormatting sqref="N19">
    <cfRule type="cellIs" dxfId="17135" priority="437" operator="greaterThan">
      <formula>0.9</formula>
    </cfRule>
    <cfRule type="cellIs" dxfId="17134" priority="438" operator="greaterThan">
      <formula>0.85</formula>
    </cfRule>
  </conditionalFormatting>
  <conditionalFormatting sqref="E19">
    <cfRule type="expression" dxfId="17133" priority="433">
      <formula>AND(IF(OR($Q19=1,$Q19=2),1,0),IF($X19&lt;=20,1,0))</formula>
    </cfRule>
    <cfRule type="expression" dxfId="17132" priority="434">
      <formula>AND(IF($Q19=2,1,0),IF($X19&lt;30,1,0))</formula>
    </cfRule>
    <cfRule type="expression" dxfId="17131" priority="435">
      <formula>AND(IF($Q19=3,1,0),IF($X19&lt;30,1,0))</formula>
    </cfRule>
    <cfRule type="expression" dxfId="17130" priority="436">
      <formula>AND(IF($Q19=3,1,IF($Q19=4,1,0)),IF($F19&lt;=85,1,0))</formula>
    </cfRule>
  </conditionalFormatting>
  <conditionalFormatting sqref="X19">
    <cfRule type="expression" dxfId="17129" priority="429">
      <formula>AND(IF(OR($Q19=1,$Q19=2),1,0),IF($X19&lt;=20,1,0))</formula>
    </cfRule>
    <cfRule type="expression" dxfId="17128" priority="430">
      <formula>AND(IF($Q19=2,1,0),IF($X19&lt;30,1,0))</formula>
    </cfRule>
    <cfRule type="expression" dxfId="17127" priority="431">
      <formula>AND(IF($Q19=3,1,0),IF($X19&lt;30,1,0))</formula>
    </cfRule>
    <cfRule type="expression" dxfId="17126" priority="432">
      <formula>AND(IF($Q19=3,1,IF($Q19=4,1,0)),IF($F19&lt;=85,1,0))</formula>
    </cfRule>
  </conditionalFormatting>
  <conditionalFormatting sqref="AI19">
    <cfRule type="expression" dxfId="17125" priority="425">
      <formula>AND(IF(OR($Q19=1,$Q19=2),1,0),IF($X19&lt;=20,1,0))</formula>
    </cfRule>
    <cfRule type="expression" dxfId="17124" priority="426">
      <formula>AND(IF($Q19=2,1,0),IF($X19&lt;30,1,0))</formula>
    </cfRule>
    <cfRule type="expression" dxfId="17123" priority="427">
      <formula>AND(IF($Q19=3,1,0),IF($X19&lt;30,1,0))</formula>
    </cfRule>
    <cfRule type="expression" dxfId="17122" priority="428">
      <formula>AND(IF($Q19=3,1,IF($Q19=4,1,0)),IF($F19&lt;=85,1,0))</formula>
    </cfRule>
  </conditionalFormatting>
  <conditionalFormatting sqref="AV20">
    <cfRule type="expression" dxfId="17121" priority="423">
      <formula>AV20="X"</formula>
    </cfRule>
    <cfRule type="expression" dxfId="17120" priority="424">
      <formula>AV20="후보"</formula>
    </cfRule>
  </conditionalFormatting>
  <conditionalFormatting sqref="AC20">
    <cfRule type="cellIs" dxfId="17119" priority="420" operator="greaterThan">
      <formula>0.9</formula>
    </cfRule>
    <cfRule type="cellIs" dxfId="17118" priority="421" operator="greaterThan">
      <formula>0.85</formula>
    </cfRule>
  </conditionalFormatting>
  <conditionalFormatting sqref="N20">
    <cfRule type="cellIs" dxfId="17117" priority="418" operator="greaterThan">
      <formula>0.9</formula>
    </cfRule>
    <cfRule type="cellIs" dxfId="17116" priority="419" operator="greaterThan">
      <formula>0.85</formula>
    </cfRule>
  </conditionalFormatting>
  <conditionalFormatting sqref="E20">
    <cfRule type="expression" dxfId="17115" priority="414">
      <formula>AND(IF(OR($Q20=1,$Q20=2),1,0),IF($X20&lt;=20,1,0))</formula>
    </cfRule>
    <cfRule type="expression" dxfId="17114" priority="415">
      <formula>AND(IF($Q20=2,1,0),IF($X20&lt;30,1,0))</formula>
    </cfRule>
    <cfRule type="expression" dxfId="17113" priority="416">
      <formula>AND(IF($Q20=3,1,0),IF($X20&lt;30,1,0))</formula>
    </cfRule>
    <cfRule type="expression" dxfId="17112" priority="417">
      <formula>AND(IF($Q20=3,1,IF($Q20=4,1,0)),IF($F20&lt;=85,1,0))</formula>
    </cfRule>
  </conditionalFormatting>
  <conditionalFormatting sqref="X20">
    <cfRule type="expression" dxfId="17111" priority="410">
      <formula>AND(IF(OR($Q20=1,$Q20=2),1,0),IF($X20&lt;=20,1,0))</formula>
    </cfRule>
    <cfRule type="expression" dxfId="17110" priority="411">
      <formula>AND(IF($Q20=2,1,0),IF($X20&lt;30,1,0))</formula>
    </cfRule>
    <cfRule type="expression" dxfId="17109" priority="412">
      <formula>AND(IF($Q20=3,1,0),IF($X20&lt;30,1,0))</formula>
    </cfRule>
    <cfRule type="expression" dxfId="17108" priority="413">
      <formula>AND(IF($Q20=3,1,IF($Q20=4,1,0)),IF($F20&lt;=85,1,0))</formula>
    </cfRule>
  </conditionalFormatting>
  <conditionalFormatting sqref="AI20">
    <cfRule type="expression" dxfId="17107" priority="406">
      <formula>AND(IF(OR($Q20=1,$Q20=2),1,0),IF($X20&lt;=20,1,0))</formula>
    </cfRule>
    <cfRule type="expression" dxfId="17106" priority="407">
      <formula>AND(IF($Q20=2,1,0),IF($X20&lt;30,1,0))</formula>
    </cfRule>
    <cfRule type="expression" dxfId="17105" priority="408">
      <formula>AND(IF($Q20=3,1,0),IF($X20&lt;30,1,0))</formula>
    </cfRule>
    <cfRule type="expression" dxfId="17104" priority="409">
      <formula>AND(IF($Q20=3,1,IF($Q20=4,1,0)),IF($F20&lt;=85,1,0))</formula>
    </cfRule>
  </conditionalFormatting>
  <conditionalFormatting sqref="AV21">
    <cfRule type="expression" dxfId="17103" priority="404">
      <formula>AV21="X"</formula>
    </cfRule>
    <cfRule type="expression" dxfId="17102" priority="405">
      <formula>AV21="후보"</formula>
    </cfRule>
  </conditionalFormatting>
  <conditionalFormatting sqref="AC21 N21">
    <cfRule type="cellIs" dxfId="17101" priority="401" operator="greaterThan">
      <formula>0.9</formula>
    </cfRule>
    <cfRule type="cellIs" dxfId="17100" priority="402" operator="greaterThan">
      <formula>0.85</formula>
    </cfRule>
  </conditionalFormatting>
  <conditionalFormatting sqref="AV22">
    <cfRule type="expression" dxfId="17099" priority="399">
      <formula>AV22="X"</formula>
    </cfRule>
    <cfRule type="expression" dxfId="17098" priority="400">
      <formula>AV22="후보"</formula>
    </cfRule>
  </conditionalFormatting>
  <conditionalFormatting sqref="AC22">
    <cfRule type="cellIs" dxfId="17097" priority="396" operator="greaterThan">
      <formula>0.9</formula>
    </cfRule>
    <cfRule type="cellIs" dxfId="17096" priority="397" operator="greaterThan">
      <formula>0.85</formula>
    </cfRule>
  </conditionalFormatting>
  <conditionalFormatting sqref="N22">
    <cfRule type="cellIs" dxfId="17095" priority="394" operator="greaterThan">
      <formula>0.9</formula>
    </cfRule>
    <cfRule type="cellIs" dxfId="17094" priority="395" operator="greaterThan">
      <formula>0.85</formula>
    </cfRule>
  </conditionalFormatting>
  <conditionalFormatting sqref="E22">
    <cfRule type="expression" dxfId="17093" priority="390">
      <formula>AND(IF(OR($Q22=1,$Q22=2),1,0),IF($X22&lt;=20,1,0))</formula>
    </cfRule>
    <cfRule type="expression" dxfId="17092" priority="391">
      <formula>AND(IF($Q22=2,1,0),IF($X22&lt;30,1,0))</formula>
    </cfRule>
    <cfRule type="expression" dxfId="17091" priority="392">
      <formula>AND(IF($Q22=3,1,0),IF($X22&lt;30,1,0))</formula>
    </cfRule>
    <cfRule type="expression" dxfId="17090" priority="393">
      <formula>AND(IF($Q22=3,1,IF($Q22=4,1,0)),IF($F22&lt;=85,1,0))</formula>
    </cfRule>
  </conditionalFormatting>
  <conditionalFormatting sqref="X22">
    <cfRule type="expression" dxfId="17089" priority="386">
      <formula>AND(IF(OR($Q22=1,$Q22=2),1,0),IF($X22&lt;=20,1,0))</formula>
    </cfRule>
    <cfRule type="expression" dxfId="17088" priority="387">
      <formula>AND(IF($Q22=2,1,0),IF($X22&lt;30,1,0))</formula>
    </cfRule>
    <cfRule type="expression" dxfId="17087" priority="388">
      <formula>AND(IF($Q22=3,1,0),IF($X22&lt;30,1,0))</formula>
    </cfRule>
    <cfRule type="expression" dxfId="17086" priority="389">
      <formula>AND(IF($Q22=3,1,IF($Q22=4,1,0)),IF($F22&lt;=85,1,0))</formula>
    </cfRule>
  </conditionalFormatting>
  <conditionalFormatting sqref="AI22">
    <cfRule type="expression" dxfId="17085" priority="382">
      <formula>AND(IF(OR($Q22=1,$Q22=2),1,0),IF($X22&lt;=20,1,0))</formula>
    </cfRule>
    <cfRule type="expression" dxfId="17084" priority="383">
      <formula>AND(IF($Q22=2,1,0),IF($X22&lt;30,1,0))</formula>
    </cfRule>
    <cfRule type="expression" dxfId="17083" priority="384">
      <formula>AND(IF($Q22=3,1,0),IF($X22&lt;30,1,0))</formula>
    </cfRule>
    <cfRule type="expression" dxfId="17082" priority="385">
      <formula>AND(IF($Q22=3,1,IF($Q22=4,1,0)),IF($F22&lt;=85,1,0))</formula>
    </cfRule>
  </conditionalFormatting>
  <conditionalFormatting sqref="AV23">
    <cfRule type="expression" dxfId="17081" priority="380">
      <formula>AV23="X"</formula>
    </cfRule>
    <cfRule type="expression" dxfId="17080" priority="381">
      <formula>AV23="후보"</formula>
    </cfRule>
  </conditionalFormatting>
  <conditionalFormatting sqref="AC23">
    <cfRule type="cellIs" dxfId="17079" priority="377" operator="greaterThan">
      <formula>0.9</formula>
    </cfRule>
    <cfRule type="cellIs" dxfId="17078" priority="378" operator="greaterThan">
      <formula>0.85</formula>
    </cfRule>
  </conditionalFormatting>
  <conditionalFormatting sqref="N23">
    <cfRule type="cellIs" dxfId="17077" priority="375" operator="greaterThan">
      <formula>0.9</formula>
    </cfRule>
    <cfRule type="cellIs" dxfId="17076" priority="376" operator="greaterThan">
      <formula>0.85</formula>
    </cfRule>
  </conditionalFormatting>
  <conditionalFormatting sqref="E23">
    <cfRule type="expression" dxfId="17075" priority="371">
      <formula>AND(IF(OR($Q23=1,$Q23=2),1,0),IF($X23&lt;=20,1,0))</formula>
    </cfRule>
    <cfRule type="expression" dxfId="17074" priority="372">
      <formula>AND(IF($Q23=2,1,0),IF($X23&lt;30,1,0))</formula>
    </cfRule>
    <cfRule type="expression" dxfId="17073" priority="373">
      <formula>AND(IF($Q23=3,1,0),IF($X23&lt;30,1,0))</formula>
    </cfRule>
    <cfRule type="expression" dxfId="17072" priority="374">
      <formula>AND(IF($Q23=3,1,IF($Q23=4,1,0)),IF($F23&lt;=85,1,0))</formula>
    </cfRule>
  </conditionalFormatting>
  <conditionalFormatting sqref="X23">
    <cfRule type="expression" dxfId="17071" priority="367">
      <formula>AND(IF(OR($Q23=1,$Q23=2),1,0),IF($X23&lt;=20,1,0))</formula>
    </cfRule>
    <cfRule type="expression" dxfId="17070" priority="368">
      <formula>AND(IF($Q23=2,1,0),IF($X23&lt;30,1,0))</formula>
    </cfRule>
    <cfRule type="expression" dxfId="17069" priority="369">
      <formula>AND(IF($Q23=3,1,0),IF($X23&lt;30,1,0))</formula>
    </cfRule>
    <cfRule type="expression" dxfId="17068" priority="370">
      <formula>AND(IF($Q23=3,1,IF($Q23=4,1,0)),IF($F23&lt;=85,1,0))</formula>
    </cfRule>
  </conditionalFormatting>
  <conditionalFormatting sqref="AI23">
    <cfRule type="expression" dxfId="17067" priority="363">
      <formula>AND(IF(OR($Q23=1,$Q23=2),1,0),IF($X23&lt;=20,1,0))</formula>
    </cfRule>
    <cfRule type="expression" dxfId="17066" priority="364">
      <formula>AND(IF($Q23=2,1,0),IF($X23&lt;30,1,0))</formula>
    </cfRule>
    <cfRule type="expression" dxfId="17065" priority="365">
      <formula>AND(IF($Q23=3,1,0),IF($X23&lt;30,1,0))</formula>
    </cfRule>
    <cfRule type="expression" dxfId="17064" priority="366">
      <formula>AND(IF($Q23=3,1,IF($Q23=4,1,0)),IF($F23&lt;=85,1,0))</formula>
    </cfRule>
  </conditionalFormatting>
  <conditionalFormatting sqref="AV24">
    <cfRule type="expression" dxfId="17063" priority="361">
      <formula>AV24="X"</formula>
    </cfRule>
    <cfRule type="expression" dxfId="17062" priority="362">
      <formula>AV24="후보"</formula>
    </cfRule>
  </conditionalFormatting>
  <conditionalFormatting sqref="AC24">
    <cfRule type="cellIs" dxfId="17061" priority="358" operator="greaterThan">
      <formula>0.9</formula>
    </cfRule>
    <cfRule type="cellIs" dxfId="17060" priority="359" operator="greaterThan">
      <formula>0.85</formula>
    </cfRule>
  </conditionalFormatting>
  <conditionalFormatting sqref="N24">
    <cfRule type="cellIs" dxfId="17059" priority="356" operator="greaterThan">
      <formula>0.9</formula>
    </cfRule>
    <cfRule type="cellIs" dxfId="17058" priority="357" operator="greaterThan">
      <formula>0.85</formula>
    </cfRule>
  </conditionalFormatting>
  <conditionalFormatting sqref="E24">
    <cfRule type="expression" dxfId="17057" priority="352">
      <formula>AND(IF(OR($Q24=1,$Q24=2),1,0),IF($X24&lt;=20,1,0))</formula>
    </cfRule>
    <cfRule type="expression" dxfId="17056" priority="353">
      <formula>AND(IF($Q24=2,1,0),IF($X24&lt;30,1,0))</formula>
    </cfRule>
    <cfRule type="expression" dxfId="17055" priority="354">
      <formula>AND(IF($Q24=3,1,0),IF($X24&lt;30,1,0))</formula>
    </cfRule>
    <cfRule type="expression" dxfId="17054" priority="355">
      <formula>AND(IF($Q24=3,1,IF($Q24=4,1,0)),IF($F24&lt;=85,1,0))</formula>
    </cfRule>
  </conditionalFormatting>
  <conditionalFormatting sqref="X24">
    <cfRule type="expression" dxfId="17053" priority="348">
      <formula>AND(IF(OR($Q24=1,$Q24=2),1,0),IF($X24&lt;=20,1,0))</formula>
    </cfRule>
    <cfRule type="expression" dxfId="17052" priority="349">
      <formula>AND(IF($Q24=2,1,0),IF($X24&lt;30,1,0))</formula>
    </cfRule>
    <cfRule type="expression" dxfId="17051" priority="350">
      <formula>AND(IF($Q24=3,1,0),IF($X24&lt;30,1,0))</formula>
    </cfRule>
    <cfRule type="expression" dxfId="17050" priority="351">
      <formula>AND(IF($Q24=3,1,IF($Q24=4,1,0)),IF($F24&lt;=85,1,0))</formula>
    </cfRule>
  </conditionalFormatting>
  <conditionalFormatting sqref="AI24">
    <cfRule type="expression" dxfId="17049" priority="344">
      <formula>AND(IF(OR($Q24=1,$Q24=2),1,0),IF($X24&lt;=20,1,0))</formula>
    </cfRule>
    <cfRule type="expression" dxfId="17048" priority="345">
      <formula>AND(IF($Q24=2,1,0),IF($X24&lt;30,1,0))</formula>
    </cfRule>
    <cfRule type="expression" dxfId="17047" priority="346">
      <formula>AND(IF($Q24=3,1,0),IF($X24&lt;30,1,0))</formula>
    </cfRule>
    <cfRule type="expression" dxfId="17046" priority="347">
      <formula>AND(IF($Q24=3,1,IF($Q24=4,1,0)),IF($F24&lt;=85,1,0))</formula>
    </cfRule>
  </conditionalFormatting>
  <conditionalFormatting sqref="AV25">
    <cfRule type="expression" dxfId="17045" priority="342">
      <formula>AV25="X"</formula>
    </cfRule>
    <cfRule type="expression" dxfId="17044" priority="343">
      <formula>AV25="후보"</formula>
    </cfRule>
  </conditionalFormatting>
  <conditionalFormatting sqref="AC25">
    <cfRule type="cellIs" dxfId="17043" priority="339" operator="greaterThan">
      <formula>0.9</formula>
    </cfRule>
    <cfRule type="cellIs" dxfId="17042" priority="340" operator="greaterThan">
      <formula>0.85</formula>
    </cfRule>
  </conditionalFormatting>
  <conditionalFormatting sqref="N25">
    <cfRule type="cellIs" dxfId="17041" priority="337" operator="greaterThan">
      <formula>0.9</formula>
    </cfRule>
    <cfRule type="cellIs" dxfId="17040" priority="338" operator="greaterThan">
      <formula>0.85</formula>
    </cfRule>
  </conditionalFormatting>
  <conditionalFormatting sqref="E25">
    <cfRule type="expression" dxfId="17039" priority="333">
      <formula>AND(IF(OR($Q25=1,$Q25=2),1,0),IF($X25&lt;=20,1,0))</formula>
    </cfRule>
    <cfRule type="expression" dxfId="17038" priority="334">
      <formula>AND(IF($Q25=2,1,0),IF($X25&lt;30,1,0))</formula>
    </cfRule>
    <cfRule type="expression" dxfId="17037" priority="335">
      <formula>AND(IF($Q25=3,1,0),IF($X25&lt;30,1,0))</formula>
    </cfRule>
    <cfRule type="expression" dxfId="17036" priority="336">
      <formula>AND(IF($Q25=3,1,IF($Q25=4,1,0)),IF($F25&lt;=85,1,0))</formula>
    </cfRule>
  </conditionalFormatting>
  <conditionalFormatting sqref="X25">
    <cfRule type="expression" dxfId="17035" priority="329">
      <formula>AND(IF(OR($Q25=1,$Q25=2),1,0),IF($X25&lt;=20,1,0))</formula>
    </cfRule>
    <cfRule type="expression" dxfId="17034" priority="330">
      <formula>AND(IF($Q25=2,1,0),IF($X25&lt;30,1,0))</formula>
    </cfRule>
    <cfRule type="expression" dxfId="17033" priority="331">
      <formula>AND(IF($Q25=3,1,0),IF($X25&lt;30,1,0))</formula>
    </cfRule>
    <cfRule type="expression" dxfId="17032" priority="332">
      <formula>AND(IF($Q25=3,1,IF($Q25=4,1,0)),IF($F25&lt;=85,1,0))</formula>
    </cfRule>
  </conditionalFormatting>
  <conditionalFormatting sqref="AI25">
    <cfRule type="expression" dxfId="17031" priority="325">
      <formula>AND(IF(OR($Q25=1,$Q25=2),1,0),IF($X25&lt;=20,1,0))</formula>
    </cfRule>
    <cfRule type="expression" dxfId="17030" priority="326">
      <formula>AND(IF($Q25=2,1,0),IF($X25&lt;30,1,0))</formula>
    </cfRule>
    <cfRule type="expression" dxfId="17029" priority="327">
      <formula>AND(IF($Q25=3,1,0),IF($X25&lt;30,1,0))</formula>
    </cfRule>
    <cfRule type="expression" dxfId="17028" priority="328">
      <formula>AND(IF($Q25=3,1,IF($Q25=4,1,0)),IF($F25&lt;=85,1,0))</formula>
    </cfRule>
  </conditionalFormatting>
  <conditionalFormatting sqref="AV26">
    <cfRule type="expression" dxfId="17027" priority="323">
      <formula>AV26="X"</formula>
    </cfRule>
    <cfRule type="expression" dxfId="17026" priority="324">
      <formula>AV26="후보"</formula>
    </cfRule>
  </conditionalFormatting>
  <conditionalFormatting sqref="AC26">
    <cfRule type="cellIs" dxfId="17025" priority="320" operator="greaterThan">
      <formula>0.9</formula>
    </cfRule>
    <cfRule type="cellIs" dxfId="17024" priority="321" operator="greaterThan">
      <formula>0.85</formula>
    </cfRule>
  </conditionalFormatting>
  <conditionalFormatting sqref="N26">
    <cfRule type="cellIs" dxfId="17023" priority="318" operator="greaterThan">
      <formula>0.9</formula>
    </cfRule>
    <cfRule type="cellIs" dxfId="17022" priority="319" operator="greaterThan">
      <formula>0.85</formula>
    </cfRule>
  </conditionalFormatting>
  <conditionalFormatting sqref="E26">
    <cfRule type="expression" dxfId="17021" priority="314">
      <formula>AND(IF(OR($Q26=1,$Q26=2),1,0),IF($X26&lt;=20,1,0))</formula>
    </cfRule>
    <cfRule type="expression" dxfId="17020" priority="315">
      <formula>AND(IF($Q26=2,1,0),IF($X26&lt;30,1,0))</formula>
    </cfRule>
    <cfRule type="expression" dxfId="17019" priority="316">
      <formula>AND(IF($Q26=3,1,0),IF($X26&lt;30,1,0))</formula>
    </cfRule>
    <cfRule type="expression" dxfId="17018" priority="317">
      <formula>AND(IF($Q26=3,1,IF($Q26=4,1,0)),IF($F26&lt;=85,1,0))</formula>
    </cfRule>
  </conditionalFormatting>
  <conditionalFormatting sqref="X26">
    <cfRule type="expression" dxfId="17017" priority="310">
      <formula>AND(IF(OR($Q26=1,$Q26=2),1,0),IF($X26&lt;=20,1,0))</formula>
    </cfRule>
    <cfRule type="expression" dxfId="17016" priority="311">
      <formula>AND(IF($Q26=2,1,0),IF($X26&lt;30,1,0))</formula>
    </cfRule>
    <cfRule type="expression" dxfId="17015" priority="312">
      <formula>AND(IF($Q26=3,1,0),IF($X26&lt;30,1,0))</formula>
    </cfRule>
    <cfRule type="expression" dxfId="17014" priority="313">
      <formula>AND(IF($Q26=3,1,IF($Q26=4,1,0)),IF($F26&lt;=85,1,0))</formula>
    </cfRule>
  </conditionalFormatting>
  <conditionalFormatting sqref="AI26">
    <cfRule type="expression" dxfId="17013" priority="306">
      <formula>AND(IF(OR($Q26=1,$Q26=2),1,0),IF($X26&lt;=20,1,0))</formula>
    </cfRule>
    <cfRule type="expression" dxfId="17012" priority="307">
      <formula>AND(IF($Q26=2,1,0),IF($X26&lt;30,1,0))</formula>
    </cfRule>
    <cfRule type="expression" dxfId="17011" priority="308">
      <formula>AND(IF($Q26=3,1,0),IF($X26&lt;30,1,0))</formula>
    </cfRule>
    <cfRule type="expression" dxfId="17010" priority="309">
      <formula>AND(IF($Q26=3,1,IF($Q26=4,1,0)),IF($F26&lt;=85,1,0))</formula>
    </cfRule>
  </conditionalFormatting>
  <conditionalFormatting sqref="AV27">
    <cfRule type="expression" dxfId="17009" priority="304">
      <formula>AV27="X"</formula>
    </cfRule>
    <cfRule type="expression" dxfId="17008" priority="305">
      <formula>AV27="후보"</formula>
    </cfRule>
  </conditionalFormatting>
  <conditionalFormatting sqref="AC27 N27">
    <cfRule type="cellIs" dxfId="17007" priority="301" operator="greaterThan">
      <formula>0.9</formula>
    </cfRule>
    <cfRule type="cellIs" dxfId="17006" priority="302" operator="greaterThan">
      <formula>0.85</formula>
    </cfRule>
  </conditionalFormatting>
  <conditionalFormatting sqref="AV28">
    <cfRule type="expression" dxfId="17005" priority="299">
      <formula>AV28="X"</formula>
    </cfRule>
    <cfRule type="expression" dxfId="17004" priority="300">
      <formula>AV28="후보"</formula>
    </cfRule>
  </conditionalFormatting>
  <conditionalFormatting sqref="AC28">
    <cfRule type="cellIs" dxfId="17003" priority="296" operator="greaterThan">
      <formula>0.9</formula>
    </cfRule>
    <cfRule type="cellIs" dxfId="17002" priority="297" operator="greaterThan">
      <formula>0.85</formula>
    </cfRule>
  </conditionalFormatting>
  <conditionalFormatting sqref="N28">
    <cfRule type="cellIs" dxfId="17001" priority="294" operator="greaterThan">
      <formula>0.9</formula>
    </cfRule>
    <cfRule type="cellIs" dxfId="17000" priority="295" operator="greaterThan">
      <formula>0.85</formula>
    </cfRule>
  </conditionalFormatting>
  <conditionalFormatting sqref="E28">
    <cfRule type="expression" dxfId="16999" priority="290">
      <formula>AND(IF(OR($Q28=1,$Q28=2),1,0),IF($X28&lt;=20,1,0))</formula>
    </cfRule>
    <cfRule type="expression" dxfId="16998" priority="291">
      <formula>AND(IF($Q28=2,1,0),IF($X28&lt;30,1,0))</formula>
    </cfRule>
    <cfRule type="expression" dxfId="16997" priority="292">
      <formula>AND(IF($Q28=3,1,0),IF($X28&lt;30,1,0))</formula>
    </cfRule>
    <cfRule type="expression" dxfId="16996" priority="293">
      <formula>AND(IF($Q28=3,1,IF($Q28=4,1,0)),IF($F28&lt;=85,1,0))</formula>
    </cfRule>
  </conditionalFormatting>
  <conditionalFormatting sqref="X28">
    <cfRule type="expression" dxfId="16995" priority="286">
      <formula>AND(IF(OR($Q28=1,$Q28=2),1,0),IF($X28&lt;=20,1,0))</formula>
    </cfRule>
    <cfRule type="expression" dxfId="16994" priority="287">
      <formula>AND(IF($Q28=2,1,0),IF($X28&lt;30,1,0))</formula>
    </cfRule>
    <cfRule type="expression" dxfId="16993" priority="288">
      <formula>AND(IF($Q28=3,1,0),IF($X28&lt;30,1,0))</formula>
    </cfRule>
    <cfRule type="expression" dxfId="16992" priority="289">
      <formula>AND(IF($Q28=3,1,IF($Q28=4,1,0)),IF($F28&lt;=85,1,0))</formula>
    </cfRule>
  </conditionalFormatting>
  <conditionalFormatting sqref="AI28">
    <cfRule type="expression" dxfId="16991" priority="282">
      <formula>AND(IF(OR($Q28=1,$Q28=2),1,0),IF($X28&lt;=20,1,0))</formula>
    </cfRule>
    <cfRule type="expression" dxfId="16990" priority="283">
      <formula>AND(IF($Q28=2,1,0),IF($X28&lt;30,1,0))</formula>
    </cfRule>
    <cfRule type="expression" dxfId="16989" priority="284">
      <formula>AND(IF($Q28=3,1,0),IF($X28&lt;30,1,0))</formula>
    </cfRule>
    <cfRule type="expression" dxfId="16988" priority="285">
      <formula>AND(IF($Q28=3,1,IF($Q28=4,1,0)),IF($F28&lt;=85,1,0))</formula>
    </cfRule>
  </conditionalFormatting>
  <conditionalFormatting sqref="AV29">
    <cfRule type="expression" dxfId="16987" priority="280">
      <formula>AV29="X"</formula>
    </cfRule>
    <cfRule type="expression" dxfId="16986" priority="281">
      <formula>AV29="후보"</formula>
    </cfRule>
  </conditionalFormatting>
  <conditionalFormatting sqref="AC29">
    <cfRule type="cellIs" dxfId="16985" priority="277" operator="greaterThan">
      <formula>0.9</formula>
    </cfRule>
    <cfRule type="cellIs" dxfId="16984" priority="278" operator="greaterThan">
      <formula>0.85</formula>
    </cfRule>
  </conditionalFormatting>
  <conditionalFormatting sqref="N29">
    <cfRule type="cellIs" dxfId="16983" priority="275" operator="greaterThan">
      <formula>0.9</formula>
    </cfRule>
    <cfRule type="cellIs" dxfId="16982" priority="276" operator="greaterThan">
      <formula>0.85</formula>
    </cfRule>
  </conditionalFormatting>
  <conditionalFormatting sqref="E29">
    <cfRule type="expression" dxfId="16981" priority="271">
      <formula>AND(IF(OR($Q29=1,$Q29=2),1,0),IF($X29&lt;=20,1,0))</formula>
    </cfRule>
    <cfRule type="expression" dxfId="16980" priority="272">
      <formula>AND(IF($Q29=2,1,0),IF($X29&lt;30,1,0))</formula>
    </cfRule>
    <cfRule type="expression" dxfId="16979" priority="273">
      <formula>AND(IF($Q29=3,1,0),IF($X29&lt;30,1,0))</formula>
    </cfRule>
    <cfRule type="expression" dxfId="16978" priority="274">
      <formula>AND(IF($Q29=3,1,IF($Q29=4,1,0)),IF($F29&lt;=85,1,0))</formula>
    </cfRule>
  </conditionalFormatting>
  <conditionalFormatting sqref="X29">
    <cfRule type="expression" dxfId="16977" priority="267">
      <formula>AND(IF(OR($Q29=1,$Q29=2),1,0),IF($X29&lt;=20,1,0))</formula>
    </cfRule>
    <cfRule type="expression" dxfId="16976" priority="268">
      <formula>AND(IF($Q29=2,1,0),IF($X29&lt;30,1,0))</formula>
    </cfRule>
    <cfRule type="expression" dxfId="16975" priority="269">
      <formula>AND(IF($Q29=3,1,0),IF($X29&lt;30,1,0))</formula>
    </cfRule>
    <cfRule type="expression" dxfId="16974" priority="270">
      <formula>AND(IF($Q29=3,1,IF($Q29=4,1,0)),IF($F29&lt;=85,1,0))</formula>
    </cfRule>
  </conditionalFormatting>
  <conditionalFormatting sqref="AI29">
    <cfRule type="expression" dxfId="16973" priority="263">
      <formula>AND(IF(OR($Q29=1,$Q29=2),1,0),IF($X29&lt;=20,1,0))</formula>
    </cfRule>
    <cfRule type="expression" dxfId="16972" priority="264">
      <formula>AND(IF($Q29=2,1,0),IF($X29&lt;30,1,0))</formula>
    </cfRule>
    <cfRule type="expression" dxfId="16971" priority="265">
      <formula>AND(IF($Q29=3,1,0),IF($X29&lt;30,1,0))</formula>
    </cfRule>
    <cfRule type="expression" dxfId="16970" priority="266">
      <formula>AND(IF($Q29=3,1,IF($Q29=4,1,0)),IF($F29&lt;=85,1,0))</formula>
    </cfRule>
  </conditionalFormatting>
  <conditionalFormatting sqref="AV30">
    <cfRule type="expression" dxfId="16969" priority="261">
      <formula>AV30="X"</formula>
    </cfRule>
    <cfRule type="expression" dxfId="16968" priority="262">
      <formula>AV30="후보"</formula>
    </cfRule>
  </conditionalFormatting>
  <conditionalFormatting sqref="AC30">
    <cfRule type="cellIs" dxfId="16967" priority="258" operator="greaterThan">
      <formula>0.9</formula>
    </cfRule>
    <cfRule type="cellIs" dxfId="16966" priority="259" operator="greaterThan">
      <formula>0.85</formula>
    </cfRule>
  </conditionalFormatting>
  <conditionalFormatting sqref="N30">
    <cfRule type="cellIs" dxfId="16965" priority="256" operator="greaterThan">
      <formula>0.9</formula>
    </cfRule>
    <cfRule type="cellIs" dxfId="16964" priority="257" operator="greaterThan">
      <formula>0.85</formula>
    </cfRule>
  </conditionalFormatting>
  <conditionalFormatting sqref="E30">
    <cfRule type="expression" dxfId="16963" priority="252">
      <formula>AND(IF(OR($Q30=1,$Q30=2),1,0),IF($X30&lt;=20,1,0))</formula>
    </cfRule>
    <cfRule type="expression" dxfId="16962" priority="253">
      <formula>AND(IF($Q30=2,1,0),IF($X30&lt;30,1,0))</formula>
    </cfRule>
    <cfRule type="expression" dxfId="16961" priority="254">
      <formula>AND(IF($Q30=3,1,0),IF($X30&lt;30,1,0))</formula>
    </cfRule>
    <cfRule type="expression" dxfId="16960" priority="255">
      <formula>AND(IF($Q30=3,1,IF($Q30=4,1,0)),IF($F30&lt;=85,1,0))</formula>
    </cfRule>
  </conditionalFormatting>
  <conditionalFormatting sqref="X30">
    <cfRule type="expression" dxfId="16959" priority="248">
      <formula>AND(IF(OR($Q30=1,$Q30=2),1,0),IF($X30&lt;=20,1,0))</formula>
    </cfRule>
    <cfRule type="expression" dxfId="16958" priority="249">
      <formula>AND(IF($Q30=2,1,0),IF($X30&lt;30,1,0))</formula>
    </cfRule>
    <cfRule type="expression" dxfId="16957" priority="250">
      <formula>AND(IF($Q30=3,1,0),IF($X30&lt;30,1,0))</formula>
    </cfRule>
    <cfRule type="expression" dxfId="16956" priority="251">
      <formula>AND(IF($Q30=3,1,IF($Q30=4,1,0)),IF($F30&lt;=85,1,0))</formula>
    </cfRule>
  </conditionalFormatting>
  <conditionalFormatting sqref="AI30">
    <cfRule type="expression" dxfId="16955" priority="244">
      <formula>AND(IF(OR($Q30=1,$Q30=2),1,0),IF($X30&lt;=20,1,0))</formula>
    </cfRule>
    <cfRule type="expression" dxfId="16954" priority="245">
      <formula>AND(IF($Q30=2,1,0),IF($X30&lt;30,1,0))</formula>
    </cfRule>
    <cfRule type="expression" dxfId="16953" priority="246">
      <formula>AND(IF($Q30=3,1,0),IF($X30&lt;30,1,0))</formula>
    </cfRule>
    <cfRule type="expression" dxfId="16952" priority="247">
      <formula>AND(IF($Q30=3,1,IF($Q30=4,1,0)),IF($F30&lt;=85,1,0))</formula>
    </cfRule>
  </conditionalFormatting>
  <conditionalFormatting sqref="AV31">
    <cfRule type="expression" dxfId="16951" priority="242">
      <formula>AV31="X"</formula>
    </cfRule>
    <cfRule type="expression" dxfId="16950" priority="243">
      <formula>AV31="후보"</formula>
    </cfRule>
  </conditionalFormatting>
  <conditionalFormatting sqref="AC31">
    <cfRule type="cellIs" dxfId="16949" priority="239" operator="greaterThan">
      <formula>0.9</formula>
    </cfRule>
    <cfRule type="cellIs" dxfId="16948" priority="240" operator="greaterThan">
      <formula>0.85</formula>
    </cfRule>
  </conditionalFormatting>
  <conditionalFormatting sqref="N31">
    <cfRule type="cellIs" dxfId="16947" priority="237" operator="greaterThan">
      <formula>0.9</formula>
    </cfRule>
    <cfRule type="cellIs" dxfId="16946" priority="238" operator="greaterThan">
      <formula>0.85</formula>
    </cfRule>
  </conditionalFormatting>
  <conditionalFormatting sqref="E31">
    <cfRule type="expression" dxfId="16945" priority="233">
      <formula>AND(IF(OR($Q31=1,$Q31=2),1,0),IF($X31&lt;=20,1,0))</formula>
    </cfRule>
    <cfRule type="expression" dxfId="16944" priority="234">
      <formula>AND(IF($Q31=2,1,0),IF($X31&lt;30,1,0))</formula>
    </cfRule>
    <cfRule type="expression" dxfId="16943" priority="235">
      <formula>AND(IF($Q31=3,1,0),IF($X31&lt;30,1,0))</formula>
    </cfRule>
    <cfRule type="expression" dxfId="16942" priority="236">
      <formula>AND(IF($Q31=3,1,IF($Q31=4,1,0)),IF($F31&lt;=85,1,0))</formula>
    </cfRule>
  </conditionalFormatting>
  <conditionalFormatting sqref="X31">
    <cfRule type="expression" dxfId="16941" priority="229">
      <formula>AND(IF(OR($Q31=1,$Q31=2),1,0),IF($X31&lt;=20,1,0))</formula>
    </cfRule>
    <cfRule type="expression" dxfId="16940" priority="230">
      <formula>AND(IF($Q31=2,1,0),IF($X31&lt;30,1,0))</formula>
    </cfRule>
    <cfRule type="expression" dxfId="16939" priority="231">
      <formula>AND(IF($Q31=3,1,0),IF($X31&lt;30,1,0))</formula>
    </cfRule>
    <cfRule type="expression" dxfId="16938" priority="232">
      <formula>AND(IF($Q31=3,1,IF($Q31=4,1,0)),IF($F31&lt;=85,1,0))</formula>
    </cfRule>
  </conditionalFormatting>
  <conditionalFormatting sqref="AI31">
    <cfRule type="expression" dxfId="16937" priority="225">
      <formula>AND(IF(OR($Q31=1,$Q31=2),1,0),IF($X31&lt;=20,1,0))</formula>
    </cfRule>
    <cfRule type="expression" dxfId="16936" priority="226">
      <formula>AND(IF($Q31=2,1,0),IF($X31&lt;30,1,0))</formula>
    </cfRule>
    <cfRule type="expression" dxfId="16935" priority="227">
      <formula>AND(IF($Q31=3,1,0),IF($X31&lt;30,1,0))</formula>
    </cfRule>
    <cfRule type="expression" dxfId="16934" priority="228">
      <formula>AND(IF($Q31=3,1,IF($Q31=4,1,0)),IF($F31&lt;=85,1,0))</formula>
    </cfRule>
  </conditionalFormatting>
  <conditionalFormatting sqref="AV32">
    <cfRule type="expression" dxfId="16933" priority="223">
      <formula>AV32="X"</formula>
    </cfRule>
    <cfRule type="expression" dxfId="16932" priority="224">
      <formula>AV32="후보"</formula>
    </cfRule>
  </conditionalFormatting>
  <conditionalFormatting sqref="AC32 N32">
    <cfRule type="cellIs" dxfId="16931" priority="220" operator="greaterThan">
      <formula>0.9</formula>
    </cfRule>
    <cfRule type="cellIs" dxfId="16930" priority="221" operator="greaterThan">
      <formula>0.85</formula>
    </cfRule>
  </conditionalFormatting>
  <conditionalFormatting sqref="AV33">
    <cfRule type="expression" dxfId="16929" priority="218">
      <formula>AV33="X"</formula>
    </cfRule>
    <cfRule type="expression" dxfId="16928" priority="219">
      <formula>AV33="후보"</formula>
    </cfRule>
  </conditionalFormatting>
  <conditionalFormatting sqref="AC33">
    <cfRule type="cellIs" dxfId="16927" priority="215" operator="greaterThan">
      <formula>0.9</formula>
    </cfRule>
    <cfRule type="cellIs" dxfId="16926" priority="216" operator="greaterThan">
      <formula>0.85</formula>
    </cfRule>
  </conditionalFormatting>
  <conditionalFormatting sqref="N33">
    <cfRule type="cellIs" dxfId="16925" priority="213" operator="greaterThan">
      <formula>0.9</formula>
    </cfRule>
    <cfRule type="cellIs" dxfId="16924" priority="214" operator="greaterThan">
      <formula>0.85</formula>
    </cfRule>
  </conditionalFormatting>
  <conditionalFormatting sqref="E33">
    <cfRule type="expression" dxfId="16923" priority="209">
      <formula>AND(IF(OR($Q33=1,$Q33=2),1,0),IF($X33&lt;=20,1,0))</formula>
    </cfRule>
    <cfRule type="expression" dxfId="16922" priority="210">
      <formula>AND(IF($Q33=2,1,0),IF($X33&lt;30,1,0))</formula>
    </cfRule>
    <cfRule type="expression" dxfId="16921" priority="211">
      <formula>AND(IF($Q33=3,1,0),IF($X33&lt;30,1,0))</formula>
    </cfRule>
    <cfRule type="expression" dxfId="16920" priority="212">
      <formula>AND(IF($Q33=3,1,IF($Q33=4,1,0)),IF($F33&lt;=85,1,0))</formula>
    </cfRule>
  </conditionalFormatting>
  <conditionalFormatting sqref="X33">
    <cfRule type="expression" dxfId="16919" priority="205">
      <formula>AND(IF(OR($Q33=1,$Q33=2),1,0),IF($X33&lt;=20,1,0))</formula>
    </cfRule>
    <cfRule type="expression" dxfId="16918" priority="206">
      <formula>AND(IF($Q33=2,1,0),IF($X33&lt;30,1,0))</formula>
    </cfRule>
    <cfRule type="expression" dxfId="16917" priority="207">
      <formula>AND(IF($Q33=3,1,0),IF($X33&lt;30,1,0))</formula>
    </cfRule>
    <cfRule type="expression" dxfId="16916" priority="208">
      <formula>AND(IF($Q33=3,1,IF($Q33=4,1,0)),IF($F33&lt;=85,1,0))</formula>
    </cfRule>
  </conditionalFormatting>
  <conditionalFormatting sqref="AI33">
    <cfRule type="expression" dxfId="16915" priority="201">
      <formula>AND(IF(OR($Q33=1,$Q33=2),1,0),IF($X33&lt;=20,1,0))</formula>
    </cfRule>
    <cfRule type="expression" dxfId="16914" priority="202">
      <formula>AND(IF($Q33=2,1,0),IF($X33&lt;30,1,0))</formula>
    </cfRule>
    <cfRule type="expression" dxfId="16913" priority="203">
      <formula>AND(IF($Q33=3,1,0),IF($X33&lt;30,1,0))</formula>
    </cfRule>
    <cfRule type="expression" dxfId="16912" priority="204">
      <formula>AND(IF($Q33=3,1,IF($Q33=4,1,0)),IF($F33&lt;=85,1,0))</formula>
    </cfRule>
  </conditionalFormatting>
  <conditionalFormatting sqref="AV34">
    <cfRule type="expression" dxfId="16911" priority="199">
      <formula>AV34="X"</formula>
    </cfRule>
    <cfRule type="expression" dxfId="16910" priority="200">
      <formula>AV34="후보"</formula>
    </cfRule>
  </conditionalFormatting>
  <conditionalFormatting sqref="AC34">
    <cfRule type="cellIs" dxfId="16909" priority="196" operator="greaterThan">
      <formula>0.9</formula>
    </cfRule>
    <cfRule type="cellIs" dxfId="16908" priority="197" operator="greaterThan">
      <formula>0.85</formula>
    </cfRule>
  </conditionalFormatting>
  <conditionalFormatting sqref="N34">
    <cfRule type="cellIs" dxfId="16907" priority="194" operator="greaterThan">
      <formula>0.9</formula>
    </cfRule>
    <cfRule type="cellIs" dxfId="16906" priority="195" operator="greaterThan">
      <formula>0.85</formula>
    </cfRule>
  </conditionalFormatting>
  <conditionalFormatting sqref="E34">
    <cfRule type="expression" dxfId="16905" priority="190">
      <formula>AND(IF(OR($Q34=1,$Q34=2),1,0),IF($X34&lt;=20,1,0))</formula>
    </cfRule>
    <cfRule type="expression" dxfId="16904" priority="191">
      <formula>AND(IF($Q34=2,1,0),IF($X34&lt;30,1,0))</formula>
    </cfRule>
    <cfRule type="expression" dxfId="16903" priority="192">
      <formula>AND(IF($Q34=3,1,0),IF($X34&lt;30,1,0))</formula>
    </cfRule>
    <cfRule type="expression" dxfId="16902" priority="193">
      <formula>AND(IF($Q34=3,1,IF($Q34=4,1,0)),IF($F34&lt;=85,1,0))</formula>
    </cfRule>
  </conditionalFormatting>
  <conditionalFormatting sqref="X34">
    <cfRule type="expression" dxfId="16901" priority="186">
      <formula>AND(IF(OR($Q34=1,$Q34=2),1,0),IF($X34&lt;=20,1,0))</formula>
    </cfRule>
    <cfRule type="expression" dxfId="16900" priority="187">
      <formula>AND(IF($Q34=2,1,0),IF($X34&lt;30,1,0))</formula>
    </cfRule>
    <cfRule type="expression" dxfId="16899" priority="188">
      <formula>AND(IF($Q34=3,1,0),IF($X34&lt;30,1,0))</formula>
    </cfRule>
    <cfRule type="expression" dxfId="16898" priority="189">
      <formula>AND(IF($Q34=3,1,IF($Q34=4,1,0)),IF($F34&lt;=85,1,0))</formula>
    </cfRule>
  </conditionalFormatting>
  <conditionalFormatting sqref="AI34">
    <cfRule type="expression" dxfId="16897" priority="182">
      <formula>AND(IF(OR($Q34=1,$Q34=2),1,0),IF($X34&lt;=20,1,0))</formula>
    </cfRule>
    <cfRule type="expression" dxfId="16896" priority="183">
      <formula>AND(IF($Q34=2,1,0),IF($X34&lt;30,1,0))</formula>
    </cfRule>
    <cfRule type="expression" dxfId="16895" priority="184">
      <formula>AND(IF($Q34=3,1,0),IF($X34&lt;30,1,0))</formula>
    </cfRule>
    <cfRule type="expression" dxfId="16894" priority="185">
      <formula>AND(IF($Q34=3,1,IF($Q34=4,1,0)),IF($F34&lt;=85,1,0))</formula>
    </cfRule>
  </conditionalFormatting>
  <conditionalFormatting sqref="AV35">
    <cfRule type="expression" dxfId="16893" priority="180">
      <formula>AV35="X"</formula>
    </cfRule>
    <cfRule type="expression" dxfId="16892" priority="181">
      <formula>AV35="후보"</formula>
    </cfRule>
  </conditionalFormatting>
  <conditionalFormatting sqref="AC35">
    <cfRule type="cellIs" dxfId="16891" priority="177" operator="greaterThan">
      <formula>0.9</formula>
    </cfRule>
    <cfRule type="cellIs" dxfId="16890" priority="178" operator="greaterThan">
      <formula>0.85</formula>
    </cfRule>
  </conditionalFormatting>
  <conditionalFormatting sqref="N35">
    <cfRule type="cellIs" dxfId="16889" priority="175" operator="greaterThan">
      <formula>0.9</formula>
    </cfRule>
    <cfRule type="cellIs" dxfId="16888" priority="176" operator="greaterThan">
      <formula>0.85</formula>
    </cfRule>
  </conditionalFormatting>
  <conditionalFormatting sqref="E35">
    <cfRule type="expression" dxfId="16887" priority="171">
      <formula>AND(IF(OR($Q35=1,$Q35=2),1,0),IF($X35&lt;=20,1,0))</formula>
    </cfRule>
    <cfRule type="expression" dxfId="16886" priority="172">
      <formula>AND(IF($Q35=2,1,0),IF($X35&lt;30,1,0))</formula>
    </cfRule>
    <cfRule type="expression" dxfId="16885" priority="173">
      <formula>AND(IF($Q35=3,1,0),IF($X35&lt;30,1,0))</formula>
    </cfRule>
    <cfRule type="expression" dxfId="16884" priority="174">
      <formula>AND(IF($Q35=3,1,IF($Q35=4,1,0)),IF($F35&lt;=85,1,0))</formula>
    </cfRule>
  </conditionalFormatting>
  <conditionalFormatting sqref="X35">
    <cfRule type="expression" dxfId="16883" priority="167">
      <formula>AND(IF(OR($Q35=1,$Q35=2),1,0),IF($X35&lt;=20,1,0))</formula>
    </cfRule>
    <cfRule type="expression" dxfId="16882" priority="168">
      <formula>AND(IF($Q35=2,1,0),IF($X35&lt;30,1,0))</formula>
    </cfRule>
    <cfRule type="expression" dxfId="16881" priority="169">
      <formula>AND(IF($Q35=3,1,0),IF($X35&lt;30,1,0))</formula>
    </cfRule>
    <cfRule type="expression" dxfId="16880" priority="170">
      <formula>AND(IF($Q35=3,1,IF($Q35=4,1,0)),IF($F35&lt;=85,1,0))</formula>
    </cfRule>
  </conditionalFormatting>
  <conditionalFormatting sqref="AI35">
    <cfRule type="expression" dxfId="16879" priority="163">
      <formula>AND(IF(OR($Q35=1,$Q35=2),1,0),IF($X35&lt;=20,1,0))</formula>
    </cfRule>
    <cfRule type="expression" dxfId="16878" priority="164">
      <formula>AND(IF($Q35=2,1,0),IF($X35&lt;30,1,0))</formula>
    </cfRule>
    <cfRule type="expression" dxfId="16877" priority="165">
      <formula>AND(IF($Q35=3,1,0),IF($X35&lt;30,1,0))</formula>
    </cfRule>
    <cfRule type="expression" dxfId="16876" priority="166">
      <formula>AND(IF($Q35=3,1,IF($Q35=4,1,0)),IF($F35&lt;=85,1,0))</formula>
    </cfRule>
  </conditionalFormatting>
  <conditionalFormatting sqref="AV36">
    <cfRule type="expression" dxfId="16875" priority="161">
      <formula>AV36="X"</formula>
    </cfRule>
    <cfRule type="expression" dxfId="16874" priority="162">
      <formula>AV36="후보"</formula>
    </cfRule>
  </conditionalFormatting>
  <conditionalFormatting sqref="AC36 N36">
    <cfRule type="cellIs" dxfId="16873" priority="158" operator="greaterThan">
      <formula>0.9</formula>
    </cfRule>
    <cfRule type="cellIs" dxfId="16872" priority="159" operator="greaterThan">
      <formula>0.85</formula>
    </cfRule>
  </conditionalFormatting>
  <conditionalFormatting sqref="AV37">
    <cfRule type="expression" dxfId="16871" priority="156">
      <formula>AV37="X"</formula>
    </cfRule>
    <cfRule type="expression" dxfId="16870" priority="157">
      <formula>AV37="후보"</formula>
    </cfRule>
  </conditionalFormatting>
  <conditionalFormatting sqref="AC37">
    <cfRule type="cellIs" dxfId="16869" priority="153" operator="greaterThan">
      <formula>0.9</formula>
    </cfRule>
    <cfRule type="cellIs" dxfId="16868" priority="154" operator="greaterThan">
      <formula>0.85</formula>
    </cfRule>
  </conditionalFormatting>
  <conditionalFormatting sqref="N37">
    <cfRule type="cellIs" dxfId="16867" priority="151" operator="greaterThan">
      <formula>0.9</formula>
    </cfRule>
    <cfRule type="cellIs" dxfId="16866" priority="152" operator="greaterThan">
      <formula>0.85</formula>
    </cfRule>
  </conditionalFormatting>
  <conditionalFormatting sqref="E37">
    <cfRule type="expression" dxfId="16865" priority="147">
      <formula>AND(IF(OR($Q37=1,$Q37=2),1,0),IF($X37&lt;=20,1,0))</formula>
    </cfRule>
    <cfRule type="expression" dxfId="16864" priority="148">
      <formula>AND(IF($Q37=2,1,0),IF($X37&lt;30,1,0))</formula>
    </cfRule>
    <cfRule type="expression" dxfId="16863" priority="149">
      <formula>AND(IF($Q37=3,1,0),IF($X37&lt;30,1,0))</formula>
    </cfRule>
    <cfRule type="expression" dxfId="16862" priority="150">
      <formula>AND(IF($Q37=3,1,IF($Q37=4,1,0)),IF($F37&lt;=85,1,0))</formula>
    </cfRule>
  </conditionalFormatting>
  <conditionalFormatting sqref="X37">
    <cfRule type="expression" dxfId="16861" priority="143">
      <formula>AND(IF(OR($Q37=1,$Q37=2),1,0),IF($X37&lt;=20,1,0))</formula>
    </cfRule>
    <cfRule type="expression" dxfId="16860" priority="144">
      <formula>AND(IF($Q37=2,1,0),IF($X37&lt;30,1,0))</formula>
    </cfRule>
    <cfRule type="expression" dxfId="16859" priority="145">
      <formula>AND(IF($Q37=3,1,0),IF($X37&lt;30,1,0))</formula>
    </cfRule>
    <cfRule type="expression" dxfId="16858" priority="146">
      <formula>AND(IF($Q37=3,1,IF($Q37=4,1,0)),IF($F37&lt;=85,1,0))</formula>
    </cfRule>
  </conditionalFormatting>
  <conditionalFormatting sqref="AI37">
    <cfRule type="expression" dxfId="16857" priority="139">
      <formula>AND(IF(OR($Q37=1,$Q37=2),1,0),IF($X37&lt;=20,1,0))</formula>
    </cfRule>
    <cfRule type="expression" dxfId="16856" priority="140">
      <formula>AND(IF($Q37=2,1,0),IF($X37&lt;30,1,0))</formula>
    </cfRule>
    <cfRule type="expression" dxfId="16855" priority="141">
      <formula>AND(IF($Q37=3,1,0),IF($X37&lt;30,1,0))</formula>
    </cfRule>
    <cfRule type="expression" dxfId="16854" priority="142">
      <formula>AND(IF($Q37=3,1,IF($Q37=4,1,0)),IF($F37&lt;=85,1,0))</formula>
    </cfRule>
  </conditionalFormatting>
  <conditionalFormatting sqref="AV38">
    <cfRule type="expression" dxfId="16853" priority="137">
      <formula>AV38="X"</formula>
    </cfRule>
    <cfRule type="expression" dxfId="16852" priority="138">
      <formula>AV38="후보"</formula>
    </cfRule>
  </conditionalFormatting>
  <conditionalFormatting sqref="AC38">
    <cfRule type="cellIs" dxfId="16851" priority="134" operator="greaterThan">
      <formula>0.9</formula>
    </cfRule>
    <cfRule type="cellIs" dxfId="16850" priority="135" operator="greaterThan">
      <formula>0.85</formula>
    </cfRule>
  </conditionalFormatting>
  <conditionalFormatting sqref="N38">
    <cfRule type="cellIs" dxfId="16849" priority="132" operator="greaterThan">
      <formula>0.9</formula>
    </cfRule>
    <cfRule type="cellIs" dxfId="16848" priority="133" operator="greaterThan">
      <formula>0.85</formula>
    </cfRule>
  </conditionalFormatting>
  <conditionalFormatting sqref="E38">
    <cfRule type="expression" dxfId="16847" priority="128">
      <formula>AND(IF(OR($Q38=1,$Q38=2),1,0),IF($X38&lt;=20,1,0))</formula>
    </cfRule>
    <cfRule type="expression" dxfId="16846" priority="129">
      <formula>AND(IF($Q38=2,1,0),IF($X38&lt;30,1,0))</formula>
    </cfRule>
    <cfRule type="expression" dxfId="16845" priority="130">
      <formula>AND(IF($Q38=3,1,0),IF($X38&lt;30,1,0))</formula>
    </cfRule>
    <cfRule type="expression" dxfId="16844" priority="131">
      <formula>AND(IF($Q38=3,1,IF($Q38=4,1,0)),IF($F38&lt;=85,1,0))</formula>
    </cfRule>
  </conditionalFormatting>
  <conditionalFormatting sqref="X38">
    <cfRule type="expression" dxfId="16843" priority="124">
      <formula>AND(IF(OR($Q38=1,$Q38=2),1,0),IF($X38&lt;=20,1,0))</formula>
    </cfRule>
    <cfRule type="expression" dxfId="16842" priority="125">
      <formula>AND(IF($Q38=2,1,0),IF($X38&lt;30,1,0))</formula>
    </cfRule>
    <cfRule type="expression" dxfId="16841" priority="126">
      <formula>AND(IF($Q38=3,1,0),IF($X38&lt;30,1,0))</formula>
    </cfRule>
    <cfRule type="expression" dxfId="16840" priority="127">
      <formula>AND(IF($Q38=3,1,IF($Q38=4,1,0)),IF($F38&lt;=85,1,0))</formula>
    </cfRule>
  </conditionalFormatting>
  <conditionalFormatting sqref="AI38">
    <cfRule type="expression" dxfId="16839" priority="120">
      <formula>AND(IF(OR($Q38=1,$Q38=2),1,0),IF($X38&lt;=20,1,0))</formula>
    </cfRule>
    <cfRule type="expression" dxfId="16838" priority="121">
      <formula>AND(IF($Q38=2,1,0),IF($X38&lt;30,1,0))</formula>
    </cfRule>
    <cfRule type="expression" dxfId="16837" priority="122">
      <formula>AND(IF($Q38=3,1,0),IF($X38&lt;30,1,0))</formula>
    </cfRule>
    <cfRule type="expression" dxfId="16836" priority="123">
      <formula>AND(IF($Q38=3,1,IF($Q38=4,1,0)),IF($F38&lt;=85,1,0))</formula>
    </cfRule>
  </conditionalFormatting>
  <conditionalFormatting sqref="AV39">
    <cfRule type="expression" dxfId="16835" priority="118">
      <formula>AV39="X"</formula>
    </cfRule>
    <cfRule type="expression" dxfId="16834" priority="119">
      <formula>AV39="후보"</formula>
    </cfRule>
  </conditionalFormatting>
  <conditionalFormatting sqref="AC39">
    <cfRule type="cellIs" dxfId="16833" priority="115" operator="greaterThan">
      <formula>0.9</formula>
    </cfRule>
    <cfRule type="cellIs" dxfId="16832" priority="116" operator="greaterThan">
      <formula>0.85</formula>
    </cfRule>
  </conditionalFormatting>
  <conditionalFormatting sqref="N39">
    <cfRule type="cellIs" dxfId="16831" priority="113" operator="greaterThan">
      <formula>0.9</formula>
    </cfRule>
    <cfRule type="cellIs" dxfId="16830" priority="114" operator="greaterThan">
      <formula>0.85</formula>
    </cfRule>
  </conditionalFormatting>
  <conditionalFormatting sqref="E39">
    <cfRule type="expression" dxfId="16829" priority="109">
      <formula>AND(IF(OR($Q39=1,$Q39=2),1,0),IF($X39&lt;=20,1,0))</formula>
    </cfRule>
    <cfRule type="expression" dxfId="16828" priority="110">
      <formula>AND(IF($Q39=2,1,0),IF($X39&lt;30,1,0))</formula>
    </cfRule>
    <cfRule type="expression" dxfId="16827" priority="111">
      <formula>AND(IF($Q39=3,1,0),IF($X39&lt;30,1,0))</formula>
    </cfRule>
    <cfRule type="expression" dxfId="16826" priority="112">
      <formula>AND(IF($Q39=3,1,IF($Q39=4,1,0)),IF($F39&lt;=85,1,0))</formula>
    </cfRule>
  </conditionalFormatting>
  <conditionalFormatting sqref="X39">
    <cfRule type="expression" dxfId="16825" priority="105">
      <formula>AND(IF(OR($Q39=1,$Q39=2),1,0),IF($X39&lt;=20,1,0))</formula>
    </cfRule>
    <cfRule type="expression" dxfId="16824" priority="106">
      <formula>AND(IF($Q39=2,1,0),IF($X39&lt;30,1,0))</formula>
    </cfRule>
    <cfRule type="expression" dxfId="16823" priority="107">
      <formula>AND(IF($Q39=3,1,0),IF($X39&lt;30,1,0))</formula>
    </cfRule>
    <cfRule type="expression" dxfId="16822" priority="108">
      <formula>AND(IF($Q39=3,1,IF($Q39=4,1,0)),IF($F39&lt;=85,1,0))</formula>
    </cfRule>
  </conditionalFormatting>
  <conditionalFormatting sqref="AI39">
    <cfRule type="expression" dxfId="16821" priority="101">
      <formula>AND(IF(OR($Q39=1,$Q39=2),1,0),IF($X39&lt;=20,1,0))</formula>
    </cfRule>
    <cfRule type="expression" dxfId="16820" priority="102">
      <formula>AND(IF($Q39=2,1,0),IF($X39&lt;30,1,0))</formula>
    </cfRule>
    <cfRule type="expression" dxfId="16819" priority="103">
      <formula>AND(IF($Q39=3,1,0),IF($X39&lt;30,1,0))</formula>
    </cfRule>
    <cfRule type="expression" dxfId="16818" priority="104">
      <formula>AND(IF($Q39=3,1,IF($Q39=4,1,0)),IF($F39&lt;=85,1,0))</formula>
    </cfRule>
  </conditionalFormatting>
  <conditionalFormatting sqref="AV40">
    <cfRule type="expression" dxfId="16817" priority="99">
      <formula>AV40="X"</formula>
    </cfRule>
    <cfRule type="expression" dxfId="16816" priority="100">
      <formula>AV40="후보"</formula>
    </cfRule>
  </conditionalFormatting>
  <conditionalFormatting sqref="AC40">
    <cfRule type="cellIs" dxfId="16815" priority="96" operator="greaterThan">
      <formula>0.9</formula>
    </cfRule>
    <cfRule type="cellIs" dxfId="16814" priority="97" operator="greaterThan">
      <formula>0.85</formula>
    </cfRule>
  </conditionalFormatting>
  <conditionalFormatting sqref="N40">
    <cfRule type="cellIs" dxfId="16813" priority="94" operator="greaterThan">
      <formula>0.9</formula>
    </cfRule>
    <cfRule type="cellIs" dxfId="16812" priority="95" operator="greaterThan">
      <formula>0.85</formula>
    </cfRule>
  </conditionalFormatting>
  <conditionalFormatting sqref="E40">
    <cfRule type="expression" dxfId="16811" priority="90">
      <formula>AND(IF(OR($Q40=1,$Q40=2),1,0),IF($X40&lt;=20,1,0))</formula>
    </cfRule>
    <cfRule type="expression" dxfId="16810" priority="91">
      <formula>AND(IF($Q40=2,1,0),IF($X40&lt;30,1,0))</formula>
    </cfRule>
    <cfRule type="expression" dxfId="16809" priority="92">
      <formula>AND(IF($Q40=3,1,0),IF($X40&lt;30,1,0))</formula>
    </cfRule>
    <cfRule type="expression" dxfId="16808" priority="93">
      <formula>AND(IF($Q40=3,1,IF($Q40=4,1,0)),IF($F40&lt;=85,1,0))</formula>
    </cfRule>
  </conditionalFormatting>
  <conditionalFormatting sqref="X40">
    <cfRule type="expression" dxfId="16807" priority="86">
      <formula>AND(IF(OR($Q40=1,$Q40=2),1,0),IF($X40&lt;=20,1,0))</formula>
    </cfRule>
    <cfRule type="expression" dxfId="16806" priority="87">
      <formula>AND(IF($Q40=2,1,0),IF($X40&lt;30,1,0))</formula>
    </cfRule>
    <cfRule type="expression" dxfId="16805" priority="88">
      <formula>AND(IF($Q40=3,1,0),IF($X40&lt;30,1,0))</formula>
    </cfRule>
    <cfRule type="expression" dxfId="16804" priority="89">
      <formula>AND(IF($Q40=3,1,IF($Q40=4,1,0)),IF($F40&lt;=85,1,0))</formula>
    </cfRule>
  </conditionalFormatting>
  <conditionalFormatting sqref="AI40">
    <cfRule type="expression" dxfId="16803" priority="82">
      <formula>AND(IF(OR($Q40=1,$Q40=2),1,0),IF($X40&lt;=20,1,0))</formula>
    </cfRule>
    <cfRule type="expression" dxfId="16802" priority="83">
      <formula>AND(IF($Q40=2,1,0),IF($X40&lt;30,1,0))</formula>
    </cfRule>
    <cfRule type="expression" dxfId="16801" priority="84">
      <formula>AND(IF($Q40=3,1,0),IF($X40&lt;30,1,0))</formula>
    </cfRule>
    <cfRule type="expression" dxfId="16800" priority="85">
      <formula>AND(IF($Q40=3,1,IF($Q40=4,1,0)),IF($F40&lt;=85,1,0))</formula>
    </cfRule>
  </conditionalFormatting>
  <conditionalFormatting sqref="AV41">
    <cfRule type="expression" dxfId="16799" priority="80">
      <formula>AV41="X"</formula>
    </cfRule>
    <cfRule type="expression" dxfId="16798" priority="81">
      <formula>AV41="후보"</formula>
    </cfRule>
  </conditionalFormatting>
  <conditionalFormatting sqref="AC41 N41">
    <cfRule type="cellIs" dxfId="16797" priority="77" operator="greaterThan">
      <formula>0.9</formula>
    </cfRule>
    <cfRule type="cellIs" dxfId="16796" priority="78" operator="greaterThan">
      <formula>0.85</formula>
    </cfRule>
  </conditionalFormatting>
  <conditionalFormatting sqref="AV42">
    <cfRule type="expression" dxfId="16795" priority="75">
      <formula>AV42="X"</formula>
    </cfRule>
    <cfRule type="expression" dxfId="16794" priority="76">
      <formula>AV42="후보"</formula>
    </cfRule>
  </conditionalFormatting>
  <conditionalFormatting sqref="AC42">
    <cfRule type="cellIs" dxfId="16793" priority="72" operator="greaterThan">
      <formula>0.9</formula>
    </cfRule>
    <cfRule type="cellIs" dxfId="16792" priority="73" operator="greaterThan">
      <formula>0.85</formula>
    </cfRule>
  </conditionalFormatting>
  <conditionalFormatting sqref="N42">
    <cfRule type="cellIs" dxfId="16791" priority="70" operator="greaterThan">
      <formula>0.9</formula>
    </cfRule>
    <cfRule type="cellIs" dxfId="16790" priority="71" operator="greaterThan">
      <formula>0.85</formula>
    </cfRule>
  </conditionalFormatting>
  <conditionalFormatting sqref="E42">
    <cfRule type="expression" dxfId="16789" priority="66">
      <formula>AND(IF(OR($Q42=1,$Q42=2),1,0),IF($X42&lt;=20,1,0))</formula>
    </cfRule>
    <cfRule type="expression" dxfId="16788" priority="67">
      <formula>AND(IF($Q42=2,1,0),IF($X42&lt;30,1,0))</formula>
    </cfRule>
    <cfRule type="expression" dxfId="16787" priority="68">
      <formula>AND(IF($Q42=3,1,0),IF($X42&lt;30,1,0))</formula>
    </cfRule>
    <cfRule type="expression" dxfId="16786" priority="69">
      <formula>AND(IF($Q42=3,1,IF($Q42=4,1,0)),IF($F42&lt;=85,1,0))</formula>
    </cfRule>
  </conditionalFormatting>
  <conditionalFormatting sqref="X42">
    <cfRule type="expression" dxfId="16785" priority="62">
      <formula>AND(IF(OR($Q42=1,$Q42=2),1,0),IF($X42&lt;=20,1,0))</formula>
    </cfRule>
    <cfRule type="expression" dxfId="16784" priority="63">
      <formula>AND(IF($Q42=2,1,0),IF($X42&lt;30,1,0))</formula>
    </cfRule>
    <cfRule type="expression" dxfId="16783" priority="64">
      <formula>AND(IF($Q42=3,1,0),IF($X42&lt;30,1,0))</formula>
    </cfRule>
    <cfRule type="expression" dxfId="16782" priority="65">
      <formula>AND(IF($Q42=3,1,IF($Q42=4,1,0)),IF($F42&lt;=85,1,0))</formula>
    </cfRule>
  </conditionalFormatting>
  <conditionalFormatting sqref="AI42">
    <cfRule type="expression" dxfId="16781" priority="58">
      <formula>AND(IF(OR($Q42=1,$Q42=2),1,0),IF($X42&lt;=20,1,0))</formula>
    </cfRule>
    <cfRule type="expression" dxfId="16780" priority="59">
      <formula>AND(IF($Q42=2,1,0),IF($X42&lt;30,1,0))</formula>
    </cfRule>
    <cfRule type="expression" dxfId="16779" priority="60">
      <formula>AND(IF($Q42=3,1,0),IF($X42&lt;30,1,0))</formula>
    </cfRule>
    <cfRule type="expression" dxfId="16778" priority="61">
      <formula>AND(IF($Q42=3,1,IF($Q42=4,1,0)),IF($F42&lt;=85,1,0))</formula>
    </cfRule>
  </conditionalFormatting>
  <conditionalFormatting sqref="AV43">
    <cfRule type="expression" dxfId="16777" priority="56">
      <formula>AV43="X"</formula>
    </cfRule>
    <cfRule type="expression" dxfId="16776" priority="57">
      <formula>AV43="후보"</formula>
    </cfRule>
  </conditionalFormatting>
  <conditionalFormatting sqref="AC43">
    <cfRule type="cellIs" dxfId="16775" priority="53" operator="greaterThan">
      <formula>0.9</formula>
    </cfRule>
    <cfRule type="cellIs" dxfId="16774" priority="54" operator="greaterThan">
      <formula>0.85</formula>
    </cfRule>
  </conditionalFormatting>
  <conditionalFormatting sqref="N43">
    <cfRule type="cellIs" dxfId="16773" priority="51" operator="greaterThan">
      <formula>0.9</formula>
    </cfRule>
    <cfRule type="cellIs" dxfId="16772" priority="52" operator="greaterThan">
      <formula>0.85</formula>
    </cfRule>
  </conditionalFormatting>
  <conditionalFormatting sqref="E43">
    <cfRule type="expression" dxfId="16771" priority="47">
      <formula>AND(IF(OR($Q43=1,$Q43=2),1,0),IF($X43&lt;=20,1,0))</formula>
    </cfRule>
    <cfRule type="expression" dxfId="16770" priority="48">
      <formula>AND(IF($Q43=2,1,0),IF($X43&lt;30,1,0))</formula>
    </cfRule>
    <cfRule type="expression" dxfId="16769" priority="49">
      <formula>AND(IF($Q43=3,1,0),IF($X43&lt;30,1,0))</formula>
    </cfRule>
    <cfRule type="expression" dxfId="16768" priority="50">
      <formula>AND(IF($Q43=3,1,IF($Q43=4,1,0)),IF($F43&lt;=85,1,0))</formula>
    </cfRule>
  </conditionalFormatting>
  <conditionalFormatting sqref="X43">
    <cfRule type="expression" dxfId="16767" priority="43">
      <formula>AND(IF(OR($Q43=1,$Q43=2),1,0),IF($X43&lt;=20,1,0))</formula>
    </cfRule>
    <cfRule type="expression" dxfId="16766" priority="44">
      <formula>AND(IF($Q43=2,1,0),IF($X43&lt;30,1,0))</formula>
    </cfRule>
    <cfRule type="expression" dxfId="16765" priority="45">
      <formula>AND(IF($Q43=3,1,0),IF($X43&lt;30,1,0))</formula>
    </cfRule>
    <cfRule type="expression" dxfId="16764" priority="46">
      <formula>AND(IF($Q43=3,1,IF($Q43=4,1,0)),IF($F43&lt;=85,1,0))</formula>
    </cfRule>
  </conditionalFormatting>
  <conditionalFormatting sqref="AI43">
    <cfRule type="expression" dxfId="16763" priority="39">
      <formula>AND(IF(OR($Q43=1,$Q43=2),1,0),IF($X43&lt;=20,1,0))</formula>
    </cfRule>
    <cfRule type="expression" dxfId="16762" priority="40">
      <formula>AND(IF($Q43=2,1,0),IF($X43&lt;30,1,0))</formula>
    </cfRule>
    <cfRule type="expression" dxfId="16761" priority="41">
      <formula>AND(IF($Q43=3,1,0),IF($X43&lt;30,1,0))</formula>
    </cfRule>
    <cfRule type="expression" dxfId="16760" priority="42">
      <formula>AND(IF($Q43=3,1,IF($Q43=4,1,0)),IF($F43&lt;=85,1,0))</formula>
    </cfRule>
  </conditionalFormatting>
  <conditionalFormatting sqref="AV44">
    <cfRule type="expression" dxfId="16759" priority="37">
      <formula>AV44="X"</formula>
    </cfRule>
    <cfRule type="expression" dxfId="16758" priority="38">
      <formula>AV44="후보"</formula>
    </cfRule>
  </conditionalFormatting>
  <conditionalFormatting sqref="AC44">
    <cfRule type="cellIs" dxfId="16757" priority="34" operator="greaterThan">
      <formula>0.9</formula>
    </cfRule>
    <cfRule type="cellIs" dxfId="16756" priority="35" operator="greaterThan">
      <formula>0.85</formula>
    </cfRule>
  </conditionalFormatting>
  <conditionalFormatting sqref="N44">
    <cfRule type="cellIs" dxfId="16755" priority="32" operator="greaterThan">
      <formula>0.9</formula>
    </cfRule>
    <cfRule type="cellIs" dxfId="16754" priority="33" operator="greaterThan">
      <formula>0.85</formula>
    </cfRule>
  </conditionalFormatting>
  <conditionalFormatting sqref="E44">
    <cfRule type="expression" dxfId="16753" priority="28">
      <formula>AND(IF(OR($Q44=1,$Q44=2),1,0),IF($X44&lt;=20,1,0))</formula>
    </cfRule>
    <cfRule type="expression" dxfId="16752" priority="29">
      <formula>AND(IF($Q44=2,1,0),IF($X44&lt;30,1,0))</formula>
    </cfRule>
    <cfRule type="expression" dxfId="16751" priority="30">
      <formula>AND(IF($Q44=3,1,0),IF($X44&lt;30,1,0))</formula>
    </cfRule>
    <cfRule type="expression" dxfId="16750" priority="31">
      <formula>AND(IF($Q44=3,1,IF($Q44=4,1,0)),IF($F44&lt;=85,1,0))</formula>
    </cfRule>
  </conditionalFormatting>
  <conditionalFormatting sqref="X44">
    <cfRule type="expression" dxfId="16749" priority="24">
      <formula>AND(IF(OR($Q44=1,$Q44=2),1,0),IF($X44&lt;=20,1,0))</formula>
    </cfRule>
    <cfRule type="expression" dxfId="16748" priority="25">
      <formula>AND(IF($Q44=2,1,0),IF($X44&lt;30,1,0))</formula>
    </cfRule>
    <cfRule type="expression" dxfId="16747" priority="26">
      <formula>AND(IF($Q44=3,1,0),IF($X44&lt;30,1,0))</formula>
    </cfRule>
    <cfRule type="expression" dxfId="16746" priority="27">
      <formula>AND(IF($Q44=3,1,IF($Q44=4,1,0)),IF($F44&lt;=85,1,0))</formula>
    </cfRule>
  </conditionalFormatting>
  <conditionalFormatting sqref="AI44">
    <cfRule type="expression" dxfId="16745" priority="20">
      <formula>AND(IF(OR($Q44=1,$Q44=2),1,0),IF($X44&lt;=20,1,0))</formula>
    </cfRule>
    <cfRule type="expression" dxfId="16744" priority="21">
      <formula>AND(IF($Q44=2,1,0),IF($X44&lt;30,1,0))</formula>
    </cfRule>
    <cfRule type="expression" dxfId="16743" priority="22">
      <formula>AND(IF($Q44=3,1,0),IF($X44&lt;30,1,0))</formula>
    </cfRule>
    <cfRule type="expression" dxfId="16742" priority="23">
      <formula>AND(IF($Q44=3,1,IF($Q44=4,1,0)),IF($F44&lt;=85,1,0))</formula>
    </cfRule>
  </conditionalFormatting>
  <conditionalFormatting sqref="AV45">
    <cfRule type="expression" dxfId="16741" priority="18">
      <formula>AV45="X"</formula>
    </cfRule>
    <cfRule type="expression" dxfId="16740" priority="19">
      <formula>AV45="후보"</formula>
    </cfRule>
  </conditionalFormatting>
  <conditionalFormatting sqref="AC45">
    <cfRule type="cellIs" dxfId="16739" priority="15" operator="greaterThan">
      <formula>0.9</formula>
    </cfRule>
    <cfRule type="cellIs" dxfId="16738" priority="16" operator="greaterThan">
      <formula>0.85</formula>
    </cfRule>
  </conditionalFormatting>
  <conditionalFormatting sqref="N45">
    <cfRule type="cellIs" dxfId="16737" priority="13" operator="greaterThan">
      <formula>0.9</formula>
    </cfRule>
    <cfRule type="cellIs" dxfId="16736" priority="14" operator="greaterThan">
      <formula>0.85</formula>
    </cfRule>
  </conditionalFormatting>
  <conditionalFormatting sqref="E45">
    <cfRule type="expression" dxfId="16735" priority="9">
      <formula>AND(IF(OR($Q45=1,$Q45=2),1,0),IF($X45&lt;=20,1,0))</formula>
    </cfRule>
    <cfRule type="expression" dxfId="16734" priority="10">
      <formula>AND(IF($Q45=2,1,0),IF($X45&lt;30,1,0))</formula>
    </cfRule>
    <cfRule type="expression" dxfId="16733" priority="11">
      <formula>AND(IF($Q45=3,1,0),IF($X45&lt;30,1,0))</formula>
    </cfRule>
    <cfRule type="expression" dxfId="16732" priority="12">
      <formula>AND(IF($Q45=3,1,IF($Q45=4,1,0)),IF($F45&lt;=85,1,0))</formula>
    </cfRule>
  </conditionalFormatting>
  <conditionalFormatting sqref="X45">
    <cfRule type="expression" dxfId="16731" priority="5">
      <formula>AND(IF(OR($Q45=1,$Q45=2),1,0),IF($X45&lt;=20,1,0))</formula>
    </cfRule>
    <cfRule type="expression" dxfId="16730" priority="6">
      <formula>AND(IF($Q45=2,1,0),IF($X45&lt;30,1,0))</formula>
    </cfRule>
    <cfRule type="expression" dxfId="16729" priority="7">
      <formula>AND(IF($Q45=3,1,0),IF($X45&lt;30,1,0))</formula>
    </cfRule>
    <cfRule type="expression" dxfId="16728" priority="8">
      <formula>AND(IF($Q45=3,1,IF($Q45=4,1,0)),IF($F45&lt;=85,1,0))</formula>
    </cfRule>
  </conditionalFormatting>
  <conditionalFormatting sqref="AI45">
    <cfRule type="expression" dxfId="16727" priority="1">
      <formula>AND(IF(OR($Q45=1,$Q45=2),1,0),IF($X45&lt;=20,1,0))</formula>
    </cfRule>
    <cfRule type="expression" dxfId="16726" priority="2">
      <formula>AND(IF($Q45=2,1,0),IF($X45&lt;30,1,0))</formula>
    </cfRule>
    <cfRule type="expression" dxfId="16725" priority="3">
      <formula>AND(IF($Q45=3,1,0),IF($X45&lt;30,1,0))</formula>
    </cfRule>
    <cfRule type="expression" dxfId="16724" priority="4">
      <formula>AND(IF($Q45=3,1,IF($Q45=4,1,0)),IF($F45&lt;=85,1,0))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성남시 분당구</v>
      </c>
      <c r="I1" s="42" t="s">
        <v>1627</v>
      </c>
      <c r="X1" s="37" t="s">
        <v>5</v>
      </c>
      <c r="Y1" s="37"/>
      <c r="AA1" s="39">
        <f>단지추출!AA1</f>
        <v>70000</v>
      </c>
      <c r="AH1" s="7" t="str">
        <f>A1</f>
        <v>성남시 분당구</v>
      </c>
      <c r="AJ1" s="115" t="str">
        <f>A1&amp;" 전체 등급"</f>
        <v>성남시 분당구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성남시 분당구 백현동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416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06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백현동 백현5단지휴먼시아('09.10.,584^)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733</v>
      </c>
      <c r="B6" s="10" t="s">
        <v>1649</v>
      </c>
      <c r="C6" s="88">
        <v>584</v>
      </c>
      <c r="D6" s="86">
        <v>98.6</v>
      </c>
      <c r="E6" s="87">
        <v>30</v>
      </c>
      <c r="F6" s="86">
        <v>74.8</v>
      </c>
      <c r="G6" s="17">
        <v>23</v>
      </c>
      <c r="H6" s="88">
        <v>118</v>
      </c>
      <c r="I6" s="89">
        <v>180000</v>
      </c>
      <c r="J6" s="89" t="s">
        <v>84</v>
      </c>
      <c r="K6" s="89">
        <v>88000</v>
      </c>
      <c r="L6" s="89" t="s">
        <v>84</v>
      </c>
      <c r="M6" s="90">
        <f t="shared" ref="M6:M15" si="2">I6-K6</f>
        <v>92000</v>
      </c>
      <c r="N6" s="4">
        <f t="shared" ref="N6:N15" si="3">IF(ISERROR(K6/I6),"",K6/I6)</f>
        <v>0.48888888888888887</v>
      </c>
      <c r="O6" s="91">
        <f t="shared" ref="O6:O15" si="4">I6/E6</f>
        <v>6000</v>
      </c>
      <c r="P6" s="91">
        <f t="shared" ref="P6:P15" si="5">K6/E6</f>
        <v>2933.3333333333335</v>
      </c>
      <c r="Q6" s="79">
        <v>3</v>
      </c>
      <c r="R6" s="79">
        <v>2</v>
      </c>
      <c r="S6" s="79" t="s">
        <v>72</v>
      </c>
      <c r="T6" s="5" t="s">
        <v>146</v>
      </c>
      <c r="U6" s="9"/>
      <c r="W6" s="86">
        <f t="shared" ref="W6:W15" si="6">D6</f>
        <v>98.6</v>
      </c>
      <c r="X6" s="87">
        <f t="shared" ref="X6:X15" si="7">E6</f>
        <v>30</v>
      </c>
      <c r="Y6" s="92">
        <f t="shared" ref="Y6:Y15" si="8">H6</f>
        <v>118</v>
      </c>
      <c r="Z6" s="90">
        <f t="shared" ref="Z6:Z15" si="9">I6</f>
        <v>180000</v>
      </c>
      <c r="AA6" s="90">
        <f t="shared" ref="AA6:AA15" si="10">K6</f>
        <v>88000</v>
      </c>
      <c r="AB6" s="90">
        <f t="shared" ref="AB6:AB15" si="11">M6</f>
        <v>92000</v>
      </c>
      <c r="AC6" s="4">
        <f t="shared" ref="AC6:AC15" si="12">N6</f>
        <v>0.48888888888888887</v>
      </c>
      <c r="AD6" s="91">
        <f t="shared" ref="AD6:AD15" si="13">O6</f>
        <v>6000</v>
      </c>
      <c r="AE6" s="79" t="str">
        <f t="shared" ref="AE6:AE15" si="14">S6</f>
        <v>계</v>
      </c>
      <c r="AF6" s="79" t="str">
        <f t="shared" ref="AF6:AF15" si="15">Q6&amp;"/"&amp;R6</f>
        <v>3/2</v>
      </c>
      <c r="AH6" s="20" t="str">
        <f t="shared" si="1"/>
        <v>백현5단지휴먼시아</v>
      </c>
      <c r="AI6" s="87">
        <f t="shared" si="0"/>
        <v>30</v>
      </c>
      <c r="AJ6" s="79" t="str">
        <f t="shared" ref="AJ6:AJ15" si="16">IF(AI6="","",$AJ$2)</f>
        <v>A-</v>
      </c>
      <c r="AK6" s="79" t="s">
        <v>13</v>
      </c>
      <c r="AL6" s="79" t="s">
        <v>62</v>
      </c>
      <c r="AM6" s="79" t="s">
        <v>63</v>
      </c>
      <c r="AN6" s="79" t="str">
        <f t="shared" ref="AN6:AN15" si="17">IF(AI6="","",$AN$2)</f>
        <v>C</v>
      </c>
      <c r="AO6" s="79" t="str">
        <f t="shared" ref="AO6:AO15" si="18">IF(N6="","",IF(N6&gt;=$AO$1/100,"O","X"))</f>
        <v>X</v>
      </c>
      <c r="AP6" s="79" t="str">
        <f t="shared" ref="AP6:AP15" si="19">IF(I6="","",IF(I6&lt;=$AP$1,"O","X"))</f>
        <v>X</v>
      </c>
      <c r="AQ6" s="79" t="str">
        <f t="shared" ref="AQ6:AQ15" si="20">IF(O6="","",IF(O6&lt;=$AQ$1,"O","X"))</f>
        <v>X</v>
      </c>
      <c r="AR6" s="79" t="str">
        <f t="shared" ref="AR6:AR15" si="21">IF(M6="","",IF(M6&lt;=$AR$1,"O","X"))</f>
        <v>X</v>
      </c>
      <c r="AS6" s="79" t="s">
        <v>2</v>
      </c>
      <c r="AT6" s="79" t="str">
        <f t="shared" ref="AT6:AT15" si="22">IF(OR(F6="",AI6=""),"",IF(AND((F6&lt;=85),(AI6&gt;=15)),"O","X"))</f>
        <v>O</v>
      </c>
      <c r="AU6" s="79" t="str">
        <f t="shared" ref="AU6:AU15" si="23">IF(C6="","",IF(C6&gt;=$AU$1,"O","X"))</f>
        <v>O</v>
      </c>
      <c r="AV6" s="79" t="str">
        <f t="shared" ref="AV6:AV15" si="24">IF(AO6="","",IF(AND(AO6="O",AP6="O",AR6="O",AT6="O",AU6="O"),"후보","X"))</f>
        <v>X</v>
      </c>
    </row>
    <row r="7" spans="1:48" x14ac:dyDescent="0.3">
      <c r="A7" s="9" t="s">
        <v>733</v>
      </c>
      <c r="B7" s="10" t="s">
        <v>1649</v>
      </c>
      <c r="C7" s="88">
        <v>584</v>
      </c>
      <c r="D7" s="86">
        <v>98.8</v>
      </c>
      <c r="E7" s="87">
        <v>30</v>
      </c>
      <c r="F7" s="86">
        <v>74.900000000000006</v>
      </c>
      <c r="G7" s="17">
        <v>23</v>
      </c>
      <c r="H7" s="88">
        <v>28</v>
      </c>
      <c r="I7" s="89">
        <v>190000</v>
      </c>
      <c r="J7" s="89" t="s">
        <v>74</v>
      </c>
      <c r="K7" s="89"/>
      <c r="L7" s="89"/>
      <c r="M7" s="90">
        <f t="shared" si="2"/>
        <v>190000</v>
      </c>
      <c r="N7" s="4">
        <f t="shared" si="3"/>
        <v>0</v>
      </c>
      <c r="O7" s="91">
        <f t="shared" si="4"/>
        <v>6333.333333333333</v>
      </c>
      <c r="P7" s="91">
        <f t="shared" si="5"/>
        <v>0</v>
      </c>
      <c r="Q7" s="79">
        <v>3</v>
      </c>
      <c r="R7" s="79">
        <v>2</v>
      </c>
      <c r="S7" s="79" t="s">
        <v>72</v>
      </c>
      <c r="T7" s="5" t="s">
        <v>147</v>
      </c>
      <c r="U7" s="9"/>
      <c r="W7" s="86">
        <f t="shared" si="6"/>
        <v>98.8</v>
      </c>
      <c r="X7" s="87">
        <f t="shared" si="7"/>
        <v>30</v>
      </c>
      <c r="Y7" s="92">
        <f t="shared" si="8"/>
        <v>28</v>
      </c>
      <c r="Z7" s="90">
        <f t="shared" si="9"/>
        <v>190000</v>
      </c>
      <c r="AA7" s="90">
        <f t="shared" si="10"/>
        <v>0</v>
      </c>
      <c r="AB7" s="90">
        <f t="shared" si="11"/>
        <v>190000</v>
      </c>
      <c r="AC7" s="4">
        <f t="shared" si="12"/>
        <v>0</v>
      </c>
      <c r="AD7" s="91">
        <f t="shared" si="13"/>
        <v>6333.333333333333</v>
      </c>
      <c r="AE7" s="79" t="str">
        <f t="shared" si="14"/>
        <v>계</v>
      </c>
      <c r="AF7" s="79" t="str">
        <f t="shared" si="15"/>
        <v>3/2</v>
      </c>
      <c r="AH7" s="20" t="str">
        <f t="shared" si="1"/>
        <v>백현5단지휴먼시아</v>
      </c>
      <c r="AI7" s="87">
        <f t="shared" si="0"/>
        <v>30</v>
      </c>
      <c r="AJ7" s="79" t="str">
        <f t="shared" si="16"/>
        <v>A-</v>
      </c>
      <c r="AK7" s="79" t="s">
        <v>13</v>
      </c>
      <c r="AL7" s="79" t="s">
        <v>62</v>
      </c>
      <c r="AM7" s="79" t="s">
        <v>63</v>
      </c>
      <c r="AN7" s="79" t="str">
        <f t="shared" si="17"/>
        <v>C</v>
      </c>
      <c r="AO7" s="79" t="str">
        <f t="shared" si="18"/>
        <v>X</v>
      </c>
      <c r="AP7" s="79" t="str">
        <f t="shared" si="19"/>
        <v>X</v>
      </c>
      <c r="AQ7" s="79" t="str">
        <f t="shared" si="20"/>
        <v>X</v>
      </c>
      <c r="AR7" s="79" t="str">
        <f t="shared" si="21"/>
        <v>X</v>
      </c>
      <c r="AS7" s="79" t="s">
        <v>2</v>
      </c>
      <c r="AT7" s="79" t="str">
        <f t="shared" si="22"/>
        <v>O</v>
      </c>
      <c r="AU7" s="79" t="str">
        <f t="shared" si="23"/>
        <v>O</v>
      </c>
      <c r="AV7" s="79" t="str">
        <f t="shared" si="24"/>
        <v>X</v>
      </c>
    </row>
    <row r="8" spans="1:48" x14ac:dyDescent="0.3">
      <c r="A8" s="9" t="s">
        <v>733</v>
      </c>
      <c r="B8" s="10" t="s">
        <v>1649</v>
      </c>
      <c r="C8" s="88">
        <v>584</v>
      </c>
      <c r="D8" s="86">
        <v>98.8</v>
      </c>
      <c r="E8" s="87">
        <v>30</v>
      </c>
      <c r="F8" s="86">
        <v>74.900000000000006</v>
      </c>
      <c r="G8" s="17">
        <v>23</v>
      </c>
      <c r="H8" s="88">
        <v>28</v>
      </c>
      <c r="I8" s="89">
        <v>190000</v>
      </c>
      <c r="J8" s="89" t="s">
        <v>74</v>
      </c>
      <c r="K8" s="89"/>
      <c r="L8" s="89"/>
      <c r="M8" s="90">
        <f t="shared" si="2"/>
        <v>190000</v>
      </c>
      <c r="N8" s="4">
        <f t="shared" si="3"/>
        <v>0</v>
      </c>
      <c r="O8" s="91">
        <f t="shared" si="4"/>
        <v>6333.333333333333</v>
      </c>
      <c r="P8" s="91">
        <f t="shared" si="5"/>
        <v>0</v>
      </c>
      <c r="Q8" s="79">
        <v>3</v>
      </c>
      <c r="R8" s="79">
        <v>2</v>
      </c>
      <c r="S8" s="79" t="s">
        <v>72</v>
      </c>
      <c r="T8" s="5" t="s">
        <v>148</v>
      </c>
      <c r="U8" s="9"/>
      <c r="W8" s="86">
        <f t="shared" si="6"/>
        <v>98.8</v>
      </c>
      <c r="X8" s="87">
        <f t="shared" si="7"/>
        <v>30</v>
      </c>
      <c r="Y8" s="92">
        <f t="shared" si="8"/>
        <v>28</v>
      </c>
      <c r="Z8" s="90">
        <f t="shared" si="9"/>
        <v>190000</v>
      </c>
      <c r="AA8" s="90">
        <f t="shared" si="10"/>
        <v>0</v>
      </c>
      <c r="AB8" s="90">
        <f t="shared" si="11"/>
        <v>190000</v>
      </c>
      <c r="AC8" s="4">
        <f t="shared" si="12"/>
        <v>0</v>
      </c>
      <c r="AD8" s="91">
        <f t="shared" si="13"/>
        <v>6333.333333333333</v>
      </c>
      <c r="AE8" s="79" t="str">
        <f t="shared" si="14"/>
        <v>계</v>
      </c>
      <c r="AF8" s="79" t="str">
        <f t="shared" si="15"/>
        <v>3/2</v>
      </c>
      <c r="AH8" s="20" t="str">
        <f t="shared" si="1"/>
        <v>백현5단지휴먼시아</v>
      </c>
      <c r="AI8" s="87">
        <f t="shared" si="0"/>
        <v>30</v>
      </c>
      <c r="AJ8" s="79" t="str">
        <f t="shared" si="16"/>
        <v>A-</v>
      </c>
      <c r="AK8" s="79" t="s">
        <v>13</v>
      </c>
      <c r="AL8" s="79" t="s">
        <v>62</v>
      </c>
      <c r="AM8" s="79" t="s">
        <v>63</v>
      </c>
      <c r="AN8" s="79" t="str">
        <f t="shared" si="17"/>
        <v>C</v>
      </c>
      <c r="AO8" s="79" t="str">
        <f t="shared" si="18"/>
        <v>X</v>
      </c>
      <c r="AP8" s="79" t="str">
        <f t="shared" si="19"/>
        <v>X</v>
      </c>
      <c r="AQ8" s="79" t="str">
        <f t="shared" si="20"/>
        <v>X</v>
      </c>
      <c r="AR8" s="79" t="str">
        <f t="shared" si="21"/>
        <v>X</v>
      </c>
      <c r="AS8" s="79" t="s">
        <v>2</v>
      </c>
      <c r="AT8" s="79" t="str">
        <f t="shared" si="22"/>
        <v>O</v>
      </c>
      <c r="AU8" s="79" t="str">
        <f t="shared" si="23"/>
        <v>O</v>
      </c>
      <c r="AV8" s="79" t="str">
        <f t="shared" si="24"/>
        <v>X</v>
      </c>
    </row>
    <row r="9" spans="1:48" x14ac:dyDescent="0.3">
      <c r="A9" s="9" t="s">
        <v>733</v>
      </c>
      <c r="B9" s="10" t="s">
        <v>1649</v>
      </c>
      <c r="C9" s="88">
        <v>584</v>
      </c>
      <c r="D9" s="86">
        <v>111.7</v>
      </c>
      <c r="E9" s="87">
        <v>34</v>
      </c>
      <c r="F9" s="86">
        <v>84.7</v>
      </c>
      <c r="G9" s="17">
        <v>26</v>
      </c>
      <c r="H9" s="88">
        <v>130</v>
      </c>
      <c r="I9" s="89">
        <v>185000</v>
      </c>
      <c r="J9" s="89" t="s">
        <v>74</v>
      </c>
      <c r="K9" s="89">
        <v>93000</v>
      </c>
      <c r="L9" s="89" t="s">
        <v>84</v>
      </c>
      <c r="M9" s="90">
        <f t="shared" si="2"/>
        <v>92000</v>
      </c>
      <c r="N9" s="4">
        <f t="shared" si="3"/>
        <v>0.50270270270270268</v>
      </c>
      <c r="O9" s="91">
        <f t="shared" si="4"/>
        <v>5441.1764705882351</v>
      </c>
      <c r="P9" s="91">
        <f t="shared" si="5"/>
        <v>2735.294117647059</v>
      </c>
      <c r="Q9" s="79">
        <v>3</v>
      </c>
      <c r="R9" s="79">
        <v>2</v>
      </c>
      <c r="S9" s="79" t="s">
        <v>72</v>
      </c>
      <c r="T9" s="5">
        <v>1110</v>
      </c>
      <c r="U9" s="9"/>
      <c r="W9" s="86">
        <f t="shared" si="6"/>
        <v>111.7</v>
      </c>
      <c r="X9" s="87">
        <f t="shared" si="7"/>
        <v>34</v>
      </c>
      <c r="Y9" s="92">
        <f t="shared" si="8"/>
        <v>130</v>
      </c>
      <c r="Z9" s="90">
        <f t="shared" si="9"/>
        <v>185000</v>
      </c>
      <c r="AA9" s="90">
        <f t="shared" si="10"/>
        <v>93000</v>
      </c>
      <c r="AB9" s="90">
        <f t="shared" si="11"/>
        <v>92000</v>
      </c>
      <c r="AC9" s="4">
        <f t="shared" si="12"/>
        <v>0.50270270270270268</v>
      </c>
      <c r="AD9" s="91">
        <f t="shared" si="13"/>
        <v>5441.1764705882351</v>
      </c>
      <c r="AE9" s="79" t="str">
        <f t="shared" si="14"/>
        <v>계</v>
      </c>
      <c r="AF9" s="79" t="str">
        <f t="shared" si="15"/>
        <v>3/2</v>
      </c>
      <c r="AH9" s="20" t="str">
        <f t="shared" si="1"/>
        <v>백현5단지휴먼시아</v>
      </c>
      <c r="AI9" s="87">
        <f t="shared" si="0"/>
        <v>34</v>
      </c>
      <c r="AJ9" s="79" t="str">
        <f t="shared" si="16"/>
        <v>A-</v>
      </c>
      <c r="AK9" s="79" t="s">
        <v>13</v>
      </c>
      <c r="AL9" s="79" t="s">
        <v>62</v>
      </c>
      <c r="AM9" s="79" t="s">
        <v>63</v>
      </c>
      <c r="AN9" s="79" t="str">
        <f t="shared" si="17"/>
        <v>C</v>
      </c>
      <c r="AO9" s="79" t="str">
        <f t="shared" si="18"/>
        <v>X</v>
      </c>
      <c r="AP9" s="79" t="str">
        <f t="shared" si="19"/>
        <v>X</v>
      </c>
      <c r="AQ9" s="79" t="str">
        <f t="shared" si="20"/>
        <v>X</v>
      </c>
      <c r="AR9" s="79" t="str">
        <f t="shared" si="21"/>
        <v>X</v>
      </c>
      <c r="AS9" s="79" t="s">
        <v>2</v>
      </c>
      <c r="AT9" s="79" t="str">
        <f t="shared" si="22"/>
        <v>O</v>
      </c>
      <c r="AU9" s="79" t="str">
        <f t="shared" si="23"/>
        <v>O</v>
      </c>
      <c r="AV9" s="79" t="str">
        <f t="shared" si="24"/>
        <v>X</v>
      </c>
    </row>
    <row r="10" spans="1:48" x14ac:dyDescent="0.3">
      <c r="A10" s="9" t="s">
        <v>733</v>
      </c>
      <c r="B10" s="10" t="s">
        <v>1649</v>
      </c>
      <c r="C10" s="88">
        <v>584</v>
      </c>
      <c r="D10" s="86">
        <v>112</v>
      </c>
      <c r="E10" s="87">
        <v>34</v>
      </c>
      <c r="F10" s="86">
        <v>84.9</v>
      </c>
      <c r="G10" s="17">
        <v>26</v>
      </c>
      <c r="H10" s="88">
        <v>64</v>
      </c>
      <c r="I10" s="89">
        <v>195000</v>
      </c>
      <c r="J10" s="89" t="s">
        <v>74</v>
      </c>
      <c r="K10" s="89">
        <v>92000</v>
      </c>
      <c r="L10" s="89" t="s">
        <v>74</v>
      </c>
      <c r="M10" s="90">
        <f t="shared" si="2"/>
        <v>103000</v>
      </c>
      <c r="N10" s="4">
        <f t="shared" si="3"/>
        <v>0.47179487179487178</v>
      </c>
      <c r="O10" s="91">
        <f t="shared" si="4"/>
        <v>5735.2941176470586</v>
      </c>
      <c r="P10" s="91">
        <f t="shared" si="5"/>
        <v>2705.8823529411766</v>
      </c>
      <c r="Q10" s="79">
        <v>3</v>
      </c>
      <c r="R10" s="79">
        <v>2</v>
      </c>
      <c r="S10" s="79" t="s">
        <v>72</v>
      </c>
      <c r="T10" s="5" t="s">
        <v>149</v>
      </c>
      <c r="U10" s="9"/>
      <c r="W10" s="86">
        <f t="shared" si="6"/>
        <v>112</v>
      </c>
      <c r="X10" s="87">
        <f t="shared" si="7"/>
        <v>34</v>
      </c>
      <c r="Y10" s="92">
        <f t="shared" si="8"/>
        <v>64</v>
      </c>
      <c r="Z10" s="90">
        <f t="shared" si="9"/>
        <v>195000</v>
      </c>
      <c r="AA10" s="90">
        <f t="shared" si="10"/>
        <v>92000</v>
      </c>
      <c r="AB10" s="90">
        <f t="shared" si="11"/>
        <v>103000</v>
      </c>
      <c r="AC10" s="4">
        <f t="shared" si="12"/>
        <v>0.47179487179487178</v>
      </c>
      <c r="AD10" s="91">
        <f t="shared" si="13"/>
        <v>5735.2941176470586</v>
      </c>
      <c r="AE10" s="79" t="str">
        <f t="shared" si="14"/>
        <v>계</v>
      </c>
      <c r="AF10" s="79" t="str">
        <f t="shared" si="15"/>
        <v>3/2</v>
      </c>
      <c r="AH10" s="20" t="str">
        <f t="shared" si="1"/>
        <v>백현5단지휴먼시아</v>
      </c>
      <c r="AI10" s="87">
        <f t="shared" si="0"/>
        <v>34</v>
      </c>
      <c r="AJ10" s="79" t="str">
        <f t="shared" si="16"/>
        <v>A-</v>
      </c>
      <c r="AK10" s="79" t="s">
        <v>13</v>
      </c>
      <c r="AL10" s="79" t="s">
        <v>62</v>
      </c>
      <c r="AM10" s="79" t="s">
        <v>63</v>
      </c>
      <c r="AN10" s="79" t="str">
        <f t="shared" si="17"/>
        <v>C</v>
      </c>
      <c r="AO10" s="79" t="str">
        <f t="shared" si="18"/>
        <v>X</v>
      </c>
      <c r="AP10" s="79" t="str">
        <f t="shared" si="19"/>
        <v>X</v>
      </c>
      <c r="AQ10" s="79" t="str">
        <f t="shared" si="20"/>
        <v>X</v>
      </c>
      <c r="AR10" s="79" t="str">
        <f t="shared" si="21"/>
        <v>X</v>
      </c>
      <c r="AS10" s="79" t="s">
        <v>2</v>
      </c>
      <c r="AT10" s="79" t="str">
        <f t="shared" si="22"/>
        <v>O</v>
      </c>
      <c r="AU10" s="79" t="str">
        <f t="shared" si="23"/>
        <v>O</v>
      </c>
      <c r="AV10" s="79" t="str">
        <f t="shared" si="24"/>
        <v>X</v>
      </c>
    </row>
    <row r="11" spans="1:48" x14ac:dyDescent="0.3">
      <c r="A11" s="9" t="s">
        <v>733</v>
      </c>
      <c r="B11" s="10" t="s">
        <v>1649</v>
      </c>
      <c r="C11" s="88">
        <v>584</v>
      </c>
      <c r="D11" s="86">
        <v>111.8</v>
      </c>
      <c r="E11" s="87">
        <v>34</v>
      </c>
      <c r="F11" s="86">
        <v>84.7</v>
      </c>
      <c r="G11" s="17">
        <v>26</v>
      </c>
      <c r="H11" s="88">
        <v>63</v>
      </c>
      <c r="I11" s="89">
        <v>195000</v>
      </c>
      <c r="J11" s="89" t="s">
        <v>84</v>
      </c>
      <c r="K11" s="89">
        <v>95000</v>
      </c>
      <c r="L11" s="89" t="s">
        <v>74</v>
      </c>
      <c r="M11" s="90">
        <f t="shared" si="2"/>
        <v>100000</v>
      </c>
      <c r="N11" s="4">
        <f t="shared" si="3"/>
        <v>0.48717948717948717</v>
      </c>
      <c r="O11" s="91">
        <f t="shared" si="4"/>
        <v>5735.2941176470586</v>
      </c>
      <c r="P11" s="91">
        <f t="shared" si="5"/>
        <v>2794.1176470588234</v>
      </c>
      <c r="Q11" s="79">
        <v>3</v>
      </c>
      <c r="R11" s="79">
        <v>2</v>
      </c>
      <c r="S11" s="79" t="s">
        <v>72</v>
      </c>
      <c r="T11" s="5" t="s">
        <v>150</v>
      </c>
      <c r="U11" s="9"/>
      <c r="W11" s="86">
        <f t="shared" si="6"/>
        <v>111.8</v>
      </c>
      <c r="X11" s="87">
        <f t="shared" si="7"/>
        <v>34</v>
      </c>
      <c r="Y11" s="92">
        <f t="shared" si="8"/>
        <v>63</v>
      </c>
      <c r="Z11" s="90">
        <f t="shared" si="9"/>
        <v>195000</v>
      </c>
      <c r="AA11" s="90">
        <f t="shared" si="10"/>
        <v>95000</v>
      </c>
      <c r="AB11" s="90">
        <f t="shared" si="11"/>
        <v>100000</v>
      </c>
      <c r="AC11" s="4">
        <f t="shared" si="12"/>
        <v>0.48717948717948717</v>
      </c>
      <c r="AD11" s="91">
        <f t="shared" si="13"/>
        <v>5735.2941176470586</v>
      </c>
      <c r="AE11" s="79" t="str">
        <f t="shared" si="14"/>
        <v>계</v>
      </c>
      <c r="AF11" s="79" t="str">
        <f t="shared" si="15"/>
        <v>3/2</v>
      </c>
      <c r="AH11" s="20" t="str">
        <f t="shared" si="1"/>
        <v>백현5단지휴먼시아</v>
      </c>
      <c r="AI11" s="87">
        <f t="shared" si="0"/>
        <v>34</v>
      </c>
      <c r="AJ11" s="79" t="str">
        <f t="shared" si="16"/>
        <v>A-</v>
      </c>
      <c r="AK11" s="79" t="s">
        <v>13</v>
      </c>
      <c r="AL11" s="79" t="s">
        <v>62</v>
      </c>
      <c r="AM11" s="79" t="s">
        <v>63</v>
      </c>
      <c r="AN11" s="79" t="str">
        <f t="shared" si="17"/>
        <v>C</v>
      </c>
      <c r="AO11" s="79" t="str">
        <f t="shared" si="18"/>
        <v>X</v>
      </c>
      <c r="AP11" s="79" t="str">
        <f t="shared" si="19"/>
        <v>X</v>
      </c>
      <c r="AQ11" s="79" t="str">
        <f t="shared" si="20"/>
        <v>X</v>
      </c>
      <c r="AR11" s="79" t="str">
        <f t="shared" si="21"/>
        <v>X</v>
      </c>
      <c r="AS11" s="79" t="s">
        <v>2</v>
      </c>
      <c r="AT11" s="79" t="str">
        <f t="shared" si="22"/>
        <v>O</v>
      </c>
      <c r="AU11" s="79" t="str">
        <f t="shared" si="23"/>
        <v>O</v>
      </c>
      <c r="AV11" s="79" t="str">
        <f t="shared" si="24"/>
        <v>X</v>
      </c>
    </row>
    <row r="12" spans="1:48" x14ac:dyDescent="0.3">
      <c r="A12" s="9" t="s">
        <v>733</v>
      </c>
      <c r="B12" s="10" t="s">
        <v>1649</v>
      </c>
      <c r="C12" s="88">
        <v>584</v>
      </c>
      <c r="D12" s="86">
        <v>112</v>
      </c>
      <c r="E12" s="87">
        <v>34</v>
      </c>
      <c r="F12" s="86">
        <v>84.9</v>
      </c>
      <c r="G12" s="17">
        <v>26</v>
      </c>
      <c r="H12" s="88">
        <v>28</v>
      </c>
      <c r="I12" s="89">
        <v>195000</v>
      </c>
      <c r="J12" s="89" t="s">
        <v>74</v>
      </c>
      <c r="K12" s="89">
        <v>92000</v>
      </c>
      <c r="L12" s="89" t="s">
        <v>74</v>
      </c>
      <c r="M12" s="90">
        <f t="shared" si="2"/>
        <v>103000</v>
      </c>
      <c r="N12" s="4">
        <f t="shared" si="3"/>
        <v>0.47179487179487178</v>
      </c>
      <c r="O12" s="91">
        <f t="shared" si="4"/>
        <v>5735.2941176470586</v>
      </c>
      <c r="P12" s="91">
        <f t="shared" si="5"/>
        <v>2705.8823529411766</v>
      </c>
      <c r="Q12" s="79">
        <v>3</v>
      </c>
      <c r="R12" s="79">
        <v>2</v>
      </c>
      <c r="S12" s="79" t="s">
        <v>72</v>
      </c>
      <c r="T12" s="5" t="s">
        <v>151</v>
      </c>
      <c r="U12" s="9"/>
      <c r="W12" s="86">
        <f t="shared" si="6"/>
        <v>112</v>
      </c>
      <c r="X12" s="87">
        <f t="shared" si="7"/>
        <v>34</v>
      </c>
      <c r="Y12" s="92">
        <f t="shared" si="8"/>
        <v>28</v>
      </c>
      <c r="Z12" s="90">
        <f t="shared" si="9"/>
        <v>195000</v>
      </c>
      <c r="AA12" s="90">
        <f t="shared" si="10"/>
        <v>92000</v>
      </c>
      <c r="AB12" s="90">
        <f t="shared" si="11"/>
        <v>103000</v>
      </c>
      <c r="AC12" s="4">
        <f t="shared" si="12"/>
        <v>0.47179487179487178</v>
      </c>
      <c r="AD12" s="91">
        <f t="shared" si="13"/>
        <v>5735.2941176470586</v>
      </c>
      <c r="AE12" s="79" t="str">
        <f t="shared" si="14"/>
        <v>계</v>
      </c>
      <c r="AF12" s="79" t="str">
        <f t="shared" si="15"/>
        <v>3/2</v>
      </c>
      <c r="AH12" s="20" t="str">
        <f t="shared" si="1"/>
        <v>백현5단지휴먼시아</v>
      </c>
      <c r="AI12" s="87">
        <f t="shared" si="0"/>
        <v>34</v>
      </c>
      <c r="AJ12" s="79" t="str">
        <f t="shared" si="16"/>
        <v>A-</v>
      </c>
      <c r="AK12" s="79" t="s">
        <v>13</v>
      </c>
      <c r="AL12" s="79" t="s">
        <v>62</v>
      </c>
      <c r="AM12" s="79" t="s">
        <v>63</v>
      </c>
      <c r="AN12" s="79" t="str">
        <f t="shared" si="17"/>
        <v>C</v>
      </c>
      <c r="AO12" s="79" t="str">
        <f t="shared" si="18"/>
        <v>X</v>
      </c>
      <c r="AP12" s="79" t="str">
        <f t="shared" si="19"/>
        <v>X</v>
      </c>
      <c r="AQ12" s="79" t="str">
        <f t="shared" si="20"/>
        <v>X</v>
      </c>
      <c r="AR12" s="79" t="str">
        <f t="shared" si="21"/>
        <v>X</v>
      </c>
      <c r="AS12" s="79" t="s">
        <v>2</v>
      </c>
      <c r="AT12" s="79" t="str">
        <f t="shared" si="22"/>
        <v>O</v>
      </c>
      <c r="AU12" s="79" t="str">
        <f t="shared" si="23"/>
        <v>O</v>
      </c>
      <c r="AV12" s="79" t="str">
        <f t="shared" si="24"/>
        <v>X</v>
      </c>
    </row>
    <row r="13" spans="1:48" x14ac:dyDescent="0.3">
      <c r="A13" s="9" t="s">
        <v>733</v>
      </c>
      <c r="B13" s="10" t="s">
        <v>1649</v>
      </c>
      <c r="C13" s="88">
        <v>584</v>
      </c>
      <c r="D13" s="86">
        <v>111.6</v>
      </c>
      <c r="E13" s="87">
        <v>34</v>
      </c>
      <c r="F13" s="86">
        <v>84.6</v>
      </c>
      <c r="G13" s="17">
        <v>26</v>
      </c>
      <c r="H13" s="88">
        <v>21</v>
      </c>
      <c r="I13" s="89">
        <v>195000</v>
      </c>
      <c r="J13" s="89" t="s">
        <v>84</v>
      </c>
      <c r="K13" s="89"/>
      <c r="L13" s="89"/>
      <c r="M13" s="90">
        <f t="shared" si="2"/>
        <v>195000</v>
      </c>
      <c r="N13" s="4">
        <f t="shared" si="3"/>
        <v>0</v>
      </c>
      <c r="O13" s="91">
        <f t="shared" si="4"/>
        <v>5735.2941176470586</v>
      </c>
      <c r="P13" s="91">
        <f t="shared" si="5"/>
        <v>0</v>
      </c>
      <c r="Q13" s="79">
        <v>3</v>
      </c>
      <c r="R13" s="79">
        <v>2</v>
      </c>
      <c r="S13" s="79" t="s">
        <v>72</v>
      </c>
      <c r="T13" s="5" t="s">
        <v>152</v>
      </c>
      <c r="U13" s="9"/>
      <c r="W13" s="86">
        <f t="shared" si="6"/>
        <v>111.6</v>
      </c>
      <c r="X13" s="87">
        <f t="shared" si="7"/>
        <v>34</v>
      </c>
      <c r="Y13" s="92">
        <f t="shared" si="8"/>
        <v>21</v>
      </c>
      <c r="Z13" s="90">
        <f t="shared" si="9"/>
        <v>195000</v>
      </c>
      <c r="AA13" s="90">
        <f t="shared" si="10"/>
        <v>0</v>
      </c>
      <c r="AB13" s="90">
        <f t="shared" si="11"/>
        <v>195000</v>
      </c>
      <c r="AC13" s="4">
        <f t="shared" si="12"/>
        <v>0</v>
      </c>
      <c r="AD13" s="91">
        <f t="shared" si="13"/>
        <v>5735.2941176470586</v>
      </c>
      <c r="AE13" s="79" t="str">
        <f t="shared" si="14"/>
        <v>계</v>
      </c>
      <c r="AF13" s="79" t="str">
        <f t="shared" si="15"/>
        <v>3/2</v>
      </c>
      <c r="AH13" s="20" t="str">
        <f t="shared" si="1"/>
        <v>백현5단지휴먼시아</v>
      </c>
      <c r="AI13" s="87">
        <f t="shared" si="0"/>
        <v>34</v>
      </c>
      <c r="AJ13" s="79" t="str">
        <f t="shared" si="16"/>
        <v>A-</v>
      </c>
      <c r="AK13" s="79" t="s">
        <v>13</v>
      </c>
      <c r="AL13" s="79" t="s">
        <v>62</v>
      </c>
      <c r="AM13" s="79" t="s">
        <v>63</v>
      </c>
      <c r="AN13" s="79" t="str">
        <f t="shared" si="17"/>
        <v>C</v>
      </c>
      <c r="AO13" s="79" t="str">
        <f t="shared" si="18"/>
        <v>X</v>
      </c>
      <c r="AP13" s="79" t="str">
        <f t="shared" si="19"/>
        <v>X</v>
      </c>
      <c r="AQ13" s="79" t="str">
        <f t="shared" si="20"/>
        <v>X</v>
      </c>
      <c r="AR13" s="79" t="str">
        <f t="shared" si="21"/>
        <v>X</v>
      </c>
      <c r="AS13" s="79" t="s">
        <v>2</v>
      </c>
      <c r="AT13" s="79" t="str">
        <f t="shared" si="22"/>
        <v>O</v>
      </c>
      <c r="AU13" s="79" t="str">
        <f t="shared" si="23"/>
        <v>O</v>
      </c>
      <c r="AV13" s="79" t="str">
        <f t="shared" si="24"/>
        <v>X</v>
      </c>
    </row>
    <row r="14" spans="1:48" x14ac:dyDescent="0.3">
      <c r="A14" s="9" t="s">
        <v>733</v>
      </c>
      <c r="B14" s="10" t="s">
        <v>1649</v>
      </c>
      <c r="C14" s="88">
        <v>584</v>
      </c>
      <c r="D14" s="86">
        <v>111.7</v>
      </c>
      <c r="E14" s="87">
        <v>34</v>
      </c>
      <c r="F14" s="86">
        <v>84.7</v>
      </c>
      <c r="G14" s="17">
        <v>26</v>
      </c>
      <c r="H14" s="88">
        <v>6</v>
      </c>
      <c r="I14" s="89">
        <v>185000</v>
      </c>
      <c r="J14" s="89" t="s">
        <v>74</v>
      </c>
      <c r="K14" s="89">
        <v>93000</v>
      </c>
      <c r="L14" s="89" t="s">
        <v>84</v>
      </c>
      <c r="M14" s="90">
        <f t="shared" si="2"/>
        <v>92000</v>
      </c>
      <c r="N14" s="4">
        <f t="shared" si="3"/>
        <v>0.50270270270270268</v>
      </c>
      <c r="O14" s="91">
        <f t="shared" si="4"/>
        <v>5441.1764705882351</v>
      </c>
      <c r="P14" s="91">
        <f t="shared" si="5"/>
        <v>2735.294117647059</v>
      </c>
      <c r="Q14" s="79">
        <v>3</v>
      </c>
      <c r="R14" s="79">
        <v>2</v>
      </c>
      <c r="S14" s="79" t="s">
        <v>72</v>
      </c>
      <c r="T14" s="5" t="s">
        <v>153</v>
      </c>
      <c r="U14" s="9"/>
      <c r="W14" s="86">
        <f t="shared" si="6"/>
        <v>111.7</v>
      </c>
      <c r="X14" s="87">
        <f t="shared" si="7"/>
        <v>34</v>
      </c>
      <c r="Y14" s="92">
        <f t="shared" si="8"/>
        <v>6</v>
      </c>
      <c r="Z14" s="90">
        <f t="shared" si="9"/>
        <v>185000</v>
      </c>
      <c r="AA14" s="90">
        <f t="shared" si="10"/>
        <v>93000</v>
      </c>
      <c r="AB14" s="90">
        <f t="shared" si="11"/>
        <v>92000</v>
      </c>
      <c r="AC14" s="4">
        <f t="shared" si="12"/>
        <v>0.50270270270270268</v>
      </c>
      <c r="AD14" s="91">
        <f t="shared" si="13"/>
        <v>5441.1764705882351</v>
      </c>
      <c r="AE14" s="79" t="str">
        <f t="shared" si="14"/>
        <v>계</v>
      </c>
      <c r="AF14" s="79" t="str">
        <f t="shared" si="15"/>
        <v>3/2</v>
      </c>
      <c r="AH14" s="20" t="str">
        <f t="shared" si="1"/>
        <v>백현5단지휴먼시아</v>
      </c>
      <c r="AI14" s="87">
        <f t="shared" si="0"/>
        <v>34</v>
      </c>
      <c r="AJ14" s="79" t="str">
        <f t="shared" si="16"/>
        <v>A-</v>
      </c>
      <c r="AK14" s="79" t="s">
        <v>13</v>
      </c>
      <c r="AL14" s="79" t="s">
        <v>62</v>
      </c>
      <c r="AM14" s="79" t="s">
        <v>63</v>
      </c>
      <c r="AN14" s="79" t="str">
        <f t="shared" si="17"/>
        <v>C</v>
      </c>
      <c r="AO14" s="79" t="str">
        <f t="shared" si="18"/>
        <v>X</v>
      </c>
      <c r="AP14" s="79" t="str">
        <f t="shared" si="19"/>
        <v>X</v>
      </c>
      <c r="AQ14" s="79" t="str">
        <f t="shared" si="20"/>
        <v>X</v>
      </c>
      <c r="AR14" s="79" t="str">
        <f t="shared" si="21"/>
        <v>X</v>
      </c>
      <c r="AS14" s="79" t="s">
        <v>2</v>
      </c>
      <c r="AT14" s="79" t="str">
        <f t="shared" si="22"/>
        <v>O</v>
      </c>
      <c r="AU14" s="79" t="str">
        <f t="shared" si="23"/>
        <v>O</v>
      </c>
      <c r="AV14" s="79" t="str">
        <f t="shared" si="24"/>
        <v>X</v>
      </c>
    </row>
    <row r="15" spans="1:48" x14ac:dyDescent="0.3">
      <c r="A15" s="9" t="s">
        <v>733</v>
      </c>
      <c r="B15" s="10" t="s">
        <v>1649</v>
      </c>
      <c r="C15" s="88">
        <v>584</v>
      </c>
      <c r="D15" s="86">
        <v>112.6</v>
      </c>
      <c r="E15" s="87">
        <v>34</v>
      </c>
      <c r="F15" s="86">
        <v>85</v>
      </c>
      <c r="G15" s="17">
        <v>26</v>
      </c>
      <c r="H15" s="88">
        <v>98</v>
      </c>
      <c r="I15" s="89">
        <v>200000</v>
      </c>
      <c r="J15" s="89" t="s">
        <v>74</v>
      </c>
      <c r="K15" s="89"/>
      <c r="L15" s="89"/>
      <c r="M15" s="90">
        <f t="shared" si="2"/>
        <v>200000</v>
      </c>
      <c r="N15" s="4">
        <f t="shared" si="3"/>
        <v>0</v>
      </c>
      <c r="O15" s="91">
        <f t="shared" si="4"/>
        <v>5882.3529411764703</v>
      </c>
      <c r="P15" s="91">
        <f t="shared" si="5"/>
        <v>0</v>
      </c>
      <c r="Q15" s="79">
        <v>3</v>
      </c>
      <c r="R15" s="79">
        <v>2</v>
      </c>
      <c r="S15" s="79" t="s">
        <v>72</v>
      </c>
      <c r="T15" s="5" t="s">
        <v>138</v>
      </c>
      <c r="U15" s="9"/>
      <c r="W15" s="86">
        <f t="shared" si="6"/>
        <v>112.6</v>
      </c>
      <c r="X15" s="87">
        <f t="shared" si="7"/>
        <v>34</v>
      </c>
      <c r="Y15" s="92">
        <f t="shared" si="8"/>
        <v>98</v>
      </c>
      <c r="Z15" s="90">
        <f t="shared" si="9"/>
        <v>200000</v>
      </c>
      <c r="AA15" s="90">
        <f t="shared" si="10"/>
        <v>0</v>
      </c>
      <c r="AB15" s="90">
        <f t="shared" si="11"/>
        <v>200000</v>
      </c>
      <c r="AC15" s="4">
        <f t="shared" si="12"/>
        <v>0</v>
      </c>
      <c r="AD15" s="91">
        <f t="shared" si="13"/>
        <v>5882.3529411764703</v>
      </c>
      <c r="AE15" s="79" t="str">
        <f t="shared" si="14"/>
        <v>계</v>
      </c>
      <c r="AF15" s="79" t="str">
        <f t="shared" si="15"/>
        <v>3/2</v>
      </c>
      <c r="AH15" s="20" t="str">
        <f t="shared" si="1"/>
        <v>백현5단지휴먼시아</v>
      </c>
      <c r="AI15" s="87">
        <f t="shared" si="0"/>
        <v>34</v>
      </c>
      <c r="AJ15" s="79" t="str">
        <f t="shared" si="16"/>
        <v>A-</v>
      </c>
      <c r="AK15" s="79" t="s">
        <v>13</v>
      </c>
      <c r="AL15" s="79" t="s">
        <v>62</v>
      </c>
      <c r="AM15" s="79" t="s">
        <v>63</v>
      </c>
      <c r="AN15" s="79" t="str">
        <f t="shared" si="17"/>
        <v>C</v>
      </c>
      <c r="AO15" s="79" t="str">
        <f t="shared" si="18"/>
        <v>X</v>
      </c>
      <c r="AP15" s="79" t="str">
        <f t="shared" si="19"/>
        <v>X</v>
      </c>
      <c r="AQ15" s="79" t="str">
        <f t="shared" si="20"/>
        <v>X</v>
      </c>
      <c r="AR15" s="79" t="str">
        <f t="shared" si="21"/>
        <v>X</v>
      </c>
      <c r="AS15" s="79" t="s">
        <v>2</v>
      </c>
      <c r="AT15" s="79" t="str">
        <f t="shared" si="22"/>
        <v>O</v>
      </c>
      <c r="AU15" s="79" t="str">
        <f t="shared" si="23"/>
        <v>O</v>
      </c>
      <c r="AV15" s="79" t="str">
        <f t="shared" si="24"/>
        <v>X</v>
      </c>
    </row>
    <row r="16" spans="1:48" x14ac:dyDescent="0.3">
      <c r="A16" s="9"/>
      <c r="B16" s="79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백현동 판교더샵퍼스트파크('21.06.,1223^)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6" t="str">
        <f t="shared" si="0"/>
        <v/>
      </c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</row>
    <row r="17" spans="1:48" x14ac:dyDescent="0.3">
      <c r="A17" s="9" t="s">
        <v>738</v>
      </c>
      <c r="B17" s="10" t="s">
        <v>1648</v>
      </c>
      <c r="C17" s="88">
        <v>1223</v>
      </c>
      <c r="D17" s="86">
        <v>115.6</v>
      </c>
      <c r="E17" s="87">
        <v>35</v>
      </c>
      <c r="F17" s="86">
        <v>85</v>
      </c>
      <c r="G17" s="17">
        <v>26</v>
      </c>
      <c r="H17" s="88">
        <v>242</v>
      </c>
      <c r="I17" s="89">
        <v>166000</v>
      </c>
      <c r="J17" s="89" t="s">
        <v>84</v>
      </c>
      <c r="K17" s="89">
        <v>95000</v>
      </c>
      <c r="L17" s="89" t="s">
        <v>65</v>
      </c>
      <c r="M17" s="90">
        <f t="shared" ref="M17:M25" si="25">I17-K17</f>
        <v>71000</v>
      </c>
      <c r="N17" s="4">
        <f t="shared" ref="N17:N25" si="26">IF(ISERROR(K17/I17),"",K17/I17)</f>
        <v>0.57228915662650603</v>
      </c>
      <c r="O17" s="91">
        <f t="shared" ref="O17:O25" si="27">I17/E17</f>
        <v>4742.8571428571431</v>
      </c>
      <c r="P17" s="91">
        <f t="shared" ref="P17:P25" si="28">K17/E17</f>
        <v>2714.2857142857142</v>
      </c>
      <c r="Q17" s="79">
        <v>3</v>
      </c>
      <c r="R17" s="79">
        <v>2</v>
      </c>
      <c r="S17" s="79" t="s">
        <v>72</v>
      </c>
      <c r="T17" s="5" t="s">
        <v>124</v>
      </c>
      <c r="U17" s="9"/>
      <c r="W17" s="86">
        <f t="shared" ref="W17:W25" si="29">D17</f>
        <v>115.6</v>
      </c>
      <c r="X17" s="87">
        <f t="shared" ref="X17:X25" si="30">E17</f>
        <v>35</v>
      </c>
      <c r="Y17" s="92">
        <f t="shared" ref="Y17:Y25" si="31">H17</f>
        <v>242</v>
      </c>
      <c r="Z17" s="90">
        <f t="shared" ref="Z17:Z25" si="32">I17</f>
        <v>166000</v>
      </c>
      <c r="AA17" s="90">
        <f t="shared" ref="AA17:AA25" si="33">K17</f>
        <v>95000</v>
      </c>
      <c r="AB17" s="90">
        <f t="shared" ref="AB17:AB25" si="34">M17</f>
        <v>71000</v>
      </c>
      <c r="AC17" s="4">
        <f t="shared" ref="AC17:AC25" si="35">N17</f>
        <v>0.57228915662650603</v>
      </c>
      <c r="AD17" s="91">
        <f t="shared" ref="AD17:AD25" si="36">O17</f>
        <v>4742.8571428571431</v>
      </c>
      <c r="AE17" s="79" t="str">
        <f t="shared" ref="AE17:AE25" si="37">S17</f>
        <v>계</v>
      </c>
      <c r="AF17" s="79" t="str">
        <f t="shared" ref="AF17:AF25" si="38">Q17&amp;"/"&amp;R17</f>
        <v>3/2</v>
      </c>
      <c r="AH17" s="20" t="str">
        <f t="shared" si="1"/>
        <v>판교더샵퍼스트파크</v>
      </c>
      <c r="AI17" s="87">
        <f t="shared" si="0"/>
        <v>35</v>
      </c>
      <c r="AJ17" s="79" t="str">
        <f t="shared" ref="AJ17:AJ25" si="39">IF(AI17="","",$AJ$2)</f>
        <v>A-</v>
      </c>
      <c r="AK17" s="79" t="s">
        <v>13</v>
      </c>
      <c r="AL17" s="79" t="s">
        <v>62</v>
      </c>
      <c r="AM17" s="79" t="s">
        <v>63</v>
      </c>
      <c r="AN17" s="79" t="str">
        <f t="shared" ref="AN17:AN25" si="40">IF(AI17="","",$AN$2)</f>
        <v>C</v>
      </c>
      <c r="AO17" s="79" t="str">
        <f t="shared" ref="AO17:AO25" si="41">IF(N17="","",IF(N17&gt;=$AO$1/100,"O","X"))</f>
        <v>X</v>
      </c>
      <c r="AP17" s="79" t="str">
        <f t="shared" ref="AP17:AP25" si="42">IF(I17="","",IF(I17&lt;=$AP$1,"O","X"))</f>
        <v>X</v>
      </c>
      <c r="AQ17" s="79" t="str">
        <f t="shared" ref="AQ17:AQ25" si="43">IF(O17="","",IF(O17&lt;=$AQ$1,"O","X"))</f>
        <v>X</v>
      </c>
      <c r="AR17" s="79" t="str">
        <f t="shared" ref="AR17:AR25" si="44">IF(M17="","",IF(M17&lt;=$AR$1,"O","X"))</f>
        <v>X</v>
      </c>
      <c r="AS17" s="79" t="s">
        <v>2</v>
      </c>
      <c r="AT17" s="79" t="str">
        <f t="shared" ref="AT17:AT25" si="45">IF(OR(F17="",AI17=""),"",IF(AND((F17&lt;=85),(AI17&gt;=15)),"O","X"))</f>
        <v>O</v>
      </c>
      <c r="AU17" s="79" t="str">
        <f t="shared" ref="AU17:AU25" si="46">IF(C17="","",IF(C17&gt;=$AU$1,"O","X"))</f>
        <v>O</v>
      </c>
      <c r="AV17" s="79" t="str">
        <f t="shared" ref="AV17:AV25" si="47">IF(AO17="","",IF(AND(AO17="O",AP17="O",AR17="O",AT17="O",AU17="O"),"후보","X"))</f>
        <v>X</v>
      </c>
    </row>
    <row r="18" spans="1:48" x14ac:dyDescent="0.3">
      <c r="A18" s="9" t="s">
        <v>738</v>
      </c>
      <c r="B18" s="10" t="s">
        <v>1648</v>
      </c>
      <c r="C18" s="88">
        <v>1223</v>
      </c>
      <c r="D18" s="86">
        <v>115.9</v>
      </c>
      <c r="E18" s="87">
        <v>35</v>
      </c>
      <c r="F18" s="86">
        <v>85</v>
      </c>
      <c r="G18" s="17">
        <v>26</v>
      </c>
      <c r="H18" s="88">
        <v>196</v>
      </c>
      <c r="I18" s="89">
        <v>168000</v>
      </c>
      <c r="J18" s="89" t="s">
        <v>82</v>
      </c>
      <c r="K18" s="89">
        <v>110000</v>
      </c>
      <c r="L18" s="89" t="s">
        <v>84</v>
      </c>
      <c r="M18" s="90">
        <f t="shared" si="25"/>
        <v>58000</v>
      </c>
      <c r="N18" s="4">
        <f t="shared" si="26"/>
        <v>0.65476190476190477</v>
      </c>
      <c r="O18" s="91">
        <f t="shared" si="27"/>
        <v>4800</v>
      </c>
      <c r="P18" s="91">
        <f t="shared" si="28"/>
        <v>3142.8571428571427</v>
      </c>
      <c r="Q18" s="79">
        <v>3</v>
      </c>
      <c r="R18" s="79">
        <v>2</v>
      </c>
      <c r="S18" s="79" t="s">
        <v>72</v>
      </c>
      <c r="T18" s="5" t="s">
        <v>129</v>
      </c>
      <c r="U18" s="9"/>
      <c r="W18" s="86">
        <f t="shared" si="29"/>
        <v>115.9</v>
      </c>
      <c r="X18" s="87">
        <f t="shared" si="30"/>
        <v>35</v>
      </c>
      <c r="Y18" s="92">
        <f t="shared" si="31"/>
        <v>196</v>
      </c>
      <c r="Z18" s="90">
        <f t="shared" si="32"/>
        <v>168000</v>
      </c>
      <c r="AA18" s="90">
        <f t="shared" si="33"/>
        <v>110000</v>
      </c>
      <c r="AB18" s="90">
        <f t="shared" si="34"/>
        <v>58000</v>
      </c>
      <c r="AC18" s="4">
        <f t="shared" si="35"/>
        <v>0.65476190476190477</v>
      </c>
      <c r="AD18" s="91">
        <f t="shared" si="36"/>
        <v>4800</v>
      </c>
      <c r="AE18" s="79" t="str">
        <f t="shared" si="37"/>
        <v>계</v>
      </c>
      <c r="AF18" s="79" t="str">
        <f t="shared" si="38"/>
        <v>3/2</v>
      </c>
      <c r="AH18" s="20" t="str">
        <f t="shared" si="1"/>
        <v>판교더샵퍼스트파크</v>
      </c>
      <c r="AI18" s="87">
        <f t="shared" si="0"/>
        <v>35</v>
      </c>
      <c r="AJ18" s="79" t="str">
        <f t="shared" si="39"/>
        <v>A-</v>
      </c>
      <c r="AK18" s="79" t="s">
        <v>13</v>
      </c>
      <c r="AL18" s="79" t="s">
        <v>62</v>
      </c>
      <c r="AM18" s="79" t="s">
        <v>63</v>
      </c>
      <c r="AN18" s="79" t="str">
        <f t="shared" si="40"/>
        <v>C</v>
      </c>
      <c r="AO18" s="79" t="str">
        <f t="shared" si="41"/>
        <v>X</v>
      </c>
      <c r="AP18" s="79" t="str">
        <f t="shared" si="42"/>
        <v>X</v>
      </c>
      <c r="AQ18" s="79" t="str">
        <f t="shared" si="43"/>
        <v>X</v>
      </c>
      <c r="AR18" s="79" t="str">
        <f t="shared" si="44"/>
        <v>X</v>
      </c>
      <c r="AS18" s="79" t="s">
        <v>2</v>
      </c>
      <c r="AT18" s="79" t="str">
        <f t="shared" si="45"/>
        <v>O</v>
      </c>
      <c r="AU18" s="79" t="str">
        <f t="shared" si="46"/>
        <v>O</v>
      </c>
      <c r="AV18" s="79" t="str">
        <f t="shared" si="47"/>
        <v>X</v>
      </c>
    </row>
    <row r="19" spans="1:48" x14ac:dyDescent="0.3">
      <c r="A19" s="9" t="s">
        <v>738</v>
      </c>
      <c r="B19" s="10" t="s">
        <v>1648</v>
      </c>
      <c r="C19" s="88">
        <v>1223</v>
      </c>
      <c r="D19" s="86">
        <v>116.3</v>
      </c>
      <c r="E19" s="87">
        <v>35</v>
      </c>
      <c r="F19" s="86">
        <v>84.8</v>
      </c>
      <c r="G19" s="17">
        <v>26</v>
      </c>
      <c r="H19" s="88">
        <v>123</v>
      </c>
      <c r="I19" s="89"/>
      <c r="J19" s="89"/>
      <c r="K19" s="89"/>
      <c r="L19" s="89"/>
      <c r="M19" s="90">
        <f t="shared" si="25"/>
        <v>0</v>
      </c>
      <c r="N19" s="4" t="str">
        <f t="shared" si="26"/>
        <v/>
      </c>
      <c r="O19" s="91">
        <f t="shared" si="27"/>
        <v>0</v>
      </c>
      <c r="P19" s="91">
        <f t="shared" si="28"/>
        <v>0</v>
      </c>
      <c r="Q19" s="79">
        <v>3</v>
      </c>
      <c r="R19" s="79">
        <v>2</v>
      </c>
      <c r="S19" s="79" t="s">
        <v>72</v>
      </c>
      <c r="T19" s="5" t="s">
        <v>154</v>
      </c>
      <c r="U19" s="9"/>
      <c r="W19" s="86">
        <f t="shared" si="29"/>
        <v>116.3</v>
      </c>
      <c r="X19" s="87">
        <f t="shared" si="30"/>
        <v>35</v>
      </c>
      <c r="Y19" s="92">
        <f t="shared" si="31"/>
        <v>123</v>
      </c>
      <c r="Z19" s="90">
        <f t="shared" si="32"/>
        <v>0</v>
      </c>
      <c r="AA19" s="90">
        <f t="shared" si="33"/>
        <v>0</v>
      </c>
      <c r="AB19" s="90">
        <f t="shared" si="34"/>
        <v>0</v>
      </c>
      <c r="AC19" s="4" t="str">
        <f t="shared" si="35"/>
        <v/>
      </c>
      <c r="AD19" s="91">
        <f t="shared" si="36"/>
        <v>0</v>
      </c>
      <c r="AE19" s="79" t="str">
        <f t="shared" si="37"/>
        <v>계</v>
      </c>
      <c r="AF19" s="79" t="str">
        <f t="shared" si="38"/>
        <v>3/2</v>
      </c>
      <c r="AH19" s="20" t="str">
        <f t="shared" si="1"/>
        <v>판교더샵퍼스트파크</v>
      </c>
      <c r="AI19" s="87">
        <f t="shared" si="0"/>
        <v>35</v>
      </c>
      <c r="AJ19" s="79" t="str">
        <f t="shared" si="39"/>
        <v>A-</v>
      </c>
      <c r="AK19" s="79" t="s">
        <v>13</v>
      </c>
      <c r="AL19" s="79" t="s">
        <v>62</v>
      </c>
      <c r="AM19" s="79" t="s">
        <v>63</v>
      </c>
      <c r="AN19" s="79" t="str">
        <f t="shared" si="40"/>
        <v>C</v>
      </c>
      <c r="AO19" s="79" t="str">
        <f t="shared" si="41"/>
        <v/>
      </c>
      <c r="AP19" s="79" t="str">
        <f t="shared" si="42"/>
        <v/>
      </c>
      <c r="AQ19" s="79" t="str">
        <f t="shared" si="43"/>
        <v>O</v>
      </c>
      <c r="AR19" s="79" t="str">
        <f t="shared" si="44"/>
        <v>O</v>
      </c>
      <c r="AS19" s="79" t="s">
        <v>2</v>
      </c>
      <c r="AT19" s="79" t="str">
        <f t="shared" si="45"/>
        <v>O</v>
      </c>
      <c r="AU19" s="79" t="str">
        <f t="shared" si="46"/>
        <v>O</v>
      </c>
      <c r="AV19" s="79" t="str">
        <f t="shared" si="47"/>
        <v/>
      </c>
    </row>
    <row r="20" spans="1:48" x14ac:dyDescent="0.3">
      <c r="A20" s="9" t="s">
        <v>738</v>
      </c>
      <c r="B20" s="10" t="s">
        <v>1648</v>
      </c>
      <c r="C20" s="88">
        <v>1223</v>
      </c>
      <c r="D20" s="86">
        <v>147.1</v>
      </c>
      <c r="E20" s="87">
        <v>45</v>
      </c>
      <c r="F20" s="86">
        <v>114.9</v>
      </c>
      <c r="G20" s="17">
        <v>35</v>
      </c>
      <c r="H20" s="88">
        <v>147</v>
      </c>
      <c r="I20" s="89">
        <v>215000</v>
      </c>
      <c r="J20" s="89" t="s">
        <v>80</v>
      </c>
      <c r="K20" s="89">
        <v>125000</v>
      </c>
      <c r="L20" s="89" t="s">
        <v>103</v>
      </c>
      <c r="M20" s="90">
        <f t="shared" si="25"/>
        <v>90000</v>
      </c>
      <c r="N20" s="4">
        <f t="shared" si="26"/>
        <v>0.58139534883720934</v>
      </c>
      <c r="O20" s="91">
        <f t="shared" si="27"/>
        <v>4777.7777777777774</v>
      </c>
      <c r="P20" s="91">
        <f t="shared" si="28"/>
        <v>2777.7777777777778</v>
      </c>
      <c r="Q20" s="79">
        <v>4</v>
      </c>
      <c r="R20" s="79">
        <v>2</v>
      </c>
      <c r="S20" s="79" t="s">
        <v>72</v>
      </c>
      <c r="T20" s="5" t="s">
        <v>107</v>
      </c>
      <c r="U20" s="9"/>
      <c r="W20" s="86">
        <f t="shared" si="29"/>
        <v>147.1</v>
      </c>
      <c r="X20" s="87">
        <f t="shared" si="30"/>
        <v>45</v>
      </c>
      <c r="Y20" s="92">
        <f t="shared" si="31"/>
        <v>147</v>
      </c>
      <c r="Z20" s="90">
        <f t="shared" si="32"/>
        <v>215000</v>
      </c>
      <c r="AA20" s="90">
        <f t="shared" si="33"/>
        <v>125000</v>
      </c>
      <c r="AB20" s="90">
        <f t="shared" si="34"/>
        <v>90000</v>
      </c>
      <c r="AC20" s="4">
        <f t="shared" si="35"/>
        <v>0.58139534883720934</v>
      </c>
      <c r="AD20" s="91">
        <f t="shared" si="36"/>
        <v>4777.7777777777774</v>
      </c>
      <c r="AE20" s="79" t="str">
        <f t="shared" si="37"/>
        <v>계</v>
      </c>
      <c r="AF20" s="79" t="str">
        <f t="shared" si="38"/>
        <v>4/2</v>
      </c>
      <c r="AH20" s="20" t="str">
        <f t="shared" si="1"/>
        <v>판교더샵퍼스트파크</v>
      </c>
      <c r="AI20" s="87">
        <f t="shared" si="0"/>
        <v>45</v>
      </c>
      <c r="AJ20" s="79" t="str">
        <f t="shared" si="39"/>
        <v>A-</v>
      </c>
      <c r="AK20" s="79" t="s">
        <v>13</v>
      </c>
      <c r="AL20" s="79" t="s">
        <v>62</v>
      </c>
      <c r="AM20" s="79" t="s">
        <v>63</v>
      </c>
      <c r="AN20" s="79" t="str">
        <f t="shared" si="40"/>
        <v>C</v>
      </c>
      <c r="AO20" s="79" t="str">
        <f t="shared" si="41"/>
        <v>X</v>
      </c>
      <c r="AP20" s="79" t="str">
        <f t="shared" si="42"/>
        <v>X</v>
      </c>
      <c r="AQ20" s="79" t="str">
        <f t="shared" si="43"/>
        <v>X</v>
      </c>
      <c r="AR20" s="79" t="str">
        <f t="shared" si="44"/>
        <v>X</v>
      </c>
      <c r="AS20" s="79" t="s">
        <v>2</v>
      </c>
      <c r="AT20" s="79" t="str">
        <f t="shared" si="45"/>
        <v>X</v>
      </c>
      <c r="AU20" s="79" t="str">
        <f t="shared" si="46"/>
        <v>O</v>
      </c>
      <c r="AV20" s="79" t="str">
        <f t="shared" si="47"/>
        <v>X</v>
      </c>
    </row>
    <row r="21" spans="1:48" x14ac:dyDescent="0.3">
      <c r="A21" s="9" t="s">
        <v>738</v>
      </c>
      <c r="B21" s="10" t="s">
        <v>1648</v>
      </c>
      <c r="C21" s="88">
        <v>1223</v>
      </c>
      <c r="D21" s="86">
        <v>148.80000000000001</v>
      </c>
      <c r="E21" s="87">
        <v>45</v>
      </c>
      <c r="F21" s="86">
        <v>114.4</v>
      </c>
      <c r="G21" s="17">
        <v>35</v>
      </c>
      <c r="H21" s="88">
        <v>79</v>
      </c>
      <c r="I21" s="89">
        <v>216000</v>
      </c>
      <c r="J21" s="89" t="s">
        <v>96</v>
      </c>
      <c r="K21" s="89">
        <v>135000</v>
      </c>
      <c r="L21" s="89" t="s">
        <v>255</v>
      </c>
      <c r="M21" s="90">
        <f t="shared" si="25"/>
        <v>81000</v>
      </c>
      <c r="N21" s="4">
        <f t="shared" si="26"/>
        <v>0.625</v>
      </c>
      <c r="O21" s="91">
        <f t="shared" si="27"/>
        <v>4800</v>
      </c>
      <c r="P21" s="91">
        <f t="shared" si="28"/>
        <v>3000</v>
      </c>
      <c r="Q21" s="79">
        <v>4</v>
      </c>
      <c r="R21" s="79">
        <v>2</v>
      </c>
      <c r="S21" s="79" t="s">
        <v>72</v>
      </c>
      <c r="T21" s="5" t="s">
        <v>155</v>
      </c>
      <c r="U21" s="9"/>
      <c r="W21" s="86">
        <f t="shared" si="29"/>
        <v>148.80000000000001</v>
      </c>
      <c r="X21" s="87">
        <f t="shared" si="30"/>
        <v>45</v>
      </c>
      <c r="Y21" s="92">
        <f t="shared" si="31"/>
        <v>79</v>
      </c>
      <c r="Z21" s="90">
        <f t="shared" si="32"/>
        <v>216000</v>
      </c>
      <c r="AA21" s="90">
        <f t="shared" si="33"/>
        <v>135000</v>
      </c>
      <c r="AB21" s="90">
        <f t="shared" si="34"/>
        <v>81000</v>
      </c>
      <c r="AC21" s="4">
        <f t="shared" si="35"/>
        <v>0.625</v>
      </c>
      <c r="AD21" s="91">
        <f t="shared" si="36"/>
        <v>4800</v>
      </c>
      <c r="AE21" s="79" t="str">
        <f t="shared" si="37"/>
        <v>계</v>
      </c>
      <c r="AF21" s="79" t="str">
        <f t="shared" si="38"/>
        <v>4/2</v>
      </c>
      <c r="AH21" s="20" t="str">
        <f t="shared" si="1"/>
        <v>판교더샵퍼스트파크</v>
      </c>
      <c r="AI21" s="87">
        <f t="shared" si="0"/>
        <v>45</v>
      </c>
      <c r="AJ21" s="79" t="str">
        <f t="shared" si="39"/>
        <v>A-</v>
      </c>
      <c r="AK21" s="79" t="s">
        <v>13</v>
      </c>
      <c r="AL21" s="79" t="s">
        <v>62</v>
      </c>
      <c r="AM21" s="79" t="s">
        <v>63</v>
      </c>
      <c r="AN21" s="79" t="str">
        <f t="shared" si="40"/>
        <v>C</v>
      </c>
      <c r="AO21" s="79" t="str">
        <f t="shared" si="41"/>
        <v>X</v>
      </c>
      <c r="AP21" s="79" t="str">
        <f t="shared" si="42"/>
        <v>X</v>
      </c>
      <c r="AQ21" s="79" t="str">
        <f t="shared" si="43"/>
        <v>X</v>
      </c>
      <c r="AR21" s="79" t="str">
        <f t="shared" si="44"/>
        <v>X</v>
      </c>
      <c r="AS21" s="79" t="s">
        <v>2</v>
      </c>
      <c r="AT21" s="79" t="str">
        <f t="shared" si="45"/>
        <v>X</v>
      </c>
      <c r="AU21" s="79" t="str">
        <f t="shared" si="46"/>
        <v>O</v>
      </c>
      <c r="AV21" s="79" t="str">
        <f t="shared" si="47"/>
        <v>X</v>
      </c>
    </row>
    <row r="22" spans="1:48" x14ac:dyDescent="0.3">
      <c r="A22" s="9" t="s">
        <v>738</v>
      </c>
      <c r="B22" s="10" t="s">
        <v>1648</v>
      </c>
      <c r="C22" s="88">
        <v>1223</v>
      </c>
      <c r="D22" s="86">
        <v>149.1</v>
      </c>
      <c r="E22" s="87">
        <v>45</v>
      </c>
      <c r="F22" s="86">
        <v>114.6</v>
      </c>
      <c r="G22" s="17">
        <v>35</v>
      </c>
      <c r="H22" s="88">
        <v>136</v>
      </c>
      <c r="I22" s="89">
        <v>215000</v>
      </c>
      <c r="J22" s="89" t="s">
        <v>74</v>
      </c>
      <c r="K22" s="89">
        <v>125000</v>
      </c>
      <c r="L22" s="89" t="s">
        <v>74</v>
      </c>
      <c r="M22" s="90">
        <f t="shared" si="25"/>
        <v>90000</v>
      </c>
      <c r="N22" s="4">
        <f t="shared" si="26"/>
        <v>0.58139534883720934</v>
      </c>
      <c r="O22" s="91">
        <f t="shared" si="27"/>
        <v>4777.7777777777774</v>
      </c>
      <c r="P22" s="91">
        <f t="shared" si="28"/>
        <v>2777.7777777777778</v>
      </c>
      <c r="Q22" s="79">
        <v>4</v>
      </c>
      <c r="R22" s="79">
        <v>2</v>
      </c>
      <c r="S22" s="79" t="s">
        <v>72</v>
      </c>
      <c r="T22" s="5" t="s">
        <v>157</v>
      </c>
      <c r="U22" s="9"/>
      <c r="W22" s="86">
        <f t="shared" si="29"/>
        <v>149.1</v>
      </c>
      <c r="X22" s="87">
        <f t="shared" si="30"/>
        <v>45</v>
      </c>
      <c r="Y22" s="92">
        <f t="shared" si="31"/>
        <v>136</v>
      </c>
      <c r="Z22" s="90">
        <f t="shared" si="32"/>
        <v>215000</v>
      </c>
      <c r="AA22" s="90">
        <f t="shared" si="33"/>
        <v>125000</v>
      </c>
      <c r="AB22" s="90">
        <f t="shared" si="34"/>
        <v>90000</v>
      </c>
      <c r="AC22" s="4">
        <f t="shared" si="35"/>
        <v>0.58139534883720934</v>
      </c>
      <c r="AD22" s="91">
        <f t="shared" si="36"/>
        <v>4777.7777777777774</v>
      </c>
      <c r="AE22" s="79" t="str">
        <f t="shared" si="37"/>
        <v>계</v>
      </c>
      <c r="AF22" s="79" t="str">
        <f t="shared" si="38"/>
        <v>4/2</v>
      </c>
      <c r="AH22" s="20" t="str">
        <f t="shared" si="1"/>
        <v>판교더샵퍼스트파크</v>
      </c>
      <c r="AI22" s="87">
        <f t="shared" si="0"/>
        <v>45</v>
      </c>
      <c r="AJ22" s="79" t="str">
        <f t="shared" si="39"/>
        <v>A-</v>
      </c>
      <c r="AK22" s="79" t="s">
        <v>13</v>
      </c>
      <c r="AL22" s="79" t="s">
        <v>62</v>
      </c>
      <c r="AM22" s="79" t="s">
        <v>63</v>
      </c>
      <c r="AN22" s="79" t="str">
        <f t="shared" si="40"/>
        <v>C</v>
      </c>
      <c r="AO22" s="79" t="str">
        <f t="shared" si="41"/>
        <v>X</v>
      </c>
      <c r="AP22" s="79" t="str">
        <f t="shared" si="42"/>
        <v>X</v>
      </c>
      <c r="AQ22" s="79" t="str">
        <f t="shared" si="43"/>
        <v>X</v>
      </c>
      <c r="AR22" s="79" t="str">
        <f t="shared" si="44"/>
        <v>X</v>
      </c>
      <c r="AS22" s="79" t="s">
        <v>2</v>
      </c>
      <c r="AT22" s="79" t="str">
        <f t="shared" si="45"/>
        <v>X</v>
      </c>
      <c r="AU22" s="79" t="str">
        <f t="shared" si="46"/>
        <v>O</v>
      </c>
      <c r="AV22" s="79" t="str">
        <f t="shared" si="47"/>
        <v>X</v>
      </c>
    </row>
    <row r="23" spans="1:48" x14ac:dyDescent="0.3">
      <c r="A23" s="9" t="s">
        <v>738</v>
      </c>
      <c r="B23" s="10" t="s">
        <v>1648</v>
      </c>
      <c r="C23" s="88">
        <v>1223</v>
      </c>
      <c r="D23" s="86">
        <v>164.8</v>
      </c>
      <c r="E23" s="87">
        <v>50</v>
      </c>
      <c r="F23" s="86">
        <v>130</v>
      </c>
      <c r="G23" s="17">
        <v>39</v>
      </c>
      <c r="H23" s="88">
        <v>46</v>
      </c>
      <c r="I23" s="89">
        <v>241000</v>
      </c>
      <c r="J23" s="89" t="s">
        <v>74</v>
      </c>
      <c r="K23" s="89">
        <v>150000</v>
      </c>
      <c r="L23" s="89" t="s">
        <v>74</v>
      </c>
      <c r="M23" s="90">
        <f t="shared" si="25"/>
        <v>91000</v>
      </c>
      <c r="N23" s="4">
        <f t="shared" si="26"/>
        <v>0.62240663900414939</v>
      </c>
      <c r="O23" s="91">
        <f t="shared" si="27"/>
        <v>4820</v>
      </c>
      <c r="P23" s="91">
        <f t="shared" si="28"/>
        <v>3000</v>
      </c>
      <c r="Q23" s="79">
        <v>4</v>
      </c>
      <c r="R23" s="79">
        <v>2</v>
      </c>
      <c r="S23" s="79" t="s">
        <v>72</v>
      </c>
      <c r="T23" s="5" t="s">
        <v>158</v>
      </c>
      <c r="U23" s="9"/>
      <c r="W23" s="86">
        <f t="shared" si="29"/>
        <v>164.8</v>
      </c>
      <c r="X23" s="87">
        <f t="shared" si="30"/>
        <v>50</v>
      </c>
      <c r="Y23" s="92">
        <f t="shared" si="31"/>
        <v>46</v>
      </c>
      <c r="Z23" s="90">
        <f t="shared" si="32"/>
        <v>241000</v>
      </c>
      <c r="AA23" s="90">
        <f t="shared" si="33"/>
        <v>150000</v>
      </c>
      <c r="AB23" s="90">
        <f t="shared" si="34"/>
        <v>91000</v>
      </c>
      <c r="AC23" s="4">
        <f t="shared" si="35"/>
        <v>0.62240663900414939</v>
      </c>
      <c r="AD23" s="91">
        <f t="shared" si="36"/>
        <v>4820</v>
      </c>
      <c r="AE23" s="79" t="str">
        <f t="shared" si="37"/>
        <v>계</v>
      </c>
      <c r="AF23" s="79" t="str">
        <f t="shared" si="38"/>
        <v>4/2</v>
      </c>
      <c r="AH23" s="20" t="str">
        <f t="shared" si="1"/>
        <v>판교더샵퍼스트파크</v>
      </c>
      <c r="AI23" s="87">
        <f t="shared" si="0"/>
        <v>50</v>
      </c>
      <c r="AJ23" s="79" t="str">
        <f t="shared" si="39"/>
        <v>A-</v>
      </c>
      <c r="AK23" s="79" t="s">
        <v>13</v>
      </c>
      <c r="AL23" s="79" t="s">
        <v>62</v>
      </c>
      <c r="AM23" s="79" t="s">
        <v>63</v>
      </c>
      <c r="AN23" s="79" t="str">
        <f t="shared" si="40"/>
        <v>C</v>
      </c>
      <c r="AO23" s="79" t="str">
        <f t="shared" si="41"/>
        <v>X</v>
      </c>
      <c r="AP23" s="79" t="str">
        <f t="shared" si="42"/>
        <v>X</v>
      </c>
      <c r="AQ23" s="79" t="str">
        <f t="shared" si="43"/>
        <v>X</v>
      </c>
      <c r="AR23" s="79" t="str">
        <f t="shared" si="44"/>
        <v>X</v>
      </c>
      <c r="AS23" s="79" t="s">
        <v>2</v>
      </c>
      <c r="AT23" s="79" t="str">
        <f t="shared" si="45"/>
        <v>X</v>
      </c>
      <c r="AU23" s="79" t="str">
        <f t="shared" si="46"/>
        <v>O</v>
      </c>
      <c r="AV23" s="79" t="str">
        <f t="shared" si="47"/>
        <v>X</v>
      </c>
    </row>
    <row r="24" spans="1:48" x14ac:dyDescent="0.3">
      <c r="A24" s="9" t="s">
        <v>738</v>
      </c>
      <c r="B24" s="10" t="s">
        <v>1648</v>
      </c>
      <c r="C24" s="88">
        <v>1223</v>
      </c>
      <c r="D24" s="86">
        <v>165.4</v>
      </c>
      <c r="E24" s="87">
        <v>50</v>
      </c>
      <c r="F24" s="86">
        <v>129.80000000000001</v>
      </c>
      <c r="G24" s="17">
        <v>39</v>
      </c>
      <c r="H24" s="88">
        <v>86</v>
      </c>
      <c r="I24" s="89">
        <v>240000</v>
      </c>
      <c r="J24" s="89" t="s">
        <v>84</v>
      </c>
      <c r="K24" s="89">
        <v>150000</v>
      </c>
      <c r="L24" s="89" t="s">
        <v>74</v>
      </c>
      <c r="M24" s="90">
        <f t="shared" si="25"/>
        <v>90000</v>
      </c>
      <c r="N24" s="4">
        <f t="shared" si="26"/>
        <v>0.625</v>
      </c>
      <c r="O24" s="91">
        <f t="shared" si="27"/>
        <v>4800</v>
      </c>
      <c r="P24" s="91">
        <f t="shared" si="28"/>
        <v>3000</v>
      </c>
      <c r="Q24" s="79">
        <v>4</v>
      </c>
      <c r="R24" s="79">
        <v>2</v>
      </c>
      <c r="S24" s="79" t="s">
        <v>72</v>
      </c>
      <c r="T24" s="5" t="s">
        <v>159</v>
      </c>
      <c r="U24" s="9"/>
      <c r="W24" s="86">
        <f t="shared" si="29"/>
        <v>165.4</v>
      </c>
      <c r="X24" s="87">
        <f t="shared" si="30"/>
        <v>50</v>
      </c>
      <c r="Y24" s="92">
        <f t="shared" si="31"/>
        <v>86</v>
      </c>
      <c r="Z24" s="90">
        <f t="shared" si="32"/>
        <v>240000</v>
      </c>
      <c r="AA24" s="90">
        <f t="shared" si="33"/>
        <v>150000</v>
      </c>
      <c r="AB24" s="90">
        <f t="shared" si="34"/>
        <v>90000</v>
      </c>
      <c r="AC24" s="4">
        <f t="shared" si="35"/>
        <v>0.625</v>
      </c>
      <c r="AD24" s="91">
        <f t="shared" si="36"/>
        <v>4800</v>
      </c>
      <c r="AE24" s="79" t="str">
        <f t="shared" si="37"/>
        <v>계</v>
      </c>
      <c r="AF24" s="79" t="str">
        <f t="shared" si="38"/>
        <v>4/2</v>
      </c>
      <c r="AH24" s="20" t="str">
        <f t="shared" si="1"/>
        <v>판교더샵퍼스트파크</v>
      </c>
      <c r="AI24" s="87">
        <f t="shared" si="0"/>
        <v>50</v>
      </c>
      <c r="AJ24" s="79" t="str">
        <f t="shared" si="39"/>
        <v>A-</v>
      </c>
      <c r="AK24" s="79" t="s">
        <v>13</v>
      </c>
      <c r="AL24" s="79" t="s">
        <v>62</v>
      </c>
      <c r="AM24" s="79" t="s">
        <v>63</v>
      </c>
      <c r="AN24" s="79" t="str">
        <f t="shared" si="40"/>
        <v>C</v>
      </c>
      <c r="AO24" s="79" t="str">
        <f t="shared" si="41"/>
        <v>X</v>
      </c>
      <c r="AP24" s="79" t="str">
        <f t="shared" si="42"/>
        <v>X</v>
      </c>
      <c r="AQ24" s="79" t="str">
        <f t="shared" si="43"/>
        <v>X</v>
      </c>
      <c r="AR24" s="79" t="str">
        <f t="shared" si="44"/>
        <v>X</v>
      </c>
      <c r="AS24" s="79" t="s">
        <v>2</v>
      </c>
      <c r="AT24" s="79" t="str">
        <f t="shared" si="45"/>
        <v>X</v>
      </c>
      <c r="AU24" s="79" t="str">
        <f t="shared" si="46"/>
        <v>O</v>
      </c>
      <c r="AV24" s="79" t="str">
        <f t="shared" si="47"/>
        <v>X</v>
      </c>
    </row>
    <row r="25" spans="1:48" x14ac:dyDescent="0.3">
      <c r="A25" s="9" t="s">
        <v>738</v>
      </c>
      <c r="B25" s="10" t="s">
        <v>1648</v>
      </c>
      <c r="C25" s="88">
        <v>1223</v>
      </c>
      <c r="D25" s="86">
        <v>166</v>
      </c>
      <c r="E25" s="87">
        <v>50</v>
      </c>
      <c r="F25" s="86">
        <v>130</v>
      </c>
      <c r="G25" s="17">
        <v>39</v>
      </c>
      <c r="H25" s="88">
        <v>45</v>
      </c>
      <c r="I25" s="89">
        <v>280000</v>
      </c>
      <c r="J25" s="89" t="s">
        <v>74</v>
      </c>
      <c r="K25" s="89">
        <v>150000</v>
      </c>
      <c r="L25" s="89" t="s">
        <v>66</v>
      </c>
      <c r="M25" s="90">
        <f t="shared" si="25"/>
        <v>130000</v>
      </c>
      <c r="N25" s="4">
        <f t="shared" si="26"/>
        <v>0.5357142857142857</v>
      </c>
      <c r="O25" s="91">
        <f t="shared" si="27"/>
        <v>5600</v>
      </c>
      <c r="P25" s="91">
        <f t="shared" si="28"/>
        <v>3000</v>
      </c>
      <c r="Q25" s="79">
        <v>4</v>
      </c>
      <c r="R25" s="79">
        <v>2</v>
      </c>
      <c r="S25" s="79" t="s">
        <v>72</v>
      </c>
      <c r="T25" s="5" t="s">
        <v>160</v>
      </c>
      <c r="U25" s="9"/>
      <c r="W25" s="86">
        <f t="shared" si="29"/>
        <v>166</v>
      </c>
      <c r="X25" s="87">
        <f t="shared" si="30"/>
        <v>50</v>
      </c>
      <c r="Y25" s="92">
        <f t="shared" si="31"/>
        <v>45</v>
      </c>
      <c r="Z25" s="90">
        <f t="shared" si="32"/>
        <v>280000</v>
      </c>
      <c r="AA25" s="90">
        <f t="shared" si="33"/>
        <v>150000</v>
      </c>
      <c r="AB25" s="90">
        <f t="shared" si="34"/>
        <v>130000</v>
      </c>
      <c r="AC25" s="4">
        <f t="shared" si="35"/>
        <v>0.5357142857142857</v>
      </c>
      <c r="AD25" s="91">
        <f t="shared" si="36"/>
        <v>5600</v>
      </c>
      <c r="AE25" s="79" t="str">
        <f t="shared" si="37"/>
        <v>계</v>
      </c>
      <c r="AF25" s="79" t="str">
        <f t="shared" si="38"/>
        <v>4/2</v>
      </c>
      <c r="AH25" s="20" t="str">
        <f t="shared" si="1"/>
        <v>판교더샵퍼스트파크</v>
      </c>
      <c r="AI25" s="87">
        <f t="shared" si="0"/>
        <v>50</v>
      </c>
      <c r="AJ25" s="79" t="str">
        <f t="shared" si="39"/>
        <v>A-</v>
      </c>
      <c r="AK25" s="79" t="s">
        <v>13</v>
      </c>
      <c r="AL25" s="79" t="s">
        <v>62</v>
      </c>
      <c r="AM25" s="79" t="s">
        <v>63</v>
      </c>
      <c r="AN25" s="79" t="str">
        <f t="shared" si="40"/>
        <v>C</v>
      </c>
      <c r="AO25" s="79" t="str">
        <f t="shared" si="41"/>
        <v>X</v>
      </c>
      <c r="AP25" s="79" t="str">
        <f t="shared" si="42"/>
        <v>X</v>
      </c>
      <c r="AQ25" s="79" t="str">
        <f t="shared" si="43"/>
        <v>X</v>
      </c>
      <c r="AR25" s="79" t="str">
        <f t="shared" si="44"/>
        <v>X</v>
      </c>
      <c r="AS25" s="79" t="s">
        <v>2</v>
      </c>
      <c r="AT25" s="79" t="str">
        <f t="shared" si="45"/>
        <v>X</v>
      </c>
      <c r="AU25" s="79" t="str">
        <f t="shared" si="46"/>
        <v>O</v>
      </c>
      <c r="AV25" s="79" t="str">
        <f t="shared" si="47"/>
        <v>X</v>
      </c>
    </row>
    <row r="26" spans="1:48" x14ac:dyDescent="0.3">
      <c r="A26" s="9"/>
      <c r="B26" s="79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7"/>
      <c r="U26" s="9"/>
      <c r="W26" s="67" t="str">
        <f>$A$4&amp;" "&amp;A27&amp;"("&amp;B27&amp;","&amp;C27&amp;"^)"</f>
        <v>백현동 백현마을2단지('09.12.,772^)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6" t="str">
        <f t="shared" si="0"/>
        <v/>
      </c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</row>
    <row r="27" spans="1:48" x14ac:dyDescent="0.3">
      <c r="A27" s="9" t="s">
        <v>742</v>
      </c>
      <c r="B27" s="10" t="s">
        <v>1650</v>
      </c>
      <c r="C27" s="88">
        <v>772</v>
      </c>
      <c r="D27" s="86">
        <v>108.1</v>
      </c>
      <c r="E27" s="87">
        <v>33</v>
      </c>
      <c r="F27" s="86">
        <v>84.5</v>
      </c>
      <c r="G27" s="17">
        <v>26</v>
      </c>
      <c r="H27" s="88">
        <v>215</v>
      </c>
      <c r="I27" s="89">
        <v>210000</v>
      </c>
      <c r="J27" s="89" t="s">
        <v>66</v>
      </c>
      <c r="K27" s="89">
        <v>95000</v>
      </c>
      <c r="L27" s="89" t="s">
        <v>78</v>
      </c>
      <c r="M27" s="90">
        <f t="shared" ref="M27:M36" si="48">I27-K27</f>
        <v>115000</v>
      </c>
      <c r="N27" s="4">
        <f t="shared" ref="N27:N36" si="49">IF(ISERROR(K27/I27),"",K27/I27)</f>
        <v>0.45238095238095238</v>
      </c>
      <c r="O27" s="91">
        <f t="shared" ref="O27:O36" si="50">I27/E27</f>
        <v>6363.636363636364</v>
      </c>
      <c r="P27" s="91">
        <f t="shared" ref="P27:P36" si="51">K27/E27</f>
        <v>2878.787878787879</v>
      </c>
      <c r="Q27" s="79">
        <v>3</v>
      </c>
      <c r="R27" s="79">
        <v>2</v>
      </c>
      <c r="S27" s="79" t="s">
        <v>72</v>
      </c>
      <c r="T27" s="5" t="s">
        <v>161</v>
      </c>
      <c r="U27" s="9"/>
      <c r="W27" s="86">
        <f t="shared" ref="W27:W36" si="52">D27</f>
        <v>108.1</v>
      </c>
      <c r="X27" s="87">
        <f t="shared" ref="X27:X36" si="53">E27</f>
        <v>33</v>
      </c>
      <c r="Y27" s="92">
        <f t="shared" ref="Y27:Y36" si="54">H27</f>
        <v>215</v>
      </c>
      <c r="Z27" s="90">
        <f t="shared" ref="Z27:Z36" si="55">I27</f>
        <v>210000</v>
      </c>
      <c r="AA27" s="90">
        <f t="shared" ref="AA27:AA36" si="56">K27</f>
        <v>95000</v>
      </c>
      <c r="AB27" s="90">
        <f t="shared" ref="AB27:AB36" si="57">M27</f>
        <v>115000</v>
      </c>
      <c r="AC27" s="4">
        <f t="shared" ref="AC27:AC36" si="58">N27</f>
        <v>0.45238095238095238</v>
      </c>
      <c r="AD27" s="91">
        <f t="shared" ref="AD27:AD36" si="59">O27</f>
        <v>6363.636363636364</v>
      </c>
      <c r="AE27" s="79" t="str">
        <f t="shared" ref="AE27:AE36" si="60">S27</f>
        <v>계</v>
      </c>
      <c r="AF27" s="79" t="str">
        <f t="shared" ref="AF27:AF36" si="61">Q27&amp;"/"&amp;R27</f>
        <v>3/2</v>
      </c>
      <c r="AH27" s="20" t="str">
        <f t="shared" si="1"/>
        <v>백현마을2단지</v>
      </c>
      <c r="AI27" s="87">
        <f t="shared" si="0"/>
        <v>33</v>
      </c>
      <c r="AJ27" s="79" t="str">
        <f t="shared" ref="AJ27:AJ36" si="62">IF(AI27="","",$AJ$2)</f>
        <v>A-</v>
      </c>
      <c r="AK27" s="79" t="s">
        <v>13</v>
      </c>
      <c r="AL27" s="79" t="s">
        <v>62</v>
      </c>
      <c r="AM27" s="79" t="s">
        <v>63</v>
      </c>
      <c r="AN27" s="79" t="str">
        <f t="shared" ref="AN27:AN36" si="63">IF(AI27="","",$AN$2)</f>
        <v>C</v>
      </c>
      <c r="AO27" s="79" t="str">
        <f t="shared" ref="AO27:AO36" si="64">IF(N27="","",IF(N27&gt;=$AO$1/100,"O","X"))</f>
        <v>X</v>
      </c>
      <c r="AP27" s="79" t="str">
        <f t="shared" ref="AP27:AP36" si="65">IF(I27="","",IF(I27&lt;=$AP$1,"O","X"))</f>
        <v>X</v>
      </c>
      <c r="AQ27" s="79" t="str">
        <f t="shared" ref="AQ27:AQ36" si="66">IF(O27="","",IF(O27&lt;=$AQ$1,"O","X"))</f>
        <v>X</v>
      </c>
      <c r="AR27" s="79" t="str">
        <f t="shared" ref="AR27:AR36" si="67">IF(M27="","",IF(M27&lt;=$AR$1,"O","X"))</f>
        <v>X</v>
      </c>
      <c r="AS27" s="79" t="s">
        <v>2</v>
      </c>
      <c r="AT27" s="79" t="str">
        <f t="shared" ref="AT27:AT36" si="68">IF(OR(F27="",AI27=""),"",IF(AND((F27&lt;=85),(AI27&gt;=15)),"O","X"))</f>
        <v>O</v>
      </c>
      <c r="AU27" s="79" t="str">
        <f t="shared" ref="AU27:AU36" si="69">IF(C27="","",IF(C27&gt;=$AU$1,"O","X"))</f>
        <v>O</v>
      </c>
      <c r="AV27" s="79" t="str">
        <f t="shared" ref="AV27:AV36" si="70">IF(AO27="","",IF(AND(AO27="O",AP27="O",AR27="O",AT27="O",AU27="O"),"후보","X"))</f>
        <v>X</v>
      </c>
    </row>
    <row r="28" spans="1:48" x14ac:dyDescent="0.3">
      <c r="A28" s="9" t="s">
        <v>742</v>
      </c>
      <c r="B28" s="10" t="s">
        <v>1650</v>
      </c>
      <c r="C28" s="88">
        <v>772</v>
      </c>
      <c r="D28" s="86">
        <v>108.5</v>
      </c>
      <c r="E28" s="87">
        <v>33</v>
      </c>
      <c r="F28" s="86">
        <v>84.8</v>
      </c>
      <c r="G28" s="17">
        <v>26</v>
      </c>
      <c r="H28" s="88">
        <v>50</v>
      </c>
      <c r="I28" s="89">
        <v>200000</v>
      </c>
      <c r="J28" s="89" t="s">
        <v>64</v>
      </c>
      <c r="K28" s="89">
        <v>100000</v>
      </c>
      <c r="L28" s="89" t="s">
        <v>84</v>
      </c>
      <c r="M28" s="90">
        <f t="shared" si="48"/>
        <v>100000</v>
      </c>
      <c r="N28" s="4">
        <f t="shared" si="49"/>
        <v>0.5</v>
      </c>
      <c r="O28" s="91">
        <f t="shared" si="50"/>
        <v>6060.606060606061</v>
      </c>
      <c r="P28" s="91">
        <f t="shared" si="51"/>
        <v>3030.3030303030305</v>
      </c>
      <c r="Q28" s="79">
        <v>3</v>
      </c>
      <c r="R28" s="79">
        <v>2</v>
      </c>
      <c r="S28" s="79" t="s">
        <v>72</v>
      </c>
      <c r="T28" s="5" t="s">
        <v>162</v>
      </c>
      <c r="U28" s="9"/>
      <c r="W28" s="86">
        <f t="shared" si="52"/>
        <v>108.5</v>
      </c>
      <c r="X28" s="87">
        <f t="shared" si="53"/>
        <v>33</v>
      </c>
      <c r="Y28" s="92">
        <f t="shared" si="54"/>
        <v>50</v>
      </c>
      <c r="Z28" s="90">
        <f t="shared" si="55"/>
        <v>200000</v>
      </c>
      <c r="AA28" s="90">
        <f t="shared" si="56"/>
        <v>100000</v>
      </c>
      <c r="AB28" s="90">
        <f t="shared" si="57"/>
        <v>100000</v>
      </c>
      <c r="AC28" s="4">
        <f t="shared" si="58"/>
        <v>0.5</v>
      </c>
      <c r="AD28" s="91">
        <f t="shared" si="59"/>
        <v>6060.606060606061</v>
      </c>
      <c r="AE28" s="79" t="str">
        <f t="shared" si="60"/>
        <v>계</v>
      </c>
      <c r="AF28" s="79" t="str">
        <f t="shared" si="61"/>
        <v>3/2</v>
      </c>
      <c r="AH28" s="20" t="str">
        <f t="shared" si="1"/>
        <v>백현마을2단지</v>
      </c>
      <c r="AI28" s="87">
        <f t="shared" si="0"/>
        <v>33</v>
      </c>
      <c r="AJ28" s="79" t="str">
        <f t="shared" si="62"/>
        <v>A-</v>
      </c>
      <c r="AK28" s="79" t="s">
        <v>13</v>
      </c>
      <c r="AL28" s="79" t="s">
        <v>62</v>
      </c>
      <c r="AM28" s="79" t="s">
        <v>63</v>
      </c>
      <c r="AN28" s="79" t="str">
        <f t="shared" si="63"/>
        <v>C</v>
      </c>
      <c r="AO28" s="79" t="str">
        <f t="shared" si="64"/>
        <v>X</v>
      </c>
      <c r="AP28" s="79" t="str">
        <f t="shared" si="65"/>
        <v>X</v>
      </c>
      <c r="AQ28" s="79" t="str">
        <f t="shared" si="66"/>
        <v>X</v>
      </c>
      <c r="AR28" s="79" t="str">
        <f t="shared" si="67"/>
        <v>X</v>
      </c>
      <c r="AS28" s="79" t="s">
        <v>2</v>
      </c>
      <c r="AT28" s="79" t="str">
        <f t="shared" si="68"/>
        <v>O</v>
      </c>
      <c r="AU28" s="79" t="str">
        <f t="shared" si="69"/>
        <v>O</v>
      </c>
      <c r="AV28" s="79" t="str">
        <f t="shared" si="70"/>
        <v>X</v>
      </c>
    </row>
    <row r="29" spans="1:48" x14ac:dyDescent="0.3">
      <c r="A29" s="9" t="s">
        <v>742</v>
      </c>
      <c r="B29" s="10" t="s">
        <v>1650</v>
      </c>
      <c r="C29" s="88">
        <v>772</v>
      </c>
      <c r="D29" s="86">
        <v>108.3</v>
      </c>
      <c r="E29" s="87">
        <v>33</v>
      </c>
      <c r="F29" s="86">
        <v>84.7</v>
      </c>
      <c r="G29" s="17">
        <v>26</v>
      </c>
      <c r="H29" s="88">
        <v>9</v>
      </c>
      <c r="I29" s="89"/>
      <c r="J29" s="89"/>
      <c r="K29" s="89">
        <v>100000</v>
      </c>
      <c r="L29" s="89" t="s">
        <v>64</v>
      </c>
      <c r="M29" s="90">
        <f t="shared" si="48"/>
        <v>-100000</v>
      </c>
      <c r="N29" s="4" t="str">
        <f t="shared" si="49"/>
        <v/>
      </c>
      <c r="O29" s="91">
        <f t="shared" si="50"/>
        <v>0</v>
      </c>
      <c r="P29" s="91">
        <f t="shared" si="51"/>
        <v>3030.3030303030305</v>
      </c>
      <c r="Q29" s="79">
        <v>3</v>
      </c>
      <c r="R29" s="79">
        <v>2</v>
      </c>
      <c r="S29" s="79" t="s">
        <v>72</v>
      </c>
      <c r="T29" s="5" t="s">
        <v>163</v>
      </c>
      <c r="U29" s="9"/>
      <c r="W29" s="86">
        <f t="shared" si="52"/>
        <v>108.3</v>
      </c>
      <c r="X29" s="87">
        <f t="shared" si="53"/>
        <v>33</v>
      </c>
      <c r="Y29" s="92">
        <f t="shared" si="54"/>
        <v>9</v>
      </c>
      <c r="Z29" s="90">
        <f t="shared" si="55"/>
        <v>0</v>
      </c>
      <c r="AA29" s="90">
        <f t="shared" si="56"/>
        <v>100000</v>
      </c>
      <c r="AB29" s="90">
        <f t="shared" si="57"/>
        <v>-100000</v>
      </c>
      <c r="AC29" s="4" t="str">
        <f t="shared" si="58"/>
        <v/>
      </c>
      <c r="AD29" s="91">
        <f t="shared" si="59"/>
        <v>0</v>
      </c>
      <c r="AE29" s="79" t="str">
        <f t="shared" si="60"/>
        <v>계</v>
      </c>
      <c r="AF29" s="79" t="str">
        <f t="shared" si="61"/>
        <v>3/2</v>
      </c>
      <c r="AH29" s="20" t="str">
        <f t="shared" si="1"/>
        <v>백현마을2단지</v>
      </c>
      <c r="AI29" s="87">
        <f t="shared" si="0"/>
        <v>33</v>
      </c>
      <c r="AJ29" s="79" t="str">
        <f t="shared" si="62"/>
        <v>A-</v>
      </c>
      <c r="AK29" s="79" t="s">
        <v>13</v>
      </c>
      <c r="AL29" s="79" t="s">
        <v>62</v>
      </c>
      <c r="AM29" s="79" t="s">
        <v>63</v>
      </c>
      <c r="AN29" s="79" t="str">
        <f t="shared" si="63"/>
        <v>C</v>
      </c>
      <c r="AO29" s="79" t="str">
        <f t="shared" si="64"/>
        <v/>
      </c>
      <c r="AP29" s="79" t="str">
        <f t="shared" si="65"/>
        <v/>
      </c>
      <c r="AQ29" s="79" t="str">
        <f t="shared" si="66"/>
        <v>O</v>
      </c>
      <c r="AR29" s="79" t="str">
        <f t="shared" si="67"/>
        <v>O</v>
      </c>
      <c r="AS29" s="79" t="s">
        <v>2</v>
      </c>
      <c r="AT29" s="79" t="str">
        <f t="shared" si="68"/>
        <v>O</v>
      </c>
      <c r="AU29" s="79" t="str">
        <f t="shared" si="69"/>
        <v>O</v>
      </c>
      <c r="AV29" s="79" t="str">
        <f t="shared" si="70"/>
        <v/>
      </c>
    </row>
    <row r="30" spans="1:48" x14ac:dyDescent="0.3">
      <c r="A30" s="9" t="s">
        <v>742</v>
      </c>
      <c r="B30" s="10" t="s">
        <v>1650</v>
      </c>
      <c r="C30" s="88">
        <v>772</v>
      </c>
      <c r="D30" s="86">
        <v>108.2</v>
      </c>
      <c r="E30" s="87">
        <v>33</v>
      </c>
      <c r="F30" s="86">
        <v>84.6</v>
      </c>
      <c r="G30" s="17">
        <v>26</v>
      </c>
      <c r="H30" s="88">
        <v>7</v>
      </c>
      <c r="I30" s="89"/>
      <c r="J30" s="89"/>
      <c r="K30" s="89">
        <v>91000</v>
      </c>
      <c r="L30" s="89" t="s">
        <v>78</v>
      </c>
      <c r="M30" s="90">
        <f t="shared" si="48"/>
        <v>-91000</v>
      </c>
      <c r="N30" s="4" t="str">
        <f t="shared" si="49"/>
        <v/>
      </c>
      <c r="O30" s="91">
        <f t="shared" si="50"/>
        <v>0</v>
      </c>
      <c r="P30" s="91">
        <f t="shared" si="51"/>
        <v>2757.5757575757575</v>
      </c>
      <c r="Q30" s="79">
        <v>3</v>
      </c>
      <c r="R30" s="79">
        <v>2</v>
      </c>
      <c r="S30" s="79" t="s">
        <v>72</v>
      </c>
      <c r="T30" s="5" t="s">
        <v>164</v>
      </c>
      <c r="U30" s="9"/>
      <c r="W30" s="86">
        <f t="shared" si="52"/>
        <v>108.2</v>
      </c>
      <c r="X30" s="87">
        <f t="shared" si="53"/>
        <v>33</v>
      </c>
      <c r="Y30" s="92">
        <f t="shared" si="54"/>
        <v>7</v>
      </c>
      <c r="Z30" s="90">
        <f t="shared" si="55"/>
        <v>0</v>
      </c>
      <c r="AA30" s="90">
        <f t="shared" si="56"/>
        <v>91000</v>
      </c>
      <c r="AB30" s="90">
        <f t="shared" si="57"/>
        <v>-91000</v>
      </c>
      <c r="AC30" s="4" t="str">
        <f t="shared" si="58"/>
        <v/>
      </c>
      <c r="AD30" s="91">
        <f t="shared" si="59"/>
        <v>0</v>
      </c>
      <c r="AE30" s="79" t="str">
        <f t="shared" si="60"/>
        <v>계</v>
      </c>
      <c r="AF30" s="79" t="str">
        <f t="shared" si="61"/>
        <v>3/2</v>
      </c>
      <c r="AH30" s="20" t="str">
        <f t="shared" si="1"/>
        <v>백현마을2단지</v>
      </c>
      <c r="AI30" s="87">
        <f t="shared" si="0"/>
        <v>33</v>
      </c>
      <c r="AJ30" s="79" t="str">
        <f t="shared" si="62"/>
        <v>A-</v>
      </c>
      <c r="AK30" s="79" t="s">
        <v>13</v>
      </c>
      <c r="AL30" s="79" t="s">
        <v>62</v>
      </c>
      <c r="AM30" s="79" t="s">
        <v>63</v>
      </c>
      <c r="AN30" s="79" t="str">
        <f t="shared" si="63"/>
        <v>C</v>
      </c>
      <c r="AO30" s="79" t="str">
        <f t="shared" si="64"/>
        <v/>
      </c>
      <c r="AP30" s="79" t="str">
        <f t="shared" si="65"/>
        <v/>
      </c>
      <c r="AQ30" s="79" t="str">
        <f t="shared" si="66"/>
        <v>O</v>
      </c>
      <c r="AR30" s="79" t="str">
        <f t="shared" si="67"/>
        <v>O</v>
      </c>
      <c r="AS30" s="79" t="s">
        <v>2</v>
      </c>
      <c r="AT30" s="79" t="str">
        <f t="shared" si="68"/>
        <v>O</v>
      </c>
      <c r="AU30" s="79" t="str">
        <f t="shared" si="69"/>
        <v>O</v>
      </c>
      <c r="AV30" s="79" t="str">
        <f t="shared" si="70"/>
        <v/>
      </c>
    </row>
    <row r="31" spans="1:48" x14ac:dyDescent="0.3">
      <c r="A31" s="9" t="s">
        <v>742</v>
      </c>
      <c r="B31" s="10" t="s">
        <v>1650</v>
      </c>
      <c r="C31" s="88">
        <v>772</v>
      </c>
      <c r="D31" s="86">
        <v>129.5</v>
      </c>
      <c r="E31" s="87">
        <v>39</v>
      </c>
      <c r="F31" s="86">
        <v>101.3</v>
      </c>
      <c r="G31" s="17">
        <v>31</v>
      </c>
      <c r="H31" s="88">
        <v>80</v>
      </c>
      <c r="I31" s="89"/>
      <c r="J31" s="89"/>
      <c r="K31" s="89"/>
      <c r="L31" s="89"/>
      <c r="M31" s="90">
        <f t="shared" si="48"/>
        <v>0</v>
      </c>
      <c r="N31" s="4" t="str">
        <f t="shared" si="49"/>
        <v/>
      </c>
      <c r="O31" s="91">
        <f t="shared" si="50"/>
        <v>0</v>
      </c>
      <c r="P31" s="91">
        <f t="shared" si="51"/>
        <v>0</v>
      </c>
      <c r="Q31" s="79">
        <v>3</v>
      </c>
      <c r="R31" s="79">
        <v>2</v>
      </c>
      <c r="S31" s="79" t="s">
        <v>72</v>
      </c>
      <c r="T31" s="5" t="s">
        <v>165</v>
      </c>
      <c r="U31" s="9"/>
      <c r="W31" s="86">
        <f t="shared" si="52"/>
        <v>129.5</v>
      </c>
      <c r="X31" s="87">
        <f t="shared" si="53"/>
        <v>39</v>
      </c>
      <c r="Y31" s="92">
        <f t="shared" si="54"/>
        <v>80</v>
      </c>
      <c r="Z31" s="90">
        <f t="shared" si="55"/>
        <v>0</v>
      </c>
      <c r="AA31" s="90">
        <f t="shared" si="56"/>
        <v>0</v>
      </c>
      <c r="AB31" s="90">
        <f t="shared" si="57"/>
        <v>0</v>
      </c>
      <c r="AC31" s="4" t="str">
        <f t="shared" si="58"/>
        <v/>
      </c>
      <c r="AD31" s="91">
        <f t="shared" si="59"/>
        <v>0</v>
      </c>
      <c r="AE31" s="79" t="str">
        <f t="shared" si="60"/>
        <v>계</v>
      </c>
      <c r="AF31" s="79" t="str">
        <f t="shared" si="61"/>
        <v>3/2</v>
      </c>
      <c r="AH31" s="20" t="str">
        <f t="shared" si="1"/>
        <v>백현마을2단지</v>
      </c>
      <c r="AI31" s="87">
        <f t="shared" si="0"/>
        <v>39</v>
      </c>
      <c r="AJ31" s="79" t="str">
        <f t="shared" si="62"/>
        <v>A-</v>
      </c>
      <c r="AK31" s="79" t="s">
        <v>13</v>
      </c>
      <c r="AL31" s="79" t="s">
        <v>62</v>
      </c>
      <c r="AM31" s="79" t="s">
        <v>63</v>
      </c>
      <c r="AN31" s="79" t="str">
        <f t="shared" si="63"/>
        <v>C</v>
      </c>
      <c r="AO31" s="79" t="str">
        <f t="shared" si="64"/>
        <v/>
      </c>
      <c r="AP31" s="79" t="str">
        <f t="shared" si="65"/>
        <v/>
      </c>
      <c r="AQ31" s="79" t="str">
        <f t="shared" si="66"/>
        <v>O</v>
      </c>
      <c r="AR31" s="79" t="str">
        <f t="shared" si="67"/>
        <v>O</v>
      </c>
      <c r="AS31" s="79" t="s">
        <v>2</v>
      </c>
      <c r="AT31" s="79" t="str">
        <f t="shared" si="68"/>
        <v>X</v>
      </c>
      <c r="AU31" s="79" t="str">
        <f t="shared" si="69"/>
        <v>O</v>
      </c>
      <c r="AV31" s="79" t="str">
        <f t="shared" si="70"/>
        <v/>
      </c>
    </row>
    <row r="32" spans="1:48" x14ac:dyDescent="0.3">
      <c r="A32" s="9" t="s">
        <v>742</v>
      </c>
      <c r="B32" s="10" t="s">
        <v>1650</v>
      </c>
      <c r="C32" s="88">
        <v>772</v>
      </c>
      <c r="D32" s="86">
        <v>130.19999999999999</v>
      </c>
      <c r="E32" s="87">
        <v>39</v>
      </c>
      <c r="F32" s="86">
        <v>101.8</v>
      </c>
      <c r="G32" s="17">
        <v>31</v>
      </c>
      <c r="H32" s="88">
        <v>146</v>
      </c>
      <c r="I32" s="89">
        <v>220000</v>
      </c>
      <c r="J32" s="89" t="s">
        <v>74</v>
      </c>
      <c r="K32" s="89">
        <v>105000</v>
      </c>
      <c r="L32" s="89" t="s">
        <v>74</v>
      </c>
      <c r="M32" s="90">
        <f t="shared" si="48"/>
        <v>115000</v>
      </c>
      <c r="N32" s="4">
        <f t="shared" si="49"/>
        <v>0.47727272727272729</v>
      </c>
      <c r="O32" s="91">
        <f t="shared" si="50"/>
        <v>5641.0256410256407</v>
      </c>
      <c r="P32" s="91">
        <f t="shared" si="51"/>
        <v>2692.3076923076924</v>
      </c>
      <c r="Q32" s="79">
        <v>3</v>
      </c>
      <c r="R32" s="79">
        <v>2</v>
      </c>
      <c r="S32" s="79" t="s">
        <v>72</v>
      </c>
      <c r="T32" s="5" t="s">
        <v>166</v>
      </c>
      <c r="U32" s="9"/>
      <c r="W32" s="86">
        <f t="shared" si="52"/>
        <v>130.19999999999999</v>
      </c>
      <c r="X32" s="87">
        <f t="shared" si="53"/>
        <v>39</v>
      </c>
      <c r="Y32" s="92">
        <f t="shared" si="54"/>
        <v>146</v>
      </c>
      <c r="Z32" s="90">
        <f t="shared" si="55"/>
        <v>220000</v>
      </c>
      <c r="AA32" s="90">
        <f t="shared" si="56"/>
        <v>105000</v>
      </c>
      <c r="AB32" s="90">
        <f t="shared" si="57"/>
        <v>115000</v>
      </c>
      <c r="AC32" s="4">
        <f t="shared" si="58"/>
        <v>0.47727272727272729</v>
      </c>
      <c r="AD32" s="91">
        <f t="shared" si="59"/>
        <v>5641.0256410256407</v>
      </c>
      <c r="AE32" s="79" t="str">
        <f t="shared" si="60"/>
        <v>계</v>
      </c>
      <c r="AF32" s="79" t="str">
        <f t="shared" si="61"/>
        <v>3/2</v>
      </c>
      <c r="AH32" s="20" t="str">
        <f t="shared" si="1"/>
        <v>백현마을2단지</v>
      </c>
      <c r="AI32" s="87">
        <f t="shared" si="0"/>
        <v>39</v>
      </c>
      <c r="AJ32" s="79" t="str">
        <f t="shared" si="62"/>
        <v>A-</v>
      </c>
      <c r="AK32" s="79" t="s">
        <v>13</v>
      </c>
      <c r="AL32" s="79" t="s">
        <v>62</v>
      </c>
      <c r="AM32" s="79" t="s">
        <v>63</v>
      </c>
      <c r="AN32" s="79" t="str">
        <f t="shared" si="63"/>
        <v>C</v>
      </c>
      <c r="AO32" s="79" t="str">
        <f t="shared" si="64"/>
        <v>X</v>
      </c>
      <c r="AP32" s="79" t="str">
        <f t="shared" si="65"/>
        <v>X</v>
      </c>
      <c r="AQ32" s="79" t="str">
        <f t="shared" si="66"/>
        <v>X</v>
      </c>
      <c r="AR32" s="79" t="str">
        <f t="shared" si="67"/>
        <v>X</v>
      </c>
      <c r="AS32" s="79" t="s">
        <v>2</v>
      </c>
      <c r="AT32" s="79" t="str">
        <f t="shared" si="68"/>
        <v>X</v>
      </c>
      <c r="AU32" s="79" t="str">
        <f t="shared" si="69"/>
        <v>O</v>
      </c>
      <c r="AV32" s="79" t="str">
        <f t="shared" si="70"/>
        <v>X</v>
      </c>
    </row>
    <row r="33" spans="1:48" x14ac:dyDescent="0.3">
      <c r="A33" s="9" t="s">
        <v>742</v>
      </c>
      <c r="B33" s="10" t="s">
        <v>1650</v>
      </c>
      <c r="C33" s="88">
        <v>772</v>
      </c>
      <c r="D33" s="86">
        <v>130.30000000000001</v>
      </c>
      <c r="E33" s="87">
        <v>39</v>
      </c>
      <c r="F33" s="86">
        <v>101.9</v>
      </c>
      <c r="G33" s="17">
        <v>31</v>
      </c>
      <c r="H33" s="88">
        <v>106</v>
      </c>
      <c r="I33" s="89"/>
      <c r="J33" s="89"/>
      <c r="K33" s="89">
        <v>115000</v>
      </c>
      <c r="L33" s="89" t="s">
        <v>71</v>
      </c>
      <c r="M33" s="90">
        <f t="shared" si="48"/>
        <v>-115000</v>
      </c>
      <c r="N33" s="4" t="str">
        <f t="shared" si="49"/>
        <v/>
      </c>
      <c r="O33" s="91">
        <f t="shared" si="50"/>
        <v>0</v>
      </c>
      <c r="P33" s="91">
        <f t="shared" si="51"/>
        <v>2948.7179487179487</v>
      </c>
      <c r="Q33" s="79">
        <v>3</v>
      </c>
      <c r="R33" s="79">
        <v>2</v>
      </c>
      <c r="S33" s="79" t="s">
        <v>72</v>
      </c>
      <c r="T33" s="5" t="s">
        <v>167</v>
      </c>
      <c r="U33" s="9"/>
      <c r="W33" s="86">
        <f t="shared" si="52"/>
        <v>130.30000000000001</v>
      </c>
      <c r="X33" s="87">
        <f t="shared" si="53"/>
        <v>39</v>
      </c>
      <c r="Y33" s="92">
        <f t="shared" si="54"/>
        <v>106</v>
      </c>
      <c r="Z33" s="90">
        <f t="shared" si="55"/>
        <v>0</v>
      </c>
      <c r="AA33" s="90">
        <f t="shared" si="56"/>
        <v>115000</v>
      </c>
      <c r="AB33" s="90">
        <f t="shared" si="57"/>
        <v>-115000</v>
      </c>
      <c r="AC33" s="4" t="str">
        <f t="shared" si="58"/>
        <v/>
      </c>
      <c r="AD33" s="91">
        <f t="shared" si="59"/>
        <v>0</v>
      </c>
      <c r="AE33" s="79" t="str">
        <f t="shared" si="60"/>
        <v>계</v>
      </c>
      <c r="AF33" s="79" t="str">
        <f t="shared" si="61"/>
        <v>3/2</v>
      </c>
      <c r="AH33" s="20" t="str">
        <f t="shared" si="1"/>
        <v>백현마을2단지</v>
      </c>
      <c r="AI33" s="87">
        <f t="shared" si="0"/>
        <v>39</v>
      </c>
      <c r="AJ33" s="79" t="str">
        <f t="shared" si="62"/>
        <v>A-</v>
      </c>
      <c r="AK33" s="79" t="s">
        <v>13</v>
      </c>
      <c r="AL33" s="79" t="s">
        <v>62</v>
      </c>
      <c r="AM33" s="79" t="s">
        <v>63</v>
      </c>
      <c r="AN33" s="79" t="str">
        <f t="shared" si="63"/>
        <v>C</v>
      </c>
      <c r="AO33" s="79" t="str">
        <f t="shared" si="64"/>
        <v/>
      </c>
      <c r="AP33" s="79" t="str">
        <f t="shared" si="65"/>
        <v/>
      </c>
      <c r="AQ33" s="79" t="str">
        <f t="shared" si="66"/>
        <v>O</v>
      </c>
      <c r="AR33" s="79" t="str">
        <f t="shared" si="67"/>
        <v>O</v>
      </c>
      <c r="AS33" s="79" t="s">
        <v>2</v>
      </c>
      <c r="AT33" s="79" t="str">
        <f t="shared" si="68"/>
        <v>X</v>
      </c>
      <c r="AU33" s="79" t="str">
        <f t="shared" si="69"/>
        <v>O</v>
      </c>
      <c r="AV33" s="79" t="str">
        <f t="shared" si="70"/>
        <v/>
      </c>
    </row>
    <row r="34" spans="1:48" x14ac:dyDescent="0.3">
      <c r="A34" s="9" t="s">
        <v>742</v>
      </c>
      <c r="B34" s="10" t="s">
        <v>1650</v>
      </c>
      <c r="C34" s="88">
        <v>772</v>
      </c>
      <c r="D34" s="86">
        <v>151.80000000000001</v>
      </c>
      <c r="E34" s="87">
        <v>46</v>
      </c>
      <c r="F34" s="86">
        <v>118.7</v>
      </c>
      <c r="G34" s="17">
        <v>36</v>
      </c>
      <c r="H34" s="88">
        <v>73</v>
      </c>
      <c r="I34" s="89">
        <v>250000</v>
      </c>
      <c r="J34" s="89" t="s">
        <v>84</v>
      </c>
      <c r="K34" s="89">
        <v>125000</v>
      </c>
      <c r="L34" s="89" t="s">
        <v>84</v>
      </c>
      <c r="M34" s="90">
        <f t="shared" si="48"/>
        <v>125000</v>
      </c>
      <c r="N34" s="4">
        <f t="shared" si="49"/>
        <v>0.5</v>
      </c>
      <c r="O34" s="91">
        <f t="shared" si="50"/>
        <v>5434.782608695652</v>
      </c>
      <c r="P34" s="91">
        <f t="shared" si="51"/>
        <v>2717.391304347826</v>
      </c>
      <c r="Q34" s="79">
        <v>3</v>
      </c>
      <c r="R34" s="79">
        <v>2</v>
      </c>
      <c r="S34" s="79" t="s">
        <v>72</v>
      </c>
      <c r="T34" s="5" t="s">
        <v>109</v>
      </c>
      <c r="U34" s="9"/>
      <c r="W34" s="86">
        <f t="shared" si="52"/>
        <v>151.80000000000001</v>
      </c>
      <c r="X34" s="87">
        <f t="shared" si="53"/>
        <v>46</v>
      </c>
      <c r="Y34" s="92">
        <f t="shared" si="54"/>
        <v>73</v>
      </c>
      <c r="Z34" s="90">
        <f t="shared" si="55"/>
        <v>250000</v>
      </c>
      <c r="AA34" s="90">
        <f t="shared" si="56"/>
        <v>125000</v>
      </c>
      <c r="AB34" s="90">
        <f t="shared" si="57"/>
        <v>125000</v>
      </c>
      <c r="AC34" s="4">
        <f t="shared" si="58"/>
        <v>0.5</v>
      </c>
      <c r="AD34" s="91">
        <f t="shared" si="59"/>
        <v>5434.782608695652</v>
      </c>
      <c r="AE34" s="79" t="str">
        <f t="shared" si="60"/>
        <v>계</v>
      </c>
      <c r="AF34" s="79" t="str">
        <f t="shared" si="61"/>
        <v>3/2</v>
      </c>
      <c r="AH34" s="20" t="str">
        <f t="shared" si="1"/>
        <v>백현마을2단지</v>
      </c>
      <c r="AI34" s="87">
        <f t="shared" si="0"/>
        <v>46</v>
      </c>
      <c r="AJ34" s="79" t="str">
        <f t="shared" si="62"/>
        <v>A-</v>
      </c>
      <c r="AK34" s="79" t="s">
        <v>13</v>
      </c>
      <c r="AL34" s="79" t="s">
        <v>62</v>
      </c>
      <c r="AM34" s="79" t="s">
        <v>63</v>
      </c>
      <c r="AN34" s="79" t="str">
        <f t="shared" si="63"/>
        <v>C</v>
      </c>
      <c r="AO34" s="79" t="str">
        <f t="shared" si="64"/>
        <v>X</v>
      </c>
      <c r="AP34" s="79" t="str">
        <f t="shared" si="65"/>
        <v>X</v>
      </c>
      <c r="AQ34" s="79" t="str">
        <f t="shared" si="66"/>
        <v>X</v>
      </c>
      <c r="AR34" s="79" t="str">
        <f t="shared" si="67"/>
        <v>X</v>
      </c>
      <c r="AS34" s="79" t="s">
        <v>2</v>
      </c>
      <c r="AT34" s="79" t="str">
        <f t="shared" si="68"/>
        <v>X</v>
      </c>
      <c r="AU34" s="79" t="str">
        <f t="shared" si="69"/>
        <v>O</v>
      </c>
      <c r="AV34" s="79" t="str">
        <f t="shared" si="70"/>
        <v>X</v>
      </c>
    </row>
    <row r="35" spans="1:48" x14ac:dyDescent="0.3">
      <c r="A35" s="9" t="s">
        <v>742</v>
      </c>
      <c r="B35" s="10" t="s">
        <v>1650</v>
      </c>
      <c r="C35" s="88">
        <v>772</v>
      </c>
      <c r="D35" s="86">
        <v>151.4</v>
      </c>
      <c r="E35" s="87">
        <v>46</v>
      </c>
      <c r="F35" s="86">
        <v>118.4</v>
      </c>
      <c r="G35" s="17">
        <v>36</v>
      </c>
      <c r="H35" s="88">
        <v>40</v>
      </c>
      <c r="I35" s="89"/>
      <c r="J35" s="89"/>
      <c r="K35" s="89">
        <v>120000</v>
      </c>
      <c r="L35" s="89" t="s">
        <v>74</v>
      </c>
      <c r="M35" s="90">
        <f t="shared" si="48"/>
        <v>-120000</v>
      </c>
      <c r="N35" s="4" t="str">
        <f t="shared" si="49"/>
        <v/>
      </c>
      <c r="O35" s="91">
        <f t="shared" si="50"/>
        <v>0</v>
      </c>
      <c r="P35" s="91">
        <f t="shared" si="51"/>
        <v>2608.695652173913</v>
      </c>
      <c r="Q35" s="79">
        <v>3</v>
      </c>
      <c r="R35" s="79">
        <v>2</v>
      </c>
      <c r="S35" s="79" t="s">
        <v>72</v>
      </c>
      <c r="T35" s="5" t="s">
        <v>110</v>
      </c>
      <c r="U35" s="9"/>
      <c r="W35" s="86">
        <f t="shared" si="52"/>
        <v>151.4</v>
      </c>
      <c r="X35" s="87">
        <f t="shared" si="53"/>
        <v>46</v>
      </c>
      <c r="Y35" s="92">
        <f t="shared" si="54"/>
        <v>40</v>
      </c>
      <c r="Z35" s="90">
        <f t="shared" si="55"/>
        <v>0</v>
      </c>
      <c r="AA35" s="90">
        <f t="shared" si="56"/>
        <v>120000</v>
      </c>
      <c r="AB35" s="90">
        <f t="shared" si="57"/>
        <v>-120000</v>
      </c>
      <c r="AC35" s="4" t="str">
        <f t="shared" si="58"/>
        <v/>
      </c>
      <c r="AD35" s="91">
        <f t="shared" si="59"/>
        <v>0</v>
      </c>
      <c r="AE35" s="79" t="str">
        <f t="shared" si="60"/>
        <v>계</v>
      </c>
      <c r="AF35" s="79" t="str">
        <f t="shared" si="61"/>
        <v>3/2</v>
      </c>
      <c r="AH35" s="20" t="str">
        <f t="shared" si="1"/>
        <v>백현마을2단지</v>
      </c>
      <c r="AI35" s="87">
        <f t="shared" ref="AI35:AI66" si="71">IF(E35="","",E35)</f>
        <v>46</v>
      </c>
      <c r="AJ35" s="79" t="str">
        <f t="shared" si="62"/>
        <v>A-</v>
      </c>
      <c r="AK35" s="79" t="s">
        <v>13</v>
      </c>
      <c r="AL35" s="79" t="s">
        <v>62</v>
      </c>
      <c r="AM35" s="79" t="s">
        <v>63</v>
      </c>
      <c r="AN35" s="79" t="str">
        <f t="shared" si="63"/>
        <v>C</v>
      </c>
      <c r="AO35" s="79" t="str">
        <f t="shared" si="64"/>
        <v/>
      </c>
      <c r="AP35" s="79" t="str">
        <f t="shared" si="65"/>
        <v/>
      </c>
      <c r="AQ35" s="79" t="str">
        <f t="shared" si="66"/>
        <v>O</v>
      </c>
      <c r="AR35" s="79" t="str">
        <f t="shared" si="67"/>
        <v>O</v>
      </c>
      <c r="AS35" s="79" t="s">
        <v>2</v>
      </c>
      <c r="AT35" s="79" t="str">
        <f t="shared" si="68"/>
        <v>X</v>
      </c>
      <c r="AU35" s="79" t="str">
        <f t="shared" si="69"/>
        <v>O</v>
      </c>
      <c r="AV35" s="79" t="str">
        <f t="shared" si="70"/>
        <v/>
      </c>
    </row>
    <row r="36" spans="1:48" x14ac:dyDescent="0.3">
      <c r="A36" s="9" t="s">
        <v>742</v>
      </c>
      <c r="B36" s="10" t="s">
        <v>1650</v>
      </c>
      <c r="C36" s="88">
        <v>772</v>
      </c>
      <c r="D36" s="86">
        <v>152.1</v>
      </c>
      <c r="E36" s="87">
        <v>46</v>
      </c>
      <c r="F36" s="86">
        <v>118.9</v>
      </c>
      <c r="G36" s="17">
        <v>36</v>
      </c>
      <c r="H36" s="88">
        <v>46</v>
      </c>
      <c r="I36" s="89"/>
      <c r="J36" s="89"/>
      <c r="K36" s="89">
        <v>120000</v>
      </c>
      <c r="L36" s="89" t="s">
        <v>59</v>
      </c>
      <c r="M36" s="90">
        <f t="shared" si="48"/>
        <v>-120000</v>
      </c>
      <c r="N36" s="4" t="str">
        <f t="shared" si="49"/>
        <v/>
      </c>
      <c r="O36" s="91">
        <f t="shared" si="50"/>
        <v>0</v>
      </c>
      <c r="P36" s="91">
        <f t="shared" si="51"/>
        <v>2608.695652173913</v>
      </c>
      <c r="Q36" s="79">
        <v>3</v>
      </c>
      <c r="R36" s="79">
        <v>2</v>
      </c>
      <c r="S36" s="79" t="s">
        <v>72</v>
      </c>
      <c r="T36" s="5" t="s">
        <v>168</v>
      </c>
      <c r="U36" s="9"/>
      <c r="W36" s="86">
        <f t="shared" si="52"/>
        <v>152.1</v>
      </c>
      <c r="X36" s="87">
        <f t="shared" si="53"/>
        <v>46</v>
      </c>
      <c r="Y36" s="92">
        <f t="shared" si="54"/>
        <v>46</v>
      </c>
      <c r="Z36" s="90">
        <f t="shared" si="55"/>
        <v>0</v>
      </c>
      <c r="AA36" s="90">
        <f t="shared" si="56"/>
        <v>120000</v>
      </c>
      <c r="AB36" s="90">
        <f t="shared" si="57"/>
        <v>-120000</v>
      </c>
      <c r="AC36" s="4" t="str">
        <f t="shared" si="58"/>
        <v/>
      </c>
      <c r="AD36" s="91">
        <f t="shared" si="59"/>
        <v>0</v>
      </c>
      <c r="AE36" s="79" t="str">
        <f t="shared" si="60"/>
        <v>계</v>
      </c>
      <c r="AF36" s="79" t="str">
        <f t="shared" si="61"/>
        <v>3/2</v>
      </c>
      <c r="AH36" s="20" t="str">
        <f t="shared" si="1"/>
        <v>백현마을2단지</v>
      </c>
      <c r="AI36" s="87">
        <f t="shared" si="71"/>
        <v>46</v>
      </c>
      <c r="AJ36" s="79" t="str">
        <f t="shared" si="62"/>
        <v>A-</v>
      </c>
      <c r="AK36" s="79" t="s">
        <v>13</v>
      </c>
      <c r="AL36" s="79" t="s">
        <v>62</v>
      </c>
      <c r="AM36" s="79" t="s">
        <v>63</v>
      </c>
      <c r="AN36" s="79" t="str">
        <f t="shared" si="63"/>
        <v>C</v>
      </c>
      <c r="AO36" s="79" t="str">
        <f t="shared" si="64"/>
        <v/>
      </c>
      <c r="AP36" s="79" t="str">
        <f t="shared" si="65"/>
        <v/>
      </c>
      <c r="AQ36" s="79" t="str">
        <f t="shared" si="66"/>
        <v>O</v>
      </c>
      <c r="AR36" s="79" t="str">
        <f t="shared" si="67"/>
        <v>O</v>
      </c>
      <c r="AS36" s="79" t="s">
        <v>2</v>
      </c>
      <c r="AT36" s="79" t="str">
        <f t="shared" si="68"/>
        <v>X</v>
      </c>
      <c r="AU36" s="79" t="str">
        <f t="shared" si="69"/>
        <v>O</v>
      </c>
      <c r="AV36" s="79" t="str">
        <f t="shared" si="70"/>
        <v/>
      </c>
    </row>
    <row r="37" spans="1:48" x14ac:dyDescent="0.3">
      <c r="A37" s="9"/>
      <c r="B37" s="79"/>
      <c r="C37" s="6"/>
      <c r="D37" s="9"/>
      <c r="E37" s="14"/>
      <c r="F37" s="86"/>
      <c r="G37" s="9"/>
      <c r="H37" s="9"/>
      <c r="I37" s="9"/>
      <c r="J37" s="9"/>
      <c r="K37" s="9"/>
      <c r="L37" s="9"/>
      <c r="M37" s="9"/>
      <c r="N37" s="9"/>
      <c r="O37" s="91"/>
      <c r="P37" s="91"/>
      <c r="Q37" s="87"/>
      <c r="R37" s="87"/>
      <c r="S37" s="9"/>
      <c r="T37" s="47"/>
      <c r="U37" s="9"/>
      <c r="W37" s="67" t="str">
        <f>$A$4&amp;" "&amp;A38&amp;"("&amp;B38&amp;","&amp;C38&amp;"^)"</f>
        <v>백현동 알파리움1단지('15.11.,417^)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68" si="72">IF(A37="","",A37)</f>
        <v/>
      </c>
      <c r="AI37" s="106" t="str">
        <f t="shared" si="71"/>
        <v/>
      </c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</row>
    <row r="38" spans="1:48" x14ac:dyDescent="0.3">
      <c r="A38" s="9" t="s">
        <v>747</v>
      </c>
      <c r="B38" s="10" t="s">
        <v>1651</v>
      </c>
      <c r="C38" s="88">
        <v>417</v>
      </c>
      <c r="D38" s="86">
        <v>123.2</v>
      </c>
      <c r="E38" s="87">
        <v>37</v>
      </c>
      <c r="F38" s="86">
        <v>96.1</v>
      </c>
      <c r="G38" s="17">
        <v>29</v>
      </c>
      <c r="H38" s="88">
        <v>33</v>
      </c>
      <c r="I38" s="89"/>
      <c r="J38" s="89"/>
      <c r="K38" s="89"/>
      <c r="L38" s="89"/>
      <c r="M38" s="90">
        <f t="shared" ref="M38:M47" si="73">I38-K38</f>
        <v>0</v>
      </c>
      <c r="N38" s="4" t="str">
        <f t="shared" ref="N38:N47" si="74">IF(ISERROR(K38/I38),"",K38/I38)</f>
        <v/>
      </c>
      <c r="O38" s="91">
        <f t="shared" ref="O38:O47" si="75">I38/E38</f>
        <v>0</v>
      </c>
      <c r="P38" s="91">
        <f t="shared" ref="P38:P47" si="76">K38/E38</f>
        <v>0</v>
      </c>
      <c r="Q38" s="79">
        <v>3</v>
      </c>
      <c r="R38" s="79">
        <v>2</v>
      </c>
      <c r="S38" s="79" t="s">
        <v>72</v>
      </c>
      <c r="T38" s="5" t="s">
        <v>169</v>
      </c>
      <c r="U38" s="9"/>
      <c r="W38" s="86">
        <f t="shared" ref="W38:W47" si="77">D38</f>
        <v>123.2</v>
      </c>
      <c r="X38" s="87">
        <f t="shared" ref="X38:X47" si="78">E38</f>
        <v>37</v>
      </c>
      <c r="Y38" s="92">
        <f t="shared" ref="Y38:Y47" si="79">H38</f>
        <v>33</v>
      </c>
      <c r="Z38" s="90">
        <f t="shared" ref="Z38:Z47" si="80">I38</f>
        <v>0</v>
      </c>
      <c r="AA38" s="90">
        <f t="shared" ref="AA38:AA47" si="81">K38</f>
        <v>0</v>
      </c>
      <c r="AB38" s="90">
        <f t="shared" ref="AB38:AB47" si="82">M38</f>
        <v>0</v>
      </c>
      <c r="AC38" s="4" t="str">
        <f t="shared" ref="AC38:AC47" si="83">N38</f>
        <v/>
      </c>
      <c r="AD38" s="91">
        <f t="shared" ref="AD38:AD47" si="84">O38</f>
        <v>0</v>
      </c>
      <c r="AE38" s="79" t="str">
        <f t="shared" ref="AE38:AE47" si="85">S38</f>
        <v>계</v>
      </c>
      <c r="AF38" s="79" t="str">
        <f t="shared" ref="AF38:AF47" si="86">Q38&amp;"/"&amp;R38</f>
        <v>3/2</v>
      </c>
      <c r="AH38" s="20" t="str">
        <f t="shared" si="72"/>
        <v>알파리움1단지</v>
      </c>
      <c r="AI38" s="87">
        <f t="shared" si="71"/>
        <v>37</v>
      </c>
      <c r="AJ38" s="79" t="str">
        <f t="shared" ref="AJ38:AJ47" si="87">IF(AI38="","",$AJ$2)</f>
        <v>A-</v>
      </c>
      <c r="AK38" s="79" t="s">
        <v>13</v>
      </c>
      <c r="AL38" s="79" t="s">
        <v>62</v>
      </c>
      <c r="AM38" s="79" t="s">
        <v>63</v>
      </c>
      <c r="AN38" s="79" t="str">
        <f t="shared" ref="AN38:AN47" si="88">IF(AI38="","",$AN$2)</f>
        <v>C</v>
      </c>
      <c r="AO38" s="79" t="str">
        <f t="shared" ref="AO38:AO47" si="89">IF(N38="","",IF(N38&gt;=$AO$1/100,"O","X"))</f>
        <v/>
      </c>
      <c r="AP38" s="79" t="str">
        <f t="shared" ref="AP38:AP47" si="90">IF(I38="","",IF(I38&lt;=$AP$1,"O","X"))</f>
        <v/>
      </c>
      <c r="AQ38" s="79" t="str">
        <f t="shared" ref="AQ38:AQ47" si="91">IF(O38="","",IF(O38&lt;=$AQ$1,"O","X"))</f>
        <v>O</v>
      </c>
      <c r="AR38" s="79" t="str">
        <f t="shared" ref="AR38:AR47" si="92">IF(M38="","",IF(M38&lt;=$AR$1,"O","X"))</f>
        <v>O</v>
      </c>
      <c r="AS38" s="79" t="s">
        <v>2</v>
      </c>
      <c r="AT38" s="79" t="str">
        <f t="shared" ref="AT38:AT47" si="93">IF(OR(F38="",AI38=""),"",IF(AND((F38&lt;=85),(AI38&gt;=15)),"O","X"))</f>
        <v>X</v>
      </c>
      <c r="AU38" s="79" t="str">
        <f t="shared" ref="AU38:AU47" si="94">IF(C38="","",IF(C38&gt;=$AU$1,"O","X"))</f>
        <v>O</v>
      </c>
      <c r="AV38" s="79" t="str">
        <f t="shared" ref="AV38:AV47" si="95">IF(AO38="","",IF(AND(AO38="O",AP38="O",AR38="O",AT38="O",AU38="O"),"후보","X"))</f>
        <v/>
      </c>
    </row>
    <row r="39" spans="1:48" x14ac:dyDescent="0.3">
      <c r="A39" s="9" t="s">
        <v>747</v>
      </c>
      <c r="B39" s="10" t="s">
        <v>1651</v>
      </c>
      <c r="C39" s="88">
        <v>417</v>
      </c>
      <c r="D39" s="86">
        <v>124.5</v>
      </c>
      <c r="E39" s="87">
        <v>38</v>
      </c>
      <c r="F39" s="86">
        <v>96.8</v>
      </c>
      <c r="G39" s="17">
        <v>29</v>
      </c>
      <c r="H39" s="88">
        <v>35</v>
      </c>
      <c r="I39" s="89"/>
      <c r="J39" s="89"/>
      <c r="K39" s="89"/>
      <c r="L39" s="89"/>
      <c r="M39" s="90">
        <f t="shared" si="73"/>
        <v>0</v>
      </c>
      <c r="N39" s="4" t="str">
        <f t="shared" si="74"/>
        <v/>
      </c>
      <c r="O39" s="91">
        <f t="shared" si="75"/>
        <v>0</v>
      </c>
      <c r="P39" s="91">
        <f t="shared" si="76"/>
        <v>0</v>
      </c>
      <c r="Q39" s="79">
        <v>3</v>
      </c>
      <c r="R39" s="79">
        <v>2</v>
      </c>
      <c r="S39" s="79" t="s">
        <v>72</v>
      </c>
      <c r="T39" s="5" t="s">
        <v>92</v>
      </c>
      <c r="U39" s="9"/>
      <c r="W39" s="86">
        <f t="shared" si="77"/>
        <v>124.5</v>
      </c>
      <c r="X39" s="87">
        <f t="shared" si="78"/>
        <v>38</v>
      </c>
      <c r="Y39" s="92">
        <f t="shared" si="79"/>
        <v>35</v>
      </c>
      <c r="Z39" s="90">
        <f t="shared" si="80"/>
        <v>0</v>
      </c>
      <c r="AA39" s="90">
        <f t="shared" si="81"/>
        <v>0</v>
      </c>
      <c r="AB39" s="90">
        <f t="shared" si="82"/>
        <v>0</v>
      </c>
      <c r="AC39" s="4" t="str">
        <f t="shared" si="83"/>
        <v/>
      </c>
      <c r="AD39" s="91">
        <f t="shared" si="84"/>
        <v>0</v>
      </c>
      <c r="AE39" s="79" t="str">
        <f t="shared" si="85"/>
        <v>계</v>
      </c>
      <c r="AF39" s="79" t="str">
        <f t="shared" si="86"/>
        <v>3/2</v>
      </c>
      <c r="AH39" s="20" t="str">
        <f t="shared" si="72"/>
        <v>알파리움1단지</v>
      </c>
      <c r="AI39" s="87">
        <f t="shared" si="71"/>
        <v>38</v>
      </c>
      <c r="AJ39" s="79" t="str">
        <f t="shared" si="87"/>
        <v>A-</v>
      </c>
      <c r="AK39" s="79" t="s">
        <v>13</v>
      </c>
      <c r="AL39" s="79" t="s">
        <v>62</v>
      </c>
      <c r="AM39" s="79" t="s">
        <v>63</v>
      </c>
      <c r="AN39" s="79" t="str">
        <f t="shared" si="88"/>
        <v>C</v>
      </c>
      <c r="AO39" s="79" t="str">
        <f t="shared" si="89"/>
        <v/>
      </c>
      <c r="AP39" s="79" t="str">
        <f t="shared" si="90"/>
        <v/>
      </c>
      <c r="AQ39" s="79" t="str">
        <f t="shared" si="91"/>
        <v>O</v>
      </c>
      <c r="AR39" s="79" t="str">
        <f t="shared" si="92"/>
        <v>O</v>
      </c>
      <c r="AS39" s="79" t="s">
        <v>2</v>
      </c>
      <c r="AT39" s="79" t="str">
        <f t="shared" si="93"/>
        <v>X</v>
      </c>
      <c r="AU39" s="79" t="str">
        <f t="shared" si="94"/>
        <v>O</v>
      </c>
      <c r="AV39" s="79" t="str">
        <f t="shared" si="95"/>
        <v/>
      </c>
    </row>
    <row r="40" spans="1:48" x14ac:dyDescent="0.3">
      <c r="A40" s="9" t="s">
        <v>747</v>
      </c>
      <c r="B40" s="10" t="s">
        <v>1651</v>
      </c>
      <c r="C40" s="88">
        <v>417</v>
      </c>
      <c r="D40" s="86">
        <v>124.2</v>
      </c>
      <c r="E40" s="87">
        <v>38</v>
      </c>
      <c r="F40" s="86">
        <v>96.6</v>
      </c>
      <c r="G40" s="17">
        <v>29</v>
      </c>
      <c r="H40" s="88">
        <v>17</v>
      </c>
      <c r="I40" s="89"/>
      <c r="J40" s="89"/>
      <c r="K40" s="89"/>
      <c r="L40" s="89"/>
      <c r="M40" s="90">
        <f t="shared" si="73"/>
        <v>0</v>
      </c>
      <c r="N40" s="4" t="str">
        <f t="shared" si="74"/>
        <v/>
      </c>
      <c r="O40" s="91">
        <f t="shared" si="75"/>
        <v>0</v>
      </c>
      <c r="P40" s="91">
        <f t="shared" si="76"/>
        <v>0</v>
      </c>
      <c r="Q40" s="79">
        <v>3</v>
      </c>
      <c r="R40" s="79">
        <v>2</v>
      </c>
      <c r="S40" s="79" t="s">
        <v>72</v>
      </c>
      <c r="T40" s="5" t="s">
        <v>170</v>
      </c>
      <c r="U40" s="9"/>
      <c r="W40" s="86">
        <f t="shared" si="77"/>
        <v>124.2</v>
      </c>
      <c r="X40" s="87">
        <f t="shared" si="78"/>
        <v>38</v>
      </c>
      <c r="Y40" s="92">
        <f t="shared" si="79"/>
        <v>17</v>
      </c>
      <c r="Z40" s="90">
        <f t="shared" si="80"/>
        <v>0</v>
      </c>
      <c r="AA40" s="90">
        <f t="shared" si="81"/>
        <v>0</v>
      </c>
      <c r="AB40" s="90">
        <f t="shared" si="82"/>
        <v>0</v>
      </c>
      <c r="AC40" s="4" t="str">
        <f t="shared" si="83"/>
        <v/>
      </c>
      <c r="AD40" s="91">
        <f t="shared" si="84"/>
        <v>0</v>
      </c>
      <c r="AE40" s="79" t="str">
        <f t="shared" si="85"/>
        <v>계</v>
      </c>
      <c r="AF40" s="79" t="str">
        <f t="shared" si="86"/>
        <v>3/2</v>
      </c>
      <c r="AH40" s="20" t="str">
        <f t="shared" si="72"/>
        <v>알파리움1단지</v>
      </c>
      <c r="AI40" s="87">
        <f t="shared" si="71"/>
        <v>38</v>
      </c>
      <c r="AJ40" s="79" t="str">
        <f t="shared" si="87"/>
        <v>A-</v>
      </c>
      <c r="AK40" s="79" t="s">
        <v>13</v>
      </c>
      <c r="AL40" s="79" t="s">
        <v>62</v>
      </c>
      <c r="AM40" s="79" t="s">
        <v>63</v>
      </c>
      <c r="AN40" s="79" t="str">
        <f t="shared" si="88"/>
        <v>C</v>
      </c>
      <c r="AO40" s="79" t="str">
        <f t="shared" si="89"/>
        <v/>
      </c>
      <c r="AP40" s="79" t="str">
        <f t="shared" si="90"/>
        <v/>
      </c>
      <c r="AQ40" s="79" t="str">
        <f t="shared" si="91"/>
        <v>O</v>
      </c>
      <c r="AR40" s="79" t="str">
        <f t="shared" si="92"/>
        <v>O</v>
      </c>
      <c r="AS40" s="79" t="s">
        <v>2</v>
      </c>
      <c r="AT40" s="79" t="str">
        <f t="shared" si="93"/>
        <v>X</v>
      </c>
      <c r="AU40" s="79" t="str">
        <f t="shared" si="94"/>
        <v>O</v>
      </c>
      <c r="AV40" s="79" t="str">
        <f t="shared" si="95"/>
        <v/>
      </c>
    </row>
    <row r="41" spans="1:48" x14ac:dyDescent="0.3">
      <c r="A41" s="9" t="s">
        <v>747</v>
      </c>
      <c r="B41" s="10" t="s">
        <v>1651</v>
      </c>
      <c r="C41" s="88">
        <v>417</v>
      </c>
      <c r="D41" s="86">
        <v>140.1</v>
      </c>
      <c r="E41" s="87">
        <v>42</v>
      </c>
      <c r="F41" s="86">
        <v>110.3</v>
      </c>
      <c r="G41" s="17">
        <v>33</v>
      </c>
      <c r="H41" s="88">
        <v>35</v>
      </c>
      <c r="I41" s="89"/>
      <c r="J41" s="89"/>
      <c r="K41" s="89"/>
      <c r="L41" s="89"/>
      <c r="M41" s="90">
        <f t="shared" si="73"/>
        <v>0</v>
      </c>
      <c r="N41" s="4" t="str">
        <f t="shared" si="74"/>
        <v/>
      </c>
      <c r="O41" s="91">
        <f t="shared" si="75"/>
        <v>0</v>
      </c>
      <c r="P41" s="91">
        <f t="shared" si="76"/>
        <v>0</v>
      </c>
      <c r="Q41" s="79">
        <v>3</v>
      </c>
      <c r="R41" s="79">
        <v>2</v>
      </c>
      <c r="S41" s="79" t="s">
        <v>72</v>
      </c>
      <c r="T41" s="5">
        <v>140</v>
      </c>
      <c r="U41" s="9"/>
      <c r="W41" s="86">
        <f t="shared" si="77"/>
        <v>140.1</v>
      </c>
      <c r="X41" s="87">
        <f t="shared" si="78"/>
        <v>42</v>
      </c>
      <c r="Y41" s="92">
        <f t="shared" si="79"/>
        <v>35</v>
      </c>
      <c r="Z41" s="90">
        <f t="shared" si="80"/>
        <v>0</v>
      </c>
      <c r="AA41" s="90">
        <f t="shared" si="81"/>
        <v>0</v>
      </c>
      <c r="AB41" s="90">
        <f t="shared" si="82"/>
        <v>0</v>
      </c>
      <c r="AC41" s="4" t="str">
        <f t="shared" si="83"/>
        <v/>
      </c>
      <c r="AD41" s="91">
        <f t="shared" si="84"/>
        <v>0</v>
      </c>
      <c r="AE41" s="79" t="str">
        <f t="shared" si="85"/>
        <v>계</v>
      </c>
      <c r="AF41" s="79" t="str">
        <f t="shared" si="86"/>
        <v>3/2</v>
      </c>
      <c r="AH41" s="20" t="str">
        <f t="shared" si="72"/>
        <v>알파리움1단지</v>
      </c>
      <c r="AI41" s="87">
        <f t="shared" si="71"/>
        <v>42</v>
      </c>
      <c r="AJ41" s="79" t="str">
        <f t="shared" si="87"/>
        <v>A-</v>
      </c>
      <c r="AK41" s="79" t="s">
        <v>13</v>
      </c>
      <c r="AL41" s="79" t="s">
        <v>62</v>
      </c>
      <c r="AM41" s="79" t="s">
        <v>63</v>
      </c>
      <c r="AN41" s="79" t="str">
        <f t="shared" si="88"/>
        <v>C</v>
      </c>
      <c r="AO41" s="79" t="str">
        <f t="shared" si="89"/>
        <v/>
      </c>
      <c r="AP41" s="79" t="str">
        <f t="shared" si="90"/>
        <v/>
      </c>
      <c r="AQ41" s="79" t="str">
        <f t="shared" si="91"/>
        <v>O</v>
      </c>
      <c r="AR41" s="79" t="str">
        <f t="shared" si="92"/>
        <v>O</v>
      </c>
      <c r="AS41" s="79" t="s">
        <v>2</v>
      </c>
      <c r="AT41" s="79" t="str">
        <f t="shared" si="93"/>
        <v>X</v>
      </c>
      <c r="AU41" s="79" t="str">
        <f t="shared" si="94"/>
        <v>O</v>
      </c>
      <c r="AV41" s="79" t="str">
        <f t="shared" si="95"/>
        <v/>
      </c>
    </row>
    <row r="42" spans="1:48" x14ac:dyDescent="0.3">
      <c r="A42" s="9" t="s">
        <v>747</v>
      </c>
      <c r="B42" s="10" t="s">
        <v>1651</v>
      </c>
      <c r="C42" s="88">
        <v>417</v>
      </c>
      <c r="D42" s="86">
        <v>156.80000000000001</v>
      </c>
      <c r="E42" s="87">
        <v>47</v>
      </c>
      <c r="F42" s="86">
        <v>123.3</v>
      </c>
      <c r="G42" s="17">
        <v>37</v>
      </c>
      <c r="H42" s="88">
        <v>70</v>
      </c>
      <c r="I42" s="89"/>
      <c r="J42" s="89"/>
      <c r="K42" s="89"/>
      <c r="L42" s="89"/>
      <c r="M42" s="90">
        <f t="shared" si="73"/>
        <v>0</v>
      </c>
      <c r="N42" s="4" t="str">
        <f t="shared" si="74"/>
        <v/>
      </c>
      <c r="O42" s="91">
        <f t="shared" si="75"/>
        <v>0</v>
      </c>
      <c r="P42" s="91">
        <f t="shared" si="76"/>
        <v>0</v>
      </c>
      <c r="Q42" s="79">
        <v>3</v>
      </c>
      <c r="R42" s="79">
        <v>2</v>
      </c>
      <c r="S42" s="79" t="s">
        <v>72</v>
      </c>
      <c r="T42" s="5" t="s">
        <v>171</v>
      </c>
      <c r="U42" s="9"/>
      <c r="W42" s="86">
        <f t="shared" si="77"/>
        <v>156.80000000000001</v>
      </c>
      <c r="X42" s="87">
        <f t="shared" si="78"/>
        <v>47</v>
      </c>
      <c r="Y42" s="92">
        <f t="shared" si="79"/>
        <v>70</v>
      </c>
      <c r="Z42" s="90">
        <f t="shared" si="80"/>
        <v>0</v>
      </c>
      <c r="AA42" s="90">
        <f t="shared" si="81"/>
        <v>0</v>
      </c>
      <c r="AB42" s="90">
        <f t="shared" si="82"/>
        <v>0</v>
      </c>
      <c r="AC42" s="4" t="str">
        <f t="shared" si="83"/>
        <v/>
      </c>
      <c r="AD42" s="91">
        <f t="shared" si="84"/>
        <v>0</v>
      </c>
      <c r="AE42" s="79" t="str">
        <f t="shared" si="85"/>
        <v>계</v>
      </c>
      <c r="AF42" s="79" t="str">
        <f t="shared" si="86"/>
        <v>3/2</v>
      </c>
      <c r="AH42" s="20" t="str">
        <f t="shared" si="72"/>
        <v>알파리움1단지</v>
      </c>
      <c r="AI42" s="87">
        <f t="shared" si="71"/>
        <v>47</v>
      </c>
      <c r="AJ42" s="79" t="str">
        <f t="shared" si="87"/>
        <v>A-</v>
      </c>
      <c r="AK42" s="79" t="s">
        <v>13</v>
      </c>
      <c r="AL42" s="79" t="s">
        <v>62</v>
      </c>
      <c r="AM42" s="79" t="s">
        <v>63</v>
      </c>
      <c r="AN42" s="79" t="str">
        <f t="shared" si="88"/>
        <v>C</v>
      </c>
      <c r="AO42" s="79" t="str">
        <f t="shared" si="89"/>
        <v/>
      </c>
      <c r="AP42" s="79" t="str">
        <f t="shared" si="90"/>
        <v/>
      </c>
      <c r="AQ42" s="79" t="str">
        <f t="shared" si="91"/>
        <v>O</v>
      </c>
      <c r="AR42" s="79" t="str">
        <f t="shared" si="92"/>
        <v>O</v>
      </c>
      <c r="AS42" s="79" t="s">
        <v>2</v>
      </c>
      <c r="AT42" s="79" t="str">
        <f t="shared" si="93"/>
        <v>X</v>
      </c>
      <c r="AU42" s="79" t="str">
        <f t="shared" si="94"/>
        <v>O</v>
      </c>
      <c r="AV42" s="79" t="str">
        <f t="shared" si="95"/>
        <v/>
      </c>
    </row>
    <row r="43" spans="1:48" x14ac:dyDescent="0.3">
      <c r="A43" s="9" t="s">
        <v>747</v>
      </c>
      <c r="B43" s="10" t="s">
        <v>1651</v>
      </c>
      <c r="C43" s="88">
        <v>417</v>
      </c>
      <c r="D43" s="86">
        <v>157</v>
      </c>
      <c r="E43" s="87">
        <v>47</v>
      </c>
      <c r="F43" s="86">
        <v>123.4</v>
      </c>
      <c r="G43" s="17">
        <v>37</v>
      </c>
      <c r="H43" s="88">
        <v>33</v>
      </c>
      <c r="I43" s="89"/>
      <c r="J43" s="89"/>
      <c r="K43" s="89"/>
      <c r="L43" s="89"/>
      <c r="M43" s="90">
        <f t="shared" si="73"/>
        <v>0</v>
      </c>
      <c r="N43" s="4" t="str">
        <f t="shared" si="74"/>
        <v/>
      </c>
      <c r="O43" s="91">
        <f t="shared" si="75"/>
        <v>0</v>
      </c>
      <c r="P43" s="91">
        <f t="shared" si="76"/>
        <v>0</v>
      </c>
      <c r="Q43" s="79">
        <v>3</v>
      </c>
      <c r="R43" s="79">
        <v>2</v>
      </c>
      <c r="S43" s="79" t="s">
        <v>72</v>
      </c>
      <c r="T43" s="5" t="s">
        <v>172</v>
      </c>
      <c r="U43" s="9"/>
      <c r="W43" s="86">
        <f t="shared" si="77"/>
        <v>157</v>
      </c>
      <c r="X43" s="87">
        <f t="shared" si="78"/>
        <v>47</v>
      </c>
      <c r="Y43" s="92">
        <f t="shared" si="79"/>
        <v>33</v>
      </c>
      <c r="Z43" s="90">
        <f t="shared" si="80"/>
        <v>0</v>
      </c>
      <c r="AA43" s="90">
        <f t="shared" si="81"/>
        <v>0</v>
      </c>
      <c r="AB43" s="90">
        <f t="shared" si="82"/>
        <v>0</v>
      </c>
      <c r="AC43" s="4" t="str">
        <f t="shared" si="83"/>
        <v/>
      </c>
      <c r="AD43" s="91">
        <f t="shared" si="84"/>
        <v>0</v>
      </c>
      <c r="AE43" s="79" t="str">
        <f t="shared" si="85"/>
        <v>계</v>
      </c>
      <c r="AF43" s="79" t="str">
        <f t="shared" si="86"/>
        <v>3/2</v>
      </c>
      <c r="AH43" s="20" t="str">
        <f t="shared" si="72"/>
        <v>알파리움1단지</v>
      </c>
      <c r="AI43" s="87">
        <f t="shared" si="71"/>
        <v>47</v>
      </c>
      <c r="AJ43" s="79" t="str">
        <f t="shared" si="87"/>
        <v>A-</v>
      </c>
      <c r="AK43" s="79" t="s">
        <v>13</v>
      </c>
      <c r="AL43" s="79" t="s">
        <v>62</v>
      </c>
      <c r="AM43" s="79" t="s">
        <v>63</v>
      </c>
      <c r="AN43" s="79" t="str">
        <f t="shared" si="88"/>
        <v>C</v>
      </c>
      <c r="AO43" s="79" t="str">
        <f t="shared" si="89"/>
        <v/>
      </c>
      <c r="AP43" s="79" t="str">
        <f t="shared" si="90"/>
        <v/>
      </c>
      <c r="AQ43" s="79" t="str">
        <f t="shared" si="91"/>
        <v>O</v>
      </c>
      <c r="AR43" s="79" t="str">
        <f t="shared" si="92"/>
        <v>O</v>
      </c>
      <c r="AS43" s="79" t="s">
        <v>2</v>
      </c>
      <c r="AT43" s="79" t="str">
        <f t="shared" si="93"/>
        <v>X</v>
      </c>
      <c r="AU43" s="79" t="str">
        <f t="shared" si="94"/>
        <v>O</v>
      </c>
      <c r="AV43" s="79" t="str">
        <f t="shared" si="95"/>
        <v/>
      </c>
    </row>
    <row r="44" spans="1:48" x14ac:dyDescent="0.3">
      <c r="A44" s="9" t="s">
        <v>747</v>
      </c>
      <c r="B44" s="10" t="s">
        <v>1651</v>
      </c>
      <c r="C44" s="88">
        <v>417</v>
      </c>
      <c r="D44" s="86">
        <v>163.69999999999999</v>
      </c>
      <c r="E44" s="87">
        <v>50</v>
      </c>
      <c r="F44" s="86">
        <v>129.4</v>
      </c>
      <c r="G44" s="17">
        <v>39</v>
      </c>
      <c r="H44" s="88">
        <v>32</v>
      </c>
      <c r="I44" s="89"/>
      <c r="J44" s="89"/>
      <c r="K44" s="89"/>
      <c r="L44" s="89"/>
      <c r="M44" s="90">
        <f t="shared" si="73"/>
        <v>0</v>
      </c>
      <c r="N44" s="4" t="str">
        <f t="shared" si="74"/>
        <v/>
      </c>
      <c r="O44" s="91">
        <f t="shared" si="75"/>
        <v>0</v>
      </c>
      <c r="P44" s="91">
        <f t="shared" si="76"/>
        <v>0</v>
      </c>
      <c r="Q44" s="79">
        <v>4</v>
      </c>
      <c r="R44" s="79">
        <v>2</v>
      </c>
      <c r="S44" s="79" t="s">
        <v>72</v>
      </c>
      <c r="T44" s="5" t="s">
        <v>173</v>
      </c>
      <c r="U44" s="9"/>
      <c r="W44" s="86">
        <f t="shared" si="77"/>
        <v>163.69999999999999</v>
      </c>
      <c r="X44" s="87">
        <f t="shared" si="78"/>
        <v>50</v>
      </c>
      <c r="Y44" s="92">
        <f t="shared" si="79"/>
        <v>32</v>
      </c>
      <c r="Z44" s="90">
        <f t="shared" si="80"/>
        <v>0</v>
      </c>
      <c r="AA44" s="90">
        <f t="shared" si="81"/>
        <v>0</v>
      </c>
      <c r="AB44" s="90">
        <f t="shared" si="82"/>
        <v>0</v>
      </c>
      <c r="AC44" s="4" t="str">
        <f t="shared" si="83"/>
        <v/>
      </c>
      <c r="AD44" s="91">
        <f t="shared" si="84"/>
        <v>0</v>
      </c>
      <c r="AE44" s="79" t="str">
        <f t="shared" si="85"/>
        <v>계</v>
      </c>
      <c r="AF44" s="79" t="str">
        <f t="shared" si="86"/>
        <v>4/2</v>
      </c>
      <c r="AH44" s="20" t="str">
        <f t="shared" si="72"/>
        <v>알파리움1단지</v>
      </c>
      <c r="AI44" s="87">
        <f t="shared" si="71"/>
        <v>50</v>
      </c>
      <c r="AJ44" s="79" t="str">
        <f t="shared" si="87"/>
        <v>A-</v>
      </c>
      <c r="AK44" s="79" t="s">
        <v>13</v>
      </c>
      <c r="AL44" s="79" t="s">
        <v>62</v>
      </c>
      <c r="AM44" s="79" t="s">
        <v>63</v>
      </c>
      <c r="AN44" s="79" t="str">
        <f t="shared" si="88"/>
        <v>C</v>
      </c>
      <c r="AO44" s="79" t="str">
        <f t="shared" si="89"/>
        <v/>
      </c>
      <c r="AP44" s="79" t="str">
        <f t="shared" si="90"/>
        <v/>
      </c>
      <c r="AQ44" s="79" t="str">
        <f t="shared" si="91"/>
        <v>O</v>
      </c>
      <c r="AR44" s="79" t="str">
        <f t="shared" si="92"/>
        <v>O</v>
      </c>
      <c r="AS44" s="79" t="s">
        <v>2</v>
      </c>
      <c r="AT44" s="79" t="str">
        <f t="shared" si="93"/>
        <v>X</v>
      </c>
      <c r="AU44" s="79" t="str">
        <f t="shared" si="94"/>
        <v>O</v>
      </c>
      <c r="AV44" s="79" t="str">
        <f t="shared" si="95"/>
        <v/>
      </c>
    </row>
    <row r="45" spans="1:48" x14ac:dyDescent="0.3">
      <c r="A45" s="9" t="s">
        <v>747</v>
      </c>
      <c r="B45" s="10" t="s">
        <v>1651</v>
      </c>
      <c r="C45" s="88">
        <v>417</v>
      </c>
      <c r="D45" s="86">
        <v>165.9</v>
      </c>
      <c r="E45" s="87">
        <v>50</v>
      </c>
      <c r="F45" s="86">
        <v>129.30000000000001</v>
      </c>
      <c r="G45" s="17">
        <v>39</v>
      </c>
      <c r="H45" s="88">
        <v>31</v>
      </c>
      <c r="I45" s="89"/>
      <c r="J45" s="89"/>
      <c r="K45" s="89"/>
      <c r="L45" s="89"/>
      <c r="M45" s="90">
        <f t="shared" si="73"/>
        <v>0</v>
      </c>
      <c r="N45" s="4" t="str">
        <f t="shared" si="74"/>
        <v/>
      </c>
      <c r="O45" s="91">
        <f t="shared" si="75"/>
        <v>0</v>
      </c>
      <c r="P45" s="91">
        <f t="shared" si="76"/>
        <v>0</v>
      </c>
      <c r="Q45" s="79">
        <v>3</v>
      </c>
      <c r="R45" s="79">
        <v>2</v>
      </c>
      <c r="S45" s="79" t="s">
        <v>72</v>
      </c>
      <c r="T45" s="5" t="s">
        <v>174</v>
      </c>
      <c r="U45" s="9"/>
      <c r="W45" s="86">
        <f t="shared" si="77"/>
        <v>165.9</v>
      </c>
      <c r="X45" s="87">
        <f t="shared" si="78"/>
        <v>50</v>
      </c>
      <c r="Y45" s="92">
        <f t="shared" si="79"/>
        <v>31</v>
      </c>
      <c r="Z45" s="90">
        <f t="shared" si="80"/>
        <v>0</v>
      </c>
      <c r="AA45" s="90">
        <f t="shared" si="81"/>
        <v>0</v>
      </c>
      <c r="AB45" s="90">
        <f t="shared" si="82"/>
        <v>0</v>
      </c>
      <c r="AC45" s="4" t="str">
        <f t="shared" si="83"/>
        <v/>
      </c>
      <c r="AD45" s="91">
        <f t="shared" si="84"/>
        <v>0</v>
      </c>
      <c r="AE45" s="79" t="str">
        <f t="shared" si="85"/>
        <v>계</v>
      </c>
      <c r="AF45" s="79" t="str">
        <f t="shared" si="86"/>
        <v>3/2</v>
      </c>
      <c r="AH45" s="20" t="str">
        <f t="shared" si="72"/>
        <v>알파리움1단지</v>
      </c>
      <c r="AI45" s="87">
        <f t="shared" si="71"/>
        <v>50</v>
      </c>
      <c r="AJ45" s="79" t="str">
        <f t="shared" si="87"/>
        <v>A-</v>
      </c>
      <c r="AK45" s="79" t="s">
        <v>13</v>
      </c>
      <c r="AL45" s="79" t="s">
        <v>62</v>
      </c>
      <c r="AM45" s="79" t="s">
        <v>63</v>
      </c>
      <c r="AN45" s="79" t="str">
        <f t="shared" si="88"/>
        <v>C</v>
      </c>
      <c r="AO45" s="79" t="str">
        <f t="shared" si="89"/>
        <v/>
      </c>
      <c r="AP45" s="79" t="str">
        <f t="shared" si="90"/>
        <v/>
      </c>
      <c r="AQ45" s="79" t="str">
        <f t="shared" si="91"/>
        <v>O</v>
      </c>
      <c r="AR45" s="79" t="str">
        <f t="shared" si="92"/>
        <v>O</v>
      </c>
      <c r="AS45" s="79" t="s">
        <v>2</v>
      </c>
      <c r="AT45" s="79" t="str">
        <f t="shared" si="93"/>
        <v>X</v>
      </c>
      <c r="AU45" s="79" t="str">
        <f t="shared" si="94"/>
        <v>O</v>
      </c>
      <c r="AV45" s="79" t="str">
        <f t="shared" si="95"/>
        <v/>
      </c>
    </row>
    <row r="46" spans="1:48" x14ac:dyDescent="0.3">
      <c r="A46" s="9" t="s">
        <v>747</v>
      </c>
      <c r="B46" s="10" t="s">
        <v>1651</v>
      </c>
      <c r="C46" s="88">
        <v>417</v>
      </c>
      <c r="D46" s="86">
        <v>180.3</v>
      </c>
      <c r="E46" s="87">
        <v>55</v>
      </c>
      <c r="F46" s="86">
        <v>142</v>
      </c>
      <c r="G46" s="17">
        <v>43</v>
      </c>
      <c r="H46" s="88">
        <v>127</v>
      </c>
      <c r="I46" s="89"/>
      <c r="J46" s="89"/>
      <c r="K46" s="89"/>
      <c r="L46" s="89"/>
      <c r="M46" s="90">
        <f t="shared" si="73"/>
        <v>0</v>
      </c>
      <c r="N46" s="4" t="str">
        <f t="shared" si="74"/>
        <v/>
      </c>
      <c r="O46" s="91">
        <f t="shared" si="75"/>
        <v>0</v>
      </c>
      <c r="P46" s="91">
        <f t="shared" si="76"/>
        <v>0</v>
      </c>
      <c r="Q46" s="79">
        <v>4</v>
      </c>
      <c r="R46" s="79">
        <v>2</v>
      </c>
      <c r="S46" s="79" t="s">
        <v>72</v>
      </c>
      <c r="T46" s="5">
        <v>180</v>
      </c>
      <c r="U46" s="9"/>
      <c r="W46" s="86">
        <f t="shared" si="77"/>
        <v>180.3</v>
      </c>
      <c r="X46" s="87">
        <f t="shared" si="78"/>
        <v>55</v>
      </c>
      <c r="Y46" s="92">
        <f t="shared" si="79"/>
        <v>127</v>
      </c>
      <c r="Z46" s="90">
        <f t="shared" si="80"/>
        <v>0</v>
      </c>
      <c r="AA46" s="90">
        <f t="shared" si="81"/>
        <v>0</v>
      </c>
      <c r="AB46" s="90">
        <f t="shared" si="82"/>
        <v>0</v>
      </c>
      <c r="AC46" s="4" t="str">
        <f t="shared" si="83"/>
        <v/>
      </c>
      <c r="AD46" s="91">
        <f t="shared" si="84"/>
        <v>0</v>
      </c>
      <c r="AE46" s="79" t="str">
        <f t="shared" si="85"/>
        <v>계</v>
      </c>
      <c r="AF46" s="79" t="str">
        <f t="shared" si="86"/>
        <v>4/2</v>
      </c>
      <c r="AH46" s="20" t="str">
        <f t="shared" si="72"/>
        <v>알파리움1단지</v>
      </c>
      <c r="AI46" s="87">
        <f t="shared" si="71"/>
        <v>55</v>
      </c>
      <c r="AJ46" s="79" t="str">
        <f t="shared" si="87"/>
        <v>A-</v>
      </c>
      <c r="AK46" s="79" t="s">
        <v>13</v>
      </c>
      <c r="AL46" s="79" t="s">
        <v>62</v>
      </c>
      <c r="AM46" s="79" t="s">
        <v>63</v>
      </c>
      <c r="AN46" s="79" t="str">
        <f t="shared" si="88"/>
        <v>C</v>
      </c>
      <c r="AO46" s="79" t="str">
        <f t="shared" si="89"/>
        <v/>
      </c>
      <c r="AP46" s="79" t="str">
        <f t="shared" si="90"/>
        <v/>
      </c>
      <c r="AQ46" s="79" t="str">
        <f t="shared" si="91"/>
        <v>O</v>
      </c>
      <c r="AR46" s="79" t="str">
        <f t="shared" si="92"/>
        <v>O</v>
      </c>
      <c r="AS46" s="79" t="s">
        <v>2</v>
      </c>
      <c r="AT46" s="79" t="str">
        <f t="shared" si="93"/>
        <v>X</v>
      </c>
      <c r="AU46" s="79" t="str">
        <f t="shared" si="94"/>
        <v>O</v>
      </c>
      <c r="AV46" s="79" t="str">
        <f t="shared" si="95"/>
        <v/>
      </c>
    </row>
    <row r="47" spans="1:48" x14ac:dyDescent="0.3">
      <c r="A47" s="9" t="s">
        <v>747</v>
      </c>
      <c r="B47" s="10" t="s">
        <v>1651</v>
      </c>
      <c r="C47" s="88">
        <v>417</v>
      </c>
      <c r="D47" s="86">
        <v>262.3</v>
      </c>
      <c r="E47" s="87">
        <v>79</v>
      </c>
      <c r="F47" s="86">
        <v>203.8</v>
      </c>
      <c r="G47" s="17">
        <v>62</v>
      </c>
      <c r="H47" s="88">
        <v>4</v>
      </c>
      <c r="I47" s="89"/>
      <c r="J47" s="89"/>
      <c r="K47" s="89"/>
      <c r="L47" s="89"/>
      <c r="M47" s="90">
        <f t="shared" si="73"/>
        <v>0</v>
      </c>
      <c r="N47" s="4" t="str">
        <f t="shared" si="74"/>
        <v/>
      </c>
      <c r="O47" s="91">
        <f t="shared" si="75"/>
        <v>0</v>
      </c>
      <c r="P47" s="91">
        <f t="shared" si="76"/>
        <v>0</v>
      </c>
      <c r="Q47" s="79">
        <v>6</v>
      </c>
      <c r="R47" s="79">
        <v>4</v>
      </c>
      <c r="S47" s="79" t="s">
        <v>72</v>
      </c>
      <c r="T47" s="5">
        <v>262</v>
      </c>
      <c r="U47" s="9"/>
      <c r="W47" s="86">
        <f t="shared" si="77"/>
        <v>262.3</v>
      </c>
      <c r="X47" s="87">
        <f t="shared" si="78"/>
        <v>79</v>
      </c>
      <c r="Y47" s="92">
        <f t="shared" si="79"/>
        <v>4</v>
      </c>
      <c r="Z47" s="90">
        <f t="shared" si="80"/>
        <v>0</v>
      </c>
      <c r="AA47" s="90">
        <f t="shared" si="81"/>
        <v>0</v>
      </c>
      <c r="AB47" s="90">
        <f t="shared" si="82"/>
        <v>0</v>
      </c>
      <c r="AC47" s="4" t="str">
        <f t="shared" si="83"/>
        <v/>
      </c>
      <c r="AD47" s="91">
        <f t="shared" si="84"/>
        <v>0</v>
      </c>
      <c r="AE47" s="79" t="str">
        <f t="shared" si="85"/>
        <v>계</v>
      </c>
      <c r="AF47" s="79" t="str">
        <f t="shared" si="86"/>
        <v>6/4</v>
      </c>
      <c r="AH47" s="20" t="str">
        <f t="shared" si="72"/>
        <v>알파리움1단지</v>
      </c>
      <c r="AI47" s="87">
        <f t="shared" si="71"/>
        <v>79</v>
      </c>
      <c r="AJ47" s="79" t="str">
        <f t="shared" si="87"/>
        <v>A-</v>
      </c>
      <c r="AK47" s="79" t="s">
        <v>13</v>
      </c>
      <c r="AL47" s="79" t="s">
        <v>62</v>
      </c>
      <c r="AM47" s="79" t="s">
        <v>63</v>
      </c>
      <c r="AN47" s="79" t="str">
        <f t="shared" si="88"/>
        <v>C</v>
      </c>
      <c r="AO47" s="79" t="str">
        <f t="shared" si="89"/>
        <v/>
      </c>
      <c r="AP47" s="79" t="str">
        <f t="shared" si="90"/>
        <v/>
      </c>
      <c r="AQ47" s="79" t="str">
        <f t="shared" si="91"/>
        <v>O</v>
      </c>
      <c r="AR47" s="79" t="str">
        <f t="shared" si="92"/>
        <v>O</v>
      </c>
      <c r="AS47" s="79" t="s">
        <v>2</v>
      </c>
      <c r="AT47" s="79" t="str">
        <f t="shared" si="93"/>
        <v>X</v>
      </c>
      <c r="AU47" s="79" t="str">
        <f t="shared" si="94"/>
        <v>O</v>
      </c>
      <c r="AV47" s="79" t="str">
        <f t="shared" si="95"/>
        <v/>
      </c>
    </row>
    <row r="48" spans="1:48" x14ac:dyDescent="0.3">
      <c r="A48" s="9"/>
      <c r="B48" s="79"/>
      <c r="C48" s="6"/>
      <c r="D48" s="9"/>
      <c r="E48" s="14"/>
      <c r="F48" s="86"/>
      <c r="G48" s="9"/>
      <c r="H48" s="9"/>
      <c r="I48" s="9"/>
      <c r="J48" s="9"/>
      <c r="K48" s="9"/>
      <c r="L48" s="9"/>
      <c r="M48" s="9"/>
      <c r="N48" s="9"/>
      <c r="O48" s="91"/>
      <c r="P48" s="91"/>
      <c r="Q48" s="87"/>
      <c r="R48" s="87"/>
      <c r="S48" s="9"/>
      <c r="T48" s="47"/>
      <c r="U48" s="9"/>
      <c r="W48" s="67" t="str">
        <f>$A$4&amp;" "&amp;A49&amp;"("&amp;B49&amp;","&amp;C49&amp;"^)"</f>
        <v>백현동 백현8단지휴먼시아('09.09.,340^)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72"/>
        <v/>
      </c>
      <c r="AI48" s="106" t="str">
        <f t="shared" si="71"/>
        <v/>
      </c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</row>
    <row r="49" spans="1:48" x14ac:dyDescent="0.3">
      <c r="A49" s="9" t="s">
        <v>752</v>
      </c>
      <c r="B49" s="10" t="s">
        <v>1640</v>
      </c>
      <c r="C49" s="88">
        <v>340</v>
      </c>
      <c r="D49" s="86">
        <v>126.1</v>
      </c>
      <c r="E49" s="87">
        <v>38</v>
      </c>
      <c r="F49" s="86">
        <v>101.2</v>
      </c>
      <c r="G49" s="17">
        <v>31</v>
      </c>
      <c r="H49" s="88">
        <v>68</v>
      </c>
      <c r="I49" s="89">
        <v>228000</v>
      </c>
      <c r="J49" s="89" t="s">
        <v>84</v>
      </c>
      <c r="K49" s="89">
        <v>100000</v>
      </c>
      <c r="L49" s="89" t="s">
        <v>84</v>
      </c>
      <c r="M49" s="90">
        <f t="shared" ref="M49:M56" si="96">I49-K49</f>
        <v>128000</v>
      </c>
      <c r="N49" s="4">
        <f t="shared" ref="N49:N56" si="97">IF(ISERROR(K49/I49),"",K49/I49)</f>
        <v>0.43859649122807015</v>
      </c>
      <c r="O49" s="91">
        <f t="shared" ref="O49:O56" si="98">I49/E49</f>
        <v>6000</v>
      </c>
      <c r="P49" s="91">
        <f t="shared" ref="P49:P56" si="99">K49/E49</f>
        <v>2631.5789473684213</v>
      </c>
      <c r="Q49" s="79">
        <v>3</v>
      </c>
      <c r="R49" s="79">
        <v>2</v>
      </c>
      <c r="S49" s="79" t="s">
        <v>72</v>
      </c>
      <c r="T49" s="5" t="s">
        <v>175</v>
      </c>
      <c r="U49" s="9"/>
      <c r="W49" s="86">
        <f t="shared" ref="W49:X56" si="100">D49</f>
        <v>126.1</v>
      </c>
      <c r="X49" s="87">
        <f t="shared" si="100"/>
        <v>38</v>
      </c>
      <c r="Y49" s="92">
        <f t="shared" ref="Y49:Z56" si="101">H49</f>
        <v>68</v>
      </c>
      <c r="Z49" s="90">
        <f t="shared" si="101"/>
        <v>228000</v>
      </c>
      <c r="AA49" s="90">
        <f t="shared" ref="AA49:AA56" si="102">K49</f>
        <v>100000</v>
      </c>
      <c r="AB49" s="90">
        <f t="shared" ref="AB49:AD56" si="103">M49</f>
        <v>128000</v>
      </c>
      <c r="AC49" s="4">
        <f t="shared" si="103"/>
        <v>0.43859649122807015</v>
      </c>
      <c r="AD49" s="91">
        <f t="shared" si="103"/>
        <v>6000</v>
      </c>
      <c r="AE49" s="79" t="str">
        <f t="shared" ref="AE49:AE56" si="104">S49</f>
        <v>계</v>
      </c>
      <c r="AF49" s="79" t="str">
        <f t="shared" ref="AF49:AF56" si="105">Q49&amp;"/"&amp;R49</f>
        <v>3/2</v>
      </c>
      <c r="AH49" s="20" t="str">
        <f t="shared" si="72"/>
        <v>백현8단지휴먼시아</v>
      </c>
      <c r="AI49" s="87">
        <f t="shared" si="71"/>
        <v>38</v>
      </c>
      <c r="AJ49" s="79" t="str">
        <f t="shared" ref="AJ49:AJ56" si="106">IF(AI49="","",$AJ$2)</f>
        <v>A-</v>
      </c>
      <c r="AK49" s="79" t="s">
        <v>13</v>
      </c>
      <c r="AL49" s="79" t="s">
        <v>62</v>
      </c>
      <c r="AM49" s="79" t="s">
        <v>63</v>
      </c>
      <c r="AN49" s="79" t="str">
        <f t="shared" ref="AN49:AN56" si="107">IF(AI49="","",$AN$2)</f>
        <v>C</v>
      </c>
      <c r="AO49" s="79" t="str">
        <f t="shared" ref="AO49:AO56" si="108">IF(N49="","",IF(N49&gt;=$AO$1/100,"O","X"))</f>
        <v>X</v>
      </c>
      <c r="AP49" s="79" t="str">
        <f t="shared" ref="AP49:AP56" si="109">IF(I49="","",IF(I49&lt;=$AP$1,"O","X"))</f>
        <v>X</v>
      </c>
      <c r="AQ49" s="79" t="str">
        <f t="shared" ref="AQ49:AQ56" si="110">IF(O49="","",IF(O49&lt;=$AQ$1,"O","X"))</f>
        <v>X</v>
      </c>
      <c r="AR49" s="79" t="str">
        <f t="shared" ref="AR49:AR56" si="111">IF(M49="","",IF(M49&lt;=$AR$1,"O","X"))</f>
        <v>X</v>
      </c>
      <c r="AS49" s="79" t="s">
        <v>2</v>
      </c>
      <c r="AT49" s="79" t="str">
        <f t="shared" ref="AT49:AT56" si="112">IF(OR(F49="",AI49=""),"",IF(AND((F49&lt;=85),(AI49&gt;=15)),"O","X"))</f>
        <v>X</v>
      </c>
      <c r="AU49" s="79" t="str">
        <f t="shared" ref="AU49:AU56" si="113">IF(C49="","",IF(C49&gt;=$AU$1,"O","X"))</f>
        <v>O</v>
      </c>
      <c r="AV49" s="79" t="str">
        <f t="shared" ref="AV49:AV56" si="114">IF(AO49="","",IF(AND(AO49="O",AP49="O",AR49="O",AT49="O",AU49="O"),"후보","X"))</f>
        <v>X</v>
      </c>
    </row>
    <row r="50" spans="1:48" x14ac:dyDescent="0.3">
      <c r="A50" s="9" t="s">
        <v>752</v>
      </c>
      <c r="B50" s="10" t="s">
        <v>1640</v>
      </c>
      <c r="C50" s="88">
        <v>340</v>
      </c>
      <c r="D50" s="86">
        <v>126.5</v>
      </c>
      <c r="E50" s="87">
        <v>38</v>
      </c>
      <c r="F50" s="86">
        <v>101.5</v>
      </c>
      <c r="G50" s="17">
        <v>31</v>
      </c>
      <c r="H50" s="88">
        <v>68</v>
      </c>
      <c r="I50" s="89">
        <v>220000</v>
      </c>
      <c r="J50" s="89" t="s">
        <v>84</v>
      </c>
      <c r="K50" s="89">
        <v>110000</v>
      </c>
      <c r="L50" s="89" t="s">
        <v>84</v>
      </c>
      <c r="M50" s="90">
        <f t="shared" si="96"/>
        <v>110000</v>
      </c>
      <c r="N50" s="4">
        <f t="shared" si="97"/>
        <v>0.5</v>
      </c>
      <c r="O50" s="91">
        <f t="shared" si="98"/>
        <v>5789.4736842105267</v>
      </c>
      <c r="P50" s="91">
        <f t="shared" si="99"/>
        <v>2894.7368421052633</v>
      </c>
      <c r="Q50" s="79">
        <v>3</v>
      </c>
      <c r="R50" s="79">
        <v>2</v>
      </c>
      <c r="S50" s="79" t="s">
        <v>72</v>
      </c>
      <c r="T50" s="5" t="s">
        <v>176</v>
      </c>
      <c r="U50" s="9"/>
      <c r="W50" s="86">
        <f t="shared" si="100"/>
        <v>126.5</v>
      </c>
      <c r="X50" s="87">
        <f t="shared" si="100"/>
        <v>38</v>
      </c>
      <c r="Y50" s="92">
        <f t="shared" si="101"/>
        <v>68</v>
      </c>
      <c r="Z50" s="90">
        <f t="shared" si="101"/>
        <v>220000</v>
      </c>
      <c r="AA50" s="90">
        <f t="shared" si="102"/>
        <v>110000</v>
      </c>
      <c r="AB50" s="90">
        <f t="shared" si="103"/>
        <v>110000</v>
      </c>
      <c r="AC50" s="4">
        <f t="shared" si="103"/>
        <v>0.5</v>
      </c>
      <c r="AD50" s="91">
        <f t="shared" si="103"/>
        <v>5789.4736842105267</v>
      </c>
      <c r="AE50" s="79" t="str">
        <f t="shared" si="104"/>
        <v>계</v>
      </c>
      <c r="AF50" s="79" t="str">
        <f t="shared" si="105"/>
        <v>3/2</v>
      </c>
      <c r="AH50" s="20" t="str">
        <f t="shared" si="72"/>
        <v>백현8단지휴먼시아</v>
      </c>
      <c r="AI50" s="87">
        <f t="shared" si="71"/>
        <v>38</v>
      </c>
      <c r="AJ50" s="79" t="str">
        <f t="shared" si="106"/>
        <v>A-</v>
      </c>
      <c r="AK50" s="79" t="s">
        <v>13</v>
      </c>
      <c r="AL50" s="79" t="s">
        <v>62</v>
      </c>
      <c r="AM50" s="79" t="s">
        <v>63</v>
      </c>
      <c r="AN50" s="79" t="str">
        <f t="shared" si="107"/>
        <v>C</v>
      </c>
      <c r="AO50" s="79" t="str">
        <f t="shared" si="108"/>
        <v>X</v>
      </c>
      <c r="AP50" s="79" t="str">
        <f t="shared" si="109"/>
        <v>X</v>
      </c>
      <c r="AQ50" s="79" t="str">
        <f t="shared" si="110"/>
        <v>X</v>
      </c>
      <c r="AR50" s="79" t="str">
        <f t="shared" si="111"/>
        <v>X</v>
      </c>
      <c r="AS50" s="79" t="s">
        <v>2</v>
      </c>
      <c r="AT50" s="79" t="str">
        <f t="shared" si="112"/>
        <v>X</v>
      </c>
      <c r="AU50" s="79" t="str">
        <f t="shared" si="113"/>
        <v>O</v>
      </c>
      <c r="AV50" s="79" t="str">
        <f t="shared" si="114"/>
        <v>X</v>
      </c>
    </row>
    <row r="51" spans="1:48" x14ac:dyDescent="0.3">
      <c r="A51" s="9" t="s">
        <v>752</v>
      </c>
      <c r="B51" s="10" t="s">
        <v>1640</v>
      </c>
      <c r="C51" s="88">
        <v>340</v>
      </c>
      <c r="D51" s="86">
        <v>145.9</v>
      </c>
      <c r="E51" s="87">
        <v>44</v>
      </c>
      <c r="F51" s="86">
        <v>117.1</v>
      </c>
      <c r="G51" s="17">
        <v>35</v>
      </c>
      <c r="H51" s="88">
        <v>70</v>
      </c>
      <c r="I51" s="89">
        <v>235000</v>
      </c>
      <c r="J51" s="89" t="s">
        <v>74</v>
      </c>
      <c r="K51" s="89">
        <v>130000</v>
      </c>
      <c r="L51" s="89" t="s">
        <v>59</v>
      </c>
      <c r="M51" s="90">
        <f t="shared" si="96"/>
        <v>105000</v>
      </c>
      <c r="N51" s="4">
        <f t="shared" si="97"/>
        <v>0.55319148936170215</v>
      </c>
      <c r="O51" s="91">
        <f t="shared" si="98"/>
        <v>5340.909090909091</v>
      </c>
      <c r="P51" s="91">
        <f t="shared" si="99"/>
        <v>2954.5454545454545</v>
      </c>
      <c r="Q51" s="79">
        <v>4</v>
      </c>
      <c r="R51" s="79">
        <v>2</v>
      </c>
      <c r="S51" s="79" t="s">
        <v>72</v>
      </c>
      <c r="T51" s="5" t="s">
        <v>177</v>
      </c>
      <c r="U51" s="9"/>
      <c r="W51" s="86">
        <f t="shared" si="100"/>
        <v>145.9</v>
      </c>
      <c r="X51" s="87">
        <f t="shared" si="100"/>
        <v>44</v>
      </c>
      <c r="Y51" s="92">
        <f t="shared" si="101"/>
        <v>70</v>
      </c>
      <c r="Z51" s="90">
        <f t="shared" si="101"/>
        <v>235000</v>
      </c>
      <c r="AA51" s="90">
        <f t="shared" si="102"/>
        <v>130000</v>
      </c>
      <c r="AB51" s="90">
        <f t="shared" si="103"/>
        <v>105000</v>
      </c>
      <c r="AC51" s="4">
        <f t="shared" si="103"/>
        <v>0.55319148936170215</v>
      </c>
      <c r="AD51" s="91">
        <f t="shared" si="103"/>
        <v>5340.909090909091</v>
      </c>
      <c r="AE51" s="79" t="str">
        <f t="shared" si="104"/>
        <v>계</v>
      </c>
      <c r="AF51" s="79" t="str">
        <f t="shared" si="105"/>
        <v>4/2</v>
      </c>
      <c r="AH51" s="20" t="str">
        <f t="shared" si="72"/>
        <v>백현8단지휴먼시아</v>
      </c>
      <c r="AI51" s="87">
        <f t="shared" si="71"/>
        <v>44</v>
      </c>
      <c r="AJ51" s="79" t="str">
        <f t="shared" si="106"/>
        <v>A-</v>
      </c>
      <c r="AK51" s="79" t="s">
        <v>13</v>
      </c>
      <c r="AL51" s="79" t="s">
        <v>62</v>
      </c>
      <c r="AM51" s="79" t="s">
        <v>63</v>
      </c>
      <c r="AN51" s="79" t="str">
        <f t="shared" si="107"/>
        <v>C</v>
      </c>
      <c r="AO51" s="79" t="str">
        <f t="shared" si="108"/>
        <v>X</v>
      </c>
      <c r="AP51" s="79" t="str">
        <f t="shared" si="109"/>
        <v>X</v>
      </c>
      <c r="AQ51" s="79" t="str">
        <f t="shared" si="110"/>
        <v>X</v>
      </c>
      <c r="AR51" s="79" t="str">
        <f t="shared" si="111"/>
        <v>X</v>
      </c>
      <c r="AS51" s="79" t="s">
        <v>2</v>
      </c>
      <c r="AT51" s="79" t="str">
        <f t="shared" si="112"/>
        <v>X</v>
      </c>
      <c r="AU51" s="79" t="str">
        <f t="shared" si="113"/>
        <v>O</v>
      </c>
      <c r="AV51" s="79" t="str">
        <f t="shared" si="114"/>
        <v>X</v>
      </c>
    </row>
    <row r="52" spans="1:48" x14ac:dyDescent="0.3">
      <c r="A52" s="9" t="s">
        <v>752</v>
      </c>
      <c r="B52" s="10" t="s">
        <v>1640</v>
      </c>
      <c r="C52" s="88">
        <v>340</v>
      </c>
      <c r="D52" s="86">
        <v>146.30000000000001</v>
      </c>
      <c r="E52" s="87">
        <v>44</v>
      </c>
      <c r="F52" s="86">
        <v>117.4</v>
      </c>
      <c r="G52" s="17">
        <v>36</v>
      </c>
      <c r="H52" s="88">
        <v>102</v>
      </c>
      <c r="I52" s="89">
        <v>230000</v>
      </c>
      <c r="J52" s="89" t="s">
        <v>84</v>
      </c>
      <c r="K52" s="89"/>
      <c r="L52" s="89"/>
      <c r="M52" s="90">
        <f t="shared" si="96"/>
        <v>230000</v>
      </c>
      <c r="N52" s="4">
        <f t="shared" si="97"/>
        <v>0</v>
      </c>
      <c r="O52" s="91">
        <f t="shared" si="98"/>
        <v>5227.272727272727</v>
      </c>
      <c r="P52" s="91">
        <f t="shared" si="99"/>
        <v>0</v>
      </c>
      <c r="Q52" s="79">
        <v>4</v>
      </c>
      <c r="R52" s="79">
        <v>2</v>
      </c>
      <c r="S52" s="79" t="s">
        <v>72</v>
      </c>
      <c r="T52" s="5" t="s">
        <v>178</v>
      </c>
      <c r="U52" s="9"/>
      <c r="W52" s="86">
        <f t="shared" si="100"/>
        <v>146.30000000000001</v>
      </c>
      <c r="X52" s="87">
        <f t="shared" si="100"/>
        <v>44</v>
      </c>
      <c r="Y52" s="92">
        <f t="shared" si="101"/>
        <v>102</v>
      </c>
      <c r="Z52" s="90">
        <f t="shared" si="101"/>
        <v>230000</v>
      </c>
      <c r="AA52" s="90">
        <f t="shared" si="102"/>
        <v>0</v>
      </c>
      <c r="AB52" s="90">
        <f t="shared" si="103"/>
        <v>230000</v>
      </c>
      <c r="AC52" s="4">
        <f t="shared" si="103"/>
        <v>0</v>
      </c>
      <c r="AD52" s="91">
        <f t="shared" si="103"/>
        <v>5227.272727272727</v>
      </c>
      <c r="AE52" s="79" t="str">
        <f t="shared" si="104"/>
        <v>계</v>
      </c>
      <c r="AF52" s="79" t="str">
        <f t="shared" si="105"/>
        <v>4/2</v>
      </c>
      <c r="AH52" s="20" t="str">
        <f t="shared" si="72"/>
        <v>백현8단지휴먼시아</v>
      </c>
      <c r="AI52" s="87">
        <f t="shared" si="71"/>
        <v>44</v>
      </c>
      <c r="AJ52" s="79" t="str">
        <f t="shared" si="106"/>
        <v>A-</v>
      </c>
      <c r="AK52" s="79" t="s">
        <v>13</v>
      </c>
      <c r="AL52" s="79" t="s">
        <v>62</v>
      </c>
      <c r="AM52" s="79" t="s">
        <v>63</v>
      </c>
      <c r="AN52" s="79" t="str">
        <f t="shared" si="107"/>
        <v>C</v>
      </c>
      <c r="AO52" s="79" t="str">
        <f t="shared" si="108"/>
        <v>X</v>
      </c>
      <c r="AP52" s="79" t="str">
        <f t="shared" si="109"/>
        <v>X</v>
      </c>
      <c r="AQ52" s="79" t="str">
        <f t="shared" si="110"/>
        <v>X</v>
      </c>
      <c r="AR52" s="79" t="str">
        <f t="shared" si="111"/>
        <v>X</v>
      </c>
      <c r="AS52" s="79" t="s">
        <v>2</v>
      </c>
      <c r="AT52" s="79" t="str">
        <f t="shared" si="112"/>
        <v>X</v>
      </c>
      <c r="AU52" s="79" t="str">
        <f t="shared" si="113"/>
        <v>O</v>
      </c>
      <c r="AV52" s="79" t="str">
        <f t="shared" si="114"/>
        <v>X</v>
      </c>
    </row>
    <row r="53" spans="1:48" x14ac:dyDescent="0.3">
      <c r="A53" s="9" t="s">
        <v>752</v>
      </c>
      <c r="B53" s="10" t="s">
        <v>1640</v>
      </c>
      <c r="C53" s="88">
        <v>340</v>
      </c>
      <c r="D53" s="86">
        <v>146.6</v>
      </c>
      <c r="E53" s="87">
        <v>44</v>
      </c>
      <c r="F53" s="86">
        <v>117.6</v>
      </c>
      <c r="G53" s="17">
        <v>36</v>
      </c>
      <c r="H53" s="88">
        <v>26</v>
      </c>
      <c r="I53" s="89">
        <v>235000</v>
      </c>
      <c r="J53" s="89" t="s">
        <v>84</v>
      </c>
      <c r="K53" s="89"/>
      <c r="L53" s="89"/>
      <c r="M53" s="90">
        <f t="shared" si="96"/>
        <v>235000</v>
      </c>
      <c r="N53" s="4">
        <f t="shared" si="97"/>
        <v>0</v>
      </c>
      <c r="O53" s="91">
        <f t="shared" si="98"/>
        <v>5340.909090909091</v>
      </c>
      <c r="P53" s="91">
        <f t="shared" si="99"/>
        <v>0</v>
      </c>
      <c r="Q53" s="79">
        <v>4</v>
      </c>
      <c r="R53" s="79">
        <v>2</v>
      </c>
      <c r="S53" s="79" t="s">
        <v>72</v>
      </c>
      <c r="T53" s="5" t="s">
        <v>179</v>
      </c>
      <c r="U53" s="9"/>
      <c r="W53" s="86">
        <f t="shared" si="100"/>
        <v>146.6</v>
      </c>
      <c r="X53" s="87">
        <f t="shared" si="100"/>
        <v>44</v>
      </c>
      <c r="Y53" s="92">
        <f t="shared" si="101"/>
        <v>26</v>
      </c>
      <c r="Z53" s="90">
        <f t="shared" si="101"/>
        <v>235000</v>
      </c>
      <c r="AA53" s="90">
        <f t="shared" si="102"/>
        <v>0</v>
      </c>
      <c r="AB53" s="90">
        <f t="shared" si="103"/>
        <v>235000</v>
      </c>
      <c r="AC53" s="4">
        <f t="shared" si="103"/>
        <v>0</v>
      </c>
      <c r="AD53" s="91">
        <f t="shared" si="103"/>
        <v>5340.909090909091</v>
      </c>
      <c r="AE53" s="79" t="str">
        <f t="shared" si="104"/>
        <v>계</v>
      </c>
      <c r="AF53" s="79" t="str">
        <f t="shared" si="105"/>
        <v>4/2</v>
      </c>
      <c r="AH53" s="20" t="str">
        <f t="shared" si="72"/>
        <v>백현8단지휴먼시아</v>
      </c>
      <c r="AI53" s="87">
        <f t="shared" si="71"/>
        <v>44</v>
      </c>
      <c r="AJ53" s="79" t="str">
        <f t="shared" si="106"/>
        <v>A-</v>
      </c>
      <c r="AK53" s="79" t="s">
        <v>13</v>
      </c>
      <c r="AL53" s="79" t="s">
        <v>62</v>
      </c>
      <c r="AM53" s="79" t="s">
        <v>63</v>
      </c>
      <c r="AN53" s="79" t="str">
        <f t="shared" si="107"/>
        <v>C</v>
      </c>
      <c r="AO53" s="79" t="str">
        <f t="shared" si="108"/>
        <v>X</v>
      </c>
      <c r="AP53" s="79" t="str">
        <f t="shared" si="109"/>
        <v>X</v>
      </c>
      <c r="AQ53" s="79" t="str">
        <f t="shared" si="110"/>
        <v>X</v>
      </c>
      <c r="AR53" s="79" t="str">
        <f t="shared" si="111"/>
        <v>X</v>
      </c>
      <c r="AS53" s="79" t="s">
        <v>2</v>
      </c>
      <c r="AT53" s="79" t="str">
        <f t="shared" si="112"/>
        <v>X</v>
      </c>
      <c r="AU53" s="79" t="str">
        <f t="shared" si="113"/>
        <v>O</v>
      </c>
      <c r="AV53" s="79" t="str">
        <f t="shared" si="114"/>
        <v>X</v>
      </c>
    </row>
    <row r="54" spans="1:48" x14ac:dyDescent="0.3">
      <c r="A54" s="9" t="s">
        <v>752</v>
      </c>
      <c r="B54" s="10" t="s">
        <v>1640</v>
      </c>
      <c r="C54" s="88">
        <v>340</v>
      </c>
      <c r="D54" s="86">
        <v>188</v>
      </c>
      <c r="E54" s="87">
        <v>57</v>
      </c>
      <c r="F54" s="86">
        <v>150.80000000000001</v>
      </c>
      <c r="G54" s="17">
        <v>46</v>
      </c>
      <c r="H54" s="88">
        <v>3</v>
      </c>
      <c r="I54" s="89"/>
      <c r="J54" s="89"/>
      <c r="K54" s="89">
        <v>145000</v>
      </c>
      <c r="L54" s="89" t="s">
        <v>74</v>
      </c>
      <c r="M54" s="90">
        <f t="shared" si="96"/>
        <v>-145000</v>
      </c>
      <c r="N54" s="4" t="str">
        <f t="shared" si="97"/>
        <v/>
      </c>
      <c r="O54" s="91">
        <f t="shared" si="98"/>
        <v>0</v>
      </c>
      <c r="P54" s="91">
        <f t="shared" si="99"/>
        <v>2543.8596491228072</v>
      </c>
      <c r="Q54" s="79">
        <v>4</v>
      </c>
      <c r="R54" s="79">
        <v>2</v>
      </c>
      <c r="S54" s="79" t="s">
        <v>72</v>
      </c>
      <c r="T54" s="5">
        <v>188</v>
      </c>
      <c r="U54" s="9"/>
      <c r="W54" s="86">
        <f t="shared" si="100"/>
        <v>188</v>
      </c>
      <c r="X54" s="87">
        <f t="shared" si="100"/>
        <v>57</v>
      </c>
      <c r="Y54" s="92">
        <f t="shared" si="101"/>
        <v>3</v>
      </c>
      <c r="Z54" s="90">
        <f t="shared" si="101"/>
        <v>0</v>
      </c>
      <c r="AA54" s="90">
        <f t="shared" si="102"/>
        <v>145000</v>
      </c>
      <c r="AB54" s="90">
        <f t="shared" si="103"/>
        <v>-145000</v>
      </c>
      <c r="AC54" s="4" t="str">
        <f t="shared" si="103"/>
        <v/>
      </c>
      <c r="AD54" s="91">
        <f t="shared" si="103"/>
        <v>0</v>
      </c>
      <c r="AE54" s="79" t="str">
        <f t="shared" si="104"/>
        <v>계</v>
      </c>
      <c r="AF54" s="79" t="str">
        <f t="shared" si="105"/>
        <v>4/2</v>
      </c>
      <c r="AH54" s="20" t="str">
        <f t="shared" si="72"/>
        <v>백현8단지휴먼시아</v>
      </c>
      <c r="AI54" s="87">
        <f t="shared" si="71"/>
        <v>57</v>
      </c>
      <c r="AJ54" s="79" t="str">
        <f t="shared" si="106"/>
        <v>A-</v>
      </c>
      <c r="AK54" s="79" t="s">
        <v>13</v>
      </c>
      <c r="AL54" s="79" t="s">
        <v>62</v>
      </c>
      <c r="AM54" s="79" t="s">
        <v>63</v>
      </c>
      <c r="AN54" s="79" t="str">
        <f t="shared" si="107"/>
        <v>C</v>
      </c>
      <c r="AO54" s="79" t="str">
        <f t="shared" si="108"/>
        <v/>
      </c>
      <c r="AP54" s="79" t="str">
        <f t="shared" si="109"/>
        <v/>
      </c>
      <c r="AQ54" s="79" t="str">
        <f t="shared" si="110"/>
        <v>O</v>
      </c>
      <c r="AR54" s="79" t="str">
        <f t="shared" si="111"/>
        <v>O</v>
      </c>
      <c r="AS54" s="79" t="s">
        <v>2</v>
      </c>
      <c r="AT54" s="79" t="str">
        <f t="shared" si="112"/>
        <v>X</v>
      </c>
      <c r="AU54" s="79" t="str">
        <f t="shared" si="113"/>
        <v>O</v>
      </c>
      <c r="AV54" s="79" t="str">
        <f t="shared" si="114"/>
        <v/>
      </c>
    </row>
    <row r="55" spans="1:48" x14ac:dyDescent="0.3">
      <c r="A55" s="9" t="s">
        <v>752</v>
      </c>
      <c r="B55" s="10" t="s">
        <v>1640</v>
      </c>
      <c r="C55" s="88">
        <v>340</v>
      </c>
      <c r="D55" s="86">
        <v>192.1</v>
      </c>
      <c r="E55" s="87">
        <v>58</v>
      </c>
      <c r="F55" s="86">
        <v>154.1</v>
      </c>
      <c r="G55" s="17">
        <v>47</v>
      </c>
      <c r="H55" s="88">
        <v>1</v>
      </c>
      <c r="I55" s="89"/>
      <c r="J55" s="89"/>
      <c r="K55" s="89"/>
      <c r="L55" s="89"/>
      <c r="M55" s="90">
        <f t="shared" si="96"/>
        <v>0</v>
      </c>
      <c r="N55" s="4" t="str">
        <f t="shared" si="97"/>
        <v/>
      </c>
      <c r="O55" s="91">
        <f t="shared" si="98"/>
        <v>0</v>
      </c>
      <c r="P55" s="91">
        <f t="shared" si="99"/>
        <v>0</v>
      </c>
      <c r="Q55" s="79">
        <v>4</v>
      </c>
      <c r="R55" s="79">
        <v>3</v>
      </c>
      <c r="S55" s="79" t="s">
        <v>72</v>
      </c>
      <c r="T55" s="5">
        <v>192</v>
      </c>
      <c r="U55" s="9"/>
      <c r="W55" s="86">
        <f t="shared" si="100"/>
        <v>192.1</v>
      </c>
      <c r="X55" s="87">
        <f t="shared" si="100"/>
        <v>58</v>
      </c>
      <c r="Y55" s="92">
        <f t="shared" si="101"/>
        <v>1</v>
      </c>
      <c r="Z55" s="90">
        <f t="shared" si="101"/>
        <v>0</v>
      </c>
      <c r="AA55" s="90">
        <f t="shared" si="102"/>
        <v>0</v>
      </c>
      <c r="AB55" s="90">
        <f t="shared" si="103"/>
        <v>0</v>
      </c>
      <c r="AC55" s="4" t="str">
        <f t="shared" si="103"/>
        <v/>
      </c>
      <c r="AD55" s="91">
        <f t="shared" si="103"/>
        <v>0</v>
      </c>
      <c r="AE55" s="79" t="str">
        <f t="shared" si="104"/>
        <v>계</v>
      </c>
      <c r="AF55" s="79" t="str">
        <f t="shared" si="105"/>
        <v>4/3</v>
      </c>
      <c r="AH55" s="20" t="str">
        <f t="shared" si="72"/>
        <v>백현8단지휴먼시아</v>
      </c>
      <c r="AI55" s="87">
        <f t="shared" si="71"/>
        <v>58</v>
      </c>
      <c r="AJ55" s="79" t="str">
        <f t="shared" si="106"/>
        <v>A-</v>
      </c>
      <c r="AK55" s="79" t="s">
        <v>13</v>
      </c>
      <c r="AL55" s="79" t="s">
        <v>62</v>
      </c>
      <c r="AM55" s="79" t="s">
        <v>63</v>
      </c>
      <c r="AN55" s="79" t="str">
        <f t="shared" si="107"/>
        <v>C</v>
      </c>
      <c r="AO55" s="79" t="str">
        <f t="shared" si="108"/>
        <v/>
      </c>
      <c r="AP55" s="79" t="str">
        <f t="shared" si="109"/>
        <v/>
      </c>
      <c r="AQ55" s="79" t="str">
        <f t="shared" si="110"/>
        <v>O</v>
      </c>
      <c r="AR55" s="79" t="str">
        <f t="shared" si="111"/>
        <v>O</v>
      </c>
      <c r="AS55" s="79" t="s">
        <v>2</v>
      </c>
      <c r="AT55" s="79" t="str">
        <f t="shared" si="112"/>
        <v>X</v>
      </c>
      <c r="AU55" s="79" t="str">
        <f t="shared" si="113"/>
        <v>O</v>
      </c>
      <c r="AV55" s="79" t="str">
        <f t="shared" si="114"/>
        <v/>
      </c>
    </row>
    <row r="56" spans="1:48" x14ac:dyDescent="0.3">
      <c r="A56" s="9" t="s">
        <v>752</v>
      </c>
      <c r="B56" s="10" t="s">
        <v>1640</v>
      </c>
      <c r="C56" s="88">
        <v>340</v>
      </c>
      <c r="D56" s="86">
        <v>226.2</v>
      </c>
      <c r="E56" s="87">
        <v>68</v>
      </c>
      <c r="F56" s="86">
        <v>181.4</v>
      </c>
      <c r="G56" s="17">
        <v>55</v>
      </c>
      <c r="H56" s="88">
        <v>2</v>
      </c>
      <c r="I56" s="89"/>
      <c r="J56" s="89"/>
      <c r="K56" s="89"/>
      <c r="L56" s="89"/>
      <c r="M56" s="90">
        <f t="shared" si="96"/>
        <v>0</v>
      </c>
      <c r="N56" s="4" t="str">
        <f t="shared" si="97"/>
        <v/>
      </c>
      <c r="O56" s="91">
        <f t="shared" si="98"/>
        <v>0</v>
      </c>
      <c r="P56" s="91">
        <f t="shared" si="99"/>
        <v>0</v>
      </c>
      <c r="Q56" s="79">
        <v>5</v>
      </c>
      <c r="R56" s="79">
        <v>3</v>
      </c>
      <c r="S56" s="79" t="s">
        <v>72</v>
      </c>
      <c r="T56" s="5">
        <v>226</v>
      </c>
      <c r="U56" s="9"/>
      <c r="W56" s="86">
        <f t="shared" si="100"/>
        <v>226.2</v>
      </c>
      <c r="X56" s="87">
        <f t="shared" si="100"/>
        <v>68</v>
      </c>
      <c r="Y56" s="92">
        <f t="shared" si="101"/>
        <v>2</v>
      </c>
      <c r="Z56" s="90">
        <f t="shared" si="101"/>
        <v>0</v>
      </c>
      <c r="AA56" s="90">
        <f t="shared" si="102"/>
        <v>0</v>
      </c>
      <c r="AB56" s="90">
        <f t="shared" si="103"/>
        <v>0</v>
      </c>
      <c r="AC56" s="4" t="str">
        <f t="shared" si="103"/>
        <v/>
      </c>
      <c r="AD56" s="91">
        <f t="shared" si="103"/>
        <v>0</v>
      </c>
      <c r="AE56" s="79" t="str">
        <f t="shared" si="104"/>
        <v>계</v>
      </c>
      <c r="AF56" s="79" t="str">
        <f t="shared" si="105"/>
        <v>5/3</v>
      </c>
      <c r="AH56" s="20" t="str">
        <f t="shared" si="72"/>
        <v>백현8단지휴먼시아</v>
      </c>
      <c r="AI56" s="87">
        <f t="shared" si="71"/>
        <v>68</v>
      </c>
      <c r="AJ56" s="79" t="str">
        <f t="shared" si="106"/>
        <v>A-</v>
      </c>
      <c r="AK56" s="79" t="s">
        <v>13</v>
      </c>
      <c r="AL56" s="79" t="s">
        <v>62</v>
      </c>
      <c r="AM56" s="79" t="s">
        <v>63</v>
      </c>
      <c r="AN56" s="79" t="str">
        <f t="shared" si="107"/>
        <v>C</v>
      </c>
      <c r="AO56" s="79" t="str">
        <f t="shared" si="108"/>
        <v/>
      </c>
      <c r="AP56" s="79" t="str">
        <f t="shared" si="109"/>
        <v/>
      </c>
      <c r="AQ56" s="79" t="str">
        <f t="shared" si="110"/>
        <v>O</v>
      </c>
      <c r="AR56" s="79" t="str">
        <f t="shared" si="111"/>
        <v>O</v>
      </c>
      <c r="AS56" s="79" t="s">
        <v>2</v>
      </c>
      <c r="AT56" s="79" t="str">
        <f t="shared" si="112"/>
        <v>X</v>
      </c>
      <c r="AU56" s="79" t="str">
        <f t="shared" si="113"/>
        <v>O</v>
      </c>
      <c r="AV56" s="79" t="str">
        <f t="shared" si="114"/>
        <v/>
      </c>
    </row>
    <row r="57" spans="1:48" x14ac:dyDescent="0.3">
      <c r="A57" s="9"/>
      <c r="B57" s="79"/>
      <c r="C57" s="6"/>
      <c r="D57" s="9"/>
      <c r="E57" s="14"/>
      <c r="F57" s="86"/>
      <c r="G57" s="9"/>
      <c r="H57" s="9"/>
      <c r="I57" s="9"/>
      <c r="J57" s="9"/>
      <c r="K57" s="9"/>
      <c r="L57" s="9"/>
      <c r="M57" s="9"/>
      <c r="N57" s="9"/>
      <c r="O57" s="91"/>
      <c r="P57" s="91"/>
      <c r="Q57" s="87"/>
      <c r="R57" s="87"/>
      <c r="S57" s="9"/>
      <c r="T57" s="47"/>
      <c r="U57" s="9"/>
      <c r="W57" s="67" t="str">
        <f>$A$4&amp;" "&amp;A58&amp;"("&amp;B58&amp;","&amp;C58&amp;"^)"</f>
        <v>백현동 백현9단지휴먼시아e-편한세상('09.09.,348^)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72"/>
        <v/>
      </c>
      <c r="AI57" s="106" t="str">
        <f t="shared" si="71"/>
        <v/>
      </c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</row>
    <row r="58" spans="1:48" x14ac:dyDescent="0.3">
      <c r="A58" s="9" t="s">
        <v>756</v>
      </c>
      <c r="B58" s="10" t="s">
        <v>1640</v>
      </c>
      <c r="C58" s="88">
        <v>348</v>
      </c>
      <c r="D58" s="86">
        <v>126.1</v>
      </c>
      <c r="E58" s="87">
        <v>38</v>
      </c>
      <c r="F58" s="86">
        <v>101.2</v>
      </c>
      <c r="G58" s="17">
        <v>31</v>
      </c>
      <c r="H58" s="88">
        <v>69</v>
      </c>
      <c r="I58" s="89"/>
      <c r="J58" s="89"/>
      <c r="K58" s="89"/>
      <c r="L58" s="89"/>
      <c r="M58" s="90">
        <f t="shared" ref="M58:M63" si="115">I58-K58</f>
        <v>0</v>
      </c>
      <c r="N58" s="4" t="str">
        <f t="shared" ref="N58:N63" si="116">IF(ISERROR(K58/I58),"",K58/I58)</f>
        <v/>
      </c>
      <c r="O58" s="91">
        <f t="shared" ref="O58:O63" si="117">I58/E58</f>
        <v>0</v>
      </c>
      <c r="P58" s="91">
        <f t="shared" ref="P58:P63" si="118">K58/E58</f>
        <v>0</v>
      </c>
      <c r="Q58" s="79">
        <v>3</v>
      </c>
      <c r="R58" s="79">
        <v>2</v>
      </c>
      <c r="S58" s="79" t="s">
        <v>72</v>
      </c>
      <c r="T58" s="5" t="s">
        <v>175</v>
      </c>
      <c r="U58" s="9"/>
      <c r="W58" s="86">
        <f t="shared" ref="W58:X63" si="119">D58</f>
        <v>126.1</v>
      </c>
      <c r="X58" s="87">
        <f t="shared" si="119"/>
        <v>38</v>
      </c>
      <c r="Y58" s="92">
        <f t="shared" ref="Y58:Z63" si="120">H58</f>
        <v>69</v>
      </c>
      <c r="Z58" s="90">
        <f t="shared" si="120"/>
        <v>0</v>
      </c>
      <c r="AA58" s="90">
        <f t="shared" ref="AA58:AA63" si="121">K58</f>
        <v>0</v>
      </c>
      <c r="AB58" s="90">
        <f t="shared" ref="AB58:AD63" si="122">M58</f>
        <v>0</v>
      </c>
      <c r="AC58" s="4" t="str">
        <f t="shared" si="122"/>
        <v/>
      </c>
      <c r="AD58" s="91">
        <f t="shared" si="122"/>
        <v>0</v>
      </c>
      <c r="AE58" s="79" t="str">
        <f t="shared" ref="AE58:AE63" si="123">S58</f>
        <v>계</v>
      </c>
      <c r="AF58" s="79" t="str">
        <f t="shared" ref="AF58:AF63" si="124">Q58&amp;"/"&amp;R58</f>
        <v>3/2</v>
      </c>
      <c r="AH58" s="20" t="str">
        <f t="shared" si="72"/>
        <v>백현9단지휴먼시아e-편한세상</v>
      </c>
      <c r="AI58" s="87">
        <f t="shared" si="71"/>
        <v>38</v>
      </c>
      <c r="AJ58" s="79" t="str">
        <f t="shared" ref="AJ58:AJ63" si="125">IF(AI58="","",$AJ$2)</f>
        <v>A-</v>
      </c>
      <c r="AK58" s="79" t="s">
        <v>13</v>
      </c>
      <c r="AL58" s="79" t="s">
        <v>62</v>
      </c>
      <c r="AM58" s="79" t="s">
        <v>63</v>
      </c>
      <c r="AN58" s="79" t="str">
        <f t="shared" ref="AN58:AN63" si="126">IF(AI58="","",$AN$2)</f>
        <v>C</v>
      </c>
      <c r="AO58" s="79" t="str">
        <f t="shared" ref="AO58:AO63" si="127">IF(N58="","",IF(N58&gt;=$AO$1/100,"O","X"))</f>
        <v/>
      </c>
      <c r="AP58" s="79" t="str">
        <f t="shared" ref="AP58:AP63" si="128">IF(I58="","",IF(I58&lt;=$AP$1,"O","X"))</f>
        <v/>
      </c>
      <c r="AQ58" s="79" t="str">
        <f t="shared" ref="AQ58:AQ63" si="129">IF(O58="","",IF(O58&lt;=$AQ$1,"O","X"))</f>
        <v>O</v>
      </c>
      <c r="AR58" s="79" t="str">
        <f t="shared" ref="AR58:AR63" si="130">IF(M58="","",IF(M58&lt;=$AR$1,"O","X"))</f>
        <v>O</v>
      </c>
      <c r="AS58" s="79" t="s">
        <v>2</v>
      </c>
      <c r="AT58" s="79" t="str">
        <f t="shared" ref="AT58:AT63" si="131">IF(OR(F58="",AI58=""),"",IF(AND((F58&lt;=85),(AI58&gt;=15)),"O","X"))</f>
        <v>X</v>
      </c>
      <c r="AU58" s="79" t="str">
        <f t="shared" ref="AU58:AU63" si="132">IF(C58="","",IF(C58&gt;=$AU$1,"O","X"))</f>
        <v>O</v>
      </c>
      <c r="AV58" s="79" t="str">
        <f t="shared" ref="AV58:AV63" si="133">IF(AO58="","",IF(AND(AO58="O",AP58="O",AR58="O",AT58="O",AU58="O"),"후보","X"))</f>
        <v/>
      </c>
    </row>
    <row r="59" spans="1:48" x14ac:dyDescent="0.3">
      <c r="A59" s="9" t="s">
        <v>756</v>
      </c>
      <c r="B59" s="10" t="s">
        <v>1640</v>
      </c>
      <c r="C59" s="88">
        <v>348</v>
      </c>
      <c r="D59" s="86">
        <v>126.5</v>
      </c>
      <c r="E59" s="87">
        <v>38</v>
      </c>
      <c r="F59" s="86">
        <v>101.5</v>
      </c>
      <c r="G59" s="17">
        <v>31</v>
      </c>
      <c r="H59" s="88">
        <v>60</v>
      </c>
      <c r="I59" s="89">
        <v>210000</v>
      </c>
      <c r="J59" s="89" t="s">
        <v>84</v>
      </c>
      <c r="K59" s="89">
        <v>95000</v>
      </c>
      <c r="L59" s="89" t="s">
        <v>84</v>
      </c>
      <c r="M59" s="90">
        <f t="shared" si="115"/>
        <v>115000</v>
      </c>
      <c r="N59" s="4">
        <f t="shared" si="116"/>
        <v>0.45238095238095238</v>
      </c>
      <c r="O59" s="91">
        <f t="shared" si="117"/>
        <v>5526.3157894736842</v>
      </c>
      <c r="P59" s="91">
        <f t="shared" si="118"/>
        <v>2500</v>
      </c>
      <c r="Q59" s="79">
        <v>3</v>
      </c>
      <c r="R59" s="79">
        <v>2</v>
      </c>
      <c r="S59" s="79" t="s">
        <v>72</v>
      </c>
      <c r="T59" s="5" t="s">
        <v>176</v>
      </c>
      <c r="U59" s="9"/>
      <c r="W59" s="86">
        <f t="shared" si="119"/>
        <v>126.5</v>
      </c>
      <c r="X59" s="87">
        <f t="shared" si="119"/>
        <v>38</v>
      </c>
      <c r="Y59" s="92">
        <f t="shared" si="120"/>
        <v>60</v>
      </c>
      <c r="Z59" s="90">
        <f t="shared" si="120"/>
        <v>210000</v>
      </c>
      <c r="AA59" s="90">
        <f t="shared" si="121"/>
        <v>95000</v>
      </c>
      <c r="AB59" s="90">
        <f t="shared" si="122"/>
        <v>115000</v>
      </c>
      <c r="AC59" s="4">
        <f t="shared" si="122"/>
        <v>0.45238095238095238</v>
      </c>
      <c r="AD59" s="91">
        <f t="shared" si="122"/>
        <v>5526.3157894736842</v>
      </c>
      <c r="AE59" s="79" t="str">
        <f t="shared" si="123"/>
        <v>계</v>
      </c>
      <c r="AF59" s="79" t="str">
        <f t="shared" si="124"/>
        <v>3/2</v>
      </c>
      <c r="AH59" s="20" t="str">
        <f t="shared" si="72"/>
        <v>백현9단지휴먼시아e-편한세상</v>
      </c>
      <c r="AI59" s="87">
        <f t="shared" si="71"/>
        <v>38</v>
      </c>
      <c r="AJ59" s="79" t="str">
        <f t="shared" si="125"/>
        <v>A-</v>
      </c>
      <c r="AK59" s="79" t="s">
        <v>13</v>
      </c>
      <c r="AL59" s="79" t="s">
        <v>62</v>
      </c>
      <c r="AM59" s="79" t="s">
        <v>63</v>
      </c>
      <c r="AN59" s="79" t="str">
        <f t="shared" si="126"/>
        <v>C</v>
      </c>
      <c r="AO59" s="79" t="str">
        <f t="shared" si="127"/>
        <v>X</v>
      </c>
      <c r="AP59" s="79" t="str">
        <f t="shared" si="128"/>
        <v>X</v>
      </c>
      <c r="AQ59" s="79" t="str">
        <f t="shared" si="129"/>
        <v>X</v>
      </c>
      <c r="AR59" s="79" t="str">
        <f t="shared" si="130"/>
        <v>X</v>
      </c>
      <c r="AS59" s="79" t="s">
        <v>2</v>
      </c>
      <c r="AT59" s="79" t="str">
        <f t="shared" si="131"/>
        <v>X</v>
      </c>
      <c r="AU59" s="79" t="str">
        <f t="shared" si="132"/>
        <v>O</v>
      </c>
      <c r="AV59" s="79" t="str">
        <f t="shared" si="133"/>
        <v>X</v>
      </c>
    </row>
    <row r="60" spans="1:48" x14ac:dyDescent="0.3">
      <c r="A60" s="9" t="s">
        <v>756</v>
      </c>
      <c r="B60" s="10" t="s">
        <v>1640</v>
      </c>
      <c r="C60" s="88">
        <v>348</v>
      </c>
      <c r="D60" s="86">
        <v>145.9</v>
      </c>
      <c r="E60" s="87">
        <v>44</v>
      </c>
      <c r="F60" s="86">
        <v>117.1</v>
      </c>
      <c r="G60" s="17">
        <v>35</v>
      </c>
      <c r="H60" s="88">
        <v>60</v>
      </c>
      <c r="I60" s="89">
        <v>245000</v>
      </c>
      <c r="J60" s="89" t="s">
        <v>64</v>
      </c>
      <c r="K60" s="89">
        <v>130000</v>
      </c>
      <c r="L60" s="89" t="s">
        <v>84</v>
      </c>
      <c r="M60" s="90">
        <f t="shared" si="115"/>
        <v>115000</v>
      </c>
      <c r="N60" s="4">
        <f t="shared" si="116"/>
        <v>0.53061224489795922</v>
      </c>
      <c r="O60" s="91">
        <f t="shared" si="117"/>
        <v>5568.181818181818</v>
      </c>
      <c r="P60" s="91">
        <f t="shared" si="118"/>
        <v>2954.5454545454545</v>
      </c>
      <c r="Q60" s="79">
        <v>4</v>
      </c>
      <c r="R60" s="79">
        <v>2</v>
      </c>
      <c r="S60" s="79" t="s">
        <v>72</v>
      </c>
      <c r="T60" s="5" t="s">
        <v>180</v>
      </c>
      <c r="U60" s="9"/>
      <c r="W60" s="86">
        <f t="shared" si="119"/>
        <v>145.9</v>
      </c>
      <c r="X60" s="87">
        <f t="shared" si="119"/>
        <v>44</v>
      </c>
      <c r="Y60" s="92">
        <f t="shared" si="120"/>
        <v>60</v>
      </c>
      <c r="Z60" s="90">
        <f t="shared" si="120"/>
        <v>245000</v>
      </c>
      <c r="AA60" s="90">
        <f t="shared" si="121"/>
        <v>130000</v>
      </c>
      <c r="AB60" s="90">
        <f t="shared" si="122"/>
        <v>115000</v>
      </c>
      <c r="AC60" s="4">
        <f t="shared" si="122"/>
        <v>0.53061224489795922</v>
      </c>
      <c r="AD60" s="91">
        <f t="shared" si="122"/>
        <v>5568.181818181818</v>
      </c>
      <c r="AE60" s="79" t="str">
        <f t="shared" si="123"/>
        <v>계</v>
      </c>
      <c r="AF60" s="79" t="str">
        <f t="shared" si="124"/>
        <v>4/2</v>
      </c>
      <c r="AH60" s="20" t="str">
        <f t="shared" si="72"/>
        <v>백현9단지휴먼시아e-편한세상</v>
      </c>
      <c r="AI60" s="87">
        <f t="shared" si="71"/>
        <v>44</v>
      </c>
      <c r="AJ60" s="79" t="str">
        <f t="shared" si="125"/>
        <v>A-</v>
      </c>
      <c r="AK60" s="79" t="s">
        <v>13</v>
      </c>
      <c r="AL60" s="79" t="s">
        <v>62</v>
      </c>
      <c r="AM60" s="79" t="s">
        <v>63</v>
      </c>
      <c r="AN60" s="79" t="str">
        <f t="shared" si="126"/>
        <v>C</v>
      </c>
      <c r="AO60" s="79" t="str">
        <f t="shared" si="127"/>
        <v>X</v>
      </c>
      <c r="AP60" s="79" t="str">
        <f t="shared" si="128"/>
        <v>X</v>
      </c>
      <c r="AQ60" s="79" t="str">
        <f t="shared" si="129"/>
        <v>X</v>
      </c>
      <c r="AR60" s="79" t="str">
        <f t="shared" si="130"/>
        <v>X</v>
      </c>
      <c r="AS60" s="79" t="s">
        <v>2</v>
      </c>
      <c r="AT60" s="79" t="str">
        <f t="shared" si="131"/>
        <v>X</v>
      </c>
      <c r="AU60" s="79" t="str">
        <f t="shared" si="132"/>
        <v>O</v>
      </c>
      <c r="AV60" s="79" t="str">
        <f t="shared" si="133"/>
        <v>X</v>
      </c>
    </row>
    <row r="61" spans="1:48" x14ac:dyDescent="0.3">
      <c r="A61" s="9" t="s">
        <v>756</v>
      </c>
      <c r="B61" s="10" t="s">
        <v>1640</v>
      </c>
      <c r="C61" s="88">
        <v>348</v>
      </c>
      <c r="D61" s="86">
        <v>146.80000000000001</v>
      </c>
      <c r="E61" s="87">
        <v>44</v>
      </c>
      <c r="F61" s="86">
        <v>117.8</v>
      </c>
      <c r="G61" s="17">
        <v>36</v>
      </c>
      <c r="H61" s="88">
        <v>60</v>
      </c>
      <c r="I61" s="89"/>
      <c r="J61" s="89"/>
      <c r="K61" s="89"/>
      <c r="L61" s="89"/>
      <c r="M61" s="90">
        <f t="shared" si="115"/>
        <v>0</v>
      </c>
      <c r="N61" s="4" t="str">
        <f t="shared" si="116"/>
        <v/>
      </c>
      <c r="O61" s="91">
        <f t="shared" si="117"/>
        <v>0</v>
      </c>
      <c r="P61" s="91">
        <f t="shared" si="118"/>
        <v>0</v>
      </c>
      <c r="Q61" s="79">
        <v>4</v>
      </c>
      <c r="R61" s="79">
        <v>2</v>
      </c>
      <c r="S61" s="79" t="s">
        <v>72</v>
      </c>
      <c r="T61" s="5" t="s">
        <v>181</v>
      </c>
      <c r="U61" s="9"/>
      <c r="W61" s="86">
        <f t="shared" si="119"/>
        <v>146.80000000000001</v>
      </c>
      <c r="X61" s="87">
        <f t="shared" si="119"/>
        <v>44</v>
      </c>
      <c r="Y61" s="92">
        <f t="shared" si="120"/>
        <v>60</v>
      </c>
      <c r="Z61" s="90">
        <f t="shared" si="120"/>
        <v>0</v>
      </c>
      <c r="AA61" s="90">
        <f t="shared" si="121"/>
        <v>0</v>
      </c>
      <c r="AB61" s="90">
        <f t="shared" si="122"/>
        <v>0</v>
      </c>
      <c r="AC61" s="4" t="str">
        <f t="shared" si="122"/>
        <v/>
      </c>
      <c r="AD61" s="91">
        <f t="shared" si="122"/>
        <v>0</v>
      </c>
      <c r="AE61" s="79" t="str">
        <f t="shared" si="123"/>
        <v>계</v>
      </c>
      <c r="AF61" s="79" t="str">
        <f t="shared" si="124"/>
        <v>4/2</v>
      </c>
      <c r="AH61" s="20" t="str">
        <f t="shared" si="72"/>
        <v>백현9단지휴먼시아e-편한세상</v>
      </c>
      <c r="AI61" s="87">
        <f t="shared" si="71"/>
        <v>44</v>
      </c>
      <c r="AJ61" s="79" t="str">
        <f t="shared" si="125"/>
        <v>A-</v>
      </c>
      <c r="AK61" s="79" t="s">
        <v>13</v>
      </c>
      <c r="AL61" s="79" t="s">
        <v>62</v>
      </c>
      <c r="AM61" s="79" t="s">
        <v>63</v>
      </c>
      <c r="AN61" s="79" t="str">
        <f t="shared" si="126"/>
        <v>C</v>
      </c>
      <c r="AO61" s="79" t="str">
        <f t="shared" si="127"/>
        <v/>
      </c>
      <c r="AP61" s="79" t="str">
        <f t="shared" si="128"/>
        <v/>
      </c>
      <c r="AQ61" s="79" t="str">
        <f t="shared" si="129"/>
        <v>O</v>
      </c>
      <c r="AR61" s="79" t="str">
        <f t="shared" si="130"/>
        <v>O</v>
      </c>
      <c r="AS61" s="79" t="s">
        <v>2</v>
      </c>
      <c r="AT61" s="79" t="str">
        <f t="shared" si="131"/>
        <v>X</v>
      </c>
      <c r="AU61" s="79" t="str">
        <f t="shared" si="132"/>
        <v>O</v>
      </c>
      <c r="AV61" s="79" t="str">
        <f t="shared" si="133"/>
        <v/>
      </c>
    </row>
    <row r="62" spans="1:48" x14ac:dyDescent="0.3">
      <c r="A62" s="9" t="s">
        <v>756</v>
      </c>
      <c r="B62" s="10" t="s">
        <v>1640</v>
      </c>
      <c r="C62" s="88">
        <v>348</v>
      </c>
      <c r="D62" s="86">
        <v>146.1</v>
      </c>
      <c r="E62" s="87">
        <v>44</v>
      </c>
      <c r="F62" s="86">
        <v>117.2</v>
      </c>
      <c r="G62" s="17">
        <v>35</v>
      </c>
      <c r="H62" s="88">
        <v>50</v>
      </c>
      <c r="I62" s="89"/>
      <c r="J62" s="89"/>
      <c r="K62" s="89">
        <v>130000</v>
      </c>
      <c r="L62" s="89" t="s">
        <v>84</v>
      </c>
      <c r="M62" s="90">
        <f t="shared" si="115"/>
        <v>-130000</v>
      </c>
      <c r="N62" s="4" t="str">
        <f t="shared" si="116"/>
        <v/>
      </c>
      <c r="O62" s="91">
        <f t="shared" si="117"/>
        <v>0</v>
      </c>
      <c r="P62" s="91">
        <f t="shared" si="118"/>
        <v>2954.5454545454545</v>
      </c>
      <c r="Q62" s="79">
        <v>4</v>
      </c>
      <c r="R62" s="79">
        <v>2</v>
      </c>
      <c r="S62" s="79" t="s">
        <v>72</v>
      </c>
      <c r="T62" s="5" t="s">
        <v>178</v>
      </c>
      <c r="U62" s="9"/>
      <c r="W62" s="86">
        <f t="shared" si="119"/>
        <v>146.1</v>
      </c>
      <c r="X62" s="87">
        <f t="shared" si="119"/>
        <v>44</v>
      </c>
      <c r="Y62" s="92">
        <f t="shared" si="120"/>
        <v>50</v>
      </c>
      <c r="Z62" s="90">
        <f t="shared" si="120"/>
        <v>0</v>
      </c>
      <c r="AA62" s="90">
        <f t="shared" si="121"/>
        <v>130000</v>
      </c>
      <c r="AB62" s="90">
        <f t="shared" si="122"/>
        <v>-130000</v>
      </c>
      <c r="AC62" s="4" t="str">
        <f t="shared" si="122"/>
        <v/>
      </c>
      <c r="AD62" s="91">
        <f t="shared" si="122"/>
        <v>0</v>
      </c>
      <c r="AE62" s="79" t="str">
        <f t="shared" si="123"/>
        <v>계</v>
      </c>
      <c r="AF62" s="79" t="str">
        <f t="shared" si="124"/>
        <v>4/2</v>
      </c>
      <c r="AH62" s="20" t="str">
        <f t="shared" si="72"/>
        <v>백현9단지휴먼시아e-편한세상</v>
      </c>
      <c r="AI62" s="87">
        <f t="shared" si="71"/>
        <v>44</v>
      </c>
      <c r="AJ62" s="79" t="str">
        <f t="shared" si="125"/>
        <v>A-</v>
      </c>
      <c r="AK62" s="79" t="s">
        <v>13</v>
      </c>
      <c r="AL62" s="79" t="s">
        <v>62</v>
      </c>
      <c r="AM62" s="79" t="s">
        <v>63</v>
      </c>
      <c r="AN62" s="79" t="str">
        <f t="shared" si="126"/>
        <v>C</v>
      </c>
      <c r="AO62" s="79" t="str">
        <f t="shared" si="127"/>
        <v/>
      </c>
      <c r="AP62" s="79" t="str">
        <f t="shared" si="128"/>
        <v/>
      </c>
      <c r="AQ62" s="79" t="str">
        <f t="shared" si="129"/>
        <v>O</v>
      </c>
      <c r="AR62" s="79" t="str">
        <f t="shared" si="130"/>
        <v>O</v>
      </c>
      <c r="AS62" s="79" t="s">
        <v>2</v>
      </c>
      <c r="AT62" s="79" t="str">
        <f t="shared" si="131"/>
        <v>X</v>
      </c>
      <c r="AU62" s="79" t="str">
        <f t="shared" si="132"/>
        <v>O</v>
      </c>
      <c r="AV62" s="79" t="str">
        <f t="shared" si="133"/>
        <v/>
      </c>
    </row>
    <row r="63" spans="1:48" x14ac:dyDescent="0.3">
      <c r="A63" s="9" t="s">
        <v>756</v>
      </c>
      <c r="B63" s="10" t="s">
        <v>1640</v>
      </c>
      <c r="C63" s="88">
        <v>348</v>
      </c>
      <c r="D63" s="86">
        <v>146.69999999999999</v>
      </c>
      <c r="E63" s="87">
        <v>44</v>
      </c>
      <c r="F63" s="86">
        <v>117.7</v>
      </c>
      <c r="G63" s="17">
        <v>36</v>
      </c>
      <c r="H63" s="88">
        <v>49</v>
      </c>
      <c r="I63" s="89">
        <v>229000</v>
      </c>
      <c r="J63" s="89" t="s">
        <v>84</v>
      </c>
      <c r="K63" s="89"/>
      <c r="L63" s="89"/>
      <c r="M63" s="90">
        <f t="shared" si="115"/>
        <v>229000</v>
      </c>
      <c r="N63" s="4">
        <f t="shared" si="116"/>
        <v>0</v>
      </c>
      <c r="O63" s="91">
        <f t="shared" si="117"/>
        <v>5204.545454545455</v>
      </c>
      <c r="P63" s="91">
        <f t="shared" si="118"/>
        <v>0</v>
      </c>
      <c r="Q63" s="79">
        <v>4</v>
      </c>
      <c r="R63" s="79">
        <v>2</v>
      </c>
      <c r="S63" s="79" t="s">
        <v>72</v>
      </c>
      <c r="T63" s="5" t="s">
        <v>182</v>
      </c>
      <c r="U63" s="9"/>
      <c r="W63" s="86">
        <f t="shared" si="119"/>
        <v>146.69999999999999</v>
      </c>
      <c r="X63" s="87">
        <f t="shared" si="119"/>
        <v>44</v>
      </c>
      <c r="Y63" s="92">
        <f t="shared" si="120"/>
        <v>49</v>
      </c>
      <c r="Z63" s="90">
        <f t="shared" si="120"/>
        <v>229000</v>
      </c>
      <c r="AA63" s="90">
        <f t="shared" si="121"/>
        <v>0</v>
      </c>
      <c r="AB63" s="90">
        <f t="shared" si="122"/>
        <v>229000</v>
      </c>
      <c r="AC63" s="4">
        <f t="shared" si="122"/>
        <v>0</v>
      </c>
      <c r="AD63" s="91">
        <f t="shared" si="122"/>
        <v>5204.545454545455</v>
      </c>
      <c r="AE63" s="79" t="str">
        <f t="shared" si="123"/>
        <v>계</v>
      </c>
      <c r="AF63" s="79" t="str">
        <f t="shared" si="124"/>
        <v>4/2</v>
      </c>
      <c r="AH63" s="20" t="str">
        <f t="shared" si="72"/>
        <v>백현9단지휴먼시아e-편한세상</v>
      </c>
      <c r="AI63" s="87">
        <f t="shared" si="71"/>
        <v>44</v>
      </c>
      <c r="AJ63" s="79" t="str">
        <f t="shared" si="125"/>
        <v>A-</v>
      </c>
      <c r="AK63" s="79" t="s">
        <v>13</v>
      </c>
      <c r="AL63" s="79" t="s">
        <v>62</v>
      </c>
      <c r="AM63" s="79" t="s">
        <v>63</v>
      </c>
      <c r="AN63" s="79" t="str">
        <f t="shared" si="126"/>
        <v>C</v>
      </c>
      <c r="AO63" s="79" t="str">
        <f t="shared" si="127"/>
        <v>X</v>
      </c>
      <c r="AP63" s="79" t="str">
        <f t="shared" si="128"/>
        <v>X</v>
      </c>
      <c r="AQ63" s="79" t="str">
        <f t="shared" si="129"/>
        <v>X</v>
      </c>
      <c r="AR63" s="79" t="str">
        <f t="shared" si="130"/>
        <v>X</v>
      </c>
      <c r="AS63" s="79" t="s">
        <v>2</v>
      </c>
      <c r="AT63" s="79" t="str">
        <f t="shared" si="131"/>
        <v>X</v>
      </c>
      <c r="AU63" s="79" t="str">
        <f t="shared" si="132"/>
        <v>O</v>
      </c>
      <c r="AV63" s="79" t="str">
        <f t="shared" si="133"/>
        <v>X</v>
      </c>
    </row>
    <row r="64" spans="1:48" x14ac:dyDescent="0.3">
      <c r="A64" s="9"/>
      <c r="B64" s="79"/>
      <c r="C64" s="6"/>
      <c r="D64" s="9"/>
      <c r="E64" s="14"/>
      <c r="F64" s="86"/>
      <c r="G64" s="9"/>
      <c r="H64" s="9"/>
      <c r="I64" s="9"/>
      <c r="J64" s="9"/>
      <c r="K64" s="9"/>
      <c r="L64" s="9"/>
      <c r="M64" s="9"/>
      <c r="N64" s="9"/>
      <c r="O64" s="91"/>
      <c r="P64" s="91"/>
      <c r="Q64" s="87"/>
      <c r="R64" s="87"/>
      <c r="S64" s="9"/>
      <c r="T64" s="47"/>
      <c r="U64" s="9"/>
      <c r="W64" s="67" t="str">
        <f>$A$4&amp;" "&amp;A65&amp;"("&amp;B65&amp;","&amp;C65&amp;"^)"</f>
        <v>백현동 알파리움2단지('15.11.,514^)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72"/>
        <v/>
      </c>
      <c r="AI64" s="106" t="str">
        <f t="shared" si="71"/>
        <v/>
      </c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</row>
    <row r="65" spans="1:48" x14ac:dyDescent="0.3">
      <c r="A65" s="9" t="s">
        <v>760</v>
      </c>
      <c r="B65" s="10" t="s">
        <v>1651</v>
      </c>
      <c r="C65" s="88">
        <v>514</v>
      </c>
      <c r="D65" s="86">
        <v>124.3</v>
      </c>
      <c r="E65" s="87">
        <v>38</v>
      </c>
      <c r="F65" s="86">
        <v>96.8</v>
      </c>
      <c r="G65" s="17">
        <v>29</v>
      </c>
      <c r="H65" s="88">
        <v>76</v>
      </c>
      <c r="I65" s="89"/>
      <c r="J65" s="89"/>
      <c r="K65" s="89"/>
      <c r="L65" s="89"/>
      <c r="M65" s="90">
        <f t="shared" ref="M65:M71" si="134">I65-K65</f>
        <v>0</v>
      </c>
      <c r="N65" s="4" t="str">
        <f t="shared" ref="N65:N71" si="135">IF(ISERROR(K65/I65),"",K65/I65)</f>
        <v/>
      </c>
      <c r="O65" s="91">
        <f t="shared" ref="O65:O71" si="136">I65/E65</f>
        <v>0</v>
      </c>
      <c r="P65" s="91">
        <f t="shared" ref="P65:P71" si="137">K65/E65</f>
        <v>0</v>
      </c>
      <c r="Q65" s="79">
        <v>3</v>
      </c>
      <c r="R65" s="79">
        <v>2</v>
      </c>
      <c r="S65" s="79" t="s">
        <v>72</v>
      </c>
      <c r="T65" s="5" t="s">
        <v>92</v>
      </c>
      <c r="U65" s="9"/>
      <c r="W65" s="86">
        <f t="shared" ref="W65:X71" si="138">D65</f>
        <v>124.3</v>
      </c>
      <c r="X65" s="87">
        <f t="shared" si="138"/>
        <v>38</v>
      </c>
      <c r="Y65" s="92">
        <f t="shared" ref="Y65:Z71" si="139">H65</f>
        <v>76</v>
      </c>
      <c r="Z65" s="90">
        <f t="shared" si="139"/>
        <v>0</v>
      </c>
      <c r="AA65" s="90">
        <f t="shared" ref="AA65:AA71" si="140">K65</f>
        <v>0</v>
      </c>
      <c r="AB65" s="90">
        <f t="shared" ref="AB65:AD71" si="141">M65</f>
        <v>0</v>
      </c>
      <c r="AC65" s="4" t="str">
        <f t="shared" si="141"/>
        <v/>
      </c>
      <c r="AD65" s="91">
        <f t="shared" si="141"/>
        <v>0</v>
      </c>
      <c r="AE65" s="79" t="str">
        <f t="shared" ref="AE65:AE71" si="142">S65</f>
        <v>계</v>
      </c>
      <c r="AF65" s="79" t="str">
        <f t="shared" ref="AF65:AF71" si="143">Q65&amp;"/"&amp;R65</f>
        <v>3/2</v>
      </c>
      <c r="AH65" s="20" t="str">
        <f t="shared" si="72"/>
        <v>알파리움2단지</v>
      </c>
      <c r="AI65" s="87">
        <f t="shared" si="71"/>
        <v>38</v>
      </c>
      <c r="AJ65" s="79" t="str">
        <f t="shared" ref="AJ65:AJ71" si="144">IF(AI65="","",$AJ$2)</f>
        <v>A-</v>
      </c>
      <c r="AK65" s="79" t="s">
        <v>13</v>
      </c>
      <c r="AL65" s="79" t="s">
        <v>62</v>
      </c>
      <c r="AM65" s="79" t="s">
        <v>63</v>
      </c>
      <c r="AN65" s="79" t="str">
        <f t="shared" ref="AN65:AN71" si="145">IF(AI65="","",$AN$2)</f>
        <v>C</v>
      </c>
      <c r="AO65" s="79" t="str">
        <f t="shared" ref="AO65:AO71" si="146">IF(N65="","",IF(N65&gt;=$AO$1/100,"O","X"))</f>
        <v/>
      </c>
      <c r="AP65" s="79" t="str">
        <f t="shared" ref="AP65:AP71" si="147">IF(I65="","",IF(I65&lt;=$AP$1,"O","X"))</f>
        <v/>
      </c>
      <c r="AQ65" s="79" t="str">
        <f t="shared" ref="AQ65:AQ71" si="148">IF(O65="","",IF(O65&lt;=$AQ$1,"O","X"))</f>
        <v>O</v>
      </c>
      <c r="AR65" s="79" t="str">
        <f t="shared" ref="AR65:AR71" si="149">IF(M65="","",IF(M65&lt;=$AR$1,"O","X"))</f>
        <v>O</v>
      </c>
      <c r="AS65" s="79" t="s">
        <v>2</v>
      </c>
      <c r="AT65" s="79" t="str">
        <f t="shared" ref="AT65:AT71" si="150">IF(OR(F65="",AI65=""),"",IF(AND((F65&lt;=85),(AI65&gt;=15)),"O","X"))</f>
        <v>X</v>
      </c>
      <c r="AU65" s="79" t="str">
        <f t="shared" ref="AU65:AU71" si="151">IF(C65="","",IF(C65&gt;=$AU$1,"O","X"))</f>
        <v>O</v>
      </c>
      <c r="AV65" s="79" t="str">
        <f t="shared" ref="AV65:AV71" si="152">IF(AO65="","",IF(AND(AO65="O",AP65="O",AR65="O",AT65="O",AU65="O"),"후보","X"))</f>
        <v/>
      </c>
    </row>
    <row r="66" spans="1:48" x14ac:dyDescent="0.3">
      <c r="A66" s="9" t="s">
        <v>760</v>
      </c>
      <c r="B66" s="10" t="s">
        <v>1651</v>
      </c>
      <c r="C66" s="88">
        <v>514</v>
      </c>
      <c r="D66" s="86">
        <v>139.9</v>
      </c>
      <c r="E66" s="87">
        <v>42</v>
      </c>
      <c r="F66" s="86">
        <v>110.3</v>
      </c>
      <c r="G66" s="17">
        <v>33</v>
      </c>
      <c r="H66" s="88">
        <v>76</v>
      </c>
      <c r="I66" s="89"/>
      <c r="J66" s="89"/>
      <c r="K66" s="89"/>
      <c r="L66" s="89"/>
      <c r="M66" s="90">
        <f t="shared" si="134"/>
        <v>0</v>
      </c>
      <c r="N66" s="4" t="str">
        <f t="shared" si="135"/>
        <v/>
      </c>
      <c r="O66" s="91">
        <f t="shared" si="136"/>
        <v>0</v>
      </c>
      <c r="P66" s="91">
        <f t="shared" si="137"/>
        <v>0</v>
      </c>
      <c r="Q66" s="79">
        <v>3</v>
      </c>
      <c r="R66" s="79">
        <v>2</v>
      </c>
      <c r="S66" s="79" t="s">
        <v>72</v>
      </c>
      <c r="T66" s="5">
        <v>139</v>
      </c>
      <c r="U66" s="9"/>
      <c r="W66" s="86">
        <f t="shared" si="138"/>
        <v>139.9</v>
      </c>
      <c r="X66" s="87">
        <f t="shared" si="138"/>
        <v>42</v>
      </c>
      <c r="Y66" s="92">
        <f t="shared" si="139"/>
        <v>76</v>
      </c>
      <c r="Z66" s="90">
        <f t="shared" si="139"/>
        <v>0</v>
      </c>
      <c r="AA66" s="90">
        <f t="shared" si="140"/>
        <v>0</v>
      </c>
      <c r="AB66" s="90">
        <f t="shared" si="141"/>
        <v>0</v>
      </c>
      <c r="AC66" s="4" t="str">
        <f t="shared" si="141"/>
        <v/>
      </c>
      <c r="AD66" s="91">
        <f t="shared" si="141"/>
        <v>0</v>
      </c>
      <c r="AE66" s="79" t="str">
        <f t="shared" si="142"/>
        <v>계</v>
      </c>
      <c r="AF66" s="79" t="str">
        <f t="shared" si="143"/>
        <v>3/2</v>
      </c>
      <c r="AH66" s="20" t="str">
        <f t="shared" si="72"/>
        <v>알파리움2단지</v>
      </c>
      <c r="AI66" s="87">
        <f t="shared" si="71"/>
        <v>42</v>
      </c>
      <c r="AJ66" s="79" t="str">
        <f t="shared" si="144"/>
        <v>A-</v>
      </c>
      <c r="AK66" s="79" t="s">
        <v>13</v>
      </c>
      <c r="AL66" s="79" t="s">
        <v>62</v>
      </c>
      <c r="AM66" s="79" t="s">
        <v>63</v>
      </c>
      <c r="AN66" s="79" t="str">
        <f t="shared" si="145"/>
        <v>C</v>
      </c>
      <c r="AO66" s="79" t="str">
        <f t="shared" si="146"/>
        <v/>
      </c>
      <c r="AP66" s="79" t="str">
        <f t="shared" si="147"/>
        <v/>
      </c>
      <c r="AQ66" s="79" t="str">
        <f t="shared" si="148"/>
        <v>O</v>
      </c>
      <c r="AR66" s="79" t="str">
        <f t="shared" si="149"/>
        <v>O</v>
      </c>
      <c r="AS66" s="79" t="s">
        <v>2</v>
      </c>
      <c r="AT66" s="79" t="str">
        <f t="shared" si="150"/>
        <v>X</v>
      </c>
      <c r="AU66" s="79" t="str">
        <f t="shared" si="151"/>
        <v>O</v>
      </c>
      <c r="AV66" s="79" t="str">
        <f t="shared" si="152"/>
        <v/>
      </c>
    </row>
    <row r="67" spans="1:48" x14ac:dyDescent="0.3">
      <c r="A67" s="9" t="s">
        <v>760</v>
      </c>
      <c r="B67" s="10" t="s">
        <v>1651</v>
      </c>
      <c r="C67" s="88">
        <v>514</v>
      </c>
      <c r="D67" s="86">
        <v>163.5</v>
      </c>
      <c r="E67" s="87">
        <v>49</v>
      </c>
      <c r="F67" s="86">
        <v>129.4</v>
      </c>
      <c r="G67" s="17">
        <v>39</v>
      </c>
      <c r="H67" s="88">
        <v>72</v>
      </c>
      <c r="I67" s="89"/>
      <c r="J67" s="89"/>
      <c r="K67" s="89"/>
      <c r="L67" s="89"/>
      <c r="M67" s="90">
        <f t="shared" si="134"/>
        <v>0</v>
      </c>
      <c r="N67" s="4" t="str">
        <f t="shared" si="135"/>
        <v/>
      </c>
      <c r="O67" s="91">
        <f t="shared" si="136"/>
        <v>0</v>
      </c>
      <c r="P67" s="91">
        <f t="shared" si="137"/>
        <v>0</v>
      </c>
      <c r="Q67" s="79">
        <v>4</v>
      </c>
      <c r="R67" s="79">
        <v>2</v>
      </c>
      <c r="S67" s="79" t="s">
        <v>72</v>
      </c>
      <c r="T67" s="5" t="s">
        <v>173</v>
      </c>
      <c r="U67" s="9"/>
      <c r="W67" s="86">
        <f t="shared" si="138"/>
        <v>163.5</v>
      </c>
      <c r="X67" s="87">
        <f t="shared" si="138"/>
        <v>49</v>
      </c>
      <c r="Y67" s="92">
        <f t="shared" si="139"/>
        <v>72</v>
      </c>
      <c r="Z67" s="90">
        <f t="shared" si="139"/>
        <v>0</v>
      </c>
      <c r="AA67" s="90">
        <f t="shared" si="140"/>
        <v>0</v>
      </c>
      <c r="AB67" s="90">
        <f t="shared" si="141"/>
        <v>0</v>
      </c>
      <c r="AC67" s="4" t="str">
        <f t="shared" si="141"/>
        <v/>
      </c>
      <c r="AD67" s="91">
        <f t="shared" si="141"/>
        <v>0</v>
      </c>
      <c r="AE67" s="79" t="str">
        <f t="shared" si="142"/>
        <v>계</v>
      </c>
      <c r="AF67" s="79" t="str">
        <f t="shared" si="143"/>
        <v>4/2</v>
      </c>
      <c r="AH67" s="20" t="str">
        <f t="shared" si="72"/>
        <v>알파리움2단지</v>
      </c>
      <c r="AI67" s="87">
        <f t="shared" ref="AI67:AI95" si="153">IF(E67="","",E67)</f>
        <v>49</v>
      </c>
      <c r="AJ67" s="79" t="str">
        <f t="shared" si="144"/>
        <v>A-</v>
      </c>
      <c r="AK67" s="79" t="s">
        <v>13</v>
      </c>
      <c r="AL67" s="79" t="s">
        <v>62</v>
      </c>
      <c r="AM67" s="79" t="s">
        <v>63</v>
      </c>
      <c r="AN67" s="79" t="str">
        <f t="shared" si="145"/>
        <v>C</v>
      </c>
      <c r="AO67" s="79" t="str">
        <f t="shared" si="146"/>
        <v/>
      </c>
      <c r="AP67" s="79" t="str">
        <f t="shared" si="147"/>
        <v/>
      </c>
      <c r="AQ67" s="79" t="str">
        <f t="shared" si="148"/>
        <v>O</v>
      </c>
      <c r="AR67" s="79" t="str">
        <f t="shared" si="149"/>
        <v>O</v>
      </c>
      <c r="AS67" s="79" t="s">
        <v>2</v>
      </c>
      <c r="AT67" s="79" t="str">
        <f t="shared" si="150"/>
        <v>X</v>
      </c>
      <c r="AU67" s="79" t="str">
        <f t="shared" si="151"/>
        <v>O</v>
      </c>
      <c r="AV67" s="79" t="str">
        <f t="shared" si="152"/>
        <v/>
      </c>
    </row>
    <row r="68" spans="1:48" x14ac:dyDescent="0.3">
      <c r="A68" s="9" t="s">
        <v>760</v>
      </c>
      <c r="B68" s="10" t="s">
        <v>1651</v>
      </c>
      <c r="C68" s="88">
        <v>514</v>
      </c>
      <c r="D68" s="86">
        <v>164.2</v>
      </c>
      <c r="E68" s="87">
        <v>50</v>
      </c>
      <c r="F68" s="86">
        <v>129.5</v>
      </c>
      <c r="G68" s="17">
        <v>39</v>
      </c>
      <c r="H68" s="88">
        <v>152</v>
      </c>
      <c r="I68" s="89"/>
      <c r="J68" s="89"/>
      <c r="K68" s="89"/>
      <c r="L68" s="89"/>
      <c r="M68" s="90">
        <f t="shared" si="134"/>
        <v>0</v>
      </c>
      <c r="N68" s="4" t="str">
        <f t="shared" si="135"/>
        <v/>
      </c>
      <c r="O68" s="91">
        <f t="shared" si="136"/>
        <v>0</v>
      </c>
      <c r="P68" s="91">
        <f t="shared" si="137"/>
        <v>0</v>
      </c>
      <c r="Q68" s="79">
        <v>3</v>
      </c>
      <c r="R68" s="79">
        <v>2</v>
      </c>
      <c r="S68" s="79" t="s">
        <v>72</v>
      </c>
      <c r="T68" s="5" t="s">
        <v>158</v>
      </c>
      <c r="U68" s="9"/>
      <c r="W68" s="86">
        <f t="shared" si="138"/>
        <v>164.2</v>
      </c>
      <c r="X68" s="87">
        <f t="shared" si="138"/>
        <v>50</v>
      </c>
      <c r="Y68" s="92">
        <f t="shared" si="139"/>
        <v>152</v>
      </c>
      <c r="Z68" s="90">
        <f t="shared" si="139"/>
        <v>0</v>
      </c>
      <c r="AA68" s="90">
        <f t="shared" si="140"/>
        <v>0</v>
      </c>
      <c r="AB68" s="90">
        <f t="shared" si="141"/>
        <v>0</v>
      </c>
      <c r="AC68" s="4" t="str">
        <f t="shared" si="141"/>
        <v/>
      </c>
      <c r="AD68" s="91">
        <f t="shared" si="141"/>
        <v>0</v>
      </c>
      <c r="AE68" s="79" t="str">
        <f t="shared" si="142"/>
        <v>계</v>
      </c>
      <c r="AF68" s="79" t="str">
        <f t="shared" si="143"/>
        <v>3/2</v>
      </c>
      <c r="AH68" s="20" t="str">
        <f t="shared" si="72"/>
        <v>알파리움2단지</v>
      </c>
      <c r="AI68" s="87">
        <f t="shared" si="153"/>
        <v>50</v>
      </c>
      <c r="AJ68" s="79" t="str">
        <f t="shared" si="144"/>
        <v>A-</v>
      </c>
      <c r="AK68" s="79" t="s">
        <v>13</v>
      </c>
      <c r="AL68" s="79" t="s">
        <v>62</v>
      </c>
      <c r="AM68" s="79" t="s">
        <v>63</v>
      </c>
      <c r="AN68" s="79" t="str">
        <f t="shared" si="145"/>
        <v>C</v>
      </c>
      <c r="AO68" s="79" t="str">
        <f t="shared" si="146"/>
        <v/>
      </c>
      <c r="AP68" s="79" t="str">
        <f t="shared" si="147"/>
        <v/>
      </c>
      <c r="AQ68" s="79" t="str">
        <f t="shared" si="148"/>
        <v>O</v>
      </c>
      <c r="AR68" s="79" t="str">
        <f t="shared" si="149"/>
        <v>O</v>
      </c>
      <c r="AS68" s="79" t="s">
        <v>2</v>
      </c>
      <c r="AT68" s="79" t="str">
        <f t="shared" si="150"/>
        <v>X</v>
      </c>
      <c r="AU68" s="79" t="str">
        <f t="shared" si="151"/>
        <v>O</v>
      </c>
      <c r="AV68" s="79" t="str">
        <f t="shared" si="152"/>
        <v/>
      </c>
    </row>
    <row r="69" spans="1:48" x14ac:dyDescent="0.3">
      <c r="A69" s="9" t="s">
        <v>760</v>
      </c>
      <c r="B69" s="10" t="s">
        <v>1651</v>
      </c>
      <c r="C69" s="88">
        <v>514</v>
      </c>
      <c r="D69" s="86">
        <v>165.7</v>
      </c>
      <c r="E69" s="87">
        <v>50</v>
      </c>
      <c r="F69" s="86">
        <v>129.30000000000001</v>
      </c>
      <c r="G69" s="17">
        <v>39</v>
      </c>
      <c r="H69" s="88">
        <v>72</v>
      </c>
      <c r="I69" s="89"/>
      <c r="J69" s="89"/>
      <c r="K69" s="89"/>
      <c r="L69" s="89"/>
      <c r="M69" s="90">
        <f t="shared" si="134"/>
        <v>0</v>
      </c>
      <c r="N69" s="4" t="str">
        <f t="shared" si="135"/>
        <v/>
      </c>
      <c r="O69" s="91">
        <f t="shared" si="136"/>
        <v>0</v>
      </c>
      <c r="P69" s="91">
        <f t="shared" si="137"/>
        <v>0</v>
      </c>
      <c r="Q69" s="79">
        <v>3</v>
      </c>
      <c r="R69" s="79">
        <v>2</v>
      </c>
      <c r="S69" s="79" t="s">
        <v>72</v>
      </c>
      <c r="T69" s="5" t="s">
        <v>174</v>
      </c>
      <c r="U69" s="9"/>
      <c r="W69" s="86">
        <f t="shared" si="138"/>
        <v>165.7</v>
      </c>
      <c r="X69" s="87">
        <f t="shared" si="138"/>
        <v>50</v>
      </c>
      <c r="Y69" s="92">
        <f t="shared" si="139"/>
        <v>72</v>
      </c>
      <c r="Z69" s="90">
        <f t="shared" si="139"/>
        <v>0</v>
      </c>
      <c r="AA69" s="90">
        <f t="shared" si="140"/>
        <v>0</v>
      </c>
      <c r="AB69" s="90">
        <f t="shared" si="141"/>
        <v>0</v>
      </c>
      <c r="AC69" s="4" t="str">
        <f t="shared" si="141"/>
        <v/>
      </c>
      <c r="AD69" s="91">
        <f t="shared" si="141"/>
        <v>0</v>
      </c>
      <c r="AE69" s="79" t="str">
        <f t="shared" si="142"/>
        <v>계</v>
      </c>
      <c r="AF69" s="79" t="str">
        <f t="shared" si="143"/>
        <v>3/2</v>
      </c>
      <c r="AH69" s="20" t="str">
        <f t="shared" ref="AH69:AH95" si="154">IF(A69="","",A69)</f>
        <v>알파리움2단지</v>
      </c>
      <c r="AI69" s="87">
        <f t="shared" si="153"/>
        <v>50</v>
      </c>
      <c r="AJ69" s="79" t="str">
        <f t="shared" si="144"/>
        <v>A-</v>
      </c>
      <c r="AK69" s="79" t="s">
        <v>13</v>
      </c>
      <c r="AL69" s="79" t="s">
        <v>62</v>
      </c>
      <c r="AM69" s="79" t="s">
        <v>63</v>
      </c>
      <c r="AN69" s="79" t="str">
        <f t="shared" si="145"/>
        <v>C</v>
      </c>
      <c r="AO69" s="79" t="str">
        <f t="shared" si="146"/>
        <v/>
      </c>
      <c r="AP69" s="79" t="str">
        <f t="shared" si="147"/>
        <v/>
      </c>
      <c r="AQ69" s="79" t="str">
        <f t="shared" si="148"/>
        <v>O</v>
      </c>
      <c r="AR69" s="79" t="str">
        <f t="shared" si="149"/>
        <v>O</v>
      </c>
      <c r="AS69" s="79" t="s">
        <v>2</v>
      </c>
      <c r="AT69" s="79" t="str">
        <f t="shared" si="150"/>
        <v>X</v>
      </c>
      <c r="AU69" s="79" t="str">
        <f t="shared" si="151"/>
        <v>O</v>
      </c>
      <c r="AV69" s="79" t="str">
        <f t="shared" si="152"/>
        <v/>
      </c>
    </row>
    <row r="70" spans="1:48" x14ac:dyDescent="0.3">
      <c r="A70" s="9" t="s">
        <v>760</v>
      </c>
      <c r="B70" s="10" t="s">
        <v>1651</v>
      </c>
      <c r="C70" s="88">
        <v>514</v>
      </c>
      <c r="D70" s="86">
        <v>180.1</v>
      </c>
      <c r="E70" s="87">
        <v>54</v>
      </c>
      <c r="F70" s="86">
        <v>142</v>
      </c>
      <c r="G70" s="17">
        <v>43</v>
      </c>
      <c r="H70" s="88">
        <v>62</v>
      </c>
      <c r="I70" s="89"/>
      <c r="J70" s="89"/>
      <c r="K70" s="89"/>
      <c r="L70" s="89"/>
      <c r="M70" s="90">
        <f t="shared" si="134"/>
        <v>0</v>
      </c>
      <c r="N70" s="4" t="str">
        <f t="shared" si="135"/>
        <v/>
      </c>
      <c r="O70" s="91">
        <f t="shared" si="136"/>
        <v>0</v>
      </c>
      <c r="P70" s="91">
        <f t="shared" si="137"/>
        <v>0</v>
      </c>
      <c r="Q70" s="79">
        <v>4</v>
      </c>
      <c r="R70" s="79">
        <v>2</v>
      </c>
      <c r="S70" s="79" t="s">
        <v>72</v>
      </c>
      <c r="T70" s="5">
        <v>180</v>
      </c>
      <c r="U70" s="9"/>
      <c r="W70" s="86">
        <f t="shared" si="138"/>
        <v>180.1</v>
      </c>
      <c r="X70" s="87">
        <f t="shared" si="138"/>
        <v>54</v>
      </c>
      <c r="Y70" s="92">
        <f t="shared" si="139"/>
        <v>62</v>
      </c>
      <c r="Z70" s="90">
        <f t="shared" si="139"/>
        <v>0</v>
      </c>
      <c r="AA70" s="90">
        <f t="shared" si="140"/>
        <v>0</v>
      </c>
      <c r="AB70" s="90">
        <f t="shared" si="141"/>
        <v>0</v>
      </c>
      <c r="AC70" s="4" t="str">
        <f t="shared" si="141"/>
        <v/>
      </c>
      <c r="AD70" s="91">
        <f t="shared" si="141"/>
        <v>0</v>
      </c>
      <c r="AE70" s="79" t="str">
        <f t="shared" si="142"/>
        <v>계</v>
      </c>
      <c r="AF70" s="79" t="str">
        <f t="shared" si="143"/>
        <v>4/2</v>
      </c>
      <c r="AH70" s="20" t="str">
        <f t="shared" si="154"/>
        <v>알파리움2단지</v>
      </c>
      <c r="AI70" s="87">
        <f t="shared" si="153"/>
        <v>54</v>
      </c>
      <c r="AJ70" s="79" t="str">
        <f t="shared" si="144"/>
        <v>A-</v>
      </c>
      <c r="AK70" s="79" t="s">
        <v>13</v>
      </c>
      <c r="AL70" s="79" t="s">
        <v>62</v>
      </c>
      <c r="AM70" s="79" t="s">
        <v>63</v>
      </c>
      <c r="AN70" s="79" t="str">
        <f t="shared" si="145"/>
        <v>C</v>
      </c>
      <c r="AO70" s="79" t="str">
        <f t="shared" si="146"/>
        <v/>
      </c>
      <c r="AP70" s="79" t="str">
        <f t="shared" si="147"/>
        <v/>
      </c>
      <c r="AQ70" s="79" t="str">
        <f t="shared" si="148"/>
        <v>O</v>
      </c>
      <c r="AR70" s="79" t="str">
        <f t="shared" si="149"/>
        <v>O</v>
      </c>
      <c r="AS70" s="79" t="s">
        <v>2</v>
      </c>
      <c r="AT70" s="79" t="str">
        <f t="shared" si="150"/>
        <v>X</v>
      </c>
      <c r="AU70" s="79" t="str">
        <f t="shared" si="151"/>
        <v>O</v>
      </c>
      <c r="AV70" s="79" t="str">
        <f t="shared" si="152"/>
        <v/>
      </c>
    </row>
    <row r="71" spans="1:48" x14ac:dyDescent="0.3">
      <c r="A71" s="9" t="s">
        <v>760</v>
      </c>
      <c r="B71" s="10" t="s">
        <v>1651</v>
      </c>
      <c r="C71" s="88">
        <v>514</v>
      </c>
      <c r="D71" s="86">
        <v>262</v>
      </c>
      <c r="E71" s="87">
        <v>79</v>
      </c>
      <c r="F71" s="86">
        <v>203.8</v>
      </c>
      <c r="G71" s="17">
        <v>62</v>
      </c>
      <c r="H71" s="88">
        <v>4</v>
      </c>
      <c r="I71" s="89"/>
      <c r="J71" s="89"/>
      <c r="K71" s="89"/>
      <c r="L71" s="89"/>
      <c r="M71" s="90">
        <f t="shared" si="134"/>
        <v>0</v>
      </c>
      <c r="N71" s="4" t="str">
        <f t="shared" si="135"/>
        <v/>
      </c>
      <c r="O71" s="91">
        <f t="shared" si="136"/>
        <v>0</v>
      </c>
      <c r="P71" s="91">
        <f t="shared" si="137"/>
        <v>0</v>
      </c>
      <c r="Q71" s="79">
        <v>6</v>
      </c>
      <c r="R71" s="79">
        <v>4</v>
      </c>
      <c r="S71" s="79" t="s">
        <v>72</v>
      </c>
      <c r="T71" s="5">
        <v>262</v>
      </c>
      <c r="U71" s="9"/>
      <c r="W71" s="86">
        <f t="shared" si="138"/>
        <v>262</v>
      </c>
      <c r="X71" s="87">
        <f t="shared" si="138"/>
        <v>79</v>
      </c>
      <c r="Y71" s="92">
        <f t="shared" si="139"/>
        <v>4</v>
      </c>
      <c r="Z71" s="90">
        <f t="shared" si="139"/>
        <v>0</v>
      </c>
      <c r="AA71" s="90">
        <f t="shared" si="140"/>
        <v>0</v>
      </c>
      <c r="AB71" s="90">
        <f t="shared" si="141"/>
        <v>0</v>
      </c>
      <c r="AC71" s="4" t="str">
        <f t="shared" si="141"/>
        <v/>
      </c>
      <c r="AD71" s="91">
        <f t="shared" si="141"/>
        <v>0</v>
      </c>
      <c r="AE71" s="79" t="str">
        <f t="shared" si="142"/>
        <v>계</v>
      </c>
      <c r="AF71" s="79" t="str">
        <f t="shared" si="143"/>
        <v>6/4</v>
      </c>
      <c r="AH71" s="20" t="str">
        <f t="shared" si="154"/>
        <v>알파리움2단지</v>
      </c>
      <c r="AI71" s="87">
        <f t="shared" si="153"/>
        <v>79</v>
      </c>
      <c r="AJ71" s="79" t="str">
        <f t="shared" si="144"/>
        <v>A-</v>
      </c>
      <c r="AK71" s="79" t="s">
        <v>13</v>
      </c>
      <c r="AL71" s="79" t="s">
        <v>62</v>
      </c>
      <c r="AM71" s="79" t="s">
        <v>63</v>
      </c>
      <c r="AN71" s="79" t="str">
        <f t="shared" si="145"/>
        <v>C</v>
      </c>
      <c r="AO71" s="79" t="str">
        <f t="shared" si="146"/>
        <v/>
      </c>
      <c r="AP71" s="79" t="str">
        <f t="shared" si="147"/>
        <v/>
      </c>
      <c r="AQ71" s="79" t="str">
        <f t="shared" si="148"/>
        <v>O</v>
      </c>
      <c r="AR71" s="79" t="str">
        <f t="shared" si="149"/>
        <v>O</v>
      </c>
      <c r="AS71" s="79" t="s">
        <v>2</v>
      </c>
      <c r="AT71" s="79" t="str">
        <f t="shared" si="150"/>
        <v>X</v>
      </c>
      <c r="AU71" s="79" t="str">
        <f t="shared" si="151"/>
        <v>O</v>
      </c>
      <c r="AV71" s="79" t="str">
        <f t="shared" si="152"/>
        <v/>
      </c>
    </row>
    <row r="72" spans="1:48" x14ac:dyDescent="0.3">
      <c r="A72" s="9"/>
      <c r="B72" s="79"/>
      <c r="C72" s="6"/>
      <c r="D72" s="9"/>
      <c r="E72" s="14"/>
      <c r="F72" s="86"/>
      <c r="G72" s="9"/>
      <c r="H72" s="9"/>
      <c r="I72" s="9"/>
      <c r="J72" s="9"/>
      <c r="K72" s="9"/>
      <c r="L72" s="9"/>
      <c r="M72" s="9"/>
      <c r="N72" s="9"/>
      <c r="O72" s="91"/>
      <c r="P72" s="91"/>
      <c r="Q72" s="87"/>
      <c r="R72" s="87"/>
      <c r="S72" s="9"/>
      <c r="T72" s="47"/>
      <c r="U72" s="9"/>
      <c r="W72" s="67" t="str">
        <f>$A$4&amp;" "&amp;A73&amp;"("&amp;B73&amp;","&amp;C73&amp;"^)"</f>
        <v>백현동 백현7단지휴먼시아('09.11.,464^)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154"/>
        <v/>
      </c>
      <c r="AI72" s="106" t="str">
        <f t="shared" si="153"/>
        <v/>
      </c>
      <c r="AJ72" s="79"/>
      <c r="AK72" s="79"/>
      <c r="AL72" s="79"/>
      <c r="AM72" s="79"/>
      <c r="AN72" s="79"/>
      <c r="AO72" s="79"/>
      <c r="AP72" s="79"/>
      <c r="AQ72" s="79"/>
      <c r="AR72" s="79"/>
      <c r="AS72" s="79"/>
      <c r="AT72" s="79"/>
      <c r="AU72" s="79"/>
      <c r="AV72" s="79"/>
    </row>
    <row r="73" spans="1:48" x14ac:dyDescent="0.3">
      <c r="A73" s="9" t="s">
        <v>764</v>
      </c>
      <c r="B73" s="10" t="s">
        <v>1652</v>
      </c>
      <c r="C73" s="88">
        <v>464</v>
      </c>
      <c r="D73" s="86">
        <v>98</v>
      </c>
      <c r="E73" s="87">
        <v>30</v>
      </c>
      <c r="F73" s="86">
        <v>74.8</v>
      </c>
      <c r="G73" s="17">
        <v>23</v>
      </c>
      <c r="H73" s="88">
        <v>88</v>
      </c>
      <c r="I73" s="89">
        <v>175000</v>
      </c>
      <c r="J73" s="89" t="s">
        <v>84</v>
      </c>
      <c r="K73" s="89">
        <v>100000</v>
      </c>
      <c r="L73" s="89" t="s">
        <v>84</v>
      </c>
      <c r="M73" s="90">
        <f>I73-K73</f>
        <v>75000</v>
      </c>
      <c r="N73" s="4">
        <f>IF(ISERROR(K73/I73),"",K73/I73)</f>
        <v>0.5714285714285714</v>
      </c>
      <c r="O73" s="91">
        <f>I73/E73</f>
        <v>5833.333333333333</v>
      </c>
      <c r="P73" s="91">
        <f>K73/E73</f>
        <v>3333.3333333333335</v>
      </c>
      <c r="Q73" s="79">
        <v>3</v>
      </c>
      <c r="R73" s="79">
        <v>2</v>
      </c>
      <c r="S73" s="79" t="s">
        <v>72</v>
      </c>
      <c r="T73" s="5" t="s">
        <v>183</v>
      </c>
      <c r="U73" s="9"/>
      <c r="W73" s="86">
        <f t="shared" ref="W73:X77" si="155">D73</f>
        <v>98</v>
      </c>
      <c r="X73" s="87">
        <f t="shared" si="155"/>
        <v>30</v>
      </c>
      <c r="Y73" s="92">
        <f t="shared" ref="Y73:Z77" si="156">H73</f>
        <v>88</v>
      </c>
      <c r="Z73" s="90">
        <f t="shared" si="156"/>
        <v>175000</v>
      </c>
      <c r="AA73" s="90">
        <f>K73</f>
        <v>100000</v>
      </c>
      <c r="AB73" s="90">
        <f t="shared" ref="AB73:AD77" si="157">M73</f>
        <v>75000</v>
      </c>
      <c r="AC73" s="4">
        <f t="shared" si="157"/>
        <v>0.5714285714285714</v>
      </c>
      <c r="AD73" s="91">
        <f t="shared" si="157"/>
        <v>5833.333333333333</v>
      </c>
      <c r="AE73" s="79" t="str">
        <f>S73</f>
        <v>계</v>
      </c>
      <c r="AF73" s="79" t="str">
        <f>Q73&amp;"/"&amp;R73</f>
        <v>3/2</v>
      </c>
      <c r="AH73" s="20" t="str">
        <f t="shared" si="154"/>
        <v>백현7단지휴먼시아</v>
      </c>
      <c r="AI73" s="87">
        <f t="shared" si="153"/>
        <v>30</v>
      </c>
      <c r="AJ73" s="79" t="str">
        <f>IF(AI73="","",$AJ$2)</f>
        <v>A-</v>
      </c>
      <c r="AK73" s="79" t="s">
        <v>13</v>
      </c>
      <c r="AL73" s="79" t="s">
        <v>62</v>
      </c>
      <c r="AM73" s="79" t="s">
        <v>63</v>
      </c>
      <c r="AN73" s="79" t="str">
        <f>IF(AI73="","",$AN$2)</f>
        <v>C</v>
      </c>
      <c r="AO73" s="79" t="str">
        <f>IF(N73="","",IF(N73&gt;=$AO$1/100,"O","X"))</f>
        <v>X</v>
      </c>
      <c r="AP73" s="79" t="str">
        <f>IF(I73="","",IF(I73&lt;=$AP$1,"O","X"))</f>
        <v>X</v>
      </c>
      <c r="AQ73" s="79" t="str">
        <f>IF(O73="","",IF(O73&lt;=$AQ$1,"O","X"))</f>
        <v>X</v>
      </c>
      <c r="AR73" s="79" t="str">
        <f>IF(M73="","",IF(M73&lt;=$AR$1,"O","X"))</f>
        <v>X</v>
      </c>
      <c r="AS73" s="79" t="s">
        <v>2</v>
      </c>
      <c r="AT73" s="79" t="str">
        <f>IF(OR(F73="",AI73=""),"",IF(AND((F73&lt;=85),(AI73&gt;=15)),"O","X"))</f>
        <v>O</v>
      </c>
      <c r="AU73" s="79" t="str">
        <f>IF(C73="","",IF(C73&gt;=$AU$1,"O","X"))</f>
        <v>O</v>
      </c>
      <c r="AV73" s="79" t="str">
        <f>IF(AO73="","",IF(AND(AO73="O",AP73="O",AR73="O",AT73="O",AU73="O"),"후보","X"))</f>
        <v>X</v>
      </c>
    </row>
    <row r="74" spans="1:48" x14ac:dyDescent="0.3">
      <c r="A74" s="9" t="s">
        <v>764</v>
      </c>
      <c r="B74" s="10" t="s">
        <v>1652</v>
      </c>
      <c r="C74" s="88">
        <v>464</v>
      </c>
      <c r="D74" s="86">
        <v>111</v>
      </c>
      <c r="E74" s="87">
        <v>34</v>
      </c>
      <c r="F74" s="86">
        <v>84.7</v>
      </c>
      <c r="G74" s="17">
        <v>26</v>
      </c>
      <c r="H74" s="88">
        <v>100</v>
      </c>
      <c r="I74" s="89">
        <v>185000</v>
      </c>
      <c r="J74" s="89" t="s">
        <v>84</v>
      </c>
      <c r="K74" s="89">
        <v>95000</v>
      </c>
      <c r="L74" s="89" t="s">
        <v>84</v>
      </c>
      <c r="M74" s="90">
        <f>I74-K74</f>
        <v>90000</v>
      </c>
      <c r="N74" s="4">
        <f>IF(ISERROR(K74/I74),"",K74/I74)</f>
        <v>0.51351351351351349</v>
      </c>
      <c r="O74" s="91">
        <f>I74/E74</f>
        <v>5441.1764705882351</v>
      </c>
      <c r="P74" s="91">
        <f>K74/E74</f>
        <v>2794.1176470588234</v>
      </c>
      <c r="Q74" s="79">
        <v>3</v>
      </c>
      <c r="R74" s="79">
        <v>2</v>
      </c>
      <c r="S74" s="79" t="s">
        <v>72</v>
      </c>
      <c r="T74" s="5" t="s">
        <v>184</v>
      </c>
      <c r="U74" s="9"/>
      <c r="W74" s="86">
        <f t="shared" si="155"/>
        <v>111</v>
      </c>
      <c r="X74" s="87">
        <f t="shared" si="155"/>
        <v>34</v>
      </c>
      <c r="Y74" s="92">
        <f t="shared" si="156"/>
        <v>100</v>
      </c>
      <c r="Z74" s="90">
        <f t="shared" si="156"/>
        <v>185000</v>
      </c>
      <c r="AA74" s="90">
        <f>K74</f>
        <v>95000</v>
      </c>
      <c r="AB74" s="90">
        <f t="shared" si="157"/>
        <v>90000</v>
      </c>
      <c r="AC74" s="4">
        <f t="shared" si="157"/>
        <v>0.51351351351351349</v>
      </c>
      <c r="AD74" s="91">
        <f t="shared" si="157"/>
        <v>5441.1764705882351</v>
      </c>
      <c r="AE74" s="79" t="str">
        <f>S74</f>
        <v>계</v>
      </c>
      <c r="AF74" s="79" t="str">
        <f>Q74&amp;"/"&amp;R74</f>
        <v>3/2</v>
      </c>
      <c r="AH74" s="20" t="str">
        <f t="shared" si="154"/>
        <v>백현7단지휴먼시아</v>
      </c>
      <c r="AI74" s="87">
        <f t="shared" si="153"/>
        <v>34</v>
      </c>
      <c r="AJ74" s="79" t="str">
        <f>IF(AI74="","",$AJ$2)</f>
        <v>A-</v>
      </c>
      <c r="AK74" s="79" t="s">
        <v>13</v>
      </c>
      <c r="AL74" s="79" t="s">
        <v>62</v>
      </c>
      <c r="AM74" s="79" t="s">
        <v>63</v>
      </c>
      <c r="AN74" s="79" t="str">
        <f>IF(AI74="","",$AN$2)</f>
        <v>C</v>
      </c>
      <c r="AO74" s="79" t="str">
        <f>IF(N74="","",IF(N74&gt;=$AO$1/100,"O","X"))</f>
        <v>X</v>
      </c>
      <c r="AP74" s="79" t="str">
        <f>IF(I74="","",IF(I74&lt;=$AP$1,"O","X"))</f>
        <v>X</v>
      </c>
      <c r="AQ74" s="79" t="str">
        <f>IF(O74="","",IF(O74&lt;=$AQ$1,"O","X"))</f>
        <v>X</v>
      </c>
      <c r="AR74" s="79" t="str">
        <f>IF(M74="","",IF(M74&lt;=$AR$1,"O","X"))</f>
        <v>X</v>
      </c>
      <c r="AS74" s="79" t="s">
        <v>2</v>
      </c>
      <c r="AT74" s="79" t="str">
        <f>IF(OR(F74="",AI74=""),"",IF(AND((F74&lt;=85),(AI74&gt;=15)),"O","X"))</f>
        <v>O</v>
      </c>
      <c r="AU74" s="79" t="str">
        <f>IF(C74="","",IF(C74&gt;=$AU$1,"O","X"))</f>
        <v>O</v>
      </c>
      <c r="AV74" s="79" t="str">
        <f>IF(AO74="","",IF(AND(AO74="O",AP74="O",AR74="O",AT74="O",AU74="O"),"후보","X"))</f>
        <v>X</v>
      </c>
    </row>
    <row r="75" spans="1:48" x14ac:dyDescent="0.3">
      <c r="A75" s="9" t="s">
        <v>764</v>
      </c>
      <c r="B75" s="10" t="s">
        <v>1652</v>
      </c>
      <c r="C75" s="88">
        <v>464</v>
      </c>
      <c r="D75" s="86">
        <v>110.9</v>
      </c>
      <c r="E75" s="87">
        <v>34</v>
      </c>
      <c r="F75" s="86">
        <v>84.6</v>
      </c>
      <c r="G75" s="17">
        <v>26</v>
      </c>
      <c r="H75" s="88">
        <v>70</v>
      </c>
      <c r="I75" s="89"/>
      <c r="J75" s="89"/>
      <c r="K75" s="89"/>
      <c r="L75" s="89"/>
      <c r="M75" s="90">
        <f>I75-K75</f>
        <v>0</v>
      </c>
      <c r="N75" s="4" t="str">
        <f>IF(ISERROR(K75/I75),"",K75/I75)</f>
        <v/>
      </c>
      <c r="O75" s="91">
        <f>I75/E75</f>
        <v>0</v>
      </c>
      <c r="P75" s="91">
        <f>K75/E75</f>
        <v>0</v>
      </c>
      <c r="Q75" s="79">
        <v>3</v>
      </c>
      <c r="R75" s="79">
        <v>2</v>
      </c>
      <c r="S75" s="79" t="s">
        <v>72</v>
      </c>
      <c r="T75" s="5" t="s">
        <v>185</v>
      </c>
      <c r="U75" s="9"/>
      <c r="W75" s="86">
        <f t="shared" si="155"/>
        <v>110.9</v>
      </c>
      <c r="X75" s="87">
        <f t="shared" si="155"/>
        <v>34</v>
      </c>
      <c r="Y75" s="92">
        <f t="shared" si="156"/>
        <v>70</v>
      </c>
      <c r="Z75" s="90">
        <f t="shared" si="156"/>
        <v>0</v>
      </c>
      <c r="AA75" s="90">
        <f>K75</f>
        <v>0</v>
      </c>
      <c r="AB75" s="90">
        <f t="shared" si="157"/>
        <v>0</v>
      </c>
      <c r="AC75" s="4" t="str">
        <f t="shared" si="157"/>
        <v/>
      </c>
      <c r="AD75" s="91">
        <f t="shared" si="157"/>
        <v>0</v>
      </c>
      <c r="AE75" s="79" t="str">
        <f>S75</f>
        <v>계</v>
      </c>
      <c r="AF75" s="79" t="str">
        <f>Q75&amp;"/"&amp;R75</f>
        <v>3/2</v>
      </c>
      <c r="AH75" s="20" t="str">
        <f t="shared" si="154"/>
        <v>백현7단지휴먼시아</v>
      </c>
      <c r="AI75" s="87">
        <f t="shared" si="153"/>
        <v>34</v>
      </c>
      <c r="AJ75" s="79" t="str">
        <f>IF(AI75="","",$AJ$2)</f>
        <v>A-</v>
      </c>
      <c r="AK75" s="79" t="s">
        <v>13</v>
      </c>
      <c r="AL75" s="79" t="s">
        <v>62</v>
      </c>
      <c r="AM75" s="79" t="s">
        <v>63</v>
      </c>
      <c r="AN75" s="79" t="str">
        <f>IF(AI75="","",$AN$2)</f>
        <v>C</v>
      </c>
      <c r="AO75" s="79" t="str">
        <f>IF(N75="","",IF(N75&gt;=$AO$1/100,"O","X"))</f>
        <v/>
      </c>
      <c r="AP75" s="79" t="str">
        <f>IF(I75="","",IF(I75&lt;=$AP$1,"O","X"))</f>
        <v/>
      </c>
      <c r="AQ75" s="79" t="str">
        <f>IF(O75="","",IF(O75&lt;=$AQ$1,"O","X"))</f>
        <v>O</v>
      </c>
      <c r="AR75" s="79" t="str">
        <f>IF(M75="","",IF(M75&lt;=$AR$1,"O","X"))</f>
        <v>O</v>
      </c>
      <c r="AS75" s="79" t="s">
        <v>2</v>
      </c>
      <c r="AT75" s="79" t="str">
        <f>IF(OR(F75="",AI75=""),"",IF(AND((F75&lt;=85),(AI75&gt;=15)),"O","X"))</f>
        <v>O</v>
      </c>
      <c r="AU75" s="79" t="str">
        <f>IF(C75="","",IF(C75&gt;=$AU$1,"O","X"))</f>
        <v>O</v>
      </c>
      <c r="AV75" s="79" t="str">
        <f>IF(AO75="","",IF(AND(AO75="O",AP75="O",AR75="O",AT75="O",AU75="O"),"후보","X"))</f>
        <v/>
      </c>
    </row>
    <row r="76" spans="1:48" x14ac:dyDescent="0.3">
      <c r="A76" s="9" t="s">
        <v>764</v>
      </c>
      <c r="B76" s="10" t="s">
        <v>1652</v>
      </c>
      <c r="C76" s="88">
        <v>464</v>
      </c>
      <c r="D76" s="86">
        <v>111</v>
      </c>
      <c r="E76" s="87">
        <v>34</v>
      </c>
      <c r="F76" s="86">
        <v>84.7</v>
      </c>
      <c r="G76" s="17">
        <v>26</v>
      </c>
      <c r="H76" s="88">
        <v>186</v>
      </c>
      <c r="I76" s="89">
        <v>185000</v>
      </c>
      <c r="J76" s="89" t="s">
        <v>84</v>
      </c>
      <c r="K76" s="89">
        <v>95000</v>
      </c>
      <c r="L76" s="89" t="s">
        <v>84</v>
      </c>
      <c r="M76" s="90">
        <f>I76-K76</f>
        <v>90000</v>
      </c>
      <c r="N76" s="4">
        <f>IF(ISERROR(K76/I76),"",K76/I76)</f>
        <v>0.51351351351351349</v>
      </c>
      <c r="O76" s="91">
        <f>I76/E76</f>
        <v>5441.1764705882351</v>
      </c>
      <c r="P76" s="91">
        <f>K76/E76</f>
        <v>2794.1176470588234</v>
      </c>
      <c r="Q76" s="79">
        <v>3</v>
      </c>
      <c r="R76" s="79">
        <v>2</v>
      </c>
      <c r="S76" s="79" t="s">
        <v>72</v>
      </c>
      <c r="T76" s="5" t="s">
        <v>150</v>
      </c>
      <c r="U76" s="9"/>
      <c r="W76" s="86">
        <f t="shared" si="155"/>
        <v>111</v>
      </c>
      <c r="X76" s="87">
        <f t="shared" si="155"/>
        <v>34</v>
      </c>
      <c r="Y76" s="92">
        <f t="shared" si="156"/>
        <v>186</v>
      </c>
      <c r="Z76" s="90">
        <f t="shared" si="156"/>
        <v>185000</v>
      </c>
      <c r="AA76" s="90">
        <f>K76</f>
        <v>95000</v>
      </c>
      <c r="AB76" s="90">
        <f t="shared" si="157"/>
        <v>90000</v>
      </c>
      <c r="AC76" s="4">
        <f t="shared" si="157"/>
        <v>0.51351351351351349</v>
      </c>
      <c r="AD76" s="91">
        <f t="shared" si="157"/>
        <v>5441.1764705882351</v>
      </c>
      <c r="AE76" s="79" t="str">
        <f>S76</f>
        <v>계</v>
      </c>
      <c r="AF76" s="79" t="str">
        <f>Q76&amp;"/"&amp;R76</f>
        <v>3/2</v>
      </c>
      <c r="AH76" s="20" t="str">
        <f t="shared" si="154"/>
        <v>백현7단지휴먼시아</v>
      </c>
      <c r="AI76" s="87">
        <f t="shared" si="153"/>
        <v>34</v>
      </c>
      <c r="AJ76" s="79" t="str">
        <f>IF(AI76="","",$AJ$2)</f>
        <v>A-</v>
      </c>
      <c r="AK76" s="79" t="s">
        <v>13</v>
      </c>
      <c r="AL76" s="79" t="s">
        <v>62</v>
      </c>
      <c r="AM76" s="79" t="s">
        <v>63</v>
      </c>
      <c r="AN76" s="79" t="str">
        <f>IF(AI76="","",$AN$2)</f>
        <v>C</v>
      </c>
      <c r="AO76" s="79" t="str">
        <f>IF(N76="","",IF(N76&gt;=$AO$1/100,"O","X"))</f>
        <v>X</v>
      </c>
      <c r="AP76" s="79" t="str">
        <f>IF(I76="","",IF(I76&lt;=$AP$1,"O","X"))</f>
        <v>X</v>
      </c>
      <c r="AQ76" s="79" t="str">
        <f>IF(O76="","",IF(O76&lt;=$AQ$1,"O","X"))</f>
        <v>X</v>
      </c>
      <c r="AR76" s="79" t="str">
        <f>IF(M76="","",IF(M76&lt;=$AR$1,"O","X"))</f>
        <v>X</v>
      </c>
      <c r="AS76" s="79" t="s">
        <v>2</v>
      </c>
      <c r="AT76" s="79" t="str">
        <f>IF(OR(F76="",AI76=""),"",IF(AND((F76&lt;=85),(AI76&gt;=15)),"O","X"))</f>
        <v>O</v>
      </c>
      <c r="AU76" s="79" t="str">
        <f>IF(C76="","",IF(C76&gt;=$AU$1,"O","X"))</f>
        <v>O</v>
      </c>
      <c r="AV76" s="79" t="str">
        <f>IF(AO76="","",IF(AND(AO76="O",AP76="O",AR76="O",AT76="O",AU76="O"),"후보","X"))</f>
        <v>X</v>
      </c>
    </row>
    <row r="77" spans="1:48" x14ac:dyDescent="0.3">
      <c r="A77" s="9" t="s">
        <v>764</v>
      </c>
      <c r="B77" s="10" t="s">
        <v>1652</v>
      </c>
      <c r="C77" s="88">
        <v>464</v>
      </c>
      <c r="D77" s="86">
        <v>111</v>
      </c>
      <c r="E77" s="87">
        <v>34</v>
      </c>
      <c r="F77" s="86">
        <v>84.7</v>
      </c>
      <c r="G77" s="17">
        <v>26</v>
      </c>
      <c r="H77" s="88">
        <v>20</v>
      </c>
      <c r="I77" s="89">
        <v>185000</v>
      </c>
      <c r="J77" s="89" t="s">
        <v>84</v>
      </c>
      <c r="K77" s="89">
        <v>95000</v>
      </c>
      <c r="L77" s="89" t="s">
        <v>84</v>
      </c>
      <c r="M77" s="90">
        <f>I77-K77</f>
        <v>90000</v>
      </c>
      <c r="N77" s="4">
        <f>IF(ISERROR(K77/I77),"",K77/I77)</f>
        <v>0.51351351351351349</v>
      </c>
      <c r="O77" s="91">
        <f>I77/E77</f>
        <v>5441.1764705882351</v>
      </c>
      <c r="P77" s="91">
        <f>K77/E77</f>
        <v>2794.1176470588234</v>
      </c>
      <c r="Q77" s="79">
        <v>3</v>
      </c>
      <c r="R77" s="79">
        <v>2</v>
      </c>
      <c r="S77" s="79" t="s">
        <v>72</v>
      </c>
      <c r="T77" s="5">
        <v>1110</v>
      </c>
      <c r="U77" s="9"/>
      <c r="W77" s="86">
        <f t="shared" si="155"/>
        <v>111</v>
      </c>
      <c r="X77" s="87">
        <f t="shared" si="155"/>
        <v>34</v>
      </c>
      <c r="Y77" s="92">
        <f t="shared" si="156"/>
        <v>20</v>
      </c>
      <c r="Z77" s="90">
        <f t="shared" si="156"/>
        <v>185000</v>
      </c>
      <c r="AA77" s="90">
        <f>K77</f>
        <v>95000</v>
      </c>
      <c r="AB77" s="90">
        <f t="shared" si="157"/>
        <v>90000</v>
      </c>
      <c r="AC77" s="4">
        <f t="shared" si="157"/>
        <v>0.51351351351351349</v>
      </c>
      <c r="AD77" s="91">
        <f t="shared" si="157"/>
        <v>5441.1764705882351</v>
      </c>
      <c r="AE77" s="79" t="str">
        <f>S77</f>
        <v>계</v>
      </c>
      <c r="AF77" s="79" t="str">
        <f>Q77&amp;"/"&amp;R77</f>
        <v>3/2</v>
      </c>
      <c r="AH77" s="20" t="str">
        <f t="shared" si="154"/>
        <v>백현7단지휴먼시아</v>
      </c>
      <c r="AI77" s="87">
        <f t="shared" si="153"/>
        <v>34</v>
      </c>
      <c r="AJ77" s="79" t="str">
        <f>IF(AI77="","",$AJ$2)</f>
        <v>A-</v>
      </c>
      <c r="AK77" s="79" t="s">
        <v>13</v>
      </c>
      <c r="AL77" s="79" t="s">
        <v>62</v>
      </c>
      <c r="AM77" s="79" t="s">
        <v>63</v>
      </c>
      <c r="AN77" s="79" t="str">
        <f>IF(AI77="","",$AN$2)</f>
        <v>C</v>
      </c>
      <c r="AO77" s="79" t="str">
        <f>IF(N77="","",IF(N77&gt;=$AO$1/100,"O","X"))</f>
        <v>X</v>
      </c>
      <c r="AP77" s="79" t="str">
        <f>IF(I77="","",IF(I77&lt;=$AP$1,"O","X"))</f>
        <v>X</v>
      </c>
      <c r="AQ77" s="79" t="str">
        <f>IF(O77="","",IF(O77&lt;=$AQ$1,"O","X"))</f>
        <v>X</v>
      </c>
      <c r="AR77" s="79" t="str">
        <f>IF(M77="","",IF(M77&lt;=$AR$1,"O","X"))</f>
        <v>X</v>
      </c>
      <c r="AS77" s="79" t="s">
        <v>2</v>
      </c>
      <c r="AT77" s="79" t="str">
        <f>IF(OR(F77="",AI77=""),"",IF(AND((F77&lt;=85),(AI77&gt;=15)),"O","X"))</f>
        <v>O</v>
      </c>
      <c r="AU77" s="79" t="str">
        <f>IF(C77="","",IF(C77&gt;=$AU$1,"O","X"))</f>
        <v>O</v>
      </c>
      <c r="AV77" s="79" t="str">
        <f>IF(AO77="","",IF(AND(AO77="O",AP77="O",AR77="O",AT77="O",AU77="O"),"후보","X"))</f>
        <v>X</v>
      </c>
    </row>
    <row r="78" spans="1:48" x14ac:dyDescent="0.3">
      <c r="A78" s="9"/>
      <c r="B78" s="79"/>
      <c r="C78" s="6"/>
      <c r="D78" s="9"/>
      <c r="E78" s="14"/>
      <c r="F78" s="86"/>
      <c r="G78" s="9"/>
      <c r="H78" s="9"/>
      <c r="I78" s="9"/>
      <c r="J78" s="9"/>
      <c r="K78" s="9"/>
      <c r="L78" s="9"/>
      <c r="M78" s="9"/>
      <c r="N78" s="9"/>
      <c r="O78" s="91"/>
      <c r="P78" s="91"/>
      <c r="Q78" s="87"/>
      <c r="R78" s="87"/>
      <c r="S78" s="9"/>
      <c r="T78" s="47"/>
      <c r="U78" s="9"/>
      <c r="W78" s="67" t="str">
        <f>$A$4&amp;" "&amp;A79&amp;"("&amp;B79&amp;","&amp;C79&amp;"^)"</f>
        <v>백현동 판교푸르지오그랑블('11.07.,948^)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154"/>
        <v/>
      </c>
      <c r="AI78" s="106" t="str">
        <f t="shared" si="153"/>
        <v/>
      </c>
      <c r="AJ78" s="79"/>
      <c r="AK78" s="79"/>
      <c r="AL78" s="79"/>
      <c r="AM78" s="79"/>
      <c r="AN78" s="79"/>
      <c r="AO78" s="79"/>
      <c r="AP78" s="79"/>
      <c r="AQ78" s="79"/>
      <c r="AR78" s="79"/>
      <c r="AS78" s="79"/>
      <c r="AT78" s="79"/>
      <c r="AU78" s="79"/>
      <c r="AV78" s="79"/>
    </row>
    <row r="79" spans="1:48" x14ac:dyDescent="0.3">
      <c r="A79" s="9" t="s">
        <v>769</v>
      </c>
      <c r="B79" s="10" t="s">
        <v>1653</v>
      </c>
      <c r="C79" s="88">
        <v>948</v>
      </c>
      <c r="D79" s="86">
        <v>121.3</v>
      </c>
      <c r="E79" s="87">
        <v>37</v>
      </c>
      <c r="F79" s="86">
        <v>97.7</v>
      </c>
      <c r="G79" s="17">
        <v>30</v>
      </c>
      <c r="H79" s="88">
        <v>64</v>
      </c>
      <c r="I79" s="89"/>
      <c r="J79" s="89"/>
      <c r="K79" s="89"/>
      <c r="L79" s="89"/>
      <c r="M79" s="90">
        <f t="shared" ref="M79:M85" si="158">I79-K79</f>
        <v>0</v>
      </c>
      <c r="N79" s="4" t="str">
        <f t="shared" ref="N79:N85" si="159">IF(ISERROR(K79/I79),"",K79/I79)</f>
        <v/>
      </c>
      <c r="O79" s="91">
        <f t="shared" ref="O79:O85" si="160">I79/E79</f>
        <v>0</v>
      </c>
      <c r="P79" s="91">
        <f t="shared" ref="P79:P85" si="161">K79/E79</f>
        <v>0</v>
      </c>
      <c r="Q79" s="79">
        <v>3</v>
      </c>
      <c r="R79" s="79">
        <v>2</v>
      </c>
      <c r="S79" s="79" t="s">
        <v>72</v>
      </c>
      <c r="T79" s="5" t="s">
        <v>186</v>
      </c>
      <c r="U79" s="9"/>
      <c r="W79" s="86">
        <f t="shared" ref="W79:X85" si="162">D79</f>
        <v>121.3</v>
      </c>
      <c r="X79" s="87">
        <f t="shared" si="162"/>
        <v>37</v>
      </c>
      <c r="Y79" s="92">
        <f t="shared" ref="Y79:Z85" si="163">H79</f>
        <v>64</v>
      </c>
      <c r="Z79" s="90">
        <f t="shared" si="163"/>
        <v>0</v>
      </c>
      <c r="AA79" s="90">
        <f t="shared" ref="AA79:AA85" si="164">K79</f>
        <v>0</v>
      </c>
      <c r="AB79" s="90">
        <f t="shared" ref="AB79:AD85" si="165">M79</f>
        <v>0</v>
      </c>
      <c r="AC79" s="4" t="str">
        <f t="shared" si="165"/>
        <v/>
      </c>
      <c r="AD79" s="91">
        <f t="shared" si="165"/>
        <v>0</v>
      </c>
      <c r="AE79" s="79" t="str">
        <f t="shared" ref="AE79:AE85" si="166">S79</f>
        <v>계</v>
      </c>
      <c r="AF79" s="79" t="str">
        <f t="shared" ref="AF79:AF85" si="167">Q79&amp;"/"&amp;R79</f>
        <v>3/2</v>
      </c>
      <c r="AH79" s="20" t="str">
        <f t="shared" si="154"/>
        <v>판교푸르지오그랑블</v>
      </c>
      <c r="AI79" s="87">
        <f t="shared" si="153"/>
        <v>37</v>
      </c>
      <c r="AJ79" s="79" t="str">
        <f t="shared" ref="AJ79:AJ85" si="168">IF(AI79="","",$AJ$2)</f>
        <v>A-</v>
      </c>
      <c r="AK79" s="79" t="s">
        <v>13</v>
      </c>
      <c r="AL79" s="79" t="s">
        <v>62</v>
      </c>
      <c r="AM79" s="79" t="s">
        <v>63</v>
      </c>
      <c r="AN79" s="79" t="str">
        <f t="shared" ref="AN79:AN85" si="169">IF(AI79="","",$AN$2)</f>
        <v>C</v>
      </c>
      <c r="AO79" s="79" t="str">
        <f t="shared" ref="AO79:AO85" si="170">IF(N79="","",IF(N79&gt;=$AO$1/100,"O","X"))</f>
        <v/>
      </c>
      <c r="AP79" s="79" t="str">
        <f t="shared" ref="AP79:AP85" si="171">IF(I79="","",IF(I79&lt;=$AP$1,"O","X"))</f>
        <v/>
      </c>
      <c r="AQ79" s="79" t="str">
        <f t="shared" ref="AQ79:AQ85" si="172">IF(O79="","",IF(O79&lt;=$AQ$1,"O","X"))</f>
        <v>O</v>
      </c>
      <c r="AR79" s="79" t="str">
        <f t="shared" ref="AR79:AR85" si="173">IF(M79="","",IF(M79&lt;=$AR$1,"O","X"))</f>
        <v>O</v>
      </c>
      <c r="AS79" s="79" t="s">
        <v>2</v>
      </c>
      <c r="AT79" s="79" t="str">
        <f t="shared" ref="AT79:AT85" si="174">IF(OR(F79="",AI79=""),"",IF(AND((F79&lt;=85),(AI79&gt;=15)),"O","X"))</f>
        <v>X</v>
      </c>
      <c r="AU79" s="79" t="str">
        <f t="shared" ref="AU79:AU85" si="175">IF(C79="","",IF(C79&gt;=$AU$1,"O","X"))</f>
        <v>O</v>
      </c>
      <c r="AV79" s="79" t="str">
        <f t="shared" ref="AV79:AV85" si="176">IF(AO79="","",IF(AND(AO79="O",AP79="O",AR79="O",AT79="O",AU79="O"),"후보","X"))</f>
        <v/>
      </c>
    </row>
    <row r="80" spans="1:48" x14ac:dyDescent="0.3">
      <c r="A80" s="9" t="s">
        <v>769</v>
      </c>
      <c r="B80" s="10" t="s">
        <v>1653</v>
      </c>
      <c r="C80" s="88">
        <v>948</v>
      </c>
      <c r="D80" s="86">
        <v>123.6</v>
      </c>
      <c r="E80" s="87">
        <v>37</v>
      </c>
      <c r="F80" s="86">
        <v>99</v>
      </c>
      <c r="G80" s="17">
        <v>30</v>
      </c>
      <c r="H80" s="88">
        <v>202</v>
      </c>
      <c r="I80" s="89"/>
      <c r="J80" s="89"/>
      <c r="K80" s="89"/>
      <c r="L80" s="89"/>
      <c r="M80" s="90">
        <f t="shared" si="158"/>
        <v>0</v>
      </c>
      <c r="N80" s="4" t="str">
        <f t="shared" si="159"/>
        <v/>
      </c>
      <c r="O80" s="91">
        <f t="shared" si="160"/>
        <v>0</v>
      </c>
      <c r="P80" s="91">
        <f t="shared" si="161"/>
        <v>0</v>
      </c>
      <c r="Q80" s="79">
        <v>3</v>
      </c>
      <c r="R80" s="79">
        <v>2</v>
      </c>
      <c r="S80" s="79" t="s">
        <v>72</v>
      </c>
      <c r="T80" s="5" t="s">
        <v>169</v>
      </c>
      <c r="U80" s="9"/>
      <c r="W80" s="86">
        <f t="shared" si="162"/>
        <v>123.6</v>
      </c>
      <c r="X80" s="87">
        <f t="shared" si="162"/>
        <v>37</v>
      </c>
      <c r="Y80" s="92">
        <f t="shared" si="163"/>
        <v>202</v>
      </c>
      <c r="Z80" s="90">
        <f t="shared" si="163"/>
        <v>0</v>
      </c>
      <c r="AA80" s="90">
        <f t="shared" si="164"/>
        <v>0</v>
      </c>
      <c r="AB80" s="90">
        <f t="shared" si="165"/>
        <v>0</v>
      </c>
      <c r="AC80" s="4" t="str">
        <f t="shared" si="165"/>
        <v/>
      </c>
      <c r="AD80" s="91">
        <f t="shared" si="165"/>
        <v>0</v>
      </c>
      <c r="AE80" s="79" t="str">
        <f t="shared" si="166"/>
        <v>계</v>
      </c>
      <c r="AF80" s="79" t="str">
        <f t="shared" si="167"/>
        <v>3/2</v>
      </c>
      <c r="AH80" s="20" t="str">
        <f t="shared" si="154"/>
        <v>판교푸르지오그랑블</v>
      </c>
      <c r="AI80" s="87">
        <f t="shared" si="153"/>
        <v>37</v>
      </c>
      <c r="AJ80" s="79" t="str">
        <f t="shared" si="168"/>
        <v>A-</v>
      </c>
      <c r="AK80" s="79" t="s">
        <v>13</v>
      </c>
      <c r="AL80" s="79" t="s">
        <v>62</v>
      </c>
      <c r="AM80" s="79" t="s">
        <v>63</v>
      </c>
      <c r="AN80" s="79" t="str">
        <f t="shared" si="169"/>
        <v>C</v>
      </c>
      <c r="AO80" s="79" t="str">
        <f t="shared" si="170"/>
        <v/>
      </c>
      <c r="AP80" s="79" t="str">
        <f t="shared" si="171"/>
        <v/>
      </c>
      <c r="AQ80" s="79" t="str">
        <f t="shared" si="172"/>
        <v>O</v>
      </c>
      <c r="AR80" s="79" t="str">
        <f t="shared" si="173"/>
        <v>O</v>
      </c>
      <c r="AS80" s="79" t="s">
        <v>2</v>
      </c>
      <c r="AT80" s="79" t="str">
        <f t="shared" si="174"/>
        <v>X</v>
      </c>
      <c r="AU80" s="79" t="str">
        <f t="shared" si="175"/>
        <v>O</v>
      </c>
      <c r="AV80" s="79" t="str">
        <f t="shared" si="176"/>
        <v/>
      </c>
    </row>
    <row r="81" spans="1:48" x14ac:dyDescent="0.3">
      <c r="A81" s="9" t="s">
        <v>769</v>
      </c>
      <c r="B81" s="10" t="s">
        <v>1653</v>
      </c>
      <c r="C81" s="88">
        <v>948</v>
      </c>
      <c r="D81" s="86">
        <v>128.69999999999999</v>
      </c>
      <c r="E81" s="87">
        <v>39</v>
      </c>
      <c r="F81" s="86">
        <v>104</v>
      </c>
      <c r="G81" s="17">
        <v>31</v>
      </c>
      <c r="H81" s="88">
        <v>164</v>
      </c>
      <c r="I81" s="89">
        <v>270000</v>
      </c>
      <c r="J81" s="89" t="s">
        <v>84</v>
      </c>
      <c r="K81" s="89">
        <v>135000</v>
      </c>
      <c r="L81" s="89" t="s">
        <v>59</v>
      </c>
      <c r="M81" s="90">
        <f t="shared" si="158"/>
        <v>135000</v>
      </c>
      <c r="N81" s="4">
        <f t="shared" si="159"/>
        <v>0.5</v>
      </c>
      <c r="O81" s="91">
        <f t="shared" si="160"/>
        <v>6923.0769230769229</v>
      </c>
      <c r="P81" s="91">
        <f t="shared" si="161"/>
        <v>3461.5384615384614</v>
      </c>
      <c r="Q81" s="79">
        <v>3</v>
      </c>
      <c r="R81" s="79">
        <v>2</v>
      </c>
      <c r="S81" s="79" t="s">
        <v>72</v>
      </c>
      <c r="T81" s="5" t="s">
        <v>187</v>
      </c>
      <c r="U81" s="9"/>
      <c r="W81" s="86">
        <f t="shared" si="162"/>
        <v>128.69999999999999</v>
      </c>
      <c r="X81" s="87">
        <f t="shared" si="162"/>
        <v>39</v>
      </c>
      <c r="Y81" s="92">
        <f t="shared" si="163"/>
        <v>164</v>
      </c>
      <c r="Z81" s="90">
        <f t="shared" si="163"/>
        <v>270000</v>
      </c>
      <c r="AA81" s="90">
        <f t="shared" si="164"/>
        <v>135000</v>
      </c>
      <c r="AB81" s="90">
        <f t="shared" si="165"/>
        <v>135000</v>
      </c>
      <c r="AC81" s="4">
        <f t="shared" si="165"/>
        <v>0.5</v>
      </c>
      <c r="AD81" s="91">
        <f t="shared" si="165"/>
        <v>6923.0769230769229</v>
      </c>
      <c r="AE81" s="79" t="str">
        <f t="shared" si="166"/>
        <v>계</v>
      </c>
      <c r="AF81" s="79" t="str">
        <f t="shared" si="167"/>
        <v>3/2</v>
      </c>
      <c r="AH81" s="20" t="str">
        <f t="shared" si="154"/>
        <v>판교푸르지오그랑블</v>
      </c>
      <c r="AI81" s="87">
        <f t="shared" si="153"/>
        <v>39</v>
      </c>
      <c r="AJ81" s="79" t="str">
        <f t="shared" si="168"/>
        <v>A-</v>
      </c>
      <c r="AK81" s="79" t="s">
        <v>13</v>
      </c>
      <c r="AL81" s="79" t="s">
        <v>62</v>
      </c>
      <c r="AM81" s="79" t="s">
        <v>63</v>
      </c>
      <c r="AN81" s="79" t="str">
        <f t="shared" si="169"/>
        <v>C</v>
      </c>
      <c r="AO81" s="79" t="str">
        <f t="shared" si="170"/>
        <v>X</v>
      </c>
      <c r="AP81" s="79" t="str">
        <f t="shared" si="171"/>
        <v>X</v>
      </c>
      <c r="AQ81" s="79" t="str">
        <f t="shared" si="172"/>
        <v>X</v>
      </c>
      <c r="AR81" s="79" t="str">
        <f t="shared" si="173"/>
        <v>X</v>
      </c>
      <c r="AS81" s="79" t="s">
        <v>2</v>
      </c>
      <c r="AT81" s="79" t="str">
        <f t="shared" si="174"/>
        <v>X</v>
      </c>
      <c r="AU81" s="79" t="str">
        <f t="shared" si="175"/>
        <v>O</v>
      </c>
      <c r="AV81" s="79" t="str">
        <f t="shared" si="176"/>
        <v>X</v>
      </c>
    </row>
    <row r="82" spans="1:48" x14ac:dyDescent="0.3">
      <c r="A82" s="9" t="s">
        <v>769</v>
      </c>
      <c r="B82" s="10" t="s">
        <v>1653</v>
      </c>
      <c r="C82" s="88">
        <v>948</v>
      </c>
      <c r="D82" s="86">
        <v>130.19999999999999</v>
      </c>
      <c r="E82" s="87">
        <v>39</v>
      </c>
      <c r="F82" s="86">
        <v>105.1</v>
      </c>
      <c r="G82" s="17">
        <v>32</v>
      </c>
      <c r="H82" s="88">
        <v>130</v>
      </c>
      <c r="I82" s="89">
        <v>280000</v>
      </c>
      <c r="J82" s="89" t="s">
        <v>59</v>
      </c>
      <c r="K82" s="89">
        <v>130000</v>
      </c>
      <c r="L82" s="89" t="s">
        <v>84</v>
      </c>
      <c r="M82" s="90">
        <f t="shared" si="158"/>
        <v>150000</v>
      </c>
      <c r="N82" s="4">
        <f t="shared" si="159"/>
        <v>0.4642857142857143</v>
      </c>
      <c r="O82" s="91">
        <f t="shared" si="160"/>
        <v>7179.4871794871797</v>
      </c>
      <c r="P82" s="91">
        <f t="shared" si="161"/>
        <v>3333.3333333333335</v>
      </c>
      <c r="Q82" s="79">
        <v>3</v>
      </c>
      <c r="R82" s="79">
        <v>2</v>
      </c>
      <c r="S82" s="79" t="s">
        <v>72</v>
      </c>
      <c r="T82" s="5" t="s">
        <v>166</v>
      </c>
      <c r="U82" s="9"/>
      <c r="W82" s="86">
        <f t="shared" si="162"/>
        <v>130.19999999999999</v>
      </c>
      <c r="X82" s="87">
        <f t="shared" si="162"/>
        <v>39</v>
      </c>
      <c r="Y82" s="92">
        <f t="shared" si="163"/>
        <v>130</v>
      </c>
      <c r="Z82" s="90">
        <f t="shared" si="163"/>
        <v>280000</v>
      </c>
      <c r="AA82" s="90">
        <f t="shared" si="164"/>
        <v>130000</v>
      </c>
      <c r="AB82" s="90">
        <f t="shared" si="165"/>
        <v>150000</v>
      </c>
      <c r="AC82" s="4">
        <f t="shared" si="165"/>
        <v>0.4642857142857143</v>
      </c>
      <c r="AD82" s="91">
        <f t="shared" si="165"/>
        <v>7179.4871794871797</v>
      </c>
      <c r="AE82" s="79" t="str">
        <f t="shared" si="166"/>
        <v>계</v>
      </c>
      <c r="AF82" s="79" t="str">
        <f t="shared" si="167"/>
        <v>3/2</v>
      </c>
      <c r="AH82" s="20" t="str">
        <f t="shared" si="154"/>
        <v>판교푸르지오그랑블</v>
      </c>
      <c r="AI82" s="87">
        <f t="shared" si="153"/>
        <v>39</v>
      </c>
      <c r="AJ82" s="79" t="str">
        <f t="shared" si="168"/>
        <v>A-</v>
      </c>
      <c r="AK82" s="79" t="s">
        <v>13</v>
      </c>
      <c r="AL82" s="79" t="s">
        <v>62</v>
      </c>
      <c r="AM82" s="79" t="s">
        <v>63</v>
      </c>
      <c r="AN82" s="79" t="str">
        <f t="shared" si="169"/>
        <v>C</v>
      </c>
      <c r="AO82" s="79" t="str">
        <f t="shared" si="170"/>
        <v>X</v>
      </c>
      <c r="AP82" s="79" t="str">
        <f t="shared" si="171"/>
        <v>X</v>
      </c>
      <c r="AQ82" s="79" t="str">
        <f t="shared" si="172"/>
        <v>X</v>
      </c>
      <c r="AR82" s="79" t="str">
        <f t="shared" si="173"/>
        <v>X</v>
      </c>
      <c r="AS82" s="79" t="s">
        <v>2</v>
      </c>
      <c r="AT82" s="79" t="str">
        <f t="shared" si="174"/>
        <v>X</v>
      </c>
      <c r="AU82" s="79" t="str">
        <f t="shared" si="175"/>
        <v>O</v>
      </c>
      <c r="AV82" s="79" t="str">
        <f t="shared" si="176"/>
        <v>X</v>
      </c>
    </row>
    <row r="83" spans="1:48" x14ac:dyDescent="0.3">
      <c r="A83" s="9" t="s">
        <v>769</v>
      </c>
      <c r="B83" s="10" t="s">
        <v>1653</v>
      </c>
      <c r="C83" s="88">
        <v>948</v>
      </c>
      <c r="D83" s="86">
        <v>145.5</v>
      </c>
      <c r="E83" s="87">
        <v>44</v>
      </c>
      <c r="F83" s="86">
        <v>117.5</v>
      </c>
      <c r="G83" s="17">
        <v>36</v>
      </c>
      <c r="H83" s="88">
        <v>261</v>
      </c>
      <c r="I83" s="89">
        <v>320000</v>
      </c>
      <c r="J83" s="89" t="s">
        <v>71</v>
      </c>
      <c r="K83" s="89">
        <v>210000</v>
      </c>
      <c r="L83" s="89" t="s">
        <v>74</v>
      </c>
      <c r="M83" s="90">
        <f t="shared" si="158"/>
        <v>110000</v>
      </c>
      <c r="N83" s="4">
        <f t="shared" si="159"/>
        <v>0.65625</v>
      </c>
      <c r="O83" s="91">
        <f t="shared" si="160"/>
        <v>7272.727272727273</v>
      </c>
      <c r="P83" s="91">
        <f t="shared" si="161"/>
        <v>4772.727272727273</v>
      </c>
      <c r="Q83" s="79">
        <v>4</v>
      </c>
      <c r="R83" s="79">
        <v>2</v>
      </c>
      <c r="S83" s="79" t="s">
        <v>72</v>
      </c>
      <c r="T83" s="5">
        <v>145</v>
      </c>
      <c r="U83" s="9"/>
      <c r="W83" s="86">
        <f t="shared" si="162"/>
        <v>145.5</v>
      </c>
      <c r="X83" s="87">
        <f t="shared" si="162"/>
        <v>44</v>
      </c>
      <c r="Y83" s="92">
        <f t="shared" si="163"/>
        <v>261</v>
      </c>
      <c r="Z83" s="90">
        <f t="shared" si="163"/>
        <v>320000</v>
      </c>
      <c r="AA83" s="90">
        <f t="shared" si="164"/>
        <v>210000</v>
      </c>
      <c r="AB83" s="90">
        <f t="shared" si="165"/>
        <v>110000</v>
      </c>
      <c r="AC83" s="4">
        <f t="shared" si="165"/>
        <v>0.65625</v>
      </c>
      <c r="AD83" s="91">
        <f t="shared" si="165"/>
        <v>7272.727272727273</v>
      </c>
      <c r="AE83" s="79" t="str">
        <f t="shared" si="166"/>
        <v>계</v>
      </c>
      <c r="AF83" s="79" t="str">
        <f t="shared" si="167"/>
        <v>4/2</v>
      </c>
      <c r="AH83" s="20" t="str">
        <f t="shared" si="154"/>
        <v>판교푸르지오그랑블</v>
      </c>
      <c r="AI83" s="87">
        <f t="shared" si="153"/>
        <v>44</v>
      </c>
      <c r="AJ83" s="79" t="str">
        <f t="shared" si="168"/>
        <v>A-</v>
      </c>
      <c r="AK83" s="79" t="s">
        <v>13</v>
      </c>
      <c r="AL83" s="79" t="s">
        <v>62</v>
      </c>
      <c r="AM83" s="79" t="s">
        <v>63</v>
      </c>
      <c r="AN83" s="79" t="str">
        <f t="shared" si="169"/>
        <v>C</v>
      </c>
      <c r="AO83" s="79" t="str">
        <f t="shared" si="170"/>
        <v>X</v>
      </c>
      <c r="AP83" s="79" t="str">
        <f t="shared" si="171"/>
        <v>X</v>
      </c>
      <c r="AQ83" s="79" t="str">
        <f t="shared" si="172"/>
        <v>X</v>
      </c>
      <c r="AR83" s="79" t="str">
        <f t="shared" si="173"/>
        <v>X</v>
      </c>
      <c r="AS83" s="79" t="s">
        <v>2</v>
      </c>
      <c r="AT83" s="79" t="str">
        <f t="shared" si="174"/>
        <v>X</v>
      </c>
      <c r="AU83" s="79" t="str">
        <f t="shared" si="175"/>
        <v>O</v>
      </c>
      <c r="AV83" s="79" t="str">
        <f t="shared" si="176"/>
        <v>X</v>
      </c>
    </row>
    <row r="84" spans="1:48" x14ac:dyDescent="0.3">
      <c r="A84" s="9" t="s">
        <v>769</v>
      </c>
      <c r="B84" s="10" t="s">
        <v>1653</v>
      </c>
      <c r="C84" s="88">
        <v>948</v>
      </c>
      <c r="D84" s="86">
        <v>171.9</v>
      </c>
      <c r="E84" s="87">
        <v>52</v>
      </c>
      <c r="F84" s="86">
        <v>139.69999999999999</v>
      </c>
      <c r="G84" s="17">
        <v>42</v>
      </c>
      <c r="H84" s="88">
        <v>123</v>
      </c>
      <c r="I84" s="89">
        <v>410000</v>
      </c>
      <c r="J84" s="89" t="s">
        <v>74</v>
      </c>
      <c r="K84" s="89">
        <v>220000</v>
      </c>
      <c r="L84" s="89" t="s">
        <v>84</v>
      </c>
      <c r="M84" s="90">
        <f t="shared" si="158"/>
        <v>190000</v>
      </c>
      <c r="N84" s="4">
        <f t="shared" si="159"/>
        <v>0.53658536585365857</v>
      </c>
      <c r="O84" s="91">
        <f t="shared" si="160"/>
        <v>7884.6153846153848</v>
      </c>
      <c r="P84" s="91">
        <f t="shared" si="161"/>
        <v>4230.7692307692305</v>
      </c>
      <c r="Q84" s="79">
        <v>4</v>
      </c>
      <c r="R84" s="79">
        <v>2</v>
      </c>
      <c r="S84" s="79" t="s">
        <v>72</v>
      </c>
      <c r="T84" s="5">
        <v>171</v>
      </c>
      <c r="U84" s="9"/>
      <c r="W84" s="86">
        <f t="shared" si="162"/>
        <v>171.9</v>
      </c>
      <c r="X84" s="87">
        <f t="shared" si="162"/>
        <v>52</v>
      </c>
      <c r="Y84" s="92">
        <f t="shared" si="163"/>
        <v>123</v>
      </c>
      <c r="Z84" s="90">
        <f t="shared" si="163"/>
        <v>410000</v>
      </c>
      <c r="AA84" s="90">
        <f t="shared" si="164"/>
        <v>220000</v>
      </c>
      <c r="AB84" s="90">
        <f t="shared" si="165"/>
        <v>190000</v>
      </c>
      <c r="AC84" s="4">
        <f t="shared" si="165"/>
        <v>0.53658536585365857</v>
      </c>
      <c r="AD84" s="91">
        <f t="shared" si="165"/>
        <v>7884.6153846153848</v>
      </c>
      <c r="AE84" s="79" t="str">
        <f t="shared" si="166"/>
        <v>계</v>
      </c>
      <c r="AF84" s="79" t="str">
        <f t="shared" si="167"/>
        <v>4/2</v>
      </c>
      <c r="AH84" s="20" t="str">
        <f t="shared" si="154"/>
        <v>판교푸르지오그랑블</v>
      </c>
      <c r="AI84" s="87">
        <f t="shared" si="153"/>
        <v>52</v>
      </c>
      <c r="AJ84" s="79" t="str">
        <f t="shared" si="168"/>
        <v>A-</v>
      </c>
      <c r="AK84" s="79" t="s">
        <v>13</v>
      </c>
      <c r="AL84" s="79" t="s">
        <v>62</v>
      </c>
      <c r="AM84" s="79" t="s">
        <v>63</v>
      </c>
      <c r="AN84" s="79" t="str">
        <f t="shared" si="169"/>
        <v>C</v>
      </c>
      <c r="AO84" s="79" t="str">
        <f t="shared" si="170"/>
        <v>X</v>
      </c>
      <c r="AP84" s="79" t="str">
        <f t="shared" si="171"/>
        <v>X</v>
      </c>
      <c r="AQ84" s="79" t="str">
        <f t="shared" si="172"/>
        <v>X</v>
      </c>
      <c r="AR84" s="79" t="str">
        <f t="shared" si="173"/>
        <v>X</v>
      </c>
      <c r="AS84" s="79" t="s">
        <v>2</v>
      </c>
      <c r="AT84" s="79" t="str">
        <f t="shared" si="174"/>
        <v>X</v>
      </c>
      <c r="AU84" s="79" t="str">
        <f t="shared" si="175"/>
        <v>O</v>
      </c>
      <c r="AV84" s="79" t="str">
        <f t="shared" si="176"/>
        <v>X</v>
      </c>
    </row>
    <row r="85" spans="1:48" x14ac:dyDescent="0.3">
      <c r="A85" s="9" t="s">
        <v>769</v>
      </c>
      <c r="B85" s="10" t="s">
        <v>1653</v>
      </c>
      <c r="C85" s="88">
        <v>948</v>
      </c>
      <c r="D85" s="86">
        <v>331.5</v>
      </c>
      <c r="E85" s="87">
        <v>100</v>
      </c>
      <c r="F85" s="86">
        <v>265.60000000000002</v>
      </c>
      <c r="G85" s="17">
        <v>80</v>
      </c>
      <c r="H85" s="88">
        <v>4</v>
      </c>
      <c r="I85" s="89"/>
      <c r="J85" s="89"/>
      <c r="K85" s="89"/>
      <c r="L85" s="89"/>
      <c r="M85" s="90">
        <f t="shared" si="158"/>
        <v>0</v>
      </c>
      <c r="N85" s="4" t="str">
        <f t="shared" si="159"/>
        <v/>
      </c>
      <c r="O85" s="91">
        <f t="shared" si="160"/>
        <v>0</v>
      </c>
      <c r="P85" s="91">
        <f t="shared" si="161"/>
        <v>0</v>
      </c>
      <c r="Q85" s="79">
        <v>4</v>
      </c>
      <c r="R85" s="79">
        <v>2</v>
      </c>
      <c r="S85" s="79" t="s">
        <v>72</v>
      </c>
      <c r="T85" s="5">
        <v>331</v>
      </c>
      <c r="U85" s="9"/>
      <c r="W85" s="86">
        <f t="shared" si="162"/>
        <v>331.5</v>
      </c>
      <c r="X85" s="87">
        <f t="shared" si="162"/>
        <v>100</v>
      </c>
      <c r="Y85" s="92">
        <f t="shared" si="163"/>
        <v>4</v>
      </c>
      <c r="Z85" s="90">
        <f t="shared" si="163"/>
        <v>0</v>
      </c>
      <c r="AA85" s="90">
        <f t="shared" si="164"/>
        <v>0</v>
      </c>
      <c r="AB85" s="90">
        <f t="shared" si="165"/>
        <v>0</v>
      </c>
      <c r="AC85" s="4" t="str">
        <f t="shared" si="165"/>
        <v/>
      </c>
      <c r="AD85" s="91">
        <f t="shared" si="165"/>
        <v>0</v>
      </c>
      <c r="AE85" s="79" t="str">
        <f t="shared" si="166"/>
        <v>계</v>
      </c>
      <c r="AF85" s="79" t="str">
        <f t="shared" si="167"/>
        <v>4/2</v>
      </c>
      <c r="AH85" s="20" t="str">
        <f t="shared" si="154"/>
        <v>판교푸르지오그랑블</v>
      </c>
      <c r="AI85" s="87">
        <f t="shared" si="153"/>
        <v>100</v>
      </c>
      <c r="AJ85" s="79" t="str">
        <f t="shared" si="168"/>
        <v>A-</v>
      </c>
      <c r="AK85" s="79" t="s">
        <v>13</v>
      </c>
      <c r="AL85" s="79" t="s">
        <v>62</v>
      </c>
      <c r="AM85" s="79" t="s">
        <v>63</v>
      </c>
      <c r="AN85" s="79" t="str">
        <f t="shared" si="169"/>
        <v>C</v>
      </c>
      <c r="AO85" s="79" t="str">
        <f t="shared" si="170"/>
        <v/>
      </c>
      <c r="AP85" s="79" t="str">
        <f t="shared" si="171"/>
        <v/>
      </c>
      <c r="AQ85" s="79" t="str">
        <f t="shared" si="172"/>
        <v>O</v>
      </c>
      <c r="AR85" s="79" t="str">
        <f t="shared" si="173"/>
        <v>O</v>
      </c>
      <c r="AS85" s="79" t="s">
        <v>2</v>
      </c>
      <c r="AT85" s="79" t="str">
        <f t="shared" si="174"/>
        <v>X</v>
      </c>
      <c r="AU85" s="79" t="str">
        <f t="shared" si="175"/>
        <v>O</v>
      </c>
      <c r="AV85" s="79" t="str">
        <f t="shared" si="176"/>
        <v/>
      </c>
    </row>
    <row r="86" spans="1:48" x14ac:dyDescent="0.3">
      <c r="A86" s="9"/>
      <c r="B86" s="79"/>
      <c r="C86" s="6"/>
      <c r="D86" s="9"/>
      <c r="E86" s="14"/>
      <c r="F86" s="86"/>
      <c r="G86" s="9"/>
      <c r="H86" s="9"/>
      <c r="I86" s="9"/>
      <c r="J86" s="9"/>
      <c r="K86" s="9"/>
      <c r="L86" s="9"/>
      <c r="M86" s="9"/>
      <c r="N86" s="9"/>
      <c r="O86" s="91"/>
      <c r="P86" s="91"/>
      <c r="Q86" s="87"/>
      <c r="R86" s="87"/>
      <c r="S86" s="9"/>
      <c r="T86" s="47"/>
      <c r="U86" s="9"/>
      <c r="W86" s="67" t="str">
        <f>$A$4&amp;" "&amp;A87&amp;"("&amp;B87&amp;","&amp;C87&amp;"^)"</f>
        <v>백현동 백현6단지휴먼시아('09.10.,396^)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154"/>
        <v/>
      </c>
      <c r="AI86" s="106" t="str">
        <f t="shared" si="153"/>
        <v/>
      </c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</row>
    <row r="87" spans="1:48" x14ac:dyDescent="0.3">
      <c r="A87" s="9" t="s">
        <v>774</v>
      </c>
      <c r="B87" s="10" t="s">
        <v>1649</v>
      </c>
      <c r="C87" s="88">
        <v>396</v>
      </c>
      <c r="D87" s="86">
        <v>98</v>
      </c>
      <c r="E87" s="87">
        <v>30</v>
      </c>
      <c r="F87" s="86">
        <v>74.8</v>
      </c>
      <c r="G87" s="17">
        <v>23</v>
      </c>
      <c r="H87" s="88">
        <v>80</v>
      </c>
      <c r="I87" s="89">
        <v>178000</v>
      </c>
      <c r="J87" s="89" t="s">
        <v>84</v>
      </c>
      <c r="K87" s="89">
        <v>90000</v>
      </c>
      <c r="L87" s="89" t="s">
        <v>74</v>
      </c>
      <c r="M87" s="90">
        <f t="shared" ref="M87:M95" si="177">I87-K87</f>
        <v>88000</v>
      </c>
      <c r="N87" s="4">
        <f t="shared" ref="N87:N95" si="178">IF(ISERROR(K87/I87),"",K87/I87)</f>
        <v>0.5056179775280899</v>
      </c>
      <c r="O87" s="91">
        <f t="shared" ref="O87:O95" si="179">I87/E87</f>
        <v>5933.333333333333</v>
      </c>
      <c r="P87" s="91">
        <f t="shared" ref="P87:P95" si="180">K87/E87</f>
        <v>3000</v>
      </c>
      <c r="Q87" s="79">
        <v>3</v>
      </c>
      <c r="R87" s="79">
        <v>2</v>
      </c>
      <c r="S87" s="79" t="s">
        <v>72</v>
      </c>
      <c r="T87" s="5" t="s">
        <v>183</v>
      </c>
      <c r="U87" s="9"/>
      <c r="W87" s="86">
        <f t="shared" ref="W87:W95" si="181">D87</f>
        <v>98</v>
      </c>
      <c r="X87" s="87">
        <f t="shared" ref="X87:X95" si="182">E87</f>
        <v>30</v>
      </c>
      <c r="Y87" s="92">
        <f t="shared" ref="Y87:Y95" si="183">H87</f>
        <v>80</v>
      </c>
      <c r="Z87" s="90">
        <f t="shared" ref="Z87:Z95" si="184">I87</f>
        <v>178000</v>
      </c>
      <c r="AA87" s="90">
        <f t="shared" ref="AA87:AA95" si="185">K87</f>
        <v>90000</v>
      </c>
      <c r="AB87" s="90">
        <f t="shared" ref="AB87:AB95" si="186">M87</f>
        <v>88000</v>
      </c>
      <c r="AC87" s="4">
        <f t="shared" ref="AC87:AC95" si="187">N87</f>
        <v>0.5056179775280899</v>
      </c>
      <c r="AD87" s="91">
        <f t="shared" ref="AD87:AD95" si="188">O87</f>
        <v>5933.333333333333</v>
      </c>
      <c r="AE87" s="79" t="str">
        <f t="shared" ref="AE87:AE95" si="189">S87</f>
        <v>계</v>
      </c>
      <c r="AF87" s="79" t="str">
        <f t="shared" ref="AF87:AF95" si="190">Q87&amp;"/"&amp;R87</f>
        <v>3/2</v>
      </c>
      <c r="AH87" s="20" t="str">
        <f t="shared" si="154"/>
        <v>백현6단지휴먼시아</v>
      </c>
      <c r="AI87" s="87">
        <f t="shared" si="153"/>
        <v>30</v>
      </c>
      <c r="AJ87" s="79" t="str">
        <f t="shared" ref="AJ87:AJ95" si="191">IF(AI87="","",$AJ$2)</f>
        <v>A-</v>
      </c>
      <c r="AK87" s="79" t="s">
        <v>13</v>
      </c>
      <c r="AL87" s="79" t="s">
        <v>62</v>
      </c>
      <c r="AM87" s="79" t="s">
        <v>63</v>
      </c>
      <c r="AN87" s="79" t="str">
        <f t="shared" ref="AN87:AN95" si="192">IF(AI87="","",$AN$2)</f>
        <v>C</v>
      </c>
      <c r="AO87" s="79" t="str">
        <f t="shared" ref="AO87:AO95" si="193">IF(N87="","",IF(N87&gt;=$AO$1/100,"O","X"))</f>
        <v>X</v>
      </c>
      <c r="AP87" s="79" t="str">
        <f t="shared" ref="AP87:AP95" si="194">IF(I87="","",IF(I87&lt;=$AP$1,"O","X"))</f>
        <v>X</v>
      </c>
      <c r="AQ87" s="79" t="str">
        <f t="shared" ref="AQ87:AQ95" si="195">IF(O87="","",IF(O87&lt;=$AQ$1,"O","X"))</f>
        <v>X</v>
      </c>
      <c r="AR87" s="79" t="str">
        <f t="shared" ref="AR87:AR95" si="196">IF(M87="","",IF(M87&lt;=$AR$1,"O","X"))</f>
        <v>X</v>
      </c>
      <c r="AS87" s="79" t="s">
        <v>2</v>
      </c>
      <c r="AT87" s="79" t="str">
        <f t="shared" ref="AT87:AT95" si="197">IF(OR(F87="",AI87=""),"",IF(AND((F87&lt;=85),(AI87&gt;=15)),"O","X"))</f>
        <v>O</v>
      </c>
      <c r="AU87" s="79" t="str">
        <f t="shared" ref="AU87:AU95" si="198">IF(C87="","",IF(C87&gt;=$AU$1,"O","X"))</f>
        <v>O</v>
      </c>
      <c r="AV87" s="79" t="str">
        <f t="shared" ref="AV87:AV95" si="199">IF(AO87="","",IF(AND(AO87="O",AP87="O",AR87="O",AT87="O",AU87="O"),"후보","X"))</f>
        <v>X</v>
      </c>
    </row>
    <row r="88" spans="1:48" x14ac:dyDescent="0.3">
      <c r="A88" s="9" t="s">
        <v>774</v>
      </c>
      <c r="B88" s="10" t="s">
        <v>1649</v>
      </c>
      <c r="C88" s="88">
        <v>396</v>
      </c>
      <c r="D88" s="86">
        <v>97.6</v>
      </c>
      <c r="E88" s="87">
        <v>30</v>
      </c>
      <c r="F88" s="86">
        <v>74.5</v>
      </c>
      <c r="G88" s="17">
        <v>23</v>
      </c>
      <c r="H88" s="88">
        <v>34</v>
      </c>
      <c r="I88" s="89">
        <v>220000</v>
      </c>
      <c r="J88" s="89" t="s">
        <v>74</v>
      </c>
      <c r="K88" s="89"/>
      <c r="L88" s="89"/>
      <c r="M88" s="90">
        <f t="shared" si="177"/>
        <v>220000</v>
      </c>
      <c r="N88" s="4">
        <f t="shared" si="178"/>
        <v>0</v>
      </c>
      <c r="O88" s="91">
        <f t="shared" si="179"/>
        <v>7333.333333333333</v>
      </c>
      <c r="P88" s="91">
        <f t="shared" si="180"/>
        <v>0</v>
      </c>
      <c r="Q88" s="79">
        <v>3</v>
      </c>
      <c r="R88" s="79">
        <v>2</v>
      </c>
      <c r="S88" s="79" t="s">
        <v>72</v>
      </c>
      <c r="T88" s="5" t="s">
        <v>189</v>
      </c>
      <c r="U88" s="9"/>
      <c r="W88" s="86">
        <f t="shared" si="181"/>
        <v>97.6</v>
      </c>
      <c r="X88" s="87">
        <f t="shared" si="182"/>
        <v>30</v>
      </c>
      <c r="Y88" s="92">
        <f t="shared" si="183"/>
        <v>34</v>
      </c>
      <c r="Z88" s="90">
        <f t="shared" si="184"/>
        <v>220000</v>
      </c>
      <c r="AA88" s="90">
        <f t="shared" si="185"/>
        <v>0</v>
      </c>
      <c r="AB88" s="90">
        <f t="shared" si="186"/>
        <v>220000</v>
      </c>
      <c r="AC88" s="4">
        <f t="shared" si="187"/>
        <v>0</v>
      </c>
      <c r="AD88" s="91">
        <f t="shared" si="188"/>
        <v>7333.333333333333</v>
      </c>
      <c r="AE88" s="79" t="str">
        <f t="shared" si="189"/>
        <v>계</v>
      </c>
      <c r="AF88" s="79" t="str">
        <f t="shared" si="190"/>
        <v>3/2</v>
      </c>
      <c r="AH88" s="20" t="str">
        <f t="shared" si="154"/>
        <v>백현6단지휴먼시아</v>
      </c>
      <c r="AI88" s="87">
        <f t="shared" si="153"/>
        <v>30</v>
      </c>
      <c r="AJ88" s="79" t="str">
        <f t="shared" si="191"/>
        <v>A-</v>
      </c>
      <c r="AK88" s="79" t="s">
        <v>13</v>
      </c>
      <c r="AL88" s="79" t="s">
        <v>62</v>
      </c>
      <c r="AM88" s="79" t="s">
        <v>63</v>
      </c>
      <c r="AN88" s="79" t="str">
        <f t="shared" si="192"/>
        <v>C</v>
      </c>
      <c r="AO88" s="79" t="str">
        <f t="shared" si="193"/>
        <v>X</v>
      </c>
      <c r="AP88" s="79" t="str">
        <f t="shared" si="194"/>
        <v>X</v>
      </c>
      <c r="AQ88" s="79" t="str">
        <f t="shared" si="195"/>
        <v>X</v>
      </c>
      <c r="AR88" s="79" t="str">
        <f t="shared" si="196"/>
        <v>X</v>
      </c>
      <c r="AS88" s="79" t="s">
        <v>2</v>
      </c>
      <c r="AT88" s="79" t="str">
        <f t="shared" si="197"/>
        <v>O</v>
      </c>
      <c r="AU88" s="79" t="str">
        <f t="shared" si="198"/>
        <v>O</v>
      </c>
      <c r="AV88" s="79" t="str">
        <f t="shared" si="199"/>
        <v>X</v>
      </c>
    </row>
    <row r="89" spans="1:48" x14ac:dyDescent="0.3">
      <c r="A89" s="9" t="s">
        <v>774</v>
      </c>
      <c r="B89" s="10" t="s">
        <v>1649</v>
      </c>
      <c r="C89" s="88">
        <v>396</v>
      </c>
      <c r="D89" s="86">
        <v>110.9</v>
      </c>
      <c r="E89" s="87">
        <v>34</v>
      </c>
      <c r="F89" s="86">
        <v>84.6</v>
      </c>
      <c r="G89" s="17">
        <v>26</v>
      </c>
      <c r="H89" s="88">
        <v>29</v>
      </c>
      <c r="I89" s="89">
        <v>200000</v>
      </c>
      <c r="J89" s="89" t="s">
        <v>80</v>
      </c>
      <c r="K89" s="89"/>
      <c r="L89" s="89"/>
      <c r="M89" s="90">
        <f t="shared" si="177"/>
        <v>200000</v>
      </c>
      <c r="N89" s="4">
        <f t="shared" si="178"/>
        <v>0</v>
      </c>
      <c r="O89" s="91">
        <f t="shared" si="179"/>
        <v>5882.3529411764703</v>
      </c>
      <c r="P89" s="91">
        <f t="shared" si="180"/>
        <v>0</v>
      </c>
      <c r="Q89" s="79">
        <v>3</v>
      </c>
      <c r="R89" s="79">
        <v>2</v>
      </c>
      <c r="S89" s="79" t="s">
        <v>72</v>
      </c>
      <c r="T89" s="5" t="s">
        <v>185</v>
      </c>
      <c r="U89" s="9"/>
      <c r="W89" s="86">
        <f t="shared" si="181"/>
        <v>110.9</v>
      </c>
      <c r="X89" s="87">
        <f t="shared" si="182"/>
        <v>34</v>
      </c>
      <c r="Y89" s="92">
        <f t="shared" si="183"/>
        <v>29</v>
      </c>
      <c r="Z89" s="90">
        <f t="shared" si="184"/>
        <v>200000</v>
      </c>
      <c r="AA89" s="90">
        <f t="shared" si="185"/>
        <v>0</v>
      </c>
      <c r="AB89" s="90">
        <f t="shared" si="186"/>
        <v>200000</v>
      </c>
      <c r="AC89" s="4">
        <f t="shared" si="187"/>
        <v>0</v>
      </c>
      <c r="AD89" s="91">
        <f t="shared" si="188"/>
        <v>5882.3529411764703</v>
      </c>
      <c r="AE89" s="79" t="str">
        <f t="shared" si="189"/>
        <v>계</v>
      </c>
      <c r="AF89" s="79" t="str">
        <f t="shared" si="190"/>
        <v>3/2</v>
      </c>
      <c r="AH89" s="20" t="str">
        <f t="shared" si="154"/>
        <v>백현6단지휴먼시아</v>
      </c>
      <c r="AI89" s="87">
        <f t="shared" si="153"/>
        <v>34</v>
      </c>
      <c r="AJ89" s="79" t="str">
        <f t="shared" si="191"/>
        <v>A-</v>
      </c>
      <c r="AK89" s="79" t="s">
        <v>13</v>
      </c>
      <c r="AL89" s="79" t="s">
        <v>62</v>
      </c>
      <c r="AM89" s="79" t="s">
        <v>63</v>
      </c>
      <c r="AN89" s="79" t="str">
        <f t="shared" si="192"/>
        <v>C</v>
      </c>
      <c r="AO89" s="79" t="str">
        <f t="shared" si="193"/>
        <v>X</v>
      </c>
      <c r="AP89" s="79" t="str">
        <f t="shared" si="194"/>
        <v>X</v>
      </c>
      <c r="AQ89" s="79" t="str">
        <f t="shared" si="195"/>
        <v>X</v>
      </c>
      <c r="AR89" s="79" t="str">
        <f t="shared" si="196"/>
        <v>X</v>
      </c>
      <c r="AS89" s="79" t="s">
        <v>2</v>
      </c>
      <c r="AT89" s="79" t="str">
        <f t="shared" si="197"/>
        <v>O</v>
      </c>
      <c r="AU89" s="79" t="str">
        <f t="shared" si="198"/>
        <v>O</v>
      </c>
      <c r="AV89" s="79" t="str">
        <f t="shared" si="199"/>
        <v>X</v>
      </c>
    </row>
    <row r="90" spans="1:48" x14ac:dyDescent="0.3">
      <c r="A90" s="9" t="s">
        <v>774</v>
      </c>
      <c r="B90" s="10" t="s">
        <v>1649</v>
      </c>
      <c r="C90" s="88">
        <v>396</v>
      </c>
      <c r="D90" s="86">
        <v>110.4</v>
      </c>
      <c r="E90" s="87">
        <v>33</v>
      </c>
      <c r="F90" s="86">
        <v>84.2</v>
      </c>
      <c r="G90" s="17">
        <v>25</v>
      </c>
      <c r="H90" s="88">
        <v>2</v>
      </c>
      <c r="I90" s="89"/>
      <c r="J90" s="89"/>
      <c r="K90" s="89"/>
      <c r="L90" s="89"/>
      <c r="M90" s="90">
        <f t="shared" si="177"/>
        <v>0</v>
      </c>
      <c r="N90" s="4" t="str">
        <f t="shared" si="178"/>
        <v/>
      </c>
      <c r="O90" s="91">
        <f t="shared" si="179"/>
        <v>0</v>
      </c>
      <c r="P90" s="91">
        <f t="shared" si="180"/>
        <v>0</v>
      </c>
      <c r="Q90" s="79">
        <v>3</v>
      </c>
      <c r="R90" s="79">
        <v>2</v>
      </c>
      <c r="S90" s="79" t="s">
        <v>72</v>
      </c>
      <c r="T90" s="5" t="s">
        <v>190</v>
      </c>
      <c r="U90" s="9"/>
      <c r="W90" s="86">
        <f t="shared" si="181"/>
        <v>110.4</v>
      </c>
      <c r="X90" s="87">
        <f t="shared" si="182"/>
        <v>33</v>
      </c>
      <c r="Y90" s="92">
        <f t="shared" si="183"/>
        <v>2</v>
      </c>
      <c r="Z90" s="90">
        <f t="shared" si="184"/>
        <v>0</v>
      </c>
      <c r="AA90" s="90">
        <f t="shared" si="185"/>
        <v>0</v>
      </c>
      <c r="AB90" s="90">
        <f t="shared" si="186"/>
        <v>0</v>
      </c>
      <c r="AC90" s="4" t="str">
        <f t="shared" si="187"/>
        <v/>
      </c>
      <c r="AD90" s="91">
        <f t="shared" si="188"/>
        <v>0</v>
      </c>
      <c r="AE90" s="79" t="str">
        <f t="shared" si="189"/>
        <v>계</v>
      </c>
      <c r="AF90" s="79" t="str">
        <f t="shared" si="190"/>
        <v>3/2</v>
      </c>
      <c r="AH90" s="20" t="str">
        <f t="shared" si="154"/>
        <v>백현6단지휴먼시아</v>
      </c>
      <c r="AI90" s="87">
        <f t="shared" si="153"/>
        <v>33</v>
      </c>
      <c r="AJ90" s="79" t="str">
        <f t="shared" si="191"/>
        <v>A-</v>
      </c>
      <c r="AK90" s="79" t="s">
        <v>13</v>
      </c>
      <c r="AL90" s="79" t="s">
        <v>62</v>
      </c>
      <c r="AM90" s="79" t="s">
        <v>63</v>
      </c>
      <c r="AN90" s="79" t="str">
        <f t="shared" si="192"/>
        <v>C</v>
      </c>
      <c r="AO90" s="79" t="str">
        <f t="shared" si="193"/>
        <v/>
      </c>
      <c r="AP90" s="79" t="str">
        <f t="shared" si="194"/>
        <v/>
      </c>
      <c r="AQ90" s="79" t="str">
        <f t="shared" si="195"/>
        <v>O</v>
      </c>
      <c r="AR90" s="79" t="str">
        <f t="shared" si="196"/>
        <v>O</v>
      </c>
      <c r="AS90" s="79" t="s">
        <v>2</v>
      </c>
      <c r="AT90" s="79" t="str">
        <f t="shared" si="197"/>
        <v>O</v>
      </c>
      <c r="AU90" s="79" t="str">
        <f t="shared" si="198"/>
        <v>O</v>
      </c>
      <c r="AV90" s="79" t="str">
        <f t="shared" si="199"/>
        <v/>
      </c>
    </row>
    <row r="91" spans="1:48" x14ac:dyDescent="0.3">
      <c r="A91" s="9" t="s">
        <v>774</v>
      </c>
      <c r="B91" s="10" t="s">
        <v>1649</v>
      </c>
      <c r="C91" s="88">
        <v>396</v>
      </c>
      <c r="D91" s="86">
        <v>111</v>
      </c>
      <c r="E91" s="87">
        <v>34</v>
      </c>
      <c r="F91" s="86">
        <v>84.7</v>
      </c>
      <c r="G91" s="17">
        <v>26</v>
      </c>
      <c r="H91" s="88">
        <v>88</v>
      </c>
      <c r="I91" s="89">
        <v>190000</v>
      </c>
      <c r="J91" s="89" t="s">
        <v>74</v>
      </c>
      <c r="K91" s="89">
        <v>92000</v>
      </c>
      <c r="L91" s="89" t="s">
        <v>74</v>
      </c>
      <c r="M91" s="90">
        <f t="shared" si="177"/>
        <v>98000</v>
      </c>
      <c r="N91" s="4">
        <f t="shared" si="178"/>
        <v>0.48421052631578948</v>
      </c>
      <c r="O91" s="91">
        <f t="shared" si="179"/>
        <v>5588.2352941176468</v>
      </c>
      <c r="P91" s="91">
        <f t="shared" si="180"/>
        <v>2705.8823529411766</v>
      </c>
      <c r="Q91" s="79">
        <v>3</v>
      </c>
      <c r="R91" s="79">
        <v>2</v>
      </c>
      <c r="S91" s="79" t="s">
        <v>72</v>
      </c>
      <c r="T91" s="5">
        <v>1110</v>
      </c>
      <c r="U91" s="9"/>
      <c r="W91" s="86">
        <f t="shared" si="181"/>
        <v>111</v>
      </c>
      <c r="X91" s="87">
        <f t="shared" si="182"/>
        <v>34</v>
      </c>
      <c r="Y91" s="92">
        <f t="shared" si="183"/>
        <v>88</v>
      </c>
      <c r="Z91" s="90">
        <f t="shared" si="184"/>
        <v>190000</v>
      </c>
      <c r="AA91" s="90">
        <f t="shared" si="185"/>
        <v>92000</v>
      </c>
      <c r="AB91" s="90">
        <f t="shared" si="186"/>
        <v>98000</v>
      </c>
      <c r="AC91" s="4">
        <f t="shared" si="187"/>
        <v>0.48421052631578948</v>
      </c>
      <c r="AD91" s="91">
        <f t="shared" si="188"/>
        <v>5588.2352941176468</v>
      </c>
      <c r="AE91" s="79" t="str">
        <f t="shared" si="189"/>
        <v>계</v>
      </c>
      <c r="AF91" s="79" t="str">
        <f t="shared" si="190"/>
        <v>3/2</v>
      </c>
      <c r="AH91" s="20" t="str">
        <f t="shared" si="154"/>
        <v>백현6단지휴먼시아</v>
      </c>
      <c r="AI91" s="87">
        <f t="shared" si="153"/>
        <v>34</v>
      </c>
      <c r="AJ91" s="79" t="str">
        <f t="shared" si="191"/>
        <v>A-</v>
      </c>
      <c r="AK91" s="79" t="s">
        <v>13</v>
      </c>
      <c r="AL91" s="79" t="s">
        <v>62</v>
      </c>
      <c r="AM91" s="79" t="s">
        <v>63</v>
      </c>
      <c r="AN91" s="79" t="str">
        <f t="shared" si="192"/>
        <v>C</v>
      </c>
      <c r="AO91" s="79" t="str">
        <f t="shared" si="193"/>
        <v>X</v>
      </c>
      <c r="AP91" s="79" t="str">
        <f t="shared" si="194"/>
        <v>X</v>
      </c>
      <c r="AQ91" s="79" t="str">
        <f t="shared" si="195"/>
        <v>X</v>
      </c>
      <c r="AR91" s="79" t="str">
        <f t="shared" si="196"/>
        <v>X</v>
      </c>
      <c r="AS91" s="79" t="s">
        <v>2</v>
      </c>
      <c r="AT91" s="79" t="str">
        <f t="shared" si="197"/>
        <v>O</v>
      </c>
      <c r="AU91" s="79" t="str">
        <f t="shared" si="198"/>
        <v>O</v>
      </c>
      <c r="AV91" s="79" t="str">
        <f t="shared" si="199"/>
        <v>X</v>
      </c>
    </row>
    <row r="92" spans="1:48" x14ac:dyDescent="0.3">
      <c r="A92" s="9" t="s">
        <v>774</v>
      </c>
      <c r="B92" s="10" t="s">
        <v>1649</v>
      </c>
      <c r="C92" s="88">
        <v>396</v>
      </c>
      <c r="D92" s="86">
        <v>111.1</v>
      </c>
      <c r="E92" s="87">
        <v>34</v>
      </c>
      <c r="F92" s="86">
        <v>84.7</v>
      </c>
      <c r="G92" s="17">
        <v>26</v>
      </c>
      <c r="H92" s="88">
        <v>87</v>
      </c>
      <c r="I92" s="89">
        <v>193000</v>
      </c>
      <c r="J92" s="89" t="s">
        <v>84</v>
      </c>
      <c r="K92" s="89"/>
      <c r="L92" s="89"/>
      <c r="M92" s="90">
        <f t="shared" si="177"/>
        <v>193000</v>
      </c>
      <c r="N92" s="4">
        <f t="shared" si="178"/>
        <v>0</v>
      </c>
      <c r="O92" s="91">
        <f t="shared" si="179"/>
        <v>5676.4705882352937</v>
      </c>
      <c r="P92" s="91">
        <f t="shared" si="180"/>
        <v>0</v>
      </c>
      <c r="Q92" s="79">
        <v>3</v>
      </c>
      <c r="R92" s="79">
        <v>2</v>
      </c>
      <c r="S92" s="79" t="s">
        <v>72</v>
      </c>
      <c r="T92" s="5" t="s">
        <v>150</v>
      </c>
      <c r="U92" s="9"/>
      <c r="W92" s="86">
        <f t="shared" si="181"/>
        <v>111.1</v>
      </c>
      <c r="X92" s="87">
        <f t="shared" si="182"/>
        <v>34</v>
      </c>
      <c r="Y92" s="92">
        <f t="shared" si="183"/>
        <v>87</v>
      </c>
      <c r="Z92" s="90">
        <f t="shared" si="184"/>
        <v>193000</v>
      </c>
      <c r="AA92" s="90">
        <f t="shared" si="185"/>
        <v>0</v>
      </c>
      <c r="AB92" s="90">
        <f t="shared" si="186"/>
        <v>193000</v>
      </c>
      <c r="AC92" s="4">
        <f t="shared" si="187"/>
        <v>0</v>
      </c>
      <c r="AD92" s="91">
        <f t="shared" si="188"/>
        <v>5676.4705882352937</v>
      </c>
      <c r="AE92" s="79" t="str">
        <f t="shared" si="189"/>
        <v>계</v>
      </c>
      <c r="AF92" s="79" t="str">
        <f t="shared" si="190"/>
        <v>3/2</v>
      </c>
      <c r="AH92" s="20" t="str">
        <f t="shared" si="154"/>
        <v>백현6단지휴먼시아</v>
      </c>
      <c r="AI92" s="87">
        <f t="shared" si="153"/>
        <v>34</v>
      </c>
      <c r="AJ92" s="79" t="str">
        <f t="shared" si="191"/>
        <v>A-</v>
      </c>
      <c r="AK92" s="79" t="s">
        <v>13</v>
      </c>
      <c r="AL92" s="79" t="s">
        <v>62</v>
      </c>
      <c r="AM92" s="79" t="s">
        <v>63</v>
      </c>
      <c r="AN92" s="79" t="str">
        <f t="shared" si="192"/>
        <v>C</v>
      </c>
      <c r="AO92" s="79" t="str">
        <f t="shared" si="193"/>
        <v>X</v>
      </c>
      <c r="AP92" s="79" t="str">
        <f t="shared" si="194"/>
        <v>X</v>
      </c>
      <c r="AQ92" s="79" t="str">
        <f t="shared" si="195"/>
        <v>X</v>
      </c>
      <c r="AR92" s="79" t="str">
        <f t="shared" si="196"/>
        <v>X</v>
      </c>
      <c r="AS92" s="79" t="s">
        <v>2</v>
      </c>
      <c r="AT92" s="79" t="str">
        <f t="shared" si="197"/>
        <v>O</v>
      </c>
      <c r="AU92" s="79" t="str">
        <f t="shared" si="198"/>
        <v>O</v>
      </c>
      <c r="AV92" s="79" t="str">
        <f t="shared" si="199"/>
        <v>X</v>
      </c>
    </row>
    <row r="93" spans="1:48" x14ac:dyDescent="0.3">
      <c r="A93" s="9" t="s">
        <v>774</v>
      </c>
      <c r="B93" s="10" t="s">
        <v>1649</v>
      </c>
      <c r="C93" s="88">
        <v>396</v>
      </c>
      <c r="D93" s="86">
        <v>111</v>
      </c>
      <c r="E93" s="87">
        <v>34</v>
      </c>
      <c r="F93" s="86">
        <v>84.7</v>
      </c>
      <c r="G93" s="17">
        <v>26</v>
      </c>
      <c r="H93" s="88">
        <v>38</v>
      </c>
      <c r="I93" s="89">
        <v>190000</v>
      </c>
      <c r="J93" s="89" t="s">
        <v>74</v>
      </c>
      <c r="K93" s="89">
        <v>92000</v>
      </c>
      <c r="L93" s="89" t="s">
        <v>74</v>
      </c>
      <c r="M93" s="90">
        <f t="shared" si="177"/>
        <v>98000</v>
      </c>
      <c r="N93" s="4">
        <f t="shared" si="178"/>
        <v>0.48421052631578948</v>
      </c>
      <c r="O93" s="91">
        <f t="shared" si="179"/>
        <v>5588.2352941176468</v>
      </c>
      <c r="P93" s="91">
        <f t="shared" si="180"/>
        <v>2705.8823529411766</v>
      </c>
      <c r="Q93" s="79">
        <v>3</v>
      </c>
      <c r="R93" s="79">
        <v>2</v>
      </c>
      <c r="S93" s="79" t="s">
        <v>72</v>
      </c>
      <c r="T93" s="5" t="s">
        <v>191</v>
      </c>
      <c r="U93" s="9"/>
      <c r="W93" s="86">
        <f t="shared" si="181"/>
        <v>111</v>
      </c>
      <c r="X93" s="87">
        <f t="shared" si="182"/>
        <v>34</v>
      </c>
      <c r="Y93" s="92">
        <f t="shared" si="183"/>
        <v>38</v>
      </c>
      <c r="Z93" s="90">
        <f t="shared" si="184"/>
        <v>190000</v>
      </c>
      <c r="AA93" s="90">
        <f t="shared" si="185"/>
        <v>92000</v>
      </c>
      <c r="AB93" s="90">
        <f t="shared" si="186"/>
        <v>98000</v>
      </c>
      <c r="AC93" s="4">
        <f t="shared" si="187"/>
        <v>0.48421052631578948</v>
      </c>
      <c r="AD93" s="91">
        <f t="shared" si="188"/>
        <v>5588.2352941176468</v>
      </c>
      <c r="AE93" s="79" t="str">
        <f t="shared" si="189"/>
        <v>계</v>
      </c>
      <c r="AF93" s="79" t="str">
        <f t="shared" si="190"/>
        <v>3/2</v>
      </c>
      <c r="AH93" s="20" t="str">
        <f t="shared" si="154"/>
        <v>백현6단지휴먼시아</v>
      </c>
      <c r="AI93" s="87">
        <f t="shared" si="153"/>
        <v>34</v>
      </c>
      <c r="AJ93" s="79" t="str">
        <f t="shared" si="191"/>
        <v>A-</v>
      </c>
      <c r="AK93" s="79" t="s">
        <v>13</v>
      </c>
      <c r="AL93" s="79" t="s">
        <v>62</v>
      </c>
      <c r="AM93" s="79" t="s">
        <v>63</v>
      </c>
      <c r="AN93" s="79" t="str">
        <f t="shared" si="192"/>
        <v>C</v>
      </c>
      <c r="AO93" s="79" t="str">
        <f t="shared" si="193"/>
        <v>X</v>
      </c>
      <c r="AP93" s="79" t="str">
        <f t="shared" si="194"/>
        <v>X</v>
      </c>
      <c r="AQ93" s="79" t="str">
        <f t="shared" si="195"/>
        <v>X</v>
      </c>
      <c r="AR93" s="79" t="str">
        <f t="shared" si="196"/>
        <v>X</v>
      </c>
      <c r="AS93" s="79" t="s">
        <v>2</v>
      </c>
      <c r="AT93" s="79" t="str">
        <f t="shared" si="197"/>
        <v>O</v>
      </c>
      <c r="AU93" s="79" t="str">
        <f t="shared" si="198"/>
        <v>O</v>
      </c>
      <c r="AV93" s="79" t="str">
        <f t="shared" si="199"/>
        <v>X</v>
      </c>
    </row>
    <row r="94" spans="1:48" x14ac:dyDescent="0.3">
      <c r="A94" s="9" t="s">
        <v>774</v>
      </c>
      <c r="B94" s="10" t="s">
        <v>1649</v>
      </c>
      <c r="C94" s="88">
        <v>396</v>
      </c>
      <c r="D94" s="86">
        <v>111.9</v>
      </c>
      <c r="E94" s="87">
        <v>34</v>
      </c>
      <c r="F94" s="86">
        <v>85</v>
      </c>
      <c r="G94" s="17">
        <v>26</v>
      </c>
      <c r="H94" s="88">
        <v>34</v>
      </c>
      <c r="I94" s="89">
        <v>200000</v>
      </c>
      <c r="J94" s="89" t="s">
        <v>74</v>
      </c>
      <c r="K94" s="89">
        <v>95000</v>
      </c>
      <c r="L94" s="89" t="s">
        <v>84</v>
      </c>
      <c r="M94" s="90">
        <f t="shared" si="177"/>
        <v>105000</v>
      </c>
      <c r="N94" s="4">
        <f t="shared" si="178"/>
        <v>0.47499999999999998</v>
      </c>
      <c r="O94" s="91">
        <f t="shared" si="179"/>
        <v>5882.3529411764703</v>
      </c>
      <c r="P94" s="91">
        <f t="shared" si="180"/>
        <v>2794.1176470588234</v>
      </c>
      <c r="Q94" s="79">
        <v>3</v>
      </c>
      <c r="R94" s="79">
        <v>2</v>
      </c>
      <c r="S94" s="79" t="s">
        <v>72</v>
      </c>
      <c r="T94" s="5" t="s">
        <v>134</v>
      </c>
      <c r="U94" s="9"/>
      <c r="W94" s="86">
        <f t="shared" si="181"/>
        <v>111.9</v>
      </c>
      <c r="X94" s="87">
        <f t="shared" si="182"/>
        <v>34</v>
      </c>
      <c r="Y94" s="92">
        <f t="shared" si="183"/>
        <v>34</v>
      </c>
      <c r="Z94" s="90">
        <f t="shared" si="184"/>
        <v>200000</v>
      </c>
      <c r="AA94" s="90">
        <f t="shared" si="185"/>
        <v>95000</v>
      </c>
      <c r="AB94" s="90">
        <f t="shared" si="186"/>
        <v>105000</v>
      </c>
      <c r="AC94" s="4">
        <f t="shared" si="187"/>
        <v>0.47499999999999998</v>
      </c>
      <c r="AD94" s="91">
        <f t="shared" si="188"/>
        <v>5882.3529411764703</v>
      </c>
      <c r="AE94" s="79" t="str">
        <f t="shared" si="189"/>
        <v>계</v>
      </c>
      <c r="AF94" s="79" t="str">
        <f t="shared" si="190"/>
        <v>3/2</v>
      </c>
      <c r="AH94" s="20" t="str">
        <f t="shared" si="154"/>
        <v>백현6단지휴먼시아</v>
      </c>
      <c r="AI94" s="87">
        <f t="shared" si="153"/>
        <v>34</v>
      </c>
      <c r="AJ94" s="79" t="str">
        <f t="shared" si="191"/>
        <v>A-</v>
      </c>
      <c r="AK94" s="79" t="s">
        <v>13</v>
      </c>
      <c r="AL94" s="79" t="s">
        <v>62</v>
      </c>
      <c r="AM94" s="79" t="s">
        <v>63</v>
      </c>
      <c r="AN94" s="79" t="str">
        <f t="shared" si="192"/>
        <v>C</v>
      </c>
      <c r="AO94" s="79" t="str">
        <f t="shared" si="193"/>
        <v>X</v>
      </c>
      <c r="AP94" s="79" t="str">
        <f t="shared" si="194"/>
        <v>X</v>
      </c>
      <c r="AQ94" s="79" t="str">
        <f t="shared" si="195"/>
        <v>X</v>
      </c>
      <c r="AR94" s="79" t="str">
        <f t="shared" si="196"/>
        <v>X</v>
      </c>
      <c r="AS94" s="79" t="s">
        <v>2</v>
      </c>
      <c r="AT94" s="79" t="str">
        <f t="shared" si="197"/>
        <v>O</v>
      </c>
      <c r="AU94" s="79" t="str">
        <f t="shared" si="198"/>
        <v>O</v>
      </c>
      <c r="AV94" s="79" t="str">
        <f t="shared" si="199"/>
        <v>X</v>
      </c>
    </row>
    <row r="95" spans="1:48" x14ac:dyDescent="0.3">
      <c r="A95" s="9" t="s">
        <v>774</v>
      </c>
      <c r="B95" s="10" t="s">
        <v>1649</v>
      </c>
      <c r="C95" s="88">
        <v>396</v>
      </c>
      <c r="D95" s="86">
        <v>111</v>
      </c>
      <c r="E95" s="87">
        <v>34</v>
      </c>
      <c r="F95" s="86">
        <v>84.7</v>
      </c>
      <c r="G95" s="17">
        <v>26</v>
      </c>
      <c r="H95" s="88">
        <v>4</v>
      </c>
      <c r="I95" s="89">
        <v>190000</v>
      </c>
      <c r="J95" s="89" t="s">
        <v>74</v>
      </c>
      <c r="K95" s="89">
        <v>92000</v>
      </c>
      <c r="L95" s="89" t="s">
        <v>74</v>
      </c>
      <c r="M95" s="90">
        <f t="shared" si="177"/>
        <v>98000</v>
      </c>
      <c r="N95" s="4">
        <f t="shared" si="178"/>
        <v>0.48421052631578948</v>
      </c>
      <c r="O95" s="91">
        <f t="shared" si="179"/>
        <v>5588.2352941176468</v>
      </c>
      <c r="P95" s="91">
        <f t="shared" si="180"/>
        <v>2705.8823529411766</v>
      </c>
      <c r="Q95" s="79">
        <v>3</v>
      </c>
      <c r="R95" s="79">
        <v>2</v>
      </c>
      <c r="S95" s="79" t="s">
        <v>72</v>
      </c>
      <c r="T95" s="5" t="s">
        <v>153</v>
      </c>
      <c r="U95" s="9"/>
      <c r="W95" s="86">
        <f t="shared" si="181"/>
        <v>111</v>
      </c>
      <c r="X95" s="87">
        <f t="shared" si="182"/>
        <v>34</v>
      </c>
      <c r="Y95" s="92">
        <f t="shared" si="183"/>
        <v>4</v>
      </c>
      <c r="Z95" s="90">
        <f t="shared" si="184"/>
        <v>190000</v>
      </c>
      <c r="AA95" s="90">
        <f t="shared" si="185"/>
        <v>92000</v>
      </c>
      <c r="AB95" s="90">
        <f t="shared" si="186"/>
        <v>98000</v>
      </c>
      <c r="AC95" s="4">
        <f t="shared" si="187"/>
        <v>0.48421052631578948</v>
      </c>
      <c r="AD95" s="91">
        <f t="shared" si="188"/>
        <v>5588.2352941176468</v>
      </c>
      <c r="AE95" s="79" t="str">
        <f t="shared" si="189"/>
        <v>계</v>
      </c>
      <c r="AF95" s="79" t="str">
        <f t="shared" si="190"/>
        <v>3/2</v>
      </c>
      <c r="AH95" s="20" t="str">
        <f t="shared" si="154"/>
        <v>백현6단지휴먼시아</v>
      </c>
      <c r="AI95" s="87">
        <f t="shared" si="153"/>
        <v>34</v>
      </c>
      <c r="AJ95" s="79" t="str">
        <f t="shared" si="191"/>
        <v>A-</v>
      </c>
      <c r="AK95" s="79" t="s">
        <v>13</v>
      </c>
      <c r="AL95" s="79" t="s">
        <v>62</v>
      </c>
      <c r="AM95" s="79" t="s">
        <v>63</v>
      </c>
      <c r="AN95" s="79" t="str">
        <f t="shared" si="192"/>
        <v>C</v>
      </c>
      <c r="AO95" s="79" t="str">
        <f t="shared" si="193"/>
        <v>X</v>
      </c>
      <c r="AP95" s="79" t="str">
        <f t="shared" si="194"/>
        <v>X</v>
      </c>
      <c r="AQ95" s="79" t="str">
        <f t="shared" si="195"/>
        <v>X</v>
      </c>
      <c r="AR95" s="79" t="str">
        <f t="shared" si="196"/>
        <v>X</v>
      </c>
      <c r="AS95" s="79" t="s">
        <v>2</v>
      </c>
      <c r="AT95" s="79" t="str">
        <f t="shared" si="197"/>
        <v>O</v>
      </c>
      <c r="AU95" s="79" t="str">
        <f t="shared" si="198"/>
        <v>O</v>
      </c>
      <c r="AV95" s="79" t="str">
        <f t="shared" si="199"/>
        <v>X</v>
      </c>
    </row>
  </sheetData>
  <mergeCells count="1">
    <mergeCell ref="AJ1:AN1"/>
  </mergeCells>
  <phoneticPr fontId="2" type="noConversion"/>
  <conditionalFormatting sqref="AV4:AV6">
    <cfRule type="expression" dxfId="16723" priority="1585">
      <formula>AV4="X"</formula>
    </cfRule>
    <cfRule type="expression" dxfId="16722" priority="1586">
      <formula>AV4="후보"</formula>
    </cfRule>
  </conditionalFormatting>
  <conditionalFormatting sqref="AC1:AC2 AC4:AC6 N4:N5">
    <cfRule type="cellIs" dxfId="16721" priority="1582" operator="greaterThan">
      <formula>0.9</formula>
    </cfRule>
    <cfRule type="cellIs" dxfId="16720" priority="1583" operator="greaterThan">
      <formula>0.85</formula>
    </cfRule>
  </conditionalFormatting>
  <conditionalFormatting sqref="N1:N2">
    <cfRule type="cellIs" dxfId="16719" priority="1580" operator="greaterThan">
      <formula>0.9</formula>
    </cfRule>
    <cfRule type="cellIs" dxfId="16718" priority="1581" operator="greaterThan">
      <formula>0.85</formula>
    </cfRule>
  </conditionalFormatting>
  <conditionalFormatting sqref="N6">
    <cfRule type="cellIs" dxfId="16717" priority="1578" operator="greaterThan">
      <formula>0.9</formula>
    </cfRule>
    <cfRule type="cellIs" dxfId="16716" priority="1579" operator="greaterThan">
      <formula>0.85</formula>
    </cfRule>
  </conditionalFormatting>
  <conditionalFormatting sqref="E6">
    <cfRule type="expression" dxfId="16715" priority="1574">
      <formula>AND(IF(OR($Q6=1,$Q6=2),1,0),IF($X6&lt;=20,1,0))</formula>
    </cfRule>
    <cfRule type="expression" dxfId="16714" priority="1575">
      <formula>AND(IF($Q6=2,1,0),IF($X6&lt;30,1,0))</formula>
    </cfRule>
    <cfRule type="expression" dxfId="16713" priority="1576">
      <formula>AND(IF($Q6=3,1,0),IF($X6&lt;30,1,0))</formula>
    </cfRule>
    <cfRule type="expression" dxfId="16712" priority="1577">
      <formula>AND(IF($Q6=3,1,IF($Q6=4,1,0)),IF($F6&lt;=85,1,0))</formula>
    </cfRule>
  </conditionalFormatting>
  <conditionalFormatting sqref="X6">
    <cfRule type="expression" dxfId="16711" priority="1570">
      <formula>AND(IF(OR($Q6=1,$Q6=2),1,0),IF($X6&lt;=20,1,0))</formula>
    </cfRule>
    <cfRule type="expression" dxfId="16710" priority="1571">
      <formula>AND(IF($Q6=2,1,0),IF($X6&lt;30,1,0))</formula>
    </cfRule>
    <cfRule type="expression" dxfId="16709" priority="1572">
      <formula>AND(IF($Q6=3,1,0),IF($X6&lt;30,1,0))</formula>
    </cfRule>
    <cfRule type="expression" dxfId="16708" priority="1573">
      <formula>AND(IF($Q6=3,1,IF($Q6=4,1,0)),IF($F6&lt;=85,1,0))</formula>
    </cfRule>
  </conditionalFormatting>
  <conditionalFormatting sqref="AI6">
    <cfRule type="expression" dxfId="16707" priority="1566">
      <formula>AND(IF(OR($Q6=1,$Q6=2),1,0),IF($X6&lt;=20,1,0))</formula>
    </cfRule>
    <cfRule type="expression" dxfId="16706" priority="1567">
      <formula>AND(IF($Q6=2,1,0),IF($X6&lt;30,1,0))</formula>
    </cfRule>
    <cfRule type="expression" dxfId="16705" priority="1568">
      <formula>AND(IF($Q6=3,1,0),IF($X6&lt;30,1,0))</formula>
    </cfRule>
    <cfRule type="expression" dxfId="16704" priority="1569">
      <formula>AND(IF($Q6=3,1,IF($Q6=4,1,0)),IF($F6&lt;=85,1,0))</formula>
    </cfRule>
  </conditionalFormatting>
  <conditionalFormatting sqref="AV7">
    <cfRule type="expression" dxfId="16703" priority="1564">
      <formula>AV7="X"</formula>
    </cfRule>
    <cfRule type="expression" dxfId="16702" priority="1565">
      <formula>AV7="후보"</formula>
    </cfRule>
  </conditionalFormatting>
  <conditionalFormatting sqref="AC7">
    <cfRule type="cellIs" dxfId="16701" priority="1561" operator="greaterThan">
      <formula>0.9</formula>
    </cfRule>
    <cfRule type="cellIs" dxfId="16700" priority="1562" operator="greaterThan">
      <formula>0.85</formula>
    </cfRule>
  </conditionalFormatting>
  <conditionalFormatting sqref="N7">
    <cfRule type="cellIs" dxfId="16699" priority="1559" operator="greaterThan">
      <formula>0.9</formula>
    </cfRule>
    <cfRule type="cellIs" dxfId="16698" priority="1560" operator="greaterThan">
      <formula>0.85</formula>
    </cfRule>
  </conditionalFormatting>
  <conditionalFormatting sqref="E7">
    <cfRule type="expression" dxfId="16697" priority="1555">
      <formula>AND(IF(OR($Q7=1,$Q7=2),1,0),IF($X7&lt;=20,1,0))</formula>
    </cfRule>
    <cfRule type="expression" dxfId="16696" priority="1556">
      <formula>AND(IF($Q7=2,1,0),IF($X7&lt;30,1,0))</formula>
    </cfRule>
    <cfRule type="expression" dxfId="16695" priority="1557">
      <formula>AND(IF($Q7=3,1,0),IF($X7&lt;30,1,0))</formula>
    </cfRule>
    <cfRule type="expression" dxfId="16694" priority="1558">
      <formula>AND(IF($Q7=3,1,IF($Q7=4,1,0)),IF($F7&lt;=85,1,0))</formula>
    </cfRule>
  </conditionalFormatting>
  <conditionalFormatting sqref="X7">
    <cfRule type="expression" dxfId="16693" priority="1551">
      <formula>AND(IF(OR($Q7=1,$Q7=2),1,0),IF($X7&lt;=20,1,0))</formula>
    </cfRule>
    <cfRule type="expression" dxfId="16692" priority="1552">
      <formula>AND(IF($Q7=2,1,0),IF($X7&lt;30,1,0))</formula>
    </cfRule>
    <cfRule type="expression" dxfId="16691" priority="1553">
      <formula>AND(IF($Q7=3,1,0),IF($X7&lt;30,1,0))</formula>
    </cfRule>
    <cfRule type="expression" dxfId="16690" priority="1554">
      <formula>AND(IF($Q7=3,1,IF($Q7=4,1,0)),IF($F7&lt;=85,1,0))</formula>
    </cfRule>
  </conditionalFormatting>
  <conditionalFormatting sqref="AI7">
    <cfRule type="expression" dxfId="16689" priority="1547">
      <formula>AND(IF(OR($Q7=1,$Q7=2),1,0),IF($X7&lt;=20,1,0))</formula>
    </cfRule>
    <cfRule type="expression" dxfId="16688" priority="1548">
      <formula>AND(IF($Q7=2,1,0),IF($X7&lt;30,1,0))</formula>
    </cfRule>
    <cfRule type="expression" dxfId="16687" priority="1549">
      <formula>AND(IF($Q7=3,1,0),IF($X7&lt;30,1,0))</formula>
    </cfRule>
    <cfRule type="expression" dxfId="16686" priority="1550">
      <formula>AND(IF($Q7=3,1,IF($Q7=4,1,0)),IF($F7&lt;=85,1,0))</formula>
    </cfRule>
  </conditionalFormatting>
  <conditionalFormatting sqref="AV8">
    <cfRule type="expression" dxfId="16685" priority="1545">
      <formula>AV8="X"</formula>
    </cfRule>
    <cfRule type="expression" dxfId="16684" priority="1546">
      <formula>AV8="후보"</formula>
    </cfRule>
  </conditionalFormatting>
  <conditionalFormatting sqref="AC8">
    <cfRule type="cellIs" dxfId="16683" priority="1542" operator="greaterThan">
      <formula>0.9</formula>
    </cfRule>
    <cfRule type="cellIs" dxfId="16682" priority="1543" operator="greaterThan">
      <formula>0.85</formula>
    </cfRule>
  </conditionalFormatting>
  <conditionalFormatting sqref="N8">
    <cfRule type="cellIs" dxfId="16681" priority="1540" operator="greaterThan">
      <formula>0.9</formula>
    </cfRule>
    <cfRule type="cellIs" dxfId="16680" priority="1541" operator="greaterThan">
      <formula>0.85</formula>
    </cfRule>
  </conditionalFormatting>
  <conditionalFormatting sqref="E8">
    <cfRule type="expression" dxfId="16679" priority="1536">
      <formula>AND(IF(OR($Q8=1,$Q8=2),1,0),IF($X8&lt;=20,1,0))</formula>
    </cfRule>
    <cfRule type="expression" dxfId="16678" priority="1537">
      <formula>AND(IF($Q8=2,1,0),IF($X8&lt;30,1,0))</formula>
    </cfRule>
    <cfRule type="expression" dxfId="16677" priority="1538">
      <formula>AND(IF($Q8=3,1,0),IF($X8&lt;30,1,0))</formula>
    </cfRule>
    <cfRule type="expression" dxfId="16676" priority="1539">
      <formula>AND(IF($Q8=3,1,IF($Q8=4,1,0)),IF($F8&lt;=85,1,0))</formula>
    </cfRule>
  </conditionalFormatting>
  <conditionalFormatting sqref="X8">
    <cfRule type="expression" dxfId="16675" priority="1532">
      <formula>AND(IF(OR($Q8=1,$Q8=2),1,0),IF($X8&lt;=20,1,0))</formula>
    </cfRule>
    <cfRule type="expression" dxfId="16674" priority="1533">
      <formula>AND(IF($Q8=2,1,0),IF($X8&lt;30,1,0))</formula>
    </cfRule>
    <cfRule type="expression" dxfId="16673" priority="1534">
      <formula>AND(IF($Q8=3,1,0),IF($X8&lt;30,1,0))</formula>
    </cfRule>
    <cfRule type="expression" dxfId="16672" priority="1535">
      <formula>AND(IF($Q8=3,1,IF($Q8=4,1,0)),IF($F8&lt;=85,1,0))</formula>
    </cfRule>
  </conditionalFormatting>
  <conditionalFormatting sqref="AI8">
    <cfRule type="expression" dxfId="16671" priority="1528">
      <formula>AND(IF(OR($Q8=1,$Q8=2),1,0),IF($X8&lt;=20,1,0))</formula>
    </cfRule>
    <cfRule type="expression" dxfId="16670" priority="1529">
      <formula>AND(IF($Q8=2,1,0),IF($X8&lt;30,1,0))</formula>
    </cfRule>
    <cfRule type="expression" dxfId="16669" priority="1530">
      <formula>AND(IF($Q8=3,1,0),IF($X8&lt;30,1,0))</formula>
    </cfRule>
    <cfRule type="expression" dxfId="16668" priority="1531">
      <formula>AND(IF($Q8=3,1,IF($Q8=4,1,0)),IF($F8&lt;=85,1,0))</formula>
    </cfRule>
  </conditionalFormatting>
  <conditionalFormatting sqref="AV9">
    <cfRule type="expression" dxfId="16667" priority="1526">
      <formula>AV9="X"</formula>
    </cfRule>
    <cfRule type="expression" dxfId="16666" priority="1527">
      <formula>AV9="후보"</formula>
    </cfRule>
  </conditionalFormatting>
  <conditionalFormatting sqref="AC9">
    <cfRule type="cellIs" dxfId="16665" priority="1523" operator="greaterThan">
      <formula>0.9</formula>
    </cfRule>
    <cfRule type="cellIs" dxfId="16664" priority="1524" operator="greaterThan">
      <formula>0.85</formula>
    </cfRule>
  </conditionalFormatting>
  <conditionalFormatting sqref="N9">
    <cfRule type="cellIs" dxfId="16663" priority="1521" operator="greaterThan">
      <formula>0.9</formula>
    </cfRule>
    <cfRule type="cellIs" dxfId="16662" priority="1522" operator="greaterThan">
      <formula>0.85</formula>
    </cfRule>
  </conditionalFormatting>
  <conditionalFormatting sqref="E9">
    <cfRule type="expression" dxfId="16661" priority="1517">
      <formula>AND(IF(OR($Q9=1,$Q9=2),1,0),IF($X9&lt;=20,1,0))</formula>
    </cfRule>
    <cfRule type="expression" dxfId="16660" priority="1518">
      <formula>AND(IF($Q9=2,1,0),IF($X9&lt;30,1,0))</formula>
    </cfRule>
    <cfRule type="expression" dxfId="16659" priority="1519">
      <formula>AND(IF($Q9=3,1,0),IF($X9&lt;30,1,0))</formula>
    </cfRule>
    <cfRule type="expression" dxfId="16658" priority="1520">
      <formula>AND(IF($Q9=3,1,IF($Q9=4,1,0)),IF($F9&lt;=85,1,0))</formula>
    </cfRule>
  </conditionalFormatting>
  <conditionalFormatting sqref="X9">
    <cfRule type="expression" dxfId="16657" priority="1513">
      <formula>AND(IF(OR($Q9=1,$Q9=2),1,0),IF($X9&lt;=20,1,0))</formula>
    </cfRule>
    <cfRule type="expression" dxfId="16656" priority="1514">
      <formula>AND(IF($Q9=2,1,0),IF($X9&lt;30,1,0))</formula>
    </cfRule>
    <cfRule type="expression" dxfId="16655" priority="1515">
      <formula>AND(IF($Q9=3,1,0),IF($X9&lt;30,1,0))</formula>
    </cfRule>
    <cfRule type="expression" dxfId="16654" priority="1516">
      <formula>AND(IF($Q9=3,1,IF($Q9=4,1,0)),IF($F9&lt;=85,1,0))</formula>
    </cfRule>
  </conditionalFormatting>
  <conditionalFormatting sqref="AI9">
    <cfRule type="expression" dxfId="16653" priority="1509">
      <formula>AND(IF(OR($Q9=1,$Q9=2),1,0),IF($X9&lt;=20,1,0))</formula>
    </cfRule>
    <cfRule type="expression" dxfId="16652" priority="1510">
      <formula>AND(IF($Q9=2,1,0),IF($X9&lt;30,1,0))</formula>
    </cfRule>
    <cfRule type="expression" dxfId="16651" priority="1511">
      <formula>AND(IF($Q9=3,1,0),IF($X9&lt;30,1,0))</formula>
    </cfRule>
    <cfRule type="expression" dxfId="16650" priority="1512">
      <formula>AND(IF($Q9=3,1,IF($Q9=4,1,0)),IF($F9&lt;=85,1,0))</formula>
    </cfRule>
  </conditionalFormatting>
  <conditionalFormatting sqref="AV10">
    <cfRule type="expression" dxfId="16649" priority="1507">
      <formula>AV10="X"</formula>
    </cfRule>
    <cfRule type="expression" dxfId="16648" priority="1508">
      <formula>AV10="후보"</formula>
    </cfRule>
  </conditionalFormatting>
  <conditionalFormatting sqref="AC10">
    <cfRule type="cellIs" dxfId="16647" priority="1504" operator="greaterThan">
      <formula>0.9</formula>
    </cfRule>
    <cfRule type="cellIs" dxfId="16646" priority="1505" operator="greaterThan">
      <formula>0.85</formula>
    </cfRule>
  </conditionalFormatting>
  <conditionalFormatting sqref="N10">
    <cfRule type="cellIs" dxfId="16645" priority="1502" operator="greaterThan">
      <formula>0.9</formula>
    </cfRule>
    <cfRule type="cellIs" dxfId="16644" priority="1503" operator="greaterThan">
      <formula>0.85</formula>
    </cfRule>
  </conditionalFormatting>
  <conditionalFormatting sqref="E10">
    <cfRule type="expression" dxfId="16643" priority="1498">
      <formula>AND(IF(OR($Q10=1,$Q10=2),1,0),IF($X10&lt;=20,1,0))</formula>
    </cfRule>
    <cfRule type="expression" dxfId="16642" priority="1499">
      <formula>AND(IF($Q10=2,1,0),IF($X10&lt;30,1,0))</formula>
    </cfRule>
    <cfRule type="expression" dxfId="16641" priority="1500">
      <formula>AND(IF($Q10=3,1,0),IF($X10&lt;30,1,0))</formula>
    </cfRule>
    <cfRule type="expression" dxfId="16640" priority="1501">
      <formula>AND(IF($Q10=3,1,IF($Q10=4,1,0)),IF($F10&lt;=85,1,0))</formula>
    </cfRule>
  </conditionalFormatting>
  <conditionalFormatting sqref="X10">
    <cfRule type="expression" dxfId="16639" priority="1494">
      <formula>AND(IF(OR($Q10=1,$Q10=2),1,0),IF($X10&lt;=20,1,0))</formula>
    </cfRule>
    <cfRule type="expression" dxfId="16638" priority="1495">
      <formula>AND(IF($Q10=2,1,0),IF($X10&lt;30,1,0))</formula>
    </cfRule>
    <cfRule type="expression" dxfId="16637" priority="1496">
      <formula>AND(IF($Q10=3,1,0),IF($X10&lt;30,1,0))</formula>
    </cfRule>
    <cfRule type="expression" dxfId="16636" priority="1497">
      <formula>AND(IF($Q10=3,1,IF($Q10=4,1,0)),IF($F10&lt;=85,1,0))</formula>
    </cfRule>
  </conditionalFormatting>
  <conditionalFormatting sqref="AI10">
    <cfRule type="expression" dxfId="16635" priority="1490">
      <formula>AND(IF(OR($Q10=1,$Q10=2),1,0),IF($X10&lt;=20,1,0))</formula>
    </cfRule>
    <cfRule type="expression" dxfId="16634" priority="1491">
      <formula>AND(IF($Q10=2,1,0),IF($X10&lt;30,1,0))</formula>
    </cfRule>
    <cfRule type="expression" dxfId="16633" priority="1492">
      <formula>AND(IF($Q10=3,1,0),IF($X10&lt;30,1,0))</formula>
    </cfRule>
    <cfRule type="expression" dxfId="16632" priority="1493">
      <formula>AND(IF($Q10=3,1,IF($Q10=4,1,0)),IF($F10&lt;=85,1,0))</formula>
    </cfRule>
  </conditionalFormatting>
  <conditionalFormatting sqref="AV11">
    <cfRule type="expression" dxfId="16631" priority="1488">
      <formula>AV11="X"</formula>
    </cfRule>
    <cfRule type="expression" dxfId="16630" priority="1489">
      <formula>AV11="후보"</formula>
    </cfRule>
  </conditionalFormatting>
  <conditionalFormatting sqref="AC11">
    <cfRule type="cellIs" dxfId="16629" priority="1485" operator="greaterThan">
      <formula>0.9</formula>
    </cfRule>
    <cfRule type="cellIs" dxfId="16628" priority="1486" operator="greaterThan">
      <formula>0.85</formula>
    </cfRule>
  </conditionalFormatting>
  <conditionalFormatting sqref="N11">
    <cfRule type="cellIs" dxfId="16627" priority="1483" operator="greaterThan">
      <formula>0.9</formula>
    </cfRule>
    <cfRule type="cellIs" dxfId="16626" priority="1484" operator="greaterThan">
      <formula>0.85</formula>
    </cfRule>
  </conditionalFormatting>
  <conditionalFormatting sqref="E11">
    <cfRule type="expression" dxfId="16625" priority="1479">
      <formula>AND(IF(OR($Q11=1,$Q11=2),1,0),IF($X11&lt;=20,1,0))</formula>
    </cfRule>
    <cfRule type="expression" dxfId="16624" priority="1480">
      <formula>AND(IF($Q11=2,1,0),IF($X11&lt;30,1,0))</formula>
    </cfRule>
    <cfRule type="expression" dxfId="16623" priority="1481">
      <formula>AND(IF($Q11=3,1,0),IF($X11&lt;30,1,0))</formula>
    </cfRule>
    <cfRule type="expression" dxfId="16622" priority="1482">
      <formula>AND(IF($Q11=3,1,IF($Q11=4,1,0)),IF($F11&lt;=85,1,0))</formula>
    </cfRule>
  </conditionalFormatting>
  <conditionalFormatting sqref="X11">
    <cfRule type="expression" dxfId="16621" priority="1475">
      <formula>AND(IF(OR($Q11=1,$Q11=2),1,0),IF($X11&lt;=20,1,0))</formula>
    </cfRule>
    <cfRule type="expression" dxfId="16620" priority="1476">
      <formula>AND(IF($Q11=2,1,0),IF($X11&lt;30,1,0))</formula>
    </cfRule>
    <cfRule type="expression" dxfId="16619" priority="1477">
      <formula>AND(IF($Q11=3,1,0),IF($X11&lt;30,1,0))</formula>
    </cfRule>
    <cfRule type="expression" dxfId="16618" priority="1478">
      <formula>AND(IF($Q11=3,1,IF($Q11=4,1,0)),IF($F11&lt;=85,1,0))</formula>
    </cfRule>
  </conditionalFormatting>
  <conditionalFormatting sqref="AI11">
    <cfRule type="expression" dxfId="16617" priority="1471">
      <formula>AND(IF(OR($Q11=1,$Q11=2),1,0),IF($X11&lt;=20,1,0))</formula>
    </cfRule>
    <cfRule type="expression" dxfId="16616" priority="1472">
      <formula>AND(IF($Q11=2,1,0),IF($X11&lt;30,1,0))</formula>
    </cfRule>
    <cfRule type="expression" dxfId="16615" priority="1473">
      <formula>AND(IF($Q11=3,1,0),IF($X11&lt;30,1,0))</formula>
    </cfRule>
    <cfRule type="expression" dxfId="16614" priority="1474">
      <formula>AND(IF($Q11=3,1,IF($Q11=4,1,0)),IF($F11&lt;=85,1,0))</formula>
    </cfRule>
  </conditionalFormatting>
  <conditionalFormatting sqref="AV12">
    <cfRule type="expression" dxfId="16613" priority="1469">
      <formula>AV12="X"</formula>
    </cfRule>
    <cfRule type="expression" dxfId="16612" priority="1470">
      <formula>AV12="후보"</formula>
    </cfRule>
  </conditionalFormatting>
  <conditionalFormatting sqref="AC12">
    <cfRule type="cellIs" dxfId="16611" priority="1466" operator="greaterThan">
      <formula>0.9</formula>
    </cfRule>
    <cfRule type="cellIs" dxfId="16610" priority="1467" operator="greaterThan">
      <formula>0.85</formula>
    </cfRule>
  </conditionalFormatting>
  <conditionalFormatting sqref="N12">
    <cfRule type="cellIs" dxfId="16609" priority="1464" operator="greaterThan">
      <formula>0.9</formula>
    </cfRule>
    <cfRule type="cellIs" dxfId="16608" priority="1465" operator="greaterThan">
      <formula>0.85</formula>
    </cfRule>
  </conditionalFormatting>
  <conditionalFormatting sqref="E12">
    <cfRule type="expression" dxfId="16607" priority="1460">
      <formula>AND(IF(OR($Q12=1,$Q12=2),1,0),IF($X12&lt;=20,1,0))</formula>
    </cfRule>
    <cfRule type="expression" dxfId="16606" priority="1461">
      <formula>AND(IF($Q12=2,1,0),IF($X12&lt;30,1,0))</formula>
    </cfRule>
    <cfRule type="expression" dxfId="16605" priority="1462">
      <formula>AND(IF($Q12=3,1,0),IF($X12&lt;30,1,0))</formula>
    </cfRule>
    <cfRule type="expression" dxfId="16604" priority="1463">
      <formula>AND(IF($Q12=3,1,IF($Q12=4,1,0)),IF($F12&lt;=85,1,0))</formula>
    </cfRule>
  </conditionalFormatting>
  <conditionalFormatting sqref="X12">
    <cfRule type="expression" dxfId="16603" priority="1456">
      <formula>AND(IF(OR($Q12=1,$Q12=2),1,0),IF($X12&lt;=20,1,0))</formula>
    </cfRule>
    <cfRule type="expression" dxfId="16602" priority="1457">
      <formula>AND(IF($Q12=2,1,0),IF($X12&lt;30,1,0))</formula>
    </cfRule>
    <cfRule type="expression" dxfId="16601" priority="1458">
      <formula>AND(IF($Q12=3,1,0),IF($X12&lt;30,1,0))</formula>
    </cfRule>
    <cfRule type="expression" dxfId="16600" priority="1459">
      <formula>AND(IF($Q12=3,1,IF($Q12=4,1,0)),IF($F12&lt;=85,1,0))</formula>
    </cfRule>
  </conditionalFormatting>
  <conditionalFormatting sqref="AI12">
    <cfRule type="expression" dxfId="16599" priority="1452">
      <formula>AND(IF(OR($Q12=1,$Q12=2),1,0),IF($X12&lt;=20,1,0))</formula>
    </cfRule>
    <cfRule type="expression" dxfId="16598" priority="1453">
      <formula>AND(IF($Q12=2,1,0),IF($X12&lt;30,1,0))</formula>
    </cfRule>
    <cfRule type="expression" dxfId="16597" priority="1454">
      <formula>AND(IF($Q12=3,1,0),IF($X12&lt;30,1,0))</formula>
    </cfRule>
    <cfRule type="expression" dxfId="16596" priority="1455">
      <formula>AND(IF($Q12=3,1,IF($Q12=4,1,0)),IF($F12&lt;=85,1,0))</formula>
    </cfRule>
  </conditionalFormatting>
  <conditionalFormatting sqref="AV13">
    <cfRule type="expression" dxfId="16595" priority="1450">
      <formula>AV13="X"</formula>
    </cfRule>
    <cfRule type="expression" dxfId="16594" priority="1451">
      <formula>AV13="후보"</formula>
    </cfRule>
  </conditionalFormatting>
  <conditionalFormatting sqref="AC13">
    <cfRule type="cellIs" dxfId="16593" priority="1447" operator="greaterThan">
      <formula>0.9</formula>
    </cfRule>
    <cfRule type="cellIs" dxfId="16592" priority="1448" operator="greaterThan">
      <formula>0.85</formula>
    </cfRule>
  </conditionalFormatting>
  <conditionalFormatting sqref="N13">
    <cfRule type="cellIs" dxfId="16591" priority="1445" operator="greaterThan">
      <formula>0.9</formula>
    </cfRule>
    <cfRule type="cellIs" dxfId="16590" priority="1446" operator="greaterThan">
      <formula>0.85</formula>
    </cfRule>
  </conditionalFormatting>
  <conditionalFormatting sqref="E13">
    <cfRule type="expression" dxfId="16589" priority="1441">
      <formula>AND(IF(OR($Q13=1,$Q13=2),1,0),IF($X13&lt;=20,1,0))</formula>
    </cfRule>
    <cfRule type="expression" dxfId="16588" priority="1442">
      <formula>AND(IF($Q13=2,1,0),IF($X13&lt;30,1,0))</formula>
    </cfRule>
    <cfRule type="expression" dxfId="16587" priority="1443">
      <formula>AND(IF($Q13=3,1,0),IF($X13&lt;30,1,0))</formula>
    </cfRule>
    <cfRule type="expression" dxfId="16586" priority="1444">
      <formula>AND(IF($Q13=3,1,IF($Q13=4,1,0)),IF($F13&lt;=85,1,0))</formula>
    </cfRule>
  </conditionalFormatting>
  <conditionalFormatting sqref="X13">
    <cfRule type="expression" dxfId="16585" priority="1437">
      <formula>AND(IF(OR($Q13=1,$Q13=2),1,0),IF($X13&lt;=20,1,0))</formula>
    </cfRule>
    <cfRule type="expression" dxfId="16584" priority="1438">
      <formula>AND(IF($Q13=2,1,0),IF($X13&lt;30,1,0))</formula>
    </cfRule>
    <cfRule type="expression" dxfId="16583" priority="1439">
      <formula>AND(IF($Q13=3,1,0),IF($X13&lt;30,1,0))</formula>
    </cfRule>
    <cfRule type="expression" dxfId="16582" priority="1440">
      <formula>AND(IF($Q13=3,1,IF($Q13=4,1,0)),IF($F13&lt;=85,1,0))</formula>
    </cfRule>
  </conditionalFormatting>
  <conditionalFormatting sqref="AI13">
    <cfRule type="expression" dxfId="16581" priority="1433">
      <formula>AND(IF(OR($Q13=1,$Q13=2),1,0),IF($X13&lt;=20,1,0))</formula>
    </cfRule>
    <cfRule type="expression" dxfId="16580" priority="1434">
      <formula>AND(IF($Q13=2,1,0),IF($X13&lt;30,1,0))</formula>
    </cfRule>
    <cfRule type="expression" dxfId="16579" priority="1435">
      <formula>AND(IF($Q13=3,1,0),IF($X13&lt;30,1,0))</formula>
    </cfRule>
    <cfRule type="expression" dxfId="16578" priority="1436">
      <formula>AND(IF($Q13=3,1,IF($Q13=4,1,0)),IF($F13&lt;=85,1,0))</formula>
    </cfRule>
  </conditionalFormatting>
  <conditionalFormatting sqref="AV14">
    <cfRule type="expression" dxfId="16577" priority="1431">
      <formula>AV14="X"</formula>
    </cfRule>
    <cfRule type="expression" dxfId="16576" priority="1432">
      <formula>AV14="후보"</formula>
    </cfRule>
  </conditionalFormatting>
  <conditionalFormatting sqref="AC14">
    <cfRule type="cellIs" dxfId="16575" priority="1428" operator="greaterThan">
      <formula>0.9</formula>
    </cfRule>
    <cfRule type="cellIs" dxfId="16574" priority="1429" operator="greaterThan">
      <formula>0.85</formula>
    </cfRule>
  </conditionalFormatting>
  <conditionalFormatting sqref="N14">
    <cfRule type="cellIs" dxfId="16573" priority="1426" operator="greaterThan">
      <formula>0.9</formula>
    </cfRule>
    <cfRule type="cellIs" dxfId="16572" priority="1427" operator="greaterThan">
      <formula>0.85</formula>
    </cfRule>
  </conditionalFormatting>
  <conditionalFormatting sqref="E14">
    <cfRule type="expression" dxfId="16571" priority="1422">
      <formula>AND(IF(OR($Q14=1,$Q14=2),1,0),IF($X14&lt;=20,1,0))</formula>
    </cfRule>
    <cfRule type="expression" dxfId="16570" priority="1423">
      <formula>AND(IF($Q14=2,1,0),IF($X14&lt;30,1,0))</formula>
    </cfRule>
    <cfRule type="expression" dxfId="16569" priority="1424">
      <formula>AND(IF($Q14=3,1,0),IF($X14&lt;30,1,0))</formula>
    </cfRule>
    <cfRule type="expression" dxfId="16568" priority="1425">
      <formula>AND(IF($Q14=3,1,IF($Q14=4,1,0)),IF($F14&lt;=85,1,0))</formula>
    </cfRule>
  </conditionalFormatting>
  <conditionalFormatting sqref="X14">
    <cfRule type="expression" dxfId="16567" priority="1418">
      <formula>AND(IF(OR($Q14=1,$Q14=2),1,0),IF($X14&lt;=20,1,0))</formula>
    </cfRule>
    <cfRule type="expression" dxfId="16566" priority="1419">
      <formula>AND(IF($Q14=2,1,0),IF($X14&lt;30,1,0))</formula>
    </cfRule>
    <cfRule type="expression" dxfId="16565" priority="1420">
      <formula>AND(IF($Q14=3,1,0),IF($X14&lt;30,1,0))</formula>
    </cfRule>
    <cfRule type="expression" dxfId="16564" priority="1421">
      <formula>AND(IF($Q14=3,1,IF($Q14=4,1,0)),IF($F14&lt;=85,1,0))</formula>
    </cfRule>
  </conditionalFormatting>
  <conditionalFormatting sqref="AI14">
    <cfRule type="expression" dxfId="16563" priority="1414">
      <formula>AND(IF(OR($Q14=1,$Q14=2),1,0),IF($X14&lt;=20,1,0))</formula>
    </cfRule>
    <cfRule type="expression" dxfId="16562" priority="1415">
      <formula>AND(IF($Q14=2,1,0),IF($X14&lt;30,1,0))</formula>
    </cfRule>
    <cfRule type="expression" dxfId="16561" priority="1416">
      <formula>AND(IF($Q14=3,1,0),IF($X14&lt;30,1,0))</formula>
    </cfRule>
    <cfRule type="expression" dxfId="16560" priority="1417">
      <formula>AND(IF($Q14=3,1,IF($Q14=4,1,0)),IF($F14&lt;=85,1,0))</formula>
    </cfRule>
  </conditionalFormatting>
  <conditionalFormatting sqref="AV15">
    <cfRule type="expression" dxfId="16559" priority="1412">
      <formula>AV15="X"</formula>
    </cfRule>
    <cfRule type="expression" dxfId="16558" priority="1413">
      <formula>AV15="후보"</formula>
    </cfRule>
  </conditionalFormatting>
  <conditionalFormatting sqref="AC15">
    <cfRule type="cellIs" dxfId="16557" priority="1409" operator="greaterThan">
      <formula>0.9</formula>
    </cfRule>
    <cfRule type="cellIs" dxfId="16556" priority="1410" operator="greaterThan">
      <formula>0.85</formula>
    </cfRule>
  </conditionalFormatting>
  <conditionalFormatting sqref="N15">
    <cfRule type="cellIs" dxfId="16555" priority="1407" operator="greaterThan">
      <formula>0.9</formula>
    </cfRule>
    <cfRule type="cellIs" dxfId="16554" priority="1408" operator="greaterThan">
      <formula>0.85</formula>
    </cfRule>
  </conditionalFormatting>
  <conditionalFormatting sqref="E15">
    <cfRule type="expression" dxfId="16553" priority="1403">
      <formula>AND(IF(OR($Q15=1,$Q15=2),1,0),IF($X15&lt;=20,1,0))</formula>
    </cfRule>
    <cfRule type="expression" dxfId="16552" priority="1404">
      <formula>AND(IF($Q15=2,1,0),IF($X15&lt;30,1,0))</formula>
    </cfRule>
    <cfRule type="expression" dxfId="16551" priority="1405">
      <formula>AND(IF($Q15=3,1,0),IF($X15&lt;30,1,0))</formula>
    </cfRule>
    <cfRule type="expression" dxfId="16550" priority="1406">
      <formula>AND(IF($Q15=3,1,IF($Q15=4,1,0)),IF($F15&lt;=85,1,0))</formula>
    </cfRule>
  </conditionalFormatting>
  <conditionalFormatting sqref="X15">
    <cfRule type="expression" dxfId="16549" priority="1399">
      <formula>AND(IF(OR($Q15=1,$Q15=2),1,0),IF($X15&lt;=20,1,0))</formula>
    </cfRule>
    <cfRule type="expression" dxfId="16548" priority="1400">
      <formula>AND(IF($Q15=2,1,0),IF($X15&lt;30,1,0))</formula>
    </cfRule>
    <cfRule type="expression" dxfId="16547" priority="1401">
      <formula>AND(IF($Q15=3,1,0),IF($X15&lt;30,1,0))</formula>
    </cfRule>
    <cfRule type="expression" dxfId="16546" priority="1402">
      <formula>AND(IF($Q15=3,1,IF($Q15=4,1,0)),IF($F15&lt;=85,1,0))</formula>
    </cfRule>
  </conditionalFormatting>
  <conditionalFormatting sqref="AI15">
    <cfRule type="expression" dxfId="16545" priority="1395">
      <formula>AND(IF(OR($Q15=1,$Q15=2),1,0),IF($X15&lt;=20,1,0))</formula>
    </cfRule>
    <cfRule type="expression" dxfId="16544" priority="1396">
      <formula>AND(IF($Q15=2,1,0),IF($X15&lt;30,1,0))</formula>
    </cfRule>
    <cfRule type="expression" dxfId="16543" priority="1397">
      <formula>AND(IF($Q15=3,1,0),IF($X15&lt;30,1,0))</formula>
    </cfRule>
    <cfRule type="expression" dxfId="16542" priority="1398">
      <formula>AND(IF($Q15=3,1,IF($Q15=4,1,0)),IF($F15&lt;=85,1,0))</formula>
    </cfRule>
  </conditionalFormatting>
  <conditionalFormatting sqref="AV16">
    <cfRule type="expression" dxfId="16541" priority="1393">
      <formula>AV16="X"</formula>
    </cfRule>
    <cfRule type="expression" dxfId="16540" priority="1394">
      <formula>AV16="후보"</formula>
    </cfRule>
  </conditionalFormatting>
  <conditionalFormatting sqref="AC16 N16">
    <cfRule type="cellIs" dxfId="16539" priority="1390" operator="greaterThan">
      <formula>0.9</formula>
    </cfRule>
    <cfRule type="cellIs" dxfId="16538" priority="1391" operator="greaterThan">
      <formula>0.85</formula>
    </cfRule>
  </conditionalFormatting>
  <conditionalFormatting sqref="AV17">
    <cfRule type="expression" dxfId="16537" priority="1388">
      <formula>AV17="X"</formula>
    </cfRule>
    <cfRule type="expression" dxfId="16536" priority="1389">
      <formula>AV17="후보"</formula>
    </cfRule>
  </conditionalFormatting>
  <conditionalFormatting sqref="AC17">
    <cfRule type="cellIs" dxfId="16535" priority="1385" operator="greaterThan">
      <formula>0.9</formula>
    </cfRule>
    <cfRule type="cellIs" dxfId="16534" priority="1386" operator="greaterThan">
      <formula>0.85</formula>
    </cfRule>
  </conditionalFormatting>
  <conditionalFormatting sqref="N17">
    <cfRule type="cellIs" dxfId="16533" priority="1383" operator="greaterThan">
      <formula>0.9</formula>
    </cfRule>
    <cfRule type="cellIs" dxfId="16532" priority="1384" operator="greaterThan">
      <formula>0.85</formula>
    </cfRule>
  </conditionalFormatting>
  <conditionalFormatting sqref="E17">
    <cfRule type="expression" dxfId="16531" priority="1379">
      <formula>AND(IF(OR($Q17=1,$Q17=2),1,0),IF($X17&lt;=20,1,0))</formula>
    </cfRule>
    <cfRule type="expression" dxfId="16530" priority="1380">
      <formula>AND(IF($Q17=2,1,0),IF($X17&lt;30,1,0))</formula>
    </cfRule>
    <cfRule type="expression" dxfId="16529" priority="1381">
      <formula>AND(IF($Q17=3,1,0),IF($X17&lt;30,1,0))</formula>
    </cfRule>
    <cfRule type="expression" dxfId="16528" priority="1382">
      <formula>AND(IF($Q17=3,1,IF($Q17=4,1,0)),IF($F17&lt;=85,1,0))</formula>
    </cfRule>
  </conditionalFormatting>
  <conditionalFormatting sqref="X17">
    <cfRule type="expression" dxfId="16527" priority="1375">
      <formula>AND(IF(OR($Q17=1,$Q17=2),1,0),IF($X17&lt;=20,1,0))</formula>
    </cfRule>
    <cfRule type="expression" dxfId="16526" priority="1376">
      <formula>AND(IF($Q17=2,1,0),IF($X17&lt;30,1,0))</formula>
    </cfRule>
    <cfRule type="expression" dxfId="16525" priority="1377">
      <formula>AND(IF($Q17=3,1,0),IF($X17&lt;30,1,0))</formula>
    </cfRule>
    <cfRule type="expression" dxfId="16524" priority="1378">
      <formula>AND(IF($Q17=3,1,IF($Q17=4,1,0)),IF($F17&lt;=85,1,0))</formula>
    </cfRule>
  </conditionalFormatting>
  <conditionalFormatting sqref="AI17">
    <cfRule type="expression" dxfId="16523" priority="1371">
      <formula>AND(IF(OR($Q17=1,$Q17=2),1,0),IF($X17&lt;=20,1,0))</formula>
    </cfRule>
    <cfRule type="expression" dxfId="16522" priority="1372">
      <formula>AND(IF($Q17=2,1,0),IF($X17&lt;30,1,0))</formula>
    </cfRule>
    <cfRule type="expression" dxfId="16521" priority="1373">
      <formula>AND(IF($Q17=3,1,0),IF($X17&lt;30,1,0))</formula>
    </cfRule>
    <cfRule type="expression" dxfId="16520" priority="1374">
      <formula>AND(IF($Q17=3,1,IF($Q17=4,1,0)),IF($F17&lt;=85,1,0))</formula>
    </cfRule>
  </conditionalFormatting>
  <conditionalFormatting sqref="AV18">
    <cfRule type="expression" dxfId="16519" priority="1369">
      <formula>AV18="X"</formula>
    </cfRule>
    <cfRule type="expression" dxfId="16518" priority="1370">
      <formula>AV18="후보"</formula>
    </cfRule>
  </conditionalFormatting>
  <conditionalFormatting sqref="AC18">
    <cfRule type="cellIs" dxfId="16517" priority="1366" operator="greaterThan">
      <formula>0.9</formula>
    </cfRule>
    <cfRule type="cellIs" dxfId="16516" priority="1367" operator="greaterThan">
      <formula>0.85</formula>
    </cfRule>
  </conditionalFormatting>
  <conditionalFormatting sqref="N18">
    <cfRule type="cellIs" dxfId="16515" priority="1364" operator="greaterThan">
      <formula>0.9</formula>
    </cfRule>
    <cfRule type="cellIs" dxfId="16514" priority="1365" operator="greaterThan">
      <formula>0.85</formula>
    </cfRule>
  </conditionalFormatting>
  <conditionalFormatting sqref="E18">
    <cfRule type="expression" dxfId="16513" priority="1360">
      <formula>AND(IF(OR($Q18=1,$Q18=2),1,0),IF($X18&lt;=20,1,0))</formula>
    </cfRule>
    <cfRule type="expression" dxfId="16512" priority="1361">
      <formula>AND(IF($Q18=2,1,0),IF($X18&lt;30,1,0))</formula>
    </cfRule>
    <cfRule type="expression" dxfId="16511" priority="1362">
      <formula>AND(IF($Q18=3,1,0),IF($X18&lt;30,1,0))</formula>
    </cfRule>
    <cfRule type="expression" dxfId="16510" priority="1363">
      <formula>AND(IF($Q18=3,1,IF($Q18=4,1,0)),IF($F18&lt;=85,1,0))</formula>
    </cfRule>
  </conditionalFormatting>
  <conditionalFormatting sqref="X18">
    <cfRule type="expression" dxfId="16509" priority="1356">
      <formula>AND(IF(OR($Q18=1,$Q18=2),1,0),IF($X18&lt;=20,1,0))</formula>
    </cfRule>
    <cfRule type="expression" dxfId="16508" priority="1357">
      <formula>AND(IF($Q18=2,1,0),IF($X18&lt;30,1,0))</formula>
    </cfRule>
    <cfRule type="expression" dxfId="16507" priority="1358">
      <formula>AND(IF($Q18=3,1,0),IF($X18&lt;30,1,0))</formula>
    </cfRule>
    <cfRule type="expression" dxfId="16506" priority="1359">
      <formula>AND(IF($Q18=3,1,IF($Q18=4,1,0)),IF($F18&lt;=85,1,0))</formula>
    </cfRule>
  </conditionalFormatting>
  <conditionalFormatting sqref="AI18">
    <cfRule type="expression" dxfId="16505" priority="1352">
      <formula>AND(IF(OR($Q18=1,$Q18=2),1,0),IF($X18&lt;=20,1,0))</formula>
    </cfRule>
    <cfRule type="expression" dxfId="16504" priority="1353">
      <formula>AND(IF($Q18=2,1,0),IF($X18&lt;30,1,0))</formula>
    </cfRule>
    <cfRule type="expression" dxfId="16503" priority="1354">
      <formula>AND(IF($Q18=3,1,0),IF($X18&lt;30,1,0))</formula>
    </cfRule>
    <cfRule type="expression" dxfId="16502" priority="1355">
      <formula>AND(IF($Q18=3,1,IF($Q18=4,1,0)),IF($F18&lt;=85,1,0))</formula>
    </cfRule>
  </conditionalFormatting>
  <conditionalFormatting sqref="AV19">
    <cfRule type="expression" dxfId="16501" priority="1350">
      <formula>AV19="X"</formula>
    </cfRule>
    <cfRule type="expression" dxfId="16500" priority="1351">
      <formula>AV19="후보"</formula>
    </cfRule>
  </conditionalFormatting>
  <conditionalFormatting sqref="AC19">
    <cfRule type="cellIs" dxfId="16499" priority="1347" operator="greaterThan">
      <formula>0.9</formula>
    </cfRule>
    <cfRule type="cellIs" dxfId="16498" priority="1348" operator="greaterThan">
      <formula>0.85</formula>
    </cfRule>
  </conditionalFormatting>
  <conditionalFormatting sqref="N19">
    <cfRule type="cellIs" dxfId="16497" priority="1345" operator="greaterThan">
      <formula>0.9</formula>
    </cfRule>
    <cfRule type="cellIs" dxfId="16496" priority="1346" operator="greaterThan">
      <formula>0.85</formula>
    </cfRule>
  </conditionalFormatting>
  <conditionalFormatting sqref="E19">
    <cfRule type="expression" dxfId="16495" priority="1341">
      <formula>AND(IF(OR($Q19=1,$Q19=2),1,0),IF($X19&lt;=20,1,0))</formula>
    </cfRule>
    <cfRule type="expression" dxfId="16494" priority="1342">
      <formula>AND(IF($Q19=2,1,0),IF($X19&lt;30,1,0))</formula>
    </cfRule>
    <cfRule type="expression" dxfId="16493" priority="1343">
      <formula>AND(IF($Q19=3,1,0),IF($X19&lt;30,1,0))</formula>
    </cfRule>
    <cfRule type="expression" dxfId="16492" priority="1344">
      <formula>AND(IF($Q19=3,1,IF($Q19=4,1,0)),IF($F19&lt;=85,1,0))</formula>
    </cfRule>
  </conditionalFormatting>
  <conditionalFormatting sqref="X19">
    <cfRule type="expression" dxfId="16491" priority="1337">
      <formula>AND(IF(OR($Q19=1,$Q19=2),1,0),IF($X19&lt;=20,1,0))</formula>
    </cfRule>
    <cfRule type="expression" dxfId="16490" priority="1338">
      <formula>AND(IF($Q19=2,1,0),IF($X19&lt;30,1,0))</formula>
    </cfRule>
    <cfRule type="expression" dxfId="16489" priority="1339">
      <formula>AND(IF($Q19=3,1,0),IF($X19&lt;30,1,0))</formula>
    </cfRule>
    <cfRule type="expression" dxfId="16488" priority="1340">
      <formula>AND(IF($Q19=3,1,IF($Q19=4,1,0)),IF($F19&lt;=85,1,0))</formula>
    </cfRule>
  </conditionalFormatting>
  <conditionalFormatting sqref="AI19">
    <cfRule type="expression" dxfId="16487" priority="1333">
      <formula>AND(IF(OR($Q19=1,$Q19=2),1,0),IF($X19&lt;=20,1,0))</formula>
    </cfRule>
    <cfRule type="expression" dxfId="16486" priority="1334">
      <formula>AND(IF($Q19=2,1,0),IF($X19&lt;30,1,0))</formula>
    </cfRule>
    <cfRule type="expression" dxfId="16485" priority="1335">
      <formula>AND(IF($Q19=3,1,0),IF($X19&lt;30,1,0))</formula>
    </cfRule>
    <cfRule type="expression" dxfId="16484" priority="1336">
      <formula>AND(IF($Q19=3,1,IF($Q19=4,1,0)),IF($F19&lt;=85,1,0))</formula>
    </cfRule>
  </conditionalFormatting>
  <conditionalFormatting sqref="AV20">
    <cfRule type="expression" dxfId="16483" priority="1331">
      <formula>AV20="X"</formula>
    </cfRule>
    <cfRule type="expression" dxfId="16482" priority="1332">
      <formula>AV20="후보"</formula>
    </cfRule>
  </conditionalFormatting>
  <conditionalFormatting sqref="AC20">
    <cfRule type="cellIs" dxfId="16481" priority="1328" operator="greaterThan">
      <formula>0.9</formula>
    </cfRule>
    <cfRule type="cellIs" dxfId="16480" priority="1329" operator="greaterThan">
      <formula>0.85</formula>
    </cfRule>
  </conditionalFormatting>
  <conditionalFormatting sqref="N20">
    <cfRule type="cellIs" dxfId="16479" priority="1326" operator="greaterThan">
      <formula>0.9</formula>
    </cfRule>
    <cfRule type="cellIs" dxfId="16478" priority="1327" operator="greaterThan">
      <formula>0.85</formula>
    </cfRule>
  </conditionalFormatting>
  <conditionalFormatting sqref="E20">
    <cfRule type="expression" dxfId="16477" priority="1322">
      <formula>AND(IF(OR($Q20=1,$Q20=2),1,0),IF($X20&lt;=20,1,0))</formula>
    </cfRule>
    <cfRule type="expression" dxfId="16476" priority="1323">
      <formula>AND(IF($Q20=2,1,0),IF($X20&lt;30,1,0))</formula>
    </cfRule>
    <cfRule type="expression" dxfId="16475" priority="1324">
      <formula>AND(IF($Q20=3,1,0),IF($X20&lt;30,1,0))</formula>
    </cfRule>
    <cfRule type="expression" dxfId="16474" priority="1325">
      <formula>AND(IF($Q20=3,1,IF($Q20=4,1,0)),IF($F20&lt;=85,1,0))</formula>
    </cfRule>
  </conditionalFormatting>
  <conditionalFormatting sqref="X20">
    <cfRule type="expression" dxfId="16473" priority="1318">
      <formula>AND(IF(OR($Q20=1,$Q20=2),1,0),IF($X20&lt;=20,1,0))</formula>
    </cfRule>
    <cfRule type="expression" dxfId="16472" priority="1319">
      <formula>AND(IF($Q20=2,1,0),IF($X20&lt;30,1,0))</formula>
    </cfRule>
    <cfRule type="expression" dxfId="16471" priority="1320">
      <formula>AND(IF($Q20=3,1,0),IF($X20&lt;30,1,0))</formula>
    </cfRule>
    <cfRule type="expression" dxfId="16470" priority="1321">
      <formula>AND(IF($Q20=3,1,IF($Q20=4,1,0)),IF($F20&lt;=85,1,0))</formula>
    </cfRule>
  </conditionalFormatting>
  <conditionalFormatting sqref="AI20">
    <cfRule type="expression" dxfId="16469" priority="1314">
      <formula>AND(IF(OR($Q20=1,$Q20=2),1,0),IF($X20&lt;=20,1,0))</formula>
    </cfRule>
    <cfRule type="expression" dxfId="16468" priority="1315">
      <formula>AND(IF($Q20=2,1,0),IF($X20&lt;30,1,0))</formula>
    </cfRule>
    <cfRule type="expression" dxfId="16467" priority="1316">
      <formula>AND(IF($Q20=3,1,0),IF($X20&lt;30,1,0))</formula>
    </cfRule>
    <cfRule type="expression" dxfId="16466" priority="1317">
      <formula>AND(IF($Q20=3,1,IF($Q20=4,1,0)),IF($F20&lt;=85,1,0))</formula>
    </cfRule>
  </conditionalFormatting>
  <conditionalFormatting sqref="AV21">
    <cfRule type="expression" dxfId="16465" priority="1312">
      <formula>AV21="X"</formula>
    </cfRule>
    <cfRule type="expression" dxfId="16464" priority="1313">
      <formula>AV21="후보"</formula>
    </cfRule>
  </conditionalFormatting>
  <conditionalFormatting sqref="AC21">
    <cfRule type="cellIs" dxfId="16463" priority="1309" operator="greaterThan">
      <formula>0.9</formula>
    </cfRule>
    <cfRule type="cellIs" dxfId="16462" priority="1310" operator="greaterThan">
      <formula>0.85</formula>
    </cfRule>
  </conditionalFormatting>
  <conditionalFormatting sqref="N21">
    <cfRule type="cellIs" dxfId="16461" priority="1307" operator="greaterThan">
      <formula>0.9</formula>
    </cfRule>
    <cfRule type="cellIs" dxfId="16460" priority="1308" operator="greaterThan">
      <formula>0.85</formula>
    </cfRule>
  </conditionalFormatting>
  <conditionalFormatting sqref="E21">
    <cfRule type="expression" dxfId="16459" priority="1303">
      <formula>AND(IF(OR($Q21=1,$Q21=2),1,0),IF($X21&lt;=20,1,0))</formula>
    </cfRule>
    <cfRule type="expression" dxfId="16458" priority="1304">
      <formula>AND(IF($Q21=2,1,0),IF($X21&lt;30,1,0))</formula>
    </cfRule>
    <cfRule type="expression" dxfId="16457" priority="1305">
      <formula>AND(IF($Q21=3,1,0),IF($X21&lt;30,1,0))</formula>
    </cfRule>
    <cfRule type="expression" dxfId="16456" priority="1306">
      <formula>AND(IF($Q21=3,1,IF($Q21=4,1,0)),IF($F21&lt;=85,1,0))</formula>
    </cfRule>
  </conditionalFormatting>
  <conditionalFormatting sqref="X21">
    <cfRule type="expression" dxfId="16455" priority="1299">
      <formula>AND(IF(OR($Q21=1,$Q21=2),1,0),IF($X21&lt;=20,1,0))</formula>
    </cfRule>
    <cfRule type="expression" dxfId="16454" priority="1300">
      <formula>AND(IF($Q21=2,1,0),IF($X21&lt;30,1,0))</formula>
    </cfRule>
    <cfRule type="expression" dxfId="16453" priority="1301">
      <formula>AND(IF($Q21=3,1,0),IF($X21&lt;30,1,0))</formula>
    </cfRule>
    <cfRule type="expression" dxfId="16452" priority="1302">
      <formula>AND(IF($Q21=3,1,IF($Q21=4,1,0)),IF($F21&lt;=85,1,0))</formula>
    </cfRule>
  </conditionalFormatting>
  <conditionalFormatting sqref="AI21">
    <cfRule type="expression" dxfId="16451" priority="1295">
      <formula>AND(IF(OR($Q21=1,$Q21=2),1,0),IF($X21&lt;=20,1,0))</formula>
    </cfRule>
    <cfRule type="expression" dxfId="16450" priority="1296">
      <formula>AND(IF($Q21=2,1,0),IF($X21&lt;30,1,0))</formula>
    </cfRule>
    <cfRule type="expression" dxfId="16449" priority="1297">
      <formula>AND(IF($Q21=3,1,0),IF($X21&lt;30,1,0))</formula>
    </cfRule>
    <cfRule type="expression" dxfId="16448" priority="1298">
      <formula>AND(IF($Q21=3,1,IF($Q21=4,1,0)),IF($F21&lt;=85,1,0))</formula>
    </cfRule>
  </conditionalFormatting>
  <conditionalFormatting sqref="AV22">
    <cfRule type="expression" dxfId="16447" priority="1293">
      <formula>AV22="X"</formula>
    </cfRule>
    <cfRule type="expression" dxfId="16446" priority="1294">
      <formula>AV22="후보"</formula>
    </cfRule>
  </conditionalFormatting>
  <conditionalFormatting sqref="AC22">
    <cfRule type="cellIs" dxfId="16445" priority="1290" operator="greaterThan">
      <formula>0.9</formula>
    </cfRule>
    <cfRule type="cellIs" dxfId="16444" priority="1291" operator="greaterThan">
      <formula>0.85</formula>
    </cfRule>
  </conditionalFormatting>
  <conditionalFormatting sqref="N22">
    <cfRule type="cellIs" dxfId="16443" priority="1288" operator="greaterThan">
      <formula>0.9</formula>
    </cfRule>
    <cfRule type="cellIs" dxfId="16442" priority="1289" operator="greaterThan">
      <formula>0.85</formula>
    </cfRule>
  </conditionalFormatting>
  <conditionalFormatting sqref="E22">
    <cfRule type="expression" dxfId="16441" priority="1284">
      <formula>AND(IF(OR($Q22=1,$Q22=2),1,0),IF($X22&lt;=20,1,0))</formula>
    </cfRule>
    <cfRule type="expression" dxfId="16440" priority="1285">
      <formula>AND(IF($Q22=2,1,0),IF($X22&lt;30,1,0))</formula>
    </cfRule>
    <cfRule type="expression" dxfId="16439" priority="1286">
      <formula>AND(IF($Q22=3,1,0),IF($X22&lt;30,1,0))</formula>
    </cfRule>
    <cfRule type="expression" dxfId="16438" priority="1287">
      <formula>AND(IF($Q22=3,1,IF($Q22=4,1,0)),IF($F22&lt;=85,1,0))</formula>
    </cfRule>
  </conditionalFormatting>
  <conditionalFormatting sqref="X22">
    <cfRule type="expression" dxfId="16437" priority="1280">
      <formula>AND(IF(OR($Q22=1,$Q22=2),1,0),IF($X22&lt;=20,1,0))</formula>
    </cfRule>
    <cfRule type="expression" dxfId="16436" priority="1281">
      <formula>AND(IF($Q22=2,1,0),IF($X22&lt;30,1,0))</formula>
    </cfRule>
    <cfRule type="expression" dxfId="16435" priority="1282">
      <formula>AND(IF($Q22=3,1,0),IF($X22&lt;30,1,0))</formula>
    </cfRule>
    <cfRule type="expression" dxfId="16434" priority="1283">
      <formula>AND(IF($Q22=3,1,IF($Q22=4,1,0)),IF($F22&lt;=85,1,0))</formula>
    </cfRule>
  </conditionalFormatting>
  <conditionalFormatting sqref="AI22">
    <cfRule type="expression" dxfId="16433" priority="1276">
      <formula>AND(IF(OR($Q22=1,$Q22=2),1,0),IF($X22&lt;=20,1,0))</formula>
    </cfRule>
    <cfRule type="expression" dxfId="16432" priority="1277">
      <formula>AND(IF($Q22=2,1,0),IF($X22&lt;30,1,0))</formula>
    </cfRule>
    <cfRule type="expression" dxfId="16431" priority="1278">
      <formula>AND(IF($Q22=3,1,0),IF($X22&lt;30,1,0))</formula>
    </cfRule>
    <cfRule type="expression" dxfId="16430" priority="1279">
      <formula>AND(IF($Q22=3,1,IF($Q22=4,1,0)),IF($F22&lt;=85,1,0))</formula>
    </cfRule>
  </conditionalFormatting>
  <conditionalFormatting sqref="AV23">
    <cfRule type="expression" dxfId="16429" priority="1274">
      <formula>AV23="X"</formula>
    </cfRule>
    <cfRule type="expression" dxfId="16428" priority="1275">
      <formula>AV23="후보"</formula>
    </cfRule>
  </conditionalFormatting>
  <conditionalFormatting sqref="AC23">
    <cfRule type="cellIs" dxfId="16427" priority="1271" operator="greaterThan">
      <formula>0.9</formula>
    </cfRule>
    <cfRule type="cellIs" dxfId="16426" priority="1272" operator="greaterThan">
      <formula>0.85</formula>
    </cfRule>
  </conditionalFormatting>
  <conditionalFormatting sqref="N23">
    <cfRule type="cellIs" dxfId="16425" priority="1269" operator="greaterThan">
      <formula>0.9</formula>
    </cfRule>
    <cfRule type="cellIs" dxfId="16424" priority="1270" operator="greaterThan">
      <formula>0.85</formula>
    </cfRule>
  </conditionalFormatting>
  <conditionalFormatting sqref="E23">
    <cfRule type="expression" dxfId="16423" priority="1265">
      <formula>AND(IF(OR($Q23=1,$Q23=2),1,0),IF($X23&lt;=20,1,0))</formula>
    </cfRule>
    <cfRule type="expression" dxfId="16422" priority="1266">
      <formula>AND(IF($Q23=2,1,0),IF($X23&lt;30,1,0))</formula>
    </cfRule>
    <cfRule type="expression" dxfId="16421" priority="1267">
      <formula>AND(IF($Q23=3,1,0),IF($X23&lt;30,1,0))</formula>
    </cfRule>
    <cfRule type="expression" dxfId="16420" priority="1268">
      <formula>AND(IF($Q23=3,1,IF($Q23=4,1,0)),IF($F23&lt;=85,1,0))</formula>
    </cfRule>
  </conditionalFormatting>
  <conditionalFormatting sqref="X23">
    <cfRule type="expression" dxfId="16419" priority="1261">
      <formula>AND(IF(OR($Q23=1,$Q23=2),1,0),IF($X23&lt;=20,1,0))</formula>
    </cfRule>
    <cfRule type="expression" dxfId="16418" priority="1262">
      <formula>AND(IF($Q23=2,1,0),IF($X23&lt;30,1,0))</formula>
    </cfRule>
    <cfRule type="expression" dxfId="16417" priority="1263">
      <formula>AND(IF($Q23=3,1,0),IF($X23&lt;30,1,0))</formula>
    </cfRule>
    <cfRule type="expression" dxfId="16416" priority="1264">
      <formula>AND(IF($Q23=3,1,IF($Q23=4,1,0)),IF($F23&lt;=85,1,0))</formula>
    </cfRule>
  </conditionalFormatting>
  <conditionalFormatting sqref="AI23">
    <cfRule type="expression" dxfId="16415" priority="1257">
      <formula>AND(IF(OR($Q23=1,$Q23=2),1,0),IF($X23&lt;=20,1,0))</formula>
    </cfRule>
    <cfRule type="expression" dxfId="16414" priority="1258">
      <formula>AND(IF($Q23=2,1,0),IF($X23&lt;30,1,0))</formula>
    </cfRule>
    <cfRule type="expression" dxfId="16413" priority="1259">
      <formula>AND(IF($Q23=3,1,0),IF($X23&lt;30,1,0))</formula>
    </cfRule>
    <cfRule type="expression" dxfId="16412" priority="1260">
      <formula>AND(IF($Q23=3,1,IF($Q23=4,1,0)),IF($F23&lt;=85,1,0))</formula>
    </cfRule>
  </conditionalFormatting>
  <conditionalFormatting sqref="AV24">
    <cfRule type="expression" dxfId="16411" priority="1255">
      <formula>AV24="X"</formula>
    </cfRule>
    <cfRule type="expression" dxfId="16410" priority="1256">
      <formula>AV24="후보"</formula>
    </cfRule>
  </conditionalFormatting>
  <conditionalFormatting sqref="AC24">
    <cfRule type="cellIs" dxfId="16409" priority="1252" operator="greaterThan">
      <formula>0.9</formula>
    </cfRule>
    <cfRule type="cellIs" dxfId="16408" priority="1253" operator="greaterThan">
      <formula>0.85</formula>
    </cfRule>
  </conditionalFormatting>
  <conditionalFormatting sqref="N24">
    <cfRule type="cellIs" dxfId="16407" priority="1250" operator="greaterThan">
      <formula>0.9</formula>
    </cfRule>
    <cfRule type="cellIs" dxfId="16406" priority="1251" operator="greaterThan">
      <formula>0.85</formula>
    </cfRule>
  </conditionalFormatting>
  <conditionalFormatting sqref="E24">
    <cfRule type="expression" dxfId="16405" priority="1246">
      <formula>AND(IF(OR($Q24=1,$Q24=2),1,0),IF($X24&lt;=20,1,0))</formula>
    </cfRule>
    <cfRule type="expression" dxfId="16404" priority="1247">
      <formula>AND(IF($Q24=2,1,0),IF($X24&lt;30,1,0))</formula>
    </cfRule>
    <cfRule type="expression" dxfId="16403" priority="1248">
      <formula>AND(IF($Q24=3,1,0),IF($X24&lt;30,1,0))</formula>
    </cfRule>
    <cfRule type="expression" dxfId="16402" priority="1249">
      <formula>AND(IF($Q24=3,1,IF($Q24=4,1,0)),IF($F24&lt;=85,1,0))</formula>
    </cfRule>
  </conditionalFormatting>
  <conditionalFormatting sqref="X24">
    <cfRule type="expression" dxfId="16401" priority="1242">
      <formula>AND(IF(OR($Q24=1,$Q24=2),1,0),IF($X24&lt;=20,1,0))</formula>
    </cfRule>
    <cfRule type="expression" dxfId="16400" priority="1243">
      <formula>AND(IF($Q24=2,1,0),IF($X24&lt;30,1,0))</formula>
    </cfRule>
    <cfRule type="expression" dxfId="16399" priority="1244">
      <formula>AND(IF($Q24=3,1,0),IF($X24&lt;30,1,0))</formula>
    </cfRule>
    <cfRule type="expression" dxfId="16398" priority="1245">
      <formula>AND(IF($Q24=3,1,IF($Q24=4,1,0)),IF($F24&lt;=85,1,0))</formula>
    </cfRule>
  </conditionalFormatting>
  <conditionalFormatting sqref="AI24">
    <cfRule type="expression" dxfId="16397" priority="1238">
      <formula>AND(IF(OR($Q24=1,$Q24=2),1,0),IF($X24&lt;=20,1,0))</formula>
    </cfRule>
    <cfRule type="expression" dxfId="16396" priority="1239">
      <formula>AND(IF($Q24=2,1,0),IF($X24&lt;30,1,0))</formula>
    </cfRule>
    <cfRule type="expression" dxfId="16395" priority="1240">
      <formula>AND(IF($Q24=3,1,0),IF($X24&lt;30,1,0))</formula>
    </cfRule>
    <cfRule type="expression" dxfId="16394" priority="1241">
      <formula>AND(IF($Q24=3,1,IF($Q24=4,1,0)),IF($F24&lt;=85,1,0))</formula>
    </cfRule>
  </conditionalFormatting>
  <conditionalFormatting sqref="AV25">
    <cfRule type="expression" dxfId="16393" priority="1236">
      <formula>AV25="X"</formula>
    </cfRule>
    <cfRule type="expression" dxfId="16392" priority="1237">
      <formula>AV25="후보"</formula>
    </cfRule>
  </conditionalFormatting>
  <conditionalFormatting sqref="AC25">
    <cfRule type="cellIs" dxfId="16391" priority="1233" operator="greaterThan">
      <formula>0.9</formula>
    </cfRule>
    <cfRule type="cellIs" dxfId="16390" priority="1234" operator="greaterThan">
      <formula>0.85</formula>
    </cfRule>
  </conditionalFormatting>
  <conditionalFormatting sqref="N25">
    <cfRule type="cellIs" dxfId="16389" priority="1231" operator="greaterThan">
      <formula>0.9</formula>
    </cfRule>
    <cfRule type="cellIs" dxfId="16388" priority="1232" operator="greaterThan">
      <formula>0.85</formula>
    </cfRule>
  </conditionalFormatting>
  <conditionalFormatting sqref="E25">
    <cfRule type="expression" dxfId="16387" priority="1227">
      <formula>AND(IF(OR($Q25=1,$Q25=2),1,0),IF($X25&lt;=20,1,0))</formula>
    </cfRule>
    <cfRule type="expression" dxfId="16386" priority="1228">
      <formula>AND(IF($Q25=2,1,0),IF($X25&lt;30,1,0))</formula>
    </cfRule>
    <cfRule type="expression" dxfId="16385" priority="1229">
      <formula>AND(IF($Q25=3,1,0),IF($X25&lt;30,1,0))</formula>
    </cfRule>
    <cfRule type="expression" dxfId="16384" priority="1230">
      <formula>AND(IF($Q25=3,1,IF($Q25=4,1,0)),IF($F25&lt;=85,1,0))</formula>
    </cfRule>
  </conditionalFormatting>
  <conditionalFormatting sqref="X25">
    <cfRule type="expression" dxfId="16383" priority="1223">
      <formula>AND(IF(OR($Q25=1,$Q25=2),1,0),IF($X25&lt;=20,1,0))</formula>
    </cfRule>
    <cfRule type="expression" dxfId="16382" priority="1224">
      <formula>AND(IF($Q25=2,1,0),IF($X25&lt;30,1,0))</formula>
    </cfRule>
    <cfRule type="expression" dxfId="16381" priority="1225">
      <formula>AND(IF($Q25=3,1,0),IF($X25&lt;30,1,0))</formula>
    </cfRule>
    <cfRule type="expression" dxfId="16380" priority="1226">
      <formula>AND(IF($Q25=3,1,IF($Q25=4,1,0)),IF($F25&lt;=85,1,0))</formula>
    </cfRule>
  </conditionalFormatting>
  <conditionalFormatting sqref="AI25">
    <cfRule type="expression" dxfId="16379" priority="1219">
      <formula>AND(IF(OR($Q25=1,$Q25=2),1,0),IF($X25&lt;=20,1,0))</formula>
    </cfRule>
    <cfRule type="expression" dxfId="16378" priority="1220">
      <formula>AND(IF($Q25=2,1,0),IF($X25&lt;30,1,0))</formula>
    </cfRule>
    <cfRule type="expression" dxfId="16377" priority="1221">
      <formula>AND(IF($Q25=3,1,0),IF($X25&lt;30,1,0))</formula>
    </cfRule>
    <cfRule type="expression" dxfId="16376" priority="1222">
      <formula>AND(IF($Q25=3,1,IF($Q25=4,1,0)),IF($F25&lt;=85,1,0))</formula>
    </cfRule>
  </conditionalFormatting>
  <conditionalFormatting sqref="AV26">
    <cfRule type="expression" dxfId="16375" priority="1217">
      <formula>AV26="X"</formula>
    </cfRule>
    <cfRule type="expression" dxfId="16374" priority="1218">
      <formula>AV26="후보"</formula>
    </cfRule>
  </conditionalFormatting>
  <conditionalFormatting sqref="AC26 N26">
    <cfRule type="cellIs" dxfId="16373" priority="1214" operator="greaterThan">
      <formula>0.9</formula>
    </cfRule>
    <cfRule type="cellIs" dxfId="16372" priority="1215" operator="greaterThan">
      <formula>0.85</formula>
    </cfRule>
  </conditionalFormatting>
  <conditionalFormatting sqref="AV27">
    <cfRule type="expression" dxfId="16371" priority="1212">
      <formula>AV27="X"</formula>
    </cfRule>
    <cfRule type="expression" dxfId="16370" priority="1213">
      <formula>AV27="후보"</formula>
    </cfRule>
  </conditionalFormatting>
  <conditionalFormatting sqref="AC27">
    <cfRule type="cellIs" dxfId="16369" priority="1209" operator="greaterThan">
      <formula>0.9</formula>
    </cfRule>
    <cfRule type="cellIs" dxfId="16368" priority="1210" operator="greaterThan">
      <formula>0.85</formula>
    </cfRule>
  </conditionalFormatting>
  <conditionalFormatting sqref="N27">
    <cfRule type="cellIs" dxfId="16367" priority="1207" operator="greaterThan">
      <formula>0.9</formula>
    </cfRule>
    <cfRule type="cellIs" dxfId="16366" priority="1208" operator="greaterThan">
      <formula>0.85</formula>
    </cfRule>
  </conditionalFormatting>
  <conditionalFormatting sqref="E27">
    <cfRule type="expression" dxfId="16365" priority="1203">
      <formula>AND(IF(OR($Q27=1,$Q27=2),1,0),IF($X27&lt;=20,1,0))</formula>
    </cfRule>
    <cfRule type="expression" dxfId="16364" priority="1204">
      <formula>AND(IF($Q27=2,1,0),IF($X27&lt;30,1,0))</formula>
    </cfRule>
    <cfRule type="expression" dxfId="16363" priority="1205">
      <formula>AND(IF($Q27=3,1,0),IF($X27&lt;30,1,0))</formula>
    </cfRule>
    <cfRule type="expression" dxfId="16362" priority="1206">
      <formula>AND(IF($Q27=3,1,IF($Q27=4,1,0)),IF($F27&lt;=85,1,0))</formula>
    </cfRule>
  </conditionalFormatting>
  <conditionalFormatting sqref="X27">
    <cfRule type="expression" dxfId="16361" priority="1199">
      <formula>AND(IF(OR($Q27=1,$Q27=2),1,0),IF($X27&lt;=20,1,0))</formula>
    </cfRule>
    <cfRule type="expression" dxfId="16360" priority="1200">
      <formula>AND(IF($Q27=2,1,0),IF($X27&lt;30,1,0))</formula>
    </cfRule>
    <cfRule type="expression" dxfId="16359" priority="1201">
      <formula>AND(IF($Q27=3,1,0),IF($X27&lt;30,1,0))</formula>
    </cfRule>
    <cfRule type="expression" dxfId="16358" priority="1202">
      <formula>AND(IF($Q27=3,1,IF($Q27=4,1,0)),IF($F27&lt;=85,1,0))</formula>
    </cfRule>
  </conditionalFormatting>
  <conditionalFormatting sqref="AI27">
    <cfRule type="expression" dxfId="16357" priority="1195">
      <formula>AND(IF(OR($Q27=1,$Q27=2),1,0),IF($X27&lt;=20,1,0))</formula>
    </cfRule>
    <cfRule type="expression" dxfId="16356" priority="1196">
      <formula>AND(IF($Q27=2,1,0),IF($X27&lt;30,1,0))</formula>
    </cfRule>
    <cfRule type="expression" dxfId="16355" priority="1197">
      <formula>AND(IF($Q27=3,1,0),IF($X27&lt;30,1,0))</formula>
    </cfRule>
    <cfRule type="expression" dxfId="16354" priority="1198">
      <formula>AND(IF($Q27=3,1,IF($Q27=4,1,0)),IF($F27&lt;=85,1,0))</formula>
    </cfRule>
  </conditionalFormatting>
  <conditionalFormatting sqref="AV28">
    <cfRule type="expression" dxfId="16353" priority="1193">
      <formula>AV28="X"</formula>
    </cfRule>
    <cfRule type="expression" dxfId="16352" priority="1194">
      <formula>AV28="후보"</formula>
    </cfRule>
  </conditionalFormatting>
  <conditionalFormatting sqref="AC28">
    <cfRule type="cellIs" dxfId="16351" priority="1190" operator="greaterThan">
      <formula>0.9</formula>
    </cfRule>
    <cfRule type="cellIs" dxfId="16350" priority="1191" operator="greaterThan">
      <formula>0.85</formula>
    </cfRule>
  </conditionalFormatting>
  <conditionalFormatting sqref="N28">
    <cfRule type="cellIs" dxfId="16349" priority="1188" operator="greaterThan">
      <formula>0.9</formula>
    </cfRule>
    <cfRule type="cellIs" dxfId="16348" priority="1189" operator="greaterThan">
      <formula>0.85</formula>
    </cfRule>
  </conditionalFormatting>
  <conditionalFormatting sqref="E28">
    <cfRule type="expression" dxfId="16347" priority="1184">
      <formula>AND(IF(OR($Q28=1,$Q28=2),1,0),IF($X28&lt;=20,1,0))</formula>
    </cfRule>
    <cfRule type="expression" dxfId="16346" priority="1185">
      <formula>AND(IF($Q28=2,1,0),IF($X28&lt;30,1,0))</formula>
    </cfRule>
    <cfRule type="expression" dxfId="16345" priority="1186">
      <formula>AND(IF($Q28=3,1,0),IF($X28&lt;30,1,0))</formula>
    </cfRule>
    <cfRule type="expression" dxfId="16344" priority="1187">
      <formula>AND(IF($Q28=3,1,IF($Q28=4,1,0)),IF($F28&lt;=85,1,0))</formula>
    </cfRule>
  </conditionalFormatting>
  <conditionalFormatting sqref="X28">
    <cfRule type="expression" dxfId="16343" priority="1180">
      <formula>AND(IF(OR($Q28=1,$Q28=2),1,0),IF($X28&lt;=20,1,0))</formula>
    </cfRule>
    <cfRule type="expression" dxfId="16342" priority="1181">
      <formula>AND(IF($Q28=2,1,0),IF($X28&lt;30,1,0))</formula>
    </cfRule>
    <cfRule type="expression" dxfId="16341" priority="1182">
      <formula>AND(IF($Q28=3,1,0),IF($X28&lt;30,1,0))</formula>
    </cfRule>
    <cfRule type="expression" dxfId="16340" priority="1183">
      <formula>AND(IF($Q28=3,1,IF($Q28=4,1,0)),IF($F28&lt;=85,1,0))</formula>
    </cfRule>
  </conditionalFormatting>
  <conditionalFormatting sqref="AI28">
    <cfRule type="expression" dxfId="16339" priority="1176">
      <formula>AND(IF(OR($Q28=1,$Q28=2),1,0),IF($X28&lt;=20,1,0))</formula>
    </cfRule>
    <cfRule type="expression" dxfId="16338" priority="1177">
      <formula>AND(IF($Q28=2,1,0),IF($X28&lt;30,1,0))</formula>
    </cfRule>
    <cfRule type="expression" dxfId="16337" priority="1178">
      <formula>AND(IF($Q28=3,1,0),IF($X28&lt;30,1,0))</formula>
    </cfRule>
    <cfRule type="expression" dxfId="16336" priority="1179">
      <formula>AND(IF($Q28=3,1,IF($Q28=4,1,0)),IF($F28&lt;=85,1,0))</formula>
    </cfRule>
  </conditionalFormatting>
  <conditionalFormatting sqref="AV29">
    <cfRule type="expression" dxfId="16335" priority="1174">
      <formula>AV29="X"</formula>
    </cfRule>
    <cfRule type="expression" dxfId="16334" priority="1175">
      <formula>AV29="후보"</formula>
    </cfRule>
  </conditionalFormatting>
  <conditionalFormatting sqref="AC29">
    <cfRule type="cellIs" dxfId="16333" priority="1171" operator="greaterThan">
      <formula>0.9</formula>
    </cfRule>
    <cfRule type="cellIs" dxfId="16332" priority="1172" operator="greaterThan">
      <formula>0.85</formula>
    </cfRule>
  </conditionalFormatting>
  <conditionalFormatting sqref="N29">
    <cfRule type="cellIs" dxfId="16331" priority="1169" operator="greaterThan">
      <formula>0.9</formula>
    </cfRule>
    <cfRule type="cellIs" dxfId="16330" priority="1170" operator="greaterThan">
      <formula>0.85</formula>
    </cfRule>
  </conditionalFormatting>
  <conditionalFormatting sqref="E29">
    <cfRule type="expression" dxfId="16329" priority="1165">
      <formula>AND(IF(OR($Q29=1,$Q29=2),1,0),IF($X29&lt;=20,1,0))</formula>
    </cfRule>
    <cfRule type="expression" dxfId="16328" priority="1166">
      <formula>AND(IF($Q29=2,1,0),IF($X29&lt;30,1,0))</formula>
    </cfRule>
    <cfRule type="expression" dxfId="16327" priority="1167">
      <formula>AND(IF($Q29=3,1,0),IF($X29&lt;30,1,0))</formula>
    </cfRule>
    <cfRule type="expression" dxfId="16326" priority="1168">
      <formula>AND(IF($Q29=3,1,IF($Q29=4,1,0)),IF($F29&lt;=85,1,0))</formula>
    </cfRule>
  </conditionalFormatting>
  <conditionalFormatting sqref="X29">
    <cfRule type="expression" dxfId="16325" priority="1161">
      <formula>AND(IF(OR($Q29=1,$Q29=2),1,0),IF($X29&lt;=20,1,0))</formula>
    </cfRule>
    <cfRule type="expression" dxfId="16324" priority="1162">
      <formula>AND(IF($Q29=2,1,0),IF($X29&lt;30,1,0))</formula>
    </cfRule>
    <cfRule type="expression" dxfId="16323" priority="1163">
      <formula>AND(IF($Q29=3,1,0),IF($X29&lt;30,1,0))</formula>
    </cfRule>
    <cfRule type="expression" dxfId="16322" priority="1164">
      <formula>AND(IF($Q29=3,1,IF($Q29=4,1,0)),IF($F29&lt;=85,1,0))</formula>
    </cfRule>
  </conditionalFormatting>
  <conditionalFormatting sqref="AI29">
    <cfRule type="expression" dxfId="16321" priority="1157">
      <formula>AND(IF(OR($Q29=1,$Q29=2),1,0),IF($X29&lt;=20,1,0))</formula>
    </cfRule>
    <cfRule type="expression" dxfId="16320" priority="1158">
      <formula>AND(IF($Q29=2,1,0),IF($X29&lt;30,1,0))</formula>
    </cfRule>
    <cfRule type="expression" dxfId="16319" priority="1159">
      <formula>AND(IF($Q29=3,1,0),IF($X29&lt;30,1,0))</formula>
    </cfRule>
    <cfRule type="expression" dxfId="16318" priority="1160">
      <formula>AND(IF($Q29=3,1,IF($Q29=4,1,0)),IF($F29&lt;=85,1,0))</formula>
    </cfRule>
  </conditionalFormatting>
  <conditionalFormatting sqref="AV30">
    <cfRule type="expression" dxfId="16317" priority="1155">
      <formula>AV30="X"</formula>
    </cfRule>
    <cfRule type="expression" dxfId="16316" priority="1156">
      <formula>AV30="후보"</formula>
    </cfRule>
  </conditionalFormatting>
  <conditionalFormatting sqref="AC30">
    <cfRule type="cellIs" dxfId="16315" priority="1152" operator="greaterThan">
      <formula>0.9</formula>
    </cfRule>
    <cfRule type="cellIs" dxfId="16314" priority="1153" operator="greaterThan">
      <formula>0.85</formula>
    </cfRule>
  </conditionalFormatting>
  <conditionalFormatting sqref="N30">
    <cfRule type="cellIs" dxfId="16313" priority="1150" operator="greaterThan">
      <formula>0.9</formula>
    </cfRule>
    <cfRule type="cellIs" dxfId="16312" priority="1151" operator="greaterThan">
      <formula>0.85</formula>
    </cfRule>
  </conditionalFormatting>
  <conditionalFormatting sqref="E30">
    <cfRule type="expression" dxfId="16311" priority="1146">
      <formula>AND(IF(OR($Q30=1,$Q30=2),1,0),IF($X30&lt;=20,1,0))</formula>
    </cfRule>
    <cfRule type="expression" dxfId="16310" priority="1147">
      <formula>AND(IF($Q30=2,1,0),IF($X30&lt;30,1,0))</formula>
    </cfRule>
    <cfRule type="expression" dxfId="16309" priority="1148">
      <formula>AND(IF($Q30=3,1,0),IF($X30&lt;30,1,0))</formula>
    </cfRule>
    <cfRule type="expression" dxfId="16308" priority="1149">
      <formula>AND(IF($Q30=3,1,IF($Q30=4,1,0)),IF($F30&lt;=85,1,0))</formula>
    </cfRule>
  </conditionalFormatting>
  <conditionalFormatting sqref="X30">
    <cfRule type="expression" dxfId="16307" priority="1142">
      <formula>AND(IF(OR($Q30=1,$Q30=2),1,0),IF($X30&lt;=20,1,0))</formula>
    </cfRule>
    <cfRule type="expression" dxfId="16306" priority="1143">
      <formula>AND(IF($Q30=2,1,0),IF($X30&lt;30,1,0))</formula>
    </cfRule>
    <cfRule type="expression" dxfId="16305" priority="1144">
      <formula>AND(IF($Q30=3,1,0),IF($X30&lt;30,1,0))</formula>
    </cfRule>
    <cfRule type="expression" dxfId="16304" priority="1145">
      <formula>AND(IF($Q30=3,1,IF($Q30=4,1,0)),IF($F30&lt;=85,1,0))</formula>
    </cfRule>
  </conditionalFormatting>
  <conditionalFormatting sqref="AI30">
    <cfRule type="expression" dxfId="16303" priority="1138">
      <formula>AND(IF(OR($Q30=1,$Q30=2),1,0),IF($X30&lt;=20,1,0))</formula>
    </cfRule>
    <cfRule type="expression" dxfId="16302" priority="1139">
      <formula>AND(IF($Q30=2,1,0),IF($X30&lt;30,1,0))</formula>
    </cfRule>
    <cfRule type="expression" dxfId="16301" priority="1140">
      <formula>AND(IF($Q30=3,1,0),IF($X30&lt;30,1,0))</formula>
    </cfRule>
    <cfRule type="expression" dxfId="16300" priority="1141">
      <formula>AND(IF($Q30=3,1,IF($Q30=4,1,0)),IF($F30&lt;=85,1,0))</formula>
    </cfRule>
  </conditionalFormatting>
  <conditionalFormatting sqref="AV31">
    <cfRule type="expression" dxfId="16299" priority="1136">
      <formula>AV31="X"</formula>
    </cfRule>
    <cfRule type="expression" dxfId="16298" priority="1137">
      <formula>AV31="후보"</formula>
    </cfRule>
  </conditionalFormatting>
  <conditionalFormatting sqref="AC31">
    <cfRule type="cellIs" dxfId="16297" priority="1133" operator="greaterThan">
      <formula>0.9</formula>
    </cfRule>
    <cfRule type="cellIs" dxfId="16296" priority="1134" operator="greaterThan">
      <formula>0.85</formula>
    </cfRule>
  </conditionalFormatting>
  <conditionalFormatting sqref="N31">
    <cfRule type="cellIs" dxfId="16295" priority="1131" operator="greaterThan">
      <formula>0.9</formula>
    </cfRule>
    <cfRule type="cellIs" dxfId="16294" priority="1132" operator="greaterThan">
      <formula>0.85</formula>
    </cfRule>
  </conditionalFormatting>
  <conditionalFormatting sqref="E31">
    <cfRule type="expression" dxfId="16293" priority="1127">
      <formula>AND(IF(OR($Q31=1,$Q31=2),1,0),IF($X31&lt;=20,1,0))</formula>
    </cfRule>
    <cfRule type="expression" dxfId="16292" priority="1128">
      <formula>AND(IF($Q31=2,1,0),IF($X31&lt;30,1,0))</formula>
    </cfRule>
    <cfRule type="expression" dxfId="16291" priority="1129">
      <formula>AND(IF($Q31=3,1,0),IF($X31&lt;30,1,0))</formula>
    </cfRule>
    <cfRule type="expression" dxfId="16290" priority="1130">
      <formula>AND(IF($Q31=3,1,IF($Q31=4,1,0)),IF($F31&lt;=85,1,0))</formula>
    </cfRule>
  </conditionalFormatting>
  <conditionalFormatting sqref="X31">
    <cfRule type="expression" dxfId="16289" priority="1123">
      <formula>AND(IF(OR($Q31=1,$Q31=2),1,0),IF($X31&lt;=20,1,0))</formula>
    </cfRule>
    <cfRule type="expression" dxfId="16288" priority="1124">
      <formula>AND(IF($Q31=2,1,0),IF($X31&lt;30,1,0))</formula>
    </cfRule>
    <cfRule type="expression" dxfId="16287" priority="1125">
      <formula>AND(IF($Q31=3,1,0),IF($X31&lt;30,1,0))</formula>
    </cfRule>
    <cfRule type="expression" dxfId="16286" priority="1126">
      <formula>AND(IF($Q31=3,1,IF($Q31=4,1,0)),IF($F31&lt;=85,1,0))</formula>
    </cfRule>
  </conditionalFormatting>
  <conditionalFormatting sqref="AI31">
    <cfRule type="expression" dxfId="16285" priority="1119">
      <formula>AND(IF(OR($Q31=1,$Q31=2),1,0),IF($X31&lt;=20,1,0))</formula>
    </cfRule>
    <cfRule type="expression" dxfId="16284" priority="1120">
      <formula>AND(IF($Q31=2,1,0),IF($X31&lt;30,1,0))</formula>
    </cfRule>
    <cfRule type="expression" dxfId="16283" priority="1121">
      <formula>AND(IF($Q31=3,1,0),IF($X31&lt;30,1,0))</formula>
    </cfRule>
    <cfRule type="expression" dxfId="16282" priority="1122">
      <formula>AND(IF($Q31=3,1,IF($Q31=4,1,0)),IF($F31&lt;=85,1,0))</formula>
    </cfRule>
  </conditionalFormatting>
  <conditionalFormatting sqref="AV32">
    <cfRule type="expression" dxfId="16281" priority="1117">
      <formula>AV32="X"</formula>
    </cfRule>
    <cfRule type="expression" dxfId="16280" priority="1118">
      <formula>AV32="후보"</formula>
    </cfRule>
  </conditionalFormatting>
  <conditionalFormatting sqref="AC32">
    <cfRule type="cellIs" dxfId="16279" priority="1114" operator="greaterThan">
      <formula>0.9</formula>
    </cfRule>
    <cfRule type="cellIs" dxfId="16278" priority="1115" operator="greaterThan">
      <formula>0.85</formula>
    </cfRule>
  </conditionalFormatting>
  <conditionalFormatting sqref="N32">
    <cfRule type="cellIs" dxfId="16277" priority="1112" operator="greaterThan">
      <formula>0.9</formula>
    </cfRule>
    <cfRule type="cellIs" dxfId="16276" priority="1113" operator="greaterThan">
      <formula>0.85</formula>
    </cfRule>
  </conditionalFormatting>
  <conditionalFormatting sqref="E32">
    <cfRule type="expression" dxfId="16275" priority="1108">
      <formula>AND(IF(OR($Q32=1,$Q32=2),1,0),IF($X32&lt;=20,1,0))</formula>
    </cfRule>
    <cfRule type="expression" dxfId="16274" priority="1109">
      <formula>AND(IF($Q32=2,1,0),IF($X32&lt;30,1,0))</formula>
    </cfRule>
    <cfRule type="expression" dxfId="16273" priority="1110">
      <formula>AND(IF($Q32=3,1,0),IF($X32&lt;30,1,0))</formula>
    </cfRule>
    <cfRule type="expression" dxfId="16272" priority="1111">
      <formula>AND(IF($Q32=3,1,IF($Q32=4,1,0)),IF($F32&lt;=85,1,0))</formula>
    </cfRule>
  </conditionalFormatting>
  <conditionalFormatting sqref="X32">
    <cfRule type="expression" dxfId="16271" priority="1104">
      <formula>AND(IF(OR($Q32=1,$Q32=2),1,0),IF($X32&lt;=20,1,0))</formula>
    </cfRule>
    <cfRule type="expression" dxfId="16270" priority="1105">
      <formula>AND(IF($Q32=2,1,0),IF($X32&lt;30,1,0))</formula>
    </cfRule>
    <cfRule type="expression" dxfId="16269" priority="1106">
      <formula>AND(IF($Q32=3,1,0),IF($X32&lt;30,1,0))</formula>
    </cfRule>
    <cfRule type="expression" dxfId="16268" priority="1107">
      <formula>AND(IF($Q32=3,1,IF($Q32=4,1,0)),IF($F32&lt;=85,1,0))</formula>
    </cfRule>
  </conditionalFormatting>
  <conditionalFormatting sqref="AI32">
    <cfRule type="expression" dxfId="16267" priority="1100">
      <formula>AND(IF(OR($Q32=1,$Q32=2),1,0),IF($X32&lt;=20,1,0))</formula>
    </cfRule>
    <cfRule type="expression" dxfId="16266" priority="1101">
      <formula>AND(IF($Q32=2,1,0),IF($X32&lt;30,1,0))</formula>
    </cfRule>
    <cfRule type="expression" dxfId="16265" priority="1102">
      <formula>AND(IF($Q32=3,1,0),IF($X32&lt;30,1,0))</formula>
    </cfRule>
    <cfRule type="expression" dxfId="16264" priority="1103">
      <formula>AND(IF($Q32=3,1,IF($Q32=4,1,0)),IF($F32&lt;=85,1,0))</formula>
    </cfRule>
  </conditionalFormatting>
  <conditionalFormatting sqref="AV33">
    <cfRule type="expression" dxfId="16263" priority="1098">
      <formula>AV33="X"</formula>
    </cfRule>
    <cfRule type="expression" dxfId="16262" priority="1099">
      <formula>AV33="후보"</formula>
    </cfRule>
  </conditionalFormatting>
  <conditionalFormatting sqref="AC33">
    <cfRule type="cellIs" dxfId="16261" priority="1095" operator="greaterThan">
      <formula>0.9</formula>
    </cfRule>
    <cfRule type="cellIs" dxfId="16260" priority="1096" operator="greaterThan">
      <formula>0.85</formula>
    </cfRule>
  </conditionalFormatting>
  <conditionalFormatting sqref="N33">
    <cfRule type="cellIs" dxfId="16259" priority="1093" operator="greaterThan">
      <formula>0.9</formula>
    </cfRule>
    <cfRule type="cellIs" dxfId="16258" priority="1094" operator="greaterThan">
      <formula>0.85</formula>
    </cfRule>
  </conditionalFormatting>
  <conditionalFormatting sqref="E33">
    <cfRule type="expression" dxfId="16257" priority="1089">
      <formula>AND(IF(OR($Q33=1,$Q33=2),1,0),IF($X33&lt;=20,1,0))</formula>
    </cfRule>
    <cfRule type="expression" dxfId="16256" priority="1090">
      <formula>AND(IF($Q33=2,1,0),IF($X33&lt;30,1,0))</formula>
    </cfRule>
    <cfRule type="expression" dxfId="16255" priority="1091">
      <formula>AND(IF($Q33=3,1,0),IF($X33&lt;30,1,0))</formula>
    </cfRule>
    <cfRule type="expression" dxfId="16254" priority="1092">
      <formula>AND(IF($Q33=3,1,IF($Q33=4,1,0)),IF($F33&lt;=85,1,0))</formula>
    </cfRule>
  </conditionalFormatting>
  <conditionalFormatting sqref="X33">
    <cfRule type="expression" dxfId="16253" priority="1085">
      <formula>AND(IF(OR($Q33=1,$Q33=2),1,0),IF($X33&lt;=20,1,0))</formula>
    </cfRule>
    <cfRule type="expression" dxfId="16252" priority="1086">
      <formula>AND(IF($Q33=2,1,0),IF($X33&lt;30,1,0))</formula>
    </cfRule>
    <cfRule type="expression" dxfId="16251" priority="1087">
      <formula>AND(IF($Q33=3,1,0),IF($X33&lt;30,1,0))</formula>
    </cfRule>
    <cfRule type="expression" dxfId="16250" priority="1088">
      <formula>AND(IF($Q33=3,1,IF($Q33=4,1,0)),IF($F33&lt;=85,1,0))</formula>
    </cfRule>
  </conditionalFormatting>
  <conditionalFormatting sqref="AI33">
    <cfRule type="expression" dxfId="16249" priority="1081">
      <formula>AND(IF(OR($Q33=1,$Q33=2),1,0),IF($X33&lt;=20,1,0))</formula>
    </cfRule>
    <cfRule type="expression" dxfId="16248" priority="1082">
      <formula>AND(IF($Q33=2,1,0),IF($X33&lt;30,1,0))</formula>
    </cfRule>
    <cfRule type="expression" dxfId="16247" priority="1083">
      <formula>AND(IF($Q33=3,1,0),IF($X33&lt;30,1,0))</formula>
    </cfRule>
    <cfRule type="expression" dxfId="16246" priority="1084">
      <formula>AND(IF($Q33=3,1,IF($Q33=4,1,0)),IF($F33&lt;=85,1,0))</formula>
    </cfRule>
  </conditionalFormatting>
  <conditionalFormatting sqref="AV34">
    <cfRule type="expression" dxfId="16245" priority="1079">
      <formula>AV34="X"</formula>
    </cfRule>
    <cfRule type="expression" dxfId="16244" priority="1080">
      <formula>AV34="후보"</formula>
    </cfRule>
  </conditionalFormatting>
  <conditionalFormatting sqref="AC34">
    <cfRule type="cellIs" dxfId="16243" priority="1076" operator="greaterThan">
      <formula>0.9</formula>
    </cfRule>
    <cfRule type="cellIs" dxfId="16242" priority="1077" operator="greaterThan">
      <formula>0.85</formula>
    </cfRule>
  </conditionalFormatting>
  <conditionalFormatting sqref="N34">
    <cfRule type="cellIs" dxfId="16241" priority="1074" operator="greaterThan">
      <formula>0.9</formula>
    </cfRule>
    <cfRule type="cellIs" dxfId="16240" priority="1075" operator="greaterThan">
      <formula>0.85</formula>
    </cfRule>
  </conditionalFormatting>
  <conditionalFormatting sqref="E34">
    <cfRule type="expression" dxfId="16239" priority="1070">
      <formula>AND(IF(OR($Q34=1,$Q34=2),1,0),IF($X34&lt;=20,1,0))</formula>
    </cfRule>
    <cfRule type="expression" dxfId="16238" priority="1071">
      <formula>AND(IF($Q34=2,1,0),IF($X34&lt;30,1,0))</formula>
    </cfRule>
    <cfRule type="expression" dxfId="16237" priority="1072">
      <formula>AND(IF($Q34=3,1,0),IF($X34&lt;30,1,0))</formula>
    </cfRule>
    <cfRule type="expression" dxfId="16236" priority="1073">
      <formula>AND(IF($Q34=3,1,IF($Q34=4,1,0)),IF($F34&lt;=85,1,0))</formula>
    </cfRule>
  </conditionalFormatting>
  <conditionalFormatting sqref="X34">
    <cfRule type="expression" dxfId="16235" priority="1066">
      <formula>AND(IF(OR($Q34=1,$Q34=2),1,0),IF($X34&lt;=20,1,0))</formula>
    </cfRule>
    <cfRule type="expression" dxfId="16234" priority="1067">
      <formula>AND(IF($Q34=2,1,0),IF($X34&lt;30,1,0))</formula>
    </cfRule>
    <cfRule type="expression" dxfId="16233" priority="1068">
      <formula>AND(IF($Q34=3,1,0),IF($X34&lt;30,1,0))</formula>
    </cfRule>
    <cfRule type="expression" dxfId="16232" priority="1069">
      <formula>AND(IF($Q34=3,1,IF($Q34=4,1,0)),IF($F34&lt;=85,1,0))</formula>
    </cfRule>
  </conditionalFormatting>
  <conditionalFormatting sqref="AI34">
    <cfRule type="expression" dxfId="16231" priority="1062">
      <formula>AND(IF(OR($Q34=1,$Q34=2),1,0),IF($X34&lt;=20,1,0))</formula>
    </cfRule>
    <cfRule type="expression" dxfId="16230" priority="1063">
      <formula>AND(IF($Q34=2,1,0),IF($X34&lt;30,1,0))</formula>
    </cfRule>
    <cfRule type="expression" dxfId="16229" priority="1064">
      <formula>AND(IF($Q34=3,1,0),IF($X34&lt;30,1,0))</formula>
    </cfRule>
    <cfRule type="expression" dxfId="16228" priority="1065">
      <formula>AND(IF($Q34=3,1,IF($Q34=4,1,0)),IF($F34&lt;=85,1,0))</formula>
    </cfRule>
  </conditionalFormatting>
  <conditionalFormatting sqref="AV35">
    <cfRule type="expression" dxfId="16227" priority="1060">
      <formula>AV35="X"</formula>
    </cfRule>
    <cfRule type="expression" dxfId="16226" priority="1061">
      <formula>AV35="후보"</formula>
    </cfRule>
  </conditionalFormatting>
  <conditionalFormatting sqref="AC35">
    <cfRule type="cellIs" dxfId="16225" priority="1057" operator="greaterThan">
      <formula>0.9</formula>
    </cfRule>
    <cfRule type="cellIs" dxfId="16224" priority="1058" operator="greaterThan">
      <formula>0.85</formula>
    </cfRule>
  </conditionalFormatting>
  <conditionalFormatting sqref="N35">
    <cfRule type="cellIs" dxfId="16223" priority="1055" operator="greaterThan">
      <formula>0.9</formula>
    </cfRule>
    <cfRule type="cellIs" dxfId="16222" priority="1056" operator="greaterThan">
      <formula>0.85</formula>
    </cfRule>
  </conditionalFormatting>
  <conditionalFormatting sqref="E35">
    <cfRule type="expression" dxfId="16221" priority="1051">
      <formula>AND(IF(OR($Q35=1,$Q35=2),1,0),IF($X35&lt;=20,1,0))</formula>
    </cfRule>
    <cfRule type="expression" dxfId="16220" priority="1052">
      <formula>AND(IF($Q35=2,1,0),IF($X35&lt;30,1,0))</formula>
    </cfRule>
    <cfRule type="expression" dxfId="16219" priority="1053">
      <formula>AND(IF($Q35=3,1,0),IF($X35&lt;30,1,0))</formula>
    </cfRule>
    <cfRule type="expression" dxfId="16218" priority="1054">
      <formula>AND(IF($Q35=3,1,IF($Q35=4,1,0)),IF($F35&lt;=85,1,0))</formula>
    </cfRule>
  </conditionalFormatting>
  <conditionalFormatting sqref="X35">
    <cfRule type="expression" dxfId="16217" priority="1047">
      <formula>AND(IF(OR($Q35=1,$Q35=2),1,0),IF($X35&lt;=20,1,0))</formula>
    </cfRule>
    <cfRule type="expression" dxfId="16216" priority="1048">
      <formula>AND(IF($Q35=2,1,0),IF($X35&lt;30,1,0))</formula>
    </cfRule>
    <cfRule type="expression" dxfId="16215" priority="1049">
      <formula>AND(IF($Q35=3,1,0),IF($X35&lt;30,1,0))</formula>
    </cfRule>
    <cfRule type="expression" dxfId="16214" priority="1050">
      <formula>AND(IF($Q35=3,1,IF($Q35=4,1,0)),IF($F35&lt;=85,1,0))</formula>
    </cfRule>
  </conditionalFormatting>
  <conditionalFormatting sqref="AI35">
    <cfRule type="expression" dxfId="16213" priority="1043">
      <formula>AND(IF(OR($Q35=1,$Q35=2),1,0),IF($X35&lt;=20,1,0))</formula>
    </cfRule>
    <cfRule type="expression" dxfId="16212" priority="1044">
      <formula>AND(IF($Q35=2,1,0),IF($X35&lt;30,1,0))</formula>
    </cfRule>
    <cfRule type="expression" dxfId="16211" priority="1045">
      <formula>AND(IF($Q35=3,1,0),IF($X35&lt;30,1,0))</formula>
    </cfRule>
    <cfRule type="expression" dxfId="16210" priority="1046">
      <formula>AND(IF($Q35=3,1,IF($Q35=4,1,0)),IF($F35&lt;=85,1,0))</formula>
    </cfRule>
  </conditionalFormatting>
  <conditionalFormatting sqref="AV36">
    <cfRule type="expression" dxfId="16209" priority="1041">
      <formula>AV36="X"</formula>
    </cfRule>
    <cfRule type="expression" dxfId="16208" priority="1042">
      <formula>AV36="후보"</formula>
    </cfRule>
  </conditionalFormatting>
  <conditionalFormatting sqref="AC36">
    <cfRule type="cellIs" dxfId="16207" priority="1038" operator="greaterThan">
      <formula>0.9</formula>
    </cfRule>
    <cfRule type="cellIs" dxfId="16206" priority="1039" operator="greaterThan">
      <formula>0.85</formula>
    </cfRule>
  </conditionalFormatting>
  <conditionalFormatting sqref="N36">
    <cfRule type="cellIs" dxfId="16205" priority="1036" operator="greaterThan">
      <formula>0.9</formula>
    </cfRule>
    <cfRule type="cellIs" dxfId="16204" priority="1037" operator="greaterThan">
      <formula>0.85</formula>
    </cfRule>
  </conditionalFormatting>
  <conditionalFormatting sqref="E36">
    <cfRule type="expression" dxfId="16203" priority="1032">
      <formula>AND(IF(OR($Q36=1,$Q36=2),1,0),IF($X36&lt;=20,1,0))</formula>
    </cfRule>
    <cfRule type="expression" dxfId="16202" priority="1033">
      <formula>AND(IF($Q36=2,1,0),IF($X36&lt;30,1,0))</formula>
    </cfRule>
    <cfRule type="expression" dxfId="16201" priority="1034">
      <formula>AND(IF($Q36=3,1,0),IF($X36&lt;30,1,0))</formula>
    </cfRule>
    <cfRule type="expression" dxfId="16200" priority="1035">
      <formula>AND(IF($Q36=3,1,IF($Q36=4,1,0)),IF($F36&lt;=85,1,0))</formula>
    </cfRule>
  </conditionalFormatting>
  <conditionalFormatting sqref="X36">
    <cfRule type="expression" dxfId="16199" priority="1028">
      <formula>AND(IF(OR($Q36=1,$Q36=2),1,0),IF($X36&lt;=20,1,0))</formula>
    </cfRule>
    <cfRule type="expression" dxfId="16198" priority="1029">
      <formula>AND(IF($Q36=2,1,0),IF($X36&lt;30,1,0))</formula>
    </cfRule>
    <cfRule type="expression" dxfId="16197" priority="1030">
      <formula>AND(IF($Q36=3,1,0),IF($X36&lt;30,1,0))</formula>
    </cfRule>
    <cfRule type="expression" dxfId="16196" priority="1031">
      <formula>AND(IF($Q36=3,1,IF($Q36=4,1,0)),IF($F36&lt;=85,1,0))</formula>
    </cfRule>
  </conditionalFormatting>
  <conditionalFormatting sqref="AI36">
    <cfRule type="expression" dxfId="16195" priority="1024">
      <formula>AND(IF(OR($Q36=1,$Q36=2),1,0),IF($X36&lt;=20,1,0))</formula>
    </cfRule>
    <cfRule type="expression" dxfId="16194" priority="1025">
      <formula>AND(IF($Q36=2,1,0),IF($X36&lt;30,1,0))</formula>
    </cfRule>
    <cfRule type="expression" dxfId="16193" priority="1026">
      <formula>AND(IF($Q36=3,1,0),IF($X36&lt;30,1,0))</formula>
    </cfRule>
    <cfRule type="expression" dxfId="16192" priority="1027">
      <formula>AND(IF($Q36=3,1,IF($Q36=4,1,0)),IF($F36&lt;=85,1,0))</formula>
    </cfRule>
  </conditionalFormatting>
  <conditionalFormatting sqref="AV37">
    <cfRule type="expression" dxfId="16191" priority="1022">
      <formula>AV37="X"</formula>
    </cfRule>
    <cfRule type="expression" dxfId="16190" priority="1023">
      <formula>AV37="후보"</formula>
    </cfRule>
  </conditionalFormatting>
  <conditionalFormatting sqref="AC37 N37">
    <cfRule type="cellIs" dxfId="16189" priority="1019" operator="greaterThan">
      <formula>0.9</formula>
    </cfRule>
    <cfRule type="cellIs" dxfId="16188" priority="1020" operator="greaterThan">
      <formula>0.85</formula>
    </cfRule>
  </conditionalFormatting>
  <conditionalFormatting sqref="AV38">
    <cfRule type="expression" dxfId="16187" priority="1017">
      <formula>AV38="X"</formula>
    </cfRule>
    <cfRule type="expression" dxfId="16186" priority="1018">
      <formula>AV38="후보"</formula>
    </cfRule>
  </conditionalFormatting>
  <conditionalFormatting sqref="AC38">
    <cfRule type="cellIs" dxfId="16185" priority="1014" operator="greaterThan">
      <formula>0.9</formula>
    </cfRule>
    <cfRule type="cellIs" dxfId="16184" priority="1015" operator="greaterThan">
      <formula>0.85</formula>
    </cfRule>
  </conditionalFormatting>
  <conditionalFormatting sqref="N38">
    <cfRule type="cellIs" dxfId="16183" priority="1012" operator="greaterThan">
      <formula>0.9</formula>
    </cfRule>
    <cfRule type="cellIs" dxfId="16182" priority="1013" operator="greaterThan">
      <formula>0.85</formula>
    </cfRule>
  </conditionalFormatting>
  <conditionalFormatting sqref="E38">
    <cfRule type="expression" dxfId="16181" priority="1008">
      <formula>AND(IF(OR($Q38=1,$Q38=2),1,0),IF($X38&lt;=20,1,0))</formula>
    </cfRule>
    <cfRule type="expression" dxfId="16180" priority="1009">
      <formula>AND(IF($Q38=2,1,0),IF($X38&lt;30,1,0))</formula>
    </cfRule>
    <cfRule type="expression" dxfId="16179" priority="1010">
      <formula>AND(IF($Q38=3,1,0),IF($X38&lt;30,1,0))</formula>
    </cfRule>
    <cfRule type="expression" dxfId="16178" priority="1011">
      <formula>AND(IF($Q38=3,1,IF($Q38=4,1,0)),IF($F38&lt;=85,1,0))</formula>
    </cfRule>
  </conditionalFormatting>
  <conditionalFormatting sqref="X38">
    <cfRule type="expression" dxfId="16177" priority="1004">
      <formula>AND(IF(OR($Q38=1,$Q38=2),1,0),IF($X38&lt;=20,1,0))</formula>
    </cfRule>
    <cfRule type="expression" dxfId="16176" priority="1005">
      <formula>AND(IF($Q38=2,1,0),IF($X38&lt;30,1,0))</formula>
    </cfRule>
    <cfRule type="expression" dxfId="16175" priority="1006">
      <formula>AND(IF($Q38=3,1,0),IF($X38&lt;30,1,0))</formula>
    </cfRule>
    <cfRule type="expression" dxfId="16174" priority="1007">
      <formula>AND(IF($Q38=3,1,IF($Q38=4,1,0)),IF($F38&lt;=85,1,0))</formula>
    </cfRule>
  </conditionalFormatting>
  <conditionalFormatting sqref="AI38">
    <cfRule type="expression" dxfId="16173" priority="1000">
      <formula>AND(IF(OR($Q38=1,$Q38=2),1,0),IF($X38&lt;=20,1,0))</formula>
    </cfRule>
    <cfRule type="expression" dxfId="16172" priority="1001">
      <formula>AND(IF($Q38=2,1,0),IF($X38&lt;30,1,0))</formula>
    </cfRule>
    <cfRule type="expression" dxfId="16171" priority="1002">
      <formula>AND(IF($Q38=3,1,0),IF($X38&lt;30,1,0))</formula>
    </cfRule>
    <cfRule type="expression" dxfId="16170" priority="1003">
      <formula>AND(IF($Q38=3,1,IF($Q38=4,1,0)),IF($F38&lt;=85,1,0))</formula>
    </cfRule>
  </conditionalFormatting>
  <conditionalFormatting sqref="AV39">
    <cfRule type="expression" dxfId="16169" priority="998">
      <formula>AV39="X"</formula>
    </cfRule>
    <cfRule type="expression" dxfId="16168" priority="999">
      <formula>AV39="후보"</formula>
    </cfRule>
  </conditionalFormatting>
  <conditionalFormatting sqref="AC39">
    <cfRule type="cellIs" dxfId="16167" priority="995" operator="greaterThan">
      <formula>0.9</formula>
    </cfRule>
    <cfRule type="cellIs" dxfId="16166" priority="996" operator="greaterThan">
      <formula>0.85</formula>
    </cfRule>
  </conditionalFormatting>
  <conditionalFormatting sqref="N39">
    <cfRule type="cellIs" dxfId="16165" priority="993" operator="greaterThan">
      <formula>0.9</formula>
    </cfRule>
    <cfRule type="cellIs" dxfId="16164" priority="994" operator="greaterThan">
      <formula>0.85</formula>
    </cfRule>
  </conditionalFormatting>
  <conditionalFormatting sqref="E39">
    <cfRule type="expression" dxfId="16163" priority="989">
      <formula>AND(IF(OR($Q39=1,$Q39=2),1,0),IF($X39&lt;=20,1,0))</formula>
    </cfRule>
    <cfRule type="expression" dxfId="16162" priority="990">
      <formula>AND(IF($Q39=2,1,0),IF($X39&lt;30,1,0))</formula>
    </cfRule>
    <cfRule type="expression" dxfId="16161" priority="991">
      <formula>AND(IF($Q39=3,1,0),IF($X39&lt;30,1,0))</formula>
    </cfRule>
    <cfRule type="expression" dxfId="16160" priority="992">
      <formula>AND(IF($Q39=3,1,IF($Q39=4,1,0)),IF($F39&lt;=85,1,0))</formula>
    </cfRule>
  </conditionalFormatting>
  <conditionalFormatting sqref="X39">
    <cfRule type="expression" dxfId="16159" priority="985">
      <formula>AND(IF(OR($Q39=1,$Q39=2),1,0),IF($X39&lt;=20,1,0))</formula>
    </cfRule>
    <cfRule type="expression" dxfId="16158" priority="986">
      <formula>AND(IF($Q39=2,1,0),IF($X39&lt;30,1,0))</formula>
    </cfRule>
    <cfRule type="expression" dxfId="16157" priority="987">
      <formula>AND(IF($Q39=3,1,0),IF($X39&lt;30,1,0))</formula>
    </cfRule>
    <cfRule type="expression" dxfId="16156" priority="988">
      <formula>AND(IF($Q39=3,1,IF($Q39=4,1,0)),IF($F39&lt;=85,1,0))</formula>
    </cfRule>
  </conditionalFormatting>
  <conditionalFormatting sqref="AI39">
    <cfRule type="expression" dxfId="16155" priority="981">
      <formula>AND(IF(OR($Q39=1,$Q39=2),1,0),IF($X39&lt;=20,1,0))</formula>
    </cfRule>
    <cfRule type="expression" dxfId="16154" priority="982">
      <formula>AND(IF($Q39=2,1,0),IF($X39&lt;30,1,0))</formula>
    </cfRule>
    <cfRule type="expression" dxfId="16153" priority="983">
      <formula>AND(IF($Q39=3,1,0),IF($X39&lt;30,1,0))</formula>
    </cfRule>
    <cfRule type="expression" dxfId="16152" priority="984">
      <formula>AND(IF($Q39=3,1,IF($Q39=4,1,0)),IF($F39&lt;=85,1,0))</formula>
    </cfRule>
  </conditionalFormatting>
  <conditionalFormatting sqref="AV40">
    <cfRule type="expression" dxfId="16151" priority="979">
      <formula>AV40="X"</formula>
    </cfRule>
    <cfRule type="expression" dxfId="16150" priority="980">
      <formula>AV40="후보"</formula>
    </cfRule>
  </conditionalFormatting>
  <conditionalFormatting sqref="AC40">
    <cfRule type="cellIs" dxfId="16149" priority="976" operator="greaterThan">
      <formula>0.9</formula>
    </cfRule>
    <cfRule type="cellIs" dxfId="16148" priority="977" operator="greaterThan">
      <formula>0.85</formula>
    </cfRule>
  </conditionalFormatting>
  <conditionalFormatting sqref="N40">
    <cfRule type="cellIs" dxfId="16147" priority="974" operator="greaterThan">
      <formula>0.9</formula>
    </cfRule>
    <cfRule type="cellIs" dxfId="16146" priority="975" operator="greaterThan">
      <formula>0.85</formula>
    </cfRule>
  </conditionalFormatting>
  <conditionalFormatting sqref="E40">
    <cfRule type="expression" dxfId="16145" priority="970">
      <formula>AND(IF(OR($Q40=1,$Q40=2),1,0),IF($X40&lt;=20,1,0))</formula>
    </cfRule>
    <cfRule type="expression" dxfId="16144" priority="971">
      <formula>AND(IF($Q40=2,1,0),IF($X40&lt;30,1,0))</formula>
    </cfRule>
    <cfRule type="expression" dxfId="16143" priority="972">
      <formula>AND(IF($Q40=3,1,0),IF($X40&lt;30,1,0))</formula>
    </cfRule>
    <cfRule type="expression" dxfId="16142" priority="973">
      <formula>AND(IF($Q40=3,1,IF($Q40=4,1,0)),IF($F40&lt;=85,1,0))</formula>
    </cfRule>
  </conditionalFormatting>
  <conditionalFormatting sqref="X40">
    <cfRule type="expression" dxfId="16141" priority="966">
      <formula>AND(IF(OR($Q40=1,$Q40=2),1,0),IF($X40&lt;=20,1,0))</formula>
    </cfRule>
    <cfRule type="expression" dxfId="16140" priority="967">
      <formula>AND(IF($Q40=2,1,0),IF($X40&lt;30,1,0))</formula>
    </cfRule>
    <cfRule type="expression" dxfId="16139" priority="968">
      <formula>AND(IF($Q40=3,1,0),IF($X40&lt;30,1,0))</formula>
    </cfRule>
    <cfRule type="expression" dxfId="16138" priority="969">
      <formula>AND(IF($Q40=3,1,IF($Q40=4,1,0)),IF($F40&lt;=85,1,0))</formula>
    </cfRule>
  </conditionalFormatting>
  <conditionalFormatting sqref="AI40">
    <cfRule type="expression" dxfId="16137" priority="962">
      <formula>AND(IF(OR($Q40=1,$Q40=2),1,0),IF($X40&lt;=20,1,0))</formula>
    </cfRule>
    <cfRule type="expression" dxfId="16136" priority="963">
      <formula>AND(IF($Q40=2,1,0),IF($X40&lt;30,1,0))</formula>
    </cfRule>
    <cfRule type="expression" dxfId="16135" priority="964">
      <formula>AND(IF($Q40=3,1,0),IF($X40&lt;30,1,0))</formula>
    </cfRule>
    <cfRule type="expression" dxfId="16134" priority="965">
      <formula>AND(IF($Q40=3,1,IF($Q40=4,1,0)),IF($F40&lt;=85,1,0))</formula>
    </cfRule>
  </conditionalFormatting>
  <conditionalFormatting sqref="AV41">
    <cfRule type="expression" dxfId="16133" priority="960">
      <formula>AV41="X"</formula>
    </cfRule>
    <cfRule type="expression" dxfId="16132" priority="961">
      <formula>AV41="후보"</formula>
    </cfRule>
  </conditionalFormatting>
  <conditionalFormatting sqref="AC41">
    <cfRule type="cellIs" dxfId="16131" priority="957" operator="greaterThan">
      <formula>0.9</formula>
    </cfRule>
    <cfRule type="cellIs" dxfId="16130" priority="958" operator="greaterThan">
      <formula>0.85</formula>
    </cfRule>
  </conditionalFormatting>
  <conditionalFormatting sqref="N41">
    <cfRule type="cellIs" dxfId="16129" priority="955" operator="greaterThan">
      <formula>0.9</formula>
    </cfRule>
    <cfRule type="cellIs" dxfId="16128" priority="956" operator="greaterThan">
      <formula>0.85</formula>
    </cfRule>
  </conditionalFormatting>
  <conditionalFormatting sqref="E41">
    <cfRule type="expression" dxfId="16127" priority="951">
      <formula>AND(IF(OR($Q41=1,$Q41=2),1,0),IF($X41&lt;=20,1,0))</formula>
    </cfRule>
    <cfRule type="expression" dxfId="16126" priority="952">
      <formula>AND(IF($Q41=2,1,0),IF($X41&lt;30,1,0))</formula>
    </cfRule>
    <cfRule type="expression" dxfId="16125" priority="953">
      <formula>AND(IF($Q41=3,1,0),IF($X41&lt;30,1,0))</formula>
    </cfRule>
    <cfRule type="expression" dxfId="16124" priority="954">
      <formula>AND(IF($Q41=3,1,IF($Q41=4,1,0)),IF($F41&lt;=85,1,0))</formula>
    </cfRule>
  </conditionalFormatting>
  <conditionalFormatting sqref="X41">
    <cfRule type="expression" dxfId="16123" priority="947">
      <formula>AND(IF(OR($Q41=1,$Q41=2),1,0),IF($X41&lt;=20,1,0))</formula>
    </cfRule>
    <cfRule type="expression" dxfId="16122" priority="948">
      <formula>AND(IF($Q41=2,1,0),IF($X41&lt;30,1,0))</formula>
    </cfRule>
    <cfRule type="expression" dxfId="16121" priority="949">
      <formula>AND(IF($Q41=3,1,0),IF($X41&lt;30,1,0))</formula>
    </cfRule>
    <cfRule type="expression" dxfId="16120" priority="950">
      <formula>AND(IF($Q41=3,1,IF($Q41=4,1,0)),IF($F41&lt;=85,1,0))</formula>
    </cfRule>
  </conditionalFormatting>
  <conditionalFormatting sqref="AI41">
    <cfRule type="expression" dxfId="16119" priority="943">
      <formula>AND(IF(OR($Q41=1,$Q41=2),1,0),IF($X41&lt;=20,1,0))</formula>
    </cfRule>
    <cfRule type="expression" dxfId="16118" priority="944">
      <formula>AND(IF($Q41=2,1,0),IF($X41&lt;30,1,0))</formula>
    </cfRule>
    <cfRule type="expression" dxfId="16117" priority="945">
      <formula>AND(IF($Q41=3,1,0),IF($X41&lt;30,1,0))</formula>
    </cfRule>
    <cfRule type="expression" dxfId="16116" priority="946">
      <formula>AND(IF($Q41=3,1,IF($Q41=4,1,0)),IF($F41&lt;=85,1,0))</formula>
    </cfRule>
  </conditionalFormatting>
  <conditionalFormatting sqref="AV42">
    <cfRule type="expression" dxfId="16115" priority="941">
      <formula>AV42="X"</formula>
    </cfRule>
    <cfRule type="expression" dxfId="16114" priority="942">
      <formula>AV42="후보"</formula>
    </cfRule>
  </conditionalFormatting>
  <conditionalFormatting sqref="AC42">
    <cfRule type="cellIs" dxfId="16113" priority="938" operator="greaterThan">
      <formula>0.9</formula>
    </cfRule>
    <cfRule type="cellIs" dxfId="16112" priority="939" operator="greaterThan">
      <formula>0.85</formula>
    </cfRule>
  </conditionalFormatting>
  <conditionalFormatting sqref="N42">
    <cfRule type="cellIs" dxfId="16111" priority="936" operator="greaterThan">
      <formula>0.9</formula>
    </cfRule>
    <cfRule type="cellIs" dxfId="16110" priority="937" operator="greaterThan">
      <formula>0.85</formula>
    </cfRule>
  </conditionalFormatting>
  <conditionalFormatting sqref="E42">
    <cfRule type="expression" dxfId="16109" priority="932">
      <formula>AND(IF(OR($Q42=1,$Q42=2),1,0),IF($X42&lt;=20,1,0))</formula>
    </cfRule>
    <cfRule type="expression" dxfId="16108" priority="933">
      <formula>AND(IF($Q42=2,1,0),IF($X42&lt;30,1,0))</formula>
    </cfRule>
    <cfRule type="expression" dxfId="16107" priority="934">
      <formula>AND(IF($Q42=3,1,0),IF($X42&lt;30,1,0))</formula>
    </cfRule>
    <cfRule type="expression" dxfId="16106" priority="935">
      <formula>AND(IF($Q42=3,1,IF($Q42=4,1,0)),IF($F42&lt;=85,1,0))</formula>
    </cfRule>
  </conditionalFormatting>
  <conditionalFormatting sqref="X42">
    <cfRule type="expression" dxfId="16105" priority="928">
      <formula>AND(IF(OR($Q42=1,$Q42=2),1,0),IF($X42&lt;=20,1,0))</formula>
    </cfRule>
    <cfRule type="expression" dxfId="16104" priority="929">
      <formula>AND(IF($Q42=2,1,0),IF($X42&lt;30,1,0))</formula>
    </cfRule>
    <cfRule type="expression" dxfId="16103" priority="930">
      <formula>AND(IF($Q42=3,1,0),IF($X42&lt;30,1,0))</formula>
    </cfRule>
    <cfRule type="expression" dxfId="16102" priority="931">
      <formula>AND(IF($Q42=3,1,IF($Q42=4,1,0)),IF($F42&lt;=85,1,0))</formula>
    </cfRule>
  </conditionalFormatting>
  <conditionalFormatting sqref="AI42">
    <cfRule type="expression" dxfId="16101" priority="924">
      <formula>AND(IF(OR($Q42=1,$Q42=2),1,0),IF($X42&lt;=20,1,0))</formula>
    </cfRule>
    <cfRule type="expression" dxfId="16100" priority="925">
      <formula>AND(IF($Q42=2,1,0),IF($X42&lt;30,1,0))</formula>
    </cfRule>
    <cfRule type="expression" dxfId="16099" priority="926">
      <formula>AND(IF($Q42=3,1,0),IF($X42&lt;30,1,0))</formula>
    </cfRule>
    <cfRule type="expression" dxfId="16098" priority="927">
      <formula>AND(IF($Q42=3,1,IF($Q42=4,1,0)),IF($F42&lt;=85,1,0))</formula>
    </cfRule>
  </conditionalFormatting>
  <conditionalFormatting sqref="AV43">
    <cfRule type="expression" dxfId="16097" priority="922">
      <formula>AV43="X"</formula>
    </cfRule>
    <cfRule type="expression" dxfId="16096" priority="923">
      <formula>AV43="후보"</formula>
    </cfRule>
  </conditionalFormatting>
  <conditionalFormatting sqref="AC43">
    <cfRule type="cellIs" dxfId="16095" priority="919" operator="greaterThan">
      <formula>0.9</formula>
    </cfRule>
    <cfRule type="cellIs" dxfId="16094" priority="920" operator="greaterThan">
      <formula>0.85</formula>
    </cfRule>
  </conditionalFormatting>
  <conditionalFormatting sqref="N43">
    <cfRule type="cellIs" dxfId="16093" priority="917" operator="greaterThan">
      <formula>0.9</formula>
    </cfRule>
    <cfRule type="cellIs" dxfId="16092" priority="918" operator="greaterThan">
      <formula>0.85</formula>
    </cfRule>
  </conditionalFormatting>
  <conditionalFormatting sqref="E43">
    <cfRule type="expression" dxfId="16091" priority="913">
      <formula>AND(IF(OR($Q43=1,$Q43=2),1,0),IF($X43&lt;=20,1,0))</formula>
    </cfRule>
    <cfRule type="expression" dxfId="16090" priority="914">
      <formula>AND(IF($Q43=2,1,0),IF($X43&lt;30,1,0))</formula>
    </cfRule>
    <cfRule type="expression" dxfId="16089" priority="915">
      <formula>AND(IF($Q43=3,1,0),IF($X43&lt;30,1,0))</formula>
    </cfRule>
    <cfRule type="expression" dxfId="16088" priority="916">
      <formula>AND(IF($Q43=3,1,IF($Q43=4,1,0)),IF($F43&lt;=85,1,0))</formula>
    </cfRule>
  </conditionalFormatting>
  <conditionalFormatting sqref="X43">
    <cfRule type="expression" dxfId="16087" priority="909">
      <formula>AND(IF(OR($Q43=1,$Q43=2),1,0),IF($X43&lt;=20,1,0))</formula>
    </cfRule>
    <cfRule type="expression" dxfId="16086" priority="910">
      <formula>AND(IF($Q43=2,1,0),IF($X43&lt;30,1,0))</formula>
    </cfRule>
    <cfRule type="expression" dxfId="16085" priority="911">
      <formula>AND(IF($Q43=3,1,0),IF($X43&lt;30,1,0))</formula>
    </cfRule>
    <cfRule type="expression" dxfId="16084" priority="912">
      <formula>AND(IF($Q43=3,1,IF($Q43=4,1,0)),IF($F43&lt;=85,1,0))</formula>
    </cfRule>
  </conditionalFormatting>
  <conditionalFormatting sqref="AI43">
    <cfRule type="expression" dxfId="16083" priority="905">
      <formula>AND(IF(OR($Q43=1,$Q43=2),1,0),IF($X43&lt;=20,1,0))</formula>
    </cfRule>
    <cfRule type="expression" dxfId="16082" priority="906">
      <formula>AND(IF($Q43=2,1,0),IF($X43&lt;30,1,0))</formula>
    </cfRule>
    <cfRule type="expression" dxfId="16081" priority="907">
      <formula>AND(IF($Q43=3,1,0),IF($X43&lt;30,1,0))</formula>
    </cfRule>
    <cfRule type="expression" dxfId="16080" priority="908">
      <formula>AND(IF($Q43=3,1,IF($Q43=4,1,0)),IF($F43&lt;=85,1,0))</formula>
    </cfRule>
  </conditionalFormatting>
  <conditionalFormatting sqref="AV44">
    <cfRule type="expression" dxfId="16079" priority="903">
      <formula>AV44="X"</formula>
    </cfRule>
    <cfRule type="expression" dxfId="16078" priority="904">
      <formula>AV44="후보"</formula>
    </cfRule>
  </conditionalFormatting>
  <conditionalFormatting sqref="AC44">
    <cfRule type="cellIs" dxfId="16077" priority="900" operator="greaterThan">
      <formula>0.9</formula>
    </cfRule>
    <cfRule type="cellIs" dxfId="16076" priority="901" operator="greaterThan">
      <formula>0.85</formula>
    </cfRule>
  </conditionalFormatting>
  <conditionalFormatting sqref="N44">
    <cfRule type="cellIs" dxfId="16075" priority="898" operator="greaterThan">
      <formula>0.9</formula>
    </cfRule>
    <cfRule type="cellIs" dxfId="16074" priority="899" operator="greaterThan">
      <formula>0.85</formula>
    </cfRule>
  </conditionalFormatting>
  <conditionalFormatting sqref="E44">
    <cfRule type="expression" dxfId="16073" priority="894">
      <formula>AND(IF(OR($Q44=1,$Q44=2),1,0),IF($X44&lt;=20,1,0))</formula>
    </cfRule>
    <cfRule type="expression" dxfId="16072" priority="895">
      <formula>AND(IF($Q44=2,1,0),IF($X44&lt;30,1,0))</formula>
    </cfRule>
    <cfRule type="expression" dxfId="16071" priority="896">
      <formula>AND(IF($Q44=3,1,0),IF($X44&lt;30,1,0))</formula>
    </cfRule>
    <cfRule type="expression" dxfId="16070" priority="897">
      <formula>AND(IF($Q44=3,1,IF($Q44=4,1,0)),IF($F44&lt;=85,1,0))</formula>
    </cfRule>
  </conditionalFormatting>
  <conditionalFormatting sqref="X44">
    <cfRule type="expression" dxfId="16069" priority="890">
      <formula>AND(IF(OR($Q44=1,$Q44=2),1,0),IF($X44&lt;=20,1,0))</formula>
    </cfRule>
    <cfRule type="expression" dxfId="16068" priority="891">
      <formula>AND(IF($Q44=2,1,0),IF($X44&lt;30,1,0))</formula>
    </cfRule>
    <cfRule type="expression" dxfId="16067" priority="892">
      <formula>AND(IF($Q44=3,1,0),IF($X44&lt;30,1,0))</formula>
    </cfRule>
    <cfRule type="expression" dxfId="16066" priority="893">
      <formula>AND(IF($Q44=3,1,IF($Q44=4,1,0)),IF($F44&lt;=85,1,0))</formula>
    </cfRule>
  </conditionalFormatting>
  <conditionalFormatting sqref="AI44">
    <cfRule type="expression" dxfId="16065" priority="886">
      <formula>AND(IF(OR($Q44=1,$Q44=2),1,0),IF($X44&lt;=20,1,0))</formula>
    </cfRule>
    <cfRule type="expression" dxfId="16064" priority="887">
      <formula>AND(IF($Q44=2,1,0),IF($X44&lt;30,1,0))</formula>
    </cfRule>
    <cfRule type="expression" dxfId="16063" priority="888">
      <formula>AND(IF($Q44=3,1,0),IF($X44&lt;30,1,0))</formula>
    </cfRule>
    <cfRule type="expression" dxfId="16062" priority="889">
      <formula>AND(IF($Q44=3,1,IF($Q44=4,1,0)),IF($F44&lt;=85,1,0))</formula>
    </cfRule>
  </conditionalFormatting>
  <conditionalFormatting sqref="AV45">
    <cfRule type="expression" dxfId="16061" priority="884">
      <formula>AV45="X"</formula>
    </cfRule>
    <cfRule type="expression" dxfId="16060" priority="885">
      <formula>AV45="후보"</formula>
    </cfRule>
  </conditionalFormatting>
  <conditionalFormatting sqref="AC45">
    <cfRule type="cellIs" dxfId="16059" priority="881" operator="greaterThan">
      <formula>0.9</formula>
    </cfRule>
    <cfRule type="cellIs" dxfId="16058" priority="882" operator="greaterThan">
      <formula>0.85</formula>
    </cfRule>
  </conditionalFormatting>
  <conditionalFormatting sqref="N45">
    <cfRule type="cellIs" dxfId="16057" priority="879" operator="greaterThan">
      <formula>0.9</formula>
    </cfRule>
    <cfRule type="cellIs" dxfId="16056" priority="880" operator="greaterThan">
      <formula>0.85</formula>
    </cfRule>
  </conditionalFormatting>
  <conditionalFormatting sqref="E45">
    <cfRule type="expression" dxfId="16055" priority="875">
      <formula>AND(IF(OR($Q45=1,$Q45=2),1,0),IF($X45&lt;=20,1,0))</formula>
    </cfRule>
    <cfRule type="expression" dxfId="16054" priority="876">
      <formula>AND(IF($Q45=2,1,0),IF($X45&lt;30,1,0))</formula>
    </cfRule>
    <cfRule type="expression" dxfId="16053" priority="877">
      <formula>AND(IF($Q45=3,1,0),IF($X45&lt;30,1,0))</formula>
    </cfRule>
    <cfRule type="expression" dxfId="16052" priority="878">
      <formula>AND(IF($Q45=3,1,IF($Q45=4,1,0)),IF($F45&lt;=85,1,0))</formula>
    </cfRule>
  </conditionalFormatting>
  <conditionalFormatting sqref="X45">
    <cfRule type="expression" dxfId="16051" priority="871">
      <formula>AND(IF(OR($Q45=1,$Q45=2),1,0),IF($X45&lt;=20,1,0))</formula>
    </cfRule>
    <cfRule type="expression" dxfId="16050" priority="872">
      <formula>AND(IF($Q45=2,1,0),IF($X45&lt;30,1,0))</formula>
    </cfRule>
    <cfRule type="expression" dxfId="16049" priority="873">
      <formula>AND(IF($Q45=3,1,0),IF($X45&lt;30,1,0))</formula>
    </cfRule>
    <cfRule type="expression" dxfId="16048" priority="874">
      <formula>AND(IF($Q45=3,1,IF($Q45=4,1,0)),IF($F45&lt;=85,1,0))</formula>
    </cfRule>
  </conditionalFormatting>
  <conditionalFormatting sqref="AI45">
    <cfRule type="expression" dxfId="16047" priority="867">
      <formula>AND(IF(OR($Q45=1,$Q45=2),1,0),IF($X45&lt;=20,1,0))</formula>
    </cfRule>
    <cfRule type="expression" dxfId="16046" priority="868">
      <formula>AND(IF($Q45=2,1,0),IF($X45&lt;30,1,0))</formula>
    </cfRule>
    <cfRule type="expression" dxfId="16045" priority="869">
      <formula>AND(IF($Q45=3,1,0),IF($X45&lt;30,1,0))</formula>
    </cfRule>
    <cfRule type="expression" dxfId="16044" priority="870">
      <formula>AND(IF($Q45=3,1,IF($Q45=4,1,0)),IF($F45&lt;=85,1,0))</formula>
    </cfRule>
  </conditionalFormatting>
  <conditionalFormatting sqref="AV46">
    <cfRule type="expression" dxfId="16043" priority="865">
      <formula>AV46="X"</formula>
    </cfRule>
    <cfRule type="expression" dxfId="16042" priority="866">
      <formula>AV46="후보"</formula>
    </cfRule>
  </conditionalFormatting>
  <conditionalFormatting sqref="AC46">
    <cfRule type="cellIs" dxfId="16041" priority="862" operator="greaterThan">
      <formula>0.9</formula>
    </cfRule>
    <cfRule type="cellIs" dxfId="16040" priority="863" operator="greaterThan">
      <formula>0.85</formula>
    </cfRule>
  </conditionalFormatting>
  <conditionalFormatting sqref="N46">
    <cfRule type="cellIs" dxfId="16039" priority="860" operator="greaterThan">
      <formula>0.9</formula>
    </cfRule>
    <cfRule type="cellIs" dxfId="16038" priority="861" operator="greaterThan">
      <formula>0.85</formula>
    </cfRule>
  </conditionalFormatting>
  <conditionalFormatting sqref="E46">
    <cfRule type="expression" dxfId="16037" priority="856">
      <formula>AND(IF(OR($Q46=1,$Q46=2),1,0),IF($X46&lt;=20,1,0))</formula>
    </cfRule>
    <cfRule type="expression" dxfId="16036" priority="857">
      <formula>AND(IF($Q46=2,1,0),IF($X46&lt;30,1,0))</formula>
    </cfRule>
    <cfRule type="expression" dxfId="16035" priority="858">
      <formula>AND(IF($Q46=3,1,0),IF($X46&lt;30,1,0))</formula>
    </cfRule>
    <cfRule type="expression" dxfId="16034" priority="859">
      <formula>AND(IF($Q46=3,1,IF($Q46=4,1,0)),IF($F46&lt;=85,1,0))</formula>
    </cfRule>
  </conditionalFormatting>
  <conditionalFormatting sqref="X46">
    <cfRule type="expression" dxfId="16033" priority="852">
      <formula>AND(IF(OR($Q46=1,$Q46=2),1,0),IF($X46&lt;=20,1,0))</formula>
    </cfRule>
    <cfRule type="expression" dxfId="16032" priority="853">
      <formula>AND(IF($Q46=2,1,0),IF($X46&lt;30,1,0))</formula>
    </cfRule>
    <cfRule type="expression" dxfId="16031" priority="854">
      <formula>AND(IF($Q46=3,1,0),IF($X46&lt;30,1,0))</formula>
    </cfRule>
    <cfRule type="expression" dxfId="16030" priority="855">
      <formula>AND(IF($Q46=3,1,IF($Q46=4,1,0)),IF($F46&lt;=85,1,0))</formula>
    </cfRule>
  </conditionalFormatting>
  <conditionalFormatting sqref="AI46">
    <cfRule type="expression" dxfId="16029" priority="848">
      <formula>AND(IF(OR($Q46=1,$Q46=2),1,0),IF($X46&lt;=20,1,0))</formula>
    </cfRule>
    <cfRule type="expression" dxfId="16028" priority="849">
      <formula>AND(IF($Q46=2,1,0),IF($X46&lt;30,1,0))</formula>
    </cfRule>
    <cfRule type="expression" dxfId="16027" priority="850">
      <formula>AND(IF($Q46=3,1,0),IF($X46&lt;30,1,0))</formula>
    </cfRule>
    <cfRule type="expression" dxfId="16026" priority="851">
      <formula>AND(IF($Q46=3,1,IF($Q46=4,1,0)),IF($F46&lt;=85,1,0))</formula>
    </cfRule>
  </conditionalFormatting>
  <conditionalFormatting sqref="AV47">
    <cfRule type="expression" dxfId="16025" priority="846">
      <formula>AV47="X"</formula>
    </cfRule>
    <cfRule type="expression" dxfId="16024" priority="847">
      <formula>AV47="후보"</formula>
    </cfRule>
  </conditionalFormatting>
  <conditionalFormatting sqref="AC47">
    <cfRule type="cellIs" dxfId="16023" priority="843" operator="greaterThan">
      <formula>0.9</formula>
    </cfRule>
    <cfRule type="cellIs" dxfId="16022" priority="844" operator="greaterThan">
      <formula>0.85</formula>
    </cfRule>
  </conditionalFormatting>
  <conditionalFormatting sqref="N47">
    <cfRule type="cellIs" dxfId="16021" priority="841" operator="greaterThan">
      <formula>0.9</formula>
    </cfRule>
    <cfRule type="cellIs" dxfId="16020" priority="842" operator="greaterThan">
      <formula>0.85</formula>
    </cfRule>
  </conditionalFormatting>
  <conditionalFormatting sqref="E47">
    <cfRule type="expression" dxfId="16019" priority="837">
      <formula>AND(IF(OR($Q47=1,$Q47=2),1,0),IF($X47&lt;=20,1,0))</formula>
    </cfRule>
    <cfRule type="expression" dxfId="16018" priority="838">
      <formula>AND(IF($Q47=2,1,0),IF($X47&lt;30,1,0))</formula>
    </cfRule>
    <cfRule type="expression" dxfId="16017" priority="839">
      <formula>AND(IF($Q47=3,1,0),IF($X47&lt;30,1,0))</formula>
    </cfRule>
    <cfRule type="expression" dxfId="16016" priority="840">
      <formula>AND(IF($Q47=3,1,IF($Q47=4,1,0)),IF($F47&lt;=85,1,0))</formula>
    </cfRule>
  </conditionalFormatting>
  <conditionalFormatting sqref="X47">
    <cfRule type="expression" dxfId="16015" priority="833">
      <formula>AND(IF(OR($Q47=1,$Q47=2),1,0),IF($X47&lt;=20,1,0))</formula>
    </cfRule>
    <cfRule type="expression" dxfId="16014" priority="834">
      <formula>AND(IF($Q47=2,1,0),IF($X47&lt;30,1,0))</formula>
    </cfRule>
    <cfRule type="expression" dxfId="16013" priority="835">
      <formula>AND(IF($Q47=3,1,0),IF($X47&lt;30,1,0))</formula>
    </cfRule>
    <cfRule type="expression" dxfId="16012" priority="836">
      <formula>AND(IF($Q47=3,1,IF($Q47=4,1,0)),IF($F47&lt;=85,1,0))</formula>
    </cfRule>
  </conditionalFormatting>
  <conditionalFormatting sqref="AI47">
    <cfRule type="expression" dxfId="16011" priority="829">
      <formula>AND(IF(OR($Q47=1,$Q47=2),1,0),IF($X47&lt;=20,1,0))</formula>
    </cfRule>
    <cfRule type="expression" dxfId="16010" priority="830">
      <formula>AND(IF($Q47=2,1,0),IF($X47&lt;30,1,0))</formula>
    </cfRule>
    <cfRule type="expression" dxfId="16009" priority="831">
      <formula>AND(IF($Q47=3,1,0),IF($X47&lt;30,1,0))</formula>
    </cfRule>
    <cfRule type="expression" dxfId="16008" priority="832">
      <formula>AND(IF($Q47=3,1,IF($Q47=4,1,0)),IF($F47&lt;=85,1,0))</formula>
    </cfRule>
  </conditionalFormatting>
  <conditionalFormatting sqref="AV48">
    <cfRule type="expression" dxfId="16007" priority="827">
      <formula>AV48="X"</formula>
    </cfRule>
    <cfRule type="expression" dxfId="16006" priority="828">
      <formula>AV48="후보"</formula>
    </cfRule>
  </conditionalFormatting>
  <conditionalFormatting sqref="AC48 N48">
    <cfRule type="cellIs" dxfId="16005" priority="824" operator="greaterThan">
      <formula>0.9</formula>
    </cfRule>
    <cfRule type="cellIs" dxfId="16004" priority="825" operator="greaterThan">
      <formula>0.85</formula>
    </cfRule>
  </conditionalFormatting>
  <conditionalFormatting sqref="AV49">
    <cfRule type="expression" dxfId="16003" priority="822">
      <formula>AV49="X"</formula>
    </cfRule>
    <cfRule type="expression" dxfId="16002" priority="823">
      <formula>AV49="후보"</formula>
    </cfRule>
  </conditionalFormatting>
  <conditionalFormatting sqref="AC49">
    <cfRule type="cellIs" dxfId="16001" priority="819" operator="greaterThan">
      <formula>0.9</formula>
    </cfRule>
    <cfRule type="cellIs" dxfId="16000" priority="820" operator="greaterThan">
      <formula>0.85</formula>
    </cfRule>
  </conditionalFormatting>
  <conditionalFormatting sqref="N49">
    <cfRule type="cellIs" dxfId="15999" priority="817" operator="greaterThan">
      <formula>0.9</formula>
    </cfRule>
    <cfRule type="cellIs" dxfId="15998" priority="818" operator="greaterThan">
      <formula>0.85</formula>
    </cfRule>
  </conditionalFormatting>
  <conditionalFormatting sqref="E49">
    <cfRule type="expression" dxfId="15997" priority="813">
      <formula>AND(IF(OR($Q49=1,$Q49=2),1,0),IF($X49&lt;=20,1,0))</formula>
    </cfRule>
    <cfRule type="expression" dxfId="15996" priority="814">
      <formula>AND(IF($Q49=2,1,0),IF($X49&lt;30,1,0))</formula>
    </cfRule>
    <cfRule type="expression" dxfId="15995" priority="815">
      <formula>AND(IF($Q49=3,1,0),IF($X49&lt;30,1,0))</formula>
    </cfRule>
    <cfRule type="expression" dxfId="15994" priority="816">
      <formula>AND(IF($Q49=3,1,IF($Q49=4,1,0)),IF($F49&lt;=85,1,0))</formula>
    </cfRule>
  </conditionalFormatting>
  <conditionalFormatting sqref="X49">
    <cfRule type="expression" dxfId="15993" priority="809">
      <formula>AND(IF(OR($Q49=1,$Q49=2),1,0),IF($X49&lt;=20,1,0))</formula>
    </cfRule>
    <cfRule type="expression" dxfId="15992" priority="810">
      <formula>AND(IF($Q49=2,1,0),IF($X49&lt;30,1,0))</formula>
    </cfRule>
    <cfRule type="expression" dxfId="15991" priority="811">
      <formula>AND(IF($Q49=3,1,0),IF($X49&lt;30,1,0))</formula>
    </cfRule>
    <cfRule type="expression" dxfId="15990" priority="812">
      <formula>AND(IF($Q49=3,1,IF($Q49=4,1,0)),IF($F49&lt;=85,1,0))</formula>
    </cfRule>
  </conditionalFormatting>
  <conditionalFormatting sqref="AI49">
    <cfRule type="expression" dxfId="15989" priority="805">
      <formula>AND(IF(OR($Q49=1,$Q49=2),1,0),IF($X49&lt;=20,1,0))</formula>
    </cfRule>
    <cfRule type="expression" dxfId="15988" priority="806">
      <formula>AND(IF($Q49=2,1,0),IF($X49&lt;30,1,0))</formula>
    </cfRule>
    <cfRule type="expression" dxfId="15987" priority="807">
      <formula>AND(IF($Q49=3,1,0),IF($X49&lt;30,1,0))</formula>
    </cfRule>
    <cfRule type="expression" dxfId="15986" priority="808">
      <formula>AND(IF($Q49=3,1,IF($Q49=4,1,0)),IF($F49&lt;=85,1,0))</formula>
    </cfRule>
  </conditionalFormatting>
  <conditionalFormatting sqref="AV50">
    <cfRule type="expression" dxfId="15985" priority="803">
      <formula>AV50="X"</formula>
    </cfRule>
    <cfRule type="expression" dxfId="15984" priority="804">
      <formula>AV50="후보"</formula>
    </cfRule>
  </conditionalFormatting>
  <conditionalFormatting sqref="AC50">
    <cfRule type="cellIs" dxfId="15983" priority="800" operator="greaterThan">
      <formula>0.9</formula>
    </cfRule>
    <cfRule type="cellIs" dxfId="15982" priority="801" operator="greaterThan">
      <formula>0.85</formula>
    </cfRule>
  </conditionalFormatting>
  <conditionalFormatting sqref="N50">
    <cfRule type="cellIs" dxfId="15981" priority="798" operator="greaterThan">
      <formula>0.9</formula>
    </cfRule>
    <cfRule type="cellIs" dxfId="15980" priority="799" operator="greaterThan">
      <formula>0.85</formula>
    </cfRule>
  </conditionalFormatting>
  <conditionalFormatting sqref="E50">
    <cfRule type="expression" dxfId="15979" priority="794">
      <formula>AND(IF(OR($Q50=1,$Q50=2),1,0),IF($X50&lt;=20,1,0))</formula>
    </cfRule>
    <cfRule type="expression" dxfId="15978" priority="795">
      <formula>AND(IF($Q50=2,1,0),IF($X50&lt;30,1,0))</formula>
    </cfRule>
    <cfRule type="expression" dxfId="15977" priority="796">
      <formula>AND(IF($Q50=3,1,0),IF($X50&lt;30,1,0))</formula>
    </cfRule>
    <cfRule type="expression" dxfId="15976" priority="797">
      <formula>AND(IF($Q50=3,1,IF($Q50=4,1,0)),IF($F50&lt;=85,1,0))</formula>
    </cfRule>
  </conditionalFormatting>
  <conditionalFormatting sqref="X50">
    <cfRule type="expression" dxfId="15975" priority="790">
      <formula>AND(IF(OR($Q50=1,$Q50=2),1,0),IF($X50&lt;=20,1,0))</formula>
    </cfRule>
    <cfRule type="expression" dxfId="15974" priority="791">
      <formula>AND(IF($Q50=2,1,0),IF($X50&lt;30,1,0))</formula>
    </cfRule>
    <cfRule type="expression" dxfId="15973" priority="792">
      <formula>AND(IF($Q50=3,1,0),IF($X50&lt;30,1,0))</formula>
    </cfRule>
    <cfRule type="expression" dxfId="15972" priority="793">
      <formula>AND(IF($Q50=3,1,IF($Q50=4,1,0)),IF($F50&lt;=85,1,0))</formula>
    </cfRule>
  </conditionalFormatting>
  <conditionalFormatting sqref="AI50">
    <cfRule type="expression" dxfId="15971" priority="786">
      <formula>AND(IF(OR($Q50=1,$Q50=2),1,0),IF($X50&lt;=20,1,0))</formula>
    </cfRule>
    <cfRule type="expression" dxfId="15970" priority="787">
      <formula>AND(IF($Q50=2,1,0),IF($X50&lt;30,1,0))</formula>
    </cfRule>
    <cfRule type="expression" dxfId="15969" priority="788">
      <formula>AND(IF($Q50=3,1,0),IF($X50&lt;30,1,0))</formula>
    </cfRule>
    <cfRule type="expression" dxfId="15968" priority="789">
      <formula>AND(IF($Q50=3,1,IF($Q50=4,1,0)),IF($F50&lt;=85,1,0))</formula>
    </cfRule>
  </conditionalFormatting>
  <conditionalFormatting sqref="AV51">
    <cfRule type="expression" dxfId="15967" priority="784">
      <formula>AV51="X"</formula>
    </cfRule>
    <cfRule type="expression" dxfId="15966" priority="785">
      <formula>AV51="후보"</formula>
    </cfRule>
  </conditionalFormatting>
  <conditionalFormatting sqref="AC51">
    <cfRule type="cellIs" dxfId="15965" priority="781" operator="greaterThan">
      <formula>0.9</formula>
    </cfRule>
    <cfRule type="cellIs" dxfId="15964" priority="782" operator="greaterThan">
      <formula>0.85</formula>
    </cfRule>
  </conditionalFormatting>
  <conditionalFormatting sqref="N51">
    <cfRule type="cellIs" dxfId="15963" priority="779" operator="greaterThan">
      <formula>0.9</formula>
    </cfRule>
    <cfRule type="cellIs" dxfId="15962" priority="780" operator="greaterThan">
      <formula>0.85</formula>
    </cfRule>
  </conditionalFormatting>
  <conditionalFormatting sqref="E51">
    <cfRule type="expression" dxfId="15961" priority="775">
      <formula>AND(IF(OR($Q51=1,$Q51=2),1,0),IF($X51&lt;=20,1,0))</formula>
    </cfRule>
    <cfRule type="expression" dxfId="15960" priority="776">
      <formula>AND(IF($Q51=2,1,0),IF($X51&lt;30,1,0))</formula>
    </cfRule>
    <cfRule type="expression" dxfId="15959" priority="777">
      <formula>AND(IF($Q51=3,1,0),IF($X51&lt;30,1,0))</formula>
    </cfRule>
    <cfRule type="expression" dxfId="15958" priority="778">
      <formula>AND(IF($Q51=3,1,IF($Q51=4,1,0)),IF($F51&lt;=85,1,0))</formula>
    </cfRule>
  </conditionalFormatting>
  <conditionalFormatting sqref="X51">
    <cfRule type="expression" dxfId="15957" priority="771">
      <formula>AND(IF(OR($Q51=1,$Q51=2),1,0),IF($X51&lt;=20,1,0))</formula>
    </cfRule>
    <cfRule type="expression" dxfId="15956" priority="772">
      <formula>AND(IF($Q51=2,1,0),IF($X51&lt;30,1,0))</formula>
    </cfRule>
    <cfRule type="expression" dxfId="15955" priority="773">
      <formula>AND(IF($Q51=3,1,0),IF($X51&lt;30,1,0))</formula>
    </cfRule>
    <cfRule type="expression" dxfId="15954" priority="774">
      <formula>AND(IF($Q51=3,1,IF($Q51=4,1,0)),IF($F51&lt;=85,1,0))</formula>
    </cfRule>
  </conditionalFormatting>
  <conditionalFormatting sqref="AI51">
    <cfRule type="expression" dxfId="15953" priority="767">
      <formula>AND(IF(OR($Q51=1,$Q51=2),1,0),IF($X51&lt;=20,1,0))</formula>
    </cfRule>
    <cfRule type="expression" dxfId="15952" priority="768">
      <formula>AND(IF($Q51=2,1,0),IF($X51&lt;30,1,0))</formula>
    </cfRule>
    <cfRule type="expression" dxfId="15951" priority="769">
      <formula>AND(IF($Q51=3,1,0),IF($X51&lt;30,1,0))</formula>
    </cfRule>
    <cfRule type="expression" dxfId="15950" priority="770">
      <formula>AND(IF($Q51=3,1,IF($Q51=4,1,0)),IF($F51&lt;=85,1,0))</formula>
    </cfRule>
  </conditionalFormatting>
  <conditionalFormatting sqref="AV52">
    <cfRule type="expression" dxfId="15949" priority="765">
      <formula>AV52="X"</formula>
    </cfRule>
    <cfRule type="expression" dxfId="15948" priority="766">
      <formula>AV52="후보"</formula>
    </cfRule>
  </conditionalFormatting>
  <conditionalFormatting sqref="AC52">
    <cfRule type="cellIs" dxfId="15947" priority="762" operator="greaterThan">
      <formula>0.9</formula>
    </cfRule>
    <cfRule type="cellIs" dxfId="15946" priority="763" operator="greaterThan">
      <formula>0.85</formula>
    </cfRule>
  </conditionalFormatting>
  <conditionalFormatting sqref="N52">
    <cfRule type="cellIs" dxfId="15945" priority="760" operator="greaterThan">
      <formula>0.9</formula>
    </cfRule>
    <cfRule type="cellIs" dxfId="15944" priority="761" operator="greaterThan">
      <formula>0.85</formula>
    </cfRule>
  </conditionalFormatting>
  <conditionalFormatting sqref="E52">
    <cfRule type="expression" dxfId="15943" priority="756">
      <formula>AND(IF(OR($Q52=1,$Q52=2),1,0),IF($X52&lt;=20,1,0))</formula>
    </cfRule>
    <cfRule type="expression" dxfId="15942" priority="757">
      <formula>AND(IF($Q52=2,1,0),IF($X52&lt;30,1,0))</formula>
    </cfRule>
    <cfRule type="expression" dxfId="15941" priority="758">
      <formula>AND(IF($Q52=3,1,0),IF($X52&lt;30,1,0))</formula>
    </cfRule>
    <cfRule type="expression" dxfId="15940" priority="759">
      <formula>AND(IF($Q52=3,1,IF($Q52=4,1,0)),IF($F52&lt;=85,1,0))</formula>
    </cfRule>
  </conditionalFormatting>
  <conditionalFormatting sqref="X52">
    <cfRule type="expression" dxfId="15939" priority="752">
      <formula>AND(IF(OR($Q52=1,$Q52=2),1,0),IF($X52&lt;=20,1,0))</formula>
    </cfRule>
    <cfRule type="expression" dxfId="15938" priority="753">
      <formula>AND(IF($Q52=2,1,0),IF($X52&lt;30,1,0))</formula>
    </cfRule>
    <cfRule type="expression" dxfId="15937" priority="754">
      <formula>AND(IF($Q52=3,1,0),IF($X52&lt;30,1,0))</formula>
    </cfRule>
    <cfRule type="expression" dxfId="15936" priority="755">
      <formula>AND(IF($Q52=3,1,IF($Q52=4,1,0)),IF($F52&lt;=85,1,0))</formula>
    </cfRule>
  </conditionalFormatting>
  <conditionalFormatting sqref="AI52">
    <cfRule type="expression" dxfId="15935" priority="748">
      <formula>AND(IF(OR($Q52=1,$Q52=2),1,0),IF($X52&lt;=20,1,0))</formula>
    </cfRule>
    <cfRule type="expression" dxfId="15934" priority="749">
      <formula>AND(IF($Q52=2,1,0),IF($X52&lt;30,1,0))</formula>
    </cfRule>
    <cfRule type="expression" dxfId="15933" priority="750">
      <formula>AND(IF($Q52=3,1,0),IF($X52&lt;30,1,0))</formula>
    </cfRule>
    <cfRule type="expression" dxfId="15932" priority="751">
      <formula>AND(IF($Q52=3,1,IF($Q52=4,1,0)),IF($F52&lt;=85,1,0))</formula>
    </cfRule>
  </conditionalFormatting>
  <conditionalFormatting sqref="AV53">
    <cfRule type="expression" dxfId="15931" priority="746">
      <formula>AV53="X"</formula>
    </cfRule>
    <cfRule type="expression" dxfId="15930" priority="747">
      <formula>AV53="후보"</formula>
    </cfRule>
  </conditionalFormatting>
  <conditionalFormatting sqref="AC53">
    <cfRule type="cellIs" dxfId="15929" priority="743" operator="greaterThan">
      <formula>0.9</formula>
    </cfRule>
    <cfRule type="cellIs" dxfId="15928" priority="744" operator="greaterThan">
      <formula>0.85</formula>
    </cfRule>
  </conditionalFormatting>
  <conditionalFormatting sqref="N53">
    <cfRule type="cellIs" dxfId="15927" priority="741" operator="greaterThan">
      <formula>0.9</formula>
    </cfRule>
    <cfRule type="cellIs" dxfId="15926" priority="742" operator="greaterThan">
      <formula>0.85</formula>
    </cfRule>
  </conditionalFormatting>
  <conditionalFormatting sqref="E53">
    <cfRule type="expression" dxfId="15925" priority="737">
      <formula>AND(IF(OR($Q53=1,$Q53=2),1,0),IF($X53&lt;=20,1,0))</formula>
    </cfRule>
    <cfRule type="expression" dxfId="15924" priority="738">
      <formula>AND(IF($Q53=2,1,0),IF($X53&lt;30,1,0))</formula>
    </cfRule>
    <cfRule type="expression" dxfId="15923" priority="739">
      <formula>AND(IF($Q53=3,1,0),IF($X53&lt;30,1,0))</formula>
    </cfRule>
    <cfRule type="expression" dxfId="15922" priority="740">
      <formula>AND(IF($Q53=3,1,IF($Q53=4,1,0)),IF($F53&lt;=85,1,0))</formula>
    </cfRule>
  </conditionalFormatting>
  <conditionalFormatting sqref="X53">
    <cfRule type="expression" dxfId="15921" priority="733">
      <formula>AND(IF(OR($Q53=1,$Q53=2),1,0),IF($X53&lt;=20,1,0))</formula>
    </cfRule>
    <cfRule type="expression" dxfId="15920" priority="734">
      <formula>AND(IF($Q53=2,1,0),IF($X53&lt;30,1,0))</formula>
    </cfRule>
    <cfRule type="expression" dxfId="15919" priority="735">
      <formula>AND(IF($Q53=3,1,0),IF($X53&lt;30,1,0))</formula>
    </cfRule>
    <cfRule type="expression" dxfId="15918" priority="736">
      <formula>AND(IF($Q53=3,1,IF($Q53=4,1,0)),IF($F53&lt;=85,1,0))</formula>
    </cfRule>
  </conditionalFormatting>
  <conditionalFormatting sqref="AI53">
    <cfRule type="expression" dxfId="15917" priority="729">
      <formula>AND(IF(OR($Q53=1,$Q53=2),1,0),IF($X53&lt;=20,1,0))</formula>
    </cfRule>
    <cfRule type="expression" dxfId="15916" priority="730">
      <formula>AND(IF($Q53=2,1,0),IF($X53&lt;30,1,0))</formula>
    </cfRule>
    <cfRule type="expression" dxfId="15915" priority="731">
      <formula>AND(IF($Q53=3,1,0),IF($X53&lt;30,1,0))</formula>
    </cfRule>
    <cfRule type="expression" dxfId="15914" priority="732">
      <formula>AND(IF($Q53=3,1,IF($Q53=4,1,0)),IF($F53&lt;=85,1,0))</formula>
    </cfRule>
  </conditionalFormatting>
  <conditionalFormatting sqref="AV54">
    <cfRule type="expression" dxfId="15913" priority="727">
      <formula>AV54="X"</formula>
    </cfRule>
    <cfRule type="expression" dxfId="15912" priority="728">
      <formula>AV54="후보"</formula>
    </cfRule>
  </conditionalFormatting>
  <conditionalFormatting sqref="AC54">
    <cfRule type="cellIs" dxfId="15911" priority="724" operator="greaterThan">
      <formula>0.9</formula>
    </cfRule>
    <cfRule type="cellIs" dxfId="15910" priority="725" operator="greaterThan">
      <formula>0.85</formula>
    </cfRule>
  </conditionalFormatting>
  <conditionalFormatting sqref="N54">
    <cfRule type="cellIs" dxfId="15909" priority="722" operator="greaterThan">
      <formula>0.9</formula>
    </cfRule>
    <cfRule type="cellIs" dxfId="15908" priority="723" operator="greaterThan">
      <formula>0.85</formula>
    </cfRule>
  </conditionalFormatting>
  <conditionalFormatting sqref="E54">
    <cfRule type="expression" dxfId="15907" priority="718">
      <formula>AND(IF(OR($Q54=1,$Q54=2),1,0),IF($X54&lt;=20,1,0))</formula>
    </cfRule>
    <cfRule type="expression" dxfId="15906" priority="719">
      <formula>AND(IF($Q54=2,1,0),IF($X54&lt;30,1,0))</formula>
    </cfRule>
    <cfRule type="expression" dxfId="15905" priority="720">
      <formula>AND(IF($Q54=3,1,0),IF($X54&lt;30,1,0))</formula>
    </cfRule>
    <cfRule type="expression" dxfId="15904" priority="721">
      <formula>AND(IF($Q54=3,1,IF($Q54=4,1,0)),IF($F54&lt;=85,1,0))</formula>
    </cfRule>
  </conditionalFormatting>
  <conditionalFormatting sqref="X54">
    <cfRule type="expression" dxfId="15903" priority="714">
      <formula>AND(IF(OR($Q54=1,$Q54=2),1,0),IF($X54&lt;=20,1,0))</formula>
    </cfRule>
    <cfRule type="expression" dxfId="15902" priority="715">
      <formula>AND(IF($Q54=2,1,0),IF($X54&lt;30,1,0))</formula>
    </cfRule>
    <cfRule type="expression" dxfId="15901" priority="716">
      <formula>AND(IF($Q54=3,1,0),IF($X54&lt;30,1,0))</formula>
    </cfRule>
    <cfRule type="expression" dxfId="15900" priority="717">
      <formula>AND(IF($Q54=3,1,IF($Q54=4,1,0)),IF($F54&lt;=85,1,0))</formula>
    </cfRule>
  </conditionalFormatting>
  <conditionalFormatting sqref="AI54">
    <cfRule type="expression" dxfId="15899" priority="710">
      <formula>AND(IF(OR($Q54=1,$Q54=2),1,0),IF($X54&lt;=20,1,0))</formula>
    </cfRule>
    <cfRule type="expression" dxfId="15898" priority="711">
      <formula>AND(IF($Q54=2,1,0),IF($X54&lt;30,1,0))</formula>
    </cfRule>
    <cfRule type="expression" dxfId="15897" priority="712">
      <formula>AND(IF($Q54=3,1,0),IF($X54&lt;30,1,0))</formula>
    </cfRule>
    <cfRule type="expression" dxfId="15896" priority="713">
      <formula>AND(IF($Q54=3,1,IF($Q54=4,1,0)),IF($F54&lt;=85,1,0))</formula>
    </cfRule>
  </conditionalFormatting>
  <conditionalFormatting sqref="AV55">
    <cfRule type="expression" dxfId="15895" priority="708">
      <formula>AV55="X"</formula>
    </cfRule>
    <cfRule type="expression" dxfId="15894" priority="709">
      <formula>AV55="후보"</formula>
    </cfRule>
  </conditionalFormatting>
  <conditionalFormatting sqref="AC55">
    <cfRule type="cellIs" dxfId="15893" priority="705" operator="greaterThan">
      <formula>0.9</formula>
    </cfRule>
    <cfRule type="cellIs" dxfId="15892" priority="706" operator="greaterThan">
      <formula>0.85</formula>
    </cfRule>
  </conditionalFormatting>
  <conditionalFormatting sqref="N55">
    <cfRule type="cellIs" dxfId="15891" priority="703" operator="greaterThan">
      <formula>0.9</formula>
    </cfRule>
    <cfRule type="cellIs" dxfId="15890" priority="704" operator="greaterThan">
      <formula>0.85</formula>
    </cfRule>
  </conditionalFormatting>
  <conditionalFormatting sqref="E55">
    <cfRule type="expression" dxfId="15889" priority="699">
      <formula>AND(IF(OR($Q55=1,$Q55=2),1,0),IF($X55&lt;=20,1,0))</formula>
    </cfRule>
    <cfRule type="expression" dxfId="15888" priority="700">
      <formula>AND(IF($Q55=2,1,0),IF($X55&lt;30,1,0))</formula>
    </cfRule>
    <cfRule type="expression" dxfId="15887" priority="701">
      <formula>AND(IF($Q55=3,1,0),IF($X55&lt;30,1,0))</formula>
    </cfRule>
    <cfRule type="expression" dxfId="15886" priority="702">
      <formula>AND(IF($Q55=3,1,IF($Q55=4,1,0)),IF($F55&lt;=85,1,0))</formula>
    </cfRule>
  </conditionalFormatting>
  <conditionalFormatting sqref="X55">
    <cfRule type="expression" dxfId="15885" priority="695">
      <formula>AND(IF(OR($Q55=1,$Q55=2),1,0),IF($X55&lt;=20,1,0))</formula>
    </cfRule>
    <cfRule type="expression" dxfId="15884" priority="696">
      <formula>AND(IF($Q55=2,1,0),IF($X55&lt;30,1,0))</formula>
    </cfRule>
    <cfRule type="expression" dxfId="15883" priority="697">
      <formula>AND(IF($Q55=3,1,0),IF($X55&lt;30,1,0))</formula>
    </cfRule>
    <cfRule type="expression" dxfId="15882" priority="698">
      <formula>AND(IF($Q55=3,1,IF($Q55=4,1,0)),IF($F55&lt;=85,1,0))</formula>
    </cfRule>
  </conditionalFormatting>
  <conditionalFormatting sqref="AI55">
    <cfRule type="expression" dxfId="15881" priority="691">
      <formula>AND(IF(OR($Q55=1,$Q55=2),1,0),IF($X55&lt;=20,1,0))</formula>
    </cfRule>
    <cfRule type="expression" dxfId="15880" priority="692">
      <formula>AND(IF($Q55=2,1,0),IF($X55&lt;30,1,0))</formula>
    </cfRule>
    <cfRule type="expression" dxfId="15879" priority="693">
      <formula>AND(IF($Q55=3,1,0),IF($X55&lt;30,1,0))</formula>
    </cfRule>
    <cfRule type="expression" dxfId="15878" priority="694">
      <formula>AND(IF($Q55=3,1,IF($Q55=4,1,0)),IF($F55&lt;=85,1,0))</formula>
    </cfRule>
  </conditionalFormatting>
  <conditionalFormatting sqref="AV56">
    <cfRule type="expression" dxfId="15877" priority="689">
      <formula>AV56="X"</formula>
    </cfRule>
    <cfRule type="expression" dxfId="15876" priority="690">
      <formula>AV56="후보"</formula>
    </cfRule>
  </conditionalFormatting>
  <conditionalFormatting sqref="AC56">
    <cfRule type="cellIs" dxfId="15875" priority="686" operator="greaterThan">
      <formula>0.9</formula>
    </cfRule>
    <cfRule type="cellIs" dxfId="15874" priority="687" operator="greaterThan">
      <formula>0.85</formula>
    </cfRule>
  </conditionalFormatting>
  <conditionalFormatting sqref="N56">
    <cfRule type="cellIs" dxfId="15873" priority="684" operator="greaterThan">
      <formula>0.9</formula>
    </cfRule>
    <cfRule type="cellIs" dxfId="15872" priority="685" operator="greaterThan">
      <formula>0.85</formula>
    </cfRule>
  </conditionalFormatting>
  <conditionalFormatting sqref="E56">
    <cfRule type="expression" dxfId="15871" priority="680">
      <formula>AND(IF(OR($Q56=1,$Q56=2),1,0),IF($X56&lt;=20,1,0))</formula>
    </cfRule>
    <cfRule type="expression" dxfId="15870" priority="681">
      <formula>AND(IF($Q56=2,1,0),IF($X56&lt;30,1,0))</formula>
    </cfRule>
    <cfRule type="expression" dxfId="15869" priority="682">
      <formula>AND(IF($Q56=3,1,0),IF($X56&lt;30,1,0))</formula>
    </cfRule>
    <cfRule type="expression" dxfId="15868" priority="683">
      <formula>AND(IF($Q56=3,1,IF($Q56=4,1,0)),IF($F56&lt;=85,1,0))</formula>
    </cfRule>
  </conditionalFormatting>
  <conditionalFormatting sqref="X56">
    <cfRule type="expression" dxfId="15867" priority="676">
      <formula>AND(IF(OR($Q56=1,$Q56=2),1,0),IF($X56&lt;=20,1,0))</formula>
    </cfRule>
    <cfRule type="expression" dxfId="15866" priority="677">
      <formula>AND(IF($Q56=2,1,0),IF($X56&lt;30,1,0))</formula>
    </cfRule>
    <cfRule type="expression" dxfId="15865" priority="678">
      <formula>AND(IF($Q56=3,1,0),IF($X56&lt;30,1,0))</formula>
    </cfRule>
    <cfRule type="expression" dxfId="15864" priority="679">
      <formula>AND(IF($Q56=3,1,IF($Q56=4,1,0)),IF($F56&lt;=85,1,0))</formula>
    </cfRule>
  </conditionalFormatting>
  <conditionalFormatting sqref="AI56">
    <cfRule type="expression" dxfId="15863" priority="672">
      <formula>AND(IF(OR($Q56=1,$Q56=2),1,0),IF($X56&lt;=20,1,0))</formula>
    </cfRule>
    <cfRule type="expression" dxfId="15862" priority="673">
      <formula>AND(IF($Q56=2,1,0),IF($X56&lt;30,1,0))</formula>
    </cfRule>
    <cfRule type="expression" dxfId="15861" priority="674">
      <formula>AND(IF($Q56=3,1,0),IF($X56&lt;30,1,0))</formula>
    </cfRule>
    <cfRule type="expression" dxfId="15860" priority="675">
      <formula>AND(IF($Q56=3,1,IF($Q56=4,1,0)),IF($F56&lt;=85,1,0))</formula>
    </cfRule>
  </conditionalFormatting>
  <conditionalFormatting sqref="AV57">
    <cfRule type="expression" dxfId="15859" priority="670">
      <formula>AV57="X"</formula>
    </cfRule>
    <cfRule type="expression" dxfId="15858" priority="671">
      <formula>AV57="후보"</formula>
    </cfRule>
  </conditionalFormatting>
  <conditionalFormatting sqref="AC57 N57">
    <cfRule type="cellIs" dxfId="15857" priority="667" operator="greaterThan">
      <formula>0.9</formula>
    </cfRule>
    <cfRule type="cellIs" dxfId="15856" priority="668" operator="greaterThan">
      <formula>0.85</formula>
    </cfRule>
  </conditionalFormatting>
  <conditionalFormatting sqref="AV58">
    <cfRule type="expression" dxfId="15855" priority="665">
      <formula>AV58="X"</formula>
    </cfRule>
    <cfRule type="expression" dxfId="15854" priority="666">
      <formula>AV58="후보"</formula>
    </cfRule>
  </conditionalFormatting>
  <conditionalFormatting sqref="AC58">
    <cfRule type="cellIs" dxfId="15853" priority="662" operator="greaterThan">
      <formula>0.9</formula>
    </cfRule>
    <cfRule type="cellIs" dxfId="15852" priority="663" operator="greaterThan">
      <formula>0.85</formula>
    </cfRule>
  </conditionalFormatting>
  <conditionalFormatting sqref="N58">
    <cfRule type="cellIs" dxfId="15851" priority="660" operator="greaterThan">
      <formula>0.9</formula>
    </cfRule>
    <cfRule type="cellIs" dxfId="15850" priority="661" operator="greaterThan">
      <formula>0.85</formula>
    </cfRule>
  </conditionalFormatting>
  <conditionalFormatting sqref="E58">
    <cfRule type="expression" dxfId="15849" priority="656">
      <formula>AND(IF(OR($Q58=1,$Q58=2),1,0),IF($X58&lt;=20,1,0))</formula>
    </cfRule>
    <cfRule type="expression" dxfId="15848" priority="657">
      <formula>AND(IF($Q58=2,1,0),IF($X58&lt;30,1,0))</formula>
    </cfRule>
    <cfRule type="expression" dxfId="15847" priority="658">
      <formula>AND(IF($Q58=3,1,0),IF($X58&lt;30,1,0))</formula>
    </cfRule>
    <cfRule type="expression" dxfId="15846" priority="659">
      <formula>AND(IF($Q58=3,1,IF($Q58=4,1,0)),IF($F58&lt;=85,1,0))</formula>
    </cfRule>
  </conditionalFormatting>
  <conditionalFormatting sqref="X58">
    <cfRule type="expression" dxfId="15845" priority="652">
      <formula>AND(IF(OR($Q58=1,$Q58=2),1,0),IF($X58&lt;=20,1,0))</formula>
    </cfRule>
    <cfRule type="expression" dxfId="15844" priority="653">
      <formula>AND(IF($Q58=2,1,0),IF($X58&lt;30,1,0))</formula>
    </cfRule>
    <cfRule type="expression" dxfId="15843" priority="654">
      <formula>AND(IF($Q58=3,1,0),IF($X58&lt;30,1,0))</formula>
    </cfRule>
    <cfRule type="expression" dxfId="15842" priority="655">
      <formula>AND(IF($Q58=3,1,IF($Q58=4,1,0)),IF($F58&lt;=85,1,0))</formula>
    </cfRule>
  </conditionalFormatting>
  <conditionalFormatting sqref="AI58">
    <cfRule type="expression" dxfId="15841" priority="648">
      <formula>AND(IF(OR($Q58=1,$Q58=2),1,0),IF($X58&lt;=20,1,0))</formula>
    </cfRule>
    <cfRule type="expression" dxfId="15840" priority="649">
      <formula>AND(IF($Q58=2,1,0),IF($X58&lt;30,1,0))</formula>
    </cfRule>
    <cfRule type="expression" dxfId="15839" priority="650">
      <formula>AND(IF($Q58=3,1,0),IF($X58&lt;30,1,0))</formula>
    </cfRule>
    <cfRule type="expression" dxfId="15838" priority="651">
      <formula>AND(IF($Q58=3,1,IF($Q58=4,1,0)),IF($F58&lt;=85,1,0))</formula>
    </cfRule>
  </conditionalFormatting>
  <conditionalFormatting sqref="AV59">
    <cfRule type="expression" dxfId="15837" priority="646">
      <formula>AV59="X"</formula>
    </cfRule>
    <cfRule type="expression" dxfId="15836" priority="647">
      <formula>AV59="후보"</formula>
    </cfRule>
  </conditionalFormatting>
  <conditionalFormatting sqref="AC59">
    <cfRule type="cellIs" dxfId="15835" priority="643" operator="greaterThan">
      <formula>0.9</formula>
    </cfRule>
    <cfRule type="cellIs" dxfId="15834" priority="644" operator="greaterThan">
      <formula>0.85</formula>
    </cfRule>
  </conditionalFormatting>
  <conditionalFormatting sqref="N59">
    <cfRule type="cellIs" dxfId="15833" priority="641" operator="greaterThan">
      <formula>0.9</formula>
    </cfRule>
    <cfRule type="cellIs" dxfId="15832" priority="642" operator="greaterThan">
      <formula>0.85</formula>
    </cfRule>
  </conditionalFormatting>
  <conditionalFormatting sqref="E59">
    <cfRule type="expression" dxfId="15831" priority="637">
      <formula>AND(IF(OR($Q59=1,$Q59=2),1,0),IF($X59&lt;=20,1,0))</formula>
    </cfRule>
    <cfRule type="expression" dxfId="15830" priority="638">
      <formula>AND(IF($Q59=2,1,0),IF($X59&lt;30,1,0))</formula>
    </cfRule>
    <cfRule type="expression" dxfId="15829" priority="639">
      <formula>AND(IF($Q59=3,1,0),IF($X59&lt;30,1,0))</formula>
    </cfRule>
    <cfRule type="expression" dxfId="15828" priority="640">
      <formula>AND(IF($Q59=3,1,IF($Q59=4,1,0)),IF($F59&lt;=85,1,0))</formula>
    </cfRule>
  </conditionalFormatting>
  <conditionalFormatting sqref="X59">
    <cfRule type="expression" dxfId="15827" priority="633">
      <formula>AND(IF(OR($Q59=1,$Q59=2),1,0),IF($X59&lt;=20,1,0))</formula>
    </cfRule>
    <cfRule type="expression" dxfId="15826" priority="634">
      <formula>AND(IF($Q59=2,1,0),IF($X59&lt;30,1,0))</formula>
    </cfRule>
    <cfRule type="expression" dxfId="15825" priority="635">
      <formula>AND(IF($Q59=3,1,0),IF($X59&lt;30,1,0))</formula>
    </cfRule>
    <cfRule type="expression" dxfId="15824" priority="636">
      <formula>AND(IF($Q59=3,1,IF($Q59=4,1,0)),IF($F59&lt;=85,1,0))</formula>
    </cfRule>
  </conditionalFormatting>
  <conditionalFormatting sqref="AI59">
    <cfRule type="expression" dxfId="15823" priority="629">
      <formula>AND(IF(OR($Q59=1,$Q59=2),1,0),IF($X59&lt;=20,1,0))</formula>
    </cfRule>
    <cfRule type="expression" dxfId="15822" priority="630">
      <formula>AND(IF($Q59=2,1,0),IF($X59&lt;30,1,0))</formula>
    </cfRule>
    <cfRule type="expression" dxfId="15821" priority="631">
      <formula>AND(IF($Q59=3,1,0),IF($X59&lt;30,1,0))</formula>
    </cfRule>
    <cfRule type="expression" dxfId="15820" priority="632">
      <formula>AND(IF($Q59=3,1,IF($Q59=4,1,0)),IF($F59&lt;=85,1,0))</formula>
    </cfRule>
  </conditionalFormatting>
  <conditionalFormatting sqref="AV60">
    <cfRule type="expression" dxfId="15819" priority="627">
      <formula>AV60="X"</formula>
    </cfRule>
    <cfRule type="expression" dxfId="15818" priority="628">
      <formula>AV60="후보"</formula>
    </cfRule>
  </conditionalFormatting>
  <conditionalFormatting sqref="AC60">
    <cfRule type="cellIs" dxfId="15817" priority="624" operator="greaterThan">
      <formula>0.9</formula>
    </cfRule>
    <cfRule type="cellIs" dxfId="15816" priority="625" operator="greaterThan">
      <formula>0.85</formula>
    </cfRule>
  </conditionalFormatting>
  <conditionalFormatting sqref="N60">
    <cfRule type="cellIs" dxfId="15815" priority="622" operator="greaterThan">
      <formula>0.9</formula>
    </cfRule>
    <cfRule type="cellIs" dxfId="15814" priority="623" operator="greaterThan">
      <formula>0.85</formula>
    </cfRule>
  </conditionalFormatting>
  <conditionalFormatting sqref="E60">
    <cfRule type="expression" dxfId="15813" priority="618">
      <formula>AND(IF(OR($Q60=1,$Q60=2),1,0),IF($X60&lt;=20,1,0))</formula>
    </cfRule>
    <cfRule type="expression" dxfId="15812" priority="619">
      <formula>AND(IF($Q60=2,1,0),IF($X60&lt;30,1,0))</formula>
    </cfRule>
    <cfRule type="expression" dxfId="15811" priority="620">
      <formula>AND(IF($Q60=3,1,0),IF($X60&lt;30,1,0))</formula>
    </cfRule>
    <cfRule type="expression" dxfId="15810" priority="621">
      <formula>AND(IF($Q60=3,1,IF($Q60=4,1,0)),IF($F60&lt;=85,1,0))</formula>
    </cfRule>
  </conditionalFormatting>
  <conditionalFormatting sqref="X60">
    <cfRule type="expression" dxfId="15809" priority="614">
      <formula>AND(IF(OR($Q60=1,$Q60=2),1,0),IF($X60&lt;=20,1,0))</formula>
    </cfRule>
    <cfRule type="expression" dxfId="15808" priority="615">
      <formula>AND(IF($Q60=2,1,0),IF($X60&lt;30,1,0))</formula>
    </cfRule>
    <cfRule type="expression" dxfId="15807" priority="616">
      <formula>AND(IF($Q60=3,1,0),IF($X60&lt;30,1,0))</formula>
    </cfRule>
    <cfRule type="expression" dxfId="15806" priority="617">
      <formula>AND(IF($Q60=3,1,IF($Q60=4,1,0)),IF($F60&lt;=85,1,0))</formula>
    </cfRule>
  </conditionalFormatting>
  <conditionalFormatting sqref="AI60">
    <cfRule type="expression" dxfId="15805" priority="610">
      <formula>AND(IF(OR($Q60=1,$Q60=2),1,0),IF($X60&lt;=20,1,0))</formula>
    </cfRule>
    <cfRule type="expression" dxfId="15804" priority="611">
      <formula>AND(IF($Q60=2,1,0),IF($X60&lt;30,1,0))</formula>
    </cfRule>
    <cfRule type="expression" dxfId="15803" priority="612">
      <formula>AND(IF($Q60=3,1,0),IF($X60&lt;30,1,0))</formula>
    </cfRule>
    <cfRule type="expression" dxfId="15802" priority="613">
      <formula>AND(IF($Q60=3,1,IF($Q60=4,1,0)),IF($F60&lt;=85,1,0))</formula>
    </cfRule>
  </conditionalFormatting>
  <conditionalFormatting sqref="AV61">
    <cfRule type="expression" dxfId="15801" priority="608">
      <formula>AV61="X"</formula>
    </cfRule>
    <cfRule type="expression" dxfId="15800" priority="609">
      <formula>AV61="후보"</formula>
    </cfRule>
  </conditionalFormatting>
  <conditionalFormatting sqref="AC61">
    <cfRule type="cellIs" dxfId="15799" priority="605" operator="greaterThan">
      <formula>0.9</formula>
    </cfRule>
    <cfRule type="cellIs" dxfId="15798" priority="606" operator="greaterThan">
      <formula>0.85</formula>
    </cfRule>
  </conditionalFormatting>
  <conditionalFormatting sqref="N61">
    <cfRule type="cellIs" dxfId="15797" priority="603" operator="greaterThan">
      <formula>0.9</formula>
    </cfRule>
    <cfRule type="cellIs" dxfId="15796" priority="604" operator="greaterThan">
      <formula>0.85</formula>
    </cfRule>
  </conditionalFormatting>
  <conditionalFormatting sqref="E61">
    <cfRule type="expression" dxfId="15795" priority="599">
      <formula>AND(IF(OR($Q61=1,$Q61=2),1,0),IF($X61&lt;=20,1,0))</formula>
    </cfRule>
    <cfRule type="expression" dxfId="15794" priority="600">
      <formula>AND(IF($Q61=2,1,0),IF($X61&lt;30,1,0))</formula>
    </cfRule>
    <cfRule type="expression" dxfId="15793" priority="601">
      <formula>AND(IF($Q61=3,1,0),IF($X61&lt;30,1,0))</formula>
    </cfRule>
    <cfRule type="expression" dxfId="15792" priority="602">
      <formula>AND(IF($Q61=3,1,IF($Q61=4,1,0)),IF($F61&lt;=85,1,0))</formula>
    </cfRule>
  </conditionalFormatting>
  <conditionalFormatting sqref="X61">
    <cfRule type="expression" dxfId="15791" priority="595">
      <formula>AND(IF(OR($Q61=1,$Q61=2),1,0),IF($X61&lt;=20,1,0))</formula>
    </cfRule>
    <cfRule type="expression" dxfId="15790" priority="596">
      <formula>AND(IF($Q61=2,1,0),IF($X61&lt;30,1,0))</formula>
    </cfRule>
    <cfRule type="expression" dxfId="15789" priority="597">
      <formula>AND(IF($Q61=3,1,0),IF($X61&lt;30,1,0))</formula>
    </cfRule>
    <cfRule type="expression" dxfId="15788" priority="598">
      <formula>AND(IF($Q61=3,1,IF($Q61=4,1,0)),IF($F61&lt;=85,1,0))</formula>
    </cfRule>
  </conditionalFormatting>
  <conditionalFormatting sqref="AI61">
    <cfRule type="expression" dxfId="15787" priority="591">
      <formula>AND(IF(OR($Q61=1,$Q61=2),1,0),IF($X61&lt;=20,1,0))</formula>
    </cfRule>
    <cfRule type="expression" dxfId="15786" priority="592">
      <formula>AND(IF($Q61=2,1,0),IF($X61&lt;30,1,0))</formula>
    </cfRule>
    <cfRule type="expression" dxfId="15785" priority="593">
      <formula>AND(IF($Q61=3,1,0),IF($X61&lt;30,1,0))</formula>
    </cfRule>
    <cfRule type="expression" dxfId="15784" priority="594">
      <formula>AND(IF($Q61=3,1,IF($Q61=4,1,0)),IF($F61&lt;=85,1,0))</formula>
    </cfRule>
  </conditionalFormatting>
  <conditionalFormatting sqref="AV62">
    <cfRule type="expression" dxfId="15783" priority="589">
      <formula>AV62="X"</formula>
    </cfRule>
    <cfRule type="expression" dxfId="15782" priority="590">
      <formula>AV62="후보"</formula>
    </cfRule>
  </conditionalFormatting>
  <conditionalFormatting sqref="AC62">
    <cfRule type="cellIs" dxfId="15781" priority="586" operator="greaterThan">
      <formula>0.9</formula>
    </cfRule>
    <cfRule type="cellIs" dxfId="15780" priority="587" operator="greaterThan">
      <formula>0.85</formula>
    </cfRule>
  </conditionalFormatting>
  <conditionalFormatting sqref="N62">
    <cfRule type="cellIs" dxfId="15779" priority="584" operator="greaterThan">
      <formula>0.9</formula>
    </cfRule>
    <cfRule type="cellIs" dxfId="15778" priority="585" operator="greaterThan">
      <formula>0.85</formula>
    </cfRule>
  </conditionalFormatting>
  <conditionalFormatting sqref="E62">
    <cfRule type="expression" dxfId="15777" priority="580">
      <formula>AND(IF(OR($Q62=1,$Q62=2),1,0),IF($X62&lt;=20,1,0))</formula>
    </cfRule>
    <cfRule type="expression" dxfId="15776" priority="581">
      <formula>AND(IF($Q62=2,1,0),IF($X62&lt;30,1,0))</formula>
    </cfRule>
    <cfRule type="expression" dxfId="15775" priority="582">
      <formula>AND(IF($Q62=3,1,0),IF($X62&lt;30,1,0))</formula>
    </cfRule>
    <cfRule type="expression" dxfId="15774" priority="583">
      <formula>AND(IF($Q62=3,1,IF($Q62=4,1,0)),IF($F62&lt;=85,1,0))</formula>
    </cfRule>
  </conditionalFormatting>
  <conditionalFormatting sqref="X62">
    <cfRule type="expression" dxfId="15773" priority="576">
      <formula>AND(IF(OR($Q62=1,$Q62=2),1,0),IF($X62&lt;=20,1,0))</formula>
    </cfRule>
    <cfRule type="expression" dxfId="15772" priority="577">
      <formula>AND(IF($Q62=2,1,0),IF($X62&lt;30,1,0))</formula>
    </cfRule>
    <cfRule type="expression" dxfId="15771" priority="578">
      <formula>AND(IF($Q62=3,1,0),IF($X62&lt;30,1,0))</formula>
    </cfRule>
    <cfRule type="expression" dxfId="15770" priority="579">
      <formula>AND(IF($Q62=3,1,IF($Q62=4,1,0)),IF($F62&lt;=85,1,0))</formula>
    </cfRule>
  </conditionalFormatting>
  <conditionalFormatting sqref="AI62">
    <cfRule type="expression" dxfId="15769" priority="572">
      <formula>AND(IF(OR($Q62=1,$Q62=2),1,0),IF($X62&lt;=20,1,0))</formula>
    </cfRule>
    <cfRule type="expression" dxfId="15768" priority="573">
      <formula>AND(IF($Q62=2,1,0),IF($X62&lt;30,1,0))</formula>
    </cfRule>
    <cfRule type="expression" dxfId="15767" priority="574">
      <formula>AND(IF($Q62=3,1,0),IF($X62&lt;30,1,0))</formula>
    </cfRule>
    <cfRule type="expression" dxfId="15766" priority="575">
      <formula>AND(IF($Q62=3,1,IF($Q62=4,1,0)),IF($F62&lt;=85,1,0))</formula>
    </cfRule>
  </conditionalFormatting>
  <conditionalFormatting sqref="AV63">
    <cfRule type="expression" dxfId="15765" priority="570">
      <formula>AV63="X"</formula>
    </cfRule>
    <cfRule type="expression" dxfId="15764" priority="571">
      <formula>AV63="후보"</formula>
    </cfRule>
  </conditionalFormatting>
  <conditionalFormatting sqref="AC63">
    <cfRule type="cellIs" dxfId="15763" priority="567" operator="greaterThan">
      <formula>0.9</formula>
    </cfRule>
    <cfRule type="cellIs" dxfId="15762" priority="568" operator="greaterThan">
      <formula>0.85</formula>
    </cfRule>
  </conditionalFormatting>
  <conditionalFormatting sqref="N63">
    <cfRule type="cellIs" dxfId="15761" priority="565" operator="greaterThan">
      <formula>0.9</formula>
    </cfRule>
    <cfRule type="cellIs" dxfId="15760" priority="566" operator="greaterThan">
      <formula>0.85</formula>
    </cfRule>
  </conditionalFormatting>
  <conditionalFormatting sqref="E63">
    <cfRule type="expression" dxfId="15759" priority="561">
      <formula>AND(IF(OR($Q63=1,$Q63=2),1,0),IF($X63&lt;=20,1,0))</formula>
    </cfRule>
    <cfRule type="expression" dxfId="15758" priority="562">
      <formula>AND(IF($Q63=2,1,0),IF($X63&lt;30,1,0))</formula>
    </cfRule>
    <cfRule type="expression" dxfId="15757" priority="563">
      <formula>AND(IF($Q63=3,1,0),IF($X63&lt;30,1,0))</formula>
    </cfRule>
    <cfRule type="expression" dxfId="15756" priority="564">
      <formula>AND(IF($Q63=3,1,IF($Q63=4,1,0)),IF($F63&lt;=85,1,0))</formula>
    </cfRule>
  </conditionalFormatting>
  <conditionalFormatting sqref="X63">
    <cfRule type="expression" dxfId="15755" priority="557">
      <formula>AND(IF(OR($Q63=1,$Q63=2),1,0),IF($X63&lt;=20,1,0))</formula>
    </cfRule>
    <cfRule type="expression" dxfId="15754" priority="558">
      <formula>AND(IF($Q63=2,1,0),IF($X63&lt;30,1,0))</formula>
    </cfRule>
    <cfRule type="expression" dxfId="15753" priority="559">
      <formula>AND(IF($Q63=3,1,0),IF($X63&lt;30,1,0))</formula>
    </cfRule>
    <cfRule type="expression" dxfId="15752" priority="560">
      <formula>AND(IF($Q63=3,1,IF($Q63=4,1,0)),IF($F63&lt;=85,1,0))</formula>
    </cfRule>
  </conditionalFormatting>
  <conditionalFormatting sqref="AI63">
    <cfRule type="expression" dxfId="15751" priority="553">
      <formula>AND(IF(OR($Q63=1,$Q63=2),1,0),IF($X63&lt;=20,1,0))</formula>
    </cfRule>
    <cfRule type="expression" dxfId="15750" priority="554">
      <formula>AND(IF($Q63=2,1,0),IF($X63&lt;30,1,0))</formula>
    </cfRule>
    <cfRule type="expression" dxfId="15749" priority="555">
      <formula>AND(IF($Q63=3,1,0),IF($X63&lt;30,1,0))</formula>
    </cfRule>
    <cfRule type="expression" dxfId="15748" priority="556">
      <formula>AND(IF($Q63=3,1,IF($Q63=4,1,0)),IF($F63&lt;=85,1,0))</formula>
    </cfRule>
  </conditionalFormatting>
  <conditionalFormatting sqref="AV64">
    <cfRule type="expression" dxfId="15747" priority="551">
      <formula>AV64="X"</formula>
    </cfRule>
    <cfRule type="expression" dxfId="15746" priority="552">
      <formula>AV64="후보"</formula>
    </cfRule>
  </conditionalFormatting>
  <conditionalFormatting sqref="AC64 N64">
    <cfRule type="cellIs" dxfId="15745" priority="548" operator="greaterThan">
      <formula>0.9</formula>
    </cfRule>
    <cfRule type="cellIs" dxfId="15744" priority="549" operator="greaterThan">
      <formula>0.85</formula>
    </cfRule>
  </conditionalFormatting>
  <conditionalFormatting sqref="AV65">
    <cfRule type="expression" dxfId="15743" priority="546">
      <formula>AV65="X"</formula>
    </cfRule>
    <cfRule type="expression" dxfId="15742" priority="547">
      <formula>AV65="후보"</formula>
    </cfRule>
  </conditionalFormatting>
  <conditionalFormatting sqref="AC65">
    <cfRule type="cellIs" dxfId="15741" priority="543" operator="greaterThan">
      <formula>0.9</formula>
    </cfRule>
    <cfRule type="cellIs" dxfId="15740" priority="544" operator="greaterThan">
      <formula>0.85</formula>
    </cfRule>
  </conditionalFormatting>
  <conditionalFormatting sqref="N65">
    <cfRule type="cellIs" dxfId="15739" priority="541" operator="greaterThan">
      <formula>0.9</formula>
    </cfRule>
    <cfRule type="cellIs" dxfId="15738" priority="542" operator="greaterThan">
      <formula>0.85</formula>
    </cfRule>
  </conditionalFormatting>
  <conditionalFormatting sqref="E65">
    <cfRule type="expression" dxfId="15737" priority="537">
      <formula>AND(IF(OR($Q65=1,$Q65=2),1,0),IF($X65&lt;=20,1,0))</formula>
    </cfRule>
    <cfRule type="expression" dxfId="15736" priority="538">
      <formula>AND(IF($Q65=2,1,0),IF($X65&lt;30,1,0))</formula>
    </cfRule>
    <cfRule type="expression" dxfId="15735" priority="539">
      <formula>AND(IF($Q65=3,1,0),IF($X65&lt;30,1,0))</formula>
    </cfRule>
    <cfRule type="expression" dxfId="15734" priority="540">
      <formula>AND(IF($Q65=3,1,IF($Q65=4,1,0)),IF($F65&lt;=85,1,0))</formula>
    </cfRule>
  </conditionalFormatting>
  <conditionalFormatting sqref="X65">
    <cfRule type="expression" dxfId="15733" priority="533">
      <formula>AND(IF(OR($Q65=1,$Q65=2),1,0),IF($X65&lt;=20,1,0))</formula>
    </cfRule>
    <cfRule type="expression" dxfId="15732" priority="534">
      <formula>AND(IF($Q65=2,1,0),IF($X65&lt;30,1,0))</formula>
    </cfRule>
    <cfRule type="expression" dxfId="15731" priority="535">
      <formula>AND(IF($Q65=3,1,0),IF($X65&lt;30,1,0))</formula>
    </cfRule>
    <cfRule type="expression" dxfId="15730" priority="536">
      <formula>AND(IF($Q65=3,1,IF($Q65=4,1,0)),IF($F65&lt;=85,1,0))</formula>
    </cfRule>
  </conditionalFormatting>
  <conditionalFormatting sqref="AI65">
    <cfRule type="expression" dxfId="15729" priority="529">
      <formula>AND(IF(OR($Q65=1,$Q65=2),1,0),IF($X65&lt;=20,1,0))</formula>
    </cfRule>
    <cfRule type="expression" dxfId="15728" priority="530">
      <formula>AND(IF($Q65=2,1,0),IF($X65&lt;30,1,0))</formula>
    </cfRule>
    <cfRule type="expression" dxfId="15727" priority="531">
      <formula>AND(IF($Q65=3,1,0),IF($X65&lt;30,1,0))</formula>
    </cfRule>
    <cfRule type="expression" dxfId="15726" priority="532">
      <formula>AND(IF($Q65=3,1,IF($Q65=4,1,0)),IF($F65&lt;=85,1,0))</formula>
    </cfRule>
  </conditionalFormatting>
  <conditionalFormatting sqref="AV66">
    <cfRule type="expression" dxfId="15725" priority="527">
      <formula>AV66="X"</formula>
    </cfRule>
    <cfRule type="expression" dxfId="15724" priority="528">
      <formula>AV66="후보"</formula>
    </cfRule>
  </conditionalFormatting>
  <conditionalFormatting sqref="AC66">
    <cfRule type="cellIs" dxfId="15723" priority="524" operator="greaterThan">
      <formula>0.9</formula>
    </cfRule>
    <cfRule type="cellIs" dxfId="15722" priority="525" operator="greaterThan">
      <formula>0.85</formula>
    </cfRule>
  </conditionalFormatting>
  <conditionalFormatting sqref="N66">
    <cfRule type="cellIs" dxfId="15721" priority="522" operator="greaterThan">
      <formula>0.9</formula>
    </cfRule>
    <cfRule type="cellIs" dxfId="15720" priority="523" operator="greaterThan">
      <formula>0.85</formula>
    </cfRule>
  </conditionalFormatting>
  <conditionalFormatting sqref="E66">
    <cfRule type="expression" dxfId="15719" priority="518">
      <formula>AND(IF(OR($Q66=1,$Q66=2),1,0),IF($X66&lt;=20,1,0))</formula>
    </cfRule>
    <cfRule type="expression" dxfId="15718" priority="519">
      <formula>AND(IF($Q66=2,1,0),IF($X66&lt;30,1,0))</formula>
    </cfRule>
    <cfRule type="expression" dxfId="15717" priority="520">
      <formula>AND(IF($Q66=3,1,0),IF($X66&lt;30,1,0))</formula>
    </cfRule>
    <cfRule type="expression" dxfId="15716" priority="521">
      <formula>AND(IF($Q66=3,1,IF($Q66=4,1,0)),IF($F66&lt;=85,1,0))</formula>
    </cfRule>
  </conditionalFormatting>
  <conditionalFormatting sqref="X66">
    <cfRule type="expression" dxfId="15715" priority="514">
      <formula>AND(IF(OR($Q66=1,$Q66=2),1,0),IF($X66&lt;=20,1,0))</formula>
    </cfRule>
    <cfRule type="expression" dxfId="15714" priority="515">
      <formula>AND(IF($Q66=2,1,0),IF($X66&lt;30,1,0))</formula>
    </cfRule>
    <cfRule type="expression" dxfId="15713" priority="516">
      <formula>AND(IF($Q66=3,1,0),IF($X66&lt;30,1,0))</formula>
    </cfRule>
    <cfRule type="expression" dxfId="15712" priority="517">
      <formula>AND(IF($Q66=3,1,IF($Q66=4,1,0)),IF($F66&lt;=85,1,0))</formula>
    </cfRule>
  </conditionalFormatting>
  <conditionalFormatting sqref="AI66">
    <cfRule type="expression" dxfId="15711" priority="510">
      <formula>AND(IF(OR($Q66=1,$Q66=2),1,0),IF($X66&lt;=20,1,0))</formula>
    </cfRule>
    <cfRule type="expression" dxfId="15710" priority="511">
      <formula>AND(IF($Q66=2,1,0),IF($X66&lt;30,1,0))</formula>
    </cfRule>
    <cfRule type="expression" dxfId="15709" priority="512">
      <formula>AND(IF($Q66=3,1,0),IF($X66&lt;30,1,0))</formula>
    </cfRule>
    <cfRule type="expression" dxfId="15708" priority="513">
      <formula>AND(IF($Q66=3,1,IF($Q66=4,1,0)),IF($F66&lt;=85,1,0))</formula>
    </cfRule>
  </conditionalFormatting>
  <conditionalFormatting sqref="AV67">
    <cfRule type="expression" dxfId="15707" priority="508">
      <formula>AV67="X"</formula>
    </cfRule>
    <cfRule type="expression" dxfId="15706" priority="509">
      <formula>AV67="후보"</formula>
    </cfRule>
  </conditionalFormatting>
  <conditionalFormatting sqref="AC67">
    <cfRule type="cellIs" dxfId="15705" priority="505" operator="greaterThan">
      <formula>0.9</formula>
    </cfRule>
    <cfRule type="cellIs" dxfId="15704" priority="506" operator="greaterThan">
      <formula>0.85</formula>
    </cfRule>
  </conditionalFormatting>
  <conditionalFormatting sqref="N67">
    <cfRule type="cellIs" dxfId="15703" priority="503" operator="greaterThan">
      <formula>0.9</formula>
    </cfRule>
    <cfRule type="cellIs" dxfId="15702" priority="504" operator="greaterThan">
      <formula>0.85</formula>
    </cfRule>
  </conditionalFormatting>
  <conditionalFormatting sqref="E67">
    <cfRule type="expression" dxfId="15701" priority="499">
      <formula>AND(IF(OR($Q67=1,$Q67=2),1,0),IF($X67&lt;=20,1,0))</formula>
    </cfRule>
    <cfRule type="expression" dxfId="15700" priority="500">
      <formula>AND(IF($Q67=2,1,0),IF($X67&lt;30,1,0))</formula>
    </cfRule>
    <cfRule type="expression" dxfId="15699" priority="501">
      <formula>AND(IF($Q67=3,1,0),IF($X67&lt;30,1,0))</formula>
    </cfRule>
    <cfRule type="expression" dxfId="15698" priority="502">
      <formula>AND(IF($Q67=3,1,IF($Q67=4,1,0)),IF($F67&lt;=85,1,0))</formula>
    </cfRule>
  </conditionalFormatting>
  <conditionalFormatting sqref="X67">
    <cfRule type="expression" dxfId="15697" priority="495">
      <formula>AND(IF(OR($Q67=1,$Q67=2),1,0),IF($X67&lt;=20,1,0))</formula>
    </cfRule>
    <cfRule type="expression" dxfId="15696" priority="496">
      <formula>AND(IF($Q67=2,1,0),IF($X67&lt;30,1,0))</formula>
    </cfRule>
    <cfRule type="expression" dxfId="15695" priority="497">
      <formula>AND(IF($Q67=3,1,0),IF($X67&lt;30,1,0))</formula>
    </cfRule>
    <cfRule type="expression" dxfId="15694" priority="498">
      <formula>AND(IF($Q67=3,1,IF($Q67=4,1,0)),IF($F67&lt;=85,1,0))</formula>
    </cfRule>
  </conditionalFormatting>
  <conditionalFormatting sqref="AI67">
    <cfRule type="expression" dxfId="15693" priority="491">
      <formula>AND(IF(OR($Q67=1,$Q67=2),1,0),IF($X67&lt;=20,1,0))</formula>
    </cfRule>
    <cfRule type="expression" dxfId="15692" priority="492">
      <formula>AND(IF($Q67=2,1,0),IF($X67&lt;30,1,0))</formula>
    </cfRule>
    <cfRule type="expression" dxfId="15691" priority="493">
      <formula>AND(IF($Q67=3,1,0),IF($X67&lt;30,1,0))</formula>
    </cfRule>
    <cfRule type="expression" dxfId="15690" priority="494">
      <formula>AND(IF($Q67=3,1,IF($Q67=4,1,0)),IF($F67&lt;=85,1,0))</formula>
    </cfRule>
  </conditionalFormatting>
  <conditionalFormatting sqref="AV68">
    <cfRule type="expression" dxfId="15689" priority="489">
      <formula>AV68="X"</formula>
    </cfRule>
    <cfRule type="expression" dxfId="15688" priority="490">
      <formula>AV68="후보"</formula>
    </cfRule>
  </conditionalFormatting>
  <conditionalFormatting sqref="AC68">
    <cfRule type="cellIs" dxfId="15687" priority="486" operator="greaterThan">
      <formula>0.9</formula>
    </cfRule>
    <cfRule type="cellIs" dxfId="15686" priority="487" operator="greaterThan">
      <formula>0.85</formula>
    </cfRule>
  </conditionalFormatting>
  <conditionalFormatting sqref="N68">
    <cfRule type="cellIs" dxfId="15685" priority="484" operator="greaterThan">
      <formula>0.9</formula>
    </cfRule>
    <cfRule type="cellIs" dxfId="15684" priority="485" operator="greaterThan">
      <formula>0.85</formula>
    </cfRule>
  </conditionalFormatting>
  <conditionalFormatting sqref="E68">
    <cfRule type="expression" dxfId="15683" priority="480">
      <formula>AND(IF(OR($Q68=1,$Q68=2),1,0),IF($X68&lt;=20,1,0))</formula>
    </cfRule>
    <cfRule type="expression" dxfId="15682" priority="481">
      <formula>AND(IF($Q68=2,1,0),IF($X68&lt;30,1,0))</formula>
    </cfRule>
    <cfRule type="expression" dxfId="15681" priority="482">
      <formula>AND(IF($Q68=3,1,0),IF($X68&lt;30,1,0))</formula>
    </cfRule>
    <cfRule type="expression" dxfId="15680" priority="483">
      <formula>AND(IF($Q68=3,1,IF($Q68=4,1,0)),IF($F68&lt;=85,1,0))</formula>
    </cfRule>
  </conditionalFormatting>
  <conditionalFormatting sqref="X68">
    <cfRule type="expression" dxfId="15679" priority="476">
      <formula>AND(IF(OR($Q68=1,$Q68=2),1,0),IF($X68&lt;=20,1,0))</formula>
    </cfRule>
    <cfRule type="expression" dxfId="15678" priority="477">
      <formula>AND(IF($Q68=2,1,0),IF($X68&lt;30,1,0))</formula>
    </cfRule>
    <cfRule type="expression" dxfId="15677" priority="478">
      <formula>AND(IF($Q68=3,1,0),IF($X68&lt;30,1,0))</formula>
    </cfRule>
    <cfRule type="expression" dxfId="15676" priority="479">
      <formula>AND(IF($Q68=3,1,IF($Q68=4,1,0)),IF($F68&lt;=85,1,0))</formula>
    </cfRule>
  </conditionalFormatting>
  <conditionalFormatting sqref="AI68">
    <cfRule type="expression" dxfId="15675" priority="472">
      <formula>AND(IF(OR($Q68=1,$Q68=2),1,0),IF($X68&lt;=20,1,0))</formula>
    </cfRule>
    <cfRule type="expression" dxfId="15674" priority="473">
      <formula>AND(IF($Q68=2,1,0),IF($X68&lt;30,1,0))</formula>
    </cfRule>
    <cfRule type="expression" dxfId="15673" priority="474">
      <formula>AND(IF($Q68=3,1,0),IF($X68&lt;30,1,0))</formula>
    </cfRule>
    <cfRule type="expression" dxfId="15672" priority="475">
      <formula>AND(IF($Q68=3,1,IF($Q68=4,1,0)),IF($F68&lt;=85,1,0))</formula>
    </cfRule>
  </conditionalFormatting>
  <conditionalFormatting sqref="AV69">
    <cfRule type="expression" dxfId="15671" priority="470">
      <formula>AV69="X"</formula>
    </cfRule>
    <cfRule type="expression" dxfId="15670" priority="471">
      <formula>AV69="후보"</formula>
    </cfRule>
  </conditionalFormatting>
  <conditionalFormatting sqref="AC69">
    <cfRule type="cellIs" dxfId="15669" priority="467" operator="greaterThan">
      <formula>0.9</formula>
    </cfRule>
    <cfRule type="cellIs" dxfId="15668" priority="468" operator="greaterThan">
      <formula>0.85</formula>
    </cfRule>
  </conditionalFormatting>
  <conditionalFormatting sqref="N69">
    <cfRule type="cellIs" dxfId="15667" priority="465" operator="greaterThan">
      <formula>0.9</formula>
    </cfRule>
    <cfRule type="cellIs" dxfId="15666" priority="466" operator="greaterThan">
      <formula>0.85</formula>
    </cfRule>
  </conditionalFormatting>
  <conditionalFormatting sqref="E69">
    <cfRule type="expression" dxfId="15665" priority="461">
      <formula>AND(IF(OR($Q69=1,$Q69=2),1,0),IF($X69&lt;=20,1,0))</formula>
    </cfRule>
    <cfRule type="expression" dxfId="15664" priority="462">
      <formula>AND(IF($Q69=2,1,0),IF($X69&lt;30,1,0))</formula>
    </cfRule>
    <cfRule type="expression" dxfId="15663" priority="463">
      <formula>AND(IF($Q69=3,1,0),IF($X69&lt;30,1,0))</formula>
    </cfRule>
    <cfRule type="expression" dxfId="15662" priority="464">
      <formula>AND(IF($Q69=3,1,IF($Q69=4,1,0)),IF($F69&lt;=85,1,0))</formula>
    </cfRule>
  </conditionalFormatting>
  <conditionalFormatting sqref="X69">
    <cfRule type="expression" dxfId="15661" priority="457">
      <formula>AND(IF(OR($Q69=1,$Q69=2),1,0),IF($X69&lt;=20,1,0))</formula>
    </cfRule>
    <cfRule type="expression" dxfId="15660" priority="458">
      <formula>AND(IF($Q69=2,1,0),IF($X69&lt;30,1,0))</formula>
    </cfRule>
    <cfRule type="expression" dxfId="15659" priority="459">
      <formula>AND(IF($Q69=3,1,0),IF($X69&lt;30,1,0))</formula>
    </cfRule>
    <cfRule type="expression" dxfId="15658" priority="460">
      <formula>AND(IF($Q69=3,1,IF($Q69=4,1,0)),IF($F69&lt;=85,1,0))</formula>
    </cfRule>
  </conditionalFormatting>
  <conditionalFormatting sqref="AI69">
    <cfRule type="expression" dxfId="15657" priority="453">
      <formula>AND(IF(OR($Q69=1,$Q69=2),1,0),IF($X69&lt;=20,1,0))</formula>
    </cfRule>
    <cfRule type="expression" dxfId="15656" priority="454">
      <formula>AND(IF($Q69=2,1,0),IF($X69&lt;30,1,0))</formula>
    </cfRule>
    <cfRule type="expression" dxfId="15655" priority="455">
      <formula>AND(IF($Q69=3,1,0),IF($X69&lt;30,1,0))</formula>
    </cfRule>
    <cfRule type="expression" dxfId="15654" priority="456">
      <formula>AND(IF($Q69=3,1,IF($Q69=4,1,0)),IF($F69&lt;=85,1,0))</formula>
    </cfRule>
  </conditionalFormatting>
  <conditionalFormatting sqref="AV70">
    <cfRule type="expression" dxfId="15653" priority="451">
      <formula>AV70="X"</formula>
    </cfRule>
    <cfRule type="expression" dxfId="15652" priority="452">
      <formula>AV70="후보"</formula>
    </cfRule>
  </conditionalFormatting>
  <conditionalFormatting sqref="AC70">
    <cfRule type="cellIs" dxfId="15651" priority="448" operator="greaterThan">
      <formula>0.9</formula>
    </cfRule>
    <cfRule type="cellIs" dxfId="15650" priority="449" operator="greaterThan">
      <formula>0.85</formula>
    </cfRule>
  </conditionalFormatting>
  <conditionalFormatting sqref="N70">
    <cfRule type="cellIs" dxfId="15649" priority="446" operator="greaterThan">
      <formula>0.9</formula>
    </cfRule>
    <cfRule type="cellIs" dxfId="15648" priority="447" operator="greaterThan">
      <formula>0.85</formula>
    </cfRule>
  </conditionalFormatting>
  <conditionalFormatting sqref="E70">
    <cfRule type="expression" dxfId="15647" priority="442">
      <formula>AND(IF(OR($Q70=1,$Q70=2),1,0),IF($X70&lt;=20,1,0))</formula>
    </cfRule>
    <cfRule type="expression" dxfId="15646" priority="443">
      <formula>AND(IF($Q70=2,1,0),IF($X70&lt;30,1,0))</formula>
    </cfRule>
    <cfRule type="expression" dxfId="15645" priority="444">
      <formula>AND(IF($Q70=3,1,0),IF($X70&lt;30,1,0))</formula>
    </cfRule>
    <cfRule type="expression" dxfId="15644" priority="445">
      <formula>AND(IF($Q70=3,1,IF($Q70=4,1,0)),IF($F70&lt;=85,1,0))</formula>
    </cfRule>
  </conditionalFormatting>
  <conditionalFormatting sqref="X70">
    <cfRule type="expression" dxfId="15643" priority="438">
      <formula>AND(IF(OR($Q70=1,$Q70=2),1,0),IF($X70&lt;=20,1,0))</formula>
    </cfRule>
    <cfRule type="expression" dxfId="15642" priority="439">
      <formula>AND(IF($Q70=2,1,0),IF($X70&lt;30,1,0))</formula>
    </cfRule>
    <cfRule type="expression" dxfId="15641" priority="440">
      <formula>AND(IF($Q70=3,1,0),IF($X70&lt;30,1,0))</formula>
    </cfRule>
    <cfRule type="expression" dxfId="15640" priority="441">
      <formula>AND(IF($Q70=3,1,IF($Q70=4,1,0)),IF($F70&lt;=85,1,0))</formula>
    </cfRule>
  </conditionalFormatting>
  <conditionalFormatting sqref="AI70">
    <cfRule type="expression" dxfId="15639" priority="434">
      <formula>AND(IF(OR($Q70=1,$Q70=2),1,0),IF($X70&lt;=20,1,0))</formula>
    </cfRule>
    <cfRule type="expression" dxfId="15638" priority="435">
      <formula>AND(IF($Q70=2,1,0),IF($X70&lt;30,1,0))</formula>
    </cfRule>
    <cfRule type="expression" dxfId="15637" priority="436">
      <formula>AND(IF($Q70=3,1,0),IF($X70&lt;30,1,0))</formula>
    </cfRule>
    <cfRule type="expression" dxfId="15636" priority="437">
      <formula>AND(IF($Q70=3,1,IF($Q70=4,1,0)),IF($F70&lt;=85,1,0))</formula>
    </cfRule>
  </conditionalFormatting>
  <conditionalFormatting sqref="AV71">
    <cfRule type="expression" dxfId="15635" priority="432">
      <formula>AV71="X"</formula>
    </cfRule>
    <cfRule type="expression" dxfId="15634" priority="433">
      <formula>AV71="후보"</formula>
    </cfRule>
  </conditionalFormatting>
  <conditionalFormatting sqref="AC71">
    <cfRule type="cellIs" dxfId="15633" priority="429" operator="greaterThan">
      <formula>0.9</formula>
    </cfRule>
    <cfRule type="cellIs" dxfId="15632" priority="430" operator="greaterThan">
      <formula>0.85</formula>
    </cfRule>
  </conditionalFormatting>
  <conditionalFormatting sqref="N71">
    <cfRule type="cellIs" dxfId="15631" priority="427" operator="greaterThan">
      <formula>0.9</formula>
    </cfRule>
    <cfRule type="cellIs" dxfId="15630" priority="428" operator="greaterThan">
      <formula>0.85</formula>
    </cfRule>
  </conditionalFormatting>
  <conditionalFormatting sqref="E71">
    <cfRule type="expression" dxfId="15629" priority="423">
      <formula>AND(IF(OR($Q71=1,$Q71=2),1,0),IF($X71&lt;=20,1,0))</formula>
    </cfRule>
    <cfRule type="expression" dxfId="15628" priority="424">
      <formula>AND(IF($Q71=2,1,0),IF($X71&lt;30,1,0))</formula>
    </cfRule>
    <cfRule type="expression" dxfId="15627" priority="425">
      <formula>AND(IF($Q71=3,1,0),IF($X71&lt;30,1,0))</formula>
    </cfRule>
    <cfRule type="expression" dxfId="15626" priority="426">
      <formula>AND(IF($Q71=3,1,IF($Q71=4,1,0)),IF($F71&lt;=85,1,0))</formula>
    </cfRule>
  </conditionalFormatting>
  <conditionalFormatting sqref="X71">
    <cfRule type="expression" dxfId="15625" priority="419">
      <formula>AND(IF(OR($Q71=1,$Q71=2),1,0),IF($X71&lt;=20,1,0))</formula>
    </cfRule>
    <cfRule type="expression" dxfId="15624" priority="420">
      <formula>AND(IF($Q71=2,1,0),IF($X71&lt;30,1,0))</formula>
    </cfRule>
    <cfRule type="expression" dxfId="15623" priority="421">
      <formula>AND(IF($Q71=3,1,0),IF($X71&lt;30,1,0))</formula>
    </cfRule>
    <cfRule type="expression" dxfId="15622" priority="422">
      <formula>AND(IF($Q71=3,1,IF($Q71=4,1,0)),IF($F71&lt;=85,1,0))</formula>
    </cfRule>
  </conditionalFormatting>
  <conditionalFormatting sqref="AI71">
    <cfRule type="expression" dxfId="15621" priority="415">
      <formula>AND(IF(OR($Q71=1,$Q71=2),1,0),IF($X71&lt;=20,1,0))</formula>
    </cfRule>
    <cfRule type="expression" dxfId="15620" priority="416">
      <formula>AND(IF($Q71=2,1,0),IF($X71&lt;30,1,0))</formula>
    </cfRule>
    <cfRule type="expression" dxfId="15619" priority="417">
      <formula>AND(IF($Q71=3,1,0),IF($X71&lt;30,1,0))</formula>
    </cfRule>
    <cfRule type="expression" dxfId="15618" priority="418">
      <formula>AND(IF($Q71=3,1,IF($Q71=4,1,0)),IF($F71&lt;=85,1,0))</formula>
    </cfRule>
  </conditionalFormatting>
  <conditionalFormatting sqref="AV72">
    <cfRule type="expression" dxfId="15617" priority="413">
      <formula>AV72="X"</formula>
    </cfRule>
    <cfRule type="expression" dxfId="15616" priority="414">
      <formula>AV72="후보"</formula>
    </cfRule>
  </conditionalFormatting>
  <conditionalFormatting sqref="AC72 N72">
    <cfRule type="cellIs" dxfId="15615" priority="410" operator="greaterThan">
      <formula>0.9</formula>
    </cfRule>
    <cfRule type="cellIs" dxfId="15614" priority="411" operator="greaterThan">
      <formula>0.85</formula>
    </cfRule>
  </conditionalFormatting>
  <conditionalFormatting sqref="AV73">
    <cfRule type="expression" dxfId="15613" priority="408">
      <formula>AV73="X"</formula>
    </cfRule>
    <cfRule type="expression" dxfId="15612" priority="409">
      <formula>AV73="후보"</formula>
    </cfRule>
  </conditionalFormatting>
  <conditionalFormatting sqref="AC73">
    <cfRule type="cellIs" dxfId="15611" priority="405" operator="greaterThan">
      <formula>0.9</formula>
    </cfRule>
    <cfRule type="cellIs" dxfId="15610" priority="406" operator="greaterThan">
      <formula>0.85</formula>
    </cfRule>
  </conditionalFormatting>
  <conditionalFormatting sqref="N73">
    <cfRule type="cellIs" dxfId="15609" priority="403" operator="greaterThan">
      <formula>0.9</formula>
    </cfRule>
    <cfRule type="cellIs" dxfId="15608" priority="404" operator="greaterThan">
      <formula>0.85</formula>
    </cfRule>
  </conditionalFormatting>
  <conditionalFormatting sqref="E73">
    <cfRule type="expression" dxfId="15607" priority="399">
      <formula>AND(IF(OR($Q73=1,$Q73=2),1,0),IF($X73&lt;=20,1,0))</formula>
    </cfRule>
    <cfRule type="expression" dxfId="15606" priority="400">
      <formula>AND(IF($Q73=2,1,0),IF($X73&lt;30,1,0))</formula>
    </cfRule>
    <cfRule type="expression" dxfId="15605" priority="401">
      <formula>AND(IF($Q73=3,1,0),IF($X73&lt;30,1,0))</formula>
    </cfRule>
    <cfRule type="expression" dxfId="15604" priority="402">
      <formula>AND(IF($Q73=3,1,IF($Q73=4,1,0)),IF($F73&lt;=85,1,0))</formula>
    </cfRule>
  </conditionalFormatting>
  <conditionalFormatting sqref="X73">
    <cfRule type="expression" dxfId="15603" priority="395">
      <formula>AND(IF(OR($Q73=1,$Q73=2),1,0),IF($X73&lt;=20,1,0))</formula>
    </cfRule>
    <cfRule type="expression" dxfId="15602" priority="396">
      <formula>AND(IF($Q73=2,1,0),IF($X73&lt;30,1,0))</formula>
    </cfRule>
    <cfRule type="expression" dxfId="15601" priority="397">
      <formula>AND(IF($Q73=3,1,0),IF($X73&lt;30,1,0))</formula>
    </cfRule>
    <cfRule type="expression" dxfId="15600" priority="398">
      <formula>AND(IF($Q73=3,1,IF($Q73=4,1,0)),IF($F73&lt;=85,1,0))</formula>
    </cfRule>
  </conditionalFormatting>
  <conditionalFormatting sqref="AI73">
    <cfRule type="expression" dxfId="15599" priority="391">
      <formula>AND(IF(OR($Q73=1,$Q73=2),1,0),IF($X73&lt;=20,1,0))</formula>
    </cfRule>
    <cfRule type="expression" dxfId="15598" priority="392">
      <formula>AND(IF($Q73=2,1,0),IF($X73&lt;30,1,0))</formula>
    </cfRule>
    <cfRule type="expression" dxfId="15597" priority="393">
      <formula>AND(IF($Q73=3,1,0),IF($X73&lt;30,1,0))</formula>
    </cfRule>
    <cfRule type="expression" dxfId="15596" priority="394">
      <formula>AND(IF($Q73=3,1,IF($Q73=4,1,0)),IF($F73&lt;=85,1,0))</formula>
    </cfRule>
  </conditionalFormatting>
  <conditionalFormatting sqref="AV74">
    <cfRule type="expression" dxfId="15595" priority="389">
      <formula>AV74="X"</formula>
    </cfRule>
    <cfRule type="expression" dxfId="15594" priority="390">
      <formula>AV74="후보"</formula>
    </cfRule>
  </conditionalFormatting>
  <conditionalFormatting sqref="AC74">
    <cfRule type="cellIs" dxfId="15593" priority="386" operator="greaterThan">
      <formula>0.9</formula>
    </cfRule>
    <cfRule type="cellIs" dxfId="15592" priority="387" operator="greaterThan">
      <formula>0.85</formula>
    </cfRule>
  </conditionalFormatting>
  <conditionalFormatting sqref="N74">
    <cfRule type="cellIs" dxfId="15591" priority="384" operator="greaterThan">
      <formula>0.9</formula>
    </cfRule>
    <cfRule type="cellIs" dxfId="15590" priority="385" operator="greaterThan">
      <formula>0.85</formula>
    </cfRule>
  </conditionalFormatting>
  <conditionalFormatting sqref="E74">
    <cfRule type="expression" dxfId="15589" priority="380">
      <formula>AND(IF(OR($Q74=1,$Q74=2),1,0),IF($X74&lt;=20,1,0))</formula>
    </cfRule>
    <cfRule type="expression" dxfId="15588" priority="381">
      <formula>AND(IF($Q74=2,1,0),IF($X74&lt;30,1,0))</formula>
    </cfRule>
    <cfRule type="expression" dxfId="15587" priority="382">
      <formula>AND(IF($Q74=3,1,0),IF($X74&lt;30,1,0))</formula>
    </cfRule>
    <cfRule type="expression" dxfId="15586" priority="383">
      <formula>AND(IF($Q74=3,1,IF($Q74=4,1,0)),IF($F74&lt;=85,1,0))</formula>
    </cfRule>
  </conditionalFormatting>
  <conditionalFormatting sqref="X74">
    <cfRule type="expression" dxfId="15585" priority="376">
      <formula>AND(IF(OR($Q74=1,$Q74=2),1,0),IF($X74&lt;=20,1,0))</formula>
    </cfRule>
    <cfRule type="expression" dxfId="15584" priority="377">
      <formula>AND(IF($Q74=2,1,0),IF($X74&lt;30,1,0))</formula>
    </cfRule>
    <cfRule type="expression" dxfId="15583" priority="378">
      <formula>AND(IF($Q74=3,1,0),IF($X74&lt;30,1,0))</formula>
    </cfRule>
    <cfRule type="expression" dxfId="15582" priority="379">
      <formula>AND(IF($Q74=3,1,IF($Q74=4,1,0)),IF($F74&lt;=85,1,0))</formula>
    </cfRule>
  </conditionalFormatting>
  <conditionalFormatting sqref="AI74">
    <cfRule type="expression" dxfId="15581" priority="372">
      <formula>AND(IF(OR($Q74=1,$Q74=2),1,0),IF($X74&lt;=20,1,0))</formula>
    </cfRule>
    <cfRule type="expression" dxfId="15580" priority="373">
      <formula>AND(IF($Q74=2,1,0),IF($X74&lt;30,1,0))</formula>
    </cfRule>
    <cfRule type="expression" dxfId="15579" priority="374">
      <formula>AND(IF($Q74=3,1,0),IF($X74&lt;30,1,0))</formula>
    </cfRule>
    <cfRule type="expression" dxfId="15578" priority="375">
      <formula>AND(IF($Q74=3,1,IF($Q74=4,1,0)),IF($F74&lt;=85,1,0))</formula>
    </cfRule>
  </conditionalFormatting>
  <conditionalFormatting sqref="AV75">
    <cfRule type="expression" dxfId="15577" priority="370">
      <formula>AV75="X"</formula>
    </cfRule>
    <cfRule type="expression" dxfId="15576" priority="371">
      <formula>AV75="후보"</formula>
    </cfRule>
  </conditionalFormatting>
  <conditionalFormatting sqref="AC75">
    <cfRule type="cellIs" dxfId="15575" priority="367" operator="greaterThan">
      <formula>0.9</formula>
    </cfRule>
    <cfRule type="cellIs" dxfId="15574" priority="368" operator="greaterThan">
      <formula>0.85</formula>
    </cfRule>
  </conditionalFormatting>
  <conditionalFormatting sqref="N75">
    <cfRule type="cellIs" dxfId="15573" priority="365" operator="greaterThan">
      <formula>0.9</formula>
    </cfRule>
    <cfRule type="cellIs" dxfId="15572" priority="366" operator="greaterThan">
      <formula>0.85</formula>
    </cfRule>
  </conditionalFormatting>
  <conditionalFormatting sqref="E75">
    <cfRule type="expression" dxfId="15571" priority="361">
      <formula>AND(IF(OR($Q75=1,$Q75=2),1,0),IF($X75&lt;=20,1,0))</formula>
    </cfRule>
    <cfRule type="expression" dxfId="15570" priority="362">
      <formula>AND(IF($Q75=2,1,0),IF($X75&lt;30,1,0))</formula>
    </cfRule>
    <cfRule type="expression" dxfId="15569" priority="363">
      <formula>AND(IF($Q75=3,1,0),IF($X75&lt;30,1,0))</formula>
    </cfRule>
    <cfRule type="expression" dxfId="15568" priority="364">
      <formula>AND(IF($Q75=3,1,IF($Q75=4,1,0)),IF($F75&lt;=85,1,0))</formula>
    </cfRule>
  </conditionalFormatting>
  <conditionalFormatting sqref="X75">
    <cfRule type="expression" dxfId="15567" priority="357">
      <formula>AND(IF(OR($Q75=1,$Q75=2),1,0),IF($X75&lt;=20,1,0))</formula>
    </cfRule>
    <cfRule type="expression" dxfId="15566" priority="358">
      <formula>AND(IF($Q75=2,1,0),IF($X75&lt;30,1,0))</formula>
    </cfRule>
    <cfRule type="expression" dxfId="15565" priority="359">
      <formula>AND(IF($Q75=3,1,0),IF($X75&lt;30,1,0))</formula>
    </cfRule>
    <cfRule type="expression" dxfId="15564" priority="360">
      <formula>AND(IF($Q75=3,1,IF($Q75=4,1,0)),IF($F75&lt;=85,1,0))</formula>
    </cfRule>
  </conditionalFormatting>
  <conditionalFormatting sqref="AI75">
    <cfRule type="expression" dxfId="15563" priority="353">
      <formula>AND(IF(OR($Q75=1,$Q75=2),1,0),IF($X75&lt;=20,1,0))</formula>
    </cfRule>
    <cfRule type="expression" dxfId="15562" priority="354">
      <formula>AND(IF($Q75=2,1,0),IF($X75&lt;30,1,0))</formula>
    </cfRule>
    <cfRule type="expression" dxfId="15561" priority="355">
      <formula>AND(IF($Q75=3,1,0),IF($X75&lt;30,1,0))</formula>
    </cfRule>
    <cfRule type="expression" dxfId="15560" priority="356">
      <formula>AND(IF($Q75=3,1,IF($Q75=4,1,0)),IF($F75&lt;=85,1,0))</formula>
    </cfRule>
  </conditionalFormatting>
  <conditionalFormatting sqref="AV76">
    <cfRule type="expression" dxfId="15559" priority="351">
      <formula>AV76="X"</formula>
    </cfRule>
    <cfRule type="expression" dxfId="15558" priority="352">
      <formula>AV76="후보"</formula>
    </cfRule>
  </conditionalFormatting>
  <conditionalFormatting sqref="AC76">
    <cfRule type="cellIs" dxfId="15557" priority="348" operator="greaterThan">
      <formula>0.9</formula>
    </cfRule>
    <cfRule type="cellIs" dxfId="15556" priority="349" operator="greaterThan">
      <formula>0.85</formula>
    </cfRule>
  </conditionalFormatting>
  <conditionalFormatting sqref="N76">
    <cfRule type="cellIs" dxfId="15555" priority="346" operator="greaterThan">
      <formula>0.9</formula>
    </cfRule>
    <cfRule type="cellIs" dxfId="15554" priority="347" operator="greaterThan">
      <formula>0.85</formula>
    </cfRule>
  </conditionalFormatting>
  <conditionalFormatting sqref="E76">
    <cfRule type="expression" dxfId="15553" priority="342">
      <formula>AND(IF(OR($Q76=1,$Q76=2),1,0),IF($X76&lt;=20,1,0))</formula>
    </cfRule>
    <cfRule type="expression" dxfId="15552" priority="343">
      <formula>AND(IF($Q76=2,1,0),IF($X76&lt;30,1,0))</formula>
    </cfRule>
    <cfRule type="expression" dxfId="15551" priority="344">
      <formula>AND(IF($Q76=3,1,0),IF($X76&lt;30,1,0))</formula>
    </cfRule>
    <cfRule type="expression" dxfId="15550" priority="345">
      <formula>AND(IF($Q76=3,1,IF($Q76=4,1,0)),IF($F76&lt;=85,1,0))</formula>
    </cfRule>
  </conditionalFormatting>
  <conditionalFormatting sqref="X76">
    <cfRule type="expression" dxfId="15549" priority="338">
      <formula>AND(IF(OR($Q76=1,$Q76=2),1,0),IF($X76&lt;=20,1,0))</formula>
    </cfRule>
    <cfRule type="expression" dxfId="15548" priority="339">
      <formula>AND(IF($Q76=2,1,0),IF($X76&lt;30,1,0))</formula>
    </cfRule>
    <cfRule type="expression" dxfId="15547" priority="340">
      <formula>AND(IF($Q76=3,1,0),IF($X76&lt;30,1,0))</formula>
    </cfRule>
    <cfRule type="expression" dxfId="15546" priority="341">
      <formula>AND(IF($Q76=3,1,IF($Q76=4,1,0)),IF($F76&lt;=85,1,0))</formula>
    </cfRule>
  </conditionalFormatting>
  <conditionalFormatting sqref="AI76">
    <cfRule type="expression" dxfId="15545" priority="334">
      <formula>AND(IF(OR($Q76=1,$Q76=2),1,0),IF($X76&lt;=20,1,0))</formula>
    </cfRule>
    <cfRule type="expression" dxfId="15544" priority="335">
      <formula>AND(IF($Q76=2,1,0),IF($X76&lt;30,1,0))</formula>
    </cfRule>
    <cfRule type="expression" dxfId="15543" priority="336">
      <formula>AND(IF($Q76=3,1,0),IF($X76&lt;30,1,0))</formula>
    </cfRule>
    <cfRule type="expression" dxfId="15542" priority="337">
      <formula>AND(IF($Q76=3,1,IF($Q76=4,1,0)),IF($F76&lt;=85,1,0))</formula>
    </cfRule>
  </conditionalFormatting>
  <conditionalFormatting sqref="AV77">
    <cfRule type="expression" dxfId="15541" priority="332">
      <formula>AV77="X"</formula>
    </cfRule>
    <cfRule type="expression" dxfId="15540" priority="333">
      <formula>AV77="후보"</formula>
    </cfRule>
  </conditionalFormatting>
  <conditionalFormatting sqref="AC77">
    <cfRule type="cellIs" dxfId="15539" priority="329" operator="greaterThan">
      <formula>0.9</formula>
    </cfRule>
    <cfRule type="cellIs" dxfId="15538" priority="330" operator="greaterThan">
      <formula>0.85</formula>
    </cfRule>
  </conditionalFormatting>
  <conditionalFormatting sqref="N77">
    <cfRule type="cellIs" dxfId="15537" priority="327" operator="greaterThan">
      <formula>0.9</formula>
    </cfRule>
    <cfRule type="cellIs" dxfId="15536" priority="328" operator="greaterThan">
      <formula>0.85</formula>
    </cfRule>
  </conditionalFormatting>
  <conditionalFormatting sqref="E77">
    <cfRule type="expression" dxfId="15535" priority="323">
      <formula>AND(IF(OR($Q77=1,$Q77=2),1,0),IF($X77&lt;=20,1,0))</formula>
    </cfRule>
    <cfRule type="expression" dxfId="15534" priority="324">
      <formula>AND(IF($Q77=2,1,0),IF($X77&lt;30,1,0))</formula>
    </cfRule>
    <cfRule type="expression" dxfId="15533" priority="325">
      <formula>AND(IF($Q77=3,1,0),IF($X77&lt;30,1,0))</formula>
    </cfRule>
    <cfRule type="expression" dxfId="15532" priority="326">
      <formula>AND(IF($Q77=3,1,IF($Q77=4,1,0)),IF($F77&lt;=85,1,0))</formula>
    </cfRule>
  </conditionalFormatting>
  <conditionalFormatting sqref="X77">
    <cfRule type="expression" dxfId="15531" priority="319">
      <formula>AND(IF(OR($Q77=1,$Q77=2),1,0),IF($X77&lt;=20,1,0))</formula>
    </cfRule>
    <cfRule type="expression" dxfId="15530" priority="320">
      <formula>AND(IF($Q77=2,1,0),IF($X77&lt;30,1,0))</formula>
    </cfRule>
    <cfRule type="expression" dxfId="15529" priority="321">
      <formula>AND(IF($Q77=3,1,0),IF($X77&lt;30,1,0))</formula>
    </cfRule>
    <cfRule type="expression" dxfId="15528" priority="322">
      <formula>AND(IF($Q77=3,1,IF($Q77=4,1,0)),IF($F77&lt;=85,1,0))</formula>
    </cfRule>
  </conditionalFormatting>
  <conditionalFormatting sqref="AI77">
    <cfRule type="expression" dxfId="15527" priority="315">
      <formula>AND(IF(OR($Q77=1,$Q77=2),1,0),IF($X77&lt;=20,1,0))</formula>
    </cfRule>
    <cfRule type="expression" dxfId="15526" priority="316">
      <formula>AND(IF($Q77=2,1,0),IF($X77&lt;30,1,0))</formula>
    </cfRule>
    <cfRule type="expression" dxfId="15525" priority="317">
      <formula>AND(IF($Q77=3,1,0),IF($X77&lt;30,1,0))</formula>
    </cfRule>
    <cfRule type="expression" dxfId="15524" priority="318">
      <formula>AND(IF($Q77=3,1,IF($Q77=4,1,0)),IF($F77&lt;=85,1,0))</formula>
    </cfRule>
  </conditionalFormatting>
  <conditionalFormatting sqref="AV78">
    <cfRule type="expression" dxfId="15523" priority="313">
      <formula>AV78="X"</formula>
    </cfRule>
    <cfRule type="expression" dxfId="15522" priority="314">
      <formula>AV78="후보"</formula>
    </cfRule>
  </conditionalFormatting>
  <conditionalFormatting sqref="AC78 N78">
    <cfRule type="cellIs" dxfId="15521" priority="310" operator="greaterThan">
      <formula>0.9</formula>
    </cfRule>
    <cfRule type="cellIs" dxfId="15520" priority="311" operator="greaterThan">
      <formula>0.85</formula>
    </cfRule>
  </conditionalFormatting>
  <conditionalFormatting sqref="AV79">
    <cfRule type="expression" dxfId="15519" priority="308">
      <formula>AV79="X"</formula>
    </cfRule>
    <cfRule type="expression" dxfId="15518" priority="309">
      <formula>AV79="후보"</formula>
    </cfRule>
  </conditionalFormatting>
  <conditionalFormatting sqref="AC79">
    <cfRule type="cellIs" dxfId="15517" priority="305" operator="greaterThan">
      <formula>0.9</formula>
    </cfRule>
    <cfRule type="cellIs" dxfId="15516" priority="306" operator="greaterThan">
      <formula>0.85</formula>
    </cfRule>
  </conditionalFormatting>
  <conditionalFormatting sqref="N79">
    <cfRule type="cellIs" dxfId="15515" priority="303" operator="greaterThan">
      <formula>0.9</formula>
    </cfRule>
    <cfRule type="cellIs" dxfId="15514" priority="304" operator="greaterThan">
      <formula>0.85</formula>
    </cfRule>
  </conditionalFormatting>
  <conditionalFormatting sqref="E79">
    <cfRule type="expression" dxfId="15513" priority="299">
      <formula>AND(IF(OR($Q79=1,$Q79=2),1,0),IF($X79&lt;=20,1,0))</formula>
    </cfRule>
    <cfRule type="expression" dxfId="15512" priority="300">
      <formula>AND(IF($Q79=2,1,0),IF($X79&lt;30,1,0))</formula>
    </cfRule>
    <cfRule type="expression" dxfId="15511" priority="301">
      <formula>AND(IF($Q79=3,1,0),IF($X79&lt;30,1,0))</formula>
    </cfRule>
    <cfRule type="expression" dxfId="15510" priority="302">
      <formula>AND(IF($Q79=3,1,IF($Q79=4,1,0)),IF($F79&lt;=85,1,0))</formula>
    </cfRule>
  </conditionalFormatting>
  <conditionalFormatting sqref="X79">
    <cfRule type="expression" dxfId="15509" priority="295">
      <formula>AND(IF(OR($Q79=1,$Q79=2),1,0),IF($X79&lt;=20,1,0))</formula>
    </cfRule>
    <cfRule type="expression" dxfId="15508" priority="296">
      <formula>AND(IF($Q79=2,1,0),IF($X79&lt;30,1,0))</formula>
    </cfRule>
    <cfRule type="expression" dxfId="15507" priority="297">
      <formula>AND(IF($Q79=3,1,0),IF($X79&lt;30,1,0))</formula>
    </cfRule>
    <cfRule type="expression" dxfId="15506" priority="298">
      <formula>AND(IF($Q79=3,1,IF($Q79=4,1,0)),IF($F79&lt;=85,1,0))</formula>
    </cfRule>
  </conditionalFormatting>
  <conditionalFormatting sqref="AI79">
    <cfRule type="expression" dxfId="15505" priority="291">
      <formula>AND(IF(OR($Q79=1,$Q79=2),1,0),IF($X79&lt;=20,1,0))</formula>
    </cfRule>
    <cfRule type="expression" dxfId="15504" priority="292">
      <formula>AND(IF($Q79=2,1,0),IF($X79&lt;30,1,0))</formula>
    </cfRule>
    <cfRule type="expression" dxfId="15503" priority="293">
      <formula>AND(IF($Q79=3,1,0),IF($X79&lt;30,1,0))</formula>
    </cfRule>
    <cfRule type="expression" dxfId="15502" priority="294">
      <formula>AND(IF($Q79=3,1,IF($Q79=4,1,0)),IF($F79&lt;=85,1,0))</formula>
    </cfRule>
  </conditionalFormatting>
  <conditionalFormatting sqref="AV80">
    <cfRule type="expression" dxfId="15501" priority="289">
      <formula>AV80="X"</formula>
    </cfRule>
    <cfRule type="expression" dxfId="15500" priority="290">
      <formula>AV80="후보"</formula>
    </cfRule>
  </conditionalFormatting>
  <conditionalFormatting sqref="AC80">
    <cfRule type="cellIs" dxfId="15499" priority="286" operator="greaterThan">
      <formula>0.9</formula>
    </cfRule>
    <cfRule type="cellIs" dxfId="15498" priority="287" operator="greaterThan">
      <formula>0.85</formula>
    </cfRule>
  </conditionalFormatting>
  <conditionalFormatting sqref="N80">
    <cfRule type="cellIs" dxfId="15497" priority="284" operator="greaterThan">
      <formula>0.9</formula>
    </cfRule>
    <cfRule type="cellIs" dxfId="15496" priority="285" operator="greaterThan">
      <formula>0.85</formula>
    </cfRule>
  </conditionalFormatting>
  <conditionalFormatting sqref="E80">
    <cfRule type="expression" dxfId="15495" priority="280">
      <formula>AND(IF(OR($Q80=1,$Q80=2),1,0),IF($X80&lt;=20,1,0))</formula>
    </cfRule>
    <cfRule type="expression" dxfId="15494" priority="281">
      <formula>AND(IF($Q80=2,1,0),IF($X80&lt;30,1,0))</formula>
    </cfRule>
    <cfRule type="expression" dxfId="15493" priority="282">
      <formula>AND(IF($Q80=3,1,0),IF($X80&lt;30,1,0))</formula>
    </cfRule>
    <cfRule type="expression" dxfId="15492" priority="283">
      <formula>AND(IF($Q80=3,1,IF($Q80=4,1,0)),IF($F80&lt;=85,1,0))</formula>
    </cfRule>
  </conditionalFormatting>
  <conditionalFormatting sqref="X80">
    <cfRule type="expression" dxfId="15491" priority="276">
      <formula>AND(IF(OR($Q80=1,$Q80=2),1,0),IF($X80&lt;=20,1,0))</formula>
    </cfRule>
    <cfRule type="expression" dxfId="15490" priority="277">
      <formula>AND(IF($Q80=2,1,0),IF($X80&lt;30,1,0))</formula>
    </cfRule>
    <cfRule type="expression" dxfId="15489" priority="278">
      <formula>AND(IF($Q80=3,1,0),IF($X80&lt;30,1,0))</formula>
    </cfRule>
    <cfRule type="expression" dxfId="15488" priority="279">
      <formula>AND(IF($Q80=3,1,IF($Q80=4,1,0)),IF($F80&lt;=85,1,0))</formula>
    </cfRule>
  </conditionalFormatting>
  <conditionalFormatting sqref="AI80">
    <cfRule type="expression" dxfId="15487" priority="272">
      <formula>AND(IF(OR($Q80=1,$Q80=2),1,0),IF($X80&lt;=20,1,0))</formula>
    </cfRule>
    <cfRule type="expression" dxfId="15486" priority="273">
      <formula>AND(IF($Q80=2,1,0),IF($X80&lt;30,1,0))</formula>
    </cfRule>
    <cfRule type="expression" dxfId="15485" priority="274">
      <formula>AND(IF($Q80=3,1,0),IF($X80&lt;30,1,0))</formula>
    </cfRule>
    <cfRule type="expression" dxfId="15484" priority="275">
      <formula>AND(IF($Q80=3,1,IF($Q80=4,1,0)),IF($F80&lt;=85,1,0))</formula>
    </cfRule>
  </conditionalFormatting>
  <conditionalFormatting sqref="AV81">
    <cfRule type="expression" dxfId="15483" priority="270">
      <formula>AV81="X"</formula>
    </cfRule>
    <cfRule type="expression" dxfId="15482" priority="271">
      <formula>AV81="후보"</formula>
    </cfRule>
  </conditionalFormatting>
  <conditionalFormatting sqref="AC81">
    <cfRule type="cellIs" dxfId="15481" priority="267" operator="greaterThan">
      <formula>0.9</formula>
    </cfRule>
    <cfRule type="cellIs" dxfId="15480" priority="268" operator="greaterThan">
      <formula>0.85</formula>
    </cfRule>
  </conditionalFormatting>
  <conditionalFormatting sqref="N81">
    <cfRule type="cellIs" dxfId="15479" priority="265" operator="greaterThan">
      <formula>0.9</formula>
    </cfRule>
    <cfRule type="cellIs" dxfId="15478" priority="266" operator="greaterThan">
      <formula>0.85</formula>
    </cfRule>
  </conditionalFormatting>
  <conditionalFormatting sqref="E81">
    <cfRule type="expression" dxfId="15477" priority="261">
      <formula>AND(IF(OR($Q81=1,$Q81=2),1,0),IF($X81&lt;=20,1,0))</formula>
    </cfRule>
    <cfRule type="expression" dxfId="15476" priority="262">
      <formula>AND(IF($Q81=2,1,0),IF($X81&lt;30,1,0))</formula>
    </cfRule>
    <cfRule type="expression" dxfId="15475" priority="263">
      <formula>AND(IF($Q81=3,1,0),IF($X81&lt;30,1,0))</formula>
    </cfRule>
    <cfRule type="expression" dxfId="15474" priority="264">
      <formula>AND(IF($Q81=3,1,IF($Q81=4,1,0)),IF($F81&lt;=85,1,0))</formula>
    </cfRule>
  </conditionalFormatting>
  <conditionalFormatting sqref="X81">
    <cfRule type="expression" dxfId="15473" priority="257">
      <formula>AND(IF(OR($Q81=1,$Q81=2),1,0),IF($X81&lt;=20,1,0))</formula>
    </cfRule>
    <cfRule type="expression" dxfId="15472" priority="258">
      <formula>AND(IF($Q81=2,1,0),IF($X81&lt;30,1,0))</formula>
    </cfRule>
    <cfRule type="expression" dxfId="15471" priority="259">
      <formula>AND(IF($Q81=3,1,0),IF($X81&lt;30,1,0))</formula>
    </cfRule>
    <cfRule type="expression" dxfId="15470" priority="260">
      <formula>AND(IF($Q81=3,1,IF($Q81=4,1,0)),IF($F81&lt;=85,1,0))</formula>
    </cfRule>
  </conditionalFormatting>
  <conditionalFormatting sqref="AI81">
    <cfRule type="expression" dxfId="15469" priority="253">
      <formula>AND(IF(OR($Q81=1,$Q81=2),1,0),IF($X81&lt;=20,1,0))</formula>
    </cfRule>
    <cfRule type="expression" dxfId="15468" priority="254">
      <formula>AND(IF($Q81=2,1,0),IF($X81&lt;30,1,0))</formula>
    </cfRule>
    <cfRule type="expression" dxfId="15467" priority="255">
      <formula>AND(IF($Q81=3,1,0),IF($X81&lt;30,1,0))</formula>
    </cfRule>
    <cfRule type="expression" dxfId="15466" priority="256">
      <formula>AND(IF($Q81=3,1,IF($Q81=4,1,0)),IF($F81&lt;=85,1,0))</formula>
    </cfRule>
  </conditionalFormatting>
  <conditionalFormatting sqref="AV82">
    <cfRule type="expression" dxfId="15465" priority="251">
      <formula>AV82="X"</formula>
    </cfRule>
    <cfRule type="expression" dxfId="15464" priority="252">
      <formula>AV82="후보"</formula>
    </cfRule>
  </conditionalFormatting>
  <conditionalFormatting sqref="AC82">
    <cfRule type="cellIs" dxfId="15463" priority="248" operator="greaterThan">
      <formula>0.9</formula>
    </cfRule>
    <cfRule type="cellIs" dxfId="15462" priority="249" operator="greaterThan">
      <formula>0.85</formula>
    </cfRule>
  </conditionalFormatting>
  <conditionalFormatting sqref="N82">
    <cfRule type="cellIs" dxfId="15461" priority="246" operator="greaterThan">
      <formula>0.9</formula>
    </cfRule>
    <cfRule type="cellIs" dxfId="15460" priority="247" operator="greaterThan">
      <formula>0.85</formula>
    </cfRule>
  </conditionalFormatting>
  <conditionalFormatting sqref="E82">
    <cfRule type="expression" dxfId="15459" priority="242">
      <formula>AND(IF(OR($Q82=1,$Q82=2),1,0),IF($X82&lt;=20,1,0))</formula>
    </cfRule>
    <cfRule type="expression" dxfId="15458" priority="243">
      <formula>AND(IF($Q82=2,1,0),IF($X82&lt;30,1,0))</formula>
    </cfRule>
    <cfRule type="expression" dxfId="15457" priority="244">
      <formula>AND(IF($Q82=3,1,0),IF($X82&lt;30,1,0))</formula>
    </cfRule>
    <cfRule type="expression" dxfId="15456" priority="245">
      <formula>AND(IF($Q82=3,1,IF($Q82=4,1,0)),IF($F82&lt;=85,1,0))</formula>
    </cfRule>
  </conditionalFormatting>
  <conditionalFormatting sqref="X82">
    <cfRule type="expression" dxfId="15455" priority="238">
      <formula>AND(IF(OR($Q82=1,$Q82=2),1,0),IF($X82&lt;=20,1,0))</formula>
    </cfRule>
    <cfRule type="expression" dxfId="15454" priority="239">
      <formula>AND(IF($Q82=2,1,0),IF($X82&lt;30,1,0))</formula>
    </cfRule>
    <cfRule type="expression" dxfId="15453" priority="240">
      <formula>AND(IF($Q82=3,1,0),IF($X82&lt;30,1,0))</formula>
    </cfRule>
    <cfRule type="expression" dxfId="15452" priority="241">
      <formula>AND(IF($Q82=3,1,IF($Q82=4,1,0)),IF($F82&lt;=85,1,0))</formula>
    </cfRule>
  </conditionalFormatting>
  <conditionalFormatting sqref="AI82">
    <cfRule type="expression" dxfId="15451" priority="234">
      <formula>AND(IF(OR($Q82=1,$Q82=2),1,0),IF($X82&lt;=20,1,0))</formula>
    </cfRule>
    <cfRule type="expression" dxfId="15450" priority="235">
      <formula>AND(IF($Q82=2,1,0),IF($X82&lt;30,1,0))</formula>
    </cfRule>
    <cfRule type="expression" dxfId="15449" priority="236">
      <formula>AND(IF($Q82=3,1,0),IF($X82&lt;30,1,0))</formula>
    </cfRule>
    <cfRule type="expression" dxfId="15448" priority="237">
      <formula>AND(IF($Q82=3,1,IF($Q82=4,1,0)),IF($F82&lt;=85,1,0))</formula>
    </cfRule>
  </conditionalFormatting>
  <conditionalFormatting sqref="AV83">
    <cfRule type="expression" dxfId="15447" priority="232">
      <formula>AV83="X"</formula>
    </cfRule>
    <cfRule type="expression" dxfId="15446" priority="233">
      <formula>AV83="후보"</formula>
    </cfRule>
  </conditionalFormatting>
  <conditionalFormatting sqref="AC83">
    <cfRule type="cellIs" dxfId="15445" priority="229" operator="greaterThan">
      <formula>0.9</formula>
    </cfRule>
    <cfRule type="cellIs" dxfId="15444" priority="230" operator="greaterThan">
      <formula>0.85</formula>
    </cfRule>
  </conditionalFormatting>
  <conditionalFormatting sqref="N83">
    <cfRule type="cellIs" dxfId="15443" priority="227" operator="greaterThan">
      <formula>0.9</formula>
    </cfRule>
    <cfRule type="cellIs" dxfId="15442" priority="228" operator="greaterThan">
      <formula>0.85</formula>
    </cfRule>
  </conditionalFormatting>
  <conditionalFormatting sqref="E83">
    <cfRule type="expression" dxfId="15441" priority="223">
      <formula>AND(IF(OR($Q83=1,$Q83=2),1,0),IF($X83&lt;=20,1,0))</formula>
    </cfRule>
    <cfRule type="expression" dxfId="15440" priority="224">
      <formula>AND(IF($Q83=2,1,0),IF($X83&lt;30,1,0))</formula>
    </cfRule>
    <cfRule type="expression" dxfId="15439" priority="225">
      <formula>AND(IF($Q83=3,1,0),IF($X83&lt;30,1,0))</formula>
    </cfRule>
    <cfRule type="expression" dxfId="15438" priority="226">
      <formula>AND(IF($Q83=3,1,IF($Q83=4,1,0)),IF($F83&lt;=85,1,0))</formula>
    </cfRule>
  </conditionalFormatting>
  <conditionalFormatting sqref="X83">
    <cfRule type="expression" dxfId="15437" priority="219">
      <formula>AND(IF(OR($Q83=1,$Q83=2),1,0),IF($X83&lt;=20,1,0))</formula>
    </cfRule>
    <cfRule type="expression" dxfId="15436" priority="220">
      <formula>AND(IF($Q83=2,1,0),IF($X83&lt;30,1,0))</formula>
    </cfRule>
    <cfRule type="expression" dxfId="15435" priority="221">
      <formula>AND(IF($Q83=3,1,0),IF($X83&lt;30,1,0))</formula>
    </cfRule>
    <cfRule type="expression" dxfId="15434" priority="222">
      <formula>AND(IF($Q83=3,1,IF($Q83=4,1,0)),IF($F83&lt;=85,1,0))</formula>
    </cfRule>
  </conditionalFormatting>
  <conditionalFormatting sqref="AI83">
    <cfRule type="expression" dxfId="15433" priority="215">
      <formula>AND(IF(OR($Q83=1,$Q83=2),1,0),IF($X83&lt;=20,1,0))</formula>
    </cfRule>
    <cfRule type="expression" dxfId="15432" priority="216">
      <formula>AND(IF($Q83=2,1,0),IF($X83&lt;30,1,0))</formula>
    </cfRule>
    <cfRule type="expression" dxfId="15431" priority="217">
      <formula>AND(IF($Q83=3,1,0),IF($X83&lt;30,1,0))</formula>
    </cfRule>
    <cfRule type="expression" dxfId="15430" priority="218">
      <formula>AND(IF($Q83=3,1,IF($Q83=4,1,0)),IF($F83&lt;=85,1,0))</formula>
    </cfRule>
  </conditionalFormatting>
  <conditionalFormatting sqref="AV84">
    <cfRule type="expression" dxfId="15429" priority="213">
      <formula>AV84="X"</formula>
    </cfRule>
    <cfRule type="expression" dxfId="15428" priority="214">
      <formula>AV84="후보"</formula>
    </cfRule>
  </conditionalFormatting>
  <conditionalFormatting sqref="AC84">
    <cfRule type="cellIs" dxfId="15427" priority="210" operator="greaterThan">
      <formula>0.9</formula>
    </cfRule>
    <cfRule type="cellIs" dxfId="15426" priority="211" operator="greaterThan">
      <formula>0.85</formula>
    </cfRule>
  </conditionalFormatting>
  <conditionalFormatting sqref="N84">
    <cfRule type="cellIs" dxfId="15425" priority="208" operator="greaterThan">
      <formula>0.9</formula>
    </cfRule>
    <cfRule type="cellIs" dxfId="15424" priority="209" operator="greaterThan">
      <formula>0.85</formula>
    </cfRule>
  </conditionalFormatting>
  <conditionalFormatting sqref="E84">
    <cfRule type="expression" dxfId="15423" priority="204">
      <formula>AND(IF(OR($Q84=1,$Q84=2),1,0),IF($X84&lt;=20,1,0))</formula>
    </cfRule>
    <cfRule type="expression" dxfId="15422" priority="205">
      <formula>AND(IF($Q84=2,1,0),IF($X84&lt;30,1,0))</formula>
    </cfRule>
    <cfRule type="expression" dxfId="15421" priority="206">
      <formula>AND(IF($Q84=3,1,0),IF($X84&lt;30,1,0))</formula>
    </cfRule>
    <cfRule type="expression" dxfId="15420" priority="207">
      <formula>AND(IF($Q84=3,1,IF($Q84=4,1,0)),IF($F84&lt;=85,1,0))</formula>
    </cfRule>
  </conditionalFormatting>
  <conditionalFormatting sqref="X84">
    <cfRule type="expression" dxfId="15419" priority="200">
      <formula>AND(IF(OR($Q84=1,$Q84=2),1,0),IF($X84&lt;=20,1,0))</formula>
    </cfRule>
    <cfRule type="expression" dxfId="15418" priority="201">
      <formula>AND(IF($Q84=2,1,0),IF($X84&lt;30,1,0))</formula>
    </cfRule>
    <cfRule type="expression" dxfId="15417" priority="202">
      <formula>AND(IF($Q84=3,1,0),IF($X84&lt;30,1,0))</formula>
    </cfRule>
    <cfRule type="expression" dxfId="15416" priority="203">
      <formula>AND(IF($Q84=3,1,IF($Q84=4,1,0)),IF($F84&lt;=85,1,0))</formula>
    </cfRule>
  </conditionalFormatting>
  <conditionalFormatting sqref="AI84">
    <cfRule type="expression" dxfId="15415" priority="196">
      <formula>AND(IF(OR($Q84=1,$Q84=2),1,0),IF($X84&lt;=20,1,0))</formula>
    </cfRule>
    <cfRule type="expression" dxfId="15414" priority="197">
      <formula>AND(IF($Q84=2,1,0),IF($X84&lt;30,1,0))</formula>
    </cfRule>
    <cfRule type="expression" dxfId="15413" priority="198">
      <formula>AND(IF($Q84=3,1,0),IF($X84&lt;30,1,0))</formula>
    </cfRule>
    <cfRule type="expression" dxfId="15412" priority="199">
      <formula>AND(IF($Q84=3,1,IF($Q84=4,1,0)),IF($F84&lt;=85,1,0))</formula>
    </cfRule>
  </conditionalFormatting>
  <conditionalFormatting sqref="AV85">
    <cfRule type="expression" dxfId="15411" priority="194">
      <formula>AV85="X"</formula>
    </cfRule>
    <cfRule type="expression" dxfId="15410" priority="195">
      <formula>AV85="후보"</formula>
    </cfRule>
  </conditionalFormatting>
  <conditionalFormatting sqref="AC85">
    <cfRule type="cellIs" dxfId="15409" priority="191" operator="greaterThan">
      <formula>0.9</formula>
    </cfRule>
    <cfRule type="cellIs" dxfId="15408" priority="192" operator="greaterThan">
      <formula>0.85</formula>
    </cfRule>
  </conditionalFormatting>
  <conditionalFormatting sqref="N85">
    <cfRule type="cellIs" dxfId="15407" priority="189" operator="greaterThan">
      <formula>0.9</formula>
    </cfRule>
    <cfRule type="cellIs" dxfId="15406" priority="190" operator="greaterThan">
      <formula>0.85</formula>
    </cfRule>
  </conditionalFormatting>
  <conditionalFormatting sqref="E85">
    <cfRule type="expression" dxfId="15405" priority="185">
      <formula>AND(IF(OR($Q85=1,$Q85=2),1,0),IF($X85&lt;=20,1,0))</formula>
    </cfRule>
    <cfRule type="expression" dxfId="15404" priority="186">
      <formula>AND(IF($Q85=2,1,0),IF($X85&lt;30,1,0))</formula>
    </cfRule>
    <cfRule type="expression" dxfId="15403" priority="187">
      <formula>AND(IF($Q85=3,1,0),IF($X85&lt;30,1,0))</formula>
    </cfRule>
    <cfRule type="expression" dxfId="15402" priority="188">
      <formula>AND(IF($Q85=3,1,IF($Q85=4,1,0)),IF($F85&lt;=85,1,0))</formula>
    </cfRule>
  </conditionalFormatting>
  <conditionalFormatting sqref="X85">
    <cfRule type="expression" dxfId="15401" priority="181">
      <formula>AND(IF(OR($Q85=1,$Q85=2),1,0),IF($X85&lt;=20,1,0))</formula>
    </cfRule>
    <cfRule type="expression" dxfId="15400" priority="182">
      <formula>AND(IF($Q85=2,1,0),IF($X85&lt;30,1,0))</formula>
    </cfRule>
    <cfRule type="expression" dxfId="15399" priority="183">
      <formula>AND(IF($Q85=3,1,0),IF($X85&lt;30,1,0))</formula>
    </cfRule>
    <cfRule type="expression" dxfId="15398" priority="184">
      <formula>AND(IF($Q85=3,1,IF($Q85=4,1,0)),IF($F85&lt;=85,1,0))</formula>
    </cfRule>
  </conditionalFormatting>
  <conditionalFormatting sqref="AI85">
    <cfRule type="expression" dxfId="15397" priority="177">
      <formula>AND(IF(OR($Q85=1,$Q85=2),1,0),IF($X85&lt;=20,1,0))</formula>
    </cfRule>
    <cfRule type="expression" dxfId="15396" priority="178">
      <formula>AND(IF($Q85=2,1,0),IF($X85&lt;30,1,0))</formula>
    </cfRule>
    <cfRule type="expression" dxfId="15395" priority="179">
      <formula>AND(IF($Q85=3,1,0),IF($X85&lt;30,1,0))</formula>
    </cfRule>
    <cfRule type="expression" dxfId="15394" priority="180">
      <formula>AND(IF($Q85=3,1,IF($Q85=4,1,0)),IF($F85&lt;=85,1,0))</formula>
    </cfRule>
  </conditionalFormatting>
  <conditionalFormatting sqref="AV86">
    <cfRule type="expression" dxfId="15393" priority="175">
      <formula>AV86="X"</formula>
    </cfRule>
    <cfRule type="expression" dxfId="15392" priority="176">
      <formula>AV86="후보"</formula>
    </cfRule>
  </conditionalFormatting>
  <conditionalFormatting sqref="AC86 N86">
    <cfRule type="cellIs" dxfId="15391" priority="172" operator="greaterThan">
      <formula>0.9</formula>
    </cfRule>
    <cfRule type="cellIs" dxfId="15390" priority="173" operator="greaterThan">
      <formula>0.85</formula>
    </cfRule>
  </conditionalFormatting>
  <conditionalFormatting sqref="AV87">
    <cfRule type="expression" dxfId="15389" priority="170">
      <formula>AV87="X"</formula>
    </cfRule>
    <cfRule type="expression" dxfId="15388" priority="171">
      <formula>AV87="후보"</formula>
    </cfRule>
  </conditionalFormatting>
  <conditionalFormatting sqref="AC87">
    <cfRule type="cellIs" dxfId="15387" priority="167" operator="greaterThan">
      <formula>0.9</formula>
    </cfRule>
    <cfRule type="cellIs" dxfId="15386" priority="168" operator="greaterThan">
      <formula>0.85</formula>
    </cfRule>
  </conditionalFormatting>
  <conditionalFormatting sqref="N87">
    <cfRule type="cellIs" dxfId="15385" priority="165" operator="greaterThan">
      <formula>0.9</formula>
    </cfRule>
    <cfRule type="cellIs" dxfId="15384" priority="166" operator="greaterThan">
      <formula>0.85</formula>
    </cfRule>
  </conditionalFormatting>
  <conditionalFormatting sqref="E87">
    <cfRule type="expression" dxfId="15383" priority="161">
      <formula>AND(IF(OR($Q87=1,$Q87=2),1,0),IF($X87&lt;=20,1,0))</formula>
    </cfRule>
    <cfRule type="expression" dxfId="15382" priority="162">
      <formula>AND(IF($Q87=2,1,0),IF($X87&lt;30,1,0))</formula>
    </cfRule>
    <cfRule type="expression" dxfId="15381" priority="163">
      <formula>AND(IF($Q87=3,1,0),IF($X87&lt;30,1,0))</formula>
    </cfRule>
    <cfRule type="expression" dxfId="15380" priority="164">
      <formula>AND(IF($Q87=3,1,IF($Q87=4,1,0)),IF($F87&lt;=85,1,0))</formula>
    </cfRule>
  </conditionalFormatting>
  <conditionalFormatting sqref="X87">
    <cfRule type="expression" dxfId="15379" priority="157">
      <formula>AND(IF(OR($Q87=1,$Q87=2),1,0),IF($X87&lt;=20,1,0))</formula>
    </cfRule>
    <cfRule type="expression" dxfId="15378" priority="158">
      <formula>AND(IF($Q87=2,1,0),IF($X87&lt;30,1,0))</formula>
    </cfRule>
    <cfRule type="expression" dxfId="15377" priority="159">
      <formula>AND(IF($Q87=3,1,0),IF($X87&lt;30,1,0))</formula>
    </cfRule>
    <cfRule type="expression" dxfId="15376" priority="160">
      <formula>AND(IF($Q87=3,1,IF($Q87=4,1,0)),IF($F87&lt;=85,1,0))</formula>
    </cfRule>
  </conditionalFormatting>
  <conditionalFormatting sqref="AI87">
    <cfRule type="expression" dxfId="15375" priority="153">
      <formula>AND(IF(OR($Q87=1,$Q87=2),1,0),IF($X87&lt;=20,1,0))</formula>
    </cfRule>
    <cfRule type="expression" dxfId="15374" priority="154">
      <formula>AND(IF($Q87=2,1,0),IF($X87&lt;30,1,0))</formula>
    </cfRule>
    <cfRule type="expression" dxfId="15373" priority="155">
      <formula>AND(IF($Q87=3,1,0),IF($X87&lt;30,1,0))</formula>
    </cfRule>
    <cfRule type="expression" dxfId="15372" priority="156">
      <formula>AND(IF($Q87=3,1,IF($Q87=4,1,0)),IF($F87&lt;=85,1,0))</formula>
    </cfRule>
  </conditionalFormatting>
  <conditionalFormatting sqref="AV88">
    <cfRule type="expression" dxfId="15371" priority="151">
      <formula>AV88="X"</formula>
    </cfRule>
    <cfRule type="expression" dxfId="15370" priority="152">
      <formula>AV88="후보"</formula>
    </cfRule>
  </conditionalFormatting>
  <conditionalFormatting sqref="AC88">
    <cfRule type="cellIs" dxfId="15369" priority="148" operator="greaterThan">
      <formula>0.9</formula>
    </cfRule>
    <cfRule type="cellIs" dxfId="15368" priority="149" operator="greaterThan">
      <formula>0.85</formula>
    </cfRule>
  </conditionalFormatting>
  <conditionalFormatting sqref="N88">
    <cfRule type="cellIs" dxfId="15367" priority="146" operator="greaterThan">
      <formula>0.9</formula>
    </cfRule>
    <cfRule type="cellIs" dxfId="15366" priority="147" operator="greaterThan">
      <formula>0.85</formula>
    </cfRule>
  </conditionalFormatting>
  <conditionalFormatting sqref="E88">
    <cfRule type="expression" dxfId="15365" priority="142">
      <formula>AND(IF(OR($Q88=1,$Q88=2),1,0),IF($X88&lt;=20,1,0))</formula>
    </cfRule>
    <cfRule type="expression" dxfId="15364" priority="143">
      <formula>AND(IF($Q88=2,1,0),IF($X88&lt;30,1,0))</formula>
    </cfRule>
    <cfRule type="expression" dxfId="15363" priority="144">
      <formula>AND(IF($Q88=3,1,0),IF($X88&lt;30,1,0))</formula>
    </cfRule>
    <cfRule type="expression" dxfId="15362" priority="145">
      <formula>AND(IF($Q88=3,1,IF($Q88=4,1,0)),IF($F88&lt;=85,1,0))</formula>
    </cfRule>
  </conditionalFormatting>
  <conditionalFormatting sqref="X88">
    <cfRule type="expression" dxfId="15361" priority="138">
      <formula>AND(IF(OR($Q88=1,$Q88=2),1,0),IF($X88&lt;=20,1,0))</formula>
    </cfRule>
    <cfRule type="expression" dxfId="15360" priority="139">
      <formula>AND(IF($Q88=2,1,0),IF($X88&lt;30,1,0))</formula>
    </cfRule>
    <cfRule type="expression" dxfId="15359" priority="140">
      <formula>AND(IF($Q88=3,1,0),IF($X88&lt;30,1,0))</formula>
    </cfRule>
    <cfRule type="expression" dxfId="15358" priority="141">
      <formula>AND(IF($Q88=3,1,IF($Q88=4,1,0)),IF($F88&lt;=85,1,0))</formula>
    </cfRule>
  </conditionalFormatting>
  <conditionalFormatting sqref="AI88">
    <cfRule type="expression" dxfId="15357" priority="134">
      <formula>AND(IF(OR($Q88=1,$Q88=2),1,0),IF($X88&lt;=20,1,0))</formula>
    </cfRule>
    <cfRule type="expression" dxfId="15356" priority="135">
      <formula>AND(IF($Q88=2,1,0),IF($X88&lt;30,1,0))</formula>
    </cfRule>
    <cfRule type="expression" dxfId="15355" priority="136">
      <formula>AND(IF($Q88=3,1,0),IF($X88&lt;30,1,0))</formula>
    </cfRule>
    <cfRule type="expression" dxfId="15354" priority="137">
      <formula>AND(IF($Q88=3,1,IF($Q88=4,1,0)),IF($F88&lt;=85,1,0))</formula>
    </cfRule>
  </conditionalFormatting>
  <conditionalFormatting sqref="AV89">
    <cfRule type="expression" dxfId="15353" priority="132">
      <formula>AV89="X"</formula>
    </cfRule>
    <cfRule type="expression" dxfId="15352" priority="133">
      <formula>AV89="후보"</formula>
    </cfRule>
  </conditionalFormatting>
  <conditionalFormatting sqref="AC89">
    <cfRule type="cellIs" dxfId="15351" priority="129" operator="greaterThan">
      <formula>0.9</formula>
    </cfRule>
    <cfRule type="cellIs" dxfId="15350" priority="130" operator="greaterThan">
      <formula>0.85</formula>
    </cfRule>
  </conditionalFormatting>
  <conditionalFormatting sqref="N89">
    <cfRule type="cellIs" dxfId="15349" priority="127" operator="greaterThan">
      <formula>0.9</formula>
    </cfRule>
    <cfRule type="cellIs" dxfId="15348" priority="128" operator="greaterThan">
      <formula>0.85</formula>
    </cfRule>
  </conditionalFormatting>
  <conditionalFormatting sqref="E89">
    <cfRule type="expression" dxfId="15347" priority="123">
      <formula>AND(IF(OR($Q89=1,$Q89=2),1,0),IF($X89&lt;=20,1,0))</formula>
    </cfRule>
    <cfRule type="expression" dxfId="15346" priority="124">
      <formula>AND(IF($Q89=2,1,0),IF($X89&lt;30,1,0))</formula>
    </cfRule>
    <cfRule type="expression" dxfId="15345" priority="125">
      <formula>AND(IF($Q89=3,1,0),IF($X89&lt;30,1,0))</formula>
    </cfRule>
    <cfRule type="expression" dxfId="15344" priority="126">
      <formula>AND(IF($Q89=3,1,IF($Q89=4,1,0)),IF($F89&lt;=85,1,0))</formula>
    </cfRule>
  </conditionalFormatting>
  <conditionalFormatting sqref="X89">
    <cfRule type="expression" dxfId="15343" priority="119">
      <formula>AND(IF(OR($Q89=1,$Q89=2),1,0),IF($X89&lt;=20,1,0))</formula>
    </cfRule>
    <cfRule type="expression" dxfId="15342" priority="120">
      <formula>AND(IF($Q89=2,1,0),IF($X89&lt;30,1,0))</formula>
    </cfRule>
    <cfRule type="expression" dxfId="15341" priority="121">
      <formula>AND(IF($Q89=3,1,0),IF($X89&lt;30,1,0))</formula>
    </cfRule>
    <cfRule type="expression" dxfId="15340" priority="122">
      <formula>AND(IF($Q89=3,1,IF($Q89=4,1,0)),IF($F89&lt;=85,1,0))</formula>
    </cfRule>
  </conditionalFormatting>
  <conditionalFormatting sqref="AI89">
    <cfRule type="expression" dxfId="15339" priority="115">
      <formula>AND(IF(OR($Q89=1,$Q89=2),1,0),IF($X89&lt;=20,1,0))</formula>
    </cfRule>
    <cfRule type="expression" dxfId="15338" priority="116">
      <formula>AND(IF($Q89=2,1,0),IF($X89&lt;30,1,0))</formula>
    </cfRule>
    <cfRule type="expression" dxfId="15337" priority="117">
      <formula>AND(IF($Q89=3,1,0),IF($X89&lt;30,1,0))</formula>
    </cfRule>
    <cfRule type="expression" dxfId="15336" priority="118">
      <formula>AND(IF($Q89=3,1,IF($Q89=4,1,0)),IF($F89&lt;=85,1,0))</formula>
    </cfRule>
  </conditionalFormatting>
  <conditionalFormatting sqref="AV90">
    <cfRule type="expression" dxfId="15335" priority="113">
      <formula>AV90="X"</formula>
    </cfRule>
    <cfRule type="expression" dxfId="15334" priority="114">
      <formula>AV90="후보"</formula>
    </cfRule>
  </conditionalFormatting>
  <conditionalFormatting sqref="AC90">
    <cfRule type="cellIs" dxfId="15333" priority="110" operator="greaterThan">
      <formula>0.9</formula>
    </cfRule>
    <cfRule type="cellIs" dxfId="15332" priority="111" operator="greaterThan">
      <formula>0.85</formula>
    </cfRule>
  </conditionalFormatting>
  <conditionalFormatting sqref="N90">
    <cfRule type="cellIs" dxfId="15331" priority="108" operator="greaterThan">
      <formula>0.9</formula>
    </cfRule>
    <cfRule type="cellIs" dxfId="15330" priority="109" operator="greaterThan">
      <formula>0.85</formula>
    </cfRule>
  </conditionalFormatting>
  <conditionalFormatting sqref="E90">
    <cfRule type="expression" dxfId="15329" priority="104">
      <formula>AND(IF(OR($Q90=1,$Q90=2),1,0),IF($X90&lt;=20,1,0))</formula>
    </cfRule>
    <cfRule type="expression" dxfId="15328" priority="105">
      <formula>AND(IF($Q90=2,1,0),IF($X90&lt;30,1,0))</formula>
    </cfRule>
    <cfRule type="expression" dxfId="15327" priority="106">
      <formula>AND(IF($Q90=3,1,0),IF($X90&lt;30,1,0))</formula>
    </cfRule>
    <cfRule type="expression" dxfId="15326" priority="107">
      <formula>AND(IF($Q90=3,1,IF($Q90=4,1,0)),IF($F90&lt;=85,1,0))</formula>
    </cfRule>
  </conditionalFormatting>
  <conditionalFormatting sqref="X90">
    <cfRule type="expression" dxfId="15325" priority="100">
      <formula>AND(IF(OR($Q90=1,$Q90=2),1,0),IF($X90&lt;=20,1,0))</formula>
    </cfRule>
    <cfRule type="expression" dxfId="15324" priority="101">
      <formula>AND(IF($Q90=2,1,0),IF($X90&lt;30,1,0))</formula>
    </cfRule>
    <cfRule type="expression" dxfId="15323" priority="102">
      <formula>AND(IF($Q90=3,1,0),IF($X90&lt;30,1,0))</formula>
    </cfRule>
    <cfRule type="expression" dxfId="15322" priority="103">
      <formula>AND(IF($Q90=3,1,IF($Q90=4,1,0)),IF($F90&lt;=85,1,0))</formula>
    </cfRule>
  </conditionalFormatting>
  <conditionalFormatting sqref="AI90">
    <cfRule type="expression" dxfId="15321" priority="96">
      <formula>AND(IF(OR($Q90=1,$Q90=2),1,0),IF($X90&lt;=20,1,0))</formula>
    </cfRule>
    <cfRule type="expression" dxfId="15320" priority="97">
      <formula>AND(IF($Q90=2,1,0),IF($X90&lt;30,1,0))</formula>
    </cfRule>
    <cfRule type="expression" dxfId="15319" priority="98">
      <formula>AND(IF($Q90=3,1,0),IF($X90&lt;30,1,0))</formula>
    </cfRule>
    <cfRule type="expression" dxfId="15318" priority="99">
      <formula>AND(IF($Q90=3,1,IF($Q90=4,1,0)),IF($F90&lt;=85,1,0))</formula>
    </cfRule>
  </conditionalFormatting>
  <conditionalFormatting sqref="AV91">
    <cfRule type="expression" dxfId="15317" priority="94">
      <formula>AV91="X"</formula>
    </cfRule>
    <cfRule type="expression" dxfId="15316" priority="95">
      <formula>AV91="후보"</formula>
    </cfRule>
  </conditionalFormatting>
  <conditionalFormatting sqref="AC91">
    <cfRule type="cellIs" dxfId="15315" priority="91" operator="greaterThan">
      <formula>0.9</formula>
    </cfRule>
    <cfRule type="cellIs" dxfId="15314" priority="92" operator="greaterThan">
      <formula>0.85</formula>
    </cfRule>
  </conditionalFormatting>
  <conditionalFormatting sqref="N91">
    <cfRule type="cellIs" dxfId="15313" priority="89" operator="greaterThan">
      <formula>0.9</formula>
    </cfRule>
    <cfRule type="cellIs" dxfId="15312" priority="90" operator="greaterThan">
      <formula>0.85</formula>
    </cfRule>
  </conditionalFormatting>
  <conditionalFormatting sqref="E91">
    <cfRule type="expression" dxfId="15311" priority="85">
      <formula>AND(IF(OR($Q91=1,$Q91=2),1,0),IF($X91&lt;=20,1,0))</formula>
    </cfRule>
    <cfRule type="expression" dxfId="15310" priority="86">
      <formula>AND(IF($Q91=2,1,0),IF($X91&lt;30,1,0))</formula>
    </cfRule>
    <cfRule type="expression" dxfId="15309" priority="87">
      <formula>AND(IF($Q91=3,1,0),IF($X91&lt;30,1,0))</formula>
    </cfRule>
    <cfRule type="expression" dxfId="15308" priority="88">
      <formula>AND(IF($Q91=3,1,IF($Q91=4,1,0)),IF($F91&lt;=85,1,0))</formula>
    </cfRule>
  </conditionalFormatting>
  <conditionalFormatting sqref="X91">
    <cfRule type="expression" dxfId="15307" priority="81">
      <formula>AND(IF(OR($Q91=1,$Q91=2),1,0),IF($X91&lt;=20,1,0))</formula>
    </cfRule>
    <cfRule type="expression" dxfId="15306" priority="82">
      <formula>AND(IF($Q91=2,1,0),IF($X91&lt;30,1,0))</formula>
    </cfRule>
    <cfRule type="expression" dxfId="15305" priority="83">
      <formula>AND(IF($Q91=3,1,0),IF($X91&lt;30,1,0))</formula>
    </cfRule>
    <cfRule type="expression" dxfId="15304" priority="84">
      <formula>AND(IF($Q91=3,1,IF($Q91=4,1,0)),IF($F91&lt;=85,1,0))</formula>
    </cfRule>
  </conditionalFormatting>
  <conditionalFormatting sqref="AI91">
    <cfRule type="expression" dxfId="15303" priority="77">
      <formula>AND(IF(OR($Q91=1,$Q91=2),1,0),IF($X91&lt;=20,1,0))</formula>
    </cfRule>
    <cfRule type="expression" dxfId="15302" priority="78">
      <formula>AND(IF($Q91=2,1,0),IF($X91&lt;30,1,0))</formula>
    </cfRule>
    <cfRule type="expression" dxfId="15301" priority="79">
      <formula>AND(IF($Q91=3,1,0),IF($X91&lt;30,1,0))</formula>
    </cfRule>
    <cfRule type="expression" dxfId="15300" priority="80">
      <formula>AND(IF($Q91=3,1,IF($Q91=4,1,0)),IF($F91&lt;=85,1,0))</formula>
    </cfRule>
  </conditionalFormatting>
  <conditionalFormatting sqref="AV92">
    <cfRule type="expression" dxfId="15299" priority="75">
      <formula>AV92="X"</formula>
    </cfRule>
    <cfRule type="expression" dxfId="15298" priority="76">
      <formula>AV92="후보"</formula>
    </cfRule>
  </conditionalFormatting>
  <conditionalFormatting sqref="AC92">
    <cfRule type="cellIs" dxfId="15297" priority="72" operator="greaterThan">
      <formula>0.9</formula>
    </cfRule>
    <cfRule type="cellIs" dxfId="15296" priority="73" operator="greaterThan">
      <formula>0.85</formula>
    </cfRule>
  </conditionalFormatting>
  <conditionalFormatting sqref="N92">
    <cfRule type="cellIs" dxfId="15295" priority="70" operator="greaterThan">
      <formula>0.9</formula>
    </cfRule>
    <cfRule type="cellIs" dxfId="15294" priority="71" operator="greaterThan">
      <formula>0.85</formula>
    </cfRule>
  </conditionalFormatting>
  <conditionalFormatting sqref="E92">
    <cfRule type="expression" dxfId="15293" priority="66">
      <formula>AND(IF(OR($Q92=1,$Q92=2),1,0),IF($X92&lt;=20,1,0))</formula>
    </cfRule>
    <cfRule type="expression" dxfId="15292" priority="67">
      <formula>AND(IF($Q92=2,1,0),IF($X92&lt;30,1,0))</formula>
    </cfRule>
    <cfRule type="expression" dxfId="15291" priority="68">
      <formula>AND(IF($Q92=3,1,0),IF($X92&lt;30,1,0))</formula>
    </cfRule>
    <cfRule type="expression" dxfId="15290" priority="69">
      <formula>AND(IF($Q92=3,1,IF($Q92=4,1,0)),IF($F92&lt;=85,1,0))</formula>
    </cfRule>
  </conditionalFormatting>
  <conditionalFormatting sqref="X92">
    <cfRule type="expression" dxfId="15289" priority="62">
      <formula>AND(IF(OR($Q92=1,$Q92=2),1,0),IF($X92&lt;=20,1,0))</formula>
    </cfRule>
    <cfRule type="expression" dxfId="15288" priority="63">
      <formula>AND(IF($Q92=2,1,0),IF($X92&lt;30,1,0))</formula>
    </cfRule>
    <cfRule type="expression" dxfId="15287" priority="64">
      <formula>AND(IF($Q92=3,1,0),IF($X92&lt;30,1,0))</formula>
    </cfRule>
    <cfRule type="expression" dxfId="15286" priority="65">
      <formula>AND(IF($Q92=3,1,IF($Q92=4,1,0)),IF($F92&lt;=85,1,0))</formula>
    </cfRule>
  </conditionalFormatting>
  <conditionalFormatting sqref="AI92">
    <cfRule type="expression" dxfId="15285" priority="58">
      <formula>AND(IF(OR($Q92=1,$Q92=2),1,0),IF($X92&lt;=20,1,0))</formula>
    </cfRule>
    <cfRule type="expression" dxfId="15284" priority="59">
      <formula>AND(IF($Q92=2,1,0),IF($X92&lt;30,1,0))</formula>
    </cfRule>
    <cfRule type="expression" dxfId="15283" priority="60">
      <formula>AND(IF($Q92=3,1,0),IF($X92&lt;30,1,0))</formula>
    </cfRule>
    <cfRule type="expression" dxfId="15282" priority="61">
      <formula>AND(IF($Q92=3,1,IF($Q92=4,1,0)),IF($F92&lt;=85,1,0))</formula>
    </cfRule>
  </conditionalFormatting>
  <conditionalFormatting sqref="AV93">
    <cfRule type="expression" dxfId="15281" priority="56">
      <formula>AV93="X"</formula>
    </cfRule>
    <cfRule type="expression" dxfId="15280" priority="57">
      <formula>AV93="후보"</formula>
    </cfRule>
  </conditionalFormatting>
  <conditionalFormatting sqref="AC93">
    <cfRule type="cellIs" dxfId="15279" priority="53" operator="greaterThan">
      <formula>0.9</formula>
    </cfRule>
    <cfRule type="cellIs" dxfId="15278" priority="54" operator="greaterThan">
      <formula>0.85</formula>
    </cfRule>
  </conditionalFormatting>
  <conditionalFormatting sqref="N93">
    <cfRule type="cellIs" dxfId="15277" priority="51" operator="greaterThan">
      <formula>0.9</formula>
    </cfRule>
    <cfRule type="cellIs" dxfId="15276" priority="52" operator="greaterThan">
      <formula>0.85</formula>
    </cfRule>
  </conditionalFormatting>
  <conditionalFormatting sqref="E93">
    <cfRule type="expression" dxfId="15275" priority="47">
      <formula>AND(IF(OR($Q93=1,$Q93=2),1,0),IF($X93&lt;=20,1,0))</formula>
    </cfRule>
    <cfRule type="expression" dxfId="15274" priority="48">
      <formula>AND(IF($Q93=2,1,0),IF($X93&lt;30,1,0))</formula>
    </cfRule>
    <cfRule type="expression" dxfId="15273" priority="49">
      <formula>AND(IF($Q93=3,1,0),IF($X93&lt;30,1,0))</formula>
    </cfRule>
    <cfRule type="expression" dxfId="15272" priority="50">
      <formula>AND(IF($Q93=3,1,IF($Q93=4,1,0)),IF($F93&lt;=85,1,0))</formula>
    </cfRule>
  </conditionalFormatting>
  <conditionalFormatting sqref="X93">
    <cfRule type="expression" dxfId="15271" priority="43">
      <formula>AND(IF(OR($Q93=1,$Q93=2),1,0),IF($X93&lt;=20,1,0))</formula>
    </cfRule>
    <cfRule type="expression" dxfId="15270" priority="44">
      <formula>AND(IF($Q93=2,1,0),IF($X93&lt;30,1,0))</formula>
    </cfRule>
    <cfRule type="expression" dxfId="15269" priority="45">
      <formula>AND(IF($Q93=3,1,0),IF($X93&lt;30,1,0))</formula>
    </cfRule>
    <cfRule type="expression" dxfId="15268" priority="46">
      <formula>AND(IF($Q93=3,1,IF($Q93=4,1,0)),IF($F93&lt;=85,1,0))</formula>
    </cfRule>
  </conditionalFormatting>
  <conditionalFormatting sqref="AI93">
    <cfRule type="expression" dxfId="15267" priority="39">
      <formula>AND(IF(OR($Q93=1,$Q93=2),1,0),IF($X93&lt;=20,1,0))</formula>
    </cfRule>
    <cfRule type="expression" dxfId="15266" priority="40">
      <formula>AND(IF($Q93=2,1,0),IF($X93&lt;30,1,0))</formula>
    </cfRule>
    <cfRule type="expression" dxfId="15265" priority="41">
      <formula>AND(IF($Q93=3,1,0),IF($X93&lt;30,1,0))</formula>
    </cfRule>
    <cfRule type="expression" dxfId="15264" priority="42">
      <formula>AND(IF($Q93=3,1,IF($Q93=4,1,0)),IF($F93&lt;=85,1,0))</formula>
    </cfRule>
  </conditionalFormatting>
  <conditionalFormatting sqref="AV94">
    <cfRule type="expression" dxfId="15263" priority="37">
      <formula>AV94="X"</formula>
    </cfRule>
    <cfRule type="expression" dxfId="15262" priority="38">
      <formula>AV94="후보"</formula>
    </cfRule>
  </conditionalFormatting>
  <conditionalFormatting sqref="AC94">
    <cfRule type="cellIs" dxfId="15261" priority="34" operator="greaterThan">
      <formula>0.9</formula>
    </cfRule>
    <cfRule type="cellIs" dxfId="15260" priority="35" operator="greaterThan">
      <formula>0.85</formula>
    </cfRule>
  </conditionalFormatting>
  <conditionalFormatting sqref="N94">
    <cfRule type="cellIs" dxfId="15259" priority="32" operator="greaterThan">
      <formula>0.9</formula>
    </cfRule>
    <cfRule type="cellIs" dxfId="15258" priority="33" operator="greaterThan">
      <formula>0.85</formula>
    </cfRule>
  </conditionalFormatting>
  <conditionalFormatting sqref="E94">
    <cfRule type="expression" dxfId="15257" priority="28">
      <formula>AND(IF(OR($Q94=1,$Q94=2),1,0),IF($X94&lt;=20,1,0))</formula>
    </cfRule>
    <cfRule type="expression" dxfId="15256" priority="29">
      <formula>AND(IF($Q94=2,1,0),IF($X94&lt;30,1,0))</formula>
    </cfRule>
    <cfRule type="expression" dxfId="15255" priority="30">
      <formula>AND(IF($Q94=3,1,0),IF($X94&lt;30,1,0))</formula>
    </cfRule>
    <cfRule type="expression" dxfId="15254" priority="31">
      <formula>AND(IF($Q94=3,1,IF($Q94=4,1,0)),IF($F94&lt;=85,1,0))</formula>
    </cfRule>
  </conditionalFormatting>
  <conditionalFormatting sqref="X94">
    <cfRule type="expression" dxfId="15253" priority="24">
      <formula>AND(IF(OR($Q94=1,$Q94=2),1,0),IF($X94&lt;=20,1,0))</formula>
    </cfRule>
    <cfRule type="expression" dxfId="15252" priority="25">
      <formula>AND(IF($Q94=2,1,0),IF($X94&lt;30,1,0))</formula>
    </cfRule>
    <cfRule type="expression" dxfId="15251" priority="26">
      <formula>AND(IF($Q94=3,1,0),IF($X94&lt;30,1,0))</formula>
    </cfRule>
    <cfRule type="expression" dxfId="15250" priority="27">
      <formula>AND(IF($Q94=3,1,IF($Q94=4,1,0)),IF($F94&lt;=85,1,0))</formula>
    </cfRule>
  </conditionalFormatting>
  <conditionalFormatting sqref="AI94">
    <cfRule type="expression" dxfId="15249" priority="20">
      <formula>AND(IF(OR($Q94=1,$Q94=2),1,0),IF($X94&lt;=20,1,0))</formula>
    </cfRule>
    <cfRule type="expression" dxfId="15248" priority="21">
      <formula>AND(IF($Q94=2,1,0),IF($X94&lt;30,1,0))</formula>
    </cfRule>
    <cfRule type="expression" dxfId="15247" priority="22">
      <formula>AND(IF($Q94=3,1,0),IF($X94&lt;30,1,0))</formula>
    </cfRule>
    <cfRule type="expression" dxfId="15246" priority="23">
      <formula>AND(IF($Q94=3,1,IF($Q94=4,1,0)),IF($F94&lt;=85,1,0))</formula>
    </cfRule>
  </conditionalFormatting>
  <conditionalFormatting sqref="AV95">
    <cfRule type="expression" dxfId="15245" priority="18">
      <formula>AV95="X"</formula>
    </cfRule>
    <cfRule type="expression" dxfId="15244" priority="19">
      <formula>AV95="후보"</formula>
    </cfRule>
  </conditionalFormatting>
  <conditionalFormatting sqref="AC95">
    <cfRule type="cellIs" dxfId="15243" priority="15" operator="greaterThan">
      <formula>0.9</formula>
    </cfRule>
    <cfRule type="cellIs" dxfId="15242" priority="16" operator="greaterThan">
      <formula>0.85</formula>
    </cfRule>
  </conditionalFormatting>
  <conditionalFormatting sqref="N95">
    <cfRule type="cellIs" dxfId="15241" priority="13" operator="greaterThan">
      <formula>0.9</formula>
    </cfRule>
    <cfRule type="cellIs" dxfId="15240" priority="14" operator="greaterThan">
      <formula>0.85</formula>
    </cfRule>
  </conditionalFormatting>
  <conditionalFormatting sqref="E95">
    <cfRule type="expression" dxfId="15239" priority="9">
      <formula>AND(IF(OR($Q95=1,$Q95=2),1,0),IF($X95&lt;=20,1,0))</formula>
    </cfRule>
    <cfRule type="expression" dxfId="15238" priority="10">
      <formula>AND(IF($Q95=2,1,0),IF($X95&lt;30,1,0))</formula>
    </cfRule>
    <cfRule type="expression" dxfId="15237" priority="11">
      <formula>AND(IF($Q95=3,1,0),IF($X95&lt;30,1,0))</formula>
    </cfRule>
    <cfRule type="expression" dxfId="15236" priority="12">
      <formula>AND(IF($Q95=3,1,IF($Q95=4,1,0)),IF($F95&lt;=85,1,0))</formula>
    </cfRule>
  </conditionalFormatting>
  <conditionalFormatting sqref="X95">
    <cfRule type="expression" dxfId="15235" priority="5">
      <formula>AND(IF(OR($Q95=1,$Q95=2),1,0),IF($X95&lt;=20,1,0))</formula>
    </cfRule>
    <cfRule type="expression" dxfId="15234" priority="6">
      <formula>AND(IF($Q95=2,1,0),IF($X95&lt;30,1,0))</formula>
    </cfRule>
    <cfRule type="expression" dxfId="15233" priority="7">
      <formula>AND(IF($Q95=3,1,0),IF($X95&lt;30,1,0))</formula>
    </cfRule>
    <cfRule type="expression" dxfId="15232" priority="8">
      <formula>AND(IF($Q95=3,1,IF($Q95=4,1,0)),IF($F95&lt;=85,1,0))</formula>
    </cfRule>
  </conditionalFormatting>
  <conditionalFormatting sqref="AI95">
    <cfRule type="expression" dxfId="15231" priority="1">
      <formula>AND(IF(OR($Q95=1,$Q95=2),1,0),IF($X95&lt;=20,1,0))</formula>
    </cfRule>
    <cfRule type="expression" dxfId="15230" priority="2">
      <formula>AND(IF($Q95=2,1,0),IF($X95&lt;30,1,0))</formula>
    </cfRule>
    <cfRule type="expression" dxfId="15229" priority="3">
      <formula>AND(IF($Q95=3,1,0),IF($X95&lt;30,1,0))</formula>
    </cfRule>
    <cfRule type="expression" dxfId="15228" priority="4">
      <formula>AND(IF($Q95=3,1,IF($Q95=4,1,0)),IF($F95&lt;=85,1,0))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성남시 분당구</v>
      </c>
      <c r="I1" s="42" t="s">
        <v>1627</v>
      </c>
      <c r="X1" s="37" t="s">
        <v>5</v>
      </c>
      <c r="Y1" s="37"/>
      <c r="AA1" s="39">
        <f>단지추출!AA1</f>
        <v>70000</v>
      </c>
      <c r="AH1" s="7" t="str">
        <f>A1</f>
        <v>성남시 분당구</v>
      </c>
      <c r="AJ1" s="115" t="str">
        <f>A1&amp;" 전체 등급"</f>
        <v>성남시 분당구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성남시 분당구 분당동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783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06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분당동 장안타운건영,두산('94.12.,224^)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779</v>
      </c>
      <c r="B6" s="10" t="s">
        <v>1654</v>
      </c>
      <c r="C6" s="88">
        <v>224</v>
      </c>
      <c r="D6" s="86">
        <v>84.3</v>
      </c>
      <c r="E6" s="87">
        <v>26</v>
      </c>
      <c r="F6" s="86">
        <v>59.9</v>
      </c>
      <c r="G6" s="17">
        <v>18</v>
      </c>
      <c r="H6" s="88">
        <v>48</v>
      </c>
      <c r="I6" s="89"/>
      <c r="J6" s="89"/>
      <c r="K6" s="89"/>
      <c r="L6" s="89"/>
      <c r="M6" s="90">
        <f t="shared" ref="M6:M14" si="2">I6-K6</f>
        <v>0</v>
      </c>
      <c r="N6" s="4" t="str">
        <f t="shared" ref="N6:N14" si="3">IF(ISERROR(K6/I6),"",K6/I6)</f>
        <v/>
      </c>
      <c r="O6" s="91">
        <f t="shared" ref="O6:O14" si="4">I6/E6</f>
        <v>0</v>
      </c>
      <c r="P6" s="91">
        <f t="shared" ref="P6:P14" si="5">K6/E6</f>
        <v>0</v>
      </c>
      <c r="Q6" s="79">
        <v>3</v>
      </c>
      <c r="R6" s="79">
        <v>1</v>
      </c>
      <c r="S6" s="79" t="s">
        <v>72</v>
      </c>
      <c r="T6" s="5" t="s">
        <v>192</v>
      </c>
      <c r="U6" s="9"/>
      <c r="W6" s="86">
        <f t="shared" ref="W6:W14" si="6">D6</f>
        <v>84.3</v>
      </c>
      <c r="X6" s="87">
        <f t="shared" ref="X6:X14" si="7">E6</f>
        <v>26</v>
      </c>
      <c r="Y6" s="92">
        <f t="shared" ref="Y6:Y14" si="8">H6</f>
        <v>48</v>
      </c>
      <c r="Z6" s="90">
        <f t="shared" ref="Z6:Z14" si="9">I6</f>
        <v>0</v>
      </c>
      <c r="AA6" s="90">
        <f t="shared" ref="AA6:AA14" si="10">K6</f>
        <v>0</v>
      </c>
      <c r="AB6" s="90">
        <f t="shared" ref="AB6:AB14" si="11">M6</f>
        <v>0</v>
      </c>
      <c r="AC6" s="4" t="str">
        <f t="shared" ref="AC6:AC14" si="12">N6</f>
        <v/>
      </c>
      <c r="AD6" s="91">
        <f t="shared" ref="AD6:AD14" si="13">O6</f>
        <v>0</v>
      </c>
      <c r="AE6" s="79" t="str">
        <f t="shared" ref="AE6:AE14" si="14">S6</f>
        <v>계</v>
      </c>
      <c r="AF6" s="79" t="str">
        <f t="shared" ref="AF6:AF14" si="15">Q6&amp;"/"&amp;R6</f>
        <v>3/1</v>
      </c>
      <c r="AH6" s="20" t="str">
        <f t="shared" si="1"/>
        <v>장안타운건영,두산</v>
      </c>
      <c r="AI6" s="87">
        <f t="shared" si="0"/>
        <v>26</v>
      </c>
      <c r="AJ6" s="79" t="str">
        <f t="shared" ref="AJ6:AJ14" si="16">IF(AI6="","",$AJ$2)</f>
        <v>A-</v>
      </c>
      <c r="AK6" s="79" t="s">
        <v>13</v>
      </c>
      <c r="AL6" s="79" t="s">
        <v>62</v>
      </c>
      <c r="AM6" s="79" t="s">
        <v>63</v>
      </c>
      <c r="AN6" s="79" t="str">
        <f t="shared" ref="AN6:AN14" si="17">IF(AI6="","",$AN$2)</f>
        <v>C</v>
      </c>
      <c r="AO6" s="79" t="str">
        <f t="shared" ref="AO6:AO14" si="18">IF(N6="","",IF(N6&gt;=$AO$1/100,"O","X"))</f>
        <v/>
      </c>
      <c r="AP6" s="79" t="str">
        <f t="shared" ref="AP6:AP14" si="19">IF(I6="","",IF(I6&lt;=$AP$1,"O","X"))</f>
        <v/>
      </c>
      <c r="AQ6" s="79" t="str">
        <f t="shared" ref="AQ6:AQ14" si="20">IF(O6="","",IF(O6&lt;=$AQ$1,"O","X"))</f>
        <v>O</v>
      </c>
      <c r="AR6" s="79" t="str">
        <f t="shared" ref="AR6:AR14" si="21">IF(M6="","",IF(M6&lt;=$AR$1,"O","X"))</f>
        <v>O</v>
      </c>
      <c r="AS6" s="79" t="s">
        <v>2</v>
      </c>
      <c r="AT6" s="79" t="str">
        <f t="shared" ref="AT6:AT14" si="22">IF(OR(F6="",AI6=""),"",IF(AND((F6&lt;=85),(AI6&gt;=15)),"O","X"))</f>
        <v>O</v>
      </c>
      <c r="AU6" s="79" t="str">
        <f t="shared" ref="AU6:AU14" si="23">IF(C6="","",IF(C6&gt;=$AU$1,"O","X"))</f>
        <v>X</v>
      </c>
      <c r="AV6" s="79" t="str">
        <f t="shared" ref="AV6:AV14" si="24">IF(AO6="","",IF(AND(AO6="O",AP6="O",AR6="O",AT6="O",AU6="O"),"후보","X"))</f>
        <v/>
      </c>
    </row>
    <row r="7" spans="1:48" x14ac:dyDescent="0.3">
      <c r="A7" s="9" t="s">
        <v>779</v>
      </c>
      <c r="B7" s="10" t="s">
        <v>1654</v>
      </c>
      <c r="C7" s="88">
        <v>224</v>
      </c>
      <c r="D7" s="86">
        <v>84.2</v>
      </c>
      <c r="E7" s="87">
        <v>25</v>
      </c>
      <c r="F7" s="86">
        <v>59.9</v>
      </c>
      <c r="G7" s="17">
        <v>18</v>
      </c>
      <c r="H7" s="88">
        <v>16</v>
      </c>
      <c r="I7" s="89"/>
      <c r="J7" s="89"/>
      <c r="K7" s="89"/>
      <c r="L7" s="89"/>
      <c r="M7" s="90">
        <f t="shared" si="2"/>
        <v>0</v>
      </c>
      <c r="N7" s="4" t="str">
        <f t="shared" si="3"/>
        <v/>
      </c>
      <c r="O7" s="91">
        <f t="shared" si="4"/>
        <v>0</v>
      </c>
      <c r="P7" s="91">
        <f t="shared" si="5"/>
        <v>0</v>
      </c>
      <c r="Q7" s="79">
        <v>3</v>
      </c>
      <c r="R7" s="79">
        <v>1</v>
      </c>
      <c r="S7" s="79" t="s">
        <v>61</v>
      </c>
      <c r="T7" s="5">
        <v>84</v>
      </c>
      <c r="U7" s="9"/>
      <c r="W7" s="86">
        <f t="shared" si="6"/>
        <v>84.2</v>
      </c>
      <c r="X7" s="87">
        <f t="shared" si="7"/>
        <v>25</v>
      </c>
      <c r="Y7" s="92">
        <f t="shared" si="8"/>
        <v>16</v>
      </c>
      <c r="Z7" s="90">
        <f t="shared" si="9"/>
        <v>0</v>
      </c>
      <c r="AA7" s="90">
        <f t="shared" si="10"/>
        <v>0</v>
      </c>
      <c r="AB7" s="90">
        <f t="shared" si="11"/>
        <v>0</v>
      </c>
      <c r="AC7" s="4" t="str">
        <f t="shared" si="12"/>
        <v/>
      </c>
      <c r="AD7" s="91">
        <f t="shared" si="13"/>
        <v>0</v>
      </c>
      <c r="AE7" s="79" t="str">
        <f t="shared" si="14"/>
        <v>복</v>
      </c>
      <c r="AF7" s="79" t="str">
        <f t="shared" si="15"/>
        <v>3/1</v>
      </c>
      <c r="AH7" s="20" t="str">
        <f t="shared" si="1"/>
        <v>장안타운건영,두산</v>
      </c>
      <c r="AI7" s="87">
        <f t="shared" si="0"/>
        <v>25</v>
      </c>
      <c r="AJ7" s="79" t="str">
        <f t="shared" si="16"/>
        <v>A-</v>
      </c>
      <c r="AK7" s="79" t="s">
        <v>13</v>
      </c>
      <c r="AL7" s="79" t="s">
        <v>62</v>
      </c>
      <c r="AM7" s="79" t="s">
        <v>63</v>
      </c>
      <c r="AN7" s="79" t="str">
        <f t="shared" si="17"/>
        <v>C</v>
      </c>
      <c r="AO7" s="79" t="str">
        <f t="shared" si="18"/>
        <v/>
      </c>
      <c r="AP7" s="79" t="str">
        <f t="shared" si="19"/>
        <v/>
      </c>
      <c r="AQ7" s="79" t="str">
        <f t="shared" si="20"/>
        <v>O</v>
      </c>
      <c r="AR7" s="79" t="str">
        <f t="shared" si="21"/>
        <v>O</v>
      </c>
      <c r="AS7" s="79" t="s">
        <v>2</v>
      </c>
      <c r="AT7" s="79" t="str">
        <f t="shared" si="22"/>
        <v>O</v>
      </c>
      <c r="AU7" s="79" t="str">
        <f t="shared" si="23"/>
        <v>X</v>
      </c>
      <c r="AV7" s="79" t="str">
        <f t="shared" si="24"/>
        <v/>
      </c>
    </row>
    <row r="8" spans="1:48" x14ac:dyDescent="0.3">
      <c r="A8" s="9" t="s">
        <v>779</v>
      </c>
      <c r="B8" s="10" t="s">
        <v>1654</v>
      </c>
      <c r="C8" s="88">
        <v>224</v>
      </c>
      <c r="D8" s="86">
        <v>84.3</v>
      </c>
      <c r="E8" s="87">
        <v>26</v>
      </c>
      <c r="F8" s="86">
        <v>60</v>
      </c>
      <c r="G8" s="17">
        <v>18</v>
      </c>
      <c r="H8" s="88">
        <v>8</v>
      </c>
      <c r="I8" s="89"/>
      <c r="J8" s="89"/>
      <c r="K8" s="89"/>
      <c r="L8" s="89"/>
      <c r="M8" s="90">
        <f t="shared" si="2"/>
        <v>0</v>
      </c>
      <c r="N8" s="4" t="str">
        <f t="shared" si="3"/>
        <v/>
      </c>
      <c r="O8" s="91">
        <f t="shared" si="4"/>
        <v>0</v>
      </c>
      <c r="P8" s="91">
        <f t="shared" si="5"/>
        <v>0</v>
      </c>
      <c r="Q8" s="79">
        <v>3</v>
      </c>
      <c r="R8" s="79">
        <v>1</v>
      </c>
      <c r="S8" s="79" t="s">
        <v>72</v>
      </c>
      <c r="T8" s="5" t="s">
        <v>193</v>
      </c>
      <c r="U8" s="9"/>
      <c r="W8" s="86">
        <f t="shared" si="6"/>
        <v>84.3</v>
      </c>
      <c r="X8" s="87">
        <f t="shared" si="7"/>
        <v>26</v>
      </c>
      <c r="Y8" s="92">
        <f t="shared" si="8"/>
        <v>8</v>
      </c>
      <c r="Z8" s="90">
        <f t="shared" si="9"/>
        <v>0</v>
      </c>
      <c r="AA8" s="90">
        <f t="shared" si="10"/>
        <v>0</v>
      </c>
      <c r="AB8" s="90">
        <f t="shared" si="11"/>
        <v>0</v>
      </c>
      <c r="AC8" s="4" t="str">
        <f t="shared" si="12"/>
        <v/>
      </c>
      <c r="AD8" s="91">
        <f t="shared" si="13"/>
        <v>0</v>
      </c>
      <c r="AE8" s="79" t="str">
        <f t="shared" si="14"/>
        <v>계</v>
      </c>
      <c r="AF8" s="79" t="str">
        <f t="shared" si="15"/>
        <v>3/1</v>
      </c>
      <c r="AH8" s="20" t="str">
        <f t="shared" si="1"/>
        <v>장안타운건영,두산</v>
      </c>
      <c r="AI8" s="87">
        <f t="shared" si="0"/>
        <v>26</v>
      </c>
      <c r="AJ8" s="79" t="str">
        <f t="shared" si="16"/>
        <v>A-</v>
      </c>
      <c r="AK8" s="79" t="s">
        <v>13</v>
      </c>
      <c r="AL8" s="79" t="s">
        <v>62</v>
      </c>
      <c r="AM8" s="79" t="s">
        <v>63</v>
      </c>
      <c r="AN8" s="79" t="str">
        <f t="shared" si="17"/>
        <v>C</v>
      </c>
      <c r="AO8" s="79" t="str">
        <f t="shared" si="18"/>
        <v/>
      </c>
      <c r="AP8" s="79" t="str">
        <f t="shared" si="19"/>
        <v/>
      </c>
      <c r="AQ8" s="79" t="str">
        <f t="shared" si="20"/>
        <v>O</v>
      </c>
      <c r="AR8" s="79" t="str">
        <f t="shared" si="21"/>
        <v>O</v>
      </c>
      <c r="AS8" s="79" t="s">
        <v>2</v>
      </c>
      <c r="AT8" s="79" t="str">
        <f t="shared" si="22"/>
        <v>O</v>
      </c>
      <c r="AU8" s="79" t="str">
        <f t="shared" si="23"/>
        <v>X</v>
      </c>
      <c r="AV8" s="79" t="str">
        <f t="shared" si="24"/>
        <v/>
      </c>
    </row>
    <row r="9" spans="1:48" x14ac:dyDescent="0.3">
      <c r="A9" s="9" t="s">
        <v>779</v>
      </c>
      <c r="B9" s="10" t="s">
        <v>1654</v>
      </c>
      <c r="C9" s="88">
        <v>224</v>
      </c>
      <c r="D9" s="86">
        <v>84.4</v>
      </c>
      <c r="E9" s="87">
        <v>26</v>
      </c>
      <c r="F9" s="86">
        <v>60</v>
      </c>
      <c r="G9" s="17">
        <v>18</v>
      </c>
      <c r="H9" s="88">
        <v>8</v>
      </c>
      <c r="I9" s="89"/>
      <c r="J9" s="89"/>
      <c r="K9" s="89"/>
      <c r="L9" s="89"/>
      <c r="M9" s="90">
        <f t="shared" si="2"/>
        <v>0</v>
      </c>
      <c r="N9" s="4" t="str">
        <f t="shared" si="3"/>
        <v/>
      </c>
      <c r="O9" s="91">
        <f t="shared" si="4"/>
        <v>0</v>
      </c>
      <c r="P9" s="91">
        <f t="shared" si="5"/>
        <v>0</v>
      </c>
      <c r="Q9" s="79">
        <v>3</v>
      </c>
      <c r="R9" s="79">
        <v>1</v>
      </c>
      <c r="S9" s="79" t="s">
        <v>72</v>
      </c>
      <c r="T9" s="5" t="s">
        <v>194</v>
      </c>
      <c r="U9" s="9"/>
      <c r="W9" s="86">
        <f t="shared" si="6"/>
        <v>84.4</v>
      </c>
      <c r="X9" s="87">
        <f t="shared" si="7"/>
        <v>26</v>
      </c>
      <c r="Y9" s="92">
        <f t="shared" si="8"/>
        <v>8</v>
      </c>
      <c r="Z9" s="90">
        <f t="shared" si="9"/>
        <v>0</v>
      </c>
      <c r="AA9" s="90">
        <f t="shared" si="10"/>
        <v>0</v>
      </c>
      <c r="AB9" s="90">
        <f t="shared" si="11"/>
        <v>0</v>
      </c>
      <c r="AC9" s="4" t="str">
        <f t="shared" si="12"/>
        <v/>
      </c>
      <c r="AD9" s="91">
        <f t="shared" si="13"/>
        <v>0</v>
      </c>
      <c r="AE9" s="79" t="str">
        <f t="shared" si="14"/>
        <v>계</v>
      </c>
      <c r="AF9" s="79" t="str">
        <f t="shared" si="15"/>
        <v>3/1</v>
      </c>
      <c r="AH9" s="20" t="str">
        <f t="shared" si="1"/>
        <v>장안타운건영,두산</v>
      </c>
      <c r="AI9" s="87">
        <f t="shared" si="0"/>
        <v>26</v>
      </c>
      <c r="AJ9" s="79" t="str">
        <f t="shared" si="16"/>
        <v>A-</v>
      </c>
      <c r="AK9" s="79" t="s">
        <v>13</v>
      </c>
      <c r="AL9" s="79" t="s">
        <v>62</v>
      </c>
      <c r="AM9" s="79" t="s">
        <v>63</v>
      </c>
      <c r="AN9" s="79" t="str">
        <f t="shared" si="17"/>
        <v>C</v>
      </c>
      <c r="AO9" s="79" t="str">
        <f t="shared" si="18"/>
        <v/>
      </c>
      <c r="AP9" s="79" t="str">
        <f t="shared" si="19"/>
        <v/>
      </c>
      <c r="AQ9" s="79" t="str">
        <f t="shared" si="20"/>
        <v>O</v>
      </c>
      <c r="AR9" s="79" t="str">
        <f t="shared" si="21"/>
        <v>O</v>
      </c>
      <c r="AS9" s="79" t="s">
        <v>2</v>
      </c>
      <c r="AT9" s="79" t="str">
        <f t="shared" si="22"/>
        <v>O</v>
      </c>
      <c r="AU9" s="79" t="str">
        <f t="shared" si="23"/>
        <v>X</v>
      </c>
      <c r="AV9" s="79" t="str">
        <f t="shared" si="24"/>
        <v/>
      </c>
    </row>
    <row r="10" spans="1:48" x14ac:dyDescent="0.3">
      <c r="A10" s="9" t="s">
        <v>779</v>
      </c>
      <c r="B10" s="10" t="s">
        <v>1654</v>
      </c>
      <c r="C10" s="88">
        <v>224</v>
      </c>
      <c r="D10" s="86">
        <v>116.5</v>
      </c>
      <c r="E10" s="87">
        <v>35</v>
      </c>
      <c r="F10" s="86">
        <v>84.9</v>
      </c>
      <c r="G10" s="17">
        <v>26</v>
      </c>
      <c r="H10" s="88">
        <v>54</v>
      </c>
      <c r="I10" s="89"/>
      <c r="J10" s="89"/>
      <c r="K10" s="89"/>
      <c r="L10" s="89"/>
      <c r="M10" s="90">
        <f t="shared" si="2"/>
        <v>0</v>
      </c>
      <c r="N10" s="4" t="str">
        <f t="shared" si="3"/>
        <v/>
      </c>
      <c r="O10" s="91">
        <f t="shared" si="4"/>
        <v>0</v>
      </c>
      <c r="P10" s="91">
        <f t="shared" si="5"/>
        <v>0</v>
      </c>
      <c r="Q10" s="79">
        <v>3</v>
      </c>
      <c r="R10" s="79">
        <v>2</v>
      </c>
      <c r="S10" s="79" t="s">
        <v>72</v>
      </c>
      <c r="T10" s="5" t="s">
        <v>130</v>
      </c>
      <c r="U10" s="9"/>
      <c r="W10" s="86">
        <f t="shared" si="6"/>
        <v>116.5</v>
      </c>
      <c r="X10" s="87">
        <f t="shared" si="7"/>
        <v>35</v>
      </c>
      <c r="Y10" s="92">
        <f t="shared" si="8"/>
        <v>54</v>
      </c>
      <c r="Z10" s="90">
        <f t="shared" si="9"/>
        <v>0</v>
      </c>
      <c r="AA10" s="90">
        <f t="shared" si="10"/>
        <v>0</v>
      </c>
      <c r="AB10" s="90">
        <f t="shared" si="11"/>
        <v>0</v>
      </c>
      <c r="AC10" s="4" t="str">
        <f t="shared" si="12"/>
        <v/>
      </c>
      <c r="AD10" s="91">
        <f t="shared" si="13"/>
        <v>0</v>
      </c>
      <c r="AE10" s="79" t="str">
        <f t="shared" si="14"/>
        <v>계</v>
      </c>
      <c r="AF10" s="79" t="str">
        <f t="shared" si="15"/>
        <v>3/2</v>
      </c>
      <c r="AH10" s="20" t="str">
        <f t="shared" si="1"/>
        <v>장안타운건영,두산</v>
      </c>
      <c r="AI10" s="87">
        <f t="shared" si="0"/>
        <v>35</v>
      </c>
      <c r="AJ10" s="79" t="str">
        <f t="shared" si="16"/>
        <v>A-</v>
      </c>
      <c r="AK10" s="79" t="s">
        <v>13</v>
      </c>
      <c r="AL10" s="79" t="s">
        <v>62</v>
      </c>
      <c r="AM10" s="79" t="s">
        <v>63</v>
      </c>
      <c r="AN10" s="79" t="str">
        <f t="shared" si="17"/>
        <v>C</v>
      </c>
      <c r="AO10" s="79" t="str">
        <f t="shared" si="18"/>
        <v/>
      </c>
      <c r="AP10" s="79" t="str">
        <f t="shared" si="19"/>
        <v/>
      </c>
      <c r="AQ10" s="79" t="str">
        <f t="shared" si="20"/>
        <v>O</v>
      </c>
      <c r="AR10" s="79" t="str">
        <f t="shared" si="21"/>
        <v>O</v>
      </c>
      <c r="AS10" s="79" t="s">
        <v>2</v>
      </c>
      <c r="AT10" s="79" t="str">
        <f t="shared" si="22"/>
        <v>O</v>
      </c>
      <c r="AU10" s="79" t="str">
        <f t="shared" si="23"/>
        <v>X</v>
      </c>
      <c r="AV10" s="79" t="str">
        <f t="shared" si="24"/>
        <v/>
      </c>
    </row>
    <row r="11" spans="1:48" x14ac:dyDescent="0.3">
      <c r="A11" s="9" t="s">
        <v>779</v>
      </c>
      <c r="B11" s="10" t="s">
        <v>1654</v>
      </c>
      <c r="C11" s="88">
        <v>224</v>
      </c>
      <c r="D11" s="86">
        <v>116.5</v>
      </c>
      <c r="E11" s="87">
        <v>35</v>
      </c>
      <c r="F11" s="86">
        <v>84.8</v>
      </c>
      <c r="G11" s="17">
        <v>26</v>
      </c>
      <c r="H11" s="88">
        <v>40</v>
      </c>
      <c r="I11" s="89"/>
      <c r="J11" s="89"/>
      <c r="K11" s="89"/>
      <c r="L11" s="89"/>
      <c r="M11" s="90">
        <f t="shared" si="2"/>
        <v>0</v>
      </c>
      <c r="N11" s="4" t="str">
        <f t="shared" si="3"/>
        <v/>
      </c>
      <c r="O11" s="91">
        <f t="shared" si="4"/>
        <v>0</v>
      </c>
      <c r="P11" s="91">
        <f t="shared" si="5"/>
        <v>0</v>
      </c>
      <c r="Q11" s="79">
        <v>3</v>
      </c>
      <c r="R11" s="79">
        <v>2</v>
      </c>
      <c r="S11" s="79" t="s">
        <v>72</v>
      </c>
      <c r="T11" s="5" t="s">
        <v>131</v>
      </c>
      <c r="U11" s="9"/>
      <c r="W11" s="86">
        <f t="shared" si="6"/>
        <v>116.5</v>
      </c>
      <c r="X11" s="87">
        <f t="shared" si="7"/>
        <v>35</v>
      </c>
      <c r="Y11" s="92">
        <f t="shared" si="8"/>
        <v>40</v>
      </c>
      <c r="Z11" s="90">
        <f t="shared" si="9"/>
        <v>0</v>
      </c>
      <c r="AA11" s="90">
        <f t="shared" si="10"/>
        <v>0</v>
      </c>
      <c r="AB11" s="90">
        <f t="shared" si="11"/>
        <v>0</v>
      </c>
      <c r="AC11" s="4" t="str">
        <f t="shared" si="12"/>
        <v/>
      </c>
      <c r="AD11" s="91">
        <f t="shared" si="13"/>
        <v>0</v>
      </c>
      <c r="AE11" s="79" t="str">
        <f t="shared" si="14"/>
        <v>계</v>
      </c>
      <c r="AF11" s="79" t="str">
        <f t="shared" si="15"/>
        <v>3/2</v>
      </c>
      <c r="AH11" s="20" t="str">
        <f t="shared" si="1"/>
        <v>장안타운건영,두산</v>
      </c>
      <c r="AI11" s="87">
        <f t="shared" si="0"/>
        <v>35</v>
      </c>
      <c r="AJ11" s="79" t="str">
        <f t="shared" si="16"/>
        <v>A-</v>
      </c>
      <c r="AK11" s="79" t="s">
        <v>13</v>
      </c>
      <c r="AL11" s="79" t="s">
        <v>62</v>
      </c>
      <c r="AM11" s="79" t="s">
        <v>63</v>
      </c>
      <c r="AN11" s="79" t="str">
        <f t="shared" si="17"/>
        <v>C</v>
      </c>
      <c r="AO11" s="79" t="str">
        <f t="shared" si="18"/>
        <v/>
      </c>
      <c r="AP11" s="79" t="str">
        <f t="shared" si="19"/>
        <v/>
      </c>
      <c r="AQ11" s="79" t="str">
        <f t="shared" si="20"/>
        <v>O</v>
      </c>
      <c r="AR11" s="79" t="str">
        <f t="shared" si="21"/>
        <v>O</v>
      </c>
      <c r="AS11" s="79" t="s">
        <v>2</v>
      </c>
      <c r="AT11" s="79" t="str">
        <f t="shared" si="22"/>
        <v>O</v>
      </c>
      <c r="AU11" s="79" t="str">
        <f t="shared" si="23"/>
        <v>X</v>
      </c>
      <c r="AV11" s="79" t="str">
        <f t="shared" si="24"/>
        <v/>
      </c>
    </row>
    <row r="12" spans="1:48" x14ac:dyDescent="0.3">
      <c r="A12" s="9" t="s">
        <v>779</v>
      </c>
      <c r="B12" s="10" t="s">
        <v>1654</v>
      </c>
      <c r="C12" s="88">
        <v>224</v>
      </c>
      <c r="D12" s="86">
        <v>116.3</v>
      </c>
      <c r="E12" s="87">
        <v>35</v>
      </c>
      <c r="F12" s="86">
        <v>84.7</v>
      </c>
      <c r="G12" s="17">
        <v>26</v>
      </c>
      <c r="H12" s="88">
        <v>24</v>
      </c>
      <c r="I12" s="89"/>
      <c r="J12" s="89"/>
      <c r="K12" s="89"/>
      <c r="L12" s="89"/>
      <c r="M12" s="90">
        <f t="shared" si="2"/>
        <v>0</v>
      </c>
      <c r="N12" s="4" t="str">
        <f t="shared" si="3"/>
        <v/>
      </c>
      <c r="O12" s="91">
        <f t="shared" si="4"/>
        <v>0</v>
      </c>
      <c r="P12" s="91">
        <f t="shared" si="5"/>
        <v>0</v>
      </c>
      <c r="Q12" s="79">
        <v>3</v>
      </c>
      <c r="R12" s="79">
        <v>2</v>
      </c>
      <c r="S12" s="79" t="s">
        <v>72</v>
      </c>
      <c r="T12" s="5" t="s">
        <v>195</v>
      </c>
      <c r="U12" s="9"/>
      <c r="W12" s="86">
        <f t="shared" si="6"/>
        <v>116.3</v>
      </c>
      <c r="X12" s="87">
        <f t="shared" si="7"/>
        <v>35</v>
      </c>
      <c r="Y12" s="92">
        <f t="shared" si="8"/>
        <v>24</v>
      </c>
      <c r="Z12" s="90">
        <f t="shared" si="9"/>
        <v>0</v>
      </c>
      <c r="AA12" s="90">
        <f t="shared" si="10"/>
        <v>0</v>
      </c>
      <c r="AB12" s="90">
        <f t="shared" si="11"/>
        <v>0</v>
      </c>
      <c r="AC12" s="4" t="str">
        <f t="shared" si="12"/>
        <v/>
      </c>
      <c r="AD12" s="91">
        <f t="shared" si="13"/>
        <v>0</v>
      </c>
      <c r="AE12" s="79" t="str">
        <f t="shared" si="14"/>
        <v>계</v>
      </c>
      <c r="AF12" s="79" t="str">
        <f t="shared" si="15"/>
        <v>3/2</v>
      </c>
      <c r="AH12" s="20" t="str">
        <f t="shared" si="1"/>
        <v>장안타운건영,두산</v>
      </c>
      <c r="AI12" s="87">
        <f t="shared" si="0"/>
        <v>35</v>
      </c>
      <c r="AJ12" s="79" t="str">
        <f t="shared" si="16"/>
        <v>A-</v>
      </c>
      <c r="AK12" s="79" t="s">
        <v>13</v>
      </c>
      <c r="AL12" s="79" t="s">
        <v>62</v>
      </c>
      <c r="AM12" s="79" t="s">
        <v>63</v>
      </c>
      <c r="AN12" s="79" t="str">
        <f t="shared" si="17"/>
        <v>C</v>
      </c>
      <c r="AO12" s="79" t="str">
        <f t="shared" si="18"/>
        <v/>
      </c>
      <c r="AP12" s="79" t="str">
        <f t="shared" si="19"/>
        <v/>
      </c>
      <c r="AQ12" s="79" t="str">
        <f t="shared" si="20"/>
        <v>O</v>
      </c>
      <c r="AR12" s="79" t="str">
        <f t="shared" si="21"/>
        <v>O</v>
      </c>
      <c r="AS12" s="79" t="s">
        <v>2</v>
      </c>
      <c r="AT12" s="79" t="str">
        <f t="shared" si="22"/>
        <v>O</v>
      </c>
      <c r="AU12" s="79" t="str">
        <f t="shared" si="23"/>
        <v>X</v>
      </c>
      <c r="AV12" s="79" t="str">
        <f t="shared" si="24"/>
        <v/>
      </c>
    </row>
    <row r="13" spans="1:48" x14ac:dyDescent="0.3">
      <c r="A13" s="9" t="s">
        <v>779</v>
      </c>
      <c r="B13" s="10" t="s">
        <v>1654</v>
      </c>
      <c r="C13" s="88">
        <v>224</v>
      </c>
      <c r="D13" s="86">
        <v>116.4</v>
      </c>
      <c r="E13" s="87">
        <v>35</v>
      </c>
      <c r="F13" s="86">
        <v>84.8</v>
      </c>
      <c r="G13" s="17">
        <v>26</v>
      </c>
      <c r="H13" s="88">
        <v>24</v>
      </c>
      <c r="I13" s="89"/>
      <c r="J13" s="89"/>
      <c r="K13" s="89"/>
      <c r="L13" s="89"/>
      <c r="M13" s="90">
        <f t="shared" si="2"/>
        <v>0</v>
      </c>
      <c r="N13" s="4" t="str">
        <f t="shared" si="3"/>
        <v/>
      </c>
      <c r="O13" s="91">
        <f t="shared" si="4"/>
        <v>0</v>
      </c>
      <c r="P13" s="91">
        <f t="shared" si="5"/>
        <v>0</v>
      </c>
      <c r="Q13" s="79">
        <v>3</v>
      </c>
      <c r="R13" s="79">
        <v>2</v>
      </c>
      <c r="S13" s="79" t="s">
        <v>72</v>
      </c>
      <c r="T13" s="5" t="s">
        <v>154</v>
      </c>
      <c r="U13" s="9"/>
      <c r="W13" s="86">
        <f t="shared" si="6"/>
        <v>116.4</v>
      </c>
      <c r="X13" s="87">
        <f t="shared" si="7"/>
        <v>35</v>
      </c>
      <c r="Y13" s="92">
        <f t="shared" si="8"/>
        <v>24</v>
      </c>
      <c r="Z13" s="90">
        <f t="shared" si="9"/>
        <v>0</v>
      </c>
      <c r="AA13" s="90">
        <f t="shared" si="10"/>
        <v>0</v>
      </c>
      <c r="AB13" s="90">
        <f t="shared" si="11"/>
        <v>0</v>
      </c>
      <c r="AC13" s="4" t="str">
        <f t="shared" si="12"/>
        <v/>
      </c>
      <c r="AD13" s="91">
        <f t="shared" si="13"/>
        <v>0</v>
      </c>
      <c r="AE13" s="79" t="str">
        <f t="shared" si="14"/>
        <v>계</v>
      </c>
      <c r="AF13" s="79" t="str">
        <f t="shared" si="15"/>
        <v>3/2</v>
      </c>
      <c r="AH13" s="20" t="str">
        <f t="shared" si="1"/>
        <v>장안타운건영,두산</v>
      </c>
      <c r="AI13" s="87">
        <f t="shared" si="0"/>
        <v>35</v>
      </c>
      <c r="AJ13" s="79" t="str">
        <f t="shared" si="16"/>
        <v>A-</v>
      </c>
      <c r="AK13" s="79" t="s">
        <v>13</v>
      </c>
      <c r="AL13" s="79" t="s">
        <v>62</v>
      </c>
      <c r="AM13" s="79" t="s">
        <v>63</v>
      </c>
      <c r="AN13" s="79" t="str">
        <f t="shared" si="17"/>
        <v>C</v>
      </c>
      <c r="AO13" s="79" t="str">
        <f t="shared" si="18"/>
        <v/>
      </c>
      <c r="AP13" s="79" t="str">
        <f t="shared" si="19"/>
        <v/>
      </c>
      <c r="AQ13" s="79" t="str">
        <f t="shared" si="20"/>
        <v>O</v>
      </c>
      <c r="AR13" s="79" t="str">
        <f t="shared" si="21"/>
        <v>O</v>
      </c>
      <c r="AS13" s="79" t="s">
        <v>2</v>
      </c>
      <c r="AT13" s="79" t="str">
        <f t="shared" si="22"/>
        <v>O</v>
      </c>
      <c r="AU13" s="79" t="str">
        <f t="shared" si="23"/>
        <v>X</v>
      </c>
      <c r="AV13" s="79" t="str">
        <f t="shared" si="24"/>
        <v/>
      </c>
    </row>
    <row r="14" spans="1:48" x14ac:dyDescent="0.3">
      <c r="A14" s="9" t="s">
        <v>779</v>
      </c>
      <c r="B14" s="10" t="s">
        <v>1654</v>
      </c>
      <c r="C14" s="88">
        <v>224</v>
      </c>
      <c r="D14" s="86">
        <v>116.6</v>
      </c>
      <c r="E14" s="87">
        <v>35</v>
      </c>
      <c r="F14" s="86">
        <v>84.9</v>
      </c>
      <c r="G14" s="17">
        <v>26</v>
      </c>
      <c r="H14" s="88">
        <v>2</v>
      </c>
      <c r="I14" s="89"/>
      <c r="J14" s="89"/>
      <c r="K14" s="89"/>
      <c r="L14" s="89"/>
      <c r="M14" s="90">
        <f t="shared" si="2"/>
        <v>0</v>
      </c>
      <c r="N14" s="4" t="str">
        <f t="shared" si="3"/>
        <v/>
      </c>
      <c r="O14" s="91">
        <f t="shared" si="4"/>
        <v>0</v>
      </c>
      <c r="P14" s="91">
        <f t="shared" si="5"/>
        <v>0</v>
      </c>
      <c r="Q14" s="79">
        <v>3</v>
      </c>
      <c r="R14" s="79">
        <v>2</v>
      </c>
      <c r="S14" s="79" t="s">
        <v>72</v>
      </c>
      <c r="T14" s="5" t="s">
        <v>196</v>
      </c>
      <c r="U14" s="9"/>
      <c r="W14" s="86">
        <f t="shared" si="6"/>
        <v>116.6</v>
      </c>
      <c r="X14" s="87">
        <f t="shared" si="7"/>
        <v>35</v>
      </c>
      <c r="Y14" s="92">
        <f t="shared" si="8"/>
        <v>2</v>
      </c>
      <c r="Z14" s="90">
        <f t="shared" si="9"/>
        <v>0</v>
      </c>
      <c r="AA14" s="90">
        <f t="shared" si="10"/>
        <v>0</v>
      </c>
      <c r="AB14" s="90">
        <f t="shared" si="11"/>
        <v>0</v>
      </c>
      <c r="AC14" s="4" t="str">
        <f t="shared" si="12"/>
        <v/>
      </c>
      <c r="AD14" s="91">
        <f t="shared" si="13"/>
        <v>0</v>
      </c>
      <c r="AE14" s="79" t="str">
        <f t="shared" si="14"/>
        <v>계</v>
      </c>
      <c r="AF14" s="79" t="str">
        <f t="shared" si="15"/>
        <v>3/2</v>
      </c>
      <c r="AH14" s="20" t="str">
        <f t="shared" si="1"/>
        <v>장안타운건영,두산</v>
      </c>
      <c r="AI14" s="87">
        <f t="shared" si="0"/>
        <v>35</v>
      </c>
      <c r="AJ14" s="79" t="str">
        <f t="shared" si="16"/>
        <v>A-</v>
      </c>
      <c r="AK14" s="79" t="s">
        <v>13</v>
      </c>
      <c r="AL14" s="79" t="s">
        <v>62</v>
      </c>
      <c r="AM14" s="79" t="s">
        <v>63</v>
      </c>
      <c r="AN14" s="79" t="str">
        <f t="shared" si="17"/>
        <v>C</v>
      </c>
      <c r="AO14" s="79" t="str">
        <f t="shared" si="18"/>
        <v/>
      </c>
      <c r="AP14" s="79" t="str">
        <f t="shared" si="19"/>
        <v/>
      </c>
      <c r="AQ14" s="79" t="str">
        <f t="shared" si="20"/>
        <v>O</v>
      </c>
      <c r="AR14" s="79" t="str">
        <f t="shared" si="21"/>
        <v>O</v>
      </c>
      <c r="AS14" s="79" t="s">
        <v>2</v>
      </c>
      <c r="AT14" s="79" t="str">
        <f t="shared" si="22"/>
        <v>O</v>
      </c>
      <c r="AU14" s="79" t="str">
        <f t="shared" si="23"/>
        <v>X</v>
      </c>
      <c r="AV14" s="79" t="str">
        <f t="shared" si="24"/>
        <v/>
      </c>
    </row>
    <row r="15" spans="1:48" x14ac:dyDescent="0.3">
      <c r="A15" s="9"/>
      <c r="B15" s="79"/>
      <c r="C15" s="6"/>
      <c r="D15" s="9"/>
      <c r="E15" s="14"/>
      <c r="F15" s="86"/>
      <c r="G15" s="9"/>
      <c r="H15" s="9"/>
      <c r="I15" s="9"/>
      <c r="J15" s="9"/>
      <c r="K15" s="9"/>
      <c r="L15" s="9"/>
      <c r="M15" s="9"/>
      <c r="N15" s="9"/>
      <c r="O15" s="91"/>
      <c r="P15" s="91"/>
      <c r="Q15" s="87"/>
      <c r="R15" s="87"/>
      <c r="S15" s="9"/>
      <c r="T15" s="47"/>
      <c r="U15" s="9"/>
      <c r="W15" s="67" t="str">
        <f>$A$4&amp;" "&amp;A16&amp;"("&amp;B16&amp;","&amp;C16&amp;"^)"</f>
        <v>분당동 장안타운건영2차('93.12.,1688^)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6" t="str">
        <f t="shared" si="0"/>
        <v/>
      </c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</row>
    <row r="16" spans="1:48" x14ac:dyDescent="0.3">
      <c r="A16" s="9" t="s">
        <v>790</v>
      </c>
      <c r="B16" s="10" t="s">
        <v>1655</v>
      </c>
      <c r="C16" s="88">
        <v>1688</v>
      </c>
      <c r="D16" s="86">
        <v>68.2</v>
      </c>
      <c r="E16" s="87">
        <v>21</v>
      </c>
      <c r="F16" s="86">
        <v>53.7</v>
      </c>
      <c r="G16" s="17">
        <v>16</v>
      </c>
      <c r="H16" s="88">
        <v>208</v>
      </c>
      <c r="I16" s="89">
        <v>77500</v>
      </c>
      <c r="J16" s="89" t="s">
        <v>64</v>
      </c>
      <c r="K16" s="89">
        <v>39500</v>
      </c>
      <c r="L16" s="89" t="s">
        <v>64</v>
      </c>
      <c r="M16" s="90">
        <f t="shared" ref="M16:M23" si="25">I16-K16</f>
        <v>38000</v>
      </c>
      <c r="N16" s="4">
        <f t="shared" ref="N16:N23" si="26">IF(ISERROR(K16/I16),"",K16/I16)</f>
        <v>0.50967741935483868</v>
      </c>
      <c r="O16" s="91">
        <f t="shared" ref="O16:O23" si="27">I16/E16</f>
        <v>3690.4761904761904</v>
      </c>
      <c r="P16" s="91">
        <f t="shared" ref="P16:P23" si="28">K16/E16</f>
        <v>1880.952380952381</v>
      </c>
      <c r="Q16" s="79">
        <v>2</v>
      </c>
      <c r="R16" s="79">
        <v>1</v>
      </c>
      <c r="S16" s="79" t="s">
        <v>61</v>
      </c>
      <c r="T16" s="5">
        <v>68</v>
      </c>
      <c r="U16" s="9"/>
      <c r="W16" s="86">
        <f t="shared" ref="W16:X23" si="29">D16</f>
        <v>68.2</v>
      </c>
      <c r="X16" s="87">
        <f t="shared" si="29"/>
        <v>21</v>
      </c>
      <c r="Y16" s="92">
        <f t="shared" ref="Y16:Z23" si="30">H16</f>
        <v>208</v>
      </c>
      <c r="Z16" s="90">
        <f t="shared" si="30"/>
        <v>77500</v>
      </c>
      <c r="AA16" s="90">
        <f t="shared" ref="AA16:AA23" si="31">K16</f>
        <v>39500</v>
      </c>
      <c r="AB16" s="90">
        <f t="shared" ref="AB16:AD23" si="32">M16</f>
        <v>38000</v>
      </c>
      <c r="AC16" s="4">
        <f t="shared" si="32"/>
        <v>0.50967741935483868</v>
      </c>
      <c r="AD16" s="91">
        <f t="shared" si="32"/>
        <v>3690.4761904761904</v>
      </c>
      <c r="AE16" s="79" t="str">
        <f t="shared" ref="AE16:AE23" si="33">S16</f>
        <v>복</v>
      </c>
      <c r="AF16" s="79" t="str">
        <f t="shared" ref="AF16:AF23" si="34">Q16&amp;"/"&amp;R16</f>
        <v>2/1</v>
      </c>
      <c r="AH16" s="20" t="str">
        <f t="shared" si="1"/>
        <v>장안타운건영2차</v>
      </c>
      <c r="AI16" s="87">
        <f t="shared" si="0"/>
        <v>21</v>
      </c>
      <c r="AJ16" s="79" t="str">
        <f t="shared" ref="AJ16:AJ23" si="35">IF(AI16="","",$AJ$2)</f>
        <v>A-</v>
      </c>
      <c r="AK16" s="79" t="s">
        <v>13</v>
      </c>
      <c r="AL16" s="79" t="s">
        <v>62</v>
      </c>
      <c r="AM16" s="79" t="s">
        <v>63</v>
      </c>
      <c r="AN16" s="79" t="str">
        <f t="shared" ref="AN16:AN23" si="36">IF(AI16="","",$AN$2)</f>
        <v>C</v>
      </c>
      <c r="AO16" s="79" t="str">
        <f t="shared" ref="AO16:AO23" si="37">IF(N16="","",IF(N16&gt;=$AO$1/100,"O","X"))</f>
        <v>X</v>
      </c>
      <c r="AP16" s="79" t="str">
        <f t="shared" ref="AP16:AP23" si="38">IF(I16="","",IF(I16&lt;=$AP$1,"O","X"))</f>
        <v>X</v>
      </c>
      <c r="AQ16" s="79" t="str">
        <f t="shared" ref="AQ16:AQ23" si="39">IF(O16="","",IF(O16&lt;=$AQ$1,"O","X"))</f>
        <v>X</v>
      </c>
      <c r="AR16" s="79" t="str">
        <f t="shared" ref="AR16:AR23" si="40">IF(M16="","",IF(M16&lt;=$AR$1,"O","X"))</f>
        <v>X</v>
      </c>
      <c r="AS16" s="79" t="s">
        <v>2</v>
      </c>
      <c r="AT16" s="79" t="str">
        <f t="shared" ref="AT16:AT23" si="41">IF(OR(F16="",AI16=""),"",IF(AND((F16&lt;=85),(AI16&gt;=15)),"O","X"))</f>
        <v>O</v>
      </c>
      <c r="AU16" s="79" t="str">
        <f t="shared" ref="AU16:AU23" si="42">IF(C16="","",IF(C16&gt;=$AU$1,"O","X"))</f>
        <v>O</v>
      </c>
      <c r="AV16" s="79" t="str">
        <f t="shared" ref="AV16:AV23" si="43">IF(AO16="","",IF(AND(AO16="O",AP16="O",AR16="O",AT16="O",AU16="O"),"후보","X"))</f>
        <v>X</v>
      </c>
    </row>
    <row r="17" spans="1:48" x14ac:dyDescent="0.3">
      <c r="A17" s="9" t="s">
        <v>790</v>
      </c>
      <c r="B17" s="10" t="s">
        <v>1655</v>
      </c>
      <c r="C17" s="88">
        <v>1688</v>
      </c>
      <c r="D17" s="86">
        <v>86</v>
      </c>
      <c r="E17" s="87">
        <v>26</v>
      </c>
      <c r="F17" s="86">
        <v>67.7</v>
      </c>
      <c r="G17" s="17">
        <v>20</v>
      </c>
      <c r="H17" s="88">
        <v>104</v>
      </c>
      <c r="I17" s="89">
        <v>91000</v>
      </c>
      <c r="J17" s="89" t="s">
        <v>74</v>
      </c>
      <c r="K17" s="89">
        <v>50000</v>
      </c>
      <c r="L17" s="89" t="s">
        <v>74</v>
      </c>
      <c r="M17" s="90">
        <f t="shared" si="25"/>
        <v>41000</v>
      </c>
      <c r="N17" s="4">
        <f t="shared" si="26"/>
        <v>0.5494505494505495</v>
      </c>
      <c r="O17" s="91">
        <f t="shared" si="27"/>
        <v>3500</v>
      </c>
      <c r="P17" s="91">
        <f t="shared" si="28"/>
        <v>1923.0769230769231</v>
      </c>
      <c r="Q17" s="79">
        <v>3</v>
      </c>
      <c r="R17" s="79">
        <v>1</v>
      </c>
      <c r="S17" s="79" t="s">
        <v>72</v>
      </c>
      <c r="T17" s="5">
        <v>86</v>
      </c>
      <c r="U17" s="9"/>
      <c r="W17" s="86">
        <f t="shared" si="29"/>
        <v>86</v>
      </c>
      <c r="X17" s="87">
        <f t="shared" si="29"/>
        <v>26</v>
      </c>
      <c r="Y17" s="92">
        <f t="shared" si="30"/>
        <v>104</v>
      </c>
      <c r="Z17" s="90">
        <f t="shared" si="30"/>
        <v>91000</v>
      </c>
      <c r="AA17" s="90">
        <f t="shared" si="31"/>
        <v>50000</v>
      </c>
      <c r="AB17" s="90">
        <f t="shared" si="32"/>
        <v>41000</v>
      </c>
      <c r="AC17" s="4">
        <f t="shared" si="32"/>
        <v>0.5494505494505495</v>
      </c>
      <c r="AD17" s="91">
        <f t="shared" si="32"/>
        <v>3500</v>
      </c>
      <c r="AE17" s="79" t="str">
        <f t="shared" si="33"/>
        <v>계</v>
      </c>
      <c r="AF17" s="79" t="str">
        <f t="shared" si="34"/>
        <v>3/1</v>
      </c>
      <c r="AH17" s="20" t="str">
        <f t="shared" si="1"/>
        <v>장안타운건영2차</v>
      </c>
      <c r="AI17" s="87">
        <f t="shared" si="0"/>
        <v>26</v>
      </c>
      <c r="AJ17" s="79" t="str">
        <f t="shared" si="35"/>
        <v>A-</v>
      </c>
      <c r="AK17" s="79" t="s">
        <v>13</v>
      </c>
      <c r="AL17" s="79" t="s">
        <v>62</v>
      </c>
      <c r="AM17" s="79" t="s">
        <v>63</v>
      </c>
      <c r="AN17" s="79" t="str">
        <f t="shared" si="36"/>
        <v>C</v>
      </c>
      <c r="AO17" s="79" t="str">
        <f t="shared" si="37"/>
        <v>X</v>
      </c>
      <c r="AP17" s="79" t="str">
        <f t="shared" si="38"/>
        <v>X</v>
      </c>
      <c r="AQ17" s="79" t="str">
        <f t="shared" si="39"/>
        <v>X</v>
      </c>
      <c r="AR17" s="79" t="str">
        <f t="shared" si="40"/>
        <v>X</v>
      </c>
      <c r="AS17" s="79" t="s">
        <v>2</v>
      </c>
      <c r="AT17" s="79" t="str">
        <f t="shared" si="41"/>
        <v>O</v>
      </c>
      <c r="AU17" s="79" t="str">
        <f t="shared" si="42"/>
        <v>O</v>
      </c>
      <c r="AV17" s="79" t="str">
        <f t="shared" si="43"/>
        <v>X</v>
      </c>
    </row>
    <row r="18" spans="1:48" x14ac:dyDescent="0.3">
      <c r="A18" s="9" t="s">
        <v>790</v>
      </c>
      <c r="B18" s="10" t="s">
        <v>1655</v>
      </c>
      <c r="C18" s="88">
        <v>1688</v>
      </c>
      <c r="D18" s="86">
        <v>90.8</v>
      </c>
      <c r="E18" s="87">
        <v>27</v>
      </c>
      <c r="F18" s="86">
        <v>70.7</v>
      </c>
      <c r="G18" s="17">
        <v>21</v>
      </c>
      <c r="H18" s="88">
        <v>318</v>
      </c>
      <c r="I18" s="89">
        <v>95000</v>
      </c>
      <c r="J18" s="89" t="s">
        <v>59</v>
      </c>
      <c r="K18" s="89">
        <v>55000</v>
      </c>
      <c r="L18" s="89" t="s">
        <v>71</v>
      </c>
      <c r="M18" s="90">
        <f t="shared" si="25"/>
        <v>40000</v>
      </c>
      <c r="N18" s="4">
        <f t="shared" si="26"/>
        <v>0.57894736842105265</v>
      </c>
      <c r="O18" s="91">
        <f t="shared" si="27"/>
        <v>3518.5185185185187</v>
      </c>
      <c r="P18" s="91">
        <f t="shared" si="28"/>
        <v>2037.037037037037</v>
      </c>
      <c r="Q18" s="79">
        <v>3</v>
      </c>
      <c r="R18" s="79">
        <v>1</v>
      </c>
      <c r="S18" s="79" t="s">
        <v>72</v>
      </c>
      <c r="T18" s="5">
        <v>90</v>
      </c>
      <c r="U18" s="9"/>
      <c r="W18" s="86">
        <f t="shared" si="29"/>
        <v>90.8</v>
      </c>
      <c r="X18" s="87">
        <f t="shared" si="29"/>
        <v>27</v>
      </c>
      <c r="Y18" s="92">
        <f t="shared" si="30"/>
        <v>318</v>
      </c>
      <c r="Z18" s="90">
        <f t="shared" si="30"/>
        <v>95000</v>
      </c>
      <c r="AA18" s="90">
        <f t="shared" si="31"/>
        <v>55000</v>
      </c>
      <c r="AB18" s="90">
        <f t="shared" si="32"/>
        <v>40000</v>
      </c>
      <c r="AC18" s="4">
        <f t="shared" si="32"/>
        <v>0.57894736842105265</v>
      </c>
      <c r="AD18" s="91">
        <f t="shared" si="32"/>
        <v>3518.5185185185187</v>
      </c>
      <c r="AE18" s="79" t="str">
        <f t="shared" si="33"/>
        <v>계</v>
      </c>
      <c r="AF18" s="79" t="str">
        <f t="shared" si="34"/>
        <v>3/1</v>
      </c>
      <c r="AH18" s="20" t="str">
        <f t="shared" si="1"/>
        <v>장안타운건영2차</v>
      </c>
      <c r="AI18" s="87">
        <f t="shared" si="0"/>
        <v>27</v>
      </c>
      <c r="AJ18" s="79" t="str">
        <f t="shared" si="35"/>
        <v>A-</v>
      </c>
      <c r="AK18" s="79" t="s">
        <v>13</v>
      </c>
      <c r="AL18" s="79" t="s">
        <v>62</v>
      </c>
      <c r="AM18" s="79" t="s">
        <v>63</v>
      </c>
      <c r="AN18" s="79" t="str">
        <f t="shared" si="36"/>
        <v>C</v>
      </c>
      <c r="AO18" s="79" t="str">
        <f t="shared" si="37"/>
        <v>X</v>
      </c>
      <c r="AP18" s="79" t="str">
        <f t="shared" si="38"/>
        <v>X</v>
      </c>
      <c r="AQ18" s="79" t="str">
        <f t="shared" si="39"/>
        <v>X</v>
      </c>
      <c r="AR18" s="79" t="str">
        <f t="shared" si="40"/>
        <v>X</v>
      </c>
      <c r="AS18" s="79" t="s">
        <v>2</v>
      </c>
      <c r="AT18" s="79" t="str">
        <f t="shared" si="41"/>
        <v>O</v>
      </c>
      <c r="AU18" s="79" t="str">
        <f t="shared" si="42"/>
        <v>O</v>
      </c>
      <c r="AV18" s="79" t="str">
        <f t="shared" si="43"/>
        <v>X</v>
      </c>
    </row>
    <row r="19" spans="1:48" x14ac:dyDescent="0.3">
      <c r="A19" s="9" t="s">
        <v>790</v>
      </c>
      <c r="B19" s="10" t="s">
        <v>1655</v>
      </c>
      <c r="C19" s="88">
        <v>1688</v>
      </c>
      <c r="D19" s="86">
        <v>108.6</v>
      </c>
      <c r="E19" s="87">
        <v>33</v>
      </c>
      <c r="F19" s="86">
        <v>85</v>
      </c>
      <c r="G19" s="17">
        <v>26</v>
      </c>
      <c r="H19" s="88">
        <v>424</v>
      </c>
      <c r="I19" s="89">
        <v>110000</v>
      </c>
      <c r="J19" s="89" t="s">
        <v>79</v>
      </c>
      <c r="K19" s="89">
        <v>60000</v>
      </c>
      <c r="L19" s="89" t="s">
        <v>66</v>
      </c>
      <c r="M19" s="90">
        <f t="shared" si="25"/>
        <v>50000</v>
      </c>
      <c r="N19" s="4">
        <f t="shared" si="26"/>
        <v>0.54545454545454541</v>
      </c>
      <c r="O19" s="91">
        <f t="shared" si="27"/>
        <v>3333.3333333333335</v>
      </c>
      <c r="P19" s="91">
        <f t="shared" si="28"/>
        <v>1818.1818181818182</v>
      </c>
      <c r="Q19" s="79">
        <v>3</v>
      </c>
      <c r="R19" s="79">
        <v>2</v>
      </c>
      <c r="S19" s="79" t="s">
        <v>72</v>
      </c>
      <c r="T19" s="5">
        <v>108</v>
      </c>
      <c r="U19" s="9"/>
      <c r="W19" s="86">
        <f t="shared" si="29"/>
        <v>108.6</v>
      </c>
      <c r="X19" s="87">
        <f t="shared" si="29"/>
        <v>33</v>
      </c>
      <c r="Y19" s="92">
        <f t="shared" si="30"/>
        <v>424</v>
      </c>
      <c r="Z19" s="90">
        <f t="shared" si="30"/>
        <v>110000</v>
      </c>
      <c r="AA19" s="90">
        <f t="shared" si="31"/>
        <v>60000</v>
      </c>
      <c r="AB19" s="90">
        <f t="shared" si="32"/>
        <v>50000</v>
      </c>
      <c r="AC19" s="4">
        <f t="shared" si="32"/>
        <v>0.54545454545454541</v>
      </c>
      <c r="AD19" s="91">
        <f t="shared" si="32"/>
        <v>3333.3333333333335</v>
      </c>
      <c r="AE19" s="79" t="str">
        <f t="shared" si="33"/>
        <v>계</v>
      </c>
      <c r="AF19" s="79" t="str">
        <f t="shared" si="34"/>
        <v>3/2</v>
      </c>
      <c r="AH19" s="20" t="str">
        <f t="shared" si="1"/>
        <v>장안타운건영2차</v>
      </c>
      <c r="AI19" s="87">
        <f t="shared" si="0"/>
        <v>33</v>
      </c>
      <c r="AJ19" s="79" t="str">
        <f t="shared" si="35"/>
        <v>A-</v>
      </c>
      <c r="AK19" s="79" t="s">
        <v>13</v>
      </c>
      <c r="AL19" s="79" t="s">
        <v>62</v>
      </c>
      <c r="AM19" s="79" t="s">
        <v>63</v>
      </c>
      <c r="AN19" s="79" t="str">
        <f t="shared" si="36"/>
        <v>C</v>
      </c>
      <c r="AO19" s="79" t="str">
        <f t="shared" si="37"/>
        <v>X</v>
      </c>
      <c r="AP19" s="79" t="str">
        <f t="shared" si="38"/>
        <v>X</v>
      </c>
      <c r="AQ19" s="79" t="str">
        <f t="shared" si="39"/>
        <v>X</v>
      </c>
      <c r="AR19" s="79" t="str">
        <f t="shared" si="40"/>
        <v>X</v>
      </c>
      <c r="AS19" s="79" t="s">
        <v>2</v>
      </c>
      <c r="AT19" s="79" t="str">
        <f t="shared" si="41"/>
        <v>O</v>
      </c>
      <c r="AU19" s="79" t="str">
        <f t="shared" si="42"/>
        <v>O</v>
      </c>
      <c r="AV19" s="79" t="str">
        <f t="shared" si="43"/>
        <v>X</v>
      </c>
    </row>
    <row r="20" spans="1:48" x14ac:dyDescent="0.3">
      <c r="A20" s="9" t="s">
        <v>790</v>
      </c>
      <c r="B20" s="10" t="s">
        <v>1655</v>
      </c>
      <c r="C20" s="88">
        <v>1688</v>
      </c>
      <c r="D20" s="86">
        <v>124.5</v>
      </c>
      <c r="E20" s="87">
        <v>38</v>
      </c>
      <c r="F20" s="86">
        <v>101.8</v>
      </c>
      <c r="G20" s="17">
        <v>31</v>
      </c>
      <c r="H20" s="88">
        <v>88</v>
      </c>
      <c r="I20" s="89">
        <v>129000</v>
      </c>
      <c r="J20" s="89" t="s">
        <v>79</v>
      </c>
      <c r="K20" s="89"/>
      <c r="L20" s="89"/>
      <c r="M20" s="90">
        <f t="shared" si="25"/>
        <v>129000</v>
      </c>
      <c r="N20" s="4">
        <f t="shared" si="26"/>
        <v>0</v>
      </c>
      <c r="O20" s="91">
        <f t="shared" si="27"/>
        <v>3394.7368421052633</v>
      </c>
      <c r="P20" s="91">
        <f t="shared" si="28"/>
        <v>0</v>
      </c>
      <c r="Q20" s="79">
        <v>4</v>
      </c>
      <c r="R20" s="79">
        <v>2</v>
      </c>
      <c r="S20" s="79" t="s">
        <v>72</v>
      </c>
      <c r="T20" s="5">
        <v>124</v>
      </c>
      <c r="U20" s="9"/>
      <c r="W20" s="86">
        <f t="shared" si="29"/>
        <v>124.5</v>
      </c>
      <c r="X20" s="87">
        <f t="shared" si="29"/>
        <v>38</v>
      </c>
      <c r="Y20" s="92">
        <f t="shared" si="30"/>
        <v>88</v>
      </c>
      <c r="Z20" s="90">
        <f t="shared" si="30"/>
        <v>129000</v>
      </c>
      <c r="AA20" s="90">
        <f t="shared" si="31"/>
        <v>0</v>
      </c>
      <c r="AB20" s="90">
        <f t="shared" si="32"/>
        <v>129000</v>
      </c>
      <c r="AC20" s="4">
        <f t="shared" si="32"/>
        <v>0</v>
      </c>
      <c r="AD20" s="91">
        <f t="shared" si="32"/>
        <v>3394.7368421052633</v>
      </c>
      <c r="AE20" s="79" t="str">
        <f t="shared" si="33"/>
        <v>계</v>
      </c>
      <c r="AF20" s="79" t="str">
        <f t="shared" si="34"/>
        <v>4/2</v>
      </c>
      <c r="AH20" s="20" t="str">
        <f t="shared" si="1"/>
        <v>장안타운건영2차</v>
      </c>
      <c r="AI20" s="87">
        <f t="shared" si="0"/>
        <v>38</v>
      </c>
      <c r="AJ20" s="79" t="str">
        <f t="shared" si="35"/>
        <v>A-</v>
      </c>
      <c r="AK20" s="79" t="s">
        <v>13</v>
      </c>
      <c r="AL20" s="79" t="s">
        <v>62</v>
      </c>
      <c r="AM20" s="79" t="s">
        <v>63</v>
      </c>
      <c r="AN20" s="79" t="str">
        <f t="shared" si="36"/>
        <v>C</v>
      </c>
      <c r="AO20" s="79" t="str">
        <f t="shared" si="37"/>
        <v>X</v>
      </c>
      <c r="AP20" s="79" t="str">
        <f t="shared" si="38"/>
        <v>X</v>
      </c>
      <c r="AQ20" s="79" t="str">
        <f t="shared" si="39"/>
        <v>X</v>
      </c>
      <c r="AR20" s="79" t="str">
        <f t="shared" si="40"/>
        <v>X</v>
      </c>
      <c r="AS20" s="79" t="s">
        <v>2</v>
      </c>
      <c r="AT20" s="79" t="str">
        <f t="shared" si="41"/>
        <v>X</v>
      </c>
      <c r="AU20" s="79" t="str">
        <f t="shared" si="42"/>
        <v>O</v>
      </c>
      <c r="AV20" s="79" t="str">
        <f t="shared" si="43"/>
        <v>X</v>
      </c>
    </row>
    <row r="21" spans="1:48" x14ac:dyDescent="0.3">
      <c r="A21" s="9" t="s">
        <v>790</v>
      </c>
      <c r="B21" s="10" t="s">
        <v>1655</v>
      </c>
      <c r="C21" s="88">
        <v>1688</v>
      </c>
      <c r="D21" s="86">
        <v>157.9</v>
      </c>
      <c r="E21" s="87">
        <v>48</v>
      </c>
      <c r="F21" s="86">
        <v>131.6</v>
      </c>
      <c r="G21" s="17">
        <v>40</v>
      </c>
      <c r="H21" s="88">
        <v>396</v>
      </c>
      <c r="I21" s="89">
        <v>138000</v>
      </c>
      <c r="J21" s="89" t="s">
        <v>78</v>
      </c>
      <c r="K21" s="89">
        <v>82000</v>
      </c>
      <c r="L21" s="89" t="s">
        <v>83</v>
      </c>
      <c r="M21" s="90">
        <f t="shared" si="25"/>
        <v>56000</v>
      </c>
      <c r="N21" s="4">
        <f t="shared" si="26"/>
        <v>0.59420289855072461</v>
      </c>
      <c r="O21" s="91">
        <f t="shared" si="27"/>
        <v>2875</v>
      </c>
      <c r="P21" s="91">
        <f t="shared" si="28"/>
        <v>1708.3333333333333</v>
      </c>
      <c r="Q21" s="79">
        <v>4</v>
      </c>
      <c r="R21" s="79">
        <v>2</v>
      </c>
      <c r="S21" s="79" t="s">
        <v>72</v>
      </c>
      <c r="T21" s="5" t="s">
        <v>126</v>
      </c>
      <c r="U21" s="9"/>
      <c r="W21" s="86">
        <f t="shared" si="29"/>
        <v>157.9</v>
      </c>
      <c r="X21" s="87">
        <f t="shared" si="29"/>
        <v>48</v>
      </c>
      <c r="Y21" s="92">
        <f t="shared" si="30"/>
        <v>396</v>
      </c>
      <c r="Z21" s="90">
        <f t="shared" si="30"/>
        <v>138000</v>
      </c>
      <c r="AA21" s="90">
        <f t="shared" si="31"/>
        <v>82000</v>
      </c>
      <c r="AB21" s="90">
        <f t="shared" si="32"/>
        <v>56000</v>
      </c>
      <c r="AC21" s="4">
        <f t="shared" si="32"/>
        <v>0.59420289855072461</v>
      </c>
      <c r="AD21" s="91">
        <f t="shared" si="32"/>
        <v>2875</v>
      </c>
      <c r="AE21" s="79" t="str">
        <f t="shared" si="33"/>
        <v>계</v>
      </c>
      <c r="AF21" s="79" t="str">
        <f t="shared" si="34"/>
        <v>4/2</v>
      </c>
      <c r="AH21" s="20" t="str">
        <f t="shared" si="1"/>
        <v>장안타운건영2차</v>
      </c>
      <c r="AI21" s="87">
        <f t="shared" si="0"/>
        <v>48</v>
      </c>
      <c r="AJ21" s="79" t="str">
        <f t="shared" si="35"/>
        <v>A-</v>
      </c>
      <c r="AK21" s="79" t="s">
        <v>13</v>
      </c>
      <c r="AL21" s="79" t="s">
        <v>62</v>
      </c>
      <c r="AM21" s="79" t="s">
        <v>63</v>
      </c>
      <c r="AN21" s="79" t="str">
        <f t="shared" si="36"/>
        <v>C</v>
      </c>
      <c r="AO21" s="79" t="str">
        <f t="shared" si="37"/>
        <v>X</v>
      </c>
      <c r="AP21" s="79" t="str">
        <f t="shared" si="38"/>
        <v>X</v>
      </c>
      <c r="AQ21" s="79" t="str">
        <f t="shared" si="39"/>
        <v>X</v>
      </c>
      <c r="AR21" s="79" t="str">
        <f t="shared" si="40"/>
        <v>X</v>
      </c>
      <c r="AS21" s="79" t="s">
        <v>2</v>
      </c>
      <c r="AT21" s="79" t="str">
        <f t="shared" si="41"/>
        <v>X</v>
      </c>
      <c r="AU21" s="79" t="str">
        <f t="shared" si="42"/>
        <v>O</v>
      </c>
      <c r="AV21" s="79" t="str">
        <f t="shared" si="43"/>
        <v>X</v>
      </c>
    </row>
    <row r="22" spans="1:48" x14ac:dyDescent="0.3">
      <c r="A22" s="9" t="s">
        <v>790</v>
      </c>
      <c r="B22" s="10" t="s">
        <v>1655</v>
      </c>
      <c r="C22" s="88">
        <v>1688</v>
      </c>
      <c r="D22" s="86">
        <v>159.30000000000001</v>
      </c>
      <c r="E22" s="87">
        <v>48</v>
      </c>
      <c r="F22" s="86">
        <v>131.80000000000001</v>
      </c>
      <c r="G22" s="17">
        <v>40</v>
      </c>
      <c r="H22" s="88">
        <v>38</v>
      </c>
      <c r="I22" s="89">
        <v>130000</v>
      </c>
      <c r="J22" s="89" t="s">
        <v>60</v>
      </c>
      <c r="K22" s="89"/>
      <c r="L22" s="89"/>
      <c r="M22" s="90">
        <f t="shared" si="25"/>
        <v>130000</v>
      </c>
      <c r="N22" s="4">
        <f t="shared" si="26"/>
        <v>0</v>
      </c>
      <c r="O22" s="91">
        <f t="shared" si="27"/>
        <v>2708.3333333333335</v>
      </c>
      <c r="P22" s="91">
        <f t="shared" si="28"/>
        <v>0</v>
      </c>
      <c r="Q22" s="79">
        <v>4</v>
      </c>
      <c r="R22" s="79">
        <v>2</v>
      </c>
      <c r="S22" s="79" t="s">
        <v>72</v>
      </c>
      <c r="T22" s="5">
        <v>159</v>
      </c>
      <c r="U22" s="9"/>
      <c r="W22" s="86">
        <f t="shared" si="29"/>
        <v>159.30000000000001</v>
      </c>
      <c r="X22" s="87">
        <f t="shared" si="29"/>
        <v>48</v>
      </c>
      <c r="Y22" s="92">
        <f t="shared" si="30"/>
        <v>38</v>
      </c>
      <c r="Z22" s="90">
        <f t="shared" si="30"/>
        <v>130000</v>
      </c>
      <c r="AA22" s="90">
        <f t="shared" si="31"/>
        <v>0</v>
      </c>
      <c r="AB22" s="90">
        <f t="shared" si="32"/>
        <v>130000</v>
      </c>
      <c r="AC22" s="4">
        <f t="shared" si="32"/>
        <v>0</v>
      </c>
      <c r="AD22" s="91">
        <f t="shared" si="32"/>
        <v>2708.3333333333335</v>
      </c>
      <c r="AE22" s="79" t="str">
        <f t="shared" si="33"/>
        <v>계</v>
      </c>
      <c r="AF22" s="79" t="str">
        <f t="shared" si="34"/>
        <v>4/2</v>
      </c>
      <c r="AH22" s="20" t="str">
        <f t="shared" si="1"/>
        <v>장안타운건영2차</v>
      </c>
      <c r="AI22" s="87">
        <f t="shared" si="0"/>
        <v>48</v>
      </c>
      <c r="AJ22" s="79" t="str">
        <f t="shared" si="35"/>
        <v>A-</v>
      </c>
      <c r="AK22" s="79" t="s">
        <v>13</v>
      </c>
      <c r="AL22" s="79" t="s">
        <v>62</v>
      </c>
      <c r="AM22" s="79" t="s">
        <v>63</v>
      </c>
      <c r="AN22" s="79" t="str">
        <f t="shared" si="36"/>
        <v>C</v>
      </c>
      <c r="AO22" s="79" t="str">
        <f t="shared" si="37"/>
        <v>X</v>
      </c>
      <c r="AP22" s="79" t="str">
        <f t="shared" si="38"/>
        <v>X</v>
      </c>
      <c r="AQ22" s="79" t="str">
        <f t="shared" si="39"/>
        <v>X</v>
      </c>
      <c r="AR22" s="79" t="str">
        <f t="shared" si="40"/>
        <v>X</v>
      </c>
      <c r="AS22" s="79" t="s">
        <v>2</v>
      </c>
      <c r="AT22" s="79" t="str">
        <f t="shared" si="41"/>
        <v>X</v>
      </c>
      <c r="AU22" s="79" t="str">
        <f t="shared" si="42"/>
        <v>O</v>
      </c>
      <c r="AV22" s="79" t="str">
        <f t="shared" si="43"/>
        <v>X</v>
      </c>
    </row>
    <row r="23" spans="1:48" x14ac:dyDescent="0.3">
      <c r="A23" s="9" t="s">
        <v>790</v>
      </c>
      <c r="B23" s="10" t="s">
        <v>1655</v>
      </c>
      <c r="C23" s="88">
        <v>1688</v>
      </c>
      <c r="D23" s="86">
        <v>192.8</v>
      </c>
      <c r="E23" s="87">
        <v>58</v>
      </c>
      <c r="F23" s="86">
        <v>162.9</v>
      </c>
      <c r="G23" s="17">
        <v>49</v>
      </c>
      <c r="H23" s="88">
        <v>112</v>
      </c>
      <c r="I23" s="89"/>
      <c r="J23" s="89"/>
      <c r="K23" s="89"/>
      <c r="L23" s="89"/>
      <c r="M23" s="90">
        <f t="shared" si="25"/>
        <v>0</v>
      </c>
      <c r="N23" s="4" t="str">
        <f t="shared" si="26"/>
        <v/>
      </c>
      <c r="O23" s="91">
        <f t="shared" si="27"/>
        <v>0</v>
      </c>
      <c r="P23" s="91">
        <f t="shared" si="28"/>
        <v>0</v>
      </c>
      <c r="Q23" s="79">
        <v>5</v>
      </c>
      <c r="R23" s="79">
        <v>2</v>
      </c>
      <c r="S23" s="79" t="s">
        <v>72</v>
      </c>
      <c r="T23" s="5" t="s">
        <v>197</v>
      </c>
      <c r="U23" s="9"/>
      <c r="W23" s="86">
        <f t="shared" si="29"/>
        <v>192.8</v>
      </c>
      <c r="X23" s="87">
        <f t="shared" si="29"/>
        <v>58</v>
      </c>
      <c r="Y23" s="92">
        <f t="shared" si="30"/>
        <v>112</v>
      </c>
      <c r="Z23" s="90">
        <f t="shared" si="30"/>
        <v>0</v>
      </c>
      <c r="AA23" s="90">
        <f t="shared" si="31"/>
        <v>0</v>
      </c>
      <c r="AB23" s="90">
        <f t="shared" si="32"/>
        <v>0</v>
      </c>
      <c r="AC23" s="4" t="str">
        <f t="shared" si="32"/>
        <v/>
      </c>
      <c r="AD23" s="91">
        <f t="shared" si="32"/>
        <v>0</v>
      </c>
      <c r="AE23" s="79" t="str">
        <f t="shared" si="33"/>
        <v>계</v>
      </c>
      <c r="AF23" s="79" t="str">
        <f t="shared" si="34"/>
        <v>5/2</v>
      </c>
      <c r="AH23" s="20" t="str">
        <f t="shared" si="1"/>
        <v>장안타운건영2차</v>
      </c>
      <c r="AI23" s="87">
        <f t="shared" si="0"/>
        <v>58</v>
      </c>
      <c r="AJ23" s="79" t="str">
        <f t="shared" si="35"/>
        <v>A-</v>
      </c>
      <c r="AK23" s="79" t="s">
        <v>13</v>
      </c>
      <c r="AL23" s="79" t="s">
        <v>62</v>
      </c>
      <c r="AM23" s="79" t="s">
        <v>63</v>
      </c>
      <c r="AN23" s="79" t="str">
        <f t="shared" si="36"/>
        <v>C</v>
      </c>
      <c r="AO23" s="79" t="str">
        <f t="shared" si="37"/>
        <v/>
      </c>
      <c r="AP23" s="79" t="str">
        <f t="shared" si="38"/>
        <v/>
      </c>
      <c r="AQ23" s="79" t="str">
        <f t="shared" si="39"/>
        <v>O</v>
      </c>
      <c r="AR23" s="79" t="str">
        <f t="shared" si="40"/>
        <v>O</v>
      </c>
      <c r="AS23" s="79" t="s">
        <v>2</v>
      </c>
      <c r="AT23" s="79" t="str">
        <f t="shared" si="41"/>
        <v>X</v>
      </c>
      <c r="AU23" s="79" t="str">
        <f t="shared" si="42"/>
        <v>O</v>
      </c>
      <c r="AV23" s="79" t="str">
        <f t="shared" si="43"/>
        <v/>
      </c>
    </row>
    <row r="24" spans="1:48" x14ac:dyDescent="0.3">
      <c r="A24" s="9"/>
      <c r="B24" s="79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분당동 샛별우방('94.03.,811^)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06" t="str">
        <f t="shared" si="0"/>
        <v/>
      </c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</row>
    <row r="25" spans="1:48" x14ac:dyDescent="0.3">
      <c r="A25" s="9" t="s">
        <v>795</v>
      </c>
      <c r="B25" s="10" t="s">
        <v>1656</v>
      </c>
      <c r="C25" s="88">
        <v>811</v>
      </c>
      <c r="D25" s="86">
        <v>77.3</v>
      </c>
      <c r="E25" s="87">
        <v>23</v>
      </c>
      <c r="F25" s="86">
        <v>57.3</v>
      </c>
      <c r="G25" s="17">
        <v>17</v>
      </c>
      <c r="H25" s="88">
        <v>147</v>
      </c>
      <c r="I25" s="89">
        <v>92000</v>
      </c>
      <c r="J25" s="89" t="s">
        <v>80</v>
      </c>
      <c r="K25" s="89">
        <v>51000</v>
      </c>
      <c r="L25" s="89" t="s">
        <v>82</v>
      </c>
      <c r="M25" s="90">
        <f t="shared" ref="M25:M30" si="44">I25-K25</f>
        <v>41000</v>
      </c>
      <c r="N25" s="4">
        <f t="shared" ref="N25:N30" si="45">IF(ISERROR(K25/I25),"",K25/I25)</f>
        <v>0.55434782608695654</v>
      </c>
      <c r="O25" s="91">
        <f t="shared" ref="O25:O30" si="46">I25/E25</f>
        <v>4000</v>
      </c>
      <c r="P25" s="91">
        <f t="shared" ref="P25:P30" si="47">K25/E25</f>
        <v>2217.391304347826</v>
      </c>
      <c r="Q25" s="79">
        <v>3</v>
      </c>
      <c r="R25" s="79">
        <v>1</v>
      </c>
      <c r="S25" s="79" t="s">
        <v>61</v>
      </c>
      <c r="T25" s="5">
        <v>77</v>
      </c>
      <c r="U25" s="9"/>
      <c r="W25" s="86">
        <f t="shared" ref="W25:X30" si="48">D25</f>
        <v>77.3</v>
      </c>
      <c r="X25" s="87">
        <f t="shared" si="48"/>
        <v>23</v>
      </c>
      <c r="Y25" s="92">
        <f t="shared" ref="Y25:Z30" si="49">H25</f>
        <v>147</v>
      </c>
      <c r="Z25" s="90">
        <f t="shared" si="49"/>
        <v>92000</v>
      </c>
      <c r="AA25" s="90">
        <f t="shared" ref="AA25:AA30" si="50">K25</f>
        <v>51000</v>
      </c>
      <c r="AB25" s="90">
        <f t="shared" ref="AB25:AD30" si="51">M25</f>
        <v>41000</v>
      </c>
      <c r="AC25" s="4">
        <f t="shared" si="51"/>
        <v>0.55434782608695654</v>
      </c>
      <c r="AD25" s="91">
        <f t="shared" si="51"/>
        <v>4000</v>
      </c>
      <c r="AE25" s="79" t="str">
        <f t="shared" ref="AE25:AE30" si="52">S25</f>
        <v>복</v>
      </c>
      <c r="AF25" s="79" t="str">
        <f t="shared" ref="AF25:AF30" si="53">Q25&amp;"/"&amp;R25</f>
        <v>3/1</v>
      </c>
      <c r="AH25" s="20" t="str">
        <f t="shared" si="1"/>
        <v>샛별우방</v>
      </c>
      <c r="AI25" s="87">
        <f t="shared" si="0"/>
        <v>23</v>
      </c>
      <c r="AJ25" s="79" t="str">
        <f t="shared" ref="AJ25:AJ30" si="54">IF(AI25="","",$AJ$2)</f>
        <v>A-</v>
      </c>
      <c r="AK25" s="79" t="s">
        <v>13</v>
      </c>
      <c r="AL25" s="79" t="s">
        <v>62</v>
      </c>
      <c r="AM25" s="79" t="s">
        <v>63</v>
      </c>
      <c r="AN25" s="79" t="str">
        <f t="shared" ref="AN25:AN30" si="55">IF(AI25="","",$AN$2)</f>
        <v>C</v>
      </c>
      <c r="AO25" s="79" t="str">
        <f t="shared" ref="AO25:AO30" si="56">IF(N25="","",IF(N25&gt;=$AO$1/100,"O","X"))</f>
        <v>X</v>
      </c>
      <c r="AP25" s="79" t="str">
        <f t="shared" ref="AP25:AP30" si="57">IF(I25="","",IF(I25&lt;=$AP$1,"O","X"))</f>
        <v>X</v>
      </c>
      <c r="AQ25" s="79" t="str">
        <f t="shared" ref="AQ25:AQ30" si="58">IF(O25="","",IF(O25&lt;=$AQ$1,"O","X"))</f>
        <v>X</v>
      </c>
      <c r="AR25" s="79" t="str">
        <f t="shared" ref="AR25:AR30" si="59">IF(M25="","",IF(M25&lt;=$AR$1,"O","X"))</f>
        <v>X</v>
      </c>
      <c r="AS25" s="79" t="s">
        <v>2</v>
      </c>
      <c r="AT25" s="79" t="str">
        <f t="shared" ref="AT25:AT30" si="60">IF(OR(F25="",AI25=""),"",IF(AND((F25&lt;=85),(AI25&gt;=15)),"O","X"))</f>
        <v>O</v>
      </c>
      <c r="AU25" s="79" t="str">
        <f t="shared" ref="AU25:AU30" si="61">IF(C25="","",IF(C25&gt;=$AU$1,"O","X"))</f>
        <v>O</v>
      </c>
      <c r="AV25" s="79" t="str">
        <f t="shared" ref="AV25:AV30" si="62">IF(AO25="","",IF(AND(AO25="O",AP25="O",AR25="O",AT25="O",AU25="O"),"후보","X"))</f>
        <v>X</v>
      </c>
    </row>
    <row r="26" spans="1:48" x14ac:dyDescent="0.3">
      <c r="A26" s="9" t="s">
        <v>795</v>
      </c>
      <c r="B26" s="10" t="s">
        <v>1656</v>
      </c>
      <c r="C26" s="88">
        <v>811</v>
      </c>
      <c r="D26" s="86">
        <v>90.6</v>
      </c>
      <c r="E26" s="87">
        <v>27</v>
      </c>
      <c r="F26" s="86">
        <v>72.3</v>
      </c>
      <c r="G26" s="17">
        <v>22</v>
      </c>
      <c r="H26" s="88">
        <v>136</v>
      </c>
      <c r="I26" s="89"/>
      <c r="J26" s="89"/>
      <c r="K26" s="89"/>
      <c r="L26" s="89"/>
      <c r="M26" s="90">
        <f t="shared" si="44"/>
        <v>0</v>
      </c>
      <c r="N26" s="4" t="str">
        <f t="shared" si="45"/>
        <v/>
      </c>
      <c r="O26" s="91">
        <f t="shared" si="46"/>
        <v>0</v>
      </c>
      <c r="P26" s="91">
        <f t="shared" si="47"/>
        <v>0</v>
      </c>
      <c r="Q26" s="79">
        <v>3</v>
      </c>
      <c r="R26" s="79">
        <v>1</v>
      </c>
      <c r="S26" s="79" t="s">
        <v>72</v>
      </c>
      <c r="T26" s="5">
        <v>90</v>
      </c>
      <c r="U26" s="9"/>
      <c r="W26" s="86">
        <f t="shared" si="48"/>
        <v>90.6</v>
      </c>
      <c r="X26" s="87">
        <f t="shared" si="48"/>
        <v>27</v>
      </c>
      <c r="Y26" s="92">
        <f t="shared" si="49"/>
        <v>136</v>
      </c>
      <c r="Z26" s="90">
        <f t="shared" si="49"/>
        <v>0</v>
      </c>
      <c r="AA26" s="90">
        <f t="shared" si="50"/>
        <v>0</v>
      </c>
      <c r="AB26" s="90">
        <f t="shared" si="51"/>
        <v>0</v>
      </c>
      <c r="AC26" s="4" t="str">
        <f t="shared" si="51"/>
        <v/>
      </c>
      <c r="AD26" s="91">
        <f t="shared" si="51"/>
        <v>0</v>
      </c>
      <c r="AE26" s="79" t="str">
        <f t="shared" si="52"/>
        <v>계</v>
      </c>
      <c r="AF26" s="79" t="str">
        <f t="shared" si="53"/>
        <v>3/1</v>
      </c>
      <c r="AH26" s="20" t="str">
        <f t="shared" si="1"/>
        <v>샛별우방</v>
      </c>
      <c r="AI26" s="87">
        <f t="shared" si="0"/>
        <v>27</v>
      </c>
      <c r="AJ26" s="79" t="str">
        <f t="shared" si="54"/>
        <v>A-</v>
      </c>
      <c r="AK26" s="79" t="s">
        <v>13</v>
      </c>
      <c r="AL26" s="79" t="s">
        <v>62</v>
      </c>
      <c r="AM26" s="79" t="s">
        <v>63</v>
      </c>
      <c r="AN26" s="79" t="str">
        <f t="shared" si="55"/>
        <v>C</v>
      </c>
      <c r="AO26" s="79" t="str">
        <f t="shared" si="56"/>
        <v/>
      </c>
      <c r="AP26" s="79" t="str">
        <f t="shared" si="57"/>
        <v/>
      </c>
      <c r="AQ26" s="79" t="str">
        <f t="shared" si="58"/>
        <v>O</v>
      </c>
      <c r="AR26" s="79" t="str">
        <f t="shared" si="59"/>
        <v>O</v>
      </c>
      <c r="AS26" s="79" t="s">
        <v>2</v>
      </c>
      <c r="AT26" s="79" t="str">
        <f t="shared" si="60"/>
        <v>O</v>
      </c>
      <c r="AU26" s="79" t="str">
        <f t="shared" si="61"/>
        <v>O</v>
      </c>
      <c r="AV26" s="79" t="str">
        <f t="shared" si="62"/>
        <v/>
      </c>
    </row>
    <row r="27" spans="1:48" x14ac:dyDescent="0.3">
      <c r="A27" s="9" t="s">
        <v>795</v>
      </c>
      <c r="B27" s="10" t="s">
        <v>1656</v>
      </c>
      <c r="C27" s="88">
        <v>811</v>
      </c>
      <c r="D27" s="86">
        <v>104.4</v>
      </c>
      <c r="E27" s="87">
        <v>32</v>
      </c>
      <c r="F27" s="86">
        <v>85</v>
      </c>
      <c r="G27" s="17">
        <v>26</v>
      </c>
      <c r="H27" s="88">
        <v>180</v>
      </c>
      <c r="I27" s="89">
        <v>140000</v>
      </c>
      <c r="J27" s="89" t="s">
        <v>80</v>
      </c>
      <c r="K27" s="89">
        <v>73000</v>
      </c>
      <c r="L27" s="89" t="s">
        <v>59</v>
      </c>
      <c r="M27" s="90">
        <f t="shared" si="44"/>
        <v>67000</v>
      </c>
      <c r="N27" s="4">
        <f t="shared" si="45"/>
        <v>0.52142857142857146</v>
      </c>
      <c r="O27" s="91">
        <f t="shared" si="46"/>
        <v>4375</v>
      </c>
      <c r="P27" s="91">
        <f t="shared" si="47"/>
        <v>2281.25</v>
      </c>
      <c r="Q27" s="79">
        <v>3</v>
      </c>
      <c r="R27" s="79">
        <v>2</v>
      </c>
      <c r="S27" s="79" t="s">
        <v>72</v>
      </c>
      <c r="T27" s="5">
        <v>104</v>
      </c>
      <c r="U27" s="9"/>
      <c r="W27" s="86">
        <f t="shared" si="48"/>
        <v>104.4</v>
      </c>
      <c r="X27" s="87">
        <f t="shared" si="48"/>
        <v>32</v>
      </c>
      <c r="Y27" s="92">
        <f t="shared" si="49"/>
        <v>180</v>
      </c>
      <c r="Z27" s="90">
        <f t="shared" si="49"/>
        <v>140000</v>
      </c>
      <c r="AA27" s="90">
        <f t="shared" si="50"/>
        <v>73000</v>
      </c>
      <c r="AB27" s="90">
        <f t="shared" si="51"/>
        <v>67000</v>
      </c>
      <c r="AC27" s="4">
        <f t="shared" si="51"/>
        <v>0.52142857142857146</v>
      </c>
      <c r="AD27" s="91">
        <f t="shared" si="51"/>
        <v>4375</v>
      </c>
      <c r="AE27" s="79" t="str">
        <f t="shared" si="52"/>
        <v>계</v>
      </c>
      <c r="AF27" s="79" t="str">
        <f t="shared" si="53"/>
        <v>3/2</v>
      </c>
      <c r="AH27" s="20" t="str">
        <f t="shared" si="1"/>
        <v>샛별우방</v>
      </c>
      <c r="AI27" s="87">
        <f t="shared" si="0"/>
        <v>32</v>
      </c>
      <c r="AJ27" s="79" t="str">
        <f t="shared" si="54"/>
        <v>A-</v>
      </c>
      <c r="AK27" s="79" t="s">
        <v>13</v>
      </c>
      <c r="AL27" s="79" t="s">
        <v>62</v>
      </c>
      <c r="AM27" s="79" t="s">
        <v>63</v>
      </c>
      <c r="AN27" s="79" t="str">
        <f t="shared" si="55"/>
        <v>C</v>
      </c>
      <c r="AO27" s="79" t="str">
        <f t="shared" si="56"/>
        <v>X</v>
      </c>
      <c r="AP27" s="79" t="str">
        <f t="shared" si="57"/>
        <v>X</v>
      </c>
      <c r="AQ27" s="79" t="str">
        <f t="shared" si="58"/>
        <v>X</v>
      </c>
      <c r="AR27" s="79" t="str">
        <f t="shared" si="59"/>
        <v>X</v>
      </c>
      <c r="AS27" s="79" t="s">
        <v>2</v>
      </c>
      <c r="AT27" s="79" t="str">
        <f t="shared" si="60"/>
        <v>O</v>
      </c>
      <c r="AU27" s="79" t="str">
        <f t="shared" si="61"/>
        <v>O</v>
      </c>
      <c r="AV27" s="79" t="str">
        <f t="shared" si="62"/>
        <v>X</v>
      </c>
    </row>
    <row r="28" spans="1:48" x14ac:dyDescent="0.3">
      <c r="A28" s="9" t="s">
        <v>795</v>
      </c>
      <c r="B28" s="10" t="s">
        <v>1656</v>
      </c>
      <c r="C28" s="88">
        <v>811</v>
      </c>
      <c r="D28" s="86">
        <v>125.1</v>
      </c>
      <c r="E28" s="87">
        <v>38</v>
      </c>
      <c r="F28" s="86">
        <v>102</v>
      </c>
      <c r="G28" s="17">
        <v>31</v>
      </c>
      <c r="H28" s="88">
        <v>102</v>
      </c>
      <c r="I28" s="89">
        <v>155000</v>
      </c>
      <c r="J28" s="89" t="s">
        <v>69</v>
      </c>
      <c r="K28" s="89"/>
      <c r="L28" s="89"/>
      <c r="M28" s="90">
        <f t="shared" si="44"/>
        <v>155000</v>
      </c>
      <c r="N28" s="4">
        <f t="shared" si="45"/>
        <v>0</v>
      </c>
      <c r="O28" s="91">
        <f t="shared" si="46"/>
        <v>4078.9473684210525</v>
      </c>
      <c r="P28" s="91">
        <f t="shared" si="47"/>
        <v>0</v>
      </c>
      <c r="Q28" s="79">
        <v>4</v>
      </c>
      <c r="R28" s="79">
        <v>2</v>
      </c>
      <c r="S28" s="79" t="s">
        <v>72</v>
      </c>
      <c r="T28" s="5">
        <v>125</v>
      </c>
      <c r="U28" s="9"/>
      <c r="W28" s="86">
        <f t="shared" si="48"/>
        <v>125.1</v>
      </c>
      <c r="X28" s="87">
        <f t="shared" si="48"/>
        <v>38</v>
      </c>
      <c r="Y28" s="92">
        <f t="shared" si="49"/>
        <v>102</v>
      </c>
      <c r="Z28" s="90">
        <f t="shared" si="49"/>
        <v>155000</v>
      </c>
      <c r="AA28" s="90">
        <f t="shared" si="50"/>
        <v>0</v>
      </c>
      <c r="AB28" s="90">
        <f t="shared" si="51"/>
        <v>155000</v>
      </c>
      <c r="AC28" s="4">
        <f t="shared" si="51"/>
        <v>0</v>
      </c>
      <c r="AD28" s="91">
        <f t="shared" si="51"/>
        <v>4078.9473684210525</v>
      </c>
      <c r="AE28" s="79" t="str">
        <f t="shared" si="52"/>
        <v>계</v>
      </c>
      <c r="AF28" s="79" t="str">
        <f t="shared" si="53"/>
        <v>4/2</v>
      </c>
      <c r="AH28" s="20" t="str">
        <f t="shared" si="1"/>
        <v>샛별우방</v>
      </c>
      <c r="AI28" s="87">
        <f t="shared" si="0"/>
        <v>38</v>
      </c>
      <c r="AJ28" s="79" t="str">
        <f t="shared" si="54"/>
        <v>A-</v>
      </c>
      <c r="AK28" s="79" t="s">
        <v>13</v>
      </c>
      <c r="AL28" s="79" t="s">
        <v>62</v>
      </c>
      <c r="AM28" s="79" t="s">
        <v>63</v>
      </c>
      <c r="AN28" s="79" t="str">
        <f t="shared" si="55"/>
        <v>C</v>
      </c>
      <c r="AO28" s="79" t="str">
        <f t="shared" si="56"/>
        <v>X</v>
      </c>
      <c r="AP28" s="79" t="str">
        <f t="shared" si="57"/>
        <v>X</v>
      </c>
      <c r="AQ28" s="79" t="str">
        <f t="shared" si="58"/>
        <v>X</v>
      </c>
      <c r="AR28" s="79" t="str">
        <f t="shared" si="59"/>
        <v>X</v>
      </c>
      <c r="AS28" s="79" t="s">
        <v>2</v>
      </c>
      <c r="AT28" s="79" t="str">
        <f t="shared" si="60"/>
        <v>X</v>
      </c>
      <c r="AU28" s="79" t="str">
        <f t="shared" si="61"/>
        <v>O</v>
      </c>
      <c r="AV28" s="79" t="str">
        <f t="shared" si="62"/>
        <v>X</v>
      </c>
    </row>
    <row r="29" spans="1:48" x14ac:dyDescent="0.3">
      <c r="A29" s="9" t="s">
        <v>795</v>
      </c>
      <c r="B29" s="10" t="s">
        <v>1656</v>
      </c>
      <c r="C29" s="88">
        <v>811</v>
      </c>
      <c r="D29" s="86">
        <v>159.69999999999999</v>
      </c>
      <c r="E29" s="87">
        <v>48</v>
      </c>
      <c r="F29" s="86">
        <v>133.9</v>
      </c>
      <c r="G29" s="17">
        <v>40</v>
      </c>
      <c r="H29" s="88">
        <v>210</v>
      </c>
      <c r="I29" s="89">
        <v>175000</v>
      </c>
      <c r="J29" s="89" t="s">
        <v>64</v>
      </c>
      <c r="K29" s="89">
        <v>93000</v>
      </c>
      <c r="L29" s="89" t="s">
        <v>82</v>
      </c>
      <c r="M29" s="90">
        <f t="shared" si="44"/>
        <v>82000</v>
      </c>
      <c r="N29" s="4">
        <f t="shared" si="45"/>
        <v>0.53142857142857147</v>
      </c>
      <c r="O29" s="91">
        <f t="shared" si="46"/>
        <v>3645.8333333333335</v>
      </c>
      <c r="P29" s="91">
        <f t="shared" si="47"/>
        <v>1937.5</v>
      </c>
      <c r="Q29" s="79">
        <v>4</v>
      </c>
      <c r="R29" s="79">
        <v>2</v>
      </c>
      <c r="S29" s="79" t="s">
        <v>72</v>
      </c>
      <c r="T29" s="5">
        <v>159</v>
      </c>
      <c r="U29" s="9"/>
      <c r="W29" s="86">
        <f t="shared" si="48"/>
        <v>159.69999999999999</v>
      </c>
      <c r="X29" s="87">
        <f t="shared" si="48"/>
        <v>48</v>
      </c>
      <c r="Y29" s="92">
        <f t="shared" si="49"/>
        <v>210</v>
      </c>
      <c r="Z29" s="90">
        <f t="shared" si="49"/>
        <v>175000</v>
      </c>
      <c r="AA29" s="90">
        <f t="shared" si="50"/>
        <v>93000</v>
      </c>
      <c r="AB29" s="90">
        <f t="shared" si="51"/>
        <v>82000</v>
      </c>
      <c r="AC29" s="4">
        <f t="shared" si="51"/>
        <v>0.53142857142857147</v>
      </c>
      <c r="AD29" s="91">
        <f t="shared" si="51"/>
        <v>3645.8333333333335</v>
      </c>
      <c r="AE29" s="79" t="str">
        <f t="shared" si="52"/>
        <v>계</v>
      </c>
      <c r="AF29" s="79" t="str">
        <f t="shared" si="53"/>
        <v>4/2</v>
      </c>
      <c r="AH29" s="20" t="str">
        <f t="shared" si="1"/>
        <v>샛별우방</v>
      </c>
      <c r="AI29" s="87">
        <f t="shared" si="0"/>
        <v>48</v>
      </c>
      <c r="AJ29" s="79" t="str">
        <f t="shared" si="54"/>
        <v>A-</v>
      </c>
      <c r="AK29" s="79" t="s">
        <v>13</v>
      </c>
      <c r="AL29" s="79" t="s">
        <v>62</v>
      </c>
      <c r="AM29" s="79" t="s">
        <v>63</v>
      </c>
      <c r="AN29" s="79" t="str">
        <f t="shared" si="55"/>
        <v>C</v>
      </c>
      <c r="AO29" s="79" t="str">
        <f t="shared" si="56"/>
        <v>X</v>
      </c>
      <c r="AP29" s="79" t="str">
        <f t="shared" si="57"/>
        <v>X</v>
      </c>
      <c r="AQ29" s="79" t="str">
        <f t="shared" si="58"/>
        <v>X</v>
      </c>
      <c r="AR29" s="79" t="str">
        <f t="shared" si="59"/>
        <v>X</v>
      </c>
      <c r="AS29" s="79" t="s">
        <v>2</v>
      </c>
      <c r="AT29" s="79" t="str">
        <f t="shared" si="60"/>
        <v>X</v>
      </c>
      <c r="AU29" s="79" t="str">
        <f t="shared" si="61"/>
        <v>O</v>
      </c>
      <c r="AV29" s="79" t="str">
        <f t="shared" si="62"/>
        <v>X</v>
      </c>
    </row>
    <row r="30" spans="1:48" x14ac:dyDescent="0.3">
      <c r="A30" s="9" t="s">
        <v>795</v>
      </c>
      <c r="B30" s="10" t="s">
        <v>1656</v>
      </c>
      <c r="C30" s="88">
        <v>811</v>
      </c>
      <c r="D30" s="86">
        <v>219.5</v>
      </c>
      <c r="E30" s="87">
        <v>66</v>
      </c>
      <c r="F30" s="86">
        <v>185.6</v>
      </c>
      <c r="G30" s="17">
        <v>56</v>
      </c>
      <c r="H30" s="88">
        <v>36</v>
      </c>
      <c r="I30" s="89">
        <v>250000</v>
      </c>
      <c r="J30" s="89" t="s">
        <v>82</v>
      </c>
      <c r="K30" s="89">
        <v>140000</v>
      </c>
      <c r="L30" s="89" t="s">
        <v>71</v>
      </c>
      <c r="M30" s="90">
        <f t="shared" si="44"/>
        <v>110000</v>
      </c>
      <c r="N30" s="4">
        <f t="shared" si="45"/>
        <v>0.56000000000000005</v>
      </c>
      <c r="O30" s="91">
        <f t="shared" si="46"/>
        <v>3787.878787878788</v>
      </c>
      <c r="P30" s="91">
        <f t="shared" si="47"/>
        <v>2121.212121212121</v>
      </c>
      <c r="Q30" s="79">
        <v>5</v>
      </c>
      <c r="R30" s="79">
        <v>2</v>
      </c>
      <c r="S30" s="79" t="s">
        <v>72</v>
      </c>
      <c r="T30" s="5">
        <v>219</v>
      </c>
      <c r="U30" s="9"/>
      <c r="W30" s="86">
        <f t="shared" si="48"/>
        <v>219.5</v>
      </c>
      <c r="X30" s="87">
        <f t="shared" si="48"/>
        <v>66</v>
      </c>
      <c r="Y30" s="92">
        <f t="shared" si="49"/>
        <v>36</v>
      </c>
      <c r="Z30" s="90">
        <f t="shared" si="49"/>
        <v>250000</v>
      </c>
      <c r="AA30" s="90">
        <f t="shared" si="50"/>
        <v>140000</v>
      </c>
      <c r="AB30" s="90">
        <f t="shared" si="51"/>
        <v>110000</v>
      </c>
      <c r="AC30" s="4">
        <f t="shared" si="51"/>
        <v>0.56000000000000005</v>
      </c>
      <c r="AD30" s="91">
        <f t="shared" si="51"/>
        <v>3787.878787878788</v>
      </c>
      <c r="AE30" s="79" t="str">
        <f t="shared" si="52"/>
        <v>계</v>
      </c>
      <c r="AF30" s="79" t="str">
        <f t="shared" si="53"/>
        <v>5/2</v>
      </c>
      <c r="AH30" s="20" t="str">
        <f t="shared" si="1"/>
        <v>샛별우방</v>
      </c>
      <c r="AI30" s="87">
        <f t="shared" si="0"/>
        <v>66</v>
      </c>
      <c r="AJ30" s="79" t="str">
        <f t="shared" si="54"/>
        <v>A-</v>
      </c>
      <c r="AK30" s="79" t="s">
        <v>13</v>
      </c>
      <c r="AL30" s="79" t="s">
        <v>62</v>
      </c>
      <c r="AM30" s="79" t="s">
        <v>63</v>
      </c>
      <c r="AN30" s="79" t="str">
        <f t="shared" si="55"/>
        <v>C</v>
      </c>
      <c r="AO30" s="79" t="str">
        <f t="shared" si="56"/>
        <v>X</v>
      </c>
      <c r="AP30" s="79" t="str">
        <f t="shared" si="57"/>
        <v>X</v>
      </c>
      <c r="AQ30" s="79" t="str">
        <f t="shared" si="58"/>
        <v>X</v>
      </c>
      <c r="AR30" s="79" t="str">
        <f t="shared" si="59"/>
        <v>X</v>
      </c>
      <c r="AS30" s="79" t="s">
        <v>2</v>
      </c>
      <c r="AT30" s="79" t="str">
        <f t="shared" si="60"/>
        <v>X</v>
      </c>
      <c r="AU30" s="79" t="str">
        <f t="shared" si="61"/>
        <v>O</v>
      </c>
      <c r="AV30" s="79" t="str">
        <f t="shared" si="62"/>
        <v>X</v>
      </c>
    </row>
    <row r="31" spans="1:48" x14ac:dyDescent="0.3">
      <c r="A31" s="9"/>
      <c r="B31" s="79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분당동 샛별라이프('93.07.,796^)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6" t="str">
        <f t="shared" si="0"/>
        <v/>
      </c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</row>
    <row r="32" spans="1:48" x14ac:dyDescent="0.3">
      <c r="A32" s="9" t="s">
        <v>800</v>
      </c>
      <c r="B32" s="10" t="s">
        <v>1657</v>
      </c>
      <c r="C32" s="88">
        <v>796</v>
      </c>
      <c r="D32" s="86">
        <v>73</v>
      </c>
      <c r="E32" s="87">
        <v>22</v>
      </c>
      <c r="F32" s="86">
        <v>58.2</v>
      </c>
      <c r="G32" s="17">
        <v>18</v>
      </c>
      <c r="H32" s="88">
        <v>112</v>
      </c>
      <c r="I32" s="89">
        <v>95000</v>
      </c>
      <c r="J32" s="89" t="s">
        <v>79</v>
      </c>
      <c r="K32" s="89">
        <v>50000</v>
      </c>
      <c r="L32" s="89" t="s">
        <v>71</v>
      </c>
      <c r="M32" s="90">
        <f t="shared" ref="M32:M38" si="63">I32-K32</f>
        <v>45000</v>
      </c>
      <c r="N32" s="4">
        <f t="shared" ref="N32:N38" si="64">IF(ISERROR(K32/I32),"",K32/I32)</f>
        <v>0.52631578947368418</v>
      </c>
      <c r="O32" s="91">
        <f t="shared" ref="O32:O38" si="65">I32/E32</f>
        <v>4318.181818181818</v>
      </c>
      <c r="P32" s="91">
        <f t="shared" ref="P32:P38" si="66">K32/E32</f>
        <v>2272.7272727272725</v>
      </c>
      <c r="Q32" s="79">
        <v>2</v>
      </c>
      <c r="R32" s="79">
        <v>1</v>
      </c>
      <c r="S32" s="79" t="s">
        <v>61</v>
      </c>
      <c r="T32" s="5">
        <v>73</v>
      </c>
      <c r="U32" s="9"/>
      <c r="W32" s="86">
        <f t="shared" ref="W32:X38" si="67">D32</f>
        <v>73</v>
      </c>
      <c r="X32" s="87">
        <f t="shared" si="67"/>
        <v>22</v>
      </c>
      <c r="Y32" s="92">
        <f t="shared" ref="Y32:Z38" si="68">H32</f>
        <v>112</v>
      </c>
      <c r="Z32" s="90">
        <f t="shared" si="68"/>
        <v>95000</v>
      </c>
      <c r="AA32" s="90">
        <f t="shared" ref="AA32:AA38" si="69">K32</f>
        <v>50000</v>
      </c>
      <c r="AB32" s="90">
        <f t="shared" ref="AB32:AD38" si="70">M32</f>
        <v>45000</v>
      </c>
      <c r="AC32" s="4">
        <f t="shared" si="70"/>
        <v>0.52631578947368418</v>
      </c>
      <c r="AD32" s="91">
        <f t="shared" si="70"/>
        <v>4318.181818181818</v>
      </c>
      <c r="AE32" s="79" t="str">
        <f t="shared" ref="AE32:AE38" si="71">S32</f>
        <v>복</v>
      </c>
      <c r="AF32" s="79" t="str">
        <f t="shared" ref="AF32:AF38" si="72">Q32&amp;"/"&amp;R32</f>
        <v>2/1</v>
      </c>
      <c r="AH32" s="20" t="str">
        <f t="shared" si="1"/>
        <v>샛별라이프</v>
      </c>
      <c r="AI32" s="87">
        <f t="shared" si="0"/>
        <v>22</v>
      </c>
      <c r="AJ32" s="79" t="str">
        <f t="shared" ref="AJ32:AJ38" si="73">IF(AI32="","",$AJ$2)</f>
        <v>A-</v>
      </c>
      <c r="AK32" s="79" t="s">
        <v>13</v>
      </c>
      <c r="AL32" s="79" t="s">
        <v>62</v>
      </c>
      <c r="AM32" s="79" t="s">
        <v>63</v>
      </c>
      <c r="AN32" s="79" t="str">
        <f t="shared" ref="AN32:AN38" si="74">IF(AI32="","",$AN$2)</f>
        <v>C</v>
      </c>
      <c r="AO32" s="79" t="str">
        <f t="shared" ref="AO32:AO38" si="75">IF(N32="","",IF(N32&gt;=$AO$1/100,"O","X"))</f>
        <v>X</v>
      </c>
      <c r="AP32" s="79" t="str">
        <f t="shared" ref="AP32:AP38" si="76">IF(I32="","",IF(I32&lt;=$AP$1,"O","X"))</f>
        <v>X</v>
      </c>
      <c r="AQ32" s="79" t="str">
        <f t="shared" ref="AQ32:AQ38" si="77">IF(O32="","",IF(O32&lt;=$AQ$1,"O","X"))</f>
        <v>X</v>
      </c>
      <c r="AR32" s="79" t="str">
        <f t="shared" ref="AR32:AR38" si="78">IF(M32="","",IF(M32&lt;=$AR$1,"O","X"))</f>
        <v>X</v>
      </c>
      <c r="AS32" s="79" t="s">
        <v>2</v>
      </c>
      <c r="AT32" s="79" t="str">
        <f t="shared" ref="AT32:AT38" si="79">IF(OR(F32="",AI32=""),"",IF(AND((F32&lt;=85),(AI32&gt;=15)),"O","X"))</f>
        <v>O</v>
      </c>
      <c r="AU32" s="79" t="str">
        <f t="shared" ref="AU32:AU38" si="80">IF(C32="","",IF(C32&gt;=$AU$1,"O","X"))</f>
        <v>O</v>
      </c>
      <c r="AV32" s="79" t="str">
        <f t="shared" ref="AV32:AV38" si="81">IF(AO32="","",IF(AND(AO32="O",AP32="O",AR32="O",AT32="O",AU32="O"),"후보","X"))</f>
        <v>X</v>
      </c>
    </row>
    <row r="33" spans="1:48" x14ac:dyDescent="0.3">
      <c r="A33" s="9" t="s">
        <v>800</v>
      </c>
      <c r="B33" s="10" t="s">
        <v>1657</v>
      </c>
      <c r="C33" s="88">
        <v>796</v>
      </c>
      <c r="D33" s="86">
        <v>100.2</v>
      </c>
      <c r="E33" s="87">
        <v>30</v>
      </c>
      <c r="F33" s="86">
        <v>78.5</v>
      </c>
      <c r="G33" s="17">
        <v>24</v>
      </c>
      <c r="H33" s="88">
        <v>48</v>
      </c>
      <c r="I33" s="89">
        <v>125000</v>
      </c>
      <c r="J33" s="89" t="s">
        <v>80</v>
      </c>
      <c r="K33" s="89">
        <v>68000</v>
      </c>
      <c r="L33" s="89" t="s">
        <v>83</v>
      </c>
      <c r="M33" s="90">
        <f t="shared" si="63"/>
        <v>57000</v>
      </c>
      <c r="N33" s="4">
        <f t="shared" si="64"/>
        <v>0.54400000000000004</v>
      </c>
      <c r="O33" s="91">
        <f t="shared" si="65"/>
        <v>4166.666666666667</v>
      </c>
      <c r="P33" s="91">
        <f t="shared" si="66"/>
        <v>2266.6666666666665</v>
      </c>
      <c r="Q33" s="79">
        <v>3</v>
      </c>
      <c r="R33" s="79">
        <v>2</v>
      </c>
      <c r="S33" s="79" t="s">
        <v>72</v>
      </c>
      <c r="T33" s="5">
        <v>100</v>
      </c>
      <c r="U33" s="9"/>
      <c r="W33" s="86">
        <f t="shared" si="67"/>
        <v>100.2</v>
      </c>
      <c r="X33" s="87">
        <f t="shared" si="67"/>
        <v>30</v>
      </c>
      <c r="Y33" s="92">
        <f t="shared" si="68"/>
        <v>48</v>
      </c>
      <c r="Z33" s="90">
        <f t="shared" si="68"/>
        <v>125000</v>
      </c>
      <c r="AA33" s="90">
        <f t="shared" si="69"/>
        <v>68000</v>
      </c>
      <c r="AB33" s="90">
        <f t="shared" si="70"/>
        <v>57000</v>
      </c>
      <c r="AC33" s="4">
        <f t="shared" si="70"/>
        <v>0.54400000000000004</v>
      </c>
      <c r="AD33" s="91">
        <f t="shared" si="70"/>
        <v>4166.666666666667</v>
      </c>
      <c r="AE33" s="79" t="str">
        <f t="shared" si="71"/>
        <v>계</v>
      </c>
      <c r="AF33" s="79" t="str">
        <f t="shared" si="72"/>
        <v>3/2</v>
      </c>
      <c r="AH33" s="20" t="str">
        <f t="shared" si="1"/>
        <v>샛별라이프</v>
      </c>
      <c r="AI33" s="87">
        <f t="shared" si="0"/>
        <v>30</v>
      </c>
      <c r="AJ33" s="79" t="str">
        <f t="shared" si="73"/>
        <v>A-</v>
      </c>
      <c r="AK33" s="79" t="s">
        <v>13</v>
      </c>
      <c r="AL33" s="79" t="s">
        <v>62</v>
      </c>
      <c r="AM33" s="79" t="s">
        <v>63</v>
      </c>
      <c r="AN33" s="79" t="str">
        <f t="shared" si="74"/>
        <v>C</v>
      </c>
      <c r="AO33" s="79" t="str">
        <f t="shared" si="75"/>
        <v>X</v>
      </c>
      <c r="AP33" s="79" t="str">
        <f t="shared" si="76"/>
        <v>X</v>
      </c>
      <c r="AQ33" s="79" t="str">
        <f t="shared" si="77"/>
        <v>X</v>
      </c>
      <c r="AR33" s="79" t="str">
        <f t="shared" si="78"/>
        <v>X</v>
      </c>
      <c r="AS33" s="79" t="s">
        <v>2</v>
      </c>
      <c r="AT33" s="79" t="str">
        <f t="shared" si="79"/>
        <v>O</v>
      </c>
      <c r="AU33" s="79" t="str">
        <f t="shared" si="80"/>
        <v>O</v>
      </c>
      <c r="AV33" s="79" t="str">
        <f t="shared" si="81"/>
        <v>X</v>
      </c>
    </row>
    <row r="34" spans="1:48" x14ac:dyDescent="0.3">
      <c r="A34" s="9" t="s">
        <v>800</v>
      </c>
      <c r="B34" s="10" t="s">
        <v>1657</v>
      </c>
      <c r="C34" s="88">
        <v>796</v>
      </c>
      <c r="D34" s="86">
        <v>104.2</v>
      </c>
      <c r="E34" s="87">
        <v>32</v>
      </c>
      <c r="F34" s="86">
        <v>85</v>
      </c>
      <c r="G34" s="17">
        <v>26</v>
      </c>
      <c r="H34" s="88">
        <v>248</v>
      </c>
      <c r="I34" s="89">
        <v>123000</v>
      </c>
      <c r="J34" s="89" t="s">
        <v>81</v>
      </c>
      <c r="K34" s="89">
        <v>75000</v>
      </c>
      <c r="L34" s="89" t="s">
        <v>80</v>
      </c>
      <c r="M34" s="90">
        <f t="shared" si="63"/>
        <v>48000</v>
      </c>
      <c r="N34" s="4">
        <f t="shared" si="64"/>
        <v>0.6097560975609756</v>
      </c>
      <c r="O34" s="91">
        <f t="shared" si="65"/>
        <v>3843.75</v>
      </c>
      <c r="P34" s="91">
        <f t="shared" si="66"/>
        <v>2343.75</v>
      </c>
      <c r="Q34" s="79">
        <v>3</v>
      </c>
      <c r="R34" s="79">
        <v>2</v>
      </c>
      <c r="S34" s="79" t="s">
        <v>72</v>
      </c>
      <c r="T34" s="5" t="s">
        <v>104</v>
      </c>
      <c r="U34" s="9"/>
      <c r="W34" s="86">
        <f t="shared" si="67"/>
        <v>104.2</v>
      </c>
      <c r="X34" s="87">
        <f t="shared" si="67"/>
        <v>32</v>
      </c>
      <c r="Y34" s="92">
        <f t="shared" si="68"/>
        <v>248</v>
      </c>
      <c r="Z34" s="90">
        <f t="shared" si="68"/>
        <v>123000</v>
      </c>
      <c r="AA34" s="90">
        <f t="shared" si="69"/>
        <v>75000</v>
      </c>
      <c r="AB34" s="90">
        <f t="shared" si="70"/>
        <v>48000</v>
      </c>
      <c r="AC34" s="4">
        <f t="shared" si="70"/>
        <v>0.6097560975609756</v>
      </c>
      <c r="AD34" s="91">
        <f t="shared" si="70"/>
        <v>3843.75</v>
      </c>
      <c r="AE34" s="79" t="str">
        <f t="shared" si="71"/>
        <v>계</v>
      </c>
      <c r="AF34" s="79" t="str">
        <f t="shared" si="72"/>
        <v>3/2</v>
      </c>
      <c r="AH34" s="20" t="str">
        <f t="shared" si="1"/>
        <v>샛별라이프</v>
      </c>
      <c r="AI34" s="87">
        <f t="shared" si="0"/>
        <v>32</v>
      </c>
      <c r="AJ34" s="79" t="str">
        <f t="shared" si="73"/>
        <v>A-</v>
      </c>
      <c r="AK34" s="79" t="s">
        <v>13</v>
      </c>
      <c r="AL34" s="79" t="s">
        <v>62</v>
      </c>
      <c r="AM34" s="79" t="s">
        <v>63</v>
      </c>
      <c r="AN34" s="79" t="str">
        <f t="shared" si="74"/>
        <v>C</v>
      </c>
      <c r="AO34" s="79" t="str">
        <f t="shared" si="75"/>
        <v>X</v>
      </c>
      <c r="AP34" s="79" t="str">
        <f t="shared" si="76"/>
        <v>X</v>
      </c>
      <c r="AQ34" s="79" t="str">
        <f t="shared" si="77"/>
        <v>X</v>
      </c>
      <c r="AR34" s="79" t="str">
        <f t="shared" si="78"/>
        <v>X</v>
      </c>
      <c r="AS34" s="79" t="s">
        <v>2</v>
      </c>
      <c r="AT34" s="79" t="str">
        <f t="shared" si="79"/>
        <v>O</v>
      </c>
      <c r="AU34" s="79" t="str">
        <f t="shared" si="80"/>
        <v>O</v>
      </c>
      <c r="AV34" s="79" t="str">
        <f t="shared" si="81"/>
        <v>X</v>
      </c>
    </row>
    <row r="35" spans="1:48" x14ac:dyDescent="0.3">
      <c r="A35" s="9" t="s">
        <v>800</v>
      </c>
      <c r="B35" s="10" t="s">
        <v>1657</v>
      </c>
      <c r="C35" s="88">
        <v>796</v>
      </c>
      <c r="D35" s="86">
        <v>104.2</v>
      </c>
      <c r="E35" s="87">
        <v>32</v>
      </c>
      <c r="F35" s="86">
        <v>85</v>
      </c>
      <c r="G35" s="17">
        <v>26</v>
      </c>
      <c r="H35" s="88">
        <v>194</v>
      </c>
      <c r="I35" s="89">
        <v>123000</v>
      </c>
      <c r="J35" s="89" t="s">
        <v>81</v>
      </c>
      <c r="K35" s="89">
        <v>75000</v>
      </c>
      <c r="L35" s="89" t="s">
        <v>80</v>
      </c>
      <c r="M35" s="90">
        <f t="shared" si="63"/>
        <v>48000</v>
      </c>
      <c r="N35" s="4">
        <f t="shared" si="64"/>
        <v>0.6097560975609756</v>
      </c>
      <c r="O35" s="91">
        <f t="shared" si="65"/>
        <v>3843.75</v>
      </c>
      <c r="P35" s="91">
        <f t="shared" si="66"/>
        <v>2343.75</v>
      </c>
      <c r="Q35" s="79">
        <v>3</v>
      </c>
      <c r="R35" s="79">
        <v>2</v>
      </c>
      <c r="S35" s="79" t="s">
        <v>72</v>
      </c>
      <c r="T35" s="5" t="s">
        <v>198</v>
      </c>
      <c r="U35" s="9"/>
      <c r="W35" s="86">
        <f t="shared" si="67"/>
        <v>104.2</v>
      </c>
      <c r="X35" s="87">
        <f t="shared" si="67"/>
        <v>32</v>
      </c>
      <c r="Y35" s="92">
        <f t="shared" si="68"/>
        <v>194</v>
      </c>
      <c r="Z35" s="90">
        <f t="shared" si="68"/>
        <v>123000</v>
      </c>
      <c r="AA35" s="90">
        <f t="shared" si="69"/>
        <v>75000</v>
      </c>
      <c r="AB35" s="90">
        <f t="shared" si="70"/>
        <v>48000</v>
      </c>
      <c r="AC35" s="4">
        <f t="shared" si="70"/>
        <v>0.6097560975609756</v>
      </c>
      <c r="AD35" s="91">
        <f t="shared" si="70"/>
        <v>3843.75</v>
      </c>
      <c r="AE35" s="79" t="str">
        <f t="shared" si="71"/>
        <v>계</v>
      </c>
      <c r="AF35" s="79" t="str">
        <f t="shared" si="72"/>
        <v>3/2</v>
      </c>
      <c r="AH35" s="20" t="str">
        <f t="shared" si="1"/>
        <v>샛별라이프</v>
      </c>
      <c r="AI35" s="87">
        <f t="shared" ref="AI35:AI53" si="82">IF(E35="","",E35)</f>
        <v>32</v>
      </c>
      <c r="AJ35" s="79" t="str">
        <f t="shared" si="73"/>
        <v>A-</v>
      </c>
      <c r="AK35" s="79" t="s">
        <v>13</v>
      </c>
      <c r="AL35" s="79" t="s">
        <v>62</v>
      </c>
      <c r="AM35" s="79" t="s">
        <v>63</v>
      </c>
      <c r="AN35" s="79" t="str">
        <f t="shared" si="74"/>
        <v>C</v>
      </c>
      <c r="AO35" s="79" t="str">
        <f t="shared" si="75"/>
        <v>X</v>
      </c>
      <c r="AP35" s="79" t="str">
        <f t="shared" si="76"/>
        <v>X</v>
      </c>
      <c r="AQ35" s="79" t="str">
        <f t="shared" si="77"/>
        <v>X</v>
      </c>
      <c r="AR35" s="79" t="str">
        <f t="shared" si="78"/>
        <v>X</v>
      </c>
      <c r="AS35" s="79" t="s">
        <v>2</v>
      </c>
      <c r="AT35" s="79" t="str">
        <f t="shared" si="79"/>
        <v>O</v>
      </c>
      <c r="AU35" s="79" t="str">
        <f t="shared" si="80"/>
        <v>O</v>
      </c>
      <c r="AV35" s="79" t="str">
        <f t="shared" si="81"/>
        <v>X</v>
      </c>
    </row>
    <row r="36" spans="1:48" x14ac:dyDescent="0.3">
      <c r="A36" s="9" t="s">
        <v>800</v>
      </c>
      <c r="B36" s="10" t="s">
        <v>1657</v>
      </c>
      <c r="C36" s="88">
        <v>796</v>
      </c>
      <c r="D36" s="86">
        <v>114.6</v>
      </c>
      <c r="E36" s="87">
        <v>35</v>
      </c>
      <c r="F36" s="86">
        <v>89.8</v>
      </c>
      <c r="G36" s="17">
        <v>27</v>
      </c>
      <c r="H36" s="88">
        <v>46</v>
      </c>
      <c r="I36" s="89">
        <v>145000</v>
      </c>
      <c r="J36" s="89" t="s">
        <v>80</v>
      </c>
      <c r="K36" s="89"/>
      <c r="L36" s="89"/>
      <c r="M36" s="90">
        <f t="shared" si="63"/>
        <v>145000</v>
      </c>
      <c r="N36" s="4">
        <f t="shared" si="64"/>
        <v>0</v>
      </c>
      <c r="O36" s="91">
        <f t="shared" si="65"/>
        <v>4142.8571428571431</v>
      </c>
      <c r="P36" s="91">
        <f t="shared" si="66"/>
        <v>0</v>
      </c>
      <c r="Q36" s="79">
        <v>3</v>
      </c>
      <c r="R36" s="79">
        <v>2</v>
      </c>
      <c r="S36" s="79" t="s">
        <v>61</v>
      </c>
      <c r="T36" s="5">
        <v>114</v>
      </c>
      <c r="U36" s="9"/>
      <c r="W36" s="86">
        <f t="shared" si="67"/>
        <v>114.6</v>
      </c>
      <c r="X36" s="87">
        <f t="shared" si="67"/>
        <v>35</v>
      </c>
      <c r="Y36" s="92">
        <f t="shared" si="68"/>
        <v>46</v>
      </c>
      <c r="Z36" s="90">
        <f t="shared" si="68"/>
        <v>145000</v>
      </c>
      <c r="AA36" s="90">
        <f t="shared" si="69"/>
        <v>0</v>
      </c>
      <c r="AB36" s="90">
        <f t="shared" si="70"/>
        <v>145000</v>
      </c>
      <c r="AC36" s="4">
        <f t="shared" si="70"/>
        <v>0</v>
      </c>
      <c r="AD36" s="91">
        <f t="shared" si="70"/>
        <v>4142.8571428571431</v>
      </c>
      <c r="AE36" s="79" t="str">
        <f t="shared" si="71"/>
        <v>복</v>
      </c>
      <c r="AF36" s="79" t="str">
        <f t="shared" si="72"/>
        <v>3/2</v>
      </c>
      <c r="AH36" s="20" t="str">
        <f t="shared" si="1"/>
        <v>샛별라이프</v>
      </c>
      <c r="AI36" s="87">
        <f t="shared" si="82"/>
        <v>35</v>
      </c>
      <c r="AJ36" s="79" t="str">
        <f t="shared" si="73"/>
        <v>A-</v>
      </c>
      <c r="AK36" s="79" t="s">
        <v>13</v>
      </c>
      <c r="AL36" s="79" t="s">
        <v>62</v>
      </c>
      <c r="AM36" s="79" t="s">
        <v>63</v>
      </c>
      <c r="AN36" s="79" t="str">
        <f t="shared" si="74"/>
        <v>C</v>
      </c>
      <c r="AO36" s="79" t="str">
        <f t="shared" si="75"/>
        <v>X</v>
      </c>
      <c r="AP36" s="79" t="str">
        <f t="shared" si="76"/>
        <v>X</v>
      </c>
      <c r="AQ36" s="79" t="str">
        <f t="shared" si="77"/>
        <v>X</v>
      </c>
      <c r="AR36" s="79" t="str">
        <f t="shared" si="78"/>
        <v>X</v>
      </c>
      <c r="AS36" s="79" t="s">
        <v>2</v>
      </c>
      <c r="AT36" s="79" t="str">
        <f t="shared" si="79"/>
        <v>X</v>
      </c>
      <c r="AU36" s="79" t="str">
        <f t="shared" si="80"/>
        <v>O</v>
      </c>
      <c r="AV36" s="79" t="str">
        <f t="shared" si="81"/>
        <v>X</v>
      </c>
    </row>
    <row r="37" spans="1:48" x14ac:dyDescent="0.3">
      <c r="A37" s="9" t="s">
        <v>800</v>
      </c>
      <c r="B37" s="10" t="s">
        <v>1657</v>
      </c>
      <c r="C37" s="88">
        <v>796</v>
      </c>
      <c r="D37" s="86">
        <v>151.80000000000001</v>
      </c>
      <c r="E37" s="87">
        <v>46</v>
      </c>
      <c r="F37" s="86">
        <v>126.4</v>
      </c>
      <c r="G37" s="17">
        <v>38</v>
      </c>
      <c r="H37" s="88">
        <v>108</v>
      </c>
      <c r="I37" s="89">
        <v>168000</v>
      </c>
      <c r="J37" s="89" t="s">
        <v>78</v>
      </c>
      <c r="K37" s="89">
        <v>85000</v>
      </c>
      <c r="L37" s="89" t="s">
        <v>81</v>
      </c>
      <c r="M37" s="90">
        <f t="shared" si="63"/>
        <v>83000</v>
      </c>
      <c r="N37" s="4">
        <f t="shared" si="64"/>
        <v>0.50595238095238093</v>
      </c>
      <c r="O37" s="91">
        <f t="shared" si="65"/>
        <v>3652.1739130434785</v>
      </c>
      <c r="P37" s="91">
        <f t="shared" si="66"/>
        <v>1847.8260869565217</v>
      </c>
      <c r="Q37" s="79">
        <v>4</v>
      </c>
      <c r="R37" s="79">
        <v>2</v>
      </c>
      <c r="S37" s="79" t="s">
        <v>72</v>
      </c>
      <c r="T37" s="5">
        <v>151</v>
      </c>
      <c r="U37" s="9"/>
      <c r="W37" s="86">
        <f t="shared" si="67"/>
        <v>151.80000000000001</v>
      </c>
      <c r="X37" s="87">
        <f t="shared" si="67"/>
        <v>46</v>
      </c>
      <c r="Y37" s="92">
        <f t="shared" si="68"/>
        <v>108</v>
      </c>
      <c r="Z37" s="90">
        <f t="shared" si="68"/>
        <v>168000</v>
      </c>
      <c r="AA37" s="90">
        <f t="shared" si="69"/>
        <v>85000</v>
      </c>
      <c r="AB37" s="90">
        <f t="shared" si="70"/>
        <v>83000</v>
      </c>
      <c r="AC37" s="4">
        <f t="shared" si="70"/>
        <v>0.50595238095238093</v>
      </c>
      <c r="AD37" s="91">
        <f t="shared" si="70"/>
        <v>3652.1739130434785</v>
      </c>
      <c r="AE37" s="79" t="str">
        <f t="shared" si="71"/>
        <v>계</v>
      </c>
      <c r="AF37" s="79" t="str">
        <f t="shared" si="72"/>
        <v>4/2</v>
      </c>
      <c r="AH37" s="20" t="str">
        <f t="shared" ref="AH37:AH53" si="83">IF(A37="","",A37)</f>
        <v>샛별라이프</v>
      </c>
      <c r="AI37" s="87">
        <f t="shared" si="82"/>
        <v>46</v>
      </c>
      <c r="AJ37" s="79" t="str">
        <f t="shared" si="73"/>
        <v>A-</v>
      </c>
      <c r="AK37" s="79" t="s">
        <v>13</v>
      </c>
      <c r="AL37" s="79" t="s">
        <v>62</v>
      </c>
      <c r="AM37" s="79" t="s">
        <v>63</v>
      </c>
      <c r="AN37" s="79" t="str">
        <f t="shared" si="74"/>
        <v>C</v>
      </c>
      <c r="AO37" s="79" t="str">
        <f t="shared" si="75"/>
        <v>X</v>
      </c>
      <c r="AP37" s="79" t="str">
        <f t="shared" si="76"/>
        <v>X</v>
      </c>
      <c r="AQ37" s="79" t="str">
        <f t="shared" si="77"/>
        <v>X</v>
      </c>
      <c r="AR37" s="79" t="str">
        <f t="shared" si="78"/>
        <v>X</v>
      </c>
      <c r="AS37" s="79" t="s">
        <v>2</v>
      </c>
      <c r="AT37" s="79" t="str">
        <f t="shared" si="79"/>
        <v>X</v>
      </c>
      <c r="AU37" s="79" t="str">
        <f t="shared" si="80"/>
        <v>O</v>
      </c>
      <c r="AV37" s="79" t="str">
        <f t="shared" si="81"/>
        <v>X</v>
      </c>
    </row>
    <row r="38" spans="1:48" x14ac:dyDescent="0.3">
      <c r="A38" s="9" t="s">
        <v>800</v>
      </c>
      <c r="B38" s="10" t="s">
        <v>1657</v>
      </c>
      <c r="C38" s="88">
        <v>796</v>
      </c>
      <c r="D38" s="86">
        <v>181.6</v>
      </c>
      <c r="E38" s="87">
        <v>55</v>
      </c>
      <c r="F38" s="86">
        <v>153.19999999999999</v>
      </c>
      <c r="G38" s="17">
        <v>46</v>
      </c>
      <c r="H38" s="88">
        <v>40</v>
      </c>
      <c r="I38" s="89">
        <v>180000</v>
      </c>
      <c r="J38" s="89" t="s">
        <v>83</v>
      </c>
      <c r="K38" s="89"/>
      <c r="L38" s="89"/>
      <c r="M38" s="90">
        <f t="shared" si="63"/>
        <v>180000</v>
      </c>
      <c r="N38" s="4">
        <f t="shared" si="64"/>
        <v>0</v>
      </c>
      <c r="O38" s="91">
        <f t="shared" si="65"/>
        <v>3272.7272727272725</v>
      </c>
      <c r="P38" s="91">
        <f t="shared" si="66"/>
        <v>0</v>
      </c>
      <c r="Q38" s="79">
        <v>4</v>
      </c>
      <c r="R38" s="79">
        <v>2</v>
      </c>
      <c r="S38" s="79" t="s">
        <v>72</v>
      </c>
      <c r="T38" s="5">
        <v>181</v>
      </c>
      <c r="U38" s="9"/>
      <c r="W38" s="86">
        <f t="shared" si="67"/>
        <v>181.6</v>
      </c>
      <c r="X38" s="87">
        <f t="shared" si="67"/>
        <v>55</v>
      </c>
      <c r="Y38" s="92">
        <f t="shared" si="68"/>
        <v>40</v>
      </c>
      <c r="Z38" s="90">
        <f t="shared" si="68"/>
        <v>180000</v>
      </c>
      <c r="AA38" s="90">
        <f t="shared" si="69"/>
        <v>0</v>
      </c>
      <c r="AB38" s="90">
        <f t="shared" si="70"/>
        <v>180000</v>
      </c>
      <c r="AC38" s="4">
        <f t="shared" si="70"/>
        <v>0</v>
      </c>
      <c r="AD38" s="91">
        <f t="shared" si="70"/>
        <v>3272.7272727272725</v>
      </c>
      <c r="AE38" s="79" t="str">
        <f t="shared" si="71"/>
        <v>계</v>
      </c>
      <c r="AF38" s="79" t="str">
        <f t="shared" si="72"/>
        <v>4/2</v>
      </c>
      <c r="AH38" s="20" t="str">
        <f t="shared" si="83"/>
        <v>샛별라이프</v>
      </c>
      <c r="AI38" s="87">
        <f t="shared" si="82"/>
        <v>55</v>
      </c>
      <c r="AJ38" s="79" t="str">
        <f t="shared" si="73"/>
        <v>A-</v>
      </c>
      <c r="AK38" s="79" t="s">
        <v>13</v>
      </c>
      <c r="AL38" s="79" t="s">
        <v>62</v>
      </c>
      <c r="AM38" s="79" t="s">
        <v>63</v>
      </c>
      <c r="AN38" s="79" t="str">
        <f t="shared" si="74"/>
        <v>C</v>
      </c>
      <c r="AO38" s="79" t="str">
        <f t="shared" si="75"/>
        <v>X</v>
      </c>
      <c r="AP38" s="79" t="str">
        <f t="shared" si="76"/>
        <v>X</v>
      </c>
      <c r="AQ38" s="79" t="str">
        <f t="shared" si="77"/>
        <v>X</v>
      </c>
      <c r="AR38" s="79" t="str">
        <f t="shared" si="78"/>
        <v>X</v>
      </c>
      <c r="AS38" s="79" t="s">
        <v>2</v>
      </c>
      <c r="AT38" s="79" t="str">
        <f t="shared" si="79"/>
        <v>X</v>
      </c>
      <c r="AU38" s="79" t="str">
        <f t="shared" si="80"/>
        <v>O</v>
      </c>
      <c r="AV38" s="79" t="str">
        <f t="shared" si="81"/>
        <v>X</v>
      </c>
    </row>
    <row r="39" spans="1:48" x14ac:dyDescent="0.3">
      <c r="A39" s="9"/>
      <c r="B39" s="79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7"/>
      <c r="U39" s="9"/>
      <c r="W39" s="67" t="str">
        <f>$A$4&amp;" "&amp;A40&amp;"("&amp;B40&amp;","&amp;C40&amp;"^)"</f>
        <v>분당동 샛별삼부('92.07.,588^)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83"/>
        <v/>
      </c>
      <c r="AI39" s="106" t="str">
        <f t="shared" si="82"/>
        <v/>
      </c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</row>
    <row r="40" spans="1:48" x14ac:dyDescent="0.3">
      <c r="A40" s="9" t="s">
        <v>809</v>
      </c>
      <c r="B40" s="10" t="s">
        <v>1658</v>
      </c>
      <c r="C40" s="88">
        <v>588</v>
      </c>
      <c r="D40" s="86">
        <v>74.3</v>
      </c>
      <c r="E40" s="87">
        <v>22</v>
      </c>
      <c r="F40" s="86">
        <v>59.8</v>
      </c>
      <c r="G40" s="17">
        <v>18</v>
      </c>
      <c r="H40" s="88">
        <v>130</v>
      </c>
      <c r="I40" s="89">
        <v>94000</v>
      </c>
      <c r="J40" s="89" t="s">
        <v>66</v>
      </c>
      <c r="K40" s="89">
        <v>50000</v>
      </c>
      <c r="L40" s="89" t="s">
        <v>66</v>
      </c>
      <c r="M40" s="90">
        <f>I40-K40</f>
        <v>44000</v>
      </c>
      <c r="N40" s="4">
        <f>IF(ISERROR(K40/I40),"",K40/I40)</f>
        <v>0.53191489361702127</v>
      </c>
      <c r="O40" s="91">
        <f>I40/E40</f>
        <v>4272.727272727273</v>
      </c>
      <c r="P40" s="91">
        <f>K40/E40</f>
        <v>2272.7272727272725</v>
      </c>
      <c r="Q40" s="79">
        <v>3</v>
      </c>
      <c r="R40" s="79">
        <v>1</v>
      </c>
      <c r="S40" s="79" t="s">
        <v>72</v>
      </c>
      <c r="T40" s="5">
        <v>74</v>
      </c>
      <c r="U40" s="9"/>
      <c r="W40" s="86">
        <f t="shared" ref="W40:X43" si="84">D40</f>
        <v>74.3</v>
      </c>
      <c r="X40" s="87">
        <f t="shared" si="84"/>
        <v>22</v>
      </c>
      <c r="Y40" s="92">
        <f t="shared" ref="Y40:Z43" si="85">H40</f>
        <v>130</v>
      </c>
      <c r="Z40" s="90">
        <f t="shared" si="85"/>
        <v>94000</v>
      </c>
      <c r="AA40" s="90">
        <f>K40</f>
        <v>50000</v>
      </c>
      <c r="AB40" s="90">
        <f t="shared" ref="AB40:AD43" si="86">M40</f>
        <v>44000</v>
      </c>
      <c r="AC40" s="4">
        <f t="shared" si="86"/>
        <v>0.53191489361702127</v>
      </c>
      <c r="AD40" s="91">
        <f t="shared" si="86"/>
        <v>4272.727272727273</v>
      </c>
      <c r="AE40" s="79" t="str">
        <f>S40</f>
        <v>계</v>
      </c>
      <c r="AF40" s="79" t="str">
        <f>Q40&amp;"/"&amp;R40</f>
        <v>3/1</v>
      </c>
      <c r="AH40" s="20" t="str">
        <f t="shared" si="83"/>
        <v>샛별삼부</v>
      </c>
      <c r="AI40" s="87">
        <f t="shared" si="82"/>
        <v>22</v>
      </c>
      <c r="AJ40" s="79" t="str">
        <f>IF(AI40="","",$AJ$2)</f>
        <v>A-</v>
      </c>
      <c r="AK40" s="79" t="s">
        <v>13</v>
      </c>
      <c r="AL40" s="79" t="s">
        <v>62</v>
      </c>
      <c r="AM40" s="79" t="s">
        <v>63</v>
      </c>
      <c r="AN40" s="79" t="str">
        <f>IF(AI40="","",$AN$2)</f>
        <v>C</v>
      </c>
      <c r="AO40" s="79" t="str">
        <f>IF(N40="","",IF(N40&gt;=$AO$1/100,"O","X"))</f>
        <v>X</v>
      </c>
      <c r="AP40" s="79" t="str">
        <f>IF(I40="","",IF(I40&lt;=$AP$1,"O","X"))</f>
        <v>X</v>
      </c>
      <c r="AQ40" s="79" t="str">
        <f>IF(O40="","",IF(O40&lt;=$AQ$1,"O","X"))</f>
        <v>X</v>
      </c>
      <c r="AR40" s="79" t="str">
        <f>IF(M40="","",IF(M40&lt;=$AR$1,"O","X"))</f>
        <v>X</v>
      </c>
      <c r="AS40" s="79" t="s">
        <v>2</v>
      </c>
      <c r="AT40" s="79" t="str">
        <f>IF(OR(F40="",AI40=""),"",IF(AND((F40&lt;=85),(AI40&gt;=15)),"O","X"))</f>
        <v>O</v>
      </c>
      <c r="AU40" s="79" t="str">
        <f>IF(C40="","",IF(C40&gt;=$AU$1,"O","X"))</f>
        <v>O</v>
      </c>
      <c r="AV40" s="79" t="str">
        <f>IF(AO40="","",IF(AND(AO40="O",AP40="O",AR40="O",AT40="O",AU40="O"),"후보","X"))</f>
        <v>X</v>
      </c>
    </row>
    <row r="41" spans="1:48" x14ac:dyDescent="0.3">
      <c r="A41" s="9" t="s">
        <v>809</v>
      </c>
      <c r="B41" s="10" t="s">
        <v>1658</v>
      </c>
      <c r="C41" s="88">
        <v>588</v>
      </c>
      <c r="D41" s="86">
        <v>89.3</v>
      </c>
      <c r="E41" s="87">
        <v>27</v>
      </c>
      <c r="F41" s="86">
        <v>70</v>
      </c>
      <c r="G41" s="17">
        <v>21</v>
      </c>
      <c r="H41" s="88">
        <v>78</v>
      </c>
      <c r="I41" s="89">
        <v>120000</v>
      </c>
      <c r="J41" s="89" t="s">
        <v>79</v>
      </c>
      <c r="K41" s="89">
        <v>65000</v>
      </c>
      <c r="L41" s="89" t="s">
        <v>74</v>
      </c>
      <c r="M41" s="90">
        <f>I41-K41</f>
        <v>55000</v>
      </c>
      <c r="N41" s="4">
        <f>IF(ISERROR(K41/I41),"",K41/I41)</f>
        <v>0.54166666666666663</v>
      </c>
      <c r="O41" s="91">
        <f>I41/E41</f>
        <v>4444.4444444444443</v>
      </c>
      <c r="P41" s="91">
        <f>K41/E41</f>
        <v>2407.4074074074074</v>
      </c>
      <c r="Q41" s="79">
        <v>3</v>
      </c>
      <c r="R41" s="79">
        <v>1</v>
      </c>
      <c r="S41" s="79" t="s">
        <v>72</v>
      </c>
      <c r="T41" s="5">
        <v>89</v>
      </c>
      <c r="U41" s="9"/>
      <c r="W41" s="86">
        <f t="shared" si="84"/>
        <v>89.3</v>
      </c>
      <c r="X41" s="87">
        <f t="shared" si="84"/>
        <v>27</v>
      </c>
      <c r="Y41" s="92">
        <f t="shared" si="85"/>
        <v>78</v>
      </c>
      <c r="Z41" s="90">
        <f t="shared" si="85"/>
        <v>120000</v>
      </c>
      <c r="AA41" s="90">
        <f>K41</f>
        <v>65000</v>
      </c>
      <c r="AB41" s="90">
        <f t="shared" si="86"/>
        <v>55000</v>
      </c>
      <c r="AC41" s="4">
        <f t="shared" si="86"/>
        <v>0.54166666666666663</v>
      </c>
      <c r="AD41" s="91">
        <f t="shared" si="86"/>
        <v>4444.4444444444443</v>
      </c>
      <c r="AE41" s="79" t="str">
        <f>S41</f>
        <v>계</v>
      </c>
      <c r="AF41" s="79" t="str">
        <f>Q41&amp;"/"&amp;R41</f>
        <v>3/1</v>
      </c>
      <c r="AH41" s="20" t="str">
        <f t="shared" si="83"/>
        <v>샛별삼부</v>
      </c>
      <c r="AI41" s="87">
        <f t="shared" si="82"/>
        <v>27</v>
      </c>
      <c r="AJ41" s="79" t="str">
        <f>IF(AI41="","",$AJ$2)</f>
        <v>A-</v>
      </c>
      <c r="AK41" s="79" t="s">
        <v>13</v>
      </c>
      <c r="AL41" s="79" t="s">
        <v>62</v>
      </c>
      <c r="AM41" s="79" t="s">
        <v>63</v>
      </c>
      <c r="AN41" s="79" t="str">
        <f>IF(AI41="","",$AN$2)</f>
        <v>C</v>
      </c>
      <c r="AO41" s="79" t="str">
        <f>IF(N41="","",IF(N41&gt;=$AO$1/100,"O","X"))</f>
        <v>X</v>
      </c>
      <c r="AP41" s="79" t="str">
        <f>IF(I41="","",IF(I41&lt;=$AP$1,"O","X"))</f>
        <v>X</v>
      </c>
      <c r="AQ41" s="79" t="str">
        <f>IF(O41="","",IF(O41&lt;=$AQ$1,"O","X"))</f>
        <v>X</v>
      </c>
      <c r="AR41" s="79" t="str">
        <f>IF(M41="","",IF(M41&lt;=$AR$1,"O","X"))</f>
        <v>X</v>
      </c>
      <c r="AS41" s="79" t="s">
        <v>2</v>
      </c>
      <c r="AT41" s="79" t="str">
        <f>IF(OR(F41="",AI41=""),"",IF(AND((F41&lt;=85),(AI41&gt;=15)),"O","X"))</f>
        <v>O</v>
      </c>
      <c r="AU41" s="79" t="str">
        <f>IF(C41="","",IF(C41&gt;=$AU$1,"O","X"))</f>
        <v>O</v>
      </c>
      <c r="AV41" s="79" t="str">
        <f>IF(AO41="","",IF(AND(AO41="O",AP41="O",AR41="O",AT41="O",AU41="O"),"후보","X"))</f>
        <v>X</v>
      </c>
    </row>
    <row r="42" spans="1:48" x14ac:dyDescent="0.3">
      <c r="A42" s="9" t="s">
        <v>809</v>
      </c>
      <c r="B42" s="10" t="s">
        <v>1658</v>
      </c>
      <c r="C42" s="88">
        <v>588</v>
      </c>
      <c r="D42" s="86">
        <v>106.8</v>
      </c>
      <c r="E42" s="87">
        <v>32</v>
      </c>
      <c r="F42" s="86">
        <v>84.6</v>
      </c>
      <c r="G42" s="17">
        <v>26</v>
      </c>
      <c r="H42" s="88">
        <v>280</v>
      </c>
      <c r="I42" s="89">
        <v>135000</v>
      </c>
      <c r="J42" s="89" t="s">
        <v>79</v>
      </c>
      <c r="K42" s="89">
        <v>70000</v>
      </c>
      <c r="L42" s="89" t="s">
        <v>74</v>
      </c>
      <c r="M42" s="90">
        <f>I42-K42</f>
        <v>65000</v>
      </c>
      <c r="N42" s="4">
        <f>IF(ISERROR(K42/I42),"",K42/I42)</f>
        <v>0.51851851851851849</v>
      </c>
      <c r="O42" s="91">
        <f>I42/E42</f>
        <v>4218.75</v>
      </c>
      <c r="P42" s="91">
        <f>K42/E42</f>
        <v>2187.5</v>
      </c>
      <c r="Q42" s="79">
        <v>3</v>
      </c>
      <c r="R42" s="79">
        <v>2</v>
      </c>
      <c r="S42" s="79" t="s">
        <v>72</v>
      </c>
      <c r="T42" s="5">
        <v>106</v>
      </c>
      <c r="U42" s="9"/>
      <c r="W42" s="86">
        <f t="shared" si="84"/>
        <v>106.8</v>
      </c>
      <c r="X42" s="87">
        <f t="shared" si="84"/>
        <v>32</v>
      </c>
      <c r="Y42" s="92">
        <f t="shared" si="85"/>
        <v>280</v>
      </c>
      <c r="Z42" s="90">
        <f t="shared" si="85"/>
        <v>135000</v>
      </c>
      <c r="AA42" s="90">
        <f>K42</f>
        <v>70000</v>
      </c>
      <c r="AB42" s="90">
        <f t="shared" si="86"/>
        <v>65000</v>
      </c>
      <c r="AC42" s="4">
        <f t="shared" si="86"/>
        <v>0.51851851851851849</v>
      </c>
      <c r="AD42" s="91">
        <f t="shared" si="86"/>
        <v>4218.75</v>
      </c>
      <c r="AE42" s="79" t="str">
        <f>S42</f>
        <v>계</v>
      </c>
      <c r="AF42" s="79" t="str">
        <f>Q42&amp;"/"&amp;R42</f>
        <v>3/2</v>
      </c>
      <c r="AH42" s="20" t="str">
        <f t="shared" si="83"/>
        <v>샛별삼부</v>
      </c>
      <c r="AI42" s="87">
        <f t="shared" si="82"/>
        <v>32</v>
      </c>
      <c r="AJ42" s="79" t="str">
        <f>IF(AI42="","",$AJ$2)</f>
        <v>A-</v>
      </c>
      <c r="AK42" s="79" t="s">
        <v>13</v>
      </c>
      <c r="AL42" s="79" t="s">
        <v>62</v>
      </c>
      <c r="AM42" s="79" t="s">
        <v>63</v>
      </c>
      <c r="AN42" s="79" t="str">
        <f>IF(AI42="","",$AN$2)</f>
        <v>C</v>
      </c>
      <c r="AO42" s="79" t="str">
        <f>IF(N42="","",IF(N42&gt;=$AO$1/100,"O","X"))</f>
        <v>X</v>
      </c>
      <c r="AP42" s="79" t="str">
        <f>IF(I42="","",IF(I42&lt;=$AP$1,"O","X"))</f>
        <v>X</v>
      </c>
      <c r="AQ42" s="79" t="str">
        <f>IF(O42="","",IF(O42&lt;=$AQ$1,"O","X"))</f>
        <v>X</v>
      </c>
      <c r="AR42" s="79" t="str">
        <f>IF(M42="","",IF(M42&lt;=$AR$1,"O","X"))</f>
        <v>X</v>
      </c>
      <c r="AS42" s="79" t="s">
        <v>2</v>
      </c>
      <c r="AT42" s="79" t="str">
        <f>IF(OR(F42="",AI42=""),"",IF(AND((F42&lt;=85),(AI42&gt;=15)),"O","X"))</f>
        <v>O</v>
      </c>
      <c r="AU42" s="79" t="str">
        <f>IF(C42="","",IF(C42&gt;=$AU$1,"O","X"))</f>
        <v>O</v>
      </c>
      <c r="AV42" s="79" t="str">
        <f>IF(AO42="","",IF(AND(AO42="O",AP42="O",AR42="O",AT42="O",AU42="O"),"후보","X"))</f>
        <v>X</v>
      </c>
    </row>
    <row r="43" spans="1:48" x14ac:dyDescent="0.3">
      <c r="A43" s="9" t="s">
        <v>809</v>
      </c>
      <c r="B43" s="10" t="s">
        <v>1658</v>
      </c>
      <c r="C43" s="88">
        <v>588</v>
      </c>
      <c r="D43" s="86">
        <v>158.30000000000001</v>
      </c>
      <c r="E43" s="87">
        <v>48</v>
      </c>
      <c r="F43" s="86">
        <v>128.1</v>
      </c>
      <c r="G43" s="17">
        <v>39</v>
      </c>
      <c r="H43" s="88">
        <v>100</v>
      </c>
      <c r="I43" s="89">
        <v>160000</v>
      </c>
      <c r="J43" s="89" t="s">
        <v>188</v>
      </c>
      <c r="K43" s="89">
        <v>93000</v>
      </c>
      <c r="L43" s="89" t="s">
        <v>188</v>
      </c>
      <c r="M43" s="90">
        <f>I43-K43</f>
        <v>67000</v>
      </c>
      <c r="N43" s="4">
        <f>IF(ISERROR(K43/I43),"",K43/I43)</f>
        <v>0.58125000000000004</v>
      </c>
      <c r="O43" s="91">
        <f>I43/E43</f>
        <v>3333.3333333333335</v>
      </c>
      <c r="P43" s="91">
        <f>K43/E43</f>
        <v>1937.5</v>
      </c>
      <c r="Q43" s="79">
        <v>4</v>
      </c>
      <c r="R43" s="79">
        <v>2</v>
      </c>
      <c r="S43" s="79" t="s">
        <v>72</v>
      </c>
      <c r="T43" s="5">
        <v>158</v>
      </c>
      <c r="U43" s="9"/>
      <c r="W43" s="86">
        <f t="shared" si="84"/>
        <v>158.30000000000001</v>
      </c>
      <c r="X43" s="87">
        <f t="shared" si="84"/>
        <v>48</v>
      </c>
      <c r="Y43" s="92">
        <f t="shared" si="85"/>
        <v>100</v>
      </c>
      <c r="Z43" s="90">
        <f t="shared" si="85"/>
        <v>160000</v>
      </c>
      <c r="AA43" s="90">
        <f>K43</f>
        <v>93000</v>
      </c>
      <c r="AB43" s="90">
        <f t="shared" si="86"/>
        <v>67000</v>
      </c>
      <c r="AC43" s="4">
        <f t="shared" si="86"/>
        <v>0.58125000000000004</v>
      </c>
      <c r="AD43" s="91">
        <f t="shared" si="86"/>
        <v>3333.3333333333335</v>
      </c>
      <c r="AE43" s="79" t="str">
        <f>S43</f>
        <v>계</v>
      </c>
      <c r="AF43" s="79" t="str">
        <f>Q43&amp;"/"&amp;R43</f>
        <v>4/2</v>
      </c>
      <c r="AH43" s="20" t="str">
        <f t="shared" si="83"/>
        <v>샛별삼부</v>
      </c>
      <c r="AI43" s="87">
        <f t="shared" si="82"/>
        <v>48</v>
      </c>
      <c r="AJ43" s="79" t="str">
        <f>IF(AI43="","",$AJ$2)</f>
        <v>A-</v>
      </c>
      <c r="AK43" s="79" t="s">
        <v>13</v>
      </c>
      <c r="AL43" s="79" t="s">
        <v>62</v>
      </c>
      <c r="AM43" s="79" t="s">
        <v>63</v>
      </c>
      <c r="AN43" s="79" t="str">
        <f>IF(AI43="","",$AN$2)</f>
        <v>C</v>
      </c>
      <c r="AO43" s="79" t="str">
        <f>IF(N43="","",IF(N43&gt;=$AO$1/100,"O","X"))</f>
        <v>X</v>
      </c>
      <c r="AP43" s="79" t="str">
        <f>IF(I43="","",IF(I43&lt;=$AP$1,"O","X"))</f>
        <v>X</v>
      </c>
      <c r="AQ43" s="79" t="str">
        <f>IF(O43="","",IF(O43&lt;=$AQ$1,"O","X"))</f>
        <v>X</v>
      </c>
      <c r="AR43" s="79" t="str">
        <f>IF(M43="","",IF(M43&lt;=$AR$1,"O","X"))</f>
        <v>X</v>
      </c>
      <c r="AS43" s="79" t="s">
        <v>2</v>
      </c>
      <c r="AT43" s="79" t="str">
        <f>IF(OR(F43="",AI43=""),"",IF(AND((F43&lt;=85),(AI43&gt;=15)),"O","X"))</f>
        <v>X</v>
      </c>
      <c r="AU43" s="79" t="str">
        <f>IF(C43="","",IF(C43&gt;=$AU$1,"O","X"))</f>
        <v>O</v>
      </c>
      <c r="AV43" s="79" t="str">
        <f>IF(AO43="","",IF(AND(AO43="O",AP43="O",AR43="O",AT43="O",AU43="O"),"후보","X"))</f>
        <v>X</v>
      </c>
    </row>
    <row r="44" spans="1:48" x14ac:dyDescent="0.3">
      <c r="A44" s="9"/>
      <c r="B44" s="79"/>
      <c r="C44" s="6"/>
      <c r="D44" s="9"/>
      <c r="E44" s="14"/>
      <c r="F44" s="86"/>
      <c r="G44" s="9"/>
      <c r="H44" s="9"/>
      <c r="I44" s="9"/>
      <c r="J44" s="9"/>
      <c r="K44" s="9"/>
      <c r="L44" s="9"/>
      <c r="M44" s="9"/>
      <c r="N44" s="9"/>
      <c r="O44" s="91"/>
      <c r="P44" s="91"/>
      <c r="Q44" s="87"/>
      <c r="R44" s="87"/>
      <c r="S44" s="9"/>
      <c r="T44" s="47"/>
      <c r="U44" s="9"/>
      <c r="W44" s="67" t="str">
        <f>$A$4&amp;" "&amp;A45&amp;"("&amp;B45&amp;","&amp;C45&amp;"^)"</f>
        <v>분당동 샛별동성('92.06.,582^)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83"/>
        <v/>
      </c>
      <c r="AI44" s="106" t="str">
        <f t="shared" si="82"/>
        <v/>
      </c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</row>
    <row r="45" spans="1:48" x14ac:dyDescent="0.3">
      <c r="A45" s="9" t="s">
        <v>836</v>
      </c>
      <c r="B45" s="10" t="s">
        <v>1659</v>
      </c>
      <c r="C45" s="88">
        <v>582</v>
      </c>
      <c r="D45" s="86">
        <v>76.8</v>
      </c>
      <c r="E45" s="87">
        <v>23</v>
      </c>
      <c r="F45" s="86">
        <v>59.4</v>
      </c>
      <c r="G45" s="17">
        <v>18</v>
      </c>
      <c r="H45" s="88">
        <v>120</v>
      </c>
      <c r="I45" s="89">
        <v>95000</v>
      </c>
      <c r="J45" s="89" t="s">
        <v>78</v>
      </c>
      <c r="K45" s="89">
        <v>50000</v>
      </c>
      <c r="L45" s="89" t="s">
        <v>64</v>
      </c>
      <c r="M45" s="90">
        <f>I45-K45</f>
        <v>45000</v>
      </c>
      <c r="N45" s="4">
        <f>IF(ISERROR(K45/I45),"",K45/I45)</f>
        <v>0.52631578947368418</v>
      </c>
      <c r="O45" s="91">
        <f>I45/E45</f>
        <v>4130.434782608696</v>
      </c>
      <c r="P45" s="91">
        <f>K45/E45</f>
        <v>2173.913043478261</v>
      </c>
      <c r="Q45" s="79">
        <v>3</v>
      </c>
      <c r="R45" s="79">
        <v>1</v>
      </c>
      <c r="S45" s="79" t="s">
        <v>61</v>
      </c>
      <c r="T45" s="5">
        <v>76</v>
      </c>
      <c r="U45" s="9"/>
      <c r="W45" s="86">
        <f t="shared" ref="W45:X49" si="87">D45</f>
        <v>76.8</v>
      </c>
      <c r="X45" s="87">
        <f t="shared" si="87"/>
        <v>23</v>
      </c>
      <c r="Y45" s="92">
        <f t="shared" ref="Y45:Z49" si="88">H45</f>
        <v>120</v>
      </c>
      <c r="Z45" s="90">
        <f t="shared" si="88"/>
        <v>95000</v>
      </c>
      <c r="AA45" s="90">
        <f>K45</f>
        <v>50000</v>
      </c>
      <c r="AB45" s="90">
        <f t="shared" ref="AB45:AD49" si="89">M45</f>
        <v>45000</v>
      </c>
      <c r="AC45" s="4">
        <f t="shared" si="89"/>
        <v>0.52631578947368418</v>
      </c>
      <c r="AD45" s="91">
        <f t="shared" si="89"/>
        <v>4130.434782608696</v>
      </c>
      <c r="AE45" s="79" t="str">
        <f>S45</f>
        <v>복</v>
      </c>
      <c r="AF45" s="79" t="str">
        <f>Q45&amp;"/"&amp;R45</f>
        <v>3/1</v>
      </c>
      <c r="AH45" s="20" t="str">
        <f t="shared" si="83"/>
        <v>샛별동성</v>
      </c>
      <c r="AI45" s="87">
        <f t="shared" si="82"/>
        <v>23</v>
      </c>
      <c r="AJ45" s="79" t="str">
        <f>IF(AI45="","",$AJ$2)</f>
        <v>A-</v>
      </c>
      <c r="AK45" s="79" t="s">
        <v>13</v>
      </c>
      <c r="AL45" s="79" t="s">
        <v>62</v>
      </c>
      <c r="AM45" s="79" t="s">
        <v>63</v>
      </c>
      <c r="AN45" s="79" t="str">
        <f>IF(AI45="","",$AN$2)</f>
        <v>C</v>
      </c>
      <c r="AO45" s="79" t="str">
        <f>IF(N45="","",IF(N45&gt;=$AO$1/100,"O","X"))</f>
        <v>X</v>
      </c>
      <c r="AP45" s="79" t="str">
        <f>IF(I45="","",IF(I45&lt;=$AP$1,"O","X"))</f>
        <v>X</v>
      </c>
      <c r="AQ45" s="79" t="str">
        <f>IF(O45="","",IF(O45&lt;=$AQ$1,"O","X"))</f>
        <v>X</v>
      </c>
      <c r="AR45" s="79" t="str">
        <f>IF(M45="","",IF(M45&lt;=$AR$1,"O","X"))</f>
        <v>X</v>
      </c>
      <c r="AS45" s="79" t="s">
        <v>2</v>
      </c>
      <c r="AT45" s="79" t="str">
        <f>IF(OR(F45="",AI45=""),"",IF(AND((F45&lt;=85),(AI45&gt;=15)),"O","X"))</f>
        <v>O</v>
      </c>
      <c r="AU45" s="79" t="str">
        <f>IF(C45="","",IF(C45&gt;=$AU$1,"O","X"))</f>
        <v>O</v>
      </c>
      <c r="AV45" s="79" t="str">
        <f>IF(AO45="","",IF(AND(AO45="O",AP45="O",AR45="O",AT45="O",AU45="O"),"후보","X"))</f>
        <v>X</v>
      </c>
    </row>
    <row r="46" spans="1:48" x14ac:dyDescent="0.3">
      <c r="A46" s="9" t="s">
        <v>836</v>
      </c>
      <c r="B46" s="10" t="s">
        <v>1659</v>
      </c>
      <c r="C46" s="88">
        <v>582</v>
      </c>
      <c r="D46" s="86">
        <v>86</v>
      </c>
      <c r="E46" s="87">
        <v>26</v>
      </c>
      <c r="F46" s="86">
        <v>69.400000000000006</v>
      </c>
      <c r="G46" s="17">
        <v>21</v>
      </c>
      <c r="H46" s="88">
        <v>96</v>
      </c>
      <c r="I46" s="89">
        <v>108000</v>
      </c>
      <c r="J46" s="89" t="s">
        <v>71</v>
      </c>
      <c r="K46" s="89">
        <v>60000</v>
      </c>
      <c r="L46" s="89" t="s">
        <v>66</v>
      </c>
      <c r="M46" s="90">
        <f>I46-K46</f>
        <v>48000</v>
      </c>
      <c r="N46" s="4">
        <f>IF(ISERROR(K46/I46),"",K46/I46)</f>
        <v>0.55555555555555558</v>
      </c>
      <c r="O46" s="91">
        <f>I46/E46</f>
        <v>4153.8461538461543</v>
      </c>
      <c r="P46" s="91">
        <f>K46/E46</f>
        <v>2307.6923076923076</v>
      </c>
      <c r="Q46" s="79">
        <v>3</v>
      </c>
      <c r="R46" s="79">
        <v>1</v>
      </c>
      <c r="S46" s="79" t="s">
        <v>72</v>
      </c>
      <c r="T46" s="5">
        <v>85</v>
      </c>
      <c r="U46" s="9"/>
      <c r="W46" s="86">
        <f t="shared" si="87"/>
        <v>86</v>
      </c>
      <c r="X46" s="87">
        <f t="shared" si="87"/>
        <v>26</v>
      </c>
      <c r="Y46" s="92">
        <f t="shared" si="88"/>
        <v>96</v>
      </c>
      <c r="Z46" s="90">
        <f t="shared" si="88"/>
        <v>108000</v>
      </c>
      <c r="AA46" s="90">
        <f>K46</f>
        <v>60000</v>
      </c>
      <c r="AB46" s="90">
        <f t="shared" si="89"/>
        <v>48000</v>
      </c>
      <c r="AC46" s="4">
        <f t="shared" si="89"/>
        <v>0.55555555555555558</v>
      </c>
      <c r="AD46" s="91">
        <f t="shared" si="89"/>
        <v>4153.8461538461543</v>
      </c>
      <c r="AE46" s="79" t="str">
        <f>S46</f>
        <v>계</v>
      </c>
      <c r="AF46" s="79" t="str">
        <f>Q46&amp;"/"&amp;R46</f>
        <v>3/1</v>
      </c>
      <c r="AH46" s="20" t="str">
        <f t="shared" si="83"/>
        <v>샛별동성</v>
      </c>
      <c r="AI46" s="87">
        <f t="shared" si="82"/>
        <v>26</v>
      </c>
      <c r="AJ46" s="79" t="str">
        <f>IF(AI46="","",$AJ$2)</f>
        <v>A-</v>
      </c>
      <c r="AK46" s="79" t="s">
        <v>13</v>
      </c>
      <c r="AL46" s="79" t="s">
        <v>62</v>
      </c>
      <c r="AM46" s="79" t="s">
        <v>63</v>
      </c>
      <c r="AN46" s="79" t="str">
        <f>IF(AI46="","",$AN$2)</f>
        <v>C</v>
      </c>
      <c r="AO46" s="79" t="str">
        <f>IF(N46="","",IF(N46&gt;=$AO$1/100,"O","X"))</f>
        <v>X</v>
      </c>
      <c r="AP46" s="79" t="str">
        <f>IF(I46="","",IF(I46&lt;=$AP$1,"O","X"))</f>
        <v>X</v>
      </c>
      <c r="AQ46" s="79" t="str">
        <f>IF(O46="","",IF(O46&lt;=$AQ$1,"O","X"))</f>
        <v>X</v>
      </c>
      <c r="AR46" s="79" t="str">
        <f>IF(M46="","",IF(M46&lt;=$AR$1,"O","X"))</f>
        <v>X</v>
      </c>
      <c r="AS46" s="79" t="s">
        <v>2</v>
      </c>
      <c r="AT46" s="79" t="str">
        <f>IF(OR(F46="",AI46=""),"",IF(AND((F46&lt;=85),(AI46&gt;=15)),"O","X"))</f>
        <v>O</v>
      </c>
      <c r="AU46" s="79" t="str">
        <f>IF(C46="","",IF(C46&gt;=$AU$1,"O","X"))</f>
        <v>O</v>
      </c>
      <c r="AV46" s="79" t="str">
        <f>IF(AO46="","",IF(AND(AO46="O",AP46="O",AR46="O",AT46="O",AU46="O"),"후보","X"))</f>
        <v>X</v>
      </c>
    </row>
    <row r="47" spans="1:48" x14ac:dyDescent="0.3">
      <c r="A47" s="9" t="s">
        <v>836</v>
      </c>
      <c r="B47" s="10" t="s">
        <v>1659</v>
      </c>
      <c r="C47" s="88">
        <v>582</v>
      </c>
      <c r="D47" s="86">
        <v>102.8</v>
      </c>
      <c r="E47" s="87">
        <v>31</v>
      </c>
      <c r="F47" s="86">
        <v>84.8</v>
      </c>
      <c r="G47" s="17">
        <v>26</v>
      </c>
      <c r="H47" s="88">
        <v>264</v>
      </c>
      <c r="I47" s="89">
        <v>135000</v>
      </c>
      <c r="J47" s="89" t="s">
        <v>79</v>
      </c>
      <c r="K47" s="89">
        <v>72000</v>
      </c>
      <c r="L47" s="89" t="s">
        <v>83</v>
      </c>
      <c r="M47" s="90">
        <f>I47-K47</f>
        <v>63000</v>
      </c>
      <c r="N47" s="4">
        <f>IF(ISERROR(K47/I47),"",K47/I47)</f>
        <v>0.53333333333333333</v>
      </c>
      <c r="O47" s="91">
        <f>I47/E47</f>
        <v>4354.8387096774195</v>
      </c>
      <c r="P47" s="91">
        <f>K47/E47</f>
        <v>2322.5806451612902</v>
      </c>
      <c r="Q47" s="79">
        <v>3</v>
      </c>
      <c r="R47" s="79">
        <v>2</v>
      </c>
      <c r="S47" s="79" t="s">
        <v>72</v>
      </c>
      <c r="T47" s="5">
        <v>102</v>
      </c>
      <c r="U47" s="9"/>
      <c r="W47" s="86">
        <f t="shared" si="87"/>
        <v>102.8</v>
      </c>
      <c r="X47" s="87">
        <f t="shared" si="87"/>
        <v>31</v>
      </c>
      <c r="Y47" s="92">
        <f t="shared" si="88"/>
        <v>264</v>
      </c>
      <c r="Z47" s="90">
        <f t="shared" si="88"/>
        <v>135000</v>
      </c>
      <c r="AA47" s="90">
        <f>K47</f>
        <v>72000</v>
      </c>
      <c r="AB47" s="90">
        <f t="shared" si="89"/>
        <v>63000</v>
      </c>
      <c r="AC47" s="4">
        <f t="shared" si="89"/>
        <v>0.53333333333333333</v>
      </c>
      <c r="AD47" s="91">
        <f t="shared" si="89"/>
        <v>4354.8387096774195</v>
      </c>
      <c r="AE47" s="79" t="str">
        <f>S47</f>
        <v>계</v>
      </c>
      <c r="AF47" s="79" t="str">
        <f>Q47&amp;"/"&amp;R47</f>
        <v>3/2</v>
      </c>
      <c r="AH47" s="20" t="str">
        <f t="shared" si="83"/>
        <v>샛별동성</v>
      </c>
      <c r="AI47" s="87">
        <f t="shared" si="82"/>
        <v>31</v>
      </c>
      <c r="AJ47" s="79" t="str">
        <f>IF(AI47="","",$AJ$2)</f>
        <v>A-</v>
      </c>
      <c r="AK47" s="79" t="s">
        <v>13</v>
      </c>
      <c r="AL47" s="79" t="s">
        <v>62</v>
      </c>
      <c r="AM47" s="79" t="s">
        <v>63</v>
      </c>
      <c r="AN47" s="79" t="str">
        <f>IF(AI47="","",$AN$2)</f>
        <v>C</v>
      </c>
      <c r="AO47" s="79" t="str">
        <f>IF(N47="","",IF(N47&gt;=$AO$1/100,"O","X"))</f>
        <v>X</v>
      </c>
      <c r="AP47" s="79" t="str">
        <f>IF(I47="","",IF(I47&lt;=$AP$1,"O","X"))</f>
        <v>X</v>
      </c>
      <c r="AQ47" s="79" t="str">
        <f>IF(O47="","",IF(O47&lt;=$AQ$1,"O","X"))</f>
        <v>X</v>
      </c>
      <c r="AR47" s="79" t="str">
        <f>IF(M47="","",IF(M47&lt;=$AR$1,"O","X"))</f>
        <v>X</v>
      </c>
      <c r="AS47" s="79" t="s">
        <v>2</v>
      </c>
      <c r="AT47" s="79" t="str">
        <f>IF(OR(F47="",AI47=""),"",IF(AND((F47&lt;=85),(AI47&gt;=15)),"O","X"))</f>
        <v>O</v>
      </c>
      <c r="AU47" s="79" t="str">
        <f>IF(C47="","",IF(C47&gt;=$AU$1,"O","X"))</f>
        <v>O</v>
      </c>
      <c r="AV47" s="79" t="str">
        <f>IF(AO47="","",IF(AND(AO47="O",AP47="O",AR47="O",AT47="O",AU47="O"),"후보","X"))</f>
        <v>X</v>
      </c>
    </row>
    <row r="48" spans="1:48" x14ac:dyDescent="0.3">
      <c r="A48" s="9" t="s">
        <v>836</v>
      </c>
      <c r="B48" s="10" t="s">
        <v>1659</v>
      </c>
      <c r="C48" s="88">
        <v>582</v>
      </c>
      <c r="D48" s="86">
        <v>120.8</v>
      </c>
      <c r="E48" s="87">
        <v>37</v>
      </c>
      <c r="F48" s="86">
        <v>101.9</v>
      </c>
      <c r="G48" s="17">
        <v>31</v>
      </c>
      <c r="H48" s="88">
        <v>22</v>
      </c>
      <c r="I48" s="89"/>
      <c r="J48" s="89"/>
      <c r="K48" s="89"/>
      <c r="L48" s="89"/>
      <c r="M48" s="90">
        <f>I48-K48</f>
        <v>0</v>
      </c>
      <c r="N48" s="4" t="str">
        <f>IF(ISERROR(K48/I48),"",K48/I48)</f>
        <v/>
      </c>
      <c r="O48" s="91">
        <f>I48/E48</f>
        <v>0</v>
      </c>
      <c r="P48" s="91">
        <f>K48/E48</f>
        <v>0</v>
      </c>
      <c r="Q48" s="79">
        <v>4</v>
      </c>
      <c r="R48" s="79">
        <v>2</v>
      </c>
      <c r="S48" s="79" t="s">
        <v>72</v>
      </c>
      <c r="T48" s="5">
        <v>120</v>
      </c>
      <c r="U48" s="9"/>
      <c r="W48" s="86">
        <f t="shared" si="87"/>
        <v>120.8</v>
      </c>
      <c r="X48" s="87">
        <f t="shared" si="87"/>
        <v>37</v>
      </c>
      <c r="Y48" s="92">
        <f t="shared" si="88"/>
        <v>22</v>
      </c>
      <c r="Z48" s="90">
        <f t="shared" si="88"/>
        <v>0</v>
      </c>
      <c r="AA48" s="90">
        <f>K48</f>
        <v>0</v>
      </c>
      <c r="AB48" s="90">
        <f t="shared" si="89"/>
        <v>0</v>
      </c>
      <c r="AC48" s="4" t="str">
        <f t="shared" si="89"/>
        <v/>
      </c>
      <c r="AD48" s="91">
        <f t="shared" si="89"/>
        <v>0</v>
      </c>
      <c r="AE48" s="79" t="str">
        <f>S48</f>
        <v>계</v>
      </c>
      <c r="AF48" s="79" t="str">
        <f>Q48&amp;"/"&amp;R48</f>
        <v>4/2</v>
      </c>
      <c r="AH48" s="20" t="str">
        <f t="shared" si="83"/>
        <v>샛별동성</v>
      </c>
      <c r="AI48" s="87">
        <f t="shared" si="82"/>
        <v>37</v>
      </c>
      <c r="AJ48" s="79" t="str">
        <f>IF(AI48="","",$AJ$2)</f>
        <v>A-</v>
      </c>
      <c r="AK48" s="79" t="s">
        <v>13</v>
      </c>
      <c r="AL48" s="79" t="s">
        <v>62</v>
      </c>
      <c r="AM48" s="79" t="s">
        <v>63</v>
      </c>
      <c r="AN48" s="79" t="str">
        <f>IF(AI48="","",$AN$2)</f>
        <v>C</v>
      </c>
      <c r="AO48" s="79" t="str">
        <f>IF(N48="","",IF(N48&gt;=$AO$1/100,"O","X"))</f>
        <v/>
      </c>
      <c r="AP48" s="79" t="str">
        <f>IF(I48="","",IF(I48&lt;=$AP$1,"O","X"))</f>
        <v/>
      </c>
      <c r="AQ48" s="79" t="str">
        <f>IF(O48="","",IF(O48&lt;=$AQ$1,"O","X"))</f>
        <v>O</v>
      </c>
      <c r="AR48" s="79" t="str">
        <f>IF(M48="","",IF(M48&lt;=$AR$1,"O","X"))</f>
        <v>O</v>
      </c>
      <c r="AS48" s="79" t="s">
        <v>2</v>
      </c>
      <c r="AT48" s="79" t="str">
        <f>IF(OR(F48="",AI48=""),"",IF(AND((F48&lt;=85),(AI48&gt;=15)),"O","X"))</f>
        <v>X</v>
      </c>
      <c r="AU48" s="79" t="str">
        <f>IF(C48="","",IF(C48&gt;=$AU$1,"O","X"))</f>
        <v>O</v>
      </c>
      <c r="AV48" s="79" t="str">
        <f>IF(AO48="","",IF(AND(AO48="O",AP48="O",AR48="O",AT48="O",AU48="O"),"후보","X"))</f>
        <v/>
      </c>
    </row>
    <row r="49" spans="1:48" x14ac:dyDescent="0.3">
      <c r="A49" s="9" t="s">
        <v>836</v>
      </c>
      <c r="B49" s="10" t="s">
        <v>1659</v>
      </c>
      <c r="C49" s="88">
        <v>582</v>
      </c>
      <c r="D49" s="86">
        <v>158.19999999999999</v>
      </c>
      <c r="E49" s="87">
        <v>48</v>
      </c>
      <c r="F49" s="86">
        <v>133.69999999999999</v>
      </c>
      <c r="G49" s="17">
        <v>40</v>
      </c>
      <c r="H49" s="88">
        <v>80</v>
      </c>
      <c r="I49" s="89">
        <v>210000</v>
      </c>
      <c r="J49" s="89" t="s">
        <v>188</v>
      </c>
      <c r="K49" s="89">
        <v>76000</v>
      </c>
      <c r="L49" s="89" t="s">
        <v>79</v>
      </c>
      <c r="M49" s="90">
        <f>I49-K49</f>
        <v>134000</v>
      </c>
      <c r="N49" s="4">
        <f>IF(ISERROR(K49/I49),"",K49/I49)</f>
        <v>0.3619047619047619</v>
      </c>
      <c r="O49" s="91">
        <f>I49/E49</f>
        <v>4375</v>
      </c>
      <c r="P49" s="91">
        <f>K49/E49</f>
        <v>1583.3333333333333</v>
      </c>
      <c r="Q49" s="79">
        <v>4</v>
      </c>
      <c r="R49" s="79">
        <v>2</v>
      </c>
      <c r="S49" s="79" t="s">
        <v>72</v>
      </c>
      <c r="T49" s="5">
        <v>158</v>
      </c>
      <c r="U49" s="9"/>
      <c r="W49" s="86">
        <f t="shared" si="87"/>
        <v>158.19999999999999</v>
      </c>
      <c r="X49" s="87">
        <f t="shared" si="87"/>
        <v>48</v>
      </c>
      <c r="Y49" s="92">
        <f t="shared" si="88"/>
        <v>80</v>
      </c>
      <c r="Z49" s="90">
        <f t="shared" si="88"/>
        <v>210000</v>
      </c>
      <c r="AA49" s="90">
        <f>K49</f>
        <v>76000</v>
      </c>
      <c r="AB49" s="90">
        <f t="shared" si="89"/>
        <v>134000</v>
      </c>
      <c r="AC49" s="4">
        <f t="shared" si="89"/>
        <v>0.3619047619047619</v>
      </c>
      <c r="AD49" s="91">
        <f t="shared" si="89"/>
        <v>4375</v>
      </c>
      <c r="AE49" s="79" t="str">
        <f>S49</f>
        <v>계</v>
      </c>
      <c r="AF49" s="79" t="str">
        <f>Q49&amp;"/"&amp;R49</f>
        <v>4/2</v>
      </c>
      <c r="AH49" s="20" t="str">
        <f t="shared" si="83"/>
        <v>샛별동성</v>
      </c>
      <c r="AI49" s="87">
        <f t="shared" si="82"/>
        <v>48</v>
      </c>
      <c r="AJ49" s="79" t="str">
        <f>IF(AI49="","",$AJ$2)</f>
        <v>A-</v>
      </c>
      <c r="AK49" s="79" t="s">
        <v>13</v>
      </c>
      <c r="AL49" s="79" t="s">
        <v>62</v>
      </c>
      <c r="AM49" s="79" t="s">
        <v>63</v>
      </c>
      <c r="AN49" s="79" t="str">
        <f>IF(AI49="","",$AN$2)</f>
        <v>C</v>
      </c>
      <c r="AO49" s="79" t="str">
        <f>IF(N49="","",IF(N49&gt;=$AO$1/100,"O","X"))</f>
        <v>X</v>
      </c>
      <c r="AP49" s="79" t="str">
        <f>IF(I49="","",IF(I49&lt;=$AP$1,"O","X"))</f>
        <v>X</v>
      </c>
      <c r="AQ49" s="79" t="str">
        <f>IF(O49="","",IF(O49&lt;=$AQ$1,"O","X"))</f>
        <v>X</v>
      </c>
      <c r="AR49" s="79" t="str">
        <f>IF(M49="","",IF(M49&lt;=$AR$1,"O","X"))</f>
        <v>X</v>
      </c>
      <c r="AS49" s="79" t="s">
        <v>2</v>
      </c>
      <c r="AT49" s="79" t="str">
        <f>IF(OR(F49="",AI49=""),"",IF(AND((F49&lt;=85),(AI49&gt;=15)),"O","X"))</f>
        <v>X</v>
      </c>
      <c r="AU49" s="79" t="str">
        <f>IF(C49="","",IF(C49&gt;=$AU$1,"O","X"))</f>
        <v>O</v>
      </c>
      <c r="AV49" s="79" t="str">
        <f>IF(AO49="","",IF(AND(AO49="O",AP49="O",AR49="O",AT49="O",AU49="O"),"후보","X"))</f>
        <v>X</v>
      </c>
    </row>
    <row r="50" spans="1:48" x14ac:dyDescent="0.3">
      <c r="A50" s="9"/>
      <c r="B50" s="79"/>
      <c r="C50" s="6"/>
      <c r="D50" s="9"/>
      <c r="E50" s="14"/>
      <c r="F50" s="86"/>
      <c r="G50" s="9"/>
      <c r="H50" s="9"/>
      <c r="I50" s="9"/>
      <c r="J50" s="9"/>
      <c r="K50" s="9"/>
      <c r="L50" s="9"/>
      <c r="M50" s="9"/>
      <c r="N50" s="9"/>
      <c r="O50" s="91"/>
      <c r="P50" s="91"/>
      <c r="Q50" s="87"/>
      <c r="R50" s="87"/>
      <c r="S50" s="9"/>
      <c r="T50" s="47"/>
      <c r="U50" s="9"/>
      <c r="W50" s="67" t="str">
        <f>$A$4&amp;" "&amp;A51&amp;"("&amp;B51&amp;","&amp;C51&amp;"^)"</f>
        <v>분당동 장안타운라이프,한신('94.11.,264^)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83"/>
        <v/>
      </c>
      <c r="AI50" s="106" t="str">
        <f t="shared" si="82"/>
        <v/>
      </c>
      <c r="AJ50" s="79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</row>
    <row r="51" spans="1:48" x14ac:dyDescent="0.3">
      <c r="A51" s="9" t="s">
        <v>841</v>
      </c>
      <c r="B51" s="10" t="s">
        <v>1644</v>
      </c>
      <c r="C51" s="88">
        <v>264</v>
      </c>
      <c r="D51" s="86">
        <v>81.5</v>
      </c>
      <c r="E51" s="87">
        <v>25</v>
      </c>
      <c r="F51" s="86">
        <v>67.3</v>
      </c>
      <c r="G51" s="17">
        <v>20</v>
      </c>
      <c r="H51" s="88">
        <v>88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9">
        <v>3</v>
      </c>
      <c r="R51" s="79">
        <v>1</v>
      </c>
      <c r="S51" s="79" t="s">
        <v>72</v>
      </c>
      <c r="T51" s="5" t="s">
        <v>200</v>
      </c>
      <c r="U51" s="9"/>
      <c r="W51" s="86">
        <f t="shared" ref="W51:X53" si="90">D51</f>
        <v>81.5</v>
      </c>
      <c r="X51" s="87">
        <f t="shared" si="90"/>
        <v>25</v>
      </c>
      <c r="Y51" s="92">
        <f t="shared" ref="Y51:Z53" si="91">H51</f>
        <v>88</v>
      </c>
      <c r="Z51" s="90">
        <f t="shared" si="91"/>
        <v>0</v>
      </c>
      <c r="AA51" s="90">
        <f>K51</f>
        <v>0</v>
      </c>
      <c r="AB51" s="90">
        <f t="shared" ref="AB51:AD53" si="92">M51</f>
        <v>0</v>
      </c>
      <c r="AC51" s="4" t="str">
        <f t="shared" si="92"/>
        <v/>
      </c>
      <c r="AD51" s="91">
        <f t="shared" si="92"/>
        <v>0</v>
      </c>
      <c r="AE51" s="79" t="str">
        <f>S51</f>
        <v>계</v>
      </c>
      <c r="AF51" s="79" t="str">
        <f>Q51&amp;"/"&amp;R51</f>
        <v>3/1</v>
      </c>
      <c r="AH51" s="20" t="str">
        <f t="shared" si="83"/>
        <v>장안타운라이프,한신</v>
      </c>
      <c r="AI51" s="87">
        <f t="shared" si="82"/>
        <v>25</v>
      </c>
      <c r="AJ51" s="79" t="str">
        <f>IF(AI51="","",$AJ$2)</f>
        <v>A-</v>
      </c>
      <c r="AK51" s="79" t="s">
        <v>13</v>
      </c>
      <c r="AL51" s="79" t="s">
        <v>62</v>
      </c>
      <c r="AM51" s="79" t="s">
        <v>63</v>
      </c>
      <c r="AN51" s="79" t="str">
        <f>IF(AI51="","",$AN$2)</f>
        <v>C</v>
      </c>
      <c r="AO51" s="79" t="str">
        <f>IF(N51="","",IF(N51&gt;=$AO$1/100,"O","X"))</f>
        <v/>
      </c>
      <c r="AP51" s="79" t="str">
        <f>IF(I51="","",IF(I51&lt;=$AP$1,"O","X"))</f>
        <v/>
      </c>
      <c r="AQ51" s="79" t="str">
        <f>IF(O51="","",IF(O51&lt;=$AQ$1,"O","X"))</f>
        <v>O</v>
      </c>
      <c r="AR51" s="79" t="str">
        <f>IF(M51="","",IF(M51&lt;=$AR$1,"O","X"))</f>
        <v>O</v>
      </c>
      <c r="AS51" s="79" t="s">
        <v>2</v>
      </c>
      <c r="AT51" s="79" t="str">
        <f>IF(OR(F51="",AI51=""),"",IF(AND((F51&lt;=85),(AI51&gt;=15)),"O","X"))</f>
        <v>O</v>
      </c>
      <c r="AU51" s="79" t="str">
        <f>IF(C51="","",IF(C51&gt;=$AU$1,"O","X"))</f>
        <v>X</v>
      </c>
      <c r="AV51" s="79" t="str">
        <f>IF(AO51="","",IF(AND(AO51="O",AP51="O",AR51="O",AT51="O",AU51="O"),"후보","X"))</f>
        <v/>
      </c>
    </row>
    <row r="52" spans="1:48" x14ac:dyDescent="0.3">
      <c r="A52" s="9" t="s">
        <v>841</v>
      </c>
      <c r="B52" s="10" t="s">
        <v>1644</v>
      </c>
      <c r="C52" s="88">
        <v>264</v>
      </c>
      <c r="D52" s="86">
        <v>82.8</v>
      </c>
      <c r="E52" s="87">
        <v>25</v>
      </c>
      <c r="F52" s="86">
        <v>68.5</v>
      </c>
      <c r="G52" s="17">
        <v>21</v>
      </c>
      <c r="H52" s="88">
        <v>8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9">
        <v>3</v>
      </c>
      <c r="R52" s="79">
        <v>1</v>
      </c>
      <c r="S52" s="79" t="s">
        <v>72</v>
      </c>
      <c r="T52" s="5" t="s">
        <v>201</v>
      </c>
      <c r="U52" s="9"/>
      <c r="W52" s="86">
        <f t="shared" si="90"/>
        <v>82.8</v>
      </c>
      <c r="X52" s="87">
        <f t="shared" si="90"/>
        <v>25</v>
      </c>
      <c r="Y52" s="92">
        <f t="shared" si="91"/>
        <v>8</v>
      </c>
      <c r="Z52" s="90">
        <f t="shared" si="91"/>
        <v>0</v>
      </c>
      <c r="AA52" s="90">
        <f>K52</f>
        <v>0</v>
      </c>
      <c r="AB52" s="90">
        <f t="shared" si="92"/>
        <v>0</v>
      </c>
      <c r="AC52" s="4" t="str">
        <f t="shared" si="92"/>
        <v/>
      </c>
      <c r="AD52" s="91">
        <f t="shared" si="92"/>
        <v>0</v>
      </c>
      <c r="AE52" s="79" t="str">
        <f>S52</f>
        <v>계</v>
      </c>
      <c r="AF52" s="79" t="str">
        <f>Q52&amp;"/"&amp;R52</f>
        <v>3/1</v>
      </c>
      <c r="AH52" s="20" t="str">
        <f t="shared" si="83"/>
        <v>장안타운라이프,한신</v>
      </c>
      <c r="AI52" s="87">
        <f t="shared" si="82"/>
        <v>25</v>
      </c>
      <c r="AJ52" s="79" t="str">
        <f>IF(AI52="","",$AJ$2)</f>
        <v>A-</v>
      </c>
      <c r="AK52" s="79" t="s">
        <v>13</v>
      </c>
      <c r="AL52" s="79" t="s">
        <v>62</v>
      </c>
      <c r="AM52" s="79" t="s">
        <v>63</v>
      </c>
      <c r="AN52" s="79" t="str">
        <f>IF(AI52="","",$AN$2)</f>
        <v>C</v>
      </c>
      <c r="AO52" s="79" t="str">
        <f>IF(N52="","",IF(N52&gt;=$AO$1/100,"O","X"))</f>
        <v/>
      </c>
      <c r="AP52" s="79" t="str">
        <f>IF(I52="","",IF(I52&lt;=$AP$1,"O","X"))</f>
        <v/>
      </c>
      <c r="AQ52" s="79" t="str">
        <f>IF(O52="","",IF(O52&lt;=$AQ$1,"O","X"))</f>
        <v>O</v>
      </c>
      <c r="AR52" s="79" t="str">
        <f>IF(M52="","",IF(M52&lt;=$AR$1,"O","X"))</f>
        <v>O</v>
      </c>
      <c r="AS52" s="79" t="s">
        <v>2</v>
      </c>
      <c r="AT52" s="79" t="str">
        <f>IF(OR(F52="",AI52=""),"",IF(AND((F52&lt;=85),(AI52&gt;=15)),"O","X"))</f>
        <v>O</v>
      </c>
      <c r="AU52" s="79" t="str">
        <f>IF(C52="","",IF(C52&gt;=$AU$1,"O","X"))</f>
        <v>X</v>
      </c>
      <c r="AV52" s="79" t="str">
        <f>IF(AO52="","",IF(AND(AO52="O",AP52="O",AR52="O",AT52="O",AU52="O"),"후보","X"))</f>
        <v/>
      </c>
    </row>
    <row r="53" spans="1:48" x14ac:dyDescent="0.3">
      <c r="A53" s="9" t="s">
        <v>841</v>
      </c>
      <c r="B53" s="10" t="s">
        <v>1644</v>
      </c>
      <c r="C53" s="88">
        <v>264</v>
      </c>
      <c r="D53" s="86">
        <v>102.2</v>
      </c>
      <c r="E53" s="87">
        <v>31</v>
      </c>
      <c r="F53" s="86">
        <v>85</v>
      </c>
      <c r="G53" s="17">
        <v>26</v>
      </c>
      <c r="H53" s="88">
        <v>168</v>
      </c>
      <c r="I53" s="89"/>
      <c r="J53" s="89"/>
      <c r="K53" s="89"/>
      <c r="L53" s="89"/>
      <c r="M53" s="90">
        <f>I53-K53</f>
        <v>0</v>
      </c>
      <c r="N53" s="4" t="str">
        <f>IF(ISERROR(K53/I53),"",K53/I53)</f>
        <v/>
      </c>
      <c r="O53" s="91">
        <f>I53/E53</f>
        <v>0</v>
      </c>
      <c r="P53" s="91">
        <f>K53/E53</f>
        <v>0</v>
      </c>
      <c r="Q53" s="79">
        <v>3</v>
      </c>
      <c r="R53" s="79">
        <v>2</v>
      </c>
      <c r="S53" s="79" t="s">
        <v>72</v>
      </c>
      <c r="T53" s="5">
        <v>102</v>
      </c>
      <c r="U53" s="9"/>
      <c r="W53" s="86">
        <f t="shared" si="90"/>
        <v>102.2</v>
      </c>
      <c r="X53" s="87">
        <f t="shared" si="90"/>
        <v>31</v>
      </c>
      <c r="Y53" s="92">
        <f t="shared" si="91"/>
        <v>168</v>
      </c>
      <c r="Z53" s="90">
        <f t="shared" si="91"/>
        <v>0</v>
      </c>
      <c r="AA53" s="90">
        <f>K53</f>
        <v>0</v>
      </c>
      <c r="AB53" s="90">
        <f t="shared" si="92"/>
        <v>0</v>
      </c>
      <c r="AC53" s="4" t="str">
        <f t="shared" si="92"/>
        <v/>
      </c>
      <c r="AD53" s="91">
        <f t="shared" si="92"/>
        <v>0</v>
      </c>
      <c r="AE53" s="79" t="str">
        <f>S53</f>
        <v>계</v>
      </c>
      <c r="AF53" s="79" t="str">
        <f>Q53&amp;"/"&amp;R53</f>
        <v>3/2</v>
      </c>
      <c r="AH53" s="20" t="str">
        <f t="shared" si="83"/>
        <v>장안타운라이프,한신</v>
      </c>
      <c r="AI53" s="87">
        <f t="shared" si="82"/>
        <v>31</v>
      </c>
      <c r="AJ53" s="79" t="str">
        <f>IF(AI53="","",$AJ$2)</f>
        <v>A-</v>
      </c>
      <c r="AK53" s="79" t="s">
        <v>13</v>
      </c>
      <c r="AL53" s="79" t="s">
        <v>62</v>
      </c>
      <c r="AM53" s="79" t="s">
        <v>63</v>
      </c>
      <c r="AN53" s="79" t="str">
        <f>IF(AI53="","",$AN$2)</f>
        <v>C</v>
      </c>
      <c r="AO53" s="79" t="str">
        <f>IF(N53="","",IF(N53&gt;=$AO$1/100,"O","X"))</f>
        <v/>
      </c>
      <c r="AP53" s="79" t="str">
        <f>IF(I53="","",IF(I53&lt;=$AP$1,"O","X"))</f>
        <v/>
      </c>
      <c r="AQ53" s="79" t="str">
        <f>IF(O53="","",IF(O53&lt;=$AQ$1,"O","X"))</f>
        <v>O</v>
      </c>
      <c r="AR53" s="79" t="str">
        <f>IF(M53="","",IF(M53&lt;=$AR$1,"O","X"))</f>
        <v>O</v>
      </c>
      <c r="AS53" s="79" t="s">
        <v>2</v>
      </c>
      <c r="AT53" s="79" t="str">
        <f>IF(OR(F53="",AI53=""),"",IF(AND((F53&lt;=85),(AI53&gt;=15)),"O","X"))</f>
        <v>O</v>
      </c>
      <c r="AU53" s="79" t="str">
        <f>IF(C53="","",IF(C53&gt;=$AU$1,"O","X"))</f>
        <v>X</v>
      </c>
      <c r="AV53" s="79" t="str">
        <f>IF(AO53="","",IF(AND(AO53="O",AP53="O",AR53="O",AT53="O",AU53="O"),"후보","X"))</f>
        <v/>
      </c>
    </row>
  </sheetData>
  <mergeCells count="1">
    <mergeCell ref="AJ1:AN1"/>
  </mergeCells>
  <phoneticPr fontId="2" type="noConversion"/>
  <conditionalFormatting sqref="AV4:AV6">
    <cfRule type="expression" dxfId="15227" priority="829">
      <formula>AV4="X"</formula>
    </cfRule>
    <cfRule type="expression" dxfId="15226" priority="830">
      <formula>AV4="후보"</formula>
    </cfRule>
  </conditionalFormatting>
  <conditionalFormatting sqref="AC1:AC2 AC4:AC6 N4:N5">
    <cfRule type="cellIs" dxfId="15225" priority="826" operator="greaterThan">
      <formula>0.9</formula>
    </cfRule>
    <cfRule type="cellIs" dxfId="15224" priority="827" operator="greaterThan">
      <formula>0.85</formula>
    </cfRule>
  </conditionalFormatting>
  <conditionalFormatting sqref="N1:N2">
    <cfRule type="cellIs" dxfId="15223" priority="824" operator="greaterThan">
      <formula>0.9</formula>
    </cfRule>
    <cfRule type="cellIs" dxfId="15222" priority="825" operator="greaterThan">
      <formula>0.85</formula>
    </cfRule>
  </conditionalFormatting>
  <conditionalFormatting sqref="N6">
    <cfRule type="cellIs" dxfId="15221" priority="822" operator="greaterThan">
      <formula>0.9</formula>
    </cfRule>
    <cfRule type="cellIs" dxfId="15220" priority="823" operator="greaterThan">
      <formula>0.85</formula>
    </cfRule>
  </conditionalFormatting>
  <conditionalFormatting sqref="E6">
    <cfRule type="expression" dxfId="15219" priority="818">
      <formula>AND(IF(OR($Q6=1,$Q6=2),1,0),IF($X6&lt;=20,1,0))</formula>
    </cfRule>
    <cfRule type="expression" dxfId="15218" priority="819">
      <formula>AND(IF($Q6=2,1,0),IF($X6&lt;30,1,0))</formula>
    </cfRule>
    <cfRule type="expression" dxfId="15217" priority="820">
      <formula>AND(IF($Q6=3,1,0),IF($X6&lt;30,1,0))</formula>
    </cfRule>
    <cfRule type="expression" dxfId="15216" priority="821">
      <formula>AND(IF($Q6=3,1,IF($Q6=4,1,0)),IF($F6&lt;=85,1,0))</formula>
    </cfRule>
  </conditionalFormatting>
  <conditionalFormatting sqref="X6">
    <cfRule type="expression" dxfId="15215" priority="814">
      <formula>AND(IF(OR($Q6=1,$Q6=2),1,0),IF($X6&lt;=20,1,0))</formula>
    </cfRule>
    <cfRule type="expression" dxfId="15214" priority="815">
      <formula>AND(IF($Q6=2,1,0),IF($X6&lt;30,1,0))</formula>
    </cfRule>
    <cfRule type="expression" dxfId="15213" priority="816">
      <formula>AND(IF($Q6=3,1,0),IF($X6&lt;30,1,0))</formula>
    </cfRule>
    <cfRule type="expression" dxfId="15212" priority="817">
      <formula>AND(IF($Q6=3,1,IF($Q6=4,1,0)),IF($F6&lt;=85,1,0))</formula>
    </cfRule>
  </conditionalFormatting>
  <conditionalFormatting sqref="AI6">
    <cfRule type="expression" dxfId="15211" priority="810">
      <formula>AND(IF(OR($Q6=1,$Q6=2),1,0),IF($X6&lt;=20,1,0))</formula>
    </cfRule>
    <cfRule type="expression" dxfId="15210" priority="811">
      <formula>AND(IF($Q6=2,1,0),IF($X6&lt;30,1,0))</formula>
    </cfRule>
    <cfRule type="expression" dxfId="15209" priority="812">
      <formula>AND(IF($Q6=3,1,0),IF($X6&lt;30,1,0))</formula>
    </cfRule>
    <cfRule type="expression" dxfId="15208" priority="813">
      <formula>AND(IF($Q6=3,1,IF($Q6=4,1,0)),IF($F6&lt;=85,1,0))</formula>
    </cfRule>
  </conditionalFormatting>
  <conditionalFormatting sqref="AV7">
    <cfRule type="expression" dxfId="15207" priority="808">
      <formula>AV7="X"</formula>
    </cfRule>
    <cfRule type="expression" dxfId="15206" priority="809">
      <formula>AV7="후보"</formula>
    </cfRule>
  </conditionalFormatting>
  <conditionalFormatting sqref="AC7">
    <cfRule type="cellIs" dxfId="15205" priority="805" operator="greaterThan">
      <formula>0.9</formula>
    </cfRule>
    <cfRule type="cellIs" dxfId="15204" priority="806" operator="greaterThan">
      <formula>0.85</formula>
    </cfRule>
  </conditionalFormatting>
  <conditionalFormatting sqref="N7">
    <cfRule type="cellIs" dxfId="15203" priority="803" operator="greaterThan">
      <formula>0.9</formula>
    </cfRule>
    <cfRule type="cellIs" dxfId="15202" priority="804" operator="greaterThan">
      <formula>0.85</formula>
    </cfRule>
  </conditionalFormatting>
  <conditionalFormatting sqref="E7">
    <cfRule type="expression" dxfId="15201" priority="799">
      <formula>AND(IF(OR($Q7=1,$Q7=2),1,0),IF($X7&lt;=20,1,0))</formula>
    </cfRule>
    <cfRule type="expression" dxfId="15200" priority="800">
      <formula>AND(IF($Q7=2,1,0),IF($X7&lt;30,1,0))</formula>
    </cfRule>
    <cfRule type="expression" dxfId="15199" priority="801">
      <formula>AND(IF($Q7=3,1,0),IF($X7&lt;30,1,0))</formula>
    </cfRule>
    <cfRule type="expression" dxfId="15198" priority="802">
      <formula>AND(IF($Q7=3,1,IF($Q7=4,1,0)),IF($F7&lt;=85,1,0))</formula>
    </cfRule>
  </conditionalFormatting>
  <conditionalFormatting sqref="X7">
    <cfRule type="expression" dxfId="15197" priority="795">
      <formula>AND(IF(OR($Q7=1,$Q7=2),1,0),IF($X7&lt;=20,1,0))</formula>
    </cfRule>
    <cfRule type="expression" dxfId="15196" priority="796">
      <formula>AND(IF($Q7=2,1,0),IF($X7&lt;30,1,0))</formula>
    </cfRule>
    <cfRule type="expression" dxfId="15195" priority="797">
      <formula>AND(IF($Q7=3,1,0),IF($X7&lt;30,1,0))</formula>
    </cfRule>
    <cfRule type="expression" dxfId="15194" priority="798">
      <formula>AND(IF($Q7=3,1,IF($Q7=4,1,0)),IF($F7&lt;=85,1,0))</formula>
    </cfRule>
  </conditionalFormatting>
  <conditionalFormatting sqref="AI7">
    <cfRule type="expression" dxfId="15193" priority="791">
      <formula>AND(IF(OR($Q7=1,$Q7=2),1,0),IF($X7&lt;=20,1,0))</formula>
    </cfRule>
    <cfRule type="expression" dxfId="15192" priority="792">
      <formula>AND(IF($Q7=2,1,0),IF($X7&lt;30,1,0))</formula>
    </cfRule>
    <cfRule type="expression" dxfId="15191" priority="793">
      <formula>AND(IF($Q7=3,1,0),IF($X7&lt;30,1,0))</formula>
    </cfRule>
    <cfRule type="expression" dxfId="15190" priority="794">
      <formula>AND(IF($Q7=3,1,IF($Q7=4,1,0)),IF($F7&lt;=85,1,0))</formula>
    </cfRule>
  </conditionalFormatting>
  <conditionalFormatting sqref="AV8">
    <cfRule type="expression" dxfId="15189" priority="789">
      <formula>AV8="X"</formula>
    </cfRule>
    <cfRule type="expression" dxfId="15188" priority="790">
      <formula>AV8="후보"</formula>
    </cfRule>
  </conditionalFormatting>
  <conditionalFormatting sqref="AC8">
    <cfRule type="cellIs" dxfId="15187" priority="786" operator="greaterThan">
      <formula>0.9</formula>
    </cfRule>
    <cfRule type="cellIs" dxfId="15186" priority="787" operator="greaterThan">
      <formula>0.85</formula>
    </cfRule>
  </conditionalFormatting>
  <conditionalFormatting sqref="N8">
    <cfRule type="cellIs" dxfId="15185" priority="784" operator="greaterThan">
      <formula>0.9</formula>
    </cfRule>
    <cfRule type="cellIs" dxfId="15184" priority="785" operator="greaterThan">
      <formula>0.85</formula>
    </cfRule>
  </conditionalFormatting>
  <conditionalFormatting sqref="E8">
    <cfRule type="expression" dxfId="15183" priority="780">
      <formula>AND(IF(OR($Q8=1,$Q8=2),1,0),IF($X8&lt;=20,1,0))</formula>
    </cfRule>
    <cfRule type="expression" dxfId="15182" priority="781">
      <formula>AND(IF($Q8=2,1,0),IF($X8&lt;30,1,0))</formula>
    </cfRule>
    <cfRule type="expression" dxfId="15181" priority="782">
      <formula>AND(IF($Q8=3,1,0),IF($X8&lt;30,1,0))</formula>
    </cfRule>
    <cfRule type="expression" dxfId="15180" priority="783">
      <formula>AND(IF($Q8=3,1,IF($Q8=4,1,0)),IF($F8&lt;=85,1,0))</formula>
    </cfRule>
  </conditionalFormatting>
  <conditionalFormatting sqref="X8">
    <cfRule type="expression" dxfId="15179" priority="776">
      <formula>AND(IF(OR($Q8=1,$Q8=2),1,0),IF($X8&lt;=20,1,0))</formula>
    </cfRule>
    <cfRule type="expression" dxfId="15178" priority="777">
      <formula>AND(IF($Q8=2,1,0),IF($X8&lt;30,1,0))</formula>
    </cfRule>
    <cfRule type="expression" dxfId="15177" priority="778">
      <formula>AND(IF($Q8=3,1,0),IF($X8&lt;30,1,0))</formula>
    </cfRule>
    <cfRule type="expression" dxfId="15176" priority="779">
      <formula>AND(IF($Q8=3,1,IF($Q8=4,1,0)),IF($F8&lt;=85,1,0))</formula>
    </cfRule>
  </conditionalFormatting>
  <conditionalFormatting sqref="AI8">
    <cfRule type="expression" dxfId="15175" priority="772">
      <formula>AND(IF(OR($Q8=1,$Q8=2),1,0),IF($X8&lt;=20,1,0))</formula>
    </cfRule>
    <cfRule type="expression" dxfId="15174" priority="773">
      <formula>AND(IF($Q8=2,1,0),IF($X8&lt;30,1,0))</formula>
    </cfRule>
    <cfRule type="expression" dxfId="15173" priority="774">
      <formula>AND(IF($Q8=3,1,0),IF($X8&lt;30,1,0))</formula>
    </cfRule>
    <cfRule type="expression" dxfId="15172" priority="775">
      <formula>AND(IF($Q8=3,1,IF($Q8=4,1,0)),IF($F8&lt;=85,1,0))</formula>
    </cfRule>
  </conditionalFormatting>
  <conditionalFormatting sqref="AV9">
    <cfRule type="expression" dxfId="15171" priority="770">
      <formula>AV9="X"</formula>
    </cfRule>
    <cfRule type="expression" dxfId="15170" priority="771">
      <formula>AV9="후보"</formula>
    </cfRule>
  </conditionalFormatting>
  <conditionalFormatting sqref="AC9">
    <cfRule type="cellIs" dxfId="15169" priority="767" operator="greaterThan">
      <formula>0.9</formula>
    </cfRule>
    <cfRule type="cellIs" dxfId="15168" priority="768" operator="greaterThan">
      <formula>0.85</formula>
    </cfRule>
  </conditionalFormatting>
  <conditionalFormatting sqref="N9">
    <cfRule type="cellIs" dxfId="15167" priority="765" operator="greaterThan">
      <formula>0.9</formula>
    </cfRule>
    <cfRule type="cellIs" dxfId="15166" priority="766" operator="greaterThan">
      <formula>0.85</formula>
    </cfRule>
  </conditionalFormatting>
  <conditionalFormatting sqref="E9">
    <cfRule type="expression" dxfId="15165" priority="761">
      <formula>AND(IF(OR($Q9=1,$Q9=2),1,0),IF($X9&lt;=20,1,0))</formula>
    </cfRule>
    <cfRule type="expression" dxfId="15164" priority="762">
      <formula>AND(IF($Q9=2,1,0),IF($X9&lt;30,1,0))</formula>
    </cfRule>
    <cfRule type="expression" dxfId="15163" priority="763">
      <formula>AND(IF($Q9=3,1,0),IF($X9&lt;30,1,0))</formula>
    </cfRule>
    <cfRule type="expression" dxfId="15162" priority="764">
      <formula>AND(IF($Q9=3,1,IF($Q9=4,1,0)),IF($F9&lt;=85,1,0))</formula>
    </cfRule>
  </conditionalFormatting>
  <conditionalFormatting sqref="X9">
    <cfRule type="expression" dxfId="15161" priority="757">
      <formula>AND(IF(OR($Q9=1,$Q9=2),1,0),IF($X9&lt;=20,1,0))</formula>
    </cfRule>
    <cfRule type="expression" dxfId="15160" priority="758">
      <formula>AND(IF($Q9=2,1,0),IF($X9&lt;30,1,0))</formula>
    </cfRule>
    <cfRule type="expression" dxfId="15159" priority="759">
      <formula>AND(IF($Q9=3,1,0),IF($X9&lt;30,1,0))</formula>
    </cfRule>
    <cfRule type="expression" dxfId="15158" priority="760">
      <formula>AND(IF($Q9=3,1,IF($Q9=4,1,0)),IF($F9&lt;=85,1,0))</formula>
    </cfRule>
  </conditionalFormatting>
  <conditionalFormatting sqref="AI9">
    <cfRule type="expression" dxfId="15157" priority="753">
      <formula>AND(IF(OR($Q9=1,$Q9=2),1,0),IF($X9&lt;=20,1,0))</formula>
    </cfRule>
    <cfRule type="expression" dxfId="15156" priority="754">
      <formula>AND(IF($Q9=2,1,0),IF($X9&lt;30,1,0))</formula>
    </cfRule>
    <cfRule type="expression" dxfId="15155" priority="755">
      <formula>AND(IF($Q9=3,1,0),IF($X9&lt;30,1,0))</formula>
    </cfRule>
    <cfRule type="expression" dxfId="15154" priority="756">
      <formula>AND(IF($Q9=3,1,IF($Q9=4,1,0)),IF($F9&lt;=85,1,0))</formula>
    </cfRule>
  </conditionalFormatting>
  <conditionalFormatting sqref="AV10">
    <cfRule type="expression" dxfId="15153" priority="751">
      <formula>AV10="X"</formula>
    </cfRule>
    <cfRule type="expression" dxfId="15152" priority="752">
      <formula>AV10="후보"</formula>
    </cfRule>
  </conditionalFormatting>
  <conditionalFormatting sqref="AC10">
    <cfRule type="cellIs" dxfId="15151" priority="748" operator="greaterThan">
      <formula>0.9</formula>
    </cfRule>
    <cfRule type="cellIs" dxfId="15150" priority="749" operator="greaterThan">
      <formula>0.85</formula>
    </cfRule>
  </conditionalFormatting>
  <conditionalFormatting sqref="N10">
    <cfRule type="cellIs" dxfId="15149" priority="746" operator="greaterThan">
      <formula>0.9</formula>
    </cfRule>
    <cfRule type="cellIs" dxfId="15148" priority="747" operator="greaterThan">
      <formula>0.85</formula>
    </cfRule>
  </conditionalFormatting>
  <conditionalFormatting sqref="E10">
    <cfRule type="expression" dxfId="15147" priority="742">
      <formula>AND(IF(OR($Q10=1,$Q10=2),1,0),IF($X10&lt;=20,1,0))</formula>
    </cfRule>
    <cfRule type="expression" dxfId="15146" priority="743">
      <formula>AND(IF($Q10=2,1,0),IF($X10&lt;30,1,0))</formula>
    </cfRule>
    <cfRule type="expression" dxfId="15145" priority="744">
      <formula>AND(IF($Q10=3,1,0),IF($X10&lt;30,1,0))</formula>
    </cfRule>
    <cfRule type="expression" dxfId="15144" priority="745">
      <formula>AND(IF($Q10=3,1,IF($Q10=4,1,0)),IF($F10&lt;=85,1,0))</formula>
    </cfRule>
  </conditionalFormatting>
  <conditionalFormatting sqref="X10">
    <cfRule type="expression" dxfId="15143" priority="738">
      <formula>AND(IF(OR($Q10=1,$Q10=2),1,0),IF($X10&lt;=20,1,0))</formula>
    </cfRule>
    <cfRule type="expression" dxfId="15142" priority="739">
      <formula>AND(IF($Q10=2,1,0),IF($X10&lt;30,1,0))</formula>
    </cfRule>
    <cfRule type="expression" dxfId="15141" priority="740">
      <formula>AND(IF($Q10=3,1,0),IF($X10&lt;30,1,0))</formula>
    </cfRule>
    <cfRule type="expression" dxfId="15140" priority="741">
      <formula>AND(IF($Q10=3,1,IF($Q10=4,1,0)),IF($F10&lt;=85,1,0))</formula>
    </cfRule>
  </conditionalFormatting>
  <conditionalFormatting sqref="AI10">
    <cfRule type="expression" dxfId="15139" priority="734">
      <formula>AND(IF(OR($Q10=1,$Q10=2),1,0),IF($X10&lt;=20,1,0))</formula>
    </cfRule>
    <cfRule type="expression" dxfId="15138" priority="735">
      <formula>AND(IF($Q10=2,1,0),IF($X10&lt;30,1,0))</formula>
    </cfRule>
    <cfRule type="expression" dxfId="15137" priority="736">
      <formula>AND(IF($Q10=3,1,0),IF($X10&lt;30,1,0))</formula>
    </cfRule>
    <cfRule type="expression" dxfId="15136" priority="737">
      <formula>AND(IF($Q10=3,1,IF($Q10=4,1,0)),IF($F10&lt;=85,1,0))</formula>
    </cfRule>
  </conditionalFormatting>
  <conditionalFormatting sqref="AV11">
    <cfRule type="expression" dxfId="15135" priority="732">
      <formula>AV11="X"</formula>
    </cfRule>
    <cfRule type="expression" dxfId="15134" priority="733">
      <formula>AV11="후보"</formula>
    </cfRule>
  </conditionalFormatting>
  <conditionalFormatting sqref="AC11">
    <cfRule type="cellIs" dxfId="15133" priority="729" operator="greaterThan">
      <formula>0.9</formula>
    </cfRule>
    <cfRule type="cellIs" dxfId="15132" priority="730" operator="greaterThan">
      <formula>0.85</formula>
    </cfRule>
  </conditionalFormatting>
  <conditionalFormatting sqref="N11">
    <cfRule type="cellIs" dxfId="15131" priority="727" operator="greaterThan">
      <formula>0.9</formula>
    </cfRule>
    <cfRule type="cellIs" dxfId="15130" priority="728" operator="greaterThan">
      <formula>0.85</formula>
    </cfRule>
  </conditionalFormatting>
  <conditionalFormatting sqref="E11">
    <cfRule type="expression" dxfId="15129" priority="723">
      <formula>AND(IF(OR($Q11=1,$Q11=2),1,0),IF($X11&lt;=20,1,0))</formula>
    </cfRule>
    <cfRule type="expression" dxfId="15128" priority="724">
      <formula>AND(IF($Q11=2,1,0),IF($X11&lt;30,1,0))</formula>
    </cfRule>
    <cfRule type="expression" dxfId="15127" priority="725">
      <formula>AND(IF($Q11=3,1,0),IF($X11&lt;30,1,0))</formula>
    </cfRule>
    <cfRule type="expression" dxfId="15126" priority="726">
      <formula>AND(IF($Q11=3,1,IF($Q11=4,1,0)),IF($F11&lt;=85,1,0))</formula>
    </cfRule>
  </conditionalFormatting>
  <conditionalFormatting sqref="X11">
    <cfRule type="expression" dxfId="15125" priority="719">
      <formula>AND(IF(OR($Q11=1,$Q11=2),1,0),IF($X11&lt;=20,1,0))</formula>
    </cfRule>
    <cfRule type="expression" dxfId="15124" priority="720">
      <formula>AND(IF($Q11=2,1,0),IF($X11&lt;30,1,0))</formula>
    </cfRule>
    <cfRule type="expression" dxfId="15123" priority="721">
      <formula>AND(IF($Q11=3,1,0),IF($X11&lt;30,1,0))</formula>
    </cfRule>
    <cfRule type="expression" dxfId="15122" priority="722">
      <formula>AND(IF($Q11=3,1,IF($Q11=4,1,0)),IF($F11&lt;=85,1,0))</formula>
    </cfRule>
  </conditionalFormatting>
  <conditionalFormatting sqref="AI11">
    <cfRule type="expression" dxfId="15121" priority="715">
      <formula>AND(IF(OR($Q11=1,$Q11=2),1,0),IF($X11&lt;=20,1,0))</formula>
    </cfRule>
    <cfRule type="expression" dxfId="15120" priority="716">
      <formula>AND(IF($Q11=2,1,0),IF($X11&lt;30,1,0))</formula>
    </cfRule>
    <cfRule type="expression" dxfId="15119" priority="717">
      <formula>AND(IF($Q11=3,1,0),IF($X11&lt;30,1,0))</formula>
    </cfRule>
    <cfRule type="expression" dxfId="15118" priority="718">
      <formula>AND(IF($Q11=3,1,IF($Q11=4,1,0)),IF($F11&lt;=85,1,0))</formula>
    </cfRule>
  </conditionalFormatting>
  <conditionalFormatting sqref="AV12">
    <cfRule type="expression" dxfId="15117" priority="713">
      <formula>AV12="X"</formula>
    </cfRule>
    <cfRule type="expression" dxfId="15116" priority="714">
      <formula>AV12="후보"</formula>
    </cfRule>
  </conditionalFormatting>
  <conditionalFormatting sqref="AC12">
    <cfRule type="cellIs" dxfId="15115" priority="710" operator="greaterThan">
      <formula>0.9</formula>
    </cfRule>
    <cfRule type="cellIs" dxfId="15114" priority="711" operator="greaterThan">
      <formula>0.85</formula>
    </cfRule>
  </conditionalFormatting>
  <conditionalFormatting sqref="N12">
    <cfRule type="cellIs" dxfId="15113" priority="708" operator="greaterThan">
      <formula>0.9</formula>
    </cfRule>
    <cfRule type="cellIs" dxfId="15112" priority="709" operator="greaterThan">
      <formula>0.85</formula>
    </cfRule>
  </conditionalFormatting>
  <conditionalFormatting sqref="E12">
    <cfRule type="expression" dxfId="15111" priority="704">
      <formula>AND(IF(OR($Q12=1,$Q12=2),1,0),IF($X12&lt;=20,1,0))</formula>
    </cfRule>
    <cfRule type="expression" dxfId="15110" priority="705">
      <formula>AND(IF($Q12=2,1,0),IF($X12&lt;30,1,0))</formula>
    </cfRule>
    <cfRule type="expression" dxfId="15109" priority="706">
      <formula>AND(IF($Q12=3,1,0),IF($X12&lt;30,1,0))</formula>
    </cfRule>
    <cfRule type="expression" dxfId="15108" priority="707">
      <formula>AND(IF($Q12=3,1,IF($Q12=4,1,0)),IF($F12&lt;=85,1,0))</formula>
    </cfRule>
  </conditionalFormatting>
  <conditionalFormatting sqref="X12">
    <cfRule type="expression" dxfId="15107" priority="700">
      <formula>AND(IF(OR($Q12=1,$Q12=2),1,0),IF($X12&lt;=20,1,0))</formula>
    </cfRule>
    <cfRule type="expression" dxfId="15106" priority="701">
      <formula>AND(IF($Q12=2,1,0),IF($X12&lt;30,1,0))</formula>
    </cfRule>
    <cfRule type="expression" dxfId="15105" priority="702">
      <formula>AND(IF($Q12=3,1,0),IF($X12&lt;30,1,0))</formula>
    </cfRule>
    <cfRule type="expression" dxfId="15104" priority="703">
      <formula>AND(IF($Q12=3,1,IF($Q12=4,1,0)),IF($F12&lt;=85,1,0))</formula>
    </cfRule>
  </conditionalFormatting>
  <conditionalFormatting sqref="AI12">
    <cfRule type="expression" dxfId="15103" priority="696">
      <formula>AND(IF(OR($Q12=1,$Q12=2),1,0),IF($X12&lt;=20,1,0))</formula>
    </cfRule>
    <cfRule type="expression" dxfId="15102" priority="697">
      <formula>AND(IF($Q12=2,1,0),IF($X12&lt;30,1,0))</formula>
    </cfRule>
    <cfRule type="expression" dxfId="15101" priority="698">
      <formula>AND(IF($Q12=3,1,0),IF($X12&lt;30,1,0))</formula>
    </cfRule>
    <cfRule type="expression" dxfId="15100" priority="699">
      <formula>AND(IF($Q12=3,1,IF($Q12=4,1,0)),IF($F12&lt;=85,1,0))</formula>
    </cfRule>
  </conditionalFormatting>
  <conditionalFormatting sqref="AV13">
    <cfRule type="expression" dxfId="15099" priority="694">
      <formula>AV13="X"</formula>
    </cfRule>
    <cfRule type="expression" dxfId="15098" priority="695">
      <formula>AV13="후보"</formula>
    </cfRule>
  </conditionalFormatting>
  <conditionalFormatting sqref="AC13">
    <cfRule type="cellIs" dxfId="15097" priority="691" operator="greaterThan">
      <formula>0.9</formula>
    </cfRule>
    <cfRule type="cellIs" dxfId="15096" priority="692" operator="greaterThan">
      <formula>0.85</formula>
    </cfRule>
  </conditionalFormatting>
  <conditionalFormatting sqref="N13">
    <cfRule type="cellIs" dxfId="15095" priority="689" operator="greaterThan">
      <formula>0.9</formula>
    </cfRule>
    <cfRule type="cellIs" dxfId="15094" priority="690" operator="greaterThan">
      <formula>0.85</formula>
    </cfRule>
  </conditionalFormatting>
  <conditionalFormatting sqref="E13">
    <cfRule type="expression" dxfId="15093" priority="685">
      <formula>AND(IF(OR($Q13=1,$Q13=2),1,0),IF($X13&lt;=20,1,0))</formula>
    </cfRule>
    <cfRule type="expression" dxfId="15092" priority="686">
      <formula>AND(IF($Q13=2,1,0),IF($X13&lt;30,1,0))</formula>
    </cfRule>
    <cfRule type="expression" dxfId="15091" priority="687">
      <formula>AND(IF($Q13=3,1,0),IF($X13&lt;30,1,0))</formula>
    </cfRule>
    <cfRule type="expression" dxfId="15090" priority="688">
      <formula>AND(IF($Q13=3,1,IF($Q13=4,1,0)),IF($F13&lt;=85,1,0))</formula>
    </cfRule>
  </conditionalFormatting>
  <conditionalFormatting sqref="X13">
    <cfRule type="expression" dxfId="15089" priority="681">
      <formula>AND(IF(OR($Q13=1,$Q13=2),1,0),IF($X13&lt;=20,1,0))</formula>
    </cfRule>
    <cfRule type="expression" dxfId="15088" priority="682">
      <formula>AND(IF($Q13=2,1,0),IF($X13&lt;30,1,0))</formula>
    </cfRule>
    <cfRule type="expression" dxfId="15087" priority="683">
      <formula>AND(IF($Q13=3,1,0),IF($X13&lt;30,1,0))</formula>
    </cfRule>
    <cfRule type="expression" dxfId="15086" priority="684">
      <formula>AND(IF($Q13=3,1,IF($Q13=4,1,0)),IF($F13&lt;=85,1,0))</formula>
    </cfRule>
  </conditionalFormatting>
  <conditionalFormatting sqref="AI13">
    <cfRule type="expression" dxfId="15085" priority="677">
      <formula>AND(IF(OR($Q13=1,$Q13=2),1,0),IF($X13&lt;=20,1,0))</formula>
    </cfRule>
    <cfRule type="expression" dxfId="15084" priority="678">
      <formula>AND(IF($Q13=2,1,0),IF($X13&lt;30,1,0))</formula>
    </cfRule>
    <cfRule type="expression" dxfId="15083" priority="679">
      <formula>AND(IF($Q13=3,1,0),IF($X13&lt;30,1,0))</formula>
    </cfRule>
    <cfRule type="expression" dxfId="15082" priority="680">
      <formula>AND(IF($Q13=3,1,IF($Q13=4,1,0)),IF($F13&lt;=85,1,0))</formula>
    </cfRule>
  </conditionalFormatting>
  <conditionalFormatting sqref="AV14">
    <cfRule type="expression" dxfId="15081" priority="675">
      <formula>AV14="X"</formula>
    </cfRule>
    <cfRule type="expression" dxfId="15080" priority="676">
      <formula>AV14="후보"</formula>
    </cfRule>
  </conditionalFormatting>
  <conditionalFormatting sqref="AC14">
    <cfRule type="cellIs" dxfId="15079" priority="672" operator="greaterThan">
      <formula>0.9</formula>
    </cfRule>
    <cfRule type="cellIs" dxfId="15078" priority="673" operator="greaterThan">
      <formula>0.85</formula>
    </cfRule>
  </conditionalFormatting>
  <conditionalFormatting sqref="N14">
    <cfRule type="cellIs" dxfId="15077" priority="670" operator="greaterThan">
      <formula>0.9</formula>
    </cfRule>
    <cfRule type="cellIs" dxfId="15076" priority="671" operator="greaterThan">
      <formula>0.85</formula>
    </cfRule>
  </conditionalFormatting>
  <conditionalFormatting sqref="E14">
    <cfRule type="expression" dxfId="15075" priority="666">
      <formula>AND(IF(OR($Q14=1,$Q14=2),1,0),IF($X14&lt;=20,1,0))</formula>
    </cfRule>
    <cfRule type="expression" dxfId="15074" priority="667">
      <formula>AND(IF($Q14=2,1,0),IF($X14&lt;30,1,0))</formula>
    </cfRule>
    <cfRule type="expression" dxfId="15073" priority="668">
      <formula>AND(IF($Q14=3,1,0),IF($X14&lt;30,1,0))</formula>
    </cfRule>
    <cfRule type="expression" dxfId="15072" priority="669">
      <formula>AND(IF($Q14=3,1,IF($Q14=4,1,0)),IF($F14&lt;=85,1,0))</formula>
    </cfRule>
  </conditionalFormatting>
  <conditionalFormatting sqref="X14">
    <cfRule type="expression" dxfId="15071" priority="662">
      <formula>AND(IF(OR($Q14=1,$Q14=2),1,0),IF($X14&lt;=20,1,0))</formula>
    </cfRule>
    <cfRule type="expression" dxfId="15070" priority="663">
      <formula>AND(IF($Q14=2,1,0),IF($X14&lt;30,1,0))</formula>
    </cfRule>
    <cfRule type="expression" dxfId="15069" priority="664">
      <formula>AND(IF($Q14=3,1,0),IF($X14&lt;30,1,0))</formula>
    </cfRule>
    <cfRule type="expression" dxfId="15068" priority="665">
      <formula>AND(IF($Q14=3,1,IF($Q14=4,1,0)),IF($F14&lt;=85,1,0))</formula>
    </cfRule>
  </conditionalFormatting>
  <conditionalFormatting sqref="AI14">
    <cfRule type="expression" dxfId="15067" priority="658">
      <formula>AND(IF(OR($Q14=1,$Q14=2),1,0),IF($X14&lt;=20,1,0))</formula>
    </cfRule>
    <cfRule type="expression" dxfId="15066" priority="659">
      <formula>AND(IF($Q14=2,1,0),IF($X14&lt;30,1,0))</formula>
    </cfRule>
    <cfRule type="expression" dxfId="15065" priority="660">
      <formula>AND(IF($Q14=3,1,0),IF($X14&lt;30,1,0))</formula>
    </cfRule>
    <cfRule type="expression" dxfId="15064" priority="661">
      <formula>AND(IF($Q14=3,1,IF($Q14=4,1,0)),IF($F14&lt;=85,1,0))</formula>
    </cfRule>
  </conditionalFormatting>
  <conditionalFormatting sqref="AV15">
    <cfRule type="expression" dxfId="15063" priority="656">
      <formula>AV15="X"</formula>
    </cfRule>
    <cfRule type="expression" dxfId="15062" priority="657">
      <formula>AV15="후보"</formula>
    </cfRule>
  </conditionalFormatting>
  <conditionalFormatting sqref="AC15 N15">
    <cfRule type="cellIs" dxfId="15061" priority="653" operator="greaterThan">
      <formula>0.9</formula>
    </cfRule>
    <cfRule type="cellIs" dxfId="15060" priority="654" operator="greaterThan">
      <formula>0.85</formula>
    </cfRule>
  </conditionalFormatting>
  <conditionalFormatting sqref="AV16">
    <cfRule type="expression" dxfId="15059" priority="651">
      <formula>AV16="X"</formula>
    </cfRule>
    <cfRule type="expression" dxfId="15058" priority="652">
      <formula>AV16="후보"</formula>
    </cfRule>
  </conditionalFormatting>
  <conditionalFormatting sqref="AC16">
    <cfRule type="cellIs" dxfId="15057" priority="648" operator="greaterThan">
      <formula>0.9</formula>
    </cfRule>
    <cfRule type="cellIs" dxfId="15056" priority="649" operator="greaterThan">
      <formula>0.85</formula>
    </cfRule>
  </conditionalFormatting>
  <conditionalFormatting sqref="N16">
    <cfRule type="cellIs" dxfId="15055" priority="646" operator="greaterThan">
      <formula>0.9</formula>
    </cfRule>
    <cfRule type="cellIs" dxfId="15054" priority="647" operator="greaterThan">
      <formula>0.85</formula>
    </cfRule>
  </conditionalFormatting>
  <conditionalFormatting sqref="E16">
    <cfRule type="expression" dxfId="15053" priority="642">
      <formula>AND(IF(OR($Q16=1,$Q16=2),1,0),IF($X16&lt;=20,1,0))</formula>
    </cfRule>
    <cfRule type="expression" dxfId="15052" priority="643">
      <formula>AND(IF($Q16=2,1,0),IF($X16&lt;30,1,0))</formula>
    </cfRule>
    <cfRule type="expression" dxfId="15051" priority="644">
      <formula>AND(IF($Q16=3,1,0),IF($X16&lt;30,1,0))</formula>
    </cfRule>
    <cfRule type="expression" dxfId="15050" priority="645">
      <formula>AND(IF($Q16=3,1,IF($Q16=4,1,0)),IF($F16&lt;=85,1,0))</formula>
    </cfRule>
  </conditionalFormatting>
  <conditionalFormatting sqref="X16">
    <cfRule type="expression" dxfId="15049" priority="638">
      <formula>AND(IF(OR($Q16=1,$Q16=2),1,0),IF($X16&lt;=20,1,0))</formula>
    </cfRule>
    <cfRule type="expression" dxfId="15048" priority="639">
      <formula>AND(IF($Q16=2,1,0),IF($X16&lt;30,1,0))</formula>
    </cfRule>
    <cfRule type="expression" dxfId="15047" priority="640">
      <formula>AND(IF($Q16=3,1,0),IF($X16&lt;30,1,0))</formula>
    </cfRule>
    <cfRule type="expression" dxfId="15046" priority="641">
      <formula>AND(IF($Q16=3,1,IF($Q16=4,1,0)),IF($F16&lt;=85,1,0))</formula>
    </cfRule>
  </conditionalFormatting>
  <conditionalFormatting sqref="AI16">
    <cfRule type="expression" dxfId="15045" priority="634">
      <formula>AND(IF(OR($Q16=1,$Q16=2),1,0),IF($X16&lt;=20,1,0))</formula>
    </cfRule>
    <cfRule type="expression" dxfId="15044" priority="635">
      <formula>AND(IF($Q16=2,1,0),IF($X16&lt;30,1,0))</formula>
    </cfRule>
    <cfRule type="expression" dxfId="15043" priority="636">
      <formula>AND(IF($Q16=3,1,0),IF($X16&lt;30,1,0))</formula>
    </cfRule>
    <cfRule type="expression" dxfId="15042" priority="637">
      <formula>AND(IF($Q16=3,1,IF($Q16=4,1,0)),IF($F16&lt;=85,1,0))</formula>
    </cfRule>
  </conditionalFormatting>
  <conditionalFormatting sqref="AV17">
    <cfRule type="expression" dxfId="15041" priority="632">
      <formula>AV17="X"</formula>
    </cfRule>
    <cfRule type="expression" dxfId="15040" priority="633">
      <formula>AV17="후보"</formula>
    </cfRule>
  </conditionalFormatting>
  <conditionalFormatting sqref="AC17">
    <cfRule type="cellIs" dxfId="15039" priority="629" operator="greaterThan">
      <formula>0.9</formula>
    </cfRule>
    <cfRule type="cellIs" dxfId="15038" priority="630" operator="greaterThan">
      <formula>0.85</formula>
    </cfRule>
  </conditionalFormatting>
  <conditionalFormatting sqref="N17">
    <cfRule type="cellIs" dxfId="15037" priority="627" operator="greaterThan">
      <formula>0.9</formula>
    </cfRule>
    <cfRule type="cellIs" dxfId="15036" priority="628" operator="greaterThan">
      <formula>0.85</formula>
    </cfRule>
  </conditionalFormatting>
  <conditionalFormatting sqref="E17">
    <cfRule type="expression" dxfId="15035" priority="623">
      <formula>AND(IF(OR($Q17=1,$Q17=2),1,0),IF($X17&lt;=20,1,0))</formula>
    </cfRule>
    <cfRule type="expression" dxfId="15034" priority="624">
      <formula>AND(IF($Q17=2,1,0),IF($X17&lt;30,1,0))</formula>
    </cfRule>
    <cfRule type="expression" dxfId="15033" priority="625">
      <formula>AND(IF($Q17=3,1,0),IF($X17&lt;30,1,0))</formula>
    </cfRule>
    <cfRule type="expression" dxfId="15032" priority="626">
      <formula>AND(IF($Q17=3,1,IF($Q17=4,1,0)),IF($F17&lt;=85,1,0))</formula>
    </cfRule>
  </conditionalFormatting>
  <conditionalFormatting sqref="X17">
    <cfRule type="expression" dxfId="15031" priority="619">
      <formula>AND(IF(OR($Q17=1,$Q17=2),1,0),IF($X17&lt;=20,1,0))</formula>
    </cfRule>
    <cfRule type="expression" dxfId="15030" priority="620">
      <formula>AND(IF($Q17=2,1,0),IF($X17&lt;30,1,0))</formula>
    </cfRule>
    <cfRule type="expression" dxfId="15029" priority="621">
      <formula>AND(IF($Q17=3,1,0),IF($X17&lt;30,1,0))</formula>
    </cfRule>
    <cfRule type="expression" dxfId="15028" priority="622">
      <formula>AND(IF($Q17=3,1,IF($Q17=4,1,0)),IF($F17&lt;=85,1,0))</formula>
    </cfRule>
  </conditionalFormatting>
  <conditionalFormatting sqref="AI17">
    <cfRule type="expression" dxfId="15027" priority="615">
      <formula>AND(IF(OR($Q17=1,$Q17=2),1,0),IF($X17&lt;=20,1,0))</formula>
    </cfRule>
    <cfRule type="expression" dxfId="15026" priority="616">
      <formula>AND(IF($Q17=2,1,0),IF($X17&lt;30,1,0))</formula>
    </cfRule>
    <cfRule type="expression" dxfId="15025" priority="617">
      <formula>AND(IF($Q17=3,1,0),IF($X17&lt;30,1,0))</formula>
    </cfRule>
    <cfRule type="expression" dxfId="15024" priority="618">
      <formula>AND(IF($Q17=3,1,IF($Q17=4,1,0)),IF($F17&lt;=85,1,0))</formula>
    </cfRule>
  </conditionalFormatting>
  <conditionalFormatting sqref="AV18">
    <cfRule type="expression" dxfId="15023" priority="613">
      <formula>AV18="X"</formula>
    </cfRule>
    <cfRule type="expression" dxfId="15022" priority="614">
      <formula>AV18="후보"</formula>
    </cfRule>
  </conditionalFormatting>
  <conditionalFormatting sqref="AC18">
    <cfRule type="cellIs" dxfId="15021" priority="610" operator="greaterThan">
      <formula>0.9</formula>
    </cfRule>
    <cfRule type="cellIs" dxfId="15020" priority="611" operator="greaterThan">
      <formula>0.85</formula>
    </cfRule>
  </conditionalFormatting>
  <conditionalFormatting sqref="N18">
    <cfRule type="cellIs" dxfId="15019" priority="608" operator="greaterThan">
      <formula>0.9</formula>
    </cfRule>
    <cfRule type="cellIs" dxfId="15018" priority="609" operator="greaterThan">
      <formula>0.85</formula>
    </cfRule>
  </conditionalFormatting>
  <conditionalFormatting sqref="E18">
    <cfRule type="expression" dxfId="15017" priority="604">
      <formula>AND(IF(OR($Q18=1,$Q18=2),1,0),IF($X18&lt;=20,1,0))</formula>
    </cfRule>
    <cfRule type="expression" dxfId="15016" priority="605">
      <formula>AND(IF($Q18=2,1,0),IF($X18&lt;30,1,0))</formula>
    </cfRule>
    <cfRule type="expression" dxfId="15015" priority="606">
      <formula>AND(IF($Q18=3,1,0),IF($X18&lt;30,1,0))</formula>
    </cfRule>
    <cfRule type="expression" dxfId="15014" priority="607">
      <formula>AND(IF($Q18=3,1,IF($Q18=4,1,0)),IF($F18&lt;=85,1,0))</formula>
    </cfRule>
  </conditionalFormatting>
  <conditionalFormatting sqref="X18">
    <cfRule type="expression" dxfId="15013" priority="600">
      <formula>AND(IF(OR($Q18=1,$Q18=2),1,0),IF($X18&lt;=20,1,0))</formula>
    </cfRule>
    <cfRule type="expression" dxfId="15012" priority="601">
      <formula>AND(IF($Q18=2,1,0),IF($X18&lt;30,1,0))</formula>
    </cfRule>
    <cfRule type="expression" dxfId="15011" priority="602">
      <formula>AND(IF($Q18=3,1,0),IF($X18&lt;30,1,0))</formula>
    </cfRule>
    <cfRule type="expression" dxfId="15010" priority="603">
      <formula>AND(IF($Q18=3,1,IF($Q18=4,1,0)),IF($F18&lt;=85,1,0))</formula>
    </cfRule>
  </conditionalFormatting>
  <conditionalFormatting sqref="AI18">
    <cfRule type="expression" dxfId="15009" priority="596">
      <formula>AND(IF(OR($Q18=1,$Q18=2),1,0),IF($X18&lt;=20,1,0))</formula>
    </cfRule>
    <cfRule type="expression" dxfId="15008" priority="597">
      <formula>AND(IF($Q18=2,1,0),IF($X18&lt;30,1,0))</formula>
    </cfRule>
    <cfRule type="expression" dxfId="15007" priority="598">
      <formula>AND(IF($Q18=3,1,0),IF($X18&lt;30,1,0))</formula>
    </cfRule>
    <cfRule type="expression" dxfId="15006" priority="599">
      <formula>AND(IF($Q18=3,1,IF($Q18=4,1,0)),IF($F18&lt;=85,1,0))</formula>
    </cfRule>
  </conditionalFormatting>
  <conditionalFormatting sqref="AV19">
    <cfRule type="expression" dxfId="15005" priority="594">
      <formula>AV19="X"</formula>
    </cfRule>
    <cfRule type="expression" dxfId="15004" priority="595">
      <formula>AV19="후보"</formula>
    </cfRule>
  </conditionalFormatting>
  <conditionalFormatting sqref="AC19">
    <cfRule type="cellIs" dxfId="15003" priority="591" operator="greaterThan">
      <formula>0.9</formula>
    </cfRule>
    <cfRule type="cellIs" dxfId="15002" priority="592" operator="greaterThan">
      <formula>0.85</formula>
    </cfRule>
  </conditionalFormatting>
  <conditionalFormatting sqref="N19">
    <cfRule type="cellIs" dxfId="15001" priority="589" operator="greaterThan">
      <formula>0.9</formula>
    </cfRule>
    <cfRule type="cellIs" dxfId="15000" priority="590" operator="greaterThan">
      <formula>0.85</formula>
    </cfRule>
  </conditionalFormatting>
  <conditionalFormatting sqref="E19">
    <cfRule type="expression" dxfId="14999" priority="585">
      <formula>AND(IF(OR($Q19=1,$Q19=2),1,0),IF($X19&lt;=20,1,0))</formula>
    </cfRule>
    <cfRule type="expression" dxfId="14998" priority="586">
      <formula>AND(IF($Q19=2,1,0),IF($X19&lt;30,1,0))</formula>
    </cfRule>
    <cfRule type="expression" dxfId="14997" priority="587">
      <formula>AND(IF($Q19=3,1,0),IF($X19&lt;30,1,0))</formula>
    </cfRule>
    <cfRule type="expression" dxfId="14996" priority="588">
      <formula>AND(IF($Q19=3,1,IF($Q19=4,1,0)),IF($F19&lt;=85,1,0))</formula>
    </cfRule>
  </conditionalFormatting>
  <conditionalFormatting sqref="X19">
    <cfRule type="expression" dxfId="14995" priority="581">
      <formula>AND(IF(OR($Q19=1,$Q19=2),1,0),IF($X19&lt;=20,1,0))</formula>
    </cfRule>
    <cfRule type="expression" dxfId="14994" priority="582">
      <formula>AND(IF($Q19=2,1,0),IF($X19&lt;30,1,0))</formula>
    </cfRule>
    <cfRule type="expression" dxfId="14993" priority="583">
      <formula>AND(IF($Q19=3,1,0),IF($X19&lt;30,1,0))</formula>
    </cfRule>
    <cfRule type="expression" dxfId="14992" priority="584">
      <formula>AND(IF($Q19=3,1,IF($Q19=4,1,0)),IF($F19&lt;=85,1,0))</formula>
    </cfRule>
  </conditionalFormatting>
  <conditionalFormatting sqref="AI19">
    <cfRule type="expression" dxfId="14991" priority="577">
      <formula>AND(IF(OR($Q19=1,$Q19=2),1,0),IF($X19&lt;=20,1,0))</formula>
    </cfRule>
    <cfRule type="expression" dxfId="14990" priority="578">
      <formula>AND(IF($Q19=2,1,0),IF($X19&lt;30,1,0))</formula>
    </cfRule>
    <cfRule type="expression" dxfId="14989" priority="579">
      <formula>AND(IF($Q19=3,1,0),IF($X19&lt;30,1,0))</formula>
    </cfRule>
    <cfRule type="expression" dxfId="14988" priority="580">
      <formula>AND(IF($Q19=3,1,IF($Q19=4,1,0)),IF($F19&lt;=85,1,0))</formula>
    </cfRule>
  </conditionalFormatting>
  <conditionalFormatting sqref="AV20">
    <cfRule type="expression" dxfId="14987" priority="575">
      <formula>AV20="X"</formula>
    </cfRule>
    <cfRule type="expression" dxfId="14986" priority="576">
      <formula>AV20="후보"</formula>
    </cfRule>
  </conditionalFormatting>
  <conditionalFormatting sqref="AC20">
    <cfRule type="cellIs" dxfId="14985" priority="572" operator="greaterThan">
      <formula>0.9</formula>
    </cfRule>
    <cfRule type="cellIs" dxfId="14984" priority="573" operator="greaterThan">
      <formula>0.85</formula>
    </cfRule>
  </conditionalFormatting>
  <conditionalFormatting sqref="N20">
    <cfRule type="cellIs" dxfId="14983" priority="570" operator="greaterThan">
      <formula>0.9</formula>
    </cfRule>
    <cfRule type="cellIs" dxfId="14982" priority="571" operator="greaterThan">
      <formula>0.85</formula>
    </cfRule>
  </conditionalFormatting>
  <conditionalFormatting sqref="E20">
    <cfRule type="expression" dxfId="14981" priority="566">
      <formula>AND(IF(OR($Q20=1,$Q20=2),1,0),IF($X20&lt;=20,1,0))</formula>
    </cfRule>
    <cfRule type="expression" dxfId="14980" priority="567">
      <formula>AND(IF($Q20=2,1,0),IF($X20&lt;30,1,0))</formula>
    </cfRule>
    <cfRule type="expression" dxfId="14979" priority="568">
      <formula>AND(IF($Q20=3,1,0),IF($X20&lt;30,1,0))</formula>
    </cfRule>
    <cfRule type="expression" dxfId="14978" priority="569">
      <formula>AND(IF($Q20=3,1,IF($Q20=4,1,0)),IF($F20&lt;=85,1,0))</formula>
    </cfRule>
  </conditionalFormatting>
  <conditionalFormatting sqref="X20">
    <cfRule type="expression" dxfId="14977" priority="562">
      <formula>AND(IF(OR($Q20=1,$Q20=2),1,0),IF($X20&lt;=20,1,0))</formula>
    </cfRule>
    <cfRule type="expression" dxfId="14976" priority="563">
      <formula>AND(IF($Q20=2,1,0),IF($X20&lt;30,1,0))</formula>
    </cfRule>
    <cfRule type="expression" dxfId="14975" priority="564">
      <formula>AND(IF($Q20=3,1,0),IF($X20&lt;30,1,0))</formula>
    </cfRule>
    <cfRule type="expression" dxfId="14974" priority="565">
      <formula>AND(IF($Q20=3,1,IF($Q20=4,1,0)),IF($F20&lt;=85,1,0))</formula>
    </cfRule>
  </conditionalFormatting>
  <conditionalFormatting sqref="AI20">
    <cfRule type="expression" dxfId="14973" priority="558">
      <formula>AND(IF(OR($Q20=1,$Q20=2),1,0),IF($X20&lt;=20,1,0))</formula>
    </cfRule>
    <cfRule type="expression" dxfId="14972" priority="559">
      <formula>AND(IF($Q20=2,1,0),IF($X20&lt;30,1,0))</formula>
    </cfRule>
    <cfRule type="expression" dxfId="14971" priority="560">
      <formula>AND(IF($Q20=3,1,0),IF($X20&lt;30,1,0))</formula>
    </cfRule>
    <cfRule type="expression" dxfId="14970" priority="561">
      <formula>AND(IF($Q20=3,1,IF($Q20=4,1,0)),IF($F20&lt;=85,1,0))</formula>
    </cfRule>
  </conditionalFormatting>
  <conditionalFormatting sqref="AV21">
    <cfRule type="expression" dxfId="14969" priority="556">
      <formula>AV21="X"</formula>
    </cfRule>
    <cfRule type="expression" dxfId="14968" priority="557">
      <formula>AV21="후보"</formula>
    </cfRule>
  </conditionalFormatting>
  <conditionalFormatting sqref="AC21">
    <cfRule type="cellIs" dxfId="14967" priority="553" operator="greaterThan">
      <formula>0.9</formula>
    </cfRule>
    <cfRule type="cellIs" dxfId="14966" priority="554" operator="greaterThan">
      <formula>0.85</formula>
    </cfRule>
  </conditionalFormatting>
  <conditionalFormatting sqref="N21">
    <cfRule type="cellIs" dxfId="14965" priority="551" operator="greaterThan">
      <formula>0.9</formula>
    </cfRule>
    <cfRule type="cellIs" dxfId="14964" priority="552" operator="greaterThan">
      <formula>0.85</formula>
    </cfRule>
  </conditionalFormatting>
  <conditionalFormatting sqref="E21">
    <cfRule type="expression" dxfId="14963" priority="547">
      <formula>AND(IF(OR($Q21=1,$Q21=2),1,0),IF($X21&lt;=20,1,0))</formula>
    </cfRule>
    <cfRule type="expression" dxfId="14962" priority="548">
      <formula>AND(IF($Q21=2,1,0),IF($X21&lt;30,1,0))</formula>
    </cfRule>
    <cfRule type="expression" dxfId="14961" priority="549">
      <formula>AND(IF($Q21=3,1,0),IF($X21&lt;30,1,0))</formula>
    </cfRule>
    <cfRule type="expression" dxfId="14960" priority="550">
      <formula>AND(IF($Q21=3,1,IF($Q21=4,1,0)),IF($F21&lt;=85,1,0))</formula>
    </cfRule>
  </conditionalFormatting>
  <conditionalFormatting sqref="X21">
    <cfRule type="expression" dxfId="14959" priority="543">
      <formula>AND(IF(OR($Q21=1,$Q21=2),1,0),IF($X21&lt;=20,1,0))</formula>
    </cfRule>
    <cfRule type="expression" dxfId="14958" priority="544">
      <formula>AND(IF($Q21=2,1,0),IF($X21&lt;30,1,0))</formula>
    </cfRule>
    <cfRule type="expression" dxfId="14957" priority="545">
      <formula>AND(IF($Q21=3,1,0),IF($X21&lt;30,1,0))</formula>
    </cfRule>
    <cfRule type="expression" dxfId="14956" priority="546">
      <formula>AND(IF($Q21=3,1,IF($Q21=4,1,0)),IF($F21&lt;=85,1,0))</formula>
    </cfRule>
  </conditionalFormatting>
  <conditionalFormatting sqref="AI21">
    <cfRule type="expression" dxfId="14955" priority="539">
      <formula>AND(IF(OR($Q21=1,$Q21=2),1,0),IF($X21&lt;=20,1,0))</formula>
    </cfRule>
    <cfRule type="expression" dxfId="14954" priority="540">
      <formula>AND(IF($Q21=2,1,0),IF($X21&lt;30,1,0))</formula>
    </cfRule>
    <cfRule type="expression" dxfId="14953" priority="541">
      <formula>AND(IF($Q21=3,1,0),IF($X21&lt;30,1,0))</formula>
    </cfRule>
    <cfRule type="expression" dxfId="14952" priority="542">
      <formula>AND(IF($Q21=3,1,IF($Q21=4,1,0)),IF($F21&lt;=85,1,0))</formula>
    </cfRule>
  </conditionalFormatting>
  <conditionalFormatting sqref="AV22">
    <cfRule type="expression" dxfId="14951" priority="537">
      <formula>AV22="X"</formula>
    </cfRule>
    <cfRule type="expression" dxfId="14950" priority="538">
      <formula>AV22="후보"</formula>
    </cfRule>
  </conditionalFormatting>
  <conditionalFormatting sqref="AC22">
    <cfRule type="cellIs" dxfId="14949" priority="534" operator="greaterThan">
      <formula>0.9</formula>
    </cfRule>
    <cfRule type="cellIs" dxfId="14948" priority="535" operator="greaterThan">
      <formula>0.85</formula>
    </cfRule>
  </conditionalFormatting>
  <conditionalFormatting sqref="N22">
    <cfRule type="cellIs" dxfId="14947" priority="532" operator="greaterThan">
      <formula>0.9</formula>
    </cfRule>
    <cfRule type="cellIs" dxfId="14946" priority="533" operator="greaterThan">
      <formula>0.85</formula>
    </cfRule>
  </conditionalFormatting>
  <conditionalFormatting sqref="E22">
    <cfRule type="expression" dxfId="14945" priority="528">
      <formula>AND(IF(OR($Q22=1,$Q22=2),1,0),IF($X22&lt;=20,1,0))</formula>
    </cfRule>
    <cfRule type="expression" dxfId="14944" priority="529">
      <formula>AND(IF($Q22=2,1,0),IF($X22&lt;30,1,0))</formula>
    </cfRule>
    <cfRule type="expression" dxfId="14943" priority="530">
      <formula>AND(IF($Q22=3,1,0),IF($X22&lt;30,1,0))</formula>
    </cfRule>
    <cfRule type="expression" dxfId="14942" priority="531">
      <formula>AND(IF($Q22=3,1,IF($Q22=4,1,0)),IF($F22&lt;=85,1,0))</formula>
    </cfRule>
  </conditionalFormatting>
  <conditionalFormatting sqref="X22">
    <cfRule type="expression" dxfId="14941" priority="524">
      <formula>AND(IF(OR($Q22=1,$Q22=2),1,0),IF($X22&lt;=20,1,0))</formula>
    </cfRule>
    <cfRule type="expression" dxfId="14940" priority="525">
      <formula>AND(IF($Q22=2,1,0),IF($X22&lt;30,1,0))</formula>
    </cfRule>
    <cfRule type="expression" dxfId="14939" priority="526">
      <formula>AND(IF($Q22=3,1,0),IF($X22&lt;30,1,0))</formula>
    </cfRule>
    <cfRule type="expression" dxfId="14938" priority="527">
      <formula>AND(IF($Q22=3,1,IF($Q22=4,1,0)),IF($F22&lt;=85,1,0))</formula>
    </cfRule>
  </conditionalFormatting>
  <conditionalFormatting sqref="AI22">
    <cfRule type="expression" dxfId="14937" priority="520">
      <formula>AND(IF(OR($Q22=1,$Q22=2),1,0),IF($X22&lt;=20,1,0))</formula>
    </cfRule>
    <cfRule type="expression" dxfId="14936" priority="521">
      <formula>AND(IF($Q22=2,1,0),IF($X22&lt;30,1,0))</formula>
    </cfRule>
    <cfRule type="expression" dxfId="14935" priority="522">
      <formula>AND(IF($Q22=3,1,0),IF($X22&lt;30,1,0))</formula>
    </cfRule>
    <cfRule type="expression" dxfId="14934" priority="523">
      <formula>AND(IF($Q22=3,1,IF($Q22=4,1,0)),IF($F22&lt;=85,1,0))</formula>
    </cfRule>
  </conditionalFormatting>
  <conditionalFormatting sqref="AV23">
    <cfRule type="expression" dxfId="14933" priority="518">
      <formula>AV23="X"</formula>
    </cfRule>
    <cfRule type="expression" dxfId="14932" priority="519">
      <formula>AV23="후보"</formula>
    </cfRule>
  </conditionalFormatting>
  <conditionalFormatting sqref="AC23">
    <cfRule type="cellIs" dxfId="14931" priority="515" operator="greaterThan">
      <formula>0.9</formula>
    </cfRule>
    <cfRule type="cellIs" dxfId="14930" priority="516" operator="greaterThan">
      <formula>0.85</formula>
    </cfRule>
  </conditionalFormatting>
  <conditionalFormatting sqref="N23">
    <cfRule type="cellIs" dxfId="14929" priority="513" operator="greaterThan">
      <formula>0.9</formula>
    </cfRule>
    <cfRule type="cellIs" dxfId="14928" priority="514" operator="greaterThan">
      <formula>0.85</formula>
    </cfRule>
  </conditionalFormatting>
  <conditionalFormatting sqref="E23">
    <cfRule type="expression" dxfId="14927" priority="509">
      <formula>AND(IF(OR($Q23=1,$Q23=2),1,0),IF($X23&lt;=20,1,0))</formula>
    </cfRule>
    <cfRule type="expression" dxfId="14926" priority="510">
      <formula>AND(IF($Q23=2,1,0),IF($X23&lt;30,1,0))</formula>
    </cfRule>
    <cfRule type="expression" dxfId="14925" priority="511">
      <formula>AND(IF($Q23=3,1,0),IF($X23&lt;30,1,0))</formula>
    </cfRule>
    <cfRule type="expression" dxfId="14924" priority="512">
      <formula>AND(IF($Q23=3,1,IF($Q23=4,1,0)),IF($F23&lt;=85,1,0))</formula>
    </cfRule>
  </conditionalFormatting>
  <conditionalFormatting sqref="X23">
    <cfRule type="expression" dxfId="14923" priority="505">
      <formula>AND(IF(OR($Q23=1,$Q23=2),1,0),IF($X23&lt;=20,1,0))</formula>
    </cfRule>
    <cfRule type="expression" dxfId="14922" priority="506">
      <formula>AND(IF($Q23=2,1,0),IF($X23&lt;30,1,0))</formula>
    </cfRule>
    <cfRule type="expression" dxfId="14921" priority="507">
      <formula>AND(IF($Q23=3,1,0),IF($X23&lt;30,1,0))</formula>
    </cfRule>
    <cfRule type="expression" dxfId="14920" priority="508">
      <formula>AND(IF($Q23=3,1,IF($Q23=4,1,0)),IF($F23&lt;=85,1,0))</formula>
    </cfRule>
  </conditionalFormatting>
  <conditionalFormatting sqref="AI23">
    <cfRule type="expression" dxfId="14919" priority="501">
      <formula>AND(IF(OR($Q23=1,$Q23=2),1,0),IF($X23&lt;=20,1,0))</formula>
    </cfRule>
    <cfRule type="expression" dxfId="14918" priority="502">
      <formula>AND(IF($Q23=2,1,0),IF($X23&lt;30,1,0))</formula>
    </cfRule>
    <cfRule type="expression" dxfId="14917" priority="503">
      <formula>AND(IF($Q23=3,1,0),IF($X23&lt;30,1,0))</formula>
    </cfRule>
    <cfRule type="expression" dxfId="14916" priority="504">
      <formula>AND(IF($Q23=3,1,IF($Q23=4,1,0)),IF($F23&lt;=85,1,0))</formula>
    </cfRule>
  </conditionalFormatting>
  <conditionalFormatting sqref="AV24">
    <cfRule type="expression" dxfId="14915" priority="499">
      <formula>AV24="X"</formula>
    </cfRule>
    <cfRule type="expression" dxfId="14914" priority="500">
      <formula>AV24="후보"</formula>
    </cfRule>
  </conditionalFormatting>
  <conditionalFormatting sqref="AC24 N24">
    <cfRule type="cellIs" dxfId="14913" priority="496" operator="greaterThan">
      <formula>0.9</formula>
    </cfRule>
    <cfRule type="cellIs" dxfId="14912" priority="497" operator="greaterThan">
      <formula>0.85</formula>
    </cfRule>
  </conditionalFormatting>
  <conditionalFormatting sqref="AV25">
    <cfRule type="expression" dxfId="14911" priority="494">
      <formula>AV25="X"</formula>
    </cfRule>
    <cfRule type="expression" dxfId="14910" priority="495">
      <formula>AV25="후보"</formula>
    </cfRule>
  </conditionalFormatting>
  <conditionalFormatting sqref="AC25">
    <cfRule type="cellIs" dxfId="14909" priority="491" operator="greaterThan">
      <formula>0.9</formula>
    </cfRule>
    <cfRule type="cellIs" dxfId="14908" priority="492" operator="greaterThan">
      <formula>0.85</formula>
    </cfRule>
  </conditionalFormatting>
  <conditionalFormatting sqref="N25">
    <cfRule type="cellIs" dxfId="14907" priority="489" operator="greaterThan">
      <formula>0.9</formula>
    </cfRule>
    <cfRule type="cellIs" dxfId="14906" priority="490" operator="greaterThan">
      <formula>0.85</formula>
    </cfRule>
  </conditionalFormatting>
  <conditionalFormatting sqref="E25">
    <cfRule type="expression" dxfId="14905" priority="485">
      <formula>AND(IF(OR($Q25=1,$Q25=2),1,0),IF($X25&lt;=20,1,0))</formula>
    </cfRule>
    <cfRule type="expression" dxfId="14904" priority="486">
      <formula>AND(IF($Q25=2,1,0),IF($X25&lt;30,1,0))</formula>
    </cfRule>
    <cfRule type="expression" dxfId="14903" priority="487">
      <formula>AND(IF($Q25=3,1,0),IF($X25&lt;30,1,0))</formula>
    </cfRule>
    <cfRule type="expression" dxfId="14902" priority="488">
      <formula>AND(IF($Q25=3,1,IF($Q25=4,1,0)),IF($F25&lt;=85,1,0))</formula>
    </cfRule>
  </conditionalFormatting>
  <conditionalFormatting sqref="X25">
    <cfRule type="expression" dxfId="14901" priority="481">
      <formula>AND(IF(OR($Q25=1,$Q25=2),1,0),IF($X25&lt;=20,1,0))</formula>
    </cfRule>
    <cfRule type="expression" dxfId="14900" priority="482">
      <formula>AND(IF($Q25=2,1,0),IF($X25&lt;30,1,0))</formula>
    </cfRule>
    <cfRule type="expression" dxfId="14899" priority="483">
      <formula>AND(IF($Q25=3,1,0),IF($X25&lt;30,1,0))</formula>
    </cfRule>
    <cfRule type="expression" dxfId="14898" priority="484">
      <formula>AND(IF($Q25=3,1,IF($Q25=4,1,0)),IF($F25&lt;=85,1,0))</formula>
    </cfRule>
  </conditionalFormatting>
  <conditionalFormatting sqref="AI25">
    <cfRule type="expression" dxfId="14897" priority="477">
      <formula>AND(IF(OR($Q25=1,$Q25=2),1,0),IF($X25&lt;=20,1,0))</formula>
    </cfRule>
    <cfRule type="expression" dxfId="14896" priority="478">
      <formula>AND(IF($Q25=2,1,0),IF($X25&lt;30,1,0))</formula>
    </cfRule>
    <cfRule type="expression" dxfId="14895" priority="479">
      <formula>AND(IF($Q25=3,1,0),IF($X25&lt;30,1,0))</formula>
    </cfRule>
    <cfRule type="expression" dxfId="14894" priority="480">
      <formula>AND(IF($Q25=3,1,IF($Q25=4,1,0)),IF($F25&lt;=85,1,0))</formula>
    </cfRule>
  </conditionalFormatting>
  <conditionalFormatting sqref="AV26">
    <cfRule type="expression" dxfId="14893" priority="475">
      <formula>AV26="X"</formula>
    </cfRule>
    <cfRule type="expression" dxfId="14892" priority="476">
      <formula>AV26="후보"</formula>
    </cfRule>
  </conditionalFormatting>
  <conditionalFormatting sqref="AC26">
    <cfRule type="cellIs" dxfId="14891" priority="472" operator="greaterThan">
      <formula>0.9</formula>
    </cfRule>
    <cfRule type="cellIs" dxfId="14890" priority="473" operator="greaterThan">
      <formula>0.85</formula>
    </cfRule>
  </conditionalFormatting>
  <conditionalFormatting sqref="N26">
    <cfRule type="cellIs" dxfId="14889" priority="470" operator="greaterThan">
      <formula>0.9</formula>
    </cfRule>
    <cfRule type="cellIs" dxfId="14888" priority="471" operator="greaterThan">
      <formula>0.85</formula>
    </cfRule>
  </conditionalFormatting>
  <conditionalFormatting sqref="E26">
    <cfRule type="expression" dxfId="14887" priority="466">
      <formula>AND(IF(OR($Q26=1,$Q26=2),1,0),IF($X26&lt;=20,1,0))</formula>
    </cfRule>
    <cfRule type="expression" dxfId="14886" priority="467">
      <formula>AND(IF($Q26=2,1,0),IF($X26&lt;30,1,0))</formula>
    </cfRule>
    <cfRule type="expression" dxfId="14885" priority="468">
      <formula>AND(IF($Q26=3,1,0),IF($X26&lt;30,1,0))</formula>
    </cfRule>
    <cfRule type="expression" dxfId="14884" priority="469">
      <formula>AND(IF($Q26=3,1,IF($Q26=4,1,0)),IF($F26&lt;=85,1,0))</formula>
    </cfRule>
  </conditionalFormatting>
  <conditionalFormatting sqref="X26">
    <cfRule type="expression" dxfId="14883" priority="462">
      <formula>AND(IF(OR($Q26=1,$Q26=2),1,0),IF($X26&lt;=20,1,0))</formula>
    </cfRule>
    <cfRule type="expression" dxfId="14882" priority="463">
      <formula>AND(IF($Q26=2,1,0),IF($X26&lt;30,1,0))</formula>
    </cfRule>
    <cfRule type="expression" dxfId="14881" priority="464">
      <formula>AND(IF($Q26=3,1,0),IF($X26&lt;30,1,0))</formula>
    </cfRule>
    <cfRule type="expression" dxfId="14880" priority="465">
      <formula>AND(IF($Q26=3,1,IF($Q26=4,1,0)),IF($F26&lt;=85,1,0))</formula>
    </cfRule>
  </conditionalFormatting>
  <conditionalFormatting sqref="AI26">
    <cfRule type="expression" dxfId="14879" priority="458">
      <formula>AND(IF(OR($Q26=1,$Q26=2),1,0),IF($X26&lt;=20,1,0))</formula>
    </cfRule>
    <cfRule type="expression" dxfId="14878" priority="459">
      <formula>AND(IF($Q26=2,1,0),IF($X26&lt;30,1,0))</formula>
    </cfRule>
    <cfRule type="expression" dxfId="14877" priority="460">
      <formula>AND(IF($Q26=3,1,0),IF($X26&lt;30,1,0))</formula>
    </cfRule>
    <cfRule type="expression" dxfId="14876" priority="461">
      <formula>AND(IF($Q26=3,1,IF($Q26=4,1,0)),IF($F26&lt;=85,1,0))</formula>
    </cfRule>
  </conditionalFormatting>
  <conditionalFormatting sqref="AV27">
    <cfRule type="expression" dxfId="14875" priority="456">
      <formula>AV27="X"</formula>
    </cfRule>
    <cfRule type="expression" dxfId="14874" priority="457">
      <formula>AV27="후보"</formula>
    </cfRule>
  </conditionalFormatting>
  <conditionalFormatting sqref="AC27">
    <cfRule type="cellIs" dxfId="14873" priority="453" operator="greaterThan">
      <formula>0.9</formula>
    </cfRule>
    <cfRule type="cellIs" dxfId="14872" priority="454" operator="greaterThan">
      <formula>0.85</formula>
    </cfRule>
  </conditionalFormatting>
  <conditionalFormatting sqref="N27">
    <cfRule type="cellIs" dxfId="14871" priority="451" operator="greaterThan">
      <formula>0.9</formula>
    </cfRule>
    <cfRule type="cellIs" dxfId="14870" priority="452" operator="greaterThan">
      <formula>0.85</formula>
    </cfRule>
  </conditionalFormatting>
  <conditionalFormatting sqref="E27">
    <cfRule type="expression" dxfId="14869" priority="447">
      <formula>AND(IF(OR($Q27=1,$Q27=2),1,0),IF($X27&lt;=20,1,0))</formula>
    </cfRule>
    <cfRule type="expression" dxfId="14868" priority="448">
      <formula>AND(IF($Q27=2,1,0),IF($X27&lt;30,1,0))</formula>
    </cfRule>
    <cfRule type="expression" dxfId="14867" priority="449">
      <formula>AND(IF($Q27=3,1,0),IF($X27&lt;30,1,0))</formula>
    </cfRule>
    <cfRule type="expression" dxfId="14866" priority="450">
      <formula>AND(IF($Q27=3,1,IF($Q27=4,1,0)),IF($F27&lt;=85,1,0))</formula>
    </cfRule>
  </conditionalFormatting>
  <conditionalFormatting sqref="X27">
    <cfRule type="expression" dxfId="14865" priority="443">
      <formula>AND(IF(OR($Q27=1,$Q27=2),1,0),IF($X27&lt;=20,1,0))</formula>
    </cfRule>
    <cfRule type="expression" dxfId="14864" priority="444">
      <formula>AND(IF($Q27=2,1,0),IF($X27&lt;30,1,0))</formula>
    </cfRule>
    <cfRule type="expression" dxfId="14863" priority="445">
      <formula>AND(IF($Q27=3,1,0),IF($X27&lt;30,1,0))</formula>
    </cfRule>
    <cfRule type="expression" dxfId="14862" priority="446">
      <formula>AND(IF($Q27=3,1,IF($Q27=4,1,0)),IF($F27&lt;=85,1,0))</formula>
    </cfRule>
  </conditionalFormatting>
  <conditionalFormatting sqref="AI27">
    <cfRule type="expression" dxfId="14861" priority="439">
      <formula>AND(IF(OR($Q27=1,$Q27=2),1,0),IF($X27&lt;=20,1,0))</formula>
    </cfRule>
    <cfRule type="expression" dxfId="14860" priority="440">
      <formula>AND(IF($Q27=2,1,0),IF($X27&lt;30,1,0))</formula>
    </cfRule>
    <cfRule type="expression" dxfId="14859" priority="441">
      <formula>AND(IF($Q27=3,1,0),IF($X27&lt;30,1,0))</formula>
    </cfRule>
    <cfRule type="expression" dxfId="14858" priority="442">
      <formula>AND(IF($Q27=3,1,IF($Q27=4,1,0)),IF($F27&lt;=85,1,0))</formula>
    </cfRule>
  </conditionalFormatting>
  <conditionalFormatting sqref="AV28">
    <cfRule type="expression" dxfId="14857" priority="437">
      <formula>AV28="X"</formula>
    </cfRule>
    <cfRule type="expression" dxfId="14856" priority="438">
      <formula>AV28="후보"</formula>
    </cfRule>
  </conditionalFormatting>
  <conditionalFormatting sqref="AC28">
    <cfRule type="cellIs" dxfId="14855" priority="434" operator="greaterThan">
      <formula>0.9</formula>
    </cfRule>
    <cfRule type="cellIs" dxfId="14854" priority="435" operator="greaterThan">
      <formula>0.85</formula>
    </cfRule>
  </conditionalFormatting>
  <conditionalFormatting sqref="N28">
    <cfRule type="cellIs" dxfId="14853" priority="432" operator="greaterThan">
      <formula>0.9</formula>
    </cfRule>
    <cfRule type="cellIs" dxfId="14852" priority="433" operator="greaterThan">
      <formula>0.85</formula>
    </cfRule>
  </conditionalFormatting>
  <conditionalFormatting sqref="E28">
    <cfRule type="expression" dxfId="14851" priority="428">
      <formula>AND(IF(OR($Q28=1,$Q28=2),1,0),IF($X28&lt;=20,1,0))</formula>
    </cfRule>
    <cfRule type="expression" dxfId="14850" priority="429">
      <formula>AND(IF($Q28=2,1,0),IF($X28&lt;30,1,0))</formula>
    </cfRule>
    <cfRule type="expression" dxfId="14849" priority="430">
      <formula>AND(IF($Q28=3,1,0),IF($X28&lt;30,1,0))</formula>
    </cfRule>
    <cfRule type="expression" dxfId="14848" priority="431">
      <formula>AND(IF($Q28=3,1,IF($Q28=4,1,0)),IF($F28&lt;=85,1,0))</formula>
    </cfRule>
  </conditionalFormatting>
  <conditionalFormatting sqref="X28">
    <cfRule type="expression" dxfId="14847" priority="424">
      <formula>AND(IF(OR($Q28=1,$Q28=2),1,0),IF($X28&lt;=20,1,0))</formula>
    </cfRule>
    <cfRule type="expression" dxfId="14846" priority="425">
      <formula>AND(IF($Q28=2,1,0),IF($X28&lt;30,1,0))</formula>
    </cfRule>
    <cfRule type="expression" dxfId="14845" priority="426">
      <formula>AND(IF($Q28=3,1,0),IF($X28&lt;30,1,0))</formula>
    </cfRule>
    <cfRule type="expression" dxfId="14844" priority="427">
      <formula>AND(IF($Q28=3,1,IF($Q28=4,1,0)),IF($F28&lt;=85,1,0))</formula>
    </cfRule>
  </conditionalFormatting>
  <conditionalFormatting sqref="AI28">
    <cfRule type="expression" dxfId="14843" priority="420">
      <formula>AND(IF(OR($Q28=1,$Q28=2),1,0),IF($X28&lt;=20,1,0))</formula>
    </cfRule>
    <cfRule type="expression" dxfId="14842" priority="421">
      <formula>AND(IF($Q28=2,1,0),IF($X28&lt;30,1,0))</formula>
    </cfRule>
    <cfRule type="expression" dxfId="14841" priority="422">
      <formula>AND(IF($Q28=3,1,0),IF($X28&lt;30,1,0))</formula>
    </cfRule>
    <cfRule type="expression" dxfId="14840" priority="423">
      <formula>AND(IF($Q28=3,1,IF($Q28=4,1,0)),IF($F28&lt;=85,1,0))</formula>
    </cfRule>
  </conditionalFormatting>
  <conditionalFormatting sqref="AV29">
    <cfRule type="expression" dxfId="14839" priority="418">
      <formula>AV29="X"</formula>
    </cfRule>
    <cfRule type="expression" dxfId="14838" priority="419">
      <formula>AV29="후보"</formula>
    </cfRule>
  </conditionalFormatting>
  <conditionalFormatting sqref="AC29">
    <cfRule type="cellIs" dxfId="14837" priority="415" operator="greaterThan">
      <formula>0.9</formula>
    </cfRule>
    <cfRule type="cellIs" dxfId="14836" priority="416" operator="greaterThan">
      <formula>0.85</formula>
    </cfRule>
  </conditionalFormatting>
  <conditionalFormatting sqref="N29">
    <cfRule type="cellIs" dxfId="14835" priority="413" operator="greaterThan">
      <formula>0.9</formula>
    </cfRule>
    <cfRule type="cellIs" dxfId="14834" priority="414" operator="greaterThan">
      <formula>0.85</formula>
    </cfRule>
  </conditionalFormatting>
  <conditionalFormatting sqref="E29">
    <cfRule type="expression" dxfId="14833" priority="409">
      <formula>AND(IF(OR($Q29=1,$Q29=2),1,0),IF($X29&lt;=20,1,0))</formula>
    </cfRule>
    <cfRule type="expression" dxfId="14832" priority="410">
      <formula>AND(IF($Q29=2,1,0),IF($X29&lt;30,1,0))</formula>
    </cfRule>
    <cfRule type="expression" dxfId="14831" priority="411">
      <formula>AND(IF($Q29=3,1,0),IF($X29&lt;30,1,0))</formula>
    </cfRule>
    <cfRule type="expression" dxfId="14830" priority="412">
      <formula>AND(IF($Q29=3,1,IF($Q29=4,1,0)),IF($F29&lt;=85,1,0))</formula>
    </cfRule>
  </conditionalFormatting>
  <conditionalFormatting sqref="X29">
    <cfRule type="expression" dxfId="14829" priority="405">
      <formula>AND(IF(OR($Q29=1,$Q29=2),1,0),IF($X29&lt;=20,1,0))</formula>
    </cfRule>
    <cfRule type="expression" dxfId="14828" priority="406">
      <formula>AND(IF($Q29=2,1,0),IF($X29&lt;30,1,0))</formula>
    </cfRule>
    <cfRule type="expression" dxfId="14827" priority="407">
      <formula>AND(IF($Q29=3,1,0),IF($X29&lt;30,1,0))</formula>
    </cfRule>
    <cfRule type="expression" dxfId="14826" priority="408">
      <formula>AND(IF($Q29=3,1,IF($Q29=4,1,0)),IF($F29&lt;=85,1,0))</formula>
    </cfRule>
  </conditionalFormatting>
  <conditionalFormatting sqref="AI29">
    <cfRule type="expression" dxfId="14825" priority="401">
      <formula>AND(IF(OR($Q29=1,$Q29=2),1,0),IF($X29&lt;=20,1,0))</formula>
    </cfRule>
    <cfRule type="expression" dxfId="14824" priority="402">
      <formula>AND(IF($Q29=2,1,0),IF($X29&lt;30,1,0))</formula>
    </cfRule>
    <cfRule type="expression" dxfId="14823" priority="403">
      <formula>AND(IF($Q29=3,1,0),IF($X29&lt;30,1,0))</formula>
    </cfRule>
    <cfRule type="expression" dxfId="14822" priority="404">
      <formula>AND(IF($Q29=3,1,IF($Q29=4,1,0)),IF($F29&lt;=85,1,0))</formula>
    </cfRule>
  </conditionalFormatting>
  <conditionalFormatting sqref="AV30">
    <cfRule type="expression" dxfId="14821" priority="399">
      <formula>AV30="X"</formula>
    </cfRule>
    <cfRule type="expression" dxfId="14820" priority="400">
      <formula>AV30="후보"</formula>
    </cfRule>
  </conditionalFormatting>
  <conditionalFormatting sqref="AC30">
    <cfRule type="cellIs" dxfId="14819" priority="396" operator="greaterThan">
      <formula>0.9</formula>
    </cfRule>
    <cfRule type="cellIs" dxfId="14818" priority="397" operator="greaterThan">
      <formula>0.85</formula>
    </cfRule>
  </conditionalFormatting>
  <conditionalFormatting sqref="N30">
    <cfRule type="cellIs" dxfId="14817" priority="394" operator="greaterThan">
      <formula>0.9</formula>
    </cfRule>
    <cfRule type="cellIs" dxfId="14816" priority="395" operator="greaterThan">
      <formula>0.85</formula>
    </cfRule>
  </conditionalFormatting>
  <conditionalFormatting sqref="E30">
    <cfRule type="expression" dxfId="14815" priority="390">
      <formula>AND(IF(OR($Q30=1,$Q30=2),1,0),IF($X30&lt;=20,1,0))</formula>
    </cfRule>
    <cfRule type="expression" dxfId="14814" priority="391">
      <formula>AND(IF($Q30=2,1,0),IF($X30&lt;30,1,0))</formula>
    </cfRule>
    <cfRule type="expression" dxfId="14813" priority="392">
      <formula>AND(IF($Q30=3,1,0),IF($X30&lt;30,1,0))</formula>
    </cfRule>
    <cfRule type="expression" dxfId="14812" priority="393">
      <formula>AND(IF($Q30=3,1,IF($Q30=4,1,0)),IF($F30&lt;=85,1,0))</formula>
    </cfRule>
  </conditionalFormatting>
  <conditionalFormatting sqref="X30">
    <cfRule type="expression" dxfId="14811" priority="386">
      <formula>AND(IF(OR($Q30=1,$Q30=2),1,0),IF($X30&lt;=20,1,0))</formula>
    </cfRule>
    <cfRule type="expression" dxfId="14810" priority="387">
      <formula>AND(IF($Q30=2,1,0),IF($X30&lt;30,1,0))</formula>
    </cfRule>
    <cfRule type="expression" dxfId="14809" priority="388">
      <formula>AND(IF($Q30=3,1,0),IF($X30&lt;30,1,0))</formula>
    </cfRule>
    <cfRule type="expression" dxfId="14808" priority="389">
      <formula>AND(IF($Q30=3,1,IF($Q30=4,1,0)),IF($F30&lt;=85,1,0))</formula>
    </cfRule>
  </conditionalFormatting>
  <conditionalFormatting sqref="AI30">
    <cfRule type="expression" dxfId="14807" priority="382">
      <formula>AND(IF(OR($Q30=1,$Q30=2),1,0),IF($X30&lt;=20,1,0))</formula>
    </cfRule>
    <cfRule type="expression" dxfId="14806" priority="383">
      <formula>AND(IF($Q30=2,1,0),IF($X30&lt;30,1,0))</formula>
    </cfRule>
    <cfRule type="expression" dxfId="14805" priority="384">
      <formula>AND(IF($Q30=3,1,0),IF($X30&lt;30,1,0))</formula>
    </cfRule>
    <cfRule type="expression" dxfId="14804" priority="385">
      <formula>AND(IF($Q30=3,1,IF($Q30=4,1,0)),IF($F30&lt;=85,1,0))</formula>
    </cfRule>
  </conditionalFormatting>
  <conditionalFormatting sqref="AV31">
    <cfRule type="expression" dxfId="14803" priority="380">
      <formula>AV31="X"</formula>
    </cfRule>
    <cfRule type="expression" dxfId="14802" priority="381">
      <formula>AV31="후보"</formula>
    </cfRule>
  </conditionalFormatting>
  <conditionalFormatting sqref="AC31 N31">
    <cfRule type="cellIs" dxfId="14801" priority="377" operator="greaterThan">
      <formula>0.9</formula>
    </cfRule>
    <cfRule type="cellIs" dxfId="14800" priority="378" operator="greaterThan">
      <formula>0.85</formula>
    </cfRule>
  </conditionalFormatting>
  <conditionalFormatting sqref="AV32">
    <cfRule type="expression" dxfId="14799" priority="375">
      <formula>AV32="X"</formula>
    </cfRule>
    <cfRule type="expression" dxfId="14798" priority="376">
      <formula>AV32="후보"</formula>
    </cfRule>
  </conditionalFormatting>
  <conditionalFormatting sqref="AC32">
    <cfRule type="cellIs" dxfId="14797" priority="372" operator="greaterThan">
      <formula>0.9</formula>
    </cfRule>
    <cfRule type="cellIs" dxfId="14796" priority="373" operator="greaterThan">
      <formula>0.85</formula>
    </cfRule>
  </conditionalFormatting>
  <conditionalFormatting sqref="N32">
    <cfRule type="cellIs" dxfId="14795" priority="370" operator="greaterThan">
      <formula>0.9</formula>
    </cfRule>
    <cfRule type="cellIs" dxfId="14794" priority="371" operator="greaterThan">
      <formula>0.85</formula>
    </cfRule>
  </conditionalFormatting>
  <conditionalFormatting sqref="E32">
    <cfRule type="expression" dxfId="14793" priority="366">
      <formula>AND(IF(OR($Q32=1,$Q32=2),1,0),IF($X32&lt;=20,1,0))</formula>
    </cfRule>
    <cfRule type="expression" dxfId="14792" priority="367">
      <formula>AND(IF($Q32=2,1,0),IF($X32&lt;30,1,0))</formula>
    </cfRule>
    <cfRule type="expression" dxfId="14791" priority="368">
      <formula>AND(IF($Q32=3,1,0),IF($X32&lt;30,1,0))</formula>
    </cfRule>
    <cfRule type="expression" dxfId="14790" priority="369">
      <formula>AND(IF($Q32=3,1,IF($Q32=4,1,0)),IF($F32&lt;=85,1,0))</formula>
    </cfRule>
  </conditionalFormatting>
  <conditionalFormatting sqref="X32">
    <cfRule type="expression" dxfId="14789" priority="362">
      <formula>AND(IF(OR($Q32=1,$Q32=2),1,0),IF($X32&lt;=20,1,0))</formula>
    </cfRule>
    <cfRule type="expression" dxfId="14788" priority="363">
      <formula>AND(IF($Q32=2,1,0),IF($X32&lt;30,1,0))</formula>
    </cfRule>
    <cfRule type="expression" dxfId="14787" priority="364">
      <formula>AND(IF($Q32=3,1,0),IF($X32&lt;30,1,0))</formula>
    </cfRule>
    <cfRule type="expression" dxfId="14786" priority="365">
      <formula>AND(IF($Q32=3,1,IF($Q32=4,1,0)),IF($F32&lt;=85,1,0))</formula>
    </cfRule>
  </conditionalFormatting>
  <conditionalFormatting sqref="AI32">
    <cfRule type="expression" dxfId="14785" priority="358">
      <formula>AND(IF(OR($Q32=1,$Q32=2),1,0),IF($X32&lt;=20,1,0))</formula>
    </cfRule>
    <cfRule type="expression" dxfId="14784" priority="359">
      <formula>AND(IF($Q32=2,1,0),IF($X32&lt;30,1,0))</formula>
    </cfRule>
    <cfRule type="expression" dxfId="14783" priority="360">
      <formula>AND(IF($Q32=3,1,0),IF($X32&lt;30,1,0))</formula>
    </cfRule>
    <cfRule type="expression" dxfId="14782" priority="361">
      <formula>AND(IF($Q32=3,1,IF($Q32=4,1,0)),IF($F32&lt;=85,1,0))</formula>
    </cfRule>
  </conditionalFormatting>
  <conditionalFormatting sqref="AV33">
    <cfRule type="expression" dxfId="14781" priority="356">
      <formula>AV33="X"</formula>
    </cfRule>
    <cfRule type="expression" dxfId="14780" priority="357">
      <formula>AV33="후보"</formula>
    </cfRule>
  </conditionalFormatting>
  <conditionalFormatting sqref="AC33">
    <cfRule type="cellIs" dxfId="14779" priority="353" operator="greaterThan">
      <formula>0.9</formula>
    </cfRule>
    <cfRule type="cellIs" dxfId="14778" priority="354" operator="greaterThan">
      <formula>0.85</formula>
    </cfRule>
  </conditionalFormatting>
  <conditionalFormatting sqref="N33">
    <cfRule type="cellIs" dxfId="14777" priority="351" operator="greaterThan">
      <formula>0.9</formula>
    </cfRule>
    <cfRule type="cellIs" dxfId="14776" priority="352" operator="greaterThan">
      <formula>0.85</formula>
    </cfRule>
  </conditionalFormatting>
  <conditionalFormatting sqref="E33">
    <cfRule type="expression" dxfId="14775" priority="347">
      <formula>AND(IF(OR($Q33=1,$Q33=2),1,0),IF($X33&lt;=20,1,0))</formula>
    </cfRule>
    <cfRule type="expression" dxfId="14774" priority="348">
      <formula>AND(IF($Q33=2,1,0),IF($X33&lt;30,1,0))</formula>
    </cfRule>
    <cfRule type="expression" dxfId="14773" priority="349">
      <formula>AND(IF($Q33=3,1,0),IF($X33&lt;30,1,0))</formula>
    </cfRule>
    <cfRule type="expression" dxfId="14772" priority="350">
      <formula>AND(IF($Q33=3,1,IF($Q33=4,1,0)),IF($F33&lt;=85,1,0))</formula>
    </cfRule>
  </conditionalFormatting>
  <conditionalFormatting sqref="X33">
    <cfRule type="expression" dxfId="14771" priority="343">
      <formula>AND(IF(OR($Q33=1,$Q33=2),1,0),IF($X33&lt;=20,1,0))</formula>
    </cfRule>
    <cfRule type="expression" dxfId="14770" priority="344">
      <formula>AND(IF($Q33=2,1,0),IF($X33&lt;30,1,0))</formula>
    </cfRule>
    <cfRule type="expression" dxfId="14769" priority="345">
      <formula>AND(IF($Q33=3,1,0),IF($X33&lt;30,1,0))</formula>
    </cfRule>
    <cfRule type="expression" dxfId="14768" priority="346">
      <formula>AND(IF($Q33=3,1,IF($Q33=4,1,0)),IF($F33&lt;=85,1,0))</formula>
    </cfRule>
  </conditionalFormatting>
  <conditionalFormatting sqref="AI33">
    <cfRule type="expression" dxfId="14767" priority="339">
      <formula>AND(IF(OR($Q33=1,$Q33=2),1,0),IF($X33&lt;=20,1,0))</formula>
    </cfRule>
    <cfRule type="expression" dxfId="14766" priority="340">
      <formula>AND(IF($Q33=2,1,0),IF($X33&lt;30,1,0))</formula>
    </cfRule>
    <cfRule type="expression" dxfId="14765" priority="341">
      <formula>AND(IF($Q33=3,1,0),IF($X33&lt;30,1,0))</formula>
    </cfRule>
    <cfRule type="expression" dxfId="14764" priority="342">
      <formula>AND(IF($Q33=3,1,IF($Q33=4,1,0)),IF($F33&lt;=85,1,0))</formula>
    </cfRule>
  </conditionalFormatting>
  <conditionalFormatting sqref="AV34">
    <cfRule type="expression" dxfId="14763" priority="337">
      <formula>AV34="X"</formula>
    </cfRule>
    <cfRule type="expression" dxfId="14762" priority="338">
      <formula>AV34="후보"</formula>
    </cfRule>
  </conditionalFormatting>
  <conditionalFormatting sqref="AC34">
    <cfRule type="cellIs" dxfId="14761" priority="334" operator="greaterThan">
      <formula>0.9</formula>
    </cfRule>
    <cfRule type="cellIs" dxfId="14760" priority="335" operator="greaterThan">
      <formula>0.85</formula>
    </cfRule>
  </conditionalFormatting>
  <conditionalFormatting sqref="N34">
    <cfRule type="cellIs" dxfId="14759" priority="332" operator="greaterThan">
      <formula>0.9</formula>
    </cfRule>
    <cfRule type="cellIs" dxfId="14758" priority="333" operator="greaterThan">
      <formula>0.85</formula>
    </cfRule>
  </conditionalFormatting>
  <conditionalFormatting sqref="E34">
    <cfRule type="expression" dxfId="14757" priority="328">
      <formula>AND(IF(OR($Q34=1,$Q34=2),1,0),IF($X34&lt;=20,1,0))</formula>
    </cfRule>
    <cfRule type="expression" dxfId="14756" priority="329">
      <formula>AND(IF($Q34=2,1,0),IF($X34&lt;30,1,0))</formula>
    </cfRule>
    <cfRule type="expression" dxfId="14755" priority="330">
      <formula>AND(IF($Q34=3,1,0),IF($X34&lt;30,1,0))</formula>
    </cfRule>
    <cfRule type="expression" dxfId="14754" priority="331">
      <formula>AND(IF($Q34=3,1,IF($Q34=4,1,0)),IF($F34&lt;=85,1,0))</formula>
    </cfRule>
  </conditionalFormatting>
  <conditionalFormatting sqref="X34">
    <cfRule type="expression" dxfId="14753" priority="324">
      <formula>AND(IF(OR($Q34=1,$Q34=2),1,0),IF($X34&lt;=20,1,0))</formula>
    </cfRule>
    <cfRule type="expression" dxfId="14752" priority="325">
      <formula>AND(IF($Q34=2,1,0),IF($X34&lt;30,1,0))</formula>
    </cfRule>
    <cfRule type="expression" dxfId="14751" priority="326">
      <formula>AND(IF($Q34=3,1,0),IF($X34&lt;30,1,0))</formula>
    </cfRule>
    <cfRule type="expression" dxfId="14750" priority="327">
      <formula>AND(IF($Q34=3,1,IF($Q34=4,1,0)),IF($F34&lt;=85,1,0))</formula>
    </cfRule>
  </conditionalFormatting>
  <conditionalFormatting sqref="AI34">
    <cfRule type="expression" dxfId="14749" priority="320">
      <formula>AND(IF(OR($Q34=1,$Q34=2),1,0),IF($X34&lt;=20,1,0))</formula>
    </cfRule>
    <cfRule type="expression" dxfId="14748" priority="321">
      <formula>AND(IF($Q34=2,1,0),IF($X34&lt;30,1,0))</formula>
    </cfRule>
    <cfRule type="expression" dxfId="14747" priority="322">
      <formula>AND(IF($Q34=3,1,0),IF($X34&lt;30,1,0))</formula>
    </cfRule>
    <cfRule type="expression" dxfId="14746" priority="323">
      <formula>AND(IF($Q34=3,1,IF($Q34=4,1,0)),IF($F34&lt;=85,1,0))</formula>
    </cfRule>
  </conditionalFormatting>
  <conditionalFormatting sqref="AV35">
    <cfRule type="expression" dxfId="14745" priority="318">
      <formula>AV35="X"</formula>
    </cfRule>
    <cfRule type="expression" dxfId="14744" priority="319">
      <formula>AV35="후보"</formula>
    </cfRule>
  </conditionalFormatting>
  <conditionalFormatting sqref="AC35">
    <cfRule type="cellIs" dxfId="14743" priority="315" operator="greaterThan">
      <formula>0.9</formula>
    </cfRule>
    <cfRule type="cellIs" dxfId="14742" priority="316" operator="greaterThan">
      <formula>0.85</formula>
    </cfRule>
  </conditionalFormatting>
  <conditionalFormatting sqref="N35">
    <cfRule type="cellIs" dxfId="14741" priority="313" operator="greaterThan">
      <formula>0.9</formula>
    </cfRule>
    <cfRule type="cellIs" dxfId="14740" priority="314" operator="greaterThan">
      <formula>0.85</formula>
    </cfRule>
  </conditionalFormatting>
  <conditionalFormatting sqref="E35">
    <cfRule type="expression" dxfId="14739" priority="309">
      <formula>AND(IF(OR($Q35=1,$Q35=2),1,0),IF($X35&lt;=20,1,0))</formula>
    </cfRule>
    <cfRule type="expression" dxfId="14738" priority="310">
      <formula>AND(IF($Q35=2,1,0),IF($X35&lt;30,1,0))</formula>
    </cfRule>
    <cfRule type="expression" dxfId="14737" priority="311">
      <formula>AND(IF($Q35=3,1,0),IF($X35&lt;30,1,0))</formula>
    </cfRule>
    <cfRule type="expression" dxfId="14736" priority="312">
      <formula>AND(IF($Q35=3,1,IF($Q35=4,1,0)),IF($F35&lt;=85,1,0))</formula>
    </cfRule>
  </conditionalFormatting>
  <conditionalFormatting sqref="X35">
    <cfRule type="expression" dxfId="14735" priority="305">
      <formula>AND(IF(OR($Q35=1,$Q35=2),1,0),IF($X35&lt;=20,1,0))</formula>
    </cfRule>
    <cfRule type="expression" dxfId="14734" priority="306">
      <formula>AND(IF($Q35=2,1,0),IF($X35&lt;30,1,0))</formula>
    </cfRule>
    <cfRule type="expression" dxfId="14733" priority="307">
      <formula>AND(IF($Q35=3,1,0),IF($X35&lt;30,1,0))</formula>
    </cfRule>
    <cfRule type="expression" dxfId="14732" priority="308">
      <formula>AND(IF($Q35=3,1,IF($Q35=4,1,0)),IF($F35&lt;=85,1,0))</formula>
    </cfRule>
  </conditionalFormatting>
  <conditionalFormatting sqref="AI35">
    <cfRule type="expression" dxfId="14731" priority="301">
      <formula>AND(IF(OR($Q35=1,$Q35=2),1,0),IF($X35&lt;=20,1,0))</formula>
    </cfRule>
    <cfRule type="expression" dxfId="14730" priority="302">
      <formula>AND(IF($Q35=2,1,0),IF($X35&lt;30,1,0))</formula>
    </cfRule>
    <cfRule type="expression" dxfId="14729" priority="303">
      <formula>AND(IF($Q35=3,1,0),IF($X35&lt;30,1,0))</formula>
    </cfRule>
    <cfRule type="expression" dxfId="14728" priority="304">
      <formula>AND(IF($Q35=3,1,IF($Q35=4,1,0)),IF($F35&lt;=85,1,0))</formula>
    </cfRule>
  </conditionalFormatting>
  <conditionalFormatting sqref="AV36">
    <cfRule type="expression" dxfId="14727" priority="299">
      <formula>AV36="X"</formula>
    </cfRule>
    <cfRule type="expression" dxfId="14726" priority="300">
      <formula>AV36="후보"</formula>
    </cfRule>
  </conditionalFormatting>
  <conditionalFormatting sqref="AC36">
    <cfRule type="cellIs" dxfId="14725" priority="296" operator="greaterThan">
      <formula>0.9</formula>
    </cfRule>
    <cfRule type="cellIs" dxfId="14724" priority="297" operator="greaterThan">
      <formula>0.85</formula>
    </cfRule>
  </conditionalFormatting>
  <conditionalFormatting sqref="N36">
    <cfRule type="cellIs" dxfId="14723" priority="294" operator="greaterThan">
      <formula>0.9</formula>
    </cfRule>
    <cfRule type="cellIs" dxfId="14722" priority="295" operator="greaterThan">
      <formula>0.85</formula>
    </cfRule>
  </conditionalFormatting>
  <conditionalFormatting sqref="E36">
    <cfRule type="expression" dxfId="14721" priority="290">
      <formula>AND(IF(OR($Q36=1,$Q36=2),1,0),IF($X36&lt;=20,1,0))</formula>
    </cfRule>
    <cfRule type="expression" dxfId="14720" priority="291">
      <formula>AND(IF($Q36=2,1,0),IF($X36&lt;30,1,0))</formula>
    </cfRule>
    <cfRule type="expression" dxfId="14719" priority="292">
      <formula>AND(IF($Q36=3,1,0),IF($X36&lt;30,1,0))</formula>
    </cfRule>
    <cfRule type="expression" dxfId="14718" priority="293">
      <formula>AND(IF($Q36=3,1,IF($Q36=4,1,0)),IF($F36&lt;=85,1,0))</formula>
    </cfRule>
  </conditionalFormatting>
  <conditionalFormatting sqref="X36">
    <cfRule type="expression" dxfId="14717" priority="286">
      <formula>AND(IF(OR($Q36=1,$Q36=2),1,0),IF($X36&lt;=20,1,0))</formula>
    </cfRule>
    <cfRule type="expression" dxfId="14716" priority="287">
      <formula>AND(IF($Q36=2,1,0),IF($X36&lt;30,1,0))</formula>
    </cfRule>
    <cfRule type="expression" dxfId="14715" priority="288">
      <formula>AND(IF($Q36=3,1,0),IF($X36&lt;30,1,0))</formula>
    </cfRule>
    <cfRule type="expression" dxfId="14714" priority="289">
      <formula>AND(IF($Q36=3,1,IF($Q36=4,1,0)),IF($F36&lt;=85,1,0))</formula>
    </cfRule>
  </conditionalFormatting>
  <conditionalFormatting sqref="AI36">
    <cfRule type="expression" dxfId="14713" priority="282">
      <formula>AND(IF(OR($Q36=1,$Q36=2),1,0),IF($X36&lt;=20,1,0))</formula>
    </cfRule>
    <cfRule type="expression" dxfId="14712" priority="283">
      <formula>AND(IF($Q36=2,1,0),IF($X36&lt;30,1,0))</formula>
    </cfRule>
    <cfRule type="expression" dxfId="14711" priority="284">
      <formula>AND(IF($Q36=3,1,0),IF($X36&lt;30,1,0))</formula>
    </cfRule>
    <cfRule type="expression" dxfId="14710" priority="285">
      <formula>AND(IF($Q36=3,1,IF($Q36=4,1,0)),IF($F36&lt;=85,1,0))</formula>
    </cfRule>
  </conditionalFormatting>
  <conditionalFormatting sqref="AV37">
    <cfRule type="expression" dxfId="14709" priority="280">
      <formula>AV37="X"</formula>
    </cfRule>
    <cfRule type="expression" dxfId="14708" priority="281">
      <formula>AV37="후보"</formula>
    </cfRule>
  </conditionalFormatting>
  <conditionalFormatting sqref="AC37">
    <cfRule type="cellIs" dxfId="14707" priority="277" operator="greaterThan">
      <formula>0.9</formula>
    </cfRule>
    <cfRule type="cellIs" dxfId="14706" priority="278" operator="greaterThan">
      <formula>0.85</formula>
    </cfRule>
  </conditionalFormatting>
  <conditionalFormatting sqref="N37">
    <cfRule type="cellIs" dxfId="14705" priority="275" operator="greaterThan">
      <formula>0.9</formula>
    </cfRule>
    <cfRule type="cellIs" dxfId="14704" priority="276" operator="greaterThan">
      <formula>0.85</formula>
    </cfRule>
  </conditionalFormatting>
  <conditionalFormatting sqref="E37">
    <cfRule type="expression" dxfId="14703" priority="271">
      <formula>AND(IF(OR($Q37=1,$Q37=2),1,0),IF($X37&lt;=20,1,0))</formula>
    </cfRule>
    <cfRule type="expression" dxfId="14702" priority="272">
      <formula>AND(IF($Q37=2,1,0),IF($X37&lt;30,1,0))</formula>
    </cfRule>
    <cfRule type="expression" dxfId="14701" priority="273">
      <formula>AND(IF($Q37=3,1,0),IF($X37&lt;30,1,0))</formula>
    </cfRule>
    <cfRule type="expression" dxfId="14700" priority="274">
      <formula>AND(IF($Q37=3,1,IF($Q37=4,1,0)),IF($F37&lt;=85,1,0))</formula>
    </cfRule>
  </conditionalFormatting>
  <conditionalFormatting sqref="X37">
    <cfRule type="expression" dxfId="14699" priority="267">
      <formula>AND(IF(OR($Q37=1,$Q37=2),1,0),IF($X37&lt;=20,1,0))</formula>
    </cfRule>
    <cfRule type="expression" dxfId="14698" priority="268">
      <formula>AND(IF($Q37=2,1,0),IF($X37&lt;30,1,0))</formula>
    </cfRule>
    <cfRule type="expression" dxfId="14697" priority="269">
      <formula>AND(IF($Q37=3,1,0),IF($X37&lt;30,1,0))</formula>
    </cfRule>
    <cfRule type="expression" dxfId="14696" priority="270">
      <formula>AND(IF($Q37=3,1,IF($Q37=4,1,0)),IF($F37&lt;=85,1,0))</formula>
    </cfRule>
  </conditionalFormatting>
  <conditionalFormatting sqref="AI37">
    <cfRule type="expression" dxfId="14695" priority="263">
      <formula>AND(IF(OR($Q37=1,$Q37=2),1,0),IF($X37&lt;=20,1,0))</formula>
    </cfRule>
    <cfRule type="expression" dxfId="14694" priority="264">
      <formula>AND(IF($Q37=2,1,0),IF($X37&lt;30,1,0))</formula>
    </cfRule>
    <cfRule type="expression" dxfId="14693" priority="265">
      <formula>AND(IF($Q37=3,1,0),IF($X37&lt;30,1,0))</formula>
    </cfRule>
    <cfRule type="expression" dxfId="14692" priority="266">
      <formula>AND(IF($Q37=3,1,IF($Q37=4,1,0)),IF($F37&lt;=85,1,0))</formula>
    </cfRule>
  </conditionalFormatting>
  <conditionalFormatting sqref="AV38">
    <cfRule type="expression" dxfId="14691" priority="261">
      <formula>AV38="X"</formula>
    </cfRule>
    <cfRule type="expression" dxfId="14690" priority="262">
      <formula>AV38="후보"</formula>
    </cfRule>
  </conditionalFormatting>
  <conditionalFormatting sqref="AC38">
    <cfRule type="cellIs" dxfId="14689" priority="258" operator="greaterThan">
      <formula>0.9</formula>
    </cfRule>
    <cfRule type="cellIs" dxfId="14688" priority="259" operator="greaterThan">
      <formula>0.85</formula>
    </cfRule>
  </conditionalFormatting>
  <conditionalFormatting sqref="N38">
    <cfRule type="cellIs" dxfId="14687" priority="256" operator="greaterThan">
      <formula>0.9</formula>
    </cfRule>
    <cfRule type="cellIs" dxfId="14686" priority="257" operator="greaterThan">
      <formula>0.85</formula>
    </cfRule>
  </conditionalFormatting>
  <conditionalFormatting sqref="E38">
    <cfRule type="expression" dxfId="14685" priority="252">
      <formula>AND(IF(OR($Q38=1,$Q38=2),1,0),IF($X38&lt;=20,1,0))</formula>
    </cfRule>
    <cfRule type="expression" dxfId="14684" priority="253">
      <formula>AND(IF($Q38=2,1,0),IF($X38&lt;30,1,0))</formula>
    </cfRule>
    <cfRule type="expression" dxfId="14683" priority="254">
      <formula>AND(IF($Q38=3,1,0),IF($X38&lt;30,1,0))</formula>
    </cfRule>
    <cfRule type="expression" dxfId="14682" priority="255">
      <formula>AND(IF($Q38=3,1,IF($Q38=4,1,0)),IF($F38&lt;=85,1,0))</formula>
    </cfRule>
  </conditionalFormatting>
  <conditionalFormatting sqref="X38">
    <cfRule type="expression" dxfId="14681" priority="248">
      <formula>AND(IF(OR($Q38=1,$Q38=2),1,0),IF($X38&lt;=20,1,0))</formula>
    </cfRule>
    <cfRule type="expression" dxfId="14680" priority="249">
      <formula>AND(IF($Q38=2,1,0),IF($X38&lt;30,1,0))</formula>
    </cfRule>
    <cfRule type="expression" dxfId="14679" priority="250">
      <formula>AND(IF($Q38=3,1,0),IF($X38&lt;30,1,0))</formula>
    </cfRule>
    <cfRule type="expression" dxfId="14678" priority="251">
      <formula>AND(IF($Q38=3,1,IF($Q38=4,1,0)),IF($F38&lt;=85,1,0))</formula>
    </cfRule>
  </conditionalFormatting>
  <conditionalFormatting sqref="AI38">
    <cfRule type="expression" dxfId="14677" priority="244">
      <formula>AND(IF(OR($Q38=1,$Q38=2),1,0),IF($X38&lt;=20,1,0))</formula>
    </cfRule>
    <cfRule type="expression" dxfId="14676" priority="245">
      <formula>AND(IF($Q38=2,1,0),IF($X38&lt;30,1,0))</formula>
    </cfRule>
    <cfRule type="expression" dxfId="14675" priority="246">
      <formula>AND(IF($Q38=3,1,0),IF($X38&lt;30,1,0))</formula>
    </cfRule>
    <cfRule type="expression" dxfId="14674" priority="247">
      <formula>AND(IF($Q38=3,1,IF($Q38=4,1,0)),IF($F38&lt;=85,1,0))</formula>
    </cfRule>
  </conditionalFormatting>
  <conditionalFormatting sqref="AV39">
    <cfRule type="expression" dxfId="14673" priority="242">
      <formula>AV39="X"</formula>
    </cfRule>
    <cfRule type="expression" dxfId="14672" priority="243">
      <formula>AV39="후보"</formula>
    </cfRule>
  </conditionalFormatting>
  <conditionalFormatting sqref="AC39 N39">
    <cfRule type="cellIs" dxfId="14671" priority="239" operator="greaterThan">
      <formula>0.9</formula>
    </cfRule>
    <cfRule type="cellIs" dxfId="14670" priority="240" operator="greaterThan">
      <formula>0.85</formula>
    </cfRule>
  </conditionalFormatting>
  <conditionalFormatting sqref="AV40">
    <cfRule type="expression" dxfId="14669" priority="237">
      <formula>AV40="X"</formula>
    </cfRule>
    <cfRule type="expression" dxfId="14668" priority="238">
      <formula>AV40="후보"</formula>
    </cfRule>
  </conditionalFormatting>
  <conditionalFormatting sqref="AC40">
    <cfRule type="cellIs" dxfId="14667" priority="234" operator="greaterThan">
      <formula>0.9</formula>
    </cfRule>
    <cfRule type="cellIs" dxfId="14666" priority="235" operator="greaterThan">
      <formula>0.85</formula>
    </cfRule>
  </conditionalFormatting>
  <conditionalFormatting sqref="N40">
    <cfRule type="cellIs" dxfId="14665" priority="232" operator="greaterThan">
      <formula>0.9</formula>
    </cfRule>
    <cfRule type="cellIs" dxfId="14664" priority="233" operator="greaterThan">
      <formula>0.85</formula>
    </cfRule>
  </conditionalFormatting>
  <conditionalFormatting sqref="E40">
    <cfRule type="expression" dxfId="14663" priority="228">
      <formula>AND(IF(OR($Q40=1,$Q40=2),1,0),IF($X40&lt;=20,1,0))</formula>
    </cfRule>
    <cfRule type="expression" dxfId="14662" priority="229">
      <formula>AND(IF($Q40=2,1,0),IF($X40&lt;30,1,0))</formula>
    </cfRule>
    <cfRule type="expression" dxfId="14661" priority="230">
      <formula>AND(IF($Q40=3,1,0),IF($X40&lt;30,1,0))</formula>
    </cfRule>
    <cfRule type="expression" dxfId="14660" priority="231">
      <formula>AND(IF($Q40=3,1,IF($Q40=4,1,0)),IF($F40&lt;=85,1,0))</formula>
    </cfRule>
  </conditionalFormatting>
  <conditionalFormatting sqref="X40">
    <cfRule type="expression" dxfId="14659" priority="224">
      <formula>AND(IF(OR($Q40=1,$Q40=2),1,0),IF($X40&lt;=20,1,0))</formula>
    </cfRule>
    <cfRule type="expression" dxfId="14658" priority="225">
      <formula>AND(IF($Q40=2,1,0),IF($X40&lt;30,1,0))</formula>
    </cfRule>
    <cfRule type="expression" dxfId="14657" priority="226">
      <formula>AND(IF($Q40=3,1,0),IF($X40&lt;30,1,0))</formula>
    </cfRule>
    <cfRule type="expression" dxfId="14656" priority="227">
      <formula>AND(IF($Q40=3,1,IF($Q40=4,1,0)),IF($F40&lt;=85,1,0))</formula>
    </cfRule>
  </conditionalFormatting>
  <conditionalFormatting sqref="AI40">
    <cfRule type="expression" dxfId="14655" priority="220">
      <formula>AND(IF(OR($Q40=1,$Q40=2),1,0),IF($X40&lt;=20,1,0))</formula>
    </cfRule>
    <cfRule type="expression" dxfId="14654" priority="221">
      <formula>AND(IF($Q40=2,1,0),IF($X40&lt;30,1,0))</formula>
    </cfRule>
    <cfRule type="expression" dxfId="14653" priority="222">
      <formula>AND(IF($Q40=3,1,0),IF($X40&lt;30,1,0))</formula>
    </cfRule>
    <cfRule type="expression" dxfId="14652" priority="223">
      <formula>AND(IF($Q40=3,1,IF($Q40=4,1,0)),IF($F40&lt;=85,1,0))</formula>
    </cfRule>
  </conditionalFormatting>
  <conditionalFormatting sqref="AV41">
    <cfRule type="expression" dxfId="14651" priority="218">
      <formula>AV41="X"</formula>
    </cfRule>
    <cfRule type="expression" dxfId="14650" priority="219">
      <formula>AV41="후보"</formula>
    </cfRule>
  </conditionalFormatting>
  <conditionalFormatting sqref="AC41">
    <cfRule type="cellIs" dxfId="14649" priority="215" operator="greaterThan">
      <formula>0.9</formula>
    </cfRule>
    <cfRule type="cellIs" dxfId="14648" priority="216" operator="greaterThan">
      <formula>0.85</formula>
    </cfRule>
  </conditionalFormatting>
  <conditionalFormatting sqref="N41">
    <cfRule type="cellIs" dxfId="14647" priority="213" operator="greaterThan">
      <formula>0.9</formula>
    </cfRule>
    <cfRule type="cellIs" dxfId="14646" priority="214" operator="greaterThan">
      <formula>0.85</formula>
    </cfRule>
  </conditionalFormatting>
  <conditionalFormatting sqref="E41">
    <cfRule type="expression" dxfId="14645" priority="209">
      <formula>AND(IF(OR($Q41=1,$Q41=2),1,0),IF($X41&lt;=20,1,0))</formula>
    </cfRule>
    <cfRule type="expression" dxfId="14644" priority="210">
      <formula>AND(IF($Q41=2,1,0),IF($X41&lt;30,1,0))</formula>
    </cfRule>
    <cfRule type="expression" dxfId="14643" priority="211">
      <formula>AND(IF($Q41=3,1,0),IF($X41&lt;30,1,0))</formula>
    </cfRule>
    <cfRule type="expression" dxfId="14642" priority="212">
      <formula>AND(IF($Q41=3,1,IF($Q41=4,1,0)),IF($F41&lt;=85,1,0))</formula>
    </cfRule>
  </conditionalFormatting>
  <conditionalFormatting sqref="X41">
    <cfRule type="expression" dxfId="14641" priority="205">
      <formula>AND(IF(OR($Q41=1,$Q41=2),1,0),IF($X41&lt;=20,1,0))</formula>
    </cfRule>
    <cfRule type="expression" dxfId="14640" priority="206">
      <formula>AND(IF($Q41=2,1,0),IF($X41&lt;30,1,0))</formula>
    </cfRule>
    <cfRule type="expression" dxfId="14639" priority="207">
      <formula>AND(IF($Q41=3,1,0),IF($X41&lt;30,1,0))</formula>
    </cfRule>
    <cfRule type="expression" dxfId="14638" priority="208">
      <formula>AND(IF($Q41=3,1,IF($Q41=4,1,0)),IF($F41&lt;=85,1,0))</formula>
    </cfRule>
  </conditionalFormatting>
  <conditionalFormatting sqref="AI41">
    <cfRule type="expression" dxfId="14637" priority="201">
      <formula>AND(IF(OR($Q41=1,$Q41=2),1,0),IF($X41&lt;=20,1,0))</formula>
    </cfRule>
    <cfRule type="expression" dxfId="14636" priority="202">
      <formula>AND(IF($Q41=2,1,0),IF($X41&lt;30,1,0))</formula>
    </cfRule>
    <cfRule type="expression" dxfId="14635" priority="203">
      <formula>AND(IF($Q41=3,1,0),IF($X41&lt;30,1,0))</formula>
    </cfRule>
    <cfRule type="expression" dxfId="14634" priority="204">
      <formula>AND(IF($Q41=3,1,IF($Q41=4,1,0)),IF($F41&lt;=85,1,0))</formula>
    </cfRule>
  </conditionalFormatting>
  <conditionalFormatting sqref="AV42">
    <cfRule type="expression" dxfId="14633" priority="199">
      <formula>AV42="X"</formula>
    </cfRule>
    <cfRule type="expression" dxfId="14632" priority="200">
      <formula>AV42="후보"</formula>
    </cfRule>
  </conditionalFormatting>
  <conditionalFormatting sqref="AC42">
    <cfRule type="cellIs" dxfId="14631" priority="196" operator="greaterThan">
      <formula>0.9</formula>
    </cfRule>
    <cfRule type="cellIs" dxfId="14630" priority="197" operator="greaterThan">
      <formula>0.85</formula>
    </cfRule>
  </conditionalFormatting>
  <conditionalFormatting sqref="N42">
    <cfRule type="cellIs" dxfId="14629" priority="194" operator="greaterThan">
      <formula>0.9</formula>
    </cfRule>
    <cfRule type="cellIs" dxfId="14628" priority="195" operator="greaterThan">
      <formula>0.85</formula>
    </cfRule>
  </conditionalFormatting>
  <conditionalFormatting sqref="E42">
    <cfRule type="expression" dxfId="14627" priority="190">
      <formula>AND(IF(OR($Q42=1,$Q42=2),1,0),IF($X42&lt;=20,1,0))</formula>
    </cfRule>
    <cfRule type="expression" dxfId="14626" priority="191">
      <formula>AND(IF($Q42=2,1,0),IF($X42&lt;30,1,0))</formula>
    </cfRule>
    <cfRule type="expression" dxfId="14625" priority="192">
      <formula>AND(IF($Q42=3,1,0),IF($X42&lt;30,1,0))</formula>
    </cfRule>
    <cfRule type="expression" dxfId="14624" priority="193">
      <formula>AND(IF($Q42=3,1,IF($Q42=4,1,0)),IF($F42&lt;=85,1,0))</formula>
    </cfRule>
  </conditionalFormatting>
  <conditionalFormatting sqref="X42">
    <cfRule type="expression" dxfId="14623" priority="186">
      <formula>AND(IF(OR($Q42=1,$Q42=2),1,0),IF($X42&lt;=20,1,0))</formula>
    </cfRule>
    <cfRule type="expression" dxfId="14622" priority="187">
      <formula>AND(IF($Q42=2,1,0),IF($X42&lt;30,1,0))</formula>
    </cfRule>
    <cfRule type="expression" dxfId="14621" priority="188">
      <formula>AND(IF($Q42=3,1,0),IF($X42&lt;30,1,0))</formula>
    </cfRule>
    <cfRule type="expression" dxfId="14620" priority="189">
      <formula>AND(IF($Q42=3,1,IF($Q42=4,1,0)),IF($F42&lt;=85,1,0))</formula>
    </cfRule>
  </conditionalFormatting>
  <conditionalFormatting sqref="AI42">
    <cfRule type="expression" dxfId="14619" priority="182">
      <formula>AND(IF(OR($Q42=1,$Q42=2),1,0),IF($X42&lt;=20,1,0))</formula>
    </cfRule>
    <cfRule type="expression" dxfId="14618" priority="183">
      <formula>AND(IF($Q42=2,1,0),IF($X42&lt;30,1,0))</formula>
    </cfRule>
    <cfRule type="expression" dxfId="14617" priority="184">
      <formula>AND(IF($Q42=3,1,0),IF($X42&lt;30,1,0))</formula>
    </cfRule>
    <cfRule type="expression" dxfId="14616" priority="185">
      <formula>AND(IF($Q42=3,1,IF($Q42=4,1,0)),IF($F42&lt;=85,1,0))</formula>
    </cfRule>
  </conditionalFormatting>
  <conditionalFormatting sqref="AV43">
    <cfRule type="expression" dxfId="14615" priority="180">
      <formula>AV43="X"</formula>
    </cfRule>
    <cfRule type="expression" dxfId="14614" priority="181">
      <formula>AV43="후보"</formula>
    </cfRule>
  </conditionalFormatting>
  <conditionalFormatting sqref="AC43">
    <cfRule type="cellIs" dxfId="14613" priority="177" operator="greaterThan">
      <formula>0.9</formula>
    </cfRule>
    <cfRule type="cellIs" dxfId="14612" priority="178" operator="greaterThan">
      <formula>0.85</formula>
    </cfRule>
  </conditionalFormatting>
  <conditionalFormatting sqref="N43">
    <cfRule type="cellIs" dxfId="14611" priority="175" operator="greaterThan">
      <formula>0.9</formula>
    </cfRule>
    <cfRule type="cellIs" dxfId="14610" priority="176" operator="greaterThan">
      <formula>0.85</formula>
    </cfRule>
  </conditionalFormatting>
  <conditionalFormatting sqref="E43">
    <cfRule type="expression" dxfId="14609" priority="171">
      <formula>AND(IF(OR($Q43=1,$Q43=2),1,0),IF($X43&lt;=20,1,0))</formula>
    </cfRule>
    <cfRule type="expression" dxfId="14608" priority="172">
      <formula>AND(IF($Q43=2,1,0),IF($X43&lt;30,1,0))</formula>
    </cfRule>
    <cfRule type="expression" dxfId="14607" priority="173">
      <formula>AND(IF($Q43=3,1,0),IF($X43&lt;30,1,0))</formula>
    </cfRule>
    <cfRule type="expression" dxfId="14606" priority="174">
      <formula>AND(IF($Q43=3,1,IF($Q43=4,1,0)),IF($F43&lt;=85,1,0))</formula>
    </cfRule>
  </conditionalFormatting>
  <conditionalFormatting sqref="X43">
    <cfRule type="expression" dxfId="14605" priority="167">
      <formula>AND(IF(OR($Q43=1,$Q43=2),1,0),IF($X43&lt;=20,1,0))</formula>
    </cfRule>
    <cfRule type="expression" dxfId="14604" priority="168">
      <formula>AND(IF($Q43=2,1,0),IF($X43&lt;30,1,0))</formula>
    </cfRule>
    <cfRule type="expression" dxfId="14603" priority="169">
      <formula>AND(IF($Q43=3,1,0),IF($X43&lt;30,1,0))</formula>
    </cfRule>
    <cfRule type="expression" dxfId="14602" priority="170">
      <formula>AND(IF($Q43=3,1,IF($Q43=4,1,0)),IF($F43&lt;=85,1,0))</formula>
    </cfRule>
  </conditionalFormatting>
  <conditionalFormatting sqref="AI43">
    <cfRule type="expression" dxfId="14601" priority="163">
      <formula>AND(IF(OR($Q43=1,$Q43=2),1,0),IF($X43&lt;=20,1,0))</formula>
    </cfRule>
    <cfRule type="expression" dxfId="14600" priority="164">
      <formula>AND(IF($Q43=2,1,0),IF($X43&lt;30,1,0))</formula>
    </cfRule>
    <cfRule type="expression" dxfId="14599" priority="165">
      <formula>AND(IF($Q43=3,1,0),IF($X43&lt;30,1,0))</formula>
    </cfRule>
    <cfRule type="expression" dxfId="14598" priority="166">
      <formula>AND(IF($Q43=3,1,IF($Q43=4,1,0)),IF($F43&lt;=85,1,0))</formula>
    </cfRule>
  </conditionalFormatting>
  <conditionalFormatting sqref="AV44">
    <cfRule type="expression" dxfId="14597" priority="161">
      <formula>AV44="X"</formula>
    </cfRule>
    <cfRule type="expression" dxfId="14596" priority="162">
      <formula>AV44="후보"</formula>
    </cfRule>
  </conditionalFormatting>
  <conditionalFormatting sqref="AC44 N44">
    <cfRule type="cellIs" dxfId="14595" priority="158" operator="greaterThan">
      <formula>0.9</formula>
    </cfRule>
    <cfRule type="cellIs" dxfId="14594" priority="159" operator="greaterThan">
      <formula>0.85</formula>
    </cfRule>
  </conditionalFormatting>
  <conditionalFormatting sqref="AV45">
    <cfRule type="expression" dxfId="14593" priority="156">
      <formula>AV45="X"</formula>
    </cfRule>
    <cfRule type="expression" dxfId="14592" priority="157">
      <formula>AV45="후보"</formula>
    </cfRule>
  </conditionalFormatting>
  <conditionalFormatting sqref="AC45">
    <cfRule type="cellIs" dxfId="14591" priority="153" operator="greaterThan">
      <formula>0.9</formula>
    </cfRule>
    <cfRule type="cellIs" dxfId="14590" priority="154" operator="greaterThan">
      <formula>0.85</formula>
    </cfRule>
  </conditionalFormatting>
  <conditionalFormatting sqref="N45">
    <cfRule type="cellIs" dxfId="14589" priority="151" operator="greaterThan">
      <formula>0.9</formula>
    </cfRule>
    <cfRule type="cellIs" dxfId="14588" priority="152" operator="greaterThan">
      <formula>0.85</formula>
    </cfRule>
  </conditionalFormatting>
  <conditionalFormatting sqref="E45">
    <cfRule type="expression" dxfId="14587" priority="147">
      <formula>AND(IF(OR($Q45=1,$Q45=2),1,0),IF($X45&lt;=20,1,0))</formula>
    </cfRule>
    <cfRule type="expression" dxfId="14586" priority="148">
      <formula>AND(IF($Q45=2,1,0),IF($X45&lt;30,1,0))</formula>
    </cfRule>
    <cfRule type="expression" dxfId="14585" priority="149">
      <formula>AND(IF($Q45=3,1,0),IF($X45&lt;30,1,0))</formula>
    </cfRule>
    <cfRule type="expression" dxfId="14584" priority="150">
      <formula>AND(IF($Q45=3,1,IF($Q45=4,1,0)),IF($F45&lt;=85,1,0))</formula>
    </cfRule>
  </conditionalFormatting>
  <conditionalFormatting sqref="X45">
    <cfRule type="expression" dxfId="14583" priority="143">
      <formula>AND(IF(OR($Q45=1,$Q45=2),1,0),IF($X45&lt;=20,1,0))</formula>
    </cfRule>
    <cfRule type="expression" dxfId="14582" priority="144">
      <formula>AND(IF($Q45=2,1,0),IF($X45&lt;30,1,0))</formula>
    </cfRule>
    <cfRule type="expression" dxfId="14581" priority="145">
      <formula>AND(IF($Q45=3,1,0),IF($X45&lt;30,1,0))</formula>
    </cfRule>
    <cfRule type="expression" dxfId="14580" priority="146">
      <formula>AND(IF($Q45=3,1,IF($Q45=4,1,0)),IF($F45&lt;=85,1,0))</formula>
    </cfRule>
  </conditionalFormatting>
  <conditionalFormatting sqref="AI45">
    <cfRule type="expression" dxfId="14579" priority="139">
      <formula>AND(IF(OR($Q45=1,$Q45=2),1,0),IF($X45&lt;=20,1,0))</formula>
    </cfRule>
    <cfRule type="expression" dxfId="14578" priority="140">
      <formula>AND(IF($Q45=2,1,0),IF($X45&lt;30,1,0))</formula>
    </cfRule>
    <cfRule type="expression" dxfId="14577" priority="141">
      <formula>AND(IF($Q45=3,1,0),IF($X45&lt;30,1,0))</formula>
    </cfRule>
    <cfRule type="expression" dxfId="14576" priority="142">
      <formula>AND(IF($Q45=3,1,IF($Q45=4,1,0)),IF($F45&lt;=85,1,0))</formula>
    </cfRule>
  </conditionalFormatting>
  <conditionalFormatting sqref="AV46">
    <cfRule type="expression" dxfId="14575" priority="137">
      <formula>AV46="X"</formula>
    </cfRule>
    <cfRule type="expression" dxfId="14574" priority="138">
      <formula>AV46="후보"</formula>
    </cfRule>
  </conditionalFormatting>
  <conditionalFormatting sqref="AC46">
    <cfRule type="cellIs" dxfId="14573" priority="134" operator="greaterThan">
      <formula>0.9</formula>
    </cfRule>
    <cfRule type="cellIs" dxfId="14572" priority="135" operator="greaterThan">
      <formula>0.85</formula>
    </cfRule>
  </conditionalFormatting>
  <conditionalFormatting sqref="N46">
    <cfRule type="cellIs" dxfId="14571" priority="132" operator="greaterThan">
      <formula>0.9</formula>
    </cfRule>
    <cfRule type="cellIs" dxfId="14570" priority="133" operator="greaterThan">
      <formula>0.85</formula>
    </cfRule>
  </conditionalFormatting>
  <conditionalFormatting sqref="E46">
    <cfRule type="expression" dxfId="14569" priority="128">
      <formula>AND(IF(OR($Q46=1,$Q46=2),1,0),IF($X46&lt;=20,1,0))</formula>
    </cfRule>
    <cfRule type="expression" dxfId="14568" priority="129">
      <formula>AND(IF($Q46=2,1,0),IF($X46&lt;30,1,0))</formula>
    </cfRule>
    <cfRule type="expression" dxfId="14567" priority="130">
      <formula>AND(IF($Q46=3,1,0),IF($X46&lt;30,1,0))</formula>
    </cfRule>
    <cfRule type="expression" dxfId="14566" priority="131">
      <formula>AND(IF($Q46=3,1,IF($Q46=4,1,0)),IF($F46&lt;=85,1,0))</formula>
    </cfRule>
  </conditionalFormatting>
  <conditionalFormatting sqref="X46">
    <cfRule type="expression" dxfId="14565" priority="124">
      <formula>AND(IF(OR($Q46=1,$Q46=2),1,0),IF($X46&lt;=20,1,0))</formula>
    </cfRule>
    <cfRule type="expression" dxfId="14564" priority="125">
      <formula>AND(IF($Q46=2,1,0),IF($X46&lt;30,1,0))</formula>
    </cfRule>
    <cfRule type="expression" dxfId="14563" priority="126">
      <formula>AND(IF($Q46=3,1,0),IF($X46&lt;30,1,0))</formula>
    </cfRule>
    <cfRule type="expression" dxfId="14562" priority="127">
      <formula>AND(IF($Q46=3,1,IF($Q46=4,1,0)),IF($F46&lt;=85,1,0))</formula>
    </cfRule>
  </conditionalFormatting>
  <conditionalFormatting sqref="AI46">
    <cfRule type="expression" dxfId="14561" priority="120">
      <formula>AND(IF(OR($Q46=1,$Q46=2),1,0),IF($X46&lt;=20,1,0))</formula>
    </cfRule>
    <cfRule type="expression" dxfId="14560" priority="121">
      <formula>AND(IF($Q46=2,1,0),IF($X46&lt;30,1,0))</formula>
    </cfRule>
    <cfRule type="expression" dxfId="14559" priority="122">
      <formula>AND(IF($Q46=3,1,0),IF($X46&lt;30,1,0))</formula>
    </cfRule>
    <cfRule type="expression" dxfId="14558" priority="123">
      <formula>AND(IF($Q46=3,1,IF($Q46=4,1,0)),IF($F46&lt;=85,1,0))</formula>
    </cfRule>
  </conditionalFormatting>
  <conditionalFormatting sqref="AV47">
    <cfRule type="expression" dxfId="14557" priority="118">
      <formula>AV47="X"</formula>
    </cfRule>
    <cfRule type="expression" dxfId="14556" priority="119">
      <formula>AV47="후보"</formula>
    </cfRule>
  </conditionalFormatting>
  <conditionalFormatting sqref="AC47">
    <cfRule type="cellIs" dxfId="14555" priority="115" operator="greaterThan">
      <formula>0.9</formula>
    </cfRule>
    <cfRule type="cellIs" dxfId="14554" priority="116" operator="greaterThan">
      <formula>0.85</formula>
    </cfRule>
  </conditionalFormatting>
  <conditionalFormatting sqref="N47">
    <cfRule type="cellIs" dxfId="14553" priority="113" operator="greaterThan">
      <formula>0.9</formula>
    </cfRule>
    <cfRule type="cellIs" dxfId="14552" priority="114" operator="greaterThan">
      <formula>0.85</formula>
    </cfRule>
  </conditionalFormatting>
  <conditionalFormatting sqref="E47">
    <cfRule type="expression" dxfId="14551" priority="109">
      <formula>AND(IF(OR($Q47=1,$Q47=2),1,0),IF($X47&lt;=20,1,0))</formula>
    </cfRule>
    <cfRule type="expression" dxfId="14550" priority="110">
      <formula>AND(IF($Q47=2,1,0),IF($X47&lt;30,1,0))</formula>
    </cfRule>
    <cfRule type="expression" dxfId="14549" priority="111">
      <formula>AND(IF($Q47=3,1,0),IF($X47&lt;30,1,0))</formula>
    </cfRule>
    <cfRule type="expression" dxfId="14548" priority="112">
      <formula>AND(IF($Q47=3,1,IF($Q47=4,1,0)),IF($F47&lt;=85,1,0))</formula>
    </cfRule>
  </conditionalFormatting>
  <conditionalFormatting sqref="X47">
    <cfRule type="expression" dxfId="14547" priority="105">
      <formula>AND(IF(OR($Q47=1,$Q47=2),1,0),IF($X47&lt;=20,1,0))</formula>
    </cfRule>
    <cfRule type="expression" dxfId="14546" priority="106">
      <formula>AND(IF($Q47=2,1,0),IF($X47&lt;30,1,0))</formula>
    </cfRule>
    <cfRule type="expression" dxfId="14545" priority="107">
      <formula>AND(IF($Q47=3,1,0),IF($X47&lt;30,1,0))</formula>
    </cfRule>
    <cfRule type="expression" dxfId="14544" priority="108">
      <formula>AND(IF($Q47=3,1,IF($Q47=4,1,0)),IF($F47&lt;=85,1,0))</formula>
    </cfRule>
  </conditionalFormatting>
  <conditionalFormatting sqref="AI47">
    <cfRule type="expression" dxfId="14543" priority="101">
      <formula>AND(IF(OR($Q47=1,$Q47=2),1,0),IF($X47&lt;=20,1,0))</formula>
    </cfRule>
    <cfRule type="expression" dxfId="14542" priority="102">
      <formula>AND(IF($Q47=2,1,0),IF($X47&lt;30,1,0))</formula>
    </cfRule>
    <cfRule type="expression" dxfId="14541" priority="103">
      <formula>AND(IF($Q47=3,1,0),IF($X47&lt;30,1,0))</formula>
    </cfRule>
    <cfRule type="expression" dxfId="14540" priority="104">
      <formula>AND(IF($Q47=3,1,IF($Q47=4,1,0)),IF($F47&lt;=85,1,0))</formula>
    </cfRule>
  </conditionalFormatting>
  <conditionalFormatting sqref="AV48">
    <cfRule type="expression" dxfId="14539" priority="99">
      <formula>AV48="X"</formula>
    </cfRule>
    <cfRule type="expression" dxfId="14538" priority="100">
      <formula>AV48="후보"</formula>
    </cfRule>
  </conditionalFormatting>
  <conditionalFormatting sqref="AC48">
    <cfRule type="cellIs" dxfId="14537" priority="96" operator="greaterThan">
      <formula>0.9</formula>
    </cfRule>
    <cfRule type="cellIs" dxfId="14536" priority="97" operator="greaterThan">
      <formula>0.85</formula>
    </cfRule>
  </conditionalFormatting>
  <conditionalFormatting sqref="N48">
    <cfRule type="cellIs" dxfId="14535" priority="94" operator="greaterThan">
      <formula>0.9</formula>
    </cfRule>
    <cfRule type="cellIs" dxfId="14534" priority="95" operator="greaterThan">
      <formula>0.85</formula>
    </cfRule>
  </conditionalFormatting>
  <conditionalFormatting sqref="E48">
    <cfRule type="expression" dxfId="14533" priority="90">
      <formula>AND(IF(OR($Q48=1,$Q48=2),1,0),IF($X48&lt;=20,1,0))</formula>
    </cfRule>
    <cfRule type="expression" dxfId="14532" priority="91">
      <formula>AND(IF($Q48=2,1,0),IF($X48&lt;30,1,0))</formula>
    </cfRule>
    <cfRule type="expression" dxfId="14531" priority="92">
      <formula>AND(IF($Q48=3,1,0),IF($X48&lt;30,1,0))</formula>
    </cfRule>
    <cfRule type="expression" dxfId="14530" priority="93">
      <formula>AND(IF($Q48=3,1,IF($Q48=4,1,0)),IF($F48&lt;=85,1,0))</formula>
    </cfRule>
  </conditionalFormatting>
  <conditionalFormatting sqref="X48">
    <cfRule type="expression" dxfId="14529" priority="86">
      <formula>AND(IF(OR($Q48=1,$Q48=2),1,0),IF($X48&lt;=20,1,0))</formula>
    </cfRule>
    <cfRule type="expression" dxfId="14528" priority="87">
      <formula>AND(IF($Q48=2,1,0),IF($X48&lt;30,1,0))</formula>
    </cfRule>
    <cfRule type="expression" dxfId="14527" priority="88">
      <formula>AND(IF($Q48=3,1,0),IF($X48&lt;30,1,0))</formula>
    </cfRule>
    <cfRule type="expression" dxfId="14526" priority="89">
      <formula>AND(IF($Q48=3,1,IF($Q48=4,1,0)),IF($F48&lt;=85,1,0))</formula>
    </cfRule>
  </conditionalFormatting>
  <conditionalFormatting sqref="AI48">
    <cfRule type="expression" dxfId="14525" priority="82">
      <formula>AND(IF(OR($Q48=1,$Q48=2),1,0),IF($X48&lt;=20,1,0))</formula>
    </cfRule>
    <cfRule type="expression" dxfId="14524" priority="83">
      <formula>AND(IF($Q48=2,1,0),IF($X48&lt;30,1,0))</formula>
    </cfRule>
    <cfRule type="expression" dxfId="14523" priority="84">
      <formula>AND(IF($Q48=3,1,0),IF($X48&lt;30,1,0))</formula>
    </cfRule>
    <cfRule type="expression" dxfId="14522" priority="85">
      <formula>AND(IF($Q48=3,1,IF($Q48=4,1,0)),IF($F48&lt;=85,1,0))</formula>
    </cfRule>
  </conditionalFormatting>
  <conditionalFormatting sqref="AV49">
    <cfRule type="expression" dxfId="14521" priority="80">
      <formula>AV49="X"</formula>
    </cfRule>
    <cfRule type="expression" dxfId="14520" priority="81">
      <formula>AV49="후보"</formula>
    </cfRule>
  </conditionalFormatting>
  <conditionalFormatting sqref="AC49">
    <cfRule type="cellIs" dxfId="14519" priority="77" operator="greaterThan">
      <formula>0.9</formula>
    </cfRule>
    <cfRule type="cellIs" dxfId="14518" priority="78" operator="greaterThan">
      <formula>0.85</formula>
    </cfRule>
  </conditionalFormatting>
  <conditionalFormatting sqref="N49">
    <cfRule type="cellIs" dxfId="14517" priority="75" operator="greaterThan">
      <formula>0.9</formula>
    </cfRule>
    <cfRule type="cellIs" dxfId="14516" priority="76" operator="greaterThan">
      <formula>0.85</formula>
    </cfRule>
  </conditionalFormatting>
  <conditionalFormatting sqref="E49">
    <cfRule type="expression" dxfId="14515" priority="71">
      <formula>AND(IF(OR($Q49=1,$Q49=2),1,0),IF($X49&lt;=20,1,0))</formula>
    </cfRule>
    <cfRule type="expression" dxfId="14514" priority="72">
      <formula>AND(IF($Q49=2,1,0),IF($X49&lt;30,1,0))</formula>
    </cfRule>
    <cfRule type="expression" dxfId="14513" priority="73">
      <formula>AND(IF($Q49=3,1,0),IF($X49&lt;30,1,0))</formula>
    </cfRule>
    <cfRule type="expression" dxfId="14512" priority="74">
      <formula>AND(IF($Q49=3,1,IF($Q49=4,1,0)),IF($F49&lt;=85,1,0))</formula>
    </cfRule>
  </conditionalFormatting>
  <conditionalFormatting sqref="X49">
    <cfRule type="expression" dxfId="14511" priority="67">
      <formula>AND(IF(OR($Q49=1,$Q49=2),1,0),IF($X49&lt;=20,1,0))</formula>
    </cfRule>
    <cfRule type="expression" dxfId="14510" priority="68">
      <formula>AND(IF($Q49=2,1,0),IF($X49&lt;30,1,0))</formula>
    </cfRule>
    <cfRule type="expression" dxfId="14509" priority="69">
      <formula>AND(IF($Q49=3,1,0),IF($X49&lt;30,1,0))</formula>
    </cfRule>
    <cfRule type="expression" dxfId="14508" priority="70">
      <formula>AND(IF($Q49=3,1,IF($Q49=4,1,0)),IF($F49&lt;=85,1,0))</formula>
    </cfRule>
  </conditionalFormatting>
  <conditionalFormatting sqref="AI49">
    <cfRule type="expression" dxfId="14507" priority="63">
      <formula>AND(IF(OR($Q49=1,$Q49=2),1,0),IF($X49&lt;=20,1,0))</formula>
    </cfRule>
    <cfRule type="expression" dxfId="14506" priority="64">
      <formula>AND(IF($Q49=2,1,0),IF($X49&lt;30,1,0))</formula>
    </cfRule>
    <cfRule type="expression" dxfId="14505" priority="65">
      <formula>AND(IF($Q49=3,1,0),IF($X49&lt;30,1,0))</formula>
    </cfRule>
    <cfRule type="expression" dxfId="14504" priority="66">
      <formula>AND(IF($Q49=3,1,IF($Q49=4,1,0)),IF($F49&lt;=85,1,0))</formula>
    </cfRule>
  </conditionalFormatting>
  <conditionalFormatting sqref="AV50">
    <cfRule type="expression" dxfId="14503" priority="61">
      <formula>AV50="X"</formula>
    </cfRule>
    <cfRule type="expression" dxfId="14502" priority="62">
      <formula>AV50="후보"</formula>
    </cfRule>
  </conditionalFormatting>
  <conditionalFormatting sqref="AC50 N50">
    <cfRule type="cellIs" dxfId="14501" priority="58" operator="greaterThan">
      <formula>0.9</formula>
    </cfRule>
    <cfRule type="cellIs" dxfId="14500" priority="59" operator="greaterThan">
      <formula>0.85</formula>
    </cfRule>
  </conditionalFormatting>
  <conditionalFormatting sqref="AV51">
    <cfRule type="expression" dxfId="14499" priority="56">
      <formula>AV51="X"</formula>
    </cfRule>
    <cfRule type="expression" dxfId="14498" priority="57">
      <formula>AV51="후보"</formula>
    </cfRule>
  </conditionalFormatting>
  <conditionalFormatting sqref="AC51">
    <cfRule type="cellIs" dxfId="14497" priority="53" operator="greaterThan">
      <formula>0.9</formula>
    </cfRule>
    <cfRule type="cellIs" dxfId="14496" priority="54" operator="greaterThan">
      <formula>0.85</formula>
    </cfRule>
  </conditionalFormatting>
  <conditionalFormatting sqref="N51">
    <cfRule type="cellIs" dxfId="14495" priority="51" operator="greaterThan">
      <formula>0.9</formula>
    </cfRule>
    <cfRule type="cellIs" dxfId="14494" priority="52" operator="greaterThan">
      <formula>0.85</formula>
    </cfRule>
  </conditionalFormatting>
  <conditionalFormatting sqref="E51">
    <cfRule type="expression" dxfId="14493" priority="47">
      <formula>AND(IF(OR($Q51=1,$Q51=2),1,0),IF($X51&lt;=20,1,0))</formula>
    </cfRule>
    <cfRule type="expression" dxfId="14492" priority="48">
      <formula>AND(IF($Q51=2,1,0),IF($X51&lt;30,1,0))</formula>
    </cfRule>
    <cfRule type="expression" dxfId="14491" priority="49">
      <formula>AND(IF($Q51=3,1,0),IF($X51&lt;30,1,0))</formula>
    </cfRule>
    <cfRule type="expression" dxfId="14490" priority="50">
      <formula>AND(IF($Q51=3,1,IF($Q51=4,1,0)),IF($F51&lt;=85,1,0))</formula>
    </cfRule>
  </conditionalFormatting>
  <conditionalFormatting sqref="X51">
    <cfRule type="expression" dxfId="14489" priority="43">
      <formula>AND(IF(OR($Q51=1,$Q51=2),1,0),IF($X51&lt;=20,1,0))</formula>
    </cfRule>
    <cfRule type="expression" dxfId="14488" priority="44">
      <formula>AND(IF($Q51=2,1,0),IF($X51&lt;30,1,0))</formula>
    </cfRule>
    <cfRule type="expression" dxfId="14487" priority="45">
      <formula>AND(IF($Q51=3,1,0),IF($X51&lt;30,1,0))</formula>
    </cfRule>
    <cfRule type="expression" dxfId="14486" priority="46">
      <formula>AND(IF($Q51=3,1,IF($Q51=4,1,0)),IF($F51&lt;=85,1,0))</formula>
    </cfRule>
  </conditionalFormatting>
  <conditionalFormatting sqref="AI51">
    <cfRule type="expression" dxfId="14485" priority="39">
      <formula>AND(IF(OR($Q51=1,$Q51=2),1,0),IF($X51&lt;=20,1,0))</formula>
    </cfRule>
    <cfRule type="expression" dxfId="14484" priority="40">
      <formula>AND(IF($Q51=2,1,0),IF($X51&lt;30,1,0))</formula>
    </cfRule>
    <cfRule type="expression" dxfId="14483" priority="41">
      <formula>AND(IF($Q51=3,1,0),IF($X51&lt;30,1,0))</formula>
    </cfRule>
    <cfRule type="expression" dxfId="14482" priority="42">
      <formula>AND(IF($Q51=3,1,IF($Q51=4,1,0)),IF($F51&lt;=85,1,0))</formula>
    </cfRule>
  </conditionalFormatting>
  <conditionalFormatting sqref="AV52">
    <cfRule type="expression" dxfId="14481" priority="37">
      <formula>AV52="X"</formula>
    </cfRule>
    <cfRule type="expression" dxfId="14480" priority="38">
      <formula>AV52="후보"</formula>
    </cfRule>
  </conditionalFormatting>
  <conditionalFormatting sqref="AC52">
    <cfRule type="cellIs" dxfId="14479" priority="34" operator="greaterThan">
      <formula>0.9</formula>
    </cfRule>
    <cfRule type="cellIs" dxfId="14478" priority="35" operator="greaterThan">
      <formula>0.85</formula>
    </cfRule>
  </conditionalFormatting>
  <conditionalFormatting sqref="N52">
    <cfRule type="cellIs" dxfId="14477" priority="32" operator="greaterThan">
      <formula>0.9</formula>
    </cfRule>
    <cfRule type="cellIs" dxfId="14476" priority="33" operator="greaterThan">
      <formula>0.85</formula>
    </cfRule>
  </conditionalFormatting>
  <conditionalFormatting sqref="E52">
    <cfRule type="expression" dxfId="14475" priority="28">
      <formula>AND(IF(OR($Q52=1,$Q52=2),1,0),IF($X52&lt;=20,1,0))</formula>
    </cfRule>
    <cfRule type="expression" dxfId="14474" priority="29">
      <formula>AND(IF($Q52=2,1,0),IF($X52&lt;30,1,0))</formula>
    </cfRule>
    <cfRule type="expression" dxfId="14473" priority="30">
      <formula>AND(IF($Q52=3,1,0),IF($X52&lt;30,1,0))</formula>
    </cfRule>
    <cfRule type="expression" dxfId="14472" priority="31">
      <formula>AND(IF($Q52=3,1,IF($Q52=4,1,0)),IF($F52&lt;=85,1,0))</formula>
    </cfRule>
  </conditionalFormatting>
  <conditionalFormatting sqref="X52">
    <cfRule type="expression" dxfId="14471" priority="24">
      <formula>AND(IF(OR($Q52=1,$Q52=2),1,0),IF($X52&lt;=20,1,0))</formula>
    </cfRule>
    <cfRule type="expression" dxfId="14470" priority="25">
      <formula>AND(IF($Q52=2,1,0),IF($X52&lt;30,1,0))</formula>
    </cfRule>
    <cfRule type="expression" dxfId="14469" priority="26">
      <formula>AND(IF($Q52=3,1,0),IF($X52&lt;30,1,0))</formula>
    </cfRule>
    <cfRule type="expression" dxfId="14468" priority="27">
      <formula>AND(IF($Q52=3,1,IF($Q52=4,1,0)),IF($F52&lt;=85,1,0))</formula>
    </cfRule>
  </conditionalFormatting>
  <conditionalFormatting sqref="AI52">
    <cfRule type="expression" dxfId="14467" priority="20">
      <formula>AND(IF(OR($Q52=1,$Q52=2),1,0),IF($X52&lt;=20,1,0))</formula>
    </cfRule>
    <cfRule type="expression" dxfId="14466" priority="21">
      <formula>AND(IF($Q52=2,1,0),IF($X52&lt;30,1,0))</formula>
    </cfRule>
    <cfRule type="expression" dxfId="14465" priority="22">
      <formula>AND(IF($Q52=3,1,0),IF($X52&lt;30,1,0))</formula>
    </cfRule>
    <cfRule type="expression" dxfId="14464" priority="23">
      <formula>AND(IF($Q52=3,1,IF($Q52=4,1,0)),IF($F52&lt;=85,1,0))</formula>
    </cfRule>
  </conditionalFormatting>
  <conditionalFormatting sqref="AV53">
    <cfRule type="expression" dxfId="14463" priority="18">
      <formula>AV53="X"</formula>
    </cfRule>
    <cfRule type="expression" dxfId="14462" priority="19">
      <formula>AV53="후보"</formula>
    </cfRule>
  </conditionalFormatting>
  <conditionalFormatting sqref="AC53">
    <cfRule type="cellIs" dxfId="14461" priority="15" operator="greaterThan">
      <formula>0.9</formula>
    </cfRule>
    <cfRule type="cellIs" dxfId="14460" priority="16" operator="greaterThan">
      <formula>0.85</formula>
    </cfRule>
  </conditionalFormatting>
  <conditionalFormatting sqref="N53">
    <cfRule type="cellIs" dxfId="14459" priority="13" operator="greaterThan">
      <formula>0.9</formula>
    </cfRule>
    <cfRule type="cellIs" dxfId="14458" priority="14" operator="greaterThan">
      <formula>0.85</formula>
    </cfRule>
  </conditionalFormatting>
  <conditionalFormatting sqref="E53">
    <cfRule type="expression" dxfId="14457" priority="9">
      <formula>AND(IF(OR($Q53=1,$Q53=2),1,0),IF($X53&lt;=20,1,0))</formula>
    </cfRule>
    <cfRule type="expression" dxfId="14456" priority="10">
      <formula>AND(IF($Q53=2,1,0),IF($X53&lt;30,1,0))</formula>
    </cfRule>
    <cfRule type="expression" dxfId="14455" priority="11">
      <formula>AND(IF($Q53=3,1,0),IF($X53&lt;30,1,0))</formula>
    </cfRule>
    <cfRule type="expression" dxfId="14454" priority="12">
      <formula>AND(IF($Q53=3,1,IF($Q53=4,1,0)),IF($F53&lt;=85,1,0))</formula>
    </cfRule>
  </conditionalFormatting>
  <conditionalFormatting sqref="X53">
    <cfRule type="expression" dxfId="14453" priority="5">
      <formula>AND(IF(OR($Q53=1,$Q53=2),1,0),IF($X53&lt;=20,1,0))</formula>
    </cfRule>
    <cfRule type="expression" dxfId="14452" priority="6">
      <formula>AND(IF($Q53=2,1,0),IF($X53&lt;30,1,0))</formula>
    </cfRule>
    <cfRule type="expression" dxfId="14451" priority="7">
      <formula>AND(IF($Q53=3,1,0),IF($X53&lt;30,1,0))</formula>
    </cfRule>
    <cfRule type="expression" dxfId="14450" priority="8">
      <formula>AND(IF($Q53=3,1,IF($Q53=4,1,0)),IF($F53&lt;=85,1,0))</formula>
    </cfRule>
  </conditionalFormatting>
  <conditionalFormatting sqref="AI53">
    <cfRule type="expression" dxfId="14449" priority="1">
      <formula>AND(IF(OR($Q53=1,$Q53=2),1,0),IF($X53&lt;=20,1,0))</formula>
    </cfRule>
    <cfRule type="expression" dxfId="14448" priority="2">
      <formula>AND(IF($Q53=2,1,0),IF($X53&lt;30,1,0))</formula>
    </cfRule>
    <cfRule type="expression" dxfId="14447" priority="3">
      <formula>AND(IF($Q53=3,1,0),IF($X53&lt;30,1,0))</formula>
    </cfRule>
    <cfRule type="expression" dxfId="14446" priority="4">
      <formula>AND(IF($Q53=3,1,IF($Q53=4,1,0)),IF($F53&lt;=85,1,0))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성남시 분당구</v>
      </c>
      <c r="I1" s="42" t="s">
        <v>1627</v>
      </c>
      <c r="X1" s="37" t="s">
        <v>5</v>
      </c>
      <c r="Y1" s="37"/>
      <c r="AA1" s="39">
        <f>단지추출!AA1</f>
        <v>70000</v>
      </c>
      <c r="AH1" s="7" t="str">
        <f>A1</f>
        <v>성남시 분당구</v>
      </c>
      <c r="AJ1" s="115" t="str">
        <f>A1&amp;" 전체 등급"</f>
        <v>성남시 분당구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성남시 분당구 삼평동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420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06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삼평동 봇들3단지휴먼시아('09.07.,870^)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851</v>
      </c>
      <c r="B6" s="10" t="s">
        <v>1660</v>
      </c>
      <c r="C6" s="88">
        <v>870</v>
      </c>
      <c r="D6" s="86">
        <v>80.8</v>
      </c>
      <c r="E6" s="87">
        <v>24</v>
      </c>
      <c r="F6" s="86">
        <v>59.8</v>
      </c>
      <c r="G6" s="17">
        <v>18</v>
      </c>
      <c r="H6" s="88">
        <v>338</v>
      </c>
      <c r="I6" s="89">
        <v>134000</v>
      </c>
      <c r="J6" s="89" t="s">
        <v>83</v>
      </c>
      <c r="K6" s="89">
        <v>65000</v>
      </c>
      <c r="L6" s="89" t="s">
        <v>64</v>
      </c>
      <c r="M6" s="90">
        <f>I6-K6</f>
        <v>69000</v>
      </c>
      <c r="N6" s="4">
        <f>IF(ISERROR(K6/I6),"",K6/I6)</f>
        <v>0.48507462686567165</v>
      </c>
      <c r="O6" s="91">
        <f>I6/E6</f>
        <v>5583.333333333333</v>
      </c>
      <c r="P6" s="91">
        <f>K6/E6</f>
        <v>2708.3333333333335</v>
      </c>
      <c r="Q6" s="79">
        <v>3</v>
      </c>
      <c r="R6" s="79">
        <v>2</v>
      </c>
      <c r="S6" s="79" t="s">
        <v>72</v>
      </c>
      <c r="T6" s="5" t="s">
        <v>67</v>
      </c>
      <c r="U6" s="9"/>
      <c r="W6" s="86">
        <f t="shared" ref="W6:X10" si="2">D6</f>
        <v>80.8</v>
      </c>
      <c r="X6" s="87">
        <f t="shared" si="2"/>
        <v>24</v>
      </c>
      <c r="Y6" s="92">
        <f t="shared" ref="Y6:Z10" si="3">H6</f>
        <v>338</v>
      </c>
      <c r="Z6" s="90">
        <f t="shared" si="3"/>
        <v>134000</v>
      </c>
      <c r="AA6" s="90">
        <f>K6</f>
        <v>65000</v>
      </c>
      <c r="AB6" s="90">
        <f t="shared" ref="AB6:AD10" si="4">M6</f>
        <v>69000</v>
      </c>
      <c r="AC6" s="4">
        <f t="shared" si="4"/>
        <v>0.48507462686567165</v>
      </c>
      <c r="AD6" s="91">
        <f t="shared" si="4"/>
        <v>5583.333333333333</v>
      </c>
      <c r="AE6" s="79" t="str">
        <f>S6</f>
        <v>계</v>
      </c>
      <c r="AF6" s="79" t="str">
        <f>Q6&amp;"/"&amp;R6</f>
        <v>3/2</v>
      </c>
      <c r="AH6" s="20" t="str">
        <f t="shared" si="1"/>
        <v>봇들3단지휴먼시아</v>
      </c>
      <c r="AI6" s="87">
        <f t="shared" si="0"/>
        <v>24</v>
      </c>
      <c r="AJ6" s="79" t="str">
        <f>IF(AI6="","",$AJ$2)</f>
        <v>A-</v>
      </c>
      <c r="AK6" s="79" t="s">
        <v>13</v>
      </c>
      <c r="AL6" s="79" t="s">
        <v>62</v>
      </c>
      <c r="AM6" s="79" t="s">
        <v>63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X</v>
      </c>
      <c r="AQ6" s="79" t="str">
        <f>IF(O6="","",IF(O6&lt;=$AQ$1,"O","X"))</f>
        <v>X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851</v>
      </c>
      <c r="B7" s="10" t="s">
        <v>1660</v>
      </c>
      <c r="C7" s="88">
        <v>870</v>
      </c>
      <c r="D7" s="86">
        <v>80.7</v>
      </c>
      <c r="E7" s="87">
        <v>24</v>
      </c>
      <c r="F7" s="86">
        <v>59.9</v>
      </c>
      <c r="G7" s="17">
        <v>18</v>
      </c>
      <c r="H7" s="88">
        <v>167</v>
      </c>
      <c r="I7" s="89">
        <v>137000</v>
      </c>
      <c r="J7" s="89" t="s">
        <v>74</v>
      </c>
      <c r="K7" s="89">
        <v>68000</v>
      </c>
      <c r="L7" s="89" t="s">
        <v>59</v>
      </c>
      <c r="M7" s="90">
        <f>I7-K7</f>
        <v>69000</v>
      </c>
      <c r="N7" s="4">
        <f>IF(ISERROR(K7/I7),"",K7/I7)</f>
        <v>0.49635036496350365</v>
      </c>
      <c r="O7" s="91">
        <f>I7/E7</f>
        <v>5708.333333333333</v>
      </c>
      <c r="P7" s="91">
        <f>K7/E7</f>
        <v>2833.3333333333335</v>
      </c>
      <c r="Q7" s="79">
        <v>3</v>
      </c>
      <c r="R7" s="79">
        <v>2</v>
      </c>
      <c r="S7" s="79" t="s">
        <v>72</v>
      </c>
      <c r="T7" s="5" t="s">
        <v>70</v>
      </c>
      <c r="U7" s="9"/>
      <c r="W7" s="86">
        <f t="shared" si="2"/>
        <v>80.7</v>
      </c>
      <c r="X7" s="87">
        <f t="shared" si="2"/>
        <v>24</v>
      </c>
      <c r="Y7" s="92">
        <f t="shared" si="3"/>
        <v>167</v>
      </c>
      <c r="Z7" s="90">
        <f t="shared" si="3"/>
        <v>137000</v>
      </c>
      <c r="AA7" s="90">
        <f>K7</f>
        <v>68000</v>
      </c>
      <c r="AB7" s="90">
        <f t="shared" si="4"/>
        <v>69000</v>
      </c>
      <c r="AC7" s="4">
        <f t="shared" si="4"/>
        <v>0.49635036496350365</v>
      </c>
      <c r="AD7" s="91">
        <f t="shared" si="4"/>
        <v>5708.333333333333</v>
      </c>
      <c r="AE7" s="79" t="str">
        <f>S7</f>
        <v>계</v>
      </c>
      <c r="AF7" s="79" t="str">
        <f>Q7&amp;"/"&amp;R7</f>
        <v>3/2</v>
      </c>
      <c r="AH7" s="20" t="str">
        <f t="shared" si="1"/>
        <v>봇들3단지휴먼시아</v>
      </c>
      <c r="AI7" s="87">
        <f t="shared" si="0"/>
        <v>24</v>
      </c>
      <c r="AJ7" s="79" t="str">
        <f>IF(AI7="","",$AJ$2)</f>
        <v>A-</v>
      </c>
      <c r="AK7" s="79" t="s">
        <v>13</v>
      </c>
      <c r="AL7" s="79" t="s">
        <v>62</v>
      </c>
      <c r="AM7" s="79" t="s">
        <v>63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X</v>
      </c>
      <c r="AQ7" s="79" t="str">
        <f>IF(O7="","",IF(O7&lt;=$AQ$1,"O","X"))</f>
        <v>X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851</v>
      </c>
      <c r="B8" s="10" t="s">
        <v>1660</v>
      </c>
      <c r="C8" s="88">
        <v>870</v>
      </c>
      <c r="D8" s="86">
        <v>81.2</v>
      </c>
      <c r="E8" s="87">
        <v>25</v>
      </c>
      <c r="F8" s="86">
        <v>60</v>
      </c>
      <c r="G8" s="17">
        <v>18</v>
      </c>
      <c r="H8" s="88">
        <v>161</v>
      </c>
      <c r="I8" s="89">
        <v>137000</v>
      </c>
      <c r="J8" s="89" t="s">
        <v>74</v>
      </c>
      <c r="K8" s="89">
        <v>70000</v>
      </c>
      <c r="L8" s="89" t="s">
        <v>74</v>
      </c>
      <c r="M8" s="90">
        <f>I8-K8</f>
        <v>67000</v>
      </c>
      <c r="N8" s="4">
        <f>IF(ISERROR(K8/I8),"",K8/I8)</f>
        <v>0.51094890510948909</v>
      </c>
      <c r="O8" s="91">
        <f>I8/E8</f>
        <v>5480</v>
      </c>
      <c r="P8" s="91">
        <f>K8/E8</f>
        <v>2800</v>
      </c>
      <c r="Q8" s="79">
        <v>3</v>
      </c>
      <c r="R8" s="79">
        <v>2</v>
      </c>
      <c r="S8" s="79" t="s">
        <v>72</v>
      </c>
      <c r="T8" s="5" t="s">
        <v>202</v>
      </c>
      <c r="U8" s="9"/>
      <c r="W8" s="86">
        <f t="shared" si="2"/>
        <v>81.2</v>
      </c>
      <c r="X8" s="87">
        <f t="shared" si="2"/>
        <v>25</v>
      </c>
      <c r="Y8" s="92">
        <f t="shared" si="3"/>
        <v>161</v>
      </c>
      <c r="Z8" s="90">
        <f t="shared" si="3"/>
        <v>137000</v>
      </c>
      <c r="AA8" s="90">
        <f>K8</f>
        <v>70000</v>
      </c>
      <c r="AB8" s="90">
        <f t="shared" si="4"/>
        <v>67000</v>
      </c>
      <c r="AC8" s="4">
        <f t="shared" si="4"/>
        <v>0.51094890510948909</v>
      </c>
      <c r="AD8" s="91">
        <f t="shared" si="4"/>
        <v>5480</v>
      </c>
      <c r="AE8" s="79" t="str">
        <f>S8</f>
        <v>계</v>
      </c>
      <c r="AF8" s="79" t="str">
        <f>Q8&amp;"/"&amp;R8</f>
        <v>3/2</v>
      </c>
      <c r="AH8" s="20" t="str">
        <f t="shared" si="1"/>
        <v>봇들3단지휴먼시아</v>
      </c>
      <c r="AI8" s="87">
        <f t="shared" si="0"/>
        <v>25</v>
      </c>
      <c r="AJ8" s="79" t="str">
        <f>IF(AI8="","",$AJ$2)</f>
        <v>A-</v>
      </c>
      <c r="AK8" s="79" t="s">
        <v>13</v>
      </c>
      <c r="AL8" s="79" t="s">
        <v>62</v>
      </c>
      <c r="AM8" s="79" t="s">
        <v>63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X</v>
      </c>
      <c r="AQ8" s="79" t="str">
        <f>IF(O8="","",IF(O8&lt;=$AQ$1,"O","X"))</f>
        <v>X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 t="s">
        <v>851</v>
      </c>
      <c r="B9" s="10" t="s">
        <v>1660</v>
      </c>
      <c r="C9" s="88">
        <v>870</v>
      </c>
      <c r="D9" s="86">
        <v>100.4</v>
      </c>
      <c r="E9" s="87">
        <v>30</v>
      </c>
      <c r="F9" s="86">
        <v>74.5</v>
      </c>
      <c r="G9" s="17">
        <v>23</v>
      </c>
      <c r="H9" s="88">
        <v>102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2</v>
      </c>
      <c r="S9" s="79" t="s">
        <v>72</v>
      </c>
      <c r="T9" s="5">
        <v>100</v>
      </c>
      <c r="U9" s="9"/>
      <c r="W9" s="86">
        <f t="shared" si="2"/>
        <v>100.4</v>
      </c>
      <c r="X9" s="87">
        <f t="shared" si="2"/>
        <v>30</v>
      </c>
      <c r="Y9" s="92">
        <f t="shared" si="3"/>
        <v>102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3/2</v>
      </c>
      <c r="AH9" s="20" t="str">
        <f t="shared" si="1"/>
        <v>봇들3단지휴먼시아</v>
      </c>
      <c r="AI9" s="87">
        <f t="shared" si="0"/>
        <v>30</v>
      </c>
      <c r="AJ9" s="79" t="str">
        <f>IF(AI9="","",$AJ$2)</f>
        <v>A-</v>
      </c>
      <c r="AK9" s="79" t="s">
        <v>13</v>
      </c>
      <c r="AL9" s="79" t="s">
        <v>62</v>
      </c>
      <c r="AM9" s="79" t="s">
        <v>63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851</v>
      </c>
      <c r="B10" s="10" t="s">
        <v>1660</v>
      </c>
      <c r="C10" s="88">
        <v>870</v>
      </c>
      <c r="D10" s="86">
        <v>114.2</v>
      </c>
      <c r="E10" s="87">
        <v>35</v>
      </c>
      <c r="F10" s="86">
        <v>84.7</v>
      </c>
      <c r="G10" s="17">
        <v>26</v>
      </c>
      <c r="H10" s="88">
        <v>102</v>
      </c>
      <c r="I10" s="89">
        <v>190000</v>
      </c>
      <c r="J10" s="89" t="s">
        <v>69</v>
      </c>
      <c r="K10" s="89">
        <v>73000</v>
      </c>
      <c r="L10" s="89" t="s">
        <v>84</v>
      </c>
      <c r="M10" s="90">
        <f>I10-K10</f>
        <v>117000</v>
      </c>
      <c r="N10" s="4">
        <f>IF(ISERROR(K10/I10),"",K10/I10)</f>
        <v>0.38421052631578945</v>
      </c>
      <c r="O10" s="91">
        <f>I10/E10</f>
        <v>5428.5714285714284</v>
      </c>
      <c r="P10" s="91">
        <f>K10/E10</f>
        <v>2085.7142857142858</v>
      </c>
      <c r="Q10" s="79">
        <v>3</v>
      </c>
      <c r="R10" s="79">
        <v>2</v>
      </c>
      <c r="S10" s="79" t="s">
        <v>72</v>
      </c>
      <c r="T10" s="5">
        <v>114</v>
      </c>
      <c r="U10" s="9"/>
      <c r="W10" s="86">
        <f t="shared" si="2"/>
        <v>114.2</v>
      </c>
      <c r="X10" s="87">
        <f t="shared" si="2"/>
        <v>35</v>
      </c>
      <c r="Y10" s="92">
        <f t="shared" si="3"/>
        <v>102</v>
      </c>
      <c r="Z10" s="90">
        <f t="shared" si="3"/>
        <v>190000</v>
      </c>
      <c r="AA10" s="90">
        <f>K10</f>
        <v>73000</v>
      </c>
      <c r="AB10" s="90">
        <f t="shared" si="4"/>
        <v>117000</v>
      </c>
      <c r="AC10" s="4">
        <f t="shared" si="4"/>
        <v>0.38421052631578945</v>
      </c>
      <c r="AD10" s="91">
        <f t="shared" si="4"/>
        <v>5428.5714285714284</v>
      </c>
      <c r="AE10" s="79" t="str">
        <f>S10</f>
        <v>계</v>
      </c>
      <c r="AF10" s="79" t="str">
        <f>Q10&amp;"/"&amp;R10</f>
        <v>3/2</v>
      </c>
      <c r="AH10" s="20" t="str">
        <f t="shared" si="1"/>
        <v>봇들3단지휴먼시아</v>
      </c>
      <c r="AI10" s="87">
        <f t="shared" si="0"/>
        <v>35</v>
      </c>
      <c r="AJ10" s="79" t="str">
        <f>IF(AI10="","",$AJ$2)</f>
        <v>A-</v>
      </c>
      <c r="AK10" s="79" t="s">
        <v>13</v>
      </c>
      <c r="AL10" s="79" t="s">
        <v>62</v>
      </c>
      <c r="AM10" s="79" t="s">
        <v>63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X</v>
      </c>
      <c r="AQ10" s="79" t="str">
        <f>IF(O10="","",IF(O10&lt;=$AQ$1,"O","X"))</f>
        <v>X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삼평동 봇들7단지엔파트('09.07.,585^)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6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856</v>
      </c>
      <c r="B12" s="10" t="s">
        <v>1660</v>
      </c>
      <c r="C12" s="88">
        <v>585</v>
      </c>
      <c r="D12" s="86">
        <v>107.4</v>
      </c>
      <c r="E12" s="87">
        <v>32</v>
      </c>
      <c r="F12" s="86">
        <v>84.5</v>
      </c>
      <c r="G12" s="17">
        <v>26</v>
      </c>
      <c r="H12" s="88">
        <v>144</v>
      </c>
      <c r="I12" s="89">
        <v>210000</v>
      </c>
      <c r="J12" s="89" t="s">
        <v>78</v>
      </c>
      <c r="K12" s="89">
        <v>105000</v>
      </c>
      <c r="L12" s="89" t="s">
        <v>65</v>
      </c>
      <c r="M12" s="90">
        <f t="shared" ref="M12:M18" si="5">I12-K12</f>
        <v>105000</v>
      </c>
      <c r="N12" s="4">
        <f t="shared" ref="N12:N18" si="6">IF(ISERROR(K12/I12),"",K12/I12)</f>
        <v>0.5</v>
      </c>
      <c r="O12" s="91">
        <f t="shared" ref="O12:O18" si="7">I12/E12</f>
        <v>6562.5</v>
      </c>
      <c r="P12" s="91">
        <f t="shared" ref="P12:P18" si="8">K12/E12</f>
        <v>3281.25</v>
      </c>
      <c r="Q12" s="79">
        <v>3</v>
      </c>
      <c r="R12" s="79">
        <v>2</v>
      </c>
      <c r="S12" s="79" t="s">
        <v>72</v>
      </c>
      <c r="T12" s="5" t="s">
        <v>101</v>
      </c>
      <c r="U12" s="9"/>
      <c r="W12" s="86">
        <f t="shared" ref="W12:X18" si="9">D12</f>
        <v>107.4</v>
      </c>
      <c r="X12" s="87">
        <f t="shared" si="9"/>
        <v>32</v>
      </c>
      <c r="Y12" s="92">
        <f t="shared" ref="Y12:Z18" si="10">H12</f>
        <v>144</v>
      </c>
      <c r="Z12" s="90">
        <f t="shared" si="10"/>
        <v>210000</v>
      </c>
      <c r="AA12" s="90">
        <f t="shared" ref="AA12:AA18" si="11">K12</f>
        <v>105000</v>
      </c>
      <c r="AB12" s="90">
        <f t="shared" ref="AB12:AD18" si="12">M12</f>
        <v>105000</v>
      </c>
      <c r="AC12" s="4">
        <f t="shared" si="12"/>
        <v>0.5</v>
      </c>
      <c r="AD12" s="91">
        <f t="shared" si="12"/>
        <v>6562.5</v>
      </c>
      <c r="AE12" s="79" t="str">
        <f t="shared" ref="AE12:AE18" si="13">S12</f>
        <v>계</v>
      </c>
      <c r="AF12" s="79" t="str">
        <f t="shared" ref="AF12:AF18" si="14">Q12&amp;"/"&amp;R12</f>
        <v>3/2</v>
      </c>
      <c r="AH12" s="20" t="str">
        <f t="shared" si="1"/>
        <v>봇들7단지엔파트</v>
      </c>
      <c r="AI12" s="87">
        <f t="shared" si="0"/>
        <v>32</v>
      </c>
      <c r="AJ12" s="79" t="str">
        <f t="shared" ref="AJ12:AJ18" si="15">IF(AI12="","",$AJ$2)</f>
        <v>A-</v>
      </c>
      <c r="AK12" s="79" t="s">
        <v>13</v>
      </c>
      <c r="AL12" s="79" t="s">
        <v>62</v>
      </c>
      <c r="AM12" s="79" t="s">
        <v>63</v>
      </c>
      <c r="AN12" s="79" t="str">
        <f t="shared" ref="AN12:AN18" si="16">IF(AI12="","",$AN$2)</f>
        <v>C</v>
      </c>
      <c r="AO12" s="79" t="str">
        <f t="shared" ref="AO12:AO18" si="17">IF(N12="","",IF(N12&gt;=$AO$1/100,"O","X"))</f>
        <v>X</v>
      </c>
      <c r="AP12" s="79" t="str">
        <f t="shared" ref="AP12:AP18" si="18">IF(I12="","",IF(I12&lt;=$AP$1,"O","X"))</f>
        <v>X</v>
      </c>
      <c r="AQ12" s="79" t="str">
        <f t="shared" ref="AQ12:AQ18" si="19">IF(O12="","",IF(O12&lt;=$AQ$1,"O","X"))</f>
        <v>X</v>
      </c>
      <c r="AR12" s="79" t="str">
        <f t="shared" ref="AR12:AR18" si="20">IF(M12="","",IF(M12&lt;=$AR$1,"O","X"))</f>
        <v>X</v>
      </c>
      <c r="AS12" s="79" t="s">
        <v>2</v>
      </c>
      <c r="AT12" s="79" t="str">
        <f t="shared" ref="AT12:AT18" si="21">IF(OR(F12="",AI12=""),"",IF(AND((F12&lt;=85),(AI12&gt;=15)),"O","X"))</f>
        <v>O</v>
      </c>
      <c r="AU12" s="79" t="str">
        <f t="shared" ref="AU12:AU18" si="22">IF(C12="","",IF(C12&gt;=$AU$1,"O","X"))</f>
        <v>O</v>
      </c>
      <c r="AV12" s="79" t="str">
        <f t="shared" ref="AV12:AV18" si="23">IF(AO12="","",IF(AND(AO12="O",AP12="O",AR12="O",AT12="O",AU12="O"),"후보","X"))</f>
        <v>X</v>
      </c>
    </row>
    <row r="13" spans="1:48" x14ac:dyDescent="0.3">
      <c r="A13" s="9" t="s">
        <v>856</v>
      </c>
      <c r="B13" s="10" t="s">
        <v>1660</v>
      </c>
      <c r="C13" s="88">
        <v>585</v>
      </c>
      <c r="D13" s="86">
        <v>107.8</v>
      </c>
      <c r="E13" s="87">
        <v>33</v>
      </c>
      <c r="F13" s="86">
        <v>84.8</v>
      </c>
      <c r="G13" s="17">
        <v>26</v>
      </c>
      <c r="H13" s="88">
        <v>44</v>
      </c>
      <c r="I13" s="89">
        <v>215000</v>
      </c>
      <c r="J13" s="89" t="s">
        <v>84</v>
      </c>
      <c r="K13" s="89">
        <v>105000</v>
      </c>
      <c r="L13" s="89" t="s">
        <v>84</v>
      </c>
      <c r="M13" s="90">
        <f t="shared" si="5"/>
        <v>110000</v>
      </c>
      <c r="N13" s="4">
        <f t="shared" si="6"/>
        <v>0.48837209302325579</v>
      </c>
      <c r="O13" s="91">
        <f t="shared" si="7"/>
        <v>6515.151515151515</v>
      </c>
      <c r="P13" s="91">
        <f t="shared" si="8"/>
        <v>3181.818181818182</v>
      </c>
      <c r="Q13" s="79">
        <v>3</v>
      </c>
      <c r="R13" s="79">
        <v>2</v>
      </c>
      <c r="S13" s="79" t="s">
        <v>72</v>
      </c>
      <c r="T13" s="5" t="s">
        <v>118</v>
      </c>
      <c r="U13" s="9"/>
      <c r="W13" s="86">
        <f t="shared" si="9"/>
        <v>107.8</v>
      </c>
      <c r="X13" s="87">
        <f t="shared" si="9"/>
        <v>33</v>
      </c>
      <c r="Y13" s="92">
        <f t="shared" si="10"/>
        <v>44</v>
      </c>
      <c r="Z13" s="90">
        <f t="shared" si="10"/>
        <v>215000</v>
      </c>
      <c r="AA13" s="90">
        <f t="shared" si="11"/>
        <v>105000</v>
      </c>
      <c r="AB13" s="90">
        <f t="shared" si="12"/>
        <v>110000</v>
      </c>
      <c r="AC13" s="4">
        <f t="shared" si="12"/>
        <v>0.48837209302325579</v>
      </c>
      <c r="AD13" s="91">
        <f t="shared" si="12"/>
        <v>6515.151515151515</v>
      </c>
      <c r="AE13" s="79" t="str">
        <f t="shared" si="13"/>
        <v>계</v>
      </c>
      <c r="AF13" s="79" t="str">
        <f t="shared" si="14"/>
        <v>3/2</v>
      </c>
      <c r="AH13" s="20" t="str">
        <f t="shared" si="1"/>
        <v>봇들7단지엔파트</v>
      </c>
      <c r="AI13" s="87">
        <f t="shared" si="0"/>
        <v>33</v>
      </c>
      <c r="AJ13" s="79" t="str">
        <f t="shared" si="15"/>
        <v>A-</v>
      </c>
      <c r="AK13" s="79" t="s">
        <v>13</v>
      </c>
      <c r="AL13" s="79" t="s">
        <v>62</v>
      </c>
      <c r="AM13" s="79" t="s">
        <v>63</v>
      </c>
      <c r="AN13" s="79" t="str">
        <f t="shared" si="16"/>
        <v>C</v>
      </c>
      <c r="AO13" s="79" t="str">
        <f t="shared" si="17"/>
        <v>X</v>
      </c>
      <c r="AP13" s="79" t="str">
        <f t="shared" si="18"/>
        <v>X</v>
      </c>
      <c r="AQ13" s="79" t="str">
        <f t="shared" si="19"/>
        <v>X</v>
      </c>
      <c r="AR13" s="79" t="str">
        <f t="shared" si="20"/>
        <v>X</v>
      </c>
      <c r="AS13" s="79" t="s">
        <v>2</v>
      </c>
      <c r="AT13" s="79" t="str">
        <f t="shared" si="21"/>
        <v>O</v>
      </c>
      <c r="AU13" s="79" t="str">
        <f t="shared" si="22"/>
        <v>O</v>
      </c>
      <c r="AV13" s="79" t="str">
        <f t="shared" si="23"/>
        <v>X</v>
      </c>
    </row>
    <row r="14" spans="1:48" x14ac:dyDescent="0.3">
      <c r="A14" s="9" t="s">
        <v>856</v>
      </c>
      <c r="B14" s="10" t="s">
        <v>1660</v>
      </c>
      <c r="C14" s="88">
        <v>585</v>
      </c>
      <c r="D14" s="86">
        <v>137.69999999999999</v>
      </c>
      <c r="E14" s="87">
        <v>42</v>
      </c>
      <c r="F14" s="86">
        <v>108.3</v>
      </c>
      <c r="G14" s="17">
        <v>33</v>
      </c>
      <c r="H14" s="88">
        <v>208</v>
      </c>
      <c r="I14" s="89">
        <v>250000</v>
      </c>
      <c r="J14" s="89" t="s">
        <v>84</v>
      </c>
      <c r="K14" s="89">
        <v>125000</v>
      </c>
      <c r="L14" s="89" t="s">
        <v>65</v>
      </c>
      <c r="M14" s="90">
        <f t="shared" si="5"/>
        <v>125000</v>
      </c>
      <c r="N14" s="4">
        <f t="shared" si="6"/>
        <v>0.5</v>
      </c>
      <c r="O14" s="91">
        <f t="shared" si="7"/>
        <v>5952.3809523809523</v>
      </c>
      <c r="P14" s="91">
        <f t="shared" si="8"/>
        <v>2976.1904761904761</v>
      </c>
      <c r="Q14" s="79">
        <v>4</v>
      </c>
      <c r="R14" s="79">
        <v>2</v>
      </c>
      <c r="S14" s="79" t="s">
        <v>72</v>
      </c>
      <c r="T14" s="5" t="s">
        <v>203</v>
      </c>
      <c r="U14" s="9"/>
      <c r="W14" s="86">
        <f t="shared" si="9"/>
        <v>137.69999999999999</v>
      </c>
      <c r="X14" s="87">
        <f t="shared" si="9"/>
        <v>42</v>
      </c>
      <c r="Y14" s="92">
        <f t="shared" si="10"/>
        <v>208</v>
      </c>
      <c r="Z14" s="90">
        <f t="shared" si="10"/>
        <v>250000</v>
      </c>
      <c r="AA14" s="90">
        <f t="shared" si="11"/>
        <v>125000</v>
      </c>
      <c r="AB14" s="90">
        <f t="shared" si="12"/>
        <v>125000</v>
      </c>
      <c r="AC14" s="4">
        <f t="shared" si="12"/>
        <v>0.5</v>
      </c>
      <c r="AD14" s="91">
        <f t="shared" si="12"/>
        <v>5952.3809523809523</v>
      </c>
      <c r="AE14" s="79" t="str">
        <f t="shared" si="13"/>
        <v>계</v>
      </c>
      <c r="AF14" s="79" t="str">
        <f t="shared" si="14"/>
        <v>4/2</v>
      </c>
      <c r="AH14" s="20" t="str">
        <f t="shared" si="1"/>
        <v>봇들7단지엔파트</v>
      </c>
      <c r="AI14" s="87">
        <f t="shared" si="0"/>
        <v>42</v>
      </c>
      <c r="AJ14" s="79" t="str">
        <f t="shared" si="15"/>
        <v>A-</v>
      </c>
      <c r="AK14" s="79" t="s">
        <v>13</v>
      </c>
      <c r="AL14" s="79" t="s">
        <v>62</v>
      </c>
      <c r="AM14" s="79" t="s">
        <v>63</v>
      </c>
      <c r="AN14" s="79" t="str">
        <f t="shared" si="16"/>
        <v>C</v>
      </c>
      <c r="AO14" s="79" t="str">
        <f t="shared" si="17"/>
        <v>X</v>
      </c>
      <c r="AP14" s="79" t="str">
        <f t="shared" si="18"/>
        <v>X</v>
      </c>
      <c r="AQ14" s="79" t="str">
        <f t="shared" si="19"/>
        <v>X</v>
      </c>
      <c r="AR14" s="79" t="str">
        <f t="shared" si="20"/>
        <v>X</v>
      </c>
      <c r="AS14" s="79" t="s">
        <v>2</v>
      </c>
      <c r="AT14" s="79" t="str">
        <f t="shared" si="21"/>
        <v>X</v>
      </c>
      <c r="AU14" s="79" t="str">
        <f t="shared" si="22"/>
        <v>O</v>
      </c>
      <c r="AV14" s="79" t="str">
        <f t="shared" si="23"/>
        <v>X</v>
      </c>
    </row>
    <row r="15" spans="1:48" x14ac:dyDescent="0.3">
      <c r="A15" s="9" t="s">
        <v>856</v>
      </c>
      <c r="B15" s="10" t="s">
        <v>1660</v>
      </c>
      <c r="C15" s="88">
        <v>585</v>
      </c>
      <c r="D15" s="86">
        <v>137.5</v>
      </c>
      <c r="E15" s="87">
        <v>42</v>
      </c>
      <c r="F15" s="86">
        <v>108.2</v>
      </c>
      <c r="G15" s="17">
        <v>33</v>
      </c>
      <c r="H15" s="88">
        <v>88</v>
      </c>
      <c r="I15" s="89">
        <v>245000</v>
      </c>
      <c r="J15" s="89" t="s">
        <v>74</v>
      </c>
      <c r="K15" s="89">
        <v>125000</v>
      </c>
      <c r="L15" s="89" t="s">
        <v>64</v>
      </c>
      <c r="M15" s="90">
        <f t="shared" si="5"/>
        <v>120000</v>
      </c>
      <c r="N15" s="4">
        <f t="shared" si="6"/>
        <v>0.51020408163265307</v>
      </c>
      <c r="O15" s="91">
        <f t="shared" si="7"/>
        <v>5833.333333333333</v>
      </c>
      <c r="P15" s="91">
        <f t="shared" si="8"/>
        <v>2976.1904761904761</v>
      </c>
      <c r="Q15" s="79">
        <v>4</v>
      </c>
      <c r="R15" s="79">
        <v>2</v>
      </c>
      <c r="S15" s="79" t="s">
        <v>72</v>
      </c>
      <c r="T15" s="5" t="s">
        <v>204</v>
      </c>
      <c r="U15" s="9"/>
      <c r="W15" s="86">
        <f t="shared" si="9"/>
        <v>137.5</v>
      </c>
      <c r="X15" s="87">
        <f t="shared" si="9"/>
        <v>42</v>
      </c>
      <c r="Y15" s="92">
        <f t="shared" si="10"/>
        <v>88</v>
      </c>
      <c r="Z15" s="90">
        <f t="shared" si="10"/>
        <v>245000</v>
      </c>
      <c r="AA15" s="90">
        <f t="shared" si="11"/>
        <v>125000</v>
      </c>
      <c r="AB15" s="90">
        <f t="shared" si="12"/>
        <v>120000</v>
      </c>
      <c r="AC15" s="4">
        <f t="shared" si="12"/>
        <v>0.51020408163265307</v>
      </c>
      <c r="AD15" s="91">
        <f t="shared" si="12"/>
        <v>5833.333333333333</v>
      </c>
      <c r="AE15" s="79" t="str">
        <f t="shared" si="13"/>
        <v>계</v>
      </c>
      <c r="AF15" s="79" t="str">
        <f t="shared" si="14"/>
        <v>4/2</v>
      </c>
      <c r="AH15" s="20" t="str">
        <f t="shared" si="1"/>
        <v>봇들7단지엔파트</v>
      </c>
      <c r="AI15" s="87">
        <f t="shared" si="0"/>
        <v>42</v>
      </c>
      <c r="AJ15" s="79" t="str">
        <f t="shared" si="15"/>
        <v>A-</v>
      </c>
      <c r="AK15" s="79" t="s">
        <v>13</v>
      </c>
      <c r="AL15" s="79" t="s">
        <v>62</v>
      </c>
      <c r="AM15" s="79" t="s">
        <v>63</v>
      </c>
      <c r="AN15" s="79" t="str">
        <f t="shared" si="16"/>
        <v>C</v>
      </c>
      <c r="AO15" s="79" t="str">
        <f t="shared" si="17"/>
        <v>X</v>
      </c>
      <c r="AP15" s="79" t="str">
        <f t="shared" si="18"/>
        <v>X</v>
      </c>
      <c r="AQ15" s="79" t="str">
        <f t="shared" si="19"/>
        <v>X</v>
      </c>
      <c r="AR15" s="79" t="str">
        <f t="shared" si="20"/>
        <v>X</v>
      </c>
      <c r="AS15" s="79" t="s">
        <v>2</v>
      </c>
      <c r="AT15" s="79" t="str">
        <f t="shared" si="21"/>
        <v>X</v>
      </c>
      <c r="AU15" s="79" t="str">
        <f t="shared" si="22"/>
        <v>O</v>
      </c>
      <c r="AV15" s="79" t="str">
        <f t="shared" si="23"/>
        <v>X</v>
      </c>
    </row>
    <row r="16" spans="1:48" x14ac:dyDescent="0.3">
      <c r="A16" s="9" t="s">
        <v>856</v>
      </c>
      <c r="B16" s="10" t="s">
        <v>1660</v>
      </c>
      <c r="C16" s="88">
        <v>585</v>
      </c>
      <c r="D16" s="86">
        <v>137.69999999999999</v>
      </c>
      <c r="E16" s="87">
        <v>42</v>
      </c>
      <c r="F16" s="86">
        <v>108.3</v>
      </c>
      <c r="G16" s="17">
        <v>33</v>
      </c>
      <c r="H16" s="88">
        <v>64</v>
      </c>
      <c r="I16" s="89">
        <v>250000</v>
      </c>
      <c r="J16" s="89" t="s">
        <v>84</v>
      </c>
      <c r="K16" s="89">
        <v>125000</v>
      </c>
      <c r="L16" s="89" t="s">
        <v>65</v>
      </c>
      <c r="M16" s="90">
        <f t="shared" si="5"/>
        <v>125000</v>
      </c>
      <c r="N16" s="4">
        <f t="shared" si="6"/>
        <v>0.5</v>
      </c>
      <c r="O16" s="91">
        <f t="shared" si="7"/>
        <v>5952.3809523809523</v>
      </c>
      <c r="P16" s="91">
        <f t="shared" si="8"/>
        <v>2976.1904761904761</v>
      </c>
      <c r="Q16" s="79">
        <v>4</v>
      </c>
      <c r="R16" s="79">
        <v>2</v>
      </c>
      <c r="S16" s="79" t="s">
        <v>72</v>
      </c>
      <c r="T16" s="5" t="s">
        <v>205</v>
      </c>
      <c r="U16" s="9"/>
      <c r="W16" s="86">
        <f t="shared" si="9"/>
        <v>137.69999999999999</v>
      </c>
      <c r="X16" s="87">
        <f t="shared" si="9"/>
        <v>42</v>
      </c>
      <c r="Y16" s="92">
        <f t="shared" si="10"/>
        <v>64</v>
      </c>
      <c r="Z16" s="90">
        <f t="shared" si="10"/>
        <v>250000</v>
      </c>
      <c r="AA16" s="90">
        <f t="shared" si="11"/>
        <v>125000</v>
      </c>
      <c r="AB16" s="90">
        <f t="shared" si="12"/>
        <v>125000</v>
      </c>
      <c r="AC16" s="4">
        <f t="shared" si="12"/>
        <v>0.5</v>
      </c>
      <c r="AD16" s="91">
        <f t="shared" si="12"/>
        <v>5952.3809523809523</v>
      </c>
      <c r="AE16" s="79" t="str">
        <f t="shared" si="13"/>
        <v>계</v>
      </c>
      <c r="AF16" s="79" t="str">
        <f t="shared" si="14"/>
        <v>4/2</v>
      </c>
      <c r="AH16" s="20" t="str">
        <f t="shared" si="1"/>
        <v>봇들7단지엔파트</v>
      </c>
      <c r="AI16" s="87">
        <f t="shared" si="0"/>
        <v>42</v>
      </c>
      <c r="AJ16" s="79" t="str">
        <f t="shared" si="15"/>
        <v>A-</v>
      </c>
      <c r="AK16" s="79" t="s">
        <v>13</v>
      </c>
      <c r="AL16" s="79" t="s">
        <v>62</v>
      </c>
      <c r="AM16" s="79" t="s">
        <v>63</v>
      </c>
      <c r="AN16" s="79" t="str">
        <f t="shared" si="16"/>
        <v>C</v>
      </c>
      <c r="AO16" s="79" t="str">
        <f t="shared" si="17"/>
        <v>X</v>
      </c>
      <c r="AP16" s="79" t="str">
        <f t="shared" si="18"/>
        <v>X</v>
      </c>
      <c r="AQ16" s="79" t="str">
        <f t="shared" si="19"/>
        <v>X</v>
      </c>
      <c r="AR16" s="79" t="str">
        <f t="shared" si="20"/>
        <v>X</v>
      </c>
      <c r="AS16" s="79" t="s">
        <v>2</v>
      </c>
      <c r="AT16" s="79" t="str">
        <f t="shared" si="21"/>
        <v>X</v>
      </c>
      <c r="AU16" s="79" t="str">
        <f t="shared" si="22"/>
        <v>O</v>
      </c>
      <c r="AV16" s="79" t="str">
        <f t="shared" si="23"/>
        <v>X</v>
      </c>
    </row>
    <row r="17" spans="1:48" x14ac:dyDescent="0.3">
      <c r="A17" s="9" t="s">
        <v>856</v>
      </c>
      <c r="B17" s="10" t="s">
        <v>1660</v>
      </c>
      <c r="C17" s="88">
        <v>585</v>
      </c>
      <c r="D17" s="86">
        <v>137.9</v>
      </c>
      <c r="E17" s="87">
        <v>42</v>
      </c>
      <c r="F17" s="86">
        <v>108.4</v>
      </c>
      <c r="G17" s="17">
        <v>33</v>
      </c>
      <c r="H17" s="88">
        <v>36</v>
      </c>
      <c r="I17" s="89">
        <v>260000</v>
      </c>
      <c r="J17" s="89" t="s">
        <v>84</v>
      </c>
      <c r="K17" s="89">
        <v>120000</v>
      </c>
      <c r="L17" s="89" t="s">
        <v>71</v>
      </c>
      <c r="M17" s="90">
        <f t="shared" si="5"/>
        <v>140000</v>
      </c>
      <c r="N17" s="4">
        <f t="shared" si="6"/>
        <v>0.46153846153846156</v>
      </c>
      <c r="O17" s="91">
        <f t="shared" si="7"/>
        <v>6190.4761904761908</v>
      </c>
      <c r="P17" s="91">
        <f t="shared" si="8"/>
        <v>2857.1428571428573</v>
      </c>
      <c r="Q17" s="79">
        <v>4</v>
      </c>
      <c r="R17" s="79">
        <v>2</v>
      </c>
      <c r="S17" s="79" t="s">
        <v>72</v>
      </c>
      <c r="T17" s="5" t="s">
        <v>206</v>
      </c>
      <c r="U17" s="9"/>
      <c r="W17" s="86">
        <f t="shared" si="9"/>
        <v>137.9</v>
      </c>
      <c r="X17" s="87">
        <f t="shared" si="9"/>
        <v>42</v>
      </c>
      <c r="Y17" s="92">
        <f t="shared" si="10"/>
        <v>36</v>
      </c>
      <c r="Z17" s="90">
        <f t="shared" si="10"/>
        <v>260000</v>
      </c>
      <c r="AA17" s="90">
        <f t="shared" si="11"/>
        <v>120000</v>
      </c>
      <c r="AB17" s="90">
        <f t="shared" si="12"/>
        <v>140000</v>
      </c>
      <c r="AC17" s="4">
        <f t="shared" si="12"/>
        <v>0.46153846153846156</v>
      </c>
      <c r="AD17" s="91">
        <f t="shared" si="12"/>
        <v>6190.4761904761908</v>
      </c>
      <c r="AE17" s="79" t="str">
        <f t="shared" si="13"/>
        <v>계</v>
      </c>
      <c r="AF17" s="79" t="str">
        <f t="shared" si="14"/>
        <v>4/2</v>
      </c>
      <c r="AH17" s="20" t="str">
        <f t="shared" si="1"/>
        <v>봇들7단지엔파트</v>
      </c>
      <c r="AI17" s="87">
        <f t="shared" si="0"/>
        <v>42</v>
      </c>
      <c r="AJ17" s="79" t="str">
        <f t="shared" si="15"/>
        <v>A-</v>
      </c>
      <c r="AK17" s="79" t="s">
        <v>13</v>
      </c>
      <c r="AL17" s="79" t="s">
        <v>62</v>
      </c>
      <c r="AM17" s="79" t="s">
        <v>63</v>
      </c>
      <c r="AN17" s="79" t="str">
        <f t="shared" si="16"/>
        <v>C</v>
      </c>
      <c r="AO17" s="79" t="str">
        <f t="shared" si="17"/>
        <v>X</v>
      </c>
      <c r="AP17" s="79" t="str">
        <f t="shared" si="18"/>
        <v>X</v>
      </c>
      <c r="AQ17" s="79" t="str">
        <f t="shared" si="19"/>
        <v>X</v>
      </c>
      <c r="AR17" s="79" t="str">
        <f t="shared" si="20"/>
        <v>X</v>
      </c>
      <c r="AS17" s="79" t="s">
        <v>2</v>
      </c>
      <c r="AT17" s="79" t="str">
        <f t="shared" si="21"/>
        <v>X</v>
      </c>
      <c r="AU17" s="79" t="str">
        <f t="shared" si="22"/>
        <v>O</v>
      </c>
      <c r="AV17" s="79" t="str">
        <f t="shared" si="23"/>
        <v>X</v>
      </c>
    </row>
    <row r="18" spans="1:48" x14ac:dyDescent="0.3">
      <c r="A18" s="9" t="s">
        <v>856</v>
      </c>
      <c r="B18" s="10" t="s">
        <v>1660</v>
      </c>
      <c r="C18" s="88">
        <v>585</v>
      </c>
      <c r="D18" s="86">
        <v>161</v>
      </c>
      <c r="E18" s="87">
        <v>49</v>
      </c>
      <c r="F18" s="86">
        <v>126.6</v>
      </c>
      <c r="G18" s="17">
        <v>38</v>
      </c>
      <c r="H18" s="88">
        <v>1</v>
      </c>
      <c r="I18" s="89"/>
      <c r="J18" s="89"/>
      <c r="K18" s="89"/>
      <c r="L18" s="89"/>
      <c r="M18" s="90">
        <f t="shared" si="5"/>
        <v>0</v>
      </c>
      <c r="N18" s="4" t="str">
        <f t="shared" si="6"/>
        <v/>
      </c>
      <c r="O18" s="91">
        <f t="shared" si="7"/>
        <v>0</v>
      </c>
      <c r="P18" s="91">
        <f t="shared" si="8"/>
        <v>0</v>
      </c>
      <c r="Q18" s="79">
        <v>4</v>
      </c>
      <c r="R18" s="79">
        <v>2</v>
      </c>
      <c r="S18" s="79" t="s">
        <v>72</v>
      </c>
      <c r="T18" s="5">
        <v>160</v>
      </c>
      <c r="U18" s="9"/>
      <c r="W18" s="86">
        <f t="shared" si="9"/>
        <v>161</v>
      </c>
      <c r="X18" s="87">
        <f t="shared" si="9"/>
        <v>49</v>
      </c>
      <c r="Y18" s="92">
        <f t="shared" si="10"/>
        <v>1</v>
      </c>
      <c r="Z18" s="90">
        <f t="shared" si="10"/>
        <v>0</v>
      </c>
      <c r="AA18" s="90">
        <f t="shared" si="11"/>
        <v>0</v>
      </c>
      <c r="AB18" s="90">
        <f t="shared" si="12"/>
        <v>0</v>
      </c>
      <c r="AC18" s="4" t="str">
        <f t="shared" si="12"/>
        <v/>
      </c>
      <c r="AD18" s="91">
        <f t="shared" si="12"/>
        <v>0</v>
      </c>
      <c r="AE18" s="79" t="str">
        <f t="shared" si="13"/>
        <v>계</v>
      </c>
      <c r="AF18" s="79" t="str">
        <f t="shared" si="14"/>
        <v>4/2</v>
      </c>
      <c r="AH18" s="20" t="str">
        <f t="shared" si="1"/>
        <v>봇들7단지엔파트</v>
      </c>
      <c r="AI18" s="87">
        <f t="shared" si="0"/>
        <v>49</v>
      </c>
      <c r="AJ18" s="79" t="str">
        <f t="shared" si="15"/>
        <v>A-</v>
      </c>
      <c r="AK18" s="79" t="s">
        <v>13</v>
      </c>
      <c r="AL18" s="79" t="s">
        <v>62</v>
      </c>
      <c r="AM18" s="79" t="s">
        <v>63</v>
      </c>
      <c r="AN18" s="79" t="str">
        <f t="shared" si="16"/>
        <v>C</v>
      </c>
      <c r="AO18" s="79" t="str">
        <f t="shared" si="17"/>
        <v/>
      </c>
      <c r="AP18" s="79" t="str">
        <f t="shared" si="18"/>
        <v/>
      </c>
      <c r="AQ18" s="79" t="str">
        <f t="shared" si="19"/>
        <v>O</v>
      </c>
      <c r="AR18" s="79" t="str">
        <f t="shared" si="20"/>
        <v>O</v>
      </c>
      <c r="AS18" s="79" t="s">
        <v>2</v>
      </c>
      <c r="AT18" s="79" t="str">
        <f t="shared" si="21"/>
        <v>X</v>
      </c>
      <c r="AU18" s="79" t="str">
        <f t="shared" si="22"/>
        <v>O</v>
      </c>
      <c r="AV18" s="79" t="str">
        <f t="shared" si="23"/>
        <v/>
      </c>
    </row>
    <row r="19" spans="1:48" x14ac:dyDescent="0.3">
      <c r="A19" s="9"/>
      <c r="B19" s="79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삼평동 봇들2단지이지더원('09.02.,721^)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6" t="str">
        <f t="shared" si="0"/>
        <v/>
      </c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</row>
    <row r="20" spans="1:48" x14ac:dyDescent="0.3">
      <c r="A20" s="9" t="s">
        <v>860</v>
      </c>
      <c r="B20" s="10" t="s">
        <v>1661</v>
      </c>
      <c r="C20" s="88">
        <v>721</v>
      </c>
      <c r="D20" s="86">
        <v>106.6</v>
      </c>
      <c r="E20" s="87">
        <v>32</v>
      </c>
      <c r="F20" s="86">
        <v>84.3</v>
      </c>
      <c r="G20" s="17">
        <v>25</v>
      </c>
      <c r="H20" s="88">
        <v>650</v>
      </c>
      <c r="I20" s="89">
        <v>149000</v>
      </c>
      <c r="J20" s="89" t="s">
        <v>84</v>
      </c>
      <c r="K20" s="89">
        <v>75000</v>
      </c>
      <c r="L20" s="89" t="s">
        <v>64</v>
      </c>
      <c r="M20" s="90">
        <f>I20-K20</f>
        <v>74000</v>
      </c>
      <c r="N20" s="4">
        <f>IF(ISERROR(K20/I20),"",K20/I20)</f>
        <v>0.50335570469798663</v>
      </c>
      <c r="O20" s="91">
        <f>I20/E20</f>
        <v>4656.25</v>
      </c>
      <c r="P20" s="91">
        <f>K20/E20</f>
        <v>2343.75</v>
      </c>
      <c r="Q20" s="79">
        <v>3</v>
      </c>
      <c r="R20" s="79">
        <v>2</v>
      </c>
      <c r="S20" s="79" t="s">
        <v>72</v>
      </c>
      <c r="T20" s="5" t="s">
        <v>207</v>
      </c>
      <c r="U20" s="9"/>
      <c r="W20" s="86">
        <f>D20</f>
        <v>106.6</v>
      </c>
      <c r="X20" s="87">
        <f>E20</f>
        <v>32</v>
      </c>
      <c r="Y20" s="92">
        <f>H20</f>
        <v>650</v>
      </c>
      <c r="Z20" s="90">
        <f>I20</f>
        <v>149000</v>
      </c>
      <c r="AA20" s="90">
        <f>K20</f>
        <v>75000</v>
      </c>
      <c r="AB20" s="90">
        <f t="shared" ref="AB20:AD21" si="24">M20</f>
        <v>74000</v>
      </c>
      <c r="AC20" s="4">
        <f t="shared" si="24"/>
        <v>0.50335570469798663</v>
      </c>
      <c r="AD20" s="91">
        <f t="shared" si="24"/>
        <v>4656.25</v>
      </c>
      <c r="AE20" s="79" t="str">
        <f>S20</f>
        <v>계</v>
      </c>
      <c r="AF20" s="79" t="str">
        <f>Q20&amp;"/"&amp;R20</f>
        <v>3/2</v>
      </c>
      <c r="AH20" s="20" t="str">
        <f t="shared" si="1"/>
        <v>봇들2단지이지더원</v>
      </c>
      <c r="AI20" s="87">
        <f t="shared" si="0"/>
        <v>32</v>
      </c>
      <c r="AJ20" s="79" t="str">
        <f>IF(AI20="","",$AJ$2)</f>
        <v>A-</v>
      </c>
      <c r="AK20" s="79" t="s">
        <v>13</v>
      </c>
      <c r="AL20" s="79" t="s">
        <v>62</v>
      </c>
      <c r="AM20" s="79" t="s">
        <v>63</v>
      </c>
      <c r="AN20" s="79" t="str">
        <f>IF(AI20="","",$AN$2)</f>
        <v>C</v>
      </c>
      <c r="AO20" s="79" t="str">
        <f>IF(N20="","",IF(N20&gt;=$AO$1/100,"O","X"))</f>
        <v>X</v>
      </c>
      <c r="AP20" s="79" t="str">
        <f>IF(I20="","",IF(I20&lt;=$AP$1,"O","X"))</f>
        <v>X</v>
      </c>
      <c r="AQ20" s="79" t="str">
        <f>IF(O20="","",IF(O20&lt;=$AQ$1,"O","X"))</f>
        <v>X</v>
      </c>
      <c r="AR20" s="79" t="str">
        <f>IF(M20="","",IF(M20&lt;=$AR$1,"O","X"))</f>
        <v>X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x14ac:dyDescent="0.3">
      <c r="A21" s="9" t="s">
        <v>860</v>
      </c>
      <c r="B21" s="10" t="s">
        <v>1661</v>
      </c>
      <c r="C21" s="88">
        <v>721</v>
      </c>
      <c r="D21" s="86">
        <v>106.7</v>
      </c>
      <c r="E21" s="87">
        <v>32</v>
      </c>
      <c r="F21" s="86">
        <v>83.4</v>
      </c>
      <c r="G21" s="17">
        <v>25</v>
      </c>
      <c r="H21" s="88">
        <v>71</v>
      </c>
      <c r="I21" s="89">
        <v>160000</v>
      </c>
      <c r="J21" s="89" t="s">
        <v>80</v>
      </c>
      <c r="K21" s="89">
        <v>75000</v>
      </c>
      <c r="L21" s="89" t="s">
        <v>74</v>
      </c>
      <c r="M21" s="90">
        <f>I21-K21</f>
        <v>85000</v>
      </c>
      <c r="N21" s="4">
        <f>IF(ISERROR(K21/I21),"",K21/I21)</f>
        <v>0.46875</v>
      </c>
      <c r="O21" s="91">
        <f>I21/E21</f>
        <v>5000</v>
      </c>
      <c r="P21" s="91">
        <f>K21/E21</f>
        <v>2343.75</v>
      </c>
      <c r="Q21" s="79">
        <v>3</v>
      </c>
      <c r="R21" s="79">
        <v>2</v>
      </c>
      <c r="S21" s="79" t="s">
        <v>72</v>
      </c>
      <c r="T21" s="5" t="s">
        <v>208</v>
      </c>
      <c r="U21" s="9"/>
      <c r="W21" s="86">
        <f>D21</f>
        <v>106.7</v>
      </c>
      <c r="X21" s="87">
        <f>E21</f>
        <v>32</v>
      </c>
      <c r="Y21" s="92">
        <f>H21</f>
        <v>71</v>
      </c>
      <c r="Z21" s="90">
        <f>I21</f>
        <v>160000</v>
      </c>
      <c r="AA21" s="90">
        <f>K21</f>
        <v>75000</v>
      </c>
      <c r="AB21" s="90">
        <f t="shared" si="24"/>
        <v>85000</v>
      </c>
      <c r="AC21" s="4">
        <f t="shared" si="24"/>
        <v>0.46875</v>
      </c>
      <c r="AD21" s="91">
        <f t="shared" si="24"/>
        <v>5000</v>
      </c>
      <c r="AE21" s="79" t="str">
        <f>S21</f>
        <v>계</v>
      </c>
      <c r="AF21" s="79" t="str">
        <f>Q21&amp;"/"&amp;R21</f>
        <v>3/2</v>
      </c>
      <c r="AH21" s="20" t="str">
        <f t="shared" si="1"/>
        <v>봇들2단지이지더원</v>
      </c>
      <c r="AI21" s="87">
        <f t="shared" si="0"/>
        <v>32</v>
      </c>
      <c r="AJ21" s="79" t="str">
        <f>IF(AI21="","",$AJ$2)</f>
        <v>A-</v>
      </c>
      <c r="AK21" s="79" t="s">
        <v>13</v>
      </c>
      <c r="AL21" s="79" t="s">
        <v>62</v>
      </c>
      <c r="AM21" s="79" t="s">
        <v>63</v>
      </c>
      <c r="AN21" s="79" t="str">
        <f>IF(AI21="","",$AN$2)</f>
        <v>C</v>
      </c>
      <c r="AO21" s="79" t="str">
        <f>IF(N21="","",IF(N21&gt;=$AO$1/100,"O","X"))</f>
        <v>X</v>
      </c>
      <c r="AP21" s="79" t="str">
        <f>IF(I21="","",IF(I21&lt;=$AP$1,"O","X"))</f>
        <v>X</v>
      </c>
      <c r="AQ21" s="79" t="str">
        <f>IF(O21="","",IF(O21&lt;=$AQ$1,"O","X"))</f>
        <v>X</v>
      </c>
      <c r="AR21" s="79" t="str">
        <f>IF(M21="","",IF(M21&lt;=$AR$1,"O","X"))</f>
        <v>X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O</v>
      </c>
      <c r="AV21" s="79" t="str">
        <f>IF(AO21="","",IF(AND(AO21="O",AP21="O",AR21="O",AT21="O",AU21="O"),"후보","X"))</f>
        <v>X</v>
      </c>
    </row>
    <row r="22" spans="1:48" x14ac:dyDescent="0.3">
      <c r="A22" s="9"/>
      <c r="B22" s="79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삼평동 봇들1단지판교신미주('09.02.,1147^)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6" t="str">
        <f t="shared" si="0"/>
        <v/>
      </c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</row>
    <row r="23" spans="1:48" x14ac:dyDescent="0.3">
      <c r="A23" s="9" t="s">
        <v>865</v>
      </c>
      <c r="B23" s="10" t="s">
        <v>1661</v>
      </c>
      <c r="C23" s="88">
        <v>1147</v>
      </c>
      <c r="D23" s="86">
        <v>109.2</v>
      </c>
      <c r="E23" s="87">
        <v>33</v>
      </c>
      <c r="F23" s="86">
        <v>82.8</v>
      </c>
      <c r="G23" s="17">
        <v>25</v>
      </c>
      <c r="H23" s="88">
        <v>476</v>
      </c>
      <c r="I23" s="89">
        <v>165000</v>
      </c>
      <c r="J23" s="89" t="s">
        <v>79</v>
      </c>
      <c r="K23" s="89">
        <v>76000</v>
      </c>
      <c r="L23" s="89" t="s">
        <v>74</v>
      </c>
      <c r="M23" s="90">
        <f>I23-K23</f>
        <v>89000</v>
      </c>
      <c r="N23" s="4">
        <f>IF(ISERROR(K23/I23),"",K23/I23)</f>
        <v>0.46060606060606063</v>
      </c>
      <c r="O23" s="91">
        <f>I23/E23</f>
        <v>5000</v>
      </c>
      <c r="P23" s="91">
        <f>K23/E23</f>
        <v>2303.030303030303</v>
      </c>
      <c r="Q23" s="79">
        <v>3</v>
      </c>
      <c r="R23" s="79">
        <v>2</v>
      </c>
      <c r="S23" s="79" t="s">
        <v>72</v>
      </c>
      <c r="T23" s="5" t="s">
        <v>209</v>
      </c>
      <c r="U23" s="9"/>
      <c r="W23" s="86">
        <f t="shared" ref="W23:X26" si="25">D23</f>
        <v>109.2</v>
      </c>
      <c r="X23" s="87">
        <f t="shared" si="25"/>
        <v>33</v>
      </c>
      <c r="Y23" s="92">
        <f t="shared" ref="Y23:Z26" si="26">H23</f>
        <v>476</v>
      </c>
      <c r="Z23" s="90">
        <f t="shared" si="26"/>
        <v>165000</v>
      </c>
      <c r="AA23" s="90">
        <f>K23</f>
        <v>76000</v>
      </c>
      <c r="AB23" s="90">
        <f t="shared" ref="AB23:AD26" si="27">M23</f>
        <v>89000</v>
      </c>
      <c r="AC23" s="4">
        <f t="shared" si="27"/>
        <v>0.46060606060606063</v>
      </c>
      <c r="AD23" s="91">
        <f t="shared" si="27"/>
        <v>5000</v>
      </c>
      <c r="AE23" s="79" t="str">
        <f>S23</f>
        <v>계</v>
      </c>
      <c r="AF23" s="79" t="str">
        <f>Q23&amp;"/"&amp;R23</f>
        <v>3/2</v>
      </c>
      <c r="AH23" s="20" t="str">
        <f t="shared" si="1"/>
        <v>봇들1단지판교신미주</v>
      </c>
      <c r="AI23" s="87">
        <f t="shared" si="0"/>
        <v>33</v>
      </c>
      <c r="AJ23" s="79" t="str">
        <f>IF(AI23="","",$AJ$2)</f>
        <v>A-</v>
      </c>
      <c r="AK23" s="79" t="s">
        <v>13</v>
      </c>
      <c r="AL23" s="79" t="s">
        <v>62</v>
      </c>
      <c r="AM23" s="79" t="s">
        <v>63</v>
      </c>
      <c r="AN23" s="79" t="str">
        <f>IF(AI23="","",$AN$2)</f>
        <v>C</v>
      </c>
      <c r="AO23" s="79" t="str">
        <f>IF(N23="","",IF(N23&gt;=$AO$1/100,"O","X"))</f>
        <v>X</v>
      </c>
      <c r="AP23" s="79" t="str">
        <f>IF(I23="","",IF(I23&lt;=$AP$1,"O","X"))</f>
        <v>X</v>
      </c>
      <c r="AQ23" s="79" t="str">
        <f>IF(O23="","",IF(O23&lt;=$AQ$1,"O","X"))</f>
        <v>X</v>
      </c>
      <c r="AR23" s="79" t="str">
        <f>IF(M23="","",IF(M23&lt;=$AR$1,"O","X"))</f>
        <v>X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>X</v>
      </c>
    </row>
    <row r="24" spans="1:48" x14ac:dyDescent="0.3">
      <c r="A24" s="9" t="s">
        <v>865</v>
      </c>
      <c r="B24" s="10" t="s">
        <v>1661</v>
      </c>
      <c r="C24" s="88">
        <v>1147</v>
      </c>
      <c r="D24" s="86">
        <v>109.6</v>
      </c>
      <c r="E24" s="87">
        <v>33</v>
      </c>
      <c r="F24" s="86">
        <v>83.7</v>
      </c>
      <c r="G24" s="17">
        <v>25</v>
      </c>
      <c r="H24" s="88">
        <v>361</v>
      </c>
      <c r="I24" s="89">
        <v>160000</v>
      </c>
      <c r="J24" s="89" t="s">
        <v>64</v>
      </c>
      <c r="K24" s="89">
        <v>80000</v>
      </c>
      <c r="L24" s="89" t="s">
        <v>65</v>
      </c>
      <c r="M24" s="90">
        <f>I24-K24</f>
        <v>80000</v>
      </c>
      <c r="N24" s="4">
        <f>IF(ISERROR(K24/I24),"",K24/I24)</f>
        <v>0.5</v>
      </c>
      <c r="O24" s="91">
        <f>I24/E24</f>
        <v>4848.484848484848</v>
      </c>
      <c r="P24" s="91">
        <f>K24/E24</f>
        <v>2424.242424242424</v>
      </c>
      <c r="Q24" s="79">
        <v>3</v>
      </c>
      <c r="R24" s="79">
        <v>2</v>
      </c>
      <c r="S24" s="79" t="s">
        <v>72</v>
      </c>
      <c r="T24" s="5" t="s">
        <v>102</v>
      </c>
      <c r="U24" s="9"/>
      <c r="W24" s="86">
        <f t="shared" si="25"/>
        <v>109.6</v>
      </c>
      <c r="X24" s="87">
        <f t="shared" si="25"/>
        <v>33</v>
      </c>
      <c r="Y24" s="92">
        <f t="shared" si="26"/>
        <v>361</v>
      </c>
      <c r="Z24" s="90">
        <f t="shared" si="26"/>
        <v>160000</v>
      </c>
      <c r="AA24" s="90">
        <f>K24</f>
        <v>80000</v>
      </c>
      <c r="AB24" s="90">
        <f t="shared" si="27"/>
        <v>80000</v>
      </c>
      <c r="AC24" s="4">
        <f t="shared" si="27"/>
        <v>0.5</v>
      </c>
      <c r="AD24" s="91">
        <f t="shared" si="27"/>
        <v>4848.484848484848</v>
      </c>
      <c r="AE24" s="79" t="str">
        <f>S24</f>
        <v>계</v>
      </c>
      <c r="AF24" s="79" t="str">
        <f>Q24&amp;"/"&amp;R24</f>
        <v>3/2</v>
      </c>
      <c r="AH24" s="20" t="str">
        <f t="shared" si="1"/>
        <v>봇들1단지판교신미주</v>
      </c>
      <c r="AI24" s="87">
        <f t="shared" si="0"/>
        <v>33</v>
      </c>
      <c r="AJ24" s="79" t="str">
        <f>IF(AI24="","",$AJ$2)</f>
        <v>A-</v>
      </c>
      <c r="AK24" s="79" t="s">
        <v>13</v>
      </c>
      <c r="AL24" s="79" t="s">
        <v>62</v>
      </c>
      <c r="AM24" s="79" t="s">
        <v>63</v>
      </c>
      <c r="AN24" s="79" t="str">
        <f>IF(AI24="","",$AN$2)</f>
        <v>C</v>
      </c>
      <c r="AO24" s="79" t="str">
        <f>IF(N24="","",IF(N24&gt;=$AO$1/100,"O","X"))</f>
        <v>X</v>
      </c>
      <c r="AP24" s="79" t="str">
        <f>IF(I24="","",IF(I24&lt;=$AP$1,"O","X"))</f>
        <v>X</v>
      </c>
      <c r="AQ24" s="79" t="str">
        <f>IF(O24="","",IF(O24&lt;=$AQ$1,"O","X"))</f>
        <v>X</v>
      </c>
      <c r="AR24" s="79" t="str">
        <f>IF(M24="","",IF(M24&lt;=$AR$1,"O","X"))</f>
        <v>X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>X</v>
      </c>
    </row>
    <row r="25" spans="1:48" x14ac:dyDescent="0.3">
      <c r="A25" s="9" t="s">
        <v>865</v>
      </c>
      <c r="B25" s="10" t="s">
        <v>1661</v>
      </c>
      <c r="C25" s="88">
        <v>1147</v>
      </c>
      <c r="D25" s="86">
        <v>109.3</v>
      </c>
      <c r="E25" s="87">
        <v>33</v>
      </c>
      <c r="F25" s="86">
        <v>83.5</v>
      </c>
      <c r="G25" s="17">
        <v>25</v>
      </c>
      <c r="H25" s="88">
        <v>155</v>
      </c>
      <c r="I25" s="89"/>
      <c r="J25" s="89"/>
      <c r="K25" s="89">
        <v>80000</v>
      </c>
      <c r="L25" s="89" t="s">
        <v>66</v>
      </c>
      <c r="M25" s="90">
        <f>I25-K25</f>
        <v>-80000</v>
      </c>
      <c r="N25" s="4" t="str">
        <f>IF(ISERROR(K25/I25),"",K25/I25)</f>
        <v/>
      </c>
      <c r="O25" s="91">
        <f>I25/E25</f>
        <v>0</v>
      </c>
      <c r="P25" s="91">
        <f>K25/E25</f>
        <v>2424.242424242424</v>
      </c>
      <c r="Q25" s="79">
        <v>3</v>
      </c>
      <c r="R25" s="79">
        <v>2</v>
      </c>
      <c r="S25" s="79" t="s">
        <v>72</v>
      </c>
      <c r="T25" s="5" t="s">
        <v>210</v>
      </c>
      <c r="U25" s="9"/>
      <c r="W25" s="86">
        <f t="shared" si="25"/>
        <v>109.3</v>
      </c>
      <c r="X25" s="87">
        <f t="shared" si="25"/>
        <v>33</v>
      </c>
      <c r="Y25" s="92">
        <f t="shared" si="26"/>
        <v>155</v>
      </c>
      <c r="Z25" s="90">
        <f t="shared" si="26"/>
        <v>0</v>
      </c>
      <c r="AA25" s="90">
        <f>K25</f>
        <v>80000</v>
      </c>
      <c r="AB25" s="90">
        <f t="shared" si="27"/>
        <v>-80000</v>
      </c>
      <c r="AC25" s="4" t="str">
        <f t="shared" si="27"/>
        <v/>
      </c>
      <c r="AD25" s="91">
        <f t="shared" si="27"/>
        <v>0</v>
      </c>
      <c r="AE25" s="79" t="str">
        <f>S25</f>
        <v>계</v>
      </c>
      <c r="AF25" s="79" t="str">
        <f>Q25&amp;"/"&amp;R25</f>
        <v>3/2</v>
      </c>
      <c r="AH25" s="20" t="str">
        <f t="shared" si="1"/>
        <v>봇들1단지판교신미주</v>
      </c>
      <c r="AI25" s="87">
        <f t="shared" si="0"/>
        <v>33</v>
      </c>
      <c r="AJ25" s="79" t="str">
        <f>IF(AI25="","",$AJ$2)</f>
        <v>A-</v>
      </c>
      <c r="AK25" s="79" t="s">
        <v>13</v>
      </c>
      <c r="AL25" s="79" t="s">
        <v>62</v>
      </c>
      <c r="AM25" s="79" t="s">
        <v>63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/>
      </c>
    </row>
    <row r="26" spans="1:48" x14ac:dyDescent="0.3">
      <c r="A26" s="9" t="s">
        <v>865</v>
      </c>
      <c r="B26" s="10" t="s">
        <v>1661</v>
      </c>
      <c r="C26" s="88">
        <v>1147</v>
      </c>
      <c r="D26" s="86">
        <v>109.1</v>
      </c>
      <c r="E26" s="87">
        <v>33</v>
      </c>
      <c r="F26" s="86">
        <v>83.2</v>
      </c>
      <c r="G26" s="17">
        <v>25</v>
      </c>
      <c r="H26" s="88">
        <v>155</v>
      </c>
      <c r="I26" s="89">
        <v>180000</v>
      </c>
      <c r="J26" s="89" t="s">
        <v>74</v>
      </c>
      <c r="K26" s="89">
        <v>83000</v>
      </c>
      <c r="L26" s="89" t="s">
        <v>74</v>
      </c>
      <c r="M26" s="90">
        <f>I26-K26</f>
        <v>97000</v>
      </c>
      <c r="N26" s="4">
        <f>IF(ISERROR(K26/I26),"",K26/I26)</f>
        <v>0.46111111111111114</v>
      </c>
      <c r="O26" s="91">
        <f>I26/E26</f>
        <v>5454.545454545455</v>
      </c>
      <c r="P26" s="91">
        <f>K26/E26</f>
        <v>2515.151515151515</v>
      </c>
      <c r="Q26" s="79">
        <v>3</v>
      </c>
      <c r="R26" s="79">
        <v>2</v>
      </c>
      <c r="S26" s="79" t="s">
        <v>72</v>
      </c>
      <c r="T26" s="5" t="s">
        <v>211</v>
      </c>
      <c r="U26" s="9"/>
      <c r="W26" s="86">
        <f t="shared" si="25"/>
        <v>109.1</v>
      </c>
      <c r="X26" s="87">
        <f t="shared" si="25"/>
        <v>33</v>
      </c>
      <c r="Y26" s="92">
        <f t="shared" si="26"/>
        <v>155</v>
      </c>
      <c r="Z26" s="90">
        <f t="shared" si="26"/>
        <v>180000</v>
      </c>
      <c r="AA26" s="90">
        <f>K26</f>
        <v>83000</v>
      </c>
      <c r="AB26" s="90">
        <f t="shared" si="27"/>
        <v>97000</v>
      </c>
      <c r="AC26" s="4">
        <f t="shared" si="27"/>
        <v>0.46111111111111114</v>
      </c>
      <c r="AD26" s="91">
        <f t="shared" si="27"/>
        <v>5454.545454545455</v>
      </c>
      <c r="AE26" s="79" t="str">
        <f>S26</f>
        <v>계</v>
      </c>
      <c r="AF26" s="79" t="str">
        <f>Q26&amp;"/"&amp;R26</f>
        <v>3/2</v>
      </c>
      <c r="AH26" s="20" t="str">
        <f t="shared" si="1"/>
        <v>봇들1단지판교신미주</v>
      </c>
      <c r="AI26" s="87">
        <f t="shared" si="0"/>
        <v>33</v>
      </c>
      <c r="AJ26" s="79" t="str">
        <f>IF(AI26="","",$AJ$2)</f>
        <v>A-</v>
      </c>
      <c r="AK26" s="79" t="s">
        <v>13</v>
      </c>
      <c r="AL26" s="79" t="s">
        <v>62</v>
      </c>
      <c r="AM26" s="79" t="s">
        <v>63</v>
      </c>
      <c r="AN26" s="79" t="str">
        <f>IF(AI26="","",$AN$2)</f>
        <v>C</v>
      </c>
      <c r="AO26" s="79" t="str">
        <f>IF(N26="","",IF(N26&gt;=$AO$1/100,"O","X"))</f>
        <v>X</v>
      </c>
      <c r="AP26" s="79" t="str">
        <f>IF(I26="","",IF(I26&lt;=$AP$1,"O","X"))</f>
        <v>X</v>
      </c>
      <c r="AQ26" s="79" t="str">
        <f>IF(O26="","",IF(O26&lt;=$AQ$1,"O","X"))</f>
        <v>X</v>
      </c>
      <c r="AR26" s="79" t="str">
        <f>IF(M26="","",IF(M26&lt;=$AR$1,"O","X"))</f>
        <v>X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>X</v>
      </c>
    </row>
    <row r="27" spans="1:48" x14ac:dyDescent="0.3">
      <c r="A27" s="9"/>
      <c r="B27" s="79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삼평동 봇들8단지휴먼시아('09.11.,447^)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6" t="str">
        <f t="shared" si="0"/>
        <v/>
      </c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</row>
    <row r="28" spans="1:48" x14ac:dyDescent="0.3">
      <c r="A28" s="9" t="s">
        <v>874</v>
      </c>
      <c r="B28" s="10" t="s">
        <v>1652</v>
      </c>
      <c r="C28" s="88">
        <v>447</v>
      </c>
      <c r="D28" s="86">
        <v>110.6</v>
      </c>
      <c r="E28" s="87">
        <v>33</v>
      </c>
      <c r="F28" s="86">
        <v>84.5</v>
      </c>
      <c r="G28" s="17">
        <v>26</v>
      </c>
      <c r="H28" s="88">
        <v>66</v>
      </c>
      <c r="I28" s="89">
        <v>203000</v>
      </c>
      <c r="J28" s="89" t="s">
        <v>84</v>
      </c>
      <c r="K28" s="89">
        <v>100000</v>
      </c>
      <c r="L28" s="89" t="s">
        <v>66</v>
      </c>
      <c r="M28" s="90">
        <f t="shared" ref="M28:M34" si="28">I28-K28</f>
        <v>103000</v>
      </c>
      <c r="N28" s="4">
        <f t="shared" ref="N28:N34" si="29">IF(ISERROR(K28/I28),"",K28/I28)</f>
        <v>0.49261083743842365</v>
      </c>
      <c r="O28" s="91">
        <f t="shared" ref="O28:O34" si="30">I28/E28</f>
        <v>6151.515151515152</v>
      </c>
      <c r="P28" s="91">
        <f t="shared" ref="P28:P34" si="31">K28/E28</f>
        <v>3030.3030303030305</v>
      </c>
      <c r="Q28" s="79">
        <v>3</v>
      </c>
      <c r="R28" s="79">
        <v>2</v>
      </c>
      <c r="S28" s="79" t="s">
        <v>72</v>
      </c>
      <c r="T28" s="5" t="s">
        <v>212</v>
      </c>
      <c r="U28" s="9"/>
      <c r="W28" s="86">
        <f t="shared" ref="W28:X34" si="32">D28</f>
        <v>110.6</v>
      </c>
      <c r="X28" s="87">
        <f t="shared" si="32"/>
        <v>33</v>
      </c>
      <c r="Y28" s="92">
        <f t="shared" ref="Y28:Z34" si="33">H28</f>
        <v>66</v>
      </c>
      <c r="Z28" s="90">
        <f t="shared" si="33"/>
        <v>203000</v>
      </c>
      <c r="AA28" s="90">
        <f t="shared" ref="AA28:AA34" si="34">K28</f>
        <v>100000</v>
      </c>
      <c r="AB28" s="90">
        <f t="shared" ref="AB28:AD34" si="35">M28</f>
        <v>103000</v>
      </c>
      <c r="AC28" s="4">
        <f t="shared" si="35"/>
        <v>0.49261083743842365</v>
      </c>
      <c r="AD28" s="91">
        <f t="shared" si="35"/>
        <v>6151.515151515152</v>
      </c>
      <c r="AE28" s="79" t="str">
        <f t="shared" ref="AE28:AE34" si="36">S28</f>
        <v>계</v>
      </c>
      <c r="AF28" s="79" t="str">
        <f t="shared" ref="AF28:AF34" si="37">Q28&amp;"/"&amp;R28</f>
        <v>3/2</v>
      </c>
      <c r="AH28" s="20" t="str">
        <f t="shared" si="1"/>
        <v>봇들8단지휴먼시아</v>
      </c>
      <c r="AI28" s="87">
        <f t="shared" si="0"/>
        <v>33</v>
      </c>
      <c r="AJ28" s="79" t="str">
        <f t="shared" ref="AJ28:AJ34" si="38">IF(AI28="","",$AJ$2)</f>
        <v>A-</v>
      </c>
      <c r="AK28" s="79" t="s">
        <v>13</v>
      </c>
      <c r="AL28" s="79" t="s">
        <v>62</v>
      </c>
      <c r="AM28" s="79" t="s">
        <v>63</v>
      </c>
      <c r="AN28" s="79" t="str">
        <f t="shared" ref="AN28:AN34" si="39">IF(AI28="","",$AN$2)</f>
        <v>C</v>
      </c>
      <c r="AO28" s="79" t="str">
        <f t="shared" ref="AO28:AO34" si="40">IF(N28="","",IF(N28&gt;=$AO$1/100,"O","X"))</f>
        <v>X</v>
      </c>
      <c r="AP28" s="79" t="str">
        <f t="shared" ref="AP28:AP34" si="41">IF(I28="","",IF(I28&lt;=$AP$1,"O","X"))</f>
        <v>X</v>
      </c>
      <c r="AQ28" s="79" t="str">
        <f t="shared" ref="AQ28:AQ34" si="42">IF(O28="","",IF(O28&lt;=$AQ$1,"O","X"))</f>
        <v>X</v>
      </c>
      <c r="AR28" s="79" t="str">
        <f t="shared" ref="AR28:AR34" si="43">IF(M28="","",IF(M28&lt;=$AR$1,"O","X"))</f>
        <v>X</v>
      </c>
      <c r="AS28" s="79" t="s">
        <v>2</v>
      </c>
      <c r="AT28" s="79" t="str">
        <f t="shared" ref="AT28:AT34" si="44">IF(OR(F28="",AI28=""),"",IF(AND((F28&lt;=85),(AI28&gt;=15)),"O","X"))</f>
        <v>O</v>
      </c>
      <c r="AU28" s="79" t="str">
        <f t="shared" ref="AU28:AU34" si="45">IF(C28="","",IF(C28&gt;=$AU$1,"O","X"))</f>
        <v>O</v>
      </c>
      <c r="AV28" s="79" t="str">
        <f t="shared" ref="AV28:AV34" si="46">IF(AO28="","",IF(AND(AO28="O",AP28="O",AR28="O",AT28="O",AU28="O"),"후보","X"))</f>
        <v>X</v>
      </c>
    </row>
    <row r="29" spans="1:48" x14ac:dyDescent="0.3">
      <c r="A29" s="9" t="s">
        <v>874</v>
      </c>
      <c r="B29" s="10" t="s">
        <v>1652</v>
      </c>
      <c r="C29" s="88">
        <v>447</v>
      </c>
      <c r="D29" s="86">
        <v>110.7</v>
      </c>
      <c r="E29" s="87">
        <v>33</v>
      </c>
      <c r="F29" s="86">
        <v>84.6</v>
      </c>
      <c r="G29" s="17">
        <v>26</v>
      </c>
      <c r="H29" s="88">
        <v>36</v>
      </c>
      <c r="I29" s="89">
        <v>225000</v>
      </c>
      <c r="J29" s="89" t="s">
        <v>84</v>
      </c>
      <c r="K29" s="89"/>
      <c r="L29" s="89"/>
      <c r="M29" s="90">
        <f t="shared" si="28"/>
        <v>225000</v>
      </c>
      <c r="N29" s="4">
        <f t="shared" si="29"/>
        <v>0</v>
      </c>
      <c r="O29" s="91">
        <f t="shared" si="30"/>
        <v>6818.181818181818</v>
      </c>
      <c r="P29" s="91">
        <f t="shared" si="31"/>
        <v>0</v>
      </c>
      <c r="Q29" s="79">
        <v>3</v>
      </c>
      <c r="R29" s="79">
        <v>2</v>
      </c>
      <c r="S29" s="79" t="s">
        <v>72</v>
      </c>
      <c r="T29" s="5" t="s">
        <v>213</v>
      </c>
      <c r="U29" s="9"/>
      <c r="W29" s="86">
        <f t="shared" si="32"/>
        <v>110.7</v>
      </c>
      <c r="X29" s="87">
        <f t="shared" si="32"/>
        <v>33</v>
      </c>
      <c r="Y29" s="92">
        <f t="shared" si="33"/>
        <v>36</v>
      </c>
      <c r="Z29" s="90">
        <f t="shared" si="33"/>
        <v>225000</v>
      </c>
      <c r="AA29" s="90">
        <f t="shared" si="34"/>
        <v>0</v>
      </c>
      <c r="AB29" s="90">
        <f t="shared" si="35"/>
        <v>225000</v>
      </c>
      <c r="AC29" s="4">
        <f t="shared" si="35"/>
        <v>0</v>
      </c>
      <c r="AD29" s="91">
        <f t="shared" si="35"/>
        <v>6818.181818181818</v>
      </c>
      <c r="AE29" s="79" t="str">
        <f t="shared" si="36"/>
        <v>계</v>
      </c>
      <c r="AF29" s="79" t="str">
        <f t="shared" si="37"/>
        <v>3/2</v>
      </c>
      <c r="AH29" s="20" t="str">
        <f t="shared" si="1"/>
        <v>봇들8단지휴먼시아</v>
      </c>
      <c r="AI29" s="87">
        <f t="shared" si="0"/>
        <v>33</v>
      </c>
      <c r="AJ29" s="79" t="str">
        <f t="shared" si="38"/>
        <v>A-</v>
      </c>
      <c r="AK29" s="79" t="s">
        <v>13</v>
      </c>
      <c r="AL29" s="79" t="s">
        <v>62</v>
      </c>
      <c r="AM29" s="79" t="s">
        <v>63</v>
      </c>
      <c r="AN29" s="79" t="str">
        <f t="shared" si="39"/>
        <v>C</v>
      </c>
      <c r="AO29" s="79" t="str">
        <f t="shared" si="40"/>
        <v>X</v>
      </c>
      <c r="AP29" s="79" t="str">
        <f t="shared" si="41"/>
        <v>X</v>
      </c>
      <c r="AQ29" s="79" t="str">
        <f t="shared" si="42"/>
        <v>X</v>
      </c>
      <c r="AR29" s="79" t="str">
        <f t="shared" si="43"/>
        <v>X</v>
      </c>
      <c r="AS29" s="79" t="s">
        <v>2</v>
      </c>
      <c r="AT29" s="79" t="str">
        <f t="shared" si="44"/>
        <v>O</v>
      </c>
      <c r="AU29" s="79" t="str">
        <f t="shared" si="45"/>
        <v>O</v>
      </c>
      <c r="AV29" s="79" t="str">
        <f t="shared" si="46"/>
        <v>X</v>
      </c>
    </row>
    <row r="30" spans="1:48" x14ac:dyDescent="0.3">
      <c r="A30" s="9" t="s">
        <v>874</v>
      </c>
      <c r="B30" s="10" t="s">
        <v>1652</v>
      </c>
      <c r="C30" s="88">
        <v>447</v>
      </c>
      <c r="D30" s="86">
        <v>111.1</v>
      </c>
      <c r="E30" s="87">
        <v>34</v>
      </c>
      <c r="F30" s="86">
        <v>84.9</v>
      </c>
      <c r="G30" s="17">
        <v>26</v>
      </c>
      <c r="H30" s="88">
        <v>74</v>
      </c>
      <c r="I30" s="89">
        <v>230000</v>
      </c>
      <c r="J30" s="89" t="s">
        <v>74</v>
      </c>
      <c r="K30" s="89"/>
      <c r="L30" s="89"/>
      <c r="M30" s="90">
        <f t="shared" si="28"/>
        <v>230000</v>
      </c>
      <c r="N30" s="4">
        <f t="shared" si="29"/>
        <v>0</v>
      </c>
      <c r="O30" s="91">
        <f t="shared" si="30"/>
        <v>6764.7058823529414</v>
      </c>
      <c r="P30" s="91">
        <f t="shared" si="31"/>
        <v>0</v>
      </c>
      <c r="Q30" s="79">
        <v>3</v>
      </c>
      <c r="R30" s="79">
        <v>2</v>
      </c>
      <c r="S30" s="79" t="s">
        <v>72</v>
      </c>
      <c r="T30" s="5" t="s">
        <v>214</v>
      </c>
      <c r="U30" s="9"/>
      <c r="W30" s="86">
        <f t="shared" si="32"/>
        <v>111.1</v>
      </c>
      <c r="X30" s="87">
        <f t="shared" si="32"/>
        <v>34</v>
      </c>
      <c r="Y30" s="92">
        <f t="shared" si="33"/>
        <v>74</v>
      </c>
      <c r="Z30" s="90">
        <f t="shared" si="33"/>
        <v>230000</v>
      </c>
      <c r="AA30" s="90">
        <f t="shared" si="34"/>
        <v>0</v>
      </c>
      <c r="AB30" s="90">
        <f t="shared" si="35"/>
        <v>230000</v>
      </c>
      <c r="AC30" s="4">
        <f t="shared" si="35"/>
        <v>0</v>
      </c>
      <c r="AD30" s="91">
        <f t="shared" si="35"/>
        <v>6764.7058823529414</v>
      </c>
      <c r="AE30" s="79" t="str">
        <f t="shared" si="36"/>
        <v>계</v>
      </c>
      <c r="AF30" s="79" t="str">
        <f t="shared" si="37"/>
        <v>3/2</v>
      </c>
      <c r="AH30" s="20" t="str">
        <f t="shared" si="1"/>
        <v>봇들8단지휴먼시아</v>
      </c>
      <c r="AI30" s="87">
        <f t="shared" si="0"/>
        <v>34</v>
      </c>
      <c r="AJ30" s="79" t="str">
        <f t="shared" si="38"/>
        <v>A-</v>
      </c>
      <c r="AK30" s="79" t="s">
        <v>13</v>
      </c>
      <c r="AL30" s="79" t="s">
        <v>62</v>
      </c>
      <c r="AM30" s="79" t="s">
        <v>63</v>
      </c>
      <c r="AN30" s="79" t="str">
        <f t="shared" si="39"/>
        <v>C</v>
      </c>
      <c r="AO30" s="79" t="str">
        <f t="shared" si="40"/>
        <v>X</v>
      </c>
      <c r="AP30" s="79" t="str">
        <f t="shared" si="41"/>
        <v>X</v>
      </c>
      <c r="AQ30" s="79" t="str">
        <f t="shared" si="42"/>
        <v>X</v>
      </c>
      <c r="AR30" s="79" t="str">
        <f t="shared" si="43"/>
        <v>X</v>
      </c>
      <c r="AS30" s="79" t="s">
        <v>2</v>
      </c>
      <c r="AT30" s="79" t="str">
        <f t="shared" si="44"/>
        <v>O</v>
      </c>
      <c r="AU30" s="79" t="str">
        <f t="shared" si="45"/>
        <v>O</v>
      </c>
      <c r="AV30" s="79" t="str">
        <f t="shared" si="46"/>
        <v>X</v>
      </c>
    </row>
    <row r="31" spans="1:48" x14ac:dyDescent="0.3">
      <c r="A31" s="9" t="s">
        <v>874</v>
      </c>
      <c r="B31" s="10" t="s">
        <v>1652</v>
      </c>
      <c r="C31" s="88">
        <v>447</v>
      </c>
      <c r="D31" s="86">
        <v>111</v>
      </c>
      <c r="E31" s="87">
        <v>34</v>
      </c>
      <c r="F31" s="86">
        <v>84.8</v>
      </c>
      <c r="G31" s="17">
        <v>26</v>
      </c>
      <c r="H31" s="88">
        <v>21</v>
      </c>
      <c r="I31" s="89"/>
      <c r="J31" s="89"/>
      <c r="K31" s="89"/>
      <c r="L31" s="89"/>
      <c r="M31" s="90">
        <f t="shared" si="28"/>
        <v>0</v>
      </c>
      <c r="N31" s="4" t="str">
        <f t="shared" si="29"/>
        <v/>
      </c>
      <c r="O31" s="91">
        <f t="shared" si="30"/>
        <v>0</v>
      </c>
      <c r="P31" s="91">
        <f t="shared" si="31"/>
        <v>0</v>
      </c>
      <c r="Q31" s="79">
        <v>3</v>
      </c>
      <c r="R31" s="79">
        <v>2</v>
      </c>
      <c r="S31" s="79" t="s">
        <v>72</v>
      </c>
      <c r="T31" s="5" t="s">
        <v>152</v>
      </c>
      <c r="U31" s="9"/>
      <c r="W31" s="86">
        <f t="shared" si="32"/>
        <v>111</v>
      </c>
      <c r="X31" s="87">
        <f t="shared" si="32"/>
        <v>34</v>
      </c>
      <c r="Y31" s="92">
        <f t="shared" si="33"/>
        <v>21</v>
      </c>
      <c r="Z31" s="90">
        <f t="shared" si="33"/>
        <v>0</v>
      </c>
      <c r="AA31" s="90">
        <f t="shared" si="34"/>
        <v>0</v>
      </c>
      <c r="AB31" s="90">
        <f t="shared" si="35"/>
        <v>0</v>
      </c>
      <c r="AC31" s="4" t="str">
        <f t="shared" si="35"/>
        <v/>
      </c>
      <c r="AD31" s="91">
        <f t="shared" si="35"/>
        <v>0</v>
      </c>
      <c r="AE31" s="79" t="str">
        <f t="shared" si="36"/>
        <v>계</v>
      </c>
      <c r="AF31" s="79" t="str">
        <f t="shared" si="37"/>
        <v>3/2</v>
      </c>
      <c r="AH31" s="20" t="str">
        <f t="shared" si="1"/>
        <v>봇들8단지휴먼시아</v>
      </c>
      <c r="AI31" s="87">
        <f t="shared" si="0"/>
        <v>34</v>
      </c>
      <c r="AJ31" s="79" t="str">
        <f t="shared" si="38"/>
        <v>A-</v>
      </c>
      <c r="AK31" s="79" t="s">
        <v>13</v>
      </c>
      <c r="AL31" s="79" t="s">
        <v>62</v>
      </c>
      <c r="AM31" s="79" t="s">
        <v>63</v>
      </c>
      <c r="AN31" s="79" t="str">
        <f t="shared" si="39"/>
        <v>C</v>
      </c>
      <c r="AO31" s="79" t="str">
        <f t="shared" si="40"/>
        <v/>
      </c>
      <c r="AP31" s="79" t="str">
        <f t="shared" si="41"/>
        <v/>
      </c>
      <c r="AQ31" s="79" t="str">
        <f t="shared" si="42"/>
        <v>O</v>
      </c>
      <c r="AR31" s="79" t="str">
        <f t="shared" si="43"/>
        <v>O</v>
      </c>
      <c r="AS31" s="79" t="s">
        <v>2</v>
      </c>
      <c r="AT31" s="79" t="str">
        <f t="shared" si="44"/>
        <v>O</v>
      </c>
      <c r="AU31" s="79" t="str">
        <f t="shared" si="45"/>
        <v>O</v>
      </c>
      <c r="AV31" s="79" t="str">
        <f t="shared" si="46"/>
        <v/>
      </c>
    </row>
    <row r="32" spans="1:48" x14ac:dyDescent="0.3">
      <c r="A32" s="9" t="s">
        <v>874</v>
      </c>
      <c r="B32" s="10" t="s">
        <v>1652</v>
      </c>
      <c r="C32" s="88">
        <v>447</v>
      </c>
      <c r="D32" s="86">
        <v>133.30000000000001</v>
      </c>
      <c r="E32" s="87">
        <v>40</v>
      </c>
      <c r="F32" s="86">
        <v>101.8</v>
      </c>
      <c r="G32" s="17">
        <v>31</v>
      </c>
      <c r="H32" s="88">
        <v>132</v>
      </c>
      <c r="I32" s="89">
        <v>240000</v>
      </c>
      <c r="J32" s="89" t="s">
        <v>74</v>
      </c>
      <c r="K32" s="89">
        <v>130000</v>
      </c>
      <c r="L32" s="89" t="s">
        <v>69</v>
      </c>
      <c r="M32" s="90">
        <f t="shared" si="28"/>
        <v>110000</v>
      </c>
      <c r="N32" s="4">
        <f t="shared" si="29"/>
        <v>0.54166666666666663</v>
      </c>
      <c r="O32" s="91">
        <f t="shared" si="30"/>
        <v>6000</v>
      </c>
      <c r="P32" s="91">
        <f t="shared" si="31"/>
        <v>3250</v>
      </c>
      <c r="Q32" s="79">
        <v>3</v>
      </c>
      <c r="R32" s="79">
        <v>2</v>
      </c>
      <c r="S32" s="79" t="s">
        <v>72</v>
      </c>
      <c r="T32" s="5" t="s">
        <v>215</v>
      </c>
      <c r="U32" s="9"/>
      <c r="W32" s="86">
        <f t="shared" si="32"/>
        <v>133.30000000000001</v>
      </c>
      <c r="X32" s="87">
        <f t="shared" si="32"/>
        <v>40</v>
      </c>
      <c r="Y32" s="92">
        <f t="shared" si="33"/>
        <v>132</v>
      </c>
      <c r="Z32" s="90">
        <f t="shared" si="33"/>
        <v>240000</v>
      </c>
      <c r="AA32" s="90">
        <f t="shared" si="34"/>
        <v>130000</v>
      </c>
      <c r="AB32" s="90">
        <f t="shared" si="35"/>
        <v>110000</v>
      </c>
      <c r="AC32" s="4">
        <f t="shared" si="35"/>
        <v>0.54166666666666663</v>
      </c>
      <c r="AD32" s="91">
        <f t="shared" si="35"/>
        <v>6000</v>
      </c>
      <c r="AE32" s="79" t="str">
        <f t="shared" si="36"/>
        <v>계</v>
      </c>
      <c r="AF32" s="79" t="str">
        <f t="shared" si="37"/>
        <v>3/2</v>
      </c>
      <c r="AH32" s="20" t="str">
        <f t="shared" si="1"/>
        <v>봇들8단지휴먼시아</v>
      </c>
      <c r="AI32" s="87">
        <f t="shared" si="0"/>
        <v>40</v>
      </c>
      <c r="AJ32" s="79" t="str">
        <f t="shared" si="38"/>
        <v>A-</v>
      </c>
      <c r="AK32" s="79" t="s">
        <v>13</v>
      </c>
      <c r="AL32" s="79" t="s">
        <v>62</v>
      </c>
      <c r="AM32" s="79" t="s">
        <v>63</v>
      </c>
      <c r="AN32" s="79" t="str">
        <f t="shared" si="39"/>
        <v>C</v>
      </c>
      <c r="AO32" s="79" t="str">
        <f t="shared" si="40"/>
        <v>X</v>
      </c>
      <c r="AP32" s="79" t="str">
        <f t="shared" si="41"/>
        <v>X</v>
      </c>
      <c r="AQ32" s="79" t="str">
        <f t="shared" si="42"/>
        <v>X</v>
      </c>
      <c r="AR32" s="79" t="str">
        <f t="shared" si="43"/>
        <v>X</v>
      </c>
      <c r="AS32" s="79" t="s">
        <v>2</v>
      </c>
      <c r="AT32" s="79" t="str">
        <f t="shared" si="44"/>
        <v>X</v>
      </c>
      <c r="AU32" s="79" t="str">
        <f t="shared" si="45"/>
        <v>O</v>
      </c>
      <c r="AV32" s="79" t="str">
        <f t="shared" si="46"/>
        <v>X</v>
      </c>
    </row>
    <row r="33" spans="1:48" x14ac:dyDescent="0.3">
      <c r="A33" s="9" t="s">
        <v>874</v>
      </c>
      <c r="B33" s="10" t="s">
        <v>1652</v>
      </c>
      <c r="C33" s="88">
        <v>447</v>
      </c>
      <c r="D33" s="86">
        <v>133.30000000000001</v>
      </c>
      <c r="E33" s="87">
        <v>40</v>
      </c>
      <c r="F33" s="86">
        <v>101.8</v>
      </c>
      <c r="G33" s="17">
        <v>31</v>
      </c>
      <c r="H33" s="88">
        <v>88</v>
      </c>
      <c r="I33" s="89">
        <v>240000</v>
      </c>
      <c r="J33" s="89" t="s">
        <v>74</v>
      </c>
      <c r="K33" s="89">
        <v>130000</v>
      </c>
      <c r="L33" s="89" t="s">
        <v>69</v>
      </c>
      <c r="M33" s="90">
        <f t="shared" si="28"/>
        <v>110000</v>
      </c>
      <c r="N33" s="4">
        <f t="shared" si="29"/>
        <v>0.54166666666666663</v>
      </c>
      <c r="O33" s="91">
        <f t="shared" si="30"/>
        <v>6000</v>
      </c>
      <c r="P33" s="91">
        <f t="shared" si="31"/>
        <v>3250</v>
      </c>
      <c r="Q33" s="79">
        <v>3</v>
      </c>
      <c r="R33" s="79">
        <v>2</v>
      </c>
      <c r="S33" s="79" t="s">
        <v>72</v>
      </c>
      <c r="T33" s="5" t="s">
        <v>216</v>
      </c>
      <c r="U33" s="9"/>
      <c r="W33" s="86">
        <f t="shared" si="32"/>
        <v>133.30000000000001</v>
      </c>
      <c r="X33" s="87">
        <f t="shared" si="32"/>
        <v>40</v>
      </c>
      <c r="Y33" s="92">
        <f t="shared" si="33"/>
        <v>88</v>
      </c>
      <c r="Z33" s="90">
        <f t="shared" si="33"/>
        <v>240000</v>
      </c>
      <c r="AA33" s="90">
        <f t="shared" si="34"/>
        <v>130000</v>
      </c>
      <c r="AB33" s="90">
        <f t="shared" si="35"/>
        <v>110000</v>
      </c>
      <c r="AC33" s="4">
        <f t="shared" si="35"/>
        <v>0.54166666666666663</v>
      </c>
      <c r="AD33" s="91">
        <f t="shared" si="35"/>
        <v>6000</v>
      </c>
      <c r="AE33" s="79" t="str">
        <f t="shared" si="36"/>
        <v>계</v>
      </c>
      <c r="AF33" s="79" t="str">
        <f t="shared" si="37"/>
        <v>3/2</v>
      </c>
      <c r="AH33" s="20" t="str">
        <f t="shared" si="1"/>
        <v>봇들8단지휴먼시아</v>
      </c>
      <c r="AI33" s="87">
        <f t="shared" si="0"/>
        <v>40</v>
      </c>
      <c r="AJ33" s="79" t="str">
        <f t="shared" si="38"/>
        <v>A-</v>
      </c>
      <c r="AK33" s="79" t="s">
        <v>13</v>
      </c>
      <c r="AL33" s="79" t="s">
        <v>62</v>
      </c>
      <c r="AM33" s="79" t="s">
        <v>63</v>
      </c>
      <c r="AN33" s="79" t="str">
        <f t="shared" si="39"/>
        <v>C</v>
      </c>
      <c r="AO33" s="79" t="str">
        <f t="shared" si="40"/>
        <v>X</v>
      </c>
      <c r="AP33" s="79" t="str">
        <f t="shared" si="41"/>
        <v>X</v>
      </c>
      <c r="AQ33" s="79" t="str">
        <f t="shared" si="42"/>
        <v>X</v>
      </c>
      <c r="AR33" s="79" t="str">
        <f t="shared" si="43"/>
        <v>X</v>
      </c>
      <c r="AS33" s="79" t="s">
        <v>2</v>
      </c>
      <c r="AT33" s="79" t="str">
        <f t="shared" si="44"/>
        <v>X</v>
      </c>
      <c r="AU33" s="79" t="str">
        <f t="shared" si="45"/>
        <v>O</v>
      </c>
      <c r="AV33" s="79" t="str">
        <f t="shared" si="46"/>
        <v>X</v>
      </c>
    </row>
    <row r="34" spans="1:48" x14ac:dyDescent="0.3">
      <c r="A34" s="9" t="s">
        <v>874</v>
      </c>
      <c r="B34" s="10" t="s">
        <v>1652</v>
      </c>
      <c r="C34" s="88">
        <v>447</v>
      </c>
      <c r="D34" s="86">
        <v>155.6</v>
      </c>
      <c r="E34" s="87">
        <v>47</v>
      </c>
      <c r="F34" s="86">
        <v>118.9</v>
      </c>
      <c r="G34" s="17">
        <v>36</v>
      </c>
      <c r="H34" s="88">
        <v>30</v>
      </c>
      <c r="I34" s="89"/>
      <c r="J34" s="89"/>
      <c r="K34" s="89"/>
      <c r="L34" s="89"/>
      <c r="M34" s="90">
        <f t="shared" si="28"/>
        <v>0</v>
      </c>
      <c r="N34" s="4" t="str">
        <f t="shared" si="29"/>
        <v/>
      </c>
      <c r="O34" s="91">
        <f t="shared" si="30"/>
        <v>0</v>
      </c>
      <c r="P34" s="91">
        <f t="shared" si="31"/>
        <v>0</v>
      </c>
      <c r="Q34" s="79">
        <v>4</v>
      </c>
      <c r="R34" s="79">
        <v>2</v>
      </c>
      <c r="S34" s="79" t="s">
        <v>72</v>
      </c>
      <c r="T34" s="5">
        <v>155</v>
      </c>
      <c r="U34" s="9"/>
      <c r="W34" s="86">
        <f t="shared" si="32"/>
        <v>155.6</v>
      </c>
      <c r="X34" s="87">
        <f t="shared" si="32"/>
        <v>47</v>
      </c>
      <c r="Y34" s="92">
        <f t="shared" si="33"/>
        <v>30</v>
      </c>
      <c r="Z34" s="90">
        <f t="shared" si="33"/>
        <v>0</v>
      </c>
      <c r="AA34" s="90">
        <f t="shared" si="34"/>
        <v>0</v>
      </c>
      <c r="AB34" s="90">
        <f t="shared" si="35"/>
        <v>0</v>
      </c>
      <c r="AC34" s="4" t="str">
        <f t="shared" si="35"/>
        <v/>
      </c>
      <c r="AD34" s="91">
        <f t="shared" si="35"/>
        <v>0</v>
      </c>
      <c r="AE34" s="79" t="str">
        <f t="shared" si="36"/>
        <v>계</v>
      </c>
      <c r="AF34" s="79" t="str">
        <f t="shared" si="37"/>
        <v>4/2</v>
      </c>
      <c r="AH34" s="20" t="str">
        <f t="shared" si="1"/>
        <v>봇들8단지휴먼시아</v>
      </c>
      <c r="AI34" s="87">
        <f t="shared" si="0"/>
        <v>47</v>
      </c>
      <c r="AJ34" s="79" t="str">
        <f t="shared" si="38"/>
        <v>A-</v>
      </c>
      <c r="AK34" s="79" t="s">
        <v>13</v>
      </c>
      <c r="AL34" s="79" t="s">
        <v>62</v>
      </c>
      <c r="AM34" s="79" t="s">
        <v>63</v>
      </c>
      <c r="AN34" s="79" t="str">
        <f t="shared" si="39"/>
        <v>C</v>
      </c>
      <c r="AO34" s="79" t="str">
        <f t="shared" si="40"/>
        <v/>
      </c>
      <c r="AP34" s="79" t="str">
        <f t="shared" si="41"/>
        <v/>
      </c>
      <c r="AQ34" s="79" t="str">
        <f t="shared" si="42"/>
        <v>O</v>
      </c>
      <c r="AR34" s="79" t="str">
        <f t="shared" si="43"/>
        <v>O</v>
      </c>
      <c r="AS34" s="79" t="s">
        <v>2</v>
      </c>
      <c r="AT34" s="79" t="str">
        <f t="shared" si="44"/>
        <v>X</v>
      </c>
      <c r="AU34" s="79" t="str">
        <f t="shared" si="45"/>
        <v>O</v>
      </c>
      <c r="AV34" s="79" t="str">
        <f t="shared" si="46"/>
        <v/>
      </c>
    </row>
    <row r="35" spans="1:48" x14ac:dyDescent="0.3">
      <c r="A35" s="9"/>
      <c r="B35" s="79"/>
      <c r="C35" s="6"/>
      <c r="D35" s="9"/>
      <c r="E35" s="14"/>
      <c r="F35" s="86"/>
      <c r="G35" s="9"/>
      <c r="H35" s="9"/>
      <c r="I35" s="9"/>
      <c r="J35" s="9"/>
      <c r="K35" s="9"/>
      <c r="L35" s="9"/>
      <c r="M35" s="9"/>
      <c r="N35" s="9"/>
      <c r="O35" s="91"/>
      <c r="P35" s="91"/>
      <c r="Q35" s="87"/>
      <c r="R35" s="87"/>
      <c r="S35" s="9"/>
      <c r="T35" s="47"/>
      <c r="U35" s="9"/>
      <c r="W35" s="67" t="str">
        <f>$A$4&amp;" "&amp;A36&amp;"("&amp;B36&amp;","&amp;C36&amp;"^)"</f>
        <v>삼평동 봇들9단지휴먼시아어울림('09.07.,850^)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6" t="str">
        <f t="shared" ref="AI35:AI61" si="47">IF(E35="","",E35)</f>
        <v/>
      </c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</row>
    <row r="36" spans="1:48" x14ac:dyDescent="0.3">
      <c r="A36" s="9" t="s">
        <v>878</v>
      </c>
      <c r="B36" s="10" t="s">
        <v>1660</v>
      </c>
      <c r="C36" s="88">
        <v>850</v>
      </c>
      <c r="D36" s="86">
        <v>127.2</v>
      </c>
      <c r="E36" s="87">
        <v>38</v>
      </c>
      <c r="F36" s="86">
        <v>101.1</v>
      </c>
      <c r="G36" s="17">
        <v>31</v>
      </c>
      <c r="H36" s="88">
        <v>101</v>
      </c>
      <c r="I36" s="89">
        <v>235000</v>
      </c>
      <c r="J36" s="89" t="s">
        <v>103</v>
      </c>
      <c r="K36" s="89">
        <v>110000</v>
      </c>
      <c r="L36" s="89" t="s">
        <v>69</v>
      </c>
      <c r="M36" s="90">
        <f t="shared" ref="M36:M54" si="48">I36-K36</f>
        <v>125000</v>
      </c>
      <c r="N36" s="4">
        <f t="shared" ref="N36:N54" si="49">IF(ISERROR(K36/I36),"",K36/I36)</f>
        <v>0.46808510638297873</v>
      </c>
      <c r="O36" s="91">
        <f t="shared" ref="O36:O54" si="50">I36/E36</f>
        <v>6184.2105263157891</v>
      </c>
      <c r="P36" s="91">
        <f t="shared" ref="P36:P54" si="51">K36/E36</f>
        <v>2894.7368421052633</v>
      </c>
      <c r="Q36" s="79">
        <v>3</v>
      </c>
      <c r="R36" s="79">
        <v>2</v>
      </c>
      <c r="S36" s="79" t="s">
        <v>72</v>
      </c>
      <c r="T36" s="5" t="s">
        <v>217</v>
      </c>
      <c r="U36" s="9"/>
      <c r="W36" s="86">
        <f t="shared" ref="W36:W54" si="52">D36</f>
        <v>127.2</v>
      </c>
      <c r="X36" s="87">
        <f t="shared" ref="X36:X54" si="53">E36</f>
        <v>38</v>
      </c>
      <c r="Y36" s="92">
        <f t="shared" ref="Y36:Y54" si="54">H36</f>
        <v>101</v>
      </c>
      <c r="Z36" s="90">
        <f t="shared" ref="Z36:Z54" si="55">I36</f>
        <v>235000</v>
      </c>
      <c r="AA36" s="90">
        <f t="shared" ref="AA36:AA54" si="56">K36</f>
        <v>110000</v>
      </c>
      <c r="AB36" s="90">
        <f t="shared" ref="AB36:AB54" si="57">M36</f>
        <v>125000</v>
      </c>
      <c r="AC36" s="4">
        <f t="shared" ref="AC36:AC54" si="58">N36</f>
        <v>0.46808510638297873</v>
      </c>
      <c r="AD36" s="91">
        <f t="shared" ref="AD36:AD54" si="59">O36</f>
        <v>6184.2105263157891</v>
      </c>
      <c r="AE36" s="79" t="str">
        <f t="shared" ref="AE36:AE54" si="60">S36</f>
        <v>계</v>
      </c>
      <c r="AF36" s="79" t="str">
        <f t="shared" ref="AF36:AF54" si="61">Q36&amp;"/"&amp;R36</f>
        <v>3/2</v>
      </c>
      <c r="AH36" s="20" t="str">
        <f t="shared" si="1"/>
        <v>봇들9단지휴먼시아어울림</v>
      </c>
      <c r="AI36" s="87">
        <f t="shared" si="47"/>
        <v>38</v>
      </c>
      <c r="AJ36" s="79" t="str">
        <f t="shared" ref="AJ36:AJ54" si="62">IF(AI36="","",$AJ$2)</f>
        <v>A-</v>
      </c>
      <c r="AK36" s="79" t="s">
        <v>13</v>
      </c>
      <c r="AL36" s="79" t="s">
        <v>62</v>
      </c>
      <c r="AM36" s="79" t="s">
        <v>63</v>
      </c>
      <c r="AN36" s="79" t="str">
        <f t="shared" ref="AN36:AN54" si="63">IF(AI36="","",$AN$2)</f>
        <v>C</v>
      </c>
      <c r="AO36" s="79" t="str">
        <f t="shared" ref="AO36:AO54" si="64">IF(N36="","",IF(N36&gt;=$AO$1/100,"O","X"))</f>
        <v>X</v>
      </c>
      <c r="AP36" s="79" t="str">
        <f t="shared" ref="AP36:AP54" si="65">IF(I36="","",IF(I36&lt;=$AP$1,"O","X"))</f>
        <v>X</v>
      </c>
      <c r="AQ36" s="79" t="str">
        <f t="shared" ref="AQ36:AQ54" si="66">IF(O36="","",IF(O36&lt;=$AQ$1,"O","X"))</f>
        <v>X</v>
      </c>
      <c r="AR36" s="79" t="str">
        <f t="shared" ref="AR36:AR54" si="67">IF(M36="","",IF(M36&lt;=$AR$1,"O","X"))</f>
        <v>X</v>
      </c>
      <c r="AS36" s="79" t="s">
        <v>2</v>
      </c>
      <c r="AT36" s="79" t="str">
        <f t="shared" ref="AT36:AT54" si="68">IF(OR(F36="",AI36=""),"",IF(AND((F36&lt;=85),(AI36&gt;=15)),"O","X"))</f>
        <v>X</v>
      </c>
      <c r="AU36" s="79" t="str">
        <f t="shared" ref="AU36:AU54" si="69">IF(C36="","",IF(C36&gt;=$AU$1,"O","X"))</f>
        <v>O</v>
      </c>
      <c r="AV36" s="79" t="str">
        <f t="shared" ref="AV36:AV54" si="70">IF(AO36="","",IF(AND(AO36="O",AP36="O",AR36="O",AT36="O",AU36="O"),"후보","X"))</f>
        <v>X</v>
      </c>
    </row>
    <row r="37" spans="1:48" x14ac:dyDescent="0.3">
      <c r="A37" s="9" t="s">
        <v>878</v>
      </c>
      <c r="B37" s="10" t="s">
        <v>1660</v>
      </c>
      <c r="C37" s="88">
        <v>850</v>
      </c>
      <c r="D37" s="86">
        <v>127.2</v>
      </c>
      <c r="E37" s="87">
        <v>38</v>
      </c>
      <c r="F37" s="86">
        <v>101.1</v>
      </c>
      <c r="G37" s="17">
        <v>31</v>
      </c>
      <c r="H37" s="88">
        <v>70</v>
      </c>
      <c r="I37" s="89">
        <v>235000</v>
      </c>
      <c r="J37" s="89" t="s">
        <v>103</v>
      </c>
      <c r="K37" s="89">
        <v>110000</v>
      </c>
      <c r="L37" s="89" t="s">
        <v>69</v>
      </c>
      <c r="M37" s="90">
        <f t="shared" si="48"/>
        <v>125000</v>
      </c>
      <c r="N37" s="4">
        <f t="shared" si="49"/>
        <v>0.46808510638297873</v>
      </c>
      <c r="O37" s="91">
        <f t="shared" si="50"/>
        <v>6184.2105263157891</v>
      </c>
      <c r="P37" s="91">
        <f t="shared" si="51"/>
        <v>2894.7368421052633</v>
      </c>
      <c r="Q37" s="79">
        <v>3</v>
      </c>
      <c r="R37" s="79">
        <v>2</v>
      </c>
      <c r="S37" s="79" t="s">
        <v>72</v>
      </c>
      <c r="T37" s="5" t="s">
        <v>218</v>
      </c>
      <c r="U37" s="9"/>
      <c r="W37" s="86">
        <f t="shared" si="52"/>
        <v>127.2</v>
      </c>
      <c r="X37" s="87">
        <f t="shared" si="53"/>
        <v>38</v>
      </c>
      <c r="Y37" s="92">
        <f t="shared" si="54"/>
        <v>70</v>
      </c>
      <c r="Z37" s="90">
        <f t="shared" si="55"/>
        <v>235000</v>
      </c>
      <c r="AA37" s="90">
        <f t="shared" si="56"/>
        <v>110000</v>
      </c>
      <c r="AB37" s="90">
        <f t="shared" si="57"/>
        <v>125000</v>
      </c>
      <c r="AC37" s="4">
        <f t="shared" si="58"/>
        <v>0.46808510638297873</v>
      </c>
      <c r="AD37" s="91">
        <f t="shared" si="59"/>
        <v>6184.2105263157891</v>
      </c>
      <c r="AE37" s="79" t="str">
        <f t="shared" si="60"/>
        <v>계</v>
      </c>
      <c r="AF37" s="79" t="str">
        <f t="shared" si="61"/>
        <v>3/2</v>
      </c>
      <c r="AH37" s="20" t="str">
        <f t="shared" ref="AH37:AH61" si="71">IF(A37="","",A37)</f>
        <v>봇들9단지휴먼시아어울림</v>
      </c>
      <c r="AI37" s="87">
        <f t="shared" si="47"/>
        <v>38</v>
      </c>
      <c r="AJ37" s="79" t="str">
        <f t="shared" si="62"/>
        <v>A-</v>
      </c>
      <c r="AK37" s="79" t="s">
        <v>13</v>
      </c>
      <c r="AL37" s="79" t="s">
        <v>62</v>
      </c>
      <c r="AM37" s="79" t="s">
        <v>63</v>
      </c>
      <c r="AN37" s="79" t="str">
        <f t="shared" si="63"/>
        <v>C</v>
      </c>
      <c r="AO37" s="79" t="str">
        <f t="shared" si="64"/>
        <v>X</v>
      </c>
      <c r="AP37" s="79" t="str">
        <f t="shared" si="65"/>
        <v>X</v>
      </c>
      <c r="AQ37" s="79" t="str">
        <f t="shared" si="66"/>
        <v>X</v>
      </c>
      <c r="AR37" s="79" t="str">
        <f t="shared" si="67"/>
        <v>X</v>
      </c>
      <c r="AS37" s="79" t="s">
        <v>2</v>
      </c>
      <c r="AT37" s="79" t="str">
        <f t="shared" si="68"/>
        <v>X</v>
      </c>
      <c r="AU37" s="79" t="str">
        <f t="shared" si="69"/>
        <v>O</v>
      </c>
      <c r="AV37" s="79" t="str">
        <f t="shared" si="70"/>
        <v>X</v>
      </c>
    </row>
    <row r="38" spans="1:48" x14ac:dyDescent="0.3">
      <c r="A38" s="9" t="s">
        <v>878</v>
      </c>
      <c r="B38" s="10" t="s">
        <v>1660</v>
      </c>
      <c r="C38" s="88">
        <v>850</v>
      </c>
      <c r="D38" s="86">
        <v>127.1</v>
      </c>
      <c r="E38" s="87">
        <v>38</v>
      </c>
      <c r="F38" s="86">
        <v>101</v>
      </c>
      <c r="G38" s="17">
        <v>31</v>
      </c>
      <c r="H38" s="88">
        <v>63</v>
      </c>
      <c r="I38" s="89">
        <v>250000</v>
      </c>
      <c r="J38" s="89" t="s">
        <v>84</v>
      </c>
      <c r="K38" s="89">
        <v>110000</v>
      </c>
      <c r="L38" s="89" t="s">
        <v>64</v>
      </c>
      <c r="M38" s="90">
        <f t="shared" si="48"/>
        <v>140000</v>
      </c>
      <c r="N38" s="4">
        <f t="shared" si="49"/>
        <v>0.44</v>
      </c>
      <c r="O38" s="91">
        <f t="shared" si="50"/>
        <v>6578.9473684210525</v>
      </c>
      <c r="P38" s="91">
        <f t="shared" si="51"/>
        <v>2894.7368421052633</v>
      </c>
      <c r="Q38" s="79">
        <v>3</v>
      </c>
      <c r="R38" s="79">
        <v>2</v>
      </c>
      <c r="S38" s="79" t="s">
        <v>72</v>
      </c>
      <c r="T38" s="5" t="s">
        <v>219</v>
      </c>
      <c r="U38" s="9"/>
      <c r="W38" s="86">
        <f t="shared" si="52"/>
        <v>127.1</v>
      </c>
      <c r="X38" s="87">
        <f t="shared" si="53"/>
        <v>38</v>
      </c>
      <c r="Y38" s="92">
        <f t="shared" si="54"/>
        <v>63</v>
      </c>
      <c r="Z38" s="90">
        <f t="shared" si="55"/>
        <v>250000</v>
      </c>
      <c r="AA38" s="90">
        <f t="shared" si="56"/>
        <v>110000</v>
      </c>
      <c r="AB38" s="90">
        <f t="shared" si="57"/>
        <v>140000</v>
      </c>
      <c r="AC38" s="4">
        <f t="shared" si="58"/>
        <v>0.44</v>
      </c>
      <c r="AD38" s="91">
        <f t="shared" si="59"/>
        <v>6578.9473684210525</v>
      </c>
      <c r="AE38" s="79" t="str">
        <f t="shared" si="60"/>
        <v>계</v>
      </c>
      <c r="AF38" s="79" t="str">
        <f t="shared" si="61"/>
        <v>3/2</v>
      </c>
      <c r="AH38" s="20" t="str">
        <f t="shared" si="71"/>
        <v>봇들9단지휴먼시아어울림</v>
      </c>
      <c r="AI38" s="87">
        <f t="shared" si="47"/>
        <v>38</v>
      </c>
      <c r="AJ38" s="79" t="str">
        <f t="shared" si="62"/>
        <v>A-</v>
      </c>
      <c r="AK38" s="79" t="s">
        <v>13</v>
      </c>
      <c r="AL38" s="79" t="s">
        <v>62</v>
      </c>
      <c r="AM38" s="79" t="s">
        <v>63</v>
      </c>
      <c r="AN38" s="79" t="str">
        <f t="shared" si="63"/>
        <v>C</v>
      </c>
      <c r="AO38" s="79" t="str">
        <f t="shared" si="64"/>
        <v>X</v>
      </c>
      <c r="AP38" s="79" t="str">
        <f t="shared" si="65"/>
        <v>X</v>
      </c>
      <c r="AQ38" s="79" t="str">
        <f t="shared" si="66"/>
        <v>X</v>
      </c>
      <c r="AR38" s="79" t="str">
        <f t="shared" si="67"/>
        <v>X</v>
      </c>
      <c r="AS38" s="79" t="s">
        <v>2</v>
      </c>
      <c r="AT38" s="79" t="str">
        <f t="shared" si="68"/>
        <v>X</v>
      </c>
      <c r="AU38" s="79" t="str">
        <f t="shared" si="69"/>
        <v>O</v>
      </c>
      <c r="AV38" s="79" t="str">
        <f t="shared" si="70"/>
        <v>X</v>
      </c>
    </row>
    <row r="39" spans="1:48" x14ac:dyDescent="0.3">
      <c r="A39" s="9" t="s">
        <v>878</v>
      </c>
      <c r="B39" s="10" t="s">
        <v>1660</v>
      </c>
      <c r="C39" s="88">
        <v>850</v>
      </c>
      <c r="D39" s="86">
        <v>127.3</v>
      </c>
      <c r="E39" s="87">
        <v>38</v>
      </c>
      <c r="F39" s="86">
        <v>101.1</v>
      </c>
      <c r="G39" s="17">
        <v>31</v>
      </c>
      <c r="H39" s="88">
        <v>57</v>
      </c>
      <c r="I39" s="89"/>
      <c r="J39" s="89"/>
      <c r="K39" s="89">
        <v>110000</v>
      </c>
      <c r="L39" s="89" t="s">
        <v>74</v>
      </c>
      <c r="M39" s="90">
        <f t="shared" si="48"/>
        <v>-110000</v>
      </c>
      <c r="N39" s="4" t="str">
        <f t="shared" si="49"/>
        <v/>
      </c>
      <c r="O39" s="91">
        <f t="shared" si="50"/>
        <v>0</v>
      </c>
      <c r="P39" s="91">
        <f t="shared" si="51"/>
        <v>2894.7368421052633</v>
      </c>
      <c r="Q39" s="79">
        <v>3</v>
      </c>
      <c r="R39" s="79">
        <v>2</v>
      </c>
      <c r="S39" s="79" t="s">
        <v>72</v>
      </c>
      <c r="T39" s="5" t="s">
        <v>220</v>
      </c>
      <c r="U39" s="9"/>
      <c r="W39" s="86">
        <f t="shared" si="52"/>
        <v>127.3</v>
      </c>
      <c r="X39" s="87">
        <f t="shared" si="53"/>
        <v>38</v>
      </c>
      <c r="Y39" s="92">
        <f t="shared" si="54"/>
        <v>57</v>
      </c>
      <c r="Z39" s="90">
        <f t="shared" si="55"/>
        <v>0</v>
      </c>
      <c r="AA39" s="90">
        <f t="shared" si="56"/>
        <v>110000</v>
      </c>
      <c r="AB39" s="90">
        <f t="shared" si="57"/>
        <v>-110000</v>
      </c>
      <c r="AC39" s="4" t="str">
        <f t="shared" si="58"/>
        <v/>
      </c>
      <c r="AD39" s="91">
        <f t="shared" si="59"/>
        <v>0</v>
      </c>
      <c r="AE39" s="79" t="str">
        <f t="shared" si="60"/>
        <v>계</v>
      </c>
      <c r="AF39" s="79" t="str">
        <f t="shared" si="61"/>
        <v>3/2</v>
      </c>
      <c r="AH39" s="20" t="str">
        <f t="shared" si="71"/>
        <v>봇들9단지휴먼시아어울림</v>
      </c>
      <c r="AI39" s="87">
        <f t="shared" si="47"/>
        <v>38</v>
      </c>
      <c r="AJ39" s="79" t="str">
        <f t="shared" si="62"/>
        <v>A-</v>
      </c>
      <c r="AK39" s="79" t="s">
        <v>13</v>
      </c>
      <c r="AL39" s="79" t="s">
        <v>62</v>
      </c>
      <c r="AM39" s="79" t="s">
        <v>63</v>
      </c>
      <c r="AN39" s="79" t="str">
        <f t="shared" si="63"/>
        <v>C</v>
      </c>
      <c r="AO39" s="79" t="str">
        <f t="shared" si="64"/>
        <v/>
      </c>
      <c r="AP39" s="79" t="str">
        <f t="shared" si="65"/>
        <v/>
      </c>
      <c r="AQ39" s="79" t="str">
        <f t="shared" si="66"/>
        <v>O</v>
      </c>
      <c r="AR39" s="79" t="str">
        <f t="shared" si="67"/>
        <v>O</v>
      </c>
      <c r="AS39" s="79" t="s">
        <v>2</v>
      </c>
      <c r="AT39" s="79" t="str">
        <f t="shared" si="68"/>
        <v>X</v>
      </c>
      <c r="AU39" s="79" t="str">
        <f t="shared" si="69"/>
        <v>O</v>
      </c>
      <c r="AV39" s="79" t="str">
        <f t="shared" si="70"/>
        <v/>
      </c>
    </row>
    <row r="40" spans="1:48" x14ac:dyDescent="0.3">
      <c r="A40" s="9" t="s">
        <v>878</v>
      </c>
      <c r="B40" s="10" t="s">
        <v>1660</v>
      </c>
      <c r="C40" s="88">
        <v>850</v>
      </c>
      <c r="D40" s="86">
        <v>127.2</v>
      </c>
      <c r="E40" s="87">
        <v>38</v>
      </c>
      <c r="F40" s="86">
        <v>101.1</v>
      </c>
      <c r="G40" s="17">
        <v>31</v>
      </c>
      <c r="H40" s="88">
        <v>36</v>
      </c>
      <c r="I40" s="89">
        <v>235000</v>
      </c>
      <c r="J40" s="89" t="s">
        <v>103</v>
      </c>
      <c r="K40" s="89">
        <v>110000</v>
      </c>
      <c r="L40" s="89" t="s">
        <v>69</v>
      </c>
      <c r="M40" s="90">
        <f t="shared" si="48"/>
        <v>125000</v>
      </c>
      <c r="N40" s="4">
        <f t="shared" si="49"/>
        <v>0.46808510638297873</v>
      </c>
      <c r="O40" s="91">
        <f t="shared" si="50"/>
        <v>6184.2105263157891</v>
      </c>
      <c r="P40" s="91">
        <f t="shared" si="51"/>
        <v>2894.7368421052633</v>
      </c>
      <c r="Q40" s="79">
        <v>3</v>
      </c>
      <c r="R40" s="79">
        <v>2</v>
      </c>
      <c r="S40" s="79" t="s">
        <v>72</v>
      </c>
      <c r="T40" s="5" t="s">
        <v>221</v>
      </c>
      <c r="U40" s="9"/>
      <c r="W40" s="86">
        <f t="shared" si="52"/>
        <v>127.2</v>
      </c>
      <c r="X40" s="87">
        <f t="shared" si="53"/>
        <v>38</v>
      </c>
      <c r="Y40" s="92">
        <f t="shared" si="54"/>
        <v>36</v>
      </c>
      <c r="Z40" s="90">
        <f t="shared" si="55"/>
        <v>235000</v>
      </c>
      <c r="AA40" s="90">
        <f t="shared" si="56"/>
        <v>110000</v>
      </c>
      <c r="AB40" s="90">
        <f t="shared" si="57"/>
        <v>125000</v>
      </c>
      <c r="AC40" s="4">
        <f t="shared" si="58"/>
        <v>0.46808510638297873</v>
      </c>
      <c r="AD40" s="91">
        <f t="shared" si="59"/>
        <v>6184.2105263157891</v>
      </c>
      <c r="AE40" s="79" t="str">
        <f t="shared" si="60"/>
        <v>계</v>
      </c>
      <c r="AF40" s="79" t="str">
        <f t="shared" si="61"/>
        <v>3/2</v>
      </c>
      <c r="AH40" s="20" t="str">
        <f t="shared" si="71"/>
        <v>봇들9단지휴먼시아어울림</v>
      </c>
      <c r="AI40" s="87">
        <f t="shared" si="47"/>
        <v>38</v>
      </c>
      <c r="AJ40" s="79" t="str">
        <f t="shared" si="62"/>
        <v>A-</v>
      </c>
      <c r="AK40" s="79" t="s">
        <v>13</v>
      </c>
      <c r="AL40" s="79" t="s">
        <v>62</v>
      </c>
      <c r="AM40" s="79" t="s">
        <v>63</v>
      </c>
      <c r="AN40" s="79" t="str">
        <f t="shared" si="63"/>
        <v>C</v>
      </c>
      <c r="AO40" s="79" t="str">
        <f t="shared" si="64"/>
        <v>X</v>
      </c>
      <c r="AP40" s="79" t="str">
        <f t="shared" si="65"/>
        <v>X</v>
      </c>
      <c r="AQ40" s="79" t="str">
        <f t="shared" si="66"/>
        <v>X</v>
      </c>
      <c r="AR40" s="79" t="str">
        <f t="shared" si="67"/>
        <v>X</v>
      </c>
      <c r="AS40" s="79" t="s">
        <v>2</v>
      </c>
      <c r="AT40" s="79" t="str">
        <f t="shared" si="68"/>
        <v>X</v>
      </c>
      <c r="AU40" s="79" t="str">
        <f t="shared" si="69"/>
        <v>O</v>
      </c>
      <c r="AV40" s="79" t="str">
        <f t="shared" si="70"/>
        <v>X</v>
      </c>
    </row>
    <row r="41" spans="1:48" x14ac:dyDescent="0.3">
      <c r="A41" s="9" t="s">
        <v>878</v>
      </c>
      <c r="B41" s="10" t="s">
        <v>1660</v>
      </c>
      <c r="C41" s="88">
        <v>850</v>
      </c>
      <c r="D41" s="86">
        <v>127.2</v>
      </c>
      <c r="E41" s="87">
        <v>38</v>
      </c>
      <c r="F41" s="86">
        <v>101.1</v>
      </c>
      <c r="G41" s="17">
        <v>31</v>
      </c>
      <c r="H41" s="88">
        <v>6</v>
      </c>
      <c r="I41" s="89">
        <v>235000</v>
      </c>
      <c r="J41" s="89" t="s">
        <v>103</v>
      </c>
      <c r="K41" s="89">
        <v>110000</v>
      </c>
      <c r="L41" s="89" t="s">
        <v>69</v>
      </c>
      <c r="M41" s="90">
        <f t="shared" si="48"/>
        <v>125000</v>
      </c>
      <c r="N41" s="4">
        <f t="shared" si="49"/>
        <v>0.46808510638297873</v>
      </c>
      <c r="O41" s="91">
        <f t="shared" si="50"/>
        <v>6184.2105263157891</v>
      </c>
      <c r="P41" s="91">
        <f t="shared" si="51"/>
        <v>2894.7368421052633</v>
      </c>
      <c r="Q41" s="79">
        <v>3</v>
      </c>
      <c r="R41" s="79">
        <v>2</v>
      </c>
      <c r="S41" s="79" t="s">
        <v>72</v>
      </c>
      <c r="T41" s="5" t="s">
        <v>222</v>
      </c>
      <c r="U41" s="9"/>
      <c r="W41" s="86">
        <f t="shared" si="52"/>
        <v>127.2</v>
      </c>
      <c r="X41" s="87">
        <f t="shared" si="53"/>
        <v>38</v>
      </c>
      <c r="Y41" s="92">
        <f t="shared" si="54"/>
        <v>6</v>
      </c>
      <c r="Z41" s="90">
        <f t="shared" si="55"/>
        <v>235000</v>
      </c>
      <c r="AA41" s="90">
        <f t="shared" si="56"/>
        <v>110000</v>
      </c>
      <c r="AB41" s="90">
        <f t="shared" si="57"/>
        <v>125000</v>
      </c>
      <c r="AC41" s="4">
        <f t="shared" si="58"/>
        <v>0.46808510638297873</v>
      </c>
      <c r="AD41" s="91">
        <f t="shared" si="59"/>
        <v>6184.2105263157891</v>
      </c>
      <c r="AE41" s="79" t="str">
        <f t="shared" si="60"/>
        <v>계</v>
      </c>
      <c r="AF41" s="79" t="str">
        <f t="shared" si="61"/>
        <v>3/2</v>
      </c>
      <c r="AH41" s="20" t="str">
        <f t="shared" si="71"/>
        <v>봇들9단지휴먼시아어울림</v>
      </c>
      <c r="AI41" s="87">
        <f t="shared" si="47"/>
        <v>38</v>
      </c>
      <c r="AJ41" s="79" t="str">
        <f t="shared" si="62"/>
        <v>A-</v>
      </c>
      <c r="AK41" s="79" t="s">
        <v>13</v>
      </c>
      <c r="AL41" s="79" t="s">
        <v>62</v>
      </c>
      <c r="AM41" s="79" t="s">
        <v>63</v>
      </c>
      <c r="AN41" s="79" t="str">
        <f t="shared" si="63"/>
        <v>C</v>
      </c>
      <c r="AO41" s="79" t="str">
        <f t="shared" si="64"/>
        <v>X</v>
      </c>
      <c r="AP41" s="79" t="str">
        <f t="shared" si="65"/>
        <v>X</v>
      </c>
      <c r="AQ41" s="79" t="str">
        <f t="shared" si="66"/>
        <v>X</v>
      </c>
      <c r="AR41" s="79" t="str">
        <f t="shared" si="67"/>
        <v>X</v>
      </c>
      <c r="AS41" s="79" t="s">
        <v>2</v>
      </c>
      <c r="AT41" s="79" t="str">
        <f t="shared" si="68"/>
        <v>X</v>
      </c>
      <c r="AU41" s="79" t="str">
        <f t="shared" si="69"/>
        <v>O</v>
      </c>
      <c r="AV41" s="79" t="str">
        <f t="shared" si="70"/>
        <v>X</v>
      </c>
    </row>
    <row r="42" spans="1:48" x14ac:dyDescent="0.3">
      <c r="A42" s="9" t="s">
        <v>878</v>
      </c>
      <c r="B42" s="10" t="s">
        <v>1660</v>
      </c>
      <c r="C42" s="88">
        <v>850</v>
      </c>
      <c r="D42" s="86">
        <v>144.69999999999999</v>
      </c>
      <c r="E42" s="87">
        <v>44</v>
      </c>
      <c r="F42" s="86">
        <v>115</v>
      </c>
      <c r="G42" s="17">
        <v>35</v>
      </c>
      <c r="H42" s="88">
        <v>191</v>
      </c>
      <c r="I42" s="89">
        <v>265000</v>
      </c>
      <c r="J42" s="89" t="s">
        <v>79</v>
      </c>
      <c r="K42" s="89">
        <v>130000</v>
      </c>
      <c r="L42" s="89" t="s">
        <v>74</v>
      </c>
      <c r="M42" s="90">
        <f t="shared" si="48"/>
        <v>135000</v>
      </c>
      <c r="N42" s="4">
        <f t="shared" si="49"/>
        <v>0.49056603773584906</v>
      </c>
      <c r="O42" s="91">
        <f t="shared" si="50"/>
        <v>6022.727272727273</v>
      </c>
      <c r="P42" s="91">
        <f t="shared" si="51"/>
        <v>2954.5454545454545</v>
      </c>
      <c r="Q42" s="79">
        <v>4</v>
      </c>
      <c r="R42" s="79">
        <v>2</v>
      </c>
      <c r="S42" s="79" t="s">
        <v>72</v>
      </c>
      <c r="T42" s="5" t="s">
        <v>223</v>
      </c>
      <c r="U42" s="9"/>
      <c r="W42" s="86">
        <f t="shared" si="52"/>
        <v>144.69999999999999</v>
      </c>
      <c r="X42" s="87">
        <f t="shared" si="53"/>
        <v>44</v>
      </c>
      <c r="Y42" s="92">
        <f t="shared" si="54"/>
        <v>191</v>
      </c>
      <c r="Z42" s="90">
        <f t="shared" si="55"/>
        <v>265000</v>
      </c>
      <c r="AA42" s="90">
        <f t="shared" si="56"/>
        <v>130000</v>
      </c>
      <c r="AB42" s="90">
        <f t="shared" si="57"/>
        <v>135000</v>
      </c>
      <c r="AC42" s="4">
        <f t="shared" si="58"/>
        <v>0.49056603773584906</v>
      </c>
      <c r="AD42" s="91">
        <f t="shared" si="59"/>
        <v>6022.727272727273</v>
      </c>
      <c r="AE42" s="79" t="str">
        <f t="shared" si="60"/>
        <v>계</v>
      </c>
      <c r="AF42" s="79" t="str">
        <f t="shared" si="61"/>
        <v>4/2</v>
      </c>
      <c r="AH42" s="20" t="str">
        <f t="shared" si="71"/>
        <v>봇들9단지휴먼시아어울림</v>
      </c>
      <c r="AI42" s="87">
        <f t="shared" si="47"/>
        <v>44</v>
      </c>
      <c r="AJ42" s="79" t="str">
        <f t="shared" si="62"/>
        <v>A-</v>
      </c>
      <c r="AK42" s="79" t="s">
        <v>13</v>
      </c>
      <c r="AL42" s="79" t="s">
        <v>62</v>
      </c>
      <c r="AM42" s="79" t="s">
        <v>63</v>
      </c>
      <c r="AN42" s="79" t="str">
        <f t="shared" si="63"/>
        <v>C</v>
      </c>
      <c r="AO42" s="79" t="str">
        <f t="shared" si="64"/>
        <v>X</v>
      </c>
      <c r="AP42" s="79" t="str">
        <f t="shared" si="65"/>
        <v>X</v>
      </c>
      <c r="AQ42" s="79" t="str">
        <f t="shared" si="66"/>
        <v>X</v>
      </c>
      <c r="AR42" s="79" t="str">
        <f t="shared" si="67"/>
        <v>X</v>
      </c>
      <c r="AS42" s="79" t="s">
        <v>2</v>
      </c>
      <c r="AT42" s="79" t="str">
        <f t="shared" si="68"/>
        <v>X</v>
      </c>
      <c r="AU42" s="79" t="str">
        <f t="shared" si="69"/>
        <v>O</v>
      </c>
      <c r="AV42" s="79" t="str">
        <f t="shared" si="70"/>
        <v>X</v>
      </c>
    </row>
    <row r="43" spans="1:48" x14ac:dyDescent="0.3">
      <c r="A43" s="9" t="s">
        <v>878</v>
      </c>
      <c r="B43" s="10" t="s">
        <v>1660</v>
      </c>
      <c r="C43" s="88">
        <v>850</v>
      </c>
      <c r="D43" s="86">
        <v>144.80000000000001</v>
      </c>
      <c r="E43" s="87">
        <v>44</v>
      </c>
      <c r="F43" s="86">
        <v>115</v>
      </c>
      <c r="G43" s="17">
        <v>35</v>
      </c>
      <c r="H43" s="88">
        <v>87</v>
      </c>
      <c r="I43" s="89">
        <v>248000</v>
      </c>
      <c r="J43" s="89" t="s">
        <v>84</v>
      </c>
      <c r="K43" s="89">
        <v>130000</v>
      </c>
      <c r="L43" s="89" t="s">
        <v>80</v>
      </c>
      <c r="M43" s="90">
        <f t="shared" si="48"/>
        <v>118000</v>
      </c>
      <c r="N43" s="4">
        <f t="shared" si="49"/>
        <v>0.52419354838709675</v>
      </c>
      <c r="O43" s="91">
        <f t="shared" si="50"/>
        <v>5636.363636363636</v>
      </c>
      <c r="P43" s="91">
        <f t="shared" si="51"/>
        <v>2954.5454545454545</v>
      </c>
      <c r="Q43" s="79">
        <v>4</v>
      </c>
      <c r="R43" s="79">
        <v>2</v>
      </c>
      <c r="S43" s="79" t="s">
        <v>72</v>
      </c>
      <c r="T43" s="5" t="s">
        <v>224</v>
      </c>
      <c r="U43" s="9"/>
      <c r="W43" s="86">
        <f t="shared" si="52"/>
        <v>144.80000000000001</v>
      </c>
      <c r="X43" s="87">
        <f t="shared" si="53"/>
        <v>44</v>
      </c>
      <c r="Y43" s="92">
        <f t="shared" si="54"/>
        <v>87</v>
      </c>
      <c r="Z43" s="90">
        <f t="shared" si="55"/>
        <v>248000</v>
      </c>
      <c r="AA43" s="90">
        <f t="shared" si="56"/>
        <v>130000</v>
      </c>
      <c r="AB43" s="90">
        <f t="shared" si="57"/>
        <v>118000</v>
      </c>
      <c r="AC43" s="4">
        <f t="shared" si="58"/>
        <v>0.52419354838709675</v>
      </c>
      <c r="AD43" s="91">
        <f t="shared" si="59"/>
        <v>5636.363636363636</v>
      </c>
      <c r="AE43" s="79" t="str">
        <f t="shared" si="60"/>
        <v>계</v>
      </c>
      <c r="AF43" s="79" t="str">
        <f t="shared" si="61"/>
        <v>4/2</v>
      </c>
      <c r="AH43" s="20" t="str">
        <f t="shared" si="71"/>
        <v>봇들9단지휴먼시아어울림</v>
      </c>
      <c r="AI43" s="87">
        <f t="shared" si="47"/>
        <v>44</v>
      </c>
      <c r="AJ43" s="79" t="str">
        <f t="shared" si="62"/>
        <v>A-</v>
      </c>
      <c r="AK43" s="79" t="s">
        <v>13</v>
      </c>
      <c r="AL43" s="79" t="s">
        <v>62</v>
      </c>
      <c r="AM43" s="79" t="s">
        <v>63</v>
      </c>
      <c r="AN43" s="79" t="str">
        <f t="shared" si="63"/>
        <v>C</v>
      </c>
      <c r="AO43" s="79" t="str">
        <f t="shared" si="64"/>
        <v>X</v>
      </c>
      <c r="AP43" s="79" t="str">
        <f t="shared" si="65"/>
        <v>X</v>
      </c>
      <c r="AQ43" s="79" t="str">
        <f t="shared" si="66"/>
        <v>X</v>
      </c>
      <c r="AR43" s="79" t="str">
        <f t="shared" si="67"/>
        <v>X</v>
      </c>
      <c r="AS43" s="79" t="s">
        <v>2</v>
      </c>
      <c r="AT43" s="79" t="str">
        <f t="shared" si="68"/>
        <v>X</v>
      </c>
      <c r="AU43" s="79" t="str">
        <f t="shared" si="69"/>
        <v>O</v>
      </c>
      <c r="AV43" s="79" t="str">
        <f t="shared" si="70"/>
        <v>X</v>
      </c>
    </row>
    <row r="44" spans="1:48" x14ac:dyDescent="0.3">
      <c r="A44" s="9" t="s">
        <v>878</v>
      </c>
      <c r="B44" s="10" t="s">
        <v>1660</v>
      </c>
      <c r="C44" s="88">
        <v>850</v>
      </c>
      <c r="D44" s="86">
        <v>144.9</v>
      </c>
      <c r="E44" s="87">
        <v>44</v>
      </c>
      <c r="F44" s="86">
        <v>115.2</v>
      </c>
      <c r="G44" s="17">
        <v>35</v>
      </c>
      <c r="H44" s="88">
        <v>71</v>
      </c>
      <c r="I44" s="89">
        <v>270000</v>
      </c>
      <c r="J44" s="89" t="s">
        <v>74</v>
      </c>
      <c r="K44" s="89"/>
      <c r="L44" s="89"/>
      <c r="M44" s="90">
        <f t="shared" si="48"/>
        <v>270000</v>
      </c>
      <c r="N44" s="4">
        <f t="shared" si="49"/>
        <v>0</v>
      </c>
      <c r="O44" s="91">
        <f t="shared" si="50"/>
        <v>6136.363636363636</v>
      </c>
      <c r="P44" s="91">
        <f t="shared" si="51"/>
        <v>0</v>
      </c>
      <c r="Q44" s="79">
        <v>4</v>
      </c>
      <c r="R44" s="79">
        <v>2</v>
      </c>
      <c r="S44" s="79" t="s">
        <v>72</v>
      </c>
      <c r="T44" s="5" t="s">
        <v>225</v>
      </c>
      <c r="U44" s="9"/>
      <c r="W44" s="86">
        <f t="shared" si="52"/>
        <v>144.9</v>
      </c>
      <c r="X44" s="87">
        <f t="shared" si="53"/>
        <v>44</v>
      </c>
      <c r="Y44" s="92">
        <f t="shared" si="54"/>
        <v>71</v>
      </c>
      <c r="Z44" s="90">
        <f t="shared" si="55"/>
        <v>270000</v>
      </c>
      <c r="AA44" s="90">
        <f t="shared" si="56"/>
        <v>0</v>
      </c>
      <c r="AB44" s="90">
        <f t="shared" si="57"/>
        <v>270000</v>
      </c>
      <c r="AC44" s="4">
        <f t="shared" si="58"/>
        <v>0</v>
      </c>
      <c r="AD44" s="91">
        <f t="shared" si="59"/>
        <v>6136.363636363636</v>
      </c>
      <c r="AE44" s="79" t="str">
        <f t="shared" si="60"/>
        <v>계</v>
      </c>
      <c r="AF44" s="79" t="str">
        <f t="shared" si="61"/>
        <v>4/2</v>
      </c>
      <c r="AH44" s="20" t="str">
        <f t="shared" si="71"/>
        <v>봇들9단지휴먼시아어울림</v>
      </c>
      <c r="AI44" s="87">
        <f t="shared" si="47"/>
        <v>44</v>
      </c>
      <c r="AJ44" s="79" t="str">
        <f t="shared" si="62"/>
        <v>A-</v>
      </c>
      <c r="AK44" s="79" t="s">
        <v>13</v>
      </c>
      <c r="AL44" s="79" t="s">
        <v>62</v>
      </c>
      <c r="AM44" s="79" t="s">
        <v>63</v>
      </c>
      <c r="AN44" s="79" t="str">
        <f t="shared" si="63"/>
        <v>C</v>
      </c>
      <c r="AO44" s="79" t="str">
        <f t="shared" si="64"/>
        <v>X</v>
      </c>
      <c r="AP44" s="79" t="str">
        <f t="shared" si="65"/>
        <v>X</v>
      </c>
      <c r="AQ44" s="79" t="str">
        <f t="shared" si="66"/>
        <v>X</v>
      </c>
      <c r="AR44" s="79" t="str">
        <f t="shared" si="67"/>
        <v>X</v>
      </c>
      <c r="AS44" s="79" t="s">
        <v>2</v>
      </c>
      <c r="AT44" s="79" t="str">
        <f t="shared" si="68"/>
        <v>X</v>
      </c>
      <c r="AU44" s="79" t="str">
        <f t="shared" si="69"/>
        <v>O</v>
      </c>
      <c r="AV44" s="79" t="str">
        <f t="shared" si="70"/>
        <v>X</v>
      </c>
    </row>
    <row r="45" spans="1:48" x14ac:dyDescent="0.3">
      <c r="A45" s="9" t="s">
        <v>878</v>
      </c>
      <c r="B45" s="10" t="s">
        <v>1660</v>
      </c>
      <c r="C45" s="88">
        <v>850</v>
      </c>
      <c r="D45" s="86">
        <v>144.80000000000001</v>
      </c>
      <c r="E45" s="87">
        <v>44</v>
      </c>
      <c r="F45" s="86">
        <v>115.1</v>
      </c>
      <c r="G45" s="17">
        <v>35</v>
      </c>
      <c r="H45" s="88">
        <v>67</v>
      </c>
      <c r="I45" s="89">
        <v>270000</v>
      </c>
      <c r="J45" s="89" t="s">
        <v>84</v>
      </c>
      <c r="K45" s="89">
        <v>128000</v>
      </c>
      <c r="L45" s="89" t="s">
        <v>84</v>
      </c>
      <c r="M45" s="90">
        <f t="shared" si="48"/>
        <v>142000</v>
      </c>
      <c r="N45" s="4">
        <f t="shared" si="49"/>
        <v>0.47407407407407409</v>
      </c>
      <c r="O45" s="91">
        <f t="shared" si="50"/>
        <v>6136.363636363636</v>
      </c>
      <c r="P45" s="91">
        <f t="shared" si="51"/>
        <v>2909.090909090909</v>
      </c>
      <c r="Q45" s="79">
        <v>4</v>
      </c>
      <c r="R45" s="79">
        <v>2</v>
      </c>
      <c r="S45" s="79" t="s">
        <v>72</v>
      </c>
      <c r="T45" s="5" t="s">
        <v>226</v>
      </c>
      <c r="U45" s="9"/>
      <c r="W45" s="86">
        <f t="shared" si="52"/>
        <v>144.80000000000001</v>
      </c>
      <c r="X45" s="87">
        <f t="shared" si="53"/>
        <v>44</v>
      </c>
      <c r="Y45" s="92">
        <f t="shared" si="54"/>
        <v>67</v>
      </c>
      <c r="Z45" s="90">
        <f t="shared" si="55"/>
        <v>270000</v>
      </c>
      <c r="AA45" s="90">
        <f t="shared" si="56"/>
        <v>128000</v>
      </c>
      <c r="AB45" s="90">
        <f t="shared" si="57"/>
        <v>142000</v>
      </c>
      <c r="AC45" s="4">
        <f t="shared" si="58"/>
        <v>0.47407407407407409</v>
      </c>
      <c r="AD45" s="91">
        <f t="shared" si="59"/>
        <v>6136.363636363636</v>
      </c>
      <c r="AE45" s="79" t="str">
        <f t="shared" si="60"/>
        <v>계</v>
      </c>
      <c r="AF45" s="79" t="str">
        <f t="shared" si="61"/>
        <v>4/2</v>
      </c>
      <c r="AH45" s="20" t="str">
        <f t="shared" si="71"/>
        <v>봇들9단지휴먼시아어울림</v>
      </c>
      <c r="AI45" s="87">
        <f t="shared" si="47"/>
        <v>44</v>
      </c>
      <c r="AJ45" s="79" t="str">
        <f t="shared" si="62"/>
        <v>A-</v>
      </c>
      <c r="AK45" s="79" t="s">
        <v>13</v>
      </c>
      <c r="AL45" s="79" t="s">
        <v>62</v>
      </c>
      <c r="AM45" s="79" t="s">
        <v>63</v>
      </c>
      <c r="AN45" s="79" t="str">
        <f t="shared" si="63"/>
        <v>C</v>
      </c>
      <c r="AO45" s="79" t="str">
        <f t="shared" si="64"/>
        <v>X</v>
      </c>
      <c r="AP45" s="79" t="str">
        <f t="shared" si="65"/>
        <v>X</v>
      </c>
      <c r="AQ45" s="79" t="str">
        <f t="shared" si="66"/>
        <v>X</v>
      </c>
      <c r="AR45" s="79" t="str">
        <f t="shared" si="67"/>
        <v>X</v>
      </c>
      <c r="AS45" s="79" t="s">
        <v>2</v>
      </c>
      <c r="AT45" s="79" t="str">
        <f t="shared" si="68"/>
        <v>X</v>
      </c>
      <c r="AU45" s="79" t="str">
        <f t="shared" si="69"/>
        <v>O</v>
      </c>
      <c r="AV45" s="79" t="str">
        <f t="shared" si="70"/>
        <v>X</v>
      </c>
    </row>
    <row r="46" spans="1:48" x14ac:dyDescent="0.3">
      <c r="A46" s="9" t="s">
        <v>878</v>
      </c>
      <c r="B46" s="10" t="s">
        <v>1660</v>
      </c>
      <c r="C46" s="88">
        <v>850</v>
      </c>
      <c r="D46" s="86">
        <v>144.80000000000001</v>
      </c>
      <c r="E46" s="87">
        <v>44</v>
      </c>
      <c r="F46" s="86">
        <v>115.1</v>
      </c>
      <c r="G46" s="17">
        <v>35</v>
      </c>
      <c r="H46" s="88">
        <v>54</v>
      </c>
      <c r="I46" s="89">
        <v>270000</v>
      </c>
      <c r="J46" s="89" t="s">
        <v>84</v>
      </c>
      <c r="K46" s="89">
        <v>128000</v>
      </c>
      <c r="L46" s="89" t="s">
        <v>84</v>
      </c>
      <c r="M46" s="90">
        <f t="shared" si="48"/>
        <v>142000</v>
      </c>
      <c r="N46" s="4">
        <f t="shared" si="49"/>
        <v>0.47407407407407409</v>
      </c>
      <c r="O46" s="91">
        <f t="shared" si="50"/>
        <v>6136.363636363636</v>
      </c>
      <c r="P46" s="91">
        <f t="shared" si="51"/>
        <v>2909.090909090909</v>
      </c>
      <c r="Q46" s="79">
        <v>4</v>
      </c>
      <c r="R46" s="79">
        <v>2</v>
      </c>
      <c r="S46" s="79" t="s">
        <v>72</v>
      </c>
      <c r="T46" s="5" t="s">
        <v>227</v>
      </c>
      <c r="U46" s="9"/>
      <c r="W46" s="86">
        <f t="shared" si="52"/>
        <v>144.80000000000001</v>
      </c>
      <c r="X46" s="87">
        <f t="shared" si="53"/>
        <v>44</v>
      </c>
      <c r="Y46" s="92">
        <f t="shared" si="54"/>
        <v>54</v>
      </c>
      <c r="Z46" s="90">
        <f t="shared" si="55"/>
        <v>270000</v>
      </c>
      <c r="AA46" s="90">
        <f t="shared" si="56"/>
        <v>128000</v>
      </c>
      <c r="AB46" s="90">
        <f t="shared" si="57"/>
        <v>142000</v>
      </c>
      <c r="AC46" s="4">
        <f t="shared" si="58"/>
        <v>0.47407407407407409</v>
      </c>
      <c r="AD46" s="91">
        <f t="shared" si="59"/>
        <v>6136.363636363636</v>
      </c>
      <c r="AE46" s="79" t="str">
        <f t="shared" si="60"/>
        <v>계</v>
      </c>
      <c r="AF46" s="79" t="str">
        <f t="shared" si="61"/>
        <v>4/2</v>
      </c>
      <c r="AH46" s="20" t="str">
        <f t="shared" si="71"/>
        <v>봇들9단지휴먼시아어울림</v>
      </c>
      <c r="AI46" s="87">
        <f t="shared" si="47"/>
        <v>44</v>
      </c>
      <c r="AJ46" s="79" t="str">
        <f t="shared" si="62"/>
        <v>A-</v>
      </c>
      <c r="AK46" s="79" t="s">
        <v>13</v>
      </c>
      <c r="AL46" s="79" t="s">
        <v>62</v>
      </c>
      <c r="AM46" s="79" t="s">
        <v>63</v>
      </c>
      <c r="AN46" s="79" t="str">
        <f t="shared" si="63"/>
        <v>C</v>
      </c>
      <c r="AO46" s="79" t="str">
        <f t="shared" si="64"/>
        <v>X</v>
      </c>
      <c r="AP46" s="79" t="str">
        <f t="shared" si="65"/>
        <v>X</v>
      </c>
      <c r="AQ46" s="79" t="str">
        <f t="shared" si="66"/>
        <v>X</v>
      </c>
      <c r="AR46" s="79" t="str">
        <f t="shared" si="67"/>
        <v>X</v>
      </c>
      <c r="AS46" s="79" t="s">
        <v>2</v>
      </c>
      <c r="AT46" s="79" t="str">
        <f t="shared" si="68"/>
        <v>X</v>
      </c>
      <c r="AU46" s="79" t="str">
        <f t="shared" si="69"/>
        <v>O</v>
      </c>
      <c r="AV46" s="79" t="str">
        <f t="shared" si="70"/>
        <v>X</v>
      </c>
    </row>
    <row r="47" spans="1:48" x14ac:dyDescent="0.3">
      <c r="A47" s="9" t="s">
        <v>878</v>
      </c>
      <c r="B47" s="10" t="s">
        <v>1660</v>
      </c>
      <c r="C47" s="88">
        <v>850</v>
      </c>
      <c r="D47" s="86">
        <v>144.9</v>
      </c>
      <c r="E47" s="87">
        <v>44</v>
      </c>
      <c r="F47" s="86">
        <v>115.1</v>
      </c>
      <c r="G47" s="17">
        <v>35</v>
      </c>
      <c r="H47" s="88">
        <v>20</v>
      </c>
      <c r="I47" s="89"/>
      <c r="J47" s="89"/>
      <c r="K47" s="89"/>
      <c r="L47" s="89"/>
      <c r="M47" s="90">
        <f t="shared" si="48"/>
        <v>0</v>
      </c>
      <c r="N47" s="4" t="str">
        <f t="shared" si="49"/>
        <v/>
      </c>
      <c r="O47" s="91">
        <f t="shared" si="50"/>
        <v>0</v>
      </c>
      <c r="P47" s="91">
        <f t="shared" si="51"/>
        <v>0</v>
      </c>
      <c r="Q47" s="79">
        <v>4</v>
      </c>
      <c r="R47" s="79">
        <v>2</v>
      </c>
      <c r="S47" s="79" t="s">
        <v>72</v>
      </c>
      <c r="T47" s="5" t="s">
        <v>228</v>
      </c>
      <c r="U47" s="9"/>
      <c r="W47" s="86">
        <f t="shared" si="52"/>
        <v>144.9</v>
      </c>
      <c r="X47" s="87">
        <f t="shared" si="53"/>
        <v>44</v>
      </c>
      <c r="Y47" s="92">
        <f t="shared" si="54"/>
        <v>20</v>
      </c>
      <c r="Z47" s="90">
        <f t="shared" si="55"/>
        <v>0</v>
      </c>
      <c r="AA47" s="90">
        <f t="shared" si="56"/>
        <v>0</v>
      </c>
      <c r="AB47" s="90">
        <f t="shared" si="57"/>
        <v>0</v>
      </c>
      <c r="AC47" s="4" t="str">
        <f t="shared" si="58"/>
        <v/>
      </c>
      <c r="AD47" s="91">
        <f t="shared" si="59"/>
        <v>0</v>
      </c>
      <c r="AE47" s="79" t="str">
        <f t="shared" si="60"/>
        <v>계</v>
      </c>
      <c r="AF47" s="79" t="str">
        <f t="shared" si="61"/>
        <v>4/2</v>
      </c>
      <c r="AH47" s="20" t="str">
        <f t="shared" si="71"/>
        <v>봇들9단지휴먼시아어울림</v>
      </c>
      <c r="AI47" s="87">
        <f t="shared" si="47"/>
        <v>44</v>
      </c>
      <c r="AJ47" s="79" t="str">
        <f t="shared" si="62"/>
        <v>A-</v>
      </c>
      <c r="AK47" s="79" t="s">
        <v>13</v>
      </c>
      <c r="AL47" s="79" t="s">
        <v>62</v>
      </c>
      <c r="AM47" s="79" t="s">
        <v>63</v>
      </c>
      <c r="AN47" s="79" t="str">
        <f t="shared" si="63"/>
        <v>C</v>
      </c>
      <c r="AO47" s="79" t="str">
        <f t="shared" si="64"/>
        <v/>
      </c>
      <c r="AP47" s="79" t="str">
        <f t="shared" si="65"/>
        <v/>
      </c>
      <c r="AQ47" s="79" t="str">
        <f t="shared" si="66"/>
        <v>O</v>
      </c>
      <c r="AR47" s="79" t="str">
        <f t="shared" si="67"/>
        <v>O</v>
      </c>
      <c r="AS47" s="79" t="s">
        <v>2</v>
      </c>
      <c r="AT47" s="79" t="str">
        <f t="shared" si="68"/>
        <v>X</v>
      </c>
      <c r="AU47" s="79" t="str">
        <f t="shared" si="69"/>
        <v>O</v>
      </c>
      <c r="AV47" s="79" t="str">
        <f t="shared" si="70"/>
        <v/>
      </c>
    </row>
    <row r="48" spans="1:48" x14ac:dyDescent="0.3">
      <c r="A48" s="9" t="s">
        <v>878</v>
      </c>
      <c r="B48" s="10" t="s">
        <v>1660</v>
      </c>
      <c r="C48" s="88">
        <v>850</v>
      </c>
      <c r="D48" s="86">
        <v>144.69999999999999</v>
      </c>
      <c r="E48" s="87">
        <v>44</v>
      </c>
      <c r="F48" s="86">
        <v>115</v>
      </c>
      <c r="G48" s="17">
        <v>35</v>
      </c>
      <c r="H48" s="88">
        <v>10</v>
      </c>
      <c r="I48" s="89">
        <v>265000</v>
      </c>
      <c r="J48" s="89" t="s">
        <v>79</v>
      </c>
      <c r="K48" s="89">
        <v>130000</v>
      </c>
      <c r="L48" s="89" t="s">
        <v>74</v>
      </c>
      <c r="M48" s="90">
        <f t="shared" si="48"/>
        <v>135000</v>
      </c>
      <c r="N48" s="4">
        <f t="shared" si="49"/>
        <v>0.49056603773584906</v>
      </c>
      <c r="O48" s="91">
        <f t="shared" si="50"/>
        <v>6022.727272727273</v>
      </c>
      <c r="P48" s="91">
        <f t="shared" si="51"/>
        <v>2954.5454545454545</v>
      </c>
      <c r="Q48" s="79">
        <v>4</v>
      </c>
      <c r="R48" s="79">
        <v>2</v>
      </c>
      <c r="S48" s="79" t="s">
        <v>72</v>
      </c>
      <c r="T48" s="5" t="s">
        <v>229</v>
      </c>
      <c r="U48" s="9"/>
      <c r="W48" s="86">
        <f t="shared" si="52"/>
        <v>144.69999999999999</v>
      </c>
      <c r="X48" s="87">
        <f t="shared" si="53"/>
        <v>44</v>
      </c>
      <c r="Y48" s="92">
        <f t="shared" si="54"/>
        <v>10</v>
      </c>
      <c r="Z48" s="90">
        <f t="shared" si="55"/>
        <v>265000</v>
      </c>
      <c r="AA48" s="90">
        <f t="shared" si="56"/>
        <v>130000</v>
      </c>
      <c r="AB48" s="90">
        <f t="shared" si="57"/>
        <v>135000</v>
      </c>
      <c r="AC48" s="4">
        <f t="shared" si="58"/>
        <v>0.49056603773584906</v>
      </c>
      <c r="AD48" s="91">
        <f t="shared" si="59"/>
        <v>6022.727272727273</v>
      </c>
      <c r="AE48" s="79" t="str">
        <f t="shared" si="60"/>
        <v>계</v>
      </c>
      <c r="AF48" s="79" t="str">
        <f t="shared" si="61"/>
        <v>4/2</v>
      </c>
      <c r="AH48" s="20" t="str">
        <f t="shared" si="71"/>
        <v>봇들9단지휴먼시아어울림</v>
      </c>
      <c r="AI48" s="87">
        <f t="shared" si="47"/>
        <v>44</v>
      </c>
      <c r="AJ48" s="79" t="str">
        <f t="shared" si="62"/>
        <v>A-</v>
      </c>
      <c r="AK48" s="79" t="s">
        <v>13</v>
      </c>
      <c r="AL48" s="79" t="s">
        <v>62</v>
      </c>
      <c r="AM48" s="79" t="s">
        <v>63</v>
      </c>
      <c r="AN48" s="79" t="str">
        <f t="shared" si="63"/>
        <v>C</v>
      </c>
      <c r="AO48" s="79" t="str">
        <f t="shared" si="64"/>
        <v>X</v>
      </c>
      <c r="AP48" s="79" t="str">
        <f t="shared" si="65"/>
        <v>X</v>
      </c>
      <c r="AQ48" s="79" t="str">
        <f t="shared" si="66"/>
        <v>X</v>
      </c>
      <c r="AR48" s="79" t="str">
        <f t="shared" si="67"/>
        <v>X</v>
      </c>
      <c r="AS48" s="79" t="s">
        <v>2</v>
      </c>
      <c r="AT48" s="79" t="str">
        <f t="shared" si="68"/>
        <v>X</v>
      </c>
      <c r="AU48" s="79" t="str">
        <f t="shared" si="69"/>
        <v>O</v>
      </c>
      <c r="AV48" s="79" t="str">
        <f t="shared" si="70"/>
        <v>X</v>
      </c>
    </row>
    <row r="49" spans="1:48" x14ac:dyDescent="0.3">
      <c r="A49" s="9" t="s">
        <v>878</v>
      </c>
      <c r="B49" s="10" t="s">
        <v>1660</v>
      </c>
      <c r="C49" s="88">
        <v>850</v>
      </c>
      <c r="D49" s="86">
        <v>188.8</v>
      </c>
      <c r="E49" s="87">
        <v>57</v>
      </c>
      <c r="F49" s="86">
        <v>150</v>
      </c>
      <c r="G49" s="17">
        <v>45</v>
      </c>
      <c r="H49" s="88">
        <v>3</v>
      </c>
      <c r="I49" s="89"/>
      <c r="J49" s="89"/>
      <c r="K49" s="89"/>
      <c r="L49" s="89"/>
      <c r="M49" s="90">
        <f t="shared" si="48"/>
        <v>0</v>
      </c>
      <c r="N49" s="4" t="str">
        <f t="shared" si="49"/>
        <v/>
      </c>
      <c r="O49" s="91">
        <f t="shared" si="50"/>
        <v>0</v>
      </c>
      <c r="P49" s="91">
        <f t="shared" si="51"/>
        <v>0</v>
      </c>
      <c r="Q49" s="79">
        <v>4</v>
      </c>
      <c r="R49" s="79">
        <v>3</v>
      </c>
      <c r="S49" s="79" t="s">
        <v>72</v>
      </c>
      <c r="T49" s="5" t="s">
        <v>230</v>
      </c>
      <c r="U49" s="9"/>
      <c r="W49" s="86">
        <f t="shared" si="52"/>
        <v>188.8</v>
      </c>
      <c r="X49" s="87">
        <f t="shared" si="53"/>
        <v>57</v>
      </c>
      <c r="Y49" s="92">
        <f t="shared" si="54"/>
        <v>3</v>
      </c>
      <c r="Z49" s="90">
        <f t="shared" si="55"/>
        <v>0</v>
      </c>
      <c r="AA49" s="90">
        <f t="shared" si="56"/>
        <v>0</v>
      </c>
      <c r="AB49" s="90">
        <f t="shared" si="57"/>
        <v>0</v>
      </c>
      <c r="AC49" s="4" t="str">
        <f t="shared" si="58"/>
        <v/>
      </c>
      <c r="AD49" s="91">
        <f t="shared" si="59"/>
        <v>0</v>
      </c>
      <c r="AE49" s="79" t="str">
        <f t="shared" si="60"/>
        <v>계</v>
      </c>
      <c r="AF49" s="79" t="str">
        <f t="shared" si="61"/>
        <v>4/3</v>
      </c>
      <c r="AH49" s="20" t="str">
        <f t="shared" si="71"/>
        <v>봇들9단지휴먼시아어울림</v>
      </c>
      <c r="AI49" s="87">
        <f t="shared" si="47"/>
        <v>57</v>
      </c>
      <c r="AJ49" s="79" t="str">
        <f t="shared" si="62"/>
        <v>A-</v>
      </c>
      <c r="AK49" s="79" t="s">
        <v>13</v>
      </c>
      <c r="AL49" s="79" t="s">
        <v>62</v>
      </c>
      <c r="AM49" s="79" t="s">
        <v>63</v>
      </c>
      <c r="AN49" s="79" t="str">
        <f t="shared" si="63"/>
        <v>C</v>
      </c>
      <c r="AO49" s="79" t="str">
        <f t="shared" si="64"/>
        <v/>
      </c>
      <c r="AP49" s="79" t="str">
        <f t="shared" si="65"/>
        <v/>
      </c>
      <c r="AQ49" s="79" t="str">
        <f t="shared" si="66"/>
        <v>O</v>
      </c>
      <c r="AR49" s="79" t="str">
        <f t="shared" si="67"/>
        <v>O</v>
      </c>
      <c r="AS49" s="79" t="s">
        <v>2</v>
      </c>
      <c r="AT49" s="79" t="str">
        <f t="shared" si="68"/>
        <v>X</v>
      </c>
      <c r="AU49" s="79" t="str">
        <f t="shared" si="69"/>
        <v>O</v>
      </c>
      <c r="AV49" s="79" t="str">
        <f t="shared" si="70"/>
        <v/>
      </c>
    </row>
    <row r="50" spans="1:48" x14ac:dyDescent="0.3">
      <c r="A50" s="9" t="s">
        <v>878</v>
      </c>
      <c r="B50" s="10" t="s">
        <v>1660</v>
      </c>
      <c r="C50" s="88">
        <v>850</v>
      </c>
      <c r="D50" s="86">
        <v>188.8</v>
      </c>
      <c r="E50" s="87">
        <v>57</v>
      </c>
      <c r="F50" s="86">
        <v>150</v>
      </c>
      <c r="G50" s="17">
        <v>45</v>
      </c>
      <c r="H50" s="88">
        <v>3</v>
      </c>
      <c r="I50" s="89"/>
      <c r="J50" s="89"/>
      <c r="K50" s="89"/>
      <c r="L50" s="89"/>
      <c r="M50" s="90">
        <f t="shared" si="48"/>
        <v>0</v>
      </c>
      <c r="N50" s="4" t="str">
        <f t="shared" si="49"/>
        <v/>
      </c>
      <c r="O50" s="91">
        <f t="shared" si="50"/>
        <v>0</v>
      </c>
      <c r="P50" s="91">
        <f t="shared" si="51"/>
        <v>0</v>
      </c>
      <c r="Q50" s="79">
        <v>4</v>
      </c>
      <c r="R50" s="79">
        <v>3</v>
      </c>
      <c r="S50" s="79" t="s">
        <v>72</v>
      </c>
      <c r="T50" s="5" t="s">
        <v>231</v>
      </c>
      <c r="U50" s="9"/>
      <c r="W50" s="86">
        <f t="shared" si="52"/>
        <v>188.8</v>
      </c>
      <c r="X50" s="87">
        <f t="shared" si="53"/>
        <v>57</v>
      </c>
      <c r="Y50" s="92">
        <f t="shared" si="54"/>
        <v>3</v>
      </c>
      <c r="Z50" s="90">
        <f t="shared" si="55"/>
        <v>0</v>
      </c>
      <c r="AA50" s="90">
        <f t="shared" si="56"/>
        <v>0</v>
      </c>
      <c r="AB50" s="90">
        <f t="shared" si="57"/>
        <v>0</v>
      </c>
      <c r="AC50" s="4" t="str">
        <f t="shared" si="58"/>
        <v/>
      </c>
      <c r="AD50" s="91">
        <f t="shared" si="59"/>
        <v>0</v>
      </c>
      <c r="AE50" s="79" t="str">
        <f t="shared" si="60"/>
        <v>계</v>
      </c>
      <c r="AF50" s="79" t="str">
        <f t="shared" si="61"/>
        <v>4/3</v>
      </c>
      <c r="AH50" s="20" t="str">
        <f t="shared" si="71"/>
        <v>봇들9단지휴먼시아어울림</v>
      </c>
      <c r="AI50" s="87">
        <f t="shared" si="47"/>
        <v>57</v>
      </c>
      <c r="AJ50" s="79" t="str">
        <f t="shared" si="62"/>
        <v>A-</v>
      </c>
      <c r="AK50" s="79" t="s">
        <v>13</v>
      </c>
      <c r="AL50" s="79" t="s">
        <v>62</v>
      </c>
      <c r="AM50" s="79" t="s">
        <v>63</v>
      </c>
      <c r="AN50" s="79" t="str">
        <f t="shared" si="63"/>
        <v>C</v>
      </c>
      <c r="AO50" s="79" t="str">
        <f t="shared" si="64"/>
        <v/>
      </c>
      <c r="AP50" s="79" t="str">
        <f t="shared" si="65"/>
        <v/>
      </c>
      <c r="AQ50" s="79" t="str">
        <f t="shared" si="66"/>
        <v>O</v>
      </c>
      <c r="AR50" s="79" t="str">
        <f t="shared" si="67"/>
        <v>O</v>
      </c>
      <c r="AS50" s="79" t="s">
        <v>2</v>
      </c>
      <c r="AT50" s="79" t="str">
        <f t="shared" si="68"/>
        <v>X</v>
      </c>
      <c r="AU50" s="79" t="str">
        <f t="shared" si="69"/>
        <v>O</v>
      </c>
      <c r="AV50" s="79" t="str">
        <f t="shared" si="70"/>
        <v/>
      </c>
    </row>
    <row r="51" spans="1:48" x14ac:dyDescent="0.3">
      <c r="A51" s="9" t="s">
        <v>878</v>
      </c>
      <c r="B51" s="10" t="s">
        <v>1660</v>
      </c>
      <c r="C51" s="88">
        <v>850</v>
      </c>
      <c r="D51" s="86">
        <v>188.8</v>
      </c>
      <c r="E51" s="87">
        <v>57</v>
      </c>
      <c r="F51" s="86">
        <v>150</v>
      </c>
      <c r="G51" s="17">
        <v>45</v>
      </c>
      <c r="H51" s="88">
        <v>2</v>
      </c>
      <c r="I51" s="89"/>
      <c r="J51" s="89"/>
      <c r="K51" s="89"/>
      <c r="L51" s="89"/>
      <c r="M51" s="90">
        <f t="shared" si="48"/>
        <v>0</v>
      </c>
      <c r="N51" s="4" t="str">
        <f t="shared" si="49"/>
        <v/>
      </c>
      <c r="O51" s="91">
        <f t="shared" si="50"/>
        <v>0</v>
      </c>
      <c r="P51" s="91">
        <f t="shared" si="51"/>
        <v>0</v>
      </c>
      <c r="Q51" s="79">
        <v>3</v>
      </c>
      <c r="R51" s="79">
        <v>3</v>
      </c>
      <c r="S51" s="79" t="s">
        <v>72</v>
      </c>
      <c r="T51" s="5" t="s">
        <v>232</v>
      </c>
      <c r="U51" s="9"/>
      <c r="W51" s="86">
        <f t="shared" si="52"/>
        <v>188.8</v>
      </c>
      <c r="X51" s="87">
        <f t="shared" si="53"/>
        <v>57</v>
      </c>
      <c r="Y51" s="92">
        <f t="shared" si="54"/>
        <v>2</v>
      </c>
      <c r="Z51" s="90">
        <f t="shared" si="55"/>
        <v>0</v>
      </c>
      <c r="AA51" s="90">
        <f t="shared" si="56"/>
        <v>0</v>
      </c>
      <c r="AB51" s="90">
        <f t="shared" si="57"/>
        <v>0</v>
      </c>
      <c r="AC51" s="4" t="str">
        <f t="shared" si="58"/>
        <v/>
      </c>
      <c r="AD51" s="91">
        <f t="shared" si="59"/>
        <v>0</v>
      </c>
      <c r="AE51" s="79" t="str">
        <f t="shared" si="60"/>
        <v>계</v>
      </c>
      <c r="AF51" s="79" t="str">
        <f t="shared" si="61"/>
        <v>3/3</v>
      </c>
      <c r="AH51" s="20" t="str">
        <f t="shared" si="71"/>
        <v>봇들9단지휴먼시아어울림</v>
      </c>
      <c r="AI51" s="87">
        <f t="shared" si="47"/>
        <v>57</v>
      </c>
      <c r="AJ51" s="79" t="str">
        <f t="shared" si="62"/>
        <v>A-</v>
      </c>
      <c r="AK51" s="79" t="s">
        <v>13</v>
      </c>
      <c r="AL51" s="79" t="s">
        <v>62</v>
      </c>
      <c r="AM51" s="79" t="s">
        <v>63</v>
      </c>
      <c r="AN51" s="79" t="str">
        <f t="shared" si="63"/>
        <v>C</v>
      </c>
      <c r="AO51" s="79" t="str">
        <f t="shared" si="64"/>
        <v/>
      </c>
      <c r="AP51" s="79" t="str">
        <f t="shared" si="65"/>
        <v/>
      </c>
      <c r="AQ51" s="79" t="str">
        <f t="shared" si="66"/>
        <v>O</v>
      </c>
      <c r="AR51" s="79" t="str">
        <f t="shared" si="67"/>
        <v>O</v>
      </c>
      <c r="AS51" s="79" t="s">
        <v>2</v>
      </c>
      <c r="AT51" s="79" t="str">
        <f t="shared" si="68"/>
        <v>X</v>
      </c>
      <c r="AU51" s="79" t="str">
        <f t="shared" si="69"/>
        <v>O</v>
      </c>
      <c r="AV51" s="79" t="str">
        <f t="shared" si="70"/>
        <v/>
      </c>
    </row>
    <row r="52" spans="1:48" x14ac:dyDescent="0.3">
      <c r="A52" s="9" t="s">
        <v>878</v>
      </c>
      <c r="B52" s="10" t="s">
        <v>1660</v>
      </c>
      <c r="C52" s="88">
        <v>850</v>
      </c>
      <c r="D52" s="86">
        <v>189.2</v>
      </c>
      <c r="E52" s="87">
        <v>57</v>
      </c>
      <c r="F52" s="86">
        <v>150.30000000000001</v>
      </c>
      <c r="G52" s="17">
        <v>45</v>
      </c>
      <c r="H52" s="88">
        <v>3</v>
      </c>
      <c r="I52" s="89"/>
      <c r="J52" s="89"/>
      <c r="K52" s="89"/>
      <c r="L52" s="89"/>
      <c r="M52" s="90">
        <f t="shared" si="48"/>
        <v>0</v>
      </c>
      <c r="N52" s="4" t="str">
        <f t="shared" si="49"/>
        <v/>
      </c>
      <c r="O52" s="91">
        <f t="shared" si="50"/>
        <v>0</v>
      </c>
      <c r="P52" s="91">
        <f t="shared" si="51"/>
        <v>0</v>
      </c>
      <c r="Q52" s="79">
        <v>3</v>
      </c>
      <c r="R52" s="79">
        <v>3</v>
      </c>
      <c r="S52" s="79" t="s">
        <v>72</v>
      </c>
      <c r="T52" s="5" t="s">
        <v>233</v>
      </c>
      <c r="U52" s="9"/>
      <c r="W52" s="86">
        <f t="shared" si="52"/>
        <v>189.2</v>
      </c>
      <c r="X52" s="87">
        <f t="shared" si="53"/>
        <v>57</v>
      </c>
      <c r="Y52" s="92">
        <f t="shared" si="54"/>
        <v>3</v>
      </c>
      <c r="Z52" s="90">
        <f t="shared" si="55"/>
        <v>0</v>
      </c>
      <c r="AA52" s="90">
        <f t="shared" si="56"/>
        <v>0</v>
      </c>
      <c r="AB52" s="90">
        <f t="shared" si="57"/>
        <v>0</v>
      </c>
      <c r="AC52" s="4" t="str">
        <f t="shared" si="58"/>
        <v/>
      </c>
      <c r="AD52" s="91">
        <f t="shared" si="59"/>
        <v>0</v>
      </c>
      <c r="AE52" s="79" t="str">
        <f t="shared" si="60"/>
        <v>계</v>
      </c>
      <c r="AF52" s="79" t="str">
        <f t="shared" si="61"/>
        <v>3/3</v>
      </c>
      <c r="AH52" s="20" t="str">
        <f t="shared" si="71"/>
        <v>봇들9단지휴먼시아어울림</v>
      </c>
      <c r="AI52" s="87">
        <f t="shared" si="47"/>
        <v>57</v>
      </c>
      <c r="AJ52" s="79" t="str">
        <f t="shared" si="62"/>
        <v>A-</v>
      </c>
      <c r="AK52" s="79" t="s">
        <v>13</v>
      </c>
      <c r="AL52" s="79" t="s">
        <v>62</v>
      </c>
      <c r="AM52" s="79" t="s">
        <v>63</v>
      </c>
      <c r="AN52" s="79" t="str">
        <f t="shared" si="63"/>
        <v>C</v>
      </c>
      <c r="AO52" s="79" t="str">
        <f t="shared" si="64"/>
        <v/>
      </c>
      <c r="AP52" s="79" t="str">
        <f t="shared" si="65"/>
        <v/>
      </c>
      <c r="AQ52" s="79" t="str">
        <f t="shared" si="66"/>
        <v>O</v>
      </c>
      <c r="AR52" s="79" t="str">
        <f t="shared" si="67"/>
        <v>O</v>
      </c>
      <c r="AS52" s="79" t="s">
        <v>2</v>
      </c>
      <c r="AT52" s="79" t="str">
        <f t="shared" si="68"/>
        <v>X</v>
      </c>
      <c r="AU52" s="79" t="str">
        <f t="shared" si="69"/>
        <v>O</v>
      </c>
      <c r="AV52" s="79" t="str">
        <f t="shared" si="70"/>
        <v/>
      </c>
    </row>
    <row r="53" spans="1:48" x14ac:dyDescent="0.3">
      <c r="A53" s="9" t="s">
        <v>878</v>
      </c>
      <c r="B53" s="10" t="s">
        <v>1660</v>
      </c>
      <c r="C53" s="88">
        <v>850</v>
      </c>
      <c r="D53" s="86">
        <v>226.5</v>
      </c>
      <c r="E53" s="87">
        <v>69</v>
      </c>
      <c r="F53" s="86">
        <v>180</v>
      </c>
      <c r="G53" s="17">
        <v>54</v>
      </c>
      <c r="H53" s="88">
        <v>3</v>
      </c>
      <c r="I53" s="89"/>
      <c r="J53" s="89"/>
      <c r="K53" s="89"/>
      <c r="L53" s="89"/>
      <c r="M53" s="90">
        <f t="shared" si="48"/>
        <v>0</v>
      </c>
      <c r="N53" s="4" t="str">
        <f t="shared" si="49"/>
        <v/>
      </c>
      <c r="O53" s="91">
        <f t="shared" si="50"/>
        <v>0</v>
      </c>
      <c r="P53" s="91">
        <f t="shared" si="51"/>
        <v>0</v>
      </c>
      <c r="Q53" s="79">
        <v>4</v>
      </c>
      <c r="R53" s="79">
        <v>3</v>
      </c>
      <c r="S53" s="79" t="s">
        <v>72</v>
      </c>
      <c r="T53" s="5" t="s">
        <v>234</v>
      </c>
      <c r="U53" s="9"/>
      <c r="W53" s="86">
        <f t="shared" si="52"/>
        <v>226.5</v>
      </c>
      <c r="X53" s="87">
        <f t="shared" si="53"/>
        <v>69</v>
      </c>
      <c r="Y53" s="92">
        <f t="shared" si="54"/>
        <v>3</v>
      </c>
      <c r="Z53" s="90">
        <f t="shared" si="55"/>
        <v>0</v>
      </c>
      <c r="AA53" s="90">
        <f t="shared" si="56"/>
        <v>0</v>
      </c>
      <c r="AB53" s="90">
        <f t="shared" si="57"/>
        <v>0</v>
      </c>
      <c r="AC53" s="4" t="str">
        <f t="shared" si="58"/>
        <v/>
      </c>
      <c r="AD53" s="91">
        <f t="shared" si="59"/>
        <v>0</v>
      </c>
      <c r="AE53" s="79" t="str">
        <f t="shared" si="60"/>
        <v>계</v>
      </c>
      <c r="AF53" s="79" t="str">
        <f t="shared" si="61"/>
        <v>4/3</v>
      </c>
      <c r="AH53" s="20" t="str">
        <f t="shared" si="71"/>
        <v>봇들9단지휴먼시아어울림</v>
      </c>
      <c r="AI53" s="87">
        <f t="shared" si="47"/>
        <v>69</v>
      </c>
      <c r="AJ53" s="79" t="str">
        <f t="shared" si="62"/>
        <v>A-</v>
      </c>
      <c r="AK53" s="79" t="s">
        <v>13</v>
      </c>
      <c r="AL53" s="79" t="s">
        <v>62</v>
      </c>
      <c r="AM53" s="79" t="s">
        <v>63</v>
      </c>
      <c r="AN53" s="79" t="str">
        <f t="shared" si="63"/>
        <v>C</v>
      </c>
      <c r="AO53" s="79" t="str">
        <f t="shared" si="64"/>
        <v/>
      </c>
      <c r="AP53" s="79" t="str">
        <f t="shared" si="65"/>
        <v/>
      </c>
      <c r="AQ53" s="79" t="str">
        <f t="shared" si="66"/>
        <v>O</v>
      </c>
      <c r="AR53" s="79" t="str">
        <f t="shared" si="67"/>
        <v>O</v>
      </c>
      <c r="AS53" s="79" t="s">
        <v>2</v>
      </c>
      <c r="AT53" s="79" t="str">
        <f t="shared" si="68"/>
        <v>X</v>
      </c>
      <c r="AU53" s="79" t="str">
        <f t="shared" si="69"/>
        <v>O</v>
      </c>
      <c r="AV53" s="79" t="str">
        <f t="shared" si="70"/>
        <v/>
      </c>
    </row>
    <row r="54" spans="1:48" x14ac:dyDescent="0.3">
      <c r="A54" s="9" t="s">
        <v>878</v>
      </c>
      <c r="B54" s="10" t="s">
        <v>1660</v>
      </c>
      <c r="C54" s="88">
        <v>850</v>
      </c>
      <c r="D54" s="86">
        <v>226.6</v>
      </c>
      <c r="E54" s="87">
        <v>69</v>
      </c>
      <c r="F54" s="86">
        <v>180.1</v>
      </c>
      <c r="G54" s="17">
        <v>54</v>
      </c>
      <c r="H54" s="88">
        <v>3</v>
      </c>
      <c r="I54" s="89"/>
      <c r="J54" s="89"/>
      <c r="K54" s="89"/>
      <c r="L54" s="89"/>
      <c r="M54" s="90">
        <f t="shared" si="48"/>
        <v>0</v>
      </c>
      <c r="N54" s="4" t="str">
        <f t="shared" si="49"/>
        <v/>
      </c>
      <c r="O54" s="91">
        <f t="shared" si="50"/>
        <v>0</v>
      </c>
      <c r="P54" s="91">
        <f t="shared" si="51"/>
        <v>0</v>
      </c>
      <c r="Q54" s="79">
        <v>4</v>
      </c>
      <c r="R54" s="79">
        <v>3</v>
      </c>
      <c r="S54" s="79" t="s">
        <v>72</v>
      </c>
      <c r="T54" s="5" t="s">
        <v>235</v>
      </c>
      <c r="U54" s="9"/>
      <c r="W54" s="86">
        <f t="shared" si="52"/>
        <v>226.6</v>
      </c>
      <c r="X54" s="87">
        <f t="shared" si="53"/>
        <v>69</v>
      </c>
      <c r="Y54" s="92">
        <f t="shared" si="54"/>
        <v>3</v>
      </c>
      <c r="Z54" s="90">
        <f t="shared" si="55"/>
        <v>0</v>
      </c>
      <c r="AA54" s="90">
        <f t="shared" si="56"/>
        <v>0</v>
      </c>
      <c r="AB54" s="90">
        <f t="shared" si="57"/>
        <v>0</v>
      </c>
      <c r="AC54" s="4" t="str">
        <f t="shared" si="58"/>
        <v/>
      </c>
      <c r="AD54" s="91">
        <f t="shared" si="59"/>
        <v>0</v>
      </c>
      <c r="AE54" s="79" t="str">
        <f t="shared" si="60"/>
        <v>계</v>
      </c>
      <c r="AF54" s="79" t="str">
        <f t="shared" si="61"/>
        <v>4/3</v>
      </c>
      <c r="AH54" s="20" t="str">
        <f t="shared" si="71"/>
        <v>봇들9단지휴먼시아어울림</v>
      </c>
      <c r="AI54" s="87">
        <f t="shared" si="47"/>
        <v>69</v>
      </c>
      <c r="AJ54" s="79" t="str">
        <f t="shared" si="62"/>
        <v>A-</v>
      </c>
      <c r="AK54" s="79" t="s">
        <v>13</v>
      </c>
      <c r="AL54" s="79" t="s">
        <v>62</v>
      </c>
      <c r="AM54" s="79" t="s">
        <v>63</v>
      </c>
      <c r="AN54" s="79" t="str">
        <f t="shared" si="63"/>
        <v>C</v>
      </c>
      <c r="AO54" s="79" t="str">
        <f t="shared" si="64"/>
        <v/>
      </c>
      <c r="AP54" s="79" t="str">
        <f t="shared" si="65"/>
        <v/>
      </c>
      <c r="AQ54" s="79" t="str">
        <f t="shared" si="66"/>
        <v>O</v>
      </c>
      <c r="AR54" s="79" t="str">
        <f t="shared" si="67"/>
        <v>O</v>
      </c>
      <c r="AS54" s="79" t="s">
        <v>2</v>
      </c>
      <c r="AT54" s="79" t="str">
        <f t="shared" si="68"/>
        <v>X</v>
      </c>
      <c r="AU54" s="79" t="str">
        <f t="shared" si="69"/>
        <v>O</v>
      </c>
      <c r="AV54" s="79" t="str">
        <f t="shared" si="70"/>
        <v/>
      </c>
    </row>
    <row r="55" spans="1:48" x14ac:dyDescent="0.3">
      <c r="A55" s="9"/>
      <c r="B55" s="79"/>
      <c r="C55" s="6"/>
      <c r="D55" s="9"/>
      <c r="E55" s="14"/>
      <c r="F55" s="86"/>
      <c r="G55" s="9"/>
      <c r="H55" s="9"/>
      <c r="I55" s="9"/>
      <c r="J55" s="9"/>
      <c r="K55" s="9"/>
      <c r="L55" s="9"/>
      <c r="M55" s="9"/>
      <c r="N55" s="9"/>
      <c r="O55" s="91"/>
      <c r="P55" s="91"/>
      <c r="Q55" s="87"/>
      <c r="R55" s="87"/>
      <c r="S55" s="9"/>
      <c r="T55" s="47"/>
      <c r="U55" s="9"/>
      <c r="W55" s="67" t="str">
        <f>$A$4&amp;" "&amp;A56&amp;"("&amp;B56&amp;","&amp;C56&amp;"^)"</f>
        <v>삼평동 봇들4단지휴먼시아('09.07.,748^)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71"/>
        <v/>
      </c>
      <c r="AI55" s="106" t="str">
        <f t="shared" si="47"/>
        <v/>
      </c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79"/>
    </row>
    <row r="56" spans="1:48" x14ac:dyDescent="0.3">
      <c r="A56" s="9" t="s">
        <v>882</v>
      </c>
      <c r="B56" s="10" t="s">
        <v>1660</v>
      </c>
      <c r="C56" s="88">
        <v>748</v>
      </c>
      <c r="D56" s="86">
        <v>79.3</v>
      </c>
      <c r="E56" s="87">
        <v>24</v>
      </c>
      <c r="F56" s="86">
        <v>59.8</v>
      </c>
      <c r="G56" s="17">
        <v>18</v>
      </c>
      <c r="H56" s="88">
        <v>258</v>
      </c>
      <c r="I56" s="89">
        <v>148000</v>
      </c>
      <c r="J56" s="89" t="s">
        <v>84</v>
      </c>
      <c r="K56" s="89">
        <v>70000</v>
      </c>
      <c r="L56" s="89" t="s">
        <v>84</v>
      </c>
      <c r="M56" s="90">
        <f t="shared" ref="M56:M61" si="72">I56-K56</f>
        <v>78000</v>
      </c>
      <c r="N56" s="4">
        <f t="shared" ref="N56:N61" si="73">IF(ISERROR(K56/I56),"",K56/I56)</f>
        <v>0.47297297297297297</v>
      </c>
      <c r="O56" s="91">
        <f t="shared" ref="O56:O61" si="74">I56/E56</f>
        <v>6166.666666666667</v>
      </c>
      <c r="P56" s="91">
        <f t="shared" ref="P56:P61" si="75">K56/E56</f>
        <v>2916.6666666666665</v>
      </c>
      <c r="Q56" s="79">
        <v>3</v>
      </c>
      <c r="R56" s="79">
        <v>2</v>
      </c>
      <c r="S56" s="79" t="s">
        <v>72</v>
      </c>
      <c r="T56" s="5" t="s">
        <v>236</v>
      </c>
      <c r="U56" s="9"/>
      <c r="W56" s="86">
        <f t="shared" ref="W56:X61" si="76">D56</f>
        <v>79.3</v>
      </c>
      <c r="X56" s="87">
        <f t="shared" si="76"/>
        <v>24</v>
      </c>
      <c r="Y56" s="92">
        <f t="shared" ref="Y56:Z61" si="77">H56</f>
        <v>258</v>
      </c>
      <c r="Z56" s="90">
        <f t="shared" si="77"/>
        <v>148000</v>
      </c>
      <c r="AA56" s="90">
        <f t="shared" ref="AA56:AA61" si="78">K56</f>
        <v>70000</v>
      </c>
      <c r="AB56" s="90">
        <f t="shared" ref="AB56:AD61" si="79">M56</f>
        <v>78000</v>
      </c>
      <c r="AC56" s="4">
        <f t="shared" si="79"/>
        <v>0.47297297297297297</v>
      </c>
      <c r="AD56" s="91">
        <f t="shared" si="79"/>
        <v>6166.666666666667</v>
      </c>
      <c r="AE56" s="79" t="str">
        <f t="shared" ref="AE56:AE61" si="80">S56</f>
        <v>계</v>
      </c>
      <c r="AF56" s="79" t="str">
        <f t="shared" ref="AF56:AF61" si="81">Q56&amp;"/"&amp;R56</f>
        <v>3/2</v>
      </c>
      <c r="AH56" s="20" t="str">
        <f t="shared" si="71"/>
        <v>봇들4단지휴먼시아</v>
      </c>
      <c r="AI56" s="87">
        <f t="shared" si="47"/>
        <v>24</v>
      </c>
      <c r="AJ56" s="79" t="str">
        <f t="shared" ref="AJ56:AJ61" si="82">IF(AI56="","",$AJ$2)</f>
        <v>A-</v>
      </c>
      <c r="AK56" s="79" t="s">
        <v>13</v>
      </c>
      <c r="AL56" s="79" t="s">
        <v>62</v>
      </c>
      <c r="AM56" s="79" t="s">
        <v>63</v>
      </c>
      <c r="AN56" s="79" t="str">
        <f t="shared" ref="AN56:AN61" si="83">IF(AI56="","",$AN$2)</f>
        <v>C</v>
      </c>
      <c r="AO56" s="79" t="str">
        <f t="shared" ref="AO56:AO61" si="84">IF(N56="","",IF(N56&gt;=$AO$1/100,"O","X"))</f>
        <v>X</v>
      </c>
      <c r="AP56" s="79" t="str">
        <f t="shared" ref="AP56:AP61" si="85">IF(I56="","",IF(I56&lt;=$AP$1,"O","X"))</f>
        <v>X</v>
      </c>
      <c r="AQ56" s="79" t="str">
        <f t="shared" ref="AQ56:AQ61" si="86">IF(O56="","",IF(O56&lt;=$AQ$1,"O","X"))</f>
        <v>X</v>
      </c>
      <c r="AR56" s="79" t="str">
        <f t="shared" ref="AR56:AR61" si="87">IF(M56="","",IF(M56&lt;=$AR$1,"O","X"))</f>
        <v>X</v>
      </c>
      <c r="AS56" s="79" t="s">
        <v>2</v>
      </c>
      <c r="AT56" s="79" t="str">
        <f t="shared" ref="AT56:AT61" si="88">IF(OR(F56="",AI56=""),"",IF(AND((F56&lt;=85),(AI56&gt;=15)),"O","X"))</f>
        <v>O</v>
      </c>
      <c r="AU56" s="79" t="str">
        <f t="shared" ref="AU56:AU61" si="89">IF(C56="","",IF(C56&gt;=$AU$1,"O","X"))</f>
        <v>O</v>
      </c>
      <c r="AV56" s="79" t="str">
        <f t="shared" ref="AV56:AV61" si="90">IF(AO56="","",IF(AND(AO56="O",AP56="O",AR56="O",AT56="O",AU56="O"),"후보","X"))</f>
        <v>X</v>
      </c>
    </row>
    <row r="57" spans="1:48" x14ac:dyDescent="0.3">
      <c r="A57" s="9" t="s">
        <v>882</v>
      </c>
      <c r="B57" s="10" t="s">
        <v>1660</v>
      </c>
      <c r="C57" s="88">
        <v>748</v>
      </c>
      <c r="D57" s="86">
        <v>98.6</v>
      </c>
      <c r="E57" s="87">
        <v>30</v>
      </c>
      <c r="F57" s="86">
        <v>74.5</v>
      </c>
      <c r="G57" s="17">
        <v>23</v>
      </c>
      <c r="H57" s="88">
        <v>140</v>
      </c>
      <c r="I57" s="89">
        <v>158000</v>
      </c>
      <c r="J57" s="89" t="s">
        <v>74</v>
      </c>
      <c r="K57" s="89">
        <v>85000</v>
      </c>
      <c r="L57" s="89" t="s">
        <v>84</v>
      </c>
      <c r="M57" s="90">
        <f t="shared" si="72"/>
        <v>73000</v>
      </c>
      <c r="N57" s="4">
        <f t="shared" si="73"/>
        <v>0.53797468354430378</v>
      </c>
      <c r="O57" s="91">
        <f t="shared" si="74"/>
        <v>5266.666666666667</v>
      </c>
      <c r="P57" s="91">
        <f t="shared" si="75"/>
        <v>2833.3333333333335</v>
      </c>
      <c r="Q57" s="79">
        <v>3</v>
      </c>
      <c r="R57" s="79">
        <v>2</v>
      </c>
      <c r="S57" s="79" t="s">
        <v>72</v>
      </c>
      <c r="T57" s="5" t="s">
        <v>146</v>
      </c>
      <c r="U57" s="9"/>
      <c r="W57" s="86">
        <f t="shared" si="76"/>
        <v>98.6</v>
      </c>
      <c r="X57" s="87">
        <f t="shared" si="76"/>
        <v>30</v>
      </c>
      <c r="Y57" s="92">
        <f t="shared" si="77"/>
        <v>140</v>
      </c>
      <c r="Z57" s="90">
        <f t="shared" si="77"/>
        <v>158000</v>
      </c>
      <c r="AA57" s="90">
        <f t="shared" si="78"/>
        <v>85000</v>
      </c>
      <c r="AB57" s="90">
        <f t="shared" si="79"/>
        <v>73000</v>
      </c>
      <c r="AC57" s="4">
        <f t="shared" si="79"/>
        <v>0.53797468354430378</v>
      </c>
      <c r="AD57" s="91">
        <f t="shared" si="79"/>
        <v>5266.666666666667</v>
      </c>
      <c r="AE57" s="79" t="str">
        <f t="shared" si="80"/>
        <v>계</v>
      </c>
      <c r="AF57" s="79" t="str">
        <f t="shared" si="81"/>
        <v>3/2</v>
      </c>
      <c r="AH57" s="20" t="str">
        <f t="shared" si="71"/>
        <v>봇들4단지휴먼시아</v>
      </c>
      <c r="AI57" s="87">
        <f t="shared" si="47"/>
        <v>30</v>
      </c>
      <c r="AJ57" s="79" t="str">
        <f t="shared" si="82"/>
        <v>A-</v>
      </c>
      <c r="AK57" s="79" t="s">
        <v>13</v>
      </c>
      <c r="AL57" s="79" t="s">
        <v>62</v>
      </c>
      <c r="AM57" s="79" t="s">
        <v>63</v>
      </c>
      <c r="AN57" s="79" t="str">
        <f t="shared" si="83"/>
        <v>C</v>
      </c>
      <c r="AO57" s="79" t="str">
        <f t="shared" si="84"/>
        <v>X</v>
      </c>
      <c r="AP57" s="79" t="str">
        <f t="shared" si="85"/>
        <v>X</v>
      </c>
      <c r="AQ57" s="79" t="str">
        <f t="shared" si="86"/>
        <v>X</v>
      </c>
      <c r="AR57" s="79" t="str">
        <f t="shared" si="87"/>
        <v>X</v>
      </c>
      <c r="AS57" s="79" t="s">
        <v>2</v>
      </c>
      <c r="AT57" s="79" t="str">
        <f t="shared" si="88"/>
        <v>O</v>
      </c>
      <c r="AU57" s="79" t="str">
        <f t="shared" si="89"/>
        <v>O</v>
      </c>
      <c r="AV57" s="79" t="str">
        <f t="shared" si="90"/>
        <v>X</v>
      </c>
    </row>
    <row r="58" spans="1:48" x14ac:dyDescent="0.3">
      <c r="A58" s="9" t="s">
        <v>882</v>
      </c>
      <c r="B58" s="10" t="s">
        <v>1660</v>
      </c>
      <c r="C58" s="88">
        <v>748</v>
      </c>
      <c r="D58" s="86">
        <v>99.2</v>
      </c>
      <c r="E58" s="87">
        <v>30</v>
      </c>
      <c r="F58" s="86">
        <v>74.900000000000006</v>
      </c>
      <c r="G58" s="17">
        <v>23</v>
      </c>
      <c r="H58" s="88">
        <v>34</v>
      </c>
      <c r="I58" s="89">
        <v>170000</v>
      </c>
      <c r="J58" s="89" t="s">
        <v>66</v>
      </c>
      <c r="K58" s="89">
        <v>75000</v>
      </c>
      <c r="L58" s="89" t="s">
        <v>65</v>
      </c>
      <c r="M58" s="90">
        <f t="shared" si="72"/>
        <v>95000</v>
      </c>
      <c r="N58" s="4">
        <f t="shared" si="73"/>
        <v>0.44117647058823528</v>
      </c>
      <c r="O58" s="91">
        <f t="shared" si="74"/>
        <v>5666.666666666667</v>
      </c>
      <c r="P58" s="91">
        <f t="shared" si="75"/>
        <v>2500</v>
      </c>
      <c r="Q58" s="79">
        <v>3</v>
      </c>
      <c r="R58" s="79">
        <v>2</v>
      </c>
      <c r="S58" s="79" t="s">
        <v>72</v>
      </c>
      <c r="T58" s="5" t="s">
        <v>237</v>
      </c>
      <c r="U58" s="9"/>
      <c r="W58" s="86">
        <f t="shared" si="76"/>
        <v>99.2</v>
      </c>
      <c r="X58" s="87">
        <f t="shared" si="76"/>
        <v>30</v>
      </c>
      <c r="Y58" s="92">
        <f t="shared" si="77"/>
        <v>34</v>
      </c>
      <c r="Z58" s="90">
        <f t="shared" si="77"/>
        <v>170000</v>
      </c>
      <c r="AA58" s="90">
        <f t="shared" si="78"/>
        <v>75000</v>
      </c>
      <c r="AB58" s="90">
        <f t="shared" si="79"/>
        <v>95000</v>
      </c>
      <c r="AC58" s="4">
        <f t="shared" si="79"/>
        <v>0.44117647058823528</v>
      </c>
      <c r="AD58" s="91">
        <f t="shared" si="79"/>
        <v>5666.666666666667</v>
      </c>
      <c r="AE58" s="79" t="str">
        <f t="shared" si="80"/>
        <v>계</v>
      </c>
      <c r="AF58" s="79" t="str">
        <f t="shared" si="81"/>
        <v>3/2</v>
      </c>
      <c r="AH58" s="20" t="str">
        <f t="shared" si="71"/>
        <v>봇들4단지휴먼시아</v>
      </c>
      <c r="AI58" s="87">
        <f t="shared" si="47"/>
        <v>30</v>
      </c>
      <c r="AJ58" s="79" t="str">
        <f t="shared" si="82"/>
        <v>A-</v>
      </c>
      <c r="AK58" s="79" t="s">
        <v>13</v>
      </c>
      <c r="AL58" s="79" t="s">
        <v>62</v>
      </c>
      <c r="AM58" s="79" t="s">
        <v>63</v>
      </c>
      <c r="AN58" s="79" t="str">
        <f t="shared" si="83"/>
        <v>C</v>
      </c>
      <c r="AO58" s="79" t="str">
        <f t="shared" si="84"/>
        <v>X</v>
      </c>
      <c r="AP58" s="79" t="str">
        <f t="shared" si="85"/>
        <v>X</v>
      </c>
      <c r="AQ58" s="79" t="str">
        <f t="shared" si="86"/>
        <v>X</v>
      </c>
      <c r="AR58" s="79" t="str">
        <f t="shared" si="87"/>
        <v>X</v>
      </c>
      <c r="AS58" s="79" t="s">
        <v>2</v>
      </c>
      <c r="AT58" s="79" t="str">
        <f t="shared" si="88"/>
        <v>O</v>
      </c>
      <c r="AU58" s="79" t="str">
        <f t="shared" si="89"/>
        <v>O</v>
      </c>
      <c r="AV58" s="79" t="str">
        <f t="shared" si="90"/>
        <v>X</v>
      </c>
    </row>
    <row r="59" spans="1:48" x14ac:dyDescent="0.3">
      <c r="A59" s="9" t="s">
        <v>882</v>
      </c>
      <c r="B59" s="10" t="s">
        <v>1660</v>
      </c>
      <c r="C59" s="88">
        <v>748</v>
      </c>
      <c r="D59" s="86">
        <v>112.1</v>
      </c>
      <c r="E59" s="87">
        <v>34</v>
      </c>
      <c r="F59" s="86">
        <v>84.7</v>
      </c>
      <c r="G59" s="17">
        <v>26</v>
      </c>
      <c r="H59" s="88">
        <v>140</v>
      </c>
      <c r="I59" s="89">
        <v>170000</v>
      </c>
      <c r="J59" s="89" t="s">
        <v>103</v>
      </c>
      <c r="K59" s="89"/>
      <c r="L59" s="89"/>
      <c r="M59" s="90">
        <f t="shared" si="72"/>
        <v>170000</v>
      </c>
      <c r="N59" s="4">
        <f t="shared" si="73"/>
        <v>0</v>
      </c>
      <c r="O59" s="91">
        <f t="shared" si="74"/>
        <v>5000</v>
      </c>
      <c r="P59" s="91">
        <f t="shared" si="75"/>
        <v>0</v>
      </c>
      <c r="Q59" s="79">
        <v>3</v>
      </c>
      <c r="R59" s="79">
        <v>2</v>
      </c>
      <c r="S59" s="79" t="s">
        <v>72</v>
      </c>
      <c r="T59" s="5" t="s">
        <v>238</v>
      </c>
      <c r="U59" s="9"/>
      <c r="W59" s="86">
        <f t="shared" si="76"/>
        <v>112.1</v>
      </c>
      <c r="X59" s="87">
        <f t="shared" si="76"/>
        <v>34</v>
      </c>
      <c r="Y59" s="92">
        <f t="shared" si="77"/>
        <v>140</v>
      </c>
      <c r="Z59" s="90">
        <f t="shared" si="77"/>
        <v>170000</v>
      </c>
      <c r="AA59" s="90">
        <f t="shared" si="78"/>
        <v>0</v>
      </c>
      <c r="AB59" s="90">
        <f t="shared" si="79"/>
        <v>170000</v>
      </c>
      <c r="AC59" s="4">
        <f t="shared" si="79"/>
        <v>0</v>
      </c>
      <c r="AD59" s="91">
        <f t="shared" si="79"/>
        <v>5000</v>
      </c>
      <c r="AE59" s="79" t="str">
        <f t="shared" si="80"/>
        <v>계</v>
      </c>
      <c r="AF59" s="79" t="str">
        <f t="shared" si="81"/>
        <v>3/2</v>
      </c>
      <c r="AH59" s="20" t="str">
        <f t="shared" si="71"/>
        <v>봇들4단지휴먼시아</v>
      </c>
      <c r="AI59" s="87">
        <f t="shared" si="47"/>
        <v>34</v>
      </c>
      <c r="AJ59" s="79" t="str">
        <f t="shared" si="82"/>
        <v>A-</v>
      </c>
      <c r="AK59" s="79" t="s">
        <v>13</v>
      </c>
      <c r="AL59" s="79" t="s">
        <v>62</v>
      </c>
      <c r="AM59" s="79" t="s">
        <v>63</v>
      </c>
      <c r="AN59" s="79" t="str">
        <f t="shared" si="83"/>
        <v>C</v>
      </c>
      <c r="AO59" s="79" t="str">
        <f t="shared" si="84"/>
        <v>X</v>
      </c>
      <c r="AP59" s="79" t="str">
        <f t="shared" si="85"/>
        <v>X</v>
      </c>
      <c r="AQ59" s="79" t="str">
        <f t="shared" si="86"/>
        <v>X</v>
      </c>
      <c r="AR59" s="79" t="str">
        <f t="shared" si="87"/>
        <v>X</v>
      </c>
      <c r="AS59" s="79" t="s">
        <v>2</v>
      </c>
      <c r="AT59" s="79" t="str">
        <f t="shared" si="88"/>
        <v>O</v>
      </c>
      <c r="AU59" s="79" t="str">
        <f t="shared" si="89"/>
        <v>O</v>
      </c>
      <c r="AV59" s="79" t="str">
        <f t="shared" si="90"/>
        <v>X</v>
      </c>
    </row>
    <row r="60" spans="1:48" x14ac:dyDescent="0.3">
      <c r="A60" s="9" t="s">
        <v>882</v>
      </c>
      <c r="B60" s="10" t="s">
        <v>1660</v>
      </c>
      <c r="C60" s="88">
        <v>748</v>
      </c>
      <c r="D60" s="86">
        <v>113</v>
      </c>
      <c r="E60" s="87">
        <v>34</v>
      </c>
      <c r="F60" s="86">
        <v>85</v>
      </c>
      <c r="G60" s="17">
        <v>26</v>
      </c>
      <c r="H60" s="88">
        <v>130</v>
      </c>
      <c r="I60" s="89">
        <v>180000</v>
      </c>
      <c r="J60" s="89" t="s">
        <v>74</v>
      </c>
      <c r="K60" s="89"/>
      <c r="L60" s="89"/>
      <c r="M60" s="90">
        <f t="shared" si="72"/>
        <v>180000</v>
      </c>
      <c r="N60" s="4">
        <f t="shared" si="73"/>
        <v>0</v>
      </c>
      <c r="O60" s="91">
        <f t="shared" si="74"/>
        <v>5294.1176470588234</v>
      </c>
      <c r="P60" s="91">
        <f t="shared" si="75"/>
        <v>0</v>
      </c>
      <c r="Q60" s="79">
        <v>3</v>
      </c>
      <c r="R60" s="79">
        <v>2</v>
      </c>
      <c r="S60" s="79" t="s">
        <v>72</v>
      </c>
      <c r="T60" s="5" t="s">
        <v>138</v>
      </c>
      <c r="U60" s="9"/>
      <c r="W60" s="86">
        <f t="shared" si="76"/>
        <v>113</v>
      </c>
      <c r="X60" s="87">
        <f t="shared" si="76"/>
        <v>34</v>
      </c>
      <c r="Y60" s="92">
        <f t="shared" si="77"/>
        <v>130</v>
      </c>
      <c r="Z60" s="90">
        <f t="shared" si="77"/>
        <v>180000</v>
      </c>
      <c r="AA60" s="90">
        <f t="shared" si="78"/>
        <v>0</v>
      </c>
      <c r="AB60" s="90">
        <f t="shared" si="79"/>
        <v>180000</v>
      </c>
      <c r="AC60" s="4">
        <f t="shared" si="79"/>
        <v>0</v>
      </c>
      <c r="AD60" s="91">
        <f t="shared" si="79"/>
        <v>5294.1176470588234</v>
      </c>
      <c r="AE60" s="79" t="str">
        <f t="shared" si="80"/>
        <v>계</v>
      </c>
      <c r="AF60" s="79" t="str">
        <f t="shared" si="81"/>
        <v>3/2</v>
      </c>
      <c r="AH60" s="20" t="str">
        <f t="shared" si="71"/>
        <v>봇들4단지휴먼시아</v>
      </c>
      <c r="AI60" s="87">
        <f t="shared" si="47"/>
        <v>34</v>
      </c>
      <c r="AJ60" s="79" t="str">
        <f t="shared" si="82"/>
        <v>A-</v>
      </c>
      <c r="AK60" s="79" t="s">
        <v>13</v>
      </c>
      <c r="AL60" s="79" t="s">
        <v>62</v>
      </c>
      <c r="AM60" s="79" t="s">
        <v>63</v>
      </c>
      <c r="AN60" s="79" t="str">
        <f t="shared" si="83"/>
        <v>C</v>
      </c>
      <c r="AO60" s="79" t="str">
        <f t="shared" si="84"/>
        <v>X</v>
      </c>
      <c r="AP60" s="79" t="str">
        <f t="shared" si="85"/>
        <v>X</v>
      </c>
      <c r="AQ60" s="79" t="str">
        <f t="shared" si="86"/>
        <v>X</v>
      </c>
      <c r="AR60" s="79" t="str">
        <f t="shared" si="87"/>
        <v>X</v>
      </c>
      <c r="AS60" s="79" t="s">
        <v>2</v>
      </c>
      <c r="AT60" s="79" t="str">
        <f t="shared" si="88"/>
        <v>O</v>
      </c>
      <c r="AU60" s="79" t="str">
        <f t="shared" si="89"/>
        <v>O</v>
      </c>
      <c r="AV60" s="79" t="str">
        <f t="shared" si="90"/>
        <v>X</v>
      </c>
    </row>
    <row r="61" spans="1:48" x14ac:dyDescent="0.3">
      <c r="A61" s="9" t="s">
        <v>882</v>
      </c>
      <c r="B61" s="10" t="s">
        <v>1660</v>
      </c>
      <c r="C61" s="88">
        <v>748</v>
      </c>
      <c r="D61" s="86">
        <v>112</v>
      </c>
      <c r="E61" s="87">
        <v>34</v>
      </c>
      <c r="F61" s="86">
        <v>84.6</v>
      </c>
      <c r="G61" s="17">
        <v>26</v>
      </c>
      <c r="H61" s="88">
        <v>46</v>
      </c>
      <c r="I61" s="89">
        <v>168000</v>
      </c>
      <c r="J61" s="89" t="s">
        <v>74</v>
      </c>
      <c r="K61" s="89">
        <v>87000</v>
      </c>
      <c r="L61" s="89" t="s">
        <v>65</v>
      </c>
      <c r="M61" s="90">
        <f t="shared" si="72"/>
        <v>81000</v>
      </c>
      <c r="N61" s="4">
        <f t="shared" si="73"/>
        <v>0.5178571428571429</v>
      </c>
      <c r="O61" s="91">
        <f t="shared" si="74"/>
        <v>4941.1764705882351</v>
      </c>
      <c r="P61" s="91">
        <f t="shared" si="75"/>
        <v>2558.8235294117649</v>
      </c>
      <c r="Q61" s="79">
        <v>3</v>
      </c>
      <c r="R61" s="79">
        <v>2</v>
      </c>
      <c r="S61" s="79" t="s">
        <v>72</v>
      </c>
      <c r="T61" s="5" t="s">
        <v>136</v>
      </c>
      <c r="U61" s="9"/>
      <c r="W61" s="86">
        <f t="shared" si="76"/>
        <v>112</v>
      </c>
      <c r="X61" s="87">
        <f t="shared" si="76"/>
        <v>34</v>
      </c>
      <c r="Y61" s="92">
        <f t="shared" si="77"/>
        <v>46</v>
      </c>
      <c r="Z61" s="90">
        <f t="shared" si="77"/>
        <v>168000</v>
      </c>
      <c r="AA61" s="90">
        <f t="shared" si="78"/>
        <v>87000</v>
      </c>
      <c r="AB61" s="90">
        <f t="shared" si="79"/>
        <v>81000</v>
      </c>
      <c r="AC61" s="4">
        <f t="shared" si="79"/>
        <v>0.5178571428571429</v>
      </c>
      <c r="AD61" s="91">
        <f t="shared" si="79"/>
        <v>4941.1764705882351</v>
      </c>
      <c r="AE61" s="79" t="str">
        <f t="shared" si="80"/>
        <v>계</v>
      </c>
      <c r="AF61" s="79" t="str">
        <f t="shared" si="81"/>
        <v>3/2</v>
      </c>
      <c r="AH61" s="20" t="str">
        <f t="shared" si="71"/>
        <v>봇들4단지휴먼시아</v>
      </c>
      <c r="AI61" s="87">
        <f t="shared" si="47"/>
        <v>34</v>
      </c>
      <c r="AJ61" s="79" t="str">
        <f t="shared" si="82"/>
        <v>A-</v>
      </c>
      <c r="AK61" s="79" t="s">
        <v>13</v>
      </c>
      <c r="AL61" s="79" t="s">
        <v>62</v>
      </c>
      <c r="AM61" s="79" t="s">
        <v>63</v>
      </c>
      <c r="AN61" s="79" t="str">
        <f t="shared" si="83"/>
        <v>C</v>
      </c>
      <c r="AO61" s="79" t="str">
        <f t="shared" si="84"/>
        <v>X</v>
      </c>
      <c r="AP61" s="79" t="str">
        <f t="shared" si="85"/>
        <v>X</v>
      </c>
      <c r="AQ61" s="79" t="str">
        <f t="shared" si="86"/>
        <v>X</v>
      </c>
      <c r="AR61" s="79" t="str">
        <f t="shared" si="87"/>
        <v>X</v>
      </c>
      <c r="AS61" s="79" t="s">
        <v>2</v>
      </c>
      <c r="AT61" s="79" t="str">
        <f t="shared" si="88"/>
        <v>O</v>
      </c>
      <c r="AU61" s="79" t="str">
        <f t="shared" si="89"/>
        <v>O</v>
      </c>
      <c r="AV61" s="79" t="str">
        <f t="shared" si="90"/>
        <v>X</v>
      </c>
    </row>
  </sheetData>
  <mergeCells count="1">
    <mergeCell ref="AJ1:AN1"/>
  </mergeCells>
  <phoneticPr fontId="2" type="noConversion"/>
  <conditionalFormatting sqref="AV4:AV6">
    <cfRule type="expression" dxfId="14445" priority="981">
      <formula>AV4="X"</formula>
    </cfRule>
    <cfRule type="expression" dxfId="14444" priority="982">
      <formula>AV4="후보"</formula>
    </cfRule>
  </conditionalFormatting>
  <conditionalFormatting sqref="AC1:AC2 AC4:AC6 N4:N5">
    <cfRule type="cellIs" dxfId="14443" priority="978" operator="greaterThan">
      <formula>0.9</formula>
    </cfRule>
    <cfRule type="cellIs" dxfId="14442" priority="979" operator="greaterThan">
      <formula>0.85</formula>
    </cfRule>
  </conditionalFormatting>
  <conditionalFormatting sqref="N1:N2">
    <cfRule type="cellIs" dxfId="14441" priority="976" operator="greaterThan">
      <formula>0.9</formula>
    </cfRule>
    <cfRule type="cellIs" dxfId="14440" priority="977" operator="greaterThan">
      <formula>0.85</formula>
    </cfRule>
  </conditionalFormatting>
  <conditionalFormatting sqref="N6">
    <cfRule type="cellIs" dxfId="14439" priority="974" operator="greaterThan">
      <formula>0.9</formula>
    </cfRule>
    <cfRule type="cellIs" dxfId="14438" priority="975" operator="greaterThan">
      <formula>0.85</formula>
    </cfRule>
  </conditionalFormatting>
  <conditionalFormatting sqref="E6">
    <cfRule type="expression" dxfId="14437" priority="970">
      <formula>AND(IF(OR($Q6=1,$Q6=2),1,0),IF($X6&lt;=20,1,0))</formula>
    </cfRule>
    <cfRule type="expression" dxfId="14436" priority="971">
      <formula>AND(IF($Q6=2,1,0),IF($X6&lt;30,1,0))</formula>
    </cfRule>
    <cfRule type="expression" dxfId="14435" priority="972">
      <formula>AND(IF($Q6=3,1,0),IF($X6&lt;30,1,0))</formula>
    </cfRule>
    <cfRule type="expression" dxfId="14434" priority="973">
      <formula>AND(IF($Q6=3,1,IF($Q6=4,1,0)),IF($F6&lt;=85,1,0))</formula>
    </cfRule>
  </conditionalFormatting>
  <conditionalFormatting sqref="X6">
    <cfRule type="expression" dxfId="14433" priority="966">
      <formula>AND(IF(OR($Q6=1,$Q6=2),1,0),IF($X6&lt;=20,1,0))</formula>
    </cfRule>
    <cfRule type="expression" dxfId="14432" priority="967">
      <formula>AND(IF($Q6=2,1,0),IF($X6&lt;30,1,0))</formula>
    </cfRule>
    <cfRule type="expression" dxfId="14431" priority="968">
      <formula>AND(IF($Q6=3,1,0),IF($X6&lt;30,1,0))</formula>
    </cfRule>
    <cfRule type="expression" dxfId="14430" priority="969">
      <formula>AND(IF($Q6=3,1,IF($Q6=4,1,0)),IF($F6&lt;=85,1,0))</formula>
    </cfRule>
  </conditionalFormatting>
  <conditionalFormatting sqref="AI6">
    <cfRule type="expression" dxfId="14429" priority="962">
      <formula>AND(IF(OR($Q6=1,$Q6=2),1,0),IF($X6&lt;=20,1,0))</formula>
    </cfRule>
    <cfRule type="expression" dxfId="14428" priority="963">
      <formula>AND(IF($Q6=2,1,0),IF($X6&lt;30,1,0))</formula>
    </cfRule>
    <cfRule type="expression" dxfId="14427" priority="964">
      <formula>AND(IF($Q6=3,1,0),IF($X6&lt;30,1,0))</formula>
    </cfRule>
    <cfRule type="expression" dxfId="14426" priority="965">
      <formula>AND(IF($Q6=3,1,IF($Q6=4,1,0)),IF($F6&lt;=85,1,0))</formula>
    </cfRule>
  </conditionalFormatting>
  <conditionalFormatting sqref="AV7">
    <cfRule type="expression" dxfId="14425" priority="960">
      <formula>AV7="X"</formula>
    </cfRule>
    <cfRule type="expression" dxfId="14424" priority="961">
      <formula>AV7="후보"</formula>
    </cfRule>
  </conditionalFormatting>
  <conditionalFormatting sqref="AC7">
    <cfRule type="cellIs" dxfId="14423" priority="957" operator="greaterThan">
      <formula>0.9</formula>
    </cfRule>
    <cfRule type="cellIs" dxfId="14422" priority="958" operator="greaterThan">
      <formula>0.85</formula>
    </cfRule>
  </conditionalFormatting>
  <conditionalFormatting sqref="N7">
    <cfRule type="cellIs" dxfId="14421" priority="955" operator="greaterThan">
      <formula>0.9</formula>
    </cfRule>
    <cfRule type="cellIs" dxfId="14420" priority="956" operator="greaterThan">
      <formula>0.85</formula>
    </cfRule>
  </conditionalFormatting>
  <conditionalFormatting sqref="E7">
    <cfRule type="expression" dxfId="14419" priority="951">
      <formula>AND(IF(OR($Q7=1,$Q7=2),1,0),IF($X7&lt;=20,1,0))</formula>
    </cfRule>
    <cfRule type="expression" dxfId="14418" priority="952">
      <formula>AND(IF($Q7=2,1,0),IF($X7&lt;30,1,0))</formula>
    </cfRule>
    <cfRule type="expression" dxfId="14417" priority="953">
      <formula>AND(IF($Q7=3,1,0),IF($X7&lt;30,1,0))</formula>
    </cfRule>
    <cfRule type="expression" dxfId="14416" priority="954">
      <formula>AND(IF($Q7=3,1,IF($Q7=4,1,0)),IF($F7&lt;=85,1,0))</formula>
    </cfRule>
  </conditionalFormatting>
  <conditionalFormatting sqref="X7">
    <cfRule type="expression" dxfId="14415" priority="947">
      <formula>AND(IF(OR($Q7=1,$Q7=2),1,0),IF($X7&lt;=20,1,0))</formula>
    </cfRule>
    <cfRule type="expression" dxfId="14414" priority="948">
      <formula>AND(IF($Q7=2,1,0),IF($X7&lt;30,1,0))</formula>
    </cfRule>
    <cfRule type="expression" dxfId="14413" priority="949">
      <formula>AND(IF($Q7=3,1,0),IF($X7&lt;30,1,0))</formula>
    </cfRule>
    <cfRule type="expression" dxfId="14412" priority="950">
      <formula>AND(IF($Q7=3,1,IF($Q7=4,1,0)),IF($F7&lt;=85,1,0))</formula>
    </cfRule>
  </conditionalFormatting>
  <conditionalFormatting sqref="AI7">
    <cfRule type="expression" dxfId="14411" priority="943">
      <formula>AND(IF(OR($Q7=1,$Q7=2),1,0),IF($X7&lt;=20,1,0))</formula>
    </cfRule>
    <cfRule type="expression" dxfId="14410" priority="944">
      <formula>AND(IF($Q7=2,1,0),IF($X7&lt;30,1,0))</formula>
    </cfRule>
    <cfRule type="expression" dxfId="14409" priority="945">
      <formula>AND(IF($Q7=3,1,0),IF($X7&lt;30,1,0))</formula>
    </cfRule>
    <cfRule type="expression" dxfId="14408" priority="946">
      <formula>AND(IF($Q7=3,1,IF($Q7=4,1,0)),IF($F7&lt;=85,1,0))</formula>
    </cfRule>
  </conditionalFormatting>
  <conditionalFormatting sqref="AV8">
    <cfRule type="expression" dxfId="14407" priority="941">
      <formula>AV8="X"</formula>
    </cfRule>
    <cfRule type="expression" dxfId="14406" priority="942">
      <formula>AV8="후보"</formula>
    </cfRule>
  </conditionalFormatting>
  <conditionalFormatting sqref="AC8">
    <cfRule type="cellIs" dxfId="14405" priority="938" operator="greaterThan">
      <formula>0.9</formula>
    </cfRule>
    <cfRule type="cellIs" dxfId="14404" priority="939" operator="greaterThan">
      <formula>0.85</formula>
    </cfRule>
  </conditionalFormatting>
  <conditionalFormatting sqref="N8">
    <cfRule type="cellIs" dxfId="14403" priority="936" operator="greaterThan">
      <formula>0.9</formula>
    </cfRule>
    <cfRule type="cellIs" dxfId="14402" priority="937" operator="greaterThan">
      <formula>0.85</formula>
    </cfRule>
  </conditionalFormatting>
  <conditionalFormatting sqref="E8">
    <cfRule type="expression" dxfId="14401" priority="932">
      <formula>AND(IF(OR($Q8=1,$Q8=2),1,0),IF($X8&lt;=20,1,0))</formula>
    </cfRule>
    <cfRule type="expression" dxfId="14400" priority="933">
      <formula>AND(IF($Q8=2,1,0),IF($X8&lt;30,1,0))</formula>
    </cfRule>
    <cfRule type="expression" dxfId="14399" priority="934">
      <formula>AND(IF($Q8=3,1,0),IF($X8&lt;30,1,0))</formula>
    </cfRule>
    <cfRule type="expression" dxfId="14398" priority="935">
      <formula>AND(IF($Q8=3,1,IF($Q8=4,1,0)),IF($F8&lt;=85,1,0))</formula>
    </cfRule>
  </conditionalFormatting>
  <conditionalFormatting sqref="X8">
    <cfRule type="expression" dxfId="14397" priority="928">
      <formula>AND(IF(OR($Q8=1,$Q8=2),1,0),IF($X8&lt;=20,1,0))</formula>
    </cfRule>
    <cfRule type="expression" dxfId="14396" priority="929">
      <formula>AND(IF($Q8=2,1,0),IF($X8&lt;30,1,0))</formula>
    </cfRule>
    <cfRule type="expression" dxfId="14395" priority="930">
      <formula>AND(IF($Q8=3,1,0),IF($X8&lt;30,1,0))</formula>
    </cfRule>
    <cfRule type="expression" dxfId="14394" priority="931">
      <formula>AND(IF($Q8=3,1,IF($Q8=4,1,0)),IF($F8&lt;=85,1,0))</formula>
    </cfRule>
  </conditionalFormatting>
  <conditionalFormatting sqref="AI8">
    <cfRule type="expression" dxfId="14393" priority="924">
      <formula>AND(IF(OR($Q8=1,$Q8=2),1,0),IF($X8&lt;=20,1,0))</formula>
    </cfRule>
    <cfRule type="expression" dxfId="14392" priority="925">
      <formula>AND(IF($Q8=2,1,0),IF($X8&lt;30,1,0))</formula>
    </cfRule>
    <cfRule type="expression" dxfId="14391" priority="926">
      <formula>AND(IF($Q8=3,1,0),IF($X8&lt;30,1,0))</formula>
    </cfRule>
    <cfRule type="expression" dxfId="14390" priority="927">
      <formula>AND(IF($Q8=3,1,IF($Q8=4,1,0)),IF($F8&lt;=85,1,0))</formula>
    </cfRule>
  </conditionalFormatting>
  <conditionalFormatting sqref="AV9">
    <cfRule type="expression" dxfId="14389" priority="922">
      <formula>AV9="X"</formula>
    </cfRule>
    <cfRule type="expression" dxfId="14388" priority="923">
      <formula>AV9="후보"</formula>
    </cfRule>
  </conditionalFormatting>
  <conditionalFormatting sqref="AC9">
    <cfRule type="cellIs" dxfId="14387" priority="919" operator="greaterThan">
      <formula>0.9</formula>
    </cfRule>
    <cfRule type="cellIs" dxfId="14386" priority="920" operator="greaterThan">
      <formula>0.85</formula>
    </cfRule>
  </conditionalFormatting>
  <conditionalFormatting sqref="N9">
    <cfRule type="cellIs" dxfId="14385" priority="917" operator="greaterThan">
      <formula>0.9</formula>
    </cfRule>
    <cfRule type="cellIs" dxfId="14384" priority="918" operator="greaterThan">
      <formula>0.85</formula>
    </cfRule>
  </conditionalFormatting>
  <conditionalFormatting sqref="E9">
    <cfRule type="expression" dxfId="14383" priority="913">
      <formula>AND(IF(OR($Q9=1,$Q9=2),1,0),IF($X9&lt;=20,1,0))</formula>
    </cfRule>
    <cfRule type="expression" dxfId="14382" priority="914">
      <formula>AND(IF($Q9=2,1,0),IF($X9&lt;30,1,0))</formula>
    </cfRule>
    <cfRule type="expression" dxfId="14381" priority="915">
      <formula>AND(IF($Q9=3,1,0),IF($X9&lt;30,1,0))</formula>
    </cfRule>
    <cfRule type="expression" dxfId="14380" priority="916">
      <formula>AND(IF($Q9=3,1,IF($Q9=4,1,0)),IF($F9&lt;=85,1,0))</formula>
    </cfRule>
  </conditionalFormatting>
  <conditionalFormatting sqref="X9">
    <cfRule type="expression" dxfId="14379" priority="909">
      <formula>AND(IF(OR($Q9=1,$Q9=2),1,0),IF($X9&lt;=20,1,0))</formula>
    </cfRule>
    <cfRule type="expression" dxfId="14378" priority="910">
      <formula>AND(IF($Q9=2,1,0),IF($X9&lt;30,1,0))</formula>
    </cfRule>
    <cfRule type="expression" dxfId="14377" priority="911">
      <formula>AND(IF($Q9=3,1,0),IF($X9&lt;30,1,0))</formula>
    </cfRule>
    <cfRule type="expression" dxfId="14376" priority="912">
      <formula>AND(IF($Q9=3,1,IF($Q9=4,1,0)),IF($F9&lt;=85,1,0))</formula>
    </cfRule>
  </conditionalFormatting>
  <conditionalFormatting sqref="AI9">
    <cfRule type="expression" dxfId="14375" priority="905">
      <formula>AND(IF(OR($Q9=1,$Q9=2),1,0),IF($X9&lt;=20,1,0))</formula>
    </cfRule>
    <cfRule type="expression" dxfId="14374" priority="906">
      <formula>AND(IF($Q9=2,1,0),IF($X9&lt;30,1,0))</formula>
    </cfRule>
    <cfRule type="expression" dxfId="14373" priority="907">
      <formula>AND(IF($Q9=3,1,0),IF($X9&lt;30,1,0))</formula>
    </cfRule>
    <cfRule type="expression" dxfId="14372" priority="908">
      <formula>AND(IF($Q9=3,1,IF($Q9=4,1,0)),IF($F9&lt;=85,1,0))</formula>
    </cfRule>
  </conditionalFormatting>
  <conditionalFormatting sqref="AV10">
    <cfRule type="expression" dxfId="14371" priority="903">
      <formula>AV10="X"</formula>
    </cfRule>
    <cfRule type="expression" dxfId="14370" priority="904">
      <formula>AV10="후보"</formula>
    </cfRule>
  </conditionalFormatting>
  <conditionalFormatting sqref="AC10">
    <cfRule type="cellIs" dxfId="14369" priority="900" operator="greaterThan">
      <formula>0.9</formula>
    </cfRule>
    <cfRule type="cellIs" dxfId="14368" priority="901" operator="greaterThan">
      <formula>0.85</formula>
    </cfRule>
  </conditionalFormatting>
  <conditionalFormatting sqref="N10">
    <cfRule type="cellIs" dxfId="14367" priority="898" operator="greaterThan">
      <formula>0.9</formula>
    </cfRule>
    <cfRule type="cellIs" dxfId="14366" priority="899" operator="greaterThan">
      <formula>0.85</formula>
    </cfRule>
  </conditionalFormatting>
  <conditionalFormatting sqref="E10">
    <cfRule type="expression" dxfId="14365" priority="894">
      <formula>AND(IF(OR($Q10=1,$Q10=2),1,0),IF($X10&lt;=20,1,0))</formula>
    </cfRule>
    <cfRule type="expression" dxfId="14364" priority="895">
      <formula>AND(IF($Q10=2,1,0),IF($X10&lt;30,1,0))</formula>
    </cfRule>
    <cfRule type="expression" dxfId="14363" priority="896">
      <formula>AND(IF($Q10=3,1,0),IF($X10&lt;30,1,0))</formula>
    </cfRule>
    <cfRule type="expression" dxfId="14362" priority="897">
      <formula>AND(IF($Q10=3,1,IF($Q10=4,1,0)),IF($F10&lt;=85,1,0))</formula>
    </cfRule>
  </conditionalFormatting>
  <conditionalFormatting sqref="X10">
    <cfRule type="expression" dxfId="14361" priority="890">
      <formula>AND(IF(OR($Q10=1,$Q10=2),1,0),IF($X10&lt;=20,1,0))</formula>
    </cfRule>
    <cfRule type="expression" dxfId="14360" priority="891">
      <formula>AND(IF($Q10=2,1,0),IF($X10&lt;30,1,0))</formula>
    </cfRule>
    <cfRule type="expression" dxfId="14359" priority="892">
      <formula>AND(IF($Q10=3,1,0),IF($X10&lt;30,1,0))</formula>
    </cfRule>
    <cfRule type="expression" dxfId="14358" priority="893">
      <formula>AND(IF($Q10=3,1,IF($Q10=4,1,0)),IF($F10&lt;=85,1,0))</formula>
    </cfRule>
  </conditionalFormatting>
  <conditionalFormatting sqref="AI10">
    <cfRule type="expression" dxfId="14357" priority="886">
      <formula>AND(IF(OR($Q10=1,$Q10=2),1,0),IF($X10&lt;=20,1,0))</formula>
    </cfRule>
    <cfRule type="expression" dxfId="14356" priority="887">
      <formula>AND(IF($Q10=2,1,0),IF($X10&lt;30,1,0))</formula>
    </cfRule>
    <cfRule type="expression" dxfId="14355" priority="888">
      <formula>AND(IF($Q10=3,1,0),IF($X10&lt;30,1,0))</formula>
    </cfRule>
    <cfRule type="expression" dxfId="14354" priority="889">
      <formula>AND(IF($Q10=3,1,IF($Q10=4,1,0)),IF($F10&lt;=85,1,0))</formula>
    </cfRule>
  </conditionalFormatting>
  <conditionalFormatting sqref="AV11">
    <cfRule type="expression" dxfId="14353" priority="884">
      <formula>AV11="X"</formula>
    </cfRule>
    <cfRule type="expression" dxfId="14352" priority="885">
      <formula>AV11="후보"</formula>
    </cfRule>
  </conditionalFormatting>
  <conditionalFormatting sqref="AC11 N11">
    <cfRule type="cellIs" dxfId="14351" priority="881" operator="greaterThan">
      <formula>0.9</formula>
    </cfRule>
    <cfRule type="cellIs" dxfId="14350" priority="882" operator="greaterThan">
      <formula>0.85</formula>
    </cfRule>
  </conditionalFormatting>
  <conditionalFormatting sqref="AV12">
    <cfRule type="expression" dxfId="14349" priority="879">
      <formula>AV12="X"</formula>
    </cfRule>
    <cfRule type="expression" dxfId="14348" priority="880">
      <formula>AV12="후보"</formula>
    </cfRule>
  </conditionalFormatting>
  <conditionalFormatting sqref="AC12">
    <cfRule type="cellIs" dxfId="14347" priority="876" operator="greaterThan">
      <formula>0.9</formula>
    </cfRule>
    <cfRule type="cellIs" dxfId="14346" priority="877" operator="greaterThan">
      <formula>0.85</formula>
    </cfRule>
  </conditionalFormatting>
  <conditionalFormatting sqref="N12">
    <cfRule type="cellIs" dxfId="14345" priority="874" operator="greaterThan">
      <formula>0.9</formula>
    </cfRule>
    <cfRule type="cellIs" dxfId="14344" priority="875" operator="greaterThan">
      <formula>0.85</formula>
    </cfRule>
  </conditionalFormatting>
  <conditionalFormatting sqref="E12">
    <cfRule type="expression" dxfId="14343" priority="870">
      <formula>AND(IF(OR($Q12=1,$Q12=2),1,0),IF($X12&lt;=20,1,0))</formula>
    </cfRule>
    <cfRule type="expression" dxfId="14342" priority="871">
      <formula>AND(IF($Q12=2,1,0),IF($X12&lt;30,1,0))</formula>
    </cfRule>
    <cfRule type="expression" dxfId="14341" priority="872">
      <formula>AND(IF($Q12=3,1,0),IF($X12&lt;30,1,0))</formula>
    </cfRule>
    <cfRule type="expression" dxfId="14340" priority="873">
      <formula>AND(IF($Q12=3,1,IF($Q12=4,1,0)),IF($F12&lt;=85,1,0))</formula>
    </cfRule>
  </conditionalFormatting>
  <conditionalFormatting sqref="X12">
    <cfRule type="expression" dxfId="14339" priority="866">
      <formula>AND(IF(OR($Q12=1,$Q12=2),1,0),IF($X12&lt;=20,1,0))</formula>
    </cfRule>
    <cfRule type="expression" dxfId="14338" priority="867">
      <formula>AND(IF($Q12=2,1,0),IF($X12&lt;30,1,0))</formula>
    </cfRule>
    <cfRule type="expression" dxfId="14337" priority="868">
      <formula>AND(IF($Q12=3,1,0),IF($X12&lt;30,1,0))</formula>
    </cfRule>
    <cfRule type="expression" dxfId="14336" priority="869">
      <formula>AND(IF($Q12=3,1,IF($Q12=4,1,0)),IF($F12&lt;=85,1,0))</formula>
    </cfRule>
  </conditionalFormatting>
  <conditionalFormatting sqref="AI12">
    <cfRule type="expression" dxfId="14335" priority="862">
      <formula>AND(IF(OR($Q12=1,$Q12=2),1,0),IF($X12&lt;=20,1,0))</formula>
    </cfRule>
    <cfRule type="expression" dxfId="14334" priority="863">
      <formula>AND(IF($Q12=2,1,0),IF($X12&lt;30,1,0))</formula>
    </cfRule>
    <cfRule type="expression" dxfId="14333" priority="864">
      <formula>AND(IF($Q12=3,1,0),IF($X12&lt;30,1,0))</formula>
    </cfRule>
    <cfRule type="expression" dxfId="14332" priority="865">
      <formula>AND(IF($Q12=3,1,IF($Q12=4,1,0)),IF($F12&lt;=85,1,0))</formula>
    </cfRule>
  </conditionalFormatting>
  <conditionalFormatting sqref="AV13">
    <cfRule type="expression" dxfId="14331" priority="860">
      <formula>AV13="X"</formula>
    </cfRule>
    <cfRule type="expression" dxfId="14330" priority="861">
      <formula>AV13="후보"</formula>
    </cfRule>
  </conditionalFormatting>
  <conditionalFormatting sqref="AC13">
    <cfRule type="cellIs" dxfId="14329" priority="857" operator="greaterThan">
      <formula>0.9</formula>
    </cfRule>
    <cfRule type="cellIs" dxfId="14328" priority="858" operator="greaterThan">
      <formula>0.85</formula>
    </cfRule>
  </conditionalFormatting>
  <conditionalFormatting sqref="N13">
    <cfRule type="cellIs" dxfId="14327" priority="855" operator="greaterThan">
      <formula>0.9</formula>
    </cfRule>
    <cfRule type="cellIs" dxfId="14326" priority="856" operator="greaterThan">
      <formula>0.85</formula>
    </cfRule>
  </conditionalFormatting>
  <conditionalFormatting sqref="E13">
    <cfRule type="expression" dxfId="14325" priority="851">
      <formula>AND(IF(OR($Q13=1,$Q13=2),1,0),IF($X13&lt;=20,1,0))</formula>
    </cfRule>
    <cfRule type="expression" dxfId="14324" priority="852">
      <formula>AND(IF($Q13=2,1,0),IF($X13&lt;30,1,0))</formula>
    </cfRule>
    <cfRule type="expression" dxfId="14323" priority="853">
      <formula>AND(IF($Q13=3,1,0),IF($X13&lt;30,1,0))</formula>
    </cfRule>
    <cfRule type="expression" dxfId="14322" priority="854">
      <formula>AND(IF($Q13=3,1,IF($Q13=4,1,0)),IF($F13&lt;=85,1,0))</formula>
    </cfRule>
  </conditionalFormatting>
  <conditionalFormatting sqref="X13">
    <cfRule type="expression" dxfId="14321" priority="847">
      <formula>AND(IF(OR($Q13=1,$Q13=2),1,0),IF($X13&lt;=20,1,0))</formula>
    </cfRule>
    <cfRule type="expression" dxfId="14320" priority="848">
      <formula>AND(IF($Q13=2,1,0),IF($X13&lt;30,1,0))</formula>
    </cfRule>
    <cfRule type="expression" dxfId="14319" priority="849">
      <formula>AND(IF($Q13=3,1,0),IF($X13&lt;30,1,0))</formula>
    </cfRule>
    <cfRule type="expression" dxfId="14318" priority="850">
      <formula>AND(IF($Q13=3,1,IF($Q13=4,1,0)),IF($F13&lt;=85,1,0))</formula>
    </cfRule>
  </conditionalFormatting>
  <conditionalFormatting sqref="AI13">
    <cfRule type="expression" dxfId="14317" priority="843">
      <formula>AND(IF(OR($Q13=1,$Q13=2),1,0),IF($X13&lt;=20,1,0))</formula>
    </cfRule>
    <cfRule type="expression" dxfId="14316" priority="844">
      <formula>AND(IF($Q13=2,1,0),IF($X13&lt;30,1,0))</formula>
    </cfRule>
    <cfRule type="expression" dxfId="14315" priority="845">
      <formula>AND(IF($Q13=3,1,0),IF($X13&lt;30,1,0))</formula>
    </cfRule>
    <cfRule type="expression" dxfId="14314" priority="846">
      <formula>AND(IF($Q13=3,1,IF($Q13=4,1,0)),IF($F13&lt;=85,1,0))</formula>
    </cfRule>
  </conditionalFormatting>
  <conditionalFormatting sqref="AV14">
    <cfRule type="expression" dxfId="14313" priority="841">
      <formula>AV14="X"</formula>
    </cfRule>
    <cfRule type="expression" dxfId="14312" priority="842">
      <formula>AV14="후보"</formula>
    </cfRule>
  </conditionalFormatting>
  <conditionalFormatting sqref="AC14">
    <cfRule type="cellIs" dxfId="14311" priority="838" operator="greaterThan">
      <formula>0.9</formula>
    </cfRule>
    <cfRule type="cellIs" dxfId="14310" priority="839" operator="greaterThan">
      <formula>0.85</formula>
    </cfRule>
  </conditionalFormatting>
  <conditionalFormatting sqref="N14">
    <cfRule type="cellIs" dxfId="14309" priority="836" operator="greaterThan">
      <formula>0.9</formula>
    </cfRule>
    <cfRule type="cellIs" dxfId="14308" priority="837" operator="greaterThan">
      <formula>0.85</formula>
    </cfRule>
  </conditionalFormatting>
  <conditionalFormatting sqref="E14">
    <cfRule type="expression" dxfId="14307" priority="832">
      <formula>AND(IF(OR($Q14=1,$Q14=2),1,0),IF($X14&lt;=20,1,0))</formula>
    </cfRule>
    <cfRule type="expression" dxfId="14306" priority="833">
      <formula>AND(IF($Q14=2,1,0),IF($X14&lt;30,1,0))</formula>
    </cfRule>
    <cfRule type="expression" dxfId="14305" priority="834">
      <formula>AND(IF($Q14=3,1,0),IF($X14&lt;30,1,0))</formula>
    </cfRule>
    <cfRule type="expression" dxfId="14304" priority="835">
      <formula>AND(IF($Q14=3,1,IF($Q14=4,1,0)),IF($F14&lt;=85,1,0))</formula>
    </cfRule>
  </conditionalFormatting>
  <conditionalFormatting sqref="X14">
    <cfRule type="expression" dxfId="14303" priority="828">
      <formula>AND(IF(OR($Q14=1,$Q14=2),1,0),IF($X14&lt;=20,1,0))</formula>
    </cfRule>
    <cfRule type="expression" dxfId="14302" priority="829">
      <formula>AND(IF($Q14=2,1,0),IF($X14&lt;30,1,0))</formula>
    </cfRule>
    <cfRule type="expression" dxfId="14301" priority="830">
      <formula>AND(IF($Q14=3,1,0),IF($X14&lt;30,1,0))</formula>
    </cfRule>
    <cfRule type="expression" dxfId="14300" priority="831">
      <formula>AND(IF($Q14=3,1,IF($Q14=4,1,0)),IF($F14&lt;=85,1,0))</formula>
    </cfRule>
  </conditionalFormatting>
  <conditionalFormatting sqref="AI14">
    <cfRule type="expression" dxfId="14299" priority="824">
      <formula>AND(IF(OR($Q14=1,$Q14=2),1,0),IF($X14&lt;=20,1,0))</formula>
    </cfRule>
    <cfRule type="expression" dxfId="14298" priority="825">
      <formula>AND(IF($Q14=2,1,0),IF($X14&lt;30,1,0))</formula>
    </cfRule>
    <cfRule type="expression" dxfId="14297" priority="826">
      <formula>AND(IF($Q14=3,1,0),IF($X14&lt;30,1,0))</formula>
    </cfRule>
    <cfRule type="expression" dxfId="14296" priority="827">
      <formula>AND(IF($Q14=3,1,IF($Q14=4,1,0)),IF($F14&lt;=85,1,0))</formula>
    </cfRule>
  </conditionalFormatting>
  <conditionalFormatting sqref="AV15">
    <cfRule type="expression" dxfId="14295" priority="822">
      <formula>AV15="X"</formula>
    </cfRule>
    <cfRule type="expression" dxfId="14294" priority="823">
      <formula>AV15="후보"</formula>
    </cfRule>
  </conditionalFormatting>
  <conditionalFormatting sqref="AC15">
    <cfRule type="cellIs" dxfId="14293" priority="819" operator="greaterThan">
      <formula>0.9</formula>
    </cfRule>
    <cfRule type="cellIs" dxfId="14292" priority="820" operator="greaterThan">
      <formula>0.85</formula>
    </cfRule>
  </conditionalFormatting>
  <conditionalFormatting sqref="N15">
    <cfRule type="cellIs" dxfId="14291" priority="817" operator="greaterThan">
      <formula>0.9</formula>
    </cfRule>
    <cfRule type="cellIs" dxfId="14290" priority="818" operator="greaterThan">
      <formula>0.85</formula>
    </cfRule>
  </conditionalFormatting>
  <conditionalFormatting sqref="E15">
    <cfRule type="expression" dxfId="14289" priority="813">
      <formula>AND(IF(OR($Q15=1,$Q15=2),1,0),IF($X15&lt;=20,1,0))</formula>
    </cfRule>
    <cfRule type="expression" dxfId="14288" priority="814">
      <formula>AND(IF($Q15=2,1,0),IF($X15&lt;30,1,0))</formula>
    </cfRule>
    <cfRule type="expression" dxfId="14287" priority="815">
      <formula>AND(IF($Q15=3,1,0),IF($X15&lt;30,1,0))</formula>
    </cfRule>
    <cfRule type="expression" dxfId="14286" priority="816">
      <formula>AND(IF($Q15=3,1,IF($Q15=4,1,0)),IF($F15&lt;=85,1,0))</formula>
    </cfRule>
  </conditionalFormatting>
  <conditionalFormatting sqref="X15">
    <cfRule type="expression" dxfId="14285" priority="809">
      <formula>AND(IF(OR($Q15=1,$Q15=2),1,0),IF($X15&lt;=20,1,0))</formula>
    </cfRule>
    <cfRule type="expression" dxfId="14284" priority="810">
      <formula>AND(IF($Q15=2,1,0),IF($X15&lt;30,1,0))</formula>
    </cfRule>
    <cfRule type="expression" dxfId="14283" priority="811">
      <formula>AND(IF($Q15=3,1,0),IF($X15&lt;30,1,0))</formula>
    </cfRule>
    <cfRule type="expression" dxfId="14282" priority="812">
      <formula>AND(IF($Q15=3,1,IF($Q15=4,1,0)),IF($F15&lt;=85,1,0))</formula>
    </cfRule>
  </conditionalFormatting>
  <conditionalFormatting sqref="AI15">
    <cfRule type="expression" dxfId="14281" priority="805">
      <formula>AND(IF(OR($Q15=1,$Q15=2),1,0),IF($X15&lt;=20,1,0))</formula>
    </cfRule>
    <cfRule type="expression" dxfId="14280" priority="806">
      <formula>AND(IF($Q15=2,1,0),IF($X15&lt;30,1,0))</formula>
    </cfRule>
    <cfRule type="expression" dxfId="14279" priority="807">
      <formula>AND(IF($Q15=3,1,0),IF($X15&lt;30,1,0))</formula>
    </cfRule>
    <cfRule type="expression" dxfId="14278" priority="808">
      <formula>AND(IF($Q15=3,1,IF($Q15=4,1,0)),IF($F15&lt;=85,1,0))</formula>
    </cfRule>
  </conditionalFormatting>
  <conditionalFormatting sqref="AV16">
    <cfRule type="expression" dxfId="14277" priority="803">
      <formula>AV16="X"</formula>
    </cfRule>
    <cfRule type="expression" dxfId="14276" priority="804">
      <formula>AV16="후보"</formula>
    </cfRule>
  </conditionalFormatting>
  <conditionalFormatting sqref="AC16">
    <cfRule type="cellIs" dxfId="14275" priority="800" operator="greaterThan">
      <formula>0.9</formula>
    </cfRule>
    <cfRule type="cellIs" dxfId="14274" priority="801" operator="greaterThan">
      <formula>0.85</formula>
    </cfRule>
  </conditionalFormatting>
  <conditionalFormatting sqref="N16">
    <cfRule type="cellIs" dxfId="14273" priority="798" operator="greaterThan">
      <formula>0.9</formula>
    </cfRule>
    <cfRule type="cellIs" dxfId="14272" priority="799" operator="greaterThan">
      <formula>0.85</formula>
    </cfRule>
  </conditionalFormatting>
  <conditionalFormatting sqref="E16">
    <cfRule type="expression" dxfId="14271" priority="794">
      <formula>AND(IF(OR($Q16=1,$Q16=2),1,0),IF($X16&lt;=20,1,0))</formula>
    </cfRule>
    <cfRule type="expression" dxfId="14270" priority="795">
      <formula>AND(IF($Q16=2,1,0),IF($X16&lt;30,1,0))</formula>
    </cfRule>
    <cfRule type="expression" dxfId="14269" priority="796">
      <formula>AND(IF($Q16=3,1,0),IF($X16&lt;30,1,0))</formula>
    </cfRule>
    <cfRule type="expression" dxfId="14268" priority="797">
      <formula>AND(IF($Q16=3,1,IF($Q16=4,1,0)),IF($F16&lt;=85,1,0))</formula>
    </cfRule>
  </conditionalFormatting>
  <conditionalFormatting sqref="X16">
    <cfRule type="expression" dxfId="14267" priority="790">
      <formula>AND(IF(OR($Q16=1,$Q16=2),1,0),IF($X16&lt;=20,1,0))</formula>
    </cfRule>
    <cfRule type="expression" dxfId="14266" priority="791">
      <formula>AND(IF($Q16=2,1,0),IF($X16&lt;30,1,0))</formula>
    </cfRule>
    <cfRule type="expression" dxfId="14265" priority="792">
      <formula>AND(IF($Q16=3,1,0),IF($X16&lt;30,1,0))</formula>
    </cfRule>
    <cfRule type="expression" dxfId="14264" priority="793">
      <formula>AND(IF($Q16=3,1,IF($Q16=4,1,0)),IF($F16&lt;=85,1,0))</formula>
    </cfRule>
  </conditionalFormatting>
  <conditionalFormatting sqref="AI16">
    <cfRule type="expression" dxfId="14263" priority="786">
      <formula>AND(IF(OR($Q16=1,$Q16=2),1,0),IF($X16&lt;=20,1,0))</formula>
    </cfRule>
    <cfRule type="expression" dxfId="14262" priority="787">
      <formula>AND(IF($Q16=2,1,0),IF($X16&lt;30,1,0))</formula>
    </cfRule>
    <cfRule type="expression" dxfId="14261" priority="788">
      <formula>AND(IF($Q16=3,1,0),IF($X16&lt;30,1,0))</formula>
    </cfRule>
    <cfRule type="expression" dxfId="14260" priority="789">
      <formula>AND(IF($Q16=3,1,IF($Q16=4,1,0)),IF($F16&lt;=85,1,0))</formula>
    </cfRule>
  </conditionalFormatting>
  <conditionalFormatting sqref="AV17">
    <cfRule type="expression" dxfId="14259" priority="784">
      <formula>AV17="X"</formula>
    </cfRule>
    <cfRule type="expression" dxfId="14258" priority="785">
      <formula>AV17="후보"</formula>
    </cfRule>
  </conditionalFormatting>
  <conditionalFormatting sqref="AC17">
    <cfRule type="cellIs" dxfId="14257" priority="781" operator="greaterThan">
      <formula>0.9</formula>
    </cfRule>
    <cfRule type="cellIs" dxfId="14256" priority="782" operator="greaterThan">
      <formula>0.85</formula>
    </cfRule>
  </conditionalFormatting>
  <conditionalFormatting sqref="N17">
    <cfRule type="cellIs" dxfId="14255" priority="779" operator="greaterThan">
      <formula>0.9</formula>
    </cfRule>
    <cfRule type="cellIs" dxfId="14254" priority="780" operator="greaterThan">
      <formula>0.85</formula>
    </cfRule>
  </conditionalFormatting>
  <conditionalFormatting sqref="E17">
    <cfRule type="expression" dxfId="14253" priority="775">
      <formula>AND(IF(OR($Q17=1,$Q17=2),1,0),IF($X17&lt;=20,1,0))</formula>
    </cfRule>
    <cfRule type="expression" dxfId="14252" priority="776">
      <formula>AND(IF($Q17=2,1,0),IF($X17&lt;30,1,0))</formula>
    </cfRule>
    <cfRule type="expression" dxfId="14251" priority="777">
      <formula>AND(IF($Q17=3,1,0),IF($X17&lt;30,1,0))</formula>
    </cfRule>
    <cfRule type="expression" dxfId="14250" priority="778">
      <formula>AND(IF($Q17=3,1,IF($Q17=4,1,0)),IF($F17&lt;=85,1,0))</formula>
    </cfRule>
  </conditionalFormatting>
  <conditionalFormatting sqref="X17">
    <cfRule type="expression" dxfId="14249" priority="771">
      <formula>AND(IF(OR($Q17=1,$Q17=2),1,0),IF($X17&lt;=20,1,0))</formula>
    </cfRule>
    <cfRule type="expression" dxfId="14248" priority="772">
      <formula>AND(IF($Q17=2,1,0),IF($X17&lt;30,1,0))</formula>
    </cfRule>
    <cfRule type="expression" dxfId="14247" priority="773">
      <formula>AND(IF($Q17=3,1,0),IF($X17&lt;30,1,0))</formula>
    </cfRule>
    <cfRule type="expression" dxfId="14246" priority="774">
      <formula>AND(IF($Q17=3,1,IF($Q17=4,1,0)),IF($F17&lt;=85,1,0))</formula>
    </cfRule>
  </conditionalFormatting>
  <conditionalFormatting sqref="AI17">
    <cfRule type="expression" dxfId="14245" priority="767">
      <formula>AND(IF(OR($Q17=1,$Q17=2),1,0),IF($X17&lt;=20,1,0))</formula>
    </cfRule>
    <cfRule type="expression" dxfId="14244" priority="768">
      <formula>AND(IF($Q17=2,1,0),IF($X17&lt;30,1,0))</formula>
    </cfRule>
    <cfRule type="expression" dxfId="14243" priority="769">
      <formula>AND(IF($Q17=3,1,0),IF($X17&lt;30,1,0))</formula>
    </cfRule>
    <cfRule type="expression" dxfId="14242" priority="770">
      <formula>AND(IF($Q17=3,1,IF($Q17=4,1,0)),IF($F17&lt;=85,1,0))</formula>
    </cfRule>
  </conditionalFormatting>
  <conditionalFormatting sqref="AV18">
    <cfRule type="expression" dxfId="14241" priority="765">
      <formula>AV18="X"</formula>
    </cfRule>
    <cfRule type="expression" dxfId="14240" priority="766">
      <formula>AV18="후보"</formula>
    </cfRule>
  </conditionalFormatting>
  <conditionalFormatting sqref="AC18">
    <cfRule type="cellIs" dxfId="14239" priority="762" operator="greaterThan">
      <formula>0.9</formula>
    </cfRule>
    <cfRule type="cellIs" dxfId="14238" priority="763" operator="greaterThan">
      <formula>0.85</formula>
    </cfRule>
  </conditionalFormatting>
  <conditionalFormatting sqref="N18">
    <cfRule type="cellIs" dxfId="14237" priority="760" operator="greaterThan">
      <formula>0.9</formula>
    </cfRule>
    <cfRule type="cellIs" dxfId="14236" priority="761" operator="greaterThan">
      <formula>0.85</formula>
    </cfRule>
  </conditionalFormatting>
  <conditionalFormatting sqref="E18">
    <cfRule type="expression" dxfId="14235" priority="756">
      <formula>AND(IF(OR($Q18=1,$Q18=2),1,0),IF($X18&lt;=20,1,0))</formula>
    </cfRule>
    <cfRule type="expression" dxfId="14234" priority="757">
      <formula>AND(IF($Q18=2,1,0),IF($X18&lt;30,1,0))</formula>
    </cfRule>
    <cfRule type="expression" dxfId="14233" priority="758">
      <formula>AND(IF($Q18=3,1,0),IF($X18&lt;30,1,0))</formula>
    </cfRule>
    <cfRule type="expression" dxfId="14232" priority="759">
      <formula>AND(IF($Q18=3,1,IF($Q18=4,1,0)),IF($F18&lt;=85,1,0))</formula>
    </cfRule>
  </conditionalFormatting>
  <conditionalFormatting sqref="X18">
    <cfRule type="expression" dxfId="14231" priority="752">
      <formula>AND(IF(OR($Q18=1,$Q18=2),1,0),IF($X18&lt;=20,1,0))</formula>
    </cfRule>
    <cfRule type="expression" dxfId="14230" priority="753">
      <formula>AND(IF($Q18=2,1,0),IF($X18&lt;30,1,0))</formula>
    </cfRule>
    <cfRule type="expression" dxfId="14229" priority="754">
      <formula>AND(IF($Q18=3,1,0),IF($X18&lt;30,1,0))</formula>
    </cfRule>
    <cfRule type="expression" dxfId="14228" priority="755">
      <formula>AND(IF($Q18=3,1,IF($Q18=4,1,0)),IF($F18&lt;=85,1,0))</formula>
    </cfRule>
  </conditionalFormatting>
  <conditionalFormatting sqref="AI18">
    <cfRule type="expression" dxfId="14227" priority="748">
      <formula>AND(IF(OR($Q18=1,$Q18=2),1,0),IF($X18&lt;=20,1,0))</formula>
    </cfRule>
    <cfRule type="expression" dxfId="14226" priority="749">
      <formula>AND(IF($Q18=2,1,0),IF($X18&lt;30,1,0))</formula>
    </cfRule>
    <cfRule type="expression" dxfId="14225" priority="750">
      <formula>AND(IF($Q18=3,1,0),IF($X18&lt;30,1,0))</formula>
    </cfRule>
    <cfRule type="expression" dxfId="14224" priority="751">
      <formula>AND(IF($Q18=3,1,IF($Q18=4,1,0)),IF($F18&lt;=85,1,0))</formula>
    </cfRule>
  </conditionalFormatting>
  <conditionalFormatting sqref="AV19">
    <cfRule type="expression" dxfId="14223" priority="746">
      <formula>AV19="X"</formula>
    </cfRule>
    <cfRule type="expression" dxfId="14222" priority="747">
      <formula>AV19="후보"</formula>
    </cfRule>
  </conditionalFormatting>
  <conditionalFormatting sqref="AC19 N19">
    <cfRule type="cellIs" dxfId="14221" priority="743" operator="greaterThan">
      <formula>0.9</formula>
    </cfRule>
    <cfRule type="cellIs" dxfId="14220" priority="744" operator="greaterThan">
      <formula>0.85</formula>
    </cfRule>
  </conditionalFormatting>
  <conditionalFormatting sqref="AV20">
    <cfRule type="expression" dxfId="14219" priority="741">
      <formula>AV20="X"</formula>
    </cfRule>
    <cfRule type="expression" dxfId="14218" priority="742">
      <formula>AV20="후보"</formula>
    </cfRule>
  </conditionalFormatting>
  <conditionalFormatting sqref="AC20">
    <cfRule type="cellIs" dxfId="14217" priority="738" operator="greaterThan">
      <formula>0.9</formula>
    </cfRule>
    <cfRule type="cellIs" dxfId="14216" priority="739" operator="greaterThan">
      <formula>0.85</formula>
    </cfRule>
  </conditionalFormatting>
  <conditionalFormatting sqref="N20">
    <cfRule type="cellIs" dxfId="14215" priority="736" operator="greaterThan">
      <formula>0.9</formula>
    </cfRule>
    <cfRule type="cellIs" dxfId="14214" priority="737" operator="greaterThan">
      <formula>0.85</formula>
    </cfRule>
  </conditionalFormatting>
  <conditionalFormatting sqref="E20">
    <cfRule type="expression" dxfId="14213" priority="732">
      <formula>AND(IF(OR($Q20=1,$Q20=2),1,0),IF($X20&lt;=20,1,0))</formula>
    </cfRule>
    <cfRule type="expression" dxfId="14212" priority="733">
      <formula>AND(IF($Q20=2,1,0),IF($X20&lt;30,1,0))</formula>
    </cfRule>
    <cfRule type="expression" dxfId="14211" priority="734">
      <formula>AND(IF($Q20=3,1,0),IF($X20&lt;30,1,0))</formula>
    </cfRule>
    <cfRule type="expression" dxfId="14210" priority="735">
      <formula>AND(IF($Q20=3,1,IF($Q20=4,1,0)),IF($F20&lt;=85,1,0))</formula>
    </cfRule>
  </conditionalFormatting>
  <conditionalFormatting sqref="X20">
    <cfRule type="expression" dxfId="14209" priority="728">
      <formula>AND(IF(OR($Q20=1,$Q20=2),1,0),IF($X20&lt;=20,1,0))</formula>
    </cfRule>
    <cfRule type="expression" dxfId="14208" priority="729">
      <formula>AND(IF($Q20=2,1,0),IF($X20&lt;30,1,0))</formula>
    </cfRule>
    <cfRule type="expression" dxfId="14207" priority="730">
      <formula>AND(IF($Q20=3,1,0),IF($X20&lt;30,1,0))</formula>
    </cfRule>
    <cfRule type="expression" dxfId="14206" priority="731">
      <formula>AND(IF($Q20=3,1,IF($Q20=4,1,0)),IF($F20&lt;=85,1,0))</formula>
    </cfRule>
  </conditionalFormatting>
  <conditionalFormatting sqref="AI20">
    <cfRule type="expression" dxfId="14205" priority="724">
      <formula>AND(IF(OR($Q20=1,$Q20=2),1,0),IF($X20&lt;=20,1,0))</formula>
    </cfRule>
    <cfRule type="expression" dxfId="14204" priority="725">
      <formula>AND(IF($Q20=2,1,0),IF($X20&lt;30,1,0))</formula>
    </cfRule>
    <cfRule type="expression" dxfId="14203" priority="726">
      <formula>AND(IF($Q20=3,1,0),IF($X20&lt;30,1,0))</formula>
    </cfRule>
    <cfRule type="expression" dxfId="14202" priority="727">
      <formula>AND(IF($Q20=3,1,IF($Q20=4,1,0)),IF($F20&lt;=85,1,0))</formula>
    </cfRule>
  </conditionalFormatting>
  <conditionalFormatting sqref="AV21">
    <cfRule type="expression" dxfId="14201" priority="722">
      <formula>AV21="X"</formula>
    </cfRule>
    <cfRule type="expression" dxfId="14200" priority="723">
      <formula>AV21="후보"</formula>
    </cfRule>
  </conditionalFormatting>
  <conditionalFormatting sqref="AC21">
    <cfRule type="cellIs" dxfId="14199" priority="719" operator="greaterThan">
      <formula>0.9</formula>
    </cfRule>
    <cfRule type="cellIs" dxfId="14198" priority="720" operator="greaterThan">
      <formula>0.85</formula>
    </cfRule>
  </conditionalFormatting>
  <conditionalFormatting sqref="N21">
    <cfRule type="cellIs" dxfId="14197" priority="717" operator="greaterThan">
      <formula>0.9</formula>
    </cfRule>
    <cfRule type="cellIs" dxfId="14196" priority="718" operator="greaterThan">
      <formula>0.85</formula>
    </cfRule>
  </conditionalFormatting>
  <conditionalFormatting sqref="E21">
    <cfRule type="expression" dxfId="14195" priority="713">
      <formula>AND(IF(OR($Q21=1,$Q21=2),1,0),IF($X21&lt;=20,1,0))</formula>
    </cfRule>
    <cfRule type="expression" dxfId="14194" priority="714">
      <formula>AND(IF($Q21=2,1,0),IF($X21&lt;30,1,0))</formula>
    </cfRule>
    <cfRule type="expression" dxfId="14193" priority="715">
      <formula>AND(IF($Q21=3,1,0),IF($X21&lt;30,1,0))</formula>
    </cfRule>
    <cfRule type="expression" dxfId="14192" priority="716">
      <formula>AND(IF($Q21=3,1,IF($Q21=4,1,0)),IF($F21&lt;=85,1,0))</formula>
    </cfRule>
  </conditionalFormatting>
  <conditionalFormatting sqref="X21">
    <cfRule type="expression" dxfId="14191" priority="709">
      <formula>AND(IF(OR($Q21=1,$Q21=2),1,0),IF($X21&lt;=20,1,0))</formula>
    </cfRule>
    <cfRule type="expression" dxfId="14190" priority="710">
      <formula>AND(IF($Q21=2,1,0),IF($X21&lt;30,1,0))</formula>
    </cfRule>
    <cfRule type="expression" dxfId="14189" priority="711">
      <formula>AND(IF($Q21=3,1,0),IF($X21&lt;30,1,0))</formula>
    </cfRule>
    <cfRule type="expression" dxfId="14188" priority="712">
      <formula>AND(IF($Q21=3,1,IF($Q21=4,1,0)),IF($F21&lt;=85,1,0))</formula>
    </cfRule>
  </conditionalFormatting>
  <conditionalFormatting sqref="AI21">
    <cfRule type="expression" dxfId="14187" priority="705">
      <formula>AND(IF(OR($Q21=1,$Q21=2),1,0),IF($X21&lt;=20,1,0))</formula>
    </cfRule>
    <cfRule type="expression" dxfId="14186" priority="706">
      <formula>AND(IF($Q21=2,1,0),IF($X21&lt;30,1,0))</formula>
    </cfRule>
    <cfRule type="expression" dxfId="14185" priority="707">
      <formula>AND(IF($Q21=3,1,0),IF($X21&lt;30,1,0))</formula>
    </cfRule>
    <cfRule type="expression" dxfId="14184" priority="708">
      <formula>AND(IF($Q21=3,1,IF($Q21=4,1,0)),IF($F21&lt;=85,1,0))</formula>
    </cfRule>
  </conditionalFormatting>
  <conditionalFormatting sqref="AV22">
    <cfRule type="expression" dxfId="14183" priority="703">
      <formula>AV22="X"</formula>
    </cfRule>
    <cfRule type="expression" dxfId="14182" priority="704">
      <formula>AV22="후보"</formula>
    </cfRule>
  </conditionalFormatting>
  <conditionalFormatting sqref="AC22 N22">
    <cfRule type="cellIs" dxfId="14181" priority="700" operator="greaterThan">
      <formula>0.9</formula>
    </cfRule>
    <cfRule type="cellIs" dxfId="14180" priority="701" operator="greaterThan">
      <formula>0.85</formula>
    </cfRule>
  </conditionalFormatting>
  <conditionalFormatting sqref="AV23">
    <cfRule type="expression" dxfId="14179" priority="698">
      <formula>AV23="X"</formula>
    </cfRule>
    <cfRule type="expression" dxfId="14178" priority="699">
      <formula>AV23="후보"</formula>
    </cfRule>
  </conditionalFormatting>
  <conditionalFormatting sqref="AC23">
    <cfRule type="cellIs" dxfId="14177" priority="695" operator="greaterThan">
      <formula>0.9</formula>
    </cfRule>
    <cfRule type="cellIs" dxfId="14176" priority="696" operator="greaterThan">
      <formula>0.85</formula>
    </cfRule>
  </conditionalFormatting>
  <conditionalFormatting sqref="N23">
    <cfRule type="cellIs" dxfId="14175" priority="693" operator="greaterThan">
      <formula>0.9</formula>
    </cfRule>
    <cfRule type="cellIs" dxfId="14174" priority="694" operator="greaterThan">
      <formula>0.85</formula>
    </cfRule>
  </conditionalFormatting>
  <conditionalFormatting sqref="E23">
    <cfRule type="expression" dxfId="14173" priority="689">
      <formula>AND(IF(OR($Q23=1,$Q23=2),1,0),IF($X23&lt;=20,1,0))</formula>
    </cfRule>
    <cfRule type="expression" dxfId="14172" priority="690">
      <formula>AND(IF($Q23=2,1,0),IF($X23&lt;30,1,0))</formula>
    </cfRule>
    <cfRule type="expression" dxfId="14171" priority="691">
      <formula>AND(IF($Q23=3,1,0),IF($X23&lt;30,1,0))</formula>
    </cfRule>
    <cfRule type="expression" dxfId="14170" priority="692">
      <formula>AND(IF($Q23=3,1,IF($Q23=4,1,0)),IF($F23&lt;=85,1,0))</formula>
    </cfRule>
  </conditionalFormatting>
  <conditionalFormatting sqref="X23">
    <cfRule type="expression" dxfId="14169" priority="685">
      <formula>AND(IF(OR($Q23=1,$Q23=2),1,0),IF($X23&lt;=20,1,0))</formula>
    </cfRule>
    <cfRule type="expression" dxfId="14168" priority="686">
      <formula>AND(IF($Q23=2,1,0),IF($X23&lt;30,1,0))</formula>
    </cfRule>
    <cfRule type="expression" dxfId="14167" priority="687">
      <formula>AND(IF($Q23=3,1,0),IF($X23&lt;30,1,0))</formula>
    </cfRule>
    <cfRule type="expression" dxfId="14166" priority="688">
      <formula>AND(IF($Q23=3,1,IF($Q23=4,1,0)),IF($F23&lt;=85,1,0))</formula>
    </cfRule>
  </conditionalFormatting>
  <conditionalFormatting sqref="AI23">
    <cfRule type="expression" dxfId="14165" priority="681">
      <formula>AND(IF(OR($Q23=1,$Q23=2),1,0),IF($X23&lt;=20,1,0))</formula>
    </cfRule>
    <cfRule type="expression" dxfId="14164" priority="682">
      <formula>AND(IF($Q23=2,1,0),IF($X23&lt;30,1,0))</formula>
    </cfRule>
    <cfRule type="expression" dxfId="14163" priority="683">
      <formula>AND(IF($Q23=3,1,0),IF($X23&lt;30,1,0))</formula>
    </cfRule>
    <cfRule type="expression" dxfId="14162" priority="684">
      <formula>AND(IF($Q23=3,1,IF($Q23=4,1,0)),IF($F23&lt;=85,1,0))</formula>
    </cfRule>
  </conditionalFormatting>
  <conditionalFormatting sqref="AV24">
    <cfRule type="expression" dxfId="14161" priority="679">
      <formula>AV24="X"</formula>
    </cfRule>
    <cfRule type="expression" dxfId="14160" priority="680">
      <formula>AV24="후보"</formula>
    </cfRule>
  </conditionalFormatting>
  <conditionalFormatting sqref="AC24">
    <cfRule type="cellIs" dxfId="14159" priority="676" operator="greaterThan">
      <formula>0.9</formula>
    </cfRule>
    <cfRule type="cellIs" dxfId="14158" priority="677" operator="greaterThan">
      <formula>0.85</formula>
    </cfRule>
  </conditionalFormatting>
  <conditionalFormatting sqref="N24">
    <cfRule type="cellIs" dxfId="14157" priority="674" operator="greaterThan">
      <formula>0.9</formula>
    </cfRule>
    <cfRule type="cellIs" dxfId="14156" priority="675" operator="greaterThan">
      <formula>0.85</formula>
    </cfRule>
  </conditionalFormatting>
  <conditionalFormatting sqref="E24">
    <cfRule type="expression" dxfId="14155" priority="670">
      <formula>AND(IF(OR($Q24=1,$Q24=2),1,0),IF($X24&lt;=20,1,0))</formula>
    </cfRule>
    <cfRule type="expression" dxfId="14154" priority="671">
      <formula>AND(IF($Q24=2,1,0),IF($X24&lt;30,1,0))</formula>
    </cfRule>
    <cfRule type="expression" dxfId="14153" priority="672">
      <formula>AND(IF($Q24=3,1,0),IF($X24&lt;30,1,0))</formula>
    </cfRule>
    <cfRule type="expression" dxfId="14152" priority="673">
      <formula>AND(IF($Q24=3,1,IF($Q24=4,1,0)),IF($F24&lt;=85,1,0))</formula>
    </cfRule>
  </conditionalFormatting>
  <conditionalFormatting sqref="X24">
    <cfRule type="expression" dxfId="14151" priority="666">
      <formula>AND(IF(OR($Q24=1,$Q24=2),1,0),IF($X24&lt;=20,1,0))</formula>
    </cfRule>
    <cfRule type="expression" dxfId="14150" priority="667">
      <formula>AND(IF($Q24=2,1,0),IF($X24&lt;30,1,0))</formula>
    </cfRule>
    <cfRule type="expression" dxfId="14149" priority="668">
      <formula>AND(IF($Q24=3,1,0),IF($X24&lt;30,1,0))</formula>
    </cfRule>
    <cfRule type="expression" dxfId="14148" priority="669">
      <formula>AND(IF($Q24=3,1,IF($Q24=4,1,0)),IF($F24&lt;=85,1,0))</formula>
    </cfRule>
  </conditionalFormatting>
  <conditionalFormatting sqref="AI24">
    <cfRule type="expression" dxfId="14147" priority="662">
      <formula>AND(IF(OR($Q24=1,$Q24=2),1,0),IF($X24&lt;=20,1,0))</formula>
    </cfRule>
    <cfRule type="expression" dxfId="14146" priority="663">
      <formula>AND(IF($Q24=2,1,0),IF($X24&lt;30,1,0))</formula>
    </cfRule>
    <cfRule type="expression" dxfId="14145" priority="664">
      <formula>AND(IF($Q24=3,1,0),IF($X24&lt;30,1,0))</formula>
    </cfRule>
    <cfRule type="expression" dxfId="14144" priority="665">
      <formula>AND(IF($Q24=3,1,IF($Q24=4,1,0)),IF($F24&lt;=85,1,0))</formula>
    </cfRule>
  </conditionalFormatting>
  <conditionalFormatting sqref="AV25">
    <cfRule type="expression" dxfId="14143" priority="660">
      <formula>AV25="X"</formula>
    </cfRule>
    <cfRule type="expression" dxfId="14142" priority="661">
      <formula>AV25="후보"</formula>
    </cfRule>
  </conditionalFormatting>
  <conditionalFormatting sqref="AC25">
    <cfRule type="cellIs" dxfId="14141" priority="657" operator="greaterThan">
      <formula>0.9</formula>
    </cfRule>
    <cfRule type="cellIs" dxfId="14140" priority="658" operator="greaterThan">
      <formula>0.85</formula>
    </cfRule>
  </conditionalFormatting>
  <conditionalFormatting sqref="N25">
    <cfRule type="cellIs" dxfId="14139" priority="655" operator="greaterThan">
      <formula>0.9</formula>
    </cfRule>
    <cfRule type="cellIs" dxfId="14138" priority="656" operator="greaterThan">
      <formula>0.85</formula>
    </cfRule>
  </conditionalFormatting>
  <conditionalFormatting sqref="E25">
    <cfRule type="expression" dxfId="14137" priority="651">
      <formula>AND(IF(OR($Q25=1,$Q25=2),1,0),IF($X25&lt;=20,1,0))</formula>
    </cfRule>
    <cfRule type="expression" dxfId="14136" priority="652">
      <formula>AND(IF($Q25=2,1,0),IF($X25&lt;30,1,0))</formula>
    </cfRule>
    <cfRule type="expression" dxfId="14135" priority="653">
      <formula>AND(IF($Q25=3,1,0),IF($X25&lt;30,1,0))</formula>
    </cfRule>
    <cfRule type="expression" dxfId="14134" priority="654">
      <formula>AND(IF($Q25=3,1,IF($Q25=4,1,0)),IF($F25&lt;=85,1,0))</formula>
    </cfRule>
  </conditionalFormatting>
  <conditionalFormatting sqref="X25">
    <cfRule type="expression" dxfId="14133" priority="647">
      <formula>AND(IF(OR($Q25=1,$Q25=2),1,0),IF($X25&lt;=20,1,0))</formula>
    </cfRule>
    <cfRule type="expression" dxfId="14132" priority="648">
      <formula>AND(IF($Q25=2,1,0),IF($X25&lt;30,1,0))</formula>
    </cfRule>
    <cfRule type="expression" dxfId="14131" priority="649">
      <formula>AND(IF($Q25=3,1,0),IF($X25&lt;30,1,0))</formula>
    </cfRule>
    <cfRule type="expression" dxfId="14130" priority="650">
      <formula>AND(IF($Q25=3,1,IF($Q25=4,1,0)),IF($F25&lt;=85,1,0))</formula>
    </cfRule>
  </conditionalFormatting>
  <conditionalFormatting sqref="AI25">
    <cfRule type="expression" dxfId="14129" priority="643">
      <formula>AND(IF(OR($Q25=1,$Q25=2),1,0),IF($X25&lt;=20,1,0))</formula>
    </cfRule>
    <cfRule type="expression" dxfId="14128" priority="644">
      <formula>AND(IF($Q25=2,1,0),IF($X25&lt;30,1,0))</formula>
    </cfRule>
    <cfRule type="expression" dxfId="14127" priority="645">
      <formula>AND(IF($Q25=3,1,0),IF($X25&lt;30,1,0))</formula>
    </cfRule>
    <cfRule type="expression" dxfId="14126" priority="646">
      <formula>AND(IF($Q25=3,1,IF($Q25=4,1,0)),IF($F25&lt;=85,1,0))</formula>
    </cfRule>
  </conditionalFormatting>
  <conditionalFormatting sqref="AV26">
    <cfRule type="expression" dxfId="14125" priority="641">
      <formula>AV26="X"</formula>
    </cfRule>
    <cfRule type="expression" dxfId="14124" priority="642">
      <formula>AV26="후보"</formula>
    </cfRule>
  </conditionalFormatting>
  <conditionalFormatting sqref="AC26">
    <cfRule type="cellIs" dxfId="14123" priority="638" operator="greaterThan">
      <formula>0.9</formula>
    </cfRule>
    <cfRule type="cellIs" dxfId="14122" priority="639" operator="greaterThan">
      <formula>0.85</formula>
    </cfRule>
  </conditionalFormatting>
  <conditionalFormatting sqref="N26">
    <cfRule type="cellIs" dxfId="14121" priority="636" operator="greaterThan">
      <formula>0.9</formula>
    </cfRule>
    <cfRule type="cellIs" dxfId="14120" priority="637" operator="greaterThan">
      <formula>0.85</formula>
    </cfRule>
  </conditionalFormatting>
  <conditionalFormatting sqref="E26">
    <cfRule type="expression" dxfId="14119" priority="632">
      <formula>AND(IF(OR($Q26=1,$Q26=2),1,0),IF($X26&lt;=20,1,0))</formula>
    </cfRule>
    <cfRule type="expression" dxfId="14118" priority="633">
      <formula>AND(IF($Q26=2,1,0),IF($X26&lt;30,1,0))</formula>
    </cfRule>
    <cfRule type="expression" dxfId="14117" priority="634">
      <formula>AND(IF($Q26=3,1,0),IF($X26&lt;30,1,0))</formula>
    </cfRule>
    <cfRule type="expression" dxfId="14116" priority="635">
      <formula>AND(IF($Q26=3,1,IF($Q26=4,1,0)),IF($F26&lt;=85,1,0))</formula>
    </cfRule>
  </conditionalFormatting>
  <conditionalFormatting sqref="X26">
    <cfRule type="expression" dxfId="14115" priority="628">
      <formula>AND(IF(OR($Q26=1,$Q26=2),1,0),IF($X26&lt;=20,1,0))</formula>
    </cfRule>
    <cfRule type="expression" dxfId="14114" priority="629">
      <formula>AND(IF($Q26=2,1,0),IF($X26&lt;30,1,0))</formula>
    </cfRule>
    <cfRule type="expression" dxfId="14113" priority="630">
      <formula>AND(IF($Q26=3,1,0),IF($X26&lt;30,1,0))</formula>
    </cfRule>
    <cfRule type="expression" dxfId="14112" priority="631">
      <formula>AND(IF($Q26=3,1,IF($Q26=4,1,0)),IF($F26&lt;=85,1,0))</formula>
    </cfRule>
  </conditionalFormatting>
  <conditionalFormatting sqref="AI26">
    <cfRule type="expression" dxfId="14111" priority="624">
      <formula>AND(IF(OR($Q26=1,$Q26=2),1,0),IF($X26&lt;=20,1,0))</formula>
    </cfRule>
    <cfRule type="expression" dxfId="14110" priority="625">
      <formula>AND(IF($Q26=2,1,0),IF($X26&lt;30,1,0))</formula>
    </cfRule>
    <cfRule type="expression" dxfId="14109" priority="626">
      <formula>AND(IF($Q26=3,1,0),IF($X26&lt;30,1,0))</formula>
    </cfRule>
    <cfRule type="expression" dxfId="14108" priority="627">
      <formula>AND(IF($Q26=3,1,IF($Q26=4,1,0)),IF($F26&lt;=85,1,0))</formula>
    </cfRule>
  </conditionalFormatting>
  <conditionalFormatting sqref="AV27">
    <cfRule type="expression" dxfId="14107" priority="622">
      <formula>AV27="X"</formula>
    </cfRule>
    <cfRule type="expression" dxfId="14106" priority="623">
      <formula>AV27="후보"</formula>
    </cfRule>
  </conditionalFormatting>
  <conditionalFormatting sqref="AC27 N27">
    <cfRule type="cellIs" dxfId="14105" priority="619" operator="greaterThan">
      <formula>0.9</formula>
    </cfRule>
    <cfRule type="cellIs" dxfId="14104" priority="620" operator="greaterThan">
      <formula>0.85</formula>
    </cfRule>
  </conditionalFormatting>
  <conditionalFormatting sqref="AV28">
    <cfRule type="expression" dxfId="14103" priority="617">
      <formula>AV28="X"</formula>
    </cfRule>
    <cfRule type="expression" dxfId="14102" priority="618">
      <formula>AV28="후보"</formula>
    </cfRule>
  </conditionalFormatting>
  <conditionalFormatting sqref="AC28">
    <cfRule type="cellIs" dxfId="14101" priority="614" operator="greaterThan">
      <formula>0.9</formula>
    </cfRule>
    <cfRule type="cellIs" dxfId="14100" priority="615" operator="greaterThan">
      <formula>0.85</formula>
    </cfRule>
  </conditionalFormatting>
  <conditionalFormatting sqref="N28">
    <cfRule type="cellIs" dxfId="14099" priority="612" operator="greaterThan">
      <formula>0.9</formula>
    </cfRule>
    <cfRule type="cellIs" dxfId="14098" priority="613" operator="greaterThan">
      <formula>0.85</formula>
    </cfRule>
  </conditionalFormatting>
  <conditionalFormatting sqref="E28">
    <cfRule type="expression" dxfId="14097" priority="608">
      <formula>AND(IF(OR($Q28=1,$Q28=2),1,0),IF($X28&lt;=20,1,0))</formula>
    </cfRule>
    <cfRule type="expression" dxfId="14096" priority="609">
      <formula>AND(IF($Q28=2,1,0),IF($X28&lt;30,1,0))</formula>
    </cfRule>
    <cfRule type="expression" dxfId="14095" priority="610">
      <formula>AND(IF($Q28=3,1,0),IF($X28&lt;30,1,0))</formula>
    </cfRule>
    <cfRule type="expression" dxfId="14094" priority="611">
      <formula>AND(IF($Q28=3,1,IF($Q28=4,1,0)),IF($F28&lt;=85,1,0))</formula>
    </cfRule>
  </conditionalFormatting>
  <conditionalFormatting sqref="X28">
    <cfRule type="expression" dxfId="14093" priority="604">
      <formula>AND(IF(OR($Q28=1,$Q28=2),1,0),IF($X28&lt;=20,1,0))</formula>
    </cfRule>
    <cfRule type="expression" dxfId="14092" priority="605">
      <formula>AND(IF($Q28=2,1,0),IF($X28&lt;30,1,0))</formula>
    </cfRule>
    <cfRule type="expression" dxfId="14091" priority="606">
      <formula>AND(IF($Q28=3,1,0),IF($X28&lt;30,1,0))</formula>
    </cfRule>
    <cfRule type="expression" dxfId="14090" priority="607">
      <formula>AND(IF($Q28=3,1,IF($Q28=4,1,0)),IF($F28&lt;=85,1,0))</formula>
    </cfRule>
  </conditionalFormatting>
  <conditionalFormatting sqref="AI28">
    <cfRule type="expression" dxfId="14089" priority="600">
      <formula>AND(IF(OR($Q28=1,$Q28=2),1,0),IF($X28&lt;=20,1,0))</formula>
    </cfRule>
    <cfRule type="expression" dxfId="14088" priority="601">
      <formula>AND(IF($Q28=2,1,0),IF($X28&lt;30,1,0))</formula>
    </cfRule>
    <cfRule type="expression" dxfId="14087" priority="602">
      <formula>AND(IF($Q28=3,1,0),IF($X28&lt;30,1,0))</formula>
    </cfRule>
    <cfRule type="expression" dxfId="14086" priority="603">
      <formula>AND(IF($Q28=3,1,IF($Q28=4,1,0)),IF($F28&lt;=85,1,0))</formula>
    </cfRule>
  </conditionalFormatting>
  <conditionalFormatting sqref="AV29">
    <cfRule type="expression" dxfId="14085" priority="598">
      <formula>AV29="X"</formula>
    </cfRule>
    <cfRule type="expression" dxfId="14084" priority="599">
      <formula>AV29="후보"</formula>
    </cfRule>
  </conditionalFormatting>
  <conditionalFormatting sqref="AC29">
    <cfRule type="cellIs" dxfId="14083" priority="595" operator="greaterThan">
      <formula>0.9</formula>
    </cfRule>
    <cfRule type="cellIs" dxfId="14082" priority="596" operator="greaterThan">
      <formula>0.85</formula>
    </cfRule>
  </conditionalFormatting>
  <conditionalFormatting sqref="N29">
    <cfRule type="cellIs" dxfId="14081" priority="593" operator="greaterThan">
      <formula>0.9</formula>
    </cfRule>
    <cfRule type="cellIs" dxfId="14080" priority="594" operator="greaterThan">
      <formula>0.85</formula>
    </cfRule>
  </conditionalFormatting>
  <conditionalFormatting sqref="E29">
    <cfRule type="expression" dxfId="14079" priority="589">
      <formula>AND(IF(OR($Q29=1,$Q29=2),1,0),IF($X29&lt;=20,1,0))</formula>
    </cfRule>
    <cfRule type="expression" dxfId="14078" priority="590">
      <formula>AND(IF($Q29=2,1,0),IF($X29&lt;30,1,0))</formula>
    </cfRule>
    <cfRule type="expression" dxfId="14077" priority="591">
      <formula>AND(IF($Q29=3,1,0),IF($X29&lt;30,1,0))</formula>
    </cfRule>
    <cfRule type="expression" dxfId="14076" priority="592">
      <formula>AND(IF($Q29=3,1,IF($Q29=4,1,0)),IF($F29&lt;=85,1,0))</formula>
    </cfRule>
  </conditionalFormatting>
  <conditionalFormatting sqref="X29">
    <cfRule type="expression" dxfId="14075" priority="585">
      <formula>AND(IF(OR($Q29=1,$Q29=2),1,0),IF($X29&lt;=20,1,0))</formula>
    </cfRule>
    <cfRule type="expression" dxfId="14074" priority="586">
      <formula>AND(IF($Q29=2,1,0),IF($X29&lt;30,1,0))</formula>
    </cfRule>
    <cfRule type="expression" dxfId="14073" priority="587">
      <formula>AND(IF($Q29=3,1,0),IF($X29&lt;30,1,0))</formula>
    </cfRule>
    <cfRule type="expression" dxfId="14072" priority="588">
      <formula>AND(IF($Q29=3,1,IF($Q29=4,1,0)),IF($F29&lt;=85,1,0))</formula>
    </cfRule>
  </conditionalFormatting>
  <conditionalFormatting sqref="AI29">
    <cfRule type="expression" dxfId="14071" priority="581">
      <formula>AND(IF(OR($Q29=1,$Q29=2),1,0),IF($X29&lt;=20,1,0))</formula>
    </cfRule>
    <cfRule type="expression" dxfId="14070" priority="582">
      <formula>AND(IF($Q29=2,1,0),IF($X29&lt;30,1,0))</formula>
    </cfRule>
    <cfRule type="expression" dxfId="14069" priority="583">
      <formula>AND(IF($Q29=3,1,0),IF($X29&lt;30,1,0))</formula>
    </cfRule>
    <cfRule type="expression" dxfId="14068" priority="584">
      <formula>AND(IF($Q29=3,1,IF($Q29=4,1,0)),IF($F29&lt;=85,1,0))</formula>
    </cfRule>
  </conditionalFormatting>
  <conditionalFormatting sqref="AV30">
    <cfRule type="expression" dxfId="14067" priority="579">
      <formula>AV30="X"</formula>
    </cfRule>
    <cfRule type="expression" dxfId="14066" priority="580">
      <formula>AV30="후보"</formula>
    </cfRule>
  </conditionalFormatting>
  <conditionalFormatting sqref="AC30">
    <cfRule type="cellIs" dxfId="14065" priority="576" operator="greaterThan">
      <formula>0.9</formula>
    </cfRule>
    <cfRule type="cellIs" dxfId="14064" priority="577" operator="greaterThan">
      <formula>0.85</formula>
    </cfRule>
  </conditionalFormatting>
  <conditionalFormatting sqref="N30">
    <cfRule type="cellIs" dxfId="14063" priority="574" operator="greaterThan">
      <formula>0.9</formula>
    </cfRule>
    <cfRule type="cellIs" dxfId="14062" priority="575" operator="greaterThan">
      <formula>0.85</formula>
    </cfRule>
  </conditionalFormatting>
  <conditionalFormatting sqref="E30">
    <cfRule type="expression" dxfId="14061" priority="570">
      <formula>AND(IF(OR($Q30=1,$Q30=2),1,0),IF($X30&lt;=20,1,0))</formula>
    </cfRule>
    <cfRule type="expression" dxfId="14060" priority="571">
      <formula>AND(IF($Q30=2,1,0),IF($X30&lt;30,1,0))</formula>
    </cfRule>
    <cfRule type="expression" dxfId="14059" priority="572">
      <formula>AND(IF($Q30=3,1,0),IF($X30&lt;30,1,0))</formula>
    </cfRule>
    <cfRule type="expression" dxfId="14058" priority="573">
      <formula>AND(IF($Q30=3,1,IF($Q30=4,1,0)),IF($F30&lt;=85,1,0))</formula>
    </cfRule>
  </conditionalFormatting>
  <conditionalFormatting sqref="X30">
    <cfRule type="expression" dxfId="14057" priority="566">
      <formula>AND(IF(OR($Q30=1,$Q30=2),1,0),IF($X30&lt;=20,1,0))</formula>
    </cfRule>
    <cfRule type="expression" dxfId="14056" priority="567">
      <formula>AND(IF($Q30=2,1,0),IF($X30&lt;30,1,0))</formula>
    </cfRule>
    <cfRule type="expression" dxfId="14055" priority="568">
      <formula>AND(IF($Q30=3,1,0),IF($X30&lt;30,1,0))</formula>
    </cfRule>
    <cfRule type="expression" dxfId="14054" priority="569">
      <formula>AND(IF($Q30=3,1,IF($Q30=4,1,0)),IF($F30&lt;=85,1,0))</formula>
    </cfRule>
  </conditionalFormatting>
  <conditionalFormatting sqref="AI30">
    <cfRule type="expression" dxfId="14053" priority="562">
      <formula>AND(IF(OR($Q30=1,$Q30=2),1,0),IF($X30&lt;=20,1,0))</formula>
    </cfRule>
    <cfRule type="expression" dxfId="14052" priority="563">
      <formula>AND(IF($Q30=2,1,0),IF($X30&lt;30,1,0))</formula>
    </cfRule>
    <cfRule type="expression" dxfId="14051" priority="564">
      <formula>AND(IF($Q30=3,1,0),IF($X30&lt;30,1,0))</formula>
    </cfRule>
    <cfRule type="expression" dxfId="14050" priority="565">
      <formula>AND(IF($Q30=3,1,IF($Q30=4,1,0)),IF($F30&lt;=85,1,0))</formula>
    </cfRule>
  </conditionalFormatting>
  <conditionalFormatting sqref="AV31">
    <cfRule type="expression" dxfId="14049" priority="560">
      <formula>AV31="X"</formula>
    </cfRule>
    <cfRule type="expression" dxfId="14048" priority="561">
      <formula>AV31="후보"</formula>
    </cfRule>
  </conditionalFormatting>
  <conditionalFormatting sqref="AC31">
    <cfRule type="cellIs" dxfId="14047" priority="557" operator="greaterThan">
      <formula>0.9</formula>
    </cfRule>
    <cfRule type="cellIs" dxfId="14046" priority="558" operator="greaterThan">
      <formula>0.85</formula>
    </cfRule>
  </conditionalFormatting>
  <conditionalFormatting sqref="N31">
    <cfRule type="cellIs" dxfId="14045" priority="555" operator="greaterThan">
      <formula>0.9</formula>
    </cfRule>
    <cfRule type="cellIs" dxfId="14044" priority="556" operator="greaterThan">
      <formula>0.85</formula>
    </cfRule>
  </conditionalFormatting>
  <conditionalFormatting sqref="E31">
    <cfRule type="expression" dxfId="14043" priority="551">
      <formula>AND(IF(OR($Q31=1,$Q31=2),1,0),IF($X31&lt;=20,1,0))</formula>
    </cfRule>
    <cfRule type="expression" dxfId="14042" priority="552">
      <formula>AND(IF($Q31=2,1,0),IF($X31&lt;30,1,0))</formula>
    </cfRule>
    <cfRule type="expression" dxfId="14041" priority="553">
      <formula>AND(IF($Q31=3,1,0),IF($X31&lt;30,1,0))</formula>
    </cfRule>
    <cfRule type="expression" dxfId="14040" priority="554">
      <formula>AND(IF($Q31=3,1,IF($Q31=4,1,0)),IF($F31&lt;=85,1,0))</formula>
    </cfRule>
  </conditionalFormatting>
  <conditionalFormatting sqref="X31">
    <cfRule type="expression" dxfId="14039" priority="547">
      <formula>AND(IF(OR($Q31=1,$Q31=2),1,0),IF($X31&lt;=20,1,0))</formula>
    </cfRule>
    <cfRule type="expression" dxfId="14038" priority="548">
      <formula>AND(IF($Q31=2,1,0),IF($X31&lt;30,1,0))</formula>
    </cfRule>
    <cfRule type="expression" dxfId="14037" priority="549">
      <formula>AND(IF($Q31=3,1,0),IF($X31&lt;30,1,0))</formula>
    </cfRule>
    <cfRule type="expression" dxfId="14036" priority="550">
      <formula>AND(IF($Q31=3,1,IF($Q31=4,1,0)),IF($F31&lt;=85,1,0))</formula>
    </cfRule>
  </conditionalFormatting>
  <conditionalFormatting sqref="AI31">
    <cfRule type="expression" dxfId="14035" priority="543">
      <formula>AND(IF(OR($Q31=1,$Q31=2),1,0),IF($X31&lt;=20,1,0))</formula>
    </cfRule>
    <cfRule type="expression" dxfId="14034" priority="544">
      <formula>AND(IF($Q31=2,1,0),IF($X31&lt;30,1,0))</formula>
    </cfRule>
    <cfRule type="expression" dxfId="14033" priority="545">
      <formula>AND(IF($Q31=3,1,0),IF($X31&lt;30,1,0))</formula>
    </cfRule>
    <cfRule type="expression" dxfId="14032" priority="546">
      <formula>AND(IF($Q31=3,1,IF($Q31=4,1,0)),IF($F31&lt;=85,1,0))</formula>
    </cfRule>
  </conditionalFormatting>
  <conditionalFormatting sqref="AV32">
    <cfRule type="expression" dxfId="14031" priority="541">
      <formula>AV32="X"</formula>
    </cfRule>
    <cfRule type="expression" dxfId="14030" priority="542">
      <formula>AV32="후보"</formula>
    </cfRule>
  </conditionalFormatting>
  <conditionalFormatting sqref="AC32">
    <cfRule type="cellIs" dxfId="14029" priority="538" operator="greaterThan">
      <formula>0.9</formula>
    </cfRule>
    <cfRule type="cellIs" dxfId="14028" priority="539" operator="greaterThan">
      <formula>0.85</formula>
    </cfRule>
  </conditionalFormatting>
  <conditionalFormatting sqref="N32">
    <cfRule type="cellIs" dxfId="14027" priority="536" operator="greaterThan">
      <formula>0.9</formula>
    </cfRule>
    <cfRule type="cellIs" dxfId="14026" priority="537" operator="greaterThan">
      <formula>0.85</formula>
    </cfRule>
  </conditionalFormatting>
  <conditionalFormatting sqref="E32">
    <cfRule type="expression" dxfId="14025" priority="532">
      <formula>AND(IF(OR($Q32=1,$Q32=2),1,0),IF($X32&lt;=20,1,0))</formula>
    </cfRule>
    <cfRule type="expression" dxfId="14024" priority="533">
      <formula>AND(IF($Q32=2,1,0),IF($X32&lt;30,1,0))</formula>
    </cfRule>
    <cfRule type="expression" dxfId="14023" priority="534">
      <formula>AND(IF($Q32=3,1,0),IF($X32&lt;30,1,0))</formula>
    </cfRule>
    <cfRule type="expression" dxfId="14022" priority="535">
      <formula>AND(IF($Q32=3,1,IF($Q32=4,1,0)),IF($F32&lt;=85,1,0))</formula>
    </cfRule>
  </conditionalFormatting>
  <conditionalFormatting sqref="X32">
    <cfRule type="expression" dxfId="14021" priority="528">
      <formula>AND(IF(OR($Q32=1,$Q32=2),1,0),IF($X32&lt;=20,1,0))</formula>
    </cfRule>
    <cfRule type="expression" dxfId="14020" priority="529">
      <formula>AND(IF($Q32=2,1,0),IF($X32&lt;30,1,0))</formula>
    </cfRule>
    <cfRule type="expression" dxfId="14019" priority="530">
      <formula>AND(IF($Q32=3,1,0),IF($X32&lt;30,1,0))</formula>
    </cfRule>
    <cfRule type="expression" dxfId="14018" priority="531">
      <formula>AND(IF($Q32=3,1,IF($Q32=4,1,0)),IF($F32&lt;=85,1,0))</formula>
    </cfRule>
  </conditionalFormatting>
  <conditionalFormatting sqref="AI32">
    <cfRule type="expression" dxfId="14017" priority="524">
      <formula>AND(IF(OR($Q32=1,$Q32=2),1,0),IF($X32&lt;=20,1,0))</formula>
    </cfRule>
    <cfRule type="expression" dxfId="14016" priority="525">
      <formula>AND(IF($Q32=2,1,0),IF($X32&lt;30,1,0))</formula>
    </cfRule>
    <cfRule type="expression" dxfId="14015" priority="526">
      <formula>AND(IF($Q32=3,1,0),IF($X32&lt;30,1,0))</formula>
    </cfRule>
    <cfRule type="expression" dxfId="14014" priority="527">
      <formula>AND(IF($Q32=3,1,IF($Q32=4,1,0)),IF($F32&lt;=85,1,0))</formula>
    </cfRule>
  </conditionalFormatting>
  <conditionalFormatting sqref="AV33">
    <cfRule type="expression" dxfId="14013" priority="522">
      <formula>AV33="X"</formula>
    </cfRule>
    <cfRule type="expression" dxfId="14012" priority="523">
      <formula>AV33="후보"</formula>
    </cfRule>
  </conditionalFormatting>
  <conditionalFormatting sqref="AC33">
    <cfRule type="cellIs" dxfId="14011" priority="519" operator="greaterThan">
      <formula>0.9</formula>
    </cfRule>
    <cfRule type="cellIs" dxfId="14010" priority="520" operator="greaterThan">
      <formula>0.85</formula>
    </cfRule>
  </conditionalFormatting>
  <conditionalFormatting sqref="N33">
    <cfRule type="cellIs" dxfId="14009" priority="517" operator="greaterThan">
      <formula>0.9</formula>
    </cfRule>
    <cfRule type="cellIs" dxfId="14008" priority="518" operator="greaterThan">
      <formula>0.85</formula>
    </cfRule>
  </conditionalFormatting>
  <conditionalFormatting sqref="E33">
    <cfRule type="expression" dxfId="14007" priority="513">
      <formula>AND(IF(OR($Q33=1,$Q33=2),1,0),IF($X33&lt;=20,1,0))</formula>
    </cfRule>
    <cfRule type="expression" dxfId="14006" priority="514">
      <formula>AND(IF($Q33=2,1,0),IF($X33&lt;30,1,0))</formula>
    </cfRule>
    <cfRule type="expression" dxfId="14005" priority="515">
      <formula>AND(IF($Q33=3,1,0),IF($X33&lt;30,1,0))</formula>
    </cfRule>
    <cfRule type="expression" dxfId="14004" priority="516">
      <formula>AND(IF($Q33=3,1,IF($Q33=4,1,0)),IF($F33&lt;=85,1,0))</formula>
    </cfRule>
  </conditionalFormatting>
  <conditionalFormatting sqref="X33">
    <cfRule type="expression" dxfId="14003" priority="509">
      <formula>AND(IF(OR($Q33=1,$Q33=2),1,0),IF($X33&lt;=20,1,0))</formula>
    </cfRule>
    <cfRule type="expression" dxfId="14002" priority="510">
      <formula>AND(IF($Q33=2,1,0),IF($X33&lt;30,1,0))</formula>
    </cfRule>
    <cfRule type="expression" dxfId="14001" priority="511">
      <formula>AND(IF($Q33=3,1,0),IF($X33&lt;30,1,0))</formula>
    </cfRule>
    <cfRule type="expression" dxfId="14000" priority="512">
      <formula>AND(IF($Q33=3,1,IF($Q33=4,1,0)),IF($F33&lt;=85,1,0))</formula>
    </cfRule>
  </conditionalFormatting>
  <conditionalFormatting sqref="AI33">
    <cfRule type="expression" dxfId="13999" priority="505">
      <formula>AND(IF(OR($Q33=1,$Q33=2),1,0),IF($X33&lt;=20,1,0))</formula>
    </cfRule>
    <cfRule type="expression" dxfId="13998" priority="506">
      <formula>AND(IF($Q33=2,1,0),IF($X33&lt;30,1,0))</formula>
    </cfRule>
    <cfRule type="expression" dxfId="13997" priority="507">
      <formula>AND(IF($Q33=3,1,0),IF($X33&lt;30,1,0))</formula>
    </cfRule>
    <cfRule type="expression" dxfId="13996" priority="508">
      <formula>AND(IF($Q33=3,1,IF($Q33=4,1,0)),IF($F33&lt;=85,1,0))</formula>
    </cfRule>
  </conditionalFormatting>
  <conditionalFormatting sqref="AV34">
    <cfRule type="expression" dxfId="13995" priority="503">
      <formula>AV34="X"</formula>
    </cfRule>
    <cfRule type="expression" dxfId="13994" priority="504">
      <formula>AV34="후보"</formula>
    </cfRule>
  </conditionalFormatting>
  <conditionalFormatting sqref="AC34">
    <cfRule type="cellIs" dxfId="13993" priority="500" operator="greaterThan">
      <formula>0.9</formula>
    </cfRule>
    <cfRule type="cellIs" dxfId="13992" priority="501" operator="greaterThan">
      <formula>0.85</formula>
    </cfRule>
  </conditionalFormatting>
  <conditionalFormatting sqref="N34">
    <cfRule type="cellIs" dxfId="13991" priority="498" operator="greaterThan">
      <formula>0.9</formula>
    </cfRule>
    <cfRule type="cellIs" dxfId="13990" priority="499" operator="greaterThan">
      <formula>0.85</formula>
    </cfRule>
  </conditionalFormatting>
  <conditionalFormatting sqref="E34">
    <cfRule type="expression" dxfId="13989" priority="494">
      <formula>AND(IF(OR($Q34=1,$Q34=2),1,0),IF($X34&lt;=20,1,0))</formula>
    </cfRule>
    <cfRule type="expression" dxfId="13988" priority="495">
      <formula>AND(IF($Q34=2,1,0),IF($X34&lt;30,1,0))</formula>
    </cfRule>
    <cfRule type="expression" dxfId="13987" priority="496">
      <formula>AND(IF($Q34=3,1,0),IF($X34&lt;30,1,0))</formula>
    </cfRule>
    <cfRule type="expression" dxfId="13986" priority="497">
      <formula>AND(IF($Q34=3,1,IF($Q34=4,1,0)),IF($F34&lt;=85,1,0))</formula>
    </cfRule>
  </conditionalFormatting>
  <conditionalFormatting sqref="X34">
    <cfRule type="expression" dxfId="13985" priority="490">
      <formula>AND(IF(OR($Q34=1,$Q34=2),1,0),IF($X34&lt;=20,1,0))</formula>
    </cfRule>
    <cfRule type="expression" dxfId="13984" priority="491">
      <formula>AND(IF($Q34=2,1,0),IF($X34&lt;30,1,0))</formula>
    </cfRule>
    <cfRule type="expression" dxfId="13983" priority="492">
      <formula>AND(IF($Q34=3,1,0),IF($X34&lt;30,1,0))</formula>
    </cfRule>
    <cfRule type="expression" dxfId="13982" priority="493">
      <formula>AND(IF($Q34=3,1,IF($Q34=4,1,0)),IF($F34&lt;=85,1,0))</formula>
    </cfRule>
  </conditionalFormatting>
  <conditionalFormatting sqref="AI34">
    <cfRule type="expression" dxfId="13981" priority="486">
      <formula>AND(IF(OR($Q34=1,$Q34=2),1,0),IF($X34&lt;=20,1,0))</formula>
    </cfRule>
    <cfRule type="expression" dxfId="13980" priority="487">
      <formula>AND(IF($Q34=2,1,0),IF($X34&lt;30,1,0))</formula>
    </cfRule>
    <cfRule type="expression" dxfId="13979" priority="488">
      <formula>AND(IF($Q34=3,1,0),IF($X34&lt;30,1,0))</formula>
    </cfRule>
    <cfRule type="expression" dxfId="13978" priority="489">
      <formula>AND(IF($Q34=3,1,IF($Q34=4,1,0)),IF($F34&lt;=85,1,0))</formula>
    </cfRule>
  </conditionalFormatting>
  <conditionalFormatting sqref="AV35">
    <cfRule type="expression" dxfId="13977" priority="484">
      <formula>AV35="X"</formula>
    </cfRule>
    <cfRule type="expression" dxfId="13976" priority="485">
      <formula>AV35="후보"</formula>
    </cfRule>
  </conditionalFormatting>
  <conditionalFormatting sqref="AC35 N35">
    <cfRule type="cellIs" dxfId="13975" priority="481" operator="greaterThan">
      <formula>0.9</formula>
    </cfRule>
    <cfRule type="cellIs" dxfId="13974" priority="482" operator="greaterThan">
      <formula>0.85</formula>
    </cfRule>
  </conditionalFormatting>
  <conditionalFormatting sqref="AV36">
    <cfRule type="expression" dxfId="13973" priority="479">
      <formula>AV36="X"</formula>
    </cfRule>
    <cfRule type="expression" dxfId="13972" priority="480">
      <formula>AV36="후보"</formula>
    </cfRule>
  </conditionalFormatting>
  <conditionalFormatting sqref="AC36">
    <cfRule type="cellIs" dxfId="13971" priority="476" operator="greaterThan">
      <formula>0.9</formula>
    </cfRule>
    <cfRule type="cellIs" dxfId="13970" priority="477" operator="greaterThan">
      <formula>0.85</formula>
    </cfRule>
  </conditionalFormatting>
  <conditionalFormatting sqref="N36">
    <cfRule type="cellIs" dxfId="13969" priority="474" operator="greaterThan">
      <formula>0.9</formula>
    </cfRule>
    <cfRule type="cellIs" dxfId="13968" priority="475" operator="greaterThan">
      <formula>0.85</formula>
    </cfRule>
  </conditionalFormatting>
  <conditionalFormatting sqref="E36">
    <cfRule type="expression" dxfId="13967" priority="470">
      <formula>AND(IF(OR($Q36=1,$Q36=2),1,0),IF($X36&lt;=20,1,0))</formula>
    </cfRule>
    <cfRule type="expression" dxfId="13966" priority="471">
      <formula>AND(IF($Q36=2,1,0),IF($X36&lt;30,1,0))</formula>
    </cfRule>
    <cfRule type="expression" dxfId="13965" priority="472">
      <formula>AND(IF($Q36=3,1,0),IF($X36&lt;30,1,0))</formula>
    </cfRule>
    <cfRule type="expression" dxfId="13964" priority="473">
      <formula>AND(IF($Q36=3,1,IF($Q36=4,1,0)),IF($F36&lt;=85,1,0))</formula>
    </cfRule>
  </conditionalFormatting>
  <conditionalFormatting sqref="X36">
    <cfRule type="expression" dxfId="13963" priority="466">
      <formula>AND(IF(OR($Q36=1,$Q36=2),1,0),IF($X36&lt;=20,1,0))</formula>
    </cfRule>
    <cfRule type="expression" dxfId="13962" priority="467">
      <formula>AND(IF($Q36=2,1,0),IF($X36&lt;30,1,0))</formula>
    </cfRule>
    <cfRule type="expression" dxfId="13961" priority="468">
      <formula>AND(IF($Q36=3,1,0),IF($X36&lt;30,1,0))</formula>
    </cfRule>
    <cfRule type="expression" dxfId="13960" priority="469">
      <formula>AND(IF($Q36=3,1,IF($Q36=4,1,0)),IF($F36&lt;=85,1,0))</formula>
    </cfRule>
  </conditionalFormatting>
  <conditionalFormatting sqref="AI36">
    <cfRule type="expression" dxfId="13959" priority="462">
      <formula>AND(IF(OR($Q36=1,$Q36=2),1,0),IF($X36&lt;=20,1,0))</formula>
    </cfRule>
    <cfRule type="expression" dxfId="13958" priority="463">
      <formula>AND(IF($Q36=2,1,0),IF($X36&lt;30,1,0))</formula>
    </cfRule>
    <cfRule type="expression" dxfId="13957" priority="464">
      <formula>AND(IF($Q36=3,1,0),IF($X36&lt;30,1,0))</formula>
    </cfRule>
    <cfRule type="expression" dxfId="13956" priority="465">
      <formula>AND(IF($Q36=3,1,IF($Q36=4,1,0)),IF($F36&lt;=85,1,0))</formula>
    </cfRule>
  </conditionalFormatting>
  <conditionalFormatting sqref="AV37">
    <cfRule type="expression" dxfId="13955" priority="460">
      <formula>AV37="X"</formula>
    </cfRule>
    <cfRule type="expression" dxfId="13954" priority="461">
      <formula>AV37="후보"</formula>
    </cfRule>
  </conditionalFormatting>
  <conditionalFormatting sqref="AC37">
    <cfRule type="cellIs" dxfId="13953" priority="457" operator="greaterThan">
      <formula>0.9</formula>
    </cfRule>
    <cfRule type="cellIs" dxfId="13952" priority="458" operator="greaterThan">
      <formula>0.85</formula>
    </cfRule>
  </conditionalFormatting>
  <conditionalFormatting sqref="N37">
    <cfRule type="cellIs" dxfId="13951" priority="455" operator="greaterThan">
      <formula>0.9</formula>
    </cfRule>
    <cfRule type="cellIs" dxfId="13950" priority="456" operator="greaterThan">
      <formula>0.85</formula>
    </cfRule>
  </conditionalFormatting>
  <conditionalFormatting sqref="E37">
    <cfRule type="expression" dxfId="13949" priority="451">
      <formula>AND(IF(OR($Q37=1,$Q37=2),1,0),IF($X37&lt;=20,1,0))</formula>
    </cfRule>
    <cfRule type="expression" dxfId="13948" priority="452">
      <formula>AND(IF($Q37=2,1,0),IF($X37&lt;30,1,0))</formula>
    </cfRule>
    <cfRule type="expression" dxfId="13947" priority="453">
      <formula>AND(IF($Q37=3,1,0),IF($X37&lt;30,1,0))</formula>
    </cfRule>
    <cfRule type="expression" dxfId="13946" priority="454">
      <formula>AND(IF($Q37=3,1,IF($Q37=4,1,0)),IF($F37&lt;=85,1,0))</formula>
    </cfRule>
  </conditionalFormatting>
  <conditionalFormatting sqref="X37">
    <cfRule type="expression" dxfId="13945" priority="447">
      <formula>AND(IF(OR($Q37=1,$Q37=2),1,0),IF($X37&lt;=20,1,0))</formula>
    </cfRule>
    <cfRule type="expression" dxfId="13944" priority="448">
      <formula>AND(IF($Q37=2,1,0),IF($X37&lt;30,1,0))</formula>
    </cfRule>
    <cfRule type="expression" dxfId="13943" priority="449">
      <formula>AND(IF($Q37=3,1,0),IF($X37&lt;30,1,0))</formula>
    </cfRule>
    <cfRule type="expression" dxfId="13942" priority="450">
      <formula>AND(IF($Q37=3,1,IF($Q37=4,1,0)),IF($F37&lt;=85,1,0))</formula>
    </cfRule>
  </conditionalFormatting>
  <conditionalFormatting sqref="AI37">
    <cfRule type="expression" dxfId="13941" priority="443">
      <formula>AND(IF(OR($Q37=1,$Q37=2),1,0),IF($X37&lt;=20,1,0))</formula>
    </cfRule>
    <cfRule type="expression" dxfId="13940" priority="444">
      <formula>AND(IF($Q37=2,1,0),IF($X37&lt;30,1,0))</formula>
    </cfRule>
    <cfRule type="expression" dxfId="13939" priority="445">
      <formula>AND(IF($Q37=3,1,0),IF($X37&lt;30,1,0))</formula>
    </cfRule>
    <cfRule type="expression" dxfId="13938" priority="446">
      <formula>AND(IF($Q37=3,1,IF($Q37=4,1,0)),IF($F37&lt;=85,1,0))</formula>
    </cfRule>
  </conditionalFormatting>
  <conditionalFormatting sqref="AV38">
    <cfRule type="expression" dxfId="13937" priority="441">
      <formula>AV38="X"</formula>
    </cfRule>
    <cfRule type="expression" dxfId="13936" priority="442">
      <formula>AV38="후보"</formula>
    </cfRule>
  </conditionalFormatting>
  <conditionalFormatting sqref="AC38">
    <cfRule type="cellIs" dxfId="13935" priority="438" operator="greaterThan">
      <formula>0.9</formula>
    </cfRule>
    <cfRule type="cellIs" dxfId="13934" priority="439" operator="greaterThan">
      <formula>0.85</formula>
    </cfRule>
  </conditionalFormatting>
  <conditionalFormatting sqref="N38">
    <cfRule type="cellIs" dxfId="13933" priority="436" operator="greaterThan">
      <formula>0.9</formula>
    </cfRule>
    <cfRule type="cellIs" dxfId="13932" priority="437" operator="greaterThan">
      <formula>0.85</formula>
    </cfRule>
  </conditionalFormatting>
  <conditionalFormatting sqref="E38">
    <cfRule type="expression" dxfId="13931" priority="432">
      <formula>AND(IF(OR($Q38=1,$Q38=2),1,0),IF($X38&lt;=20,1,0))</formula>
    </cfRule>
    <cfRule type="expression" dxfId="13930" priority="433">
      <formula>AND(IF($Q38=2,1,0),IF($X38&lt;30,1,0))</formula>
    </cfRule>
    <cfRule type="expression" dxfId="13929" priority="434">
      <formula>AND(IF($Q38=3,1,0),IF($X38&lt;30,1,0))</formula>
    </cfRule>
    <cfRule type="expression" dxfId="13928" priority="435">
      <formula>AND(IF($Q38=3,1,IF($Q38=4,1,0)),IF($F38&lt;=85,1,0))</formula>
    </cfRule>
  </conditionalFormatting>
  <conditionalFormatting sqref="X38">
    <cfRule type="expression" dxfId="13927" priority="428">
      <formula>AND(IF(OR($Q38=1,$Q38=2),1,0),IF($X38&lt;=20,1,0))</formula>
    </cfRule>
    <cfRule type="expression" dxfId="13926" priority="429">
      <formula>AND(IF($Q38=2,1,0),IF($X38&lt;30,1,0))</formula>
    </cfRule>
    <cfRule type="expression" dxfId="13925" priority="430">
      <formula>AND(IF($Q38=3,1,0),IF($X38&lt;30,1,0))</formula>
    </cfRule>
    <cfRule type="expression" dxfId="13924" priority="431">
      <formula>AND(IF($Q38=3,1,IF($Q38=4,1,0)),IF($F38&lt;=85,1,0))</formula>
    </cfRule>
  </conditionalFormatting>
  <conditionalFormatting sqref="AI38">
    <cfRule type="expression" dxfId="13923" priority="424">
      <formula>AND(IF(OR($Q38=1,$Q38=2),1,0),IF($X38&lt;=20,1,0))</formula>
    </cfRule>
    <cfRule type="expression" dxfId="13922" priority="425">
      <formula>AND(IF($Q38=2,1,0),IF($X38&lt;30,1,0))</formula>
    </cfRule>
    <cfRule type="expression" dxfId="13921" priority="426">
      <formula>AND(IF($Q38=3,1,0),IF($X38&lt;30,1,0))</formula>
    </cfRule>
    <cfRule type="expression" dxfId="13920" priority="427">
      <formula>AND(IF($Q38=3,1,IF($Q38=4,1,0)),IF($F38&lt;=85,1,0))</formula>
    </cfRule>
  </conditionalFormatting>
  <conditionalFormatting sqref="AV39">
    <cfRule type="expression" dxfId="13919" priority="422">
      <formula>AV39="X"</formula>
    </cfRule>
    <cfRule type="expression" dxfId="13918" priority="423">
      <formula>AV39="후보"</formula>
    </cfRule>
  </conditionalFormatting>
  <conditionalFormatting sqref="AC39">
    <cfRule type="cellIs" dxfId="13917" priority="419" operator="greaterThan">
      <formula>0.9</formula>
    </cfRule>
    <cfRule type="cellIs" dxfId="13916" priority="420" operator="greaterThan">
      <formula>0.85</formula>
    </cfRule>
  </conditionalFormatting>
  <conditionalFormatting sqref="N39">
    <cfRule type="cellIs" dxfId="13915" priority="417" operator="greaterThan">
      <formula>0.9</formula>
    </cfRule>
    <cfRule type="cellIs" dxfId="13914" priority="418" operator="greaterThan">
      <formula>0.85</formula>
    </cfRule>
  </conditionalFormatting>
  <conditionalFormatting sqref="E39">
    <cfRule type="expression" dxfId="13913" priority="413">
      <formula>AND(IF(OR($Q39=1,$Q39=2),1,0),IF($X39&lt;=20,1,0))</formula>
    </cfRule>
    <cfRule type="expression" dxfId="13912" priority="414">
      <formula>AND(IF($Q39=2,1,0),IF($X39&lt;30,1,0))</formula>
    </cfRule>
    <cfRule type="expression" dxfId="13911" priority="415">
      <formula>AND(IF($Q39=3,1,0),IF($X39&lt;30,1,0))</formula>
    </cfRule>
    <cfRule type="expression" dxfId="13910" priority="416">
      <formula>AND(IF($Q39=3,1,IF($Q39=4,1,0)),IF($F39&lt;=85,1,0))</formula>
    </cfRule>
  </conditionalFormatting>
  <conditionalFormatting sqref="X39">
    <cfRule type="expression" dxfId="13909" priority="409">
      <formula>AND(IF(OR($Q39=1,$Q39=2),1,0),IF($X39&lt;=20,1,0))</formula>
    </cfRule>
    <cfRule type="expression" dxfId="13908" priority="410">
      <formula>AND(IF($Q39=2,1,0),IF($X39&lt;30,1,0))</formula>
    </cfRule>
    <cfRule type="expression" dxfId="13907" priority="411">
      <formula>AND(IF($Q39=3,1,0),IF($X39&lt;30,1,0))</formula>
    </cfRule>
    <cfRule type="expression" dxfId="13906" priority="412">
      <formula>AND(IF($Q39=3,1,IF($Q39=4,1,0)),IF($F39&lt;=85,1,0))</formula>
    </cfRule>
  </conditionalFormatting>
  <conditionalFormatting sqref="AI39">
    <cfRule type="expression" dxfId="13905" priority="405">
      <formula>AND(IF(OR($Q39=1,$Q39=2),1,0),IF($X39&lt;=20,1,0))</formula>
    </cfRule>
    <cfRule type="expression" dxfId="13904" priority="406">
      <formula>AND(IF($Q39=2,1,0),IF($X39&lt;30,1,0))</formula>
    </cfRule>
    <cfRule type="expression" dxfId="13903" priority="407">
      <formula>AND(IF($Q39=3,1,0),IF($X39&lt;30,1,0))</formula>
    </cfRule>
    <cfRule type="expression" dxfId="13902" priority="408">
      <formula>AND(IF($Q39=3,1,IF($Q39=4,1,0)),IF($F39&lt;=85,1,0))</formula>
    </cfRule>
  </conditionalFormatting>
  <conditionalFormatting sqref="AV40">
    <cfRule type="expression" dxfId="13901" priority="403">
      <formula>AV40="X"</formula>
    </cfRule>
    <cfRule type="expression" dxfId="13900" priority="404">
      <formula>AV40="후보"</formula>
    </cfRule>
  </conditionalFormatting>
  <conditionalFormatting sqref="AC40">
    <cfRule type="cellIs" dxfId="13899" priority="400" operator="greaterThan">
      <formula>0.9</formula>
    </cfRule>
    <cfRule type="cellIs" dxfId="13898" priority="401" operator="greaterThan">
      <formula>0.85</formula>
    </cfRule>
  </conditionalFormatting>
  <conditionalFormatting sqref="N40">
    <cfRule type="cellIs" dxfId="13897" priority="398" operator="greaterThan">
      <formula>0.9</formula>
    </cfRule>
    <cfRule type="cellIs" dxfId="13896" priority="399" operator="greaterThan">
      <formula>0.85</formula>
    </cfRule>
  </conditionalFormatting>
  <conditionalFormatting sqref="E40">
    <cfRule type="expression" dxfId="13895" priority="394">
      <formula>AND(IF(OR($Q40=1,$Q40=2),1,0),IF($X40&lt;=20,1,0))</formula>
    </cfRule>
    <cfRule type="expression" dxfId="13894" priority="395">
      <formula>AND(IF($Q40=2,1,0),IF($X40&lt;30,1,0))</formula>
    </cfRule>
    <cfRule type="expression" dxfId="13893" priority="396">
      <formula>AND(IF($Q40=3,1,0),IF($X40&lt;30,1,0))</formula>
    </cfRule>
    <cfRule type="expression" dxfId="13892" priority="397">
      <formula>AND(IF($Q40=3,1,IF($Q40=4,1,0)),IF($F40&lt;=85,1,0))</formula>
    </cfRule>
  </conditionalFormatting>
  <conditionalFormatting sqref="X40">
    <cfRule type="expression" dxfId="13891" priority="390">
      <formula>AND(IF(OR($Q40=1,$Q40=2),1,0),IF($X40&lt;=20,1,0))</formula>
    </cfRule>
    <cfRule type="expression" dxfId="13890" priority="391">
      <formula>AND(IF($Q40=2,1,0),IF($X40&lt;30,1,0))</formula>
    </cfRule>
    <cfRule type="expression" dxfId="13889" priority="392">
      <formula>AND(IF($Q40=3,1,0),IF($X40&lt;30,1,0))</formula>
    </cfRule>
    <cfRule type="expression" dxfId="13888" priority="393">
      <formula>AND(IF($Q40=3,1,IF($Q40=4,1,0)),IF($F40&lt;=85,1,0))</formula>
    </cfRule>
  </conditionalFormatting>
  <conditionalFormatting sqref="AI40">
    <cfRule type="expression" dxfId="13887" priority="386">
      <formula>AND(IF(OR($Q40=1,$Q40=2),1,0),IF($X40&lt;=20,1,0))</formula>
    </cfRule>
    <cfRule type="expression" dxfId="13886" priority="387">
      <formula>AND(IF($Q40=2,1,0),IF($X40&lt;30,1,0))</formula>
    </cfRule>
    <cfRule type="expression" dxfId="13885" priority="388">
      <formula>AND(IF($Q40=3,1,0),IF($X40&lt;30,1,0))</formula>
    </cfRule>
    <cfRule type="expression" dxfId="13884" priority="389">
      <formula>AND(IF($Q40=3,1,IF($Q40=4,1,0)),IF($F40&lt;=85,1,0))</formula>
    </cfRule>
  </conditionalFormatting>
  <conditionalFormatting sqref="AV41">
    <cfRule type="expression" dxfId="13883" priority="384">
      <formula>AV41="X"</formula>
    </cfRule>
    <cfRule type="expression" dxfId="13882" priority="385">
      <formula>AV41="후보"</formula>
    </cfRule>
  </conditionalFormatting>
  <conditionalFormatting sqref="AC41">
    <cfRule type="cellIs" dxfId="13881" priority="381" operator="greaterThan">
      <formula>0.9</formula>
    </cfRule>
    <cfRule type="cellIs" dxfId="13880" priority="382" operator="greaterThan">
      <formula>0.85</formula>
    </cfRule>
  </conditionalFormatting>
  <conditionalFormatting sqref="N41">
    <cfRule type="cellIs" dxfId="13879" priority="379" operator="greaterThan">
      <formula>0.9</formula>
    </cfRule>
    <cfRule type="cellIs" dxfId="13878" priority="380" operator="greaterThan">
      <formula>0.85</formula>
    </cfRule>
  </conditionalFormatting>
  <conditionalFormatting sqref="E41">
    <cfRule type="expression" dxfId="13877" priority="375">
      <formula>AND(IF(OR($Q41=1,$Q41=2),1,0),IF($X41&lt;=20,1,0))</formula>
    </cfRule>
    <cfRule type="expression" dxfId="13876" priority="376">
      <formula>AND(IF($Q41=2,1,0),IF($X41&lt;30,1,0))</formula>
    </cfRule>
    <cfRule type="expression" dxfId="13875" priority="377">
      <formula>AND(IF($Q41=3,1,0),IF($X41&lt;30,1,0))</formula>
    </cfRule>
    <cfRule type="expression" dxfId="13874" priority="378">
      <formula>AND(IF($Q41=3,1,IF($Q41=4,1,0)),IF($F41&lt;=85,1,0))</formula>
    </cfRule>
  </conditionalFormatting>
  <conditionalFormatting sqref="X41">
    <cfRule type="expression" dxfId="13873" priority="371">
      <formula>AND(IF(OR($Q41=1,$Q41=2),1,0),IF($X41&lt;=20,1,0))</formula>
    </cfRule>
    <cfRule type="expression" dxfId="13872" priority="372">
      <formula>AND(IF($Q41=2,1,0),IF($X41&lt;30,1,0))</formula>
    </cfRule>
    <cfRule type="expression" dxfId="13871" priority="373">
      <formula>AND(IF($Q41=3,1,0),IF($X41&lt;30,1,0))</formula>
    </cfRule>
    <cfRule type="expression" dxfId="13870" priority="374">
      <formula>AND(IF($Q41=3,1,IF($Q41=4,1,0)),IF($F41&lt;=85,1,0))</formula>
    </cfRule>
  </conditionalFormatting>
  <conditionalFormatting sqref="AI41">
    <cfRule type="expression" dxfId="13869" priority="367">
      <formula>AND(IF(OR($Q41=1,$Q41=2),1,0),IF($X41&lt;=20,1,0))</formula>
    </cfRule>
    <cfRule type="expression" dxfId="13868" priority="368">
      <formula>AND(IF($Q41=2,1,0),IF($X41&lt;30,1,0))</formula>
    </cfRule>
    <cfRule type="expression" dxfId="13867" priority="369">
      <formula>AND(IF($Q41=3,1,0),IF($X41&lt;30,1,0))</formula>
    </cfRule>
    <cfRule type="expression" dxfId="13866" priority="370">
      <formula>AND(IF($Q41=3,1,IF($Q41=4,1,0)),IF($F41&lt;=85,1,0))</formula>
    </cfRule>
  </conditionalFormatting>
  <conditionalFormatting sqref="AV42">
    <cfRule type="expression" dxfId="13865" priority="365">
      <formula>AV42="X"</formula>
    </cfRule>
    <cfRule type="expression" dxfId="13864" priority="366">
      <formula>AV42="후보"</formula>
    </cfRule>
  </conditionalFormatting>
  <conditionalFormatting sqref="AC42">
    <cfRule type="cellIs" dxfId="13863" priority="362" operator="greaterThan">
      <formula>0.9</formula>
    </cfRule>
    <cfRule type="cellIs" dxfId="13862" priority="363" operator="greaterThan">
      <formula>0.85</formula>
    </cfRule>
  </conditionalFormatting>
  <conditionalFormatting sqref="N42">
    <cfRule type="cellIs" dxfId="13861" priority="360" operator="greaterThan">
      <formula>0.9</formula>
    </cfRule>
    <cfRule type="cellIs" dxfId="13860" priority="361" operator="greaterThan">
      <formula>0.85</formula>
    </cfRule>
  </conditionalFormatting>
  <conditionalFormatting sqref="E42">
    <cfRule type="expression" dxfId="13859" priority="356">
      <formula>AND(IF(OR($Q42=1,$Q42=2),1,0),IF($X42&lt;=20,1,0))</formula>
    </cfRule>
    <cfRule type="expression" dxfId="13858" priority="357">
      <formula>AND(IF($Q42=2,1,0),IF($X42&lt;30,1,0))</formula>
    </cfRule>
    <cfRule type="expression" dxfId="13857" priority="358">
      <formula>AND(IF($Q42=3,1,0),IF($X42&lt;30,1,0))</formula>
    </cfRule>
    <cfRule type="expression" dxfId="13856" priority="359">
      <formula>AND(IF($Q42=3,1,IF($Q42=4,1,0)),IF($F42&lt;=85,1,0))</formula>
    </cfRule>
  </conditionalFormatting>
  <conditionalFormatting sqref="X42">
    <cfRule type="expression" dxfId="13855" priority="352">
      <formula>AND(IF(OR($Q42=1,$Q42=2),1,0),IF($X42&lt;=20,1,0))</formula>
    </cfRule>
    <cfRule type="expression" dxfId="13854" priority="353">
      <formula>AND(IF($Q42=2,1,0),IF($X42&lt;30,1,0))</formula>
    </cfRule>
    <cfRule type="expression" dxfId="13853" priority="354">
      <formula>AND(IF($Q42=3,1,0),IF($X42&lt;30,1,0))</formula>
    </cfRule>
    <cfRule type="expression" dxfId="13852" priority="355">
      <formula>AND(IF($Q42=3,1,IF($Q42=4,1,0)),IF($F42&lt;=85,1,0))</formula>
    </cfRule>
  </conditionalFormatting>
  <conditionalFormatting sqref="AI42">
    <cfRule type="expression" dxfId="13851" priority="348">
      <formula>AND(IF(OR($Q42=1,$Q42=2),1,0),IF($X42&lt;=20,1,0))</formula>
    </cfRule>
    <cfRule type="expression" dxfId="13850" priority="349">
      <formula>AND(IF($Q42=2,1,0),IF($X42&lt;30,1,0))</formula>
    </cfRule>
    <cfRule type="expression" dxfId="13849" priority="350">
      <formula>AND(IF($Q42=3,1,0),IF($X42&lt;30,1,0))</formula>
    </cfRule>
    <cfRule type="expression" dxfId="13848" priority="351">
      <formula>AND(IF($Q42=3,1,IF($Q42=4,1,0)),IF($F42&lt;=85,1,0))</formula>
    </cfRule>
  </conditionalFormatting>
  <conditionalFormatting sqref="AV43">
    <cfRule type="expression" dxfId="13847" priority="346">
      <formula>AV43="X"</formula>
    </cfRule>
    <cfRule type="expression" dxfId="13846" priority="347">
      <formula>AV43="후보"</formula>
    </cfRule>
  </conditionalFormatting>
  <conditionalFormatting sqref="AC43">
    <cfRule type="cellIs" dxfId="13845" priority="343" operator="greaterThan">
      <formula>0.9</formula>
    </cfRule>
    <cfRule type="cellIs" dxfId="13844" priority="344" operator="greaterThan">
      <formula>0.85</formula>
    </cfRule>
  </conditionalFormatting>
  <conditionalFormatting sqref="N43">
    <cfRule type="cellIs" dxfId="13843" priority="341" operator="greaterThan">
      <formula>0.9</formula>
    </cfRule>
    <cfRule type="cellIs" dxfId="13842" priority="342" operator="greaterThan">
      <formula>0.85</formula>
    </cfRule>
  </conditionalFormatting>
  <conditionalFormatting sqref="E43">
    <cfRule type="expression" dxfId="13841" priority="337">
      <formula>AND(IF(OR($Q43=1,$Q43=2),1,0),IF($X43&lt;=20,1,0))</formula>
    </cfRule>
    <cfRule type="expression" dxfId="13840" priority="338">
      <formula>AND(IF($Q43=2,1,0),IF($X43&lt;30,1,0))</formula>
    </cfRule>
    <cfRule type="expression" dxfId="13839" priority="339">
      <formula>AND(IF($Q43=3,1,0),IF($X43&lt;30,1,0))</formula>
    </cfRule>
    <cfRule type="expression" dxfId="13838" priority="340">
      <formula>AND(IF($Q43=3,1,IF($Q43=4,1,0)),IF($F43&lt;=85,1,0))</formula>
    </cfRule>
  </conditionalFormatting>
  <conditionalFormatting sqref="X43">
    <cfRule type="expression" dxfId="13837" priority="333">
      <formula>AND(IF(OR($Q43=1,$Q43=2),1,0),IF($X43&lt;=20,1,0))</formula>
    </cfRule>
    <cfRule type="expression" dxfId="13836" priority="334">
      <formula>AND(IF($Q43=2,1,0),IF($X43&lt;30,1,0))</formula>
    </cfRule>
    <cfRule type="expression" dxfId="13835" priority="335">
      <formula>AND(IF($Q43=3,1,0),IF($X43&lt;30,1,0))</formula>
    </cfRule>
    <cfRule type="expression" dxfId="13834" priority="336">
      <formula>AND(IF($Q43=3,1,IF($Q43=4,1,0)),IF($F43&lt;=85,1,0))</formula>
    </cfRule>
  </conditionalFormatting>
  <conditionalFormatting sqref="AI43">
    <cfRule type="expression" dxfId="13833" priority="329">
      <formula>AND(IF(OR($Q43=1,$Q43=2),1,0),IF($X43&lt;=20,1,0))</formula>
    </cfRule>
    <cfRule type="expression" dxfId="13832" priority="330">
      <formula>AND(IF($Q43=2,1,0),IF($X43&lt;30,1,0))</formula>
    </cfRule>
    <cfRule type="expression" dxfId="13831" priority="331">
      <formula>AND(IF($Q43=3,1,0),IF($X43&lt;30,1,0))</formula>
    </cfRule>
    <cfRule type="expression" dxfId="13830" priority="332">
      <formula>AND(IF($Q43=3,1,IF($Q43=4,1,0)),IF($F43&lt;=85,1,0))</formula>
    </cfRule>
  </conditionalFormatting>
  <conditionalFormatting sqref="AV44">
    <cfRule type="expression" dxfId="13829" priority="327">
      <formula>AV44="X"</formula>
    </cfRule>
    <cfRule type="expression" dxfId="13828" priority="328">
      <formula>AV44="후보"</formula>
    </cfRule>
  </conditionalFormatting>
  <conditionalFormatting sqref="AC44">
    <cfRule type="cellIs" dxfId="13827" priority="324" operator="greaterThan">
      <formula>0.9</formula>
    </cfRule>
    <cfRule type="cellIs" dxfId="13826" priority="325" operator="greaterThan">
      <formula>0.85</formula>
    </cfRule>
  </conditionalFormatting>
  <conditionalFormatting sqref="N44">
    <cfRule type="cellIs" dxfId="13825" priority="322" operator="greaterThan">
      <formula>0.9</formula>
    </cfRule>
    <cfRule type="cellIs" dxfId="13824" priority="323" operator="greaterThan">
      <formula>0.85</formula>
    </cfRule>
  </conditionalFormatting>
  <conditionalFormatting sqref="E44">
    <cfRule type="expression" dxfId="13823" priority="318">
      <formula>AND(IF(OR($Q44=1,$Q44=2),1,0),IF($X44&lt;=20,1,0))</formula>
    </cfRule>
    <cfRule type="expression" dxfId="13822" priority="319">
      <formula>AND(IF($Q44=2,1,0),IF($X44&lt;30,1,0))</formula>
    </cfRule>
    <cfRule type="expression" dxfId="13821" priority="320">
      <formula>AND(IF($Q44=3,1,0),IF($X44&lt;30,1,0))</formula>
    </cfRule>
    <cfRule type="expression" dxfId="13820" priority="321">
      <formula>AND(IF($Q44=3,1,IF($Q44=4,1,0)),IF($F44&lt;=85,1,0))</formula>
    </cfRule>
  </conditionalFormatting>
  <conditionalFormatting sqref="X44">
    <cfRule type="expression" dxfId="13819" priority="314">
      <formula>AND(IF(OR($Q44=1,$Q44=2),1,0),IF($X44&lt;=20,1,0))</formula>
    </cfRule>
    <cfRule type="expression" dxfId="13818" priority="315">
      <formula>AND(IF($Q44=2,1,0),IF($X44&lt;30,1,0))</formula>
    </cfRule>
    <cfRule type="expression" dxfId="13817" priority="316">
      <formula>AND(IF($Q44=3,1,0),IF($X44&lt;30,1,0))</formula>
    </cfRule>
    <cfRule type="expression" dxfId="13816" priority="317">
      <formula>AND(IF($Q44=3,1,IF($Q44=4,1,0)),IF($F44&lt;=85,1,0))</formula>
    </cfRule>
  </conditionalFormatting>
  <conditionalFormatting sqref="AI44">
    <cfRule type="expression" dxfId="13815" priority="310">
      <formula>AND(IF(OR($Q44=1,$Q44=2),1,0),IF($X44&lt;=20,1,0))</formula>
    </cfRule>
    <cfRule type="expression" dxfId="13814" priority="311">
      <formula>AND(IF($Q44=2,1,0),IF($X44&lt;30,1,0))</formula>
    </cfRule>
    <cfRule type="expression" dxfId="13813" priority="312">
      <formula>AND(IF($Q44=3,1,0),IF($X44&lt;30,1,0))</formula>
    </cfRule>
    <cfRule type="expression" dxfId="13812" priority="313">
      <formula>AND(IF($Q44=3,1,IF($Q44=4,1,0)),IF($F44&lt;=85,1,0))</formula>
    </cfRule>
  </conditionalFormatting>
  <conditionalFormatting sqref="AV45">
    <cfRule type="expression" dxfId="13811" priority="308">
      <formula>AV45="X"</formula>
    </cfRule>
    <cfRule type="expression" dxfId="13810" priority="309">
      <formula>AV45="후보"</formula>
    </cfRule>
  </conditionalFormatting>
  <conditionalFormatting sqref="AC45">
    <cfRule type="cellIs" dxfId="13809" priority="305" operator="greaterThan">
      <formula>0.9</formula>
    </cfRule>
    <cfRule type="cellIs" dxfId="13808" priority="306" operator="greaterThan">
      <formula>0.85</formula>
    </cfRule>
  </conditionalFormatting>
  <conditionalFormatting sqref="N45">
    <cfRule type="cellIs" dxfId="13807" priority="303" operator="greaterThan">
      <formula>0.9</formula>
    </cfRule>
    <cfRule type="cellIs" dxfId="13806" priority="304" operator="greaterThan">
      <formula>0.85</formula>
    </cfRule>
  </conditionalFormatting>
  <conditionalFormatting sqref="E45">
    <cfRule type="expression" dxfId="13805" priority="299">
      <formula>AND(IF(OR($Q45=1,$Q45=2),1,0),IF($X45&lt;=20,1,0))</formula>
    </cfRule>
    <cfRule type="expression" dxfId="13804" priority="300">
      <formula>AND(IF($Q45=2,1,0),IF($X45&lt;30,1,0))</formula>
    </cfRule>
    <cfRule type="expression" dxfId="13803" priority="301">
      <formula>AND(IF($Q45=3,1,0),IF($X45&lt;30,1,0))</formula>
    </cfRule>
    <cfRule type="expression" dxfId="13802" priority="302">
      <formula>AND(IF($Q45=3,1,IF($Q45=4,1,0)),IF($F45&lt;=85,1,0))</formula>
    </cfRule>
  </conditionalFormatting>
  <conditionalFormatting sqref="X45">
    <cfRule type="expression" dxfId="13801" priority="295">
      <formula>AND(IF(OR($Q45=1,$Q45=2),1,0),IF($X45&lt;=20,1,0))</formula>
    </cfRule>
    <cfRule type="expression" dxfId="13800" priority="296">
      <formula>AND(IF($Q45=2,1,0),IF($X45&lt;30,1,0))</formula>
    </cfRule>
    <cfRule type="expression" dxfId="13799" priority="297">
      <formula>AND(IF($Q45=3,1,0),IF($X45&lt;30,1,0))</formula>
    </cfRule>
    <cfRule type="expression" dxfId="13798" priority="298">
      <formula>AND(IF($Q45=3,1,IF($Q45=4,1,0)),IF($F45&lt;=85,1,0))</formula>
    </cfRule>
  </conditionalFormatting>
  <conditionalFormatting sqref="AI45">
    <cfRule type="expression" dxfId="13797" priority="291">
      <formula>AND(IF(OR($Q45=1,$Q45=2),1,0),IF($X45&lt;=20,1,0))</formula>
    </cfRule>
    <cfRule type="expression" dxfId="13796" priority="292">
      <formula>AND(IF($Q45=2,1,0),IF($X45&lt;30,1,0))</formula>
    </cfRule>
    <cfRule type="expression" dxfId="13795" priority="293">
      <formula>AND(IF($Q45=3,1,0),IF($X45&lt;30,1,0))</formula>
    </cfRule>
    <cfRule type="expression" dxfId="13794" priority="294">
      <formula>AND(IF($Q45=3,1,IF($Q45=4,1,0)),IF($F45&lt;=85,1,0))</formula>
    </cfRule>
  </conditionalFormatting>
  <conditionalFormatting sqref="AV46">
    <cfRule type="expression" dxfId="13793" priority="289">
      <formula>AV46="X"</formula>
    </cfRule>
    <cfRule type="expression" dxfId="13792" priority="290">
      <formula>AV46="후보"</formula>
    </cfRule>
  </conditionalFormatting>
  <conditionalFormatting sqref="AC46">
    <cfRule type="cellIs" dxfId="13791" priority="286" operator="greaterThan">
      <formula>0.9</formula>
    </cfRule>
    <cfRule type="cellIs" dxfId="13790" priority="287" operator="greaterThan">
      <formula>0.85</formula>
    </cfRule>
  </conditionalFormatting>
  <conditionalFormatting sqref="N46">
    <cfRule type="cellIs" dxfId="13789" priority="284" operator="greaterThan">
      <formula>0.9</formula>
    </cfRule>
    <cfRule type="cellIs" dxfId="13788" priority="285" operator="greaterThan">
      <formula>0.85</formula>
    </cfRule>
  </conditionalFormatting>
  <conditionalFormatting sqref="E46">
    <cfRule type="expression" dxfId="13787" priority="280">
      <formula>AND(IF(OR($Q46=1,$Q46=2),1,0),IF($X46&lt;=20,1,0))</formula>
    </cfRule>
    <cfRule type="expression" dxfId="13786" priority="281">
      <formula>AND(IF($Q46=2,1,0),IF($X46&lt;30,1,0))</formula>
    </cfRule>
    <cfRule type="expression" dxfId="13785" priority="282">
      <formula>AND(IF($Q46=3,1,0),IF($X46&lt;30,1,0))</formula>
    </cfRule>
    <cfRule type="expression" dxfId="13784" priority="283">
      <formula>AND(IF($Q46=3,1,IF($Q46=4,1,0)),IF($F46&lt;=85,1,0))</formula>
    </cfRule>
  </conditionalFormatting>
  <conditionalFormatting sqref="X46">
    <cfRule type="expression" dxfId="13783" priority="276">
      <formula>AND(IF(OR($Q46=1,$Q46=2),1,0),IF($X46&lt;=20,1,0))</formula>
    </cfRule>
    <cfRule type="expression" dxfId="13782" priority="277">
      <formula>AND(IF($Q46=2,1,0),IF($X46&lt;30,1,0))</formula>
    </cfRule>
    <cfRule type="expression" dxfId="13781" priority="278">
      <formula>AND(IF($Q46=3,1,0),IF($X46&lt;30,1,0))</formula>
    </cfRule>
    <cfRule type="expression" dxfId="13780" priority="279">
      <formula>AND(IF($Q46=3,1,IF($Q46=4,1,0)),IF($F46&lt;=85,1,0))</formula>
    </cfRule>
  </conditionalFormatting>
  <conditionalFormatting sqref="AI46">
    <cfRule type="expression" dxfId="13779" priority="272">
      <formula>AND(IF(OR($Q46=1,$Q46=2),1,0),IF($X46&lt;=20,1,0))</formula>
    </cfRule>
    <cfRule type="expression" dxfId="13778" priority="273">
      <formula>AND(IF($Q46=2,1,0),IF($X46&lt;30,1,0))</formula>
    </cfRule>
    <cfRule type="expression" dxfId="13777" priority="274">
      <formula>AND(IF($Q46=3,1,0),IF($X46&lt;30,1,0))</formula>
    </cfRule>
    <cfRule type="expression" dxfId="13776" priority="275">
      <formula>AND(IF($Q46=3,1,IF($Q46=4,1,0)),IF($F46&lt;=85,1,0))</formula>
    </cfRule>
  </conditionalFormatting>
  <conditionalFormatting sqref="AV47">
    <cfRule type="expression" dxfId="13775" priority="270">
      <formula>AV47="X"</formula>
    </cfRule>
    <cfRule type="expression" dxfId="13774" priority="271">
      <formula>AV47="후보"</formula>
    </cfRule>
  </conditionalFormatting>
  <conditionalFormatting sqref="AC47">
    <cfRule type="cellIs" dxfId="13773" priority="267" operator="greaterThan">
      <formula>0.9</formula>
    </cfRule>
    <cfRule type="cellIs" dxfId="13772" priority="268" operator="greaterThan">
      <formula>0.85</formula>
    </cfRule>
  </conditionalFormatting>
  <conditionalFormatting sqref="N47">
    <cfRule type="cellIs" dxfId="13771" priority="265" operator="greaterThan">
      <formula>0.9</formula>
    </cfRule>
    <cfRule type="cellIs" dxfId="13770" priority="266" operator="greaterThan">
      <formula>0.85</formula>
    </cfRule>
  </conditionalFormatting>
  <conditionalFormatting sqref="E47">
    <cfRule type="expression" dxfId="13769" priority="261">
      <formula>AND(IF(OR($Q47=1,$Q47=2),1,0),IF($X47&lt;=20,1,0))</formula>
    </cfRule>
    <cfRule type="expression" dxfId="13768" priority="262">
      <formula>AND(IF($Q47=2,1,0),IF($X47&lt;30,1,0))</formula>
    </cfRule>
    <cfRule type="expression" dxfId="13767" priority="263">
      <formula>AND(IF($Q47=3,1,0),IF($X47&lt;30,1,0))</formula>
    </cfRule>
    <cfRule type="expression" dxfId="13766" priority="264">
      <formula>AND(IF($Q47=3,1,IF($Q47=4,1,0)),IF($F47&lt;=85,1,0))</formula>
    </cfRule>
  </conditionalFormatting>
  <conditionalFormatting sqref="X47">
    <cfRule type="expression" dxfId="13765" priority="257">
      <formula>AND(IF(OR($Q47=1,$Q47=2),1,0),IF($X47&lt;=20,1,0))</formula>
    </cfRule>
    <cfRule type="expression" dxfId="13764" priority="258">
      <formula>AND(IF($Q47=2,1,0),IF($X47&lt;30,1,0))</formula>
    </cfRule>
    <cfRule type="expression" dxfId="13763" priority="259">
      <formula>AND(IF($Q47=3,1,0),IF($X47&lt;30,1,0))</formula>
    </cfRule>
    <cfRule type="expression" dxfId="13762" priority="260">
      <formula>AND(IF($Q47=3,1,IF($Q47=4,1,0)),IF($F47&lt;=85,1,0))</formula>
    </cfRule>
  </conditionalFormatting>
  <conditionalFormatting sqref="AI47">
    <cfRule type="expression" dxfId="13761" priority="253">
      <formula>AND(IF(OR($Q47=1,$Q47=2),1,0),IF($X47&lt;=20,1,0))</formula>
    </cfRule>
    <cfRule type="expression" dxfId="13760" priority="254">
      <formula>AND(IF($Q47=2,1,0),IF($X47&lt;30,1,0))</formula>
    </cfRule>
    <cfRule type="expression" dxfId="13759" priority="255">
      <formula>AND(IF($Q47=3,1,0),IF($X47&lt;30,1,0))</formula>
    </cfRule>
    <cfRule type="expression" dxfId="13758" priority="256">
      <formula>AND(IF($Q47=3,1,IF($Q47=4,1,0)),IF($F47&lt;=85,1,0))</formula>
    </cfRule>
  </conditionalFormatting>
  <conditionalFormatting sqref="AV48">
    <cfRule type="expression" dxfId="13757" priority="251">
      <formula>AV48="X"</formula>
    </cfRule>
    <cfRule type="expression" dxfId="13756" priority="252">
      <formula>AV48="후보"</formula>
    </cfRule>
  </conditionalFormatting>
  <conditionalFormatting sqref="AC48">
    <cfRule type="cellIs" dxfId="13755" priority="248" operator="greaterThan">
      <formula>0.9</formula>
    </cfRule>
    <cfRule type="cellIs" dxfId="13754" priority="249" operator="greaterThan">
      <formula>0.85</formula>
    </cfRule>
  </conditionalFormatting>
  <conditionalFormatting sqref="N48">
    <cfRule type="cellIs" dxfId="13753" priority="246" operator="greaterThan">
      <formula>0.9</formula>
    </cfRule>
    <cfRule type="cellIs" dxfId="13752" priority="247" operator="greaterThan">
      <formula>0.85</formula>
    </cfRule>
  </conditionalFormatting>
  <conditionalFormatting sqref="E48">
    <cfRule type="expression" dxfId="13751" priority="242">
      <formula>AND(IF(OR($Q48=1,$Q48=2),1,0),IF($X48&lt;=20,1,0))</formula>
    </cfRule>
    <cfRule type="expression" dxfId="13750" priority="243">
      <formula>AND(IF($Q48=2,1,0),IF($X48&lt;30,1,0))</formula>
    </cfRule>
    <cfRule type="expression" dxfId="13749" priority="244">
      <formula>AND(IF($Q48=3,1,0),IF($X48&lt;30,1,0))</formula>
    </cfRule>
    <cfRule type="expression" dxfId="13748" priority="245">
      <formula>AND(IF($Q48=3,1,IF($Q48=4,1,0)),IF($F48&lt;=85,1,0))</formula>
    </cfRule>
  </conditionalFormatting>
  <conditionalFormatting sqref="X48">
    <cfRule type="expression" dxfId="13747" priority="238">
      <formula>AND(IF(OR($Q48=1,$Q48=2),1,0),IF($X48&lt;=20,1,0))</formula>
    </cfRule>
    <cfRule type="expression" dxfId="13746" priority="239">
      <formula>AND(IF($Q48=2,1,0),IF($X48&lt;30,1,0))</formula>
    </cfRule>
    <cfRule type="expression" dxfId="13745" priority="240">
      <formula>AND(IF($Q48=3,1,0),IF($X48&lt;30,1,0))</formula>
    </cfRule>
    <cfRule type="expression" dxfId="13744" priority="241">
      <formula>AND(IF($Q48=3,1,IF($Q48=4,1,0)),IF($F48&lt;=85,1,0))</formula>
    </cfRule>
  </conditionalFormatting>
  <conditionalFormatting sqref="AI48">
    <cfRule type="expression" dxfId="13743" priority="234">
      <formula>AND(IF(OR($Q48=1,$Q48=2),1,0),IF($X48&lt;=20,1,0))</formula>
    </cfRule>
    <cfRule type="expression" dxfId="13742" priority="235">
      <formula>AND(IF($Q48=2,1,0),IF($X48&lt;30,1,0))</formula>
    </cfRule>
    <cfRule type="expression" dxfId="13741" priority="236">
      <formula>AND(IF($Q48=3,1,0),IF($X48&lt;30,1,0))</formula>
    </cfRule>
    <cfRule type="expression" dxfId="13740" priority="237">
      <formula>AND(IF($Q48=3,1,IF($Q48=4,1,0)),IF($F48&lt;=85,1,0))</formula>
    </cfRule>
  </conditionalFormatting>
  <conditionalFormatting sqref="AV49">
    <cfRule type="expression" dxfId="13739" priority="232">
      <formula>AV49="X"</formula>
    </cfRule>
    <cfRule type="expression" dxfId="13738" priority="233">
      <formula>AV49="후보"</formula>
    </cfRule>
  </conditionalFormatting>
  <conditionalFormatting sqref="AC49">
    <cfRule type="cellIs" dxfId="13737" priority="229" operator="greaterThan">
      <formula>0.9</formula>
    </cfRule>
    <cfRule type="cellIs" dxfId="13736" priority="230" operator="greaterThan">
      <formula>0.85</formula>
    </cfRule>
  </conditionalFormatting>
  <conditionalFormatting sqref="N49">
    <cfRule type="cellIs" dxfId="13735" priority="227" operator="greaterThan">
      <formula>0.9</formula>
    </cfRule>
    <cfRule type="cellIs" dxfId="13734" priority="228" operator="greaterThan">
      <formula>0.85</formula>
    </cfRule>
  </conditionalFormatting>
  <conditionalFormatting sqref="E49">
    <cfRule type="expression" dxfId="13733" priority="223">
      <formula>AND(IF(OR($Q49=1,$Q49=2),1,0),IF($X49&lt;=20,1,0))</formula>
    </cfRule>
    <cfRule type="expression" dxfId="13732" priority="224">
      <formula>AND(IF($Q49=2,1,0),IF($X49&lt;30,1,0))</formula>
    </cfRule>
    <cfRule type="expression" dxfId="13731" priority="225">
      <formula>AND(IF($Q49=3,1,0),IF($X49&lt;30,1,0))</formula>
    </cfRule>
    <cfRule type="expression" dxfId="13730" priority="226">
      <formula>AND(IF($Q49=3,1,IF($Q49=4,1,0)),IF($F49&lt;=85,1,0))</formula>
    </cfRule>
  </conditionalFormatting>
  <conditionalFormatting sqref="X49">
    <cfRule type="expression" dxfId="13729" priority="219">
      <formula>AND(IF(OR($Q49=1,$Q49=2),1,0),IF($X49&lt;=20,1,0))</formula>
    </cfRule>
    <cfRule type="expression" dxfId="13728" priority="220">
      <formula>AND(IF($Q49=2,1,0),IF($X49&lt;30,1,0))</formula>
    </cfRule>
    <cfRule type="expression" dxfId="13727" priority="221">
      <formula>AND(IF($Q49=3,1,0),IF($X49&lt;30,1,0))</formula>
    </cfRule>
    <cfRule type="expression" dxfId="13726" priority="222">
      <formula>AND(IF($Q49=3,1,IF($Q49=4,1,0)),IF($F49&lt;=85,1,0))</formula>
    </cfRule>
  </conditionalFormatting>
  <conditionalFormatting sqref="AI49">
    <cfRule type="expression" dxfId="13725" priority="215">
      <formula>AND(IF(OR($Q49=1,$Q49=2),1,0),IF($X49&lt;=20,1,0))</formula>
    </cfRule>
    <cfRule type="expression" dxfId="13724" priority="216">
      <formula>AND(IF($Q49=2,1,0),IF($X49&lt;30,1,0))</formula>
    </cfRule>
    <cfRule type="expression" dxfId="13723" priority="217">
      <formula>AND(IF($Q49=3,1,0),IF($X49&lt;30,1,0))</formula>
    </cfRule>
    <cfRule type="expression" dxfId="13722" priority="218">
      <formula>AND(IF($Q49=3,1,IF($Q49=4,1,0)),IF($F49&lt;=85,1,0))</formula>
    </cfRule>
  </conditionalFormatting>
  <conditionalFormatting sqref="AV50">
    <cfRule type="expression" dxfId="13721" priority="213">
      <formula>AV50="X"</formula>
    </cfRule>
    <cfRule type="expression" dxfId="13720" priority="214">
      <formula>AV50="후보"</formula>
    </cfRule>
  </conditionalFormatting>
  <conditionalFormatting sqref="AC50">
    <cfRule type="cellIs" dxfId="13719" priority="210" operator="greaterThan">
      <formula>0.9</formula>
    </cfRule>
    <cfRule type="cellIs" dxfId="13718" priority="211" operator="greaterThan">
      <formula>0.85</formula>
    </cfRule>
  </conditionalFormatting>
  <conditionalFormatting sqref="N50">
    <cfRule type="cellIs" dxfId="13717" priority="208" operator="greaterThan">
      <formula>0.9</formula>
    </cfRule>
    <cfRule type="cellIs" dxfId="13716" priority="209" operator="greaterThan">
      <formula>0.85</formula>
    </cfRule>
  </conditionalFormatting>
  <conditionalFormatting sqref="E50">
    <cfRule type="expression" dxfId="13715" priority="204">
      <formula>AND(IF(OR($Q50=1,$Q50=2),1,0),IF($X50&lt;=20,1,0))</formula>
    </cfRule>
    <cfRule type="expression" dxfId="13714" priority="205">
      <formula>AND(IF($Q50=2,1,0),IF($X50&lt;30,1,0))</formula>
    </cfRule>
    <cfRule type="expression" dxfId="13713" priority="206">
      <formula>AND(IF($Q50=3,1,0),IF($X50&lt;30,1,0))</formula>
    </cfRule>
    <cfRule type="expression" dxfId="13712" priority="207">
      <formula>AND(IF($Q50=3,1,IF($Q50=4,1,0)),IF($F50&lt;=85,1,0))</formula>
    </cfRule>
  </conditionalFormatting>
  <conditionalFormatting sqref="X50">
    <cfRule type="expression" dxfId="13711" priority="200">
      <formula>AND(IF(OR($Q50=1,$Q50=2),1,0),IF($X50&lt;=20,1,0))</formula>
    </cfRule>
    <cfRule type="expression" dxfId="13710" priority="201">
      <formula>AND(IF($Q50=2,1,0),IF($X50&lt;30,1,0))</formula>
    </cfRule>
    <cfRule type="expression" dxfId="13709" priority="202">
      <formula>AND(IF($Q50=3,1,0),IF($X50&lt;30,1,0))</formula>
    </cfRule>
    <cfRule type="expression" dxfId="13708" priority="203">
      <formula>AND(IF($Q50=3,1,IF($Q50=4,1,0)),IF($F50&lt;=85,1,0))</formula>
    </cfRule>
  </conditionalFormatting>
  <conditionalFormatting sqref="AI50">
    <cfRule type="expression" dxfId="13707" priority="196">
      <formula>AND(IF(OR($Q50=1,$Q50=2),1,0),IF($X50&lt;=20,1,0))</formula>
    </cfRule>
    <cfRule type="expression" dxfId="13706" priority="197">
      <formula>AND(IF($Q50=2,1,0),IF($X50&lt;30,1,0))</formula>
    </cfRule>
    <cfRule type="expression" dxfId="13705" priority="198">
      <formula>AND(IF($Q50=3,1,0),IF($X50&lt;30,1,0))</formula>
    </cfRule>
    <cfRule type="expression" dxfId="13704" priority="199">
      <formula>AND(IF($Q50=3,1,IF($Q50=4,1,0)),IF($F50&lt;=85,1,0))</formula>
    </cfRule>
  </conditionalFormatting>
  <conditionalFormatting sqref="AV51">
    <cfRule type="expression" dxfId="13703" priority="194">
      <formula>AV51="X"</formula>
    </cfRule>
    <cfRule type="expression" dxfId="13702" priority="195">
      <formula>AV51="후보"</formula>
    </cfRule>
  </conditionalFormatting>
  <conditionalFormatting sqref="AC51">
    <cfRule type="cellIs" dxfId="13701" priority="191" operator="greaterThan">
      <formula>0.9</formula>
    </cfRule>
    <cfRule type="cellIs" dxfId="13700" priority="192" operator="greaterThan">
      <formula>0.85</formula>
    </cfRule>
  </conditionalFormatting>
  <conditionalFormatting sqref="N51">
    <cfRule type="cellIs" dxfId="13699" priority="189" operator="greaterThan">
      <formula>0.9</formula>
    </cfRule>
    <cfRule type="cellIs" dxfId="13698" priority="190" operator="greaterThan">
      <formula>0.85</formula>
    </cfRule>
  </conditionalFormatting>
  <conditionalFormatting sqref="E51">
    <cfRule type="expression" dxfId="13697" priority="185">
      <formula>AND(IF(OR($Q51=1,$Q51=2),1,0),IF($X51&lt;=20,1,0))</formula>
    </cfRule>
    <cfRule type="expression" dxfId="13696" priority="186">
      <formula>AND(IF($Q51=2,1,0),IF($X51&lt;30,1,0))</formula>
    </cfRule>
    <cfRule type="expression" dxfId="13695" priority="187">
      <formula>AND(IF($Q51=3,1,0),IF($X51&lt;30,1,0))</formula>
    </cfRule>
    <cfRule type="expression" dxfId="13694" priority="188">
      <formula>AND(IF($Q51=3,1,IF($Q51=4,1,0)),IF($F51&lt;=85,1,0))</formula>
    </cfRule>
  </conditionalFormatting>
  <conditionalFormatting sqref="X51">
    <cfRule type="expression" dxfId="13693" priority="181">
      <formula>AND(IF(OR($Q51=1,$Q51=2),1,0),IF($X51&lt;=20,1,0))</formula>
    </cfRule>
    <cfRule type="expression" dxfId="13692" priority="182">
      <formula>AND(IF($Q51=2,1,0),IF($X51&lt;30,1,0))</formula>
    </cfRule>
    <cfRule type="expression" dxfId="13691" priority="183">
      <formula>AND(IF($Q51=3,1,0),IF($X51&lt;30,1,0))</formula>
    </cfRule>
    <cfRule type="expression" dxfId="13690" priority="184">
      <formula>AND(IF($Q51=3,1,IF($Q51=4,1,0)),IF($F51&lt;=85,1,0))</formula>
    </cfRule>
  </conditionalFormatting>
  <conditionalFormatting sqref="AI51">
    <cfRule type="expression" dxfId="13689" priority="177">
      <formula>AND(IF(OR($Q51=1,$Q51=2),1,0),IF($X51&lt;=20,1,0))</formula>
    </cfRule>
    <cfRule type="expression" dxfId="13688" priority="178">
      <formula>AND(IF($Q51=2,1,0),IF($X51&lt;30,1,0))</formula>
    </cfRule>
    <cfRule type="expression" dxfId="13687" priority="179">
      <formula>AND(IF($Q51=3,1,0),IF($X51&lt;30,1,0))</formula>
    </cfRule>
    <cfRule type="expression" dxfId="13686" priority="180">
      <formula>AND(IF($Q51=3,1,IF($Q51=4,1,0)),IF($F51&lt;=85,1,0))</formula>
    </cfRule>
  </conditionalFormatting>
  <conditionalFormatting sqref="AV52">
    <cfRule type="expression" dxfId="13685" priority="175">
      <formula>AV52="X"</formula>
    </cfRule>
    <cfRule type="expression" dxfId="13684" priority="176">
      <formula>AV52="후보"</formula>
    </cfRule>
  </conditionalFormatting>
  <conditionalFormatting sqref="AC52">
    <cfRule type="cellIs" dxfId="13683" priority="172" operator="greaterThan">
      <formula>0.9</formula>
    </cfRule>
    <cfRule type="cellIs" dxfId="13682" priority="173" operator="greaterThan">
      <formula>0.85</formula>
    </cfRule>
  </conditionalFormatting>
  <conditionalFormatting sqref="N52">
    <cfRule type="cellIs" dxfId="13681" priority="170" operator="greaterThan">
      <formula>0.9</formula>
    </cfRule>
    <cfRule type="cellIs" dxfId="13680" priority="171" operator="greaterThan">
      <formula>0.85</formula>
    </cfRule>
  </conditionalFormatting>
  <conditionalFormatting sqref="E52">
    <cfRule type="expression" dxfId="13679" priority="166">
      <formula>AND(IF(OR($Q52=1,$Q52=2),1,0),IF($X52&lt;=20,1,0))</formula>
    </cfRule>
    <cfRule type="expression" dxfId="13678" priority="167">
      <formula>AND(IF($Q52=2,1,0),IF($X52&lt;30,1,0))</formula>
    </cfRule>
    <cfRule type="expression" dxfId="13677" priority="168">
      <formula>AND(IF($Q52=3,1,0),IF($X52&lt;30,1,0))</formula>
    </cfRule>
    <cfRule type="expression" dxfId="13676" priority="169">
      <formula>AND(IF($Q52=3,1,IF($Q52=4,1,0)),IF($F52&lt;=85,1,0))</formula>
    </cfRule>
  </conditionalFormatting>
  <conditionalFormatting sqref="X52">
    <cfRule type="expression" dxfId="13675" priority="162">
      <formula>AND(IF(OR($Q52=1,$Q52=2),1,0),IF($X52&lt;=20,1,0))</formula>
    </cfRule>
    <cfRule type="expression" dxfId="13674" priority="163">
      <formula>AND(IF($Q52=2,1,0),IF($X52&lt;30,1,0))</formula>
    </cfRule>
    <cfRule type="expression" dxfId="13673" priority="164">
      <formula>AND(IF($Q52=3,1,0),IF($X52&lt;30,1,0))</formula>
    </cfRule>
    <cfRule type="expression" dxfId="13672" priority="165">
      <formula>AND(IF($Q52=3,1,IF($Q52=4,1,0)),IF($F52&lt;=85,1,0))</formula>
    </cfRule>
  </conditionalFormatting>
  <conditionalFormatting sqref="AI52">
    <cfRule type="expression" dxfId="13671" priority="158">
      <formula>AND(IF(OR($Q52=1,$Q52=2),1,0),IF($X52&lt;=20,1,0))</formula>
    </cfRule>
    <cfRule type="expression" dxfId="13670" priority="159">
      <formula>AND(IF($Q52=2,1,0),IF($X52&lt;30,1,0))</formula>
    </cfRule>
    <cfRule type="expression" dxfId="13669" priority="160">
      <formula>AND(IF($Q52=3,1,0),IF($X52&lt;30,1,0))</formula>
    </cfRule>
    <cfRule type="expression" dxfId="13668" priority="161">
      <formula>AND(IF($Q52=3,1,IF($Q52=4,1,0)),IF($F52&lt;=85,1,0))</formula>
    </cfRule>
  </conditionalFormatting>
  <conditionalFormatting sqref="AV53">
    <cfRule type="expression" dxfId="13667" priority="156">
      <formula>AV53="X"</formula>
    </cfRule>
    <cfRule type="expression" dxfId="13666" priority="157">
      <formula>AV53="후보"</formula>
    </cfRule>
  </conditionalFormatting>
  <conditionalFormatting sqref="AC53">
    <cfRule type="cellIs" dxfId="13665" priority="153" operator="greaterThan">
      <formula>0.9</formula>
    </cfRule>
    <cfRule type="cellIs" dxfId="13664" priority="154" operator="greaterThan">
      <formula>0.85</formula>
    </cfRule>
  </conditionalFormatting>
  <conditionalFormatting sqref="N53">
    <cfRule type="cellIs" dxfId="13663" priority="151" operator="greaterThan">
      <formula>0.9</formula>
    </cfRule>
    <cfRule type="cellIs" dxfId="13662" priority="152" operator="greaterThan">
      <formula>0.85</formula>
    </cfRule>
  </conditionalFormatting>
  <conditionalFormatting sqref="E53">
    <cfRule type="expression" dxfId="13661" priority="147">
      <formula>AND(IF(OR($Q53=1,$Q53=2),1,0),IF($X53&lt;=20,1,0))</formula>
    </cfRule>
    <cfRule type="expression" dxfId="13660" priority="148">
      <formula>AND(IF($Q53=2,1,0),IF($X53&lt;30,1,0))</formula>
    </cfRule>
    <cfRule type="expression" dxfId="13659" priority="149">
      <formula>AND(IF($Q53=3,1,0),IF($X53&lt;30,1,0))</formula>
    </cfRule>
    <cfRule type="expression" dxfId="13658" priority="150">
      <formula>AND(IF($Q53=3,1,IF($Q53=4,1,0)),IF($F53&lt;=85,1,0))</formula>
    </cfRule>
  </conditionalFormatting>
  <conditionalFormatting sqref="X53">
    <cfRule type="expression" dxfId="13657" priority="143">
      <formula>AND(IF(OR($Q53=1,$Q53=2),1,0),IF($X53&lt;=20,1,0))</formula>
    </cfRule>
    <cfRule type="expression" dxfId="13656" priority="144">
      <formula>AND(IF($Q53=2,1,0),IF($X53&lt;30,1,0))</formula>
    </cfRule>
    <cfRule type="expression" dxfId="13655" priority="145">
      <formula>AND(IF($Q53=3,1,0),IF($X53&lt;30,1,0))</formula>
    </cfRule>
    <cfRule type="expression" dxfId="13654" priority="146">
      <formula>AND(IF($Q53=3,1,IF($Q53=4,1,0)),IF($F53&lt;=85,1,0))</formula>
    </cfRule>
  </conditionalFormatting>
  <conditionalFormatting sqref="AI53">
    <cfRule type="expression" dxfId="13653" priority="139">
      <formula>AND(IF(OR($Q53=1,$Q53=2),1,0),IF($X53&lt;=20,1,0))</formula>
    </cfRule>
    <cfRule type="expression" dxfId="13652" priority="140">
      <formula>AND(IF($Q53=2,1,0),IF($X53&lt;30,1,0))</formula>
    </cfRule>
    <cfRule type="expression" dxfId="13651" priority="141">
      <formula>AND(IF($Q53=3,1,0),IF($X53&lt;30,1,0))</formula>
    </cfRule>
    <cfRule type="expression" dxfId="13650" priority="142">
      <formula>AND(IF($Q53=3,1,IF($Q53=4,1,0)),IF($F53&lt;=85,1,0))</formula>
    </cfRule>
  </conditionalFormatting>
  <conditionalFormatting sqref="AV54">
    <cfRule type="expression" dxfId="13649" priority="137">
      <formula>AV54="X"</formula>
    </cfRule>
    <cfRule type="expression" dxfId="13648" priority="138">
      <formula>AV54="후보"</formula>
    </cfRule>
  </conditionalFormatting>
  <conditionalFormatting sqref="AC54">
    <cfRule type="cellIs" dxfId="13647" priority="134" operator="greaterThan">
      <formula>0.9</formula>
    </cfRule>
    <cfRule type="cellIs" dxfId="13646" priority="135" operator="greaterThan">
      <formula>0.85</formula>
    </cfRule>
  </conditionalFormatting>
  <conditionalFormatting sqref="N54">
    <cfRule type="cellIs" dxfId="13645" priority="132" operator="greaterThan">
      <formula>0.9</formula>
    </cfRule>
    <cfRule type="cellIs" dxfId="13644" priority="133" operator="greaterThan">
      <formula>0.85</formula>
    </cfRule>
  </conditionalFormatting>
  <conditionalFormatting sqref="E54">
    <cfRule type="expression" dxfId="13643" priority="128">
      <formula>AND(IF(OR($Q54=1,$Q54=2),1,0),IF($X54&lt;=20,1,0))</formula>
    </cfRule>
    <cfRule type="expression" dxfId="13642" priority="129">
      <formula>AND(IF($Q54=2,1,0),IF($X54&lt;30,1,0))</formula>
    </cfRule>
    <cfRule type="expression" dxfId="13641" priority="130">
      <formula>AND(IF($Q54=3,1,0),IF($X54&lt;30,1,0))</formula>
    </cfRule>
    <cfRule type="expression" dxfId="13640" priority="131">
      <formula>AND(IF($Q54=3,1,IF($Q54=4,1,0)),IF($F54&lt;=85,1,0))</formula>
    </cfRule>
  </conditionalFormatting>
  <conditionalFormatting sqref="X54">
    <cfRule type="expression" dxfId="13639" priority="124">
      <formula>AND(IF(OR($Q54=1,$Q54=2),1,0),IF($X54&lt;=20,1,0))</formula>
    </cfRule>
    <cfRule type="expression" dxfId="13638" priority="125">
      <formula>AND(IF($Q54=2,1,0),IF($X54&lt;30,1,0))</formula>
    </cfRule>
    <cfRule type="expression" dxfId="13637" priority="126">
      <formula>AND(IF($Q54=3,1,0),IF($X54&lt;30,1,0))</formula>
    </cfRule>
    <cfRule type="expression" dxfId="13636" priority="127">
      <formula>AND(IF($Q54=3,1,IF($Q54=4,1,0)),IF($F54&lt;=85,1,0))</formula>
    </cfRule>
  </conditionalFormatting>
  <conditionalFormatting sqref="AI54">
    <cfRule type="expression" dxfId="13635" priority="120">
      <formula>AND(IF(OR($Q54=1,$Q54=2),1,0),IF($X54&lt;=20,1,0))</formula>
    </cfRule>
    <cfRule type="expression" dxfId="13634" priority="121">
      <formula>AND(IF($Q54=2,1,0),IF($X54&lt;30,1,0))</formula>
    </cfRule>
    <cfRule type="expression" dxfId="13633" priority="122">
      <formula>AND(IF($Q54=3,1,0),IF($X54&lt;30,1,0))</formula>
    </cfRule>
    <cfRule type="expression" dxfId="13632" priority="123">
      <formula>AND(IF($Q54=3,1,IF($Q54=4,1,0)),IF($F54&lt;=85,1,0))</formula>
    </cfRule>
  </conditionalFormatting>
  <conditionalFormatting sqref="AV55">
    <cfRule type="expression" dxfId="13631" priority="118">
      <formula>AV55="X"</formula>
    </cfRule>
    <cfRule type="expression" dxfId="13630" priority="119">
      <formula>AV55="후보"</formula>
    </cfRule>
  </conditionalFormatting>
  <conditionalFormatting sqref="AC55 N55">
    <cfRule type="cellIs" dxfId="13629" priority="115" operator="greaterThan">
      <formula>0.9</formula>
    </cfRule>
    <cfRule type="cellIs" dxfId="13628" priority="116" operator="greaterThan">
      <formula>0.85</formula>
    </cfRule>
  </conditionalFormatting>
  <conditionalFormatting sqref="AV56">
    <cfRule type="expression" dxfId="13627" priority="113">
      <formula>AV56="X"</formula>
    </cfRule>
    <cfRule type="expression" dxfId="13626" priority="114">
      <formula>AV56="후보"</formula>
    </cfRule>
  </conditionalFormatting>
  <conditionalFormatting sqref="AC56">
    <cfRule type="cellIs" dxfId="13625" priority="110" operator="greaterThan">
      <formula>0.9</formula>
    </cfRule>
    <cfRule type="cellIs" dxfId="13624" priority="111" operator="greaterThan">
      <formula>0.85</formula>
    </cfRule>
  </conditionalFormatting>
  <conditionalFormatting sqref="N56">
    <cfRule type="cellIs" dxfId="13623" priority="108" operator="greaterThan">
      <formula>0.9</formula>
    </cfRule>
    <cfRule type="cellIs" dxfId="13622" priority="109" operator="greaterThan">
      <formula>0.85</formula>
    </cfRule>
  </conditionalFormatting>
  <conditionalFormatting sqref="E56">
    <cfRule type="expression" dxfId="13621" priority="104">
      <formula>AND(IF(OR($Q56=1,$Q56=2),1,0),IF($X56&lt;=20,1,0))</formula>
    </cfRule>
    <cfRule type="expression" dxfId="13620" priority="105">
      <formula>AND(IF($Q56=2,1,0),IF($X56&lt;30,1,0))</formula>
    </cfRule>
    <cfRule type="expression" dxfId="13619" priority="106">
      <formula>AND(IF($Q56=3,1,0),IF($X56&lt;30,1,0))</formula>
    </cfRule>
    <cfRule type="expression" dxfId="13618" priority="107">
      <formula>AND(IF($Q56=3,1,IF($Q56=4,1,0)),IF($F56&lt;=85,1,0))</formula>
    </cfRule>
  </conditionalFormatting>
  <conditionalFormatting sqref="X56">
    <cfRule type="expression" dxfId="13617" priority="100">
      <formula>AND(IF(OR($Q56=1,$Q56=2),1,0),IF($X56&lt;=20,1,0))</formula>
    </cfRule>
    <cfRule type="expression" dxfId="13616" priority="101">
      <formula>AND(IF($Q56=2,1,0),IF($X56&lt;30,1,0))</formula>
    </cfRule>
    <cfRule type="expression" dxfId="13615" priority="102">
      <formula>AND(IF($Q56=3,1,0),IF($X56&lt;30,1,0))</formula>
    </cfRule>
    <cfRule type="expression" dxfId="13614" priority="103">
      <formula>AND(IF($Q56=3,1,IF($Q56=4,1,0)),IF($F56&lt;=85,1,0))</formula>
    </cfRule>
  </conditionalFormatting>
  <conditionalFormatting sqref="AI56">
    <cfRule type="expression" dxfId="13613" priority="96">
      <formula>AND(IF(OR($Q56=1,$Q56=2),1,0),IF($X56&lt;=20,1,0))</formula>
    </cfRule>
    <cfRule type="expression" dxfId="13612" priority="97">
      <formula>AND(IF($Q56=2,1,0),IF($X56&lt;30,1,0))</formula>
    </cfRule>
    <cfRule type="expression" dxfId="13611" priority="98">
      <formula>AND(IF($Q56=3,1,0),IF($X56&lt;30,1,0))</formula>
    </cfRule>
    <cfRule type="expression" dxfId="13610" priority="99">
      <formula>AND(IF($Q56=3,1,IF($Q56=4,1,0)),IF($F56&lt;=85,1,0))</formula>
    </cfRule>
  </conditionalFormatting>
  <conditionalFormatting sqref="AV57">
    <cfRule type="expression" dxfId="13609" priority="94">
      <formula>AV57="X"</formula>
    </cfRule>
    <cfRule type="expression" dxfId="13608" priority="95">
      <formula>AV57="후보"</formula>
    </cfRule>
  </conditionalFormatting>
  <conditionalFormatting sqref="AC57">
    <cfRule type="cellIs" dxfId="13607" priority="91" operator="greaterThan">
      <formula>0.9</formula>
    </cfRule>
    <cfRule type="cellIs" dxfId="13606" priority="92" operator="greaterThan">
      <formula>0.85</formula>
    </cfRule>
  </conditionalFormatting>
  <conditionalFormatting sqref="N57">
    <cfRule type="cellIs" dxfId="13605" priority="89" operator="greaterThan">
      <formula>0.9</formula>
    </cfRule>
    <cfRule type="cellIs" dxfId="13604" priority="90" operator="greaterThan">
      <formula>0.85</formula>
    </cfRule>
  </conditionalFormatting>
  <conditionalFormatting sqref="E57">
    <cfRule type="expression" dxfId="13603" priority="85">
      <formula>AND(IF(OR($Q57=1,$Q57=2),1,0),IF($X57&lt;=20,1,0))</formula>
    </cfRule>
    <cfRule type="expression" dxfId="13602" priority="86">
      <formula>AND(IF($Q57=2,1,0),IF($X57&lt;30,1,0))</formula>
    </cfRule>
    <cfRule type="expression" dxfId="13601" priority="87">
      <formula>AND(IF($Q57=3,1,0),IF($X57&lt;30,1,0))</formula>
    </cfRule>
    <cfRule type="expression" dxfId="13600" priority="88">
      <formula>AND(IF($Q57=3,1,IF($Q57=4,1,0)),IF($F57&lt;=85,1,0))</formula>
    </cfRule>
  </conditionalFormatting>
  <conditionalFormatting sqref="X57">
    <cfRule type="expression" dxfId="13599" priority="81">
      <formula>AND(IF(OR($Q57=1,$Q57=2),1,0),IF($X57&lt;=20,1,0))</formula>
    </cfRule>
    <cfRule type="expression" dxfId="13598" priority="82">
      <formula>AND(IF($Q57=2,1,0),IF($X57&lt;30,1,0))</formula>
    </cfRule>
    <cfRule type="expression" dxfId="13597" priority="83">
      <formula>AND(IF($Q57=3,1,0),IF($X57&lt;30,1,0))</formula>
    </cfRule>
    <cfRule type="expression" dxfId="13596" priority="84">
      <formula>AND(IF($Q57=3,1,IF($Q57=4,1,0)),IF($F57&lt;=85,1,0))</formula>
    </cfRule>
  </conditionalFormatting>
  <conditionalFormatting sqref="AI57">
    <cfRule type="expression" dxfId="13595" priority="77">
      <formula>AND(IF(OR($Q57=1,$Q57=2),1,0),IF($X57&lt;=20,1,0))</formula>
    </cfRule>
    <cfRule type="expression" dxfId="13594" priority="78">
      <formula>AND(IF($Q57=2,1,0),IF($X57&lt;30,1,0))</formula>
    </cfRule>
    <cfRule type="expression" dxfId="13593" priority="79">
      <formula>AND(IF($Q57=3,1,0),IF($X57&lt;30,1,0))</formula>
    </cfRule>
    <cfRule type="expression" dxfId="13592" priority="80">
      <formula>AND(IF($Q57=3,1,IF($Q57=4,1,0)),IF($F57&lt;=85,1,0))</formula>
    </cfRule>
  </conditionalFormatting>
  <conditionalFormatting sqref="AV58">
    <cfRule type="expression" dxfId="13591" priority="75">
      <formula>AV58="X"</formula>
    </cfRule>
    <cfRule type="expression" dxfId="13590" priority="76">
      <formula>AV58="후보"</formula>
    </cfRule>
  </conditionalFormatting>
  <conditionalFormatting sqref="AC58">
    <cfRule type="cellIs" dxfId="13589" priority="72" operator="greaterThan">
      <formula>0.9</formula>
    </cfRule>
    <cfRule type="cellIs" dxfId="13588" priority="73" operator="greaterThan">
      <formula>0.85</formula>
    </cfRule>
  </conditionalFormatting>
  <conditionalFormatting sqref="N58">
    <cfRule type="cellIs" dxfId="13587" priority="70" operator="greaterThan">
      <formula>0.9</formula>
    </cfRule>
    <cfRule type="cellIs" dxfId="13586" priority="71" operator="greaterThan">
      <formula>0.85</formula>
    </cfRule>
  </conditionalFormatting>
  <conditionalFormatting sqref="E58">
    <cfRule type="expression" dxfId="13585" priority="66">
      <formula>AND(IF(OR($Q58=1,$Q58=2),1,0),IF($X58&lt;=20,1,0))</formula>
    </cfRule>
    <cfRule type="expression" dxfId="13584" priority="67">
      <formula>AND(IF($Q58=2,1,0),IF($X58&lt;30,1,0))</formula>
    </cfRule>
    <cfRule type="expression" dxfId="13583" priority="68">
      <formula>AND(IF($Q58=3,1,0),IF($X58&lt;30,1,0))</formula>
    </cfRule>
    <cfRule type="expression" dxfId="13582" priority="69">
      <formula>AND(IF($Q58=3,1,IF($Q58=4,1,0)),IF($F58&lt;=85,1,0))</formula>
    </cfRule>
  </conditionalFormatting>
  <conditionalFormatting sqref="X58">
    <cfRule type="expression" dxfId="13581" priority="62">
      <formula>AND(IF(OR($Q58=1,$Q58=2),1,0),IF($X58&lt;=20,1,0))</formula>
    </cfRule>
    <cfRule type="expression" dxfId="13580" priority="63">
      <formula>AND(IF($Q58=2,1,0),IF($X58&lt;30,1,0))</formula>
    </cfRule>
    <cfRule type="expression" dxfId="13579" priority="64">
      <formula>AND(IF($Q58=3,1,0),IF($X58&lt;30,1,0))</formula>
    </cfRule>
    <cfRule type="expression" dxfId="13578" priority="65">
      <formula>AND(IF($Q58=3,1,IF($Q58=4,1,0)),IF($F58&lt;=85,1,0))</formula>
    </cfRule>
  </conditionalFormatting>
  <conditionalFormatting sqref="AI58">
    <cfRule type="expression" dxfId="13577" priority="58">
      <formula>AND(IF(OR($Q58=1,$Q58=2),1,0),IF($X58&lt;=20,1,0))</formula>
    </cfRule>
    <cfRule type="expression" dxfId="13576" priority="59">
      <formula>AND(IF($Q58=2,1,0),IF($X58&lt;30,1,0))</formula>
    </cfRule>
    <cfRule type="expression" dxfId="13575" priority="60">
      <formula>AND(IF($Q58=3,1,0),IF($X58&lt;30,1,0))</formula>
    </cfRule>
    <cfRule type="expression" dxfId="13574" priority="61">
      <formula>AND(IF($Q58=3,1,IF($Q58=4,1,0)),IF($F58&lt;=85,1,0))</formula>
    </cfRule>
  </conditionalFormatting>
  <conditionalFormatting sqref="AV59">
    <cfRule type="expression" dxfId="13573" priority="56">
      <formula>AV59="X"</formula>
    </cfRule>
    <cfRule type="expression" dxfId="13572" priority="57">
      <formula>AV59="후보"</formula>
    </cfRule>
  </conditionalFormatting>
  <conditionalFormatting sqref="AC59">
    <cfRule type="cellIs" dxfId="13571" priority="53" operator="greaterThan">
      <formula>0.9</formula>
    </cfRule>
    <cfRule type="cellIs" dxfId="13570" priority="54" operator="greaterThan">
      <formula>0.85</formula>
    </cfRule>
  </conditionalFormatting>
  <conditionalFormatting sqref="N59">
    <cfRule type="cellIs" dxfId="13569" priority="51" operator="greaterThan">
      <formula>0.9</formula>
    </cfRule>
    <cfRule type="cellIs" dxfId="13568" priority="52" operator="greaterThan">
      <formula>0.85</formula>
    </cfRule>
  </conditionalFormatting>
  <conditionalFormatting sqref="E59">
    <cfRule type="expression" dxfId="13567" priority="47">
      <formula>AND(IF(OR($Q59=1,$Q59=2),1,0),IF($X59&lt;=20,1,0))</formula>
    </cfRule>
    <cfRule type="expression" dxfId="13566" priority="48">
      <formula>AND(IF($Q59=2,1,0),IF($X59&lt;30,1,0))</formula>
    </cfRule>
    <cfRule type="expression" dxfId="13565" priority="49">
      <formula>AND(IF($Q59=3,1,0),IF($X59&lt;30,1,0))</formula>
    </cfRule>
    <cfRule type="expression" dxfId="13564" priority="50">
      <formula>AND(IF($Q59=3,1,IF($Q59=4,1,0)),IF($F59&lt;=85,1,0))</formula>
    </cfRule>
  </conditionalFormatting>
  <conditionalFormatting sqref="X59">
    <cfRule type="expression" dxfId="13563" priority="43">
      <formula>AND(IF(OR($Q59=1,$Q59=2),1,0),IF($X59&lt;=20,1,0))</formula>
    </cfRule>
    <cfRule type="expression" dxfId="13562" priority="44">
      <formula>AND(IF($Q59=2,1,0),IF($X59&lt;30,1,0))</formula>
    </cfRule>
    <cfRule type="expression" dxfId="13561" priority="45">
      <formula>AND(IF($Q59=3,1,0),IF($X59&lt;30,1,0))</formula>
    </cfRule>
    <cfRule type="expression" dxfId="13560" priority="46">
      <formula>AND(IF($Q59=3,1,IF($Q59=4,1,0)),IF($F59&lt;=85,1,0))</formula>
    </cfRule>
  </conditionalFormatting>
  <conditionalFormatting sqref="AI59">
    <cfRule type="expression" dxfId="13559" priority="39">
      <formula>AND(IF(OR($Q59=1,$Q59=2),1,0),IF($X59&lt;=20,1,0))</formula>
    </cfRule>
    <cfRule type="expression" dxfId="13558" priority="40">
      <formula>AND(IF($Q59=2,1,0),IF($X59&lt;30,1,0))</formula>
    </cfRule>
    <cfRule type="expression" dxfId="13557" priority="41">
      <formula>AND(IF($Q59=3,1,0),IF($X59&lt;30,1,0))</formula>
    </cfRule>
    <cfRule type="expression" dxfId="13556" priority="42">
      <formula>AND(IF($Q59=3,1,IF($Q59=4,1,0)),IF($F59&lt;=85,1,0))</formula>
    </cfRule>
  </conditionalFormatting>
  <conditionalFormatting sqref="AV60">
    <cfRule type="expression" dxfId="13555" priority="37">
      <formula>AV60="X"</formula>
    </cfRule>
    <cfRule type="expression" dxfId="13554" priority="38">
      <formula>AV60="후보"</formula>
    </cfRule>
  </conditionalFormatting>
  <conditionalFormatting sqref="AC60">
    <cfRule type="cellIs" dxfId="13553" priority="34" operator="greaterThan">
      <formula>0.9</formula>
    </cfRule>
    <cfRule type="cellIs" dxfId="13552" priority="35" operator="greaterThan">
      <formula>0.85</formula>
    </cfRule>
  </conditionalFormatting>
  <conditionalFormatting sqref="N60">
    <cfRule type="cellIs" dxfId="13551" priority="32" operator="greaterThan">
      <formula>0.9</formula>
    </cfRule>
    <cfRule type="cellIs" dxfId="13550" priority="33" operator="greaterThan">
      <formula>0.85</formula>
    </cfRule>
  </conditionalFormatting>
  <conditionalFormatting sqref="E60">
    <cfRule type="expression" dxfId="13549" priority="28">
      <formula>AND(IF(OR($Q60=1,$Q60=2),1,0),IF($X60&lt;=20,1,0))</formula>
    </cfRule>
    <cfRule type="expression" dxfId="13548" priority="29">
      <formula>AND(IF($Q60=2,1,0),IF($X60&lt;30,1,0))</formula>
    </cfRule>
    <cfRule type="expression" dxfId="13547" priority="30">
      <formula>AND(IF($Q60=3,1,0),IF($X60&lt;30,1,0))</formula>
    </cfRule>
    <cfRule type="expression" dxfId="13546" priority="31">
      <formula>AND(IF($Q60=3,1,IF($Q60=4,1,0)),IF($F60&lt;=85,1,0))</formula>
    </cfRule>
  </conditionalFormatting>
  <conditionalFormatting sqref="X60">
    <cfRule type="expression" dxfId="13545" priority="24">
      <formula>AND(IF(OR($Q60=1,$Q60=2),1,0),IF($X60&lt;=20,1,0))</formula>
    </cfRule>
    <cfRule type="expression" dxfId="13544" priority="25">
      <formula>AND(IF($Q60=2,1,0),IF($X60&lt;30,1,0))</formula>
    </cfRule>
    <cfRule type="expression" dxfId="13543" priority="26">
      <formula>AND(IF($Q60=3,1,0),IF($X60&lt;30,1,0))</formula>
    </cfRule>
    <cfRule type="expression" dxfId="13542" priority="27">
      <formula>AND(IF($Q60=3,1,IF($Q60=4,1,0)),IF($F60&lt;=85,1,0))</formula>
    </cfRule>
  </conditionalFormatting>
  <conditionalFormatting sqref="AI60">
    <cfRule type="expression" dxfId="13541" priority="20">
      <formula>AND(IF(OR($Q60=1,$Q60=2),1,0),IF($X60&lt;=20,1,0))</formula>
    </cfRule>
    <cfRule type="expression" dxfId="13540" priority="21">
      <formula>AND(IF($Q60=2,1,0),IF($X60&lt;30,1,0))</formula>
    </cfRule>
    <cfRule type="expression" dxfId="13539" priority="22">
      <formula>AND(IF($Q60=3,1,0),IF($X60&lt;30,1,0))</formula>
    </cfRule>
    <cfRule type="expression" dxfId="13538" priority="23">
      <formula>AND(IF($Q60=3,1,IF($Q60=4,1,0)),IF($F60&lt;=85,1,0))</formula>
    </cfRule>
  </conditionalFormatting>
  <conditionalFormatting sqref="AV61">
    <cfRule type="expression" dxfId="13537" priority="18">
      <formula>AV61="X"</formula>
    </cfRule>
    <cfRule type="expression" dxfId="13536" priority="19">
      <formula>AV61="후보"</formula>
    </cfRule>
  </conditionalFormatting>
  <conditionalFormatting sqref="AC61">
    <cfRule type="cellIs" dxfId="13535" priority="15" operator="greaterThan">
      <formula>0.9</formula>
    </cfRule>
    <cfRule type="cellIs" dxfId="13534" priority="16" operator="greaterThan">
      <formula>0.85</formula>
    </cfRule>
  </conditionalFormatting>
  <conditionalFormatting sqref="N61">
    <cfRule type="cellIs" dxfId="13533" priority="13" operator="greaterThan">
      <formula>0.9</formula>
    </cfRule>
    <cfRule type="cellIs" dxfId="13532" priority="14" operator="greaterThan">
      <formula>0.85</formula>
    </cfRule>
  </conditionalFormatting>
  <conditionalFormatting sqref="E61">
    <cfRule type="expression" dxfId="13531" priority="9">
      <formula>AND(IF(OR($Q61=1,$Q61=2),1,0),IF($X61&lt;=20,1,0))</formula>
    </cfRule>
    <cfRule type="expression" dxfId="13530" priority="10">
      <formula>AND(IF($Q61=2,1,0),IF($X61&lt;30,1,0))</formula>
    </cfRule>
    <cfRule type="expression" dxfId="13529" priority="11">
      <formula>AND(IF($Q61=3,1,0),IF($X61&lt;30,1,0))</formula>
    </cfRule>
    <cfRule type="expression" dxfId="13528" priority="12">
      <formula>AND(IF($Q61=3,1,IF($Q61=4,1,0)),IF($F61&lt;=85,1,0))</formula>
    </cfRule>
  </conditionalFormatting>
  <conditionalFormatting sqref="X61">
    <cfRule type="expression" dxfId="13527" priority="5">
      <formula>AND(IF(OR($Q61=1,$Q61=2),1,0),IF($X61&lt;=20,1,0))</formula>
    </cfRule>
    <cfRule type="expression" dxfId="13526" priority="6">
      <formula>AND(IF($Q61=2,1,0),IF($X61&lt;30,1,0))</formula>
    </cfRule>
    <cfRule type="expression" dxfId="13525" priority="7">
      <formula>AND(IF($Q61=3,1,0),IF($X61&lt;30,1,0))</formula>
    </cfRule>
    <cfRule type="expression" dxfId="13524" priority="8">
      <formula>AND(IF($Q61=3,1,IF($Q61=4,1,0)),IF($F61&lt;=85,1,0))</formula>
    </cfRule>
  </conditionalFormatting>
  <conditionalFormatting sqref="AI61">
    <cfRule type="expression" dxfId="13523" priority="1">
      <formula>AND(IF(OR($Q61=1,$Q61=2),1,0),IF($X61&lt;=20,1,0))</formula>
    </cfRule>
    <cfRule type="expression" dxfId="13522" priority="2">
      <formula>AND(IF($Q61=2,1,0),IF($X61&lt;30,1,0))</formula>
    </cfRule>
    <cfRule type="expression" dxfId="13521" priority="3">
      <formula>AND(IF($Q61=3,1,0),IF($X61&lt;30,1,0))</formula>
    </cfRule>
    <cfRule type="expression" dxfId="13520" priority="4">
      <formula>AND(IF($Q61=3,1,IF($Q61=4,1,0)),IF($F61&lt;=85,1,0))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9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8" sqref="A98:XFD9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성남시 분당구</v>
      </c>
      <c r="I1" s="42" t="s">
        <v>1627</v>
      </c>
      <c r="X1" s="37" t="s">
        <v>5</v>
      </c>
      <c r="Y1" s="37"/>
      <c r="AA1" s="39">
        <f>단지추출!AA1</f>
        <v>70000</v>
      </c>
      <c r="AH1" s="7" t="str">
        <f>A1</f>
        <v>성남시 분당구</v>
      </c>
      <c r="AJ1" s="115" t="str">
        <f>A1&amp;" 전체 등급"</f>
        <v>성남시 분당구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성남시 분당구 서현동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415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06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서현동 우성(시범단지)('91.09.,1874^)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887</v>
      </c>
      <c r="B6" s="10" t="s">
        <v>1662</v>
      </c>
      <c r="C6" s="88">
        <v>1874</v>
      </c>
      <c r="D6" s="86">
        <v>57.2</v>
      </c>
      <c r="E6" s="87">
        <v>17</v>
      </c>
      <c r="F6" s="86">
        <v>46</v>
      </c>
      <c r="G6" s="17">
        <v>14</v>
      </c>
      <c r="H6" s="88">
        <v>55</v>
      </c>
      <c r="I6" s="89">
        <v>86000</v>
      </c>
      <c r="J6" s="89" t="s">
        <v>66</v>
      </c>
      <c r="K6" s="89">
        <v>43000</v>
      </c>
      <c r="L6" s="89" t="s">
        <v>66</v>
      </c>
      <c r="M6" s="90">
        <f t="shared" ref="M6:M19" si="2">I6-K6</f>
        <v>43000</v>
      </c>
      <c r="N6" s="4">
        <f t="shared" ref="N6:N19" si="3">IF(ISERROR(K6/I6),"",K6/I6)</f>
        <v>0.5</v>
      </c>
      <c r="O6" s="91">
        <f t="shared" ref="O6:O19" si="4">I6/E6</f>
        <v>5058.8235294117649</v>
      </c>
      <c r="P6" s="91">
        <f t="shared" ref="P6:P19" si="5">K6/E6</f>
        <v>2529.4117647058824</v>
      </c>
      <c r="Q6" s="79">
        <v>2</v>
      </c>
      <c r="R6" s="79">
        <v>1</v>
      </c>
      <c r="S6" s="79" t="s">
        <v>72</v>
      </c>
      <c r="T6" s="5">
        <v>57</v>
      </c>
      <c r="U6" s="9"/>
      <c r="W6" s="86">
        <f t="shared" ref="W6:W19" si="6">D6</f>
        <v>57.2</v>
      </c>
      <c r="X6" s="87">
        <f t="shared" ref="X6:X19" si="7">E6</f>
        <v>17</v>
      </c>
      <c r="Y6" s="92">
        <f t="shared" ref="Y6:Y19" si="8">H6</f>
        <v>55</v>
      </c>
      <c r="Z6" s="90">
        <f t="shared" ref="Z6:Z19" si="9">I6</f>
        <v>86000</v>
      </c>
      <c r="AA6" s="90">
        <f t="shared" ref="AA6:AA19" si="10">K6</f>
        <v>43000</v>
      </c>
      <c r="AB6" s="90">
        <f t="shared" ref="AB6:AB19" si="11">M6</f>
        <v>43000</v>
      </c>
      <c r="AC6" s="4">
        <f t="shared" ref="AC6:AC19" si="12">N6</f>
        <v>0.5</v>
      </c>
      <c r="AD6" s="91">
        <f t="shared" ref="AD6:AD19" si="13">O6</f>
        <v>5058.8235294117649</v>
      </c>
      <c r="AE6" s="79" t="str">
        <f t="shared" ref="AE6:AE19" si="14">S6</f>
        <v>계</v>
      </c>
      <c r="AF6" s="79" t="str">
        <f t="shared" ref="AF6:AF19" si="15">Q6&amp;"/"&amp;R6</f>
        <v>2/1</v>
      </c>
      <c r="AH6" s="20" t="str">
        <f t="shared" si="1"/>
        <v>우성(시범단지)</v>
      </c>
      <c r="AI6" s="87">
        <f t="shared" si="0"/>
        <v>17</v>
      </c>
      <c r="AJ6" s="79" t="str">
        <f t="shared" ref="AJ6:AJ19" si="16">IF(AI6="","",$AJ$2)</f>
        <v>A-</v>
      </c>
      <c r="AK6" s="79" t="s">
        <v>13</v>
      </c>
      <c r="AL6" s="79" t="s">
        <v>62</v>
      </c>
      <c r="AM6" s="79" t="s">
        <v>63</v>
      </c>
      <c r="AN6" s="79" t="str">
        <f t="shared" ref="AN6:AN19" si="17">IF(AI6="","",$AN$2)</f>
        <v>C</v>
      </c>
      <c r="AO6" s="79" t="str">
        <f t="shared" ref="AO6:AO19" si="18">IF(N6="","",IF(N6&gt;=$AO$1/100,"O","X"))</f>
        <v>X</v>
      </c>
      <c r="AP6" s="79" t="str">
        <f t="shared" ref="AP6:AP19" si="19">IF(I6="","",IF(I6&lt;=$AP$1,"O","X"))</f>
        <v>X</v>
      </c>
      <c r="AQ6" s="79" t="str">
        <f t="shared" ref="AQ6:AQ19" si="20">IF(O6="","",IF(O6&lt;=$AQ$1,"O","X"))</f>
        <v>X</v>
      </c>
      <c r="AR6" s="79" t="str">
        <f t="shared" ref="AR6:AR19" si="21">IF(M6="","",IF(M6&lt;=$AR$1,"O","X"))</f>
        <v>X</v>
      </c>
      <c r="AS6" s="79" t="s">
        <v>2</v>
      </c>
      <c r="AT6" s="79" t="str">
        <f t="shared" ref="AT6:AT19" si="22">IF(OR(F6="",AI6=""),"",IF(AND((F6&lt;=85),(AI6&gt;=15)),"O","X"))</f>
        <v>O</v>
      </c>
      <c r="AU6" s="79" t="str">
        <f t="shared" ref="AU6:AU19" si="23">IF(C6="","",IF(C6&gt;=$AU$1,"O","X"))</f>
        <v>O</v>
      </c>
      <c r="AV6" s="79" t="str">
        <f t="shared" ref="AV6:AV19" si="24">IF(AO6="","",IF(AND(AO6="O",AP6="O",AR6="O",AT6="O",AU6="O"),"후보","X"))</f>
        <v>X</v>
      </c>
    </row>
    <row r="7" spans="1:48" x14ac:dyDescent="0.3">
      <c r="A7" s="9" t="s">
        <v>887</v>
      </c>
      <c r="B7" s="10" t="s">
        <v>1662</v>
      </c>
      <c r="C7" s="88">
        <v>1874</v>
      </c>
      <c r="D7" s="86">
        <v>72.599999999999994</v>
      </c>
      <c r="E7" s="87">
        <v>22</v>
      </c>
      <c r="F7" s="86">
        <v>59.7</v>
      </c>
      <c r="G7" s="17">
        <v>18</v>
      </c>
      <c r="H7" s="88">
        <v>110</v>
      </c>
      <c r="I7" s="89">
        <v>118000</v>
      </c>
      <c r="J7" s="89" t="s">
        <v>66</v>
      </c>
      <c r="K7" s="89">
        <v>52000</v>
      </c>
      <c r="L7" s="89" t="s">
        <v>66</v>
      </c>
      <c r="M7" s="90">
        <f t="shared" si="2"/>
        <v>66000</v>
      </c>
      <c r="N7" s="4">
        <f t="shared" si="3"/>
        <v>0.44067796610169491</v>
      </c>
      <c r="O7" s="91">
        <f t="shared" si="4"/>
        <v>5363.636363636364</v>
      </c>
      <c r="P7" s="91">
        <f t="shared" si="5"/>
        <v>2363.6363636363635</v>
      </c>
      <c r="Q7" s="79">
        <v>2</v>
      </c>
      <c r="R7" s="79">
        <v>1</v>
      </c>
      <c r="S7" s="79" t="s">
        <v>72</v>
      </c>
      <c r="T7" s="5" t="s">
        <v>239</v>
      </c>
      <c r="U7" s="9"/>
      <c r="W7" s="86">
        <f t="shared" si="6"/>
        <v>72.599999999999994</v>
      </c>
      <c r="X7" s="87">
        <f t="shared" si="7"/>
        <v>22</v>
      </c>
      <c r="Y7" s="92">
        <f t="shared" si="8"/>
        <v>110</v>
      </c>
      <c r="Z7" s="90">
        <f t="shared" si="9"/>
        <v>118000</v>
      </c>
      <c r="AA7" s="90">
        <f t="shared" si="10"/>
        <v>52000</v>
      </c>
      <c r="AB7" s="90">
        <f t="shared" si="11"/>
        <v>66000</v>
      </c>
      <c r="AC7" s="4">
        <f t="shared" si="12"/>
        <v>0.44067796610169491</v>
      </c>
      <c r="AD7" s="91">
        <f t="shared" si="13"/>
        <v>5363.636363636364</v>
      </c>
      <c r="AE7" s="79" t="str">
        <f t="shared" si="14"/>
        <v>계</v>
      </c>
      <c r="AF7" s="79" t="str">
        <f t="shared" si="15"/>
        <v>2/1</v>
      </c>
      <c r="AH7" s="20" t="str">
        <f t="shared" si="1"/>
        <v>우성(시범단지)</v>
      </c>
      <c r="AI7" s="87">
        <f t="shared" si="0"/>
        <v>22</v>
      </c>
      <c r="AJ7" s="79" t="str">
        <f t="shared" si="16"/>
        <v>A-</v>
      </c>
      <c r="AK7" s="79" t="s">
        <v>13</v>
      </c>
      <c r="AL7" s="79" t="s">
        <v>62</v>
      </c>
      <c r="AM7" s="79" t="s">
        <v>63</v>
      </c>
      <c r="AN7" s="79" t="str">
        <f t="shared" si="17"/>
        <v>C</v>
      </c>
      <c r="AO7" s="79" t="str">
        <f t="shared" si="18"/>
        <v>X</v>
      </c>
      <c r="AP7" s="79" t="str">
        <f t="shared" si="19"/>
        <v>X</v>
      </c>
      <c r="AQ7" s="79" t="str">
        <f t="shared" si="20"/>
        <v>X</v>
      </c>
      <c r="AR7" s="79" t="str">
        <f t="shared" si="21"/>
        <v>X</v>
      </c>
      <c r="AS7" s="79" t="s">
        <v>2</v>
      </c>
      <c r="AT7" s="79" t="str">
        <f t="shared" si="22"/>
        <v>O</v>
      </c>
      <c r="AU7" s="79" t="str">
        <f t="shared" si="23"/>
        <v>O</v>
      </c>
      <c r="AV7" s="79" t="str">
        <f t="shared" si="24"/>
        <v>X</v>
      </c>
    </row>
    <row r="8" spans="1:48" x14ac:dyDescent="0.3">
      <c r="A8" s="9" t="s">
        <v>887</v>
      </c>
      <c r="B8" s="10" t="s">
        <v>1662</v>
      </c>
      <c r="C8" s="88">
        <v>1874</v>
      </c>
      <c r="D8" s="86">
        <v>74.3</v>
      </c>
      <c r="E8" s="87">
        <v>22</v>
      </c>
      <c r="F8" s="86">
        <v>59.8</v>
      </c>
      <c r="G8" s="17">
        <v>18</v>
      </c>
      <c r="H8" s="88">
        <v>55</v>
      </c>
      <c r="I8" s="89">
        <v>115000</v>
      </c>
      <c r="J8" s="89" t="s">
        <v>66</v>
      </c>
      <c r="K8" s="89"/>
      <c r="L8" s="89"/>
      <c r="M8" s="90">
        <f t="shared" si="2"/>
        <v>115000</v>
      </c>
      <c r="N8" s="4">
        <f t="shared" si="3"/>
        <v>0</v>
      </c>
      <c r="O8" s="91">
        <f t="shared" si="4"/>
        <v>5227.272727272727</v>
      </c>
      <c r="P8" s="91">
        <f t="shared" si="5"/>
        <v>0</v>
      </c>
      <c r="Q8" s="79">
        <v>2</v>
      </c>
      <c r="R8" s="79">
        <v>1</v>
      </c>
      <c r="S8" s="79" t="s">
        <v>72</v>
      </c>
      <c r="T8" s="5" t="s">
        <v>240</v>
      </c>
      <c r="U8" s="9"/>
      <c r="W8" s="86">
        <f t="shared" si="6"/>
        <v>74.3</v>
      </c>
      <c r="X8" s="87">
        <f t="shared" si="7"/>
        <v>22</v>
      </c>
      <c r="Y8" s="92">
        <f t="shared" si="8"/>
        <v>55</v>
      </c>
      <c r="Z8" s="90">
        <f t="shared" si="9"/>
        <v>115000</v>
      </c>
      <c r="AA8" s="90">
        <f t="shared" si="10"/>
        <v>0</v>
      </c>
      <c r="AB8" s="90">
        <f t="shared" si="11"/>
        <v>115000</v>
      </c>
      <c r="AC8" s="4">
        <f t="shared" si="12"/>
        <v>0</v>
      </c>
      <c r="AD8" s="91">
        <f t="shared" si="13"/>
        <v>5227.272727272727</v>
      </c>
      <c r="AE8" s="79" t="str">
        <f t="shared" si="14"/>
        <v>계</v>
      </c>
      <c r="AF8" s="79" t="str">
        <f t="shared" si="15"/>
        <v>2/1</v>
      </c>
      <c r="AH8" s="20" t="str">
        <f t="shared" si="1"/>
        <v>우성(시범단지)</v>
      </c>
      <c r="AI8" s="87">
        <f t="shared" si="0"/>
        <v>22</v>
      </c>
      <c r="AJ8" s="79" t="str">
        <f t="shared" si="16"/>
        <v>A-</v>
      </c>
      <c r="AK8" s="79" t="s">
        <v>13</v>
      </c>
      <c r="AL8" s="79" t="s">
        <v>62</v>
      </c>
      <c r="AM8" s="79" t="s">
        <v>63</v>
      </c>
      <c r="AN8" s="79" t="str">
        <f t="shared" si="17"/>
        <v>C</v>
      </c>
      <c r="AO8" s="79" t="str">
        <f t="shared" si="18"/>
        <v>X</v>
      </c>
      <c r="AP8" s="79" t="str">
        <f t="shared" si="19"/>
        <v>X</v>
      </c>
      <c r="AQ8" s="79" t="str">
        <f t="shared" si="20"/>
        <v>X</v>
      </c>
      <c r="AR8" s="79" t="str">
        <f t="shared" si="21"/>
        <v>X</v>
      </c>
      <c r="AS8" s="79" t="s">
        <v>2</v>
      </c>
      <c r="AT8" s="79" t="str">
        <f t="shared" si="22"/>
        <v>O</v>
      </c>
      <c r="AU8" s="79" t="str">
        <f t="shared" si="23"/>
        <v>O</v>
      </c>
      <c r="AV8" s="79" t="str">
        <f t="shared" si="24"/>
        <v>X</v>
      </c>
    </row>
    <row r="9" spans="1:48" x14ac:dyDescent="0.3">
      <c r="A9" s="9" t="s">
        <v>887</v>
      </c>
      <c r="B9" s="10" t="s">
        <v>1662</v>
      </c>
      <c r="C9" s="88">
        <v>1874</v>
      </c>
      <c r="D9" s="86">
        <v>84.7</v>
      </c>
      <c r="E9" s="87">
        <v>26</v>
      </c>
      <c r="F9" s="86">
        <v>64.8</v>
      </c>
      <c r="G9" s="17">
        <v>20</v>
      </c>
      <c r="H9" s="88">
        <v>245</v>
      </c>
      <c r="I9" s="89">
        <v>115000</v>
      </c>
      <c r="J9" s="89" t="s">
        <v>71</v>
      </c>
      <c r="K9" s="89">
        <v>58000</v>
      </c>
      <c r="L9" s="89" t="s">
        <v>69</v>
      </c>
      <c r="M9" s="90">
        <f t="shared" si="2"/>
        <v>57000</v>
      </c>
      <c r="N9" s="4">
        <f t="shared" si="3"/>
        <v>0.5043478260869565</v>
      </c>
      <c r="O9" s="91">
        <f t="shared" si="4"/>
        <v>4423.0769230769229</v>
      </c>
      <c r="P9" s="91">
        <f t="shared" si="5"/>
        <v>2230.7692307692309</v>
      </c>
      <c r="Q9" s="79">
        <v>2</v>
      </c>
      <c r="R9" s="79">
        <v>1</v>
      </c>
      <c r="S9" s="79" t="s">
        <v>61</v>
      </c>
      <c r="T9" s="5">
        <v>84</v>
      </c>
      <c r="U9" s="9"/>
      <c r="W9" s="86">
        <f t="shared" si="6"/>
        <v>84.7</v>
      </c>
      <c r="X9" s="87">
        <f t="shared" si="7"/>
        <v>26</v>
      </c>
      <c r="Y9" s="92">
        <f t="shared" si="8"/>
        <v>245</v>
      </c>
      <c r="Z9" s="90">
        <f t="shared" si="9"/>
        <v>115000</v>
      </c>
      <c r="AA9" s="90">
        <f t="shared" si="10"/>
        <v>58000</v>
      </c>
      <c r="AB9" s="90">
        <f t="shared" si="11"/>
        <v>57000</v>
      </c>
      <c r="AC9" s="4">
        <f t="shared" si="12"/>
        <v>0.5043478260869565</v>
      </c>
      <c r="AD9" s="91">
        <f t="shared" si="13"/>
        <v>4423.0769230769229</v>
      </c>
      <c r="AE9" s="79" t="str">
        <f t="shared" si="14"/>
        <v>복</v>
      </c>
      <c r="AF9" s="79" t="str">
        <f t="shared" si="15"/>
        <v>2/1</v>
      </c>
      <c r="AH9" s="20" t="str">
        <f t="shared" si="1"/>
        <v>우성(시범단지)</v>
      </c>
      <c r="AI9" s="87">
        <f t="shared" si="0"/>
        <v>26</v>
      </c>
      <c r="AJ9" s="79" t="str">
        <f t="shared" si="16"/>
        <v>A-</v>
      </c>
      <c r="AK9" s="79" t="s">
        <v>13</v>
      </c>
      <c r="AL9" s="79" t="s">
        <v>62</v>
      </c>
      <c r="AM9" s="79" t="s">
        <v>63</v>
      </c>
      <c r="AN9" s="79" t="str">
        <f t="shared" si="17"/>
        <v>C</v>
      </c>
      <c r="AO9" s="79" t="str">
        <f t="shared" si="18"/>
        <v>X</v>
      </c>
      <c r="AP9" s="79" t="str">
        <f t="shared" si="19"/>
        <v>X</v>
      </c>
      <c r="AQ9" s="79" t="str">
        <f t="shared" si="20"/>
        <v>X</v>
      </c>
      <c r="AR9" s="79" t="str">
        <f t="shared" si="21"/>
        <v>X</v>
      </c>
      <c r="AS9" s="79" t="s">
        <v>2</v>
      </c>
      <c r="AT9" s="79" t="str">
        <f t="shared" si="22"/>
        <v>O</v>
      </c>
      <c r="AU9" s="79" t="str">
        <f t="shared" si="23"/>
        <v>O</v>
      </c>
      <c r="AV9" s="79" t="str">
        <f t="shared" si="24"/>
        <v>X</v>
      </c>
    </row>
    <row r="10" spans="1:48" x14ac:dyDescent="0.3">
      <c r="A10" s="9" t="s">
        <v>887</v>
      </c>
      <c r="B10" s="10" t="s">
        <v>1662</v>
      </c>
      <c r="C10" s="88">
        <v>1874</v>
      </c>
      <c r="D10" s="86">
        <v>96.9</v>
      </c>
      <c r="E10" s="87">
        <v>29</v>
      </c>
      <c r="F10" s="86">
        <v>75.900000000000006</v>
      </c>
      <c r="G10" s="17">
        <v>23</v>
      </c>
      <c r="H10" s="88">
        <v>190</v>
      </c>
      <c r="I10" s="89">
        <v>153000</v>
      </c>
      <c r="J10" s="89" t="s">
        <v>80</v>
      </c>
      <c r="K10" s="89">
        <v>75000</v>
      </c>
      <c r="L10" s="89" t="s">
        <v>79</v>
      </c>
      <c r="M10" s="90">
        <f t="shared" si="2"/>
        <v>78000</v>
      </c>
      <c r="N10" s="4">
        <f t="shared" si="3"/>
        <v>0.49019607843137253</v>
      </c>
      <c r="O10" s="91">
        <f t="shared" si="4"/>
        <v>5275.8620689655172</v>
      </c>
      <c r="P10" s="91">
        <f t="shared" si="5"/>
        <v>2586.2068965517242</v>
      </c>
      <c r="Q10" s="79">
        <v>3</v>
      </c>
      <c r="R10" s="79">
        <v>2</v>
      </c>
      <c r="S10" s="79" t="s">
        <v>72</v>
      </c>
      <c r="T10" s="5">
        <v>96</v>
      </c>
      <c r="U10" s="9"/>
      <c r="W10" s="86">
        <f t="shared" si="6"/>
        <v>96.9</v>
      </c>
      <c r="X10" s="87">
        <f t="shared" si="7"/>
        <v>29</v>
      </c>
      <c r="Y10" s="92">
        <f t="shared" si="8"/>
        <v>190</v>
      </c>
      <c r="Z10" s="90">
        <f t="shared" si="9"/>
        <v>153000</v>
      </c>
      <c r="AA10" s="90">
        <f t="shared" si="10"/>
        <v>75000</v>
      </c>
      <c r="AB10" s="90">
        <f t="shared" si="11"/>
        <v>78000</v>
      </c>
      <c r="AC10" s="4">
        <f t="shared" si="12"/>
        <v>0.49019607843137253</v>
      </c>
      <c r="AD10" s="91">
        <f t="shared" si="13"/>
        <v>5275.8620689655172</v>
      </c>
      <c r="AE10" s="79" t="str">
        <f t="shared" si="14"/>
        <v>계</v>
      </c>
      <c r="AF10" s="79" t="str">
        <f t="shared" si="15"/>
        <v>3/2</v>
      </c>
      <c r="AH10" s="20" t="str">
        <f t="shared" si="1"/>
        <v>우성(시범단지)</v>
      </c>
      <c r="AI10" s="87">
        <f t="shared" si="0"/>
        <v>29</v>
      </c>
      <c r="AJ10" s="79" t="str">
        <f t="shared" si="16"/>
        <v>A-</v>
      </c>
      <c r="AK10" s="79" t="s">
        <v>13</v>
      </c>
      <c r="AL10" s="79" t="s">
        <v>62</v>
      </c>
      <c r="AM10" s="79" t="s">
        <v>63</v>
      </c>
      <c r="AN10" s="79" t="str">
        <f t="shared" si="17"/>
        <v>C</v>
      </c>
      <c r="AO10" s="79" t="str">
        <f t="shared" si="18"/>
        <v>X</v>
      </c>
      <c r="AP10" s="79" t="str">
        <f t="shared" si="19"/>
        <v>X</v>
      </c>
      <c r="AQ10" s="79" t="str">
        <f t="shared" si="20"/>
        <v>X</v>
      </c>
      <c r="AR10" s="79" t="str">
        <f t="shared" si="21"/>
        <v>X</v>
      </c>
      <c r="AS10" s="79" t="s">
        <v>2</v>
      </c>
      <c r="AT10" s="79" t="str">
        <f t="shared" si="22"/>
        <v>O</v>
      </c>
      <c r="AU10" s="79" t="str">
        <f t="shared" si="23"/>
        <v>O</v>
      </c>
      <c r="AV10" s="79" t="str">
        <f t="shared" si="24"/>
        <v>X</v>
      </c>
    </row>
    <row r="11" spans="1:48" x14ac:dyDescent="0.3">
      <c r="A11" s="9" t="s">
        <v>887</v>
      </c>
      <c r="B11" s="10" t="s">
        <v>1662</v>
      </c>
      <c r="C11" s="88">
        <v>1874</v>
      </c>
      <c r="D11" s="86">
        <v>106</v>
      </c>
      <c r="E11" s="87">
        <v>32</v>
      </c>
      <c r="F11" s="86">
        <v>84.9</v>
      </c>
      <c r="G11" s="17">
        <v>26</v>
      </c>
      <c r="H11" s="88">
        <v>84</v>
      </c>
      <c r="I11" s="89">
        <v>145000</v>
      </c>
      <c r="J11" s="89" t="s">
        <v>65</v>
      </c>
      <c r="K11" s="89">
        <v>70000</v>
      </c>
      <c r="L11" s="89" t="s">
        <v>82</v>
      </c>
      <c r="M11" s="90">
        <f t="shared" si="2"/>
        <v>75000</v>
      </c>
      <c r="N11" s="4">
        <f t="shared" si="3"/>
        <v>0.48275862068965519</v>
      </c>
      <c r="O11" s="91">
        <f t="shared" si="4"/>
        <v>4531.25</v>
      </c>
      <c r="P11" s="91">
        <f t="shared" si="5"/>
        <v>2187.5</v>
      </c>
      <c r="Q11" s="79">
        <v>2</v>
      </c>
      <c r="R11" s="79">
        <v>2</v>
      </c>
      <c r="S11" s="79" t="s">
        <v>72</v>
      </c>
      <c r="T11" s="5" t="s">
        <v>106</v>
      </c>
      <c r="U11" s="9"/>
      <c r="W11" s="86">
        <f t="shared" si="6"/>
        <v>106</v>
      </c>
      <c r="X11" s="87">
        <f t="shared" si="7"/>
        <v>32</v>
      </c>
      <c r="Y11" s="92">
        <f t="shared" si="8"/>
        <v>84</v>
      </c>
      <c r="Z11" s="90">
        <f t="shared" si="9"/>
        <v>145000</v>
      </c>
      <c r="AA11" s="90">
        <f t="shared" si="10"/>
        <v>70000</v>
      </c>
      <c r="AB11" s="90">
        <f t="shared" si="11"/>
        <v>75000</v>
      </c>
      <c r="AC11" s="4">
        <f t="shared" si="12"/>
        <v>0.48275862068965519</v>
      </c>
      <c r="AD11" s="91">
        <f t="shared" si="13"/>
        <v>4531.25</v>
      </c>
      <c r="AE11" s="79" t="str">
        <f t="shared" si="14"/>
        <v>계</v>
      </c>
      <c r="AF11" s="79" t="str">
        <f t="shared" si="15"/>
        <v>2/2</v>
      </c>
      <c r="AH11" s="20" t="str">
        <f t="shared" si="1"/>
        <v>우성(시범단지)</v>
      </c>
      <c r="AI11" s="87">
        <f t="shared" si="0"/>
        <v>32</v>
      </c>
      <c r="AJ11" s="79" t="str">
        <f t="shared" si="16"/>
        <v>A-</v>
      </c>
      <c r="AK11" s="79" t="s">
        <v>13</v>
      </c>
      <c r="AL11" s="79" t="s">
        <v>62</v>
      </c>
      <c r="AM11" s="79" t="s">
        <v>63</v>
      </c>
      <c r="AN11" s="79" t="str">
        <f t="shared" si="17"/>
        <v>C</v>
      </c>
      <c r="AO11" s="79" t="str">
        <f t="shared" si="18"/>
        <v>X</v>
      </c>
      <c r="AP11" s="79" t="str">
        <f t="shared" si="19"/>
        <v>X</v>
      </c>
      <c r="AQ11" s="79" t="str">
        <f t="shared" si="20"/>
        <v>X</v>
      </c>
      <c r="AR11" s="79" t="str">
        <f t="shared" si="21"/>
        <v>X</v>
      </c>
      <c r="AS11" s="79" t="s">
        <v>2</v>
      </c>
      <c r="AT11" s="79" t="str">
        <f t="shared" si="22"/>
        <v>O</v>
      </c>
      <c r="AU11" s="79" t="str">
        <f t="shared" si="23"/>
        <v>O</v>
      </c>
      <c r="AV11" s="79" t="str">
        <f t="shared" si="24"/>
        <v>X</v>
      </c>
    </row>
    <row r="12" spans="1:48" x14ac:dyDescent="0.3">
      <c r="A12" s="9" t="s">
        <v>887</v>
      </c>
      <c r="B12" s="10" t="s">
        <v>1662</v>
      </c>
      <c r="C12" s="88">
        <v>1874</v>
      </c>
      <c r="D12" s="86">
        <v>106.4</v>
      </c>
      <c r="E12" s="87">
        <v>32</v>
      </c>
      <c r="F12" s="86">
        <v>84.6</v>
      </c>
      <c r="G12" s="17">
        <v>26</v>
      </c>
      <c r="H12" s="88">
        <v>558</v>
      </c>
      <c r="I12" s="89">
        <v>155000</v>
      </c>
      <c r="J12" s="89" t="s">
        <v>64</v>
      </c>
      <c r="K12" s="89">
        <v>65000</v>
      </c>
      <c r="L12" s="89" t="s">
        <v>80</v>
      </c>
      <c r="M12" s="90">
        <f t="shared" si="2"/>
        <v>90000</v>
      </c>
      <c r="N12" s="4">
        <f t="shared" si="3"/>
        <v>0.41935483870967744</v>
      </c>
      <c r="O12" s="91">
        <f t="shared" si="4"/>
        <v>4843.75</v>
      </c>
      <c r="P12" s="91">
        <f t="shared" si="5"/>
        <v>2031.25</v>
      </c>
      <c r="Q12" s="79">
        <v>3</v>
      </c>
      <c r="R12" s="79">
        <v>2</v>
      </c>
      <c r="S12" s="79" t="s">
        <v>72</v>
      </c>
      <c r="T12" s="5" t="s">
        <v>207</v>
      </c>
      <c r="U12" s="9"/>
      <c r="W12" s="86">
        <f t="shared" si="6"/>
        <v>106.4</v>
      </c>
      <c r="X12" s="87">
        <f t="shared" si="7"/>
        <v>32</v>
      </c>
      <c r="Y12" s="92">
        <f t="shared" si="8"/>
        <v>558</v>
      </c>
      <c r="Z12" s="90">
        <f t="shared" si="9"/>
        <v>155000</v>
      </c>
      <c r="AA12" s="90">
        <f t="shared" si="10"/>
        <v>65000</v>
      </c>
      <c r="AB12" s="90">
        <f t="shared" si="11"/>
        <v>90000</v>
      </c>
      <c r="AC12" s="4">
        <f t="shared" si="12"/>
        <v>0.41935483870967744</v>
      </c>
      <c r="AD12" s="91">
        <f t="shared" si="13"/>
        <v>4843.75</v>
      </c>
      <c r="AE12" s="79" t="str">
        <f t="shared" si="14"/>
        <v>계</v>
      </c>
      <c r="AF12" s="79" t="str">
        <f t="shared" si="15"/>
        <v>3/2</v>
      </c>
      <c r="AH12" s="20" t="str">
        <f t="shared" si="1"/>
        <v>우성(시범단지)</v>
      </c>
      <c r="AI12" s="87">
        <f t="shared" si="0"/>
        <v>32</v>
      </c>
      <c r="AJ12" s="79" t="str">
        <f t="shared" si="16"/>
        <v>A-</v>
      </c>
      <c r="AK12" s="79" t="s">
        <v>13</v>
      </c>
      <c r="AL12" s="79" t="s">
        <v>62</v>
      </c>
      <c r="AM12" s="79" t="s">
        <v>63</v>
      </c>
      <c r="AN12" s="79" t="str">
        <f t="shared" si="17"/>
        <v>C</v>
      </c>
      <c r="AO12" s="79" t="str">
        <f t="shared" si="18"/>
        <v>X</v>
      </c>
      <c r="AP12" s="79" t="str">
        <f t="shared" si="19"/>
        <v>X</v>
      </c>
      <c r="AQ12" s="79" t="str">
        <f t="shared" si="20"/>
        <v>X</v>
      </c>
      <c r="AR12" s="79" t="str">
        <f t="shared" si="21"/>
        <v>X</v>
      </c>
      <c r="AS12" s="79" t="s">
        <v>2</v>
      </c>
      <c r="AT12" s="79" t="str">
        <f t="shared" si="22"/>
        <v>O</v>
      </c>
      <c r="AU12" s="79" t="str">
        <f t="shared" si="23"/>
        <v>O</v>
      </c>
      <c r="AV12" s="79" t="str">
        <f t="shared" si="24"/>
        <v>X</v>
      </c>
    </row>
    <row r="13" spans="1:48" x14ac:dyDescent="0.3">
      <c r="A13" s="9" t="s">
        <v>887</v>
      </c>
      <c r="B13" s="10" t="s">
        <v>1662</v>
      </c>
      <c r="C13" s="88">
        <v>1874</v>
      </c>
      <c r="D13" s="86">
        <v>155.1</v>
      </c>
      <c r="E13" s="87">
        <v>47</v>
      </c>
      <c r="F13" s="86">
        <v>129.19999999999999</v>
      </c>
      <c r="G13" s="17">
        <v>39</v>
      </c>
      <c r="H13" s="88">
        <v>172</v>
      </c>
      <c r="I13" s="89">
        <v>175000</v>
      </c>
      <c r="J13" s="89" t="s">
        <v>66</v>
      </c>
      <c r="K13" s="89">
        <v>110000</v>
      </c>
      <c r="L13" s="89" t="s">
        <v>59</v>
      </c>
      <c r="M13" s="90">
        <f t="shared" si="2"/>
        <v>65000</v>
      </c>
      <c r="N13" s="4">
        <f t="shared" si="3"/>
        <v>0.62857142857142856</v>
      </c>
      <c r="O13" s="91">
        <f t="shared" si="4"/>
        <v>3723.4042553191489</v>
      </c>
      <c r="P13" s="91">
        <f t="shared" si="5"/>
        <v>2340.4255319148938</v>
      </c>
      <c r="Q13" s="79">
        <v>4</v>
      </c>
      <c r="R13" s="79">
        <v>2</v>
      </c>
      <c r="S13" s="79" t="s">
        <v>72</v>
      </c>
      <c r="T13" s="5">
        <v>155</v>
      </c>
      <c r="U13" s="9"/>
      <c r="W13" s="86">
        <f t="shared" si="6"/>
        <v>155.1</v>
      </c>
      <c r="X13" s="87">
        <f t="shared" si="7"/>
        <v>47</v>
      </c>
      <c r="Y13" s="92">
        <f t="shared" si="8"/>
        <v>172</v>
      </c>
      <c r="Z13" s="90">
        <f t="shared" si="9"/>
        <v>175000</v>
      </c>
      <c r="AA13" s="90">
        <f t="shared" si="10"/>
        <v>110000</v>
      </c>
      <c r="AB13" s="90">
        <f t="shared" si="11"/>
        <v>65000</v>
      </c>
      <c r="AC13" s="4">
        <f t="shared" si="12"/>
        <v>0.62857142857142856</v>
      </c>
      <c r="AD13" s="91">
        <f t="shared" si="13"/>
        <v>3723.4042553191489</v>
      </c>
      <c r="AE13" s="79" t="str">
        <f t="shared" si="14"/>
        <v>계</v>
      </c>
      <c r="AF13" s="79" t="str">
        <f t="shared" si="15"/>
        <v>4/2</v>
      </c>
      <c r="AH13" s="20" t="str">
        <f t="shared" si="1"/>
        <v>우성(시범단지)</v>
      </c>
      <c r="AI13" s="87">
        <f t="shared" si="0"/>
        <v>47</v>
      </c>
      <c r="AJ13" s="79" t="str">
        <f t="shared" si="16"/>
        <v>A-</v>
      </c>
      <c r="AK13" s="79" t="s">
        <v>13</v>
      </c>
      <c r="AL13" s="79" t="s">
        <v>62</v>
      </c>
      <c r="AM13" s="79" t="s">
        <v>63</v>
      </c>
      <c r="AN13" s="79" t="str">
        <f t="shared" si="17"/>
        <v>C</v>
      </c>
      <c r="AO13" s="79" t="str">
        <f t="shared" si="18"/>
        <v>X</v>
      </c>
      <c r="AP13" s="79" t="str">
        <f t="shared" si="19"/>
        <v>X</v>
      </c>
      <c r="AQ13" s="79" t="str">
        <f t="shared" si="20"/>
        <v>X</v>
      </c>
      <c r="AR13" s="79" t="str">
        <f t="shared" si="21"/>
        <v>X</v>
      </c>
      <c r="AS13" s="79" t="s">
        <v>2</v>
      </c>
      <c r="AT13" s="79" t="str">
        <f t="shared" si="22"/>
        <v>X</v>
      </c>
      <c r="AU13" s="79" t="str">
        <f t="shared" si="23"/>
        <v>O</v>
      </c>
      <c r="AV13" s="79" t="str">
        <f t="shared" si="24"/>
        <v>X</v>
      </c>
    </row>
    <row r="14" spans="1:48" x14ac:dyDescent="0.3">
      <c r="A14" s="9" t="s">
        <v>887</v>
      </c>
      <c r="B14" s="10" t="s">
        <v>1662</v>
      </c>
      <c r="C14" s="88">
        <v>1874</v>
      </c>
      <c r="D14" s="86">
        <v>164.9</v>
      </c>
      <c r="E14" s="87">
        <v>50</v>
      </c>
      <c r="F14" s="86">
        <v>132.1</v>
      </c>
      <c r="G14" s="17">
        <v>40</v>
      </c>
      <c r="H14" s="88">
        <v>6</v>
      </c>
      <c r="I14" s="89"/>
      <c r="J14" s="89"/>
      <c r="K14" s="89"/>
      <c r="L14" s="89"/>
      <c r="M14" s="90">
        <f t="shared" si="2"/>
        <v>0</v>
      </c>
      <c r="N14" s="4" t="str">
        <f t="shared" si="3"/>
        <v/>
      </c>
      <c r="O14" s="91">
        <f t="shared" si="4"/>
        <v>0</v>
      </c>
      <c r="P14" s="91">
        <f t="shared" si="5"/>
        <v>0</v>
      </c>
      <c r="Q14" s="79">
        <v>3</v>
      </c>
      <c r="R14" s="79">
        <v>3</v>
      </c>
      <c r="S14" s="79" t="s">
        <v>72</v>
      </c>
      <c r="T14" s="5" t="s">
        <v>241</v>
      </c>
      <c r="U14" s="9"/>
      <c r="W14" s="86">
        <f t="shared" si="6"/>
        <v>164.9</v>
      </c>
      <c r="X14" s="87">
        <f t="shared" si="7"/>
        <v>50</v>
      </c>
      <c r="Y14" s="92">
        <f t="shared" si="8"/>
        <v>6</v>
      </c>
      <c r="Z14" s="90">
        <f t="shared" si="9"/>
        <v>0</v>
      </c>
      <c r="AA14" s="90">
        <f t="shared" si="10"/>
        <v>0</v>
      </c>
      <c r="AB14" s="90">
        <f t="shared" si="11"/>
        <v>0</v>
      </c>
      <c r="AC14" s="4" t="str">
        <f t="shared" si="12"/>
        <v/>
      </c>
      <c r="AD14" s="91">
        <f t="shared" si="13"/>
        <v>0</v>
      </c>
      <c r="AE14" s="79" t="str">
        <f t="shared" si="14"/>
        <v>계</v>
      </c>
      <c r="AF14" s="79" t="str">
        <f t="shared" si="15"/>
        <v>3/3</v>
      </c>
      <c r="AH14" s="20" t="str">
        <f t="shared" si="1"/>
        <v>우성(시범단지)</v>
      </c>
      <c r="AI14" s="87">
        <f t="shared" si="0"/>
        <v>50</v>
      </c>
      <c r="AJ14" s="79" t="str">
        <f t="shared" si="16"/>
        <v>A-</v>
      </c>
      <c r="AK14" s="79" t="s">
        <v>13</v>
      </c>
      <c r="AL14" s="79" t="s">
        <v>62</v>
      </c>
      <c r="AM14" s="79" t="s">
        <v>63</v>
      </c>
      <c r="AN14" s="79" t="str">
        <f t="shared" si="17"/>
        <v>C</v>
      </c>
      <c r="AO14" s="79" t="str">
        <f t="shared" si="18"/>
        <v/>
      </c>
      <c r="AP14" s="79" t="str">
        <f t="shared" si="19"/>
        <v/>
      </c>
      <c r="AQ14" s="79" t="str">
        <f t="shared" si="20"/>
        <v>O</v>
      </c>
      <c r="AR14" s="79" t="str">
        <f t="shared" si="21"/>
        <v>O</v>
      </c>
      <c r="AS14" s="79" t="s">
        <v>2</v>
      </c>
      <c r="AT14" s="79" t="str">
        <f t="shared" si="22"/>
        <v>X</v>
      </c>
      <c r="AU14" s="79" t="str">
        <f t="shared" si="23"/>
        <v>O</v>
      </c>
      <c r="AV14" s="79" t="str">
        <f t="shared" si="24"/>
        <v/>
      </c>
    </row>
    <row r="15" spans="1:48" x14ac:dyDescent="0.3">
      <c r="A15" s="9" t="s">
        <v>887</v>
      </c>
      <c r="B15" s="10" t="s">
        <v>1662</v>
      </c>
      <c r="C15" s="88">
        <v>1874</v>
      </c>
      <c r="D15" s="86">
        <v>166.4</v>
      </c>
      <c r="E15" s="87">
        <v>50</v>
      </c>
      <c r="F15" s="86">
        <v>132.6</v>
      </c>
      <c r="G15" s="17">
        <v>40</v>
      </c>
      <c r="H15" s="88">
        <v>18</v>
      </c>
      <c r="I15" s="89"/>
      <c r="J15" s="89"/>
      <c r="K15" s="89">
        <v>95000</v>
      </c>
      <c r="L15" s="89" t="s">
        <v>81</v>
      </c>
      <c r="M15" s="90">
        <f t="shared" si="2"/>
        <v>-95000</v>
      </c>
      <c r="N15" s="4" t="str">
        <f t="shared" si="3"/>
        <v/>
      </c>
      <c r="O15" s="91">
        <f t="shared" si="4"/>
        <v>0</v>
      </c>
      <c r="P15" s="91">
        <f t="shared" si="5"/>
        <v>1900</v>
      </c>
      <c r="Q15" s="79">
        <v>3</v>
      </c>
      <c r="R15" s="79">
        <v>3</v>
      </c>
      <c r="S15" s="79" t="s">
        <v>72</v>
      </c>
      <c r="T15" s="5" t="s">
        <v>242</v>
      </c>
      <c r="U15" s="9"/>
      <c r="W15" s="86">
        <f t="shared" si="6"/>
        <v>166.4</v>
      </c>
      <c r="X15" s="87">
        <f t="shared" si="7"/>
        <v>50</v>
      </c>
      <c r="Y15" s="92">
        <f t="shared" si="8"/>
        <v>18</v>
      </c>
      <c r="Z15" s="90">
        <f t="shared" si="9"/>
        <v>0</v>
      </c>
      <c r="AA15" s="90">
        <f t="shared" si="10"/>
        <v>95000</v>
      </c>
      <c r="AB15" s="90">
        <f t="shared" si="11"/>
        <v>-95000</v>
      </c>
      <c r="AC15" s="4" t="str">
        <f t="shared" si="12"/>
        <v/>
      </c>
      <c r="AD15" s="91">
        <f t="shared" si="13"/>
        <v>0</v>
      </c>
      <c r="AE15" s="79" t="str">
        <f t="shared" si="14"/>
        <v>계</v>
      </c>
      <c r="AF15" s="79" t="str">
        <f t="shared" si="15"/>
        <v>3/3</v>
      </c>
      <c r="AH15" s="20" t="str">
        <f t="shared" si="1"/>
        <v>우성(시범단지)</v>
      </c>
      <c r="AI15" s="87">
        <f t="shared" si="0"/>
        <v>50</v>
      </c>
      <c r="AJ15" s="79" t="str">
        <f t="shared" si="16"/>
        <v>A-</v>
      </c>
      <c r="AK15" s="79" t="s">
        <v>13</v>
      </c>
      <c r="AL15" s="79" t="s">
        <v>62</v>
      </c>
      <c r="AM15" s="79" t="s">
        <v>63</v>
      </c>
      <c r="AN15" s="79" t="str">
        <f t="shared" si="17"/>
        <v>C</v>
      </c>
      <c r="AO15" s="79" t="str">
        <f t="shared" si="18"/>
        <v/>
      </c>
      <c r="AP15" s="79" t="str">
        <f t="shared" si="19"/>
        <v/>
      </c>
      <c r="AQ15" s="79" t="str">
        <f t="shared" si="20"/>
        <v>O</v>
      </c>
      <c r="AR15" s="79" t="str">
        <f t="shared" si="21"/>
        <v>O</v>
      </c>
      <c r="AS15" s="79" t="s">
        <v>2</v>
      </c>
      <c r="AT15" s="79" t="str">
        <f t="shared" si="22"/>
        <v>X</v>
      </c>
      <c r="AU15" s="79" t="str">
        <f t="shared" si="23"/>
        <v>O</v>
      </c>
      <c r="AV15" s="79" t="str">
        <f t="shared" si="24"/>
        <v/>
      </c>
    </row>
    <row r="16" spans="1:48" x14ac:dyDescent="0.3">
      <c r="A16" s="9" t="s">
        <v>887</v>
      </c>
      <c r="B16" s="10" t="s">
        <v>1662</v>
      </c>
      <c r="C16" s="88">
        <v>1874</v>
      </c>
      <c r="D16" s="86">
        <v>176.2</v>
      </c>
      <c r="E16" s="87">
        <v>53</v>
      </c>
      <c r="F16" s="86">
        <v>134</v>
      </c>
      <c r="G16" s="17">
        <v>41</v>
      </c>
      <c r="H16" s="88">
        <v>155</v>
      </c>
      <c r="I16" s="89">
        <v>200000</v>
      </c>
      <c r="J16" s="89" t="s">
        <v>59</v>
      </c>
      <c r="K16" s="89">
        <v>110000</v>
      </c>
      <c r="L16" s="89" t="s">
        <v>103</v>
      </c>
      <c r="M16" s="90">
        <f t="shared" si="2"/>
        <v>90000</v>
      </c>
      <c r="N16" s="4">
        <f t="shared" si="3"/>
        <v>0.55000000000000004</v>
      </c>
      <c r="O16" s="91">
        <f t="shared" si="4"/>
        <v>3773.5849056603774</v>
      </c>
      <c r="P16" s="91">
        <f t="shared" si="5"/>
        <v>2075.4716981132074</v>
      </c>
      <c r="Q16" s="79">
        <v>4</v>
      </c>
      <c r="R16" s="79">
        <v>2</v>
      </c>
      <c r="S16" s="79" t="s">
        <v>72</v>
      </c>
      <c r="T16" s="5">
        <v>176</v>
      </c>
      <c r="U16" s="9"/>
      <c r="W16" s="86">
        <f t="shared" si="6"/>
        <v>176.2</v>
      </c>
      <c r="X16" s="87">
        <f t="shared" si="7"/>
        <v>53</v>
      </c>
      <c r="Y16" s="92">
        <f t="shared" si="8"/>
        <v>155</v>
      </c>
      <c r="Z16" s="90">
        <f t="shared" si="9"/>
        <v>200000</v>
      </c>
      <c r="AA16" s="90">
        <f t="shared" si="10"/>
        <v>110000</v>
      </c>
      <c r="AB16" s="90">
        <f t="shared" si="11"/>
        <v>90000</v>
      </c>
      <c r="AC16" s="4">
        <f t="shared" si="12"/>
        <v>0.55000000000000004</v>
      </c>
      <c r="AD16" s="91">
        <f t="shared" si="13"/>
        <v>3773.5849056603774</v>
      </c>
      <c r="AE16" s="79" t="str">
        <f t="shared" si="14"/>
        <v>계</v>
      </c>
      <c r="AF16" s="79" t="str">
        <f t="shared" si="15"/>
        <v>4/2</v>
      </c>
      <c r="AH16" s="20" t="str">
        <f t="shared" si="1"/>
        <v>우성(시범단지)</v>
      </c>
      <c r="AI16" s="87">
        <f t="shared" si="0"/>
        <v>53</v>
      </c>
      <c r="AJ16" s="79" t="str">
        <f t="shared" si="16"/>
        <v>A-</v>
      </c>
      <c r="AK16" s="79" t="s">
        <v>13</v>
      </c>
      <c r="AL16" s="79" t="s">
        <v>62</v>
      </c>
      <c r="AM16" s="79" t="s">
        <v>63</v>
      </c>
      <c r="AN16" s="79" t="str">
        <f t="shared" si="17"/>
        <v>C</v>
      </c>
      <c r="AO16" s="79" t="str">
        <f t="shared" si="18"/>
        <v>X</v>
      </c>
      <c r="AP16" s="79" t="str">
        <f t="shared" si="19"/>
        <v>X</v>
      </c>
      <c r="AQ16" s="79" t="str">
        <f t="shared" si="20"/>
        <v>X</v>
      </c>
      <c r="AR16" s="79" t="str">
        <f t="shared" si="21"/>
        <v>X</v>
      </c>
      <c r="AS16" s="79" t="s">
        <v>2</v>
      </c>
      <c r="AT16" s="79" t="str">
        <f t="shared" si="22"/>
        <v>X</v>
      </c>
      <c r="AU16" s="79" t="str">
        <f t="shared" si="23"/>
        <v>O</v>
      </c>
      <c r="AV16" s="79" t="str">
        <f t="shared" si="24"/>
        <v>X</v>
      </c>
    </row>
    <row r="17" spans="1:48" x14ac:dyDescent="0.3">
      <c r="A17" s="9" t="s">
        <v>887</v>
      </c>
      <c r="B17" s="10" t="s">
        <v>1662</v>
      </c>
      <c r="C17" s="88">
        <v>1874</v>
      </c>
      <c r="D17" s="86">
        <v>197.6</v>
      </c>
      <c r="E17" s="87">
        <v>60</v>
      </c>
      <c r="F17" s="86">
        <v>164.8</v>
      </c>
      <c r="G17" s="17">
        <v>50</v>
      </c>
      <c r="H17" s="88">
        <v>12</v>
      </c>
      <c r="I17" s="89">
        <v>220000</v>
      </c>
      <c r="J17" s="89" t="s">
        <v>82</v>
      </c>
      <c r="K17" s="89">
        <v>90000</v>
      </c>
      <c r="L17" s="89" t="s">
        <v>103</v>
      </c>
      <c r="M17" s="90">
        <f t="shared" si="2"/>
        <v>130000</v>
      </c>
      <c r="N17" s="4">
        <f t="shared" si="3"/>
        <v>0.40909090909090912</v>
      </c>
      <c r="O17" s="91">
        <f t="shared" si="4"/>
        <v>3666.6666666666665</v>
      </c>
      <c r="P17" s="91">
        <f t="shared" si="5"/>
        <v>1500</v>
      </c>
      <c r="Q17" s="79">
        <v>5</v>
      </c>
      <c r="R17" s="79">
        <v>3</v>
      </c>
      <c r="S17" s="79" t="s">
        <v>72</v>
      </c>
      <c r="T17" s="5">
        <v>197</v>
      </c>
      <c r="U17" s="9"/>
      <c r="W17" s="86">
        <f t="shared" si="6"/>
        <v>197.6</v>
      </c>
      <c r="X17" s="87">
        <f t="shared" si="7"/>
        <v>60</v>
      </c>
      <c r="Y17" s="92">
        <f t="shared" si="8"/>
        <v>12</v>
      </c>
      <c r="Z17" s="90">
        <f t="shared" si="9"/>
        <v>220000</v>
      </c>
      <c r="AA17" s="90">
        <f t="shared" si="10"/>
        <v>90000</v>
      </c>
      <c r="AB17" s="90">
        <f t="shared" si="11"/>
        <v>130000</v>
      </c>
      <c r="AC17" s="4">
        <f t="shared" si="12"/>
        <v>0.40909090909090912</v>
      </c>
      <c r="AD17" s="91">
        <f t="shared" si="13"/>
        <v>3666.6666666666665</v>
      </c>
      <c r="AE17" s="79" t="str">
        <f t="shared" si="14"/>
        <v>계</v>
      </c>
      <c r="AF17" s="79" t="str">
        <f t="shared" si="15"/>
        <v>5/3</v>
      </c>
      <c r="AH17" s="20" t="str">
        <f t="shared" si="1"/>
        <v>우성(시범단지)</v>
      </c>
      <c r="AI17" s="87">
        <f t="shared" si="0"/>
        <v>60</v>
      </c>
      <c r="AJ17" s="79" t="str">
        <f t="shared" si="16"/>
        <v>A-</v>
      </c>
      <c r="AK17" s="79" t="s">
        <v>13</v>
      </c>
      <c r="AL17" s="79" t="s">
        <v>62</v>
      </c>
      <c r="AM17" s="79" t="s">
        <v>63</v>
      </c>
      <c r="AN17" s="79" t="str">
        <f t="shared" si="17"/>
        <v>C</v>
      </c>
      <c r="AO17" s="79" t="str">
        <f t="shared" si="18"/>
        <v>X</v>
      </c>
      <c r="AP17" s="79" t="str">
        <f t="shared" si="19"/>
        <v>X</v>
      </c>
      <c r="AQ17" s="79" t="str">
        <f t="shared" si="20"/>
        <v>X</v>
      </c>
      <c r="AR17" s="79" t="str">
        <f t="shared" si="21"/>
        <v>X</v>
      </c>
      <c r="AS17" s="79" t="s">
        <v>2</v>
      </c>
      <c r="AT17" s="79" t="str">
        <f t="shared" si="22"/>
        <v>X</v>
      </c>
      <c r="AU17" s="79" t="str">
        <f t="shared" si="23"/>
        <v>O</v>
      </c>
      <c r="AV17" s="79" t="str">
        <f t="shared" si="24"/>
        <v>X</v>
      </c>
    </row>
    <row r="18" spans="1:48" x14ac:dyDescent="0.3">
      <c r="A18" s="9" t="s">
        <v>887</v>
      </c>
      <c r="B18" s="10" t="s">
        <v>1662</v>
      </c>
      <c r="C18" s="88">
        <v>1874</v>
      </c>
      <c r="D18" s="86">
        <v>208.8</v>
      </c>
      <c r="E18" s="87">
        <v>63</v>
      </c>
      <c r="F18" s="86">
        <v>164.4</v>
      </c>
      <c r="G18" s="17">
        <v>50</v>
      </c>
      <c r="H18" s="88">
        <v>136</v>
      </c>
      <c r="I18" s="89">
        <v>230000</v>
      </c>
      <c r="J18" s="89" t="s">
        <v>71</v>
      </c>
      <c r="K18" s="89">
        <v>115000</v>
      </c>
      <c r="L18" s="89" t="s">
        <v>79</v>
      </c>
      <c r="M18" s="90">
        <f t="shared" si="2"/>
        <v>115000</v>
      </c>
      <c r="N18" s="4">
        <f t="shared" si="3"/>
        <v>0.5</v>
      </c>
      <c r="O18" s="91">
        <f t="shared" si="4"/>
        <v>3650.7936507936506</v>
      </c>
      <c r="P18" s="91">
        <f t="shared" si="5"/>
        <v>1825.3968253968253</v>
      </c>
      <c r="Q18" s="79">
        <v>5</v>
      </c>
      <c r="R18" s="79">
        <v>2</v>
      </c>
      <c r="S18" s="79" t="s">
        <v>72</v>
      </c>
      <c r="T18" s="5">
        <v>208</v>
      </c>
      <c r="U18" s="9"/>
      <c r="W18" s="86">
        <f t="shared" si="6"/>
        <v>208.8</v>
      </c>
      <c r="X18" s="87">
        <f t="shared" si="7"/>
        <v>63</v>
      </c>
      <c r="Y18" s="92">
        <f t="shared" si="8"/>
        <v>136</v>
      </c>
      <c r="Z18" s="90">
        <f t="shared" si="9"/>
        <v>230000</v>
      </c>
      <c r="AA18" s="90">
        <f t="shared" si="10"/>
        <v>115000</v>
      </c>
      <c r="AB18" s="90">
        <f t="shared" si="11"/>
        <v>115000</v>
      </c>
      <c r="AC18" s="4">
        <f t="shared" si="12"/>
        <v>0.5</v>
      </c>
      <c r="AD18" s="91">
        <f t="shared" si="13"/>
        <v>3650.7936507936506</v>
      </c>
      <c r="AE18" s="79" t="str">
        <f t="shared" si="14"/>
        <v>계</v>
      </c>
      <c r="AF18" s="79" t="str">
        <f t="shared" si="15"/>
        <v>5/2</v>
      </c>
      <c r="AH18" s="20" t="str">
        <f t="shared" si="1"/>
        <v>우성(시범단지)</v>
      </c>
      <c r="AI18" s="87">
        <f t="shared" si="0"/>
        <v>63</v>
      </c>
      <c r="AJ18" s="79" t="str">
        <f t="shared" si="16"/>
        <v>A-</v>
      </c>
      <c r="AK18" s="79" t="s">
        <v>13</v>
      </c>
      <c r="AL18" s="79" t="s">
        <v>62</v>
      </c>
      <c r="AM18" s="79" t="s">
        <v>63</v>
      </c>
      <c r="AN18" s="79" t="str">
        <f t="shared" si="17"/>
        <v>C</v>
      </c>
      <c r="AO18" s="79" t="str">
        <f t="shared" si="18"/>
        <v>X</v>
      </c>
      <c r="AP18" s="79" t="str">
        <f t="shared" si="19"/>
        <v>X</v>
      </c>
      <c r="AQ18" s="79" t="str">
        <f t="shared" si="20"/>
        <v>X</v>
      </c>
      <c r="AR18" s="79" t="str">
        <f t="shared" si="21"/>
        <v>X</v>
      </c>
      <c r="AS18" s="79" t="s">
        <v>2</v>
      </c>
      <c r="AT18" s="79" t="str">
        <f t="shared" si="22"/>
        <v>X</v>
      </c>
      <c r="AU18" s="79" t="str">
        <f t="shared" si="23"/>
        <v>O</v>
      </c>
      <c r="AV18" s="79" t="str">
        <f t="shared" si="24"/>
        <v>X</v>
      </c>
    </row>
    <row r="19" spans="1:48" x14ac:dyDescent="0.3">
      <c r="A19" s="9" t="s">
        <v>887</v>
      </c>
      <c r="B19" s="10" t="s">
        <v>1662</v>
      </c>
      <c r="C19" s="88">
        <v>1874</v>
      </c>
      <c r="D19" s="86">
        <v>240.2</v>
      </c>
      <c r="E19" s="87">
        <v>73</v>
      </c>
      <c r="F19" s="86">
        <v>194</v>
      </c>
      <c r="G19" s="17">
        <v>59</v>
      </c>
      <c r="H19" s="88">
        <v>78</v>
      </c>
      <c r="I19" s="89">
        <v>230000</v>
      </c>
      <c r="J19" s="89" t="s">
        <v>79</v>
      </c>
      <c r="K19" s="89">
        <v>95000</v>
      </c>
      <c r="L19" s="89" t="s">
        <v>59</v>
      </c>
      <c r="M19" s="90">
        <f t="shared" si="2"/>
        <v>135000</v>
      </c>
      <c r="N19" s="4">
        <f t="shared" si="3"/>
        <v>0.41304347826086957</v>
      </c>
      <c r="O19" s="91">
        <f t="shared" si="4"/>
        <v>3150.6849315068494</v>
      </c>
      <c r="P19" s="91">
        <f t="shared" si="5"/>
        <v>1301.3698630136987</v>
      </c>
      <c r="Q19" s="79">
        <v>6</v>
      </c>
      <c r="R19" s="79">
        <v>3</v>
      </c>
      <c r="S19" s="79" t="s">
        <v>72</v>
      </c>
      <c r="T19" s="5">
        <v>240</v>
      </c>
      <c r="U19" s="9"/>
      <c r="W19" s="86">
        <f t="shared" si="6"/>
        <v>240.2</v>
      </c>
      <c r="X19" s="87">
        <f t="shared" si="7"/>
        <v>73</v>
      </c>
      <c r="Y19" s="92">
        <f t="shared" si="8"/>
        <v>78</v>
      </c>
      <c r="Z19" s="90">
        <f t="shared" si="9"/>
        <v>230000</v>
      </c>
      <c r="AA19" s="90">
        <f t="shared" si="10"/>
        <v>95000</v>
      </c>
      <c r="AB19" s="90">
        <f t="shared" si="11"/>
        <v>135000</v>
      </c>
      <c r="AC19" s="4">
        <f t="shared" si="12"/>
        <v>0.41304347826086957</v>
      </c>
      <c r="AD19" s="91">
        <f t="shared" si="13"/>
        <v>3150.6849315068494</v>
      </c>
      <c r="AE19" s="79" t="str">
        <f t="shared" si="14"/>
        <v>계</v>
      </c>
      <c r="AF19" s="79" t="str">
        <f t="shared" si="15"/>
        <v>6/3</v>
      </c>
      <c r="AH19" s="20" t="str">
        <f t="shared" si="1"/>
        <v>우성(시범단지)</v>
      </c>
      <c r="AI19" s="87">
        <f t="shared" si="0"/>
        <v>73</v>
      </c>
      <c r="AJ19" s="79" t="str">
        <f t="shared" si="16"/>
        <v>A-</v>
      </c>
      <c r="AK19" s="79" t="s">
        <v>13</v>
      </c>
      <c r="AL19" s="79" t="s">
        <v>62</v>
      </c>
      <c r="AM19" s="79" t="s">
        <v>63</v>
      </c>
      <c r="AN19" s="79" t="str">
        <f t="shared" si="17"/>
        <v>C</v>
      </c>
      <c r="AO19" s="79" t="str">
        <f t="shared" si="18"/>
        <v>X</v>
      </c>
      <c r="AP19" s="79" t="str">
        <f t="shared" si="19"/>
        <v>X</v>
      </c>
      <c r="AQ19" s="79" t="str">
        <f t="shared" si="20"/>
        <v>X</v>
      </c>
      <c r="AR19" s="79" t="str">
        <f t="shared" si="21"/>
        <v>X</v>
      </c>
      <c r="AS19" s="79" t="s">
        <v>2</v>
      </c>
      <c r="AT19" s="79" t="str">
        <f t="shared" si="22"/>
        <v>X</v>
      </c>
      <c r="AU19" s="79" t="str">
        <f t="shared" si="23"/>
        <v>O</v>
      </c>
      <c r="AV19" s="79" t="str">
        <f t="shared" si="24"/>
        <v>X</v>
      </c>
    </row>
    <row r="20" spans="1:48" x14ac:dyDescent="0.3">
      <c r="A20" s="9"/>
      <c r="B20" s="79"/>
      <c r="C20" s="6"/>
      <c r="D20" s="9"/>
      <c r="E20" s="14"/>
      <c r="F20" s="86"/>
      <c r="G20" s="9"/>
      <c r="H20" s="9"/>
      <c r="I20" s="9"/>
      <c r="J20" s="9"/>
      <c r="K20" s="9"/>
      <c r="L20" s="9"/>
      <c r="M20" s="9"/>
      <c r="N20" s="9"/>
      <c r="O20" s="91"/>
      <c r="P20" s="91"/>
      <c r="Q20" s="87"/>
      <c r="R20" s="87"/>
      <c r="S20" s="9"/>
      <c r="T20" s="47"/>
      <c r="U20" s="9"/>
      <c r="W20" s="67" t="str">
        <f>$A$4&amp;" "&amp;A21&amp;"("&amp;B21&amp;","&amp;C21&amp;"^)"</f>
        <v>서현동 한양('91.10.,2419^)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6" t="str">
        <f t="shared" si="0"/>
        <v/>
      </c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</row>
    <row r="21" spans="1:48" x14ac:dyDescent="0.3">
      <c r="A21" s="9" t="s">
        <v>897</v>
      </c>
      <c r="B21" s="10" t="s">
        <v>1663</v>
      </c>
      <c r="C21" s="88">
        <v>2419</v>
      </c>
      <c r="D21" s="86">
        <v>39.799999999999997</v>
      </c>
      <c r="E21" s="87">
        <v>12</v>
      </c>
      <c r="F21" s="86">
        <v>28.7</v>
      </c>
      <c r="G21" s="17">
        <v>9</v>
      </c>
      <c r="H21" s="88">
        <v>360</v>
      </c>
      <c r="I21" s="89">
        <v>65000</v>
      </c>
      <c r="J21" s="89" t="s">
        <v>81</v>
      </c>
      <c r="K21" s="89">
        <v>25000</v>
      </c>
      <c r="L21" s="89" t="s">
        <v>71</v>
      </c>
      <c r="M21" s="90">
        <f t="shared" ref="M21:M35" si="25">I21-K21</f>
        <v>40000</v>
      </c>
      <c r="N21" s="4">
        <f t="shared" ref="N21:N35" si="26">IF(ISERROR(K21/I21),"",K21/I21)</f>
        <v>0.38461538461538464</v>
      </c>
      <c r="O21" s="91">
        <f t="shared" ref="O21:O35" si="27">I21/E21</f>
        <v>5416.666666666667</v>
      </c>
      <c r="P21" s="91">
        <f t="shared" ref="P21:P35" si="28">K21/E21</f>
        <v>2083.3333333333335</v>
      </c>
      <c r="Q21" s="79">
        <v>1</v>
      </c>
      <c r="R21" s="79">
        <v>1</v>
      </c>
      <c r="S21" s="79" t="s">
        <v>61</v>
      </c>
      <c r="T21" s="5">
        <v>39</v>
      </c>
      <c r="U21" s="9"/>
      <c r="W21" s="86">
        <f t="shared" ref="W21:W35" si="29">D21</f>
        <v>39.799999999999997</v>
      </c>
      <c r="X21" s="87">
        <f t="shared" ref="X21:X35" si="30">E21</f>
        <v>12</v>
      </c>
      <c r="Y21" s="92">
        <f t="shared" ref="Y21:Y35" si="31">H21</f>
        <v>360</v>
      </c>
      <c r="Z21" s="90">
        <f t="shared" ref="Z21:Z35" si="32">I21</f>
        <v>65000</v>
      </c>
      <c r="AA21" s="90">
        <f t="shared" ref="AA21:AA35" si="33">K21</f>
        <v>25000</v>
      </c>
      <c r="AB21" s="90">
        <f t="shared" ref="AB21:AB35" si="34">M21</f>
        <v>40000</v>
      </c>
      <c r="AC21" s="4">
        <f t="shared" ref="AC21:AC35" si="35">N21</f>
        <v>0.38461538461538464</v>
      </c>
      <c r="AD21" s="91">
        <f t="shared" ref="AD21:AD35" si="36">O21</f>
        <v>5416.666666666667</v>
      </c>
      <c r="AE21" s="79" t="str">
        <f t="shared" ref="AE21:AE35" si="37">S21</f>
        <v>복</v>
      </c>
      <c r="AF21" s="79" t="str">
        <f t="shared" ref="AF21:AF35" si="38">Q21&amp;"/"&amp;R21</f>
        <v>1/1</v>
      </c>
      <c r="AH21" s="20" t="str">
        <f t="shared" si="1"/>
        <v>한양</v>
      </c>
      <c r="AI21" s="87">
        <f t="shared" si="0"/>
        <v>12</v>
      </c>
      <c r="AJ21" s="79" t="str">
        <f t="shared" ref="AJ21:AJ35" si="39">IF(AI21="","",$AJ$2)</f>
        <v>A-</v>
      </c>
      <c r="AK21" s="79" t="s">
        <v>13</v>
      </c>
      <c r="AL21" s="79" t="s">
        <v>62</v>
      </c>
      <c r="AM21" s="79" t="s">
        <v>63</v>
      </c>
      <c r="AN21" s="79" t="str">
        <f t="shared" ref="AN21:AN35" si="40">IF(AI21="","",$AN$2)</f>
        <v>C</v>
      </c>
      <c r="AO21" s="79" t="str">
        <f t="shared" ref="AO21:AO35" si="41">IF(N21="","",IF(N21&gt;=$AO$1/100,"O","X"))</f>
        <v>X</v>
      </c>
      <c r="AP21" s="79" t="str">
        <f t="shared" ref="AP21:AP35" si="42">IF(I21="","",IF(I21&lt;=$AP$1,"O","X"))</f>
        <v>X</v>
      </c>
      <c r="AQ21" s="79" t="str">
        <f t="shared" ref="AQ21:AQ35" si="43">IF(O21="","",IF(O21&lt;=$AQ$1,"O","X"))</f>
        <v>X</v>
      </c>
      <c r="AR21" s="79" t="str">
        <f t="shared" ref="AR21:AR35" si="44">IF(M21="","",IF(M21&lt;=$AR$1,"O","X"))</f>
        <v>X</v>
      </c>
      <c r="AS21" s="79" t="s">
        <v>2</v>
      </c>
      <c r="AT21" s="79" t="str">
        <f t="shared" ref="AT21:AT35" si="45">IF(OR(F21="",AI21=""),"",IF(AND((F21&lt;=85),(AI21&gt;=15)),"O","X"))</f>
        <v>X</v>
      </c>
      <c r="AU21" s="79" t="str">
        <f t="shared" ref="AU21:AU35" si="46">IF(C21="","",IF(C21&gt;=$AU$1,"O","X"))</f>
        <v>O</v>
      </c>
      <c r="AV21" s="79" t="str">
        <f t="shared" ref="AV21:AV35" si="47">IF(AO21="","",IF(AND(AO21="O",AP21="O",AR21="O",AT21="O",AU21="O"),"후보","X"))</f>
        <v>X</v>
      </c>
    </row>
    <row r="22" spans="1:48" x14ac:dyDescent="0.3">
      <c r="A22" s="9" t="s">
        <v>897</v>
      </c>
      <c r="B22" s="10" t="s">
        <v>1663</v>
      </c>
      <c r="C22" s="88">
        <v>2419</v>
      </c>
      <c r="D22" s="86">
        <v>48.7</v>
      </c>
      <c r="E22" s="87">
        <v>15</v>
      </c>
      <c r="F22" s="86">
        <v>35.1</v>
      </c>
      <c r="G22" s="17">
        <v>11</v>
      </c>
      <c r="H22" s="88">
        <v>414</v>
      </c>
      <c r="I22" s="89">
        <v>79000</v>
      </c>
      <c r="J22" s="89" t="s">
        <v>59</v>
      </c>
      <c r="K22" s="89">
        <v>33000</v>
      </c>
      <c r="L22" s="89" t="s">
        <v>81</v>
      </c>
      <c r="M22" s="90">
        <f t="shared" si="25"/>
        <v>46000</v>
      </c>
      <c r="N22" s="4">
        <f t="shared" si="26"/>
        <v>0.41772151898734178</v>
      </c>
      <c r="O22" s="91">
        <f t="shared" si="27"/>
        <v>5266.666666666667</v>
      </c>
      <c r="P22" s="91">
        <f t="shared" si="28"/>
        <v>2200</v>
      </c>
      <c r="Q22" s="79">
        <v>2</v>
      </c>
      <c r="R22" s="79">
        <v>1</v>
      </c>
      <c r="S22" s="79" t="s">
        <v>61</v>
      </c>
      <c r="T22" s="5">
        <v>48</v>
      </c>
      <c r="U22" s="9"/>
      <c r="W22" s="86">
        <f t="shared" si="29"/>
        <v>48.7</v>
      </c>
      <c r="X22" s="87">
        <f t="shared" si="30"/>
        <v>15</v>
      </c>
      <c r="Y22" s="92">
        <f t="shared" si="31"/>
        <v>414</v>
      </c>
      <c r="Z22" s="90">
        <f t="shared" si="32"/>
        <v>79000</v>
      </c>
      <c r="AA22" s="90">
        <f t="shared" si="33"/>
        <v>33000</v>
      </c>
      <c r="AB22" s="90">
        <f t="shared" si="34"/>
        <v>46000</v>
      </c>
      <c r="AC22" s="4">
        <f t="shared" si="35"/>
        <v>0.41772151898734178</v>
      </c>
      <c r="AD22" s="91">
        <f t="shared" si="36"/>
        <v>5266.666666666667</v>
      </c>
      <c r="AE22" s="79" t="str">
        <f t="shared" si="37"/>
        <v>복</v>
      </c>
      <c r="AF22" s="79" t="str">
        <f t="shared" si="38"/>
        <v>2/1</v>
      </c>
      <c r="AH22" s="20" t="str">
        <f t="shared" si="1"/>
        <v>한양</v>
      </c>
      <c r="AI22" s="87">
        <f t="shared" si="0"/>
        <v>15</v>
      </c>
      <c r="AJ22" s="79" t="str">
        <f t="shared" si="39"/>
        <v>A-</v>
      </c>
      <c r="AK22" s="79" t="s">
        <v>13</v>
      </c>
      <c r="AL22" s="79" t="s">
        <v>62</v>
      </c>
      <c r="AM22" s="79" t="s">
        <v>63</v>
      </c>
      <c r="AN22" s="79" t="str">
        <f t="shared" si="40"/>
        <v>C</v>
      </c>
      <c r="AO22" s="79" t="str">
        <f t="shared" si="41"/>
        <v>X</v>
      </c>
      <c r="AP22" s="79" t="str">
        <f t="shared" si="42"/>
        <v>X</v>
      </c>
      <c r="AQ22" s="79" t="str">
        <f t="shared" si="43"/>
        <v>X</v>
      </c>
      <c r="AR22" s="79" t="str">
        <f t="shared" si="44"/>
        <v>X</v>
      </c>
      <c r="AS22" s="79" t="s">
        <v>2</v>
      </c>
      <c r="AT22" s="79" t="str">
        <f t="shared" si="45"/>
        <v>O</v>
      </c>
      <c r="AU22" s="79" t="str">
        <f t="shared" si="46"/>
        <v>O</v>
      </c>
      <c r="AV22" s="79" t="str">
        <f t="shared" si="47"/>
        <v>X</v>
      </c>
    </row>
    <row r="23" spans="1:48" x14ac:dyDescent="0.3">
      <c r="A23" s="9" t="s">
        <v>897</v>
      </c>
      <c r="B23" s="10" t="s">
        <v>1663</v>
      </c>
      <c r="C23" s="88">
        <v>2419</v>
      </c>
      <c r="D23" s="86">
        <v>73.099999999999994</v>
      </c>
      <c r="E23" s="87">
        <v>22</v>
      </c>
      <c r="F23" s="86">
        <v>59.4</v>
      </c>
      <c r="G23" s="17">
        <v>18</v>
      </c>
      <c r="H23" s="88">
        <v>40</v>
      </c>
      <c r="I23" s="89">
        <v>118000</v>
      </c>
      <c r="J23" s="89" t="s">
        <v>66</v>
      </c>
      <c r="K23" s="89">
        <v>50000</v>
      </c>
      <c r="L23" s="89" t="s">
        <v>66</v>
      </c>
      <c r="M23" s="90">
        <f t="shared" si="25"/>
        <v>68000</v>
      </c>
      <c r="N23" s="4">
        <f t="shared" si="26"/>
        <v>0.42372881355932202</v>
      </c>
      <c r="O23" s="91">
        <f t="shared" si="27"/>
        <v>5363.636363636364</v>
      </c>
      <c r="P23" s="91">
        <f t="shared" si="28"/>
        <v>2272.7272727272725</v>
      </c>
      <c r="Q23" s="79">
        <v>2</v>
      </c>
      <c r="R23" s="79">
        <v>1</v>
      </c>
      <c r="S23" s="79" t="s">
        <v>72</v>
      </c>
      <c r="T23" s="5">
        <v>73</v>
      </c>
      <c r="U23" s="9"/>
      <c r="W23" s="86">
        <f t="shared" si="29"/>
        <v>73.099999999999994</v>
      </c>
      <c r="X23" s="87">
        <f t="shared" si="30"/>
        <v>22</v>
      </c>
      <c r="Y23" s="92">
        <f t="shared" si="31"/>
        <v>40</v>
      </c>
      <c r="Z23" s="90">
        <f t="shared" si="32"/>
        <v>118000</v>
      </c>
      <c r="AA23" s="90">
        <f t="shared" si="33"/>
        <v>50000</v>
      </c>
      <c r="AB23" s="90">
        <f t="shared" si="34"/>
        <v>68000</v>
      </c>
      <c r="AC23" s="4">
        <f t="shared" si="35"/>
        <v>0.42372881355932202</v>
      </c>
      <c r="AD23" s="91">
        <f t="shared" si="36"/>
        <v>5363.636363636364</v>
      </c>
      <c r="AE23" s="79" t="str">
        <f t="shared" si="37"/>
        <v>계</v>
      </c>
      <c r="AF23" s="79" t="str">
        <f t="shared" si="38"/>
        <v>2/1</v>
      </c>
      <c r="AH23" s="20" t="str">
        <f t="shared" si="1"/>
        <v>한양</v>
      </c>
      <c r="AI23" s="87">
        <f t="shared" si="0"/>
        <v>22</v>
      </c>
      <c r="AJ23" s="79" t="str">
        <f t="shared" si="39"/>
        <v>A-</v>
      </c>
      <c r="AK23" s="79" t="s">
        <v>13</v>
      </c>
      <c r="AL23" s="79" t="s">
        <v>62</v>
      </c>
      <c r="AM23" s="79" t="s">
        <v>63</v>
      </c>
      <c r="AN23" s="79" t="str">
        <f t="shared" si="40"/>
        <v>C</v>
      </c>
      <c r="AO23" s="79" t="str">
        <f t="shared" si="41"/>
        <v>X</v>
      </c>
      <c r="AP23" s="79" t="str">
        <f t="shared" si="42"/>
        <v>X</v>
      </c>
      <c r="AQ23" s="79" t="str">
        <f t="shared" si="43"/>
        <v>X</v>
      </c>
      <c r="AR23" s="79" t="str">
        <f t="shared" si="44"/>
        <v>X</v>
      </c>
      <c r="AS23" s="79" t="s">
        <v>2</v>
      </c>
      <c r="AT23" s="79" t="str">
        <f t="shared" si="45"/>
        <v>O</v>
      </c>
      <c r="AU23" s="79" t="str">
        <f t="shared" si="46"/>
        <v>O</v>
      </c>
      <c r="AV23" s="79" t="str">
        <f t="shared" si="47"/>
        <v>X</v>
      </c>
    </row>
    <row r="24" spans="1:48" x14ac:dyDescent="0.3">
      <c r="A24" s="9" t="s">
        <v>897</v>
      </c>
      <c r="B24" s="10" t="s">
        <v>1663</v>
      </c>
      <c r="C24" s="88">
        <v>2419</v>
      </c>
      <c r="D24" s="86">
        <v>80.400000000000006</v>
      </c>
      <c r="E24" s="87">
        <v>24</v>
      </c>
      <c r="F24" s="86">
        <v>59.1</v>
      </c>
      <c r="G24" s="17">
        <v>18</v>
      </c>
      <c r="H24" s="88">
        <v>209</v>
      </c>
      <c r="I24" s="89">
        <v>120000</v>
      </c>
      <c r="J24" s="89" t="s">
        <v>59</v>
      </c>
      <c r="K24" s="89">
        <v>58000</v>
      </c>
      <c r="L24" s="89" t="s">
        <v>81</v>
      </c>
      <c r="M24" s="90">
        <f t="shared" si="25"/>
        <v>62000</v>
      </c>
      <c r="N24" s="4">
        <f t="shared" si="26"/>
        <v>0.48333333333333334</v>
      </c>
      <c r="O24" s="91">
        <f t="shared" si="27"/>
        <v>5000</v>
      </c>
      <c r="P24" s="91">
        <f t="shared" si="28"/>
        <v>2416.6666666666665</v>
      </c>
      <c r="Q24" s="79">
        <v>3</v>
      </c>
      <c r="R24" s="79">
        <v>1</v>
      </c>
      <c r="S24" s="79" t="s">
        <v>61</v>
      </c>
      <c r="T24" s="5">
        <v>80</v>
      </c>
      <c r="U24" s="9"/>
      <c r="W24" s="86">
        <f t="shared" si="29"/>
        <v>80.400000000000006</v>
      </c>
      <c r="X24" s="87">
        <f t="shared" si="30"/>
        <v>24</v>
      </c>
      <c r="Y24" s="92">
        <f t="shared" si="31"/>
        <v>209</v>
      </c>
      <c r="Z24" s="90">
        <f t="shared" si="32"/>
        <v>120000</v>
      </c>
      <c r="AA24" s="90">
        <f t="shared" si="33"/>
        <v>58000</v>
      </c>
      <c r="AB24" s="90">
        <f t="shared" si="34"/>
        <v>62000</v>
      </c>
      <c r="AC24" s="4">
        <f t="shared" si="35"/>
        <v>0.48333333333333334</v>
      </c>
      <c r="AD24" s="91">
        <f t="shared" si="36"/>
        <v>5000</v>
      </c>
      <c r="AE24" s="79" t="str">
        <f t="shared" si="37"/>
        <v>복</v>
      </c>
      <c r="AF24" s="79" t="str">
        <f t="shared" si="38"/>
        <v>3/1</v>
      </c>
      <c r="AH24" s="20" t="str">
        <f t="shared" si="1"/>
        <v>한양</v>
      </c>
      <c r="AI24" s="87">
        <f t="shared" si="0"/>
        <v>24</v>
      </c>
      <c r="AJ24" s="79" t="str">
        <f t="shared" si="39"/>
        <v>A-</v>
      </c>
      <c r="AK24" s="79" t="s">
        <v>13</v>
      </c>
      <c r="AL24" s="79" t="s">
        <v>62</v>
      </c>
      <c r="AM24" s="79" t="s">
        <v>63</v>
      </c>
      <c r="AN24" s="79" t="str">
        <f t="shared" si="40"/>
        <v>C</v>
      </c>
      <c r="AO24" s="79" t="str">
        <f t="shared" si="41"/>
        <v>X</v>
      </c>
      <c r="AP24" s="79" t="str">
        <f t="shared" si="42"/>
        <v>X</v>
      </c>
      <c r="AQ24" s="79" t="str">
        <f t="shared" si="43"/>
        <v>X</v>
      </c>
      <c r="AR24" s="79" t="str">
        <f t="shared" si="44"/>
        <v>X</v>
      </c>
      <c r="AS24" s="79" t="s">
        <v>2</v>
      </c>
      <c r="AT24" s="79" t="str">
        <f t="shared" si="45"/>
        <v>O</v>
      </c>
      <c r="AU24" s="79" t="str">
        <f t="shared" si="46"/>
        <v>O</v>
      </c>
      <c r="AV24" s="79" t="str">
        <f t="shared" si="47"/>
        <v>X</v>
      </c>
    </row>
    <row r="25" spans="1:48" x14ac:dyDescent="0.3">
      <c r="A25" s="9" t="s">
        <v>897</v>
      </c>
      <c r="B25" s="10" t="s">
        <v>1663</v>
      </c>
      <c r="C25" s="88">
        <v>2419</v>
      </c>
      <c r="D25" s="86">
        <v>111</v>
      </c>
      <c r="E25" s="87">
        <v>34</v>
      </c>
      <c r="F25" s="86">
        <v>84.9</v>
      </c>
      <c r="G25" s="17">
        <v>26</v>
      </c>
      <c r="H25" s="88">
        <v>180</v>
      </c>
      <c r="I25" s="89">
        <v>160000</v>
      </c>
      <c r="J25" s="89" t="s">
        <v>103</v>
      </c>
      <c r="K25" s="89">
        <v>80000</v>
      </c>
      <c r="L25" s="89" t="s">
        <v>78</v>
      </c>
      <c r="M25" s="90">
        <f t="shared" si="25"/>
        <v>80000</v>
      </c>
      <c r="N25" s="4">
        <f t="shared" si="26"/>
        <v>0.5</v>
      </c>
      <c r="O25" s="91">
        <f t="shared" si="27"/>
        <v>4705.8823529411766</v>
      </c>
      <c r="P25" s="91">
        <f t="shared" si="28"/>
        <v>2352.9411764705883</v>
      </c>
      <c r="Q25" s="79">
        <v>3</v>
      </c>
      <c r="R25" s="79">
        <v>2</v>
      </c>
      <c r="S25" s="79" t="s">
        <v>72</v>
      </c>
      <c r="T25" s="5" t="s">
        <v>212</v>
      </c>
      <c r="U25" s="9"/>
      <c r="W25" s="86">
        <f t="shared" si="29"/>
        <v>111</v>
      </c>
      <c r="X25" s="87">
        <f t="shared" si="30"/>
        <v>34</v>
      </c>
      <c r="Y25" s="92">
        <f t="shared" si="31"/>
        <v>180</v>
      </c>
      <c r="Z25" s="90">
        <f t="shared" si="32"/>
        <v>160000</v>
      </c>
      <c r="AA25" s="90">
        <f t="shared" si="33"/>
        <v>80000</v>
      </c>
      <c r="AB25" s="90">
        <f t="shared" si="34"/>
        <v>80000</v>
      </c>
      <c r="AC25" s="4">
        <f t="shared" si="35"/>
        <v>0.5</v>
      </c>
      <c r="AD25" s="91">
        <f t="shared" si="36"/>
        <v>4705.8823529411766</v>
      </c>
      <c r="AE25" s="79" t="str">
        <f t="shared" si="37"/>
        <v>계</v>
      </c>
      <c r="AF25" s="79" t="str">
        <f t="shared" si="38"/>
        <v>3/2</v>
      </c>
      <c r="AH25" s="20" t="str">
        <f t="shared" si="1"/>
        <v>한양</v>
      </c>
      <c r="AI25" s="87">
        <f t="shared" si="0"/>
        <v>34</v>
      </c>
      <c r="AJ25" s="79" t="str">
        <f t="shared" si="39"/>
        <v>A-</v>
      </c>
      <c r="AK25" s="79" t="s">
        <v>13</v>
      </c>
      <c r="AL25" s="79" t="s">
        <v>62</v>
      </c>
      <c r="AM25" s="79" t="s">
        <v>63</v>
      </c>
      <c r="AN25" s="79" t="str">
        <f t="shared" si="40"/>
        <v>C</v>
      </c>
      <c r="AO25" s="79" t="str">
        <f t="shared" si="41"/>
        <v>X</v>
      </c>
      <c r="AP25" s="79" t="str">
        <f t="shared" si="42"/>
        <v>X</v>
      </c>
      <c r="AQ25" s="79" t="str">
        <f t="shared" si="43"/>
        <v>X</v>
      </c>
      <c r="AR25" s="79" t="str">
        <f t="shared" si="44"/>
        <v>X</v>
      </c>
      <c r="AS25" s="79" t="s">
        <v>2</v>
      </c>
      <c r="AT25" s="79" t="str">
        <f t="shared" si="45"/>
        <v>O</v>
      </c>
      <c r="AU25" s="79" t="str">
        <f t="shared" si="46"/>
        <v>O</v>
      </c>
      <c r="AV25" s="79" t="str">
        <f t="shared" si="47"/>
        <v>X</v>
      </c>
    </row>
    <row r="26" spans="1:48" x14ac:dyDescent="0.3">
      <c r="A26" s="9" t="s">
        <v>897</v>
      </c>
      <c r="B26" s="10" t="s">
        <v>1663</v>
      </c>
      <c r="C26" s="88">
        <v>2419</v>
      </c>
      <c r="D26" s="86">
        <v>111.1</v>
      </c>
      <c r="E26" s="87">
        <v>34</v>
      </c>
      <c r="F26" s="86">
        <v>85</v>
      </c>
      <c r="G26" s="17">
        <v>26</v>
      </c>
      <c r="H26" s="88">
        <v>171</v>
      </c>
      <c r="I26" s="89">
        <v>170000</v>
      </c>
      <c r="J26" s="89" t="s">
        <v>1664</v>
      </c>
      <c r="K26" s="89">
        <v>80000</v>
      </c>
      <c r="L26" s="89" t="s">
        <v>78</v>
      </c>
      <c r="M26" s="90">
        <f t="shared" si="25"/>
        <v>90000</v>
      </c>
      <c r="N26" s="4">
        <f t="shared" si="26"/>
        <v>0.47058823529411764</v>
      </c>
      <c r="O26" s="91">
        <f t="shared" si="27"/>
        <v>5000</v>
      </c>
      <c r="P26" s="91">
        <f t="shared" si="28"/>
        <v>2352.9411764705883</v>
      </c>
      <c r="Q26" s="79">
        <v>3</v>
      </c>
      <c r="R26" s="79">
        <v>2</v>
      </c>
      <c r="S26" s="79" t="s">
        <v>61</v>
      </c>
      <c r="T26" s="5" t="s">
        <v>152</v>
      </c>
      <c r="U26" s="9"/>
      <c r="W26" s="86">
        <f t="shared" si="29"/>
        <v>111.1</v>
      </c>
      <c r="X26" s="87">
        <f t="shared" si="30"/>
        <v>34</v>
      </c>
      <c r="Y26" s="92">
        <f t="shared" si="31"/>
        <v>171</v>
      </c>
      <c r="Z26" s="90">
        <f t="shared" si="32"/>
        <v>170000</v>
      </c>
      <c r="AA26" s="90">
        <f t="shared" si="33"/>
        <v>80000</v>
      </c>
      <c r="AB26" s="90">
        <f t="shared" si="34"/>
        <v>90000</v>
      </c>
      <c r="AC26" s="4">
        <f t="shared" si="35"/>
        <v>0.47058823529411764</v>
      </c>
      <c r="AD26" s="91">
        <f t="shared" si="36"/>
        <v>5000</v>
      </c>
      <c r="AE26" s="79" t="str">
        <f t="shared" si="37"/>
        <v>복</v>
      </c>
      <c r="AF26" s="79" t="str">
        <f t="shared" si="38"/>
        <v>3/2</v>
      </c>
      <c r="AH26" s="20" t="str">
        <f t="shared" si="1"/>
        <v>한양</v>
      </c>
      <c r="AI26" s="87">
        <f t="shared" si="0"/>
        <v>34</v>
      </c>
      <c r="AJ26" s="79" t="str">
        <f t="shared" si="39"/>
        <v>A-</v>
      </c>
      <c r="AK26" s="79" t="s">
        <v>13</v>
      </c>
      <c r="AL26" s="79" t="s">
        <v>62</v>
      </c>
      <c r="AM26" s="79" t="s">
        <v>63</v>
      </c>
      <c r="AN26" s="79" t="str">
        <f t="shared" si="40"/>
        <v>C</v>
      </c>
      <c r="AO26" s="79" t="str">
        <f t="shared" si="41"/>
        <v>X</v>
      </c>
      <c r="AP26" s="79" t="str">
        <f t="shared" si="42"/>
        <v>X</v>
      </c>
      <c r="AQ26" s="79" t="str">
        <f t="shared" si="43"/>
        <v>X</v>
      </c>
      <c r="AR26" s="79" t="str">
        <f t="shared" si="44"/>
        <v>X</v>
      </c>
      <c r="AS26" s="79" t="s">
        <v>2</v>
      </c>
      <c r="AT26" s="79" t="str">
        <f t="shared" si="45"/>
        <v>O</v>
      </c>
      <c r="AU26" s="79" t="str">
        <f t="shared" si="46"/>
        <v>O</v>
      </c>
      <c r="AV26" s="79" t="str">
        <f t="shared" si="47"/>
        <v>X</v>
      </c>
    </row>
    <row r="27" spans="1:48" x14ac:dyDescent="0.3">
      <c r="A27" s="9" t="s">
        <v>897</v>
      </c>
      <c r="B27" s="10" t="s">
        <v>1663</v>
      </c>
      <c r="C27" s="88">
        <v>2419</v>
      </c>
      <c r="D27" s="86">
        <v>121.2</v>
      </c>
      <c r="E27" s="87">
        <v>37</v>
      </c>
      <c r="F27" s="86">
        <v>101.7</v>
      </c>
      <c r="G27" s="17">
        <v>31</v>
      </c>
      <c r="H27" s="88">
        <v>20</v>
      </c>
      <c r="I27" s="89"/>
      <c r="J27" s="89"/>
      <c r="K27" s="89"/>
      <c r="L27" s="89"/>
      <c r="M27" s="90">
        <f t="shared" si="25"/>
        <v>0</v>
      </c>
      <c r="N27" s="4" t="str">
        <f t="shared" si="26"/>
        <v/>
      </c>
      <c r="O27" s="91">
        <f t="shared" si="27"/>
        <v>0</v>
      </c>
      <c r="P27" s="91">
        <f t="shared" si="28"/>
        <v>0</v>
      </c>
      <c r="Q27" s="79">
        <v>4</v>
      </c>
      <c r="R27" s="79">
        <v>2</v>
      </c>
      <c r="S27" s="79" t="s">
        <v>72</v>
      </c>
      <c r="T27" s="5">
        <v>121</v>
      </c>
      <c r="U27" s="9"/>
      <c r="W27" s="86">
        <f t="shared" si="29"/>
        <v>121.2</v>
      </c>
      <c r="X27" s="87">
        <f t="shared" si="30"/>
        <v>37</v>
      </c>
      <c r="Y27" s="92">
        <f t="shared" si="31"/>
        <v>20</v>
      </c>
      <c r="Z27" s="90">
        <f t="shared" si="32"/>
        <v>0</v>
      </c>
      <c r="AA27" s="90">
        <f t="shared" si="33"/>
        <v>0</v>
      </c>
      <c r="AB27" s="90">
        <f t="shared" si="34"/>
        <v>0</v>
      </c>
      <c r="AC27" s="4" t="str">
        <f t="shared" si="35"/>
        <v/>
      </c>
      <c r="AD27" s="91">
        <f t="shared" si="36"/>
        <v>0</v>
      </c>
      <c r="AE27" s="79" t="str">
        <f t="shared" si="37"/>
        <v>계</v>
      </c>
      <c r="AF27" s="79" t="str">
        <f t="shared" si="38"/>
        <v>4/2</v>
      </c>
      <c r="AH27" s="20" t="str">
        <f t="shared" si="1"/>
        <v>한양</v>
      </c>
      <c r="AI27" s="87">
        <f t="shared" si="0"/>
        <v>37</v>
      </c>
      <c r="AJ27" s="79" t="str">
        <f t="shared" si="39"/>
        <v>A-</v>
      </c>
      <c r="AK27" s="79" t="s">
        <v>13</v>
      </c>
      <c r="AL27" s="79" t="s">
        <v>62</v>
      </c>
      <c r="AM27" s="79" t="s">
        <v>63</v>
      </c>
      <c r="AN27" s="79" t="str">
        <f t="shared" si="40"/>
        <v>C</v>
      </c>
      <c r="AO27" s="79" t="str">
        <f t="shared" si="41"/>
        <v/>
      </c>
      <c r="AP27" s="79" t="str">
        <f t="shared" si="42"/>
        <v/>
      </c>
      <c r="AQ27" s="79" t="str">
        <f t="shared" si="43"/>
        <v>O</v>
      </c>
      <c r="AR27" s="79" t="str">
        <f t="shared" si="44"/>
        <v>O</v>
      </c>
      <c r="AS27" s="79" t="s">
        <v>2</v>
      </c>
      <c r="AT27" s="79" t="str">
        <f t="shared" si="45"/>
        <v>X</v>
      </c>
      <c r="AU27" s="79" t="str">
        <f t="shared" si="46"/>
        <v>O</v>
      </c>
      <c r="AV27" s="79" t="str">
        <f t="shared" si="47"/>
        <v/>
      </c>
    </row>
    <row r="28" spans="1:48" x14ac:dyDescent="0.3">
      <c r="A28" s="9" t="s">
        <v>897</v>
      </c>
      <c r="B28" s="10" t="s">
        <v>1663</v>
      </c>
      <c r="C28" s="88">
        <v>2419</v>
      </c>
      <c r="D28" s="86">
        <v>157.30000000000001</v>
      </c>
      <c r="E28" s="87">
        <v>48</v>
      </c>
      <c r="F28" s="86">
        <v>134.9</v>
      </c>
      <c r="G28" s="17">
        <v>41</v>
      </c>
      <c r="H28" s="88">
        <v>50</v>
      </c>
      <c r="I28" s="89">
        <v>176000</v>
      </c>
      <c r="J28" s="89" t="s">
        <v>74</v>
      </c>
      <c r="K28" s="89">
        <v>85000</v>
      </c>
      <c r="L28" s="89" t="s">
        <v>66</v>
      </c>
      <c r="M28" s="90">
        <f t="shared" si="25"/>
        <v>91000</v>
      </c>
      <c r="N28" s="4">
        <f t="shared" si="26"/>
        <v>0.48295454545454547</v>
      </c>
      <c r="O28" s="91">
        <f t="shared" si="27"/>
        <v>3666.6666666666665</v>
      </c>
      <c r="P28" s="91">
        <f t="shared" si="28"/>
        <v>1770.8333333333333</v>
      </c>
      <c r="Q28" s="79">
        <v>4</v>
      </c>
      <c r="R28" s="79">
        <v>2</v>
      </c>
      <c r="S28" s="79" t="s">
        <v>72</v>
      </c>
      <c r="T28" s="5">
        <v>157</v>
      </c>
      <c r="U28" s="9"/>
      <c r="W28" s="86">
        <f t="shared" si="29"/>
        <v>157.30000000000001</v>
      </c>
      <c r="X28" s="87">
        <f t="shared" si="30"/>
        <v>48</v>
      </c>
      <c r="Y28" s="92">
        <f t="shared" si="31"/>
        <v>50</v>
      </c>
      <c r="Z28" s="90">
        <f t="shared" si="32"/>
        <v>176000</v>
      </c>
      <c r="AA28" s="90">
        <f t="shared" si="33"/>
        <v>85000</v>
      </c>
      <c r="AB28" s="90">
        <f t="shared" si="34"/>
        <v>91000</v>
      </c>
      <c r="AC28" s="4">
        <f t="shared" si="35"/>
        <v>0.48295454545454547</v>
      </c>
      <c r="AD28" s="91">
        <f t="shared" si="36"/>
        <v>3666.6666666666665</v>
      </c>
      <c r="AE28" s="79" t="str">
        <f t="shared" si="37"/>
        <v>계</v>
      </c>
      <c r="AF28" s="79" t="str">
        <f t="shared" si="38"/>
        <v>4/2</v>
      </c>
      <c r="AH28" s="20" t="str">
        <f t="shared" si="1"/>
        <v>한양</v>
      </c>
      <c r="AI28" s="87">
        <f t="shared" si="0"/>
        <v>48</v>
      </c>
      <c r="AJ28" s="79" t="str">
        <f t="shared" si="39"/>
        <v>A-</v>
      </c>
      <c r="AK28" s="79" t="s">
        <v>13</v>
      </c>
      <c r="AL28" s="79" t="s">
        <v>62</v>
      </c>
      <c r="AM28" s="79" t="s">
        <v>63</v>
      </c>
      <c r="AN28" s="79" t="str">
        <f t="shared" si="40"/>
        <v>C</v>
      </c>
      <c r="AO28" s="79" t="str">
        <f t="shared" si="41"/>
        <v>X</v>
      </c>
      <c r="AP28" s="79" t="str">
        <f t="shared" si="42"/>
        <v>X</v>
      </c>
      <c r="AQ28" s="79" t="str">
        <f t="shared" si="43"/>
        <v>X</v>
      </c>
      <c r="AR28" s="79" t="str">
        <f t="shared" si="44"/>
        <v>X</v>
      </c>
      <c r="AS28" s="79" t="s">
        <v>2</v>
      </c>
      <c r="AT28" s="79" t="str">
        <f t="shared" si="45"/>
        <v>X</v>
      </c>
      <c r="AU28" s="79" t="str">
        <f t="shared" si="46"/>
        <v>O</v>
      </c>
      <c r="AV28" s="79" t="str">
        <f t="shared" si="47"/>
        <v>X</v>
      </c>
    </row>
    <row r="29" spans="1:48" x14ac:dyDescent="0.3">
      <c r="A29" s="9" t="s">
        <v>897</v>
      </c>
      <c r="B29" s="10" t="s">
        <v>1663</v>
      </c>
      <c r="C29" s="88">
        <v>2419</v>
      </c>
      <c r="D29" s="86">
        <v>164.3</v>
      </c>
      <c r="E29" s="87">
        <v>50</v>
      </c>
      <c r="F29" s="86">
        <v>134.9</v>
      </c>
      <c r="G29" s="17">
        <v>41</v>
      </c>
      <c r="H29" s="88">
        <v>512</v>
      </c>
      <c r="I29" s="89">
        <v>200000</v>
      </c>
      <c r="J29" s="89" t="s">
        <v>80</v>
      </c>
      <c r="K29" s="89">
        <v>100000</v>
      </c>
      <c r="L29" s="89" t="s">
        <v>64</v>
      </c>
      <c r="M29" s="90">
        <f t="shared" si="25"/>
        <v>100000</v>
      </c>
      <c r="N29" s="4">
        <f t="shared" si="26"/>
        <v>0.5</v>
      </c>
      <c r="O29" s="91">
        <f t="shared" si="27"/>
        <v>4000</v>
      </c>
      <c r="P29" s="91">
        <f t="shared" si="28"/>
        <v>2000</v>
      </c>
      <c r="Q29" s="79">
        <v>3</v>
      </c>
      <c r="R29" s="79">
        <v>2</v>
      </c>
      <c r="S29" s="79" t="s">
        <v>72</v>
      </c>
      <c r="T29" s="5">
        <v>164</v>
      </c>
      <c r="U29" s="9"/>
      <c r="W29" s="86">
        <f t="shared" si="29"/>
        <v>164.3</v>
      </c>
      <c r="X29" s="87">
        <f t="shared" si="30"/>
        <v>50</v>
      </c>
      <c r="Y29" s="92">
        <f t="shared" si="31"/>
        <v>512</v>
      </c>
      <c r="Z29" s="90">
        <f t="shared" si="32"/>
        <v>200000</v>
      </c>
      <c r="AA29" s="90">
        <f t="shared" si="33"/>
        <v>100000</v>
      </c>
      <c r="AB29" s="90">
        <f t="shared" si="34"/>
        <v>100000</v>
      </c>
      <c r="AC29" s="4">
        <f t="shared" si="35"/>
        <v>0.5</v>
      </c>
      <c r="AD29" s="91">
        <f t="shared" si="36"/>
        <v>4000</v>
      </c>
      <c r="AE29" s="79" t="str">
        <f t="shared" si="37"/>
        <v>계</v>
      </c>
      <c r="AF29" s="79" t="str">
        <f t="shared" si="38"/>
        <v>3/2</v>
      </c>
      <c r="AH29" s="20" t="str">
        <f t="shared" si="1"/>
        <v>한양</v>
      </c>
      <c r="AI29" s="87">
        <f t="shared" si="0"/>
        <v>50</v>
      </c>
      <c r="AJ29" s="79" t="str">
        <f t="shared" si="39"/>
        <v>A-</v>
      </c>
      <c r="AK29" s="79" t="s">
        <v>13</v>
      </c>
      <c r="AL29" s="79" t="s">
        <v>62</v>
      </c>
      <c r="AM29" s="79" t="s">
        <v>63</v>
      </c>
      <c r="AN29" s="79" t="str">
        <f t="shared" si="40"/>
        <v>C</v>
      </c>
      <c r="AO29" s="79" t="str">
        <f t="shared" si="41"/>
        <v>X</v>
      </c>
      <c r="AP29" s="79" t="str">
        <f t="shared" si="42"/>
        <v>X</v>
      </c>
      <c r="AQ29" s="79" t="str">
        <f t="shared" si="43"/>
        <v>X</v>
      </c>
      <c r="AR29" s="79" t="str">
        <f t="shared" si="44"/>
        <v>X</v>
      </c>
      <c r="AS29" s="79" t="s">
        <v>2</v>
      </c>
      <c r="AT29" s="79" t="str">
        <f t="shared" si="45"/>
        <v>X</v>
      </c>
      <c r="AU29" s="79" t="str">
        <f t="shared" si="46"/>
        <v>O</v>
      </c>
      <c r="AV29" s="79" t="str">
        <f t="shared" si="47"/>
        <v>X</v>
      </c>
    </row>
    <row r="30" spans="1:48" x14ac:dyDescent="0.3">
      <c r="A30" s="9" t="s">
        <v>897</v>
      </c>
      <c r="B30" s="10" t="s">
        <v>1663</v>
      </c>
      <c r="C30" s="88">
        <v>2419</v>
      </c>
      <c r="D30" s="86">
        <v>181.3</v>
      </c>
      <c r="E30" s="87">
        <v>55</v>
      </c>
      <c r="F30" s="86">
        <v>148.9</v>
      </c>
      <c r="G30" s="17">
        <v>45</v>
      </c>
      <c r="H30" s="88">
        <v>160</v>
      </c>
      <c r="I30" s="89">
        <v>195000</v>
      </c>
      <c r="J30" s="89" t="s">
        <v>74</v>
      </c>
      <c r="K30" s="89">
        <v>105000</v>
      </c>
      <c r="L30" s="89" t="s">
        <v>64</v>
      </c>
      <c r="M30" s="90">
        <f t="shared" si="25"/>
        <v>90000</v>
      </c>
      <c r="N30" s="4">
        <f t="shared" si="26"/>
        <v>0.53846153846153844</v>
      </c>
      <c r="O30" s="91">
        <f t="shared" si="27"/>
        <v>3545.4545454545455</v>
      </c>
      <c r="P30" s="91">
        <f t="shared" si="28"/>
        <v>1909.090909090909</v>
      </c>
      <c r="Q30" s="79">
        <v>3</v>
      </c>
      <c r="R30" s="79">
        <v>2</v>
      </c>
      <c r="S30" s="79" t="s">
        <v>72</v>
      </c>
      <c r="T30" s="5">
        <v>181</v>
      </c>
      <c r="U30" s="9"/>
      <c r="W30" s="86">
        <f t="shared" si="29"/>
        <v>181.3</v>
      </c>
      <c r="X30" s="87">
        <f t="shared" si="30"/>
        <v>55</v>
      </c>
      <c r="Y30" s="92">
        <f t="shared" si="31"/>
        <v>160</v>
      </c>
      <c r="Z30" s="90">
        <f t="shared" si="32"/>
        <v>195000</v>
      </c>
      <c r="AA30" s="90">
        <f t="shared" si="33"/>
        <v>105000</v>
      </c>
      <c r="AB30" s="90">
        <f t="shared" si="34"/>
        <v>90000</v>
      </c>
      <c r="AC30" s="4">
        <f t="shared" si="35"/>
        <v>0.53846153846153844</v>
      </c>
      <c r="AD30" s="91">
        <f t="shared" si="36"/>
        <v>3545.4545454545455</v>
      </c>
      <c r="AE30" s="79" t="str">
        <f t="shared" si="37"/>
        <v>계</v>
      </c>
      <c r="AF30" s="79" t="str">
        <f t="shared" si="38"/>
        <v>3/2</v>
      </c>
      <c r="AH30" s="20" t="str">
        <f t="shared" si="1"/>
        <v>한양</v>
      </c>
      <c r="AI30" s="87">
        <f t="shared" si="0"/>
        <v>55</v>
      </c>
      <c r="AJ30" s="79" t="str">
        <f t="shared" si="39"/>
        <v>A-</v>
      </c>
      <c r="AK30" s="79" t="s">
        <v>13</v>
      </c>
      <c r="AL30" s="79" t="s">
        <v>62</v>
      </c>
      <c r="AM30" s="79" t="s">
        <v>63</v>
      </c>
      <c r="AN30" s="79" t="str">
        <f t="shared" si="40"/>
        <v>C</v>
      </c>
      <c r="AO30" s="79" t="str">
        <f t="shared" si="41"/>
        <v>X</v>
      </c>
      <c r="AP30" s="79" t="str">
        <f t="shared" si="42"/>
        <v>X</v>
      </c>
      <c r="AQ30" s="79" t="str">
        <f t="shared" si="43"/>
        <v>X</v>
      </c>
      <c r="AR30" s="79" t="str">
        <f t="shared" si="44"/>
        <v>X</v>
      </c>
      <c r="AS30" s="79" t="s">
        <v>2</v>
      </c>
      <c r="AT30" s="79" t="str">
        <f t="shared" si="45"/>
        <v>X</v>
      </c>
      <c r="AU30" s="79" t="str">
        <f t="shared" si="46"/>
        <v>O</v>
      </c>
      <c r="AV30" s="79" t="str">
        <f t="shared" si="47"/>
        <v>X</v>
      </c>
    </row>
    <row r="31" spans="1:48" x14ac:dyDescent="0.3">
      <c r="A31" s="9" t="s">
        <v>897</v>
      </c>
      <c r="B31" s="10" t="s">
        <v>1663</v>
      </c>
      <c r="C31" s="88">
        <v>2419</v>
      </c>
      <c r="D31" s="86">
        <v>198.8</v>
      </c>
      <c r="E31" s="87">
        <v>60</v>
      </c>
      <c r="F31" s="86">
        <v>164.2</v>
      </c>
      <c r="G31" s="17">
        <v>50</v>
      </c>
      <c r="H31" s="88">
        <v>233</v>
      </c>
      <c r="I31" s="89">
        <v>200000</v>
      </c>
      <c r="J31" s="89" t="s">
        <v>249</v>
      </c>
      <c r="K31" s="89">
        <v>85000</v>
      </c>
      <c r="L31" s="89" t="s">
        <v>79</v>
      </c>
      <c r="M31" s="90">
        <f t="shared" si="25"/>
        <v>115000</v>
      </c>
      <c r="N31" s="4">
        <f t="shared" si="26"/>
        <v>0.42499999999999999</v>
      </c>
      <c r="O31" s="91">
        <f t="shared" si="27"/>
        <v>3333.3333333333335</v>
      </c>
      <c r="P31" s="91">
        <f t="shared" si="28"/>
        <v>1416.6666666666667</v>
      </c>
      <c r="Q31" s="79">
        <v>4</v>
      </c>
      <c r="R31" s="79">
        <v>2</v>
      </c>
      <c r="S31" s="79" t="s">
        <v>72</v>
      </c>
      <c r="T31" s="5">
        <v>198</v>
      </c>
      <c r="U31" s="9"/>
      <c r="W31" s="86">
        <f t="shared" si="29"/>
        <v>198.8</v>
      </c>
      <c r="X31" s="87">
        <f t="shared" si="30"/>
        <v>60</v>
      </c>
      <c r="Y31" s="92">
        <f t="shared" si="31"/>
        <v>233</v>
      </c>
      <c r="Z31" s="90">
        <f t="shared" si="32"/>
        <v>200000</v>
      </c>
      <c r="AA31" s="90">
        <f t="shared" si="33"/>
        <v>85000</v>
      </c>
      <c r="AB31" s="90">
        <f t="shared" si="34"/>
        <v>115000</v>
      </c>
      <c r="AC31" s="4">
        <f t="shared" si="35"/>
        <v>0.42499999999999999</v>
      </c>
      <c r="AD31" s="91">
        <f t="shared" si="36"/>
        <v>3333.3333333333335</v>
      </c>
      <c r="AE31" s="79" t="str">
        <f t="shared" si="37"/>
        <v>계</v>
      </c>
      <c r="AF31" s="79" t="str">
        <f t="shared" si="38"/>
        <v>4/2</v>
      </c>
      <c r="AH31" s="20" t="str">
        <f t="shared" si="1"/>
        <v>한양</v>
      </c>
      <c r="AI31" s="87">
        <f t="shared" si="0"/>
        <v>60</v>
      </c>
      <c r="AJ31" s="79" t="str">
        <f t="shared" si="39"/>
        <v>A-</v>
      </c>
      <c r="AK31" s="79" t="s">
        <v>13</v>
      </c>
      <c r="AL31" s="79" t="s">
        <v>62</v>
      </c>
      <c r="AM31" s="79" t="s">
        <v>63</v>
      </c>
      <c r="AN31" s="79" t="str">
        <f t="shared" si="40"/>
        <v>C</v>
      </c>
      <c r="AO31" s="79" t="str">
        <f t="shared" si="41"/>
        <v>X</v>
      </c>
      <c r="AP31" s="79" t="str">
        <f t="shared" si="42"/>
        <v>X</v>
      </c>
      <c r="AQ31" s="79" t="str">
        <f t="shared" si="43"/>
        <v>X</v>
      </c>
      <c r="AR31" s="79" t="str">
        <f t="shared" si="44"/>
        <v>X</v>
      </c>
      <c r="AS31" s="79" t="s">
        <v>2</v>
      </c>
      <c r="AT31" s="79" t="str">
        <f t="shared" si="45"/>
        <v>X</v>
      </c>
      <c r="AU31" s="79" t="str">
        <f t="shared" si="46"/>
        <v>O</v>
      </c>
      <c r="AV31" s="79" t="str">
        <f t="shared" si="47"/>
        <v>X</v>
      </c>
    </row>
    <row r="32" spans="1:48" x14ac:dyDescent="0.3">
      <c r="A32" s="9" t="s">
        <v>897</v>
      </c>
      <c r="B32" s="10" t="s">
        <v>1663</v>
      </c>
      <c r="C32" s="88">
        <v>2419</v>
      </c>
      <c r="D32" s="86">
        <v>200.5</v>
      </c>
      <c r="E32" s="87">
        <v>61</v>
      </c>
      <c r="F32" s="86">
        <v>164.6</v>
      </c>
      <c r="G32" s="17">
        <v>50</v>
      </c>
      <c r="H32" s="88">
        <v>34</v>
      </c>
      <c r="I32" s="89">
        <v>250000</v>
      </c>
      <c r="J32" s="89" t="s">
        <v>81</v>
      </c>
      <c r="K32" s="89"/>
      <c r="L32" s="89"/>
      <c r="M32" s="90">
        <f t="shared" si="25"/>
        <v>250000</v>
      </c>
      <c r="N32" s="4">
        <f t="shared" si="26"/>
        <v>0</v>
      </c>
      <c r="O32" s="91">
        <f t="shared" si="27"/>
        <v>4098.3606557377052</v>
      </c>
      <c r="P32" s="91">
        <f t="shared" si="28"/>
        <v>0</v>
      </c>
      <c r="Q32" s="79">
        <v>4</v>
      </c>
      <c r="R32" s="79">
        <v>2</v>
      </c>
      <c r="S32" s="79" t="s">
        <v>72</v>
      </c>
      <c r="T32" s="5">
        <v>200</v>
      </c>
      <c r="U32" s="9"/>
      <c r="W32" s="86">
        <f t="shared" si="29"/>
        <v>200.5</v>
      </c>
      <c r="X32" s="87">
        <f t="shared" si="30"/>
        <v>61</v>
      </c>
      <c r="Y32" s="92">
        <f t="shared" si="31"/>
        <v>34</v>
      </c>
      <c r="Z32" s="90">
        <f t="shared" si="32"/>
        <v>250000</v>
      </c>
      <c r="AA32" s="90">
        <f t="shared" si="33"/>
        <v>0</v>
      </c>
      <c r="AB32" s="90">
        <f t="shared" si="34"/>
        <v>250000</v>
      </c>
      <c r="AC32" s="4">
        <f t="shared" si="35"/>
        <v>0</v>
      </c>
      <c r="AD32" s="91">
        <f t="shared" si="36"/>
        <v>4098.3606557377052</v>
      </c>
      <c r="AE32" s="79" t="str">
        <f t="shared" si="37"/>
        <v>계</v>
      </c>
      <c r="AF32" s="79" t="str">
        <f t="shared" si="38"/>
        <v>4/2</v>
      </c>
      <c r="AH32" s="20" t="str">
        <f t="shared" si="1"/>
        <v>한양</v>
      </c>
      <c r="AI32" s="87">
        <f t="shared" si="0"/>
        <v>61</v>
      </c>
      <c r="AJ32" s="79" t="str">
        <f t="shared" si="39"/>
        <v>A-</v>
      </c>
      <c r="AK32" s="79" t="s">
        <v>13</v>
      </c>
      <c r="AL32" s="79" t="s">
        <v>62</v>
      </c>
      <c r="AM32" s="79" t="s">
        <v>63</v>
      </c>
      <c r="AN32" s="79" t="str">
        <f t="shared" si="40"/>
        <v>C</v>
      </c>
      <c r="AO32" s="79" t="str">
        <f t="shared" si="41"/>
        <v>X</v>
      </c>
      <c r="AP32" s="79" t="str">
        <f t="shared" si="42"/>
        <v>X</v>
      </c>
      <c r="AQ32" s="79" t="str">
        <f t="shared" si="43"/>
        <v>X</v>
      </c>
      <c r="AR32" s="79" t="str">
        <f t="shared" si="44"/>
        <v>X</v>
      </c>
      <c r="AS32" s="79" t="s">
        <v>2</v>
      </c>
      <c r="AT32" s="79" t="str">
        <f t="shared" si="45"/>
        <v>X</v>
      </c>
      <c r="AU32" s="79" t="str">
        <f t="shared" si="46"/>
        <v>O</v>
      </c>
      <c r="AV32" s="79" t="str">
        <f t="shared" si="47"/>
        <v>X</v>
      </c>
    </row>
    <row r="33" spans="1:48" x14ac:dyDescent="0.3">
      <c r="A33" s="9" t="s">
        <v>897</v>
      </c>
      <c r="B33" s="10" t="s">
        <v>1663</v>
      </c>
      <c r="C33" s="88">
        <v>2419</v>
      </c>
      <c r="D33" s="86">
        <v>228.3</v>
      </c>
      <c r="E33" s="87">
        <v>69</v>
      </c>
      <c r="F33" s="86">
        <v>193.7</v>
      </c>
      <c r="G33" s="17">
        <v>59</v>
      </c>
      <c r="H33" s="88">
        <v>1</v>
      </c>
      <c r="I33" s="89"/>
      <c r="J33" s="89"/>
      <c r="K33" s="89"/>
      <c r="L33" s="89"/>
      <c r="M33" s="90">
        <f t="shared" si="25"/>
        <v>0</v>
      </c>
      <c r="N33" s="4" t="str">
        <f t="shared" si="26"/>
        <v/>
      </c>
      <c r="O33" s="91">
        <f t="shared" si="27"/>
        <v>0</v>
      </c>
      <c r="P33" s="91">
        <f t="shared" si="28"/>
        <v>0</v>
      </c>
      <c r="Q33" s="79">
        <v>5</v>
      </c>
      <c r="R33" s="79">
        <v>2</v>
      </c>
      <c r="S33" s="79" t="s">
        <v>72</v>
      </c>
      <c r="T33" s="5">
        <v>228</v>
      </c>
      <c r="U33" s="9"/>
      <c r="W33" s="86">
        <f t="shared" si="29"/>
        <v>228.3</v>
      </c>
      <c r="X33" s="87">
        <f t="shared" si="30"/>
        <v>69</v>
      </c>
      <c r="Y33" s="92">
        <f t="shared" si="31"/>
        <v>1</v>
      </c>
      <c r="Z33" s="90">
        <f t="shared" si="32"/>
        <v>0</v>
      </c>
      <c r="AA33" s="90">
        <f t="shared" si="33"/>
        <v>0</v>
      </c>
      <c r="AB33" s="90">
        <f t="shared" si="34"/>
        <v>0</v>
      </c>
      <c r="AC33" s="4" t="str">
        <f t="shared" si="35"/>
        <v/>
      </c>
      <c r="AD33" s="91">
        <f t="shared" si="36"/>
        <v>0</v>
      </c>
      <c r="AE33" s="79" t="str">
        <f t="shared" si="37"/>
        <v>계</v>
      </c>
      <c r="AF33" s="79" t="str">
        <f t="shared" si="38"/>
        <v>5/2</v>
      </c>
      <c r="AH33" s="20" t="str">
        <f t="shared" si="1"/>
        <v>한양</v>
      </c>
      <c r="AI33" s="87">
        <f t="shared" si="0"/>
        <v>69</v>
      </c>
      <c r="AJ33" s="79" t="str">
        <f t="shared" si="39"/>
        <v>A-</v>
      </c>
      <c r="AK33" s="79" t="s">
        <v>13</v>
      </c>
      <c r="AL33" s="79" t="s">
        <v>62</v>
      </c>
      <c r="AM33" s="79" t="s">
        <v>63</v>
      </c>
      <c r="AN33" s="79" t="str">
        <f t="shared" si="40"/>
        <v>C</v>
      </c>
      <c r="AO33" s="79" t="str">
        <f t="shared" si="41"/>
        <v/>
      </c>
      <c r="AP33" s="79" t="str">
        <f t="shared" si="42"/>
        <v/>
      </c>
      <c r="AQ33" s="79" t="str">
        <f t="shared" si="43"/>
        <v>O</v>
      </c>
      <c r="AR33" s="79" t="str">
        <f t="shared" si="44"/>
        <v>O</v>
      </c>
      <c r="AS33" s="79" t="s">
        <v>2</v>
      </c>
      <c r="AT33" s="79" t="str">
        <f t="shared" si="45"/>
        <v>X</v>
      </c>
      <c r="AU33" s="79" t="str">
        <f t="shared" si="46"/>
        <v>O</v>
      </c>
      <c r="AV33" s="79" t="str">
        <f t="shared" si="47"/>
        <v/>
      </c>
    </row>
    <row r="34" spans="1:48" x14ac:dyDescent="0.3">
      <c r="A34" s="9" t="s">
        <v>897</v>
      </c>
      <c r="B34" s="10" t="s">
        <v>1663</v>
      </c>
      <c r="C34" s="88">
        <v>2419</v>
      </c>
      <c r="D34" s="86">
        <v>260.3</v>
      </c>
      <c r="E34" s="87">
        <v>79</v>
      </c>
      <c r="F34" s="86">
        <v>220.8</v>
      </c>
      <c r="G34" s="17">
        <v>67</v>
      </c>
      <c r="H34" s="88">
        <v>31</v>
      </c>
      <c r="I34" s="89">
        <v>280000</v>
      </c>
      <c r="J34" s="89" t="s">
        <v>59</v>
      </c>
      <c r="K34" s="89">
        <v>150000</v>
      </c>
      <c r="L34" s="89" t="s">
        <v>66</v>
      </c>
      <c r="M34" s="90">
        <f t="shared" si="25"/>
        <v>130000</v>
      </c>
      <c r="N34" s="4">
        <f t="shared" si="26"/>
        <v>0.5357142857142857</v>
      </c>
      <c r="O34" s="91">
        <f t="shared" si="27"/>
        <v>3544.3037974683543</v>
      </c>
      <c r="P34" s="91">
        <f t="shared" si="28"/>
        <v>1898.7341772151899</v>
      </c>
      <c r="Q34" s="79">
        <v>5</v>
      </c>
      <c r="R34" s="79">
        <v>3</v>
      </c>
      <c r="S34" s="79" t="s">
        <v>72</v>
      </c>
      <c r="T34" s="5" t="s">
        <v>244</v>
      </c>
      <c r="U34" s="9"/>
      <c r="W34" s="86">
        <f t="shared" si="29"/>
        <v>260.3</v>
      </c>
      <c r="X34" s="87">
        <f t="shared" si="30"/>
        <v>79</v>
      </c>
      <c r="Y34" s="92">
        <f t="shared" si="31"/>
        <v>31</v>
      </c>
      <c r="Z34" s="90">
        <f t="shared" si="32"/>
        <v>280000</v>
      </c>
      <c r="AA34" s="90">
        <f t="shared" si="33"/>
        <v>150000</v>
      </c>
      <c r="AB34" s="90">
        <f t="shared" si="34"/>
        <v>130000</v>
      </c>
      <c r="AC34" s="4">
        <f t="shared" si="35"/>
        <v>0.5357142857142857</v>
      </c>
      <c r="AD34" s="91">
        <f t="shared" si="36"/>
        <v>3544.3037974683543</v>
      </c>
      <c r="AE34" s="79" t="str">
        <f t="shared" si="37"/>
        <v>계</v>
      </c>
      <c r="AF34" s="79" t="str">
        <f t="shared" si="38"/>
        <v>5/3</v>
      </c>
      <c r="AH34" s="20" t="str">
        <f t="shared" si="1"/>
        <v>한양</v>
      </c>
      <c r="AI34" s="87">
        <f t="shared" si="0"/>
        <v>79</v>
      </c>
      <c r="AJ34" s="79" t="str">
        <f t="shared" si="39"/>
        <v>A-</v>
      </c>
      <c r="AK34" s="79" t="s">
        <v>13</v>
      </c>
      <c r="AL34" s="79" t="s">
        <v>62</v>
      </c>
      <c r="AM34" s="79" t="s">
        <v>63</v>
      </c>
      <c r="AN34" s="79" t="str">
        <f t="shared" si="40"/>
        <v>C</v>
      </c>
      <c r="AO34" s="79" t="str">
        <f t="shared" si="41"/>
        <v>X</v>
      </c>
      <c r="AP34" s="79" t="str">
        <f t="shared" si="42"/>
        <v>X</v>
      </c>
      <c r="AQ34" s="79" t="str">
        <f t="shared" si="43"/>
        <v>X</v>
      </c>
      <c r="AR34" s="79" t="str">
        <f t="shared" si="44"/>
        <v>X</v>
      </c>
      <c r="AS34" s="79" t="s">
        <v>2</v>
      </c>
      <c r="AT34" s="79" t="str">
        <f t="shared" si="45"/>
        <v>X</v>
      </c>
      <c r="AU34" s="79" t="str">
        <f t="shared" si="46"/>
        <v>O</v>
      </c>
      <c r="AV34" s="79" t="str">
        <f t="shared" si="47"/>
        <v>X</v>
      </c>
    </row>
    <row r="35" spans="1:48" x14ac:dyDescent="0.3">
      <c r="A35" s="9" t="s">
        <v>897</v>
      </c>
      <c r="B35" s="10" t="s">
        <v>1663</v>
      </c>
      <c r="C35" s="88">
        <v>2419</v>
      </c>
      <c r="D35" s="86">
        <v>260.8</v>
      </c>
      <c r="E35" s="87">
        <v>79</v>
      </c>
      <c r="F35" s="86">
        <v>215.4</v>
      </c>
      <c r="G35" s="17">
        <v>65</v>
      </c>
      <c r="H35" s="88">
        <v>4</v>
      </c>
      <c r="I35" s="89"/>
      <c r="J35" s="89"/>
      <c r="K35" s="89">
        <v>135000</v>
      </c>
      <c r="L35" s="89" t="s">
        <v>81</v>
      </c>
      <c r="M35" s="90">
        <f t="shared" si="25"/>
        <v>-135000</v>
      </c>
      <c r="N35" s="4" t="str">
        <f t="shared" si="26"/>
        <v/>
      </c>
      <c r="O35" s="91">
        <f t="shared" si="27"/>
        <v>0</v>
      </c>
      <c r="P35" s="91">
        <f t="shared" si="28"/>
        <v>1708.8607594936709</v>
      </c>
      <c r="Q35" s="79">
        <v>6</v>
      </c>
      <c r="R35" s="79">
        <v>3</v>
      </c>
      <c r="S35" s="79" t="s">
        <v>72</v>
      </c>
      <c r="T35" s="5" t="s">
        <v>245</v>
      </c>
      <c r="U35" s="9"/>
      <c r="W35" s="86">
        <f t="shared" si="29"/>
        <v>260.8</v>
      </c>
      <c r="X35" s="87">
        <f t="shared" si="30"/>
        <v>79</v>
      </c>
      <c r="Y35" s="92">
        <f t="shared" si="31"/>
        <v>4</v>
      </c>
      <c r="Z35" s="90">
        <f t="shared" si="32"/>
        <v>0</v>
      </c>
      <c r="AA35" s="90">
        <f t="shared" si="33"/>
        <v>135000</v>
      </c>
      <c r="AB35" s="90">
        <f t="shared" si="34"/>
        <v>-135000</v>
      </c>
      <c r="AC35" s="4" t="str">
        <f t="shared" si="35"/>
        <v/>
      </c>
      <c r="AD35" s="91">
        <f t="shared" si="36"/>
        <v>0</v>
      </c>
      <c r="AE35" s="79" t="str">
        <f t="shared" si="37"/>
        <v>계</v>
      </c>
      <c r="AF35" s="79" t="str">
        <f t="shared" si="38"/>
        <v>6/3</v>
      </c>
      <c r="AH35" s="20" t="str">
        <f t="shared" si="1"/>
        <v>한양</v>
      </c>
      <c r="AI35" s="87">
        <f t="shared" ref="AI35:AI66" si="48">IF(E35="","",E35)</f>
        <v>79</v>
      </c>
      <c r="AJ35" s="79" t="str">
        <f t="shared" si="39"/>
        <v>A-</v>
      </c>
      <c r="AK35" s="79" t="s">
        <v>13</v>
      </c>
      <c r="AL35" s="79" t="s">
        <v>62</v>
      </c>
      <c r="AM35" s="79" t="s">
        <v>63</v>
      </c>
      <c r="AN35" s="79" t="str">
        <f t="shared" si="40"/>
        <v>C</v>
      </c>
      <c r="AO35" s="79" t="str">
        <f t="shared" si="41"/>
        <v/>
      </c>
      <c r="AP35" s="79" t="str">
        <f t="shared" si="42"/>
        <v/>
      </c>
      <c r="AQ35" s="79" t="str">
        <f t="shared" si="43"/>
        <v>O</v>
      </c>
      <c r="AR35" s="79" t="str">
        <f t="shared" si="44"/>
        <v>O</v>
      </c>
      <c r="AS35" s="79" t="s">
        <v>2</v>
      </c>
      <c r="AT35" s="79" t="str">
        <f t="shared" si="45"/>
        <v>X</v>
      </c>
      <c r="AU35" s="79" t="str">
        <f t="shared" si="46"/>
        <v>O</v>
      </c>
      <c r="AV35" s="79" t="str">
        <f t="shared" si="47"/>
        <v/>
      </c>
    </row>
    <row r="36" spans="1:48" x14ac:dyDescent="0.3">
      <c r="A36" s="9"/>
      <c r="B36" s="79"/>
      <c r="C36" s="6"/>
      <c r="D36" s="9"/>
      <c r="E36" s="14"/>
      <c r="F36" s="86"/>
      <c r="G36" s="9"/>
      <c r="H36" s="9"/>
      <c r="I36" s="9"/>
      <c r="J36" s="9"/>
      <c r="K36" s="9"/>
      <c r="L36" s="9"/>
      <c r="M36" s="9"/>
      <c r="N36" s="9"/>
      <c r="O36" s="91"/>
      <c r="P36" s="91"/>
      <c r="Q36" s="87"/>
      <c r="R36" s="87"/>
      <c r="S36" s="9"/>
      <c r="T36" s="47"/>
      <c r="U36" s="9"/>
      <c r="W36" s="67" t="str">
        <f>$A$4&amp;" "&amp;A37&amp;"("&amp;B37&amp;","&amp;C37&amp;"^)"</f>
        <v>서현동 현대('91.09.,1695^)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6" t="str">
        <f t="shared" si="48"/>
        <v/>
      </c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</row>
    <row r="37" spans="1:48" x14ac:dyDescent="0.3">
      <c r="A37" s="9" t="s">
        <v>902</v>
      </c>
      <c r="B37" s="10" t="s">
        <v>1662</v>
      </c>
      <c r="C37" s="88">
        <v>1695</v>
      </c>
      <c r="D37" s="86">
        <v>60.8</v>
      </c>
      <c r="E37" s="87">
        <v>18</v>
      </c>
      <c r="F37" s="86">
        <v>49.4</v>
      </c>
      <c r="G37" s="17">
        <v>15</v>
      </c>
      <c r="H37" s="88">
        <v>66</v>
      </c>
      <c r="I37" s="89"/>
      <c r="J37" s="89"/>
      <c r="K37" s="89"/>
      <c r="L37" s="89"/>
      <c r="M37" s="90">
        <f t="shared" ref="M37:M53" si="49">I37-K37</f>
        <v>0</v>
      </c>
      <c r="N37" s="4" t="str">
        <f t="shared" ref="N37:N53" si="50">IF(ISERROR(K37/I37),"",K37/I37)</f>
        <v/>
      </c>
      <c r="O37" s="91">
        <f t="shared" ref="O37:O53" si="51">I37/E37</f>
        <v>0</v>
      </c>
      <c r="P37" s="91">
        <f t="shared" ref="P37:P53" si="52">K37/E37</f>
        <v>0</v>
      </c>
      <c r="Q37" s="79">
        <v>2</v>
      </c>
      <c r="R37" s="79">
        <v>1</v>
      </c>
      <c r="S37" s="79" t="s">
        <v>72</v>
      </c>
      <c r="T37" s="5">
        <v>60</v>
      </c>
      <c r="U37" s="9"/>
      <c r="W37" s="86">
        <f t="shared" ref="W37:W53" si="53">D37</f>
        <v>60.8</v>
      </c>
      <c r="X37" s="87">
        <f t="shared" ref="X37:X53" si="54">E37</f>
        <v>18</v>
      </c>
      <c r="Y37" s="92">
        <f t="shared" ref="Y37:Y53" si="55">H37</f>
        <v>66</v>
      </c>
      <c r="Z37" s="90">
        <f t="shared" ref="Z37:Z53" si="56">I37</f>
        <v>0</v>
      </c>
      <c r="AA37" s="90">
        <f t="shared" ref="AA37:AA53" si="57">K37</f>
        <v>0</v>
      </c>
      <c r="AB37" s="90">
        <f t="shared" ref="AB37:AB53" si="58">M37</f>
        <v>0</v>
      </c>
      <c r="AC37" s="4" t="str">
        <f t="shared" ref="AC37:AC53" si="59">N37</f>
        <v/>
      </c>
      <c r="AD37" s="91">
        <f t="shared" ref="AD37:AD53" si="60">O37</f>
        <v>0</v>
      </c>
      <c r="AE37" s="79" t="str">
        <f t="shared" ref="AE37:AE53" si="61">S37</f>
        <v>계</v>
      </c>
      <c r="AF37" s="79" t="str">
        <f t="shared" ref="AF37:AF53" si="62">Q37&amp;"/"&amp;R37</f>
        <v>2/1</v>
      </c>
      <c r="AH37" s="20" t="str">
        <f t="shared" ref="AH37:AH68" si="63">IF(A37="","",A37)</f>
        <v>현대</v>
      </c>
      <c r="AI37" s="87">
        <f t="shared" si="48"/>
        <v>18</v>
      </c>
      <c r="AJ37" s="79" t="str">
        <f t="shared" ref="AJ37:AJ53" si="64">IF(AI37="","",$AJ$2)</f>
        <v>A-</v>
      </c>
      <c r="AK37" s="79" t="s">
        <v>13</v>
      </c>
      <c r="AL37" s="79" t="s">
        <v>62</v>
      </c>
      <c r="AM37" s="79" t="s">
        <v>63</v>
      </c>
      <c r="AN37" s="79" t="str">
        <f t="shared" ref="AN37:AN53" si="65">IF(AI37="","",$AN$2)</f>
        <v>C</v>
      </c>
      <c r="AO37" s="79" t="str">
        <f t="shared" ref="AO37:AO53" si="66">IF(N37="","",IF(N37&gt;=$AO$1/100,"O","X"))</f>
        <v/>
      </c>
      <c r="AP37" s="79" t="str">
        <f t="shared" ref="AP37:AP53" si="67">IF(I37="","",IF(I37&lt;=$AP$1,"O","X"))</f>
        <v/>
      </c>
      <c r="AQ37" s="79" t="str">
        <f t="shared" ref="AQ37:AQ53" si="68">IF(O37="","",IF(O37&lt;=$AQ$1,"O","X"))</f>
        <v>O</v>
      </c>
      <c r="AR37" s="79" t="str">
        <f t="shared" ref="AR37:AR53" si="69">IF(M37="","",IF(M37&lt;=$AR$1,"O","X"))</f>
        <v>O</v>
      </c>
      <c r="AS37" s="79" t="s">
        <v>2</v>
      </c>
      <c r="AT37" s="79" t="str">
        <f t="shared" ref="AT37:AT53" si="70">IF(OR(F37="",AI37=""),"",IF(AND((F37&lt;=85),(AI37&gt;=15)),"O","X"))</f>
        <v>O</v>
      </c>
      <c r="AU37" s="79" t="str">
        <f t="shared" ref="AU37:AU53" si="71">IF(C37="","",IF(C37&gt;=$AU$1,"O","X"))</f>
        <v>O</v>
      </c>
      <c r="AV37" s="79" t="str">
        <f t="shared" ref="AV37:AV53" si="72">IF(AO37="","",IF(AND(AO37="O",AP37="O",AR37="O",AT37="O",AU37="O"),"후보","X"))</f>
        <v/>
      </c>
    </row>
    <row r="38" spans="1:48" x14ac:dyDescent="0.3">
      <c r="A38" s="9" t="s">
        <v>902</v>
      </c>
      <c r="B38" s="10" t="s">
        <v>1662</v>
      </c>
      <c r="C38" s="88">
        <v>1695</v>
      </c>
      <c r="D38" s="86">
        <v>71.599999999999994</v>
      </c>
      <c r="E38" s="87">
        <v>22</v>
      </c>
      <c r="F38" s="86">
        <v>59.6</v>
      </c>
      <c r="G38" s="17">
        <v>18</v>
      </c>
      <c r="H38" s="88">
        <v>160</v>
      </c>
      <c r="I38" s="89"/>
      <c r="J38" s="89"/>
      <c r="K38" s="89"/>
      <c r="L38" s="89"/>
      <c r="M38" s="90">
        <f t="shared" si="49"/>
        <v>0</v>
      </c>
      <c r="N38" s="4" t="str">
        <f t="shared" si="50"/>
        <v/>
      </c>
      <c r="O38" s="91">
        <f t="shared" si="51"/>
        <v>0</v>
      </c>
      <c r="P38" s="91">
        <f t="shared" si="52"/>
        <v>0</v>
      </c>
      <c r="Q38" s="79">
        <v>3</v>
      </c>
      <c r="R38" s="79">
        <v>1</v>
      </c>
      <c r="S38" s="79" t="s">
        <v>72</v>
      </c>
      <c r="T38" s="5">
        <v>71</v>
      </c>
      <c r="U38" s="9"/>
      <c r="W38" s="86">
        <f t="shared" si="53"/>
        <v>71.599999999999994</v>
      </c>
      <c r="X38" s="87">
        <f t="shared" si="54"/>
        <v>22</v>
      </c>
      <c r="Y38" s="92">
        <f t="shared" si="55"/>
        <v>160</v>
      </c>
      <c r="Z38" s="90">
        <f t="shared" si="56"/>
        <v>0</v>
      </c>
      <c r="AA38" s="90">
        <f t="shared" si="57"/>
        <v>0</v>
      </c>
      <c r="AB38" s="90">
        <f t="shared" si="58"/>
        <v>0</v>
      </c>
      <c r="AC38" s="4" t="str">
        <f t="shared" si="59"/>
        <v/>
      </c>
      <c r="AD38" s="91">
        <f t="shared" si="60"/>
        <v>0</v>
      </c>
      <c r="AE38" s="79" t="str">
        <f t="shared" si="61"/>
        <v>계</v>
      </c>
      <c r="AF38" s="79" t="str">
        <f t="shared" si="62"/>
        <v>3/1</v>
      </c>
      <c r="AH38" s="20" t="str">
        <f t="shared" si="63"/>
        <v>현대</v>
      </c>
      <c r="AI38" s="87">
        <f t="shared" si="48"/>
        <v>22</v>
      </c>
      <c r="AJ38" s="79" t="str">
        <f t="shared" si="64"/>
        <v>A-</v>
      </c>
      <c r="AK38" s="79" t="s">
        <v>13</v>
      </c>
      <c r="AL38" s="79" t="s">
        <v>62</v>
      </c>
      <c r="AM38" s="79" t="s">
        <v>63</v>
      </c>
      <c r="AN38" s="79" t="str">
        <f t="shared" si="65"/>
        <v>C</v>
      </c>
      <c r="AO38" s="79" t="str">
        <f t="shared" si="66"/>
        <v/>
      </c>
      <c r="AP38" s="79" t="str">
        <f t="shared" si="67"/>
        <v/>
      </c>
      <c r="AQ38" s="79" t="str">
        <f t="shared" si="68"/>
        <v>O</v>
      </c>
      <c r="AR38" s="79" t="str">
        <f t="shared" si="69"/>
        <v>O</v>
      </c>
      <c r="AS38" s="79" t="s">
        <v>2</v>
      </c>
      <c r="AT38" s="79" t="str">
        <f t="shared" si="70"/>
        <v>O</v>
      </c>
      <c r="AU38" s="79" t="str">
        <f t="shared" si="71"/>
        <v>O</v>
      </c>
      <c r="AV38" s="79" t="str">
        <f t="shared" si="72"/>
        <v/>
      </c>
    </row>
    <row r="39" spans="1:48" x14ac:dyDescent="0.3">
      <c r="A39" s="9" t="s">
        <v>902</v>
      </c>
      <c r="B39" s="10" t="s">
        <v>1662</v>
      </c>
      <c r="C39" s="88">
        <v>1695</v>
      </c>
      <c r="D39" s="86">
        <v>108.7</v>
      </c>
      <c r="E39" s="87">
        <v>33</v>
      </c>
      <c r="F39" s="86">
        <v>84.6</v>
      </c>
      <c r="G39" s="17">
        <v>26</v>
      </c>
      <c r="H39" s="88">
        <v>228</v>
      </c>
      <c r="I39" s="89">
        <v>155000</v>
      </c>
      <c r="J39" s="89" t="s">
        <v>156</v>
      </c>
      <c r="K39" s="89">
        <v>90000</v>
      </c>
      <c r="L39" s="89" t="s">
        <v>83</v>
      </c>
      <c r="M39" s="90">
        <f t="shared" si="49"/>
        <v>65000</v>
      </c>
      <c r="N39" s="4">
        <f t="shared" si="50"/>
        <v>0.58064516129032262</v>
      </c>
      <c r="O39" s="91">
        <f t="shared" si="51"/>
        <v>4696.969696969697</v>
      </c>
      <c r="P39" s="91">
        <f t="shared" si="52"/>
        <v>2727.2727272727275</v>
      </c>
      <c r="Q39" s="79">
        <v>3</v>
      </c>
      <c r="R39" s="79">
        <v>2</v>
      </c>
      <c r="S39" s="79" t="s">
        <v>61</v>
      </c>
      <c r="T39" s="5" t="s">
        <v>162</v>
      </c>
      <c r="U39" s="9"/>
      <c r="W39" s="86">
        <f t="shared" si="53"/>
        <v>108.7</v>
      </c>
      <c r="X39" s="87">
        <f t="shared" si="54"/>
        <v>33</v>
      </c>
      <c r="Y39" s="92">
        <f t="shared" si="55"/>
        <v>228</v>
      </c>
      <c r="Z39" s="90">
        <f t="shared" si="56"/>
        <v>155000</v>
      </c>
      <c r="AA39" s="90">
        <f t="shared" si="57"/>
        <v>90000</v>
      </c>
      <c r="AB39" s="90">
        <f t="shared" si="58"/>
        <v>65000</v>
      </c>
      <c r="AC39" s="4">
        <f t="shared" si="59"/>
        <v>0.58064516129032262</v>
      </c>
      <c r="AD39" s="91">
        <f t="shared" si="60"/>
        <v>4696.969696969697</v>
      </c>
      <c r="AE39" s="79" t="str">
        <f t="shared" si="61"/>
        <v>복</v>
      </c>
      <c r="AF39" s="79" t="str">
        <f t="shared" si="62"/>
        <v>3/2</v>
      </c>
      <c r="AH39" s="20" t="str">
        <f t="shared" si="63"/>
        <v>현대</v>
      </c>
      <c r="AI39" s="87">
        <f t="shared" si="48"/>
        <v>33</v>
      </c>
      <c r="AJ39" s="79" t="str">
        <f t="shared" si="64"/>
        <v>A-</v>
      </c>
      <c r="AK39" s="79" t="s">
        <v>13</v>
      </c>
      <c r="AL39" s="79" t="s">
        <v>62</v>
      </c>
      <c r="AM39" s="79" t="s">
        <v>63</v>
      </c>
      <c r="AN39" s="79" t="str">
        <f t="shared" si="65"/>
        <v>C</v>
      </c>
      <c r="AO39" s="79" t="str">
        <f t="shared" si="66"/>
        <v>X</v>
      </c>
      <c r="AP39" s="79" t="str">
        <f t="shared" si="67"/>
        <v>X</v>
      </c>
      <c r="AQ39" s="79" t="str">
        <f t="shared" si="68"/>
        <v>X</v>
      </c>
      <c r="AR39" s="79" t="str">
        <f t="shared" si="69"/>
        <v>X</v>
      </c>
      <c r="AS39" s="79" t="s">
        <v>2</v>
      </c>
      <c r="AT39" s="79" t="str">
        <f t="shared" si="70"/>
        <v>O</v>
      </c>
      <c r="AU39" s="79" t="str">
        <f t="shared" si="71"/>
        <v>O</v>
      </c>
      <c r="AV39" s="79" t="str">
        <f t="shared" si="72"/>
        <v>X</v>
      </c>
    </row>
    <row r="40" spans="1:48" x14ac:dyDescent="0.3">
      <c r="A40" s="9" t="s">
        <v>902</v>
      </c>
      <c r="B40" s="10" t="s">
        <v>1662</v>
      </c>
      <c r="C40" s="88">
        <v>1695</v>
      </c>
      <c r="D40" s="86">
        <v>109.2</v>
      </c>
      <c r="E40" s="87">
        <v>33</v>
      </c>
      <c r="F40" s="86">
        <v>85</v>
      </c>
      <c r="G40" s="17">
        <v>26</v>
      </c>
      <c r="H40" s="88">
        <v>238</v>
      </c>
      <c r="I40" s="89">
        <v>162000</v>
      </c>
      <c r="J40" s="89" t="s">
        <v>96</v>
      </c>
      <c r="K40" s="89">
        <v>73000</v>
      </c>
      <c r="L40" s="89" t="s">
        <v>81</v>
      </c>
      <c r="M40" s="90">
        <f t="shared" si="49"/>
        <v>89000</v>
      </c>
      <c r="N40" s="4">
        <f t="shared" si="50"/>
        <v>0.45061728395061729</v>
      </c>
      <c r="O40" s="91">
        <f t="shared" si="51"/>
        <v>4909.090909090909</v>
      </c>
      <c r="P40" s="91">
        <f t="shared" si="52"/>
        <v>2212.121212121212</v>
      </c>
      <c r="Q40" s="79">
        <v>3</v>
      </c>
      <c r="R40" s="79">
        <v>2</v>
      </c>
      <c r="S40" s="79" t="s">
        <v>61</v>
      </c>
      <c r="T40" s="5" t="s">
        <v>209</v>
      </c>
      <c r="U40" s="9"/>
      <c r="W40" s="86">
        <f t="shared" si="53"/>
        <v>109.2</v>
      </c>
      <c r="X40" s="87">
        <f t="shared" si="54"/>
        <v>33</v>
      </c>
      <c r="Y40" s="92">
        <f t="shared" si="55"/>
        <v>238</v>
      </c>
      <c r="Z40" s="90">
        <f t="shared" si="56"/>
        <v>162000</v>
      </c>
      <c r="AA40" s="90">
        <f t="shared" si="57"/>
        <v>73000</v>
      </c>
      <c r="AB40" s="90">
        <f t="shared" si="58"/>
        <v>89000</v>
      </c>
      <c r="AC40" s="4">
        <f t="shared" si="59"/>
        <v>0.45061728395061729</v>
      </c>
      <c r="AD40" s="91">
        <f t="shared" si="60"/>
        <v>4909.090909090909</v>
      </c>
      <c r="AE40" s="79" t="str">
        <f t="shared" si="61"/>
        <v>복</v>
      </c>
      <c r="AF40" s="79" t="str">
        <f t="shared" si="62"/>
        <v>3/2</v>
      </c>
      <c r="AH40" s="20" t="str">
        <f t="shared" si="63"/>
        <v>현대</v>
      </c>
      <c r="AI40" s="87">
        <f t="shared" si="48"/>
        <v>33</v>
      </c>
      <c r="AJ40" s="79" t="str">
        <f t="shared" si="64"/>
        <v>A-</v>
      </c>
      <c r="AK40" s="79" t="s">
        <v>13</v>
      </c>
      <c r="AL40" s="79" t="s">
        <v>62</v>
      </c>
      <c r="AM40" s="79" t="s">
        <v>63</v>
      </c>
      <c r="AN40" s="79" t="str">
        <f t="shared" si="65"/>
        <v>C</v>
      </c>
      <c r="AO40" s="79" t="str">
        <f t="shared" si="66"/>
        <v>X</v>
      </c>
      <c r="AP40" s="79" t="str">
        <f t="shared" si="67"/>
        <v>X</v>
      </c>
      <c r="AQ40" s="79" t="str">
        <f t="shared" si="68"/>
        <v>X</v>
      </c>
      <c r="AR40" s="79" t="str">
        <f t="shared" si="69"/>
        <v>X</v>
      </c>
      <c r="AS40" s="79" t="s">
        <v>2</v>
      </c>
      <c r="AT40" s="79" t="str">
        <f t="shared" si="70"/>
        <v>O</v>
      </c>
      <c r="AU40" s="79" t="str">
        <f t="shared" si="71"/>
        <v>O</v>
      </c>
      <c r="AV40" s="79" t="str">
        <f t="shared" si="72"/>
        <v>X</v>
      </c>
    </row>
    <row r="41" spans="1:48" x14ac:dyDescent="0.3">
      <c r="A41" s="9" t="s">
        <v>902</v>
      </c>
      <c r="B41" s="10" t="s">
        <v>1662</v>
      </c>
      <c r="C41" s="88">
        <v>1695</v>
      </c>
      <c r="D41" s="86">
        <v>129.69999999999999</v>
      </c>
      <c r="E41" s="87">
        <v>39</v>
      </c>
      <c r="F41" s="86">
        <v>108.8</v>
      </c>
      <c r="G41" s="17">
        <v>33</v>
      </c>
      <c r="H41" s="88">
        <v>90</v>
      </c>
      <c r="I41" s="89">
        <v>181000</v>
      </c>
      <c r="J41" s="89" t="s">
        <v>74</v>
      </c>
      <c r="K41" s="89"/>
      <c r="L41" s="89"/>
      <c r="M41" s="90">
        <f t="shared" si="49"/>
        <v>181000</v>
      </c>
      <c r="N41" s="4">
        <f t="shared" si="50"/>
        <v>0</v>
      </c>
      <c r="O41" s="91">
        <f t="shared" si="51"/>
        <v>4641.0256410256407</v>
      </c>
      <c r="P41" s="91">
        <f t="shared" si="52"/>
        <v>0</v>
      </c>
      <c r="Q41" s="79">
        <v>4</v>
      </c>
      <c r="R41" s="79">
        <v>2</v>
      </c>
      <c r="S41" s="79" t="s">
        <v>72</v>
      </c>
      <c r="T41" s="5">
        <v>129</v>
      </c>
      <c r="U41" s="9"/>
      <c r="W41" s="86">
        <f t="shared" si="53"/>
        <v>129.69999999999999</v>
      </c>
      <c r="X41" s="87">
        <f t="shared" si="54"/>
        <v>39</v>
      </c>
      <c r="Y41" s="92">
        <f t="shared" si="55"/>
        <v>90</v>
      </c>
      <c r="Z41" s="90">
        <f t="shared" si="56"/>
        <v>181000</v>
      </c>
      <c r="AA41" s="90">
        <f t="shared" si="57"/>
        <v>0</v>
      </c>
      <c r="AB41" s="90">
        <f t="shared" si="58"/>
        <v>181000</v>
      </c>
      <c r="AC41" s="4">
        <f t="shared" si="59"/>
        <v>0</v>
      </c>
      <c r="AD41" s="91">
        <f t="shared" si="60"/>
        <v>4641.0256410256407</v>
      </c>
      <c r="AE41" s="79" t="str">
        <f t="shared" si="61"/>
        <v>계</v>
      </c>
      <c r="AF41" s="79" t="str">
        <f t="shared" si="62"/>
        <v>4/2</v>
      </c>
      <c r="AH41" s="20" t="str">
        <f t="shared" si="63"/>
        <v>현대</v>
      </c>
      <c r="AI41" s="87">
        <f t="shared" si="48"/>
        <v>39</v>
      </c>
      <c r="AJ41" s="79" t="str">
        <f t="shared" si="64"/>
        <v>A-</v>
      </c>
      <c r="AK41" s="79" t="s">
        <v>13</v>
      </c>
      <c r="AL41" s="79" t="s">
        <v>62</v>
      </c>
      <c r="AM41" s="79" t="s">
        <v>63</v>
      </c>
      <c r="AN41" s="79" t="str">
        <f t="shared" si="65"/>
        <v>C</v>
      </c>
      <c r="AO41" s="79" t="str">
        <f t="shared" si="66"/>
        <v>X</v>
      </c>
      <c r="AP41" s="79" t="str">
        <f t="shared" si="67"/>
        <v>X</v>
      </c>
      <c r="AQ41" s="79" t="str">
        <f t="shared" si="68"/>
        <v>X</v>
      </c>
      <c r="AR41" s="79" t="str">
        <f t="shared" si="69"/>
        <v>X</v>
      </c>
      <c r="AS41" s="79" t="s">
        <v>2</v>
      </c>
      <c r="AT41" s="79" t="str">
        <f t="shared" si="70"/>
        <v>X</v>
      </c>
      <c r="AU41" s="79" t="str">
        <f t="shared" si="71"/>
        <v>O</v>
      </c>
      <c r="AV41" s="79" t="str">
        <f t="shared" si="72"/>
        <v>X</v>
      </c>
    </row>
    <row r="42" spans="1:48" x14ac:dyDescent="0.3">
      <c r="A42" s="9" t="s">
        <v>902</v>
      </c>
      <c r="B42" s="10" t="s">
        <v>1662</v>
      </c>
      <c r="C42" s="88">
        <v>1695</v>
      </c>
      <c r="D42" s="86">
        <v>155.19999999999999</v>
      </c>
      <c r="E42" s="87">
        <v>47</v>
      </c>
      <c r="F42" s="86">
        <v>129.69999999999999</v>
      </c>
      <c r="G42" s="17">
        <v>39</v>
      </c>
      <c r="H42" s="88">
        <v>330</v>
      </c>
      <c r="I42" s="89">
        <v>192000</v>
      </c>
      <c r="J42" s="89" t="s">
        <v>83</v>
      </c>
      <c r="K42" s="89">
        <v>95000</v>
      </c>
      <c r="L42" s="89" t="s">
        <v>65</v>
      </c>
      <c r="M42" s="90">
        <f t="shared" si="49"/>
        <v>97000</v>
      </c>
      <c r="N42" s="4">
        <f t="shared" si="50"/>
        <v>0.49479166666666669</v>
      </c>
      <c r="O42" s="91">
        <f t="shared" si="51"/>
        <v>4085.1063829787236</v>
      </c>
      <c r="P42" s="91">
        <f t="shared" si="52"/>
        <v>2021.2765957446809</v>
      </c>
      <c r="Q42" s="79">
        <v>4</v>
      </c>
      <c r="R42" s="79">
        <v>2</v>
      </c>
      <c r="S42" s="79" t="s">
        <v>72</v>
      </c>
      <c r="T42" s="5" t="s">
        <v>114</v>
      </c>
      <c r="U42" s="9"/>
      <c r="W42" s="86">
        <f t="shared" si="53"/>
        <v>155.19999999999999</v>
      </c>
      <c r="X42" s="87">
        <f t="shared" si="54"/>
        <v>47</v>
      </c>
      <c r="Y42" s="92">
        <f t="shared" si="55"/>
        <v>330</v>
      </c>
      <c r="Z42" s="90">
        <f t="shared" si="56"/>
        <v>192000</v>
      </c>
      <c r="AA42" s="90">
        <f t="shared" si="57"/>
        <v>95000</v>
      </c>
      <c r="AB42" s="90">
        <f t="shared" si="58"/>
        <v>97000</v>
      </c>
      <c r="AC42" s="4">
        <f t="shared" si="59"/>
        <v>0.49479166666666669</v>
      </c>
      <c r="AD42" s="91">
        <f t="shared" si="60"/>
        <v>4085.1063829787236</v>
      </c>
      <c r="AE42" s="79" t="str">
        <f t="shared" si="61"/>
        <v>계</v>
      </c>
      <c r="AF42" s="79" t="str">
        <f t="shared" si="62"/>
        <v>4/2</v>
      </c>
      <c r="AH42" s="20" t="str">
        <f t="shared" si="63"/>
        <v>현대</v>
      </c>
      <c r="AI42" s="87">
        <f t="shared" si="48"/>
        <v>47</v>
      </c>
      <c r="AJ42" s="79" t="str">
        <f t="shared" si="64"/>
        <v>A-</v>
      </c>
      <c r="AK42" s="79" t="s">
        <v>13</v>
      </c>
      <c r="AL42" s="79" t="s">
        <v>62</v>
      </c>
      <c r="AM42" s="79" t="s">
        <v>63</v>
      </c>
      <c r="AN42" s="79" t="str">
        <f t="shared" si="65"/>
        <v>C</v>
      </c>
      <c r="AO42" s="79" t="str">
        <f t="shared" si="66"/>
        <v>X</v>
      </c>
      <c r="AP42" s="79" t="str">
        <f t="shared" si="67"/>
        <v>X</v>
      </c>
      <c r="AQ42" s="79" t="str">
        <f t="shared" si="68"/>
        <v>X</v>
      </c>
      <c r="AR42" s="79" t="str">
        <f t="shared" si="69"/>
        <v>X</v>
      </c>
      <c r="AS42" s="79" t="s">
        <v>2</v>
      </c>
      <c r="AT42" s="79" t="str">
        <f t="shared" si="70"/>
        <v>X</v>
      </c>
      <c r="AU42" s="79" t="str">
        <f t="shared" si="71"/>
        <v>O</v>
      </c>
      <c r="AV42" s="79" t="str">
        <f t="shared" si="72"/>
        <v>X</v>
      </c>
    </row>
    <row r="43" spans="1:48" x14ac:dyDescent="0.3">
      <c r="A43" s="9" t="s">
        <v>902</v>
      </c>
      <c r="B43" s="10" t="s">
        <v>1662</v>
      </c>
      <c r="C43" s="88">
        <v>1695</v>
      </c>
      <c r="D43" s="86">
        <v>155</v>
      </c>
      <c r="E43" s="87">
        <v>47</v>
      </c>
      <c r="F43" s="86">
        <v>129.6</v>
      </c>
      <c r="G43" s="17">
        <v>39</v>
      </c>
      <c r="H43" s="88">
        <v>140</v>
      </c>
      <c r="I43" s="89">
        <v>190000</v>
      </c>
      <c r="J43" s="89" t="s">
        <v>83</v>
      </c>
      <c r="K43" s="89">
        <v>110000</v>
      </c>
      <c r="L43" s="89" t="s">
        <v>71</v>
      </c>
      <c r="M43" s="90">
        <f t="shared" si="49"/>
        <v>80000</v>
      </c>
      <c r="N43" s="4">
        <f t="shared" si="50"/>
        <v>0.57894736842105265</v>
      </c>
      <c r="O43" s="91">
        <f t="shared" si="51"/>
        <v>4042.5531914893618</v>
      </c>
      <c r="P43" s="91">
        <f t="shared" si="52"/>
        <v>2340.4255319148938</v>
      </c>
      <c r="Q43" s="79">
        <v>4</v>
      </c>
      <c r="R43" s="79">
        <v>2</v>
      </c>
      <c r="S43" s="79" t="s">
        <v>72</v>
      </c>
      <c r="T43" s="5" t="s">
        <v>115</v>
      </c>
      <c r="U43" s="9"/>
      <c r="W43" s="86">
        <f t="shared" si="53"/>
        <v>155</v>
      </c>
      <c r="X43" s="87">
        <f t="shared" si="54"/>
        <v>47</v>
      </c>
      <c r="Y43" s="92">
        <f t="shared" si="55"/>
        <v>140</v>
      </c>
      <c r="Z43" s="90">
        <f t="shared" si="56"/>
        <v>190000</v>
      </c>
      <c r="AA43" s="90">
        <f t="shared" si="57"/>
        <v>110000</v>
      </c>
      <c r="AB43" s="90">
        <f t="shared" si="58"/>
        <v>80000</v>
      </c>
      <c r="AC43" s="4">
        <f t="shared" si="59"/>
        <v>0.57894736842105265</v>
      </c>
      <c r="AD43" s="91">
        <f t="shared" si="60"/>
        <v>4042.5531914893618</v>
      </c>
      <c r="AE43" s="79" t="str">
        <f t="shared" si="61"/>
        <v>계</v>
      </c>
      <c r="AF43" s="79" t="str">
        <f t="shared" si="62"/>
        <v>4/2</v>
      </c>
      <c r="AH43" s="20" t="str">
        <f t="shared" si="63"/>
        <v>현대</v>
      </c>
      <c r="AI43" s="87">
        <f t="shared" si="48"/>
        <v>47</v>
      </c>
      <c r="AJ43" s="79" t="str">
        <f t="shared" si="64"/>
        <v>A-</v>
      </c>
      <c r="AK43" s="79" t="s">
        <v>13</v>
      </c>
      <c r="AL43" s="79" t="s">
        <v>62</v>
      </c>
      <c r="AM43" s="79" t="s">
        <v>63</v>
      </c>
      <c r="AN43" s="79" t="str">
        <f t="shared" si="65"/>
        <v>C</v>
      </c>
      <c r="AO43" s="79" t="str">
        <f t="shared" si="66"/>
        <v>X</v>
      </c>
      <c r="AP43" s="79" t="str">
        <f t="shared" si="67"/>
        <v>X</v>
      </c>
      <c r="AQ43" s="79" t="str">
        <f t="shared" si="68"/>
        <v>X</v>
      </c>
      <c r="AR43" s="79" t="str">
        <f t="shared" si="69"/>
        <v>X</v>
      </c>
      <c r="AS43" s="79" t="s">
        <v>2</v>
      </c>
      <c r="AT43" s="79" t="str">
        <f t="shared" si="70"/>
        <v>X</v>
      </c>
      <c r="AU43" s="79" t="str">
        <f t="shared" si="71"/>
        <v>O</v>
      </c>
      <c r="AV43" s="79" t="str">
        <f t="shared" si="72"/>
        <v>X</v>
      </c>
    </row>
    <row r="44" spans="1:48" x14ac:dyDescent="0.3">
      <c r="A44" s="9" t="s">
        <v>902</v>
      </c>
      <c r="B44" s="10" t="s">
        <v>1662</v>
      </c>
      <c r="C44" s="88">
        <v>1695</v>
      </c>
      <c r="D44" s="86">
        <v>195.5</v>
      </c>
      <c r="E44" s="87">
        <v>59</v>
      </c>
      <c r="F44" s="86">
        <v>164</v>
      </c>
      <c r="G44" s="17">
        <v>50</v>
      </c>
      <c r="H44" s="88">
        <v>110</v>
      </c>
      <c r="I44" s="89">
        <v>210000</v>
      </c>
      <c r="J44" s="89" t="s">
        <v>83</v>
      </c>
      <c r="K44" s="89"/>
      <c r="L44" s="89"/>
      <c r="M44" s="90">
        <f t="shared" si="49"/>
        <v>210000</v>
      </c>
      <c r="N44" s="4">
        <f t="shared" si="50"/>
        <v>0</v>
      </c>
      <c r="O44" s="91">
        <f t="shared" si="51"/>
        <v>3559.3220338983051</v>
      </c>
      <c r="P44" s="91">
        <f t="shared" si="52"/>
        <v>0</v>
      </c>
      <c r="Q44" s="79">
        <v>5</v>
      </c>
      <c r="R44" s="79">
        <v>2</v>
      </c>
      <c r="S44" s="79" t="s">
        <v>72</v>
      </c>
      <c r="T44" s="5">
        <v>195</v>
      </c>
      <c r="U44" s="9"/>
      <c r="W44" s="86">
        <f t="shared" si="53"/>
        <v>195.5</v>
      </c>
      <c r="X44" s="87">
        <f t="shared" si="54"/>
        <v>59</v>
      </c>
      <c r="Y44" s="92">
        <f t="shared" si="55"/>
        <v>110</v>
      </c>
      <c r="Z44" s="90">
        <f t="shared" si="56"/>
        <v>210000</v>
      </c>
      <c r="AA44" s="90">
        <f t="shared" si="57"/>
        <v>0</v>
      </c>
      <c r="AB44" s="90">
        <f t="shared" si="58"/>
        <v>210000</v>
      </c>
      <c r="AC44" s="4">
        <f t="shared" si="59"/>
        <v>0</v>
      </c>
      <c r="AD44" s="91">
        <f t="shared" si="60"/>
        <v>3559.3220338983051</v>
      </c>
      <c r="AE44" s="79" t="str">
        <f t="shared" si="61"/>
        <v>계</v>
      </c>
      <c r="AF44" s="79" t="str">
        <f t="shared" si="62"/>
        <v>5/2</v>
      </c>
      <c r="AH44" s="20" t="str">
        <f t="shared" si="63"/>
        <v>현대</v>
      </c>
      <c r="AI44" s="87">
        <f t="shared" si="48"/>
        <v>59</v>
      </c>
      <c r="AJ44" s="79" t="str">
        <f t="shared" si="64"/>
        <v>A-</v>
      </c>
      <c r="AK44" s="79" t="s">
        <v>13</v>
      </c>
      <c r="AL44" s="79" t="s">
        <v>62</v>
      </c>
      <c r="AM44" s="79" t="s">
        <v>63</v>
      </c>
      <c r="AN44" s="79" t="str">
        <f t="shared" si="65"/>
        <v>C</v>
      </c>
      <c r="AO44" s="79" t="str">
        <f t="shared" si="66"/>
        <v>X</v>
      </c>
      <c r="AP44" s="79" t="str">
        <f t="shared" si="67"/>
        <v>X</v>
      </c>
      <c r="AQ44" s="79" t="str">
        <f t="shared" si="68"/>
        <v>X</v>
      </c>
      <c r="AR44" s="79" t="str">
        <f t="shared" si="69"/>
        <v>X</v>
      </c>
      <c r="AS44" s="79" t="s">
        <v>2</v>
      </c>
      <c r="AT44" s="79" t="str">
        <f t="shared" si="70"/>
        <v>X</v>
      </c>
      <c r="AU44" s="79" t="str">
        <f t="shared" si="71"/>
        <v>O</v>
      </c>
      <c r="AV44" s="79" t="str">
        <f t="shared" si="72"/>
        <v>X</v>
      </c>
    </row>
    <row r="45" spans="1:48" x14ac:dyDescent="0.3">
      <c r="A45" s="9" t="s">
        <v>902</v>
      </c>
      <c r="B45" s="10" t="s">
        <v>1662</v>
      </c>
      <c r="C45" s="88">
        <v>1695</v>
      </c>
      <c r="D45" s="86">
        <v>208</v>
      </c>
      <c r="E45" s="87">
        <v>63</v>
      </c>
      <c r="F45" s="86">
        <v>173.8</v>
      </c>
      <c r="G45" s="17">
        <v>53</v>
      </c>
      <c r="H45" s="88">
        <v>10</v>
      </c>
      <c r="I45" s="89">
        <v>210000</v>
      </c>
      <c r="J45" s="89" t="s">
        <v>81</v>
      </c>
      <c r="K45" s="89">
        <v>130000</v>
      </c>
      <c r="L45" s="89" t="s">
        <v>81</v>
      </c>
      <c r="M45" s="90">
        <f t="shared" si="49"/>
        <v>80000</v>
      </c>
      <c r="N45" s="4">
        <f t="shared" si="50"/>
        <v>0.61904761904761907</v>
      </c>
      <c r="O45" s="91">
        <f t="shared" si="51"/>
        <v>3333.3333333333335</v>
      </c>
      <c r="P45" s="91">
        <f t="shared" si="52"/>
        <v>2063.4920634920636</v>
      </c>
      <c r="Q45" s="79">
        <v>5</v>
      </c>
      <c r="R45" s="79">
        <v>2</v>
      </c>
      <c r="S45" s="79" t="s">
        <v>72</v>
      </c>
      <c r="T45" s="5" t="s">
        <v>246</v>
      </c>
      <c r="U45" s="9"/>
      <c r="W45" s="86">
        <f t="shared" si="53"/>
        <v>208</v>
      </c>
      <c r="X45" s="87">
        <f t="shared" si="54"/>
        <v>63</v>
      </c>
      <c r="Y45" s="92">
        <f t="shared" si="55"/>
        <v>10</v>
      </c>
      <c r="Z45" s="90">
        <f t="shared" si="56"/>
        <v>210000</v>
      </c>
      <c r="AA45" s="90">
        <f t="shared" si="57"/>
        <v>130000</v>
      </c>
      <c r="AB45" s="90">
        <f t="shared" si="58"/>
        <v>80000</v>
      </c>
      <c r="AC45" s="4">
        <f t="shared" si="59"/>
        <v>0.61904761904761907</v>
      </c>
      <c r="AD45" s="91">
        <f t="shared" si="60"/>
        <v>3333.3333333333335</v>
      </c>
      <c r="AE45" s="79" t="str">
        <f t="shared" si="61"/>
        <v>계</v>
      </c>
      <c r="AF45" s="79" t="str">
        <f t="shared" si="62"/>
        <v>5/2</v>
      </c>
      <c r="AH45" s="20" t="str">
        <f t="shared" si="63"/>
        <v>현대</v>
      </c>
      <c r="AI45" s="87">
        <f t="shared" si="48"/>
        <v>63</v>
      </c>
      <c r="AJ45" s="79" t="str">
        <f t="shared" si="64"/>
        <v>A-</v>
      </c>
      <c r="AK45" s="79" t="s">
        <v>13</v>
      </c>
      <c r="AL45" s="79" t="s">
        <v>62</v>
      </c>
      <c r="AM45" s="79" t="s">
        <v>63</v>
      </c>
      <c r="AN45" s="79" t="str">
        <f t="shared" si="65"/>
        <v>C</v>
      </c>
      <c r="AO45" s="79" t="str">
        <f t="shared" si="66"/>
        <v>X</v>
      </c>
      <c r="AP45" s="79" t="str">
        <f t="shared" si="67"/>
        <v>X</v>
      </c>
      <c r="AQ45" s="79" t="str">
        <f t="shared" si="68"/>
        <v>X</v>
      </c>
      <c r="AR45" s="79" t="str">
        <f t="shared" si="69"/>
        <v>X</v>
      </c>
      <c r="AS45" s="79" t="s">
        <v>2</v>
      </c>
      <c r="AT45" s="79" t="str">
        <f t="shared" si="70"/>
        <v>X</v>
      </c>
      <c r="AU45" s="79" t="str">
        <f t="shared" si="71"/>
        <v>O</v>
      </c>
      <c r="AV45" s="79" t="str">
        <f t="shared" si="72"/>
        <v>X</v>
      </c>
    </row>
    <row r="46" spans="1:48" x14ac:dyDescent="0.3">
      <c r="A46" s="9" t="s">
        <v>902</v>
      </c>
      <c r="B46" s="10" t="s">
        <v>1662</v>
      </c>
      <c r="C46" s="88">
        <v>1695</v>
      </c>
      <c r="D46" s="86">
        <v>208.9</v>
      </c>
      <c r="E46" s="87">
        <v>63</v>
      </c>
      <c r="F46" s="86">
        <v>174.6</v>
      </c>
      <c r="G46" s="17">
        <v>53</v>
      </c>
      <c r="H46" s="88">
        <v>21</v>
      </c>
      <c r="I46" s="89">
        <v>205000</v>
      </c>
      <c r="J46" s="89" t="s">
        <v>81</v>
      </c>
      <c r="K46" s="89">
        <v>130000</v>
      </c>
      <c r="L46" s="89" t="s">
        <v>81</v>
      </c>
      <c r="M46" s="90">
        <f t="shared" si="49"/>
        <v>75000</v>
      </c>
      <c r="N46" s="4">
        <f t="shared" si="50"/>
        <v>0.63414634146341464</v>
      </c>
      <c r="O46" s="91">
        <f t="shared" si="51"/>
        <v>3253.968253968254</v>
      </c>
      <c r="P46" s="91">
        <f t="shared" si="52"/>
        <v>2063.4920634920636</v>
      </c>
      <c r="Q46" s="79">
        <v>5</v>
      </c>
      <c r="R46" s="79">
        <v>3</v>
      </c>
      <c r="S46" s="79" t="s">
        <v>72</v>
      </c>
      <c r="T46" s="5" t="s">
        <v>247</v>
      </c>
      <c r="U46" s="9"/>
      <c r="W46" s="86">
        <f t="shared" si="53"/>
        <v>208.9</v>
      </c>
      <c r="X46" s="87">
        <f t="shared" si="54"/>
        <v>63</v>
      </c>
      <c r="Y46" s="92">
        <f t="shared" si="55"/>
        <v>21</v>
      </c>
      <c r="Z46" s="90">
        <f t="shared" si="56"/>
        <v>205000</v>
      </c>
      <c r="AA46" s="90">
        <f t="shared" si="57"/>
        <v>130000</v>
      </c>
      <c r="AB46" s="90">
        <f t="shared" si="58"/>
        <v>75000</v>
      </c>
      <c r="AC46" s="4">
        <f t="shared" si="59"/>
        <v>0.63414634146341464</v>
      </c>
      <c r="AD46" s="91">
        <f t="shared" si="60"/>
        <v>3253.968253968254</v>
      </c>
      <c r="AE46" s="79" t="str">
        <f t="shared" si="61"/>
        <v>계</v>
      </c>
      <c r="AF46" s="79" t="str">
        <f t="shared" si="62"/>
        <v>5/3</v>
      </c>
      <c r="AH46" s="20" t="str">
        <f t="shared" si="63"/>
        <v>현대</v>
      </c>
      <c r="AI46" s="87">
        <f t="shared" si="48"/>
        <v>63</v>
      </c>
      <c r="AJ46" s="79" t="str">
        <f t="shared" si="64"/>
        <v>A-</v>
      </c>
      <c r="AK46" s="79" t="s">
        <v>13</v>
      </c>
      <c r="AL46" s="79" t="s">
        <v>62</v>
      </c>
      <c r="AM46" s="79" t="s">
        <v>63</v>
      </c>
      <c r="AN46" s="79" t="str">
        <f t="shared" si="65"/>
        <v>C</v>
      </c>
      <c r="AO46" s="79" t="str">
        <f t="shared" si="66"/>
        <v>X</v>
      </c>
      <c r="AP46" s="79" t="str">
        <f t="shared" si="67"/>
        <v>X</v>
      </c>
      <c r="AQ46" s="79" t="str">
        <f t="shared" si="68"/>
        <v>X</v>
      </c>
      <c r="AR46" s="79" t="str">
        <f t="shared" si="69"/>
        <v>X</v>
      </c>
      <c r="AS46" s="79" t="s">
        <v>2</v>
      </c>
      <c r="AT46" s="79" t="str">
        <f t="shared" si="70"/>
        <v>X</v>
      </c>
      <c r="AU46" s="79" t="str">
        <f t="shared" si="71"/>
        <v>O</v>
      </c>
      <c r="AV46" s="79" t="str">
        <f t="shared" si="72"/>
        <v>X</v>
      </c>
    </row>
    <row r="47" spans="1:48" x14ac:dyDescent="0.3">
      <c r="A47" s="9" t="s">
        <v>902</v>
      </c>
      <c r="B47" s="10" t="s">
        <v>1662</v>
      </c>
      <c r="C47" s="88">
        <v>1695</v>
      </c>
      <c r="D47" s="86">
        <v>209.8</v>
      </c>
      <c r="E47" s="87">
        <v>63</v>
      </c>
      <c r="F47" s="86">
        <v>175.5</v>
      </c>
      <c r="G47" s="17">
        <v>53</v>
      </c>
      <c r="H47" s="88">
        <v>3</v>
      </c>
      <c r="I47" s="89"/>
      <c r="J47" s="89"/>
      <c r="K47" s="89"/>
      <c r="L47" s="89"/>
      <c r="M47" s="90">
        <f t="shared" si="49"/>
        <v>0</v>
      </c>
      <c r="N47" s="4" t="str">
        <f t="shared" si="50"/>
        <v/>
      </c>
      <c r="O47" s="91">
        <f t="shared" si="51"/>
        <v>0</v>
      </c>
      <c r="P47" s="91">
        <f t="shared" si="52"/>
        <v>0</v>
      </c>
      <c r="Q47" s="79">
        <v>5</v>
      </c>
      <c r="R47" s="79">
        <v>2</v>
      </c>
      <c r="S47" s="79" t="s">
        <v>72</v>
      </c>
      <c r="T47" s="5" t="s">
        <v>248</v>
      </c>
      <c r="U47" s="9"/>
      <c r="W47" s="86">
        <f t="shared" si="53"/>
        <v>209.8</v>
      </c>
      <c r="X47" s="87">
        <f t="shared" si="54"/>
        <v>63</v>
      </c>
      <c r="Y47" s="92">
        <f t="shared" si="55"/>
        <v>3</v>
      </c>
      <c r="Z47" s="90">
        <f t="shared" si="56"/>
        <v>0</v>
      </c>
      <c r="AA47" s="90">
        <f t="shared" si="57"/>
        <v>0</v>
      </c>
      <c r="AB47" s="90">
        <f t="shared" si="58"/>
        <v>0</v>
      </c>
      <c r="AC47" s="4" t="str">
        <f t="shared" si="59"/>
        <v/>
      </c>
      <c r="AD47" s="91">
        <f t="shared" si="60"/>
        <v>0</v>
      </c>
      <c r="AE47" s="79" t="str">
        <f t="shared" si="61"/>
        <v>계</v>
      </c>
      <c r="AF47" s="79" t="str">
        <f t="shared" si="62"/>
        <v>5/2</v>
      </c>
      <c r="AH47" s="20" t="str">
        <f t="shared" si="63"/>
        <v>현대</v>
      </c>
      <c r="AI47" s="87">
        <f t="shared" si="48"/>
        <v>63</v>
      </c>
      <c r="AJ47" s="79" t="str">
        <f t="shared" si="64"/>
        <v>A-</v>
      </c>
      <c r="AK47" s="79" t="s">
        <v>13</v>
      </c>
      <c r="AL47" s="79" t="s">
        <v>62</v>
      </c>
      <c r="AM47" s="79" t="s">
        <v>63</v>
      </c>
      <c r="AN47" s="79" t="str">
        <f t="shared" si="65"/>
        <v>C</v>
      </c>
      <c r="AO47" s="79" t="str">
        <f t="shared" si="66"/>
        <v/>
      </c>
      <c r="AP47" s="79" t="str">
        <f t="shared" si="67"/>
        <v/>
      </c>
      <c r="AQ47" s="79" t="str">
        <f t="shared" si="68"/>
        <v>O</v>
      </c>
      <c r="AR47" s="79" t="str">
        <f t="shared" si="69"/>
        <v>O</v>
      </c>
      <c r="AS47" s="79" t="s">
        <v>2</v>
      </c>
      <c r="AT47" s="79" t="str">
        <f t="shared" si="70"/>
        <v>X</v>
      </c>
      <c r="AU47" s="79" t="str">
        <f t="shared" si="71"/>
        <v>O</v>
      </c>
      <c r="AV47" s="79" t="str">
        <f t="shared" si="72"/>
        <v/>
      </c>
    </row>
    <row r="48" spans="1:48" x14ac:dyDescent="0.3">
      <c r="A48" s="9" t="s">
        <v>902</v>
      </c>
      <c r="B48" s="10" t="s">
        <v>1662</v>
      </c>
      <c r="C48" s="88">
        <v>1695</v>
      </c>
      <c r="D48" s="86">
        <v>217.5</v>
      </c>
      <c r="E48" s="87">
        <v>66</v>
      </c>
      <c r="F48" s="86">
        <v>186.2</v>
      </c>
      <c r="G48" s="17">
        <v>56</v>
      </c>
      <c r="H48" s="88">
        <v>171</v>
      </c>
      <c r="I48" s="89">
        <v>250000</v>
      </c>
      <c r="J48" s="89" t="s">
        <v>84</v>
      </c>
      <c r="K48" s="89">
        <v>120000</v>
      </c>
      <c r="L48" s="89" t="s">
        <v>243</v>
      </c>
      <c r="M48" s="90">
        <f t="shared" si="49"/>
        <v>130000</v>
      </c>
      <c r="N48" s="4">
        <f t="shared" si="50"/>
        <v>0.48</v>
      </c>
      <c r="O48" s="91">
        <f t="shared" si="51"/>
        <v>3787.878787878788</v>
      </c>
      <c r="P48" s="91">
        <f t="shared" si="52"/>
        <v>1818.1818181818182</v>
      </c>
      <c r="Q48" s="79">
        <v>5</v>
      </c>
      <c r="R48" s="79">
        <v>2</v>
      </c>
      <c r="S48" s="79" t="s">
        <v>72</v>
      </c>
      <c r="T48" s="5">
        <v>217</v>
      </c>
      <c r="U48" s="9"/>
      <c r="W48" s="86">
        <f t="shared" si="53"/>
        <v>217.5</v>
      </c>
      <c r="X48" s="87">
        <f t="shared" si="54"/>
        <v>66</v>
      </c>
      <c r="Y48" s="92">
        <f t="shared" si="55"/>
        <v>171</v>
      </c>
      <c r="Z48" s="90">
        <f t="shared" si="56"/>
        <v>250000</v>
      </c>
      <c r="AA48" s="90">
        <f t="shared" si="57"/>
        <v>120000</v>
      </c>
      <c r="AB48" s="90">
        <f t="shared" si="58"/>
        <v>130000</v>
      </c>
      <c r="AC48" s="4">
        <f t="shared" si="59"/>
        <v>0.48</v>
      </c>
      <c r="AD48" s="91">
        <f t="shared" si="60"/>
        <v>3787.878787878788</v>
      </c>
      <c r="AE48" s="79" t="str">
        <f t="shared" si="61"/>
        <v>계</v>
      </c>
      <c r="AF48" s="79" t="str">
        <f t="shared" si="62"/>
        <v>5/2</v>
      </c>
      <c r="AH48" s="20" t="str">
        <f t="shared" si="63"/>
        <v>현대</v>
      </c>
      <c r="AI48" s="87">
        <f t="shared" si="48"/>
        <v>66</v>
      </c>
      <c r="AJ48" s="79" t="str">
        <f t="shared" si="64"/>
        <v>A-</v>
      </c>
      <c r="AK48" s="79" t="s">
        <v>13</v>
      </c>
      <c r="AL48" s="79" t="s">
        <v>62</v>
      </c>
      <c r="AM48" s="79" t="s">
        <v>63</v>
      </c>
      <c r="AN48" s="79" t="str">
        <f t="shared" si="65"/>
        <v>C</v>
      </c>
      <c r="AO48" s="79" t="str">
        <f t="shared" si="66"/>
        <v>X</v>
      </c>
      <c r="AP48" s="79" t="str">
        <f t="shared" si="67"/>
        <v>X</v>
      </c>
      <c r="AQ48" s="79" t="str">
        <f t="shared" si="68"/>
        <v>X</v>
      </c>
      <c r="AR48" s="79" t="str">
        <f t="shared" si="69"/>
        <v>X</v>
      </c>
      <c r="AS48" s="79" t="s">
        <v>2</v>
      </c>
      <c r="AT48" s="79" t="str">
        <f t="shared" si="70"/>
        <v>X</v>
      </c>
      <c r="AU48" s="79" t="str">
        <f t="shared" si="71"/>
        <v>O</v>
      </c>
      <c r="AV48" s="79" t="str">
        <f t="shared" si="72"/>
        <v>X</v>
      </c>
    </row>
    <row r="49" spans="1:48" x14ac:dyDescent="0.3">
      <c r="A49" s="9" t="s">
        <v>902</v>
      </c>
      <c r="B49" s="10" t="s">
        <v>1662</v>
      </c>
      <c r="C49" s="88">
        <v>1695</v>
      </c>
      <c r="D49" s="86">
        <v>226</v>
      </c>
      <c r="E49" s="87">
        <v>68</v>
      </c>
      <c r="F49" s="86">
        <v>189.6</v>
      </c>
      <c r="G49" s="17">
        <v>57</v>
      </c>
      <c r="H49" s="88">
        <v>56</v>
      </c>
      <c r="I49" s="89"/>
      <c r="J49" s="89"/>
      <c r="K49" s="89"/>
      <c r="L49" s="89"/>
      <c r="M49" s="90">
        <f t="shared" si="49"/>
        <v>0</v>
      </c>
      <c r="N49" s="4" t="str">
        <f t="shared" si="50"/>
        <v/>
      </c>
      <c r="O49" s="91">
        <f t="shared" si="51"/>
        <v>0</v>
      </c>
      <c r="P49" s="91">
        <f t="shared" si="52"/>
        <v>0</v>
      </c>
      <c r="Q49" s="79">
        <v>5</v>
      </c>
      <c r="R49" s="79">
        <v>2</v>
      </c>
      <c r="S49" s="79" t="s">
        <v>72</v>
      </c>
      <c r="T49" s="5">
        <v>225</v>
      </c>
      <c r="U49" s="9"/>
      <c r="W49" s="86">
        <f t="shared" si="53"/>
        <v>226</v>
      </c>
      <c r="X49" s="87">
        <f t="shared" si="54"/>
        <v>68</v>
      </c>
      <c r="Y49" s="92">
        <f t="shared" si="55"/>
        <v>56</v>
      </c>
      <c r="Z49" s="90">
        <f t="shared" si="56"/>
        <v>0</v>
      </c>
      <c r="AA49" s="90">
        <f t="shared" si="57"/>
        <v>0</v>
      </c>
      <c r="AB49" s="90">
        <f t="shared" si="58"/>
        <v>0</v>
      </c>
      <c r="AC49" s="4" t="str">
        <f t="shared" si="59"/>
        <v/>
      </c>
      <c r="AD49" s="91">
        <f t="shared" si="60"/>
        <v>0</v>
      </c>
      <c r="AE49" s="79" t="str">
        <f t="shared" si="61"/>
        <v>계</v>
      </c>
      <c r="AF49" s="79" t="str">
        <f t="shared" si="62"/>
        <v>5/2</v>
      </c>
      <c r="AH49" s="20" t="str">
        <f t="shared" si="63"/>
        <v>현대</v>
      </c>
      <c r="AI49" s="87">
        <f t="shared" si="48"/>
        <v>68</v>
      </c>
      <c r="AJ49" s="79" t="str">
        <f t="shared" si="64"/>
        <v>A-</v>
      </c>
      <c r="AK49" s="79" t="s">
        <v>13</v>
      </c>
      <c r="AL49" s="79" t="s">
        <v>62</v>
      </c>
      <c r="AM49" s="79" t="s">
        <v>63</v>
      </c>
      <c r="AN49" s="79" t="str">
        <f t="shared" si="65"/>
        <v>C</v>
      </c>
      <c r="AO49" s="79" t="str">
        <f t="shared" si="66"/>
        <v/>
      </c>
      <c r="AP49" s="79" t="str">
        <f t="shared" si="67"/>
        <v/>
      </c>
      <c r="AQ49" s="79" t="str">
        <f t="shared" si="68"/>
        <v>O</v>
      </c>
      <c r="AR49" s="79" t="str">
        <f t="shared" si="69"/>
        <v>O</v>
      </c>
      <c r="AS49" s="79" t="s">
        <v>2</v>
      </c>
      <c r="AT49" s="79" t="str">
        <f t="shared" si="70"/>
        <v>X</v>
      </c>
      <c r="AU49" s="79" t="str">
        <f t="shared" si="71"/>
        <v>O</v>
      </c>
      <c r="AV49" s="79" t="str">
        <f t="shared" si="72"/>
        <v/>
      </c>
    </row>
    <row r="50" spans="1:48" x14ac:dyDescent="0.3">
      <c r="A50" s="9" t="s">
        <v>902</v>
      </c>
      <c r="B50" s="10" t="s">
        <v>1662</v>
      </c>
      <c r="C50" s="88">
        <v>1695</v>
      </c>
      <c r="D50" s="86">
        <v>230.5</v>
      </c>
      <c r="E50" s="87">
        <v>70</v>
      </c>
      <c r="F50" s="86">
        <v>193.4</v>
      </c>
      <c r="G50" s="17">
        <v>59</v>
      </c>
      <c r="H50" s="88">
        <v>56</v>
      </c>
      <c r="I50" s="89"/>
      <c r="J50" s="89"/>
      <c r="K50" s="89"/>
      <c r="L50" s="89"/>
      <c r="M50" s="90">
        <f t="shared" si="49"/>
        <v>0</v>
      </c>
      <c r="N50" s="4" t="str">
        <f t="shared" si="50"/>
        <v/>
      </c>
      <c r="O50" s="91">
        <f t="shared" si="51"/>
        <v>0</v>
      </c>
      <c r="P50" s="91">
        <f t="shared" si="52"/>
        <v>0</v>
      </c>
      <c r="Q50" s="79">
        <v>5</v>
      </c>
      <c r="R50" s="79">
        <v>2</v>
      </c>
      <c r="S50" s="79" t="s">
        <v>72</v>
      </c>
      <c r="T50" s="5">
        <v>230</v>
      </c>
      <c r="U50" s="9"/>
      <c r="W50" s="86">
        <f t="shared" si="53"/>
        <v>230.5</v>
      </c>
      <c r="X50" s="87">
        <f t="shared" si="54"/>
        <v>70</v>
      </c>
      <c r="Y50" s="92">
        <f t="shared" si="55"/>
        <v>56</v>
      </c>
      <c r="Z50" s="90">
        <f t="shared" si="56"/>
        <v>0</v>
      </c>
      <c r="AA50" s="90">
        <f t="shared" si="57"/>
        <v>0</v>
      </c>
      <c r="AB50" s="90">
        <f t="shared" si="58"/>
        <v>0</v>
      </c>
      <c r="AC50" s="4" t="str">
        <f t="shared" si="59"/>
        <v/>
      </c>
      <c r="AD50" s="91">
        <f t="shared" si="60"/>
        <v>0</v>
      </c>
      <c r="AE50" s="79" t="str">
        <f t="shared" si="61"/>
        <v>계</v>
      </c>
      <c r="AF50" s="79" t="str">
        <f t="shared" si="62"/>
        <v>5/2</v>
      </c>
      <c r="AH50" s="20" t="str">
        <f t="shared" si="63"/>
        <v>현대</v>
      </c>
      <c r="AI50" s="87">
        <f t="shared" si="48"/>
        <v>70</v>
      </c>
      <c r="AJ50" s="79" t="str">
        <f t="shared" si="64"/>
        <v>A-</v>
      </c>
      <c r="AK50" s="79" t="s">
        <v>13</v>
      </c>
      <c r="AL50" s="79" t="s">
        <v>62</v>
      </c>
      <c r="AM50" s="79" t="s">
        <v>63</v>
      </c>
      <c r="AN50" s="79" t="str">
        <f t="shared" si="65"/>
        <v>C</v>
      </c>
      <c r="AO50" s="79" t="str">
        <f t="shared" si="66"/>
        <v/>
      </c>
      <c r="AP50" s="79" t="str">
        <f t="shared" si="67"/>
        <v/>
      </c>
      <c r="AQ50" s="79" t="str">
        <f t="shared" si="68"/>
        <v>O</v>
      </c>
      <c r="AR50" s="79" t="str">
        <f t="shared" si="69"/>
        <v>O</v>
      </c>
      <c r="AS50" s="79" t="s">
        <v>2</v>
      </c>
      <c r="AT50" s="79" t="str">
        <f t="shared" si="70"/>
        <v>X</v>
      </c>
      <c r="AU50" s="79" t="str">
        <f t="shared" si="71"/>
        <v>O</v>
      </c>
      <c r="AV50" s="79" t="str">
        <f t="shared" si="72"/>
        <v/>
      </c>
    </row>
    <row r="51" spans="1:48" x14ac:dyDescent="0.3">
      <c r="A51" s="9" t="s">
        <v>902</v>
      </c>
      <c r="B51" s="10" t="s">
        <v>1662</v>
      </c>
      <c r="C51" s="88">
        <v>1695</v>
      </c>
      <c r="D51" s="86">
        <v>255.8</v>
      </c>
      <c r="E51" s="87">
        <v>77</v>
      </c>
      <c r="F51" s="86">
        <v>214.7</v>
      </c>
      <c r="G51" s="17">
        <v>65</v>
      </c>
      <c r="H51" s="88">
        <v>4</v>
      </c>
      <c r="I51" s="89"/>
      <c r="J51" s="89"/>
      <c r="K51" s="89"/>
      <c r="L51" s="89"/>
      <c r="M51" s="90">
        <f t="shared" si="49"/>
        <v>0</v>
      </c>
      <c r="N51" s="4" t="str">
        <f t="shared" si="50"/>
        <v/>
      </c>
      <c r="O51" s="91">
        <f t="shared" si="51"/>
        <v>0</v>
      </c>
      <c r="P51" s="91">
        <f t="shared" si="52"/>
        <v>0</v>
      </c>
      <c r="Q51" s="79">
        <v>5</v>
      </c>
      <c r="R51" s="79">
        <v>3</v>
      </c>
      <c r="S51" s="79" t="s">
        <v>72</v>
      </c>
      <c r="T51" s="5">
        <v>255</v>
      </c>
      <c r="U51" s="9"/>
      <c r="W51" s="86">
        <f t="shared" si="53"/>
        <v>255.8</v>
      </c>
      <c r="X51" s="87">
        <f t="shared" si="54"/>
        <v>77</v>
      </c>
      <c r="Y51" s="92">
        <f t="shared" si="55"/>
        <v>4</v>
      </c>
      <c r="Z51" s="90">
        <f t="shared" si="56"/>
        <v>0</v>
      </c>
      <c r="AA51" s="90">
        <f t="shared" si="57"/>
        <v>0</v>
      </c>
      <c r="AB51" s="90">
        <f t="shared" si="58"/>
        <v>0</v>
      </c>
      <c r="AC51" s="4" t="str">
        <f t="shared" si="59"/>
        <v/>
      </c>
      <c r="AD51" s="91">
        <f t="shared" si="60"/>
        <v>0</v>
      </c>
      <c r="AE51" s="79" t="str">
        <f t="shared" si="61"/>
        <v>계</v>
      </c>
      <c r="AF51" s="79" t="str">
        <f t="shared" si="62"/>
        <v>5/3</v>
      </c>
      <c r="AH51" s="20" t="str">
        <f t="shared" si="63"/>
        <v>현대</v>
      </c>
      <c r="AI51" s="87">
        <f t="shared" si="48"/>
        <v>77</v>
      </c>
      <c r="AJ51" s="79" t="str">
        <f t="shared" si="64"/>
        <v>A-</v>
      </c>
      <c r="AK51" s="79" t="s">
        <v>13</v>
      </c>
      <c r="AL51" s="79" t="s">
        <v>62</v>
      </c>
      <c r="AM51" s="79" t="s">
        <v>63</v>
      </c>
      <c r="AN51" s="79" t="str">
        <f t="shared" si="65"/>
        <v>C</v>
      </c>
      <c r="AO51" s="79" t="str">
        <f t="shared" si="66"/>
        <v/>
      </c>
      <c r="AP51" s="79" t="str">
        <f t="shared" si="67"/>
        <v/>
      </c>
      <c r="AQ51" s="79" t="str">
        <f t="shared" si="68"/>
        <v>O</v>
      </c>
      <c r="AR51" s="79" t="str">
        <f t="shared" si="69"/>
        <v>O</v>
      </c>
      <c r="AS51" s="79" t="s">
        <v>2</v>
      </c>
      <c r="AT51" s="79" t="str">
        <f t="shared" si="70"/>
        <v>X</v>
      </c>
      <c r="AU51" s="79" t="str">
        <f t="shared" si="71"/>
        <v>O</v>
      </c>
      <c r="AV51" s="79" t="str">
        <f t="shared" si="72"/>
        <v/>
      </c>
    </row>
    <row r="52" spans="1:48" x14ac:dyDescent="0.3">
      <c r="A52" s="9" t="s">
        <v>902</v>
      </c>
      <c r="B52" s="10" t="s">
        <v>1662</v>
      </c>
      <c r="C52" s="88">
        <v>1695</v>
      </c>
      <c r="D52" s="86">
        <v>260.7</v>
      </c>
      <c r="E52" s="87">
        <v>79</v>
      </c>
      <c r="F52" s="86">
        <v>218.8</v>
      </c>
      <c r="G52" s="17">
        <v>66</v>
      </c>
      <c r="H52" s="88">
        <v>8</v>
      </c>
      <c r="I52" s="89"/>
      <c r="J52" s="89"/>
      <c r="K52" s="89"/>
      <c r="L52" s="89"/>
      <c r="M52" s="90">
        <f t="shared" si="49"/>
        <v>0</v>
      </c>
      <c r="N52" s="4" t="str">
        <f t="shared" si="50"/>
        <v/>
      </c>
      <c r="O52" s="91">
        <f t="shared" si="51"/>
        <v>0</v>
      </c>
      <c r="P52" s="91">
        <f t="shared" si="52"/>
        <v>0</v>
      </c>
      <c r="Q52" s="79">
        <v>6</v>
      </c>
      <c r="R52" s="79">
        <v>3</v>
      </c>
      <c r="S52" s="79" t="s">
        <v>72</v>
      </c>
      <c r="T52" s="5" t="s">
        <v>245</v>
      </c>
      <c r="U52" s="9"/>
      <c r="W52" s="86">
        <f t="shared" si="53"/>
        <v>260.7</v>
      </c>
      <c r="X52" s="87">
        <f t="shared" si="54"/>
        <v>79</v>
      </c>
      <c r="Y52" s="92">
        <f t="shared" si="55"/>
        <v>8</v>
      </c>
      <c r="Z52" s="90">
        <f t="shared" si="56"/>
        <v>0</v>
      </c>
      <c r="AA52" s="90">
        <f t="shared" si="57"/>
        <v>0</v>
      </c>
      <c r="AB52" s="90">
        <f t="shared" si="58"/>
        <v>0</v>
      </c>
      <c r="AC52" s="4" t="str">
        <f t="shared" si="59"/>
        <v/>
      </c>
      <c r="AD52" s="91">
        <f t="shared" si="60"/>
        <v>0</v>
      </c>
      <c r="AE52" s="79" t="str">
        <f t="shared" si="61"/>
        <v>계</v>
      </c>
      <c r="AF52" s="79" t="str">
        <f t="shared" si="62"/>
        <v>6/3</v>
      </c>
      <c r="AH52" s="20" t="str">
        <f t="shared" si="63"/>
        <v>현대</v>
      </c>
      <c r="AI52" s="87">
        <f t="shared" si="48"/>
        <v>79</v>
      </c>
      <c r="AJ52" s="79" t="str">
        <f t="shared" si="64"/>
        <v>A-</v>
      </c>
      <c r="AK52" s="79" t="s">
        <v>13</v>
      </c>
      <c r="AL52" s="79" t="s">
        <v>62</v>
      </c>
      <c r="AM52" s="79" t="s">
        <v>63</v>
      </c>
      <c r="AN52" s="79" t="str">
        <f t="shared" si="65"/>
        <v>C</v>
      </c>
      <c r="AO52" s="79" t="str">
        <f t="shared" si="66"/>
        <v/>
      </c>
      <c r="AP52" s="79" t="str">
        <f t="shared" si="67"/>
        <v/>
      </c>
      <c r="AQ52" s="79" t="str">
        <f t="shared" si="68"/>
        <v>O</v>
      </c>
      <c r="AR52" s="79" t="str">
        <f t="shared" si="69"/>
        <v>O</v>
      </c>
      <c r="AS52" s="79" t="s">
        <v>2</v>
      </c>
      <c r="AT52" s="79" t="str">
        <f t="shared" si="70"/>
        <v>X</v>
      </c>
      <c r="AU52" s="79" t="str">
        <f t="shared" si="71"/>
        <v>O</v>
      </c>
      <c r="AV52" s="79" t="str">
        <f t="shared" si="72"/>
        <v/>
      </c>
    </row>
    <row r="53" spans="1:48" x14ac:dyDescent="0.3">
      <c r="A53" s="9" t="s">
        <v>902</v>
      </c>
      <c r="B53" s="10" t="s">
        <v>1662</v>
      </c>
      <c r="C53" s="88">
        <v>1695</v>
      </c>
      <c r="D53" s="86">
        <v>260.3</v>
      </c>
      <c r="E53" s="87">
        <v>79</v>
      </c>
      <c r="F53" s="86">
        <v>218.5</v>
      </c>
      <c r="G53" s="17">
        <v>66</v>
      </c>
      <c r="H53" s="88">
        <v>4</v>
      </c>
      <c r="I53" s="89"/>
      <c r="J53" s="89"/>
      <c r="K53" s="89"/>
      <c r="L53" s="89"/>
      <c r="M53" s="90">
        <f t="shared" si="49"/>
        <v>0</v>
      </c>
      <c r="N53" s="4" t="str">
        <f t="shared" si="50"/>
        <v/>
      </c>
      <c r="O53" s="91">
        <f t="shared" si="51"/>
        <v>0</v>
      </c>
      <c r="P53" s="91">
        <f t="shared" si="52"/>
        <v>0</v>
      </c>
      <c r="Q53" s="79">
        <v>6</v>
      </c>
      <c r="R53" s="79">
        <v>2</v>
      </c>
      <c r="S53" s="79" t="s">
        <v>72</v>
      </c>
      <c r="T53" s="5" t="s">
        <v>244</v>
      </c>
      <c r="U53" s="9"/>
      <c r="W53" s="86">
        <f t="shared" si="53"/>
        <v>260.3</v>
      </c>
      <c r="X53" s="87">
        <f t="shared" si="54"/>
        <v>79</v>
      </c>
      <c r="Y53" s="92">
        <f t="shared" si="55"/>
        <v>4</v>
      </c>
      <c r="Z53" s="90">
        <f t="shared" si="56"/>
        <v>0</v>
      </c>
      <c r="AA53" s="90">
        <f t="shared" si="57"/>
        <v>0</v>
      </c>
      <c r="AB53" s="90">
        <f t="shared" si="58"/>
        <v>0</v>
      </c>
      <c r="AC53" s="4" t="str">
        <f t="shared" si="59"/>
        <v/>
      </c>
      <c r="AD53" s="91">
        <f t="shared" si="60"/>
        <v>0</v>
      </c>
      <c r="AE53" s="79" t="str">
        <f t="shared" si="61"/>
        <v>계</v>
      </c>
      <c r="AF53" s="79" t="str">
        <f t="shared" si="62"/>
        <v>6/2</v>
      </c>
      <c r="AH53" s="20" t="str">
        <f t="shared" si="63"/>
        <v>현대</v>
      </c>
      <c r="AI53" s="87">
        <f t="shared" si="48"/>
        <v>79</v>
      </c>
      <c r="AJ53" s="79" t="str">
        <f t="shared" si="64"/>
        <v>A-</v>
      </c>
      <c r="AK53" s="79" t="s">
        <v>13</v>
      </c>
      <c r="AL53" s="79" t="s">
        <v>62</v>
      </c>
      <c r="AM53" s="79" t="s">
        <v>63</v>
      </c>
      <c r="AN53" s="79" t="str">
        <f t="shared" si="65"/>
        <v>C</v>
      </c>
      <c r="AO53" s="79" t="str">
        <f t="shared" si="66"/>
        <v/>
      </c>
      <c r="AP53" s="79" t="str">
        <f t="shared" si="67"/>
        <v/>
      </c>
      <c r="AQ53" s="79" t="str">
        <f t="shared" si="68"/>
        <v>O</v>
      </c>
      <c r="AR53" s="79" t="str">
        <f t="shared" si="69"/>
        <v>O</v>
      </c>
      <c r="AS53" s="79" t="s">
        <v>2</v>
      </c>
      <c r="AT53" s="79" t="str">
        <f t="shared" si="70"/>
        <v>X</v>
      </c>
      <c r="AU53" s="79" t="str">
        <f t="shared" si="71"/>
        <v>O</v>
      </c>
      <c r="AV53" s="79" t="str">
        <f t="shared" si="72"/>
        <v/>
      </c>
    </row>
    <row r="54" spans="1:48" x14ac:dyDescent="0.3">
      <c r="A54" s="9"/>
      <c r="B54" s="79"/>
      <c r="C54" s="6"/>
      <c r="D54" s="9"/>
      <c r="E54" s="14"/>
      <c r="F54" s="86"/>
      <c r="G54" s="9"/>
      <c r="H54" s="9"/>
      <c r="I54" s="9"/>
      <c r="J54" s="9"/>
      <c r="K54" s="9"/>
      <c r="L54" s="9"/>
      <c r="M54" s="9"/>
      <c r="N54" s="9"/>
      <c r="O54" s="91"/>
      <c r="P54" s="91"/>
      <c r="Q54" s="87"/>
      <c r="R54" s="87"/>
      <c r="S54" s="9"/>
      <c r="T54" s="47"/>
      <c r="U54" s="9"/>
      <c r="W54" s="67" t="str">
        <f>$A$4&amp;" "&amp;A55&amp;"("&amp;B55&amp;","&amp;C55&amp;"^)"</f>
        <v>서현동 효자촌임광('92.07.,732^)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63"/>
        <v/>
      </c>
      <c r="AI54" s="106" t="str">
        <f t="shared" si="48"/>
        <v/>
      </c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</row>
    <row r="55" spans="1:48" x14ac:dyDescent="0.3">
      <c r="A55" s="9" t="s">
        <v>906</v>
      </c>
      <c r="B55" s="10" t="s">
        <v>1658</v>
      </c>
      <c r="C55" s="88">
        <v>732</v>
      </c>
      <c r="D55" s="86">
        <v>70.8</v>
      </c>
      <c r="E55" s="87">
        <v>21</v>
      </c>
      <c r="F55" s="86">
        <v>59.7</v>
      </c>
      <c r="G55" s="17">
        <v>18</v>
      </c>
      <c r="H55" s="88">
        <v>60</v>
      </c>
      <c r="I55" s="89"/>
      <c r="J55" s="89"/>
      <c r="K55" s="89">
        <v>45000</v>
      </c>
      <c r="L55" s="89" t="s">
        <v>66</v>
      </c>
      <c r="M55" s="90">
        <f t="shared" ref="M55:M61" si="73">I55-K55</f>
        <v>-45000</v>
      </c>
      <c r="N55" s="4" t="str">
        <f t="shared" ref="N55:N61" si="74">IF(ISERROR(K55/I55),"",K55/I55)</f>
        <v/>
      </c>
      <c r="O55" s="91">
        <f t="shared" ref="O55:O61" si="75">I55/E55</f>
        <v>0</v>
      </c>
      <c r="P55" s="91">
        <f t="shared" ref="P55:P61" si="76">K55/E55</f>
        <v>2142.8571428571427</v>
      </c>
      <c r="Q55" s="79">
        <v>2</v>
      </c>
      <c r="R55" s="79">
        <v>1</v>
      </c>
      <c r="S55" s="79" t="s">
        <v>72</v>
      </c>
      <c r="T55" s="5">
        <v>70</v>
      </c>
      <c r="U55" s="9"/>
      <c r="W55" s="86">
        <f t="shared" ref="W55:X61" si="77">D55</f>
        <v>70.8</v>
      </c>
      <c r="X55" s="87">
        <f t="shared" si="77"/>
        <v>21</v>
      </c>
      <c r="Y55" s="92">
        <f t="shared" ref="Y55:Z61" si="78">H55</f>
        <v>60</v>
      </c>
      <c r="Z55" s="90">
        <f t="shared" si="78"/>
        <v>0</v>
      </c>
      <c r="AA55" s="90">
        <f t="shared" ref="AA55:AA61" si="79">K55</f>
        <v>45000</v>
      </c>
      <c r="AB55" s="90">
        <f t="shared" ref="AB55:AD61" si="80">M55</f>
        <v>-45000</v>
      </c>
      <c r="AC55" s="4" t="str">
        <f t="shared" si="80"/>
        <v/>
      </c>
      <c r="AD55" s="91">
        <f t="shared" si="80"/>
        <v>0</v>
      </c>
      <c r="AE55" s="79" t="str">
        <f t="shared" ref="AE55:AE61" si="81">S55</f>
        <v>계</v>
      </c>
      <c r="AF55" s="79" t="str">
        <f t="shared" ref="AF55:AF61" si="82">Q55&amp;"/"&amp;R55</f>
        <v>2/1</v>
      </c>
      <c r="AH55" s="20" t="str">
        <f t="shared" si="63"/>
        <v>효자촌임광</v>
      </c>
      <c r="AI55" s="87">
        <f t="shared" si="48"/>
        <v>21</v>
      </c>
      <c r="AJ55" s="79" t="str">
        <f t="shared" ref="AJ55:AJ61" si="83">IF(AI55="","",$AJ$2)</f>
        <v>A-</v>
      </c>
      <c r="AK55" s="79" t="s">
        <v>13</v>
      </c>
      <c r="AL55" s="79" t="s">
        <v>62</v>
      </c>
      <c r="AM55" s="79" t="s">
        <v>63</v>
      </c>
      <c r="AN55" s="79" t="str">
        <f t="shared" ref="AN55:AN61" si="84">IF(AI55="","",$AN$2)</f>
        <v>C</v>
      </c>
      <c r="AO55" s="79" t="str">
        <f t="shared" ref="AO55:AO61" si="85">IF(N55="","",IF(N55&gt;=$AO$1/100,"O","X"))</f>
        <v/>
      </c>
      <c r="AP55" s="79" t="str">
        <f t="shared" ref="AP55:AP61" si="86">IF(I55="","",IF(I55&lt;=$AP$1,"O","X"))</f>
        <v/>
      </c>
      <c r="AQ55" s="79" t="str">
        <f t="shared" ref="AQ55:AQ61" si="87">IF(O55="","",IF(O55&lt;=$AQ$1,"O","X"))</f>
        <v>O</v>
      </c>
      <c r="AR55" s="79" t="str">
        <f t="shared" ref="AR55:AR61" si="88">IF(M55="","",IF(M55&lt;=$AR$1,"O","X"))</f>
        <v>O</v>
      </c>
      <c r="AS55" s="79" t="s">
        <v>2</v>
      </c>
      <c r="AT55" s="79" t="str">
        <f t="shared" ref="AT55:AT61" si="89">IF(OR(F55="",AI55=""),"",IF(AND((F55&lt;=85),(AI55&gt;=15)),"O","X"))</f>
        <v>O</v>
      </c>
      <c r="AU55" s="79" t="str">
        <f t="shared" ref="AU55:AU61" si="90">IF(C55="","",IF(C55&gt;=$AU$1,"O","X"))</f>
        <v>O</v>
      </c>
      <c r="AV55" s="79" t="str">
        <f t="shared" ref="AV55:AV61" si="91">IF(AO55="","",IF(AND(AO55="O",AP55="O",AR55="O",AT55="O",AU55="O"),"후보","X"))</f>
        <v/>
      </c>
    </row>
    <row r="56" spans="1:48" x14ac:dyDescent="0.3">
      <c r="A56" s="9" t="s">
        <v>906</v>
      </c>
      <c r="B56" s="10" t="s">
        <v>1658</v>
      </c>
      <c r="C56" s="88">
        <v>732</v>
      </c>
      <c r="D56" s="86">
        <v>104</v>
      </c>
      <c r="E56" s="87">
        <v>31</v>
      </c>
      <c r="F56" s="86">
        <v>85</v>
      </c>
      <c r="G56" s="17">
        <v>26</v>
      </c>
      <c r="H56" s="88">
        <v>204</v>
      </c>
      <c r="I56" s="89">
        <v>125000</v>
      </c>
      <c r="J56" s="89" t="s">
        <v>69</v>
      </c>
      <c r="K56" s="89">
        <v>75000</v>
      </c>
      <c r="L56" s="89" t="s">
        <v>59</v>
      </c>
      <c r="M56" s="90">
        <f t="shared" si="73"/>
        <v>50000</v>
      </c>
      <c r="N56" s="4">
        <f t="shared" si="74"/>
        <v>0.6</v>
      </c>
      <c r="O56" s="91">
        <f t="shared" si="75"/>
        <v>4032.2580645161293</v>
      </c>
      <c r="P56" s="91">
        <f t="shared" si="76"/>
        <v>2419.3548387096776</v>
      </c>
      <c r="Q56" s="79">
        <v>3</v>
      </c>
      <c r="R56" s="79">
        <v>2</v>
      </c>
      <c r="S56" s="79" t="s">
        <v>72</v>
      </c>
      <c r="T56" s="5">
        <v>103</v>
      </c>
      <c r="U56" s="9"/>
      <c r="W56" s="86">
        <f t="shared" si="77"/>
        <v>104</v>
      </c>
      <c r="X56" s="87">
        <f t="shared" si="77"/>
        <v>31</v>
      </c>
      <c r="Y56" s="92">
        <f t="shared" si="78"/>
        <v>204</v>
      </c>
      <c r="Z56" s="90">
        <f t="shared" si="78"/>
        <v>125000</v>
      </c>
      <c r="AA56" s="90">
        <f t="shared" si="79"/>
        <v>75000</v>
      </c>
      <c r="AB56" s="90">
        <f t="shared" si="80"/>
        <v>50000</v>
      </c>
      <c r="AC56" s="4">
        <f t="shared" si="80"/>
        <v>0.6</v>
      </c>
      <c r="AD56" s="91">
        <f t="shared" si="80"/>
        <v>4032.2580645161293</v>
      </c>
      <c r="AE56" s="79" t="str">
        <f t="shared" si="81"/>
        <v>계</v>
      </c>
      <c r="AF56" s="79" t="str">
        <f t="shared" si="82"/>
        <v>3/2</v>
      </c>
      <c r="AH56" s="20" t="str">
        <f t="shared" si="63"/>
        <v>효자촌임광</v>
      </c>
      <c r="AI56" s="87">
        <f t="shared" si="48"/>
        <v>31</v>
      </c>
      <c r="AJ56" s="79" t="str">
        <f t="shared" si="83"/>
        <v>A-</v>
      </c>
      <c r="AK56" s="79" t="s">
        <v>13</v>
      </c>
      <c r="AL56" s="79" t="s">
        <v>62</v>
      </c>
      <c r="AM56" s="79" t="s">
        <v>63</v>
      </c>
      <c r="AN56" s="79" t="str">
        <f t="shared" si="84"/>
        <v>C</v>
      </c>
      <c r="AO56" s="79" t="str">
        <f t="shared" si="85"/>
        <v>X</v>
      </c>
      <c r="AP56" s="79" t="str">
        <f t="shared" si="86"/>
        <v>X</v>
      </c>
      <c r="AQ56" s="79" t="str">
        <f t="shared" si="87"/>
        <v>X</v>
      </c>
      <c r="AR56" s="79" t="str">
        <f t="shared" si="88"/>
        <v>X</v>
      </c>
      <c r="AS56" s="79" t="s">
        <v>2</v>
      </c>
      <c r="AT56" s="79" t="str">
        <f t="shared" si="89"/>
        <v>O</v>
      </c>
      <c r="AU56" s="79" t="str">
        <f t="shared" si="90"/>
        <v>O</v>
      </c>
      <c r="AV56" s="79" t="str">
        <f t="shared" si="91"/>
        <v>X</v>
      </c>
    </row>
    <row r="57" spans="1:48" x14ac:dyDescent="0.3">
      <c r="A57" s="9" t="s">
        <v>906</v>
      </c>
      <c r="B57" s="10" t="s">
        <v>1658</v>
      </c>
      <c r="C57" s="88">
        <v>732</v>
      </c>
      <c r="D57" s="86">
        <v>122.2</v>
      </c>
      <c r="E57" s="87">
        <v>37</v>
      </c>
      <c r="F57" s="86">
        <v>101.3</v>
      </c>
      <c r="G57" s="17">
        <v>31</v>
      </c>
      <c r="H57" s="88">
        <v>96</v>
      </c>
      <c r="I57" s="89">
        <v>145000</v>
      </c>
      <c r="J57" s="89" t="s">
        <v>66</v>
      </c>
      <c r="K57" s="89">
        <v>80000</v>
      </c>
      <c r="L57" s="89" t="s">
        <v>80</v>
      </c>
      <c r="M57" s="90">
        <f t="shared" si="73"/>
        <v>65000</v>
      </c>
      <c r="N57" s="4">
        <f t="shared" si="74"/>
        <v>0.55172413793103448</v>
      </c>
      <c r="O57" s="91">
        <f t="shared" si="75"/>
        <v>3918.9189189189187</v>
      </c>
      <c r="P57" s="91">
        <f t="shared" si="76"/>
        <v>2162.1621621621621</v>
      </c>
      <c r="Q57" s="79">
        <v>4</v>
      </c>
      <c r="R57" s="79">
        <v>2</v>
      </c>
      <c r="S57" s="79" t="s">
        <v>72</v>
      </c>
      <c r="T57" s="5">
        <v>122</v>
      </c>
      <c r="U57" s="9"/>
      <c r="W57" s="86">
        <f t="shared" si="77"/>
        <v>122.2</v>
      </c>
      <c r="X57" s="87">
        <f t="shared" si="77"/>
        <v>37</v>
      </c>
      <c r="Y57" s="92">
        <f t="shared" si="78"/>
        <v>96</v>
      </c>
      <c r="Z57" s="90">
        <f t="shared" si="78"/>
        <v>145000</v>
      </c>
      <c r="AA57" s="90">
        <f t="shared" si="79"/>
        <v>80000</v>
      </c>
      <c r="AB57" s="90">
        <f t="shared" si="80"/>
        <v>65000</v>
      </c>
      <c r="AC57" s="4">
        <f t="shared" si="80"/>
        <v>0.55172413793103448</v>
      </c>
      <c r="AD57" s="91">
        <f t="shared" si="80"/>
        <v>3918.9189189189187</v>
      </c>
      <c r="AE57" s="79" t="str">
        <f t="shared" si="81"/>
        <v>계</v>
      </c>
      <c r="AF57" s="79" t="str">
        <f t="shared" si="82"/>
        <v>4/2</v>
      </c>
      <c r="AH57" s="20" t="str">
        <f t="shared" si="63"/>
        <v>효자촌임광</v>
      </c>
      <c r="AI57" s="87">
        <f t="shared" si="48"/>
        <v>37</v>
      </c>
      <c r="AJ57" s="79" t="str">
        <f t="shared" si="83"/>
        <v>A-</v>
      </c>
      <c r="AK57" s="79" t="s">
        <v>13</v>
      </c>
      <c r="AL57" s="79" t="s">
        <v>62</v>
      </c>
      <c r="AM57" s="79" t="s">
        <v>63</v>
      </c>
      <c r="AN57" s="79" t="str">
        <f t="shared" si="84"/>
        <v>C</v>
      </c>
      <c r="AO57" s="79" t="str">
        <f t="shared" si="85"/>
        <v>X</v>
      </c>
      <c r="AP57" s="79" t="str">
        <f t="shared" si="86"/>
        <v>X</v>
      </c>
      <c r="AQ57" s="79" t="str">
        <f t="shared" si="87"/>
        <v>X</v>
      </c>
      <c r="AR57" s="79" t="str">
        <f t="shared" si="88"/>
        <v>X</v>
      </c>
      <c r="AS57" s="79" t="s">
        <v>2</v>
      </c>
      <c r="AT57" s="79" t="str">
        <f t="shared" si="89"/>
        <v>X</v>
      </c>
      <c r="AU57" s="79" t="str">
        <f t="shared" si="90"/>
        <v>O</v>
      </c>
      <c r="AV57" s="79" t="str">
        <f t="shared" si="91"/>
        <v>X</v>
      </c>
    </row>
    <row r="58" spans="1:48" x14ac:dyDescent="0.3">
      <c r="A58" s="9" t="s">
        <v>906</v>
      </c>
      <c r="B58" s="10" t="s">
        <v>1658</v>
      </c>
      <c r="C58" s="88">
        <v>732</v>
      </c>
      <c r="D58" s="86">
        <v>132.4</v>
      </c>
      <c r="E58" s="87">
        <v>40</v>
      </c>
      <c r="F58" s="86">
        <v>111.5</v>
      </c>
      <c r="G58" s="17">
        <v>34</v>
      </c>
      <c r="H58" s="88">
        <v>104</v>
      </c>
      <c r="I58" s="89">
        <v>148000</v>
      </c>
      <c r="J58" s="89" t="s">
        <v>65</v>
      </c>
      <c r="K58" s="89">
        <v>85000</v>
      </c>
      <c r="L58" s="89" t="s">
        <v>65</v>
      </c>
      <c r="M58" s="90">
        <f t="shared" si="73"/>
        <v>63000</v>
      </c>
      <c r="N58" s="4">
        <f t="shared" si="74"/>
        <v>0.57432432432432434</v>
      </c>
      <c r="O58" s="91">
        <f t="shared" si="75"/>
        <v>3700</v>
      </c>
      <c r="P58" s="91">
        <f t="shared" si="76"/>
        <v>2125</v>
      </c>
      <c r="Q58" s="79">
        <v>4</v>
      </c>
      <c r="R58" s="79">
        <v>2</v>
      </c>
      <c r="S58" s="79" t="s">
        <v>72</v>
      </c>
      <c r="T58" s="5">
        <v>132</v>
      </c>
      <c r="U58" s="9"/>
      <c r="W58" s="86">
        <f t="shared" si="77"/>
        <v>132.4</v>
      </c>
      <c r="X58" s="87">
        <f t="shared" si="77"/>
        <v>40</v>
      </c>
      <c r="Y58" s="92">
        <f t="shared" si="78"/>
        <v>104</v>
      </c>
      <c r="Z58" s="90">
        <f t="shared" si="78"/>
        <v>148000</v>
      </c>
      <c r="AA58" s="90">
        <f t="shared" si="79"/>
        <v>85000</v>
      </c>
      <c r="AB58" s="90">
        <f t="shared" si="80"/>
        <v>63000</v>
      </c>
      <c r="AC58" s="4">
        <f t="shared" si="80"/>
        <v>0.57432432432432434</v>
      </c>
      <c r="AD58" s="91">
        <f t="shared" si="80"/>
        <v>3700</v>
      </c>
      <c r="AE58" s="79" t="str">
        <f t="shared" si="81"/>
        <v>계</v>
      </c>
      <c r="AF58" s="79" t="str">
        <f t="shared" si="82"/>
        <v>4/2</v>
      </c>
      <c r="AH58" s="20" t="str">
        <f t="shared" si="63"/>
        <v>효자촌임광</v>
      </c>
      <c r="AI58" s="87">
        <f t="shared" si="48"/>
        <v>40</v>
      </c>
      <c r="AJ58" s="79" t="str">
        <f t="shared" si="83"/>
        <v>A-</v>
      </c>
      <c r="AK58" s="79" t="s">
        <v>13</v>
      </c>
      <c r="AL58" s="79" t="s">
        <v>62</v>
      </c>
      <c r="AM58" s="79" t="s">
        <v>63</v>
      </c>
      <c r="AN58" s="79" t="str">
        <f t="shared" si="84"/>
        <v>C</v>
      </c>
      <c r="AO58" s="79" t="str">
        <f t="shared" si="85"/>
        <v>X</v>
      </c>
      <c r="AP58" s="79" t="str">
        <f t="shared" si="86"/>
        <v>X</v>
      </c>
      <c r="AQ58" s="79" t="str">
        <f t="shared" si="87"/>
        <v>X</v>
      </c>
      <c r="AR58" s="79" t="str">
        <f t="shared" si="88"/>
        <v>X</v>
      </c>
      <c r="AS58" s="79" t="s">
        <v>2</v>
      </c>
      <c r="AT58" s="79" t="str">
        <f t="shared" si="89"/>
        <v>X</v>
      </c>
      <c r="AU58" s="79" t="str">
        <f t="shared" si="90"/>
        <v>O</v>
      </c>
      <c r="AV58" s="79" t="str">
        <f t="shared" si="91"/>
        <v>X</v>
      </c>
    </row>
    <row r="59" spans="1:48" x14ac:dyDescent="0.3">
      <c r="A59" s="9" t="s">
        <v>906</v>
      </c>
      <c r="B59" s="10" t="s">
        <v>1658</v>
      </c>
      <c r="C59" s="88">
        <v>732</v>
      </c>
      <c r="D59" s="86">
        <v>151.80000000000001</v>
      </c>
      <c r="E59" s="87">
        <v>46</v>
      </c>
      <c r="F59" s="86">
        <v>129.9</v>
      </c>
      <c r="G59" s="17">
        <v>39</v>
      </c>
      <c r="H59" s="88">
        <v>168</v>
      </c>
      <c r="I59" s="89">
        <v>160000</v>
      </c>
      <c r="J59" s="89" t="s">
        <v>64</v>
      </c>
      <c r="K59" s="89">
        <v>80000</v>
      </c>
      <c r="L59" s="89" t="s">
        <v>79</v>
      </c>
      <c r="M59" s="90">
        <f t="shared" si="73"/>
        <v>80000</v>
      </c>
      <c r="N59" s="4">
        <f t="shared" si="74"/>
        <v>0.5</v>
      </c>
      <c r="O59" s="91">
        <f t="shared" si="75"/>
        <v>3478.2608695652175</v>
      </c>
      <c r="P59" s="91">
        <f t="shared" si="76"/>
        <v>1739.1304347826087</v>
      </c>
      <c r="Q59" s="79">
        <v>4</v>
      </c>
      <c r="R59" s="79">
        <v>2</v>
      </c>
      <c r="S59" s="79" t="s">
        <v>72</v>
      </c>
      <c r="T59" s="5">
        <v>151</v>
      </c>
      <c r="U59" s="9"/>
      <c r="W59" s="86">
        <f t="shared" si="77"/>
        <v>151.80000000000001</v>
      </c>
      <c r="X59" s="87">
        <f t="shared" si="77"/>
        <v>46</v>
      </c>
      <c r="Y59" s="92">
        <f t="shared" si="78"/>
        <v>168</v>
      </c>
      <c r="Z59" s="90">
        <f t="shared" si="78"/>
        <v>160000</v>
      </c>
      <c r="AA59" s="90">
        <f t="shared" si="79"/>
        <v>80000</v>
      </c>
      <c r="AB59" s="90">
        <f t="shared" si="80"/>
        <v>80000</v>
      </c>
      <c r="AC59" s="4">
        <f t="shared" si="80"/>
        <v>0.5</v>
      </c>
      <c r="AD59" s="91">
        <f t="shared" si="80"/>
        <v>3478.2608695652175</v>
      </c>
      <c r="AE59" s="79" t="str">
        <f t="shared" si="81"/>
        <v>계</v>
      </c>
      <c r="AF59" s="79" t="str">
        <f t="shared" si="82"/>
        <v>4/2</v>
      </c>
      <c r="AH59" s="20" t="str">
        <f t="shared" si="63"/>
        <v>효자촌임광</v>
      </c>
      <c r="AI59" s="87">
        <f t="shared" si="48"/>
        <v>46</v>
      </c>
      <c r="AJ59" s="79" t="str">
        <f t="shared" si="83"/>
        <v>A-</v>
      </c>
      <c r="AK59" s="79" t="s">
        <v>13</v>
      </c>
      <c r="AL59" s="79" t="s">
        <v>62</v>
      </c>
      <c r="AM59" s="79" t="s">
        <v>63</v>
      </c>
      <c r="AN59" s="79" t="str">
        <f t="shared" si="84"/>
        <v>C</v>
      </c>
      <c r="AO59" s="79" t="str">
        <f t="shared" si="85"/>
        <v>X</v>
      </c>
      <c r="AP59" s="79" t="str">
        <f t="shared" si="86"/>
        <v>X</v>
      </c>
      <c r="AQ59" s="79" t="str">
        <f t="shared" si="87"/>
        <v>X</v>
      </c>
      <c r="AR59" s="79" t="str">
        <f t="shared" si="88"/>
        <v>X</v>
      </c>
      <c r="AS59" s="79" t="s">
        <v>2</v>
      </c>
      <c r="AT59" s="79" t="str">
        <f t="shared" si="89"/>
        <v>X</v>
      </c>
      <c r="AU59" s="79" t="str">
        <f t="shared" si="90"/>
        <v>O</v>
      </c>
      <c r="AV59" s="79" t="str">
        <f t="shared" si="91"/>
        <v>X</v>
      </c>
    </row>
    <row r="60" spans="1:48" x14ac:dyDescent="0.3">
      <c r="A60" s="9" t="s">
        <v>906</v>
      </c>
      <c r="B60" s="10" t="s">
        <v>1658</v>
      </c>
      <c r="C60" s="88">
        <v>732</v>
      </c>
      <c r="D60" s="86">
        <v>194.5</v>
      </c>
      <c r="E60" s="87">
        <v>59</v>
      </c>
      <c r="F60" s="86">
        <v>165.3</v>
      </c>
      <c r="G60" s="17">
        <v>50</v>
      </c>
      <c r="H60" s="88">
        <v>88</v>
      </c>
      <c r="I60" s="89">
        <v>172000</v>
      </c>
      <c r="J60" s="89" t="s">
        <v>156</v>
      </c>
      <c r="K60" s="89">
        <v>80000</v>
      </c>
      <c r="L60" s="89" t="s">
        <v>65</v>
      </c>
      <c r="M60" s="90">
        <f t="shared" si="73"/>
        <v>92000</v>
      </c>
      <c r="N60" s="4">
        <f t="shared" si="74"/>
        <v>0.46511627906976744</v>
      </c>
      <c r="O60" s="91">
        <f t="shared" si="75"/>
        <v>2915.2542372881358</v>
      </c>
      <c r="P60" s="91">
        <f t="shared" si="76"/>
        <v>1355.9322033898304</v>
      </c>
      <c r="Q60" s="79">
        <v>5</v>
      </c>
      <c r="R60" s="79">
        <v>2</v>
      </c>
      <c r="S60" s="79" t="s">
        <v>72</v>
      </c>
      <c r="T60" s="5">
        <v>194</v>
      </c>
      <c r="U60" s="9"/>
      <c r="W60" s="86">
        <f t="shared" si="77"/>
        <v>194.5</v>
      </c>
      <c r="X60" s="87">
        <f t="shared" si="77"/>
        <v>59</v>
      </c>
      <c r="Y60" s="92">
        <f t="shared" si="78"/>
        <v>88</v>
      </c>
      <c r="Z60" s="90">
        <f t="shared" si="78"/>
        <v>172000</v>
      </c>
      <c r="AA60" s="90">
        <f t="shared" si="79"/>
        <v>80000</v>
      </c>
      <c r="AB60" s="90">
        <f t="shared" si="80"/>
        <v>92000</v>
      </c>
      <c r="AC60" s="4">
        <f t="shared" si="80"/>
        <v>0.46511627906976744</v>
      </c>
      <c r="AD60" s="91">
        <f t="shared" si="80"/>
        <v>2915.2542372881358</v>
      </c>
      <c r="AE60" s="79" t="str">
        <f t="shared" si="81"/>
        <v>계</v>
      </c>
      <c r="AF60" s="79" t="str">
        <f t="shared" si="82"/>
        <v>5/2</v>
      </c>
      <c r="AH60" s="20" t="str">
        <f t="shared" si="63"/>
        <v>효자촌임광</v>
      </c>
      <c r="AI60" s="87">
        <f t="shared" si="48"/>
        <v>59</v>
      </c>
      <c r="AJ60" s="79" t="str">
        <f t="shared" si="83"/>
        <v>A-</v>
      </c>
      <c r="AK60" s="79" t="s">
        <v>13</v>
      </c>
      <c r="AL60" s="79" t="s">
        <v>62</v>
      </c>
      <c r="AM60" s="79" t="s">
        <v>63</v>
      </c>
      <c r="AN60" s="79" t="str">
        <f t="shared" si="84"/>
        <v>C</v>
      </c>
      <c r="AO60" s="79" t="str">
        <f t="shared" si="85"/>
        <v>X</v>
      </c>
      <c r="AP60" s="79" t="str">
        <f t="shared" si="86"/>
        <v>X</v>
      </c>
      <c r="AQ60" s="79" t="str">
        <f t="shared" si="87"/>
        <v>X</v>
      </c>
      <c r="AR60" s="79" t="str">
        <f t="shared" si="88"/>
        <v>X</v>
      </c>
      <c r="AS60" s="79" t="s">
        <v>2</v>
      </c>
      <c r="AT60" s="79" t="str">
        <f t="shared" si="89"/>
        <v>X</v>
      </c>
      <c r="AU60" s="79" t="str">
        <f t="shared" si="90"/>
        <v>O</v>
      </c>
      <c r="AV60" s="79" t="str">
        <f t="shared" si="91"/>
        <v>X</v>
      </c>
    </row>
    <row r="61" spans="1:48" x14ac:dyDescent="0.3">
      <c r="A61" s="9" t="s">
        <v>906</v>
      </c>
      <c r="B61" s="10" t="s">
        <v>1658</v>
      </c>
      <c r="C61" s="88">
        <v>732</v>
      </c>
      <c r="D61" s="86">
        <v>201.4</v>
      </c>
      <c r="E61" s="87">
        <v>61</v>
      </c>
      <c r="F61" s="86">
        <v>172.3</v>
      </c>
      <c r="G61" s="17">
        <v>52</v>
      </c>
      <c r="H61" s="88">
        <v>12</v>
      </c>
      <c r="I61" s="89">
        <v>198000</v>
      </c>
      <c r="J61" s="89" t="s">
        <v>81</v>
      </c>
      <c r="K61" s="89"/>
      <c r="L61" s="89"/>
      <c r="M61" s="90">
        <f t="shared" si="73"/>
        <v>198000</v>
      </c>
      <c r="N61" s="4">
        <f t="shared" si="74"/>
        <v>0</v>
      </c>
      <c r="O61" s="91">
        <f t="shared" si="75"/>
        <v>3245.9016393442621</v>
      </c>
      <c r="P61" s="91">
        <f t="shared" si="76"/>
        <v>0</v>
      </c>
      <c r="Q61" s="79">
        <v>5</v>
      </c>
      <c r="R61" s="79">
        <v>3</v>
      </c>
      <c r="S61" s="79" t="s">
        <v>72</v>
      </c>
      <c r="T61" s="5">
        <v>201</v>
      </c>
      <c r="U61" s="9"/>
      <c r="W61" s="86">
        <f t="shared" si="77"/>
        <v>201.4</v>
      </c>
      <c r="X61" s="87">
        <f t="shared" si="77"/>
        <v>61</v>
      </c>
      <c r="Y61" s="92">
        <f t="shared" si="78"/>
        <v>12</v>
      </c>
      <c r="Z61" s="90">
        <f t="shared" si="78"/>
        <v>198000</v>
      </c>
      <c r="AA61" s="90">
        <f t="shared" si="79"/>
        <v>0</v>
      </c>
      <c r="AB61" s="90">
        <f t="shared" si="80"/>
        <v>198000</v>
      </c>
      <c r="AC61" s="4">
        <f t="shared" si="80"/>
        <v>0</v>
      </c>
      <c r="AD61" s="91">
        <f t="shared" si="80"/>
        <v>3245.9016393442621</v>
      </c>
      <c r="AE61" s="79" t="str">
        <f t="shared" si="81"/>
        <v>계</v>
      </c>
      <c r="AF61" s="79" t="str">
        <f t="shared" si="82"/>
        <v>5/3</v>
      </c>
      <c r="AH61" s="20" t="str">
        <f t="shared" si="63"/>
        <v>효자촌임광</v>
      </c>
      <c r="AI61" s="87">
        <f t="shared" si="48"/>
        <v>61</v>
      </c>
      <c r="AJ61" s="79" t="str">
        <f t="shared" si="83"/>
        <v>A-</v>
      </c>
      <c r="AK61" s="79" t="s">
        <v>13</v>
      </c>
      <c r="AL61" s="79" t="s">
        <v>62</v>
      </c>
      <c r="AM61" s="79" t="s">
        <v>63</v>
      </c>
      <c r="AN61" s="79" t="str">
        <f t="shared" si="84"/>
        <v>C</v>
      </c>
      <c r="AO61" s="79" t="str">
        <f t="shared" si="85"/>
        <v>X</v>
      </c>
      <c r="AP61" s="79" t="str">
        <f t="shared" si="86"/>
        <v>X</v>
      </c>
      <c r="AQ61" s="79" t="str">
        <f t="shared" si="87"/>
        <v>X</v>
      </c>
      <c r="AR61" s="79" t="str">
        <f t="shared" si="88"/>
        <v>X</v>
      </c>
      <c r="AS61" s="79" t="s">
        <v>2</v>
      </c>
      <c r="AT61" s="79" t="str">
        <f t="shared" si="89"/>
        <v>X</v>
      </c>
      <c r="AU61" s="79" t="str">
        <f t="shared" si="90"/>
        <v>O</v>
      </c>
      <c r="AV61" s="79" t="str">
        <f t="shared" si="91"/>
        <v>X</v>
      </c>
    </row>
    <row r="62" spans="1:48" x14ac:dyDescent="0.3">
      <c r="A62" s="9"/>
      <c r="B62" s="79"/>
      <c r="C62" s="6"/>
      <c r="D62" s="9"/>
      <c r="E62" s="14"/>
      <c r="F62" s="86"/>
      <c r="G62" s="9"/>
      <c r="H62" s="9"/>
      <c r="I62" s="9"/>
      <c r="J62" s="9"/>
      <c r="K62" s="9"/>
      <c r="L62" s="9"/>
      <c r="M62" s="9"/>
      <c r="N62" s="9"/>
      <c r="O62" s="91"/>
      <c r="P62" s="91"/>
      <c r="Q62" s="87"/>
      <c r="R62" s="87"/>
      <c r="S62" s="9"/>
      <c r="T62" s="47"/>
      <c r="U62" s="9"/>
      <c r="W62" s="67" t="str">
        <f>$A$4&amp;" "&amp;A63&amp;"("&amp;B63&amp;","&amp;C63&amp;"^)"</f>
        <v>서현동 효자촌삼환('92.05.,632^)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63"/>
        <v/>
      </c>
      <c r="AI62" s="106" t="str">
        <f t="shared" si="48"/>
        <v/>
      </c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</row>
    <row r="63" spans="1:48" x14ac:dyDescent="0.3">
      <c r="A63" s="9" t="s">
        <v>919</v>
      </c>
      <c r="B63" s="10" t="s">
        <v>1665</v>
      </c>
      <c r="C63" s="88">
        <v>632</v>
      </c>
      <c r="D63" s="86">
        <v>60.9</v>
      </c>
      <c r="E63" s="87">
        <v>18</v>
      </c>
      <c r="F63" s="86">
        <v>46.1</v>
      </c>
      <c r="G63" s="17">
        <v>14</v>
      </c>
      <c r="H63" s="88">
        <v>60</v>
      </c>
      <c r="I63" s="89">
        <v>80000</v>
      </c>
      <c r="J63" s="89" t="s">
        <v>65</v>
      </c>
      <c r="K63" s="89">
        <v>45000</v>
      </c>
      <c r="L63" s="89" t="s">
        <v>71</v>
      </c>
      <c r="M63" s="90">
        <f t="shared" ref="M63:M69" si="92">I63-K63</f>
        <v>35000</v>
      </c>
      <c r="N63" s="4">
        <f t="shared" ref="N63:N69" si="93">IF(ISERROR(K63/I63),"",K63/I63)</f>
        <v>0.5625</v>
      </c>
      <c r="O63" s="91">
        <f t="shared" ref="O63:O69" si="94">I63/E63</f>
        <v>4444.4444444444443</v>
      </c>
      <c r="P63" s="91">
        <f t="shared" ref="P63:P69" si="95">K63/E63</f>
        <v>2500</v>
      </c>
      <c r="Q63" s="79">
        <v>2</v>
      </c>
      <c r="R63" s="79">
        <v>1</v>
      </c>
      <c r="S63" s="79" t="s">
        <v>72</v>
      </c>
      <c r="T63" s="5">
        <v>60</v>
      </c>
      <c r="U63" s="9"/>
      <c r="W63" s="86">
        <f t="shared" ref="W63:X69" si="96">D63</f>
        <v>60.9</v>
      </c>
      <c r="X63" s="87">
        <f t="shared" si="96"/>
        <v>18</v>
      </c>
      <c r="Y63" s="92">
        <f t="shared" ref="Y63:Z69" si="97">H63</f>
        <v>60</v>
      </c>
      <c r="Z63" s="90">
        <f t="shared" si="97"/>
        <v>80000</v>
      </c>
      <c r="AA63" s="90">
        <f t="shared" ref="AA63:AA69" si="98">K63</f>
        <v>45000</v>
      </c>
      <c r="AB63" s="90">
        <f t="shared" ref="AB63:AD69" si="99">M63</f>
        <v>35000</v>
      </c>
      <c r="AC63" s="4">
        <f t="shared" si="99"/>
        <v>0.5625</v>
      </c>
      <c r="AD63" s="91">
        <f t="shared" si="99"/>
        <v>4444.4444444444443</v>
      </c>
      <c r="AE63" s="79" t="str">
        <f t="shared" ref="AE63:AE69" si="100">S63</f>
        <v>계</v>
      </c>
      <c r="AF63" s="79" t="str">
        <f t="shared" ref="AF63:AF69" si="101">Q63&amp;"/"&amp;R63</f>
        <v>2/1</v>
      </c>
      <c r="AH63" s="20" t="str">
        <f t="shared" si="63"/>
        <v>효자촌삼환</v>
      </c>
      <c r="AI63" s="87">
        <f t="shared" si="48"/>
        <v>18</v>
      </c>
      <c r="AJ63" s="79" t="str">
        <f t="shared" ref="AJ63:AJ69" si="102">IF(AI63="","",$AJ$2)</f>
        <v>A-</v>
      </c>
      <c r="AK63" s="79" t="s">
        <v>13</v>
      </c>
      <c r="AL63" s="79" t="s">
        <v>62</v>
      </c>
      <c r="AM63" s="79" t="s">
        <v>63</v>
      </c>
      <c r="AN63" s="79" t="str">
        <f t="shared" ref="AN63:AN69" si="103">IF(AI63="","",$AN$2)</f>
        <v>C</v>
      </c>
      <c r="AO63" s="79" t="str">
        <f t="shared" ref="AO63:AO69" si="104">IF(N63="","",IF(N63&gt;=$AO$1/100,"O","X"))</f>
        <v>X</v>
      </c>
      <c r="AP63" s="79" t="str">
        <f t="shared" ref="AP63:AP69" si="105">IF(I63="","",IF(I63&lt;=$AP$1,"O","X"))</f>
        <v>X</v>
      </c>
      <c r="AQ63" s="79" t="str">
        <f t="shared" ref="AQ63:AQ69" si="106">IF(O63="","",IF(O63&lt;=$AQ$1,"O","X"))</f>
        <v>X</v>
      </c>
      <c r="AR63" s="79" t="str">
        <f t="shared" ref="AR63:AR69" si="107">IF(M63="","",IF(M63&lt;=$AR$1,"O","X"))</f>
        <v>X</v>
      </c>
      <c r="AS63" s="79" t="s">
        <v>2</v>
      </c>
      <c r="AT63" s="79" t="str">
        <f t="shared" ref="AT63:AT69" si="108">IF(OR(F63="",AI63=""),"",IF(AND((F63&lt;=85),(AI63&gt;=15)),"O","X"))</f>
        <v>O</v>
      </c>
      <c r="AU63" s="79" t="str">
        <f t="shared" ref="AU63:AU69" si="109">IF(C63="","",IF(C63&gt;=$AU$1,"O","X"))</f>
        <v>O</v>
      </c>
      <c r="AV63" s="79" t="str">
        <f t="shared" ref="AV63:AV69" si="110">IF(AO63="","",IF(AND(AO63="O",AP63="O",AR63="O",AT63="O",AU63="O"),"후보","X"))</f>
        <v>X</v>
      </c>
    </row>
    <row r="64" spans="1:48" x14ac:dyDescent="0.3">
      <c r="A64" s="9" t="s">
        <v>919</v>
      </c>
      <c r="B64" s="10" t="s">
        <v>1665</v>
      </c>
      <c r="C64" s="88">
        <v>632</v>
      </c>
      <c r="D64" s="86">
        <v>101.6</v>
      </c>
      <c r="E64" s="87">
        <v>31</v>
      </c>
      <c r="F64" s="86">
        <v>84.2</v>
      </c>
      <c r="G64" s="17">
        <v>25</v>
      </c>
      <c r="H64" s="88">
        <v>192</v>
      </c>
      <c r="I64" s="89">
        <v>129000</v>
      </c>
      <c r="J64" s="89" t="s">
        <v>60</v>
      </c>
      <c r="K64" s="89">
        <v>65000</v>
      </c>
      <c r="L64" s="89" t="s">
        <v>60</v>
      </c>
      <c r="M64" s="90">
        <f t="shared" si="92"/>
        <v>64000</v>
      </c>
      <c r="N64" s="4">
        <f t="shared" si="93"/>
        <v>0.50387596899224807</v>
      </c>
      <c r="O64" s="91">
        <f t="shared" si="94"/>
        <v>4161.2903225806449</v>
      </c>
      <c r="P64" s="91">
        <f t="shared" si="95"/>
        <v>2096.7741935483873</v>
      </c>
      <c r="Q64" s="79">
        <v>3</v>
      </c>
      <c r="R64" s="79">
        <v>2</v>
      </c>
      <c r="S64" s="79" t="s">
        <v>72</v>
      </c>
      <c r="T64" s="5">
        <v>101</v>
      </c>
      <c r="U64" s="9"/>
      <c r="W64" s="86">
        <f t="shared" si="96"/>
        <v>101.6</v>
      </c>
      <c r="X64" s="87">
        <f t="shared" si="96"/>
        <v>31</v>
      </c>
      <c r="Y64" s="92">
        <f t="shared" si="97"/>
        <v>192</v>
      </c>
      <c r="Z64" s="90">
        <f t="shared" si="97"/>
        <v>129000</v>
      </c>
      <c r="AA64" s="90">
        <f t="shared" si="98"/>
        <v>65000</v>
      </c>
      <c r="AB64" s="90">
        <f t="shared" si="99"/>
        <v>64000</v>
      </c>
      <c r="AC64" s="4">
        <f t="shared" si="99"/>
        <v>0.50387596899224807</v>
      </c>
      <c r="AD64" s="91">
        <f t="shared" si="99"/>
        <v>4161.2903225806449</v>
      </c>
      <c r="AE64" s="79" t="str">
        <f t="shared" si="100"/>
        <v>계</v>
      </c>
      <c r="AF64" s="79" t="str">
        <f t="shared" si="101"/>
        <v>3/2</v>
      </c>
      <c r="AH64" s="20" t="str">
        <f t="shared" si="63"/>
        <v>효자촌삼환</v>
      </c>
      <c r="AI64" s="87">
        <f t="shared" si="48"/>
        <v>31</v>
      </c>
      <c r="AJ64" s="79" t="str">
        <f t="shared" si="102"/>
        <v>A-</v>
      </c>
      <c r="AK64" s="79" t="s">
        <v>13</v>
      </c>
      <c r="AL64" s="79" t="s">
        <v>62</v>
      </c>
      <c r="AM64" s="79" t="s">
        <v>63</v>
      </c>
      <c r="AN64" s="79" t="str">
        <f t="shared" si="103"/>
        <v>C</v>
      </c>
      <c r="AO64" s="79" t="str">
        <f t="shared" si="104"/>
        <v>X</v>
      </c>
      <c r="AP64" s="79" t="str">
        <f t="shared" si="105"/>
        <v>X</v>
      </c>
      <c r="AQ64" s="79" t="str">
        <f t="shared" si="106"/>
        <v>X</v>
      </c>
      <c r="AR64" s="79" t="str">
        <f t="shared" si="107"/>
        <v>X</v>
      </c>
      <c r="AS64" s="79" t="s">
        <v>2</v>
      </c>
      <c r="AT64" s="79" t="str">
        <f t="shared" si="108"/>
        <v>O</v>
      </c>
      <c r="AU64" s="79" t="str">
        <f t="shared" si="109"/>
        <v>O</v>
      </c>
      <c r="AV64" s="79" t="str">
        <f t="shared" si="110"/>
        <v>X</v>
      </c>
    </row>
    <row r="65" spans="1:48" x14ac:dyDescent="0.3">
      <c r="A65" s="9" t="s">
        <v>919</v>
      </c>
      <c r="B65" s="10" t="s">
        <v>1665</v>
      </c>
      <c r="C65" s="88">
        <v>632</v>
      </c>
      <c r="D65" s="86">
        <v>112.6</v>
      </c>
      <c r="E65" s="87">
        <v>34</v>
      </c>
      <c r="F65" s="86">
        <v>94.5</v>
      </c>
      <c r="G65" s="17">
        <v>29</v>
      </c>
      <c r="H65" s="88">
        <v>80</v>
      </c>
      <c r="I65" s="89">
        <v>137000</v>
      </c>
      <c r="J65" s="89" t="s">
        <v>74</v>
      </c>
      <c r="K65" s="89">
        <v>77000</v>
      </c>
      <c r="L65" s="89" t="s">
        <v>78</v>
      </c>
      <c r="M65" s="90">
        <f t="shared" si="92"/>
        <v>60000</v>
      </c>
      <c r="N65" s="4">
        <f t="shared" si="93"/>
        <v>0.56204379562043794</v>
      </c>
      <c r="O65" s="91">
        <f t="shared" si="94"/>
        <v>4029.4117647058824</v>
      </c>
      <c r="P65" s="91">
        <f t="shared" si="95"/>
        <v>2264.705882352941</v>
      </c>
      <c r="Q65" s="79">
        <v>3</v>
      </c>
      <c r="R65" s="79">
        <v>2</v>
      </c>
      <c r="S65" s="79" t="s">
        <v>72</v>
      </c>
      <c r="T65" s="5">
        <v>112</v>
      </c>
      <c r="U65" s="9"/>
      <c r="W65" s="86">
        <f t="shared" si="96"/>
        <v>112.6</v>
      </c>
      <c r="X65" s="87">
        <f t="shared" si="96"/>
        <v>34</v>
      </c>
      <c r="Y65" s="92">
        <f t="shared" si="97"/>
        <v>80</v>
      </c>
      <c r="Z65" s="90">
        <f t="shared" si="97"/>
        <v>137000</v>
      </c>
      <c r="AA65" s="90">
        <f t="shared" si="98"/>
        <v>77000</v>
      </c>
      <c r="AB65" s="90">
        <f t="shared" si="99"/>
        <v>60000</v>
      </c>
      <c r="AC65" s="4">
        <f t="shared" si="99"/>
        <v>0.56204379562043794</v>
      </c>
      <c r="AD65" s="91">
        <f t="shared" si="99"/>
        <v>4029.4117647058824</v>
      </c>
      <c r="AE65" s="79" t="str">
        <f t="shared" si="100"/>
        <v>계</v>
      </c>
      <c r="AF65" s="79" t="str">
        <f t="shared" si="101"/>
        <v>3/2</v>
      </c>
      <c r="AH65" s="20" t="str">
        <f t="shared" si="63"/>
        <v>효자촌삼환</v>
      </c>
      <c r="AI65" s="87">
        <f t="shared" si="48"/>
        <v>34</v>
      </c>
      <c r="AJ65" s="79" t="str">
        <f t="shared" si="102"/>
        <v>A-</v>
      </c>
      <c r="AK65" s="79" t="s">
        <v>13</v>
      </c>
      <c r="AL65" s="79" t="s">
        <v>62</v>
      </c>
      <c r="AM65" s="79" t="s">
        <v>63</v>
      </c>
      <c r="AN65" s="79" t="str">
        <f t="shared" si="103"/>
        <v>C</v>
      </c>
      <c r="AO65" s="79" t="str">
        <f t="shared" si="104"/>
        <v>X</v>
      </c>
      <c r="AP65" s="79" t="str">
        <f t="shared" si="105"/>
        <v>X</v>
      </c>
      <c r="AQ65" s="79" t="str">
        <f t="shared" si="106"/>
        <v>X</v>
      </c>
      <c r="AR65" s="79" t="str">
        <f t="shared" si="107"/>
        <v>X</v>
      </c>
      <c r="AS65" s="79" t="s">
        <v>2</v>
      </c>
      <c r="AT65" s="79" t="str">
        <f t="shared" si="108"/>
        <v>X</v>
      </c>
      <c r="AU65" s="79" t="str">
        <f t="shared" si="109"/>
        <v>O</v>
      </c>
      <c r="AV65" s="79" t="str">
        <f t="shared" si="110"/>
        <v>X</v>
      </c>
    </row>
    <row r="66" spans="1:48" x14ac:dyDescent="0.3">
      <c r="A66" s="9" t="s">
        <v>919</v>
      </c>
      <c r="B66" s="10" t="s">
        <v>1665</v>
      </c>
      <c r="C66" s="88">
        <v>632</v>
      </c>
      <c r="D66" s="86">
        <v>121.6</v>
      </c>
      <c r="E66" s="87">
        <v>37</v>
      </c>
      <c r="F66" s="86">
        <v>101.6</v>
      </c>
      <c r="G66" s="17">
        <v>31</v>
      </c>
      <c r="H66" s="88">
        <v>80</v>
      </c>
      <c r="I66" s="89">
        <v>135000</v>
      </c>
      <c r="J66" s="89" t="s">
        <v>80</v>
      </c>
      <c r="K66" s="89">
        <v>80000</v>
      </c>
      <c r="L66" s="89" t="s">
        <v>65</v>
      </c>
      <c r="M66" s="90">
        <f t="shared" si="92"/>
        <v>55000</v>
      </c>
      <c r="N66" s="4">
        <f t="shared" si="93"/>
        <v>0.59259259259259256</v>
      </c>
      <c r="O66" s="91">
        <f t="shared" si="94"/>
        <v>3648.6486486486488</v>
      </c>
      <c r="P66" s="91">
        <f t="shared" si="95"/>
        <v>2162.1621621621621</v>
      </c>
      <c r="Q66" s="79">
        <v>4</v>
      </c>
      <c r="R66" s="79">
        <v>2</v>
      </c>
      <c r="S66" s="79" t="s">
        <v>72</v>
      </c>
      <c r="T66" s="5">
        <v>121</v>
      </c>
      <c r="U66" s="9"/>
      <c r="W66" s="86">
        <f t="shared" si="96"/>
        <v>121.6</v>
      </c>
      <c r="X66" s="87">
        <f t="shared" si="96"/>
        <v>37</v>
      </c>
      <c r="Y66" s="92">
        <f t="shared" si="97"/>
        <v>80</v>
      </c>
      <c r="Z66" s="90">
        <f t="shared" si="97"/>
        <v>135000</v>
      </c>
      <c r="AA66" s="90">
        <f t="shared" si="98"/>
        <v>80000</v>
      </c>
      <c r="AB66" s="90">
        <f t="shared" si="99"/>
        <v>55000</v>
      </c>
      <c r="AC66" s="4">
        <f t="shared" si="99"/>
        <v>0.59259259259259256</v>
      </c>
      <c r="AD66" s="91">
        <f t="shared" si="99"/>
        <v>3648.6486486486488</v>
      </c>
      <c r="AE66" s="79" t="str">
        <f t="shared" si="100"/>
        <v>계</v>
      </c>
      <c r="AF66" s="79" t="str">
        <f t="shared" si="101"/>
        <v>4/2</v>
      </c>
      <c r="AH66" s="20" t="str">
        <f t="shared" si="63"/>
        <v>효자촌삼환</v>
      </c>
      <c r="AI66" s="87">
        <f t="shared" si="48"/>
        <v>37</v>
      </c>
      <c r="AJ66" s="79" t="str">
        <f t="shared" si="102"/>
        <v>A-</v>
      </c>
      <c r="AK66" s="79" t="s">
        <v>13</v>
      </c>
      <c r="AL66" s="79" t="s">
        <v>62</v>
      </c>
      <c r="AM66" s="79" t="s">
        <v>63</v>
      </c>
      <c r="AN66" s="79" t="str">
        <f t="shared" si="103"/>
        <v>C</v>
      </c>
      <c r="AO66" s="79" t="str">
        <f t="shared" si="104"/>
        <v>X</v>
      </c>
      <c r="AP66" s="79" t="str">
        <f t="shared" si="105"/>
        <v>X</v>
      </c>
      <c r="AQ66" s="79" t="str">
        <f t="shared" si="106"/>
        <v>X</v>
      </c>
      <c r="AR66" s="79" t="str">
        <f t="shared" si="107"/>
        <v>X</v>
      </c>
      <c r="AS66" s="79" t="s">
        <v>2</v>
      </c>
      <c r="AT66" s="79" t="str">
        <f t="shared" si="108"/>
        <v>X</v>
      </c>
      <c r="AU66" s="79" t="str">
        <f t="shared" si="109"/>
        <v>O</v>
      </c>
      <c r="AV66" s="79" t="str">
        <f t="shared" si="110"/>
        <v>X</v>
      </c>
    </row>
    <row r="67" spans="1:48" x14ac:dyDescent="0.3">
      <c r="A67" s="9" t="s">
        <v>919</v>
      </c>
      <c r="B67" s="10" t="s">
        <v>1665</v>
      </c>
      <c r="C67" s="88">
        <v>632</v>
      </c>
      <c r="D67" s="86">
        <v>149.80000000000001</v>
      </c>
      <c r="E67" s="87">
        <v>45</v>
      </c>
      <c r="F67" s="86">
        <v>129.80000000000001</v>
      </c>
      <c r="G67" s="17">
        <v>39</v>
      </c>
      <c r="H67" s="88">
        <v>172</v>
      </c>
      <c r="I67" s="89">
        <v>157000</v>
      </c>
      <c r="J67" s="89" t="s">
        <v>83</v>
      </c>
      <c r="K67" s="89">
        <v>85000</v>
      </c>
      <c r="L67" s="89" t="s">
        <v>83</v>
      </c>
      <c r="M67" s="90">
        <f t="shared" si="92"/>
        <v>72000</v>
      </c>
      <c r="N67" s="4">
        <f t="shared" si="93"/>
        <v>0.54140127388535031</v>
      </c>
      <c r="O67" s="91">
        <f t="shared" si="94"/>
        <v>3488.8888888888887</v>
      </c>
      <c r="P67" s="91">
        <f t="shared" si="95"/>
        <v>1888.8888888888889</v>
      </c>
      <c r="Q67" s="79">
        <v>4</v>
      </c>
      <c r="R67" s="79">
        <v>2</v>
      </c>
      <c r="S67" s="79" t="s">
        <v>72</v>
      </c>
      <c r="T67" s="5">
        <v>149</v>
      </c>
      <c r="U67" s="9"/>
      <c r="W67" s="86">
        <f t="shared" si="96"/>
        <v>149.80000000000001</v>
      </c>
      <c r="X67" s="87">
        <f t="shared" si="96"/>
        <v>45</v>
      </c>
      <c r="Y67" s="92">
        <f t="shared" si="97"/>
        <v>172</v>
      </c>
      <c r="Z67" s="90">
        <f t="shared" si="97"/>
        <v>157000</v>
      </c>
      <c r="AA67" s="90">
        <f t="shared" si="98"/>
        <v>85000</v>
      </c>
      <c r="AB67" s="90">
        <f t="shared" si="99"/>
        <v>72000</v>
      </c>
      <c r="AC67" s="4">
        <f t="shared" si="99"/>
        <v>0.54140127388535031</v>
      </c>
      <c r="AD67" s="91">
        <f t="shared" si="99"/>
        <v>3488.8888888888887</v>
      </c>
      <c r="AE67" s="79" t="str">
        <f t="shared" si="100"/>
        <v>계</v>
      </c>
      <c r="AF67" s="79" t="str">
        <f t="shared" si="101"/>
        <v>4/2</v>
      </c>
      <c r="AH67" s="20" t="str">
        <f t="shared" si="63"/>
        <v>효자촌삼환</v>
      </c>
      <c r="AI67" s="87">
        <f t="shared" ref="AI67:AI98" si="111">IF(E67="","",E67)</f>
        <v>45</v>
      </c>
      <c r="AJ67" s="79" t="str">
        <f t="shared" si="102"/>
        <v>A-</v>
      </c>
      <c r="AK67" s="79" t="s">
        <v>13</v>
      </c>
      <c r="AL67" s="79" t="s">
        <v>62</v>
      </c>
      <c r="AM67" s="79" t="s">
        <v>63</v>
      </c>
      <c r="AN67" s="79" t="str">
        <f t="shared" si="103"/>
        <v>C</v>
      </c>
      <c r="AO67" s="79" t="str">
        <f t="shared" si="104"/>
        <v>X</v>
      </c>
      <c r="AP67" s="79" t="str">
        <f t="shared" si="105"/>
        <v>X</v>
      </c>
      <c r="AQ67" s="79" t="str">
        <f t="shared" si="106"/>
        <v>X</v>
      </c>
      <c r="AR67" s="79" t="str">
        <f t="shared" si="107"/>
        <v>X</v>
      </c>
      <c r="AS67" s="79" t="s">
        <v>2</v>
      </c>
      <c r="AT67" s="79" t="str">
        <f t="shared" si="108"/>
        <v>X</v>
      </c>
      <c r="AU67" s="79" t="str">
        <f t="shared" si="109"/>
        <v>O</v>
      </c>
      <c r="AV67" s="79" t="str">
        <f t="shared" si="110"/>
        <v>X</v>
      </c>
    </row>
    <row r="68" spans="1:48" x14ac:dyDescent="0.3">
      <c r="A68" s="9" t="s">
        <v>919</v>
      </c>
      <c r="B68" s="10" t="s">
        <v>1665</v>
      </c>
      <c r="C68" s="88">
        <v>632</v>
      </c>
      <c r="D68" s="86">
        <v>190.9</v>
      </c>
      <c r="E68" s="87">
        <v>58</v>
      </c>
      <c r="F68" s="86">
        <v>164.8</v>
      </c>
      <c r="G68" s="17">
        <v>50</v>
      </c>
      <c r="H68" s="88">
        <v>40</v>
      </c>
      <c r="I68" s="89"/>
      <c r="J68" s="89"/>
      <c r="K68" s="89"/>
      <c r="L68" s="89"/>
      <c r="M68" s="90">
        <f t="shared" si="92"/>
        <v>0</v>
      </c>
      <c r="N68" s="4" t="str">
        <f t="shared" si="93"/>
        <v/>
      </c>
      <c r="O68" s="91">
        <f t="shared" si="94"/>
        <v>0</v>
      </c>
      <c r="P68" s="91">
        <f t="shared" si="95"/>
        <v>0</v>
      </c>
      <c r="Q68" s="79">
        <v>5</v>
      </c>
      <c r="R68" s="79">
        <v>2</v>
      </c>
      <c r="S68" s="79" t="s">
        <v>72</v>
      </c>
      <c r="T68" s="5">
        <v>190</v>
      </c>
      <c r="U68" s="9"/>
      <c r="W68" s="86">
        <f t="shared" si="96"/>
        <v>190.9</v>
      </c>
      <c r="X68" s="87">
        <f t="shared" si="96"/>
        <v>58</v>
      </c>
      <c r="Y68" s="92">
        <f t="shared" si="97"/>
        <v>40</v>
      </c>
      <c r="Z68" s="90">
        <f t="shared" si="97"/>
        <v>0</v>
      </c>
      <c r="AA68" s="90">
        <f t="shared" si="98"/>
        <v>0</v>
      </c>
      <c r="AB68" s="90">
        <f t="shared" si="99"/>
        <v>0</v>
      </c>
      <c r="AC68" s="4" t="str">
        <f t="shared" si="99"/>
        <v/>
      </c>
      <c r="AD68" s="91">
        <f t="shared" si="99"/>
        <v>0</v>
      </c>
      <c r="AE68" s="79" t="str">
        <f t="shared" si="100"/>
        <v>계</v>
      </c>
      <c r="AF68" s="79" t="str">
        <f t="shared" si="101"/>
        <v>5/2</v>
      </c>
      <c r="AH68" s="20" t="str">
        <f t="shared" si="63"/>
        <v>효자촌삼환</v>
      </c>
      <c r="AI68" s="87">
        <f t="shared" si="111"/>
        <v>58</v>
      </c>
      <c r="AJ68" s="79" t="str">
        <f t="shared" si="102"/>
        <v>A-</v>
      </c>
      <c r="AK68" s="79" t="s">
        <v>13</v>
      </c>
      <c r="AL68" s="79" t="s">
        <v>62</v>
      </c>
      <c r="AM68" s="79" t="s">
        <v>63</v>
      </c>
      <c r="AN68" s="79" t="str">
        <f t="shared" si="103"/>
        <v>C</v>
      </c>
      <c r="AO68" s="79" t="str">
        <f t="shared" si="104"/>
        <v/>
      </c>
      <c r="AP68" s="79" t="str">
        <f t="shared" si="105"/>
        <v/>
      </c>
      <c r="AQ68" s="79" t="str">
        <f t="shared" si="106"/>
        <v>O</v>
      </c>
      <c r="AR68" s="79" t="str">
        <f t="shared" si="107"/>
        <v>O</v>
      </c>
      <c r="AS68" s="79" t="s">
        <v>2</v>
      </c>
      <c r="AT68" s="79" t="str">
        <f t="shared" si="108"/>
        <v>X</v>
      </c>
      <c r="AU68" s="79" t="str">
        <f t="shared" si="109"/>
        <v>O</v>
      </c>
      <c r="AV68" s="79" t="str">
        <f t="shared" si="110"/>
        <v/>
      </c>
    </row>
    <row r="69" spans="1:48" x14ac:dyDescent="0.3">
      <c r="A69" s="9" t="s">
        <v>919</v>
      </c>
      <c r="B69" s="10" t="s">
        <v>1665</v>
      </c>
      <c r="C69" s="88">
        <v>632</v>
      </c>
      <c r="D69" s="86">
        <v>219.8</v>
      </c>
      <c r="E69" s="87">
        <v>66</v>
      </c>
      <c r="F69" s="86">
        <v>195.4</v>
      </c>
      <c r="G69" s="17">
        <v>59</v>
      </c>
      <c r="H69" s="88">
        <v>8</v>
      </c>
      <c r="I69" s="89">
        <v>250000</v>
      </c>
      <c r="J69" s="89" t="s">
        <v>81</v>
      </c>
      <c r="K69" s="89"/>
      <c r="L69" s="89"/>
      <c r="M69" s="90">
        <f t="shared" si="92"/>
        <v>250000</v>
      </c>
      <c r="N69" s="4">
        <f t="shared" si="93"/>
        <v>0</v>
      </c>
      <c r="O69" s="91">
        <f t="shared" si="94"/>
        <v>3787.878787878788</v>
      </c>
      <c r="P69" s="91">
        <f t="shared" si="95"/>
        <v>0</v>
      </c>
      <c r="Q69" s="79">
        <v>7</v>
      </c>
      <c r="R69" s="79">
        <v>3</v>
      </c>
      <c r="S69" s="79" t="s">
        <v>72</v>
      </c>
      <c r="T69" s="5">
        <v>219</v>
      </c>
      <c r="U69" s="9"/>
      <c r="W69" s="86">
        <f t="shared" si="96"/>
        <v>219.8</v>
      </c>
      <c r="X69" s="87">
        <f t="shared" si="96"/>
        <v>66</v>
      </c>
      <c r="Y69" s="92">
        <f t="shared" si="97"/>
        <v>8</v>
      </c>
      <c r="Z69" s="90">
        <f t="shared" si="97"/>
        <v>250000</v>
      </c>
      <c r="AA69" s="90">
        <f t="shared" si="98"/>
        <v>0</v>
      </c>
      <c r="AB69" s="90">
        <f t="shared" si="99"/>
        <v>250000</v>
      </c>
      <c r="AC69" s="4">
        <f t="shared" si="99"/>
        <v>0</v>
      </c>
      <c r="AD69" s="91">
        <f t="shared" si="99"/>
        <v>3787.878787878788</v>
      </c>
      <c r="AE69" s="79" t="str">
        <f t="shared" si="100"/>
        <v>계</v>
      </c>
      <c r="AF69" s="79" t="str">
        <f t="shared" si="101"/>
        <v>7/3</v>
      </c>
      <c r="AH69" s="20" t="str">
        <f t="shared" ref="AH69:AH98" si="112">IF(A69="","",A69)</f>
        <v>효자촌삼환</v>
      </c>
      <c r="AI69" s="87">
        <f t="shared" si="111"/>
        <v>66</v>
      </c>
      <c r="AJ69" s="79" t="str">
        <f t="shared" si="102"/>
        <v>A-</v>
      </c>
      <c r="AK69" s="79" t="s">
        <v>13</v>
      </c>
      <c r="AL69" s="79" t="s">
        <v>62</v>
      </c>
      <c r="AM69" s="79" t="s">
        <v>63</v>
      </c>
      <c r="AN69" s="79" t="str">
        <f t="shared" si="103"/>
        <v>C</v>
      </c>
      <c r="AO69" s="79" t="str">
        <f t="shared" si="104"/>
        <v>X</v>
      </c>
      <c r="AP69" s="79" t="str">
        <f t="shared" si="105"/>
        <v>X</v>
      </c>
      <c r="AQ69" s="79" t="str">
        <f t="shared" si="106"/>
        <v>X</v>
      </c>
      <c r="AR69" s="79" t="str">
        <f t="shared" si="107"/>
        <v>X</v>
      </c>
      <c r="AS69" s="79" t="s">
        <v>2</v>
      </c>
      <c r="AT69" s="79" t="str">
        <f t="shared" si="108"/>
        <v>X</v>
      </c>
      <c r="AU69" s="79" t="str">
        <f t="shared" si="109"/>
        <v>O</v>
      </c>
      <c r="AV69" s="79" t="str">
        <f t="shared" si="110"/>
        <v>X</v>
      </c>
    </row>
    <row r="70" spans="1:48" x14ac:dyDescent="0.3">
      <c r="A70" s="9"/>
      <c r="B70" s="79"/>
      <c r="C70" s="6"/>
      <c r="D70" s="9"/>
      <c r="E70" s="14"/>
      <c r="F70" s="86"/>
      <c r="G70" s="9"/>
      <c r="H70" s="9"/>
      <c r="I70" s="9"/>
      <c r="J70" s="9"/>
      <c r="K70" s="9"/>
      <c r="L70" s="9"/>
      <c r="M70" s="9"/>
      <c r="N70" s="9"/>
      <c r="O70" s="91"/>
      <c r="P70" s="91"/>
      <c r="Q70" s="87"/>
      <c r="R70" s="87"/>
      <c r="S70" s="9"/>
      <c r="T70" s="47"/>
      <c r="U70" s="9"/>
      <c r="W70" s="67" t="str">
        <f>$A$4&amp;" "&amp;A71&amp;"("&amp;B71&amp;","&amp;C71&amp;"^)"</f>
        <v>서현동 삼성,한신('91.09.,1781^)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112"/>
        <v/>
      </c>
      <c r="AI70" s="106" t="str">
        <f t="shared" si="111"/>
        <v/>
      </c>
      <c r="AJ70" s="79"/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</row>
    <row r="71" spans="1:48" x14ac:dyDescent="0.3">
      <c r="A71" s="9" t="s">
        <v>928</v>
      </c>
      <c r="B71" s="10" t="s">
        <v>1662</v>
      </c>
      <c r="C71" s="88">
        <v>1781</v>
      </c>
      <c r="D71" s="86">
        <v>73.400000000000006</v>
      </c>
      <c r="E71" s="87">
        <v>22</v>
      </c>
      <c r="F71" s="86">
        <v>60</v>
      </c>
      <c r="G71" s="17">
        <v>18</v>
      </c>
      <c r="H71" s="88">
        <v>210</v>
      </c>
      <c r="I71" s="89">
        <v>125000</v>
      </c>
      <c r="J71" s="89" t="s">
        <v>66</v>
      </c>
      <c r="K71" s="89">
        <v>57000</v>
      </c>
      <c r="L71" s="89" t="s">
        <v>66</v>
      </c>
      <c r="M71" s="90">
        <f>I71-K71</f>
        <v>68000</v>
      </c>
      <c r="N71" s="4">
        <f>IF(ISERROR(K71/I71),"",K71/I71)</f>
        <v>0.45600000000000002</v>
      </c>
      <c r="O71" s="91">
        <f>I71/E71</f>
        <v>5681.818181818182</v>
      </c>
      <c r="P71" s="91">
        <f>K71/E71</f>
        <v>2590.909090909091</v>
      </c>
      <c r="Q71" s="79">
        <v>3</v>
      </c>
      <c r="R71" s="79">
        <v>1</v>
      </c>
      <c r="S71" s="79" t="s">
        <v>72</v>
      </c>
      <c r="T71" s="5">
        <v>73</v>
      </c>
      <c r="U71" s="9"/>
      <c r="W71" s="86">
        <f t="shared" ref="W71:X75" si="113">D71</f>
        <v>73.400000000000006</v>
      </c>
      <c r="X71" s="87">
        <f t="shared" si="113"/>
        <v>22</v>
      </c>
      <c r="Y71" s="92">
        <f t="shared" ref="Y71:Z75" si="114">H71</f>
        <v>210</v>
      </c>
      <c r="Z71" s="90">
        <f t="shared" si="114"/>
        <v>125000</v>
      </c>
      <c r="AA71" s="90">
        <f>K71</f>
        <v>57000</v>
      </c>
      <c r="AB71" s="90">
        <f t="shared" ref="AB71:AD75" si="115">M71</f>
        <v>68000</v>
      </c>
      <c r="AC71" s="4">
        <f t="shared" si="115"/>
        <v>0.45600000000000002</v>
      </c>
      <c r="AD71" s="91">
        <f t="shared" si="115"/>
        <v>5681.818181818182</v>
      </c>
      <c r="AE71" s="79" t="str">
        <f>S71</f>
        <v>계</v>
      </c>
      <c r="AF71" s="79" t="str">
        <f>Q71&amp;"/"&amp;R71</f>
        <v>3/1</v>
      </c>
      <c r="AH71" s="20" t="str">
        <f t="shared" si="112"/>
        <v>삼성,한신</v>
      </c>
      <c r="AI71" s="87">
        <f t="shared" si="111"/>
        <v>22</v>
      </c>
      <c r="AJ71" s="79" t="str">
        <f>IF(AI71="","",$AJ$2)</f>
        <v>A-</v>
      </c>
      <c r="AK71" s="79" t="s">
        <v>13</v>
      </c>
      <c r="AL71" s="79" t="s">
        <v>62</v>
      </c>
      <c r="AM71" s="79" t="s">
        <v>63</v>
      </c>
      <c r="AN71" s="79" t="str">
        <f>IF(AI71="","",$AN$2)</f>
        <v>C</v>
      </c>
      <c r="AO71" s="79" t="str">
        <f>IF(N71="","",IF(N71&gt;=$AO$1/100,"O","X"))</f>
        <v>X</v>
      </c>
      <c r="AP71" s="79" t="str">
        <f>IF(I71="","",IF(I71&lt;=$AP$1,"O","X"))</f>
        <v>X</v>
      </c>
      <c r="AQ71" s="79" t="str">
        <f>IF(O71="","",IF(O71&lt;=$AQ$1,"O","X"))</f>
        <v>X</v>
      </c>
      <c r="AR71" s="79" t="str">
        <f>IF(M71="","",IF(M71&lt;=$AR$1,"O","X"))</f>
        <v>X</v>
      </c>
      <c r="AS71" s="79" t="s">
        <v>2</v>
      </c>
      <c r="AT71" s="79" t="str">
        <f>IF(OR(F71="",AI71=""),"",IF(AND((F71&lt;=85),(AI71&gt;=15)),"O","X"))</f>
        <v>O</v>
      </c>
      <c r="AU71" s="79" t="str">
        <f>IF(C71="","",IF(C71&gt;=$AU$1,"O","X"))</f>
        <v>O</v>
      </c>
      <c r="AV71" s="79" t="str">
        <f>IF(AO71="","",IF(AND(AO71="O",AP71="O",AR71="O",AT71="O",AU71="O"),"후보","X"))</f>
        <v>X</v>
      </c>
    </row>
    <row r="72" spans="1:48" x14ac:dyDescent="0.3">
      <c r="A72" s="9" t="s">
        <v>928</v>
      </c>
      <c r="B72" s="10" t="s">
        <v>1662</v>
      </c>
      <c r="C72" s="88">
        <v>1781</v>
      </c>
      <c r="D72" s="86">
        <v>107.2</v>
      </c>
      <c r="E72" s="87">
        <v>32</v>
      </c>
      <c r="F72" s="86">
        <v>84.7</v>
      </c>
      <c r="G72" s="17">
        <v>26</v>
      </c>
      <c r="H72" s="88">
        <v>858</v>
      </c>
      <c r="I72" s="89">
        <v>160000</v>
      </c>
      <c r="J72" s="89" t="s">
        <v>84</v>
      </c>
      <c r="K72" s="89">
        <v>73000</v>
      </c>
      <c r="L72" s="89" t="s">
        <v>64</v>
      </c>
      <c r="M72" s="90">
        <f>I72-K72</f>
        <v>87000</v>
      </c>
      <c r="N72" s="4">
        <f>IF(ISERROR(K72/I72),"",K72/I72)</f>
        <v>0.45624999999999999</v>
      </c>
      <c r="O72" s="91">
        <f>I72/E72</f>
        <v>5000</v>
      </c>
      <c r="P72" s="91">
        <f>K72/E72</f>
        <v>2281.25</v>
      </c>
      <c r="Q72" s="79">
        <v>3</v>
      </c>
      <c r="R72" s="79">
        <v>2</v>
      </c>
      <c r="S72" s="79" t="s">
        <v>72</v>
      </c>
      <c r="T72" s="5">
        <v>107</v>
      </c>
      <c r="U72" s="9"/>
      <c r="W72" s="86">
        <f t="shared" si="113"/>
        <v>107.2</v>
      </c>
      <c r="X72" s="87">
        <f t="shared" si="113"/>
        <v>32</v>
      </c>
      <c r="Y72" s="92">
        <f t="shared" si="114"/>
        <v>858</v>
      </c>
      <c r="Z72" s="90">
        <f t="shared" si="114"/>
        <v>160000</v>
      </c>
      <c r="AA72" s="90">
        <f>K72</f>
        <v>73000</v>
      </c>
      <c r="AB72" s="90">
        <f t="shared" si="115"/>
        <v>87000</v>
      </c>
      <c r="AC72" s="4">
        <f t="shared" si="115"/>
        <v>0.45624999999999999</v>
      </c>
      <c r="AD72" s="91">
        <f t="shared" si="115"/>
        <v>5000</v>
      </c>
      <c r="AE72" s="79" t="str">
        <f>S72</f>
        <v>계</v>
      </c>
      <c r="AF72" s="79" t="str">
        <f>Q72&amp;"/"&amp;R72</f>
        <v>3/2</v>
      </c>
      <c r="AH72" s="20" t="str">
        <f t="shared" si="112"/>
        <v>삼성,한신</v>
      </c>
      <c r="AI72" s="87">
        <f t="shared" si="111"/>
        <v>32</v>
      </c>
      <c r="AJ72" s="79" t="str">
        <f>IF(AI72="","",$AJ$2)</f>
        <v>A-</v>
      </c>
      <c r="AK72" s="79" t="s">
        <v>13</v>
      </c>
      <c r="AL72" s="79" t="s">
        <v>62</v>
      </c>
      <c r="AM72" s="79" t="s">
        <v>63</v>
      </c>
      <c r="AN72" s="79" t="str">
        <f>IF(AI72="","",$AN$2)</f>
        <v>C</v>
      </c>
      <c r="AO72" s="79" t="str">
        <f>IF(N72="","",IF(N72&gt;=$AO$1/100,"O","X"))</f>
        <v>X</v>
      </c>
      <c r="AP72" s="79" t="str">
        <f>IF(I72="","",IF(I72&lt;=$AP$1,"O","X"))</f>
        <v>X</v>
      </c>
      <c r="AQ72" s="79" t="str">
        <f>IF(O72="","",IF(O72&lt;=$AQ$1,"O","X"))</f>
        <v>X</v>
      </c>
      <c r="AR72" s="79" t="str">
        <f>IF(M72="","",IF(M72&lt;=$AR$1,"O","X"))</f>
        <v>X</v>
      </c>
      <c r="AS72" s="79" t="s">
        <v>2</v>
      </c>
      <c r="AT72" s="79" t="str">
        <f>IF(OR(F72="",AI72=""),"",IF(AND((F72&lt;=85),(AI72&gt;=15)),"O","X"))</f>
        <v>O</v>
      </c>
      <c r="AU72" s="79" t="str">
        <f>IF(C72="","",IF(C72&gt;=$AU$1,"O","X"))</f>
        <v>O</v>
      </c>
      <c r="AV72" s="79" t="str">
        <f>IF(AO72="","",IF(AND(AO72="O",AP72="O",AR72="O",AT72="O",AU72="O"),"후보","X"))</f>
        <v>X</v>
      </c>
    </row>
    <row r="73" spans="1:48" x14ac:dyDescent="0.3">
      <c r="A73" s="9" t="s">
        <v>928</v>
      </c>
      <c r="B73" s="10" t="s">
        <v>1662</v>
      </c>
      <c r="C73" s="88">
        <v>1781</v>
      </c>
      <c r="D73" s="86">
        <v>161.80000000000001</v>
      </c>
      <c r="E73" s="87">
        <v>49</v>
      </c>
      <c r="F73" s="86">
        <v>133.30000000000001</v>
      </c>
      <c r="G73" s="17">
        <v>40</v>
      </c>
      <c r="H73" s="88">
        <v>464</v>
      </c>
      <c r="I73" s="89">
        <v>195000</v>
      </c>
      <c r="J73" s="89" t="s">
        <v>64</v>
      </c>
      <c r="K73" s="89">
        <v>90000</v>
      </c>
      <c r="L73" s="89" t="s">
        <v>79</v>
      </c>
      <c r="M73" s="90">
        <f>I73-K73</f>
        <v>105000</v>
      </c>
      <c r="N73" s="4">
        <f>IF(ISERROR(K73/I73),"",K73/I73)</f>
        <v>0.46153846153846156</v>
      </c>
      <c r="O73" s="91">
        <f>I73/E73</f>
        <v>3979.591836734694</v>
      </c>
      <c r="P73" s="91">
        <f>K73/E73</f>
        <v>1836.7346938775511</v>
      </c>
      <c r="Q73" s="79">
        <v>4</v>
      </c>
      <c r="R73" s="79">
        <v>2</v>
      </c>
      <c r="S73" s="79" t="s">
        <v>72</v>
      </c>
      <c r="T73" s="5">
        <v>161</v>
      </c>
      <c r="U73" s="9"/>
      <c r="W73" s="86">
        <f t="shared" si="113"/>
        <v>161.80000000000001</v>
      </c>
      <c r="X73" s="87">
        <f t="shared" si="113"/>
        <v>49</v>
      </c>
      <c r="Y73" s="92">
        <f t="shared" si="114"/>
        <v>464</v>
      </c>
      <c r="Z73" s="90">
        <f t="shared" si="114"/>
        <v>195000</v>
      </c>
      <c r="AA73" s="90">
        <f>K73</f>
        <v>90000</v>
      </c>
      <c r="AB73" s="90">
        <f t="shared" si="115"/>
        <v>105000</v>
      </c>
      <c r="AC73" s="4">
        <f t="shared" si="115"/>
        <v>0.46153846153846156</v>
      </c>
      <c r="AD73" s="91">
        <f t="shared" si="115"/>
        <v>3979.591836734694</v>
      </c>
      <c r="AE73" s="79" t="str">
        <f>S73</f>
        <v>계</v>
      </c>
      <c r="AF73" s="79" t="str">
        <f>Q73&amp;"/"&amp;R73</f>
        <v>4/2</v>
      </c>
      <c r="AH73" s="20" t="str">
        <f t="shared" si="112"/>
        <v>삼성,한신</v>
      </c>
      <c r="AI73" s="87">
        <f t="shared" si="111"/>
        <v>49</v>
      </c>
      <c r="AJ73" s="79" t="str">
        <f>IF(AI73="","",$AJ$2)</f>
        <v>A-</v>
      </c>
      <c r="AK73" s="79" t="s">
        <v>13</v>
      </c>
      <c r="AL73" s="79" t="s">
        <v>62</v>
      </c>
      <c r="AM73" s="79" t="s">
        <v>63</v>
      </c>
      <c r="AN73" s="79" t="str">
        <f>IF(AI73="","",$AN$2)</f>
        <v>C</v>
      </c>
      <c r="AO73" s="79" t="str">
        <f>IF(N73="","",IF(N73&gt;=$AO$1/100,"O","X"))</f>
        <v>X</v>
      </c>
      <c r="AP73" s="79" t="str">
        <f>IF(I73="","",IF(I73&lt;=$AP$1,"O","X"))</f>
        <v>X</v>
      </c>
      <c r="AQ73" s="79" t="str">
        <f>IF(O73="","",IF(O73&lt;=$AQ$1,"O","X"))</f>
        <v>X</v>
      </c>
      <c r="AR73" s="79" t="str">
        <f>IF(M73="","",IF(M73&lt;=$AR$1,"O","X"))</f>
        <v>X</v>
      </c>
      <c r="AS73" s="79" t="s">
        <v>2</v>
      </c>
      <c r="AT73" s="79" t="str">
        <f>IF(OR(F73="",AI73=""),"",IF(AND((F73&lt;=85),(AI73&gt;=15)),"O","X"))</f>
        <v>X</v>
      </c>
      <c r="AU73" s="79" t="str">
        <f>IF(C73="","",IF(C73&gt;=$AU$1,"O","X"))</f>
        <v>O</v>
      </c>
      <c r="AV73" s="79" t="str">
        <f>IF(AO73="","",IF(AND(AO73="O",AP73="O",AR73="O",AT73="O",AU73="O"),"후보","X"))</f>
        <v>X</v>
      </c>
    </row>
    <row r="74" spans="1:48" x14ac:dyDescent="0.3">
      <c r="A74" s="9" t="s">
        <v>928</v>
      </c>
      <c r="B74" s="10" t="s">
        <v>1662</v>
      </c>
      <c r="C74" s="88">
        <v>1781</v>
      </c>
      <c r="D74" s="86">
        <v>208.2</v>
      </c>
      <c r="E74" s="87">
        <v>63</v>
      </c>
      <c r="F74" s="86">
        <v>171.5</v>
      </c>
      <c r="G74" s="17">
        <v>52</v>
      </c>
      <c r="H74" s="88">
        <v>34</v>
      </c>
      <c r="I74" s="89">
        <v>270000</v>
      </c>
      <c r="J74" s="89" t="s">
        <v>81</v>
      </c>
      <c r="K74" s="89"/>
      <c r="L74" s="89"/>
      <c r="M74" s="90">
        <f>I74-K74</f>
        <v>270000</v>
      </c>
      <c r="N74" s="4">
        <f>IF(ISERROR(K74/I74),"",K74/I74)</f>
        <v>0</v>
      </c>
      <c r="O74" s="91">
        <f>I74/E74</f>
        <v>4285.7142857142853</v>
      </c>
      <c r="P74" s="91">
        <f>K74/E74</f>
        <v>0</v>
      </c>
      <c r="Q74" s="79">
        <v>6</v>
      </c>
      <c r="R74" s="79">
        <v>3</v>
      </c>
      <c r="S74" s="79" t="s">
        <v>72</v>
      </c>
      <c r="T74" s="5">
        <v>208</v>
      </c>
      <c r="U74" s="9"/>
      <c r="W74" s="86">
        <f t="shared" si="113"/>
        <v>208.2</v>
      </c>
      <c r="X74" s="87">
        <f t="shared" si="113"/>
        <v>63</v>
      </c>
      <c r="Y74" s="92">
        <f t="shared" si="114"/>
        <v>34</v>
      </c>
      <c r="Z74" s="90">
        <f t="shared" si="114"/>
        <v>270000</v>
      </c>
      <c r="AA74" s="90">
        <f>K74</f>
        <v>0</v>
      </c>
      <c r="AB74" s="90">
        <f t="shared" si="115"/>
        <v>270000</v>
      </c>
      <c r="AC74" s="4">
        <f t="shared" si="115"/>
        <v>0</v>
      </c>
      <c r="AD74" s="91">
        <f t="shared" si="115"/>
        <v>4285.7142857142853</v>
      </c>
      <c r="AE74" s="79" t="str">
        <f>S74</f>
        <v>계</v>
      </c>
      <c r="AF74" s="79" t="str">
        <f>Q74&amp;"/"&amp;R74</f>
        <v>6/3</v>
      </c>
      <c r="AH74" s="20" t="str">
        <f t="shared" si="112"/>
        <v>삼성,한신</v>
      </c>
      <c r="AI74" s="87">
        <f t="shared" si="111"/>
        <v>63</v>
      </c>
      <c r="AJ74" s="79" t="str">
        <f>IF(AI74="","",$AJ$2)</f>
        <v>A-</v>
      </c>
      <c r="AK74" s="79" t="s">
        <v>13</v>
      </c>
      <c r="AL74" s="79" t="s">
        <v>62</v>
      </c>
      <c r="AM74" s="79" t="s">
        <v>63</v>
      </c>
      <c r="AN74" s="79" t="str">
        <f>IF(AI74="","",$AN$2)</f>
        <v>C</v>
      </c>
      <c r="AO74" s="79" t="str">
        <f>IF(N74="","",IF(N74&gt;=$AO$1/100,"O","X"))</f>
        <v>X</v>
      </c>
      <c r="AP74" s="79" t="str">
        <f>IF(I74="","",IF(I74&lt;=$AP$1,"O","X"))</f>
        <v>X</v>
      </c>
      <c r="AQ74" s="79" t="str">
        <f>IF(O74="","",IF(O74&lt;=$AQ$1,"O","X"))</f>
        <v>X</v>
      </c>
      <c r="AR74" s="79" t="str">
        <f>IF(M74="","",IF(M74&lt;=$AR$1,"O","X"))</f>
        <v>X</v>
      </c>
      <c r="AS74" s="79" t="s">
        <v>2</v>
      </c>
      <c r="AT74" s="79" t="str">
        <f>IF(OR(F74="",AI74=""),"",IF(AND((F74&lt;=85),(AI74&gt;=15)),"O","X"))</f>
        <v>X</v>
      </c>
      <c r="AU74" s="79" t="str">
        <f>IF(C74="","",IF(C74&gt;=$AU$1,"O","X"))</f>
        <v>O</v>
      </c>
      <c r="AV74" s="79" t="str">
        <f>IF(AO74="","",IF(AND(AO74="O",AP74="O",AR74="O",AT74="O",AU74="O"),"후보","X"))</f>
        <v>X</v>
      </c>
    </row>
    <row r="75" spans="1:48" x14ac:dyDescent="0.3">
      <c r="A75" s="9" t="s">
        <v>928</v>
      </c>
      <c r="B75" s="10" t="s">
        <v>1662</v>
      </c>
      <c r="C75" s="88">
        <v>1781</v>
      </c>
      <c r="D75" s="86">
        <v>231.7</v>
      </c>
      <c r="E75" s="87">
        <v>70</v>
      </c>
      <c r="F75" s="86">
        <v>192.2</v>
      </c>
      <c r="G75" s="17">
        <v>58</v>
      </c>
      <c r="H75" s="88">
        <v>215</v>
      </c>
      <c r="I75" s="89">
        <v>250000</v>
      </c>
      <c r="J75" s="89" t="s">
        <v>68</v>
      </c>
      <c r="K75" s="89">
        <v>100000</v>
      </c>
      <c r="L75" s="89" t="s">
        <v>81</v>
      </c>
      <c r="M75" s="90">
        <f>I75-K75</f>
        <v>150000</v>
      </c>
      <c r="N75" s="4">
        <f>IF(ISERROR(K75/I75),"",K75/I75)</f>
        <v>0.4</v>
      </c>
      <c r="O75" s="91">
        <f>I75/E75</f>
        <v>3571.4285714285716</v>
      </c>
      <c r="P75" s="91">
        <f>K75/E75</f>
        <v>1428.5714285714287</v>
      </c>
      <c r="Q75" s="79">
        <v>6</v>
      </c>
      <c r="R75" s="79">
        <v>3</v>
      </c>
      <c r="S75" s="79" t="s">
        <v>72</v>
      </c>
      <c r="T75" s="5">
        <v>231</v>
      </c>
      <c r="U75" s="9"/>
      <c r="W75" s="86">
        <f t="shared" si="113"/>
        <v>231.7</v>
      </c>
      <c r="X75" s="87">
        <f t="shared" si="113"/>
        <v>70</v>
      </c>
      <c r="Y75" s="92">
        <f t="shared" si="114"/>
        <v>215</v>
      </c>
      <c r="Z75" s="90">
        <f t="shared" si="114"/>
        <v>250000</v>
      </c>
      <c r="AA75" s="90">
        <f>K75</f>
        <v>100000</v>
      </c>
      <c r="AB75" s="90">
        <f t="shared" si="115"/>
        <v>150000</v>
      </c>
      <c r="AC75" s="4">
        <f t="shared" si="115"/>
        <v>0.4</v>
      </c>
      <c r="AD75" s="91">
        <f t="shared" si="115"/>
        <v>3571.4285714285716</v>
      </c>
      <c r="AE75" s="79" t="str">
        <f>S75</f>
        <v>계</v>
      </c>
      <c r="AF75" s="79" t="str">
        <f>Q75&amp;"/"&amp;R75</f>
        <v>6/3</v>
      </c>
      <c r="AH75" s="20" t="str">
        <f t="shared" si="112"/>
        <v>삼성,한신</v>
      </c>
      <c r="AI75" s="87">
        <f t="shared" si="111"/>
        <v>70</v>
      </c>
      <c r="AJ75" s="79" t="str">
        <f>IF(AI75="","",$AJ$2)</f>
        <v>A-</v>
      </c>
      <c r="AK75" s="79" t="s">
        <v>13</v>
      </c>
      <c r="AL75" s="79" t="s">
        <v>62</v>
      </c>
      <c r="AM75" s="79" t="s">
        <v>63</v>
      </c>
      <c r="AN75" s="79" t="str">
        <f>IF(AI75="","",$AN$2)</f>
        <v>C</v>
      </c>
      <c r="AO75" s="79" t="str">
        <f>IF(N75="","",IF(N75&gt;=$AO$1/100,"O","X"))</f>
        <v>X</v>
      </c>
      <c r="AP75" s="79" t="str">
        <f>IF(I75="","",IF(I75&lt;=$AP$1,"O","X"))</f>
        <v>X</v>
      </c>
      <c r="AQ75" s="79" t="str">
        <f>IF(O75="","",IF(O75&lt;=$AQ$1,"O","X"))</f>
        <v>X</v>
      </c>
      <c r="AR75" s="79" t="str">
        <f>IF(M75="","",IF(M75&lt;=$AR$1,"O","X"))</f>
        <v>X</v>
      </c>
      <c r="AS75" s="79" t="s">
        <v>2</v>
      </c>
      <c r="AT75" s="79" t="str">
        <f>IF(OR(F75="",AI75=""),"",IF(AND((F75&lt;=85),(AI75&gt;=15)),"O","X"))</f>
        <v>X</v>
      </c>
      <c r="AU75" s="79" t="str">
        <f>IF(C75="","",IF(C75&gt;=$AU$1,"O","X"))</f>
        <v>O</v>
      </c>
      <c r="AV75" s="79" t="str">
        <f>IF(AO75="","",IF(AND(AO75="O",AP75="O",AR75="O",AT75="O",AU75="O"),"후보","X"))</f>
        <v>X</v>
      </c>
    </row>
    <row r="76" spans="1:48" x14ac:dyDescent="0.3">
      <c r="A76" s="9"/>
      <c r="B76" s="79"/>
      <c r="C76" s="6"/>
      <c r="D76" s="9"/>
      <c r="E76" s="14"/>
      <c r="F76" s="86"/>
      <c r="G76" s="9"/>
      <c r="H76" s="9"/>
      <c r="I76" s="9"/>
      <c r="J76" s="9"/>
      <c r="K76" s="9"/>
      <c r="L76" s="9"/>
      <c r="M76" s="9"/>
      <c r="N76" s="9"/>
      <c r="O76" s="91"/>
      <c r="P76" s="91"/>
      <c r="Q76" s="87"/>
      <c r="R76" s="87"/>
      <c r="S76" s="9"/>
      <c r="T76" s="47"/>
      <c r="U76" s="9"/>
      <c r="W76" s="67" t="str">
        <f>$A$4&amp;" "&amp;A77&amp;"("&amp;B77&amp;","&amp;C77&amp;"^)"</f>
        <v>서현동 효자촌대우,대창('94.08.,902^)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112"/>
        <v/>
      </c>
      <c r="AI76" s="106" t="str">
        <f t="shared" si="111"/>
        <v/>
      </c>
      <c r="AJ76" s="79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79"/>
    </row>
    <row r="77" spans="1:48" x14ac:dyDescent="0.3">
      <c r="A77" s="9" t="s">
        <v>932</v>
      </c>
      <c r="B77" s="10" t="s">
        <v>1641</v>
      </c>
      <c r="C77" s="88">
        <v>902</v>
      </c>
      <c r="D77" s="86">
        <v>73.5</v>
      </c>
      <c r="E77" s="87">
        <v>22</v>
      </c>
      <c r="F77" s="86">
        <v>53.8</v>
      </c>
      <c r="G77" s="17">
        <v>16</v>
      </c>
      <c r="H77" s="88">
        <v>302</v>
      </c>
      <c r="I77" s="89">
        <v>83000</v>
      </c>
      <c r="J77" s="89" t="s">
        <v>78</v>
      </c>
      <c r="K77" s="89">
        <v>42000</v>
      </c>
      <c r="L77" s="89" t="s">
        <v>64</v>
      </c>
      <c r="M77" s="90">
        <f>I77-K77</f>
        <v>41000</v>
      </c>
      <c r="N77" s="4">
        <f>IF(ISERROR(K77/I77),"",K77/I77)</f>
        <v>0.50602409638554213</v>
      </c>
      <c r="O77" s="91">
        <f>I77/E77</f>
        <v>3772.7272727272725</v>
      </c>
      <c r="P77" s="91">
        <f>K77/E77</f>
        <v>1909.090909090909</v>
      </c>
      <c r="Q77" s="79">
        <v>2</v>
      </c>
      <c r="R77" s="79">
        <v>1</v>
      </c>
      <c r="S77" s="79" t="s">
        <v>61</v>
      </c>
      <c r="T77" s="5">
        <v>73</v>
      </c>
      <c r="U77" s="9"/>
      <c r="W77" s="86">
        <f t="shared" ref="W77:X79" si="116">D77</f>
        <v>73.5</v>
      </c>
      <c r="X77" s="87">
        <f t="shared" si="116"/>
        <v>22</v>
      </c>
      <c r="Y77" s="92">
        <f t="shared" ref="Y77:Z79" si="117">H77</f>
        <v>302</v>
      </c>
      <c r="Z77" s="90">
        <f t="shared" si="117"/>
        <v>83000</v>
      </c>
      <c r="AA77" s="90">
        <f>K77</f>
        <v>42000</v>
      </c>
      <c r="AB77" s="90">
        <f t="shared" ref="AB77:AD79" si="118">M77</f>
        <v>41000</v>
      </c>
      <c r="AC77" s="4">
        <f t="shared" si="118"/>
        <v>0.50602409638554213</v>
      </c>
      <c r="AD77" s="91">
        <f t="shared" si="118"/>
        <v>3772.7272727272725</v>
      </c>
      <c r="AE77" s="79" t="str">
        <f>S77</f>
        <v>복</v>
      </c>
      <c r="AF77" s="79" t="str">
        <f>Q77&amp;"/"&amp;R77</f>
        <v>2/1</v>
      </c>
      <c r="AH77" s="20" t="str">
        <f t="shared" si="112"/>
        <v>효자촌대우,대창</v>
      </c>
      <c r="AI77" s="87">
        <f t="shared" si="111"/>
        <v>22</v>
      </c>
      <c r="AJ77" s="79" t="str">
        <f>IF(AI77="","",$AJ$2)</f>
        <v>A-</v>
      </c>
      <c r="AK77" s="79" t="s">
        <v>13</v>
      </c>
      <c r="AL77" s="79" t="s">
        <v>62</v>
      </c>
      <c r="AM77" s="79" t="s">
        <v>63</v>
      </c>
      <c r="AN77" s="79" t="str">
        <f>IF(AI77="","",$AN$2)</f>
        <v>C</v>
      </c>
      <c r="AO77" s="79" t="str">
        <f>IF(N77="","",IF(N77&gt;=$AO$1/100,"O","X"))</f>
        <v>X</v>
      </c>
      <c r="AP77" s="79" t="str">
        <f>IF(I77="","",IF(I77&lt;=$AP$1,"O","X"))</f>
        <v>X</v>
      </c>
      <c r="AQ77" s="79" t="str">
        <f>IF(O77="","",IF(O77&lt;=$AQ$1,"O","X"))</f>
        <v>X</v>
      </c>
      <c r="AR77" s="79" t="str">
        <f>IF(M77="","",IF(M77&lt;=$AR$1,"O","X"))</f>
        <v>X</v>
      </c>
      <c r="AS77" s="79" t="s">
        <v>2</v>
      </c>
      <c r="AT77" s="79" t="str">
        <f>IF(OR(F77="",AI77=""),"",IF(AND((F77&lt;=85),(AI77&gt;=15)),"O","X"))</f>
        <v>O</v>
      </c>
      <c r="AU77" s="79" t="str">
        <f>IF(C77="","",IF(C77&gt;=$AU$1,"O","X"))</f>
        <v>O</v>
      </c>
      <c r="AV77" s="79" t="str">
        <f>IF(AO77="","",IF(AND(AO77="O",AP77="O",AR77="O",AT77="O",AU77="O"),"후보","X"))</f>
        <v>X</v>
      </c>
    </row>
    <row r="78" spans="1:48" x14ac:dyDescent="0.3">
      <c r="A78" s="9" t="s">
        <v>932</v>
      </c>
      <c r="B78" s="10" t="s">
        <v>1641</v>
      </c>
      <c r="C78" s="88">
        <v>902</v>
      </c>
      <c r="D78" s="86">
        <v>90</v>
      </c>
      <c r="E78" s="87">
        <v>27</v>
      </c>
      <c r="F78" s="86">
        <v>70.7</v>
      </c>
      <c r="G78" s="17">
        <v>21</v>
      </c>
      <c r="H78" s="88">
        <v>352</v>
      </c>
      <c r="I78" s="89">
        <v>107000</v>
      </c>
      <c r="J78" s="89" t="s">
        <v>103</v>
      </c>
      <c r="K78" s="89">
        <v>59000</v>
      </c>
      <c r="L78" s="89" t="s">
        <v>64</v>
      </c>
      <c r="M78" s="90">
        <f>I78-K78</f>
        <v>48000</v>
      </c>
      <c r="N78" s="4">
        <f>IF(ISERROR(K78/I78),"",K78/I78)</f>
        <v>0.55140186915887845</v>
      </c>
      <c r="O78" s="91">
        <f>I78/E78</f>
        <v>3962.962962962963</v>
      </c>
      <c r="P78" s="91">
        <f>K78/E78</f>
        <v>2185.1851851851852</v>
      </c>
      <c r="Q78" s="79">
        <v>3</v>
      </c>
      <c r="R78" s="79">
        <v>1</v>
      </c>
      <c r="S78" s="79" t="s">
        <v>72</v>
      </c>
      <c r="T78" s="5">
        <v>90</v>
      </c>
      <c r="U78" s="9"/>
      <c r="W78" s="86">
        <f t="shared" si="116"/>
        <v>90</v>
      </c>
      <c r="X78" s="87">
        <f t="shared" si="116"/>
        <v>27</v>
      </c>
      <c r="Y78" s="92">
        <f t="shared" si="117"/>
        <v>352</v>
      </c>
      <c r="Z78" s="90">
        <f t="shared" si="117"/>
        <v>107000</v>
      </c>
      <c r="AA78" s="90">
        <f>K78</f>
        <v>59000</v>
      </c>
      <c r="AB78" s="90">
        <f t="shared" si="118"/>
        <v>48000</v>
      </c>
      <c r="AC78" s="4">
        <f t="shared" si="118"/>
        <v>0.55140186915887845</v>
      </c>
      <c r="AD78" s="91">
        <f t="shared" si="118"/>
        <v>3962.962962962963</v>
      </c>
      <c r="AE78" s="79" t="str">
        <f>S78</f>
        <v>계</v>
      </c>
      <c r="AF78" s="79" t="str">
        <f>Q78&amp;"/"&amp;R78</f>
        <v>3/1</v>
      </c>
      <c r="AH78" s="20" t="str">
        <f t="shared" si="112"/>
        <v>효자촌대우,대창</v>
      </c>
      <c r="AI78" s="87">
        <f t="shared" si="111"/>
        <v>27</v>
      </c>
      <c r="AJ78" s="79" t="str">
        <f>IF(AI78="","",$AJ$2)</f>
        <v>A-</v>
      </c>
      <c r="AK78" s="79" t="s">
        <v>13</v>
      </c>
      <c r="AL78" s="79" t="s">
        <v>62</v>
      </c>
      <c r="AM78" s="79" t="s">
        <v>63</v>
      </c>
      <c r="AN78" s="79" t="str">
        <f>IF(AI78="","",$AN$2)</f>
        <v>C</v>
      </c>
      <c r="AO78" s="79" t="str">
        <f>IF(N78="","",IF(N78&gt;=$AO$1/100,"O","X"))</f>
        <v>X</v>
      </c>
      <c r="AP78" s="79" t="str">
        <f>IF(I78="","",IF(I78&lt;=$AP$1,"O","X"))</f>
        <v>X</v>
      </c>
      <c r="AQ78" s="79" t="str">
        <f>IF(O78="","",IF(O78&lt;=$AQ$1,"O","X"))</f>
        <v>X</v>
      </c>
      <c r="AR78" s="79" t="str">
        <f>IF(M78="","",IF(M78&lt;=$AR$1,"O","X"))</f>
        <v>X</v>
      </c>
      <c r="AS78" s="79" t="s">
        <v>2</v>
      </c>
      <c r="AT78" s="79" t="str">
        <f>IF(OR(F78="",AI78=""),"",IF(AND((F78&lt;=85),(AI78&gt;=15)),"O","X"))</f>
        <v>O</v>
      </c>
      <c r="AU78" s="79" t="str">
        <f>IF(C78="","",IF(C78&gt;=$AU$1,"O","X"))</f>
        <v>O</v>
      </c>
      <c r="AV78" s="79" t="str">
        <f>IF(AO78="","",IF(AND(AO78="O",AP78="O",AR78="O",AT78="O",AU78="O"),"후보","X"))</f>
        <v>X</v>
      </c>
    </row>
    <row r="79" spans="1:48" x14ac:dyDescent="0.3">
      <c r="A79" s="9" t="s">
        <v>932</v>
      </c>
      <c r="B79" s="10" t="s">
        <v>1641</v>
      </c>
      <c r="C79" s="88">
        <v>902</v>
      </c>
      <c r="D79" s="86">
        <v>105</v>
      </c>
      <c r="E79" s="87">
        <v>32</v>
      </c>
      <c r="F79" s="86">
        <v>84.7</v>
      </c>
      <c r="G79" s="17">
        <v>26</v>
      </c>
      <c r="H79" s="88">
        <v>248</v>
      </c>
      <c r="I79" s="89">
        <v>120000</v>
      </c>
      <c r="J79" s="89" t="s">
        <v>66</v>
      </c>
      <c r="K79" s="89">
        <v>68000</v>
      </c>
      <c r="L79" s="89" t="s">
        <v>66</v>
      </c>
      <c r="M79" s="90">
        <f>I79-K79</f>
        <v>52000</v>
      </c>
      <c r="N79" s="4">
        <f>IF(ISERROR(K79/I79),"",K79/I79)</f>
        <v>0.56666666666666665</v>
      </c>
      <c r="O79" s="91">
        <f>I79/E79</f>
        <v>3750</v>
      </c>
      <c r="P79" s="91">
        <f>K79/E79</f>
        <v>2125</v>
      </c>
      <c r="Q79" s="79">
        <v>3</v>
      </c>
      <c r="R79" s="79">
        <v>2</v>
      </c>
      <c r="S79" s="79" t="s">
        <v>72</v>
      </c>
      <c r="T79" s="5">
        <v>104</v>
      </c>
      <c r="U79" s="9"/>
      <c r="W79" s="86">
        <f t="shared" si="116"/>
        <v>105</v>
      </c>
      <c r="X79" s="87">
        <f t="shared" si="116"/>
        <v>32</v>
      </c>
      <c r="Y79" s="92">
        <f t="shared" si="117"/>
        <v>248</v>
      </c>
      <c r="Z79" s="90">
        <f t="shared" si="117"/>
        <v>120000</v>
      </c>
      <c r="AA79" s="90">
        <f>K79</f>
        <v>68000</v>
      </c>
      <c r="AB79" s="90">
        <f t="shared" si="118"/>
        <v>52000</v>
      </c>
      <c r="AC79" s="4">
        <f t="shared" si="118"/>
        <v>0.56666666666666665</v>
      </c>
      <c r="AD79" s="91">
        <f t="shared" si="118"/>
        <v>3750</v>
      </c>
      <c r="AE79" s="79" t="str">
        <f>S79</f>
        <v>계</v>
      </c>
      <c r="AF79" s="79" t="str">
        <f>Q79&amp;"/"&amp;R79</f>
        <v>3/2</v>
      </c>
      <c r="AH79" s="20" t="str">
        <f t="shared" si="112"/>
        <v>효자촌대우,대창</v>
      </c>
      <c r="AI79" s="87">
        <f t="shared" si="111"/>
        <v>32</v>
      </c>
      <c r="AJ79" s="79" t="str">
        <f>IF(AI79="","",$AJ$2)</f>
        <v>A-</v>
      </c>
      <c r="AK79" s="79" t="s">
        <v>13</v>
      </c>
      <c r="AL79" s="79" t="s">
        <v>62</v>
      </c>
      <c r="AM79" s="79" t="s">
        <v>63</v>
      </c>
      <c r="AN79" s="79" t="str">
        <f>IF(AI79="","",$AN$2)</f>
        <v>C</v>
      </c>
      <c r="AO79" s="79" t="str">
        <f>IF(N79="","",IF(N79&gt;=$AO$1/100,"O","X"))</f>
        <v>X</v>
      </c>
      <c r="AP79" s="79" t="str">
        <f>IF(I79="","",IF(I79&lt;=$AP$1,"O","X"))</f>
        <v>X</v>
      </c>
      <c r="AQ79" s="79" t="str">
        <f>IF(O79="","",IF(O79&lt;=$AQ$1,"O","X"))</f>
        <v>X</v>
      </c>
      <c r="AR79" s="79" t="str">
        <f>IF(M79="","",IF(M79&lt;=$AR$1,"O","X"))</f>
        <v>X</v>
      </c>
      <c r="AS79" s="79" t="s">
        <v>2</v>
      </c>
      <c r="AT79" s="79" t="str">
        <f>IF(OR(F79="",AI79=""),"",IF(AND((F79&lt;=85),(AI79&gt;=15)),"O","X"))</f>
        <v>O</v>
      </c>
      <c r="AU79" s="79" t="str">
        <f>IF(C79="","",IF(C79&gt;=$AU$1,"O","X"))</f>
        <v>O</v>
      </c>
      <c r="AV79" s="79" t="str">
        <f>IF(AO79="","",IF(AND(AO79="O",AP79="O",AR79="O",AT79="O",AU79="O"),"후보","X"))</f>
        <v>X</v>
      </c>
    </row>
    <row r="80" spans="1:48" x14ac:dyDescent="0.3">
      <c r="A80" s="9"/>
      <c r="B80" s="79"/>
      <c r="C80" s="6"/>
      <c r="D80" s="9"/>
      <c r="E80" s="14"/>
      <c r="F80" s="86"/>
      <c r="G80" s="9"/>
      <c r="H80" s="9"/>
      <c r="I80" s="9"/>
      <c r="J80" s="9"/>
      <c r="K80" s="9"/>
      <c r="L80" s="9"/>
      <c r="M80" s="9"/>
      <c r="N80" s="9"/>
      <c r="O80" s="91"/>
      <c r="P80" s="91"/>
      <c r="Q80" s="87"/>
      <c r="R80" s="87"/>
      <c r="S80" s="9"/>
      <c r="T80" s="47"/>
      <c r="U80" s="9"/>
      <c r="W80" s="67" t="str">
        <f>$A$4&amp;" "&amp;A81&amp;"("&amp;B81&amp;","&amp;C81&amp;"^)"</f>
        <v>서현동 효자촌동아('92.11.,648^)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112"/>
        <v/>
      </c>
      <c r="AI80" s="106" t="str">
        <f t="shared" si="111"/>
        <v/>
      </c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</row>
    <row r="81" spans="1:48" x14ac:dyDescent="0.3">
      <c r="A81" s="9" t="s">
        <v>936</v>
      </c>
      <c r="B81" s="10" t="s">
        <v>1666</v>
      </c>
      <c r="C81" s="88">
        <v>648</v>
      </c>
      <c r="D81" s="86">
        <v>72.400000000000006</v>
      </c>
      <c r="E81" s="87">
        <v>22</v>
      </c>
      <c r="F81" s="86">
        <v>59.8</v>
      </c>
      <c r="G81" s="17">
        <v>18</v>
      </c>
      <c r="H81" s="88">
        <v>60</v>
      </c>
      <c r="I81" s="89">
        <v>110000</v>
      </c>
      <c r="J81" s="89" t="s">
        <v>66</v>
      </c>
      <c r="K81" s="89"/>
      <c r="L81" s="89"/>
      <c r="M81" s="90">
        <f t="shared" ref="M81:M86" si="119">I81-K81</f>
        <v>110000</v>
      </c>
      <c r="N81" s="4">
        <f t="shared" ref="N81:N86" si="120">IF(ISERROR(K81/I81),"",K81/I81)</f>
        <v>0</v>
      </c>
      <c r="O81" s="91">
        <f t="shared" ref="O81:O86" si="121">I81/E81</f>
        <v>5000</v>
      </c>
      <c r="P81" s="91">
        <f t="shared" ref="P81:P86" si="122">K81/E81</f>
        <v>0</v>
      </c>
      <c r="Q81" s="79">
        <v>3</v>
      </c>
      <c r="R81" s="79">
        <v>1</v>
      </c>
      <c r="S81" s="79" t="s">
        <v>72</v>
      </c>
      <c r="T81" s="5">
        <v>72</v>
      </c>
      <c r="U81" s="9"/>
      <c r="W81" s="86">
        <f t="shared" ref="W81:X86" si="123">D81</f>
        <v>72.400000000000006</v>
      </c>
      <c r="X81" s="87">
        <f t="shared" si="123"/>
        <v>22</v>
      </c>
      <c r="Y81" s="92">
        <f t="shared" ref="Y81:Z86" si="124">H81</f>
        <v>60</v>
      </c>
      <c r="Z81" s="90">
        <f t="shared" si="124"/>
        <v>110000</v>
      </c>
      <c r="AA81" s="90">
        <f t="shared" ref="AA81:AA86" si="125">K81</f>
        <v>0</v>
      </c>
      <c r="AB81" s="90">
        <f t="shared" ref="AB81:AD86" si="126">M81</f>
        <v>110000</v>
      </c>
      <c r="AC81" s="4">
        <f t="shared" si="126"/>
        <v>0</v>
      </c>
      <c r="AD81" s="91">
        <f t="shared" si="126"/>
        <v>5000</v>
      </c>
      <c r="AE81" s="79" t="str">
        <f t="shared" ref="AE81:AE86" si="127">S81</f>
        <v>계</v>
      </c>
      <c r="AF81" s="79" t="str">
        <f t="shared" ref="AF81:AF86" si="128">Q81&amp;"/"&amp;R81</f>
        <v>3/1</v>
      </c>
      <c r="AH81" s="20" t="str">
        <f t="shared" si="112"/>
        <v>효자촌동아</v>
      </c>
      <c r="AI81" s="87">
        <f t="shared" si="111"/>
        <v>22</v>
      </c>
      <c r="AJ81" s="79" t="str">
        <f t="shared" ref="AJ81:AJ86" si="129">IF(AI81="","",$AJ$2)</f>
        <v>A-</v>
      </c>
      <c r="AK81" s="79" t="s">
        <v>13</v>
      </c>
      <c r="AL81" s="79" t="s">
        <v>62</v>
      </c>
      <c r="AM81" s="79" t="s">
        <v>63</v>
      </c>
      <c r="AN81" s="79" t="str">
        <f t="shared" ref="AN81:AN86" si="130">IF(AI81="","",$AN$2)</f>
        <v>C</v>
      </c>
      <c r="AO81" s="79" t="str">
        <f t="shared" ref="AO81:AO86" si="131">IF(N81="","",IF(N81&gt;=$AO$1/100,"O","X"))</f>
        <v>X</v>
      </c>
      <c r="AP81" s="79" t="str">
        <f t="shared" ref="AP81:AP86" si="132">IF(I81="","",IF(I81&lt;=$AP$1,"O","X"))</f>
        <v>X</v>
      </c>
      <c r="AQ81" s="79" t="str">
        <f t="shared" ref="AQ81:AQ86" si="133">IF(O81="","",IF(O81&lt;=$AQ$1,"O","X"))</f>
        <v>X</v>
      </c>
      <c r="AR81" s="79" t="str">
        <f t="shared" ref="AR81:AR86" si="134">IF(M81="","",IF(M81&lt;=$AR$1,"O","X"))</f>
        <v>X</v>
      </c>
      <c r="AS81" s="79" t="s">
        <v>2</v>
      </c>
      <c r="AT81" s="79" t="str">
        <f t="shared" ref="AT81:AT86" si="135">IF(OR(F81="",AI81=""),"",IF(AND((F81&lt;=85),(AI81&gt;=15)),"O","X"))</f>
        <v>O</v>
      </c>
      <c r="AU81" s="79" t="str">
        <f t="shared" ref="AU81:AU86" si="136">IF(C81="","",IF(C81&gt;=$AU$1,"O","X"))</f>
        <v>O</v>
      </c>
      <c r="AV81" s="79" t="str">
        <f t="shared" ref="AV81:AV86" si="137">IF(AO81="","",IF(AND(AO81="O",AP81="O",AR81="O",AT81="O",AU81="O"),"후보","X"))</f>
        <v>X</v>
      </c>
    </row>
    <row r="82" spans="1:48" x14ac:dyDescent="0.3">
      <c r="A82" s="9" t="s">
        <v>936</v>
      </c>
      <c r="B82" s="10" t="s">
        <v>1666</v>
      </c>
      <c r="C82" s="88">
        <v>648</v>
      </c>
      <c r="D82" s="86">
        <v>106.1</v>
      </c>
      <c r="E82" s="87">
        <v>32</v>
      </c>
      <c r="F82" s="86">
        <v>84.7</v>
      </c>
      <c r="G82" s="17">
        <v>26</v>
      </c>
      <c r="H82" s="88">
        <v>192</v>
      </c>
      <c r="I82" s="89">
        <v>135000</v>
      </c>
      <c r="J82" s="89" t="s">
        <v>66</v>
      </c>
      <c r="K82" s="89">
        <v>72000</v>
      </c>
      <c r="L82" s="89" t="s">
        <v>79</v>
      </c>
      <c r="M82" s="90">
        <f t="shared" si="119"/>
        <v>63000</v>
      </c>
      <c r="N82" s="4">
        <f t="shared" si="120"/>
        <v>0.53333333333333333</v>
      </c>
      <c r="O82" s="91">
        <f t="shared" si="121"/>
        <v>4218.75</v>
      </c>
      <c r="P82" s="91">
        <f t="shared" si="122"/>
        <v>2250</v>
      </c>
      <c r="Q82" s="79">
        <v>3</v>
      </c>
      <c r="R82" s="79">
        <v>2</v>
      </c>
      <c r="S82" s="79" t="s">
        <v>72</v>
      </c>
      <c r="T82" s="5">
        <v>106</v>
      </c>
      <c r="U82" s="9"/>
      <c r="W82" s="86">
        <f t="shared" si="123"/>
        <v>106.1</v>
      </c>
      <c r="X82" s="87">
        <f t="shared" si="123"/>
        <v>32</v>
      </c>
      <c r="Y82" s="92">
        <f t="shared" si="124"/>
        <v>192</v>
      </c>
      <c r="Z82" s="90">
        <f t="shared" si="124"/>
        <v>135000</v>
      </c>
      <c r="AA82" s="90">
        <f t="shared" si="125"/>
        <v>72000</v>
      </c>
      <c r="AB82" s="90">
        <f t="shared" si="126"/>
        <v>63000</v>
      </c>
      <c r="AC82" s="4">
        <f t="shared" si="126"/>
        <v>0.53333333333333333</v>
      </c>
      <c r="AD82" s="91">
        <f t="shared" si="126"/>
        <v>4218.75</v>
      </c>
      <c r="AE82" s="79" t="str">
        <f t="shared" si="127"/>
        <v>계</v>
      </c>
      <c r="AF82" s="79" t="str">
        <f t="shared" si="128"/>
        <v>3/2</v>
      </c>
      <c r="AH82" s="20" t="str">
        <f t="shared" si="112"/>
        <v>효자촌동아</v>
      </c>
      <c r="AI82" s="87">
        <f t="shared" si="111"/>
        <v>32</v>
      </c>
      <c r="AJ82" s="79" t="str">
        <f t="shared" si="129"/>
        <v>A-</v>
      </c>
      <c r="AK82" s="79" t="s">
        <v>13</v>
      </c>
      <c r="AL82" s="79" t="s">
        <v>62</v>
      </c>
      <c r="AM82" s="79" t="s">
        <v>63</v>
      </c>
      <c r="AN82" s="79" t="str">
        <f t="shared" si="130"/>
        <v>C</v>
      </c>
      <c r="AO82" s="79" t="str">
        <f t="shared" si="131"/>
        <v>X</v>
      </c>
      <c r="AP82" s="79" t="str">
        <f t="shared" si="132"/>
        <v>X</v>
      </c>
      <c r="AQ82" s="79" t="str">
        <f t="shared" si="133"/>
        <v>X</v>
      </c>
      <c r="AR82" s="79" t="str">
        <f t="shared" si="134"/>
        <v>X</v>
      </c>
      <c r="AS82" s="79" t="s">
        <v>2</v>
      </c>
      <c r="AT82" s="79" t="str">
        <f t="shared" si="135"/>
        <v>O</v>
      </c>
      <c r="AU82" s="79" t="str">
        <f t="shared" si="136"/>
        <v>O</v>
      </c>
      <c r="AV82" s="79" t="str">
        <f t="shared" si="137"/>
        <v>X</v>
      </c>
    </row>
    <row r="83" spans="1:48" x14ac:dyDescent="0.3">
      <c r="A83" s="9" t="s">
        <v>936</v>
      </c>
      <c r="B83" s="10" t="s">
        <v>1666</v>
      </c>
      <c r="C83" s="88">
        <v>648</v>
      </c>
      <c r="D83" s="86">
        <v>125</v>
      </c>
      <c r="E83" s="87">
        <v>38</v>
      </c>
      <c r="F83" s="86">
        <v>101.8</v>
      </c>
      <c r="G83" s="17">
        <v>31</v>
      </c>
      <c r="H83" s="88">
        <v>112</v>
      </c>
      <c r="I83" s="89">
        <v>148000</v>
      </c>
      <c r="J83" s="89" t="s">
        <v>66</v>
      </c>
      <c r="K83" s="89">
        <v>70000</v>
      </c>
      <c r="L83" s="89" t="s">
        <v>59</v>
      </c>
      <c r="M83" s="90">
        <f t="shared" si="119"/>
        <v>78000</v>
      </c>
      <c r="N83" s="4">
        <f t="shared" si="120"/>
        <v>0.47297297297297297</v>
      </c>
      <c r="O83" s="91">
        <f t="shared" si="121"/>
        <v>3894.7368421052633</v>
      </c>
      <c r="P83" s="91">
        <f t="shared" si="122"/>
        <v>1842.1052631578948</v>
      </c>
      <c r="Q83" s="79">
        <v>4</v>
      </c>
      <c r="R83" s="79">
        <v>2</v>
      </c>
      <c r="S83" s="79" t="s">
        <v>72</v>
      </c>
      <c r="T83" s="5">
        <v>125</v>
      </c>
      <c r="U83" s="9"/>
      <c r="W83" s="86">
        <f t="shared" si="123"/>
        <v>125</v>
      </c>
      <c r="X83" s="87">
        <f t="shared" si="123"/>
        <v>38</v>
      </c>
      <c r="Y83" s="92">
        <f t="shared" si="124"/>
        <v>112</v>
      </c>
      <c r="Z83" s="90">
        <f t="shared" si="124"/>
        <v>148000</v>
      </c>
      <c r="AA83" s="90">
        <f t="shared" si="125"/>
        <v>70000</v>
      </c>
      <c r="AB83" s="90">
        <f t="shared" si="126"/>
        <v>78000</v>
      </c>
      <c r="AC83" s="4">
        <f t="shared" si="126"/>
        <v>0.47297297297297297</v>
      </c>
      <c r="AD83" s="91">
        <f t="shared" si="126"/>
        <v>3894.7368421052633</v>
      </c>
      <c r="AE83" s="79" t="str">
        <f t="shared" si="127"/>
        <v>계</v>
      </c>
      <c r="AF83" s="79" t="str">
        <f t="shared" si="128"/>
        <v>4/2</v>
      </c>
      <c r="AH83" s="20" t="str">
        <f t="shared" si="112"/>
        <v>효자촌동아</v>
      </c>
      <c r="AI83" s="87">
        <f t="shared" si="111"/>
        <v>38</v>
      </c>
      <c r="AJ83" s="79" t="str">
        <f t="shared" si="129"/>
        <v>A-</v>
      </c>
      <c r="AK83" s="79" t="s">
        <v>13</v>
      </c>
      <c r="AL83" s="79" t="s">
        <v>62</v>
      </c>
      <c r="AM83" s="79" t="s">
        <v>63</v>
      </c>
      <c r="AN83" s="79" t="str">
        <f t="shared" si="130"/>
        <v>C</v>
      </c>
      <c r="AO83" s="79" t="str">
        <f t="shared" si="131"/>
        <v>X</v>
      </c>
      <c r="AP83" s="79" t="str">
        <f t="shared" si="132"/>
        <v>X</v>
      </c>
      <c r="AQ83" s="79" t="str">
        <f t="shared" si="133"/>
        <v>X</v>
      </c>
      <c r="AR83" s="79" t="str">
        <f t="shared" si="134"/>
        <v>X</v>
      </c>
      <c r="AS83" s="79" t="s">
        <v>2</v>
      </c>
      <c r="AT83" s="79" t="str">
        <f t="shared" si="135"/>
        <v>X</v>
      </c>
      <c r="AU83" s="79" t="str">
        <f t="shared" si="136"/>
        <v>O</v>
      </c>
      <c r="AV83" s="79" t="str">
        <f t="shared" si="137"/>
        <v>X</v>
      </c>
    </row>
    <row r="84" spans="1:48" x14ac:dyDescent="0.3">
      <c r="A84" s="9" t="s">
        <v>936</v>
      </c>
      <c r="B84" s="10" t="s">
        <v>1666</v>
      </c>
      <c r="C84" s="88">
        <v>648</v>
      </c>
      <c r="D84" s="86">
        <v>153.5</v>
      </c>
      <c r="E84" s="87">
        <v>46</v>
      </c>
      <c r="F84" s="86">
        <v>128.30000000000001</v>
      </c>
      <c r="G84" s="17">
        <v>39</v>
      </c>
      <c r="H84" s="88">
        <v>210</v>
      </c>
      <c r="I84" s="89">
        <v>155000</v>
      </c>
      <c r="J84" s="89" t="s">
        <v>66</v>
      </c>
      <c r="K84" s="89">
        <v>85000</v>
      </c>
      <c r="L84" s="89" t="s">
        <v>66</v>
      </c>
      <c r="M84" s="90">
        <f t="shared" si="119"/>
        <v>70000</v>
      </c>
      <c r="N84" s="4">
        <f t="shared" si="120"/>
        <v>0.54838709677419351</v>
      </c>
      <c r="O84" s="91">
        <f t="shared" si="121"/>
        <v>3369.5652173913045</v>
      </c>
      <c r="P84" s="91">
        <f t="shared" si="122"/>
        <v>1847.8260869565217</v>
      </c>
      <c r="Q84" s="79">
        <v>4</v>
      </c>
      <c r="R84" s="79">
        <v>2</v>
      </c>
      <c r="S84" s="79" t="s">
        <v>72</v>
      </c>
      <c r="T84" s="5">
        <v>153</v>
      </c>
      <c r="U84" s="9"/>
      <c r="W84" s="86">
        <f t="shared" si="123"/>
        <v>153.5</v>
      </c>
      <c r="X84" s="87">
        <f t="shared" si="123"/>
        <v>46</v>
      </c>
      <c r="Y84" s="92">
        <f t="shared" si="124"/>
        <v>210</v>
      </c>
      <c r="Z84" s="90">
        <f t="shared" si="124"/>
        <v>155000</v>
      </c>
      <c r="AA84" s="90">
        <f t="shared" si="125"/>
        <v>85000</v>
      </c>
      <c r="AB84" s="90">
        <f t="shared" si="126"/>
        <v>70000</v>
      </c>
      <c r="AC84" s="4">
        <f t="shared" si="126"/>
        <v>0.54838709677419351</v>
      </c>
      <c r="AD84" s="91">
        <f t="shared" si="126"/>
        <v>3369.5652173913045</v>
      </c>
      <c r="AE84" s="79" t="str">
        <f t="shared" si="127"/>
        <v>계</v>
      </c>
      <c r="AF84" s="79" t="str">
        <f t="shared" si="128"/>
        <v>4/2</v>
      </c>
      <c r="AH84" s="20" t="str">
        <f t="shared" si="112"/>
        <v>효자촌동아</v>
      </c>
      <c r="AI84" s="87">
        <f t="shared" si="111"/>
        <v>46</v>
      </c>
      <c r="AJ84" s="79" t="str">
        <f t="shared" si="129"/>
        <v>A-</v>
      </c>
      <c r="AK84" s="79" t="s">
        <v>13</v>
      </c>
      <c r="AL84" s="79" t="s">
        <v>62</v>
      </c>
      <c r="AM84" s="79" t="s">
        <v>63</v>
      </c>
      <c r="AN84" s="79" t="str">
        <f t="shared" si="130"/>
        <v>C</v>
      </c>
      <c r="AO84" s="79" t="str">
        <f t="shared" si="131"/>
        <v>X</v>
      </c>
      <c r="AP84" s="79" t="str">
        <f t="shared" si="132"/>
        <v>X</v>
      </c>
      <c r="AQ84" s="79" t="str">
        <f t="shared" si="133"/>
        <v>X</v>
      </c>
      <c r="AR84" s="79" t="str">
        <f t="shared" si="134"/>
        <v>X</v>
      </c>
      <c r="AS84" s="79" t="s">
        <v>2</v>
      </c>
      <c r="AT84" s="79" t="str">
        <f t="shared" si="135"/>
        <v>X</v>
      </c>
      <c r="AU84" s="79" t="str">
        <f t="shared" si="136"/>
        <v>O</v>
      </c>
      <c r="AV84" s="79" t="str">
        <f t="shared" si="137"/>
        <v>X</v>
      </c>
    </row>
    <row r="85" spans="1:48" x14ac:dyDescent="0.3">
      <c r="A85" s="9" t="s">
        <v>936</v>
      </c>
      <c r="B85" s="10" t="s">
        <v>1666</v>
      </c>
      <c r="C85" s="88">
        <v>648</v>
      </c>
      <c r="D85" s="86">
        <v>165.4</v>
      </c>
      <c r="E85" s="87">
        <v>50</v>
      </c>
      <c r="F85" s="86">
        <v>134.69999999999999</v>
      </c>
      <c r="G85" s="17">
        <v>41</v>
      </c>
      <c r="H85" s="88">
        <v>8</v>
      </c>
      <c r="I85" s="89"/>
      <c r="J85" s="89"/>
      <c r="K85" s="89"/>
      <c r="L85" s="89"/>
      <c r="M85" s="90">
        <f t="shared" si="119"/>
        <v>0</v>
      </c>
      <c r="N85" s="4" t="str">
        <f t="shared" si="120"/>
        <v/>
      </c>
      <c r="O85" s="91">
        <f t="shared" si="121"/>
        <v>0</v>
      </c>
      <c r="P85" s="91">
        <f t="shared" si="122"/>
        <v>0</v>
      </c>
      <c r="Q85" s="79">
        <v>5</v>
      </c>
      <c r="R85" s="79">
        <v>3</v>
      </c>
      <c r="S85" s="79" t="s">
        <v>72</v>
      </c>
      <c r="T85" s="5">
        <v>165</v>
      </c>
      <c r="U85" s="9"/>
      <c r="W85" s="86">
        <f t="shared" si="123"/>
        <v>165.4</v>
      </c>
      <c r="X85" s="87">
        <f t="shared" si="123"/>
        <v>50</v>
      </c>
      <c r="Y85" s="92">
        <f t="shared" si="124"/>
        <v>8</v>
      </c>
      <c r="Z85" s="90">
        <f t="shared" si="124"/>
        <v>0</v>
      </c>
      <c r="AA85" s="90">
        <f t="shared" si="125"/>
        <v>0</v>
      </c>
      <c r="AB85" s="90">
        <f t="shared" si="126"/>
        <v>0</v>
      </c>
      <c r="AC85" s="4" t="str">
        <f t="shared" si="126"/>
        <v/>
      </c>
      <c r="AD85" s="91">
        <f t="shared" si="126"/>
        <v>0</v>
      </c>
      <c r="AE85" s="79" t="str">
        <f t="shared" si="127"/>
        <v>계</v>
      </c>
      <c r="AF85" s="79" t="str">
        <f t="shared" si="128"/>
        <v>5/3</v>
      </c>
      <c r="AH85" s="20" t="str">
        <f t="shared" si="112"/>
        <v>효자촌동아</v>
      </c>
      <c r="AI85" s="87">
        <f t="shared" si="111"/>
        <v>50</v>
      </c>
      <c r="AJ85" s="79" t="str">
        <f t="shared" si="129"/>
        <v>A-</v>
      </c>
      <c r="AK85" s="79" t="s">
        <v>13</v>
      </c>
      <c r="AL85" s="79" t="s">
        <v>62</v>
      </c>
      <c r="AM85" s="79" t="s">
        <v>63</v>
      </c>
      <c r="AN85" s="79" t="str">
        <f t="shared" si="130"/>
        <v>C</v>
      </c>
      <c r="AO85" s="79" t="str">
        <f t="shared" si="131"/>
        <v/>
      </c>
      <c r="AP85" s="79" t="str">
        <f t="shared" si="132"/>
        <v/>
      </c>
      <c r="AQ85" s="79" t="str">
        <f t="shared" si="133"/>
        <v>O</v>
      </c>
      <c r="AR85" s="79" t="str">
        <f t="shared" si="134"/>
        <v>O</v>
      </c>
      <c r="AS85" s="79" t="s">
        <v>2</v>
      </c>
      <c r="AT85" s="79" t="str">
        <f t="shared" si="135"/>
        <v>X</v>
      </c>
      <c r="AU85" s="79" t="str">
        <f t="shared" si="136"/>
        <v>O</v>
      </c>
      <c r="AV85" s="79" t="str">
        <f t="shared" si="137"/>
        <v/>
      </c>
    </row>
    <row r="86" spans="1:48" x14ac:dyDescent="0.3">
      <c r="A86" s="9" t="s">
        <v>936</v>
      </c>
      <c r="B86" s="10" t="s">
        <v>1666</v>
      </c>
      <c r="C86" s="88">
        <v>648</v>
      </c>
      <c r="D86" s="86">
        <v>198.4</v>
      </c>
      <c r="E86" s="87">
        <v>60</v>
      </c>
      <c r="F86" s="86">
        <v>166.8</v>
      </c>
      <c r="G86" s="17">
        <v>50</v>
      </c>
      <c r="H86" s="88">
        <v>66</v>
      </c>
      <c r="I86" s="89">
        <v>195000</v>
      </c>
      <c r="J86" s="89" t="s">
        <v>65</v>
      </c>
      <c r="K86" s="89"/>
      <c r="L86" s="89"/>
      <c r="M86" s="90">
        <f t="shared" si="119"/>
        <v>195000</v>
      </c>
      <c r="N86" s="4">
        <f t="shared" si="120"/>
        <v>0</v>
      </c>
      <c r="O86" s="91">
        <f t="shared" si="121"/>
        <v>3250</v>
      </c>
      <c r="P86" s="91">
        <f t="shared" si="122"/>
        <v>0</v>
      </c>
      <c r="Q86" s="79">
        <v>5</v>
      </c>
      <c r="R86" s="79">
        <v>2</v>
      </c>
      <c r="S86" s="79" t="s">
        <v>72</v>
      </c>
      <c r="T86" s="5">
        <v>198</v>
      </c>
      <c r="U86" s="9"/>
      <c r="W86" s="86">
        <f t="shared" si="123"/>
        <v>198.4</v>
      </c>
      <c r="X86" s="87">
        <f t="shared" si="123"/>
        <v>60</v>
      </c>
      <c r="Y86" s="92">
        <f t="shared" si="124"/>
        <v>66</v>
      </c>
      <c r="Z86" s="90">
        <f t="shared" si="124"/>
        <v>195000</v>
      </c>
      <c r="AA86" s="90">
        <f t="shared" si="125"/>
        <v>0</v>
      </c>
      <c r="AB86" s="90">
        <f t="shared" si="126"/>
        <v>195000</v>
      </c>
      <c r="AC86" s="4">
        <f t="shared" si="126"/>
        <v>0</v>
      </c>
      <c r="AD86" s="91">
        <f t="shared" si="126"/>
        <v>3250</v>
      </c>
      <c r="AE86" s="79" t="str">
        <f t="shared" si="127"/>
        <v>계</v>
      </c>
      <c r="AF86" s="79" t="str">
        <f t="shared" si="128"/>
        <v>5/2</v>
      </c>
      <c r="AH86" s="20" t="str">
        <f t="shared" si="112"/>
        <v>효자촌동아</v>
      </c>
      <c r="AI86" s="87">
        <f t="shared" si="111"/>
        <v>60</v>
      </c>
      <c r="AJ86" s="79" t="str">
        <f t="shared" si="129"/>
        <v>A-</v>
      </c>
      <c r="AK86" s="79" t="s">
        <v>13</v>
      </c>
      <c r="AL86" s="79" t="s">
        <v>62</v>
      </c>
      <c r="AM86" s="79" t="s">
        <v>63</v>
      </c>
      <c r="AN86" s="79" t="str">
        <f t="shared" si="130"/>
        <v>C</v>
      </c>
      <c r="AO86" s="79" t="str">
        <f t="shared" si="131"/>
        <v>X</v>
      </c>
      <c r="AP86" s="79" t="str">
        <f t="shared" si="132"/>
        <v>X</v>
      </c>
      <c r="AQ86" s="79" t="str">
        <f t="shared" si="133"/>
        <v>X</v>
      </c>
      <c r="AR86" s="79" t="str">
        <f t="shared" si="134"/>
        <v>X</v>
      </c>
      <c r="AS86" s="79" t="s">
        <v>2</v>
      </c>
      <c r="AT86" s="79" t="str">
        <f t="shared" si="135"/>
        <v>X</v>
      </c>
      <c r="AU86" s="79" t="str">
        <f t="shared" si="136"/>
        <v>O</v>
      </c>
      <c r="AV86" s="79" t="str">
        <f t="shared" si="137"/>
        <v>X</v>
      </c>
    </row>
    <row r="87" spans="1:48" x14ac:dyDescent="0.3">
      <c r="A87" s="9"/>
      <c r="B87" s="79"/>
      <c r="C87" s="6"/>
      <c r="D87" s="9"/>
      <c r="E87" s="14"/>
      <c r="F87" s="86"/>
      <c r="G87" s="9"/>
      <c r="H87" s="9"/>
      <c r="I87" s="9"/>
      <c r="J87" s="9"/>
      <c r="K87" s="9"/>
      <c r="L87" s="9"/>
      <c r="M87" s="9"/>
      <c r="N87" s="9"/>
      <c r="O87" s="91"/>
      <c r="P87" s="91"/>
      <c r="Q87" s="87"/>
      <c r="R87" s="87"/>
      <c r="S87" s="9"/>
      <c r="T87" s="47"/>
      <c r="U87" s="9"/>
      <c r="W87" s="67" t="str">
        <f>$A$4&amp;" "&amp;A88&amp;"("&amp;B88&amp;","&amp;C88&amp;"^)"</f>
        <v>서현동 효자촌화성,럭키('94.08.,872^)</v>
      </c>
      <c r="X87" s="68"/>
      <c r="Y87" s="68"/>
      <c r="Z87" s="68"/>
      <c r="AA87" s="68"/>
      <c r="AB87" s="68"/>
      <c r="AC87" s="68"/>
      <c r="AD87" s="68"/>
      <c r="AE87" s="68"/>
      <c r="AF87" s="69"/>
      <c r="AH87" s="20" t="str">
        <f t="shared" si="112"/>
        <v/>
      </c>
      <c r="AI87" s="106" t="str">
        <f t="shared" si="111"/>
        <v/>
      </c>
      <c r="AJ87" s="79"/>
      <c r="AK87" s="79"/>
      <c r="AL87" s="79"/>
      <c r="AM87" s="79"/>
      <c r="AN87" s="79"/>
      <c r="AO87" s="79"/>
      <c r="AP87" s="79"/>
      <c r="AQ87" s="79"/>
      <c r="AR87" s="79"/>
      <c r="AS87" s="79"/>
      <c r="AT87" s="79"/>
      <c r="AU87" s="79"/>
      <c r="AV87" s="79"/>
    </row>
    <row r="88" spans="1:48" x14ac:dyDescent="0.3">
      <c r="A88" s="9" t="s">
        <v>941</v>
      </c>
      <c r="B88" s="10" t="s">
        <v>1641</v>
      </c>
      <c r="C88" s="88">
        <v>872</v>
      </c>
      <c r="D88" s="86">
        <v>73.5</v>
      </c>
      <c r="E88" s="87">
        <v>22</v>
      </c>
      <c r="F88" s="86">
        <v>53.8</v>
      </c>
      <c r="G88" s="17">
        <v>16</v>
      </c>
      <c r="H88" s="88">
        <v>288</v>
      </c>
      <c r="I88" s="89">
        <v>90000</v>
      </c>
      <c r="J88" s="89" t="s">
        <v>71</v>
      </c>
      <c r="K88" s="89">
        <v>43000</v>
      </c>
      <c r="L88" s="89" t="s">
        <v>79</v>
      </c>
      <c r="M88" s="90">
        <f>I88-K88</f>
        <v>47000</v>
      </c>
      <c r="N88" s="4">
        <f>IF(ISERROR(K88/I88),"",K88/I88)</f>
        <v>0.4777777777777778</v>
      </c>
      <c r="O88" s="91">
        <f>I88/E88</f>
        <v>4090.909090909091</v>
      </c>
      <c r="P88" s="91">
        <f>K88/E88</f>
        <v>1954.5454545454545</v>
      </c>
      <c r="Q88" s="79">
        <v>2</v>
      </c>
      <c r="R88" s="79">
        <v>1</v>
      </c>
      <c r="S88" s="79" t="s">
        <v>61</v>
      </c>
      <c r="T88" s="5">
        <v>73</v>
      </c>
      <c r="U88" s="9"/>
      <c r="W88" s="86">
        <f t="shared" ref="W88:X90" si="138">D88</f>
        <v>73.5</v>
      </c>
      <c r="X88" s="87">
        <f t="shared" si="138"/>
        <v>22</v>
      </c>
      <c r="Y88" s="92">
        <f t="shared" ref="Y88:Z90" si="139">H88</f>
        <v>288</v>
      </c>
      <c r="Z88" s="90">
        <f t="shared" si="139"/>
        <v>90000</v>
      </c>
      <c r="AA88" s="90">
        <f>K88</f>
        <v>43000</v>
      </c>
      <c r="AB88" s="90">
        <f t="shared" ref="AB88:AD90" si="140">M88</f>
        <v>47000</v>
      </c>
      <c r="AC88" s="4">
        <f t="shared" si="140"/>
        <v>0.4777777777777778</v>
      </c>
      <c r="AD88" s="91">
        <f t="shared" si="140"/>
        <v>4090.909090909091</v>
      </c>
      <c r="AE88" s="79" t="str">
        <f>S88</f>
        <v>복</v>
      </c>
      <c r="AF88" s="79" t="str">
        <f>Q88&amp;"/"&amp;R88</f>
        <v>2/1</v>
      </c>
      <c r="AH88" s="20" t="str">
        <f t="shared" si="112"/>
        <v>효자촌화성,럭키</v>
      </c>
      <c r="AI88" s="87">
        <f t="shared" si="111"/>
        <v>22</v>
      </c>
      <c r="AJ88" s="79" t="str">
        <f>IF(AI88="","",$AJ$2)</f>
        <v>A-</v>
      </c>
      <c r="AK88" s="79" t="s">
        <v>13</v>
      </c>
      <c r="AL88" s="79" t="s">
        <v>62</v>
      </c>
      <c r="AM88" s="79" t="s">
        <v>63</v>
      </c>
      <c r="AN88" s="79" t="str">
        <f>IF(AI88="","",$AN$2)</f>
        <v>C</v>
      </c>
      <c r="AO88" s="79" t="str">
        <f>IF(N88="","",IF(N88&gt;=$AO$1/100,"O","X"))</f>
        <v>X</v>
      </c>
      <c r="AP88" s="79" t="str">
        <f>IF(I88="","",IF(I88&lt;=$AP$1,"O","X"))</f>
        <v>X</v>
      </c>
      <c r="AQ88" s="79" t="str">
        <f>IF(O88="","",IF(O88&lt;=$AQ$1,"O","X"))</f>
        <v>X</v>
      </c>
      <c r="AR88" s="79" t="str">
        <f>IF(M88="","",IF(M88&lt;=$AR$1,"O","X"))</f>
        <v>X</v>
      </c>
      <c r="AS88" s="79" t="s">
        <v>2</v>
      </c>
      <c r="AT88" s="79" t="str">
        <f>IF(OR(F88="",AI88=""),"",IF(AND((F88&lt;=85),(AI88&gt;=15)),"O","X"))</f>
        <v>O</v>
      </c>
      <c r="AU88" s="79" t="str">
        <f>IF(C88="","",IF(C88&gt;=$AU$1,"O","X"))</f>
        <v>O</v>
      </c>
      <c r="AV88" s="79" t="str">
        <f>IF(AO88="","",IF(AND(AO88="O",AP88="O",AR88="O",AT88="O",AU88="O"),"후보","X"))</f>
        <v>X</v>
      </c>
    </row>
    <row r="89" spans="1:48" x14ac:dyDescent="0.3">
      <c r="A89" s="9" t="s">
        <v>941</v>
      </c>
      <c r="B89" s="10" t="s">
        <v>1641</v>
      </c>
      <c r="C89" s="88">
        <v>872</v>
      </c>
      <c r="D89" s="86">
        <v>90</v>
      </c>
      <c r="E89" s="87">
        <v>27</v>
      </c>
      <c r="F89" s="86">
        <v>70.7</v>
      </c>
      <c r="G89" s="17">
        <v>21</v>
      </c>
      <c r="H89" s="88">
        <v>340</v>
      </c>
      <c r="I89" s="89">
        <v>110000</v>
      </c>
      <c r="J89" s="89" t="s">
        <v>71</v>
      </c>
      <c r="K89" s="89">
        <v>65000</v>
      </c>
      <c r="L89" s="89" t="s">
        <v>82</v>
      </c>
      <c r="M89" s="90">
        <f>I89-K89</f>
        <v>45000</v>
      </c>
      <c r="N89" s="4">
        <f>IF(ISERROR(K89/I89),"",K89/I89)</f>
        <v>0.59090909090909094</v>
      </c>
      <c r="O89" s="91">
        <f>I89/E89</f>
        <v>4074.0740740740739</v>
      </c>
      <c r="P89" s="91">
        <f>K89/E89</f>
        <v>2407.4074074074074</v>
      </c>
      <c r="Q89" s="79">
        <v>3</v>
      </c>
      <c r="R89" s="79">
        <v>1</v>
      </c>
      <c r="S89" s="79" t="s">
        <v>72</v>
      </c>
      <c r="T89" s="5">
        <v>90</v>
      </c>
      <c r="U89" s="9"/>
      <c r="W89" s="86">
        <f t="shared" si="138"/>
        <v>90</v>
      </c>
      <c r="X89" s="87">
        <f t="shared" si="138"/>
        <v>27</v>
      </c>
      <c r="Y89" s="92">
        <f t="shared" si="139"/>
        <v>340</v>
      </c>
      <c r="Z89" s="90">
        <f t="shared" si="139"/>
        <v>110000</v>
      </c>
      <c r="AA89" s="90">
        <f>K89</f>
        <v>65000</v>
      </c>
      <c r="AB89" s="90">
        <f t="shared" si="140"/>
        <v>45000</v>
      </c>
      <c r="AC89" s="4">
        <f t="shared" si="140"/>
        <v>0.59090909090909094</v>
      </c>
      <c r="AD89" s="91">
        <f t="shared" si="140"/>
        <v>4074.0740740740739</v>
      </c>
      <c r="AE89" s="79" t="str">
        <f>S89</f>
        <v>계</v>
      </c>
      <c r="AF89" s="79" t="str">
        <f>Q89&amp;"/"&amp;R89</f>
        <v>3/1</v>
      </c>
      <c r="AH89" s="20" t="str">
        <f t="shared" si="112"/>
        <v>효자촌화성,럭키</v>
      </c>
      <c r="AI89" s="87">
        <f t="shared" si="111"/>
        <v>27</v>
      </c>
      <c r="AJ89" s="79" t="str">
        <f>IF(AI89="","",$AJ$2)</f>
        <v>A-</v>
      </c>
      <c r="AK89" s="79" t="s">
        <v>13</v>
      </c>
      <c r="AL89" s="79" t="s">
        <v>62</v>
      </c>
      <c r="AM89" s="79" t="s">
        <v>63</v>
      </c>
      <c r="AN89" s="79" t="str">
        <f>IF(AI89="","",$AN$2)</f>
        <v>C</v>
      </c>
      <c r="AO89" s="79" t="str">
        <f>IF(N89="","",IF(N89&gt;=$AO$1/100,"O","X"))</f>
        <v>X</v>
      </c>
      <c r="AP89" s="79" t="str">
        <f>IF(I89="","",IF(I89&lt;=$AP$1,"O","X"))</f>
        <v>X</v>
      </c>
      <c r="AQ89" s="79" t="str">
        <f>IF(O89="","",IF(O89&lt;=$AQ$1,"O","X"))</f>
        <v>X</v>
      </c>
      <c r="AR89" s="79" t="str">
        <f>IF(M89="","",IF(M89&lt;=$AR$1,"O","X"))</f>
        <v>X</v>
      </c>
      <c r="AS89" s="79" t="s">
        <v>2</v>
      </c>
      <c r="AT89" s="79" t="str">
        <f>IF(OR(F89="",AI89=""),"",IF(AND((F89&lt;=85),(AI89&gt;=15)),"O","X"))</f>
        <v>O</v>
      </c>
      <c r="AU89" s="79" t="str">
        <f>IF(C89="","",IF(C89&gt;=$AU$1,"O","X"))</f>
        <v>O</v>
      </c>
      <c r="AV89" s="79" t="str">
        <f>IF(AO89="","",IF(AND(AO89="O",AP89="O",AR89="O",AT89="O",AU89="O"),"후보","X"))</f>
        <v>X</v>
      </c>
    </row>
    <row r="90" spans="1:48" x14ac:dyDescent="0.3">
      <c r="A90" s="9" t="s">
        <v>941</v>
      </c>
      <c r="B90" s="10" t="s">
        <v>1641</v>
      </c>
      <c r="C90" s="88">
        <v>872</v>
      </c>
      <c r="D90" s="86">
        <v>105</v>
      </c>
      <c r="E90" s="87">
        <v>32</v>
      </c>
      <c r="F90" s="86">
        <v>84.7</v>
      </c>
      <c r="G90" s="17">
        <v>26</v>
      </c>
      <c r="H90" s="88">
        <v>244</v>
      </c>
      <c r="I90" s="89">
        <v>122000</v>
      </c>
      <c r="J90" s="89" t="s">
        <v>74</v>
      </c>
      <c r="K90" s="89">
        <v>65000</v>
      </c>
      <c r="L90" s="89" t="s">
        <v>82</v>
      </c>
      <c r="M90" s="90">
        <f>I90-K90</f>
        <v>57000</v>
      </c>
      <c r="N90" s="4">
        <f>IF(ISERROR(K90/I90),"",K90/I90)</f>
        <v>0.53278688524590168</v>
      </c>
      <c r="O90" s="91">
        <f>I90/E90</f>
        <v>3812.5</v>
      </c>
      <c r="P90" s="91">
        <f>K90/E90</f>
        <v>2031.25</v>
      </c>
      <c r="Q90" s="79">
        <v>3</v>
      </c>
      <c r="R90" s="79">
        <v>2</v>
      </c>
      <c r="S90" s="79" t="s">
        <v>72</v>
      </c>
      <c r="T90" s="5">
        <v>104</v>
      </c>
      <c r="U90" s="9"/>
      <c r="W90" s="86">
        <f t="shared" si="138"/>
        <v>105</v>
      </c>
      <c r="X90" s="87">
        <f t="shared" si="138"/>
        <v>32</v>
      </c>
      <c r="Y90" s="92">
        <f t="shared" si="139"/>
        <v>244</v>
      </c>
      <c r="Z90" s="90">
        <f t="shared" si="139"/>
        <v>122000</v>
      </c>
      <c r="AA90" s="90">
        <f>K90</f>
        <v>65000</v>
      </c>
      <c r="AB90" s="90">
        <f t="shared" si="140"/>
        <v>57000</v>
      </c>
      <c r="AC90" s="4">
        <f t="shared" si="140"/>
        <v>0.53278688524590168</v>
      </c>
      <c r="AD90" s="91">
        <f t="shared" si="140"/>
        <v>3812.5</v>
      </c>
      <c r="AE90" s="79" t="str">
        <f>S90</f>
        <v>계</v>
      </c>
      <c r="AF90" s="79" t="str">
        <f>Q90&amp;"/"&amp;R90</f>
        <v>3/2</v>
      </c>
      <c r="AH90" s="20" t="str">
        <f t="shared" si="112"/>
        <v>효자촌화성,럭키</v>
      </c>
      <c r="AI90" s="87">
        <f t="shared" si="111"/>
        <v>32</v>
      </c>
      <c r="AJ90" s="79" t="str">
        <f>IF(AI90="","",$AJ$2)</f>
        <v>A-</v>
      </c>
      <c r="AK90" s="79" t="s">
        <v>13</v>
      </c>
      <c r="AL90" s="79" t="s">
        <v>62</v>
      </c>
      <c r="AM90" s="79" t="s">
        <v>63</v>
      </c>
      <c r="AN90" s="79" t="str">
        <f>IF(AI90="","",$AN$2)</f>
        <v>C</v>
      </c>
      <c r="AO90" s="79" t="str">
        <f>IF(N90="","",IF(N90&gt;=$AO$1/100,"O","X"))</f>
        <v>X</v>
      </c>
      <c r="AP90" s="79" t="str">
        <f>IF(I90="","",IF(I90&lt;=$AP$1,"O","X"))</f>
        <v>X</v>
      </c>
      <c r="AQ90" s="79" t="str">
        <f>IF(O90="","",IF(O90&lt;=$AQ$1,"O","X"))</f>
        <v>X</v>
      </c>
      <c r="AR90" s="79" t="str">
        <f>IF(M90="","",IF(M90&lt;=$AR$1,"O","X"))</f>
        <v>X</v>
      </c>
      <c r="AS90" s="79" t="s">
        <v>2</v>
      </c>
      <c r="AT90" s="79" t="str">
        <f>IF(OR(F90="",AI90=""),"",IF(AND((F90&lt;=85),(AI90&gt;=15)),"O","X"))</f>
        <v>O</v>
      </c>
      <c r="AU90" s="79" t="str">
        <f>IF(C90="","",IF(C90&gt;=$AU$1,"O","X"))</f>
        <v>O</v>
      </c>
      <c r="AV90" s="79" t="str">
        <f>IF(AO90="","",IF(AND(AO90="O",AP90="O",AR90="O",AT90="O",AU90="O"),"후보","X"))</f>
        <v>X</v>
      </c>
    </row>
    <row r="91" spans="1:48" x14ac:dyDescent="0.3">
      <c r="A91" s="9"/>
      <c r="B91" s="79"/>
      <c r="C91" s="6"/>
      <c r="D91" s="9"/>
      <c r="E91" s="14"/>
      <c r="F91" s="86"/>
      <c r="G91" s="9"/>
      <c r="H91" s="9"/>
      <c r="I91" s="9"/>
      <c r="J91" s="9"/>
      <c r="K91" s="9"/>
      <c r="L91" s="9"/>
      <c r="M91" s="9"/>
      <c r="N91" s="9"/>
      <c r="O91" s="91"/>
      <c r="P91" s="91"/>
      <c r="Q91" s="87"/>
      <c r="R91" s="87"/>
      <c r="S91" s="9"/>
      <c r="T91" s="47"/>
      <c r="U91" s="9"/>
      <c r="W91" s="67" t="str">
        <f>$A$4&amp;" "&amp;A92&amp;"("&amp;B92&amp;","&amp;C92&amp;"^)"</f>
        <v>서현동 효자촌현대('92.05.,710^)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112"/>
        <v/>
      </c>
      <c r="AI91" s="106" t="str">
        <f t="shared" si="111"/>
        <v/>
      </c>
      <c r="AJ91" s="79"/>
      <c r="AK91" s="79"/>
      <c r="AL91" s="79"/>
      <c r="AM91" s="79"/>
      <c r="AN91" s="79"/>
      <c r="AO91" s="79"/>
      <c r="AP91" s="79"/>
      <c r="AQ91" s="79"/>
      <c r="AR91" s="79"/>
      <c r="AS91" s="79"/>
      <c r="AT91" s="79"/>
      <c r="AU91" s="79"/>
      <c r="AV91" s="79"/>
    </row>
    <row r="92" spans="1:48" x14ac:dyDescent="0.3">
      <c r="A92" s="9" t="s">
        <v>945</v>
      </c>
      <c r="B92" s="10" t="s">
        <v>1665</v>
      </c>
      <c r="C92" s="88">
        <v>710</v>
      </c>
      <c r="D92" s="86">
        <v>74.900000000000006</v>
      </c>
      <c r="E92" s="87">
        <v>23</v>
      </c>
      <c r="F92" s="86">
        <v>59.8</v>
      </c>
      <c r="G92" s="17">
        <v>18</v>
      </c>
      <c r="H92" s="88">
        <v>60</v>
      </c>
      <c r="I92" s="89">
        <v>110000</v>
      </c>
      <c r="J92" s="89" t="s">
        <v>83</v>
      </c>
      <c r="K92" s="89"/>
      <c r="L92" s="89"/>
      <c r="M92" s="90">
        <f t="shared" ref="M92:M98" si="141">I92-K92</f>
        <v>110000</v>
      </c>
      <c r="N92" s="4">
        <f t="shared" ref="N92:N98" si="142">IF(ISERROR(K92/I92),"",K92/I92)</f>
        <v>0</v>
      </c>
      <c r="O92" s="91">
        <f t="shared" ref="O92:O98" si="143">I92/E92</f>
        <v>4782.608695652174</v>
      </c>
      <c r="P92" s="91">
        <f t="shared" ref="P92:P98" si="144">K92/E92</f>
        <v>0</v>
      </c>
      <c r="Q92" s="79">
        <v>3</v>
      </c>
      <c r="R92" s="79">
        <v>1</v>
      </c>
      <c r="S92" s="79" t="s">
        <v>72</v>
      </c>
      <c r="T92" s="5">
        <v>74</v>
      </c>
      <c r="U92" s="9"/>
      <c r="W92" s="86">
        <f t="shared" ref="W92:X98" si="145">D92</f>
        <v>74.900000000000006</v>
      </c>
      <c r="X92" s="87">
        <f t="shared" si="145"/>
        <v>23</v>
      </c>
      <c r="Y92" s="92">
        <f t="shared" ref="Y92:Z98" si="146">H92</f>
        <v>60</v>
      </c>
      <c r="Z92" s="90">
        <f t="shared" si="146"/>
        <v>110000</v>
      </c>
      <c r="AA92" s="90">
        <f t="shared" ref="AA92:AA98" si="147">K92</f>
        <v>0</v>
      </c>
      <c r="AB92" s="90">
        <f t="shared" ref="AB92:AD98" si="148">M92</f>
        <v>110000</v>
      </c>
      <c r="AC92" s="4">
        <f t="shared" si="148"/>
        <v>0</v>
      </c>
      <c r="AD92" s="91">
        <f t="shared" si="148"/>
        <v>4782.608695652174</v>
      </c>
      <c r="AE92" s="79" t="str">
        <f t="shared" ref="AE92:AE98" si="149">S92</f>
        <v>계</v>
      </c>
      <c r="AF92" s="79" t="str">
        <f t="shared" ref="AF92:AF98" si="150">Q92&amp;"/"&amp;R92</f>
        <v>3/1</v>
      </c>
      <c r="AH92" s="20" t="str">
        <f t="shared" si="112"/>
        <v>효자촌현대</v>
      </c>
      <c r="AI92" s="87">
        <f t="shared" si="111"/>
        <v>23</v>
      </c>
      <c r="AJ92" s="79" t="str">
        <f t="shared" ref="AJ92:AJ98" si="151">IF(AI92="","",$AJ$2)</f>
        <v>A-</v>
      </c>
      <c r="AK92" s="79" t="s">
        <v>13</v>
      </c>
      <c r="AL92" s="79" t="s">
        <v>62</v>
      </c>
      <c r="AM92" s="79" t="s">
        <v>63</v>
      </c>
      <c r="AN92" s="79" t="str">
        <f t="shared" ref="AN92:AN98" si="152">IF(AI92="","",$AN$2)</f>
        <v>C</v>
      </c>
      <c r="AO92" s="79" t="str">
        <f t="shared" ref="AO92:AO98" si="153">IF(N92="","",IF(N92&gt;=$AO$1/100,"O","X"))</f>
        <v>X</v>
      </c>
      <c r="AP92" s="79" t="str">
        <f t="shared" ref="AP92:AP98" si="154">IF(I92="","",IF(I92&lt;=$AP$1,"O","X"))</f>
        <v>X</v>
      </c>
      <c r="AQ92" s="79" t="str">
        <f t="shared" ref="AQ92:AQ98" si="155">IF(O92="","",IF(O92&lt;=$AQ$1,"O","X"))</f>
        <v>X</v>
      </c>
      <c r="AR92" s="79" t="str">
        <f t="shared" ref="AR92:AR98" si="156">IF(M92="","",IF(M92&lt;=$AR$1,"O","X"))</f>
        <v>X</v>
      </c>
      <c r="AS92" s="79" t="s">
        <v>2</v>
      </c>
      <c r="AT92" s="79" t="str">
        <f t="shared" ref="AT92:AT98" si="157">IF(OR(F92="",AI92=""),"",IF(AND((F92&lt;=85),(AI92&gt;=15)),"O","X"))</f>
        <v>O</v>
      </c>
      <c r="AU92" s="79" t="str">
        <f t="shared" ref="AU92:AU98" si="158">IF(C92="","",IF(C92&gt;=$AU$1,"O","X"))</f>
        <v>O</v>
      </c>
      <c r="AV92" s="79" t="str">
        <f t="shared" ref="AV92:AV98" si="159">IF(AO92="","",IF(AND(AO92="O",AP92="O",AR92="O",AT92="O",AU92="O"),"후보","X"))</f>
        <v>X</v>
      </c>
    </row>
    <row r="93" spans="1:48" x14ac:dyDescent="0.3">
      <c r="A93" s="9" t="s">
        <v>945</v>
      </c>
      <c r="B93" s="10" t="s">
        <v>1665</v>
      </c>
      <c r="C93" s="88">
        <v>710</v>
      </c>
      <c r="D93" s="86">
        <v>103.7</v>
      </c>
      <c r="E93" s="87">
        <v>31</v>
      </c>
      <c r="F93" s="86">
        <v>84.6</v>
      </c>
      <c r="G93" s="17">
        <v>26</v>
      </c>
      <c r="H93" s="88">
        <v>186</v>
      </c>
      <c r="I93" s="89">
        <v>150000</v>
      </c>
      <c r="J93" s="89" t="s">
        <v>59</v>
      </c>
      <c r="K93" s="89">
        <v>75000</v>
      </c>
      <c r="L93" s="89" t="s">
        <v>80</v>
      </c>
      <c r="M93" s="90">
        <f t="shared" si="141"/>
        <v>75000</v>
      </c>
      <c r="N93" s="4">
        <f t="shared" si="142"/>
        <v>0.5</v>
      </c>
      <c r="O93" s="91">
        <f t="shared" si="143"/>
        <v>4838.7096774193551</v>
      </c>
      <c r="P93" s="91">
        <f t="shared" si="144"/>
        <v>2419.3548387096776</v>
      </c>
      <c r="Q93" s="79">
        <v>3</v>
      </c>
      <c r="R93" s="79">
        <v>2</v>
      </c>
      <c r="S93" s="79" t="s">
        <v>72</v>
      </c>
      <c r="T93" s="5">
        <v>103</v>
      </c>
      <c r="U93" s="9"/>
      <c r="W93" s="86">
        <f t="shared" si="145"/>
        <v>103.7</v>
      </c>
      <c r="X93" s="87">
        <f t="shared" si="145"/>
        <v>31</v>
      </c>
      <c r="Y93" s="92">
        <f t="shared" si="146"/>
        <v>186</v>
      </c>
      <c r="Z93" s="90">
        <f t="shared" si="146"/>
        <v>150000</v>
      </c>
      <c r="AA93" s="90">
        <f t="shared" si="147"/>
        <v>75000</v>
      </c>
      <c r="AB93" s="90">
        <f t="shared" si="148"/>
        <v>75000</v>
      </c>
      <c r="AC93" s="4">
        <f t="shared" si="148"/>
        <v>0.5</v>
      </c>
      <c r="AD93" s="91">
        <f t="shared" si="148"/>
        <v>4838.7096774193551</v>
      </c>
      <c r="AE93" s="79" t="str">
        <f t="shared" si="149"/>
        <v>계</v>
      </c>
      <c r="AF93" s="79" t="str">
        <f t="shared" si="150"/>
        <v>3/2</v>
      </c>
      <c r="AH93" s="20" t="str">
        <f t="shared" si="112"/>
        <v>효자촌현대</v>
      </c>
      <c r="AI93" s="87">
        <f t="shared" si="111"/>
        <v>31</v>
      </c>
      <c r="AJ93" s="79" t="str">
        <f t="shared" si="151"/>
        <v>A-</v>
      </c>
      <c r="AK93" s="79" t="s">
        <v>13</v>
      </c>
      <c r="AL93" s="79" t="s">
        <v>62</v>
      </c>
      <c r="AM93" s="79" t="s">
        <v>63</v>
      </c>
      <c r="AN93" s="79" t="str">
        <f t="shared" si="152"/>
        <v>C</v>
      </c>
      <c r="AO93" s="79" t="str">
        <f t="shared" si="153"/>
        <v>X</v>
      </c>
      <c r="AP93" s="79" t="str">
        <f t="shared" si="154"/>
        <v>X</v>
      </c>
      <c r="AQ93" s="79" t="str">
        <f t="shared" si="155"/>
        <v>X</v>
      </c>
      <c r="AR93" s="79" t="str">
        <f t="shared" si="156"/>
        <v>X</v>
      </c>
      <c r="AS93" s="79" t="s">
        <v>2</v>
      </c>
      <c r="AT93" s="79" t="str">
        <f t="shared" si="157"/>
        <v>O</v>
      </c>
      <c r="AU93" s="79" t="str">
        <f t="shared" si="158"/>
        <v>O</v>
      </c>
      <c r="AV93" s="79" t="str">
        <f t="shared" si="159"/>
        <v>X</v>
      </c>
    </row>
    <row r="94" spans="1:48" x14ac:dyDescent="0.3">
      <c r="A94" s="9" t="s">
        <v>945</v>
      </c>
      <c r="B94" s="10" t="s">
        <v>1665</v>
      </c>
      <c r="C94" s="88">
        <v>710</v>
      </c>
      <c r="D94" s="86">
        <v>122</v>
      </c>
      <c r="E94" s="87">
        <v>37</v>
      </c>
      <c r="F94" s="86">
        <v>101.6</v>
      </c>
      <c r="G94" s="17">
        <v>31</v>
      </c>
      <c r="H94" s="88">
        <v>130</v>
      </c>
      <c r="I94" s="89">
        <v>159500</v>
      </c>
      <c r="J94" s="89" t="s">
        <v>74</v>
      </c>
      <c r="K94" s="89">
        <v>90000</v>
      </c>
      <c r="L94" s="89" t="s">
        <v>78</v>
      </c>
      <c r="M94" s="90">
        <f t="shared" si="141"/>
        <v>69500</v>
      </c>
      <c r="N94" s="4">
        <f t="shared" si="142"/>
        <v>0.56426332288401249</v>
      </c>
      <c r="O94" s="91">
        <f t="shared" si="143"/>
        <v>4310.8108108108108</v>
      </c>
      <c r="P94" s="91">
        <f t="shared" si="144"/>
        <v>2432.4324324324325</v>
      </c>
      <c r="Q94" s="79">
        <v>4</v>
      </c>
      <c r="R94" s="79">
        <v>2</v>
      </c>
      <c r="S94" s="79" t="s">
        <v>72</v>
      </c>
      <c r="T94" s="5">
        <v>122</v>
      </c>
      <c r="U94" s="9"/>
      <c r="W94" s="86">
        <f t="shared" si="145"/>
        <v>122</v>
      </c>
      <c r="X94" s="87">
        <f t="shared" si="145"/>
        <v>37</v>
      </c>
      <c r="Y94" s="92">
        <f t="shared" si="146"/>
        <v>130</v>
      </c>
      <c r="Z94" s="90">
        <f t="shared" si="146"/>
        <v>159500</v>
      </c>
      <c r="AA94" s="90">
        <f t="shared" si="147"/>
        <v>90000</v>
      </c>
      <c r="AB94" s="90">
        <f t="shared" si="148"/>
        <v>69500</v>
      </c>
      <c r="AC94" s="4">
        <f t="shared" si="148"/>
        <v>0.56426332288401249</v>
      </c>
      <c r="AD94" s="91">
        <f t="shared" si="148"/>
        <v>4310.8108108108108</v>
      </c>
      <c r="AE94" s="79" t="str">
        <f t="shared" si="149"/>
        <v>계</v>
      </c>
      <c r="AF94" s="79" t="str">
        <f t="shared" si="150"/>
        <v>4/2</v>
      </c>
      <c r="AH94" s="20" t="str">
        <f t="shared" si="112"/>
        <v>효자촌현대</v>
      </c>
      <c r="AI94" s="87">
        <f t="shared" si="111"/>
        <v>37</v>
      </c>
      <c r="AJ94" s="79" t="str">
        <f t="shared" si="151"/>
        <v>A-</v>
      </c>
      <c r="AK94" s="79" t="s">
        <v>13</v>
      </c>
      <c r="AL94" s="79" t="s">
        <v>62</v>
      </c>
      <c r="AM94" s="79" t="s">
        <v>63</v>
      </c>
      <c r="AN94" s="79" t="str">
        <f t="shared" si="152"/>
        <v>C</v>
      </c>
      <c r="AO94" s="79" t="str">
        <f t="shared" si="153"/>
        <v>X</v>
      </c>
      <c r="AP94" s="79" t="str">
        <f t="shared" si="154"/>
        <v>X</v>
      </c>
      <c r="AQ94" s="79" t="str">
        <f t="shared" si="155"/>
        <v>X</v>
      </c>
      <c r="AR94" s="79" t="str">
        <f t="shared" si="156"/>
        <v>X</v>
      </c>
      <c r="AS94" s="79" t="s">
        <v>2</v>
      </c>
      <c r="AT94" s="79" t="str">
        <f t="shared" si="157"/>
        <v>X</v>
      </c>
      <c r="AU94" s="79" t="str">
        <f t="shared" si="158"/>
        <v>O</v>
      </c>
      <c r="AV94" s="79" t="str">
        <f t="shared" si="159"/>
        <v>X</v>
      </c>
    </row>
    <row r="95" spans="1:48" x14ac:dyDescent="0.3">
      <c r="A95" s="9" t="s">
        <v>945</v>
      </c>
      <c r="B95" s="10" t="s">
        <v>1665</v>
      </c>
      <c r="C95" s="88">
        <v>710</v>
      </c>
      <c r="D95" s="86">
        <v>154.5</v>
      </c>
      <c r="E95" s="87">
        <v>47</v>
      </c>
      <c r="F95" s="86">
        <v>128</v>
      </c>
      <c r="G95" s="17">
        <v>39</v>
      </c>
      <c r="H95" s="88">
        <v>248</v>
      </c>
      <c r="I95" s="89">
        <v>180000</v>
      </c>
      <c r="J95" s="89" t="s">
        <v>79</v>
      </c>
      <c r="K95" s="89">
        <v>105000</v>
      </c>
      <c r="L95" s="89" t="s">
        <v>74</v>
      </c>
      <c r="M95" s="90">
        <f t="shared" si="141"/>
        <v>75000</v>
      </c>
      <c r="N95" s="4">
        <f t="shared" si="142"/>
        <v>0.58333333333333337</v>
      </c>
      <c r="O95" s="91">
        <f t="shared" si="143"/>
        <v>3829.7872340425533</v>
      </c>
      <c r="P95" s="91">
        <f t="shared" si="144"/>
        <v>2234.0425531914893</v>
      </c>
      <c r="Q95" s="79">
        <v>4</v>
      </c>
      <c r="R95" s="79">
        <v>2</v>
      </c>
      <c r="S95" s="79" t="s">
        <v>72</v>
      </c>
      <c r="T95" s="5">
        <v>154</v>
      </c>
      <c r="U95" s="9"/>
      <c r="W95" s="86">
        <f t="shared" si="145"/>
        <v>154.5</v>
      </c>
      <c r="X95" s="87">
        <f t="shared" si="145"/>
        <v>47</v>
      </c>
      <c r="Y95" s="92">
        <f t="shared" si="146"/>
        <v>248</v>
      </c>
      <c r="Z95" s="90">
        <f t="shared" si="146"/>
        <v>180000</v>
      </c>
      <c r="AA95" s="90">
        <f t="shared" si="147"/>
        <v>105000</v>
      </c>
      <c r="AB95" s="90">
        <f t="shared" si="148"/>
        <v>75000</v>
      </c>
      <c r="AC95" s="4">
        <f t="shared" si="148"/>
        <v>0.58333333333333337</v>
      </c>
      <c r="AD95" s="91">
        <f t="shared" si="148"/>
        <v>3829.7872340425533</v>
      </c>
      <c r="AE95" s="79" t="str">
        <f t="shared" si="149"/>
        <v>계</v>
      </c>
      <c r="AF95" s="79" t="str">
        <f t="shared" si="150"/>
        <v>4/2</v>
      </c>
      <c r="AH95" s="20" t="str">
        <f t="shared" si="112"/>
        <v>효자촌현대</v>
      </c>
      <c r="AI95" s="87">
        <f t="shared" si="111"/>
        <v>47</v>
      </c>
      <c r="AJ95" s="79" t="str">
        <f t="shared" si="151"/>
        <v>A-</v>
      </c>
      <c r="AK95" s="79" t="s">
        <v>13</v>
      </c>
      <c r="AL95" s="79" t="s">
        <v>62</v>
      </c>
      <c r="AM95" s="79" t="s">
        <v>63</v>
      </c>
      <c r="AN95" s="79" t="str">
        <f t="shared" si="152"/>
        <v>C</v>
      </c>
      <c r="AO95" s="79" t="str">
        <f t="shared" si="153"/>
        <v>X</v>
      </c>
      <c r="AP95" s="79" t="str">
        <f t="shared" si="154"/>
        <v>X</v>
      </c>
      <c r="AQ95" s="79" t="str">
        <f t="shared" si="155"/>
        <v>X</v>
      </c>
      <c r="AR95" s="79" t="str">
        <f t="shared" si="156"/>
        <v>X</v>
      </c>
      <c r="AS95" s="79" t="s">
        <v>2</v>
      </c>
      <c r="AT95" s="79" t="str">
        <f t="shared" si="157"/>
        <v>X</v>
      </c>
      <c r="AU95" s="79" t="str">
        <f t="shared" si="158"/>
        <v>O</v>
      </c>
      <c r="AV95" s="79" t="str">
        <f t="shared" si="159"/>
        <v>X</v>
      </c>
    </row>
    <row r="96" spans="1:48" x14ac:dyDescent="0.3">
      <c r="A96" s="9" t="s">
        <v>945</v>
      </c>
      <c r="B96" s="10" t="s">
        <v>1665</v>
      </c>
      <c r="C96" s="88">
        <v>710</v>
      </c>
      <c r="D96" s="86">
        <v>185.2</v>
      </c>
      <c r="E96" s="87">
        <v>56</v>
      </c>
      <c r="F96" s="86">
        <v>160.19999999999999</v>
      </c>
      <c r="G96" s="17">
        <v>48</v>
      </c>
      <c r="H96" s="88">
        <v>30</v>
      </c>
      <c r="I96" s="89"/>
      <c r="J96" s="89"/>
      <c r="K96" s="89"/>
      <c r="L96" s="89"/>
      <c r="M96" s="90">
        <f t="shared" si="141"/>
        <v>0</v>
      </c>
      <c r="N96" s="4" t="str">
        <f t="shared" si="142"/>
        <v/>
      </c>
      <c r="O96" s="91">
        <f t="shared" si="143"/>
        <v>0</v>
      </c>
      <c r="P96" s="91">
        <f t="shared" si="144"/>
        <v>0</v>
      </c>
      <c r="Q96" s="79">
        <v>5</v>
      </c>
      <c r="R96" s="79">
        <v>2</v>
      </c>
      <c r="S96" s="79" t="s">
        <v>72</v>
      </c>
      <c r="T96" s="5">
        <v>185</v>
      </c>
      <c r="U96" s="9"/>
      <c r="W96" s="86">
        <f t="shared" si="145"/>
        <v>185.2</v>
      </c>
      <c r="X96" s="87">
        <f t="shared" si="145"/>
        <v>56</v>
      </c>
      <c r="Y96" s="92">
        <f t="shared" si="146"/>
        <v>30</v>
      </c>
      <c r="Z96" s="90">
        <f t="shared" si="146"/>
        <v>0</v>
      </c>
      <c r="AA96" s="90">
        <f t="shared" si="147"/>
        <v>0</v>
      </c>
      <c r="AB96" s="90">
        <f t="shared" si="148"/>
        <v>0</v>
      </c>
      <c r="AC96" s="4" t="str">
        <f t="shared" si="148"/>
        <v/>
      </c>
      <c r="AD96" s="91">
        <f t="shared" si="148"/>
        <v>0</v>
      </c>
      <c r="AE96" s="79" t="str">
        <f t="shared" si="149"/>
        <v>계</v>
      </c>
      <c r="AF96" s="79" t="str">
        <f t="shared" si="150"/>
        <v>5/2</v>
      </c>
      <c r="AH96" s="20" t="str">
        <f t="shared" si="112"/>
        <v>효자촌현대</v>
      </c>
      <c r="AI96" s="87">
        <f t="shared" si="111"/>
        <v>56</v>
      </c>
      <c r="AJ96" s="79" t="str">
        <f t="shared" si="151"/>
        <v>A-</v>
      </c>
      <c r="AK96" s="79" t="s">
        <v>13</v>
      </c>
      <c r="AL96" s="79" t="s">
        <v>62</v>
      </c>
      <c r="AM96" s="79" t="s">
        <v>63</v>
      </c>
      <c r="AN96" s="79" t="str">
        <f t="shared" si="152"/>
        <v>C</v>
      </c>
      <c r="AO96" s="79" t="str">
        <f t="shared" si="153"/>
        <v/>
      </c>
      <c r="AP96" s="79" t="str">
        <f t="shared" si="154"/>
        <v/>
      </c>
      <c r="AQ96" s="79" t="str">
        <f t="shared" si="155"/>
        <v>O</v>
      </c>
      <c r="AR96" s="79" t="str">
        <f t="shared" si="156"/>
        <v>O</v>
      </c>
      <c r="AS96" s="79" t="s">
        <v>2</v>
      </c>
      <c r="AT96" s="79" t="str">
        <f t="shared" si="157"/>
        <v>X</v>
      </c>
      <c r="AU96" s="79" t="str">
        <f t="shared" si="158"/>
        <v>O</v>
      </c>
      <c r="AV96" s="79" t="str">
        <f t="shared" si="159"/>
        <v/>
      </c>
    </row>
    <row r="97" spans="1:48" x14ac:dyDescent="0.3">
      <c r="A97" s="9" t="s">
        <v>945</v>
      </c>
      <c r="B97" s="10" t="s">
        <v>1665</v>
      </c>
      <c r="C97" s="88">
        <v>710</v>
      </c>
      <c r="D97" s="86">
        <v>192.6</v>
      </c>
      <c r="E97" s="87">
        <v>58</v>
      </c>
      <c r="F97" s="86">
        <v>163</v>
      </c>
      <c r="G97" s="17">
        <v>49</v>
      </c>
      <c r="H97" s="88">
        <v>16</v>
      </c>
      <c r="I97" s="89"/>
      <c r="J97" s="89"/>
      <c r="K97" s="89"/>
      <c r="L97" s="89"/>
      <c r="M97" s="90">
        <f t="shared" si="141"/>
        <v>0</v>
      </c>
      <c r="N97" s="4" t="str">
        <f t="shared" si="142"/>
        <v/>
      </c>
      <c r="O97" s="91">
        <f t="shared" si="143"/>
        <v>0</v>
      </c>
      <c r="P97" s="91">
        <f t="shared" si="144"/>
        <v>0</v>
      </c>
      <c r="Q97" s="79">
        <v>6</v>
      </c>
      <c r="R97" s="79">
        <v>3</v>
      </c>
      <c r="S97" s="79" t="s">
        <v>72</v>
      </c>
      <c r="T97" s="5">
        <v>192</v>
      </c>
      <c r="U97" s="9"/>
      <c r="W97" s="86">
        <f t="shared" si="145"/>
        <v>192.6</v>
      </c>
      <c r="X97" s="87">
        <f t="shared" si="145"/>
        <v>58</v>
      </c>
      <c r="Y97" s="92">
        <f t="shared" si="146"/>
        <v>16</v>
      </c>
      <c r="Z97" s="90">
        <f t="shared" si="146"/>
        <v>0</v>
      </c>
      <c r="AA97" s="90">
        <f t="shared" si="147"/>
        <v>0</v>
      </c>
      <c r="AB97" s="90">
        <f t="shared" si="148"/>
        <v>0</v>
      </c>
      <c r="AC97" s="4" t="str">
        <f t="shared" si="148"/>
        <v/>
      </c>
      <c r="AD97" s="91">
        <f t="shared" si="148"/>
        <v>0</v>
      </c>
      <c r="AE97" s="79" t="str">
        <f t="shared" si="149"/>
        <v>계</v>
      </c>
      <c r="AF97" s="79" t="str">
        <f t="shared" si="150"/>
        <v>6/3</v>
      </c>
      <c r="AH97" s="20" t="str">
        <f t="shared" si="112"/>
        <v>효자촌현대</v>
      </c>
      <c r="AI97" s="87">
        <f t="shared" si="111"/>
        <v>58</v>
      </c>
      <c r="AJ97" s="79" t="str">
        <f t="shared" si="151"/>
        <v>A-</v>
      </c>
      <c r="AK97" s="79" t="s">
        <v>13</v>
      </c>
      <c r="AL97" s="79" t="s">
        <v>62</v>
      </c>
      <c r="AM97" s="79" t="s">
        <v>63</v>
      </c>
      <c r="AN97" s="79" t="str">
        <f t="shared" si="152"/>
        <v>C</v>
      </c>
      <c r="AO97" s="79" t="str">
        <f t="shared" si="153"/>
        <v/>
      </c>
      <c r="AP97" s="79" t="str">
        <f t="shared" si="154"/>
        <v/>
      </c>
      <c r="AQ97" s="79" t="str">
        <f t="shared" si="155"/>
        <v>O</v>
      </c>
      <c r="AR97" s="79" t="str">
        <f t="shared" si="156"/>
        <v>O</v>
      </c>
      <c r="AS97" s="79" t="s">
        <v>2</v>
      </c>
      <c r="AT97" s="79" t="str">
        <f t="shared" si="157"/>
        <v>X</v>
      </c>
      <c r="AU97" s="79" t="str">
        <f t="shared" si="158"/>
        <v>O</v>
      </c>
      <c r="AV97" s="79" t="str">
        <f t="shared" si="159"/>
        <v/>
      </c>
    </row>
    <row r="98" spans="1:48" x14ac:dyDescent="0.3">
      <c r="A98" s="9" t="s">
        <v>945</v>
      </c>
      <c r="B98" s="10" t="s">
        <v>1665</v>
      </c>
      <c r="C98" s="88">
        <v>710</v>
      </c>
      <c r="D98" s="86">
        <v>224.3</v>
      </c>
      <c r="E98" s="87">
        <v>68</v>
      </c>
      <c r="F98" s="86">
        <v>196</v>
      </c>
      <c r="G98" s="17">
        <v>59</v>
      </c>
      <c r="H98" s="88">
        <v>40</v>
      </c>
      <c r="I98" s="89">
        <v>260000</v>
      </c>
      <c r="J98" s="89" t="s">
        <v>74</v>
      </c>
      <c r="K98" s="89"/>
      <c r="L98" s="89"/>
      <c r="M98" s="90">
        <f t="shared" si="141"/>
        <v>260000</v>
      </c>
      <c r="N98" s="4">
        <f t="shared" si="142"/>
        <v>0</v>
      </c>
      <c r="O98" s="91">
        <f t="shared" si="143"/>
        <v>3823.5294117647059</v>
      </c>
      <c r="P98" s="91">
        <f t="shared" si="144"/>
        <v>0</v>
      </c>
      <c r="Q98" s="79">
        <v>5</v>
      </c>
      <c r="R98" s="79">
        <v>2</v>
      </c>
      <c r="S98" s="79" t="s">
        <v>72</v>
      </c>
      <c r="T98" s="5">
        <v>224</v>
      </c>
      <c r="U98" s="9"/>
      <c r="W98" s="86">
        <f t="shared" si="145"/>
        <v>224.3</v>
      </c>
      <c r="X98" s="87">
        <f t="shared" si="145"/>
        <v>68</v>
      </c>
      <c r="Y98" s="92">
        <f t="shared" si="146"/>
        <v>40</v>
      </c>
      <c r="Z98" s="90">
        <f t="shared" si="146"/>
        <v>260000</v>
      </c>
      <c r="AA98" s="90">
        <f t="shared" si="147"/>
        <v>0</v>
      </c>
      <c r="AB98" s="90">
        <f t="shared" si="148"/>
        <v>260000</v>
      </c>
      <c r="AC98" s="4">
        <f t="shared" si="148"/>
        <v>0</v>
      </c>
      <c r="AD98" s="91">
        <f t="shared" si="148"/>
        <v>3823.5294117647059</v>
      </c>
      <c r="AE98" s="79" t="str">
        <f t="shared" si="149"/>
        <v>계</v>
      </c>
      <c r="AF98" s="79" t="str">
        <f t="shared" si="150"/>
        <v>5/2</v>
      </c>
      <c r="AH98" s="20" t="str">
        <f t="shared" si="112"/>
        <v>효자촌현대</v>
      </c>
      <c r="AI98" s="87">
        <f t="shared" si="111"/>
        <v>68</v>
      </c>
      <c r="AJ98" s="79" t="str">
        <f t="shared" si="151"/>
        <v>A-</v>
      </c>
      <c r="AK98" s="79" t="s">
        <v>13</v>
      </c>
      <c r="AL98" s="79" t="s">
        <v>62</v>
      </c>
      <c r="AM98" s="79" t="s">
        <v>63</v>
      </c>
      <c r="AN98" s="79" t="str">
        <f t="shared" si="152"/>
        <v>C</v>
      </c>
      <c r="AO98" s="79" t="str">
        <f t="shared" si="153"/>
        <v>X</v>
      </c>
      <c r="AP98" s="79" t="str">
        <f t="shared" si="154"/>
        <v>X</v>
      </c>
      <c r="AQ98" s="79" t="str">
        <f t="shared" si="155"/>
        <v>X</v>
      </c>
      <c r="AR98" s="79" t="str">
        <f t="shared" si="156"/>
        <v>X</v>
      </c>
      <c r="AS98" s="79" t="s">
        <v>2</v>
      </c>
      <c r="AT98" s="79" t="str">
        <f t="shared" si="157"/>
        <v>X</v>
      </c>
      <c r="AU98" s="79" t="str">
        <f t="shared" si="158"/>
        <v>O</v>
      </c>
      <c r="AV98" s="79" t="str">
        <f t="shared" si="159"/>
        <v>X</v>
      </c>
    </row>
  </sheetData>
  <mergeCells count="1">
    <mergeCell ref="AJ1:AN1"/>
  </mergeCells>
  <phoneticPr fontId="2" type="noConversion"/>
  <conditionalFormatting sqref="AV4:AV6">
    <cfRule type="expression" dxfId="13519" priority="1642">
      <formula>AV4="X"</formula>
    </cfRule>
    <cfRule type="expression" dxfId="13518" priority="1643">
      <formula>AV4="후보"</formula>
    </cfRule>
  </conditionalFormatting>
  <conditionalFormatting sqref="AC1:AC2 AC4:AC6 N4:N5">
    <cfRule type="cellIs" dxfId="13517" priority="1639" operator="greaterThan">
      <formula>0.9</formula>
    </cfRule>
    <cfRule type="cellIs" dxfId="13516" priority="1640" operator="greaterThan">
      <formula>0.85</formula>
    </cfRule>
  </conditionalFormatting>
  <conditionalFormatting sqref="N1:N2">
    <cfRule type="cellIs" dxfId="13515" priority="1637" operator="greaterThan">
      <formula>0.9</formula>
    </cfRule>
    <cfRule type="cellIs" dxfId="13514" priority="1638" operator="greaterThan">
      <formula>0.85</formula>
    </cfRule>
  </conditionalFormatting>
  <conditionalFormatting sqref="N6">
    <cfRule type="cellIs" dxfId="13513" priority="1635" operator="greaterThan">
      <formula>0.9</formula>
    </cfRule>
    <cfRule type="cellIs" dxfId="13512" priority="1636" operator="greaterThan">
      <formula>0.85</formula>
    </cfRule>
  </conditionalFormatting>
  <conditionalFormatting sqref="E6">
    <cfRule type="expression" dxfId="13511" priority="1631">
      <formula>AND(IF(OR($Q6=1,$Q6=2),1,0),IF($X6&lt;=20,1,0))</formula>
    </cfRule>
    <cfRule type="expression" dxfId="13510" priority="1632">
      <formula>AND(IF($Q6=2,1,0),IF($X6&lt;30,1,0))</formula>
    </cfRule>
    <cfRule type="expression" dxfId="13509" priority="1633">
      <formula>AND(IF($Q6=3,1,0),IF($X6&lt;30,1,0))</formula>
    </cfRule>
    <cfRule type="expression" dxfId="13508" priority="1634">
      <formula>AND(IF($Q6=3,1,IF($Q6=4,1,0)),IF($F6&lt;=85,1,0))</formula>
    </cfRule>
  </conditionalFormatting>
  <conditionalFormatting sqref="X6">
    <cfRule type="expression" dxfId="13507" priority="1627">
      <formula>AND(IF(OR($Q6=1,$Q6=2),1,0),IF($X6&lt;=20,1,0))</formula>
    </cfRule>
    <cfRule type="expression" dxfId="13506" priority="1628">
      <formula>AND(IF($Q6=2,1,0),IF($X6&lt;30,1,0))</formula>
    </cfRule>
    <cfRule type="expression" dxfId="13505" priority="1629">
      <formula>AND(IF($Q6=3,1,0),IF($X6&lt;30,1,0))</formula>
    </cfRule>
    <cfRule type="expression" dxfId="13504" priority="1630">
      <formula>AND(IF($Q6=3,1,IF($Q6=4,1,0)),IF($F6&lt;=85,1,0))</formula>
    </cfRule>
  </conditionalFormatting>
  <conditionalFormatting sqref="AI6">
    <cfRule type="expression" dxfId="13503" priority="1623">
      <formula>AND(IF(OR($Q6=1,$Q6=2),1,0),IF($X6&lt;=20,1,0))</formula>
    </cfRule>
    <cfRule type="expression" dxfId="13502" priority="1624">
      <formula>AND(IF($Q6=2,1,0),IF($X6&lt;30,1,0))</formula>
    </cfRule>
    <cfRule type="expression" dxfId="13501" priority="1625">
      <formula>AND(IF($Q6=3,1,0),IF($X6&lt;30,1,0))</formula>
    </cfRule>
    <cfRule type="expression" dxfId="13500" priority="1626">
      <formula>AND(IF($Q6=3,1,IF($Q6=4,1,0)),IF($F6&lt;=85,1,0))</formula>
    </cfRule>
  </conditionalFormatting>
  <conditionalFormatting sqref="AV7">
    <cfRule type="expression" dxfId="13499" priority="1621">
      <formula>AV7="X"</formula>
    </cfRule>
    <cfRule type="expression" dxfId="13498" priority="1622">
      <formula>AV7="후보"</formula>
    </cfRule>
  </conditionalFormatting>
  <conditionalFormatting sqref="AC7">
    <cfRule type="cellIs" dxfId="13497" priority="1618" operator="greaterThan">
      <formula>0.9</formula>
    </cfRule>
    <cfRule type="cellIs" dxfId="13496" priority="1619" operator="greaterThan">
      <formula>0.85</formula>
    </cfRule>
  </conditionalFormatting>
  <conditionalFormatting sqref="N7">
    <cfRule type="cellIs" dxfId="13495" priority="1616" operator="greaterThan">
      <formula>0.9</formula>
    </cfRule>
    <cfRule type="cellIs" dxfId="13494" priority="1617" operator="greaterThan">
      <formula>0.85</formula>
    </cfRule>
  </conditionalFormatting>
  <conditionalFormatting sqref="E7">
    <cfRule type="expression" dxfId="13493" priority="1612">
      <formula>AND(IF(OR($Q7=1,$Q7=2),1,0),IF($X7&lt;=20,1,0))</formula>
    </cfRule>
    <cfRule type="expression" dxfId="13492" priority="1613">
      <formula>AND(IF($Q7=2,1,0),IF($X7&lt;30,1,0))</formula>
    </cfRule>
    <cfRule type="expression" dxfId="13491" priority="1614">
      <formula>AND(IF($Q7=3,1,0),IF($X7&lt;30,1,0))</formula>
    </cfRule>
    <cfRule type="expression" dxfId="13490" priority="1615">
      <formula>AND(IF($Q7=3,1,IF($Q7=4,1,0)),IF($F7&lt;=85,1,0))</formula>
    </cfRule>
  </conditionalFormatting>
  <conditionalFormatting sqref="X7">
    <cfRule type="expression" dxfId="13489" priority="1608">
      <formula>AND(IF(OR($Q7=1,$Q7=2),1,0),IF($X7&lt;=20,1,0))</formula>
    </cfRule>
    <cfRule type="expression" dxfId="13488" priority="1609">
      <formula>AND(IF($Q7=2,1,0),IF($X7&lt;30,1,0))</formula>
    </cfRule>
    <cfRule type="expression" dxfId="13487" priority="1610">
      <formula>AND(IF($Q7=3,1,0),IF($X7&lt;30,1,0))</formula>
    </cfRule>
    <cfRule type="expression" dxfId="13486" priority="1611">
      <formula>AND(IF($Q7=3,1,IF($Q7=4,1,0)),IF($F7&lt;=85,1,0))</formula>
    </cfRule>
  </conditionalFormatting>
  <conditionalFormatting sqref="AI7">
    <cfRule type="expression" dxfId="13485" priority="1604">
      <formula>AND(IF(OR($Q7=1,$Q7=2),1,0),IF($X7&lt;=20,1,0))</formula>
    </cfRule>
    <cfRule type="expression" dxfId="13484" priority="1605">
      <formula>AND(IF($Q7=2,1,0),IF($X7&lt;30,1,0))</formula>
    </cfRule>
    <cfRule type="expression" dxfId="13483" priority="1606">
      <formula>AND(IF($Q7=3,1,0),IF($X7&lt;30,1,0))</formula>
    </cfRule>
    <cfRule type="expression" dxfId="13482" priority="1607">
      <formula>AND(IF($Q7=3,1,IF($Q7=4,1,0)),IF($F7&lt;=85,1,0))</formula>
    </cfRule>
  </conditionalFormatting>
  <conditionalFormatting sqref="AV8">
    <cfRule type="expression" dxfId="13481" priority="1602">
      <formula>AV8="X"</formula>
    </cfRule>
    <cfRule type="expression" dxfId="13480" priority="1603">
      <formula>AV8="후보"</formula>
    </cfRule>
  </conditionalFormatting>
  <conditionalFormatting sqref="AC8">
    <cfRule type="cellIs" dxfId="13479" priority="1599" operator="greaterThan">
      <formula>0.9</formula>
    </cfRule>
    <cfRule type="cellIs" dxfId="13478" priority="1600" operator="greaterThan">
      <formula>0.85</formula>
    </cfRule>
  </conditionalFormatting>
  <conditionalFormatting sqref="N8">
    <cfRule type="cellIs" dxfId="13477" priority="1597" operator="greaterThan">
      <formula>0.9</formula>
    </cfRule>
    <cfRule type="cellIs" dxfId="13476" priority="1598" operator="greaterThan">
      <formula>0.85</formula>
    </cfRule>
  </conditionalFormatting>
  <conditionalFormatting sqref="E8">
    <cfRule type="expression" dxfId="13475" priority="1593">
      <formula>AND(IF(OR($Q8=1,$Q8=2),1,0),IF($X8&lt;=20,1,0))</formula>
    </cfRule>
    <cfRule type="expression" dxfId="13474" priority="1594">
      <formula>AND(IF($Q8=2,1,0),IF($X8&lt;30,1,0))</formula>
    </cfRule>
    <cfRule type="expression" dxfId="13473" priority="1595">
      <formula>AND(IF($Q8=3,1,0),IF($X8&lt;30,1,0))</formula>
    </cfRule>
    <cfRule type="expression" dxfId="13472" priority="1596">
      <formula>AND(IF($Q8=3,1,IF($Q8=4,1,0)),IF($F8&lt;=85,1,0))</formula>
    </cfRule>
  </conditionalFormatting>
  <conditionalFormatting sqref="X8">
    <cfRule type="expression" dxfId="13471" priority="1589">
      <formula>AND(IF(OR($Q8=1,$Q8=2),1,0),IF($X8&lt;=20,1,0))</formula>
    </cfRule>
    <cfRule type="expression" dxfId="13470" priority="1590">
      <formula>AND(IF($Q8=2,1,0),IF($X8&lt;30,1,0))</formula>
    </cfRule>
    <cfRule type="expression" dxfId="13469" priority="1591">
      <formula>AND(IF($Q8=3,1,0),IF($X8&lt;30,1,0))</formula>
    </cfRule>
    <cfRule type="expression" dxfId="13468" priority="1592">
      <formula>AND(IF($Q8=3,1,IF($Q8=4,1,0)),IF($F8&lt;=85,1,0))</formula>
    </cfRule>
  </conditionalFormatting>
  <conditionalFormatting sqref="AI8">
    <cfRule type="expression" dxfId="13467" priority="1585">
      <formula>AND(IF(OR($Q8=1,$Q8=2),1,0),IF($X8&lt;=20,1,0))</formula>
    </cfRule>
    <cfRule type="expression" dxfId="13466" priority="1586">
      <formula>AND(IF($Q8=2,1,0),IF($X8&lt;30,1,0))</formula>
    </cfRule>
    <cfRule type="expression" dxfId="13465" priority="1587">
      <formula>AND(IF($Q8=3,1,0),IF($X8&lt;30,1,0))</formula>
    </cfRule>
    <cfRule type="expression" dxfId="13464" priority="1588">
      <formula>AND(IF($Q8=3,1,IF($Q8=4,1,0)),IF($F8&lt;=85,1,0))</formula>
    </cfRule>
  </conditionalFormatting>
  <conditionalFormatting sqref="AV9">
    <cfRule type="expression" dxfId="13463" priority="1583">
      <formula>AV9="X"</formula>
    </cfRule>
    <cfRule type="expression" dxfId="13462" priority="1584">
      <formula>AV9="후보"</formula>
    </cfRule>
  </conditionalFormatting>
  <conditionalFormatting sqref="AC9">
    <cfRule type="cellIs" dxfId="13461" priority="1580" operator="greaterThan">
      <formula>0.9</formula>
    </cfRule>
    <cfRule type="cellIs" dxfId="13460" priority="1581" operator="greaterThan">
      <formula>0.85</formula>
    </cfRule>
  </conditionalFormatting>
  <conditionalFormatting sqref="N9">
    <cfRule type="cellIs" dxfId="13459" priority="1578" operator="greaterThan">
      <formula>0.9</formula>
    </cfRule>
    <cfRule type="cellIs" dxfId="13458" priority="1579" operator="greaterThan">
      <formula>0.85</formula>
    </cfRule>
  </conditionalFormatting>
  <conditionalFormatting sqref="E9">
    <cfRule type="expression" dxfId="13457" priority="1574">
      <formula>AND(IF(OR($Q9=1,$Q9=2),1,0),IF($X9&lt;=20,1,0))</formula>
    </cfRule>
    <cfRule type="expression" dxfId="13456" priority="1575">
      <formula>AND(IF($Q9=2,1,0),IF($X9&lt;30,1,0))</formula>
    </cfRule>
    <cfRule type="expression" dxfId="13455" priority="1576">
      <formula>AND(IF($Q9=3,1,0),IF($X9&lt;30,1,0))</formula>
    </cfRule>
    <cfRule type="expression" dxfId="13454" priority="1577">
      <formula>AND(IF($Q9=3,1,IF($Q9=4,1,0)),IF($F9&lt;=85,1,0))</formula>
    </cfRule>
  </conditionalFormatting>
  <conditionalFormatting sqref="X9">
    <cfRule type="expression" dxfId="13453" priority="1570">
      <formula>AND(IF(OR($Q9=1,$Q9=2),1,0),IF($X9&lt;=20,1,0))</formula>
    </cfRule>
    <cfRule type="expression" dxfId="13452" priority="1571">
      <formula>AND(IF($Q9=2,1,0),IF($X9&lt;30,1,0))</formula>
    </cfRule>
    <cfRule type="expression" dxfId="13451" priority="1572">
      <formula>AND(IF($Q9=3,1,0),IF($X9&lt;30,1,0))</formula>
    </cfRule>
    <cfRule type="expression" dxfId="13450" priority="1573">
      <formula>AND(IF($Q9=3,1,IF($Q9=4,1,0)),IF($F9&lt;=85,1,0))</formula>
    </cfRule>
  </conditionalFormatting>
  <conditionalFormatting sqref="AI9">
    <cfRule type="expression" dxfId="13449" priority="1566">
      <formula>AND(IF(OR($Q9=1,$Q9=2),1,0),IF($X9&lt;=20,1,0))</formula>
    </cfRule>
    <cfRule type="expression" dxfId="13448" priority="1567">
      <formula>AND(IF($Q9=2,1,0),IF($X9&lt;30,1,0))</formula>
    </cfRule>
    <cfRule type="expression" dxfId="13447" priority="1568">
      <formula>AND(IF($Q9=3,1,0),IF($X9&lt;30,1,0))</formula>
    </cfRule>
    <cfRule type="expression" dxfId="13446" priority="1569">
      <formula>AND(IF($Q9=3,1,IF($Q9=4,1,0)),IF($F9&lt;=85,1,0))</formula>
    </cfRule>
  </conditionalFormatting>
  <conditionalFormatting sqref="AV10">
    <cfRule type="expression" dxfId="13445" priority="1564">
      <formula>AV10="X"</formula>
    </cfRule>
    <cfRule type="expression" dxfId="13444" priority="1565">
      <formula>AV10="후보"</formula>
    </cfRule>
  </conditionalFormatting>
  <conditionalFormatting sqref="AC10">
    <cfRule type="cellIs" dxfId="13443" priority="1561" operator="greaterThan">
      <formula>0.9</formula>
    </cfRule>
    <cfRule type="cellIs" dxfId="13442" priority="1562" operator="greaterThan">
      <formula>0.85</formula>
    </cfRule>
  </conditionalFormatting>
  <conditionalFormatting sqref="N10">
    <cfRule type="cellIs" dxfId="13441" priority="1559" operator="greaterThan">
      <formula>0.9</formula>
    </cfRule>
    <cfRule type="cellIs" dxfId="13440" priority="1560" operator="greaterThan">
      <formula>0.85</formula>
    </cfRule>
  </conditionalFormatting>
  <conditionalFormatting sqref="E10">
    <cfRule type="expression" dxfId="13439" priority="1555">
      <formula>AND(IF(OR($Q10=1,$Q10=2),1,0),IF($X10&lt;=20,1,0))</formula>
    </cfRule>
    <cfRule type="expression" dxfId="13438" priority="1556">
      <formula>AND(IF($Q10=2,1,0),IF($X10&lt;30,1,0))</formula>
    </cfRule>
    <cfRule type="expression" dxfId="13437" priority="1557">
      <formula>AND(IF($Q10=3,1,0),IF($X10&lt;30,1,0))</formula>
    </cfRule>
    <cfRule type="expression" dxfId="13436" priority="1558">
      <formula>AND(IF($Q10=3,1,IF($Q10=4,1,0)),IF($F10&lt;=85,1,0))</formula>
    </cfRule>
  </conditionalFormatting>
  <conditionalFormatting sqref="X10">
    <cfRule type="expression" dxfId="13435" priority="1551">
      <formula>AND(IF(OR($Q10=1,$Q10=2),1,0),IF($X10&lt;=20,1,0))</formula>
    </cfRule>
    <cfRule type="expression" dxfId="13434" priority="1552">
      <formula>AND(IF($Q10=2,1,0),IF($X10&lt;30,1,0))</formula>
    </cfRule>
    <cfRule type="expression" dxfId="13433" priority="1553">
      <formula>AND(IF($Q10=3,1,0),IF($X10&lt;30,1,0))</formula>
    </cfRule>
    <cfRule type="expression" dxfId="13432" priority="1554">
      <formula>AND(IF($Q10=3,1,IF($Q10=4,1,0)),IF($F10&lt;=85,1,0))</formula>
    </cfRule>
  </conditionalFormatting>
  <conditionalFormatting sqref="AI10">
    <cfRule type="expression" dxfId="13431" priority="1547">
      <formula>AND(IF(OR($Q10=1,$Q10=2),1,0),IF($X10&lt;=20,1,0))</formula>
    </cfRule>
    <cfRule type="expression" dxfId="13430" priority="1548">
      <formula>AND(IF($Q10=2,1,0),IF($X10&lt;30,1,0))</formula>
    </cfRule>
    <cfRule type="expression" dxfId="13429" priority="1549">
      <formula>AND(IF($Q10=3,1,0),IF($X10&lt;30,1,0))</formula>
    </cfRule>
    <cfRule type="expression" dxfId="13428" priority="1550">
      <formula>AND(IF($Q10=3,1,IF($Q10=4,1,0)),IF($F10&lt;=85,1,0))</formula>
    </cfRule>
  </conditionalFormatting>
  <conditionalFormatting sqref="AV11">
    <cfRule type="expression" dxfId="13427" priority="1545">
      <formula>AV11="X"</formula>
    </cfRule>
    <cfRule type="expression" dxfId="13426" priority="1546">
      <formula>AV11="후보"</formula>
    </cfRule>
  </conditionalFormatting>
  <conditionalFormatting sqref="AC11">
    <cfRule type="cellIs" dxfId="13425" priority="1542" operator="greaterThan">
      <formula>0.9</formula>
    </cfRule>
    <cfRule type="cellIs" dxfId="13424" priority="1543" operator="greaterThan">
      <formula>0.85</formula>
    </cfRule>
  </conditionalFormatting>
  <conditionalFormatting sqref="N11">
    <cfRule type="cellIs" dxfId="13423" priority="1540" operator="greaterThan">
      <formula>0.9</formula>
    </cfRule>
    <cfRule type="cellIs" dxfId="13422" priority="1541" operator="greaterThan">
      <formula>0.85</formula>
    </cfRule>
  </conditionalFormatting>
  <conditionalFormatting sqref="E11">
    <cfRule type="expression" dxfId="13421" priority="1536">
      <formula>AND(IF(OR($Q11=1,$Q11=2),1,0),IF($X11&lt;=20,1,0))</formula>
    </cfRule>
    <cfRule type="expression" dxfId="13420" priority="1537">
      <formula>AND(IF($Q11=2,1,0),IF($X11&lt;30,1,0))</formula>
    </cfRule>
    <cfRule type="expression" dxfId="13419" priority="1538">
      <formula>AND(IF($Q11=3,1,0),IF($X11&lt;30,1,0))</formula>
    </cfRule>
    <cfRule type="expression" dxfId="13418" priority="1539">
      <formula>AND(IF($Q11=3,1,IF($Q11=4,1,0)),IF($F11&lt;=85,1,0))</formula>
    </cfRule>
  </conditionalFormatting>
  <conditionalFormatting sqref="X11">
    <cfRule type="expression" dxfId="13417" priority="1532">
      <formula>AND(IF(OR($Q11=1,$Q11=2),1,0),IF($X11&lt;=20,1,0))</formula>
    </cfRule>
    <cfRule type="expression" dxfId="13416" priority="1533">
      <formula>AND(IF($Q11=2,1,0),IF($X11&lt;30,1,0))</formula>
    </cfRule>
    <cfRule type="expression" dxfId="13415" priority="1534">
      <formula>AND(IF($Q11=3,1,0),IF($X11&lt;30,1,0))</formula>
    </cfRule>
    <cfRule type="expression" dxfId="13414" priority="1535">
      <formula>AND(IF($Q11=3,1,IF($Q11=4,1,0)),IF($F11&lt;=85,1,0))</formula>
    </cfRule>
  </conditionalFormatting>
  <conditionalFormatting sqref="AI11">
    <cfRule type="expression" dxfId="13413" priority="1528">
      <formula>AND(IF(OR($Q11=1,$Q11=2),1,0),IF($X11&lt;=20,1,0))</formula>
    </cfRule>
    <cfRule type="expression" dxfId="13412" priority="1529">
      <formula>AND(IF($Q11=2,1,0),IF($X11&lt;30,1,0))</formula>
    </cfRule>
    <cfRule type="expression" dxfId="13411" priority="1530">
      <formula>AND(IF($Q11=3,1,0),IF($X11&lt;30,1,0))</formula>
    </cfRule>
    <cfRule type="expression" dxfId="13410" priority="1531">
      <formula>AND(IF($Q11=3,1,IF($Q11=4,1,0)),IF($F11&lt;=85,1,0))</formula>
    </cfRule>
  </conditionalFormatting>
  <conditionalFormatting sqref="AV12">
    <cfRule type="expression" dxfId="13409" priority="1526">
      <formula>AV12="X"</formula>
    </cfRule>
    <cfRule type="expression" dxfId="13408" priority="1527">
      <formula>AV12="후보"</formula>
    </cfRule>
  </conditionalFormatting>
  <conditionalFormatting sqref="AC12">
    <cfRule type="cellIs" dxfId="13407" priority="1523" operator="greaterThan">
      <formula>0.9</formula>
    </cfRule>
    <cfRule type="cellIs" dxfId="13406" priority="1524" operator="greaterThan">
      <formula>0.85</formula>
    </cfRule>
  </conditionalFormatting>
  <conditionalFormatting sqref="N12">
    <cfRule type="cellIs" dxfId="13405" priority="1521" operator="greaterThan">
      <formula>0.9</formula>
    </cfRule>
    <cfRule type="cellIs" dxfId="13404" priority="1522" operator="greaterThan">
      <formula>0.85</formula>
    </cfRule>
  </conditionalFormatting>
  <conditionalFormatting sqref="E12">
    <cfRule type="expression" dxfId="13403" priority="1517">
      <formula>AND(IF(OR($Q12=1,$Q12=2),1,0),IF($X12&lt;=20,1,0))</formula>
    </cfRule>
    <cfRule type="expression" dxfId="13402" priority="1518">
      <formula>AND(IF($Q12=2,1,0),IF($X12&lt;30,1,0))</formula>
    </cfRule>
    <cfRule type="expression" dxfId="13401" priority="1519">
      <formula>AND(IF($Q12=3,1,0),IF($X12&lt;30,1,0))</formula>
    </cfRule>
    <cfRule type="expression" dxfId="13400" priority="1520">
      <formula>AND(IF($Q12=3,1,IF($Q12=4,1,0)),IF($F12&lt;=85,1,0))</formula>
    </cfRule>
  </conditionalFormatting>
  <conditionalFormatting sqref="X12">
    <cfRule type="expression" dxfId="13399" priority="1513">
      <formula>AND(IF(OR($Q12=1,$Q12=2),1,0),IF($X12&lt;=20,1,0))</formula>
    </cfRule>
    <cfRule type="expression" dxfId="13398" priority="1514">
      <formula>AND(IF($Q12=2,1,0),IF($X12&lt;30,1,0))</formula>
    </cfRule>
    <cfRule type="expression" dxfId="13397" priority="1515">
      <formula>AND(IF($Q12=3,1,0),IF($X12&lt;30,1,0))</formula>
    </cfRule>
    <cfRule type="expression" dxfId="13396" priority="1516">
      <formula>AND(IF($Q12=3,1,IF($Q12=4,1,0)),IF($F12&lt;=85,1,0))</formula>
    </cfRule>
  </conditionalFormatting>
  <conditionalFormatting sqref="AI12">
    <cfRule type="expression" dxfId="13395" priority="1509">
      <formula>AND(IF(OR($Q12=1,$Q12=2),1,0),IF($X12&lt;=20,1,0))</formula>
    </cfRule>
    <cfRule type="expression" dxfId="13394" priority="1510">
      <formula>AND(IF($Q12=2,1,0),IF($X12&lt;30,1,0))</formula>
    </cfRule>
    <cfRule type="expression" dxfId="13393" priority="1511">
      <formula>AND(IF($Q12=3,1,0),IF($X12&lt;30,1,0))</formula>
    </cfRule>
    <cfRule type="expression" dxfId="13392" priority="1512">
      <formula>AND(IF($Q12=3,1,IF($Q12=4,1,0)),IF($F12&lt;=85,1,0))</formula>
    </cfRule>
  </conditionalFormatting>
  <conditionalFormatting sqref="AV13">
    <cfRule type="expression" dxfId="13391" priority="1507">
      <formula>AV13="X"</formula>
    </cfRule>
    <cfRule type="expression" dxfId="13390" priority="1508">
      <formula>AV13="후보"</formula>
    </cfRule>
  </conditionalFormatting>
  <conditionalFormatting sqref="AC13">
    <cfRule type="cellIs" dxfId="13389" priority="1504" operator="greaterThan">
      <formula>0.9</formula>
    </cfRule>
    <cfRule type="cellIs" dxfId="13388" priority="1505" operator="greaterThan">
      <formula>0.85</formula>
    </cfRule>
  </conditionalFormatting>
  <conditionalFormatting sqref="N13">
    <cfRule type="cellIs" dxfId="13387" priority="1502" operator="greaterThan">
      <formula>0.9</formula>
    </cfRule>
    <cfRule type="cellIs" dxfId="13386" priority="1503" operator="greaterThan">
      <formula>0.85</formula>
    </cfRule>
  </conditionalFormatting>
  <conditionalFormatting sqref="E13">
    <cfRule type="expression" dxfId="13385" priority="1498">
      <formula>AND(IF(OR($Q13=1,$Q13=2),1,0),IF($X13&lt;=20,1,0))</formula>
    </cfRule>
    <cfRule type="expression" dxfId="13384" priority="1499">
      <formula>AND(IF($Q13=2,1,0),IF($X13&lt;30,1,0))</formula>
    </cfRule>
    <cfRule type="expression" dxfId="13383" priority="1500">
      <formula>AND(IF($Q13=3,1,0),IF($X13&lt;30,1,0))</formula>
    </cfRule>
    <cfRule type="expression" dxfId="13382" priority="1501">
      <formula>AND(IF($Q13=3,1,IF($Q13=4,1,0)),IF($F13&lt;=85,1,0))</formula>
    </cfRule>
  </conditionalFormatting>
  <conditionalFormatting sqref="X13">
    <cfRule type="expression" dxfId="13381" priority="1494">
      <formula>AND(IF(OR($Q13=1,$Q13=2),1,0),IF($X13&lt;=20,1,0))</formula>
    </cfRule>
    <cfRule type="expression" dxfId="13380" priority="1495">
      <formula>AND(IF($Q13=2,1,0),IF($X13&lt;30,1,0))</formula>
    </cfRule>
    <cfRule type="expression" dxfId="13379" priority="1496">
      <formula>AND(IF($Q13=3,1,0),IF($X13&lt;30,1,0))</formula>
    </cfRule>
    <cfRule type="expression" dxfId="13378" priority="1497">
      <formula>AND(IF($Q13=3,1,IF($Q13=4,1,0)),IF($F13&lt;=85,1,0))</formula>
    </cfRule>
  </conditionalFormatting>
  <conditionalFormatting sqref="AI13">
    <cfRule type="expression" dxfId="13377" priority="1490">
      <formula>AND(IF(OR($Q13=1,$Q13=2),1,0),IF($X13&lt;=20,1,0))</formula>
    </cfRule>
    <cfRule type="expression" dxfId="13376" priority="1491">
      <formula>AND(IF($Q13=2,1,0),IF($X13&lt;30,1,0))</formula>
    </cfRule>
    <cfRule type="expression" dxfId="13375" priority="1492">
      <formula>AND(IF($Q13=3,1,0),IF($X13&lt;30,1,0))</formula>
    </cfRule>
    <cfRule type="expression" dxfId="13374" priority="1493">
      <formula>AND(IF($Q13=3,1,IF($Q13=4,1,0)),IF($F13&lt;=85,1,0))</formula>
    </cfRule>
  </conditionalFormatting>
  <conditionalFormatting sqref="AV14">
    <cfRule type="expression" dxfId="13373" priority="1488">
      <formula>AV14="X"</formula>
    </cfRule>
    <cfRule type="expression" dxfId="13372" priority="1489">
      <formula>AV14="후보"</formula>
    </cfRule>
  </conditionalFormatting>
  <conditionalFormatting sqref="AC14">
    <cfRule type="cellIs" dxfId="13371" priority="1485" operator="greaterThan">
      <formula>0.9</formula>
    </cfRule>
    <cfRule type="cellIs" dxfId="13370" priority="1486" operator="greaterThan">
      <formula>0.85</formula>
    </cfRule>
  </conditionalFormatting>
  <conditionalFormatting sqref="N14">
    <cfRule type="cellIs" dxfId="13369" priority="1483" operator="greaterThan">
      <formula>0.9</formula>
    </cfRule>
    <cfRule type="cellIs" dxfId="13368" priority="1484" operator="greaterThan">
      <formula>0.85</formula>
    </cfRule>
  </conditionalFormatting>
  <conditionalFormatting sqref="E14">
    <cfRule type="expression" dxfId="13367" priority="1479">
      <formula>AND(IF(OR($Q14=1,$Q14=2),1,0),IF($X14&lt;=20,1,0))</formula>
    </cfRule>
    <cfRule type="expression" dxfId="13366" priority="1480">
      <formula>AND(IF($Q14=2,1,0),IF($X14&lt;30,1,0))</formula>
    </cfRule>
    <cfRule type="expression" dxfId="13365" priority="1481">
      <formula>AND(IF($Q14=3,1,0),IF($X14&lt;30,1,0))</formula>
    </cfRule>
    <cfRule type="expression" dxfId="13364" priority="1482">
      <formula>AND(IF($Q14=3,1,IF($Q14=4,1,0)),IF($F14&lt;=85,1,0))</formula>
    </cfRule>
  </conditionalFormatting>
  <conditionalFormatting sqref="X14">
    <cfRule type="expression" dxfId="13363" priority="1475">
      <formula>AND(IF(OR($Q14=1,$Q14=2),1,0),IF($X14&lt;=20,1,0))</formula>
    </cfRule>
    <cfRule type="expression" dxfId="13362" priority="1476">
      <formula>AND(IF($Q14=2,1,0),IF($X14&lt;30,1,0))</formula>
    </cfRule>
    <cfRule type="expression" dxfId="13361" priority="1477">
      <formula>AND(IF($Q14=3,1,0),IF($X14&lt;30,1,0))</formula>
    </cfRule>
    <cfRule type="expression" dxfId="13360" priority="1478">
      <formula>AND(IF($Q14=3,1,IF($Q14=4,1,0)),IF($F14&lt;=85,1,0))</formula>
    </cfRule>
  </conditionalFormatting>
  <conditionalFormatting sqref="AI14">
    <cfRule type="expression" dxfId="13359" priority="1471">
      <formula>AND(IF(OR($Q14=1,$Q14=2),1,0),IF($X14&lt;=20,1,0))</formula>
    </cfRule>
    <cfRule type="expression" dxfId="13358" priority="1472">
      <formula>AND(IF($Q14=2,1,0),IF($X14&lt;30,1,0))</formula>
    </cfRule>
    <cfRule type="expression" dxfId="13357" priority="1473">
      <formula>AND(IF($Q14=3,1,0),IF($X14&lt;30,1,0))</formula>
    </cfRule>
    <cfRule type="expression" dxfId="13356" priority="1474">
      <formula>AND(IF($Q14=3,1,IF($Q14=4,1,0)),IF($F14&lt;=85,1,0))</formula>
    </cfRule>
  </conditionalFormatting>
  <conditionalFormatting sqref="AV15">
    <cfRule type="expression" dxfId="13355" priority="1469">
      <formula>AV15="X"</formula>
    </cfRule>
    <cfRule type="expression" dxfId="13354" priority="1470">
      <formula>AV15="후보"</formula>
    </cfRule>
  </conditionalFormatting>
  <conditionalFormatting sqref="AC15">
    <cfRule type="cellIs" dxfId="13353" priority="1466" operator="greaterThan">
      <formula>0.9</formula>
    </cfRule>
    <cfRule type="cellIs" dxfId="13352" priority="1467" operator="greaterThan">
      <formula>0.85</formula>
    </cfRule>
  </conditionalFormatting>
  <conditionalFormatting sqref="N15">
    <cfRule type="cellIs" dxfId="13351" priority="1464" operator="greaterThan">
      <formula>0.9</formula>
    </cfRule>
    <cfRule type="cellIs" dxfId="13350" priority="1465" operator="greaterThan">
      <formula>0.85</formula>
    </cfRule>
  </conditionalFormatting>
  <conditionalFormatting sqref="E15">
    <cfRule type="expression" dxfId="13349" priority="1460">
      <formula>AND(IF(OR($Q15=1,$Q15=2),1,0),IF($X15&lt;=20,1,0))</formula>
    </cfRule>
    <cfRule type="expression" dxfId="13348" priority="1461">
      <formula>AND(IF($Q15=2,1,0),IF($X15&lt;30,1,0))</formula>
    </cfRule>
    <cfRule type="expression" dxfId="13347" priority="1462">
      <formula>AND(IF($Q15=3,1,0),IF($X15&lt;30,1,0))</formula>
    </cfRule>
    <cfRule type="expression" dxfId="13346" priority="1463">
      <formula>AND(IF($Q15=3,1,IF($Q15=4,1,0)),IF($F15&lt;=85,1,0))</formula>
    </cfRule>
  </conditionalFormatting>
  <conditionalFormatting sqref="X15">
    <cfRule type="expression" dxfId="13345" priority="1456">
      <formula>AND(IF(OR($Q15=1,$Q15=2),1,0),IF($X15&lt;=20,1,0))</formula>
    </cfRule>
    <cfRule type="expression" dxfId="13344" priority="1457">
      <formula>AND(IF($Q15=2,1,0),IF($X15&lt;30,1,0))</formula>
    </cfRule>
    <cfRule type="expression" dxfId="13343" priority="1458">
      <formula>AND(IF($Q15=3,1,0),IF($X15&lt;30,1,0))</formula>
    </cfRule>
    <cfRule type="expression" dxfId="13342" priority="1459">
      <formula>AND(IF($Q15=3,1,IF($Q15=4,1,0)),IF($F15&lt;=85,1,0))</formula>
    </cfRule>
  </conditionalFormatting>
  <conditionalFormatting sqref="AI15">
    <cfRule type="expression" dxfId="13341" priority="1452">
      <formula>AND(IF(OR($Q15=1,$Q15=2),1,0),IF($X15&lt;=20,1,0))</formula>
    </cfRule>
    <cfRule type="expression" dxfId="13340" priority="1453">
      <formula>AND(IF($Q15=2,1,0),IF($X15&lt;30,1,0))</formula>
    </cfRule>
    <cfRule type="expression" dxfId="13339" priority="1454">
      <formula>AND(IF($Q15=3,1,0),IF($X15&lt;30,1,0))</formula>
    </cfRule>
    <cfRule type="expression" dxfId="13338" priority="1455">
      <formula>AND(IF($Q15=3,1,IF($Q15=4,1,0)),IF($F15&lt;=85,1,0))</formula>
    </cfRule>
  </conditionalFormatting>
  <conditionalFormatting sqref="AV16">
    <cfRule type="expression" dxfId="13337" priority="1450">
      <formula>AV16="X"</formula>
    </cfRule>
    <cfRule type="expression" dxfId="13336" priority="1451">
      <formula>AV16="후보"</formula>
    </cfRule>
  </conditionalFormatting>
  <conditionalFormatting sqref="AC16">
    <cfRule type="cellIs" dxfId="13335" priority="1447" operator="greaterThan">
      <formula>0.9</formula>
    </cfRule>
    <cfRule type="cellIs" dxfId="13334" priority="1448" operator="greaterThan">
      <formula>0.85</formula>
    </cfRule>
  </conditionalFormatting>
  <conditionalFormatting sqref="N16">
    <cfRule type="cellIs" dxfId="13333" priority="1445" operator="greaterThan">
      <formula>0.9</formula>
    </cfRule>
    <cfRule type="cellIs" dxfId="13332" priority="1446" operator="greaterThan">
      <formula>0.85</formula>
    </cfRule>
  </conditionalFormatting>
  <conditionalFormatting sqref="E16">
    <cfRule type="expression" dxfId="13331" priority="1441">
      <formula>AND(IF(OR($Q16=1,$Q16=2),1,0),IF($X16&lt;=20,1,0))</formula>
    </cfRule>
    <cfRule type="expression" dxfId="13330" priority="1442">
      <formula>AND(IF($Q16=2,1,0),IF($X16&lt;30,1,0))</formula>
    </cfRule>
    <cfRule type="expression" dxfId="13329" priority="1443">
      <formula>AND(IF($Q16=3,1,0),IF($X16&lt;30,1,0))</formula>
    </cfRule>
    <cfRule type="expression" dxfId="13328" priority="1444">
      <formula>AND(IF($Q16=3,1,IF($Q16=4,1,0)),IF($F16&lt;=85,1,0))</formula>
    </cfRule>
  </conditionalFormatting>
  <conditionalFormatting sqref="X16">
    <cfRule type="expression" dxfId="13327" priority="1437">
      <formula>AND(IF(OR($Q16=1,$Q16=2),1,0),IF($X16&lt;=20,1,0))</formula>
    </cfRule>
    <cfRule type="expression" dxfId="13326" priority="1438">
      <formula>AND(IF($Q16=2,1,0),IF($X16&lt;30,1,0))</formula>
    </cfRule>
    <cfRule type="expression" dxfId="13325" priority="1439">
      <formula>AND(IF($Q16=3,1,0),IF($X16&lt;30,1,0))</formula>
    </cfRule>
    <cfRule type="expression" dxfId="13324" priority="1440">
      <formula>AND(IF($Q16=3,1,IF($Q16=4,1,0)),IF($F16&lt;=85,1,0))</formula>
    </cfRule>
  </conditionalFormatting>
  <conditionalFormatting sqref="AI16">
    <cfRule type="expression" dxfId="13323" priority="1433">
      <formula>AND(IF(OR($Q16=1,$Q16=2),1,0),IF($X16&lt;=20,1,0))</formula>
    </cfRule>
    <cfRule type="expression" dxfId="13322" priority="1434">
      <formula>AND(IF($Q16=2,1,0),IF($X16&lt;30,1,0))</formula>
    </cfRule>
    <cfRule type="expression" dxfId="13321" priority="1435">
      <formula>AND(IF($Q16=3,1,0),IF($X16&lt;30,1,0))</formula>
    </cfRule>
    <cfRule type="expression" dxfId="13320" priority="1436">
      <formula>AND(IF($Q16=3,1,IF($Q16=4,1,0)),IF($F16&lt;=85,1,0))</formula>
    </cfRule>
  </conditionalFormatting>
  <conditionalFormatting sqref="AV17">
    <cfRule type="expression" dxfId="13319" priority="1431">
      <formula>AV17="X"</formula>
    </cfRule>
    <cfRule type="expression" dxfId="13318" priority="1432">
      <formula>AV17="후보"</formula>
    </cfRule>
  </conditionalFormatting>
  <conditionalFormatting sqref="AC17">
    <cfRule type="cellIs" dxfId="13317" priority="1428" operator="greaterThan">
      <formula>0.9</formula>
    </cfRule>
    <cfRule type="cellIs" dxfId="13316" priority="1429" operator="greaterThan">
      <formula>0.85</formula>
    </cfRule>
  </conditionalFormatting>
  <conditionalFormatting sqref="N17">
    <cfRule type="cellIs" dxfId="13315" priority="1426" operator="greaterThan">
      <formula>0.9</formula>
    </cfRule>
    <cfRule type="cellIs" dxfId="13314" priority="1427" operator="greaterThan">
      <formula>0.85</formula>
    </cfRule>
  </conditionalFormatting>
  <conditionalFormatting sqref="E17">
    <cfRule type="expression" dxfId="13313" priority="1422">
      <formula>AND(IF(OR($Q17=1,$Q17=2),1,0),IF($X17&lt;=20,1,0))</formula>
    </cfRule>
    <cfRule type="expression" dxfId="13312" priority="1423">
      <formula>AND(IF($Q17=2,1,0),IF($X17&lt;30,1,0))</formula>
    </cfRule>
    <cfRule type="expression" dxfId="13311" priority="1424">
      <formula>AND(IF($Q17=3,1,0),IF($X17&lt;30,1,0))</formula>
    </cfRule>
    <cfRule type="expression" dxfId="13310" priority="1425">
      <formula>AND(IF($Q17=3,1,IF($Q17=4,1,0)),IF($F17&lt;=85,1,0))</formula>
    </cfRule>
  </conditionalFormatting>
  <conditionalFormatting sqref="X17">
    <cfRule type="expression" dxfId="13309" priority="1418">
      <formula>AND(IF(OR($Q17=1,$Q17=2),1,0),IF($X17&lt;=20,1,0))</formula>
    </cfRule>
    <cfRule type="expression" dxfId="13308" priority="1419">
      <formula>AND(IF($Q17=2,1,0),IF($X17&lt;30,1,0))</formula>
    </cfRule>
    <cfRule type="expression" dxfId="13307" priority="1420">
      <formula>AND(IF($Q17=3,1,0),IF($X17&lt;30,1,0))</formula>
    </cfRule>
    <cfRule type="expression" dxfId="13306" priority="1421">
      <formula>AND(IF($Q17=3,1,IF($Q17=4,1,0)),IF($F17&lt;=85,1,0))</formula>
    </cfRule>
  </conditionalFormatting>
  <conditionalFormatting sqref="AI17">
    <cfRule type="expression" dxfId="13305" priority="1414">
      <formula>AND(IF(OR($Q17=1,$Q17=2),1,0),IF($X17&lt;=20,1,0))</formula>
    </cfRule>
    <cfRule type="expression" dxfId="13304" priority="1415">
      <formula>AND(IF($Q17=2,1,0),IF($X17&lt;30,1,0))</formula>
    </cfRule>
    <cfRule type="expression" dxfId="13303" priority="1416">
      <formula>AND(IF($Q17=3,1,0),IF($X17&lt;30,1,0))</formula>
    </cfRule>
    <cfRule type="expression" dxfId="13302" priority="1417">
      <formula>AND(IF($Q17=3,1,IF($Q17=4,1,0)),IF($F17&lt;=85,1,0))</formula>
    </cfRule>
  </conditionalFormatting>
  <conditionalFormatting sqref="AV18">
    <cfRule type="expression" dxfId="13301" priority="1412">
      <formula>AV18="X"</formula>
    </cfRule>
    <cfRule type="expression" dxfId="13300" priority="1413">
      <formula>AV18="후보"</formula>
    </cfRule>
  </conditionalFormatting>
  <conditionalFormatting sqref="AC18">
    <cfRule type="cellIs" dxfId="13299" priority="1409" operator="greaterThan">
      <formula>0.9</formula>
    </cfRule>
    <cfRule type="cellIs" dxfId="13298" priority="1410" operator="greaterThan">
      <formula>0.85</formula>
    </cfRule>
  </conditionalFormatting>
  <conditionalFormatting sqref="N18">
    <cfRule type="cellIs" dxfId="13297" priority="1407" operator="greaterThan">
      <formula>0.9</formula>
    </cfRule>
    <cfRule type="cellIs" dxfId="13296" priority="1408" operator="greaterThan">
      <formula>0.85</formula>
    </cfRule>
  </conditionalFormatting>
  <conditionalFormatting sqref="E18">
    <cfRule type="expression" dxfId="13295" priority="1403">
      <formula>AND(IF(OR($Q18=1,$Q18=2),1,0),IF($X18&lt;=20,1,0))</formula>
    </cfRule>
    <cfRule type="expression" dxfId="13294" priority="1404">
      <formula>AND(IF($Q18=2,1,0),IF($X18&lt;30,1,0))</formula>
    </cfRule>
    <cfRule type="expression" dxfId="13293" priority="1405">
      <formula>AND(IF($Q18=3,1,0),IF($X18&lt;30,1,0))</formula>
    </cfRule>
    <cfRule type="expression" dxfId="13292" priority="1406">
      <formula>AND(IF($Q18=3,1,IF($Q18=4,1,0)),IF($F18&lt;=85,1,0))</formula>
    </cfRule>
  </conditionalFormatting>
  <conditionalFormatting sqref="X18">
    <cfRule type="expression" dxfId="13291" priority="1399">
      <formula>AND(IF(OR($Q18=1,$Q18=2),1,0),IF($X18&lt;=20,1,0))</formula>
    </cfRule>
    <cfRule type="expression" dxfId="13290" priority="1400">
      <formula>AND(IF($Q18=2,1,0),IF($X18&lt;30,1,0))</formula>
    </cfRule>
    <cfRule type="expression" dxfId="13289" priority="1401">
      <formula>AND(IF($Q18=3,1,0),IF($X18&lt;30,1,0))</formula>
    </cfRule>
    <cfRule type="expression" dxfId="13288" priority="1402">
      <formula>AND(IF($Q18=3,1,IF($Q18=4,1,0)),IF($F18&lt;=85,1,0))</formula>
    </cfRule>
  </conditionalFormatting>
  <conditionalFormatting sqref="AI18">
    <cfRule type="expression" dxfId="13287" priority="1395">
      <formula>AND(IF(OR($Q18=1,$Q18=2),1,0),IF($X18&lt;=20,1,0))</formula>
    </cfRule>
    <cfRule type="expression" dxfId="13286" priority="1396">
      <formula>AND(IF($Q18=2,1,0),IF($X18&lt;30,1,0))</formula>
    </cfRule>
    <cfRule type="expression" dxfId="13285" priority="1397">
      <formula>AND(IF($Q18=3,1,0),IF($X18&lt;30,1,0))</formula>
    </cfRule>
    <cfRule type="expression" dxfId="13284" priority="1398">
      <formula>AND(IF($Q18=3,1,IF($Q18=4,1,0)),IF($F18&lt;=85,1,0))</formula>
    </cfRule>
  </conditionalFormatting>
  <conditionalFormatting sqref="AV19">
    <cfRule type="expression" dxfId="13283" priority="1393">
      <formula>AV19="X"</formula>
    </cfRule>
    <cfRule type="expression" dxfId="13282" priority="1394">
      <formula>AV19="후보"</formula>
    </cfRule>
  </conditionalFormatting>
  <conditionalFormatting sqref="AC19">
    <cfRule type="cellIs" dxfId="13281" priority="1390" operator="greaterThan">
      <formula>0.9</formula>
    </cfRule>
    <cfRule type="cellIs" dxfId="13280" priority="1391" operator="greaterThan">
      <formula>0.85</formula>
    </cfRule>
  </conditionalFormatting>
  <conditionalFormatting sqref="N19">
    <cfRule type="cellIs" dxfId="13279" priority="1388" operator="greaterThan">
      <formula>0.9</formula>
    </cfRule>
    <cfRule type="cellIs" dxfId="13278" priority="1389" operator="greaterThan">
      <formula>0.85</formula>
    </cfRule>
  </conditionalFormatting>
  <conditionalFormatting sqref="E19">
    <cfRule type="expression" dxfId="13277" priority="1384">
      <formula>AND(IF(OR($Q19=1,$Q19=2),1,0),IF($X19&lt;=20,1,0))</formula>
    </cfRule>
    <cfRule type="expression" dxfId="13276" priority="1385">
      <formula>AND(IF($Q19=2,1,0),IF($X19&lt;30,1,0))</formula>
    </cfRule>
    <cfRule type="expression" dxfId="13275" priority="1386">
      <formula>AND(IF($Q19=3,1,0),IF($X19&lt;30,1,0))</formula>
    </cfRule>
    <cfRule type="expression" dxfId="13274" priority="1387">
      <formula>AND(IF($Q19=3,1,IF($Q19=4,1,0)),IF($F19&lt;=85,1,0))</formula>
    </cfRule>
  </conditionalFormatting>
  <conditionalFormatting sqref="X19">
    <cfRule type="expression" dxfId="13273" priority="1380">
      <formula>AND(IF(OR($Q19=1,$Q19=2),1,0),IF($X19&lt;=20,1,0))</formula>
    </cfRule>
    <cfRule type="expression" dxfId="13272" priority="1381">
      <formula>AND(IF($Q19=2,1,0),IF($X19&lt;30,1,0))</formula>
    </cfRule>
    <cfRule type="expression" dxfId="13271" priority="1382">
      <formula>AND(IF($Q19=3,1,0),IF($X19&lt;30,1,0))</formula>
    </cfRule>
    <cfRule type="expression" dxfId="13270" priority="1383">
      <formula>AND(IF($Q19=3,1,IF($Q19=4,1,0)),IF($F19&lt;=85,1,0))</formula>
    </cfRule>
  </conditionalFormatting>
  <conditionalFormatting sqref="AI19">
    <cfRule type="expression" dxfId="13269" priority="1376">
      <formula>AND(IF(OR($Q19=1,$Q19=2),1,0),IF($X19&lt;=20,1,0))</formula>
    </cfRule>
    <cfRule type="expression" dxfId="13268" priority="1377">
      <formula>AND(IF($Q19=2,1,0),IF($X19&lt;30,1,0))</formula>
    </cfRule>
    <cfRule type="expression" dxfId="13267" priority="1378">
      <formula>AND(IF($Q19=3,1,0),IF($X19&lt;30,1,0))</formula>
    </cfRule>
    <cfRule type="expression" dxfId="13266" priority="1379">
      <formula>AND(IF($Q19=3,1,IF($Q19=4,1,0)),IF($F19&lt;=85,1,0))</formula>
    </cfRule>
  </conditionalFormatting>
  <conditionalFormatting sqref="AV20">
    <cfRule type="expression" dxfId="13265" priority="1374">
      <formula>AV20="X"</formula>
    </cfRule>
    <cfRule type="expression" dxfId="13264" priority="1375">
      <formula>AV20="후보"</formula>
    </cfRule>
  </conditionalFormatting>
  <conditionalFormatting sqref="AC20 N20">
    <cfRule type="cellIs" dxfId="13263" priority="1371" operator="greaterThan">
      <formula>0.9</formula>
    </cfRule>
    <cfRule type="cellIs" dxfId="13262" priority="1372" operator="greaterThan">
      <formula>0.85</formula>
    </cfRule>
  </conditionalFormatting>
  <conditionalFormatting sqref="AV21">
    <cfRule type="expression" dxfId="13261" priority="1369">
      <formula>AV21="X"</formula>
    </cfRule>
    <cfRule type="expression" dxfId="13260" priority="1370">
      <formula>AV21="후보"</formula>
    </cfRule>
  </conditionalFormatting>
  <conditionalFormatting sqref="AC21">
    <cfRule type="cellIs" dxfId="13259" priority="1366" operator="greaterThan">
      <formula>0.9</formula>
    </cfRule>
    <cfRule type="cellIs" dxfId="13258" priority="1367" operator="greaterThan">
      <formula>0.85</formula>
    </cfRule>
  </conditionalFormatting>
  <conditionalFormatting sqref="N21">
    <cfRule type="cellIs" dxfId="13257" priority="1364" operator="greaterThan">
      <formula>0.9</formula>
    </cfRule>
    <cfRule type="cellIs" dxfId="13256" priority="1365" operator="greaterThan">
      <formula>0.85</formula>
    </cfRule>
  </conditionalFormatting>
  <conditionalFormatting sqref="E21">
    <cfRule type="expression" dxfId="13255" priority="1360">
      <formula>AND(IF(OR($Q21=1,$Q21=2),1,0),IF($X21&lt;=20,1,0))</formula>
    </cfRule>
    <cfRule type="expression" dxfId="13254" priority="1361">
      <formula>AND(IF($Q21=2,1,0),IF($X21&lt;30,1,0))</formula>
    </cfRule>
    <cfRule type="expression" dxfId="13253" priority="1362">
      <formula>AND(IF($Q21=3,1,0),IF($X21&lt;30,1,0))</formula>
    </cfRule>
    <cfRule type="expression" dxfId="13252" priority="1363">
      <formula>AND(IF($Q21=3,1,IF($Q21=4,1,0)),IF($F21&lt;=85,1,0))</formula>
    </cfRule>
  </conditionalFormatting>
  <conditionalFormatting sqref="X21">
    <cfRule type="expression" dxfId="13251" priority="1356">
      <formula>AND(IF(OR($Q21=1,$Q21=2),1,0),IF($X21&lt;=20,1,0))</formula>
    </cfRule>
    <cfRule type="expression" dxfId="13250" priority="1357">
      <formula>AND(IF($Q21=2,1,0),IF($X21&lt;30,1,0))</formula>
    </cfRule>
    <cfRule type="expression" dxfId="13249" priority="1358">
      <formula>AND(IF($Q21=3,1,0),IF($X21&lt;30,1,0))</formula>
    </cfRule>
    <cfRule type="expression" dxfId="13248" priority="1359">
      <formula>AND(IF($Q21=3,1,IF($Q21=4,1,0)),IF($F21&lt;=85,1,0))</formula>
    </cfRule>
  </conditionalFormatting>
  <conditionalFormatting sqref="AI21">
    <cfRule type="expression" dxfId="13247" priority="1352">
      <formula>AND(IF(OR($Q21=1,$Q21=2),1,0),IF($X21&lt;=20,1,0))</formula>
    </cfRule>
    <cfRule type="expression" dxfId="13246" priority="1353">
      <formula>AND(IF($Q21=2,1,0),IF($X21&lt;30,1,0))</formula>
    </cfRule>
    <cfRule type="expression" dxfId="13245" priority="1354">
      <formula>AND(IF($Q21=3,1,0),IF($X21&lt;30,1,0))</formula>
    </cfRule>
    <cfRule type="expression" dxfId="13244" priority="1355">
      <formula>AND(IF($Q21=3,1,IF($Q21=4,1,0)),IF($F21&lt;=85,1,0))</formula>
    </cfRule>
  </conditionalFormatting>
  <conditionalFormatting sqref="AV22">
    <cfRule type="expression" dxfId="13243" priority="1350">
      <formula>AV22="X"</formula>
    </cfRule>
    <cfRule type="expression" dxfId="13242" priority="1351">
      <formula>AV22="후보"</formula>
    </cfRule>
  </conditionalFormatting>
  <conditionalFormatting sqref="AC22">
    <cfRule type="cellIs" dxfId="13241" priority="1347" operator="greaterThan">
      <formula>0.9</formula>
    </cfRule>
    <cfRule type="cellIs" dxfId="13240" priority="1348" operator="greaterThan">
      <formula>0.85</formula>
    </cfRule>
  </conditionalFormatting>
  <conditionalFormatting sqref="N22">
    <cfRule type="cellIs" dxfId="13239" priority="1345" operator="greaterThan">
      <formula>0.9</formula>
    </cfRule>
    <cfRule type="cellIs" dxfId="13238" priority="1346" operator="greaterThan">
      <formula>0.85</formula>
    </cfRule>
  </conditionalFormatting>
  <conditionalFormatting sqref="E22">
    <cfRule type="expression" dxfId="13237" priority="1341">
      <formula>AND(IF(OR($Q22=1,$Q22=2),1,0),IF($X22&lt;=20,1,0))</formula>
    </cfRule>
    <cfRule type="expression" dxfId="13236" priority="1342">
      <formula>AND(IF($Q22=2,1,0),IF($X22&lt;30,1,0))</formula>
    </cfRule>
    <cfRule type="expression" dxfId="13235" priority="1343">
      <formula>AND(IF($Q22=3,1,0),IF($X22&lt;30,1,0))</formula>
    </cfRule>
    <cfRule type="expression" dxfId="13234" priority="1344">
      <formula>AND(IF($Q22=3,1,IF($Q22=4,1,0)),IF($F22&lt;=85,1,0))</formula>
    </cfRule>
  </conditionalFormatting>
  <conditionalFormatting sqref="X22">
    <cfRule type="expression" dxfId="13233" priority="1337">
      <formula>AND(IF(OR($Q22=1,$Q22=2),1,0),IF($X22&lt;=20,1,0))</formula>
    </cfRule>
    <cfRule type="expression" dxfId="13232" priority="1338">
      <formula>AND(IF($Q22=2,1,0),IF($X22&lt;30,1,0))</formula>
    </cfRule>
    <cfRule type="expression" dxfId="13231" priority="1339">
      <formula>AND(IF($Q22=3,1,0),IF($X22&lt;30,1,0))</formula>
    </cfRule>
    <cfRule type="expression" dxfId="13230" priority="1340">
      <formula>AND(IF($Q22=3,1,IF($Q22=4,1,0)),IF($F22&lt;=85,1,0))</formula>
    </cfRule>
  </conditionalFormatting>
  <conditionalFormatting sqref="AI22">
    <cfRule type="expression" dxfId="13229" priority="1333">
      <formula>AND(IF(OR($Q22=1,$Q22=2),1,0),IF($X22&lt;=20,1,0))</formula>
    </cfRule>
    <cfRule type="expression" dxfId="13228" priority="1334">
      <formula>AND(IF($Q22=2,1,0),IF($X22&lt;30,1,0))</formula>
    </cfRule>
    <cfRule type="expression" dxfId="13227" priority="1335">
      <formula>AND(IF($Q22=3,1,0),IF($X22&lt;30,1,0))</formula>
    </cfRule>
    <cfRule type="expression" dxfId="13226" priority="1336">
      <formula>AND(IF($Q22=3,1,IF($Q22=4,1,0)),IF($F22&lt;=85,1,0))</formula>
    </cfRule>
  </conditionalFormatting>
  <conditionalFormatting sqref="AV23">
    <cfRule type="expression" dxfId="13225" priority="1331">
      <formula>AV23="X"</formula>
    </cfRule>
    <cfRule type="expression" dxfId="13224" priority="1332">
      <formula>AV23="후보"</formula>
    </cfRule>
  </conditionalFormatting>
  <conditionalFormatting sqref="AC23">
    <cfRule type="cellIs" dxfId="13223" priority="1328" operator="greaterThan">
      <formula>0.9</formula>
    </cfRule>
    <cfRule type="cellIs" dxfId="13222" priority="1329" operator="greaterThan">
      <formula>0.85</formula>
    </cfRule>
  </conditionalFormatting>
  <conditionalFormatting sqref="N23">
    <cfRule type="cellIs" dxfId="13221" priority="1326" operator="greaterThan">
      <formula>0.9</formula>
    </cfRule>
    <cfRule type="cellIs" dxfId="13220" priority="1327" operator="greaterThan">
      <formula>0.85</formula>
    </cfRule>
  </conditionalFormatting>
  <conditionalFormatting sqref="E23">
    <cfRule type="expression" dxfId="13219" priority="1322">
      <formula>AND(IF(OR($Q23=1,$Q23=2),1,0),IF($X23&lt;=20,1,0))</formula>
    </cfRule>
    <cfRule type="expression" dxfId="13218" priority="1323">
      <formula>AND(IF($Q23=2,1,0),IF($X23&lt;30,1,0))</formula>
    </cfRule>
    <cfRule type="expression" dxfId="13217" priority="1324">
      <formula>AND(IF($Q23=3,1,0),IF($X23&lt;30,1,0))</formula>
    </cfRule>
    <cfRule type="expression" dxfId="13216" priority="1325">
      <formula>AND(IF($Q23=3,1,IF($Q23=4,1,0)),IF($F23&lt;=85,1,0))</formula>
    </cfRule>
  </conditionalFormatting>
  <conditionalFormatting sqref="X23">
    <cfRule type="expression" dxfId="13215" priority="1318">
      <formula>AND(IF(OR($Q23=1,$Q23=2),1,0),IF($X23&lt;=20,1,0))</formula>
    </cfRule>
    <cfRule type="expression" dxfId="13214" priority="1319">
      <formula>AND(IF($Q23=2,1,0),IF($X23&lt;30,1,0))</formula>
    </cfRule>
    <cfRule type="expression" dxfId="13213" priority="1320">
      <formula>AND(IF($Q23=3,1,0),IF($X23&lt;30,1,0))</formula>
    </cfRule>
    <cfRule type="expression" dxfId="13212" priority="1321">
      <formula>AND(IF($Q23=3,1,IF($Q23=4,1,0)),IF($F23&lt;=85,1,0))</formula>
    </cfRule>
  </conditionalFormatting>
  <conditionalFormatting sqref="AI23">
    <cfRule type="expression" dxfId="13211" priority="1314">
      <formula>AND(IF(OR($Q23=1,$Q23=2),1,0),IF($X23&lt;=20,1,0))</formula>
    </cfRule>
    <cfRule type="expression" dxfId="13210" priority="1315">
      <formula>AND(IF($Q23=2,1,0),IF($X23&lt;30,1,0))</formula>
    </cfRule>
    <cfRule type="expression" dxfId="13209" priority="1316">
      <formula>AND(IF($Q23=3,1,0),IF($X23&lt;30,1,0))</formula>
    </cfRule>
    <cfRule type="expression" dxfId="13208" priority="1317">
      <formula>AND(IF($Q23=3,1,IF($Q23=4,1,0)),IF($F23&lt;=85,1,0))</formula>
    </cfRule>
  </conditionalFormatting>
  <conditionalFormatting sqref="AV24">
    <cfRule type="expression" dxfId="13207" priority="1312">
      <formula>AV24="X"</formula>
    </cfRule>
    <cfRule type="expression" dxfId="13206" priority="1313">
      <formula>AV24="후보"</formula>
    </cfRule>
  </conditionalFormatting>
  <conditionalFormatting sqref="AC24">
    <cfRule type="cellIs" dxfId="13205" priority="1309" operator="greaterThan">
      <formula>0.9</formula>
    </cfRule>
    <cfRule type="cellIs" dxfId="13204" priority="1310" operator="greaterThan">
      <formula>0.85</formula>
    </cfRule>
  </conditionalFormatting>
  <conditionalFormatting sqref="N24">
    <cfRule type="cellIs" dxfId="13203" priority="1307" operator="greaterThan">
      <formula>0.9</formula>
    </cfRule>
    <cfRule type="cellIs" dxfId="13202" priority="1308" operator="greaterThan">
      <formula>0.85</formula>
    </cfRule>
  </conditionalFormatting>
  <conditionalFormatting sqref="E24">
    <cfRule type="expression" dxfId="13201" priority="1303">
      <formula>AND(IF(OR($Q24=1,$Q24=2),1,0),IF($X24&lt;=20,1,0))</formula>
    </cfRule>
    <cfRule type="expression" dxfId="13200" priority="1304">
      <formula>AND(IF($Q24=2,1,0),IF($X24&lt;30,1,0))</formula>
    </cfRule>
    <cfRule type="expression" dxfId="13199" priority="1305">
      <formula>AND(IF($Q24=3,1,0),IF($X24&lt;30,1,0))</formula>
    </cfRule>
    <cfRule type="expression" dxfId="13198" priority="1306">
      <formula>AND(IF($Q24=3,1,IF($Q24=4,1,0)),IF($F24&lt;=85,1,0))</formula>
    </cfRule>
  </conditionalFormatting>
  <conditionalFormatting sqref="X24">
    <cfRule type="expression" dxfId="13197" priority="1299">
      <formula>AND(IF(OR($Q24=1,$Q24=2),1,0),IF($X24&lt;=20,1,0))</formula>
    </cfRule>
    <cfRule type="expression" dxfId="13196" priority="1300">
      <formula>AND(IF($Q24=2,1,0),IF($X24&lt;30,1,0))</formula>
    </cfRule>
    <cfRule type="expression" dxfId="13195" priority="1301">
      <formula>AND(IF($Q24=3,1,0),IF($X24&lt;30,1,0))</formula>
    </cfRule>
    <cfRule type="expression" dxfId="13194" priority="1302">
      <formula>AND(IF($Q24=3,1,IF($Q24=4,1,0)),IF($F24&lt;=85,1,0))</formula>
    </cfRule>
  </conditionalFormatting>
  <conditionalFormatting sqref="AI24">
    <cfRule type="expression" dxfId="13193" priority="1295">
      <formula>AND(IF(OR($Q24=1,$Q24=2),1,0),IF($X24&lt;=20,1,0))</formula>
    </cfRule>
    <cfRule type="expression" dxfId="13192" priority="1296">
      <formula>AND(IF($Q24=2,1,0),IF($X24&lt;30,1,0))</formula>
    </cfRule>
    <cfRule type="expression" dxfId="13191" priority="1297">
      <formula>AND(IF($Q24=3,1,0),IF($X24&lt;30,1,0))</formula>
    </cfRule>
    <cfRule type="expression" dxfId="13190" priority="1298">
      <formula>AND(IF($Q24=3,1,IF($Q24=4,1,0)),IF($F24&lt;=85,1,0))</formula>
    </cfRule>
  </conditionalFormatting>
  <conditionalFormatting sqref="AV25">
    <cfRule type="expression" dxfId="13189" priority="1293">
      <formula>AV25="X"</formula>
    </cfRule>
    <cfRule type="expression" dxfId="13188" priority="1294">
      <formula>AV25="후보"</formula>
    </cfRule>
  </conditionalFormatting>
  <conditionalFormatting sqref="AC25">
    <cfRule type="cellIs" dxfId="13187" priority="1290" operator="greaterThan">
      <formula>0.9</formula>
    </cfRule>
    <cfRule type="cellIs" dxfId="13186" priority="1291" operator="greaterThan">
      <formula>0.85</formula>
    </cfRule>
  </conditionalFormatting>
  <conditionalFormatting sqref="N25">
    <cfRule type="cellIs" dxfId="13185" priority="1288" operator="greaterThan">
      <formula>0.9</formula>
    </cfRule>
    <cfRule type="cellIs" dxfId="13184" priority="1289" operator="greaterThan">
      <formula>0.85</formula>
    </cfRule>
  </conditionalFormatting>
  <conditionalFormatting sqref="E25">
    <cfRule type="expression" dxfId="13183" priority="1284">
      <formula>AND(IF(OR($Q25=1,$Q25=2),1,0),IF($X25&lt;=20,1,0))</formula>
    </cfRule>
    <cfRule type="expression" dxfId="13182" priority="1285">
      <formula>AND(IF($Q25=2,1,0),IF($X25&lt;30,1,0))</formula>
    </cfRule>
    <cfRule type="expression" dxfId="13181" priority="1286">
      <formula>AND(IF($Q25=3,1,0),IF($X25&lt;30,1,0))</formula>
    </cfRule>
    <cfRule type="expression" dxfId="13180" priority="1287">
      <formula>AND(IF($Q25=3,1,IF($Q25=4,1,0)),IF($F25&lt;=85,1,0))</formula>
    </cfRule>
  </conditionalFormatting>
  <conditionalFormatting sqref="X25">
    <cfRule type="expression" dxfId="13179" priority="1280">
      <formula>AND(IF(OR($Q25=1,$Q25=2),1,0),IF($X25&lt;=20,1,0))</formula>
    </cfRule>
    <cfRule type="expression" dxfId="13178" priority="1281">
      <formula>AND(IF($Q25=2,1,0),IF($X25&lt;30,1,0))</formula>
    </cfRule>
    <cfRule type="expression" dxfId="13177" priority="1282">
      <formula>AND(IF($Q25=3,1,0),IF($X25&lt;30,1,0))</formula>
    </cfRule>
    <cfRule type="expression" dxfId="13176" priority="1283">
      <formula>AND(IF($Q25=3,1,IF($Q25=4,1,0)),IF($F25&lt;=85,1,0))</formula>
    </cfRule>
  </conditionalFormatting>
  <conditionalFormatting sqref="AI25">
    <cfRule type="expression" dxfId="13175" priority="1276">
      <formula>AND(IF(OR($Q25=1,$Q25=2),1,0),IF($X25&lt;=20,1,0))</formula>
    </cfRule>
    <cfRule type="expression" dxfId="13174" priority="1277">
      <formula>AND(IF($Q25=2,1,0),IF($X25&lt;30,1,0))</formula>
    </cfRule>
    <cfRule type="expression" dxfId="13173" priority="1278">
      <formula>AND(IF($Q25=3,1,0),IF($X25&lt;30,1,0))</formula>
    </cfRule>
    <cfRule type="expression" dxfId="13172" priority="1279">
      <formula>AND(IF($Q25=3,1,IF($Q25=4,1,0)),IF($F25&lt;=85,1,0))</formula>
    </cfRule>
  </conditionalFormatting>
  <conditionalFormatting sqref="AV26">
    <cfRule type="expression" dxfId="13171" priority="1274">
      <formula>AV26="X"</formula>
    </cfRule>
    <cfRule type="expression" dxfId="13170" priority="1275">
      <formula>AV26="후보"</formula>
    </cfRule>
  </conditionalFormatting>
  <conditionalFormatting sqref="AC26">
    <cfRule type="cellIs" dxfId="13169" priority="1271" operator="greaterThan">
      <formula>0.9</formula>
    </cfRule>
    <cfRule type="cellIs" dxfId="13168" priority="1272" operator="greaterThan">
      <formula>0.85</formula>
    </cfRule>
  </conditionalFormatting>
  <conditionalFormatting sqref="N26">
    <cfRule type="cellIs" dxfId="13167" priority="1269" operator="greaterThan">
      <formula>0.9</formula>
    </cfRule>
    <cfRule type="cellIs" dxfId="13166" priority="1270" operator="greaterThan">
      <formula>0.85</formula>
    </cfRule>
  </conditionalFormatting>
  <conditionalFormatting sqref="E26">
    <cfRule type="expression" dxfId="13165" priority="1265">
      <formula>AND(IF(OR($Q26=1,$Q26=2),1,0),IF($X26&lt;=20,1,0))</formula>
    </cfRule>
    <cfRule type="expression" dxfId="13164" priority="1266">
      <formula>AND(IF($Q26=2,1,0),IF($X26&lt;30,1,0))</formula>
    </cfRule>
    <cfRule type="expression" dxfId="13163" priority="1267">
      <formula>AND(IF($Q26=3,1,0),IF($X26&lt;30,1,0))</formula>
    </cfRule>
    <cfRule type="expression" dxfId="13162" priority="1268">
      <formula>AND(IF($Q26=3,1,IF($Q26=4,1,0)),IF($F26&lt;=85,1,0))</formula>
    </cfRule>
  </conditionalFormatting>
  <conditionalFormatting sqref="X26">
    <cfRule type="expression" dxfId="13161" priority="1261">
      <formula>AND(IF(OR($Q26=1,$Q26=2),1,0),IF($X26&lt;=20,1,0))</formula>
    </cfRule>
    <cfRule type="expression" dxfId="13160" priority="1262">
      <formula>AND(IF($Q26=2,1,0),IF($X26&lt;30,1,0))</formula>
    </cfRule>
    <cfRule type="expression" dxfId="13159" priority="1263">
      <formula>AND(IF($Q26=3,1,0),IF($X26&lt;30,1,0))</formula>
    </cfRule>
    <cfRule type="expression" dxfId="13158" priority="1264">
      <formula>AND(IF($Q26=3,1,IF($Q26=4,1,0)),IF($F26&lt;=85,1,0))</formula>
    </cfRule>
  </conditionalFormatting>
  <conditionalFormatting sqref="AI26">
    <cfRule type="expression" dxfId="13157" priority="1257">
      <formula>AND(IF(OR($Q26=1,$Q26=2),1,0),IF($X26&lt;=20,1,0))</formula>
    </cfRule>
    <cfRule type="expression" dxfId="13156" priority="1258">
      <formula>AND(IF($Q26=2,1,0),IF($X26&lt;30,1,0))</formula>
    </cfRule>
    <cfRule type="expression" dxfId="13155" priority="1259">
      <formula>AND(IF($Q26=3,1,0),IF($X26&lt;30,1,0))</formula>
    </cfRule>
    <cfRule type="expression" dxfId="13154" priority="1260">
      <formula>AND(IF($Q26=3,1,IF($Q26=4,1,0)),IF($F26&lt;=85,1,0))</formula>
    </cfRule>
  </conditionalFormatting>
  <conditionalFormatting sqref="AV27">
    <cfRule type="expression" dxfId="13153" priority="1255">
      <formula>AV27="X"</formula>
    </cfRule>
    <cfRule type="expression" dxfId="13152" priority="1256">
      <formula>AV27="후보"</formula>
    </cfRule>
  </conditionalFormatting>
  <conditionalFormatting sqref="AC27">
    <cfRule type="cellIs" dxfId="13151" priority="1252" operator="greaterThan">
      <formula>0.9</formula>
    </cfRule>
    <cfRule type="cellIs" dxfId="13150" priority="1253" operator="greaterThan">
      <formula>0.85</formula>
    </cfRule>
  </conditionalFormatting>
  <conditionalFormatting sqref="N27">
    <cfRule type="cellIs" dxfId="13149" priority="1250" operator="greaterThan">
      <formula>0.9</formula>
    </cfRule>
    <cfRule type="cellIs" dxfId="13148" priority="1251" operator="greaterThan">
      <formula>0.85</formula>
    </cfRule>
  </conditionalFormatting>
  <conditionalFormatting sqref="E27">
    <cfRule type="expression" dxfId="13147" priority="1246">
      <formula>AND(IF(OR($Q27=1,$Q27=2),1,0),IF($X27&lt;=20,1,0))</formula>
    </cfRule>
    <cfRule type="expression" dxfId="13146" priority="1247">
      <formula>AND(IF($Q27=2,1,0),IF($X27&lt;30,1,0))</formula>
    </cfRule>
    <cfRule type="expression" dxfId="13145" priority="1248">
      <formula>AND(IF($Q27=3,1,0),IF($X27&lt;30,1,0))</formula>
    </cfRule>
    <cfRule type="expression" dxfId="13144" priority="1249">
      <formula>AND(IF($Q27=3,1,IF($Q27=4,1,0)),IF($F27&lt;=85,1,0))</formula>
    </cfRule>
  </conditionalFormatting>
  <conditionalFormatting sqref="X27">
    <cfRule type="expression" dxfId="13143" priority="1242">
      <formula>AND(IF(OR($Q27=1,$Q27=2),1,0),IF($X27&lt;=20,1,0))</formula>
    </cfRule>
    <cfRule type="expression" dxfId="13142" priority="1243">
      <formula>AND(IF($Q27=2,1,0),IF($X27&lt;30,1,0))</formula>
    </cfRule>
    <cfRule type="expression" dxfId="13141" priority="1244">
      <formula>AND(IF($Q27=3,1,0),IF($X27&lt;30,1,0))</formula>
    </cfRule>
    <cfRule type="expression" dxfId="13140" priority="1245">
      <formula>AND(IF($Q27=3,1,IF($Q27=4,1,0)),IF($F27&lt;=85,1,0))</formula>
    </cfRule>
  </conditionalFormatting>
  <conditionalFormatting sqref="AI27">
    <cfRule type="expression" dxfId="13139" priority="1238">
      <formula>AND(IF(OR($Q27=1,$Q27=2),1,0),IF($X27&lt;=20,1,0))</formula>
    </cfRule>
    <cfRule type="expression" dxfId="13138" priority="1239">
      <formula>AND(IF($Q27=2,1,0),IF($X27&lt;30,1,0))</formula>
    </cfRule>
    <cfRule type="expression" dxfId="13137" priority="1240">
      <formula>AND(IF($Q27=3,1,0),IF($X27&lt;30,1,0))</formula>
    </cfRule>
    <cfRule type="expression" dxfId="13136" priority="1241">
      <formula>AND(IF($Q27=3,1,IF($Q27=4,1,0)),IF($F27&lt;=85,1,0))</formula>
    </cfRule>
  </conditionalFormatting>
  <conditionalFormatting sqref="AV28">
    <cfRule type="expression" dxfId="13135" priority="1236">
      <formula>AV28="X"</formula>
    </cfRule>
    <cfRule type="expression" dxfId="13134" priority="1237">
      <formula>AV28="후보"</formula>
    </cfRule>
  </conditionalFormatting>
  <conditionalFormatting sqref="AC28">
    <cfRule type="cellIs" dxfId="13133" priority="1233" operator="greaterThan">
      <formula>0.9</formula>
    </cfRule>
    <cfRule type="cellIs" dxfId="13132" priority="1234" operator="greaterThan">
      <formula>0.85</formula>
    </cfRule>
  </conditionalFormatting>
  <conditionalFormatting sqref="N28">
    <cfRule type="cellIs" dxfId="13131" priority="1231" operator="greaterThan">
      <formula>0.9</formula>
    </cfRule>
    <cfRule type="cellIs" dxfId="13130" priority="1232" operator="greaterThan">
      <formula>0.85</formula>
    </cfRule>
  </conditionalFormatting>
  <conditionalFormatting sqref="E28">
    <cfRule type="expression" dxfId="13129" priority="1227">
      <formula>AND(IF(OR($Q28=1,$Q28=2),1,0),IF($X28&lt;=20,1,0))</formula>
    </cfRule>
    <cfRule type="expression" dxfId="13128" priority="1228">
      <formula>AND(IF($Q28=2,1,0),IF($X28&lt;30,1,0))</formula>
    </cfRule>
    <cfRule type="expression" dxfId="13127" priority="1229">
      <formula>AND(IF($Q28=3,1,0),IF($X28&lt;30,1,0))</formula>
    </cfRule>
    <cfRule type="expression" dxfId="13126" priority="1230">
      <formula>AND(IF($Q28=3,1,IF($Q28=4,1,0)),IF($F28&lt;=85,1,0))</formula>
    </cfRule>
  </conditionalFormatting>
  <conditionalFormatting sqref="X28">
    <cfRule type="expression" dxfId="13125" priority="1223">
      <formula>AND(IF(OR($Q28=1,$Q28=2),1,0),IF($X28&lt;=20,1,0))</formula>
    </cfRule>
    <cfRule type="expression" dxfId="13124" priority="1224">
      <formula>AND(IF($Q28=2,1,0),IF($X28&lt;30,1,0))</formula>
    </cfRule>
    <cfRule type="expression" dxfId="13123" priority="1225">
      <formula>AND(IF($Q28=3,1,0),IF($X28&lt;30,1,0))</formula>
    </cfRule>
    <cfRule type="expression" dxfId="13122" priority="1226">
      <formula>AND(IF($Q28=3,1,IF($Q28=4,1,0)),IF($F28&lt;=85,1,0))</formula>
    </cfRule>
  </conditionalFormatting>
  <conditionalFormatting sqref="AI28">
    <cfRule type="expression" dxfId="13121" priority="1219">
      <formula>AND(IF(OR($Q28=1,$Q28=2),1,0),IF($X28&lt;=20,1,0))</formula>
    </cfRule>
    <cfRule type="expression" dxfId="13120" priority="1220">
      <formula>AND(IF($Q28=2,1,0),IF($X28&lt;30,1,0))</formula>
    </cfRule>
    <cfRule type="expression" dxfId="13119" priority="1221">
      <formula>AND(IF($Q28=3,1,0),IF($X28&lt;30,1,0))</formula>
    </cfRule>
    <cfRule type="expression" dxfId="13118" priority="1222">
      <formula>AND(IF($Q28=3,1,IF($Q28=4,1,0)),IF($F28&lt;=85,1,0))</formula>
    </cfRule>
  </conditionalFormatting>
  <conditionalFormatting sqref="AV29">
    <cfRule type="expression" dxfId="13117" priority="1217">
      <formula>AV29="X"</formula>
    </cfRule>
    <cfRule type="expression" dxfId="13116" priority="1218">
      <formula>AV29="후보"</formula>
    </cfRule>
  </conditionalFormatting>
  <conditionalFormatting sqref="AC29">
    <cfRule type="cellIs" dxfId="13115" priority="1214" operator="greaterThan">
      <formula>0.9</formula>
    </cfRule>
    <cfRule type="cellIs" dxfId="13114" priority="1215" operator="greaterThan">
      <formula>0.85</formula>
    </cfRule>
  </conditionalFormatting>
  <conditionalFormatting sqref="N29">
    <cfRule type="cellIs" dxfId="13113" priority="1212" operator="greaterThan">
      <formula>0.9</formula>
    </cfRule>
    <cfRule type="cellIs" dxfId="13112" priority="1213" operator="greaterThan">
      <formula>0.85</formula>
    </cfRule>
  </conditionalFormatting>
  <conditionalFormatting sqref="E29">
    <cfRule type="expression" dxfId="13111" priority="1208">
      <formula>AND(IF(OR($Q29=1,$Q29=2),1,0),IF($X29&lt;=20,1,0))</formula>
    </cfRule>
    <cfRule type="expression" dxfId="13110" priority="1209">
      <formula>AND(IF($Q29=2,1,0),IF($X29&lt;30,1,0))</formula>
    </cfRule>
    <cfRule type="expression" dxfId="13109" priority="1210">
      <formula>AND(IF($Q29=3,1,0),IF($X29&lt;30,1,0))</formula>
    </cfRule>
    <cfRule type="expression" dxfId="13108" priority="1211">
      <formula>AND(IF($Q29=3,1,IF($Q29=4,1,0)),IF($F29&lt;=85,1,0))</formula>
    </cfRule>
  </conditionalFormatting>
  <conditionalFormatting sqref="X29">
    <cfRule type="expression" dxfId="13107" priority="1204">
      <formula>AND(IF(OR($Q29=1,$Q29=2),1,0),IF($X29&lt;=20,1,0))</formula>
    </cfRule>
    <cfRule type="expression" dxfId="13106" priority="1205">
      <formula>AND(IF($Q29=2,1,0),IF($X29&lt;30,1,0))</formula>
    </cfRule>
    <cfRule type="expression" dxfId="13105" priority="1206">
      <formula>AND(IF($Q29=3,1,0),IF($X29&lt;30,1,0))</formula>
    </cfRule>
    <cfRule type="expression" dxfId="13104" priority="1207">
      <formula>AND(IF($Q29=3,1,IF($Q29=4,1,0)),IF($F29&lt;=85,1,0))</formula>
    </cfRule>
  </conditionalFormatting>
  <conditionalFormatting sqref="AI29">
    <cfRule type="expression" dxfId="13103" priority="1200">
      <formula>AND(IF(OR($Q29=1,$Q29=2),1,0),IF($X29&lt;=20,1,0))</formula>
    </cfRule>
    <cfRule type="expression" dxfId="13102" priority="1201">
      <formula>AND(IF($Q29=2,1,0),IF($X29&lt;30,1,0))</formula>
    </cfRule>
    <cfRule type="expression" dxfId="13101" priority="1202">
      <formula>AND(IF($Q29=3,1,0),IF($X29&lt;30,1,0))</formula>
    </cfRule>
    <cfRule type="expression" dxfId="13100" priority="1203">
      <formula>AND(IF($Q29=3,1,IF($Q29=4,1,0)),IF($F29&lt;=85,1,0))</formula>
    </cfRule>
  </conditionalFormatting>
  <conditionalFormatting sqref="AV30">
    <cfRule type="expression" dxfId="13099" priority="1198">
      <formula>AV30="X"</formula>
    </cfRule>
    <cfRule type="expression" dxfId="13098" priority="1199">
      <formula>AV30="후보"</formula>
    </cfRule>
  </conditionalFormatting>
  <conditionalFormatting sqref="AC30">
    <cfRule type="cellIs" dxfId="13097" priority="1195" operator="greaterThan">
      <formula>0.9</formula>
    </cfRule>
    <cfRule type="cellIs" dxfId="13096" priority="1196" operator="greaterThan">
      <formula>0.85</formula>
    </cfRule>
  </conditionalFormatting>
  <conditionalFormatting sqref="N30">
    <cfRule type="cellIs" dxfId="13095" priority="1193" operator="greaterThan">
      <formula>0.9</formula>
    </cfRule>
    <cfRule type="cellIs" dxfId="13094" priority="1194" operator="greaterThan">
      <formula>0.85</formula>
    </cfRule>
  </conditionalFormatting>
  <conditionalFormatting sqref="E30">
    <cfRule type="expression" dxfId="13093" priority="1189">
      <formula>AND(IF(OR($Q30=1,$Q30=2),1,0),IF($X30&lt;=20,1,0))</formula>
    </cfRule>
    <cfRule type="expression" dxfId="13092" priority="1190">
      <formula>AND(IF($Q30=2,1,0),IF($X30&lt;30,1,0))</formula>
    </cfRule>
    <cfRule type="expression" dxfId="13091" priority="1191">
      <formula>AND(IF($Q30=3,1,0),IF($X30&lt;30,1,0))</formula>
    </cfRule>
    <cfRule type="expression" dxfId="13090" priority="1192">
      <formula>AND(IF($Q30=3,1,IF($Q30=4,1,0)),IF($F30&lt;=85,1,0))</formula>
    </cfRule>
  </conditionalFormatting>
  <conditionalFormatting sqref="X30">
    <cfRule type="expression" dxfId="13089" priority="1185">
      <formula>AND(IF(OR($Q30=1,$Q30=2),1,0),IF($X30&lt;=20,1,0))</formula>
    </cfRule>
    <cfRule type="expression" dxfId="13088" priority="1186">
      <formula>AND(IF($Q30=2,1,0),IF($X30&lt;30,1,0))</formula>
    </cfRule>
    <cfRule type="expression" dxfId="13087" priority="1187">
      <formula>AND(IF($Q30=3,1,0),IF($X30&lt;30,1,0))</formula>
    </cfRule>
    <cfRule type="expression" dxfId="13086" priority="1188">
      <formula>AND(IF($Q30=3,1,IF($Q30=4,1,0)),IF($F30&lt;=85,1,0))</formula>
    </cfRule>
  </conditionalFormatting>
  <conditionalFormatting sqref="AI30">
    <cfRule type="expression" dxfId="13085" priority="1181">
      <formula>AND(IF(OR($Q30=1,$Q30=2),1,0),IF($X30&lt;=20,1,0))</formula>
    </cfRule>
    <cfRule type="expression" dxfId="13084" priority="1182">
      <formula>AND(IF($Q30=2,1,0),IF($X30&lt;30,1,0))</formula>
    </cfRule>
    <cfRule type="expression" dxfId="13083" priority="1183">
      <formula>AND(IF($Q30=3,1,0),IF($X30&lt;30,1,0))</formula>
    </cfRule>
    <cfRule type="expression" dxfId="13082" priority="1184">
      <formula>AND(IF($Q30=3,1,IF($Q30=4,1,0)),IF($F30&lt;=85,1,0))</formula>
    </cfRule>
  </conditionalFormatting>
  <conditionalFormatting sqref="AV31">
    <cfRule type="expression" dxfId="13081" priority="1179">
      <formula>AV31="X"</formula>
    </cfRule>
    <cfRule type="expression" dxfId="13080" priority="1180">
      <formula>AV31="후보"</formula>
    </cfRule>
  </conditionalFormatting>
  <conditionalFormatting sqref="AC31">
    <cfRule type="cellIs" dxfId="13079" priority="1176" operator="greaterThan">
      <formula>0.9</formula>
    </cfRule>
    <cfRule type="cellIs" dxfId="13078" priority="1177" operator="greaterThan">
      <formula>0.85</formula>
    </cfRule>
  </conditionalFormatting>
  <conditionalFormatting sqref="N31">
    <cfRule type="cellIs" dxfId="13077" priority="1174" operator="greaterThan">
      <formula>0.9</formula>
    </cfRule>
    <cfRule type="cellIs" dxfId="13076" priority="1175" operator="greaterThan">
      <formula>0.85</formula>
    </cfRule>
  </conditionalFormatting>
  <conditionalFormatting sqref="E31">
    <cfRule type="expression" dxfId="13075" priority="1170">
      <formula>AND(IF(OR($Q31=1,$Q31=2),1,0),IF($X31&lt;=20,1,0))</formula>
    </cfRule>
    <cfRule type="expression" dxfId="13074" priority="1171">
      <formula>AND(IF($Q31=2,1,0),IF($X31&lt;30,1,0))</formula>
    </cfRule>
    <cfRule type="expression" dxfId="13073" priority="1172">
      <formula>AND(IF($Q31=3,1,0),IF($X31&lt;30,1,0))</formula>
    </cfRule>
    <cfRule type="expression" dxfId="13072" priority="1173">
      <formula>AND(IF($Q31=3,1,IF($Q31=4,1,0)),IF($F31&lt;=85,1,0))</formula>
    </cfRule>
  </conditionalFormatting>
  <conditionalFormatting sqref="X31">
    <cfRule type="expression" dxfId="13071" priority="1166">
      <formula>AND(IF(OR($Q31=1,$Q31=2),1,0),IF($X31&lt;=20,1,0))</formula>
    </cfRule>
    <cfRule type="expression" dxfId="13070" priority="1167">
      <formula>AND(IF($Q31=2,1,0),IF($X31&lt;30,1,0))</formula>
    </cfRule>
    <cfRule type="expression" dxfId="13069" priority="1168">
      <formula>AND(IF($Q31=3,1,0),IF($X31&lt;30,1,0))</formula>
    </cfRule>
    <cfRule type="expression" dxfId="13068" priority="1169">
      <formula>AND(IF($Q31=3,1,IF($Q31=4,1,0)),IF($F31&lt;=85,1,0))</formula>
    </cfRule>
  </conditionalFormatting>
  <conditionalFormatting sqref="AI31">
    <cfRule type="expression" dxfId="13067" priority="1162">
      <formula>AND(IF(OR($Q31=1,$Q31=2),1,0),IF($X31&lt;=20,1,0))</formula>
    </cfRule>
    <cfRule type="expression" dxfId="13066" priority="1163">
      <formula>AND(IF($Q31=2,1,0),IF($X31&lt;30,1,0))</formula>
    </cfRule>
    <cfRule type="expression" dxfId="13065" priority="1164">
      <formula>AND(IF($Q31=3,1,0),IF($X31&lt;30,1,0))</formula>
    </cfRule>
    <cfRule type="expression" dxfId="13064" priority="1165">
      <formula>AND(IF($Q31=3,1,IF($Q31=4,1,0)),IF($F31&lt;=85,1,0))</formula>
    </cfRule>
  </conditionalFormatting>
  <conditionalFormatting sqref="AV32">
    <cfRule type="expression" dxfId="13063" priority="1160">
      <formula>AV32="X"</formula>
    </cfRule>
    <cfRule type="expression" dxfId="13062" priority="1161">
      <formula>AV32="후보"</formula>
    </cfRule>
  </conditionalFormatting>
  <conditionalFormatting sqref="AC32">
    <cfRule type="cellIs" dxfId="13061" priority="1157" operator="greaterThan">
      <formula>0.9</formula>
    </cfRule>
    <cfRule type="cellIs" dxfId="13060" priority="1158" operator="greaterThan">
      <formula>0.85</formula>
    </cfRule>
  </conditionalFormatting>
  <conditionalFormatting sqref="N32">
    <cfRule type="cellIs" dxfId="13059" priority="1155" operator="greaterThan">
      <formula>0.9</formula>
    </cfRule>
    <cfRule type="cellIs" dxfId="13058" priority="1156" operator="greaterThan">
      <formula>0.85</formula>
    </cfRule>
  </conditionalFormatting>
  <conditionalFormatting sqref="E32">
    <cfRule type="expression" dxfId="13057" priority="1151">
      <formula>AND(IF(OR($Q32=1,$Q32=2),1,0),IF($X32&lt;=20,1,0))</formula>
    </cfRule>
    <cfRule type="expression" dxfId="13056" priority="1152">
      <formula>AND(IF($Q32=2,1,0),IF($X32&lt;30,1,0))</formula>
    </cfRule>
    <cfRule type="expression" dxfId="13055" priority="1153">
      <formula>AND(IF($Q32=3,1,0),IF($X32&lt;30,1,0))</formula>
    </cfRule>
    <cfRule type="expression" dxfId="13054" priority="1154">
      <formula>AND(IF($Q32=3,1,IF($Q32=4,1,0)),IF($F32&lt;=85,1,0))</formula>
    </cfRule>
  </conditionalFormatting>
  <conditionalFormatting sqref="X32">
    <cfRule type="expression" dxfId="13053" priority="1147">
      <formula>AND(IF(OR($Q32=1,$Q32=2),1,0),IF($X32&lt;=20,1,0))</formula>
    </cfRule>
    <cfRule type="expression" dxfId="13052" priority="1148">
      <formula>AND(IF($Q32=2,1,0),IF($X32&lt;30,1,0))</formula>
    </cfRule>
    <cfRule type="expression" dxfId="13051" priority="1149">
      <formula>AND(IF($Q32=3,1,0),IF($X32&lt;30,1,0))</formula>
    </cfRule>
    <cfRule type="expression" dxfId="13050" priority="1150">
      <formula>AND(IF($Q32=3,1,IF($Q32=4,1,0)),IF($F32&lt;=85,1,0))</formula>
    </cfRule>
  </conditionalFormatting>
  <conditionalFormatting sqref="AI32">
    <cfRule type="expression" dxfId="13049" priority="1143">
      <formula>AND(IF(OR($Q32=1,$Q32=2),1,0),IF($X32&lt;=20,1,0))</formula>
    </cfRule>
    <cfRule type="expression" dxfId="13048" priority="1144">
      <formula>AND(IF($Q32=2,1,0),IF($X32&lt;30,1,0))</formula>
    </cfRule>
    <cfRule type="expression" dxfId="13047" priority="1145">
      <formula>AND(IF($Q32=3,1,0),IF($X32&lt;30,1,0))</formula>
    </cfRule>
    <cfRule type="expression" dxfId="13046" priority="1146">
      <formula>AND(IF($Q32=3,1,IF($Q32=4,1,0)),IF($F32&lt;=85,1,0))</formula>
    </cfRule>
  </conditionalFormatting>
  <conditionalFormatting sqref="AV33">
    <cfRule type="expression" dxfId="13045" priority="1141">
      <formula>AV33="X"</formula>
    </cfRule>
    <cfRule type="expression" dxfId="13044" priority="1142">
      <formula>AV33="후보"</formula>
    </cfRule>
  </conditionalFormatting>
  <conditionalFormatting sqref="AC33">
    <cfRule type="cellIs" dxfId="13043" priority="1138" operator="greaterThan">
      <formula>0.9</formula>
    </cfRule>
    <cfRule type="cellIs" dxfId="13042" priority="1139" operator="greaterThan">
      <formula>0.85</formula>
    </cfRule>
  </conditionalFormatting>
  <conditionalFormatting sqref="N33">
    <cfRule type="cellIs" dxfId="13041" priority="1136" operator="greaterThan">
      <formula>0.9</formula>
    </cfRule>
    <cfRule type="cellIs" dxfId="13040" priority="1137" operator="greaterThan">
      <formula>0.85</formula>
    </cfRule>
  </conditionalFormatting>
  <conditionalFormatting sqref="E33">
    <cfRule type="expression" dxfId="13039" priority="1132">
      <formula>AND(IF(OR($Q33=1,$Q33=2),1,0),IF($X33&lt;=20,1,0))</formula>
    </cfRule>
    <cfRule type="expression" dxfId="13038" priority="1133">
      <formula>AND(IF($Q33=2,1,0),IF($X33&lt;30,1,0))</formula>
    </cfRule>
    <cfRule type="expression" dxfId="13037" priority="1134">
      <formula>AND(IF($Q33=3,1,0),IF($X33&lt;30,1,0))</formula>
    </cfRule>
    <cfRule type="expression" dxfId="13036" priority="1135">
      <formula>AND(IF($Q33=3,1,IF($Q33=4,1,0)),IF($F33&lt;=85,1,0))</formula>
    </cfRule>
  </conditionalFormatting>
  <conditionalFormatting sqref="X33">
    <cfRule type="expression" dxfId="13035" priority="1128">
      <formula>AND(IF(OR($Q33=1,$Q33=2),1,0),IF($X33&lt;=20,1,0))</formula>
    </cfRule>
    <cfRule type="expression" dxfId="13034" priority="1129">
      <formula>AND(IF($Q33=2,1,0),IF($X33&lt;30,1,0))</formula>
    </cfRule>
    <cfRule type="expression" dxfId="13033" priority="1130">
      <formula>AND(IF($Q33=3,1,0),IF($X33&lt;30,1,0))</formula>
    </cfRule>
    <cfRule type="expression" dxfId="13032" priority="1131">
      <formula>AND(IF($Q33=3,1,IF($Q33=4,1,0)),IF($F33&lt;=85,1,0))</formula>
    </cfRule>
  </conditionalFormatting>
  <conditionalFormatting sqref="AI33">
    <cfRule type="expression" dxfId="13031" priority="1124">
      <formula>AND(IF(OR($Q33=1,$Q33=2),1,0),IF($X33&lt;=20,1,0))</formula>
    </cfRule>
    <cfRule type="expression" dxfId="13030" priority="1125">
      <formula>AND(IF($Q33=2,1,0),IF($X33&lt;30,1,0))</formula>
    </cfRule>
    <cfRule type="expression" dxfId="13029" priority="1126">
      <formula>AND(IF($Q33=3,1,0),IF($X33&lt;30,1,0))</formula>
    </cfRule>
    <cfRule type="expression" dxfId="13028" priority="1127">
      <formula>AND(IF($Q33=3,1,IF($Q33=4,1,0)),IF($F33&lt;=85,1,0))</formula>
    </cfRule>
  </conditionalFormatting>
  <conditionalFormatting sqref="AV34">
    <cfRule type="expression" dxfId="13027" priority="1122">
      <formula>AV34="X"</formula>
    </cfRule>
    <cfRule type="expression" dxfId="13026" priority="1123">
      <formula>AV34="후보"</formula>
    </cfRule>
  </conditionalFormatting>
  <conditionalFormatting sqref="AC34">
    <cfRule type="cellIs" dxfId="13025" priority="1119" operator="greaterThan">
      <formula>0.9</formula>
    </cfRule>
    <cfRule type="cellIs" dxfId="13024" priority="1120" operator="greaterThan">
      <formula>0.85</formula>
    </cfRule>
  </conditionalFormatting>
  <conditionalFormatting sqref="N34">
    <cfRule type="cellIs" dxfId="13023" priority="1117" operator="greaterThan">
      <formula>0.9</formula>
    </cfRule>
    <cfRule type="cellIs" dxfId="13022" priority="1118" operator="greaterThan">
      <formula>0.85</formula>
    </cfRule>
  </conditionalFormatting>
  <conditionalFormatting sqref="E34">
    <cfRule type="expression" dxfId="13021" priority="1113">
      <formula>AND(IF(OR($Q34=1,$Q34=2),1,0),IF($X34&lt;=20,1,0))</formula>
    </cfRule>
    <cfRule type="expression" dxfId="13020" priority="1114">
      <formula>AND(IF($Q34=2,1,0),IF($X34&lt;30,1,0))</formula>
    </cfRule>
    <cfRule type="expression" dxfId="13019" priority="1115">
      <formula>AND(IF($Q34=3,1,0),IF($X34&lt;30,1,0))</formula>
    </cfRule>
    <cfRule type="expression" dxfId="13018" priority="1116">
      <formula>AND(IF($Q34=3,1,IF($Q34=4,1,0)),IF($F34&lt;=85,1,0))</formula>
    </cfRule>
  </conditionalFormatting>
  <conditionalFormatting sqref="X34">
    <cfRule type="expression" dxfId="13017" priority="1109">
      <formula>AND(IF(OR($Q34=1,$Q34=2),1,0),IF($X34&lt;=20,1,0))</formula>
    </cfRule>
    <cfRule type="expression" dxfId="13016" priority="1110">
      <formula>AND(IF($Q34=2,1,0),IF($X34&lt;30,1,0))</formula>
    </cfRule>
    <cfRule type="expression" dxfId="13015" priority="1111">
      <formula>AND(IF($Q34=3,1,0),IF($X34&lt;30,1,0))</formula>
    </cfRule>
    <cfRule type="expression" dxfId="13014" priority="1112">
      <formula>AND(IF($Q34=3,1,IF($Q34=4,1,0)),IF($F34&lt;=85,1,0))</formula>
    </cfRule>
  </conditionalFormatting>
  <conditionalFormatting sqref="AI34">
    <cfRule type="expression" dxfId="13013" priority="1105">
      <formula>AND(IF(OR($Q34=1,$Q34=2),1,0),IF($X34&lt;=20,1,0))</formula>
    </cfRule>
    <cfRule type="expression" dxfId="13012" priority="1106">
      <formula>AND(IF($Q34=2,1,0),IF($X34&lt;30,1,0))</formula>
    </cfRule>
    <cfRule type="expression" dxfId="13011" priority="1107">
      <formula>AND(IF($Q34=3,1,0),IF($X34&lt;30,1,0))</formula>
    </cfRule>
    <cfRule type="expression" dxfId="13010" priority="1108">
      <formula>AND(IF($Q34=3,1,IF($Q34=4,1,0)),IF($F34&lt;=85,1,0))</formula>
    </cfRule>
  </conditionalFormatting>
  <conditionalFormatting sqref="AV35">
    <cfRule type="expression" dxfId="13009" priority="1103">
      <formula>AV35="X"</formula>
    </cfRule>
    <cfRule type="expression" dxfId="13008" priority="1104">
      <formula>AV35="후보"</formula>
    </cfRule>
  </conditionalFormatting>
  <conditionalFormatting sqref="AC35">
    <cfRule type="cellIs" dxfId="13007" priority="1100" operator="greaterThan">
      <formula>0.9</formula>
    </cfRule>
    <cfRule type="cellIs" dxfId="13006" priority="1101" operator="greaterThan">
      <formula>0.85</formula>
    </cfRule>
  </conditionalFormatting>
  <conditionalFormatting sqref="N35">
    <cfRule type="cellIs" dxfId="13005" priority="1098" operator="greaterThan">
      <formula>0.9</formula>
    </cfRule>
    <cfRule type="cellIs" dxfId="13004" priority="1099" operator="greaterThan">
      <formula>0.85</formula>
    </cfRule>
  </conditionalFormatting>
  <conditionalFormatting sqref="E35">
    <cfRule type="expression" dxfId="13003" priority="1094">
      <formula>AND(IF(OR($Q35=1,$Q35=2),1,0),IF($X35&lt;=20,1,0))</formula>
    </cfRule>
    <cfRule type="expression" dxfId="13002" priority="1095">
      <formula>AND(IF($Q35=2,1,0),IF($X35&lt;30,1,0))</formula>
    </cfRule>
    <cfRule type="expression" dxfId="13001" priority="1096">
      <formula>AND(IF($Q35=3,1,0),IF($X35&lt;30,1,0))</formula>
    </cfRule>
    <cfRule type="expression" dxfId="13000" priority="1097">
      <formula>AND(IF($Q35=3,1,IF($Q35=4,1,0)),IF($F35&lt;=85,1,0))</formula>
    </cfRule>
  </conditionalFormatting>
  <conditionalFormatting sqref="X35">
    <cfRule type="expression" dxfId="12999" priority="1090">
      <formula>AND(IF(OR($Q35=1,$Q35=2),1,0),IF($X35&lt;=20,1,0))</formula>
    </cfRule>
    <cfRule type="expression" dxfId="12998" priority="1091">
      <formula>AND(IF($Q35=2,1,0),IF($X35&lt;30,1,0))</formula>
    </cfRule>
    <cfRule type="expression" dxfId="12997" priority="1092">
      <formula>AND(IF($Q35=3,1,0),IF($X35&lt;30,1,0))</formula>
    </cfRule>
    <cfRule type="expression" dxfId="12996" priority="1093">
      <formula>AND(IF($Q35=3,1,IF($Q35=4,1,0)),IF($F35&lt;=85,1,0))</formula>
    </cfRule>
  </conditionalFormatting>
  <conditionalFormatting sqref="AI35">
    <cfRule type="expression" dxfId="12995" priority="1086">
      <formula>AND(IF(OR($Q35=1,$Q35=2),1,0),IF($X35&lt;=20,1,0))</formula>
    </cfRule>
    <cfRule type="expression" dxfId="12994" priority="1087">
      <formula>AND(IF($Q35=2,1,0),IF($X35&lt;30,1,0))</formula>
    </cfRule>
    <cfRule type="expression" dxfId="12993" priority="1088">
      <formula>AND(IF($Q35=3,1,0),IF($X35&lt;30,1,0))</formula>
    </cfRule>
    <cfRule type="expression" dxfId="12992" priority="1089">
      <formula>AND(IF($Q35=3,1,IF($Q35=4,1,0)),IF($F35&lt;=85,1,0))</formula>
    </cfRule>
  </conditionalFormatting>
  <conditionalFormatting sqref="AV36">
    <cfRule type="expression" dxfId="12991" priority="1084">
      <formula>AV36="X"</formula>
    </cfRule>
    <cfRule type="expression" dxfId="12990" priority="1085">
      <formula>AV36="후보"</formula>
    </cfRule>
  </conditionalFormatting>
  <conditionalFormatting sqref="AC36 N36">
    <cfRule type="cellIs" dxfId="12989" priority="1081" operator="greaterThan">
      <formula>0.9</formula>
    </cfRule>
    <cfRule type="cellIs" dxfId="12988" priority="1082" operator="greaterThan">
      <formula>0.85</formula>
    </cfRule>
  </conditionalFormatting>
  <conditionalFormatting sqref="AV37">
    <cfRule type="expression" dxfId="12987" priority="1079">
      <formula>AV37="X"</formula>
    </cfRule>
    <cfRule type="expression" dxfId="12986" priority="1080">
      <formula>AV37="후보"</formula>
    </cfRule>
  </conditionalFormatting>
  <conditionalFormatting sqref="AC37">
    <cfRule type="cellIs" dxfId="12985" priority="1076" operator="greaterThan">
      <formula>0.9</formula>
    </cfRule>
    <cfRule type="cellIs" dxfId="12984" priority="1077" operator="greaterThan">
      <formula>0.85</formula>
    </cfRule>
  </conditionalFormatting>
  <conditionalFormatting sqref="N37">
    <cfRule type="cellIs" dxfId="12983" priority="1074" operator="greaterThan">
      <formula>0.9</formula>
    </cfRule>
    <cfRule type="cellIs" dxfId="12982" priority="1075" operator="greaterThan">
      <formula>0.85</formula>
    </cfRule>
  </conditionalFormatting>
  <conditionalFormatting sqref="E37">
    <cfRule type="expression" dxfId="12981" priority="1070">
      <formula>AND(IF(OR($Q37=1,$Q37=2),1,0),IF($X37&lt;=20,1,0))</formula>
    </cfRule>
    <cfRule type="expression" dxfId="12980" priority="1071">
      <formula>AND(IF($Q37=2,1,0),IF($X37&lt;30,1,0))</formula>
    </cfRule>
    <cfRule type="expression" dxfId="12979" priority="1072">
      <formula>AND(IF($Q37=3,1,0),IF($X37&lt;30,1,0))</formula>
    </cfRule>
    <cfRule type="expression" dxfId="12978" priority="1073">
      <formula>AND(IF($Q37=3,1,IF($Q37=4,1,0)),IF($F37&lt;=85,1,0))</formula>
    </cfRule>
  </conditionalFormatting>
  <conditionalFormatting sqref="X37">
    <cfRule type="expression" dxfId="12977" priority="1066">
      <formula>AND(IF(OR($Q37=1,$Q37=2),1,0),IF($X37&lt;=20,1,0))</formula>
    </cfRule>
    <cfRule type="expression" dxfId="12976" priority="1067">
      <formula>AND(IF($Q37=2,1,0),IF($X37&lt;30,1,0))</formula>
    </cfRule>
    <cfRule type="expression" dxfId="12975" priority="1068">
      <formula>AND(IF($Q37=3,1,0),IF($X37&lt;30,1,0))</formula>
    </cfRule>
    <cfRule type="expression" dxfId="12974" priority="1069">
      <formula>AND(IF($Q37=3,1,IF($Q37=4,1,0)),IF($F37&lt;=85,1,0))</formula>
    </cfRule>
  </conditionalFormatting>
  <conditionalFormatting sqref="AI37">
    <cfRule type="expression" dxfId="12973" priority="1062">
      <formula>AND(IF(OR($Q37=1,$Q37=2),1,0),IF($X37&lt;=20,1,0))</formula>
    </cfRule>
    <cfRule type="expression" dxfId="12972" priority="1063">
      <formula>AND(IF($Q37=2,1,0),IF($X37&lt;30,1,0))</formula>
    </cfRule>
    <cfRule type="expression" dxfId="12971" priority="1064">
      <formula>AND(IF($Q37=3,1,0),IF($X37&lt;30,1,0))</formula>
    </cfRule>
    <cfRule type="expression" dxfId="12970" priority="1065">
      <formula>AND(IF($Q37=3,1,IF($Q37=4,1,0)),IF($F37&lt;=85,1,0))</formula>
    </cfRule>
  </conditionalFormatting>
  <conditionalFormatting sqref="AV38">
    <cfRule type="expression" dxfId="12969" priority="1060">
      <formula>AV38="X"</formula>
    </cfRule>
    <cfRule type="expression" dxfId="12968" priority="1061">
      <formula>AV38="후보"</formula>
    </cfRule>
  </conditionalFormatting>
  <conditionalFormatting sqref="AC38">
    <cfRule type="cellIs" dxfId="12967" priority="1057" operator="greaterThan">
      <formula>0.9</formula>
    </cfRule>
    <cfRule type="cellIs" dxfId="12966" priority="1058" operator="greaterThan">
      <formula>0.85</formula>
    </cfRule>
  </conditionalFormatting>
  <conditionalFormatting sqref="N38">
    <cfRule type="cellIs" dxfId="12965" priority="1055" operator="greaterThan">
      <formula>0.9</formula>
    </cfRule>
    <cfRule type="cellIs" dxfId="12964" priority="1056" operator="greaterThan">
      <formula>0.85</formula>
    </cfRule>
  </conditionalFormatting>
  <conditionalFormatting sqref="E38">
    <cfRule type="expression" dxfId="12963" priority="1051">
      <formula>AND(IF(OR($Q38=1,$Q38=2),1,0),IF($X38&lt;=20,1,0))</formula>
    </cfRule>
    <cfRule type="expression" dxfId="12962" priority="1052">
      <formula>AND(IF($Q38=2,1,0),IF($X38&lt;30,1,0))</formula>
    </cfRule>
    <cfRule type="expression" dxfId="12961" priority="1053">
      <formula>AND(IF($Q38=3,1,0),IF($X38&lt;30,1,0))</formula>
    </cfRule>
    <cfRule type="expression" dxfId="12960" priority="1054">
      <formula>AND(IF($Q38=3,1,IF($Q38=4,1,0)),IF($F38&lt;=85,1,0))</formula>
    </cfRule>
  </conditionalFormatting>
  <conditionalFormatting sqref="X38">
    <cfRule type="expression" dxfId="12959" priority="1047">
      <formula>AND(IF(OR($Q38=1,$Q38=2),1,0),IF($X38&lt;=20,1,0))</formula>
    </cfRule>
    <cfRule type="expression" dxfId="12958" priority="1048">
      <formula>AND(IF($Q38=2,1,0),IF($X38&lt;30,1,0))</formula>
    </cfRule>
    <cfRule type="expression" dxfId="12957" priority="1049">
      <formula>AND(IF($Q38=3,1,0),IF($X38&lt;30,1,0))</formula>
    </cfRule>
    <cfRule type="expression" dxfId="12956" priority="1050">
      <formula>AND(IF($Q38=3,1,IF($Q38=4,1,0)),IF($F38&lt;=85,1,0))</formula>
    </cfRule>
  </conditionalFormatting>
  <conditionalFormatting sqref="AI38">
    <cfRule type="expression" dxfId="12955" priority="1043">
      <formula>AND(IF(OR($Q38=1,$Q38=2),1,0),IF($X38&lt;=20,1,0))</formula>
    </cfRule>
    <cfRule type="expression" dxfId="12954" priority="1044">
      <formula>AND(IF($Q38=2,1,0),IF($X38&lt;30,1,0))</formula>
    </cfRule>
    <cfRule type="expression" dxfId="12953" priority="1045">
      <formula>AND(IF($Q38=3,1,0),IF($X38&lt;30,1,0))</formula>
    </cfRule>
    <cfRule type="expression" dxfId="12952" priority="1046">
      <formula>AND(IF($Q38=3,1,IF($Q38=4,1,0)),IF($F38&lt;=85,1,0))</formula>
    </cfRule>
  </conditionalFormatting>
  <conditionalFormatting sqref="AV39">
    <cfRule type="expression" dxfId="12951" priority="1041">
      <formula>AV39="X"</formula>
    </cfRule>
    <cfRule type="expression" dxfId="12950" priority="1042">
      <formula>AV39="후보"</formula>
    </cfRule>
  </conditionalFormatting>
  <conditionalFormatting sqref="AC39">
    <cfRule type="cellIs" dxfId="12949" priority="1038" operator="greaterThan">
      <formula>0.9</formula>
    </cfRule>
    <cfRule type="cellIs" dxfId="12948" priority="1039" operator="greaterThan">
      <formula>0.85</formula>
    </cfRule>
  </conditionalFormatting>
  <conditionalFormatting sqref="N39">
    <cfRule type="cellIs" dxfId="12947" priority="1036" operator="greaterThan">
      <formula>0.9</formula>
    </cfRule>
    <cfRule type="cellIs" dxfId="12946" priority="1037" operator="greaterThan">
      <formula>0.85</formula>
    </cfRule>
  </conditionalFormatting>
  <conditionalFormatting sqref="E39">
    <cfRule type="expression" dxfId="12945" priority="1032">
      <formula>AND(IF(OR($Q39=1,$Q39=2),1,0),IF($X39&lt;=20,1,0))</formula>
    </cfRule>
    <cfRule type="expression" dxfId="12944" priority="1033">
      <formula>AND(IF($Q39=2,1,0),IF($X39&lt;30,1,0))</formula>
    </cfRule>
    <cfRule type="expression" dxfId="12943" priority="1034">
      <formula>AND(IF($Q39=3,1,0),IF($X39&lt;30,1,0))</formula>
    </cfRule>
    <cfRule type="expression" dxfId="12942" priority="1035">
      <formula>AND(IF($Q39=3,1,IF($Q39=4,1,0)),IF($F39&lt;=85,1,0))</formula>
    </cfRule>
  </conditionalFormatting>
  <conditionalFormatting sqref="X39">
    <cfRule type="expression" dxfId="12941" priority="1028">
      <formula>AND(IF(OR($Q39=1,$Q39=2),1,0),IF($X39&lt;=20,1,0))</formula>
    </cfRule>
    <cfRule type="expression" dxfId="12940" priority="1029">
      <formula>AND(IF($Q39=2,1,0),IF($X39&lt;30,1,0))</formula>
    </cfRule>
    <cfRule type="expression" dxfId="12939" priority="1030">
      <formula>AND(IF($Q39=3,1,0),IF($X39&lt;30,1,0))</formula>
    </cfRule>
    <cfRule type="expression" dxfId="12938" priority="1031">
      <formula>AND(IF($Q39=3,1,IF($Q39=4,1,0)),IF($F39&lt;=85,1,0))</formula>
    </cfRule>
  </conditionalFormatting>
  <conditionalFormatting sqref="AI39">
    <cfRule type="expression" dxfId="12937" priority="1024">
      <formula>AND(IF(OR($Q39=1,$Q39=2),1,0),IF($X39&lt;=20,1,0))</formula>
    </cfRule>
    <cfRule type="expression" dxfId="12936" priority="1025">
      <formula>AND(IF($Q39=2,1,0),IF($X39&lt;30,1,0))</formula>
    </cfRule>
    <cfRule type="expression" dxfId="12935" priority="1026">
      <formula>AND(IF($Q39=3,1,0),IF($X39&lt;30,1,0))</formula>
    </cfRule>
    <cfRule type="expression" dxfId="12934" priority="1027">
      <formula>AND(IF($Q39=3,1,IF($Q39=4,1,0)),IF($F39&lt;=85,1,0))</formula>
    </cfRule>
  </conditionalFormatting>
  <conditionalFormatting sqref="AV40">
    <cfRule type="expression" dxfId="12933" priority="1022">
      <formula>AV40="X"</formula>
    </cfRule>
    <cfRule type="expression" dxfId="12932" priority="1023">
      <formula>AV40="후보"</formula>
    </cfRule>
  </conditionalFormatting>
  <conditionalFormatting sqref="AC40">
    <cfRule type="cellIs" dxfId="12931" priority="1019" operator="greaterThan">
      <formula>0.9</formula>
    </cfRule>
    <cfRule type="cellIs" dxfId="12930" priority="1020" operator="greaterThan">
      <formula>0.85</formula>
    </cfRule>
  </conditionalFormatting>
  <conditionalFormatting sqref="N40">
    <cfRule type="cellIs" dxfId="12929" priority="1017" operator="greaterThan">
      <formula>0.9</formula>
    </cfRule>
    <cfRule type="cellIs" dxfId="12928" priority="1018" operator="greaterThan">
      <formula>0.85</formula>
    </cfRule>
  </conditionalFormatting>
  <conditionalFormatting sqref="E40">
    <cfRule type="expression" dxfId="12927" priority="1013">
      <formula>AND(IF(OR($Q40=1,$Q40=2),1,0),IF($X40&lt;=20,1,0))</formula>
    </cfRule>
    <cfRule type="expression" dxfId="12926" priority="1014">
      <formula>AND(IF($Q40=2,1,0),IF($X40&lt;30,1,0))</formula>
    </cfRule>
    <cfRule type="expression" dxfId="12925" priority="1015">
      <formula>AND(IF($Q40=3,1,0),IF($X40&lt;30,1,0))</formula>
    </cfRule>
    <cfRule type="expression" dxfId="12924" priority="1016">
      <formula>AND(IF($Q40=3,1,IF($Q40=4,1,0)),IF($F40&lt;=85,1,0))</formula>
    </cfRule>
  </conditionalFormatting>
  <conditionalFormatting sqref="X40">
    <cfRule type="expression" dxfId="12923" priority="1009">
      <formula>AND(IF(OR($Q40=1,$Q40=2),1,0),IF($X40&lt;=20,1,0))</formula>
    </cfRule>
    <cfRule type="expression" dxfId="12922" priority="1010">
      <formula>AND(IF($Q40=2,1,0),IF($X40&lt;30,1,0))</formula>
    </cfRule>
    <cfRule type="expression" dxfId="12921" priority="1011">
      <formula>AND(IF($Q40=3,1,0),IF($X40&lt;30,1,0))</formula>
    </cfRule>
    <cfRule type="expression" dxfId="12920" priority="1012">
      <formula>AND(IF($Q40=3,1,IF($Q40=4,1,0)),IF($F40&lt;=85,1,0))</formula>
    </cfRule>
  </conditionalFormatting>
  <conditionalFormatting sqref="AI40">
    <cfRule type="expression" dxfId="12919" priority="1005">
      <formula>AND(IF(OR($Q40=1,$Q40=2),1,0),IF($X40&lt;=20,1,0))</formula>
    </cfRule>
    <cfRule type="expression" dxfId="12918" priority="1006">
      <formula>AND(IF($Q40=2,1,0),IF($X40&lt;30,1,0))</formula>
    </cfRule>
    <cfRule type="expression" dxfId="12917" priority="1007">
      <formula>AND(IF($Q40=3,1,0),IF($X40&lt;30,1,0))</formula>
    </cfRule>
    <cfRule type="expression" dxfId="12916" priority="1008">
      <formula>AND(IF($Q40=3,1,IF($Q40=4,1,0)),IF($F40&lt;=85,1,0))</formula>
    </cfRule>
  </conditionalFormatting>
  <conditionalFormatting sqref="AV41">
    <cfRule type="expression" dxfId="12915" priority="1003">
      <formula>AV41="X"</formula>
    </cfRule>
    <cfRule type="expression" dxfId="12914" priority="1004">
      <formula>AV41="후보"</formula>
    </cfRule>
  </conditionalFormatting>
  <conditionalFormatting sqref="AC41">
    <cfRule type="cellIs" dxfId="12913" priority="1000" operator="greaterThan">
      <formula>0.9</formula>
    </cfRule>
    <cfRule type="cellIs" dxfId="12912" priority="1001" operator="greaterThan">
      <formula>0.85</formula>
    </cfRule>
  </conditionalFormatting>
  <conditionalFormatting sqref="N41">
    <cfRule type="cellIs" dxfId="12911" priority="998" operator="greaterThan">
      <formula>0.9</formula>
    </cfRule>
    <cfRule type="cellIs" dxfId="12910" priority="999" operator="greaterThan">
      <formula>0.85</formula>
    </cfRule>
  </conditionalFormatting>
  <conditionalFormatting sqref="E41">
    <cfRule type="expression" dxfId="12909" priority="994">
      <formula>AND(IF(OR($Q41=1,$Q41=2),1,0),IF($X41&lt;=20,1,0))</formula>
    </cfRule>
    <cfRule type="expression" dxfId="12908" priority="995">
      <formula>AND(IF($Q41=2,1,0),IF($X41&lt;30,1,0))</formula>
    </cfRule>
    <cfRule type="expression" dxfId="12907" priority="996">
      <formula>AND(IF($Q41=3,1,0),IF($X41&lt;30,1,0))</formula>
    </cfRule>
    <cfRule type="expression" dxfId="12906" priority="997">
      <formula>AND(IF($Q41=3,1,IF($Q41=4,1,0)),IF($F41&lt;=85,1,0))</formula>
    </cfRule>
  </conditionalFormatting>
  <conditionalFormatting sqref="X41">
    <cfRule type="expression" dxfId="12905" priority="990">
      <formula>AND(IF(OR($Q41=1,$Q41=2),1,0),IF($X41&lt;=20,1,0))</formula>
    </cfRule>
    <cfRule type="expression" dxfId="12904" priority="991">
      <formula>AND(IF($Q41=2,1,0),IF($X41&lt;30,1,0))</formula>
    </cfRule>
    <cfRule type="expression" dxfId="12903" priority="992">
      <formula>AND(IF($Q41=3,1,0),IF($X41&lt;30,1,0))</formula>
    </cfRule>
    <cfRule type="expression" dxfId="12902" priority="993">
      <formula>AND(IF($Q41=3,1,IF($Q41=4,1,0)),IF($F41&lt;=85,1,0))</formula>
    </cfRule>
  </conditionalFormatting>
  <conditionalFormatting sqref="AI41">
    <cfRule type="expression" dxfId="12901" priority="986">
      <formula>AND(IF(OR($Q41=1,$Q41=2),1,0),IF($X41&lt;=20,1,0))</formula>
    </cfRule>
    <cfRule type="expression" dxfId="12900" priority="987">
      <formula>AND(IF($Q41=2,1,0),IF($X41&lt;30,1,0))</formula>
    </cfRule>
    <cfRule type="expression" dxfId="12899" priority="988">
      <formula>AND(IF($Q41=3,1,0),IF($X41&lt;30,1,0))</formula>
    </cfRule>
    <cfRule type="expression" dxfId="12898" priority="989">
      <formula>AND(IF($Q41=3,1,IF($Q41=4,1,0)),IF($F41&lt;=85,1,0))</formula>
    </cfRule>
  </conditionalFormatting>
  <conditionalFormatting sqref="AV42">
    <cfRule type="expression" dxfId="12897" priority="984">
      <formula>AV42="X"</formula>
    </cfRule>
    <cfRule type="expression" dxfId="12896" priority="985">
      <formula>AV42="후보"</formula>
    </cfRule>
  </conditionalFormatting>
  <conditionalFormatting sqref="AC42">
    <cfRule type="cellIs" dxfId="12895" priority="981" operator="greaterThan">
      <formula>0.9</formula>
    </cfRule>
    <cfRule type="cellIs" dxfId="12894" priority="982" operator="greaterThan">
      <formula>0.85</formula>
    </cfRule>
  </conditionalFormatting>
  <conditionalFormatting sqref="N42">
    <cfRule type="cellIs" dxfId="12893" priority="979" operator="greaterThan">
      <formula>0.9</formula>
    </cfRule>
    <cfRule type="cellIs" dxfId="12892" priority="980" operator="greaterThan">
      <formula>0.85</formula>
    </cfRule>
  </conditionalFormatting>
  <conditionalFormatting sqref="E42">
    <cfRule type="expression" dxfId="12891" priority="975">
      <formula>AND(IF(OR($Q42=1,$Q42=2),1,0),IF($X42&lt;=20,1,0))</formula>
    </cfRule>
    <cfRule type="expression" dxfId="12890" priority="976">
      <formula>AND(IF($Q42=2,1,0),IF($X42&lt;30,1,0))</formula>
    </cfRule>
    <cfRule type="expression" dxfId="12889" priority="977">
      <formula>AND(IF($Q42=3,1,0),IF($X42&lt;30,1,0))</formula>
    </cfRule>
    <cfRule type="expression" dxfId="12888" priority="978">
      <formula>AND(IF($Q42=3,1,IF($Q42=4,1,0)),IF($F42&lt;=85,1,0))</formula>
    </cfRule>
  </conditionalFormatting>
  <conditionalFormatting sqref="X42">
    <cfRule type="expression" dxfId="12887" priority="971">
      <formula>AND(IF(OR($Q42=1,$Q42=2),1,0),IF($X42&lt;=20,1,0))</formula>
    </cfRule>
    <cfRule type="expression" dxfId="12886" priority="972">
      <formula>AND(IF($Q42=2,1,0),IF($X42&lt;30,1,0))</formula>
    </cfRule>
    <cfRule type="expression" dxfId="12885" priority="973">
      <formula>AND(IF($Q42=3,1,0),IF($X42&lt;30,1,0))</formula>
    </cfRule>
    <cfRule type="expression" dxfId="12884" priority="974">
      <formula>AND(IF($Q42=3,1,IF($Q42=4,1,0)),IF($F42&lt;=85,1,0))</formula>
    </cfRule>
  </conditionalFormatting>
  <conditionalFormatting sqref="AI42">
    <cfRule type="expression" dxfId="12883" priority="967">
      <formula>AND(IF(OR($Q42=1,$Q42=2),1,0),IF($X42&lt;=20,1,0))</formula>
    </cfRule>
    <cfRule type="expression" dxfId="12882" priority="968">
      <formula>AND(IF($Q42=2,1,0),IF($X42&lt;30,1,0))</formula>
    </cfRule>
    <cfRule type="expression" dxfId="12881" priority="969">
      <formula>AND(IF($Q42=3,1,0),IF($X42&lt;30,1,0))</formula>
    </cfRule>
    <cfRule type="expression" dxfId="12880" priority="970">
      <formula>AND(IF($Q42=3,1,IF($Q42=4,1,0)),IF($F42&lt;=85,1,0))</formula>
    </cfRule>
  </conditionalFormatting>
  <conditionalFormatting sqref="AV43">
    <cfRule type="expression" dxfId="12879" priority="965">
      <formula>AV43="X"</formula>
    </cfRule>
    <cfRule type="expression" dxfId="12878" priority="966">
      <formula>AV43="후보"</formula>
    </cfRule>
  </conditionalFormatting>
  <conditionalFormatting sqref="AC43">
    <cfRule type="cellIs" dxfId="12877" priority="962" operator="greaterThan">
      <formula>0.9</formula>
    </cfRule>
    <cfRule type="cellIs" dxfId="12876" priority="963" operator="greaterThan">
      <formula>0.85</formula>
    </cfRule>
  </conditionalFormatting>
  <conditionalFormatting sqref="N43">
    <cfRule type="cellIs" dxfId="12875" priority="960" operator="greaterThan">
      <formula>0.9</formula>
    </cfRule>
    <cfRule type="cellIs" dxfId="12874" priority="961" operator="greaterThan">
      <formula>0.85</formula>
    </cfRule>
  </conditionalFormatting>
  <conditionalFormatting sqref="E43">
    <cfRule type="expression" dxfId="12873" priority="956">
      <formula>AND(IF(OR($Q43=1,$Q43=2),1,0),IF($X43&lt;=20,1,0))</formula>
    </cfRule>
    <cfRule type="expression" dxfId="12872" priority="957">
      <formula>AND(IF($Q43=2,1,0),IF($X43&lt;30,1,0))</formula>
    </cfRule>
    <cfRule type="expression" dxfId="12871" priority="958">
      <formula>AND(IF($Q43=3,1,0),IF($X43&lt;30,1,0))</formula>
    </cfRule>
    <cfRule type="expression" dxfId="12870" priority="959">
      <formula>AND(IF($Q43=3,1,IF($Q43=4,1,0)),IF($F43&lt;=85,1,0))</formula>
    </cfRule>
  </conditionalFormatting>
  <conditionalFormatting sqref="X43">
    <cfRule type="expression" dxfId="12869" priority="952">
      <formula>AND(IF(OR($Q43=1,$Q43=2),1,0),IF($X43&lt;=20,1,0))</formula>
    </cfRule>
    <cfRule type="expression" dxfId="12868" priority="953">
      <formula>AND(IF($Q43=2,1,0),IF($X43&lt;30,1,0))</formula>
    </cfRule>
    <cfRule type="expression" dxfId="12867" priority="954">
      <formula>AND(IF($Q43=3,1,0),IF($X43&lt;30,1,0))</formula>
    </cfRule>
    <cfRule type="expression" dxfId="12866" priority="955">
      <formula>AND(IF($Q43=3,1,IF($Q43=4,1,0)),IF($F43&lt;=85,1,0))</formula>
    </cfRule>
  </conditionalFormatting>
  <conditionalFormatting sqref="AI43">
    <cfRule type="expression" dxfId="12865" priority="948">
      <formula>AND(IF(OR($Q43=1,$Q43=2),1,0),IF($X43&lt;=20,1,0))</formula>
    </cfRule>
    <cfRule type="expression" dxfId="12864" priority="949">
      <formula>AND(IF($Q43=2,1,0),IF($X43&lt;30,1,0))</formula>
    </cfRule>
    <cfRule type="expression" dxfId="12863" priority="950">
      <formula>AND(IF($Q43=3,1,0),IF($X43&lt;30,1,0))</formula>
    </cfRule>
    <cfRule type="expression" dxfId="12862" priority="951">
      <formula>AND(IF($Q43=3,1,IF($Q43=4,1,0)),IF($F43&lt;=85,1,0))</formula>
    </cfRule>
  </conditionalFormatting>
  <conditionalFormatting sqref="AV44">
    <cfRule type="expression" dxfId="12861" priority="946">
      <formula>AV44="X"</formula>
    </cfRule>
    <cfRule type="expression" dxfId="12860" priority="947">
      <formula>AV44="후보"</formula>
    </cfRule>
  </conditionalFormatting>
  <conditionalFormatting sqref="AC44">
    <cfRule type="cellIs" dxfId="12859" priority="943" operator="greaterThan">
      <formula>0.9</formula>
    </cfRule>
    <cfRule type="cellIs" dxfId="12858" priority="944" operator="greaterThan">
      <formula>0.85</formula>
    </cfRule>
  </conditionalFormatting>
  <conditionalFormatting sqref="N44">
    <cfRule type="cellIs" dxfId="12857" priority="941" operator="greaterThan">
      <formula>0.9</formula>
    </cfRule>
    <cfRule type="cellIs" dxfId="12856" priority="942" operator="greaterThan">
      <formula>0.85</formula>
    </cfRule>
  </conditionalFormatting>
  <conditionalFormatting sqref="E44">
    <cfRule type="expression" dxfId="12855" priority="937">
      <formula>AND(IF(OR($Q44=1,$Q44=2),1,0),IF($X44&lt;=20,1,0))</formula>
    </cfRule>
    <cfRule type="expression" dxfId="12854" priority="938">
      <formula>AND(IF($Q44=2,1,0),IF($X44&lt;30,1,0))</formula>
    </cfRule>
    <cfRule type="expression" dxfId="12853" priority="939">
      <formula>AND(IF($Q44=3,1,0),IF($X44&lt;30,1,0))</formula>
    </cfRule>
    <cfRule type="expression" dxfId="12852" priority="940">
      <formula>AND(IF($Q44=3,1,IF($Q44=4,1,0)),IF($F44&lt;=85,1,0))</formula>
    </cfRule>
  </conditionalFormatting>
  <conditionalFormatting sqref="X44">
    <cfRule type="expression" dxfId="12851" priority="933">
      <formula>AND(IF(OR($Q44=1,$Q44=2),1,0),IF($X44&lt;=20,1,0))</formula>
    </cfRule>
    <cfRule type="expression" dxfId="12850" priority="934">
      <formula>AND(IF($Q44=2,1,0),IF($X44&lt;30,1,0))</formula>
    </cfRule>
    <cfRule type="expression" dxfId="12849" priority="935">
      <formula>AND(IF($Q44=3,1,0),IF($X44&lt;30,1,0))</formula>
    </cfRule>
    <cfRule type="expression" dxfId="12848" priority="936">
      <formula>AND(IF($Q44=3,1,IF($Q44=4,1,0)),IF($F44&lt;=85,1,0))</formula>
    </cfRule>
  </conditionalFormatting>
  <conditionalFormatting sqref="AI44">
    <cfRule type="expression" dxfId="12847" priority="929">
      <formula>AND(IF(OR($Q44=1,$Q44=2),1,0),IF($X44&lt;=20,1,0))</formula>
    </cfRule>
    <cfRule type="expression" dxfId="12846" priority="930">
      <formula>AND(IF($Q44=2,1,0),IF($X44&lt;30,1,0))</formula>
    </cfRule>
    <cfRule type="expression" dxfId="12845" priority="931">
      <formula>AND(IF($Q44=3,1,0),IF($X44&lt;30,1,0))</formula>
    </cfRule>
    <cfRule type="expression" dxfId="12844" priority="932">
      <formula>AND(IF($Q44=3,1,IF($Q44=4,1,0)),IF($F44&lt;=85,1,0))</formula>
    </cfRule>
  </conditionalFormatting>
  <conditionalFormatting sqref="AV45">
    <cfRule type="expression" dxfId="12843" priority="927">
      <formula>AV45="X"</formula>
    </cfRule>
    <cfRule type="expression" dxfId="12842" priority="928">
      <formula>AV45="후보"</formula>
    </cfRule>
  </conditionalFormatting>
  <conditionalFormatting sqref="AC45">
    <cfRule type="cellIs" dxfId="12841" priority="924" operator="greaterThan">
      <formula>0.9</formula>
    </cfRule>
    <cfRule type="cellIs" dxfId="12840" priority="925" operator="greaterThan">
      <formula>0.85</formula>
    </cfRule>
  </conditionalFormatting>
  <conditionalFormatting sqref="N45">
    <cfRule type="cellIs" dxfId="12839" priority="922" operator="greaterThan">
      <formula>0.9</formula>
    </cfRule>
    <cfRule type="cellIs" dxfId="12838" priority="923" operator="greaterThan">
      <formula>0.85</formula>
    </cfRule>
  </conditionalFormatting>
  <conditionalFormatting sqref="E45">
    <cfRule type="expression" dxfId="12837" priority="918">
      <formula>AND(IF(OR($Q45=1,$Q45=2),1,0),IF($X45&lt;=20,1,0))</formula>
    </cfRule>
    <cfRule type="expression" dxfId="12836" priority="919">
      <formula>AND(IF($Q45=2,1,0),IF($X45&lt;30,1,0))</formula>
    </cfRule>
    <cfRule type="expression" dxfId="12835" priority="920">
      <formula>AND(IF($Q45=3,1,0),IF($X45&lt;30,1,0))</formula>
    </cfRule>
    <cfRule type="expression" dxfId="12834" priority="921">
      <formula>AND(IF($Q45=3,1,IF($Q45=4,1,0)),IF($F45&lt;=85,1,0))</formula>
    </cfRule>
  </conditionalFormatting>
  <conditionalFormatting sqref="X45">
    <cfRule type="expression" dxfId="12833" priority="914">
      <formula>AND(IF(OR($Q45=1,$Q45=2),1,0),IF($X45&lt;=20,1,0))</formula>
    </cfRule>
    <cfRule type="expression" dxfId="12832" priority="915">
      <formula>AND(IF($Q45=2,1,0),IF($X45&lt;30,1,0))</formula>
    </cfRule>
    <cfRule type="expression" dxfId="12831" priority="916">
      <formula>AND(IF($Q45=3,1,0),IF($X45&lt;30,1,0))</formula>
    </cfRule>
    <cfRule type="expression" dxfId="12830" priority="917">
      <formula>AND(IF($Q45=3,1,IF($Q45=4,1,0)),IF($F45&lt;=85,1,0))</formula>
    </cfRule>
  </conditionalFormatting>
  <conditionalFormatting sqref="AI45">
    <cfRule type="expression" dxfId="12829" priority="910">
      <formula>AND(IF(OR($Q45=1,$Q45=2),1,0),IF($X45&lt;=20,1,0))</formula>
    </cfRule>
    <cfRule type="expression" dxfId="12828" priority="911">
      <formula>AND(IF($Q45=2,1,0),IF($X45&lt;30,1,0))</formula>
    </cfRule>
    <cfRule type="expression" dxfId="12827" priority="912">
      <formula>AND(IF($Q45=3,1,0),IF($X45&lt;30,1,0))</formula>
    </cfRule>
    <cfRule type="expression" dxfId="12826" priority="913">
      <formula>AND(IF($Q45=3,1,IF($Q45=4,1,0)),IF($F45&lt;=85,1,0))</formula>
    </cfRule>
  </conditionalFormatting>
  <conditionalFormatting sqref="AV46">
    <cfRule type="expression" dxfId="12825" priority="908">
      <formula>AV46="X"</formula>
    </cfRule>
    <cfRule type="expression" dxfId="12824" priority="909">
      <formula>AV46="후보"</formula>
    </cfRule>
  </conditionalFormatting>
  <conditionalFormatting sqref="AC46">
    <cfRule type="cellIs" dxfId="12823" priority="905" operator="greaterThan">
      <formula>0.9</formula>
    </cfRule>
    <cfRule type="cellIs" dxfId="12822" priority="906" operator="greaterThan">
      <formula>0.85</formula>
    </cfRule>
  </conditionalFormatting>
  <conditionalFormatting sqref="N46">
    <cfRule type="cellIs" dxfId="12821" priority="903" operator="greaterThan">
      <formula>0.9</formula>
    </cfRule>
    <cfRule type="cellIs" dxfId="12820" priority="904" operator="greaterThan">
      <formula>0.85</formula>
    </cfRule>
  </conditionalFormatting>
  <conditionalFormatting sqref="E46">
    <cfRule type="expression" dxfId="12819" priority="899">
      <formula>AND(IF(OR($Q46=1,$Q46=2),1,0),IF($X46&lt;=20,1,0))</formula>
    </cfRule>
    <cfRule type="expression" dxfId="12818" priority="900">
      <formula>AND(IF($Q46=2,1,0),IF($X46&lt;30,1,0))</formula>
    </cfRule>
    <cfRule type="expression" dxfId="12817" priority="901">
      <formula>AND(IF($Q46=3,1,0),IF($X46&lt;30,1,0))</formula>
    </cfRule>
    <cfRule type="expression" dxfId="12816" priority="902">
      <formula>AND(IF($Q46=3,1,IF($Q46=4,1,0)),IF($F46&lt;=85,1,0))</formula>
    </cfRule>
  </conditionalFormatting>
  <conditionalFormatting sqref="X46">
    <cfRule type="expression" dxfId="12815" priority="895">
      <formula>AND(IF(OR($Q46=1,$Q46=2),1,0),IF($X46&lt;=20,1,0))</formula>
    </cfRule>
    <cfRule type="expression" dxfId="12814" priority="896">
      <formula>AND(IF($Q46=2,1,0),IF($X46&lt;30,1,0))</formula>
    </cfRule>
    <cfRule type="expression" dxfId="12813" priority="897">
      <formula>AND(IF($Q46=3,1,0),IF($X46&lt;30,1,0))</formula>
    </cfRule>
    <cfRule type="expression" dxfId="12812" priority="898">
      <formula>AND(IF($Q46=3,1,IF($Q46=4,1,0)),IF($F46&lt;=85,1,0))</formula>
    </cfRule>
  </conditionalFormatting>
  <conditionalFormatting sqref="AI46">
    <cfRule type="expression" dxfId="12811" priority="891">
      <formula>AND(IF(OR($Q46=1,$Q46=2),1,0),IF($X46&lt;=20,1,0))</formula>
    </cfRule>
    <cfRule type="expression" dxfId="12810" priority="892">
      <formula>AND(IF($Q46=2,1,0),IF($X46&lt;30,1,0))</formula>
    </cfRule>
    <cfRule type="expression" dxfId="12809" priority="893">
      <formula>AND(IF($Q46=3,1,0),IF($X46&lt;30,1,0))</formula>
    </cfRule>
    <cfRule type="expression" dxfId="12808" priority="894">
      <formula>AND(IF($Q46=3,1,IF($Q46=4,1,0)),IF($F46&lt;=85,1,0))</formula>
    </cfRule>
  </conditionalFormatting>
  <conditionalFormatting sqref="AV47">
    <cfRule type="expression" dxfId="12807" priority="889">
      <formula>AV47="X"</formula>
    </cfRule>
    <cfRule type="expression" dxfId="12806" priority="890">
      <formula>AV47="후보"</formula>
    </cfRule>
  </conditionalFormatting>
  <conditionalFormatting sqref="AC47">
    <cfRule type="cellIs" dxfId="12805" priority="886" operator="greaterThan">
      <formula>0.9</formula>
    </cfRule>
    <cfRule type="cellIs" dxfId="12804" priority="887" operator="greaterThan">
      <formula>0.85</formula>
    </cfRule>
  </conditionalFormatting>
  <conditionalFormatting sqref="N47">
    <cfRule type="cellIs" dxfId="12803" priority="884" operator="greaterThan">
      <formula>0.9</formula>
    </cfRule>
    <cfRule type="cellIs" dxfId="12802" priority="885" operator="greaterThan">
      <formula>0.85</formula>
    </cfRule>
  </conditionalFormatting>
  <conditionalFormatting sqref="E47">
    <cfRule type="expression" dxfId="12801" priority="880">
      <formula>AND(IF(OR($Q47=1,$Q47=2),1,0),IF($X47&lt;=20,1,0))</formula>
    </cfRule>
    <cfRule type="expression" dxfId="12800" priority="881">
      <formula>AND(IF($Q47=2,1,0),IF($X47&lt;30,1,0))</formula>
    </cfRule>
    <cfRule type="expression" dxfId="12799" priority="882">
      <formula>AND(IF($Q47=3,1,0),IF($X47&lt;30,1,0))</formula>
    </cfRule>
    <cfRule type="expression" dxfId="12798" priority="883">
      <formula>AND(IF($Q47=3,1,IF($Q47=4,1,0)),IF($F47&lt;=85,1,0))</formula>
    </cfRule>
  </conditionalFormatting>
  <conditionalFormatting sqref="X47">
    <cfRule type="expression" dxfId="12797" priority="876">
      <formula>AND(IF(OR($Q47=1,$Q47=2),1,0),IF($X47&lt;=20,1,0))</formula>
    </cfRule>
    <cfRule type="expression" dxfId="12796" priority="877">
      <formula>AND(IF($Q47=2,1,0),IF($X47&lt;30,1,0))</formula>
    </cfRule>
    <cfRule type="expression" dxfId="12795" priority="878">
      <formula>AND(IF($Q47=3,1,0),IF($X47&lt;30,1,0))</formula>
    </cfRule>
    <cfRule type="expression" dxfId="12794" priority="879">
      <formula>AND(IF($Q47=3,1,IF($Q47=4,1,0)),IF($F47&lt;=85,1,0))</formula>
    </cfRule>
  </conditionalFormatting>
  <conditionalFormatting sqref="AI47">
    <cfRule type="expression" dxfId="12793" priority="872">
      <formula>AND(IF(OR($Q47=1,$Q47=2),1,0),IF($X47&lt;=20,1,0))</formula>
    </cfRule>
    <cfRule type="expression" dxfId="12792" priority="873">
      <formula>AND(IF($Q47=2,1,0),IF($X47&lt;30,1,0))</formula>
    </cfRule>
    <cfRule type="expression" dxfId="12791" priority="874">
      <formula>AND(IF($Q47=3,1,0),IF($X47&lt;30,1,0))</formula>
    </cfRule>
    <cfRule type="expression" dxfId="12790" priority="875">
      <formula>AND(IF($Q47=3,1,IF($Q47=4,1,0)),IF($F47&lt;=85,1,0))</formula>
    </cfRule>
  </conditionalFormatting>
  <conditionalFormatting sqref="AV48">
    <cfRule type="expression" dxfId="12789" priority="870">
      <formula>AV48="X"</formula>
    </cfRule>
    <cfRule type="expression" dxfId="12788" priority="871">
      <formula>AV48="후보"</formula>
    </cfRule>
  </conditionalFormatting>
  <conditionalFormatting sqref="AC48">
    <cfRule type="cellIs" dxfId="12787" priority="867" operator="greaterThan">
      <formula>0.9</formula>
    </cfRule>
    <cfRule type="cellIs" dxfId="12786" priority="868" operator="greaterThan">
      <formula>0.85</formula>
    </cfRule>
  </conditionalFormatting>
  <conditionalFormatting sqref="N48">
    <cfRule type="cellIs" dxfId="12785" priority="865" operator="greaterThan">
      <formula>0.9</formula>
    </cfRule>
    <cfRule type="cellIs" dxfId="12784" priority="866" operator="greaterThan">
      <formula>0.85</formula>
    </cfRule>
  </conditionalFormatting>
  <conditionalFormatting sqref="E48">
    <cfRule type="expression" dxfId="12783" priority="861">
      <formula>AND(IF(OR($Q48=1,$Q48=2),1,0),IF($X48&lt;=20,1,0))</formula>
    </cfRule>
    <cfRule type="expression" dxfId="12782" priority="862">
      <formula>AND(IF($Q48=2,1,0),IF($X48&lt;30,1,0))</formula>
    </cfRule>
    <cfRule type="expression" dxfId="12781" priority="863">
      <formula>AND(IF($Q48=3,1,0),IF($X48&lt;30,1,0))</formula>
    </cfRule>
    <cfRule type="expression" dxfId="12780" priority="864">
      <formula>AND(IF($Q48=3,1,IF($Q48=4,1,0)),IF($F48&lt;=85,1,0))</formula>
    </cfRule>
  </conditionalFormatting>
  <conditionalFormatting sqref="X48">
    <cfRule type="expression" dxfId="12779" priority="857">
      <formula>AND(IF(OR($Q48=1,$Q48=2),1,0),IF($X48&lt;=20,1,0))</formula>
    </cfRule>
    <cfRule type="expression" dxfId="12778" priority="858">
      <formula>AND(IF($Q48=2,1,0),IF($X48&lt;30,1,0))</formula>
    </cfRule>
    <cfRule type="expression" dxfId="12777" priority="859">
      <formula>AND(IF($Q48=3,1,0),IF($X48&lt;30,1,0))</formula>
    </cfRule>
    <cfRule type="expression" dxfId="12776" priority="860">
      <formula>AND(IF($Q48=3,1,IF($Q48=4,1,0)),IF($F48&lt;=85,1,0))</formula>
    </cfRule>
  </conditionalFormatting>
  <conditionalFormatting sqref="AI48">
    <cfRule type="expression" dxfId="12775" priority="853">
      <formula>AND(IF(OR($Q48=1,$Q48=2),1,0),IF($X48&lt;=20,1,0))</formula>
    </cfRule>
    <cfRule type="expression" dxfId="12774" priority="854">
      <formula>AND(IF($Q48=2,1,0),IF($X48&lt;30,1,0))</formula>
    </cfRule>
    <cfRule type="expression" dxfId="12773" priority="855">
      <formula>AND(IF($Q48=3,1,0),IF($X48&lt;30,1,0))</formula>
    </cfRule>
    <cfRule type="expression" dxfId="12772" priority="856">
      <formula>AND(IF($Q48=3,1,IF($Q48=4,1,0)),IF($F48&lt;=85,1,0))</formula>
    </cfRule>
  </conditionalFormatting>
  <conditionalFormatting sqref="AV49">
    <cfRule type="expression" dxfId="12771" priority="851">
      <formula>AV49="X"</formula>
    </cfRule>
    <cfRule type="expression" dxfId="12770" priority="852">
      <formula>AV49="후보"</formula>
    </cfRule>
  </conditionalFormatting>
  <conditionalFormatting sqref="AC49">
    <cfRule type="cellIs" dxfId="12769" priority="848" operator="greaterThan">
      <formula>0.9</formula>
    </cfRule>
    <cfRule type="cellIs" dxfId="12768" priority="849" operator="greaterThan">
      <formula>0.85</formula>
    </cfRule>
  </conditionalFormatting>
  <conditionalFormatting sqref="N49">
    <cfRule type="cellIs" dxfId="12767" priority="846" operator="greaterThan">
      <formula>0.9</formula>
    </cfRule>
    <cfRule type="cellIs" dxfId="12766" priority="847" operator="greaterThan">
      <formula>0.85</formula>
    </cfRule>
  </conditionalFormatting>
  <conditionalFormatting sqref="E49">
    <cfRule type="expression" dxfId="12765" priority="842">
      <formula>AND(IF(OR($Q49=1,$Q49=2),1,0),IF($X49&lt;=20,1,0))</formula>
    </cfRule>
    <cfRule type="expression" dxfId="12764" priority="843">
      <formula>AND(IF($Q49=2,1,0),IF($X49&lt;30,1,0))</formula>
    </cfRule>
    <cfRule type="expression" dxfId="12763" priority="844">
      <formula>AND(IF($Q49=3,1,0),IF($X49&lt;30,1,0))</formula>
    </cfRule>
    <cfRule type="expression" dxfId="12762" priority="845">
      <formula>AND(IF($Q49=3,1,IF($Q49=4,1,0)),IF($F49&lt;=85,1,0))</formula>
    </cfRule>
  </conditionalFormatting>
  <conditionalFormatting sqref="X49">
    <cfRule type="expression" dxfId="12761" priority="838">
      <formula>AND(IF(OR($Q49=1,$Q49=2),1,0),IF($X49&lt;=20,1,0))</formula>
    </cfRule>
    <cfRule type="expression" dxfId="12760" priority="839">
      <formula>AND(IF($Q49=2,1,0),IF($X49&lt;30,1,0))</formula>
    </cfRule>
    <cfRule type="expression" dxfId="12759" priority="840">
      <formula>AND(IF($Q49=3,1,0),IF($X49&lt;30,1,0))</formula>
    </cfRule>
    <cfRule type="expression" dxfId="12758" priority="841">
      <formula>AND(IF($Q49=3,1,IF($Q49=4,1,0)),IF($F49&lt;=85,1,0))</formula>
    </cfRule>
  </conditionalFormatting>
  <conditionalFormatting sqref="AI49">
    <cfRule type="expression" dxfId="12757" priority="834">
      <formula>AND(IF(OR($Q49=1,$Q49=2),1,0),IF($X49&lt;=20,1,0))</formula>
    </cfRule>
    <cfRule type="expression" dxfId="12756" priority="835">
      <formula>AND(IF($Q49=2,1,0),IF($X49&lt;30,1,0))</formula>
    </cfRule>
    <cfRule type="expression" dxfId="12755" priority="836">
      <formula>AND(IF($Q49=3,1,0),IF($X49&lt;30,1,0))</formula>
    </cfRule>
    <cfRule type="expression" dxfId="12754" priority="837">
      <formula>AND(IF($Q49=3,1,IF($Q49=4,1,0)),IF($F49&lt;=85,1,0))</formula>
    </cfRule>
  </conditionalFormatting>
  <conditionalFormatting sqref="AV50">
    <cfRule type="expression" dxfId="12753" priority="832">
      <formula>AV50="X"</formula>
    </cfRule>
    <cfRule type="expression" dxfId="12752" priority="833">
      <formula>AV50="후보"</formula>
    </cfRule>
  </conditionalFormatting>
  <conditionalFormatting sqref="AC50">
    <cfRule type="cellIs" dxfId="12751" priority="829" operator="greaterThan">
      <formula>0.9</formula>
    </cfRule>
    <cfRule type="cellIs" dxfId="12750" priority="830" operator="greaterThan">
      <formula>0.85</formula>
    </cfRule>
  </conditionalFormatting>
  <conditionalFormatting sqref="N50">
    <cfRule type="cellIs" dxfId="12749" priority="827" operator="greaterThan">
      <formula>0.9</formula>
    </cfRule>
    <cfRule type="cellIs" dxfId="12748" priority="828" operator="greaterThan">
      <formula>0.85</formula>
    </cfRule>
  </conditionalFormatting>
  <conditionalFormatting sqref="E50">
    <cfRule type="expression" dxfId="12747" priority="823">
      <formula>AND(IF(OR($Q50=1,$Q50=2),1,0),IF($X50&lt;=20,1,0))</formula>
    </cfRule>
    <cfRule type="expression" dxfId="12746" priority="824">
      <formula>AND(IF($Q50=2,1,0),IF($X50&lt;30,1,0))</formula>
    </cfRule>
    <cfRule type="expression" dxfId="12745" priority="825">
      <formula>AND(IF($Q50=3,1,0),IF($X50&lt;30,1,0))</formula>
    </cfRule>
    <cfRule type="expression" dxfId="12744" priority="826">
      <formula>AND(IF($Q50=3,1,IF($Q50=4,1,0)),IF($F50&lt;=85,1,0))</formula>
    </cfRule>
  </conditionalFormatting>
  <conditionalFormatting sqref="X50">
    <cfRule type="expression" dxfId="12743" priority="819">
      <formula>AND(IF(OR($Q50=1,$Q50=2),1,0),IF($X50&lt;=20,1,0))</formula>
    </cfRule>
    <cfRule type="expression" dxfId="12742" priority="820">
      <formula>AND(IF($Q50=2,1,0),IF($X50&lt;30,1,0))</formula>
    </cfRule>
    <cfRule type="expression" dxfId="12741" priority="821">
      <formula>AND(IF($Q50=3,1,0),IF($X50&lt;30,1,0))</formula>
    </cfRule>
    <cfRule type="expression" dxfId="12740" priority="822">
      <formula>AND(IF($Q50=3,1,IF($Q50=4,1,0)),IF($F50&lt;=85,1,0))</formula>
    </cfRule>
  </conditionalFormatting>
  <conditionalFormatting sqref="AI50">
    <cfRule type="expression" dxfId="12739" priority="815">
      <formula>AND(IF(OR($Q50=1,$Q50=2),1,0),IF($X50&lt;=20,1,0))</formula>
    </cfRule>
    <cfRule type="expression" dxfId="12738" priority="816">
      <formula>AND(IF($Q50=2,1,0),IF($X50&lt;30,1,0))</formula>
    </cfRule>
    <cfRule type="expression" dxfId="12737" priority="817">
      <formula>AND(IF($Q50=3,1,0),IF($X50&lt;30,1,0))</formula>
    </cfRule>
    <cfRule type="expression" dxfId="12736" priority="818">
      <formula>AND(IF($Q50=3,1,IF($Q50=4,1,0)),IF($F50&lt;=85,1,0))</formula>
    </cfRule>
  </conditionalFormatting>
  <conditionalFormatting sqref="AV51">
    <cfRule type="expression" dxfId="12735" priority="813">
      <formula>AV51="X"</formula>
    </cfRule>
    <cfRule type="expression" dxfId="12734" priority="814">
      <formula>AV51="후보"</formula>
    </cfRule>
  </conditionalFormatting>
  <conditionalFormatting sqref="AC51">
    <cfRule type="cellIs" dxfId="12733" priority="810" operator="greaterThan">
      <formula>0.9</formula>
    </cfRule>
    <cfRule type="cellIs" dxfId="12732" priority="811" operator="greaterThan">
      <formula>0.85</formula>
    </cfRule>
  </conditionalFormatting>
  <conditionalFormatting sqref="N51">
    <cfRule type="cellIs" dxfId="12731" priority="808" operator="greaterThan">
      <formula>0.9</formula>
    </cfRule>
    <cfRule type="cellIs" dxfId="12730" priority="809" operator="greaterThan">
      <formula>0.85</formula>
    </cfRule>
  </conditionalFormatting>
  <conditionalFormatting sqref="E51">
    <cfRule type="expression" dxfId="12729" priority="804">
      <formula>AND(IF(OR($Q51=1,$Q51=2),1,0),IF($X51&lt;=20,1,0))</formula>
    </cfRule>
    <cfRule type="expression" dxfId="12728" priority="805">
      <formula>AND(IF($Q51=2,1,0),IF($X51&lt;30,1,0))</formula>
    </cfRule>
    <cfRule type="expression" dxfId="12727" priority="806">
      <formula>AND(IF($Q51=3,1,0),IF($X51&lt;30,1,0))</formula>
    </cfRule>
    <cfRule type="expression" dxfId="12726" priority="807">
      <formula>AND(IF($Q51=3,1,IF($Q51=4,1,0)),IF($F51&lt;=85,1,0))</formula>
    </cfRule>
  </conditionalFormatting>
  <conditionalFormatting sqref="X51">
    <cfRule type="expression" dxfId="12725" priority="800">
      <formula>AND(IF(OR($Q51=1,$Q51=2),1,0),IF($X51&lt;=20,1,0))</formula>
    </cfRule>
    <cfRule type="expression" dxfId="12724" priority="801">
      <formula>AND(IF($Q51=2,1,0),IF($X51&lt;30,1,0))</formula>
    </cfRule>
    <cfRule type="expression" dxfId="12723" priority="802">
      <formula>AND(IF($Q51=3,1,0),IF($X51&lt;30,1,0))</formula>
    </cfRule>
    <cfRule type="expression" dxfId="12722" priority="803">
      <formula>AND(IF($Q51=3,1,IF($Q51=4,1,0)),IF($F51&lt;=85,1,0))</formula>
    </cfRule>
  </conditionalFormatting>
  <conditionalFormatting sqref="AI51">
    <cfRule type="expression" dxfId="12721" priority="796">
      <formula>AND(IF(OR($Q51=1,$Q51=2),1,0),IF($X51&lt;=20,1,0))</formula>
    </cfRule>
    <cfRule type="expression" dxfId="12720" priority="797">
      <formula>AND(IF($Q51=2,1,0),IF($X51&lt;30,1,0))</formula>
    </cfRule>
    <cfRule type="expression" dxfId="12719" priority="798">
      <formula>AND(IF($Q51=3,1,0),IF($X51&lt;30,1,0))</formula>
    </cfRule>
    <cfRule type="expression" dxfId="12718" priority="799">
      <formula>AND(IF($Q51=3,1,IF($Q51=4,1,0)),IF($F51&lt;=85,1,0))</formula>
    </cfRule>
  </conditionalFormatting>
  <conditionalFormatting sqref="AV52">
    <cfRule type="expression" dxfId="12717" priority="794">
      <formula>AV52="X"</formula>
    </cfRule>
    <cfRule type="expression" dxfId="12716" priority="795">
      <formula>AV52="후보"</formula>
    </cfRule>
  </conditionalFormatting>
  <conditionalFormatting sqref="AC52">
    <cfRule type="cellIs" dxfId="12715" priority="791" operator="greaterThan">
      <formula>0.9</formula>
    </cfRule>
    <cfRule type="cellIs" dxfId="12714" priority="792" operator="greaterThan">
      <formula>0.85</formula>
    </cfRule>
  </conditionalFormatting>
  <conditionalFormatting sqref="N52">
    <cfRule type="cellIs" dxfId="12713" priority="789" operator="greaterThan">
      <formula>0.9</formula>
    </cfRule>
    <cfRule type="cellIs" dxfId="12712" priority="790" operator="greaterThan">
      <formula>0.85</formula>
    </cfRule>
  </conditionalFormatting>
  <conditionalFormatting sqref="E52">
    <cfRule type="expression" dxfId="12711" priority="785">
      <formula>AND(IF(OR($Q52=1,$Q52=2),1,0),IF($X52&lt;=20,1,0))</formula>
    </cfRule>
    <cfRule type="expression" dxfId="12710" priority="786">
      <formula>AND(IF($Q52=2,1,0),IF($X52&lt;30,1,0))</formula>
    </cfRule>
    <cfRule type="expression" dxfId="12709" priority="787">
      <formula>AND(IF($Q52=3,1,0),IF($X52&lt;30,1,0))</formula>
    </cfRule>
    <cfRule type="expression" dxfId="12708" priority="788">
      <formula>AND(IF($Q52=3,1,IF($Q52=4,1,0)),IF($F52&lt;=85,1,0))</formula>
    </cfRule>
  </conditionalFormatting>
  <conditionalFormatting sqref="X52">
    <cfRule type="expression" dxfId="12707" priority="781">
      <formula>AND(IF(OR($Q52=1,$Q52=2),1,0),IF($X52&lt;=20,1,0))</formula>
    </cfRule>
    <cfRule type="expression" dxfId="12706" priority="782">
      <formula>AND(IF($Q52=2,1,0),IF($X52&lt;30,1,0))</formula>
    </cfRule>
    <cfRule type="expression" dxfId="12705" priority="783">
      <formula>AND(IF($Q52=3,1,0),IF($X52&lt;30,1,0))</formula>
    </cfRule>
    <cfRule type="expression" dxfId="12704" priority="784">
      <formula>AND(IF($Q52=3,1,IF($Q52=4,1,0)),IF($F52&lt;=85,1,0))</formula>
    </cfRule>
  </conditionalFormatting>
  <conditionalFormatting sqref="AI52">
    <cfRule type="expression" dxfId="12703" priority="777">
      <formula>AND(IF(OR($Q52=1,$Q52=2),1,0),IF($X52&lt;=20,1,0))</formula>
    </cfRule>
    <cfRule type="expression" dxfId="12702" priority="778">
      <formula>AND(IF($Q52=2,1,0),IF($X52&lt;30,1,0))</formula>
    </cfRule>
    <cfRule type="expression" dxfId="12701" priority="779">
      <formula>AND(IF($Q52=3,1,0),IF($X52&lt;30,1,0))</formula>
    </cfRule>
    <cfRule type="expression" dxfId="12700" priority="780">
      <formula>AND(IF($Q52=3,1,IF($Q52=4,1,0)),IF($F52&lt;=85,1,0))</formula>
    </cfRule>
  </conditionalFormatting>
  <conditionalFormatting sqref="AV53">
    <cfRule type="expression" dxfId="12699" priority="775">
      <formula>AV53="X"</formula>
    </cfRule>
    <cfRule type="expression" dxfId="12698" priority="776">
      <formula>AV53="후보"</formula>
    </cfRule>
  </conditionalFormatting>
  <conditionalFormatting sqref="AC53">
    <cfRule type="cellIs" dxfId="12697" priority="772" operator="greaterThan">
      <formula>0.9</formula>
    </cfRule>
    <cfRule type="cellIs" dxfId="12696" priority="773" operator="greaterThan">
      <formula>0.85</formula>
    </cfRule>
  </conditionalFormatting>
  <conditionalFormatting sqref="N53">
    <cfRule type="cellIs" dxfId="12695" priority="770" operator="greaterThan">
      <formula>0.9</formula>
    </cfRule>
    <cfRule type="cellIs" dxfId="12694" priority="771" operator="greaterThan">
      <formula>0.85</formula>
    </cfRule>
  </conditionalFormatting>
  <conditionalFormatting sqref="E53">
    <cfRule type="expression" dxfId="12693" priority="766">
      <formula>AND(IF(OR($Q53=1,$Q53=2),1,0),IF($X53&lt;=20,1,0))</formula>
    </cfRule>
    <cfRule type="expression" dxfId="12692" priority="767">
      <formula>AND(IF($Q53=2,1,0),IF($X53&lt;30,1,0))</formula>
    </cfRule>
    <cfRule type="expression" dxfId="12691" priority="768">
      <formula>AND(IF($Q53=3,1,0),IF($X53&lt;30,1,0))</formula>
    </cfRule>
    <cfRule type="expression" dxfId="12690" priority="769">
      <formula>AND(IF($Q53=3,1,IF($Q53=4,1,0)),IF($F53&lt;=85,1,0))</formula>
    </cfRule>
  </conditionalFormatting>
  <conditionalFormatting sqref="X53">
    <cfRule type="expression" dxfId="12689" priority="762">
      <formula>AND(IF(OR($Q53=1,$Q53=2),1,0),IF($X53&lt;=20,1,0))</formula>
    </cfRule>
    <cfRule type="expression" dxfId="12688" priority="763">
      <formula>AND(IF($Q53=2,1,0),IF($X53&lt;30,1,0))</formula>
    </cfRule>
    <cfRule type="expression" dxfId="12687" priority="764">
      <formula>AND(IF($Q53=3,1,0),IF($X53&lt;30,1,0))</formula>
    </cfRule>
    <cfRule type="expression" dxfId="12686" priority="765">
      <formula>AND(IF($Q53=3,1,IF($Q53=4,1,0)),IF($F53&lt;=85,1,0))</formula>
    </cfRule>
  </conditionalFormatting>
  <conditionalFormatting sqref="AI53">
    <cfRule type="expression" dxfId="12685" priority="758">
      <formula>AND(IF(OR($Q53=1,$Q53=2),1,0),IF($X53&lt;=20,1,0))</formula>
    </cfRule>
    <cfRule type="expression" dxfId="12684" priority="759">
      <formula>AND(IF($Q53=2,1,0),IF($X53&lt;30,1,0))</formula>
    </cfRule>
    <cfRule type="expression" dxfId="12683" priority="760">
      <formula>AND(IF($Q53=3,1,0),IF($X53&lt;30,1,0))</formula>
    </cfRule>
    <cfRule type="expression" dxfId="12682" priority="761">
      <formula>AND(IF($Q53=3,1,IF($Q53=4,1,0)),IF($F53&lt;=85,1,0))</formula>
    </cfRule>
  </conditionalFormatting>
  <conditionalFormatting sqref="AV54">
    <cfRule type="expression" dxfId="12681" priority="756">
      <formula>AV54="X"</formula>
    </cfRule>
    <cfRule type="expression" dxfId="12680" priority="757">
      <formula>AV54="후보"</formula>
    </cfRule>
  </conditionalFormatting>
  <conditionalFormatting sqref="AC54 N54">
    <cfRule type="cellIs" dxfId="12679" priority="753" operator="greaterThan">
      <formula>0.9</formula>
    </cfRule>
    <cfRule type="cellIs" dxfId="12678" priority="754" operator="greaterThan">
      <formula>0.85</formula>
    </cfRule>
  </conditionalFormatting>
  <conditionalFormatting sqref="AV55">
    <cfRule type="expression" dxfId="12677" priority="751">
      <formula>AV55="X"</formula>
    </cfRule>
    <cfRule type="expression" dxfId="12676" priority="752">
      <formula>AV55="후보"</formula>
    </cfRule>
  </conditionalFormatting>
  <conditionalFormatting sqref="AC55">
    <cfRule type="cellIs" dxfId="12675" priority="748" operator="greaterThan">
      <formula>0.9</formula>
    </cfRule>
    <cfRule type="cellIs" dxfId="12674" priority="749" operator="greaterThan">
      <formula>0.85</formula>
    </cfRule>
  </conditionalFormatting>
  <conditionalFormatting sqref="N55">
    <cfRule type="cellIs" dxfId="12673" priority="746" operator="greaterThan">
      <formula>0.9</formula>
    </cfRule>
    <cfRule type="cellIs" dxfId="12672" priority="747" operator="greaterThan">
      <formula>0.85</formula>
    </cfRule>
  </conditionalFormatting>
  <conditionalFormatting sqref="E55">
    <cfRule type="expression" dxfId="12671" priority="742">
      <formula>AND(IF(OR($Q55=1,$Q55=2),1,0),IF($X55&lt;=20,1,0))</formula>
    </cfRule>
    <cfRule type="expression" dxfId="12670" priority="743">
      <formula>AND(IF($Q55=2,1,0),IF($X55&lt;30,1,0))</formula>
    </cfRule>
    <cfRule type="expression" dxfId="12669" priority="744">
      <formula>AND(IF($Q55=3,1,0),IF($X55&lt;30,1,0))</formula>
    </cfRule>
    <cfRule type="expression" dxfId="12668" priority="745">
      <formula>AND(IF($Q55=3,1,IF($Q55=4,1,0)),IF($F55&lt;=85,1,0))</formula>
    </cfRule>
  </conditionalFormatting>
  <conditionalFormatting sqref="X55">
    <cfRule type="expression" dxfId="12667" priority="738">
      <formula>AND(IF(OR($Q55=1,$Q55=2),1,0),IF($X55&lt;=20,1,0))</formula>
    </cfRule>
    <cfRule type="expression" dxfId="12666" priority="739">
      <formula>AND(IF($Q55=2,1,0),IF($X55&lt;30,1,0))</formula>
    </cfRule>
    <cfRule type="expression" dxfId="12665" priority="740">
      <formula>AND(IF($Q55=3,1,0),IF($X55&lt;30,1,0))</formula>
    </cfRule>
    <cfRule type="expression" dxfId="12664" priority="741">
      <formula>AND(IF($Q55=3,1,IF($Q55=4,1,0)),IF($F55&lt;=85,1,0))</formula>
    </cfRule>
  </conditionalFormatting>
  <conditionalFormatting sqref="AI55">
    <cfRule type="expression" dxfId="12663" priority="734">
      <formula>AND(IF(OR($Q55=1,$Q55=2),1,0),IF($X55&lt;=20,1,0))</formula>
    </cfRule>
    <cfRule type="expression" dxfId="12662" priority="735">
      <formula>AND(IF($Q55=2,1,0),IF($X55&lt;30,1,0))</formula>
    </cfRule>
    <cfRule type="expression" dxfId="12661" priority="736">
      <formula>AND(IF($Q55=3,1,0),IF($X55&lt;30,1,0))</formula>
    </cfRule>
    <cfRule type="expression" dxfId="12660" priority="737">
      <formula>AND(IF($Q55=3,1,IF($Q55=4,1,0)),IF($F55&lt;=85,1,0))</formula>
    </cfRule>
  </conditionalFormatting>
  <conditionalFormatting sqref="AV56">
    <cfRule type="expression" dxfId="12659" priority="732">
      <formula>AV56="X"</formula>
    </cfRule>
    <cfRule type="expression" dxfId="12658" priority="733">
      <formula>AV56="후보"</formula>
    </cfRule>
  </conditionalFormatting>
  <conditionalFormatting sqref="AC56">
    <cfRule type="cellIs" dxfId="12657" priority="729" operator="greaterThan">
      <formula>0.9</formula>
    </cfRule>
    <cfRule type="cellIs" dxfId="12656" priority="730" operator="greaterThan">
      <formula>0.85</formula>
    </cfRule>
  </conditionalFormatting>
  <conditionalFormatting sqref="N56">
    <cfRule type="cellIs" dxfId="12655" priority="727" operator="greaterThan">
      <formula>0.9</formula>
    </cfRule>
    <cfRule type="cellIs" dxfId="12654" priority="728" operator="greaterThan">
      <formula>0.85</formula>
    </cfRule>
  </conditionalFormatting>
  <conditionalFormatting sqref="E56">
    <cfRule type="expression" dxfId="12653" priority="723">
      <formula>AND(IF(OR($Q56=1,$Q56=2),1,0),IF($X56&lt;=20,1,0))</formula>
    </cfRule>
    <cfRule type="expression" dxfId="12652" priority="724">
      <formula>AND(IF($Q56=2,1,0),IF($X56&lt;30,1,0))</formula>
    </cfRule>
    <cfRule type="expression" dxfId="12651" priority="725">
      <formula>AND(IF($Q56=3,1,0),IF($X56&lt;30,1,0))</formula>
    </cfRule>
    <cfRule type="expression" dxfId="12650" priority="726">
      <formula>AND(IF($Q56=3,1,IF($Q56=4,1,0)),IF($F56&lt;=85,1,0))</formula>
    </cfRule>
  </conditionalFormatting>
  <conditionalFormatting sqref="X56">
    <cfRule type="expression" dxfId="12649" priority="719">
      <formula>AND(IF(OR($Q56=1,$Q56=2),1,0),IF($X56&lt;=20,1,0))</formula>
    </cfRule>
    <cfRule type="expression" dxfId="12648" priority="720">
      <formula>AND(IF($Q56=2,1,0),IF($X56&lt;30,1,0))</formula>
    </cfRule>
    <cfRule type="expression" dxfId="12647" priority="721">
      <formula>AND(IF($Q56=3,1,0),IF($X56&lt;30,1,0))</formula>
    </cfRule>
    <cfRule type="expression" dxfId="12646" priority="722">
      <formula>AND(IF($Q56=3,1,IF($Q56=4,1,0)),IF($F56&lt;=85,1,0))</formula>
    </cfRule>
  </conditionalFormatting>
  <conditionalFormatting sqref="AI56">
    <cfRule type="expression" dxfId="12645" priority="715">
      <formula>AND(IF(OR($Q56=1,$Q56=2),1,0),IF($X56&lt;=20,1,0))</formula>
    </cfRule>
    <cfRule type="expression" dxfId="12644" priority="716">
      <formula>AND(IF($Q56=2,1,0),IF($X56&lt;30,1,0))</formula>
    </cfRule>
    <cfRule type="expression" dxfId="12643" priority="717">
      <formula>AND(IF($Q56=3,1,0),IF($X56&lt;30,1,0))</formula>
    </cfRule>
    <cfRule type="expression" dxfId="12642" priority="718">
      <formula>AND(IF($Q56=3,1,IF($Q56=4,1,0)),IF($F56&lt;=85,1,0))</formula>
    </cfRule>
  </conditionalFormatting>
  <conditionalFormatting sqref="AV57">
    <cfRule type="expression" dxfId="12641" priority="713">
      <formula>AV57="X"</formula>
    </cfRule>
    <cfRule type="expression" dxfId="12640" priority="714">
      <formula>AV57="후보"</formula>
    </cfRule>
  </conditionalFormatting>
  <conditionalFormatting sqref="AC57">
    <cfRule type="cellIs" dxfId="12639" priority="710" operator="greaterThan">
      <formula>0.9</formula>
    </cfRule>
    <cfRule type="cellIs" dxfId="12638" priority="711" operator="greaterThan">
      <formula>0.85</formula>
    </cfRule>
  </conditionalFormatting>
  <conditionalFormatting sqref="N57">
    <cfRule type="cellIs" dxfId="12637" priority="708" operator="greaterThan">
      <formula>0.9</formula>
    </cfRule>
    <cfRule type="cellIs" dxfId="12636" priority="709" operator="greaterThan">
      <formula>0.85</formula>
    </cfRule>
  </conditionalFormatting>
  <conditionalFormatting sqref="E57">
    <cfRule type="expression" dxfId="12635" priority="704">
      <formula>AND(IF(OR($Q57=1,$Q57=2),1,0),IF($X57&lt;=20,1,0))</formula>
    </cfRule>
    <cfRule type="expression" dxfId="12634" priority="705">
      <formula>AND(IF($Q57=2,1,0),IF($X57&lt;30,1,0))</formula>
    </cfRule>
    <cfRule type="expression" dxfId="12633" priority="706">
      <formula>AND(IF($Q57=3,1,0),IF($X57&lt;30,1,0))</formula>
    </cfRule>
    <cfRule type="expression" dxfId="12632" priority="707">
      <formula>AND(IF($Q57=3,1,IF($Q57=4,1,0)),IF($F57&lt;=85,1,0))</formula>
    </cfRule>
  </conditionalFormatting>
  <conditionalFormatting sqref="X57">
    <cfRule type="expression" dxfId="12631" priority="700">
      <formula>AND(IF(OR($Q57=1,$Q57=2),1,0),IF($X57&lt;=20,1,0))</formula>
    </cfRule>
    <cfRule type="expression" dxfId="12630" priority="701">
      <formula>AND(IF($Q57=2,1,0),IF($X57&lt;30,1,0))</formula>
    </cfRule>
    <cfRule type="expression" dxfId="12629" priority="702">
      <formula>AND(IF($Q57=3,1,0),IF($X57&lt;30,1,0))</formula>
    </cfRule>
    <cfRule type="expression" dxfId="12628" priority="703">
      <formula>AND(IF($Q57=3,1,IF($Q57=4,1,0)),IF($F57&lt;=85,1,0))</formula>
    </cfRule>
  </conditionalFormatting>
  <conditionalFormatting sqref="AI57">
    <cfRule type="expression" dxfId="12627" priority="696">
      <formula>AND(IF(OR($Q57=1,$Q57=2),1,0),IF($X57&lt;=20,1,0))</formula>
    </cfRule>
    <cfRule type="expression" dxfId="12626" priority="697">
      <formula>AND(IF($Q57=2,1,0),IF($X57&lt;30,1,0))</formula>
    </cfRule>
    <cfRule type="expression" dxfId="12625" priority="698">
      <formula>AND(IF($Q57=3,1,0),IF($X57&lt;30,1,0))</formula>
    </cfRule>
    <cfRule type="expression" dxfId="12624" priority="699">
      <formula>AND(IF($Q57=3,1,IF($Q57=4,1,0)),IF($F57&lt;=85,1,0))</formula>
    </cfRule>
  </conditionalFormatting>
  <conditionalFormatting sqref="AV58">
    <cfRule type="expression" dxfId="12623" priority="694">
      <formula>AV58="X"</formula>
    </cfRule>
    <cfRule type="expression" dxfId="12622" priority="695">
      <formula>AV58="후보"</formula>
    </cfRule>
  </conditionalFormatting>
  <conditionalFormatting sqref="AC58">
    <cfRule type="cellIs" dxfId="12621" priority="691" operator="greaterThan">
      <formula>0.9</formula>
    </cfRule>
    <cfRule type="cellIs" dxfId="12620" priority="692" operator="greaterThan">
      <formula>0.85</formula>
    </cfRule>
  </conditionalFormatting>
  <conditionalFormatting sqref="N58">
    <cfRule type="cellIs" dxfId="12619" priority="689" operator="greaterThan">
      <formula>0.9</formula>
    </cfRule>
    <cfRule type="cellIs" dxfId="12618" priority="690" operator="greaterThan">
      <formula>0.85</formula>
    </cfRule>
  </conditionalFormatting>
  <conditionalFormatting sqref="E58">
    <cfRule type="expression" dxfId="12617" priority="685">
      <formula>AND(IF(OR($Q58=1,$Q58=2),1,0),IF($X58&lt;=20,1,0))</formula>
    </cfRule>
    <cfRule type="expression" dxfId="12616" priority="686">
      <formula>AND(IF($Q58=2,1,0),IF($X58&lt;30,1,0))</formula>
    </cfRule>
    <cfRule type="expression" dxfId="12615" priority="687">
      <formula>AND(IF($Q58=3,1,0),IF($X58&lt;30,1,0))</formula>
    </cfRule>
    <cfRule type="expression" dxfId="12614" priority="688">
      <formula>AND(IF($Q58=3,1,IF($Q58=4,1,0)),IF($F58&lt;=85,1,0))</formula>
    </cfRule>
  </conditionalFormatting>
  <conditionalFormatting sqref="X58">
    <cfRule type="expression" dxfId="12613" priority="681">
      <formula>AND(IF(OR($Q58=1,$Q58=2),1,0),IF($X58&lt;=20,1,0))</formula>
    </cfRule>
    <cfRule type="expression" dxfId="12612" priority="682">
      <formula>AND(IF($Q58=2,1,0),IF($X58&lt;30,1,0))</formula>
    </cfRule>
    <cfRule type="expression" dxfId="12611" priority="683">
      <formula>AND(IF($Q58=3,1,0),IF($X58&lt;30,1,0))</formula>
    </cfRule>
    <cfRule type="expression" dxfId="12610" priority="684">
      <formula>AND(IF($Q58=3,1,IF($Q58=4,1,0)),IF($F58&lt;=85,1,0))</formula>
    </cfRule>
  </conditionalFormatting>
  <conditionalFormatting sqref="AI58">
    <cfRule type="expression" dxfId="12609" priority="677">
      <formula>AND(IF(OR($Q58=1,$Q58=2),1,0),IF($X58&lt;=20,1,0))</formula>
    </cfRule>
    <cfRule type="expression" dxfId="12608" priority="678">
      <formula>AND(IF($Q58=2,1,0),IF($X58&lt;30,1,0))</formula>
    </cfRule>
    <cfRule type="expression" dxfId="12607" priority="679">
      <formula>AND(IF($Q58=3,1,0),IF($X58&lt;30,1,0))</formula>
    </cfRule>
    <cfRule type="expression" dxfId="12606" priority="680">
      <formula>AND(IF($Q58=3,1,IF($Q58=4,1,0)),IF($F58&lt;=85,1,0))</formula>
    </cfRule>
  </conditionalFormatting>
  <conditionalFormatting sqref="AV59">
    <cfRule type="expression" dxfId="12605" priority="675">
      <formula>AV59="X"</formula>
    </cfRule>
    <cfRule type="expression" dxfId="12604" priority="676">
      <formula>AV59="후보"</formula>
    </cfRule>
  </conditionalFormatting>
  <conditionalFormatting sqref="AC59">
    <cfRule type="cellIs" dxfId="12603" priority="672" operator="greaterThan">
      <formula>0.9</formula>
    </cfRule>
    <cfRule type="cellIs" dxfId="12602" priority="673" operator="greaterThan">
      <formula>0.85</formula>
    </cfRule>
  </conditionalFormatting>
  <conditionalFormatting sqref="N59">
    <cfRule type="cellIs" dxfId="12601" priority="670" operator="greaterThan">
      <formula>0.9</formula>
    </cfRule>
    <cfRule type="cellIs" dxfId="12600" priority="671" operator="greaterThan">
      <formula>0.85</formula>
    </cfRule>
  </conditionalFormatting>
  <conditionalFormatting sqref="E59">
    <cfRule type="expression" dxfId="12599" priority="666">
      <formula>AND(IF(OR($Q59=1,$Q59=2),1,0),IF($X59&lt;=20,1,0))</formula>
    </cfRule>
    <cfRule type="expression" dxfId="12598" priority="667">
      <formula>AND(IF($Q59=2,1,0),IF($X59&lt;30,1,0))</formula>
    </cfRule>
    <cfRule type="expression" dxfId="12597" priority="668">
      <formula>AND(IF($Q59=3,1,0),IF($X59&lt;30,1,0))</formula>
    </cfRule>
    <cfRule type="expression" dxfId="12596" priority="669">
      <formula>AND(IF($Q59=3,1,IF($Q59=4,1,0)),IF($F59&lt;=85,1,0))</formula>
    </cfRule>
  </conditionalFormatting>
  <conditionalFormatting sqref="X59">
    <cfRule type="expression" dxfId="12595" priority="662">
      <formula>AND(IF(OR($Q59=1,$Q59=2),1,0),IF($X59&lt;=20,1,0))</formula>
    </cfRule>
    <cfRule type="expression" dxfId="12594" priority="663">
      <formula>AND(IF($Q59=2,1,0),IF($X59&lt;30,1,0))</formula>
    </cfRule>
    <cfRule type="expression" dxfId="12593" priority="664">
      <formula>AND(IF($Q59=3,1,0),IF($X59&lt;30,1,0))</formula>
    </cfRule>
    <cfRule type="expression" dxfId="12592" priority="665">
      <formula>AND(IF($Q59=3,1,IF($Q59=4,1,0)),IF($F59&lt;=85,1,0))</formula>
    </cfRule>
  </conditionalFormatting>
  <conditionalFormatting sqref="AI59">
    <cfRule type="expression" dxfId="12591" priority="658">
      <formula>AND(IF(OR($Q59=1,$Q59=2),1,0),IF($X59&lt;=20,1,0))</formula>
    </cfRule>
    <cfRule type="expression" dxfId="12590" priority="659">
      <formula>AND(IF($Q59=2,1,0),IF($X59&lt;30,1,0))</formula>
    </cfRule>
    <cfRule type="expression" dxfId="12589" priority="660">
      <formula>AND(IF($Q59=3,1,0),IF($X59&lt;30,1,0))</formula>
    </cfRule>
    <cfRule type="expression" dxfId="12588" priority="661">
      <formula>AND(IF($Q59=3,1,IF($Q59=4,1,0)),IF($F59&lt;=85,1,0))</formula>
    </cfRule>
  </conditionalFormatting>
  <conditionalFormatting sqref="AV60">
    <cfRule type="expression" dxfId="12587" priority="656">
      <formula>AV60="X"</formula>
    </cfRule>
    <cfRule type="expression" dxfId="12586" priority="657">
      <formula>AV60="후보"</formula>
    </cfRule>
  </conditionalFormatting>
  <conditionalFormatting sqref="AC60">
    <cfRule type="cellIs" dxfId="12585" priority="653" operator="greaterThan">
      <formula>0.9</formula>
    </cfRule>
    <cfRule type="cellIs" dxfId="12584" priority="654" operator="greaterThan">
      <formula>0.85</formula>
    </cfRule>
  </conditionalFormatting>
  <conditionalFormatting sqref="N60">
    <cfRule type="cellIs" dxfId="12583" priority="651" operator="greaterThan">
      <formula>0.9</formula>
    </cfRule>
    <cfRule type="cellIs" dxfId="12582" priority="652" operator="greaterThan">
      <formula>0.85</formula>
    </cfRule>
  </conditionalFormatting>
  <conditionalFormatting sqref="E60">
    <cfRule type="expression" dxfId="12581" priority="647">
      <formula>AND(IF(OR($Q60=1,$Q60=2),1,0),IF($X60&lt;=20,1,0))</formula>
    </cfRule>
    <cfRule type="expression" dxfId="12580" priority="648">
      <formula>AND(IF($Q60=2,1,0),IF($X60&lt;30,1,0))</formula>
    </cfRule>
    <cfRule type="expression" dxfId="12579" priority="649">
      <formula>AND(IF($Q60=3,1,0),IF($X60&lt;30,1,0))</formula>
    </cfRule>
    <cfRule type="expression" dxfId="12578" priority="650">
      <formula>AND(IF($Q60=3,1,IF($Q60=4,1,0)),IF($F60&lt;=85,1,0))</formula>
    </cfRule>
  </conditionalFormatting>
  <conditionalFormatting sqref="X60">
    <cfRule type="expression" dxfId="12577" priority="643">
      <formula>AND(IF(OR($Q60=1,$Q60=2),1,0),IF($X60&lt;=20,1,0))</formula>
    </cfRule>
    <cfRule type="expression" dxfId="12576" priority="644">
      <formula>AND(IF($Q60=2,1,0),IF($X60&lt;30,1,0))</formula>
    </cfRule>
    <cfRule type="expression" dxfId="12575" priority="645">
      <formula>AND(IF($Q60=3,1,0),IF($X60&lt;30,1,0))</formula>
    </cfRule>
    <cfRule type="expression" dxfId="12574" priority="646">
      <formula>AND(IF($Q60=3,1,IF($Q60=4,1,0)),IF($F60&lt;=85,1,0))</formula>
    </cfRule>
  </conditionalFormatting>
  <conditionalFormatting sqref="AI60">
    <cfRule type="expression" dxfId="12573" priority="639">
      <formula>AND(IF(OR($Q60=1,$Q60=2),1,0),IF($X60&lt;=20,1,0))</formula>
    </cfRule>
    <cfRule type="expression" dxfId="12572" priority="640">
      <formula>AND(IF($Q60=2,1,0),IF($X60&lt;30,1,0))</formula>
    </cfRule>
    <cfRule type="expression" dxfId="12571" priority="641">
      <formula>AND(IF($Q60=3,1,0),IF($X60&lt;30,1,0))</formula>
    </cfRule>
    <cfRule type="expression" dxfId="12570" priority="642">
      <formula>AND(IF($Q60=3,1,IF($Q60=4,1,0)),IF($F60&lt;=85,1,0))</formula>
    </cfRule>
  </conditionalFormatting>
  <conditionalFormatting sqref="AV61">
    <cfRule type="expression" dxfId="12569" priority="637">
      <formula>AV61="X"</formula>
    </cfRule>
    <cfRule type="expression" dxfId="12568" priority="638">
      <formula>AV61="후보"</formula>
    </cfRule>
  </conditionalFormatting>
  <conditionalFormatting sqref="AC61">
    <cfRule type="cellIs" dxfId="12567" priority="634" operator="greaterThan">
      <formula>0.9</formula>
    </cfRule>
    <cfRule type="cellIs" dxfId="12566" priority="635" operator="greaterThan">
      <formula>0.85</formula>
    </cfRule>
  </conditionalFormatting>
  <conditionalFormatting sqref="N61">
    <cfRule type="cellIs" dxfId="12565" priority="632" operator="greaterThan">
      <formula>0.9</formula>
    </cfRule>
    <cfRule type="cellIs" dxfId="12564" priority="633" operator="greaterThan">
      <formula>0.85</formula>
    </cfRule>
  </conditionalFormatting>
  <conditionalFormatting sqref="E61">
    <cfRule type="expression" dxfId="12563" priority="628">
      <formula>AND(IF(OR($Q61=1,$Q61=2),1,0),IF($X61&lt;=20,1,0))</formula>
    </cfRule>
    <cfRule type="expression" dxfId="12562" priority="629">
      <formula>AND(IF($Q61=2,1,0),IF($X61&lt;30,1,0))</formula>
    </cfRule>
    <cfRule type="expression" dxfId="12561" priority="630">
      <formula>AND(IF($Q61=3,1,0),IF($X61&lt;30,1,0))</formula>
    </cfRule>
    <cfRule type="expression" dxfId="12560" priority="631">
      <formula>AND(IF($Q61=3,1,IF($Q61=4,1,0)),IF($F61&lt;=85,1,0))</formula>
    </cfRule>
  </conditionalFormatting>
  <conditionalFormatting sqref="X61">
    <cfRule type="expression" dxfId="12559" priority="624">
      <formula>AND(IF(OR($Q61=1,$Q61=2),1,0),IF($X61&lt;=20,1,0))</formula>
    </cfRule>
    <cfRule type="expression" dxfId="12558" priority="625">
      <formula>AND(IF($Q61=2,1,0),IF($X61&lt;30,1,0))</formula>
    </cfRule>
    <cfRule type="expression" dxfId="12557" priority="626">
      <formula>AND(IF($Q61=3,1,0),IF($X61&lt;30,1,0))</formula>
    </cfRule>
    <cfRule type="expression" dxfId="12556" priority="627">
      <formula>AND(IF($Q61=3,1,IF($Q61=4,1,0)),IF($F61&lt;=85,1,0))</formula>
    </cfRule>
  </conditionalFormatting>
  <conditionalFormatting sqref="AI61">
    <cfRule type="expression" dxfId="12555" priority="620">
      <formula>AND(IF(OR($Q61=1,$Q61=2),1,0),IF($X61&lt;=20,1,0))</formula>
    </cfRule>
    <cfRule type="expression" dxfId="12554" priority="621">
      <formula>AND(IF($Q61=2,1,0),IF($X61&lt;30,1,0))</formula>
    </cfRule>
    <cfRule type="expression" dxfId="12553" priority="622">
      <formula>AND(IF($Q61=3,1,0),IF($X61&lt;30,1,0))</formula>
    </cfRule>
    <cfRule type="expression" dxfId="12552" priority="623">
      <formula>AND(IF($Q61=3,1,IF($Q61=4,1,0)),IF($F61&lt;=85,1,0))</formula>
    </cfRule>
  </conditionalFormatting>
  <conditionalFormatting sqref="AV62">
    <cfRule type="expression" dxfId="12551" priority="618">
      <formula>AV62="X"</formula>
    </cfRule>
    <cfRule type="expression" dxfId="12550" priority="619">
      <formula>AV62="후보"</formula>
    </cfRule>
  </conditionalFormatting>
  <conditionalFormatting sqref="AC62 N62">
    <cfRule type="cellIs" dxfId="12549" priority="615" operator="greaterThan">
      <formula>0.9</formula>
    </cfRule>
    <cfRule type="cellIs" dxfId="12548" priority="616" operator="greaterThan">
      <formula>0.85</formula>
    </cfRule>
  </conditionalFormatting>
  <conditionalFormatting sqref="AV63">
    <cfRule type="expression" dxfId="12547" priority="613">
      <formula>AV63="X"</formula>
    </cfRule>
    <cfRule type="expression" dxfId="12546" priority="614">
      <formula>AV63="후보"</formula>
    </cfRule>
  </conditionalFormatting>
  <conditionalFormatting sqref="AC63">
    <cfRule type="cellIs" dxfId="12545" priority="610" operator="greaterThan">
      <formula>0.9</formula>
    </cfRule>
    <cfRule type="cellIs" dxfId="12544" priority="611" operator="greaterThan">
      <formula>0.85</formula>
    </cfRule>
  </conditionalFormatting>
  <conditionalFormatting sqref="N63">
    <cfRule type="cellIs" dxfId="12543" priority="608" operator="greaterThan">
      <formula>0.9</formula>
    </cfRule>
    <cfRule type="cellIs" dxfId="12542" priority="609" operator="greaterThan">
      <formula>0.85</formula>
    </cfRule>
  </conditionalFormatting>
  <conditionalFormatting sqref="E63">
    <cfRule type="expression" dxfId="12541" priority="604">
      <formula>AND(IF(OR($Q63=1,$Q63=2),1,0),IF($X63&lt;=20,1,0))</formula>
    </cfRule>
    <cfRule type="expression" dxfId="12540" priority="605">
      <formula>AND(IF($Q63=2,1,0),IF($X63&lt;30,1,0))</formula>
    </cfRule>
    <cfRule type="expression" dxfId="12539" priority="606">
      <formula>AND(IF($Q63=3,1,0),IF($X63&lt;30,1,0))</formula>
    </cfRule>
    <cfRule type="expression" dxfId="12538" priority="607">
      <formula>AND(IF($Q63=3,1,IF($Q63=4,1,0)),IF($F63&lt;=85,1,0))</formula>
    </cfRule>
  </conditionalFormatting>
  <conditionalFormatting sqref="X63">
    <cfRule type="expression" dxfId="12537" priority="600">
      <formula>AND(IF(OR($Q63=1,$Q63=2),1,0),IF($X63&lt;=20,1,0))</formula>
    </cfRule>
    <cfRule type="expression" dxfId="12536" priority="601">
      <formula>AND(IF($Q63=2,1,0),IF($X63&lt;30,1,0))</formula>
    </cfRule>
    <cfRule type="expression" dxfId="12535" priority="602">
      <formula>AND(IF($Q63=3,1,0),IF($X63&lt;30,1,0))</formula>
    </cfRule>
    <cfRule type="expression" dxfId="12534" priority="603">
      <formula>AND(IF($Q63=3,1,IF($Q63=4,1,0)),IF($F63&lt;=85,1,0))</formula>
    </cfRule>
  </conditionalFormatting>
  <conditionalFormatting sqref="AI63">
    <cfRule type="expression" dxfId="12533" priority="596">
      <formula>AND(IF(OR($Q63=1,$Q63=2),1,0),IF($X63&lt;=20,1,0))</formula>
    </cfRule>
    <cfRule type="expression" dxfId="12532" priority="597">
      <formula>AND(IF($Q63=2,1,0),IF($X63&lt;30,1,0))</formula>
    </cfRule>
    <cfRule type="expression" dxfId="12531" priority="598">
      <formula>AND(IF($Q63=3,1,0),IF($X63&lt;30,1,0))</formula>
    </cfRule>
    <cfRule type="expression" dxfId="12530" priority="599">
      <formula>AND(IF($Q63=3,1,IF($Q63=4,1,0)),IF($F63&lt;=85,1,0))</formula>
    </cfRule>
  </conditionalFormatting>
  <conditionalFormatting sqref="AV64">
    <cfRule type="expression" dxfId="12529" priority="594">
      <formula>AV64="X"</formula>
    </cfRule>
    <cfRule type="expression" dxfId="12528" priority="595">
      <formula>AV64="후보"</formula>
    </cfRule>
  </conditionalFormatting>
  <conditionalFormatting sqref="AC64">
    <cfRule type="cellIs" dxfId="12527" priority="591" operator="greaterThan">
      <formula>0.9</formula>
    </cfRule>
    <cfRule type="cellIs" dxfId="12526" priority="592" operator="greaterThan">
      <formula>0.85</formula>
    </cfRule>
  </conditionalFormatting>
  <conditionalFormatting sqref="N64">
    <cfRule type="cellIs" dxfId="12525" priority="589" operator="greaterThan">
      <formula>0.9</formula>
    </cfRule>
    <cfRule type="cellIs" dxfId="12524" priority="590" operator="greaterThan">
      <formula>0.85</formula>
    </cfRule>
  </conditionalFormatting>
  <conditionalFormatting sqref="E64">
    <cfRule type="expression" dxfId="12523" priority="585">
      <formula>AND(IF(OR($Q64=1,$Q64=2),1,0),IF($X64&lt;=20,1,0))</formula>
    </cfRule>
    <cfRule type="expression" dxfId="12522" priority="586">
      <formula>AND(IF($Q64=2,1,0),IF($X64&lt;30,1,0))</formula>
    </cfRule>
    <cfRule type="expression" dxfId="12521" priority="587">
      <formula>AND(IF($Q64=3,1,0),IF($X64&lt;30,1,0))</formula>
    </cfRule>
    <cfRule type="expression" dxfId="12520" priority="588">
      <formula>AND(IF($Q64=3,1,IF($Q64=4,1,0)),IF($F64&lt;=85,1,0))</formula>
    </cfRule>
  </conditionalFormatting>
  <conditionalFormatting sqref="X64">
    <cfRule type="expression" dxfId="12519" priority="581">
      <formula>AND(IF(OR($Q64=1,$Q64=2),1,0),IF($X64&lt;=20,1,0))</formula>
    </cfRule>
    <cfRule type="expression" dxfId="12518" priority="582">
      <formula>AND(IF($Q64=2,1,0),IF($X64&lt;30,1,0))</formula>
    </cfRule>
    <cfRule type="expression" dxfId="12517" priority="583">
      <formula>AND(IF($Q64=3,1,0),IF($X64&lt;30,1,0))</formula>
    </cfRule>
    <cfRule type="expression" dxfId="12516" priority="584">
      <formula>AND(IF($Q64=3,1,IF($Q64=4,1,0)),IF($F64&lt;=85,1,0))</formula>
    </cfRule>
  </conditionalFormatting>
  <conditionalFormatting sqref="AI64">
    <cfRule type="expression" dxfId="12515" priority="577">
      <formula>AND(IF(OR($Q64=1,$Q64=2),1,0),IF($X64&lt;=20,1,0))</formula>
    </cfRule>
    <cfRule type="expression" dxfId="12514" priority="578">
      <formula>AND(IF($Q64=2,1,0),IF($X64&lt;30,1,0))</formula>
    </cfRule>
    <cfRule type="expression" dxfId="12513" priority="579">
      <formula>AND(IF($Q64=3,1,0),IF($X64&lt;30,1,0))</formula>
    </cfRule>
    <cfRule type="expression" dxfId="12512" priority="580">
      <formula>AND(IF($Q64=3,1,IF($Q64=4,1,0)),IF($F64&lt;=85,1,0))</formula>
    </cfRule>
  </conditionalFormatting>
  <conditionalFormatting sqref="AV65">
    <cfRule type="expression" dxfId="12511" priority="575">
      <formula>AV65="X"</formula>
    </cfRule>
    <cfRule type="expression" dxfId="12510" priority="576">
      <formula>AV65="후보"</formula>
    </cfRule>
  </conditionalFormatting>
  <conditionalFormatting sqref="AC65">
    <cfRule type="cellIs" dxfId="12509" priority="572" operator="greaterThan">
      <formula>0.9</formula>
    </cfRule>
    <cfRule type="cellIs" dxfId="12508" priority="573" operator="greaterThan">
      <formula>0.85</formula>
    </cfRule>
  </conditionalFormatting>
  <conditionalFormatting sqref="N65">
    <cfRule type="cellIs" dxfId="12507" priority="570" operator="greaterThan">
      <formula>0.9</formula>
    </cfRule>
    <cfRule type="cellIs" dxfId="12506" priority="571" operator="greaterThan">
      <formula>0.85</formula>
    </cfRule>
  </conditionalFormatting>
  <conditionalFormatting sqref="E65">
    <cfRule type="expression" dxfId="12505" priority="566">
      <formula>AND(IF(OR($Q65=1,$Q65=2),1,0),IF($X65&lt;=20,1,0))</formula>
    </cfRule>
    <cfRule type="expression" dxfId="12504" priority="567">
      <formula>AND(IF($Q65=2,1,0),IF($X65&lt;30,1,0))</formula>
    </cfRule>
    <cfRule type="expression" dxfId="12503" priority="568">
      <formula>AND(IF($Q65=3,1,0),IF($X65&lt;30,1,0))</formula>
    </cfRule>
    <cfRule type="expression" dxfId="12502" priority="569">
      <formula>AND(IF($Q65=3,1,IF($Q65=4,1,0)),IF($F65&lt;=85,1,0))</formula>
    </cfRule>
  </conditionalFormatting>
  <conditionalFormatting sqref="X65">
    <cfRule type="expression" dxfId="12501" priority="562">
      <formula>AND(IF(OR($Q65=1,$Q65=2),1,0),IF($X65&lt;=20,1,0))</formula>
    </cfRule>
    <cfRule type="expression" dxfId="12500" priority="563">
      <formula>AND(IF($Q65=2,1,0),IF($X65&lt;30,1,0))</formula>
    </cfRule>
    <cfRule type="expression" dxfId="12499" priority="564">
      <formula>AND(IF($Q65=3,1,0),IF($X65&lt;30,1,0))</formula>
    </cfRule>
    <cfRule type="expression" dxfId="12498" priority="565">
      <formula>AND(IF($Q65=3,1,IF($Q65=4,1,0)),IF($F65&lt;=85,1,0))</formula>
    </cfRule>
  </conditionalFormatting>
  <conditionalFormatting sqref="AI65">
    <cfRule type="expression" dxfId="12497" priority="558">
      <formula>AND(IF(OR($Q65=1,$Q65=2),1,0),IF($X65&lt;=20,1,0))</formula>
    </cfRule>
    <cfRule type="expression" dxfId="12496" priority="559">
      <formula>AND(IF($Q65=2,1,0),IF($X65&lt;30,1,0))</formula>
    </cfRule>
    <cfRule type="expression" dxfId="12495" priority="560">
      <formula>AND(IF($Q65=3,1,0),IF($X65&lt;30,1,0))</formula>
    </cfRule>
    <cfRule type="expression" dxfId="12494" priority="561">
      <formula>AND(IF($Q65=3,1,IF($Q65=4,1,0)),IF($F65&lt;=85,1,0))</formula>
    </cfRule>
  </conditionalFormatting>
  <conditionalFormatting sqref="AV66">
    <cfRule type="expression" dxfId="12493" priority="556">
      <formula>AV66="X"</formula>
    </cfRule>
    <cfRule type="expression" dxfId="12492" priority="557">
      <formula>AV66="후보"</formula>
    </cfRule>
  </conditionalFormatting>
  <conditionalFormatting sqref="AC66">
    <cfRule type="cellIs" dxfId="12491" priority="553" operator="greaterThan">
      <formula>0.9</formula>
    </cfRule>
    <cfRule type="cellIs" dxfId="12490" priority="554" operator="greaterThan">
      <formula>0.85</formula>
    </cfRule>
  </conditionalFormatting>
  <conditionalFormatting sqref="N66">
    <cfRule type="cellIs" dxfId="12489" priority="551" operator="greaterThan">
      <formula>0.9</formula>
    </cfRule>
    <cfRule type="cellIs" dxfId="12488" priority="552" operator="greaterThan">
      <formula>0.85</formula>
    </cfRule>
  </conditionalFormatting>
  <conditionalFormatting sqref="E66">
    <cfRule type="expression" dxfId="12487" priority="547">
      <formula>AND(IF(OR($Q66=1,$Q66=2),1,0),IF($X66&lt;=20,1,0))</formula>
    </cfRule>
    <cfRule type="expression" dxfId="12486" priority="548">
      <formula>AND(IF($Q66=2,1,0),IF($X66&lt;30,1,0))</formula>
    </cfRule>
    <cfRule type="expression" dxfId="12485" priority="549">
      <formula>AND(IF($Q66=3,1,0),IF($X66&lt;30,1,0))</formula>
    </cfRule>
    <cfRule type="expression" dxfId="12484" priority="550">
      <formula>AND(IF($Q66=3,1,IF($Q66=4,1,0)),IF($F66&lt;=85,1,0))</formula>
    </cfRule>
  </conditionalFormatting>
  <conditionalFormatting sqref="X66">
    <cfRule type="expression" dxfId="12483" priority="543">
      <formula>AND(IF(OR($Q66=1,$Q66=2),1,0),IF($X66&lt;=20,1,0))</formula>
    </cfRule>
    <cfRule type="expression" dxfId="12482" priority="544">
      <formula>AND(IF($Q66=2,1,0),IF($X66&lt;30,1,0))</formula>
    </cfRule>
    <cfRule type="expression" dxfId="12481" priority="545">
      <formula>AND(IF($Q66=3,1,0),IF($X66&lt;30,1,0))</formula>
    </cfRule>
    <cfRule type="expression" dxfId="12480" priority="546">
      <formula>AND(IF($Q66=3,1,IF($Q66=4,1,0)),IF($F66&lt;=85,1,0))</formula>
    </cfRule>
  </conditionalFormatting>
  <conditionalFormatting sqref="AI66">
    <cfRule type="expression" dxfId="12479" priority="539">
      <formula>AND(IF(OR($Q66=1,$Q66=2),1,0),IF($X66&lt;=20,1,0))</formula>
    </cfRule>
    <cfRule type="expression" dxfId="12478" priority="540">
      <formula>AND(IF($Q66=2,1,0),IF($X66&lt;30,1,0))</formula>
    </cfRule>
    <cfRule type="expression" dxfId="12477" priority="541">
      <formula>AND(IF($Q66=3,1,0),IF($X66&lt;30,1,0))</formula>
    </cfRule>
    <cfRule type="expression" dxfId="12476" priority="542">
      <formula>AND(IF($Q66=3,1,IF($Q66=4,1,0)),IF($F66&lt;=85,1,0))</formula>
    </cfRule>
  </conditionalFormatting>
  <conditionalFormatting sqref="AV67">
    <cfRule type="expression" dxfId="12475" priority="537">
      <formula>AV67="X"</formula>
    </cfRule>
    <cfRule type="expression" dxfId="12474" priority="538">
      <formula>AV67="후보"</formula>
    </cfRule>
  </conditionalFormatting>
  <conditionalFormatting sqref="AC67">
    <cfRule type="cellIs" dxfId="12473" priority="534" operator="greaterThan">
      <formula>0.9</formula>
    </cfRule>
    <cfRule type="cellIs" dxfId="12472" priority="535" operator="greaterThan">
      <formula>0.85</formula>
    </cfRule>
  </conditionalFormatting>
  <conditionalFormatting sqref="N67">
    <cfRule type="cellIs" dxfId="12471" priority="532" operator="greaterThan">
      <formula>0.9</formula>
    </cfRule>
    <cfRule type="cellIs" dxfId="12470" priority="533" operator="greaterThan">
      <formula>0.85</formula>
    </cfRule>
  </conditionalFormatting>
  <conditionalFormatting sqref="E67">
    <cfRule type="expression" dxfId="12469" priority="528">
      <formula>AND(IF(OR($Q67=1,$Q67=2),1,0),IF($X67&lt;=20,1,0))</formula>
    </cfRule>
    <cfRule type="expression" dxfId="12468" priority="529">
      <formula>AND(IF($Q67=2,1,0),IF($X67&lt;30,1,0))</formula>
    </cfRule>
    <cfRule type="expression" dxfId="12467" priority="530">
      <formula>AND(IF($Q67=3,1,0),IF($X67&lt;30,1,0))</formula>
    </cfRule>
    <cfRule type="expression" dxfId="12466" priority="531">
      <formula>AND(IF($Q67=3,1,IF($Q67=4,1,0)),IF($F67&lt;=85,1,0))</formula>
    </cfRule>
  </conditionalFormatting>
  <conditionalFormatting sqref="X67">
    <cfRule type="expression" dxfId="12465" priority="524">
      <formula>AND(IF(OR($Q67=1,$Q67=2),1,0),IF($X67&lt;=20,1,0))</formula>
    </cfRule>
    <cfRule type="expression" dxfId="12464" priority="525">
      <formula>AND(IF($Q67=2,1,0),IF($X67&lt;30,1,0))</formula>
    </cfRule>
    <cfRule type="expression" dxfId="12463" priority="526">
      <formula>AND(IF($Q67=3,1,0),IF($X67&lt;30,1,0))</formula>
    </cfRule>
    <cfRule type="expression" dxfId="12462" priority="527">
      <formula>AND(IF($Q67=3,1,IF($Q67=4,1,0)),IF($F67&lt;=85,1,0))</formula>
    </cfRule>
  </conditionalFormatting>
  <conditionalFormatting sqref="AI67">
    <cfRule type="expression" dxfId="12461" priority="520">
      <formula>AND(IF(OR($Q67=1,$Q67=2),1,0),IF($X67&lt;=20,1,0))</formula>
    </cfRule>
    <cfRule type="expression" dxfId="12460" priority="521">
      <formula>AND(IF($Q67=2,1,0),IF($X67&lt;30,1,0))</formula>
    </cfRule>
    <cfRule type="expression" dxfId="12459" priority="522">
      <formula>AND(IF($Q67=3,1,0),IF($X67&lt;30,1,0))</formula>
    </cfRule>
    <cfRule type="expression" dxfId="12458" priority="523">
      <formula>AND(IF($Q67=3,1,IF($Q67=4,1,0)),IF($F67&lt;=85,1,0))</formula>
    </cfRule>
  </conditionalFormatting>
  <conditionalFormatting sqref="AV68">
    <cfRule type="expression" dxfId="12457" priority="518">
      <formula>AV68="X"</formula>
    </cfRule>
    <cfRule type="expression" dxfId="12456" priority="519">
      <formula>AV68="후보"</formula>
    </cfRule>
  </conditionalFormatting>
  <conditionalFormatting sqref="AC68">
    <cfRule type="cellIs" dxfId="12455" priority="515" operator="greaterThan">
      <formula>0.9</formula>
    </cfRule>
    <cfRule type="cellIs" dxfId="12454" priority="516" operator="greaterThan">
      <formula>0.85</formula>
    </cfRule>
  </conditionalFormatting>
  <conditionalFormatting sqref="N68">
    <cfRule type="cellIs" dxfId="12453" priority="513" operator="greaterThan">
      <formula>0.9</formula>
    </cfRule>
    <cfRule type="cellIs" dxfId="12452" priority="514" operator="greaterThan">
      <formula>0.85</formula>
    </cfRule>
  </conditionalFormatting>
  <conditionalFormatting sqref="E68">
    <cfRule type="expression" dxfId="12451" priority="509">
      <formula>AND(IF(OR($Q68=1,$Q68=2),1,0),IF($X68&lt;=20,1,0))</formula>
    </cfRule>
    <cfRule type="expression" dxfId="12450" priority="510">
      <formula>AND(IF($Q68=2,1,0),IF($X68&lt;30,1,0))</formula>
    </cfRule>
    <cfRule type="expression" dxfId="12449" priority="511">
      <formula>AND(IF($Q68=3,1,0),IF($X68&lt;30,1,0))</formula>
    </cfRule>
    <cfRule type="expression" dxfId="12448" priority="512">
      <formula>AND(IF($Q68=3,1,IF($Q68=4,1,0)),IF($F68&lt;=85,1,0))</formula>
    </cfRule>
  </conditionalFormatting>
  <conditionalFormatting sqref="X68">
    <cfRule type="expression" dxfId="12447" priority="505">
      <formula>AND(IF(OR($Q68=1,$Q68=2),1,0),IF($X68&lt;=20,1,0))</formula>
    </cfRule>
    <cfRule type="expression" dxfId="12446" priority="506">
      <formula>AND(IF($Q68=2,1,0),IF($X68&lt;30,1,0))</formula>
    </cfRule>
    <cfRule type="expression" dxfId="12445" priority="507">
      <formula>AND(IF($Q68=3,1,0),IF($X68&lt;30,1,0))</formula>
    </cfRule>
    <cfRule type="expression" dxfId="12444" priority="508">
      <formula>AND(IF($Q68=3,1,IF($Q68=4,1,0)),IF($F68&lt;=85,1,0))</formula>
    </cfRule>
  </conditionalFormatting>
  <conditionalFormatting sqref="AI68">
    <cfRule type="expression" dxfId="12443" priority="501">
      <formula>AND(IF(OR($Q68=1,$Q68=2),1,0),IF($X68&lt;=20,1,0))</formula>
    </cfRule>
    <cfRule type="expression" dxfId="12442" priority="502">
      <formula>AND(IF($Q68=2,1,0),IF($X68&lt;30,1,0))</formula>
    </cfRule>
    <cfRule type="expression" dxfId="12441" priority="503">
      <formula>AND(IF($Q68=3,1,0),IF($X68&lt;30,1,0))</formula>
    </cfRule>
    <cfRule type="expression" dxfId="12440" priority="504">
      <formula>AND(IF($Q68=3,1,IF($Q68=4,1,0)),IF($F68&lt;=85,1,0))</formula>
    </cfRule>
  </conditionalFormatting>
  <conditionalFormatting sqref="AV69">
    <cfRule type="expression" dxfId="12439" priority="499">
      <formula>AV69="X"</formula>
    </cfRule>
    <cfRule type="expression" dxfId="12438" priority="500">
      <formula>AV69="후보"</formula>
    </cfRule>
  </conditionalFormatting>
  <conditionalFormatting sqref="AC69">
    <cfRule type="cellIs" dxfId="12437" priority="496" operator="greaterThan">
      <formula>0.9</formula>
    </cfRule>
    <cfRule type="cellIs" dxfId="12436" priority="497" operator="greaterThan">
      <formula>0.85</formula>
    </cfRule>
  </conditionalFormatting>
  <conditionalFormatting sqref="N69">
    <cfRule type="cellIs" dxfId="12435" priority="494" operator="greaterThan">
      <formula>0.9</formula>
    </cfRule>
    <cfRule type="cellIs" dxfId="12434" priority="495" operator="greaterThan">
      <formula>0.85</formula>
    </cfRule>
  </conditionalFormatting>
  <conditionalFormatting sqref="E69">
    <cfRule type="expression" dxfId="12433" priority="490">
      <formula>AND(IF(OR($Q69=1,$Q69=2),1,0),IF($X69&lt;=20,1,0))</formula>
    </cfRule>
    <cfRule type="expression" dxfId="12432" priority="491">
      <formula>AND(IF($Q69=2,1,0),IF($X69&lt;30,1,0))</formula>
    </cfRule>
    <cfRule type="expression" dxfId="12431" priority="492">
      <formula>AND(IF($Q69=3,1,0),IF($X69&lt;30,1,0))</formula>
    </cfRule>
    <cfRule type="expression" dxfId="12430" priority="493">
      <formula>AND(IF($Q69=3,1,IF($Q69=4,1,0)),IF($F69&lt;=85,1,0))</formula>
    </cfRule>
  </conditionalFormatting>
  <conditionalFormatting sqref="X69">
    <cfRule type="expression" dxfId="12429" priority="486">
      <formula>AND(IF(OR($Q69=1,$Q69=2),1,0),IF($X69&lt;=20,1,0))</formula>
    </cfRule>
    <cfRule type="expression" dxfId="12428" priority="487">
      <formula>AND(IF($Q69=2,1,0),IF($X69&lt;30,1,0))</formula>
    </cfRule>
    <cfRule type="expression" dxfId="12427" priority="488">
      <formula>AND(IF($Q69=3,1,0),IF($X69&lt;30,1,0))</formula>
    </cfRule>
    <cfRule type="expression" dxfId="12426" priority="489">
      <formula>AND(IF($Q69=3,1,IF($Q69=4,1,0)),IF($F69&lt;=85,1,0))</formula>
    </cfRule>
  </conditionalFormatting>
  <conditionalFormatting sqref="AI69">
    <cfRule type="expression" dxfId="12425" priority="482">
      <formula>AND(IF(OR($Q69=1,$Q69=2),1,0),IF($X69&lt;=20,1,0))</formula>
    </cfRule>
    <cfRule type="expression" dxfId="12424" priority="483">
      <formula>AND(IF($Q69=2,1,0),IF($X69&lt;30,1,0))</formula>
    </cfRule>
    <cfRule type="expression" dxfId="12423" priority="484">
      <formula>AND(IF($Q69=3,1,0),IF($X69&lt;30,1,0))</formula>
    </cfRule>
    <cfRule type="expression" dxfId="12422" priority="485">
      <formula>AND(IF($Q69=3,1,IF($Q69=4,1,0)),IF($F69&lt;=85,1,0))</formula>
    </cfRule>
  </conditionalFormatting>
  <conditionalFormatting sqref="AV70">
    <cfRule type="expression" dxfId="12421" priority="480">
      <formula>AV70="X"</formula>
    </cfRule>
    <cfRule type="expression" dxfId="12420" priority="481">
      <formula>AV70="후보"</formula>
    </cfRule>
  </conditionalFormatting>
  <conditionalFormatting sqref="AC70 N70">
    <cfRule type="cellIs" dxfId="12419" priority="477" operator="greaterThan">
      <formula>0.9</formula>
    </cfRule>
    <cfRule type="cellIs" dxfId="12418" priority="478" operator="greaterThan">
      <formula>0.85</formula>
    </cfRule>
  </conditionalFormatting>
  <conditionalFormatting sqref="AV71">
    <cfRule type="expression" dxfId="12417" priority="475">
      <formula>AV71="X"</formula>
    </cfRule>
    <cfRule type="expression" dxfId="12416" priority="476">
      <formula>AV71="후보"</formula>
    </cfRule>
  </conditionalFormatting>
  <conditionalFormatting sqref="AC71">
    <cfRule type="cellIs" dxfId="12415" priority="472" operator="greaterThan">
      <formula>0.9</formula>
    </cfRule>
    <cfRule type="cellIs" dxfId="12414" priority="473" operator="greaterThan">
      <formula>0.85</formula>
    </cfRule>
  </conditionalFormatting>
  <conditionalFormatting sqref="N71">
    <cfRule type="cellIs" dxfId="12413" priority="470" operator="greaterThan">
      <formula>0.9</formula>
    </cfRule>
    <cfRule type="cellIs" dxfId="12412" priority="471" operator="greaterThan">
      <formula>0.85</formula>
    </cfRule>
  </conditionalFormatting>
  <conditionalFormatting sqref="E71">
    <cfRule type="expression" dxfId="12411" priority="466">
      <formula>AND(IF(OR($Q71=1,$Q71=2),1,0),IF($X71&lt;=20,1,0))</formula>
    </cfRule>
    <cfRule type="expression" dxfId="12410" priority="467">
      <formula>AND(IF($Q71=2,1,0),IF($X71&lt;30,1,0))</formula>
    </cfRule>
    <cfRule type="expression" dxfId="12409" priority="468">
      <formula>AND(IF($Q71=3,1,0),IF($X71&lt;30,1,0))</formula>
    </cfRule>
    <cfRule type="expression" dxfId="12408" priority="469">
      <formula>AND(IF($Q71=3,1,IF($Q71=4,1,0)),IF($F71&lt;=85,1,0))</formula>
    </cfRule>
  </conditionalFormatting>
  <conditionalFormatting sqref="X71">
    <cfRule type="expression" dxfId="12407" priority="462">
      <formula>AND(IF(OR($Q71=1,$Q71=2),1,0),IF($X71&lt;=20,1,0))</formula>
    </cfRule>
    <cfRule type="expression" dxfId="12406" priority="463">
      <formula>AND(IF($Q71=2,1,0),IF($X71&lt;30,1,0))</formula>
    </cfRule>
    <cfRule type="expression" dxfId="12405" priority="464">
      <formula>AND(IF($Q71=3,1,0),IF($X71&lt;30,1,0))</formula>
    </cfRule>
    <cfRule type="expression" dxfId="12404" priority="465">
      <formula>AND(IF($Q71=3,1,IF($Q71=4,1,0)),IF($F71&lt;=85,1,0))</formula>
    </cfRule>
  </conditionalFormatting>
  <conditionalFormatting sqref="AI71">
    <cfRule type="expression" dxfId="12403" priority="458">
      <formula>AND(IF(OR($Q71=1,$Q71=2),1,0),IF($X71&lt;=20,1,0))</formula>
    </cfRule>
    <cfRule type="expression" dxfId="12402" priority="459">
      <formula>AND(IF($Q71=2,1,0),IF($X71&lt;30,1,0))</formula>
    </cfRule>
    <cfRule type="expression" dxfId="12401" priority="460">
      <formula>AND(IF($Q71=3,1,0),IF($X71&lt;30,1,0))</formula>
    </cfRule>
    <cfRule type="expression" dxfId="12400" priority="461">
      <formula>AND(IF($Q71=3,1,IF($Q71=4,1,0)),IF($F71&lt;=85,1,0))</formula>
    </cfRule>
  </conditionalFormatting>
  <conditionalFormatting sqref="AV72">
    <cfRule type="expression" dxfId="12399" priority="456">
      <formula>AV72="X"</formula>
    </cfRule>
    <cfRule type="expression" dxfId="12398" priority="457">
      <formula>AV72="후보"</formula>
    </cfRule>
  </conditionalFormatting>
  <conditionalFormatting sqref="AC72">
    <cfRule type="cellIs" dxfId="12397" priority="453" operator="greaterThan">
      <formula>0.9</formula>
    </cfRule>
    <cfRule type="cellIs" dxfId="12396" priority="454" operator="greaterThan">
      <formula>0.85</formula>
    </cfRule>
  </conditionalFormatting>
  <conditionalFormatting sqref="N72">
    <cfRule type="cellIs" dxfId="12395" priority="451" operator="greaterThan">
      <formula>0.9</formula>
    </cfRule>
    <cfRule type="cellIs" dxfId="12394" priority="452" operator="greaterThan">
      <formula>0.85</formula>
    </cfRule>
  </conditionalFormatting>
  <conditionalFormatting sqref="E72">
    <cfRule type="expression" dxfId="12393" priority="447">
      <formula>AND(IF(OR($Q72=1,$Q72=2),1,0),IF($X72&lt;=20,1,0))</formula>
    </cfRule>
    <cfRule type="expression" dxfId="12392" priority="448">
      <formula>AND(IF($Q72=2,1,0),IF($X72&lt;30,1,0))</formula>
    </cfRule>
    <cfRule type="expression" dxfId="12391" priority="449">
      <formula>AND(IF($Q72=3,1,0),IF($X72&lt;30,1,0))</formula>
    </cfRule>
    <cfRule type="expression" dxfId="12390" priority="450">
      <formula>AND(IF($Q72=3,1,IF($Q72=4,1,0)),IF($F72&lt;=85,1,0))</formula>
    </cfRule>
  </conditionalFormatting>
  <conditionalFormatting sqref="X72">
    <cfRule type="expression" dxfId="12389" priority="443">
      <formula>AND(IF(OR($Q72=1,$Q72=2),1,0),IF($X72&lt;=20,1,0))</formula>
    </cfRule>
    <cfRule type="expression" dxfId="12388" priority="444">
      <formula>AND(IF($Q72=2,1,0),IF($X72&lt;30,1,0))</formula>
    </cfRule>
    <cfRule type="expression" dxfId="12387" priority="445">
      <formula>AND(IF($Q72=3,1,0),IF($X72&lt;30,1,0))</formula>
    </cfRule>
    <cfRule type="expression" dxfId="12386" priority="446">
      <formula>AND(IF($Q72=3,1,IF($Q72=4,1,0)),IF($F72&lt;=85,1,0))</formula>
    </cfRule>
  </conditionalFormatting>
  <conditionalFormatting sqref="AI72">
    <cfRule type="expression" dxfId="12385" priority="439">
      <formula>AND(IF(OR($Q72=1,$Q72=2),1,0),IF($X72&lt;=20,1,0))</formula>
    </cfRule>
    <cfRule type="expression" dxfId="12384" priority="440">
      <formula>AND(IF($Q72=2,1,0),IF($X72&lt;30,1,0))</formula>
    </cfRule>
    <cfRule type="expression" dxfId="12383" priority="441">
      <formula>AND(IF($Q72=3,1,0),IF($X72&lt;30,1,0))</formula>
    </cfRule>
    <cfRule type="expression" dxfId="12382" priority="442">
      <formula>AND(IF($Q72=3,1,IF($Q72=4,1,0)),IF($F72&lt;=85,1,0))</formula>
    </cfRule>
  </conditionalFormatting>
  <conditionalFormatting sqref="AV73">
    <cfRule type="expression" dxfId="12381" priority="437">
      <formula>AV73="X"</formula>
    </cfRule>
    <cfRule type="expression" dxfId="12380" priority="438">
      <formula>AV73="후보"</formula>
    </cfRule>
  </conditionalFormatting>
  <conditionalFormatting sqref="AC73">
    <cfRule type="cellIs" dxfId="12379" priority="434" operator="greaterThan">
      <formula>0.9</formula>
    </cfRule>
    <cfRule type="cellIs" dxfId="12378" priority="435" operator="greaterThan">
      <formula>0.85</formula>
    </cfRule>
  </conditionalFormatting>
  <conditionalFormatting sqref="N73">
    <cfRule type="cellIs" dxfId="12377" priority="432" operator="greaterThan">
      <formula>0.9</formula>
    </cfRule>
    <cfRule type="cellIs" dxfId="12376" priority="433" operator="greaterThan">
      <formula>0.85</formula>
    </cfRule>
  </conditionalFormatting>
  <conditionalFormatting sqref="E73">
    <cfRule type="expression" dxfId="12375" priority="428">
      <formula>AND(IF(OR($Q73=1,$Q73=2),1,0),IF($X73&lt;=20,1,0))</formula>
    </cfRule>
    <cfRule type="expression" dxfId="12374" priority="429">
      <formula>AND(IF($Q73=2,1,0),IF($X73&lt;30,1,0))</formula>
    </cfRule>
    <cfRule type="expression" dxfId="12373" priority="430">
      <formula>AND(IF($Q73=3,1,0),IF($X73&lt;30,1,0))</formula>
    </cfRule>
    <cfRule type="expression" dxfId="12372" priority="431">
      <formula>AND(IF($Q73=3,1,IF($Q73=4,1,0)),IF($F73&lt;=85,1,0))</formula>
    </cfRule>
  </conditionalFormatting>
  <conditionalFormatting sqref="X73">
    <cfRule type="expression" dxfId="12371" priority="424">
      <formula>AND(IF(OR($Q73=1,$Q73=2),1,0),IF($X73&lt;=20,1,0))</formula>
    </cfRule>
    <cfRule type="expression" dxfId="12370" priority="425">
      <formula>AND(IF($Q73=2,1,0),IF($X73&lt;30,1,0))</formula>
    </cfRule>
    <cfRule type="expression" dxfId="12369" priority="426">
      <formula>AND(IF($Q73=3,1,0),IF($X73&lt;30,1,0))</formula>
    </cfRule>
    <cfRule type="expression" dxfId="12368" priority="427">
      <formula>AND(IF($Q73=3,1,IF($Q73=4,1,0)),IF($F73&lt;=85,1,0))</formula>
    </cfRule>
  </conditionalFormatting>
  <conditionalFormatting sqref="AI73">
    <cfRule type="expression" dxfId="12367" priority="420">
      <formula>AND(IF(OR($Q73=1,$Q73=2),1,0),IF($X73&lt;=20,1,0))</formula>
    </cfRule>
    <cfRule type="expression" dxfId="12366" priority="421">
      <formula>AND(IF($Q73=2,1,0),IF($X73&lt;30,1,0))</formula>
    </cfRule>
    <cfRule type="expression" dxfId="12365" priority="422">
      <formula>AND(IF($Q73=3,1,0),IF($X73&lt;30,1,0))</formula>
    </cfRule>
    <cfRule type="expression" dxfId="12364" priority="423">
      <formula>AND(IF($Q73=3,1,IF($Q73=4,1,0)),IF($F73&lt;=85,1,0))</formula>
    </cfRule>
  </conditionalFormatting>
  <conditionalFormatting sqref="AV74">
    <cfRule type="expression" dxfId="12363" priority="418">
      <formula>AV74="X"</formula>
    </cfRule>
    <cfRule type="expression" dxfId="12362" priority="419">
      <formula>AV74="후보"</formula>
    </cfRule>
  </conditionalFormatting>
  <conditionalFormatting sqref="AC74">
    <cfRule type="cellIs" dxfId="12361" priority="415" operator="greaterThan">
      <formula>0.9</formula>
    </cfRule>
    <cfRule type="cellIs" dxfId="12360" priority="416" operator="greaterThan">
      <formula>0.85</formula>
    </cfRule>
  </conditionalFormatting>
  <conditionalFormatting sqref="N74">
    <cfRule type="cellIs" dxfId="12359" priority="413" operator="greaterThan">
      <formula>0.9</formula>
    </cfRule>
    <cfRule type="cellIs" dxfId="12358" priority="414" operator="greaterThan">
      <formula>0.85</formula>
    </cfRule>
  </conditionalFormatting>
  <conditionalFormatting sqref="E74">
    <cfRule type="expression" dxfId="12357" priority="409">
      <formula>AND(IF(OR($Q74=1,$Q74=2),1,0),IF($X74&lt;=20,1,0))</formula>
    </cfRule>
    <cfRule type="expression" dxfId="12356" priority="410">
      <formula>AND(IF($Q74=2,1,0),IF($X74&lt;30,1,0))</formula>
    </cfRule>
    <cfRule type="expression" dxfId="12355" priority="411">
      <formula>AND(IF($Q74=3,1,0),IF($X74&lt;30,1,0))</formula>
    </cfRule>
    <cfRule type="expression" dxfId="12354" priority="412">
      <formula>AND(IF($Q74=3,1,IF($Q74=4,1,0)),IF($F74&lt;=85,1,0))</formula>
    </cfRule>
  </conditionalFormatting>
  <conditionalFormatting sqref="X74">
    <cfRule type="expression" dxfId="12353" priority="405">
      <formula>AND(IF(OR($Q74=1,$Q74=2),1,0),IF($X74&lt;=20,1,0))</formula>
    </cfRule>
    <cfRule type="expression" dxfId="12352" priority="406">
      <formula>AND(IF($Q74=2,1,0),IF($X74&lt;30,1,0))</formula>
    </cfRule>
    <cfRule type="expression" dxfId="12351" priority="407">
      <formula>AND(IF($Q74=3,1,0),IF($X74&lt;30,1,0))</formula>
    </cfRule>
    <cfRule type="expression" dxfId="12350" priority="408">
      <formula>AND(IF($Q74=3,1,IF($Q74=4,1,0)),IF($F74&lt;=85,1,0))</formula>
    </cfRule>
  </conditionalFormatting>
  <conditionalFormatting sqref="AI74">
    <cfRule type="expression" dxfId="12349" priority="401">
      <formula>AND(IF(OR($Q74=1,$Q74=2),1,0),IF($X74&lt;=20,1,0))</formula>
    </cfRule>
    <cfRule type="expression" dxfId="12348" priority="402">
      <formula>AND(IF($Q74=2,1,0),IF($X74&lt;30,1,0))</formula>
    </cfRule>
    <cfRule type="expression" dxfId="12347" priority="403">
      <formula>AND(IF($Q74=3,1,0),IF($X74&lt;30,1,0))</formula>
    </cfRule>
    <cfRule type="expression" dxfId="12346" priority="404">
      <formula>AND(IF($Q74=3,1,IF($Q74=4,1,0)),IF($F74&lt;=85,1,0))</formula>
    </cfRule>
  </conditionalFormatting>
  <conditionalFormatting sqref="AV75">
    <cfRule type="expression" dxfId="12345" priority="399">
      <formula>AV75="X"</formula>
    </cfRule>
    <cfRule type="expression" dxfId="12344" priority="400">
      <formula>AV75="후보"</formula>
    </cfRule>
  </conditionalFormatting>
  <conditionalFormatting sqref="AC75">
    <cfRule type="cellIs" dxfId="12343" priority="396" operator="greaterThan">
      <formula>0.9</formula>
    </cfRule>
    <cfRule type="cellIs" dxfId="12342" priority="397" operator="greaterThan">
      <formula>0.85</formula>
    </cfRule>
  </conditionalFormatting>
  <conditionalFormatting sqref="N75">
    <cfRule type="cellIs" dxfId="12341" priority="394" operator="greaterThan">
      <formula>0.9</formula>
    </cfRule>
    <cfRule type="cellIs" dxfId="12340" priority="395" operator="greaterThan">
      <formula>0.85</formula>
    </cfRule>
  </conditionalFormatting>
  <conditionalFormatting sqref="E75">
    <cfRule type="expression" dxfId="12339" priority="390">
      <formula>AND(IF(OR($Q75=1,$Q75=2),1,0),IF($X75&lt;=20,1,0))</formula>
    </cfRule>
    <cfRule type="expression" dxfId="12338" priority="391">
      <formula>AND(IF($Q75=2,1,0),IF($X75&lt;30,1,0))</formula>
    </cfRule>
    <cfRule type="expression" dxfId="12337" priority="392">
      <formula>AND(IF($Q75=3,1,0),IF($X75&lt;30,1,0))</formula>
    </cfRule>
    <cfRule type="expression" dxfId="12336" priority="393">
      <formula>AND(IF($Q75=3,1,IF($Q75=4,1,0)),IF($F75&lt;=85,1,0))</formula>
    </cfRule>
  </conditionalFormatting>
  <conditionalFormatting sqref="X75">
    <cfRule type="expression" dxfId="12335" priority="386">
      <formula>AND(IF(OR($Q75=1,$Q75=2),1,0),IF($X75&lt;=20,1,0))</formula>
    </cfRule>
    <cfRule type="expression" dxfId="12334" priority="387">
      <formula>AND(IF($Q75=2,1,0),IF($X75&lt;30,1,0))</formula>
    </cfRule>
    <cfRule type="expression" dxfId="12333" priority="388">
      <formula>AND(IF($Q75=3,1,0),IF($X75&lt;30,1,0))</formula>
    </cfRule>
    <cfRule type="expression" dxfId="12332" priority="389">
      <formula>AND(IF($Q75=3,1,IF($Q75=4,1,0)),IF($F75&lt;=85,1,0))</formula>
    </cfRule>
  </conditionalFormatting>
  <conditionalFormatting sqref="AI75">
    <cfRule type="expression" dxfId="12331" priority="382">
      <formula>AND(IF(OR($Q75=1,$Q75=2),1,0),IF($X75&lt;=20,1,0))</formula>
    </cfRule>
    <cfRule type="expression" dxfId="12330" priority="383">
      <formula>AND(IF($Q75=2,1,0),IF($X75&lt;30,1,0))</formula>
    </cfRule>
    <cfRule type="expression" dxfId="12329" priority="384">
      <formula>AND(IF($Q75=3,1,0),IF($X75&lt;30,1,0))</formula>
    </cfRule>
    <cfRule type="expression" dxfId="12328" priority="385">
      <formula>AND(IF($Q75=3,1,IF($Q75=4,1,0)),IF($F75&lt;=85,1,0))</formula>
    </cfRule>
  </conditionalFormatting>
  <conditionalFormatting sqref="AV76">
    <cfRule type="expression" dxfId="12327" priority="380">
      <formula>AV76="X"</formula>
    </cfRule>
    <cfRule type="expression" dxfId="12326" priority="381">
      <formula>AV76="후보"</formula>
    </cfRule>
  </conditionalFormatting>
  <conditionalFormatting sqref="AC76 N76">
    <cfRule type="cellIs" dxfId="12325" priority="377" operator="greaterThan">
      <formula>0.9</formula>
    </cfRule>
    <cfRule type="cellIs" dxfId="12324" priority="378" operator="greaterThan">
      <formula>0.85</formula>
    </cfRule>
  </conditionalFormatting>
  <conditionalFormatting sqref="AV77">
    <cfRule type="expression" dxfId="12323" priority="375">
      <formula>AV77="X"</formula>
    </cfRule>
    <cfRule type="expression" dxfId="12322" priority="376">
      <formula>AV77="후보"</formula>
    </cfRule>
  </conditionalFormatting>
  <conditionalFormatting sqref="AC77">
    <cfRule type="cellIs" dxfId="12321" priority="372" operator="greaterThan">
      <formula>0.9</formula>
    </cfRule>
    <cfRule type="cellIs" dxfId="12320" priority="373" operator="greaterThan">
      <formula>0.85</formula>
    </cfRule>
  </conditionalFormatting>
  <conditionalFormatting sqref="N77">
    <cfRule type="cellIs" dxfId="12319" priority="370" operator="greaterThan">
      <formula>0.9</formula>
    </cfRule>
    <cfRule type="cellIs" dxfId="12318" priority="371" operator="greaterThan">
      <formula>0.85</formula>
    </cfRule>
  </conditionalFormatting>
  <conditionalFormatting sqref="E77">
    <cfRule type="expression" dxfId="12317" priority="366">
      <formula>AND(IF(OR($Q77=1,$Q77=2),1,0),IF($X77&lt;=20,1,0))</formula>
    </cfRule>
    <cfRule type="expression" dxfId="12316" priority="367">
      <formula>AND(IF($Q77=2,1,0),IF($X77&lt;30,1,0))</formula>
    </cfRule>
    <cfRule type="expression" dxfId="12315" priority="368">
      <formula>AND(IF($Q77=3,1,0),IF($X77&lt;30,1,0))</formula>
    </cfRule>
    <cfRule type="expression" dxfId="12314" priority="369">
      <formula>AND(IF($Q77=3,1,IF($Q77=4,1,0)),IF($F77&lt;=85,1,0))</formula>
    </cfRule>
  </conditionalFormatting>
  <conditionalFormatting sqref="X77">
    <cfRule type="expression" dxfId="12313" priority="362">
      <formula>AND(IF(OR($Q77=1,$Q77=2),1,0),IF($X77&lt;=20,1,0))</formula>
    </cfRule>
    <cfRule type="expression" dxfId="12312" priority="363">
      <formula>AND(IF($Q77=2,1,0),IF($X77&lt;30,1,0))</formula>
    </cfRule>
    <cfRule type="expression" dxfId="12311" priority="364">
      <formula>AND(IF($Q77=3,1,0),IF($X77&lt;30,1,0))</formula>
    </cfRule>
    <cfRule type="expression" dxfId="12310" priority="365">
      <formula>AND(IF($Q77=3,1,IF($Q77=4,1,0)),IF($F77&lt;=85,1,0))</formula>
    </cfRule>
  </conditionalFormatting>
  <conditionalFormatting sqref="AI77">
    <cfRule type="expression" dxfId="12309" priority="358">
      <formula>AND(IF(OR($Q77=1,$Q77=2),1,0),IF($X77&lt;=20,1,0))</formula>
    </cfRule>
    <cfRule type="expression" dxfId="12308" priority="359">
      <formula>AND(IF($Q77=2,1,0),IF($X77&lt;30,1,0))</formula>
    </cfRule>
    <cfRule type="expression" dxfId="12307" priority="360">
      <formula>AND(IF($Q77=3,1,0),IF($X77&lt;30,1,0))</formula>
    </cfRule>
    <cfRule type="expression" dxfId="12306" priority="361">
      <formula>AND(IF($Q77=3,1,IF($Q77=4,1,0)),IF($F77&lt;=85,1,0))</formula>
    </cfRule>
  </conditionalFormatting>
  <conditionalFormatting sqref="AV78">
    <cfRule type="expression" dxfId="12305" priority="356">
      <formula>AV78="X"</formula>
    </cfRule>
    <cfRule type="expression" dxfId="12304" priority="357">
      <formula>AV78="후보"</formula>
    </cfRule>
  </conditionalFormatting>
  <conditionalFormatting sqref="AC78">
    <cfRule type="cellIs" dxfId="12303" priority="353" operator="greaterThan">
      <formula>0.9</formula>
    </cfRule>
    <cfRule type="cellIs" dxfId="12302" priority="354" operator="greaterThan">
      <formula>0.85</formula>
    </cfRule>
  </conditionalFormatting>
  <conditionalFormatting sqref="N78">
    <cfRule type="cellIs" dxfId="12301" priority="351" operator="greaterThan">
      <formula>0.9</formula>
    </cfRule>
    <cfRule type="cellIs" dxfId="12300" priority="352" operator="greaterThan">
      <formula>0.85</formula>
    </cfRule>
  </conditionalFormatting>
  <conditionalFormatting sqref="E78">
    <cfRule type="expression" dxfId="12299" priority="347">
      <formula>AND(IF(OR($Q78=1,$Q78=2),1,0),IF($X78&lt;=20,1,0))</formula>
    </cfRule>
    <cfRule type="expression" dxfId="12298" priority="348">
      <formula>AND(IF($Q78=2,1,0),IF($X78&lt;30,1,0))</formula>
    </cfRule>
    <cfRule type="expression" dxfId="12297" priority="349">
      <formula>AND(IF($Q78=3,1,0),IF($X78&lt;30,1,0))</formula>
    </cfRule>
    <cfRule type="expression" dxfId="12296" priority="350">
      <formula>AND(IF($Q78=3,1,IF($Q78=4,1,0)),IF($F78&lt;=85,1,0))</formula>
    </cfRule>
  </conditionalFormatting>
  <conditionalFormatting sqref="X78">
    <cfRule type="expression" dxfId="12295" priority="343">
      <formula>AND(IF(OR($Q78=1,$Q78=2),1,0),IF($X78&lt;=20,1,0))</formula>
    </cfRule>
    <cfRule type="expression" dxfId="12294" priority="344">
      <formula>AND(IF($Q78=2,1,0),IF($X78&lt;30,1,0))</formula>
    </cfRule>
    <cfRule type="expression" dxfId="12293" priority="345">
      <formula>AND(IF($Q78=3,1,0),IF($X78&lt;30,1,0))</formula>
    </cfRule>
    <cfRule type="expression" dxfId="12292" priority="346">
      <formula>AND(IF($Q78=3,1,IF($Q78=4,1,0)),IF($F78&lt;=85,1,0))</formula>
    </cfRule>
  </conditionalFormatting>
  <conditionalFormatting sqref="AI78">
    <cfRule type="expression" dxfId="12291" priority="339">
      <formula>AND(IF(OR($Q78=1,$Q78=2),1,0),IF($X78&lt;=20,1,0))</formula>
    </cfRule>
    <cfRule type="expression" dxfId="12290" priority="340">
      <formula>AND(IF($Q78=2,1,0),IF($X78&lt;30,1,0))</formula>
    </cfRule>
    <cfRule type="expression" dxfId="12289" priority="341">
      <formula>AND(IF($Q78=3,1,0),IF($X78&lt;30,1,0))</formula>
    </cfRule>
    <cfRule type="expression" dxfId="12288" priority="342">
      <formula>AND(IF($Q78=3,1,IF($Q78=4,1,0)),IF($F78&lt;=85,1,0))</formula>
    </cfRule>
  </conditionalFormatting>
  <conditionalFormatting sqref="AV79">
    <cfRule type="expression" dxfId="12287" priority="337">
      <formula>AV79="X"</formula>
    </cfRule>
    <cfRule type="expression" dxfId="12286" priority="338">
      <formula>AV79="후보"</formula>
    </cfRule>
  </conditionalFormatting>
  <conditionalFormatting sqref="AC79">
    <cfRule type="cellIs" dxfId="12285" priority="334" operator="greaterThan">
      <formula>0.9</formula>
    </cfRule>
    <cfRule type="cellIs" dxfId="12284" priority="335" operator="greaterThan">
      <formula>0.85</formula>
    </cfRule>
  </conditionalFormatting>
  <conditionalFormatting sqref="N79">
    <cfRule type="cellIs" dxfId="12283" priority="332" operator="greaterThan">
      <formula>0.9</formula>
    </cfRule>
    <cfRule type="cellIs" dxfId="12282" priority="333" operator="greaterThan">
      <formula>0.85</formula>
    </cfRule>
  </conditionalFormatting>
  <conditionalFormatting sqref="E79">
    <cfRule type="expression" dxfId="12281" priority="328">
      <formula>AND(IF(OR($Q79=1,$Q79=2),1,0),IF($X79&lt;=20,1,0))</formula>
    </cfRule>
    <cfRule type="expression" dxfId="12280" priority="329">
      <formula>AND(IF($Q79=2,1,0),IF($X79&lt;30,1,0))</formula>
    </cfRule>
    <cfRule type="expression" dxfId="12279" priority="330">
      <formula>AND(IF($Q79=3,1,0),IF($X79&lt;30,1,0))</formula>
    </cfRule>
    <cfRule type="expression" dxfId="12278" priority="331">
      <formula>AND(IF($Q79=3,1,IF($Q79=4,1,0)),IF($F79&lt;=85,1,0))</formula>
    </cfRule>
  </conditionalFormatting>
  <conditionalFormatting sqref="X79">
    <cfRule type="expression" dxfId="12277" priority="324">
      <formula>AND(IF(OR($Q79=1,$Q79=2),1,0),IF($X79&lt;=20,1,0))</formula>
    </cfRule>
    <cfRule type="expression" dxfId="12276" priority="325">
      <formula>AND(IF($Q79=2,1,0),IF($X79&lt;30,1,0))</formula>
    </cfRule>
    <cfRule type="expression" dxfId="12275" priority="326">
      <formula>AND(IF($Q79=3,1,0),IF($X79&lt;30,1,0))</formula>
    </cfRule>
    <cfRule type="expression" dxfId="12274" priority="327">
      <formula>AND(IF($Q79=3,1,IF($Q79=4,1,0)),IF($F79&lt;=85,1,0))</formula>
    </cfRule>
  </conditionalFormatting>
  <conditionalFormatting sqref="AI79">
    <cfRule type="expression" dxfId="12273" priority="320">
      <formula>AND(IF(OR($Q79=1,$Q79=2),1,0),IF($X79&lt;=20,1,0))</formula>
    </cfRule>
    <cfRule type="expression" dxfId="12272" priority="321">
      <formula>AND(IF($Q79=2,1,0),IF($X79&lt;30,1,0))</formula>
    </cfRule>
    <cfRule type="expression" dxfId="12271" priority="322">
      <formula>AND(IF($Q79=3,1,0),IF($X79&lt;30,1,0))</formula>
    </cfRule>
    <cfRule type="expression" dxfId="12270" priority="323">
      <formula>AND(IF($Q79=3,1,IF($Q79=4,1,0)),IF($F79&lt;=85,1,0))</formula>
    </cfRule>
  </conditionalFormatting>
  <conditionalFormatting sqref="AV80">
    <cfRule type="expression" dxfId="12269" priority="318">
      <formula>AV80="X"</formula>
    </cfRule>
    <cfRule type="expression" dxfId="12268" priority="319">
      <formula>AV80="후보"</formula>
    </cfRule>
  </conditionalFormatting>
  <conditionalFormatting sqref="AC80 N80">
    <cfRule type="cellIs" dxfId="12267" priority="315" operator="greaterThan">
      <formula>0.9</formula>
    </cfRule>
    <cfRule type="cellIs" dxfId="12266" priority="316" operator="greaterThan">
      <formula>0.85</formula>
    </cfRule>
  </conditionalFormatting>
  <conditionalFormatting sqref="AV81">
    <cfRule type="expression" dxfId="12265" priority="313">
      <formula>AV81="X"</formula>
    </cfRule>
    <cfRule type="expression" dxfId="12264" priority="314">
      <formula>AV81="후보"</formula>
    </cfRule>
  </conditionalFormatting>
  <conditionalFormatting sqref="AC81">
    <cfRule type="cellIs" dxfId="12263" priority="310" operator="greaterThan">
      <formula>0.9</formula>
    </cfRule>
    <cfRule type="cellIs" dxfId="12262" priority="311" operator="greaterThan">
      <formula>0.85</formula>
    </cfRule>
  </conditionalFormatting>
  <conditionalFormatting sqref="N81">
    <cfRule type="cellIs" dxfId="12261" priority="308" operator="greaterThan">
      <formula>0.9</formula>
    </cfRule>
    <cfRule type="cellIs" dxfId="12260" priority="309" operator="greaterThan">
      <formula>0.85</formula>
    </cfRule>
  </conditionalFormatting>
  <conditionalFormatting sqref="E81">
    <cfRule type="expression" dxfId="12259" priority="304">
      <formula>AND(IF(OR($Q81=1,$Q81=2),1,0),IF($X81&lt;=20,1,0))</formula>
    </cfRule>
    <cfRule type="expression" dxfId="12258" priority="305">
      <formula>AND(IF($Q81=2,1,0),IF($X81&lt;30,1,0))</formula>
    </cfRule>
    <cfRule type="expression" dxfId="12257" priority="306">
      <formula>AND(IF($Q81=3,1,0),IF($X81&lt;30,1,0))</formula>
    </cfRule>
    <cfRule type="expression" dxfId="12256" priority="307">
      <formula>AND(IF($Q81=3,1,IF($Q81=4,1,0)),IF($F81&lt;=85,1,0))</formula>
    </cfRule>
  </conditionalFormatting>
  <conditionalFormatting sqref="X81">
    <cfRule type="expression" dxfId="12255" priority="300">
      <formula>AND(IF(OR($Q81=1,$Q81=2),1,0),IF($X81&lt;=20,1,0))</formula>
    </cfRule>
    <cfRule type="expression" dxfId="12254" priority="301">
      <formula>AND(IF($Q81=2,1,0),IF($X81&lt;30,1,0))</formula>
    </cfRule>
    <cfRule type="expression" dxfId="12253" priority="302">
      <formula>AND(IF($Q81=3,1,0),IF($X81&lt;30,1,0))</formula>
    </cfRule>
    <cfRule type="expression" dxfId="12252" priority="303">
      <formula>AND(IF($Q81=3,1,IF($Q81=4,1,0)),IF($F81&lt;=85,1,0))</formula>
    </cfRule>
  </conditionalFormatting>
  <conditionalFormatting sqref="AI81">
    <cfRule type="expression" dxfId="12251" priority="296">
      <formula>AND(IF(OR($Q81=1,$Q81=2),1,0),IF($X81&lt;=20,1,0))</formula>
    </cfRule>
    <cfRule type="expression" dxfId="12250" priority="297">
      <formula>AND(IF($Q81=2,1,0),IF($X81&lt;30,1,0))</formula>
    </cfRule>
    <cfRule type="expression" dxfId="12249" priority="298">
      <formula>AND(IF($Q81=3,1,0),IF($X81&lt;30,1,0))</formula>
    </cfRule>
    <cfRule type="expression" dxfId="12248" priority="299">
      <formula>AND(IF($Q81=3,1,IF($Q81=4,1,0)),IF($F81&lt;=85,1,0))</formula>
    </cfRule>
  </conditionalFormatting>
  <conditionalFormatting sqref="AV82">
    <cfRule type="expression" dxfId="12247" priority="294">
      <formula>AV82="X"</formula>
    </cfRule>
    <cfRule type="expression" dxfId="12246" priority="295">
      <formula>AV82="후보"</formula>
    </cfRule>
  </conditionalFormatting>
  <conditionalFormatting sqref="AC82">
    <cfRule type="cellIs" dxfId="12245" priority="291" operator="greaterThan">
      <formula>0.9</formula>
    </cfRule>
    <cfRule type="cellIs" dxfId="12244" priority="292" operator="greaterThan">
      <formula>0.85</formula>
    </cfRule>
  </conditionalFormatting>
  <conditionalFormatting sqref="N82">
    <cfRule type="cellIs" dxfId="12243" priority="289" operator="greaterThan">
      <formula>0.9</formula>
    </cfRule>
    <cfRule type="cellIs" dxfId="12242" priority="290" operator="greaterThan">
      <formula>0.85</formula>
    </cfRule>
  </conditionalFormatting>
  <conditionalFormatting sqref="E82">
    <cfRule type="expression" dxfId="12241" priority="285">
      <formula>AND(IF(OR($Q82=1,$Q82=2),1,0),IF($X82&lt;=20,1,0))</formula>
    </cfRule>
    <cfRule type="expression" dxfId="12240" priority="286">
      <formula>AND(IF($Q82=2,1,0),IF($X82&lt;30,1,0))</formula>
    </cfRule>
    <cfRule type="expression" dxfId="12239" priority="287">
      <formula>AND(IF($Q82=3,1,0),IF($X82&lt;30,1,0))</formula>
    </cfRule>
    <cfRule type="expression" dxfId="12238" priority="288">
      <formula>AND(IF($Q82=3,1,IF($Q82=4,1,0)),IF($F82&lt;=85,1,0))</formula>
    </cfRule>
  </conditionalFormatting>
  <conditionalFormatting sqref="X82">
    <cfRule type="expression" dxfId="12237" priority="281">
      <formula>AND(IF(OR($Q82=1,$Q82=2),1,0),IF($X82&lt;=20,1,0))</formula>
    </cfRule>
    <cfRule type="expression" dxfId="12236" priority="282">
      <formula>AND(IF($Q82=2,1,0),IF($X82&lt;30,1,0))</formula>
    </cfRule>
    <cfRule type="expression" dxfId="12235" priority="283">
      <formula>AND(IF($Q82=3,1,0),IF($X82&lt;30,1,0))</formula>
    </cfRule>
    <cfRule type="expression" dxfId="12234" priority="284">
      <formula>AND(IF($Q82=3,1,IF($Q82=4,1,0)),IF($F82&lt;=85,1,0))</formula>
    </cfRule>
  </conditionalFormatting>
  <conditionalFormatting sqref="AI82">
    <cfRule type="expression" dxfId="12233" priority="277">
      <formula>AND(IF(OR($Q82=1,$Q82=2),1,0),IF($X82&lt;=20,1,0))</formula>
    </cfRule>
    <cfRule type="expression" dxfId="12232" priority="278">
      <formula>AND(IF($Q82=2,1,0),IF($X82&lt;30,1,0))</formula>
    </cfRule>
    <cfRule type="expression" dxfId="12231" priority="279">
      <formula>AND(IF($Q82=3,1,0),IF($X82&lt;30,1,0))</formula>
    </cfRule>
    <cfRule type="expression" dxfId="12230" priority="280">
      <formula>AND(IF($Q82=3,1,IF($Q82=4,1,0)),IF($F82&lt;=85,1,0))</formula>
    </cfRule>
  </conditionalFormatting>
  <conditionalFormatting sqref="AV83">
    <cfRule type="expression" dxfId="12229" priority="275">
      <formula>AV83="X"</formula>
    </cfRule>
    <cfRule type="expression" dxfId="12228" priority="276">
      <formula>AV83="후보"</formula>
    </cfRule>
  </conditionalFormatting>
  <conditionalFormatting sqref="AC83">
    <cfRule type="cellIs" dxfId="12227" priority="272" operator="greaterThan">
      <formula>0.9</formula>
    </cfRule>
    <cfRule type="cellIs" dxfId="12226" priority="273" operator="greaterThan">
      <formula>0.85</formula>
    </cfRule>
  </conditionalFormatting>
  <conditionalFormatting sqref="N83">
    <cfRule type="cellIs" dxfId="12225" priority="270" operator="greaterThan">
      <formula>0.9</formula>
    </cfRule>
    <cfRule type="cellIs" dxfId="12224" priority="271" operator="greaterThan">
      <formula>0.85</formula>
    </cfRule>
  </conditionalFormatting>
  <conditionalFormatting sqref="E83">
    <cfRule type="expression" dxfId="12223" priority="266">
      <formula>AND(IF(OR($Q83=1,$Q83=2),1,0),IF($X83&lt;=20,1,0))</formula>
    </cfRule>
    <cfRule type="expression" dxfId="12222" priority="267">
      <formula>AND(IF($Q83=2,1,0),IF($X83&lt;30,1,0))</formula>
    </cfRule>
    <cfRule type="expression" dxfId="12221" priority="268">
      <formula>AND(IF($Q83=3,1,0),IF($X83&lt;30,1,0))</formula>
    </cfRule>
    <cfRule type="expression" dxfId="12220" priority="269">
      <formula>AND(IF($Q83=3,1,IF($Q83=4,1,0)),IF($F83&lt;=85,1,0))</formula>
    </cfRule>
  </conditionalFormatting>
  <conditionalFormatting sqref="X83">
    <cfRule type="expression" dxfId="12219" priority="262">
      <formula>AND(IF(OR($Q83=1,$Q83=2),1,0),IF($X83&lt;=20,1,0))</formula>
    </cfRule>
    <cfRule type="expression" dxfId="12218" priority="263">
      <formula>AND(IF($Q83=2,1,0),IF($X83&lt;30,1,0))</formula>
    </cfRule>
    <cfRule type="expression" dxfId="12217" priority="264">
      <formula>AND(IF($Q83=3,1,0),IF($X83&lt;30,1,0))</formula>
    </cfRule>
    <cfRule type="expression" dxfId="12216" priority="265">
      <formula>AND(IF($Q83=3,1,IF($Q83=4,1,0)),IF($F83&lt;=85,1,0))</formula>
    </cfRule>
  </conditionalFormatting>
  <conditionalFormatting sqref="AI83">
    <cfRule type="expression" dxfId="12215" priority="258">
      <formula>AND(IF(OR($Q83=1,$Q83=2),1,0),IF($X83&lt;=20,1,0))</formula>
    </cfRule>
    <cfRule type="expression" dxfId="12214" priority="259">
      <formula>AND(IF($Q83=2,1,0),IF($X83&lt;30,1,0))</formula>
    </cfRule>
    <cfRule type="expression" dxfId="12213" priority="260">
      <formula>AND(IF($Q83=3,1,0),IF($X83&lt;30,1,0))</formula>
    </cfRule>
    <cfRule type="expression" dxfId="12212" priority="261">
      <formula>AND(IF($Q83=3,1,IF($Q83=4,1,0)),IF($F83&lt;=85,1,0))</formula>
    </cfRule>
  </conditionalFormatting>
  <conditionalFormatting sqref="AV84">
    <cfRule type="expression" dxfId="12211" priority="256">
      <formula>AV84="X"</formula>
    </cfRule>
    <cfRule type="expression" dxfId="12210" priority="257">
      <formula>AV84="후보"</formula>
    </cfRule>
  </conditionalFormatting>
  <conditionalFormatting sqref="AC84">
    <cfRule type="cellIs" dxfId="12209" priority="253" operator="greaterThan">
      <formula>0.9</formula>
    </cfRule>
    <cfRule type="cellIs" dxfId="12208" priority="254" operator="greaterThan">
      <formula>0.85</formula>
    </cfRule>
  </conditionalFormatting>
  <conditionalFormatting sqref="N84">
    <cfRule type="cellIs" dxfId="12207" priority="251" operator="greaterThan">
      <formula>0.9</formula>
    </cfRule>
    <cfRule type="cellIs" dxfId="12206" priority="252" operator="greaterThan">
      <formula>0.85</formula>
    </cfRule>
  </conditionalFormatting>
  <conditionalFormatting sqref="E84">
    <cfRule type="expression" dxfId="12205" priority="247">
      <formula>AND(IF(OR($Q84=1,$Q84=2),1,0),IF($X84&lt;=20,1,0))</formula>
    </cfRule>
    <cfRule type="expression" dxfId="12204" priority="248">
      <formula>AND(IF($Q84=2,1,0),IF($X84&lt;30,1,0))</formula>
    </cfRule>
    <cfRule type="expression" dxfId="12203" priority="249">
      <formula>AND(IF($Q84=3,1,0),IF($X84&lt;30,1,0))</formula>
    </cfRule>
    <cfRule type="expression" dxfId="12202" priority="250">
      <formula>AND(IF($Q84=3,1,IF($Q84=4,1,0)),IF($F84&lt;=85,1,0))</formula>
    </cfRule>
  </conditionalFormatting>
  <conditionalFormatting sqref="X84">
    <cfRule type="expression" dxfId="12201" priority="243">
      <formula>AND(IF(OR($Q84=1,$Q84=2),1,0),IF($X84&lt;=20,1,0))</formula>
    </cfRule>
    <cfRule type="expression" dxfId="12200" priority="244">
      <formula>AND(IF($Q84=2,1,0),IF($X84&lt;30,1,0))</formula>
    </cfRule>
    <cfRule type="expression" dxfId="12199" priority="245">
      <formula>AND(IF($Q84=3,1,0),IF($X84&lt;30,1,0))</formula>
    </cfRule>
    <cfRule type="expression" dxfId="12198" priority="246">
      <formula>AND(IF($Q84=3,1,IF($Q84=4,1,0)),IF($F84&lt;=85,1,0))</formula>
    </cfRule>
  </conditionalFormatting>
  <conditionalFormatting sqref="AI84">
    <cfRule type="expression" dxfId="12197" priority="239">
      <formula>AND(IF(OR($Q84=1,$Q84=2),1,0),IF($X84&lt;=20,1,0))</formula>
    </cfRule>
    <cfRule type="expression" dxfId="12196" priority="240">
      <formula>AND(IF($Q84=2,1,0),IF($X84&lt;30,1,0))</formula>
    </cfRule>
    <cfRule type="expression" dxfId="12195" priority="241">
      <formula>AND(IF($Q84=3,1,0),IF($X84&lt;30,1,0))</formula>
    </cfRule>
    <cfRule type="expression" dxfId="12194" priority="242">
      <formula>AND(IF($Q84=3,1,IF($Q84=4,1,0)),IF($F84&lt;=85,1,0))</formula>
    </cfRule>
  </conditionalFormatting>
  <conditionalFormatting sqref="AV85">
    <cfRule type="expression" dxfId="12193" priority="237">
      <formula>AV85="X"</formula>
    </cfRule>
    <cfRule type="expression" dxfId="12192" priority="238">
      <formula>AV85="후보"</formula>
    </cfRule>
  </conditionalFormatting>
  <conditionalFormatting sqref="AC85">
    <cfRule type="cellIs" dxfId="12191" priority="234" operator="greaterThan">
      <formula>0.9</formula>
    </cfRule>
    <cfRule type="cellIs" dxfId="12190" priority="235" operator="greaterThan">
      <formula>0.85</formula>
    </cfRule>
  </conditionalFormatting>
  <conditionalFormatting sqref="N85">
    <cfRule type="cellIs" dxfId="12189" priority="232" operator="greaterThan">
      <formula>0.9</formula>
    </cfRule>
    <cfRule type="cellIs" dxfId="12188" priority="233" operator="greaterThan">
      <formula>0.85</formula>
    </cfRule>
  </conditionalFormatting>
  <conditionalFormatting sqref="E85">
    <cfRule type="expression" dxfId="12187" priority="228">
      <formula>AND(IF(OR($Q85=1,$Q85=2),1,0),IF($X85&lt;=20,1,0))</formula>
    </cfRule>
    <cfRule type="expression" dxfId="12186" priority="229">
      <formula>AND(IF($Q85=2,1,0),IF($X85&lt;30,1,0))</formula>
    </cfRule>
    <cfRule type="expression" dxfId="12185" priority="230">
      <formula>AND(IF($Q85=3,1,0),IF($X85&lt;30,1,0))</formula>
    </cfRule>
    <cfRule type="expression" dxfId="12184" priority="231">
      <formula>AND(IF($Q85=3,1,IF($Q85=4,1,0)),IF($F85&lt;=85,1,0))</formula>
    </cfRule>
  </conditionalFormatting>
  <conditionalFormatting sqref="X85">
    <cfRule type="expression" dxfId="12183" priority="224">
      <formula>AND(IF(OR($Q85=1,$Q85=2),1,0),IF($X85&lt;=20,1,0))</formula>
    </cfRule>
    <cfRule type="expression" dxfId="12182" priority="225">
      <formula>AND(IF($Q85=2,1,0),IF($X85&lt;30,1,0))</formula>
    </cfRule>
    <cfRule type="expression" dxfId="12181" priority="226">
      <formula>AND(IF($Q85=3,1,0),IF($X85&lt;30,1,0))</formula>
    </cfRule>
    <cfRule type="expression" dxfId="12180" priority="227">
      <formula>AND(IF($Q85=3,1,IF($Q85=4,1,0)),IF($F85&lt;=85,1,0))</formula>
    </cfRule>
  </conditionalFormatting>
  <conditionalFormatting sqref="AI85">
    <cfRule type="expression" dxfId="12179" priority="220">
      <formula>AND(IF(OR($Q85=1,$Q85=2),1,0),IF($X85&lt;=20,1,0))</formula>
    </cfRule>
    <cfRule type="expression" dxfId="12178" priority="221">
      <formula>AND(IF($Q85=2,1,0),IF($X85&lt;30,1,0))</formula>
    </cfRule>
    <cfRule type="expression" dxfId="12177" priority="222">
      <formula>AND(IF($Q85=3,1,0),IF($X85&lt;30,1,0))</formula>
    </cfRule>
    <cfRule type="expression" dxfId="12176" priority="223">
      <formula>AND(IF($Q85=3,1,IF($Q85=4,1,0)),IF($F85&lt;=85,1,0))</formula>
    </cfRule>
  </conditionalFormatting>
  <conditionalFormatting sqref="AV86">
    <cfRule type="expression" dxfId="12175" priority="218">
      <formula>AV86="X"</formula>
    </cfRule>
    <cfRule type="expression" dxfId="12174" priority="219">
      <formula>AV86="후보"</formula>
    </cfRule>
  </conditionalFormatting>
  <conditionalFormatting sqref="AC86">
    <cfRule type="cellIs" dxfId="12173" priority="215" operator="greaterThan">
      <formula>0.9</formula>
    </cfRule>
    <cfRule type="cellIs" dxfId="12172" priority="216" operator="greaterThan">
      <formula>0.85</formula>
    </cfRule>
  </conditionalFormatting>
  <conditionalFormatting sqref="N86">
    <cfRule type="cellIs" dxfId="12171" priority="213" operator="greaterThan">
      <formula>0.9</formula>
    </cfRule>
    <cfRule type="cellIs" dxfId="12170" priority="214" operator="greaterThan">
      <formula>0.85</formula>
    </cfRule>
  </conditionalFormatting>
  <conditionalFormatting sqref="E86">
    <cfRule type="expression" dxfId="12169" priority="209">
      <formula>AND(IF(OR($Q86=1,$Q86=2),1,0),IF($X86&lt;=20,1,0))</formula>
    </cfRule>
    <cfRule type="expression" dxfId="12168" priority="210">
      <formula>AND(IF($Q86=2,1,0),IF($X86&lt;30,1,0))</formula>
    </cfRule>
    <cfRule type="expression" dxfId="12167" priority="211">
      <formula>AND(IF($Q86=3,1,0),IF($X86&lt;30,1,0))</formula>
    </cfRule>
    <cfRule type="expression" dxfId="12166" priority="212">
      <formula>AND(IF($Q86=3,1,IF($Q86=4,1,0)),IF($F86&lt;=85,1,0))</formula>
    </cfRule>
  </conditionalFormatting>
  <conditionalFormatting sqref="X86">
    <cfRule type="expression" dxfId="12165" priority="205">
      <formula>AND(IF(OR($Q86=1,$Q86=2),1,0),IF($X86&lt;=20,1,0))</formula>
    </cfRule>
    <cfRule type="expression" dxfId="12164" priority="206">
      <formula>AND(IF($Q86=2,1,0),IF($X86&lt;30,1,0))</formula>
    </cfRule>
    <cfRule type="expression" dxfId="12163" priority="207">
      <formula>AND(IF($Q86=3,1,0),IF($X86&lt;30,1,0))</formula>
    </cfRule>
    <cfRule type="expression" dxfId="12162" priority="208">
      <formula>AND(IF($Q86=3,1,IF($Q86=4,1,0)),IF($F86&lt;=85,1,0))</formula>
    </cfRule>
  </conditionalFormatting>
  <conditionalFormatting sqref="AI86">
    <cfRule type="expression" dxfId="12161" priority="201">
      <formula>AND(IF(OR($Q86=1,$Q86=2),1,0),IF($X86&lt;=20,1,0))</formula>
    </cfRule>
    <cfRule type="expression" dxfId="12160" priority="202">
      <formula>AND(IF($Q86=2,1,0),IF($X86&lt;30,1,0))</formula>
    </cfRule>
    <cfRule type="expression" dxfId="12159" priority="203">
      <formula>AND(IF($Q86=3,1,0),IF($X86&lt;30,1,0))</formula>
    </cfRule>
    <cfRule type="expression" dxfId="12158" priority="204">
      <formula>AND(IF($Q86=3,1,IF($Q86=4,1,0)),IF($F86&lt;=85,1,0))</formula>
    </cfRule>
  </conditionalFormatting>
  <conditionalFormatting sqref="AV87">
    <cfRule type="expression" dxfId="12157" priority="199">
      <formula>AV87="X"</formula>
    </cfRule>
    <cfRule type="expression" dxfId="12156" priority="200">
      <formula>AV87="후보"</formula>
    </cfRule>
  </conditionalFormatting>
  <conditionalFormatting sqref="AC87 N87">
    <cfRule type="cellIs" dxfId="12155" priority="196" operator="greaterThan">
      <formula>0.9</formula>
    </cfRule>
    <cfRule type="cellIs" dxfId="12154" priority="197" operator="greaterThan">
      <formula>0.85</formula>
    </cfRule>
  </conditionalFormatting>
  <conditionalFormatting sqref="AV88">
    <cfRule type="expression" dxfId="12153" priority="194">
      <formula>AV88="X"</formula>
    </cfRule>
    <cfRule type="expression" dxfId="12152" priority="195">
      <formula>AV88="후보"</formula>
    </cfRule>
  </conditionalFormatting>
  <conditionalFormatting sqref="AC88">
    <cfRule type="cellIs" dxfId="12151" priority="191" operator="greaterThan">
      <formula>0.9</formula>
    </cfRule>
    <cfRule type="cellIs" dxfId="12150" priority="192" operator="greaterThan">
      <formula>0.85</formula>
    </cfRule>
  </conditionalFormatting>
  <conditionalFormatting sqref="N88">
    <cfRule type="cellIs" dxfId="12149" priority="189" operator="greaterThan">
      <formula>0.9</formula>
    </cfRule>
    <cfRule type="cellIs" dxfId="12148" priority="190" operator="greaterThan">
      <formula>0.85</formula>
    </cfRule>
  </conditionalFormatting>
  <conditionalFormatting sqref="E88">
    <cfRule type="expression" dxfId="12147" priority="185">
      <formula>AND(IF(OR($Q88=1,$Q88=2),1,0),IF($X88&lt;=20,1,0))</formula>
    </cfRule>
    <cfRule type="expression" dxfId="12146" priority="186">
      <formula>AND(IF($Q88=2,1,0),IF($X88&lt;30,1,0))</formula>
    </cfRule>
    <cfRule type="expression" dxfId="12145" priority="187">
      <formula>AND(IF($Q88=3,1,0),IF($X88&lt;30,1,0))</formula>
    </cfRule>
    <cfRule type="expression" dxfId="12144" priority="188">
      <formula>AND(IF($Q88=3,1,IF($Q88=4,1,0)),IF($F88&lt;=85,1,0))</formula>
    </cfRule>
  </conditionalFormatting>
  <conditionalFormatting sqref="X88">
    <cfRule type="expression" dxfId="12143" priority="181">
      <formula>AND(IF(OR($Q88=1,$Q88=2),1,0),IF($X88&lt;=20,1,0))</formula>
    </cfRule>
    <cfRule type="expression" dxfId="12142" priority="182">
      <formula>AND(IF($Q88=2,1,0),IF($X88&lt;30,1,0))</formula>
    </cfRule>
    <cfRule type="expression" dxfId="12141" priority="183">
      <formula>AND(IF($Q88=3,1,0),IF($X88&lt;30,1,0))</formula>
    </cfRule>
    <cfRule type="expression" dxfId="12140" priority="184">
      <formula>AND(IF($Q88=3,1,IF($Q88=4,1,0)),IF($F88&lt;=85,1,0))</formula>
    </cfRule>
  </conditionalFormatting>
  <conditionalFormatting sqref="AI88">
    <cfRule type="expression" dxfId="12139" priority="177">
      <formula>AND(IF(OR($Q88=1,$Q88=2),1,0),IF($X88&lt;=20,1,0))</formula>
    </cfRule>
    <cfRule type="expression" dxfId="12138" priority="178">
      <formula>AND(IF($Q88=2,1,0),IF($X88&lt;30,1,0))</formula>
    </cfRule>
    <cfRule type="expression" dxfId="12137" priority="179">
      <formula>AND(IF($Q88=3,1,0),IF($X88&lt;30,1,0))</formula>
    </cfRule>
    <cfRule type="expression" dxfId="12136" priority="180">
      <formula>AND(IF($Q88=3,1,IF($Q88=4,1,0)),IF($F88&lt;=85,1,0))</formula>
    </cfRule>
  </conditionalFormatting>
  <conditionalFormatting sqref="AV89">
    <cfRule type="expression" dxfId="12135" priority="175">
      <formula>AV89="X"</formula>
    </cfRule>
    <cfRule type="expression" dxfId="12134" priority="176">
      <formula>AV89="후보"</formula>
    </cfRule>
  </conditionalFormatting>
  <conditionalFormatting sqref="AC89">
    <cfRule type="cellIs" dxfId="12133" priority="172" operator="greaterThan">
      <formula>0.9</formula>
    </cfRule>
    <cfRule type="cellIs" dxfId="12132" priority="173" operator="greaterThan">
      <formula>0.85</formula>
    </cfRule>
  </conditionalFormatting>
  <conditionalFormatting sqref="N89">
    <cfRule type="cellIs" dxfId="12131" priority="170" operator="greaterThan">
      <formula>0.9</formula>
    </cfRule>
    <cfRule type="cellIs" dxfId="12130" priority="171" operator="greaterThan">
      <formula>0.85</formula>
    </cfRule>
  </conditionalFormatting>
  <conditionalFormatting sqref="E89">
    <cfRule type="expression" dxfId="12129" priority="166">
      <formula>AND(IF(OR($Q89=1,$Q89=2),1,0),IF($X89&lt;=20,1,0))</formula>
    </cfRule>
    <cfRule type="expression" dxfId="12128" priority="167">
      <formula>AND(IF($Q89=2,1,0),IF($X89&lt;30,1,0))</formula>
    </cfRule>
    <cfRule type="expression" dxfId="12127" priority="168">
      <formula>AND(IF($Q89=3,1,0),IF($X89&lt;30,1,0))</formula>
    </cfRule>
    <cfRule type="expression" dxfId="12126" priority="169">
      <formula>AND(IF($Q89=3,1,IF($Q89=4,1,0)),IF($F89&lt;=85,1,0))</formula>
    </cfRule>
  </conditionalFormatting>
  <conditionalFormatting sqref="X89">
    <cfRule type="expression" dxfId="12125" priority="162">
      <formula>AND(IF(OR($Q89=1,$Q89=2),1,0),IF($X89&lt;=20,1,0))</formula>
    </cfRule>
    <cfRule type="expression" dxfId="12124" priority="163">
      <formula>AND(IF($Q89=2,1,0),IF($X89&lt;30,1,0))</formula>
    </cfRule>
    <cfRule type="expression" dxfId="12123" priority="164">
      <formula>AND(IF($Q89=3,1,0),IF($X89&lt;30,1,0))</formula>
    </cfRule>
    <cfRule type="expression" dxfId="12122" priority="165">
      <formula>AND(IF($Q89=3,1,IF($Q89=4,1,0)),IF($F89&lt;=85,1,0))</formula>
    </cfRule>
  </conditionalFormatting>
  <conditionalFormatting sqref="AI89">
    <cfRule type="expression" dxfId="12121" priority="158">
      <formula>AND(IF(OR($Q89=1,$Q89=2),1,0),IF($X89&lt;=20,1,0))</formula>
    </cfRule>
    <cfRule type="expression" dxfId="12120" priority="159">
      <formula>AND(IF($Q89=2,1,0),IF($X89&lt;30,1,0))</formula>
    </cfRule>
    <cfRule type="expression" dxfId="12119" priority="160">
      <formula>AND(IF($Q89=3,1,0),IF($X89&lt;30,1,0))</formula>
    </cfRule>
    <cfRule type="expression" dxfId="12118" priority="161">
      <formula>AND(IF($Q89=3,1,IF($Q89=4,1,0)),IF($F89&lt;=85,1,0))</formula>
    </cfRule>
  </conditionalFormatting>
  <conditionalFormatting sqref="AV90">
    <cfRule type="expression" dxfId="12117" priority="156">
      <formula>AV90="X"</formula>
    </cfRule>
    <cfRule type="expression" dxfId="12116" priority="157">
      <formula>AV90="후보"</formula>
    </cfRule>
  </conditionalFormatting>
  <conditionalFormatting sqref="AC90">
    <cfRule type="cellIs" dxfId="12115" priority="153" operator="greaterThan">
      <formula>0.9</formula>
    </cfRule>
    <cfRule type="cellIs" dxfId="12114" priority="154" operator="greaterThan">
      <formula>0.85</formula>
    </cfRule>
  </conditionalFormatting>
  <conditionalFormatting sqref="N90">
    <cfRule type="cellIs" dxfId="12113" priority="151" operator="greaterThan">
      <formula>0.9</formula>
    </cfRule>
    <cfRule type="cellIs" dxfId="12112" priority="152" operator="greaterThan">
      <formula>0.85</formula>
    </cfRule>
  </conditionalFormatting>
  <conditionalFormatting sqref="E90">
    <cfRule type="expression" dxfId="12111" priority="147">
      <formula>AND(IF(OR($Q90=1,$Q90=2),1,0),IF($X90&lt;=20,1,0))</formula>
    </cfRule>
    <cfRule type="expression" dxfId="12110" priority="148">
      <formula>AND(IF($Q90=2,1,0),IF($X90&lt;30,1,0))</formula>
    </cfRule>
    <cfRule type="expression" dxfId="12109" priority="149">
      <formula>AND(IF($Q90=3,1,0),IF($X90&lt;30,1,0))</formula>
    </cfRule>
    <cfRule type="expression" dxfId="12108" priority="150">
      <formula>AND(IF($Q90=3,1,IF($Q90=4,1,0)),IF($F90&lt;=85,1,0))</formula>
    </cfRule>
  </conditionalFormatting>
  <conditionalFormatting sqref="X90">
    <cfRule type="expression" dxfId="12107" priority="143">
      <formula>AND(IF(OR($Q90=1,$Q90=2),1,0),IF($X90&lt;=20,1,0))</formula>
    </cfRule>
    <cfRule type="expression" dxfId="12106" priority="144">
      <formula>AND(IF($Q90=2,1,0),IF($X90&lt;30,1,0))</formula>
    </cfRule>
    <cfRule type="expression" dxfId="12105" priority="145">
      <formula>AND(IF($Q90=3,1,0),IF($X90&lt;30,1,0))</formula>
    </cfRule>
    <cfRule type="expression" dxfId="12104" priority="146">
      <formula>AND(IF($Q90=3,1,IF($Q90=4,1,0)),IF($F90&lt;=85,1,0))</formula>
    </cfRule>
  </conditionalFormatting>
  <conditionalFormatting sqref="AI90">
    <cfRule type="expression" dxfId="12103" priority="139">
      <formula>AND(IF(OR($Q90=1,$Q90=2),1,0),IF($X90&lt;=20,1,0))</formula>
    </cfRule>
    <cfRule type="expression" dxfId="12102" priority="140">
      <formula>AND(IF($Q90=2,1,0),IF($X90&lt;30,1,0))</formula>
    </cfRule>
    <cfRule type="expression" dxfId="12101" priority="141">
      <formula>AND(IF($Q90=3,1,0),IF($X90&lt;30,1,0))</formula>
    </cfRule>
    <cfRule type="expression" dxfId="12100" priority="142">
      <formula>AND(IF($Q90=3,1,IF($Q90=4,1,0)),IF($F90&lt;=85,1,0))</formula>
    </cfRule>
  </conditionalFormatting>
  <conditionalFormatting sqref="AV91">
    <cfRule type="expression" dxfId="12099" priority="137">
      <formula>AV91="X"</formula>
    </cfRule>
    <cfRule type="expression" dxfId="12098" priority="138">
      <formula>AV91="후보"</formula>
    </cfRule>
  </conditionalFormatting>
  <conditionalFormatting sqref="AC91 N91">
    <cfRule type="cellIs" dxfId="12097" priority="134" operator="greaterThan">
      <formula>0.9</formula>
    </cfRule>
    <cfRule type="cellIs" dxfId="12096" priority="135" operator="greaterThan">
      <formula>0.85</formula>
    </cfRule>
  </conditionalFormatting>
  <conditionalFormatting sqref="AV92">
    <cfRule type="expression" dxfId="12095" priority="132">
      <formula>AV92="X"</formula>
    </cfRule>
    <cfRule type="expression" dxfId="12094" priority="133">
      <formula>AV92="후보"</formula>
    </cfRule>
  </conditionalFormatting>
  <conditionalFormatting sqref="AC92">
    <cfRule type="cellIs" dxfId="12093" priority="129" operator="greaterThan">
      <formula>0.9</formula>
    </cfRule>
    <cfRule type="cellIs" dxfId="12092" priority="130" operator="greaterThan">
      <formula>0.85</formula>
    </cfRule>
  </conditionalFormatting>
  <conditionalFormatting sqref="N92">
    <cfRule type="cellIs" dxfId="12091" priority="127" operator="greaterThan">
      <formula>0.9</formula>
    </cfRule>
    <cfRule type="cellIs" dxfId="12090" priority="128" operator="greaterThan">
      <formula>0.85</formula>
    </cfRule>
  </conditionalFormatting>
  <conditionalFormatting sqref="E92">
    <cfRule type="expression" dxfId="12089" priority="123">
      <formula>AND(IF(OR($Q92=1,$Q92=2),1,0),IF($X92&lt;=20,1,0))</formula>
    </cfRule>
    <cfRule type="expression" dxfId="12088" priority="124">
      <formula>AND(IF($Q92=2,1,0),IF($X92&lt;30,1,0))</formula>
    </cfRule>
    <cfRule type="expression" dxfId="12087" priority="125">
      <formula>AND(IF($Q92=3,1,0),IF($X92&lt;30,1,0))</formula>
    </cfRule>
    <cfRule type="expression" dxfId="12086" priority="126">
      <formula>AND(IF($Q92=3,1,IF($Q92=4,1,0)),IF($F92&lt;=85,1,0))</formula>
    </cfRule>
  </conditionalFormatting>
  <conditionalFormatting sqref="X92">
    <cfRule type="expression" dxfId="12085" priority="119">
      <formula>AND(IF(OR($Q92=1,$Q92=2),1,0),IF($X92&lt;=20,1,0))</formula>
    </cfRule>
    <cfRule type="expression" dxfId="12084" priority="120">
      <formula>AND(IF($Q92=2,1,0),IF($X92&lt;30,1,0))</formula>
    </cfRule>
    <cfRule type="expression" dxfId="12083" priority="121">
      <formula>AND(IF($Q92=3,1,0),IF($X92&lt;30,1,0))</formula>
    </cfRule>
    <cfRule type="expression" dxfId="12082" priority="122">
      <formula>AND(IF($Q92=3,1,IF($Q92=4,1,0)),IF($F92&lt;=85,1,0))</formula>
    </cfRule>
  </conditionalFormatting>
  <conditionalFormatting sqref="AI92">
    <cfRule type="expression" dxfId="12081" priority="115">
      <formula>AND(IF(OR($Q92=1,$Q92=2),1,0),IF($X92&lt;=20,1,0))</formula>
    </cfRule>
    <cfRule type="expression" dxfId="12080" priority="116">
      <formula>AND(IF($Q92=2,1,0),IF($X92&lt;30,1,0))</formula>
    </cfRule>
    <cfRule type="expression" dxfId="12079" priority="117">
      <formula>AND(IF($Q92=3,1,0),IF($X92&lt;30,1,0))</formula>
    </cfRule>
    <cfRule type="expression" dxfId="12078" priority="118">
      <formula>AND(IF($Q92=3,1,IF($Q92=4,1,0)),IF($F92&lt;=85,1,0))</formula>
    </cfRule>
  </conditionalFormatting>
  <conditionalFormatting sqref="AV93">
    <cfRule type="expression" dxfId="12077" priority="113">
      <formula>AV93="X"</formula>
    </cfRule>
    <cfRule type="expression" dxfId="12076" priority="114">
      <formula>AV93="후보"</formula>
    </cfRule>
  </conditionalFormatting>
  <conditionalFormatting sqref="AC93">
    <cfRule type="cellIs" dxfId="12075" priority="110" operator="greaterThan">
      <formula>0.9</formula>
    </cfRule>
    <cfRule type="cellIs" dxfId="12074" priority="111" operator="greaterThan">
      <formula>0.85</formula>
    </cfRule>
  </conditionalFormatting>
  <conditionalFormatting sqref="N93">
    <cfRule type="cellIs" dxfId="12073" priority="108" operator="greaterThan">
      <formula>0.9</formula>
    </cfRule>
    <cfRule type="cellIs" dxfId="12072" priority="109" operator="greaterThan">
      <formula>0.85</formula>
    </cfRule>
  </conditionalFormatting>
  <conditionalFormatting sqref="E93">
    <cfRule type="expression" dxfId="12071" priority="104">
      <formula>AND(IF(OR($Q93=1,$Q93=2),1,0),IF($X93&lt;=20,1,0))</formula>
    </cfRule>
    <cfRule type="expression" dxfId="12070" priority="105">
      <formula>AND(IF($Q93=2,1,0),IF($X93&lt;30,1,0))</formula>
    </cfRule>
    <cfRule type="expression" dxfId="12069" priority="106">
      <formula>AND(IF($Q93=3,1,0),IF($X93&lt;30,1,0))</formula>
    </cfRule>
    <cfRule type="expression" dxfId="12068" priority="107">
      <formula>AND(IF($Q93=3,1,IF($Q93=4,1,0)),IF($F93&lt;=85,1,0))</formula>
    </cfRule>
  </conditionalFormatting>
  <conditionalFormatting sqref="X93">
    <cfRule type="expression" dxfId="12067" priority="100">
      <formula>AND(IF(OR($Q93=1,$Q93=2),1,0),IF($X93&lt;=20,1,0))</formula>
    </cfRule>
    <cfRule type="expression" dxfId="12066" priority="101">
      <formula>AND(IF($Q93=2,1,0),IF($X93&lt;30,1,0))</formula>
    </cfRule>
    <cfRule type="expression" dxfId="12065" priority="102">
      <formula>AND(IF($Q93=3,1,0),IF($X93&lt;30,1,0))</formula>
    </cfRule>
    <cfRule type="expression" dxfId="12064" priority="103">
      <formula>AND(IF($Q93=3,1,IF($Q93=4,1,0)),IF($F93&lt;=85,1,0))</formula>
    </cfRule>
  </conditionalFormatting>
  <conditionalFormatting sqref="AI93">
    <cfRule type="expression" dxfId="12063" priority="96">
      <formula>AND(IF(OR($Q93=1,$Q93=2),1,0),IF($X93&lt;=20,1,0))</formula>
    </cfRule>
    <cfRule type="expression" dxfId="12062" priority="97">
      <formula>AND(IF($Q93=2,1,0),IF($X93&lt;30,1,0))</formula>
    </cfRule>
    <cfRule type="expression" dxfId="12061" priority="98">
      <formula>AND(IF($Q93=3,1,0),IF($X93&lt;30,1,0))</formula>
    </cfRule>
    <cfRule type="expression" dxfId="12060" priority="99">
      <formula>AND(IF($Q93=3,1,IF($Q93=4,1,0)),IF($F93&lt;=85,1,0))</formula>
    </cfRule>
  </conditionalFormatting>
  <conditionalFormatting sqref="AV94">
    <cfRule type="expression" dxfId="12059" priority="94">
      <formula>AV94="X"</formula>
    </cfRule>
    <cfRule type="expression" dxfId="12058" priority="95">
      <formula>AV94="후보"</formula>
    </cfRule>
  </conditionalFormatting>
  <conditionalFormatting sqref="AC94">
    <cfRule type="cellIs" dxfId="12057" priority="91" operator="greaterThan">
      <formula>0.9</formula>
    </cfRule>
    <cfRule type="cellIs" dxfId="12056" priority="92" operator="greaterThan">
      <formula>0.85</formula>
    </cfRule>
  </conditionalFormatting>
  <conditionalFormatting sqref="N94">
    <cfRule type="cellIs" dxfId="12055" priority="89" operator="greaterThan">
      <formula>0.9</formula>
    </cfRule>
    <cfRule type="cellIs" dxfId="12054" priority="90" operator="greaterThan">
      <formula>0.85</formula>
    </cfRule>
  </conditionalFormatting>
  <conditionalFormatting sqref="E94">
    <cfRule type="expression" dxfId="12053" priority="85">
      <formula>AND(IF(OR($Q94=1,$Q94=2),1,0),IF($X94&lt;=20,1,0))</formula>
    </cfRule>
    <cfRule type="expression" dxfId="12052" priority="86">
      <formula>AND(IF($Q94=2,1,0),IF($X94&lt;30,1,0))</formula>
    </cfRule>
    <cfRule type="expression" dxfId="12051" priority="87">
      <formula>AND(IF($Q94=3,1,0),IF($X94&lt;30,1,0))</formula>
    </cfRule>
    <cfRule type="expression" dxfId="12050" priority="88">
      <formula>AND(IF($Q94=3,1,IF($Q94=4,1,0)),IF($F94&lt;=85,1,0))</formula>
    </cfRule>
  </conditionalFormatting>
  <conditionalFormatting sqref="X94">
    <cfRule type="expression" dxfId="12049" priority="81">
      <formula>AND(IF(OR($Q94=1,$Q94=2),1,0),IF($X94&lt;=20,1,0))</formula>
    </cfRule>
    <cfRule type="expression" dxfId="12048" priority="82">
      <formula>AND(IF($Q94=2,1,0),IF($X94&lt;30,1,0))</formula>
    </cfRule>
    <cfRule type="expression" dxfId="12047" priority="83">
      <formula>AND(IF($Q94=3,1,0),IF($X94&lt;30,1,0))</formula>
    </cfRule>
    <cfRule type="expression" dxfId="12046" priority="84">
      <formula>AND(IF($Q94=3,1,IF($Q94=4,1,0)),IF($F94&lt;=85,1,0))</formula>
    </cfRule>
  </conditionalFormatting>
  <conditionalFormatting sqref="AI94">
    <cfRule type="expression" dxfId="12045" priority="77">
      <formula>AND(IF(OR($Q94=1,$Q94=2),1,0),IF($X94&lt;=20,1,0))</formula>
    </cfRule>
    <cfRule type="expression" dxfId="12044" priority="78">
      <formula>AND(IF($Q94=2,1,0),IF($X94&lt;30,1,0))</formula>
    </cfRule>
    <cfRule type="expression" dxfId="12043" priority="79">
      <formula>AND(IF($Q94=3,1,0),IF($X94&lt;30,1,0))</formula>
    </cfRule>
    <cfRule type="expression" dxfId="12042" priority="80">
      <formula>AND(IF($Q94=3,1,IF($Q94=4,1,0)),IF($F94&lt;=85,1,0))</formula>
    </cfRule>
  </conditionalFormatting>
  <conditionalFormatting sqref="AV95">
    <cfRule type="expression" dxfId="12041" priority="75">
      <formula>AV95="X"</formula>
    </cfRule>
    <cfRule type="expression" dxfId="12040" priority="76">
      <formula>AV95="후보"</formula>
    </cfRule>
  </conditionalFormatting>
  <conditionalFormatting sqref="AC95">
    <cfRule type="cellIs" dxfId="12039" priority="72" operator="greaterThan">
      <formula>0.9</formula>
    </cfRule>
    <cfRule type="cellIs" dxfId="12038" priority="73" operator="greaterThan">
      <formula>0.85</formula>
    </cfRule>
  </conditionalFormatting>
  <conditionalFormatting sqref="N95">
    <cfRule type="cellIs" dxfId="12037" priority="70" operator="greaterThan">
      <formula>0.9</formula>
    </cfRule>
    <cfRule type="cellIs" dxfId="12036" priority="71" operator="greaterThan">
      <formula>0.85</formula>
    </cfRule>
  </conditionalFormatting>
  <conditionalFormatting sqref="E95">
    <cfRule type="expression" dxfId="12035" priority="66">
      <formula>AND(IF(OR($Q95=1,$Q95=2),1,0),IF($X95&lt;=20,1,0))</formula>
    </cfRule>
    <cfRule type="expression" dxfId="12034" priority="67">
      <formula>AND(IF($Q95=2,1,0),IF($X95&lt;30,1,0))</formula>
    </cfRule>
    <cfRule type="expression" dxfId="12033" priority="68">
      <formula>AND(IF($Q95=3,1,0),IF($X95&lt;30,1,0))</formula>
    </cfRule>
    <cfRule type="expression" dxfId="12032" priority="69">
      <formula>AND(IF($Q95=3,1,IF($Q95=4,1,0)),IF($F95&lt;=85,1,0))</formula>
    </cfRule>
  </conditionalFormatting>
  <conditionalFormatting sqref="X95">
    <cfRule type="expression" dxfId="12031" priority="62">
      <formula>AND(IF(OR($Q95=1,$Q95=2),1,0),IF($X95&lt;=20,1,0))</formula>
    </cfRule>
    <cfRule type="expression" dxfId="12030" priority="63">
      <formula>AND(IF($Q95=2,1,0),IF($X95&lt;30,1,0))</formula>
    </cfRule>
    <cfRule type="expression" dxfId="12029" priority="64">
      <formula>AND(IF($Q95=3,1,0),IF($X95&lt;30,1,0))</formula>
    </cfRule>
    <cfRule type="expression" dxfId="12028" priority="65">
      <formula>AND(IF($Q95=3,1,IF($Q95=4,1,0)),IF($F95&lt;=85,1,0))</formula>
    </cfRule>
  </conditionalFormatting>
  <conditionalFormatting sqref="AI95">
    <cfRule type="expression" dxfId="12027" priority="58">
      <formula>AND(IF(OR($Q95=1,$Q95=2),1,0),IF($X95&lt;=20,1,0))</formula>
    </cfRule>
    <cfRule type="expression" dxfId="12026" priority="59">
      <formula>AND(IF($Q95=2,1,0),IF($X95&lt;30,1,0))</formula>
    </cfRule>
    <cfRule type="expression" dxfId="12025" priority="60">
      <formula>AND(IF($Q95=3,1,0),IF($X95&lt;30,1,0))</formula>
    </cfRule>
    <cfRule type="expression" dxfId="12024" priority="61">
      <formula>AND(IF($Q95=3,1,IF($Q95=4,1,0)),IF($F95&lt;=85,1,0))</formula>
    </cfRule>
  </conditionalFormatting>
  <conditionalFormatting sqref="AV96">
    <cfRule type="expression" dxfId="12023" priority="56">
      <formula>AV96="X"</formula>
    </cfRule>
    <cfRule type="expression" dxfId="12022" priority="57">
      <formula>AV96="후보"</formula>
    </cfRule>
  </conditionalFormatting>
  <conditionalFormatting sqref="AC96">
    <cfRule type="cellIs" dxfId="12021" priority="53" operator="greaterThan">
      <formula>0.9</formula>
    </cfRule>
    <cfRule type="cellIs" dxfId="12020" priority="54" operator="greaterThan">
      <formula>0.85</formula>
    </cfRule>
  </conditionalFormatting>
  <conditionalFormatting sqref="N96">
    <cfRule type="cellIs" dxfId="12019" priority="51" operator="greaterThan">
      <formula>0.9</formula>
    </cfRule>
    <cfRule type="cellIs" dxfId="12018" priority="52" operator="greaterThan">
      <formula>0.85</formula>
    </cfRule>
  </conditionalFormatting>
  <conditionalFormatting sqref="E96">
    <cfRule type="expression" dxfId="12017" priority="47">
      <formula>AND(IF(OR($Q96=1,$Q96=2),1,0),IF($X96&lt;=20,1,0))</formula>
    </cfRule>
    <cfRule type="expression" dxfId="12016" priority="48">
      <formula>AND(IF($Q96=2,1,0),IF($X96&lt;30,1,0))</formula>
    </cfRule>
    <cfRule type="expression" dxfId="12015" priority="49">
      <formula>AND(IF($Q96=3,1,0),IF($X96&lt;30,1,0))</formula>
    </cfRule>
    <cfRule type="expression" dxfId="12014" priority="50">
      <formula>AND(IF($Q96=3,1,IF($Q96=4,1,0)),IF($F96&lt;=85,1,0))</formula>
    </cfRule>
  </conditionalFormatting>
  <conditionalFormatting sqref="X96">
    <cfRule type="expression" dxfId="12013" priority="43">
      <formula>AND(IF(OR($Q96=1,$Q96=2),1,0),IF($X96&lt;=20,1,0))</formula>
    </cfRule>
    <cfRule type="expression" dxfId="12012" priority="44">
      <formula>AND(IF($Q96=2,1,0),IF($X96&lt;30,1,0))</formula>
    </cfRule>
    <cfRule type="expression" dxfId="12011" priority="45">
      <formula>AND(IF($Q96=3,1,0),IF($X96&lt;30,1,0))</formula>
    </cfRule>
    <cfRule type="expression" dxfId="12010" priority="46">
      <formula>AND(IF($Q96=3,1,IF($Q96=4,1,0)),IF($F96&lt;=85,1,0))</formula>
    </cfRule>
  </conditionalFormatting>
  <conditionalFormatting sqref="AI96">
    <cfRule type="expression" dxfId="12009" priority="39">
      <formula>AND(IF(OR($Q96=1,$Q96=2),1,0),IF($X96&lt;=20,1,0))</formula>
    </cfRule>
    <cfRule type="expression" dxfId="12008" priority="40">
      <formula>AND(IF($Q96=2,1,0),IF($X96&lt;30,1,0))</formula>
    </cfRule>
    <cfRule type="expression" dxfId="12007" priority="41">
      <formula>AND(IF($Q96=3,1,0),IF($X96&lt;30,1,0))</formula>
    </cfRule>
    <cfRule type="expression" dxfId="12006" priority="42">
      <formula>AND(IF($Q96=3,1,IF($Q96=4,1,0)),IF($F96&lt;=85,1,0))</formula>
    </cfRule>
  </conditionalFormatting>
  <conditionalFormatting sqref="AV97">
    <cfRule type="expression" dxfId="12005" priority="37">
      <formula>AV97="X"</formula>
    </cfRule>
    <cfRule type="expression" dxfId="12004" priority="38">
      <formula>AV97="후보"</formula>
    </cfRule>
  </conditionalFormatting>
  <conditionalFormatting sqref="AC97">
    <cfRule type="cellIs" dxfId="12003" priority="34" operator="greaterThan">
      <formula>0.9</formula>
    </cfRule>
    <cfRule type="cellIs" dxfId="12002" priority="35" operator="greaterThan">
      <formula>0.85</formula>
    </cfRule>
  </conditionalFormatting>
  <conditionalFormatting sqref="N97">
    <cfRule type="cellIs" dxfId="12001" priority="32" operator="greaterThan">
      <formula>0.9</formula>
    </cfRule>
    <cfRule type="cellIs" dxfId="12000" priority="33" operator="greaterThan">
      <formula>0.85</formula>
    </cfRule>
  </conditionalFormatting>
  <conditionalFormatting sqref="E97">
    <cfRule type="expression" dxfId="11999" priority="28">
      <formula>AND(IF(OR($Q97=1,$Q97=2),1,0),IF($X97&lt;=20,1,0))</formula>
    </cfRule>
    <cfRule type="expression" dxfId="11998" priority="29">
      <formula>AND(IF($Q97=2,1,0),IF($X97&lt;30,1,0))</formula>
    </cfRule>
    <cfRule type="expression" dxfId="11997" priority="30">
      <formula>AND(IF($Q97=3,1,0),IF($X97&lt;30,1,0))</formula>
    </cfRule>
    <cfRule type="expression" dxfId="11996" priority="31">
      <formula>AND(IF($Q97=3,1,IF($Q97=4,1,0)),IF($F97&lt;=85,1,0))</formula>
    </cfRule>
  </conditionalFormatting>
  <conditionalFormatting sqref="X97">
    <cfRule type="expression" dxfId="11995" priority="24">
      <formula>AND(IF(OR($Q97=1,$Q97=2),1,0),IF($X97&lt;=20,1,0))</formula>
    </cfRule>
    <cfRule type="expression" dxfId="11994" priority="25">
      <formula>AND(IF($Q97=2,1,0),IF($X97&lt;30,1,0))</formula>
    </cfRule>
    <cfRule type="expression" dxfId="11993" priority="26">
      <formula>AND(IF($Q97=3,1,0),IF($X97&lt;30,1,0))</formula>
    </cfRule>
    <cfRule type="expression" dxfId="11992" priority="27">
      <formula>AND(IF($Q97=3,1,IF($Q97=4,1,0)),IF($F97&lt;=85,1,0))</formula>
    </cfRule>
  </conditionalFormatting>
  <conditionalFormatting sqref="AI97">
    <cfRule type="expression" dxfId="11991" priority="20">
      <formula>AND(IF(OR($Q97=1,$Q97=2),1,0),IF($X97&lt;=20,1,0))</formula>
    </cfRule>
    <cfRule type="expression" dxfId="11990" priority="21">
      <formula>AND(IF($Q97=2,1,0),IF($X97&lt;30,1,0))</formula>
    </cfRule>
    <cfRule type="expression" dxfId="11989" priority="22">
      <formula>AND(IF($Q97=3,1,0),IF($X97&lt;30,1,0))</formula>
    </cfRule>
    <cfRule type="expression" dxfId="11988" priority="23">
      <formula>AND(IF($Q97=3,1,IF($Q97=4,1,0)),IF($F97&lt;=85,1,0))</formula>
    </cfRule>
  </conditionalFormatting>
  <conditionalFormatting sqref="AV98">
    <cfRule type="expression" dxfId="11987" priority="18">
      <formula>AV98="X"</formula>
    </cfRule>
    <cfRule type="expression" dxfId="11986" priority="19">
      <formula>AV98="후보"</formula>
    </cfRule>
  </conditionalFormatting>
  <conditionalFormatting sqref="AC98">
    <cfRule type="cellIs" dxfId="11985" priority="15" operator="greaterThan">
      <formula>0.9</formula>
    </cfRule>
    <cfRule type="cellIs" dxfId="11984" priority="16" operator="greaterThan">
      <formula>0.85</formula>
    </cfRule>
  </conditionalFormatting>
  <conditionalFormatting sqref="N98">
    <cfRule type="cellIs" dxfId="11983" priority="13" operator="greaterThan">
      <formula>0.9</formula>
    </cfRule>
    <cfRule type="cellIs" dxfId="11982" priority="14" operator="greaterThan">
      <formula>0.85</formula>
    </cfRule>
  </conditionalFormatting>
  <conditionalFormatting sqref="E98">
    <cfRule type="expression" dxfId="11981" priority="9">
      <formula>AND(IF(OR($Q98=1,$Q98=2),1,0),IF($X98&lt;=20,1,0))</formula>
    </cfRule>
    <cfRule type="expression" dxfId="11980" priority="10">
      <formula>AND(IF($Q98=2,1,0),IF($X98&lt;30,1,0))</formula>
    </cfRule>
    <cfRule type="expression" dxfId="11979" priority="11">
      <formula>AND(IF($Q98=3,1,0),IF($X98&lt;30,1,0))</formula>
    </cfRule>
    <cfRule type="expression" dxfId="11978" priority="12">
      <formula>AND(IF($Q98=3,1,IF($Q98=4,1,0)),IF($F98&lt;=85,1,0))</formula>
    </cfRule>
  </conditionalFormatting>
  <conditionalFormatting sqref="X98">
    <cfRule type="expression" dxfId="11977" priority="5">
      <formula>AND(IF(OR($Q98=1,$Q98=2),1,0),IF($X98&lt;=20,1,0))</formula>
    </cfRule>
    <cfRule type="expression" dxfId="11976" priority="6">
      <formula>AND(IF($Q98=2,1,0),IF($X98&lt;30,1,0))</formula>
    </cfRule>
    <cfRule type="expression" dxfId="11975" priority="7">
      <formula>AND(IF($Q98=3,1,0),IF($X98&lt;30,1,0))</formula>
    </cfRule>
    <cfRule type="expression" dxfId="11974" priority="8">
      <formula>AND(IF($Q98=3,1,IF($Q98=4,1,0)),IF($F98&lt;=85,1,0))</formula>
    </cfRule>
  </conditionalFormatting>
  <conditionalFormatting sqref="AI98">
    <cfRule type="expression" dxfId="11973" priority="1">
      <formula>AND(IF(OR($Q98=1,$Q98=2),1,0),IF($X98&lt;=20,1,0))</formula>
    </cfRule>
    <cfRule type="expression" dxfId="11972" priority="2">
      <formula>AND(IF($Q98=2,1,0),IF($X98&lt;30,1,0))</formula>
    </cfRule>
    <cfRule type="expression" dxfId="11971" priority="3">
      <formula>AND(IF($Q98=3,1,0),IF($X98&lt;30,1,0))</formula>
    </cfRule>
    <cfRule type="expression" dxfId="11970" priority="4">
      <formula>AND(IF($Q98=3,1,IF($Q98=4,1,0)),IF($F98&lt;=85,1,0))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성남시 분당구</v>
      </c>
      <c r="I1" s="42" t="s">
        <v>1627</v>
      </c>
      <c r="X1" s="37" t="s">
        <v>5</v>
      </c>
      <c r="Y1" s="37"/>
      <c r="AA1" s="39">
        <f>단지추출!AA1</f>
        <v>70000</v>
      </c>
      <c r="AH1" s="7" t="str">
        <f>A1</f>
        <v>성남시 분당구</v>
      </c>
      <c r="AJ1" s="115" t="str">
        <f>A1&amp;" 전체 등급"</f>
        <v>성남시 분당구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성남시 분당구 수내동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412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06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수내동 양지2단지청구('92.10.,768^)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955</v>
      </c>
      <c r="B6" s="10" t="s">
        <v>1667</v>
      </c>
      <c r="C6" s="88">
        <v>768</v>
      </c>
      <c r="D6" s="86">
        <v>104.1</v>
      </c>
      <c r="E6" s="87">
        <v>31</v>
      </c>
      <c r="F6" s="86">
        <v>84.6</v>
      </c>
      <c r="G6" s="17">
        <v>26</v>
      </c>
      <c r="H6" s="88">
        <v>150</v>
      </c>
      <c r="I6" s="89">
        <v>162000</v>
      </c>
      <c r="J6" s="89" t="s">
        <v>79</v>
      </c>
      <c r="K6" s="89">
        <v>85000</v>
      </c>
      <c r="L6" s="89" t="s">
        <v>79</v>
      </c>
      <c r="M6" s="90">
        <f>I6-K6</f>
        <v>77000</v>
      </c>
      <c r="N6" s="4">
        <f>IF(ISERROR(K6/I6),"",K6/I6)</f>
        <v>0.52469135802469136</v>
      </c>
      <c r="O6" s="91">
        <f>I6/E6</f>
        <v>5225.8064516129034</v>
      </c>
      <c r="P6" s="91">
        <f>K6/E6</f>
        <v>2741.9354838709678</v>
      </c>
      <c r="Q6" s="79">
        <v>3</v>
      </c>
      <c r="R6" s="79">
        <v>2</v>
      </c>
      <c r="S6" s="79" t="s">
        <v>72</v>
      </c>
      <c r="T6" s="5">
        <v>104</v>
      </c>
      <c r="U6" s="9"/>
      <c r="W6" s="86">
        <f t="shared" ref="W6:X10" si="2">D6</f>
        <v>104.1</v>
      </c>
      <c r="X6" s="87">
        <f t="shared" si="2"/>
        <v>31</v>
      </c>
      <c r="Y6" s="92">
        <f t="shared" ref="Y6:Z10" si="3">H6</f>
        <v>150</v>
      </c>
      <c r="Z6" s="90">
        <f t="shared" si="3"/>
        <v>162000</v>
      </c>
      <c r="AA6" s="90">
        <f>K6</f>
        <v>85000</v>
      </c>
      <c r="AB6" s="90">
        <f t="shared" ref="AB6:AD10" si="4">M6</f>
        <v>77000</v>
      </c>
      <c r="AC6" s="4">
        <f t="shared" si="4"/>
        <v>0.52469135802469136</v>
      </c>
      <c r="AD6" s="91">
        <f t="shared" si="4"/>
        <v>5225.8064516129034</v>
      </c>
      <c r="AE6" s="79" t="str">
        <f>S6</f>
        <v>계</v>
      </c>
      <c r="AF6" s="79" t="str">
        <f>Q6&amp;"/"&amp;R6</f>
        <v>3/2</v>
      </c>
      <c r="AH6" s="20" t="str">
        <f t="shared" si="1"/>
        <v>양지2단지청구</v>
      </c>
      <c r="AI6" s="87">
        <f t="shared" si="0"/>
        <v>31</v>
      </c>
      <c r="AJ6" s="79" t="str">
        <f>IF(AI6="","",$AJ$2)</f>
        <v>A-</v>
      </c>
      <c r="AK6" s="79" t="s">
        <v>13</v>
      </c>
      <c r="AL6" s="79" t="s">
        <v>62</v>
      </c>
      <c r="AM6" s="79" t="s">
        <v>63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X</v>
      </c>
      <c r="AQ6" s="79" t="str">
        <f>IF(O6="","",IF(O6&lt;=$AQ$1,"O","X"))</f>
        <v>X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955</v>
      </c>
      <c r="B7" s="10" t="s">
        <v>1667</v>
      </c>
      <c r="C7" s="88">
        <v>768</v>
      </c>
      <c r="D7" s="86">
        <v>107.3</v>
      </c>
      <c r="E7" s="87">
        <v>32</v>
      </c>
      <c r="F7" s="86">
        <v>85</v>
      </c>
      <c r="G7" s="17">
        <v>26</v>
      </c>
      <c r="H7" s="88">
        <v>72</v>
      </c>
      <c r="I7" s="89">
        <v>170000</v>
      </c>
      <c r="J7" s="89" t="s">
        <v>81</v>
      </c>
      <c r="K7" s="89">
        <v>90000</v>
      </c>
      <c r="L7" s="89" t="s">
        <v>69</v>
      </c>
      <c r="M7" s="90">
        <f>I7-K7</f>
        <v>80000</v>
      </c>
      <c r="N7" s="4">
        <f>IF(ISERROR(K7/I7),"",K7/I7)</f>
        <v>0.52941176470588236</v>
      </c>
      <c r="O7" s="91">
        <f>I7/E7</f>
        <v>5312.5</v>
      </c>
      <c r="P7" s="91">
        <f>K7/E7</f>
        <v>2812.5</v>
      </c>
      <c r="Q7" s="79">
        <v>3</v>
      </c>
      <c r="R7" s="79">
        <v>2</v>
      </c>
      <c r="S7" s="79" t="s">
        <v>72</v>
      </c>
      <c r="T7" s="5">
        <v>107</v>
      </c>
      <c r="U7" s="9"/>
      <c r="W7" s="86">
        <f t="shared" si="2"/>
        <v>107.3</v>
      </c>
      <c r="X7" s="87">
        <f t="shared" si="2"/>
        <v>32</v>
      </c>
      <c r="Y7" s="92">
        <f t="shared" si="3"/>
        <v>72</v>
      </c>
      <c r="Z7" s="90">
        <f t="shared" si="3"/>
        <v>170000</v>
      </c>
      <c r="AA7" s="90">
        <f>K7</f>
        <v>90000</v>
      </c>
      <c r="AB7" s="90">
        <f t="shared" si="4"/>
        <v>80000</v>
      </c>
      <c r="AC7" s="4">
        <f t="shared" si="4"/>
        <v>0.52941176470588236</v>
      </c>
      <c r="AD7" s="91">
        <f t="shared" si="4"/>
        <v>5312.5</v>
      </c>
      <c r="AE7" s="79" t="str">
        <f>S7</f>
        <v>계</v>
      </c>
      <c r="AF7" s="79" t="str">
        <f>Q7&amp;"/"&amp;R7</f>
        <v>3/2</v>
      </c>
      <c r="AH7" s="20" t="str">
        <f t="shared" si="1"/>
        <v>양지2단지청구</v>
      </c>
      <c r="AI7" s="87">
        <f t="shared" si="0"/>
        <v>32</v>
      </c>
      <c r="AJ7" s="79" t="str">
        <f>IF(AI7="","",$AJ$2)</f>
        <v>A-</v>
      </c>
      <c r="AK7" s="79" t="s">
        <v>13</v>
      </c>
      <c r="AL7" s="79" t="s">
        <v>62</v>
      </c>
      <c r="AM7" s="79" t="s">
        <v>63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X</v>
      </c>
      <c r="AQ7" s="79" t="str">
        <f>IF(O7="","",IF(O7&lt;=$AQ$1,"O","X"))</f>
        <v>X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955</v>
      </c>
      <c r="B8" s="10" t="s">
        <v>1667</v>
      </c>
      <c r="C8" s="88">
        <v>768</v>
      </c>
      <c r="D8" s="86">
        <v>160.5</v>
      </c>
      <c r="E8" s="87">
        <v>49</v>
      </c>
      <c r="F8" s="86">
        <v>134.80000000000001</v>
      </c>
      <c r="G8" s="17">
        <v>41</v>
      </c>
      <c r="H8" s="88">
        <v>404</v>
      </c>
      <c r="I8" s="89">
        <v>210000</v>
      </c>
      <c r="J8" s="89" t="s">
        <v>66</v>
      </c>
      <c r="K8" s="89">
        <v>110000</v>
      </c>
      <c r="L8" s="89" t="s">
        <v>199</v>
      </c>
      <c r="M8" s="90">
        <f>I8-K8</f>
        <v>100000</v>
      </c>
      <c r="N8" s="4">
        <f>IF(ISERROR(K8/I8),"",K8/I8)</f>
        <v>0.52380952380952384</v>
      </c>
      <c r="O8" s="91">
        <f>I8/E8</f>
        <v>4285.7142857142853</v>
      </c>
      <c r="P8" s="91">
        <f>K8/E8</f>
        <v>2244.8979591836733</v>
      </c>
      <c r="Q8" s="79">
        <v>4</v>
      </c>
      <c r="R8" s="79">
        <v>2</v>
      </c>
      <c r="S8" s="79" t="s">
        <v>72</v>
      </c>
      <c r="T8" s="5">
        <v>160</v>
      </c>
      <c r="U8" s="9"/>
      <c r="W8" s="86">
        <f t="shared" si="2"/>
        <v>160.5</v>
      </c>
      <c r="X8" s="87">
        <f t="shared" si="2"/>
        <v>49</v>
      </c>
      <c r="Y8" s="92">
        <f t="shared" si="3"/>
        <v>404</v>
      </c>
      <c r="Z8" s="90">
        <f t="shared" si="3"/>
        <v>210000</v>
      </c>
      <c r="AA8" s="90">
        <f>K8</f>
        <v>110000</v>
      </c>
      <c r="AB8" s="90">
        <f t="shared" si="4"/>
        <v>100000</v>
      </c>
      <c r="AC8" s="4">
        <f t="shared" si="4"/>
        <v>0.52380952380952384</v>
      </c>
      <c r="AD8" s="91">
        <f t="shared" si="4"/>
        <v>4285.7142857142853</v>
      </c>
      <c r="AE8" s="79" t="str">
        <f>S8</f>
        <v>계</v>
      </c>
      <c r="AF8" s="79" t="str">
        <f>Q8&amp;"/"&amp;R8</f>
        <v>4/2</v>
      </c>
      <c r="AH8" s="20" t="str">
        <f t="shared" si="1"/>
        <v>양지2단지청구</v>
      </c>
      <c r="AI8" s="87">
        <f t="shared" si="0"/>
        <v>49</v>
      </c>
      <c r="AJ8" s="79" t="str">
        <f>IF(AI8="","",$AJ$2)</f>
        <v>A-</v>
      </c>
      <c r="AK8" s="79" t="s">
        <v>13</v>
      </c>
      <c r="AL8" s="79" t="s">
        <v>62</v>
      </c>
      <c r="AM8" s="79" t="s">
        <v>63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X</v>
      </c>
      <c r="AQ8" s="79" t="str">
        <f>IF(O8="","",IF(O8&lt;=$AQ$1,"O","X"))</f>
        <v>X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X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 t="s">
        <v>955</v>
      </c>
      <c r="B9" s="10" t="s">
        <v>1667</v>
      </c>
      <c r="C9" s="88">
        <v>768</v>
      </c>
      <c r="D9" s="86">
        <v>206.2</v>
      </c>
      <c r="E9" s="87">
        <v>62</v>
      </c>
      <c r="F9" s="86">
        <v>174</v>
      </c>
      <c r="G9" s="17">
        <v>53</v>
      </c>
      <c r="H9" s="88">
        <v>92</v>
      </c>
      <c r="I9" s="89">
        <v>245000</v>
      </c>
      <c r="J9" s="89" t="s">
        <v>71</v>
      </c>
      <c r="K9" s="89"/>
      <c r="L9" s="89"/>
      <c r="M9" s="90">
        <f>I9-K9</f>
        <v>245000</v>
      </c>
      <c r="N9" s="4">
        <f>IF(ISERROR(K9/I9),"",K9/I9)</f>
        <v>0</v>
      </c>
      <c r="O9" s="91">
        <f>I9/E9</f>
        <v>3951.6129032258063</v>
      </c>
      <c r="P9" s="91">
        <f>K9/E9</f>
        <v>0</v>
      </c>
      <c r="Q9" s="79">
        <v>5</v>
      </c>
      <c r="R9" s="79">
        <v>2</v>
      </c>
      <c r="S9" s="79" t="s">
        <v>72</v>
      </c>
      <c r="T9" s="5">
        <v>206</v>
      </c>
      <c r="U9" s="9"/>
      <c r="W9" s="86">
        <f t="shared" si="2"/>
        <v>206.2</v>
      </c>
      <c r="X9" s="87">
        <f t="shared" si="2"/>
        <v>62</v>
      </c>
      <c r="Y9" s="92">
        <f t="shared" si="3"/>
        <v>92</v>
      </c>
      <c r="Z9" s="90">
        <f t="shared" si="3"/>
        <v>245000</v>
      </c>
      <c r="AA9" s="90">
        <f>K9</f>
        <v>0</v>
      </c>
      <c r="AB9" s="90">
        <f t="shared" si="4"/>
        <v>245000</v>
      </c>
      <c r="AC9" s="4">
        <f t="shared" si="4"/>
        <v>0</v>
      </c>
      <c r="AD9" s="91">
        <f t="shared" si="4"/>
        <v>3951.6129032258063</v>
      </c>
      <c r="AE9" s="79" t="str">
        <f>S9</f>
        <v>계</v>
      </c>
      <c r="AF9" s="79" t="str">
        <f>Q9&amp;"/"&amp;R9</f>
        <v>5/2</v>
      </c>
      <c r="AH9" s="20" t="str">
        <f t="shared" si="1"/>
        <v>양지2단지청구</v>
      </c>
      <c r="AI9" s="87">
        <f t="shared" si="0"/>
        <v>62</v>
      </c>
      <c r="AJ9" s="79" t="str">
        <f>IF(AI9="","",$AJ$2)</f>
        <v>A-</v>
      </c>
      <c r="AK9" s="79" t="s">
        <v>13</v>
      </c>
      <c r="AL9" s="79" t="s">
        <v>62</v>
      </c>
      <c r="AM9" s="79" t="s">
        <v>63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X</v>
      </c>
      <c r="AQ9" s="79" t="str">
        <f>IF(O9="","",IF(O9&lt;=$AQ$1,"O","X"))</f>
        <v>X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X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 t="s">
        <v>955</v>
      </c>
      <c r="B10" s="10" t="s">
        <v>1667</v>
      </c>
      <c r="C10" s="88">
        <v>768</v>
      </c>
      <c r="D10" s="86">
        <v>231.9</v>
      </c>
      <c r="E10" s="87">
        <v>70</v>
      </c>
      <c r="F10" s="86">
        <v>197.8</v>
      </c>
      <c r="G10" s="17">
        <v>60</v>
      </c>
      <c r="H10" s="88">
        <v>50</v>
      </c>
      <c r="I10" s="89">
        <v>245000</v>
      </c>
      <c r="J10" s="89" t="s">
        <v>249</v>
      </c>
      <c r="K10" s="89">
        <v>115000</v>
      </c>
      <c r="L10" s="89" t="s">
        <v>69</v>
      </c>
      <c r="M10" s="90">
        <f>I10-K10</f>
        <v>130000</v>
      </c>
      <c r="N10" s="4">
        <f>IF(ISERROR(K10/I10),"",K10/I10)</f>
        <v>0.46938775510204084</v>
      </c>
      <c r="O10" s="91">
        <f>I10/E10</f>
        <v>3500</v>
      </c>
      <c r="P10" s="91">
        <f>K10/E10</f>
        <v>1642.8571428571429</v>
      </c>
      <c r="Q10" s="79">
        <v>5</v>
      </c>
      <c r="R10" s="79">
        <v>2</v>
      </c>
      <c r="S10" s="79" t="s">
        <v>72</v>
      </c>
      <c r="T10" s="5">
        <v>231</v>
      </c>
      <c r="U10" s="9"/>
      <c r="W10" s="86">
        <f t="shared" si="2"/>
        <v>231.9</v>
      </c>
      <c r="X10" s="87">
        <f t="shared" si="2"/>
        <v>70</v>
      </c>
      <c r="Y10" s="92">
        <f t="shared" si="3"/>
        <v>50</v>
      </c>
      <c r="Z10" s="90">
        <f t="shared" si="3"/>
        <v>245000</v>
      </c>
      <c r="AA10" s="90">
        <f>K10</f>
        <v>115000</v>
      </c>
      <c r="AB10" s="90">
        <f t="shared" si="4"/>
        <v>130000</v>
      </c>
      <c r="AC10" s="4">
        <f t="shared" si="4"/>
        <v>0.46938775510204084</v>
      </c>
      <c r="AD10" s="91">
        <f t="shared" si="4"/>
        <v>3500</v>
      </c>
      <c r="AE10" s="79" t="str">
        <f>S10</f>
        <v>계</v>
      </c>
      <c r="AF10" s="79" t="str">
        <f>Q10&amp;"/"&amp;R10</f>
        <v>5/2</v>
      </c>
      <c r="AH10" s="20" t="str">
        <f t="shared" si="1"/>
        <v>양지2단지청구</v>
      </c>
      <c r="AI10" s="87">
        <f t="shared" si="0"/>
        <v>70</v>
      </c>
      <c r="AJ10" s="79" t="str">
        <f>IF(AI10="","",$AJ$2)</f>
        <v>A-</v>
      </c>
      <c r="AK10" s="79" t="s">
        <v>13</v>
      </c>
      <c r="AL10" s="79" t="s">
        <v>62</v>
      </c>
      <c r="AM10" s="79" t="s">
        <v>63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X</v>
      </c>
      <c r="AQ10" s="79" t="str">
        <f>IF(O10="","",IF(O10&lt;=$AQ$1,"O","X"))</f>
        <v>X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X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수내동 파크타운대림('93.05.,749^)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6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960</v>
      </c>
      <c r="B12" s="10" t="s">
        <v>1668</v>
      </c>
      <c r="C12" s="88">
        <v>749</v>
      </c>
      <c r="D12" s="86">
        <v>77.599999999999994</v>
      </c>
      <c r="E12" s="87">
        <v>23</v>
      </c>
      <c r="F12" s="86">
        <v>59.3</v>
      </c>
      <c r="G12" s="17">
        <v>18</v>
      </c>
      <c r="H12" s="88">
        <v>84</v>
      </c>
      <c r="I12" s="89">
        <v>99000</v>
      </c>
      <c r="J12" s="89" t="s">
        <v>188</v>
      </c>
      <c r="K12" s="89">
        <v>60000</v>
      </c>
      <c r="L12" s="89" t="s">
        <v>71</v>
      </c>
      <c r="M12" s="90">
        <f t="shared" ref="M12:M23" si="5">I12-K12</f>
        <v>39000</v>
      </c>
      <c r="N12" s="4">
        <f t="shared" ref="N12:N23" si="6">IF(ISERROR(K12/I12),"",K12/I12)</f>
        <v>0.60606060606060608</v>
      </c>
      <c r="O12" s="91">
        <f t="shared" ref="O12:O23" si="7">I12/E12</f>
        <v>4304.347826086957</v>
      </c>
      <c r="P12" s="91">
        <f t="shared" ref="P12:P23" si="8">K12/E12</f>
        <v>2608.695652173913</v>
      </c>
      <c r="Q12" s="79">
        <v>2</v>
      </c>
      <c r="R12" s="79">
        <v>1</v>
      </c>
      <c r="S12" s="79" t="s">
        <v>72</v>
      </c>
      <c r="T12" s="5">
        <v>77</v>
      </c>
      <c r="U12" s="9"/>
      <c r="W12" s="86">
        <f t="shared" ref="W12:W23" si="9">D12</f>
        <v>77.599999999999994</v>
      </c>
      <c r="X12" s="87">
        <f t="shared" ref="X12:X23" si="10">E12</f>
        <v>23</v>
      </c>
      <c r="Y12" s="92">
        <f t="shared" ref="Y12:Y23" si="11">H12</f>
        <v>84</v>
      </c>
      <c r="Z12" s="90">
        <f t="shared" ref="Z12:Z23" si="12">I12</f>
        <v>99000</v>
      </c>
      <c r="AA12" s="90">
        <f t="shared" ref="AA12:AA23" si="13">K12</f>
        <v>60000</v>
      </c>
      <c r="AB12" s="90">
        <f t="shared" ref="AB12:AB23" si="14">M12</f>
        <v>39000</v>
      </c>
      <c r="AC12" s="4">
        <f t="shared" ref="AC12:AC23" si="15">N12</f>
        <v>0.60606060606060608</v>
      </c>
      <c r="AD12" s="91">
        <f t="shared" ref="AD12:AD23" si="16">O12</f>
        <v>4304.347826086957</v>
      </c>
      <c r="AE12" s="79" t="str">
        <f t="shared" ref="AE12:AE23" si="17">S12</f>
        <v>계</v>
      </c>
      <c r="AF12" s="79" t="str">
        <f t="shared" ref="AF12:AF23" si="18">Q12&amp;"/"&amp;R12</f>
        <v>2/1</v>
      </c>
      <c r="AH12" s="20" t="str">
        <f t="shared" si="1"/>
        <v>파크타운대림</v>
      </c>
      <c r="AI12" s="87">
        <f t="shared" si="0"/>
        <v>23</v>
      </c>
      <c r="AJ12" s="79" t="str">
        <f t="shared" ref="AJ12:AJ23" si="19">IF(AI12="","",$AJ$2)</f>
        <v>A-</v>
      </c>
      <c r="AK12" s="79" t="s">
        <v>13</v>
      </c>
      <c r="AL12" s="79" t="s">
        <v>62</v>
      </c>
      <c r="AM12" s="79" t="s">
        <v>63</v>
      </c>
      <c r="AN12" s="79" t="str">
        <f t="shared" ref="AN12:AN23" si="20">IF(AI12="","",$AN$2)</f>
        <v>C</v>
      </c>
      <c r="AO12" s="79" t="str">
        <f t="shared" ref="AO12:AO23" si="21">IF(N12="","",IF(N12&gt;=$AO$1/100,"O","X"))</f>
        <v>X</v>
      </c>
      <c r="AP12" s="79" t="str">
        <f t="shared" ref="AP12:AP23" si="22">IF(I12="","",IF(I12&lt;=$AP$1,"O","X"))</f>
        <v>X</v>
      </c>
      <c r="AQ12" s="79" t="str">
        <f t="shared" ref="AQ12:AQ23" si="23">IF(O12="","",IF(O12&lt;=$AQ$1,"O","X"))</f>
        <v>X</v>
      </c>
      <c r="AR12" s="79" t="str">
        <f t="shared" ref="AR12:AR23" si="24">IF(M12="","",IF(M12&lt;=$AR$1,"O","X"))</f>
        <v>X</v>
      </c>
      <c r="AS12" s="79" t="s">
        <v>2</v>
      </c>
      <c r="AT12" s="79" t="str">
        <f t="shared" ref="AT12:AT23" si="25">IF(OR(F12="",AI12=""),"",IF(AND((F12&lt;=85),(AI12&gt;=15)),"O","X"))</f>
        <v>O</v>
      </c>
      <c r="AU12" s="79" t="str">
        <f t="shared" ref="AU12:AU23" si="26">IF(C12="","",IF(C12&gt;=$AU$1,"O","X"))</f>
        <v>O</v>
      </c>
      <c r="AV12" s="79" t="str">
        <f t="shared" ref="AV12:AV23" si="27">IF(AO12="","",IF(AND(AO12="O",AP12="O",AR12="O",AT12="O",AU12="O"),"후보","X"))</f>
        <v>X</v>
      </c>
    </row>
    <row r="13" spans="1:48" x14ac:dyDescent="0.3">
      <c r="A13" s="9" t="s">
        <v>960</v>
      </c>
      <c r="B13" s="10" t="s">
        <v>1668</v>
      </c>
      <c r="C13" s="88">
        <v>749</v>
      </c>
      <c r="D13" s="86">
        <v>105.1</v>
      </c>
      <c r="E13" s="87">
        <v>32</v>
      </c>
      <c r="F13" s="86">
        <v>84.6</v>
      </c>
      <c r="G13" s="17">
        <v>26</v>
      </c>
      <c r="H13" s="88">
        <v>44</v>
      </c>
      <c r="I13" s="89">
        <v>175000</v>
      </c>
      <c r="J13" s="89" t="s">
        <v>79</v>
      </c>
      <c r="K13" s="89">
        <v>90000</v>
      </c>
      <c r="L13" s="89" t="s">
        <v>66</v>
      </c>
      <c r="M13" s="90">
        <f t="shared" si="5"/>
        <v>85000</v>
      </c>
      <c r="N13" s="4">
        <f t="shared" si="6"/>
        <v>0.51428571428571423</v>
      </c>
      <c r="O13" s="91">
        <f t="shared" si="7"/>
        <v>5468.75</v>
      </c>
      <c r="P13" s="91">
        <f t="shared" si="8"/>
        <v>2812.5</v>
      </c>
      <c r="Q13" s="79">
        <v>3</v>
      </c>
      <c r="R13" s="79">
        <v>2</v>
      </c>
      <c r="S13" s="79" t="s">
        <v>72</v>
      </c>
      <c r="T13" s="5">
        <v>105</v>
      </c>
      <c r="U13" s="9"/>
      <c r="W13" s="86">
        <f t="shared" si="9"/>
        <v>105.1</v>
      </c>
      <c r="X13" s="87">
        <f t="shared" si="10"/>
        <v>32</v>
      </c>
      <c r="Y13" s="92">
        <f t="shared" si="11"/>
        <v>44</v>
      </c>
      <c r="Z13" s="90">
        <f t="shared" si="12"/>
        <v>175000</v>
      </c>
      <c r="AA13" s="90">
        <f t="shared" si="13"/>
        <v>90000</v>
      </c>
      <c r="AB13" s="90">
        <f t="shared" si="14"/>
        <v>85000</v>
      </c>
      <c r="AC13" s="4">
        <f t="shared" si="15"/>
        <v>0.51428571428571423</v>
      </c>
      <c r="AD13" s="91">
        <f t="shared" si="16"/>
        <v>5468.75</v>
      </c>
      <c r="AE13" s="79" t="str">
        <f t="shared" si="17"/>
        <v>계</v>
      </c>
      <c r="AF13" s="79" t="str">
        <f t="shared" si="18"/>
        <v>3/2</v>
      </c>
      <c r="AH13" s="20" t="str">
        <f t="shared" si="1"/>
        <v>파크타운대림</v>
      </c>
      <c r="AI13" s="87">
        <f t="shared" si="0"/>
        <v>32</v>
      </c>
      <c r="AJ13" s="79" t="str">
        <f t="shared" si="19"/>
        <v>A-</v>
      </c>
      <c r="AK13" s="79" t="s">
        <v>13</v>
      </c>
      <c r="AL13" s="79" t="s">
        <v>62</v>
      </c>
      <c r="AM13" s="79" t="s">
        <v>63</v>
      </c>
      <c r="AN13" s="79" t="str">
        <f t="shared" si="20"/>
        <v>C</v>
      </c>
      <c r="AO13" s="79" t="str">
        <f t="shared" si="21"/>
        <v>X</v>
      </c>
      <c r="AP13" s="79" t="str">
        <f t="shared" si="22"/>
        <v>X</v>
      </c>
      <c r="AQ13" s="79" t="str">
        <f t="shared" si="23"/>
        <v>X</v>
      </c>
      <c r="AR13" s="79" t="str">
        <f t="shared" si="24"/>
        <v>X</v>
      </c>
      <c r="AS13" s="79" t="s">
        <v>2</v>
      </c>
      <c r="AT13" s="79" t="str">
        <f t="shared" si="25"/>
        <v>O</v>
      </c>
      <c r="AU13" s="79" t="str">
        <f t="shared" si="26"/>
        <v>O</v>
      </c>
      <c r="AV13" s="79" t="str">
        <f t="shared" si="27"/>
        <v>X</v>
      </c>
    </row>
    <row r="14" spans="1:48" x14ac:dyDescent="0.3">
      <c r="A14" s="9" t="s">
        <v>960</v>
      </c>
      <c r="B14" s="10" t="s">
        <v>1668</v>
      </c>
      <c r="C14" s="88">
        <v>749</v>
      </c>
      <c r="D14" s="86">
        <v>110.9</v>
      </c>
      <c r="E14" s="87">
        <v>34</v>
      </c>
      <c r="F14" s="86">
        <v>84.8</v>
      </c>
      <c r="G14" s="17">
        <v>26</v>
      </c>
      <c r="H14" s="88">
        <v>84</v>
      </c>
      <c r="I14" s="89">
        <v>139000</v>
      </c>
      <c r="J14" s="89" t="s">
        <v>81</v>
      </c>
      <c r="K14" s="89">
        <v>82000</v>
      </c>
      <c r="L14" s="89" t="s">
        <v>68</v>
      </c>
      <c r="M14" s="90">
        <f t="shared" si="5"/>
        <v>57000</v>
      </c>
      <c r="N14" s="4">
        <f t="shared" si="6"/>
        <v>0.58992805755395683</v>
      </c>
      <c r="O14" s="91">
        <f t="shared" si="7"/>
        <v>4088.2352941176468</v>
      </c>
      <c r="P14" s="91">
        <f t="shared" si="8"/>
        <v>2411.7647058823532</v>
      </c>
      <c r="Q14" s="79">
        <v>3</v>
      </c>
      <c r="R14" s="79">
        <v>2</v>
      </c>
      <c r="S14" s="79" t="s">
        <v>72</v>
      </c>
      <c r="T14" s="5">
        <v>110</v>
      </c>
      <c r="U14" s="9"/>
      <c r="W14" s="86">
        <f t="shared" si="9"/>
        <v>110.9</v>
      </c>
      <c r="X14" s="87">
        <f t="shared" si="10"/>
        <v>34</v>
      </c>
      <c r="Y14" s="92">
        <f t="shared" si="11"/>
        <v>84</v>
      </c>
      <c r="Z14" s="90">
        <f t="shared" si="12"/>
        <v>139000</v>
      </c>
      <c r="AA14" s="90">
        <f t="shared" si="13"/>
        <v>82000</v>
      </c>
      <c r="AB14" s="90">
        <f t="shared" si="14"/>
        <v>57000</v>
      </c>
      <c r="AC14" s="4">
        <f t="shared" si="15"/>
        <v>0.58992805755395683</v>
      </c>
      <c r="AD14" s="91">
        <f t="shared" si="16"/>
        <v>4088.2352941176468</v>
      </c>
      <c r="AE14" s="79" t="str">
        <f t="shared" si="17"/>
        <v>계</v>
      </c>
      <c r="AF14" s="79" t="str">
        <f t="shared" si="18"/>
        <v>3/2</v>
      </c>
      <c r="AH14" s="20" t="str">
        <f t="shared" si="1"/>
        <v>파크타운대림</v>
      </c>
      <c r="AI14" s="87">
        <f t="shared" si="0"/>
        <v>34</v>
      </c>
      <c r="AJ14" s="79" t="str">
        <f t="shared" si="19"/>
        <v>A-</v>
      </c>
      <c r="AK14" s="79" t="s">
        <v>13</v>
      </c>
      <c r="AL14" s="79" t="s">
        <v>62</v>
      </c>
      <c r="AM14" s="79" t="s">
        <v>63</v>
      </c>
      <c r="AN14" s="79" t="str">
        <f t="shared" si="20"/>
        <v>C</v>
      </c>
      <c r="AO14" s="79" t="str">
        <f t="shared" si="21"/>
        <v>X</v>
      </c>
      <c r="AP14" s="79" t="str">
        <f t="shared" si="22"/>
        <v>X</v>
      </c>
      <c r="AQ14" s="79" t="str">
        <f t="shared" si="23"/>
        <v>X</v>
      </c>
      <c r="AR14" s="79" t="str">
        <f t="shared" si="24"/>
        <v>X</v>
      </c>
      <c r="AS14" s="79" t="s">
        <v>2</v>
      </c>
      <c r="AT14" s="79" t="str">
        <f t="shared" si="25"/>
        <v>O</v>
      </c>
      <c r="AU14" s="79" t="str">
        <f t="shared" si="26"/>
        <v>O</v>
      </c>
      <c r="AV14" s="79" t="str">
        <f t="shared" si="27"/>
        <v>X</v>
      </c>
    </row>
    <row r="15" spans="1:48" x14ac:dyDescent="0.3">
      <c r="A15" s="9" t="s">
        <v>960</v>
      </c>
      <c r="B15" s="10" t="s">
        <v>1668</v>
      </c>
      <c r="C15" s="88">
        <v>749</v>
      </c>
      <c r="D15" s="86">
        <v>124.6</v>
      </c>
      <c r="E15" s="87">
        <v>38</v>
      </c>
      <c r="F15" s="86">
        <v>101.9</v>
      </c>
      <c r="G15" s="17">
        <v>31</v>
      </c>
      <c r="H15" s="88">
        <v>102</v>
      </c>
      <c r="I15" s="89">
        <v>175000</v>
      </c>
      <c r="J15" s="89" t="s">
        <v>78</v>
      </c>
      <c r="K15" s="89">
        <v>100000</v>
      </c>
      <c r="L15" s="89" t="s">
        <v>188</v>
      </c>
      <c r="M15" s="90">
        <f t="shared" si="5"/>
        <v>75000</v>
      </c>
      <c r="N15" s="4">
        <f t="shared" si="6"/>
        <v>0.5714285714285714</v>
      </c>
      <c r="O15" s="91">
        <f t="shared" si="7"/>
        <v>4605.2631578947367</v>
      </c>
      <c r="P15" s="91">
        <f t="shared" si="8"/>
        <v>2631.5789473684213</v>
      </c>
      <c r="Q15" s="79">
        <v>4</v>
      </c>
      <c r="R15" s="79">
        <v>2</v>
      </c>
      <c r="S15" s="79" t="s">
        <v>72</v>
      </c>
      <c r="T15" s="5" t="s">
        <v>250</v>
      </c>
      <c r="U15" s="9"/>
      <c r="W15" s="86">
        <f t="shared" si="9"/>
        <v>124.6</v>
      </c>
      <c r="X15" s="87">
        <f t="shared" si="10"/>
        <v>38</v>
      </c>
      <c r="Y15" s="92">
        <f t="shared" si="11"/>
        <v>102</v>
      </c>
      <c r="Z15" s="90">
        <f t="shared" si="12"/>
        <v>175000</v>
      </c>
      <c r="AA15" s="90">
        <f t="shared" si="13"/>
        <v>100000</v>
      </c>
      <c r="AB15" s="90">
        <f t="shared" si="14"/>
        <v>75000</v>
      </c>
      <c r="AC15" s="4">
        <f t="shared" si="15"/>
        <v>0.5714285714285714</v>
      </c>
      <c r="AD15" s="91">
        <f t="shared" si="16"/>
        <v>4605.2631578947367</v>
      </c>
      <c r="AE15" s="79" t="str">
        <f t="shared" si="17"/>
        <v>계</v>
      </c>
      <c r="AF15" s="79" t="str">
        <f t="shared" si="18"/>
        <v>4/2</v>
      </c>
      <c r="AH15" s="20" t="str">
        <f t="shared" si="1"/>
        <v>파크타운대림</v>
      </c>
      <c r="AI15" s="87">
        <f t="shared" si="0"/>
        <v>38</v>
      </c>
      <c r="AJ15" s="79" t="str">
        <f t="shared" si="19"/>
        <v>A-</v>
      </c>
      <c r="AK15" s="79" t="s">
        <v>13</v>
      </c>
      <c r="AL15" s="79" t="s">
        <v>62</v>
      </c>
      <c r="AM15" s="79" t="s">
        <v>63</v>
      </c>
      <c r="AN15" s="79" t="str">
        <f t="shared" si="20"/>
        <v>C</v>
      </c>
      <c r="AO15" s="79" t="str">
        <f t="shared" si="21"/>
        <v>X</v>
      </c>
      <c r="AP15" s="79" t="str">
        <f t="shared" si="22"/>
        <v>X</v>
      </c>
      <c r="AQ15" s="79" t="str">
        <f t="shared" si="23"/>
        <v>X</v>
      </c>
      <c r="AR15" s="79" t="str">
        <f t="shared" si="24"/>
        <v>X</v>
      </c>
      <c r="AS15" s="79" t="s">
        <v>2</v>
      </c>
      <c r="AT15" s="79" t="str">
        <f t="shared" si="25"/>
        <v>X</v>
      </c>
      <c r="AU15" s="79" t="str">
        <f t="shared" si="26"/>
        <v>O</v>
      </c>
      <c r="AV15" s="79" t="str">
        <f t="shared" si="27"/>
        <v>X</v>
      </c>
    </row>
    <row r="16" spans="1:48" x14ac:dyDescent="0.3">
      <c r="A16" s="9" t="s">
        <v>960</v>
      </c>
      <c r="B16" s="10" t="s">
        <v>1668</v>
      </c>
      <c r="C16" s="88">
        <v>749</v>
      </c>
      <c r="D16" s="86">
        <v>125.4</v>
      </c>
      <c r="E16" s="87">
        <v>38</v>
      </c>
      <c r="F16" s="86">
        <v>101.8</v>
      </c>
      <c r="G16" s="17">
        <v>31</v>
      </c>
      <c r="H16" s="88">
        <v>28</v>
      </c>
      <c r="I16" s="89"/>
      <c r="J16" s="89"/>
      <c r="K16" s="89"/>
      <c r="L16" s="89"/>
      <c r="M16" s="90">
        <f t="shared" si="5"/>
        <v>0</v>
      </c>
      <c r="N16" s="4" t="str">
        <f t="shared" si="6"/>
        <v/>
      </c>
      <c r="O16" s="91">
        <f t="shared" si="7"/>
        <v>0</v>
      </c>
      <c r="P16" s="91">
        <f t="shared" si="8"/>
        <v>0</v>
      </c>
      <c r="Q16" s="79">
        <v>3</v>
      </c>
      <c r="R16" s="79">
        <v>2</v>
      </c>
      <c r="S16" s="79" t="s">
        <v>72</v>
      </c>
      <c r="T16" s="5" t="s">
        <v>251</v>
      </c>
      <c r="U16" s="9"/>
      <c r="W16" s="86">
        <f t="shared" si="9"/>
        <v>125.4</v>
      </c>
      <c r="X16" s="87">
        <f t="shared" si="10"/>
        <v>38</v>
      </c>
      <c r="Y16" s="92">
        <f t="shared" si="11"/>
        <v>28</v>
      </c>
      <c r="Z16" s="90">
        <f t="shared" si="12"/>
        <v>0</v>
      </c>
      <c r="AA16" s="90">
        <f t="shared" si="13"/>
        <v>0</v>
      </c>
      <c r="AB16" s="90">
        <f t="shared" si="14"/>
        <v>0</v>
      </c>
      <c r="AC16" s="4" t="str">
        <f t="shared" si="15"/>
        <v/>
      </c>
      <c r="AD16" s="91">
        <f t="shared" si="16"/>
        <v>0</v>
      </c>
      <c r="AE16" s="79" t="str">
        <f t="shared" si="17"/>
        <v>계</v>
      </c>
      <c r="AF16" s="79" t="str">
        <f t="shared" si="18"/>
        <v>3/2</v>
      </c>
      <c r="AH16" s="20" t="str">
        <f t="shared" si="1"/>
        <v>파크타운대림</v>
      </c>
      <c r="AI16" s="87">
        <f t="shared" si="0"/>
        <v>38</v>
      </c>
      <c r="AJ16" s="79" t="str">
        <f t="shared" si="19"/>
        <v>A-</v>
      </c>
      <c r="AK16" s="79" t="s">
        <v>13</v>
      </c>
      <c r="AL16" s="79" t="s">
        <v>62</v>
      </c>
      <c r="AM16" s="79" t="s">
        <v>63</v>
      </c>
      <c r="AN16" s="79" t="str">
        <f t="shared" si="20"/>
        <v>C</v>
      </c>
      <c r="AO16" s="79" t="str">
        <f t="shared" si="21"/>
        <v/>
      </c>
      <c r="AP16" s="79" t="str">
        <f t="shared" si="22"/>
        <v/>
      </c>
      <c r="AQ16" s="79" t="str">
        <f t="shared" si="23"/>
        <v>O</v>
      </c>
      <c r="AR16" s="79" t="str">
        <f t="shared" si="24"/>
        <v>O</v>
      </c>
      <c r="AS16" s="79" t="s">
        <v>2</v>
      </c>
      <c r="AT16" s="79" t="str">
        <f t="shared" si="25"/>
        <v>X</v>
      </c>
      <c r="AU16" s="79" t="str">
        <f t="shared" si="26"/>
        <v>O</v>
      </c>
      <c r="AV16" s="79" t="str">
        <f t="shared" si="27"/>
        <v/>
      </c>
    </row>
    <row r="17" spans="1:48" x14ac:dyDescent="0.3">
      <c r="A17" s="9" t="s">
        <v>960</v>
      </c>
      <c r="B17" s="10" t="s">
        <v>1668</v>
      </c>
      <c r="C17" s="88">
        <v>749</v>
      </c>
      <c r="D17" s="86">
        <v>157.5</v>
      </c>
      <c r="E17" s="87">
        <v>48</v>
      </c>
      <c r="F17" s="86">
        <v>131.5</v>
      </c>
      <c r="G17" s="17">
        <v>40</v>
      </c>
      <c r="H17" s="88">
        <v>198</v>
      </c>
      <c r="I17" s="89">
        <v>190000</v>
      </c>
      <c r="J17" s="89" t="s">
        <v>82</v>
      </c>
      <c r="K17" s="89">
        <v>100000</v>
      </c>
      <c r="L17" s="89" t="s">
        <v>78</v>
      </c>
      <c r="M17" s="90">
        <f t="shared" si="5"/>
        <v>90000</v>
      </c>
      <c r="N17" s="4">
        <f t="shared" si="6"/>
        <v>0.52631578947368418</v>
      </c>
      <c r="O17" s="91">
        <f t="shared" si="7"/>
        <v>3958.3333333333335</v>
      </c>
      <c r="P17" s="91">
        <f t="shared" si="8"/>
        <v>2083.3333333333335</v>
      </c>
      <c r="Q17" s="79">
        <v>4</v>
      </c>
      <c r="R17" s="79">
        <v>2</v>
      </c>
      <c r="S17" s="79" t="s">
        <v>72</v>
      </c>
      <c r="T17" s="5">
        <v>157</v>
      </c>
      <c r="U17" s="9"/>
      <c r="W17" s="86">
        <f t="shared" si="9"/>
        <v>157.5</v>
      </c>
      <c r="X17" s="87">
        <f t="shared" si="10"/>
        <v>48</v>
      </c>
      <c r="Y17" s="92">
        <f t="shared" si="11"/>
        <v>198</v>
      </c>
      <c r="Z17" s="90">
        <f t="shared" si="12"/>
        <v>190000</v>
      </c>
      <c r="AA17" s="90">
        <f t="shared" si="13"/>
        <v>100000</v>
      </c>
      <c r="AB17" s="90">
        <f t="shared" si="14"/>
        <v>90000</v>
      </c>
      <c r="AC17" s="4">
        <f t="shared" si="15"/>
        <v>0.52631578947368418</v>
      </c>
      <c r="AD17" s="91">
        <f t="shared" si="16"/>
        <v>3958.3333333333335</v>
      </c>
      <c r="AE17" s="79" t="str">
        <f t="shared" si="17"/>
        <v>계</v>
      </c>
      <c r="AF17" s="79" t="str">
        <f t="shared" si="18"/>
        <v>4/2</v>
      </c>
      <c r="AH17" s="20" t="str">
        <f t="shared" si="1"/>
        <v>파크타운대림</v>
      </c>
      <c r="AI17" s="87">
        <f t="shared" si="0"/>
        <v>48</v>
      </c>
      <c r="AJ17" s="79" t="str">
        <f t="shared" si="19"/>
        <v>A-</v>
      </c>
      <c r="AK17" s="79" t="s">
        <v>13</v>
      </c>
      <c r="AL17" s="79" t="s">
        <v>62</v>
      </c>
      <c r="AM17" s="79" t="s">
        <v>63</v>
      </c>
      <c r="AN17" s="79" t="str">
        <f t="shared" si="20"/>
        <v>C</v>
      </c>
      <c r="AO17" s="79" t="str">
        <f t="shared" si="21"/>
        <v>X</v>
      </c>
      <c r="AP17" s="79" t="str">
        <f t="shared" si="22"/>
        <v>X</v>
      </c>
      <c r="AQ17" s="79" t="str">
        <f t="shared" si="23"/>
        <v>X</v>
      </c>
      <c r="AR17" s="79" t="str">
        <f t="shared" si="24"/>
        <v>X</v>
      </c>
      <c r="AS17" s="79" t="s">
        <v>2</v>
      </c>
      <c r="AT17" s="79" t="str">
        <f t="shared" si="25"/>
        <v>X</v>
      </c>
      <c r="AU17" s="79" t="str">
        <f t="shared" si="26"/>
        <v>O</v>
      </c>
      <c r="AV17" s="79" t="str">
        <f t="shared" si="27"/>
        <v>X</v>
      </c>
    </row>
    <row r="18" spans="1:48" x14ac:dyDescent="0.3">
      <c r="A18" s="9" t="s">
        <v>960</v>
      </c>
      <c r="B18" s="10" t="s">
        <v>1668</v>
      </c>
      <c r="C18" s="88">
        <v>749</v>
      </c>
      <c r="D18" s="86">
        <v>162.30000000000001</v>
      </c>
      <c r="E18" s="87">
        <v>49</v>
      </c>
      <c r="F18" s="86">
        <v>134.4</v>
      </c>
      <c r="G18" s="17">
        <v>41</v>
      </c>
      <c r="H18" s="88">
        <v>94</v>
      </c>
      <c r="I18" s="89">
        <v>200000</v>
      </c>
      <c r="J18" s="89" t="s">
        <v>59</v>
      </c>
      <c r="K18" s="89">
        <v>120000</v>
      </c>
      <c r="L18" s="89" t="s">
        <v>83</v>
      </c>
      <c r="M18" s="90">
        <f t="shared" si="5"/>
        <v>80000</v>
      </c>
      <c r="N18" s="4">
        <f t="shared" si="6"/>
        <v>0.6</v>
      </c>
      <c r="O18" s="91">
        <f t="shared" si="7"/>
        <v>4081.6326530612246</v>
      </c>
      <c r="P18" s="91">
        <f t="shared" si="8"/>
        <v>2448.9795918367345</v>
      </c>
      <c r="Q18" s="79">
        <v>4</v>
      </c>
      <c r="R18" s="79">
        <v>2</v>
      </c>
      <c r="S18" s="79" t="s">
        <v>72</v>
      </c>
      <c r="T18" s="5">
        <v>162</v>
      </c>
      <c r="U18" s="9"/>
      <c r="W18" s="86">
        <f t="shared" si="9"/>
        <v>162.30000000000001</v>
      </c>
      <c r="X18" s="87">
        <f t="shared" si="10"/>
        <v>49</v>
      </c>
      <c r="Y18" s="92">
        <f t="shared" si="11"/>
        <v>94</v>
      </c>
      <c r="Z18" s="90">
        <f t="shared" si="12"/>
        <v>200000</v>
      </c>
      <c r="AA18" s="90">
        <f t="shared" si="13"/>
        <v>120000</v>
      </c>
      <c r="AB18" s="90">
        <f t="shared" si="14"/>
        <v>80000</v>
      </c>
      <c r="AC18" s="4">
        <f t="shared" si="15"/>
        <v>0.6</v>
      </c>
      <c r="AD18" s="91">
        <f t="shared" si="16"/>
        <v>4081.6326530612246</v>
      </c>
      <c r="AE18" s="79" t="str">
        <f t="shared" si="17"/>
        <v>계</v>
      </c>
      <c r="AF18" s="79" t="str">
        <f t="shared" si="18"/>
        <v>4/2</v>
      </c>
      <c r="AH18" s="20" t="str">
        <f t="shared" si="1"/>
        <v>파크타운대림</v>
      </c>
      <c r="AI18" s="87">
        <f t="shared" si="0"/>
        <v>49</v>
      </c>
      <c r="AJ18" s="79" t="str">
        <f t="shared" si="19"/>
        <v>A-</v>
      </c>
      <c r="AK18" s="79" t="s">
        <v>13</v>
      </c>
      <c r="AL18" s="79" t="s">
        <v>62</v>
      </c>
      <c r="AM18" s="79" t="s">
        <v>63</v>
      </c>
      <c r="AN18" s="79" t="str">
        <f t="shared" si="20"/>
        <v>C</v>
      </c>
      <c r="AO18" s="79" t="str">
        <f t="shared" si="21"/>
        <v>X</v>
      </c>
      <c r="AP18" s="79" t="str">
        <f t="shared" si="22"/>
        <v>X</v>
      </c>
      <c r="AQ18" s="79" t="str">
        <f t="shared" si="23"/>
        <v>X</v>
      </c>
      <c r="AR18" s="79" t="str">
        <f t="shared" si="24"/>
        <v>X</v>
      </c>
      <c r="AS18" s="79" t="s">
        <v>2</v>
      </c>
      <c r="AT18" s="79" t="str">
        <f t="shared" si="25"/>
        <v>X</v>
      </c>
      <c r="AU18" s="79" t="str">
        <f t="shared" si="26"/>
        <v>O</v>
      </c>
      <c r="AV18" s="79" t="str">
        <f t="shared" si="27"/>
        <v>X</v>
      </c>
    </row>
    <row r="19" spans="1:48" x14ac:dyDescent="0.3">
      <c r="A19" s="9" t="s">
        <v>960</v>
      </c>
      <c r="B19" s="10" t="s">
        <v>1668</v>
      </c>
      <c r="C19" s="88">
        <v>749</v>
      </c>
      <c r="D19" s="86">
        <v>166.8</v>
      </c>
      <c r="E19" s="87">
        <v>50</v>
      </c>
      <c r="F19" s="86">
        <v>134.9</v>
      </c>
      <c r="G19" s="17">
        <v>41</v>
      </c>
      <c r="H19" s="88">
        <v>60</v>
      </c>
      <c r="I19" s="89">
        <v>191000</v>
      </c>
      <c r="J19" s="89" t="s">
        <v>78</v>
      </c>
      <c r="K19" s="89"/>
      <c r="L19" s="89"/>
      <c r="M19" s="90">
        <f t="shared" si="5"/>
        <v>191000</v>
      </c>
      <c r="N19" s="4">
        <f t="shared" si="6"/>
        <v>0</v>
      </c>
      <c r="O19" s="91">
        <f t="shared" si="7"/>
        <v>3820</v>
      </c>
      <c r="P19" s="91">
        <f t="shared" si="8"/>
        <v>0</v>
      </c>
      <c r="Q19" s="79">
        <v>4</v>
      </c>
      <c r="R19" s="79">
        <v>2</v>
      </c>
      <c r="S19" s="79" t="s">
        <v>72</v>
      </c>
      <c r="T19" s="5">
        <v>166</v>
      </c>
      <c r="U19" s="9"/>
      <c r="W19" s="86">
        <f t="shared" si="9"/>
        <v>166.8</v>
      </c>
      <c r="X19" s="87">
        <f t="shared" si="10"/>
        <v>50</v>
      </c>
      <c r="Y19" s="92">
        <f t="shared" si="11"/>
        <v>60</v>
      </c>
      <c r="Z19" s="90">
        <f t="shared" si="12"/>
        <v>191000</v>
      </c>
      <c r="AA19" s="90">
        <f t="shared" si="13"/>
        <v>0</v>
      </c>
      <c r="AB19" s="90">
        <f t="shared" si="14"/>
        <v>191000</v>
      </c>
      <c r="AC19" s="4">
        <f t="shared" si="15"/>
        <v>0</v>
      </c>
      <c r="AD19" s="91">
        <f t="shared" si="16"/>
        <v>3820</v>
      </c>
      <c r="AE19" s="79" t="str">
        <f t="shared" si="17"/>
        <v>계</v>
      </c>
      <c r="AF19" s="79" t="str">
        <f t="shared" si="18"/>
        <v>4/2</v>
      </c>
      <c r="AH19" s="20" t="str">
        <f t="shared" si="1"/>
        <v>파크타운대림</v>
      </c>
      <c r="AI19" s="87">
        <f t="shared" si="0"/>
        <v>50</v>
      </c>
      <c r="AJ19" s="79" t="str">
        <f t="shared" si="19"/>
        <v>A-</v>
      </c>
      <c r="AK19" s="79" t="s">
        <v>13</v>
      </c>
      <c r="AL19" s="79" t="s">
        <v>62</v>
      </c>
      <c r="AM19" s="79" t="s">
        <v>63</v>
      </c>
      <c r="AN19" s="79" t="str">
        <f t="shared" si="20"/>
        <v>C</v>
      </c>
      <c r="AO19" s="79" t="str">
        <f t="shared" si="21"/>
        <v>X</v>
      </c>
      <c r="AP19" s="79" t="str">
        <f t="shared" si="22"/>
        <v>X</v>
      </c>
      <c r="AQ19" s="79" t="str">
        <f t="shared" si="23"/>
        <v>X</v>
      </c>
      <c r="AR19" s="79" t="str">
        <f t="shared" si="24"/>
        <v>X</v>
      </c>
      <c r="AS19" s="79" t="s">
        <v>2</v>
      </c>
      <c r="AT19" s="79" t="str">
        <f t="shared" si="25"/>
        <v>X</v>
      </c>
      <c r="AU19" s="79" t="str">
        <f t="shared" si="26"/>
        <v>O</v>
      </c>
      <c r="AV19" s="79" t="str">
        <f t="shared" si="27"/>
        <v>X</v>
      </c>
    </row>
    <row r="20" spans="1:48" x14ac:dyDescent="0.3">
      <c r="A20" s="9" t="s">
        <v>960</v>
      </c>
      <c r="B20" s="10" t="s">
        <v>1668</v>
      </c>
      <c r="C20" s="88">
        <v>749</v>
      </c>
      <c r="D20" s="86">
        <v>167.4</v>
      </c>
      <c r="E20" s="87">
        <v>51</v>
      </c>
      <c r="F20" s="86">
        <v>134.69999999999999</v>
      </c>
      <c r="G20" s="17">
        <v>41</v>
      </c>
      <c r="H20" s="88">
        <v>4</v>
      </c>
      <c r="I20" s="89"/>
      <c r="J20" s="89"/>
      <c r="K20" s="89"/>
      <c r="L20" s="89"/>
      <c r="M20" s="90">
        <f t="shared" si="5"/>
        <v>0</v>
      </c>
      <c r="N20" s="4" t="str">
        <f t="shared" si="6"/>
        <v/>
      </c>
      <c r="O20" s="91">
        <f t="shared" si="7"/>
        <v>0</v>
      </c>
      <c r="P20" s="91">
        <f t="shared" si="8"/>
        <v>0</v>
      </c>
      <c r="Q20" s="79">
        <v>4</v>
      </c>
      <c r="R20" s="79">
        <v>3</v>
      </c>
      <c r="S20" s="79" t="s">
        <v>72</v>
      </c>
      <c r="T20" s="5">
        <v>167</v>
      </c>
      <c r="U20" s="9"/>
      <c r="W20" s="86">
        <f t="shared" si="9"/>
        <v>167.4</v>
      </c>
      <c r="X20" s="87">
        <f t="shared" si="10"/>
        <v>51</v>
      </c>
      <c r="Y20" s="92">
        <f t="shared" si="11"/>
        <v>4</v>
      </c>
      <c r="Z20" s="90">
        <f t="shared" si="12"/>
        <v>0</v>
      </c>
      <c r="AA20" s="90">
        <f t="shared" si="13"/>
        <v>0</v>
      </c>
      <c r="AB20" s="90">
        <f t="shared" si="14"/>
        <v>0</v>
      </c>
      <c r="AC20" s="4" t="str">
        <f t="shared" si="15"/>
        <v/>
      </c>
      <c r="AD20" s="91">
        <f t="shared" si="16"/>
        <v>0</v>
      </c>
      <c r="AE20" s="79" t="str">
        <f t="shared" si="17"/>
        <v>계</v>
      </c>
      <c r="AF20" s="79" t="str">
        <f t="shared" si="18"/>
        <v>4/3</v>
      </c>
      <c r="AH20" s="20" t="str">
        <f t="shared" si="1"/>
        <v>파크타운대림</v>
      </c>
      <c r="AI20" s="87">
        <f t="shared" si="0"/>
        <v>51</v>
      </c>
      <c r="AJ20" s="79" t="str">
        <f t="shared" si="19"/>
        <v>A-</v>
      </c>
      <c r="AK20" s="79" t="s">
        <v>13</v>
      </c>
      <c r="AL20" s="79" t="s">
        <v>62</v>
      </c>
      <c r="AM20" s="79" t="s">
        <v>63</v>
      </c>
      <c r="AN20" s="79" t="str">
        <f t="shared" si="20"/>
        <v>C</v>
      </c>
      <c r="AO20" s="79" t="str">
        <f t="shared" si="21"/>
        <v/>
      </c>
      <c r="AP20" s="79" t="str">
        <f t="shared" si="22"/>
        <v/>
      </c>
      <c r="AQ20" s="79" t="str">
        <f t="shared" si="23"/>
        <v>O</v>
      </c>
      <c r="AR20" s="79" t="str">
        <f t="shared" si="24"/>
        <v>O</v>
      </c>
      <c r="AS20" s="79" t="s">
        <v>2</v>
      </c>
      <c r="AT20" s="79" t="str">
        <f t="shared" si="25"/>
        <v>X</v>
      </c>
      <c r="AU20" s="79" t="str">
        <f t="shared" si="26"/>
        <v>O</v>
      </c>
      <c r="AV20" s="79" t="str">
        <f t="shared" si="27"/>
        <v/>
      </c>
    </row>
    <row r="21" spans="1:48" x14ac:dyDescent="0.3">
      <c r="A21" s="9" t="s">
        <v>960</v>
      </c>
      <c r="B21" s="10" t="s">
        <v>1668</v>
      </c>
      <c r="C21" s="88">
        <v>749</v>
      </c>
      <c r="D21" s="86">
        <v>217.9</v>
      </c>
      <c r="E21" s="87">
        <v>66</v>
      </c>
      <c r="F21" s="86">
        <v>186.1</v>
      </c>
      <c r="G21" s="17">
        <v>56</v>
      </c>
      <c r="H21" s="88">
        <v>33</v>
      </c>
      <c r="I21" s="89"/>
      <c r="J21" s="89"/>
      <c r="K21" s="89">
        <v>120000</v>
      </c>
      <c r="L21" s="89" t="s">
        <v>64</v>
      </c>
      <c r="M21" s="90">
        <f t="shared" si="5"/>
        <v>-120000</v>
      </c>
      <c r="N21" s="4" t="str">
        <f t="shared" si="6"/>
        <v/>
      </c>
      <c r="O21" s="91">
        <f t="shared" si="7"/>
        <v>0</v>
      </c>
      <c r="P21" s="91">
        <f t="shared" si="8"/>
        <v>1818.1818181818182</v>
      </c>
      <c r="Q21" s="79">
        <v>5</v>
      </c>
      <c r="R21" s="79">
        <v>2</v>
      </c>
      <c r="S21" s="79" t="s">
        <v>72</v>
      </c>
      <c r="T21" s="5">
        <v>217</v>
      </c>
      <c r="U21" s="9"/>
      <c r="W21" s="86">
        <f t="shared" si="9"/>
        <v>217.9</v>
      </c>
      <c r="X21" s="87">
        <f t="shared" si="10"/>
        <v>66</v>
      </c>
      <c r="Y21" s="92">
        <f t="shared" si="11"/>
        <v>33</v>
      </c>
      <c r="Z21" s="90">
        <f t="shared" si="12"/>
        <v>0</v>
      </c>
      <c r="AA21" s="90">
        <f t="shared" si="13"/>
        <v>120000</v>
      </c>
      <c r="AB21" s="90">
        <f t="shared" si="14"/>
        <v>-120000</v>
      </c>
      <c r="AC21" s="4" t="str">
        <f t="shared" si="15"/>
        <v/>
      </c>
      <c r="AD21" s="91">
        <f t="shared" si="16"/>
        <v>0</v>
      </c>
      <c r="AE21" s="79" t="str">
        <f t="shared" si="17"/>
        <v>계</v>
      </c>
      <c r="AF21" s="79" t="str">
        <f t="shared" si="18"/>
        <v>5/2</v>
      </c>
      <c r="AH21" s="20" t="str">
        <f t="shared" si="1"/>
        <v>파크타운대림</v>
      </c>
      <c r="AI21" s="87">
        <f t="shared" si="0"/>
        <v>66</v>
      </c>
      <c r="AJ21" s="79" t="str">
        <f t="shared" si="19"/>
        <v>A-</v>
      </c>
      <c r="AK21" s="79" t="s">
        <v>13</v>
      </c>
      <c r="AL21" s="79" t="s">
        <v>62</v>
      </c>
      <c r="AM21" s="79" t="s">
        <v>63</v>
      </c>
      <c r="AN21" s="79" t="str">
        <f t="shared" si="20"/>
        <v>C</v>
      </c>
      <c r="AO21" s="79" t="str">
        <f t="shared" si="21"/>
        <v/>
      </c>
      <c r="AP21" s="79" t="str">
        <f t="shared" si="22"/>
        <v/>
      </c>
      <c r="AQ21" s="79" t="str">
        <f t="shared" si="23"/>
        <v>O</v>
      </c>
      <c r="AR21" s="79" t="str">
        <f t="shared" si="24"/>
        <v>O</v>
      </c>
      <c r="AS21" s="79" t="s">
        <v>2</v>
      </c>
      <c r="AT21" s="79" t="str">
        <f t="shared" si="25"/>
        <v>X</v>
      </c>
      <c r="AU21" s="79" t="str">
        <f t="shared" si="26"/>
        <v>O</v>
      </c>
      <c r="AV21" s="79" t="str">
        <f t="shared" si="27"/>
        <v/>
      </c>
    </row>
    <row r="22" spans="1:48" x14ac:dyDescent="0.3">
      <c r="A22" s="9" t="s">
        <v>960</v>
      </c>
      <c r="B22" s="10" t="s">
        <v>1668</v>
      </c>
      <c r="C22" s="88">
        <v>749</v>
      </c>
      <c r="D22" s="86">
        <v>229.5</v>
      </c>
      <c r="E22" s="87">
        <v>69</v>
      </c>
      <c r="F22" s="86">
        <v>191.5</v>
      </c>
      <c r="G22" s="17">
        <v>58</v>
      </c>
      <c r="H22" s="88">
        <v>12</v>
      </c>
      <c r="I22" s="89"/>
      <c r="J22" s="89"/>
      <c r="K22" s="89"/>
      <c r="L22" s="89"/>
      <c r="M22" s="90">
        <f t="shared" si="5"/>
        <v>0</v>
      </c>
      <c r="N22" s="4" t="str">
        <f t="shared" si="6"/>
        <v/>
      </c>
      <c r="O22" s="91">
        <f t="shared" si="7"/>
        <v>0</v>
      </c>
      <c r="P22" s="91">
        <f t="shared" si="8"/>
        <v>0</v>
      </c>
      <c r="Q22" s="79">
        <v>5</v>
      </c>
      <c r="R22" s="79">
        <v>3</v>
      </c>
      <c r="S22" s="79" t="s">
        <v>72</v>
      </c>
      <c r="T22" s="5" t="s">
        <v>252</v>
      </c>
      <c r="U22" s="9"/>
      <c r="W22" s="86">
        <f t="shared" si="9"/>
        <v>229.5</v>
      </c>
      <c r="X22" s="87">
        <f t="shared" si="10"/>
        <v>69</v>
      </c>
      <c r="Y22" s="92">
        <f t="shared" si="11"/>
        <v>12</v>
      </c>
      <c r="Z22" s="90">
        <f t="shared" si="12"/>
        <v>0</v>
      </c>
      <c r="AA22" s="90">
        <f t="shared" si="13"/>
        <v>0</v>
      </c>
      <c r="AB22" s="90">
        <f t="shared" si="14"/>
        <v>0</v>
      </c>
      <c r="AC22" s="4" t="str">
        <f t="shared" si="15"/>
        <v/>
      </c>
      <c r="AD22" s="91">
        <f t="shared" si="16"/>
        <v>0</v>
      </c>
      <c r="AE22" s="79" t="str">
        <f t="shared" si="17"/>
        <v>계</v>
      </c>
      <c r="AF22" s="79" t="str">
        <f t="shared" si="18"/>
        <v>5/3</v>
      </c>
      <c r="AH22" s="20" t="str">
        <f t="shared" si="1"/>
        <v>파크타운대림</v>
      </c>
      <c r="AI22" s="87">
        <f t="shared" si="0"/>
        <v>69</v>
      </c>
      <c r="AJ22" s="79" t="str">
        <f t="shared" si="19"/>
        <v>A-</v>
      </c>
      <c r="AK22" s="79" t="s">
        <v>13</v>
      </c>
      <c r="AL22" s="79" t="s">
        <v>62</v>
      </c>
      <c r="AM22" s="79" t="s">
        <v>63</v>
      </c>
      <c r="AN22" s="79" t="str">
        <f t="shared" si="20"/>
        <v>C</v>
      </c>
      <c r="AO22" s="79" t="str">
        <f t="shared" si="21"/>
        <v/>
      </c>
      <c r="AP22" s="79" t="str">
        <f t="shared" si="22"/>
        <v/>
      </c>
      <c r="AQ22" s="79" t="str">
        <f t="shared" si="23"/>
        <v>O</v>
      </c>
      <c r="AR22" s="79" t="str">
        <f t="shared" si="24"/>
        <v>O</v>
      </c>
      <c r="AS22" s="79" t="s">
        <v>2</v>
      </c>
      <c r="AT22" s="79" t="str">
        <f t="shared" si="25"/>
        <v>X</v>
      </c>
      <c r="AU22" s="79" t="str">
        <f t="shared" si="26"/>
        <v>O</v>
      </c>
      <c r="AV22" s="79" t="str">
        <f t="shared" si="27"/>
        <v/>
      </c>
    </row>
    <row r="23" spans="1:48" x14ac:dyDescent="0.3">
      <c r="A23" s="9" t="s">
        <v>960</v>
      </c>
      <c r="B23" s="10" t="s">
        <v>1668</v>
      </c>
      <c r="C23" s="88">
        <v>749</v>
      </c>
      <c r="D23" s="86">
        <v>229.3</v>
      </c>
      <c r="E23" s="87">
        <v>69</v>
      </c>
      <c r="F23" s="86">
        <v>189.9</v>
      </c>
      <c r="G23" s="17">
        <v>57</v>
      </c>
      <c r="H23" s="88">
        <v>6</v>
      </c>
      <c r="I23" s="89"/>
      <c r="J23" s="89"/>
      <c r="K23" s="89"/>
      <c r="L23" s="89"/>
      <c r="M23" s="90">
        <f t="shared" si="5"/>
        <v>0</v>
      </c>
      <c r="N23" s="4" t="str">
        <f t="shared" si="6"/>
        <v/>
      </c>
      <c r="O23" s="91">
        <f t="shared" si="7"/>
        <v>0</v>
      </c>
      <c r="P23" s="91">
        <f t="shared" si="8"/>
        <v>0</v>
      </c>
      <c r="Q23" s="79">
        <v>5</v>
      </c>
      <c r="R23" s="79">
        <v>3</v>
      </c>
      <c r="S23" s="79" t="s">
        <v>72</v>
      </c>
      <c r="T23" s="5" t="s">
        <v>253</v>
      </c>
      <c r="U23" s="9"/>
      <c r="W23" s="86">
        <f t="shared" si="9"/>
        <v>229.3</v>
      </c>
      <c r="X23" s="87">
        <f t="shared" si="10"/>
        <v>69</v>
      </c>
      <c r="Y23" s="92">
        <f t="shared" si="11"/>
        <v>6</v>
      </c>
      <c r="Z23" s="90">
        <f t="shared" si="12"/>
        <v>0</v>
      </c>
      <c r="AA23" s="90">
        <f t="shared" si="13"/>
        <v>0</v>
      </c>
      <c r="AB23" s="90">
        <f t="shared" si="14"/>
        <v>0</v>
      </c>
      <c r="AC23" s="4" t="str">
        <f t="shared" si="15"/>
        <v/>
      </c>
      <c r="AD23" s="91">
        <f t="shared" si="16"/>
        <v>0</v>
      </c>
      <c r="AE23" s="79" t="str">
        <f t="shared" si="17"/>
        <v>계</v>
      </c>
      <c r="AF23" s="79" t="str">
        <f t="shared" si="18"/>
        <v>5/3</v>
      </c>
      <c r="AH23" s="20" t="str">
        <f t="shared" si="1"/>
        <v>파크타운대림</v>
      </c>
      <c r="AI23" s="87">
        <f t="shared" si="0"/>
        <v>69</v>
      </c>
      <c r="AJ23" s="79" t="str">
        <f t="shared" si="19"/>
        <v>A-</v>
      </c>
      <c r="AK23" s="79" t="s">
        <v>13</v>
      </c>
      <c r="AL23" s="79" t="s">
        <v>62</v>
      </c>
      <c r="AM23" s="79" t="s">
        <v>63</v>
      </c>
      <c r="AN23" s="79" t="str">
        <f t="shared" si="20"/>
        <v>C</v>
      </c>
      <c r="AO23" s="79" t="str">
        <f t="shared" si="21"/>
        <v/>
      </c>
      <c r="AP23" s="79" t="str">
        <f t="shared" si="22"/>
        <v/>
      </c>
      <c r="AQ23" s="79" t="str">
        <f t="shared" si="23"/>
        <v>O</v>
      </c>
      <c r="AR23" s="79" t="str">
        <f t="shared" si="24"/>
        <v>O</v>
      </c>
      <c r="AS23" s="79" t="s">
        <v>2</v>
      </c>
      <c r="AT23" s="79" t="str">
        <f t="shared" si="25"/>
        <v>X</v>
      </c>
      <c r="AU23" s="79" t="str">
        <f t="shared" si="26"/>
        <v>O</v>
      </c>
      <c r="AV23" s="79" t="str">
        <f t="shared" si="27"/>
        <v/>
      </c>
    </row>
    <row r="24" spans="1:48" x14ac:dyDescent="0.3">
      <c r="A24" s="9"/>
      <c r="B24" s="79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수내동 푸른쌍용('93.03.,1164^)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06" t="str">
        <f t="shared" si="0"/>
        <v/>
      </c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</row>
    <row r="25" spans="1:48" x14ac:dyDescent="0.3">
      <c r="A25" s="9" t="s">
        <v>965</v>
      </c>
      <c r="B25" s="10" t="s">
        <v>1669</v>
      </c>
      <c r="C25" s="88">
        <v>1164</v>
      </c>
      <c r="D25" s="86">
        <v>71.599999999999994</v>
      </c>
      <c r="E25" s="87">
        <v>22</v>
      </c>
      <c r="F25" s="86">
        <v>59.8</v>
      </c>
      <c r="G25" s="17">
        <v>18</v>
      </c>
      <c r="H25" s="88">
        <v>180</v>
      </c>
      <c r="I25" s="89">
        <v>105000</v>
      </c>
      <c r="J25" s="89" t="s">
        <v>84</v>
      </c>
      <c r="K25" s="89">
        <v>53000</v>
      </c>
      <c r="L25" s="89" t="s">
        <v>66</v>
      </c>
      <c r="M25" s="90">
        <f t="shared" ref="M25:M31" si="28">I25-K25</f>
        <v>52000</v>
      </c>
      <c r="N25" s="4">
        <f t="shared" ref="N25:N31" si="29">IF(ISERROR(K25/I25),"",K25/I25)</f>
        <v>0.50476190476190474</v>
      </c>
      <c r="O25" s="91">
        <f t="shared" ref="O25:O31" si="30">I25/E25</f>
        <v>4772.727272727273</v>
      </c>
      <c r="P25" s="91">
        <f t="shared" ref="P25:P31" si="31">K25/E25</f>
        <v>2409.090909090909</v>
      </c>
      <c r="Q25" s="79">
        <v>3</v>
      </c>
      <c r="R25" s="79">
        <v>1</v>
      </c>
      <c r="S25" s="79" t="s">
        <v>72</v>
      </c>
      <c r="T25" s="5">
        <v>71</v>
      </c>
      <c r="U25" s="9"/>
      <c r="W25" s="86">
        <f t="shared" ref="W25:X31" si="32">D25</f>
        <v>71.599999999999994</v>
      </c>
      <c r="X25" s="87">
        <f t="shared" si="32"/>
        <v>22</v>
      </c>
      <c r="Y25" s="92">
        <f t="shared" ref="Y25:Z31" si="33">H25</f>
        <v>180</v>
      </c>
      <c r="Z25" s="90">
        <f t="shared" si="33"/>
        <v>105000</v>
      </c>
      <c r="AA25" s="90">
        <f t="shared" ref="AA25:AA31" si="34">K25</f>
        <v>53000</v>
      </c>
      <c r="AB25" s="90">
        <f t="shared" ref="AB25:AD31" si="35">M25</f>
        <v>52000</v>
      </c>
      <c r="AC25" s="4">
        <f t="shared" si="35"/>
        <v>0.50476190476190474</v>
      </c>
      <c r="AD25" s="91">
        <f t="shared" si="35"/>
        <v>4772.727272727273</v>
      </c>
      <c r="AE25" s="79" t="str">
        <f t="shared" ref="AE25:AE31" si="36">S25</f>
        <v>계</v>
      </c>
      <c r="AF25" s="79" t="str">
        <f t="shared" ref="AF25:AF31" si="37">Q25&amp;"/"&amp;R25</f>
        <v>3/1</v>
      </c>
      <c r="AH25" s="20" t="str">
        <f t="shared" si="1"/>
        <v>푸른쌍용</v>
      </c>
      <c r="AI25" s="87">
        <f t="shared" si="0"/>
        <v>22</v>
      </c>
      <c r="AJ25" s="79" t="str">
        <f t="shared" ref="AJ25:AJ31" si="38">IF(AI25="","",$AJ$2)</f>
        <v>A-</v>
      </c>
      <c r="AK25" s="79" t="s">
        <v>13</v>
      </c>
      <c r="AL25" s="79" t="s">
        <v>62</v>
      </c>
      <c r="AM25" s="79" t="s">
        <v>63</v>
      </c>
      <c r="AN25" s="79" t="str">
        <f t="shared" ref="AN25:AN31" si="39">IF(AI25="","",$AN$2)</f>
        <v>C</v>
      </c>
      <c r="AO25" s="79" t="str">
        <f t="shared" ref="AO25:AO31" si="40">IF(N25="","",IF(N25&gt;=$AO$1/100,"O","X"))</f>
        <v>X</v>
      </c>
      <c r="AP25" s="79" t="str">
        <f t="shared" ref="AP25:AP31" si="41">IF(I25="","",IF(I25&lt;=$AP$1,"O","X"))</f>
        <v>X</v>
      </c>
      <c r="AQ25" s="79" t="str">
        <f t="shared" ref="AQ25:AQ31" si="42">IF(O25="","",IF(O25&lt;=$AQ$1,"O","X"))</f>
        <v>X</v>
      </c>
      <c r="AR25" s="79" t="str">
        <f t="shared" ref="AR25:AR31" si="43">IF(M25="","",IF(M25&lt;=$AR$1,"O","X"))</f>
        <v>X</v>
      </c>
      <c r="AS25" s="79" t="s">
        <v>2</v>
      </c>
      <c r="AT25" s="79" t="str">
        <f t="shared" ref="AT25:AT31" si="44">IF(OR(F25="",AI25=""),"",IF(AND((F25&lt;=85),(AI25&gt;=15)),"O","X"))</f>
        <v>O</v>
      </c>
      <c r="AU25" s="79" t="str">
        <f t="shared" ref="AU25:AU31" si="45">IF(C25="","",IF(C25&gt;=$AU$1,"O","X"))</f>
        <v>O</v>
      </c>
      <c r="AV25" s="79" t="str">
        <f t="shared" ref="AV25:AV31" si="46">IF(AO25="","",IF(AND(AO25="O",AP25="O",AR25="O",AT25="O",AU25="O"),"후보","X"))</f>
        <v>X</v>
      </c>
    </row>
    <row r="26" spans="1:48" x14ac:dyDescent="0.3">
      <c r="A26" s="9" t="s">
        <v>965</v>
      </c>
      <c r="B26" s="10" t="s">
        <v>1669</v>
      </c>
      <c r="C26" s="88">
        <v>1164</v>
      </c>
      <c r="D26" s="86">
        <v>103.4</v>
      </c>
      <c r="E26" s="87">
        <v>31</v>
      </c>
      <c r="F26" s="86">
        <v>84.7</v>
      </c>
      <c r="G26" s="17">
        <v>26</v>
      </c>
      <c r="H26" s="88">
        <v>424</v>
      </c>
      <c r="I26" s="89">
        <v>149000</v>
      </c>
      <c r="J26" s="89" t="s">
        <v>188</v>
      </c>
      <c r="K26" s="89">
        <v>85000</v>
      </c>
      <c r="L26" s="89" t="s">
        <v>64</v>
      </c>
      <c r="M26" s="90">
        <f t="shared" si="28"/>
        <v>64000</v>
      </c>
      <c r="N26" s="4">
        <f t="shared" si="29"/>
        <v>0.57046979865771807</v>
      </c>
      <c r="O26" s="91">
        <f t="shared" si="30"/>
        <v>4806.4516129032254</v>
      </c>
      <c r="P26" s="91">
        <f t="shared" si="31"/>
        <v>2741.9354838709678</v>
      </c>
      <c r="Q26" s="79">
        <v>3</v>
      </c>
      <c r="R26" s="79">
        <v>2</v>
      </c>
      <c r="S26" s="79" t="s">
        <v>72</v>
      </c>
      <c r="T26" s="5">
        <v>103</v>
      </c>
      <c r="U26" s="9"/>
      <c r="W26" s="86">
        <f t="shared" si="32"/>
        <v>103.4</v>
      </c>
      <c r="X26" s="87">
        <f t="shared" si="32"/>
        <v>31</v>
      </c>
      <c r="Y26" s="92">
        <f t="shared" si="33"/>
        <v>424</v>
      </c>
      <c r="Z26" s="90">
        <f t="shared" si="33"/>
        <v>149000</v>
      </c>
      <c r="AA26" s="90">
        <f t="shared" si="34"/>
        <v>85000</v>
      </c>
      <c r="AB26" s="90">
        <f t="shared" si="35"/>
        <v>64000</v>
      </c>
      <c r="AC26" s="4">
        <f t="shared" si="35"/>
        <v>0.57046979865771807</v>
      </c>
      <c r="AD26" s="91">
        <f t="shared" si="35"/>
        <v>4806.4516129032254</v>
      </c>
      <c r="AE26" s="79" t="str">
        <f t="shared" si="36"/>
        <v>계</v>
      </c>
      <c r="AF26" s="79" t="str">
        <f t="shared" si="37"/>
        <v>3/2</v>
      </c>
      <c r="AH26" s="20" t="str">
        <f t="shared" si="1"/>
        <v>푸른쌍용</v>
      </c>
      <c r="AI26" s="87">
        <f t="shared" si="0"/>
        <v>31</v>
      </c>
      <c r="AJ26" s="79" t="str">
        <f t="shared" si="38"/>
        <v>A-</v>
      </c>
      <c r="AK26" s="79" t="s">
        <v>13</v>
      </c>
      <c r="AL26" s="79" t="s">
        <v>62</v>
      </c>
      <c r="AM26" s="79" t="s">
        <v>63</v>
      </c>
      <c r="AN26" s="79" t="str">
        <f t="shared" si="39"/>
        <v>C</v>
      </c>
      <c r="AO26" s="79" t="str">
        <f t="shared" si="40"/>
        <v>X</v>
      </c>
      <c r="AP26" s="79" t="str">
        <f t="shared" si="41"/>
        <v>X</v>
      </c>
      <c r="AQ26" s="79" t="str">
        <f t="shared" si="42"/>
        <v>X</v>
      </c>
      <c r="AR26" s="79" t="str">
        <f t="shared" si="43"/>
        <v>X</v>
      </c>
      <c r="AS26" s="79" t="s">
        <v>2</v>
      </c>
      <c r="AT26" s="79" t="str">
        <f t="shared" si="44"/>
        <v>O</v>
      </c>
      <c r="AU26" s="79" t="str">
        <f t="shared" si="45"/>
        <v>O</v>
      </c>
      <c r="AV26" s="79" t="str">
        <f t="shared" si="46"/>
        <v>X</v>
      </c>
    </row>
    <row r="27" spans="1:48" x14ac:dyDescent="0.3">
      <c r="A27" s="9" t="s">
        <v>965</v>
      </c>
      <c r="B27" s="10" t="s">
        <v>1669</v>
      </c>
      <c r="C27" s="88">
        <v>1164</v>
      </c>
      <c r="D27" s="86">
        <v>123.3</v>
      </c>
      <c r="E27" s="87">
        <v>37</v>
      </c>
      <c r="F27" s="86">
        <v>101.8</v>
      </c>
      <c r="G27" s="17">
        <v>31</v>
      </c>
      <c r="H27" s="88">
        <v>112</v>
      </c>
      <c r="I27" s="89">
        <v>162000</v>
      </c>
      <c r="J27" s="89" t="s">
        <v>71</v>
      </c>
      <c r="K27" s="89">
        <v>95000</v>
      </c>
      <c r="L27" s="89" t="s">
        <v>66</v>
      </c>
      <c r="M27" s="90">
        <f t="shared" si="28"/>
        <v>67000</v>
      </c>
      <c r="N27" s="4">
        <f t="shared" si="29"/>
        <v>0.5864197530864198</v>
      </c>
      <c r="O27" s="91">
        <f t="shared" si="30"/>
        <v>4378.3783783783783</v>
      </c>
      <c r="P27" s="91">
        <f t="shared" si="31"/>
        <v>2567.5675675675675</v>
      </c>
      <c r="Q27" s="79">
        <v>4</v>
      </c>
      <c r="R27" s="79">
        <v>2</v>
      </c>
      <c r="S27" s="79" t="s">
        <v>72</v>
      </c>
      <c r="T27" s="5">
        <v>123</v>
      </c>
      <c r="U27" s="9"/>
      <c r="W27" s="86">
        <f t="shared" si="32"/>
        <v>123.3</v>
      </c>
      <c r="X27" s="87">
        <f t="shared" si="32"/>
        <v>37</v>
      </c>
      <c r="Y27" s="92">
        <f t="shared" si="33"/>
        <v>112</v>
      </c>
      <c r="Z27" s="90">
        <f t="shared" si="33"/>
        <v>162000</v>
      </c>
      <c r="AA27" s="90">
        <f t="shared" si="34"/>
        <v>95000</v>
      </c>
      <c r="AB27" s="90">
        <f t="shared" si="35"/>
        <v>67000</v>
      </c>
      <c r="AC27" s="4">
        <f t="shared" si="35"/>
        <v>0.5864197530864198</v>
      </c>
      <c r="AD27" s="91">
        <f t="shared" si="35"/>
        <v>4378.3783783783783</v>
      </c>
      <c r="AE27" s="79" t="str">
        <f t="shared" si="36"/>
        <v>계</v>
      </c>
      <c r="AF27" s="79" t="str">
        <f t="shared" si="37"/>
        <v>4/2</v>
      </c>
      <c r="AH27" s="20" t="str">
        <f t="shared" si="1"/>
        <v>푸른쌍용</v>
      </c>
      <c r="AI27" s="87">
        <f t="shared" si="0"/>
        <v>37</v>
      </c>
      <c r="AJ27" s="79" t="str">
        <f t="shared" si="38"/>
        <v>A-</v>
      </c>
      <c r="AK27" s="79" t="s">
        <v>13</v>
      </c>
      <c r="AL27" s="79" t="s">
        <v>62</v>
      </c>
      <c r="AM27" s="79" t="s">
        <v>63</v>
      </c>
      <c r="AN27" s="79" t="str">
        <f t="shared" si="39"/>
        <v>C</v>
      </c>
      <c r="AO27" s="79" t="str">
        <f t="shared" si="40"/>
        <v>X</v>
      </c>
      <c r="AP27" s="79" t="str">
        <f t="shared" si="41"/>
        <v>X</v>
      </c>
      <c r="AQ27" s="79" t="str">
        <f t="shared" si="42"/>
        <v>X</v>
      </c>
      <c r="AR27" s="79" t="str">
        <f t="shared" si="43"/>
        <v>X</v>
      </c>
      <c r="AS27" s="79" t="s">
        <v>2</v>
      </c>
      <c r="AT27" s="79" t="str">
        <f t="shared" si="44"/>
        <v>X</v>
      </c>
      <c r="AU27" s="79" t="str">
        <f t="shared" si="45"/>
        <v>O</v>
      </c>
      <c r="AV27" s="79" t="str">
        <f t="shared" si="46"/>
        <v>X</v>
      </c>
    </row>
    <row r="28" spans="1:48" x14ac:dyDescent="0.3">
      <c r="A28" s="9" t="s">
        <v>965</v>
      </c>
      <c r="B28" s="10" t="s">
        <v>1669</v>
      </c>
      <c r="C28" s="88">
        <v>1164</v>
      </c>
      <c r="D28" s="86">
        <v>154.80000000000001</v>
      </c>
      <c r="E28" s="87">
        <v>47</v>
      </c>
      <c r="F28" s="86">
        <v>131.4</v>
      </c>
      <c r="G28" s="17">
        <v>40</v>
      </c>
      <c r="H28" s="88">
        <v>336</v>
      </c>
      <c r="I28" s="89">
        <v>173000</v>
      </c>
      <c r="J28" s="89" t="s">
        <v>66</v>
      </c>
      <c r="K28" s="89">
        <v>115000</v>
      </c>
      <c r="L28" s="89" t="s">
        <v>59</v>
      </c>
      <c r="M28" s="90">
        <f t="shared" si="28"/>
        <v>58000</v>
      </c>
      <c r="N28" s="4">
        <f t="shared" si="29"/>
        <v>0.66473988439306353</v>
      </c>
      <c r="O28" s="91">
        <f t="shared" si="30"/>
        <v>3680.8510638297871</v>
      </c>
      <c r="P28" s="91">
        <f t="shared" si="31"/>
        <v>2446.8085106382978</v>
      </c>
      <c r="Q28" s="79">
        <v>4</v>
      </c>
      <c r="R28" s="79">
        <v>2</v>
      </c>
      <c r="S28" s="79" t="s">
        <v>72</v>
      </c>
      <c r="T28" s="5">
        <v>154</v>
      </c>
      <c r="U28" s="9"/>
      <c r="W28" s="86">
        <f t="shared" si="32"/>
        <v>154.80000000000001</v>
      </c>
      <c r="X28" s="87">
        <f t="shared" si="32"/>
        <v>47</v>
      </c>
      <c r="Y28" s="92">
        <f t="shared" si="33"/>
        <v>336</v>
      </c>
      <c r="Z28" s="90">
        <f t="shared" si="33"/>
        <v>173000</v>
      </c>
      <c r="AA28" s="90">
        <f t="shared" si="34"/>
        <v>115000</v>
      </c>
      <c r="AB28" s="90">
        <f t="shared" si="35"/>
        <v>58000</v>
      </c>
      <c r="AC28" s="4">
        <f t="shared" si="35"/>
        <v>0.66473988439306353</v>
      </c>
      <c r="AD28" s="91">
        <f t="shared" si="35"/>
        <v>3680.8510638297871</v>
      </c>
      <c r="AE28" s="79" t="str">
        <f t="shared" si="36"/>
        <v>계</v>
      </c>
      <c r="AF28" s="79" t="str">
        <f t="shared" si="37"/>
        <v>4/2</v>
      </c>
      <c r="AH28" s="20" t="str">
        <f t="shared" si="1"/>
        <v>푸른쌍용</v>
      </c>
      <c r="AI28" s="87">
        <f t="shared" si="0"/>
        <v>47</v>
      </c>
      <c r="AJ28" s="79" t="str">
        <f t="shared" si="38"/>
        <v>A-</v>
      </c>
      <c r="AK28" s="79" t="s">
        <v>13</v>
      </c>
      <c r="AL28" s="79" t="s">
        <v>62</v>
      </c>
      <c r="AM28" s="79" t="s">
        <v>63</v>
      </c>
      <c r="AN28" s="79" t="str">
        <f t="shared" si="39"/>
        <v>C</v>
      </c>
      <c r="AO28" s="79" t="str">
        <f t="shared" si="40"/>
        <v>X</v>
      </c>
      <c r="AP28" s="79" t="str">
        <f t="shared" si="41"/>
        <v>X</v>
      </c>
      <c r="AQ28" s="79" t="str">
        <f t="shared" si="42"/>
        <v>X</v>
      </c>
      <c r="AR28" s="79" t="str">
        <f t="shared" si="43"/>
        <v>X</v>
      </c>
      <c r="AS28" s="79" t="s">
        <v>2</v>
      </c>
      <c r="AT28" s="79" t="str">
        <f t="shared" si="44"/>
        <v>X</v>
      </c>
      <c r="AU28" s="79" t="str">
        <f t="shared" si="45"/>
        <v>O</v>
      </c>
      <c r="AV28" s="79" t="str">
        <f t="shared" si="46"/>
        <v>X</v>
      </c>
    </row>
    <row r="29" spans="1:48" x14ac:dyDescent="0.3">
      <c r="A29" s="9" t="s">
        <v>965</v>
      </c>
      <c r="B29" s="10" t="s">
        <v>1669</v>
      </c>
      <c r="C29" s="88">
        <v>1164</v>
      </c>
      <c r="D29" s="86">
        <v>169.1</v>
      </c>
      <c r="E29" s="87">
        <v>51</v>
      </c>
      <c r="F29" s="86">
        <v>139.69999999999999</v>
      </c>
      <c r="G29" s="17">
        <v>42</v>
      </c>
      <c r="H29" s="88">
        <v>8</v>
      </c>
      <c r="I29" s="89">
        <v>170000</v>
      </c>
      <c r="J29" s="89" t="s">
        <v>81</v>
      </c>
      <c r="K29" s="89">
        <v>95000</v>
      </c>
      <c r="L29" s="89" t="s">
        <v>81</v>
      </c>
      <c r="M29" s="90">
        <f t="shared" si="28"/>
        <v>75000</v>
      </c>
      <c r="N29" s="4">
        <f t="shared" si="29"/>
        <v>0.55882352941176472</v>
      </c>
      <c r="O29" s="91">
        <f t="shared" si="30"/>
        <v>3333.3333333333335</v>
      </c>
      <c r="P29" s="91">
        <f t="shared" si="31"/>
        <v>1862.7450980392157</v>
      </c>
      <c r="Q29" s="79">
        <v>5</v>
      </c>
      <c r="R29" s="79">
        <v>3</v>
      </c>
      <c r="S29" s="79" t="s">
        <v>72</v>
      </c>
      <c r="T29" s="5">
        <v>169</v>
      </c>
      <c r="U29" s="9"/>
      <c r="W29" s="86">
        <f t="shared" si="32"/>
        <v>169.1</v>
      </c>
      <c r="X29" s="87">
        <f t="shared" si="32"/>
        <v>51</v>
      </c>
      <c r="Y29" s="92">
        <f t="shared" si="33"/>
        <v>8</v>
      </c>
      <c r="Z29" s="90">
        <f t="shared" si="33"/>
        <v>170000</v>
      </c>
      <c r="AA29" s="90">
        <f t="shared" si="34"/>
        <v>95000</v>
      </c>
      <c r="AB29" s="90">
        <f t="shared" si="35"/>
        <v>75000</v>
      </c>
      <c r="AC29" s="4">
        <f t="shared" si="35"/>
        <v>0.55882352941176472</v>
      </c>
      <c r="AD29" s="91">
        <f t="shared" si="35"/>
        <v>3333.3333333333335</v>
      </c>
      <c r="AE29" s="79" t="str">
        <f t="shared" si="36"/>
        <v>계</v>
      </c>
      <c r="AF29" s="79" t="str">
        <f t="shared" si="37"/>
        <v>5/3</v>
      </c>
      <c r="AH29" s="20" t="str">
        <f t="shared" si="1"/>
        <v>푸른쌍용</v>
      </c>
      <c r="AI29" s="87">
        <f t="shared" si="0"/>
        <v>51</v>
      </c>
      <c r="AJ29" s="79" t="str">
        <f t="shared" si="38"/>
        <v>A-</v>
      </c>
      <c r="AK29" s="79" t="s">
        <v>13</v>
      </c>
      <c r="AL29" s="79" t="s">
        <v>62</v>
      </c>
      <c r="AM29" s="79" t="s">
        <v>63</v>
      </c>
      <c r="AN29" s="79" t="str">
        <f t="shared" si="39"/>
        <v>C</v>
      </c>
      <c r="AO29" s="79" t="str">
        <f t="shared" si="40"/>
        <v>X</v>
      </c>
      <c r="AP29" s="79" t="str">
        <f t="shared" si="41"/>
        <v>X</v>
      </c>
      <c r="AQ29" s="79" t="str">
        <f t="shared" si="42"/>
        <v>X</v>
      </c>
      <c r="AR29" s="79" t="str">
        <f t="shared" si="43"/>
        <v>X</v>
      </c>
      <c r="AS29" s="79" t="s">
        <v>2</v>
      </c>
      <c r="AT29" s="79" t="str">
        <f t="shared" si="44"/>
        <v>X</v>
      </c>
      <c r="AU29" s="79" t="str">
        <f t="shared" si="45"/>
        <v>O</v>
      </c>
      <c r="AV29" s="79" t="str">
        <f t="shared" si="46"/>
        <v>X</v>
      </c>
    </row>
    <row r="30" spans="1:48" x14ac:dyDescent="0.3">
      <c r="A30" s="9" t="s">
        <v>965</v>
      </c>
      <c r="B30" s="10" t="s">
        <v>1669</v>
      </c>
      <c r="C30" s="88">
        <v>1164</v>
      </c>
      <c r="D30" s="86">
        <v>192</v>
      </c>
      <c r="E30" s="87">
        <v>58</v>
      </c>
      <c r="F30" s="86">
        <v>163.80000000000001</v>
      </c>
      <c r="G30" s="17">
        <v>50</v>
      </c>
      <c r="H30" s="88">
        <v>80</v>
      </c>
      <c r="I30" s="89">
        <v>200000</v>
      </c>
      <c r="J30" s="89" t="s">
        <v>71</v>
      </c>
      <c r="K30" s="89">
        <v>105000</v>
      </c>
      <c r="L30" s="89" t="s">
        <v>69</v>
      </c>
      <c r="M30" s="90">
        <f t="shared" si="28"/>
        <v>95000</v>
      </c>
      <c r="N30" s="4">
        <f t="shared" si="29"/>
        <v>0.52500000000000002</v>
      </c>
      <c r="O30" s="91">
        <f t="shared" si="30"/>
        <v>3448.2758620689656</v>
      </c>
      <c r="P30" s="91">
        <f t="shared" si="31"/>
        <v>1810.344827586207</v>
      </c>
      <c r="Q30" s="79">
        <v>5</v>
      </c>
      <c r="R30" s="79">
        <v>2</v>
      </c>
      <c r="S30" s="79" t="s">
        <v>72</v>
      </c>
      <c r="T30" s="5">
        <v>192</v>
      </c>
      <c r="U30" s="9"/>
      <c r="W30" s="86">
        <f t="shared" si="32"/>
        <v>192</v>
      </c>
      <c r="X30" s="87">
        <f t="shared" si="32"/>
        <v>58</v>
      </c>
      <c r="Y30" s="92">
        <f t="shared" si="33"/>
        <v>80</v>
      </c>
      <c r="Z30" s="90">
        <f t="shared" si="33"/>
        <v>200000</v>
      </c>
      <c r="AA30" s="90">
        <f t="shared" si="34"/>
        <v>105000</v>
      </c>
      <c r="AB30" s="90">
        <f t="shared" si="35"/>
        <v>95000</v>
      </c>
      <c r="AC30" s="4">
        <f t="shared" si="35"/>
        <v>0.52500000000000002</v>
      </c>
      <c r="AD30" s="91">
        <f t="shared" si="35"/>
        <v>3448.2758620689656</v>
      </c>
      <c r="AE30" s="79" t="str">
        <f t="shared" si="36"/>
        <v>계</v>
      </c>
      <c r="AF30" s="79" t="str">
        <f t="shared" si="37"/>
        <v>5/2</v>
      </c>
      <c r="AH30" s="20" t="str">
        <f t="shared" si="1"/>
        <v>푸른쌍용</v>
      </c>
      <c r="AI30" s="87">
        <f t="shared" si="0"/>
        <v>58</v>
      </c>
      <c r="AJ30" s="79" t="str">
        <f t="shared" si="38"/>
        <v>A-</v>
      </c>
      <c r="AK30" s="79" t="s">
        <v>13</v>
      </c>
      <c r="AL30" s="79" t="s">
        <v>62</v>
      </c>
      <c r="AM30" s="79" t="s">
        <v>63</v>
      </c>
      <c r="AN30" s="79" t="str">
        <f t="shared" si="39"/>
        <v>C</v>
      </c>
      <c r="AO30" s="79" t="str">
        <f t="shared" si="40"/>
        <v>X</v>
      </c>
      <c r="AP30" s="79" t="str">
        <f t="shared" si="41"/>
        <v>X</v>
      </c>
      <c r="AQ30" s="79" t="str">
        <f t="shared" si="42"/>
        <v>X</v>
      </c>
      <c r="AR30" s="79" t="str">
        <f t="shared" si="43"/>
        <v>X</v>
      </c>
      <c r="AS30" s="79" t="s">
        <v>2</v>
      </c>
      <c r="AT30" s="79" t="str">
        <f t="shared" si="44"/>
        <v>X</v>
      </c>
      <c r="AU30" s="79" t="str">
        <f t="shared" si="45"/>
        <v>O</v>
      </c>
      <c r="AV30" s="79" t="str">
        <f t="shared" si="46"/>
        <v>X</v>
      </c>
    </row>
    <row r="31" spans="1:48" x14ac:dyDescent="0.3">
      <c r="A31" s="9" t="s">
        <v>965</v>
      </c>
      <c r="B31" s="10" t="s">
        <v>1669</v>
      </c>
      <c r="C31" s="88">
        <v>1164</v>
      </c>
      <c r="D31" s="86">
        <v>208.3</v>
      </c>
      <c r="E31" s="87">
        <v>63</v>
      </c>
      <c r="F31" s="86">
        <v>176.8</v>
      </c>
      <c r="G31" s="17">
        <v>53</v>
      </c>
      <c r="H31" s="88">
        <v>24</v>
      </c>
      <c r="I31" s="89">
        <v>220000</v>
      </c>
      <c r="J31" s="89" t="s">
        <v>81</v>
      </c>
      <c r="K31" s="89">
        <v>130000</v>
      </c>
      <c r="L31" s="89" t="s">
        <v>81</v>
      </c>
      <c r="M31" s="90">
        <f t="shared" si="28"/>
        <v>90000</v>
      </c>
      <c r="N31" s="4">
        <f t="shared" si="29"/>
        <v>0.59090909090909094</v>
      </c>
      <c r="O31" s="91">
        <f t="shared" si="30"/>
        <v>3492.063492063492</v>
      </c>
      <c r="P31" s="91">
        <f t="shared" si="31"/>
        <v>2063.4920634920636</v>
      </c>
      <c r="Q31" s="79">
        <v>5</v>
      </c>
      <c r="R31" s="79">
        <v>3</v>
      </c>
      <c r="S31" s="79" t="s">
        <v>72</v>
      </c>
      <c r="T31" s="5">
        <v>208</v>
      </c>
      <c r="U31" s="9"/>
      <c r="W31" s="86">
        <f t="shared" si="32"/>
        <v>208.3</v>
      </c>
      <c r="X31" s="87">
        <f t="shared" si="32"/>
        <v>63</v>
      </c>
      <c r="Y31" s="92">
        <f t="shared" si="33"/>
        <v>24</v>
      </c>
      <c r="Z31" s="90">
        <f t="shared" si="33"/>
        <v>220000</v>
      </c>
      <c r="AA31" s="90">
        <f t="shared" si="34"/>
        <v>130000</v>
      </c>
      <c r="AB31" s="90">
        <f t="shared" si="35"/>
        <v>90000</v>
      </c>
      <c r="AC31" s="4">
        <f t="shared" si="35"/>
        <v>0.59090909090909094</v>
      </c>
      <c r="AD31" s="91">
        <f t="shared" si="35"/>
        <v>3492.063492063492</v>
      </c>
      <c r="AE31" s="79" t="str">
        <f t="shared" si="36"/>
        <v>계</v>
      </c>
      <c r="AF31" s="79" t="str">
        <f t="shared" si="37"/>
        <v>5/3</v>
      </c>
      <c r="AH31" s="20" t="str">
        <f t="shared" si="1"/>
        <v>푸른쌍용</v>
      </c>
      <c r="AI31" s="87">
        <f t="shared" si="0"/>
        <v>63</v>
      </c>
      <c r="AJ31" s="79" t="str">
        <f t="shared" si="38"/>
        <v>A-</v>
      </c>
      <c r="AK31" s="79" t="s">
        <v>13</v>
      </c>
      <c r="AL31" s="79" t="s">
        <v>62</v>
      </c>
      <c r="AM31" s="79" t="s">
        <v>63</v>
      </c>
      <c r="AN31" s="79" t="str">
        <f t="shared" si="39"/>
        <v>C</v>
      </c>
      <c r="AO31" s="79" t="str">
        <f t="shared" si="40"/>
        <v>X</v>
      </c>
      <c r="AP31" s="79" t="str">
        <f t="shared" si="41"/>
        <v>X</v>
      </c>
      <c r="AQ31" s="79" t="str">
        <f t="shared" si="42"/>
        <v>X</v>
      </c>
      <c r="AR31" s="79" t="str">
        <f t="shared" si="43"/>
        <v>X</v>
      </c>
      <c r="AS31" s="79" t="s">
        <v>2</v>
      </c>
      <c r="AT31" s="79" t="str">
        <f t="shared" si="44"/>
        <v>X</v>
      </c>
      <c r="AU31" s="79" t="str">
        <f t="shared" si="45"/>
        <v>O</v>
      </c>
      <c r="AV31" s="79" t="str">
        <f t="shared" si="46"/>
        <v>X</v>
      </c>
    </row>
    <row r="32" spans="1:48" x14ac:dyDescent="0.3">
      <c r="A32" s="9"/>
      <c r="B32" s="79"/>
      <c r="C32" s="6"/>
      <c r="D32" s="9"/>
      <c r="E32" s="14"/>
      <c r="F32" s="86"/>
      <c r="G32" s="9"/>
      <c r="H32" s="9"/>
      <c r="I32" s="9"/>
      <c r="J32" s="9"/>
      <c r="K32" s="9"/>
      <c r="L32" s="9"/>
      <c r="M32" s="9"/>
      <c r="N32" s="9"/>
      <c r="O32" s="91"/>
      <c r="P32" s="91"/>
      <c r="Q32" s="87"/>
      <c r="R32" s="87"/>
      <c r="S32" s="9"/>
      <c r="T32" s="47"/>
      <c r="U32" s="9"/>
      <c r="W32" s="67" t="str">
        <f>$A$4&amp;" "&amp;A33&amp;"("&amp;B33&amp;","&amp;C33&amp;"^)"</f>
        <v>수내동 푸른신성('92.06.,630^)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6" t="str">
        <f t="shared" si="0"/>
        <v/>
      </c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</row>
    <row r="33" spans="1:48" x14ac:dyDescent="0.3">
      <c r="A33" s="9" t="s">
        <v>974</v>
      </c>
      <c r="B33" s="10" t="s">
        <v>1659</v>
      </c>
      <c r="C33" s="88">
        <v>630</v>
      </c>
      <c r="D33" s="86">
        <v>71.599999999999994</v>
      </c>
      <c r="E33" s="87">
        <v>22</v>
      </c>
      <c r="F33" s="86">
        <v>59.8</v>
      </c>
      <c r="G33" s="17">
        <v>18</v>
      </c>
      <c r="H33" s="88">
        <v>90</v>
      </c>
      <c r="I33" s="89">
        <v>100000</v>
      </c>
      <c r="J33" s="89" t="s">
        <v>66</v>
      </c>
      <c r="K33" s="89">
        <v>53000</v>
      </c>
      <c r="L33" s="89" t="s">
        <v>66</v>
      </c>
      <c r="M33" s="90">
        <f t="shared" ref="M33:M38" si="47">I33-K33</f>
        <v>47000</v>
      </c>
      <c r="N33" s="4">
        <f t="shared" ref="N33:N38" si="48">IF(ISERROR(K33/I33),"",K33/I33)</f>
        <v>0.53</v>
      </c>
      <c r="O33" s="91">
        <f t="shared" ref="O33:O38" si="49">I33/E33</f>
        <v>4545.454545454545</v>
      </c>
      <c r="P33" s="91">
        <f t="shared" ref="P33:P38" si="50">K33/E33</f>
        <v>2409.090909090909</v>
      </c>
      <c r="Q33" s="79">
        <v>3</v>
      </c>
      <c r="R33" s="79">
        <v>1</v>
      </c>
      <c r="S33" s="79" t="s">
        <v>72</v>
      </c>
      <c r="T33" s="5">
        <v>71</v>
      </c>
      <c r="U33" s="9"/>
      <c r="W33" s="86">
        <f t="shared" ref="W33:X38" si="51">D33</f>
        <v>71.599999999999994</v>
      </c>
      <c r="X33" s="87">
        <f t="shared" si="51"/>
        <v>22</v>
      </c>
      <c r="Y33" s="92">
        <f t="shared" ref="Y33:Z38" si="52">H33</f>
        <v>90</v>
      </c>
      <c r="Z33" s="90">
        <f t="shared" si="52"/>
        <v>100000</v>
      </c>
      <c r="AA33" s="90">
        <f t="shared" ref="AA33:AA38" si="53">K33</f>
        <v>53000</v>
      </c>
      <c r="AB33" s="90">
        <f t="shared" ref="AB33:AD38" si="54">M33</f>
        <v>47000</v>
      </c>
      <c r="AC33" s="4">
        <f t="shared" si="54"/>
        <v>0.53</v>
      </c>
      <c r="AD33" s="91">
        <f t="shared" si="54"/>
        <v>4545.454545454545</v>
      </c>
      <c r="AE33" s="79" t="str">
        <f t="shared" ref="AE33:AE38" si="55">S33</f>
        <v>계</v>
      </c>
      <c r="AF33" s="79" t="str">
        <f t="shared" ref="AF33:AF38" si="56">Q33&amp;"/"&amp;R33</f>
        <v>3/1</v>
      </c>
      <c r="AH33" s="20" t="str">
        <f t="shared" si="1"/>
        <v>푸른신성</v>
      </c>
      <c r="AI33" s="87">
        <f t="shared" si="0"/>
        <v>22</v>
      </c>
      <c r="AJ33" s="79" t="str">
        <f t="shared" ref="AJ33:AJ38" si="57">IF(AI33="","",$AJ$2)</f>
        <v>A-</v>
      </c>
      <c r="AK33" s="79" t="s">
        <v>13</v>
      </c>
      <c r="AL33" s="79" t="s">
        <v>62</v>
      </c>
      <c r="AM33" s="79" t="s">
        <v>63</v>
      </c>
      <c r="AN33" s="79" t="str">
        <f t="shared" ref="AN33:AN38" si="58">IF(AI33="","",$AN$2)</f>
        <v>C</v>
      </c>
      <c r="AO33" s="79" t="str">
        <f t="shared" ref="AO33:AO38" si="59">IF(N33="","",IF(N33&gt;=$AO$1/100,"O","X"))</f>
        <v>X</v>
      </c>
      <c r="AP33" s="79" t="str">
        <f t="shared" ref="AP33:AP38" si="60">IF(I33="","",IF(I33&lt;=$AP$1,"O","X"))</f>
        <v>X</v>
      </c>
      <c r="AQ33" s="79" t="str">
        <f t="shared" ref="AQ33:AQ38" si="61">IF(O33="","",IF(O33&lt;=$AQ$1,"O","X"))</f>
        <v>X</v>
      </c>
      <c r="AR33" s="79" t="str">
        <f t="shared" ref="AR33:AR38" si="62">IF(M33="","",IF(M33&lt;=$AR$1,"O","X"))</f>
        <v>X</v>
      </c>
      <c r="AS33" s="79" t="s">
        <v>2</v>
      </c>
      <c r="AT33" s="79" t="str">
        <f t="shared" ref="AT33:AT38" si="63">IF(OR(F33="",AI33=""),"",IF(AND((F33&lt;=85),(AI33&gt;=15)),"O","X"))</f>
        <v>O</v>
      </c>
      <c r="AU33" s="79" t="str">
        <f t="shared" ref="AU33:AU38" si="64">IF(C33="","",IF(C33&gt;=$AU$1,"O","X"))</f>
        <v>O</v>
      </c>
      <c r="AV33" s="79" t="str">
        <f t="shared" ref="AV33:AV38" si="65">IF(AO33="","",IF(AND(AO33="O",AP33="O",AR33="O",AT33="O",AU33="O"),"후보","X"))</f>
        <v>X</v>
      </c>
    </row>
    <row r="34" spans="1:48" x14ac:dyDescent="0.3">
      <c r="A34" s="9" t="s">
        <v>974</v>
      </c>
      <c r="B34" s="10" t="s">
        <v>1659</v>
      </c>
      <c r="C34" s="88">
        <v>630</v>
      </c>
      <c r="D34" s="86">
        <v>103.8</v>
      </c>
      <c r="E34" s="87">
        <v>31</v>
      </c>
      <c r="F34" s="86">
        <v>84.7</v>
      </c>
      <c r="G34" s="17">
        <v>26</v>
      </c>
      <c r="H34" s="88">
        <v>320</v>
      </c>
      <c r="I34" s="89">
        <v>145000</v>
      </c>
      <c r="J34" s="89" t="s">
        <v>64</v>
      </c>
      <c r="K34" s="89">
        <v>69000</v>
      </c>
      <c r="L34" s="89" t="s">
        <v>84</v>
      </c>
      <c r="M34" s="90">
        <f t="shared" si="47"/>
        <v>76000</v>
      </c>
      <c r="N34" s="4">
        <f t="shared" si="48"/>
        <v>0.47586206896551725</v>
      </c>
      <c r="O34" s="91">
        <f t="shared" si="49"/>
        <v>4677.4193548387093</v>
      </c>
      <c r="P34" s="91">
        <f t="shared" si="50"/>
        <v>2225.8064516129034</v>
      </c>
      <c r="Q34" s="79">
        <v>3</v>
      </c>
      <c r="R34" s="79">
        <v>2</v>
      </c>
      <c r="S34" s="79" t="s">
        <v>72</v>
      </c>
      <c r="T34" s="5">
        <v>103</v>
      </c>
      <c r="U34" s="9"/>
      <c r="W34" s="86">
        <f t="shared" si="51"/>
        <v>103.8</v>
      </c>
      <c r="X34" s="87">
        <f t="shared" si="51"/>
        <v>31</v>
      </c>
      <c r="Y34" s="92">
        <f t="shared" si="52"/>
        <v>320</v>
      </c>
      <c r="Z34" s="90">
        <f t="shared" si="52"/>
        <v>145000</v>
      </c>
      <c r="AA34" s="90">
        <f t="shared" si="53"/>
        <v>69000</v>
      </c>
      <c r="AB34" s="90">
        <f t="shared" si="54"/>
        <v>76000</v>
      </c>
      <c r="AC34" s="4">
        <f t="shared" si="54"/>
        <v>0.47586206896551725</v>
      </c>
      <c r="AD34" s="91">
        <f t="shared" si="54"/>
        <v>4677.4193548387093</v>
      </c>
      <c r="AE34" s="79" t="str">
        <f t="shared" si="55"/>
        <v>계</v>
      </c>
      <c r="AF34" s="79" t="str">
        <f t="shared" si="56"/>
        <v>3/2</v>
      </c>
      <c r="AH34" s="20" t="str">
        <f t="shared" si="1"/>
        <v>푸른신성</v>
      </c>
      <c r="AI34" s="87">
        <f t="shared" si="0"/>
        <v>31</v>
      </c>
      <c r="AJ34" s="79" t="str">
        <f t="shared" si="57"/>
        <v>A-</v>
      </c>
      <c r="AK34" s="79" t="s">
        <v>13</v>
      </c>
      <c r="AL34" s="79" t="s">
        <v>62</v>
      </c>
      <c r="AM34" s="79" t="s">
        <v>63</v>
      </c>
      <c r="AN34" s="79" t="str">
        <f t="shared" si="58"/>
        <v>C</v>
      </c>
      <c r="AO34" s="79" t="str">
        <f t="shared" si="59"/>
        <v>X</v>
      </c>
      <c r="AP34" s="79" t="str">
        <f t="shared" si="60"/>
        <v>X</v>
      </c>
      <c r="AQ34" s="79" t="str">
        <f t="shared" si="61"/>
        <v>X</v>
      </c>
      <c r="AR34" s="79" t="str">
        <f t="shared" si="62"/>
        <v>X</v>
      </c>
      <c r="AS34" s="79" t="s">
        <v>2</v>
      </c>
      <c r="AT34" s="79" t="str">
        <f t="shared" si="63"/>
        <v>O</v>
      </c>
      <c r="AU34" s="79" t="str">
        <f t="shared" si="64"/>
        <v>O</v>
      </c>
      <c r="AV34" s="79" t="str">
        <f t="shared" si="65"/>
        <v>X</v>
      </c>
    </row>
    <row r="35" spans="1:48" x14ac:dyDescent="0.3">
      <c r="A35" s="9" t="s">
        <v>974</v>
      </c>
      <c r="B35" s="10" t="s">
        <v>1659</v>
      </c>
      <c r="C35" s="88">
        <v>630</v>
      </c>
      <c r="D35" s="86">
        <v>123.3</v>
      </c>
      <c r="E35" s="87">
        <v>37</v>
      </c>
      <c r="F35" s="86">
        <v>101.8</v>
      </c>
      <c r="G35" s="17">
        <v>31</v>
      </c>
      <c r="H35" s="88">
        <v>56</v>
      </c>
      <c r="I35" s="89">
        <v>160000</v>
      </c>
      <c r="J35" s="89" t="s">
        <v>80</v>
      </c>
      <c r="K35" s="89">
        <v>95000</v>
      </c>
      <c r="L35" s="89" t="s">
        <v>64</v>
      </c>
      <c r="M35" s="90">
        <f t="shared" si="47"/>
        <v>65000</v>
      </c>
      <c r="N35" s="4">
        <f t="shared" si="48"/>
        <v>0.59375</v>
      </c>
      <c r="O35" s="91">
        <f t="shared" si="49"/>
        <v>4324.3243243243242</v>
      </c>
      <c r="P35" s="91">
        <f t="shared" si="50"/>
        <v>2567.5675675675675</v>
      </c>
      <c r="Q35" s="79">
        <v>4</v>
      </c>
      <c r="R35" s="79">
        <v>2</v>
      </c>
      <c r="S35" s="79" t="s">
        <v>72</v>
      </c>
      <c r="T35" s="5">
        <v>123</v>
      </c>
      <c r="U35" s="9"/>
      <c r="W35" s="86">
        <f t="shared" si="51"/>
        <v>123.3</v>
      </c>
      <c r="X35" s="87">
        <f t="shared" si="51"/>
        <v>37</v>
      </c>
      <c r="Y35" s="92">
        <f t="shared" si="52"/>
        <v>56</v>
      </c>
      <c r="Z35" s="90">
        <f t="shared" si="52"/>
        <v>160000</v>
      </c>
      <c r="AA35" s="90">
        <f t="shared" si="53"/>
        <v>95000</v>
      </c>
      <c r="AB35" s="90">
        <f t="shared" si="54"/>
        <v>65000</v>
      </c>
      <c r="AC35" s="4">
        <f t="shared" si="54"/>
        <v>0.59375</v>
      </c>
      <c r="AD35" s="91">
        <f t="shared" si="54"/>
        <v>4324.3243243243242</v>
      </c>
      <c r="AE35" s="79" t="str">
        <f t="shared" si="55"/>
        <v>계</v>
      </c>
      <c r="AF35" s="79" t="str">
        <f t="shared" si="56"/>
        <v>4/2</v>
      </c>
      <c r="AH35" s="20" t="str">
        <f t="shared" si="1"/>
        <v>푸른신성</v>
      </c>
      <c r="AI35" s="87">
        <f t="shared" ref="AI35:AI66" si="66">IF(E35="","",E35)</f>
        <v>37</v>
      </c>
      <c r="AJ35" s="79" t="str">
        <f t="shared" si="57"/>
        <v>A-</v>
      </c>
      <c r="AK35" s="79" t="s">
        <v>13</v>
      </c>
      <c r="AL35" s="79" t="s">
        <v>62</v>
      </c>
      <c r="AM35" s="79" t="s">
        <v>63</v>
      </c>
      <c r="AN35" s="79" t="str">
        <f t="shared" si="58"/>
        <v>C</v>
      </c>
      <c r="AO35" s="79" t="str">
        <f t="shared" si="59"/>
        <v>X</v>
      </c>
      <c r="AP35" s="79" t="str">
        <f t="shared" si="60"/>
        <v>X</v>
      </c>
      <c r="AQ35" s="79" t="str">
        <f t="shared" si="61"/>
        <v>X</v>
      </c>
      <c r="AR35" s="79" t="str">
        <f t="shared" si="62"/>
        <v>X</v>
      </c>
      <c r="AS35" s="79" t="s">
        <v>2</v>
      </c>
      <c r="AT35" s="79" t="str">
        <f t="shared" si="63"/>
        <v>X</v>
      </c>
      <c r="AU35" s="79" t="str">
        <f t="shared" si="64"/>
        <v>O</v>
      </c>
      <c r="AV35" s="79" t="str">
        <f t="shared" si="65"/>
        <v>X</v>
      </c>
    </row>
    <row r="36" spans="1:48" x14ac:dyDescent="0.3">
      <c r="A36" s="9" t="s">
        <v>974</v>
      </c>
      <c r="B36" s="10" t="s">
        <v>1659</v>
      </c>
      <c r="C36" s="88">
        <v>630</v>
      </c>
      <c r="D36" s="86">
        <v>154.80000000000001</v>
      </c>
      <c r="E36" s="87">
        <v>47</v>
      </c>
      <c r="F36" s="86">
        <v>131.4</v>
      </c>
      <c r="G36" s="17">
        <v>40</v>
      </c>
      <c r="H36" s="88">
        <v>152</v>
      </c>
      <c r="I36" s="89">
        <v>160000</v>
      </c>
      <c r="J36" s="89" t="s">
        <v>79</v>
      </c>
      <c r="K36" s="89">
        <v>100000</v>
      </c>
      <c r="L36" s="89" t="s">
        <v>64</v>
      </c>
      <c r="M36" s="90">
        <f t="shared" si="47"/>
        <v>60000</v>
      </c>
      <c r="N36" s="4">
        <f t="shared" si="48"/>
        <v>0.625</v>
      </c>
      <c r="O36" s="91">
        <f t="shared" si="49"/>
        <v>3404.255319148936</v>
      </c>
      <c r="P36" s="91">
        <f t="shared" si="50"/>
        <v>2127.6595744680849</v>
      </c>
      <c r="Q36" s="79">
        <v>4</v>
      </c>
      <c r="R36" s="79">
        <v>2</v>
      </c>
      <c r="S36" s="79" t="s">
        <v>72</v>
      </c>
      <c r="T36" s="5">
        <v>154</v>
      </c>
      <c r="U36" s="9"/>
      <c r="W36" s="86">
        <f t="shared" si="51"/>
        <v>154.80000000000001</v>
      </c>
      <c r="X36" s="87">
        <f t="shared" si="51"/>
        <v>47</v>
      </c>
      <c r="Y36" s="92">
        <f t="shared" si="52"/>
        <v>152</v>
      </c>
      <c r="Z36" s="90">
        <f t="shared" si="52"/>
        <v>160000</v>
      </c>
      <c r="AA36" s="90">
        <f t="shared" si="53"/>
        <v>100000</v>
      </c>
      <c r="AB36" s="90">
        <f t="shared" si="54"/>
        <v>60000</v>
      </c>
      <c r="AC36" s="4">
        <f t="shared" si="54"/>
        <v>0.625</v>
      </c>
      <c r="AD36" s="91">
        <f t="shared" si="54"/>
        <v>3404.255319148936</v>
      </c>
      <c r="AE36" s="79" t="str">
        <f t="shared" si="55"/>
        <v>계</v>
      </c>
      <c r="AF36" s="79" t="str">
        <f t="shared" si="56"/>
        <v>4/2</v>
      </c>
      <c r="AH36" s="20" t="str">
        <f t="shared" si="1"/>
        <v>푸른신성</v>
      </c>
      <c r="AI36" s="87">
        <f t="shared" si="66"/>
        <v>47</v>
      </c>
      <c r="AJ36" s="79" t="str">
        <f t="shared" si="57"/>
        <v>A-</v>
      </c>
      <c r="AK36" s="79" t="s">
        <v>13</v>
      </c>
      <c r="AL36" s="79" t="s">
        <v>62</v>
      </c>
      <c r="AM36" s="79" t="s">
        <v>63</v>
      </c>
      <c r="AN36" s="79" t="str">
        <f t="shared" si="58"/>
        <v>C</v>
      </c>
      <c r="AO36" s="79" t="str">
        <f t="shared" si="59"/>
        <v>X</v>
      </c>
      <c r="AP36" s="79" t="str">
        <f t="shared" si="60"/>
        <v>X</v>
      </c>
      <c r="AQ36" s="79" t="str">
        <f t="shared" si="61"/>
        <v>X</v>
      </c>
      <c r="AR36" s="79" t="str">
        <f t="shared" si="62"/>
        <v>X</v>
      </c>
      <c r="AS36" s="79" t="s">
        <v>2</v>
      </c>
      <c r="AT36" s="79" t="str">
        <f t="shared" si="63"/>
        <v>X</v>
      </c>
      <c r="AU36" s="79" t="str">
        <f t="shared" si="64"/>
        <v>O</v>
      </c>
      <c r="AV36" s="79" t="str">
        <f t="shared" si="65"/>
        <v>X</v>
      </c>
    </row>
    <row r="37" spans="1:48" x14ac:dyDescent="0.3">
      <c r="A37" s="9" t="s">
        <v>974</v>
      </c>
      <c r="B37" s="10" t="s">
        <v>1659</v>
      </c>
      <c r="C37" s="88">
        <v>630</v>
      </c>
      <c r="D37" s="86">
        <v>169.1</v>
      </c>
      <c r="E37" s="87">
        <v>51</v>
      </c>
      <c r="F37" s="86">
        <v>139.69999999999999</v>
      </c>
      <c r="G37" s="17">
        <v>42</v>
      </c>
      <c r="H37" s="88">
        <v>4</v>
      </c>
      <c r="I37" s="89"/>
      <c r="J37" s="89"/>
      <c r="K37" s="89"/>
      <c r="L37" s="89"/>
      <c r="M37" s="90">
        <f t="shared" si="47"/>
        <v>0</v>
      </c>
      <c r="N37" s="4" t="str">
        <f t="shared" si="48"/>
        <v/>
      </c>
      <c r="O37" s="91">
        <f t="shared" si="49"/>
        <v>0</v>
      </c>
      <c r="P37" s="91">
        <f t="shared" si="50"/>
        <v>0</v>
      </c>
      <c r="Q37" s="79">
        <v>5</v>
      </c>
      <c r="R37" s="79">
        <v>3</v>
      </c>
      <c r="S37" s="79" t="s">
        <v>72</v>
      </c>
      <c r="T37" s="5">
        <v>169</v>
      </c>
      <c r="U37" s="9"/>
      <c r="W37" s="86">
        <f t="shared" si="51"/>
        <v>169.1</v>
      </c>
      <c r="X37" s="87">
        <f t="shared" si="51"/>
        <v>51</v>
      </c>
      <c r="Y37" s="92">
        <f t="shared" si="52"/>
        <v>4</v>
      </c>
      <c r="Z37" s="90">
        <f t="shared" si="52"/>
        <v>0</v>
      </c>
      <c r="AA37" s="90">
        <f t="shared" si="53"/>
        <v>0</v>
      </c>
      <c r="AB37" s="90">
        <f t="shared" si="54"/>
        <v>0</v>
      </c>
      <c r="AC37" s="4" t="str">
        <f t="shared" si="54"/>
        <v/>
      </c>
      <c r="AD37" s="91">
        <f t="shared" si="54"/>
        <v>0</v>
      </c>
      <c r="AE37" s="79" t="str">
        <f t="shared" si="55"/>
        <v>계</v>
      </c>
      <c r="AF37" s="79" t="str">
        <f t="shared" si="56"/>
        <v>5/3</v>
      </c>
      <c r="AH37" s="20" t="str">
        <f t="shared" ref="AH37:AH68" si="67">IF(A37="","",A37)</f>
        <v>푸른신성</v>
      </c>
      <c r="AI37" s="87">
        <f t="shared" si="66"/>
        <v>51</v>
      </c>
      <c r="AJ37" s="79" t="str">
        <f t="shared" si="57"/>
        <v>A-</v>
      </c>
      <c r="AK37" s="79" t="s">
        <v>13</v>
      </c>
      <c r="AL37" s="79" t="s">
        <v>62</v>
      </c>
      <c r="AM37" s="79" t="s">
        <v>63</v>
      </c>
      <c r="AN37" s="79" t="str">
        <f t="shared" si="58"/>
        <v>C</v>
      </c>
      <c r="AO37" s="79" t="str">
        <f t="shared" si="59"/>
        <v/>
      </c>
      <c r="AP37" s="79" t="str">
        <f t="shared" si="60"/>
        <v/>
      </c>
      <c r="AQ37" s="79" t="str">
        <f t="shared" si="61"/>
        <v>O</v>
      </c>
      <c r="AR37" s="79" t="str">
        <f t="shared" si="62"/>
        <v>O</v>
      </c>
      <c r="AS37" s="79" t="s">
        <v>2</v>
      </c>
      <c r="AT37" s="79" t="str">
        <f t="shared" si="63"/>
        <v>X</v>
      </c>
      <c r="AU37" s="79" t="str">
        <f t="shared" si="64"/>
        <v>O</v>
      </c>
      <c r="AV37" s="79" t="str">
        <f t="shared" si="65"/>
        <v/>
      </c>
    </row>
    <row r="38" spans="1:48" x14ac:dyDescent="0.3">
      <c r="A38" s="9" t="s">
        <v>974</v>
      </c>
      <c r="B38" s="10" t="s">
        <v>1659</v>
      </c>
      <c r="C38" s="88">
        <v>630</v>
      </c>
      <c r="D38" s="86">
        <v>208.3</v>
      </c>
      <c r="E38" s="87">
        <v>63</v>
      </c>
      <c r="F38" s="86">
        <v>176.8</v>
      </c>
      <c r="G38" s="17">
        <v>53</v>
      </c>
      <c r="H38" s="88">
        <v>8</v>
      </c>
      <c r="I38" s="89"/>
      <c r="J38" s="89"/>
      <c r="K38" s="89"/>
      <c r="L38" s="89"/>
      <c r="M38" s="90">
        <f t="shared" si="47"/>
        <v>0</v>
      </c>
      <c r="N38" s="4" t="str">
        <f t="shared" si="48"/>
        <v/>
      </c>
      <c r="O38" s="91">
        <f t="shared" si="49"/>
        <v>0</v>
      </c>
      <c r="P38" s="91">
        <f t="shared" si="50"/>
        <v>0</v>
      </c>
      <c r="Q38" s="79">
        <v>5</v>
      </c>
      <c r="R38" s="79">
        <v>3</v>
      </c>
      <c r="S38" s="79" t="s">
        <v>72</v>
      </c>
      <c r="T38" s="5">
        <v>208</v>
      </c>
      <c r="U38" s="9"/>
      <c r="W38" s="86">
        <f t="shared" si="51"/>
        <v>208.3</v>
      </c>
      <c r="X38" s="87">
        <f t="shared" si="51"/>
        <v>63</v>
      </c>
      <c r="Y38" s="92">
        <f t="shared" si="52"/>
        <v>8</v>
      </c>
      <c r="Z38" s="90">
        <f t="shared" si="52"/>
        <v>0</v>
      </c>
      <c r="AA38" s="90">
        <f t="shared" si="53"/>
        <v>0</v>
      </c>
      <c r="AB38" s="90">
        <f t="shared" si="54"/>
        <v>0</v>
      </c>
      <c r="AC38" s="4" t="str">
        <f t="shared" si="54"/>
        <v/>
      </c>
      <c r="AD38" s="91">
        <f t="shared" si="54"/>
        <v>0</v>
      </c>
      <c r="AE38" s="79" t="str">
        <f t="shared" si="55"/>
        <v>계</v>
      </c>
      <c r="AF38" s="79" t="str">
        <f t="shared" si="56"/>
        <v>5/3</v>
      </c>
      <c r="AH38" s="20" t="str">
        <f t="shared" si="67"/>
        <v>푸른신성</v>
      </c>
      <c r="AI38" s="87">
        <f t="shared" si="66"/>
        <v>63</v>
      </c>
      <c r="AJ38" s="79" t="str">
        <f t="shared" si="57"/>
        <v>A-</v>
      </c>
      <c r="AK38" s="79" t="s">
        <v>13</v>
      </c>
      <c r="AL38" s="79" t="s">
        <v>62</v>
      </c>
      <c r="AM38" s="79" t="s">
        <v>63</v>
      </c>
      <c r="AN38" s="79" t="str">
        <f t="shared" si="58"/>
        <v>C</v>
      </c>
      <c r="AO38" s="79" t="str">
        <f t="shared" si="59"/>
        <v/>
      </c>
      <c r="AP38" s="79" t="str">
        <f t="shared" si="60"/>
        <v/>
      </c>
      <c r="AQ38" s="79" t="str">
        <f t="shared" si="61"/>
        <v>O</v>
      </c>
      <c r="AR38" s="79" t="str">
        <f t="shared" si="62"/>
        <v>O</v>
      </c>
      <c r="AS38" s="79" t="s">
        <v>2</v>
      </c>
      <c r="AT38" s="79" t="str">
        <f t="shared" si="63"/>
        <v>X</v>
      </c>
      <c r="AU38" s="79" t="str">
        <f t="shared" si="64"/>
        <v>O</v>
      </c>
      <c r="AV38" s="79" t="str">
        <f t="shared" si="65"/>
        <v/>
      </c>
    </row>
    <row r="39" spans="1:48" x14ac:dyDescent="0.3">
      <c r="A39" s="9"/>
      <c r="B39" s="79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7"/>
      <c r="U39" s="9"/>
      <c r="W39" s="67" t="str">
        <f>$A$4&amp;" "&amp;A40&amp;"("&amp;B40&amp;","&amp;C40&amp;"^)"</f>
        <v>수내동 파크타운삼익('93.05.,639^)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67"/>
        <v/>
      </c>
      <c r="AI39" s="106" t="str">
        <f t="shared" si="66"/>
        <v/>
      </c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</row>
    <row r="40" spans="1:48" x14ac:dyDescent="0.3">
      <c r="A40" s="9" t="s">
        <v>978</v>
      </c>
      <c r="B40" s="10" t="s">
        <v>1668</v>
      </c>
      <c r="C40" s="88">
        <v>639</v>
      </c>
      <c r="D40" s="86">
        <v>105.1</v>
      </c>
      <c r="E40" s="87">
        <v>32</v>
      </c>
      <c r="F40" s="86">
        <v>84.6</v>
      </c>
      <c r="G40" s="17">
        <v>26</v>
      </c>
      <c r="H40" s="88">
        <v>52</v>
      </c>
      <c r="I40" s="89">
        <v>167000</v>
      </c>
      <c r="J40" s="89" t="s">
        <v>64</v>
      </c>
      <c r="K40" s="89"/>
      <c r="L40" s="89"/>
      <c r="M40" s="90">
        <f t="shared" ref="M40:M50" si="68">I40-K40</f>
        <v>167000</v>
      </c>
      <c r="N40" s="4">
        <f t="shared" ref="N40:N50" si="69">IF(ISERROR(K40/I40),"",K40/I40)</f>
        <v>0</v>
      </c>
      <c r="O40" s="91">
        <f t="shared" ref="O40:O50" si="70">I40/E40</f>
        <v>5218.75</v>
      </c>
      <c r="P40" s="91">
        <f t="shared" ref="P40:P50" si="71">K40/E40</f>
        <v>0</v>
      </c>
      <c r="Q40" s="79">
        <v>3</v>
      </c>
      <c r="R40" s="79">
        <v>2</v>
      </c>
      <c r="S40" s="79" t="s">
        <v>72</v>
      </c>
      <c r="T40" s="5">
        <v>105</v>
      </c>
      <c r="U40" s="9"/>
      <c r="W40" s="86">
        <f t="shared" ref="W40:W50" si="72">D40</f>
        <v>105.1</v>
      </c>
      <c r="X40" s="87">
        <f t="shared" ref="X40:X50" si="73">E40</f>
        <v>32</v>
      </c>
      <c r="Y40" s="92">
        <f t="shared" ref="Y40:Y50" si="74">H40</f>
        <v>52</v>
      </c>
      <c r="Z40" s="90">
        <f t="shared" ref="Z40:Z50" si="75">I40</f>
        <v>167000</v>
      </c>
      <c r="AA40" s="90">
        <f t="shared" ref="AA40:AA50" si="76">K40</f>
        <v>0</v>
      </c>
      <c r="AB40" s="90">
        <f t="shared" ref="AB40:AB50" si="77">M40</f>
        <v>167000</v>
      </c>
      <c r="AC40" s="4">
        <f t="shared" ref="AC40:AC50" si="78">N40</f>
        <v>0</v>
      </c>
      <c r="AD40" s="91">
        <f t="shared" ref="AD40:AD50" si="79">O40</f>
        <v>5218.75</v>
      </c>
      <c r="AE40" s="79" t="str">
        <f t="shared" ref="AE40:AE50" si="80">S40</f>
        <v>계</v>
      </c>
      <c r="AF40" s="79" t="str">
        <f t="shared" ref="AF40:AF50" si="81">Q40&amp;"/"&amp;R40</f>
        <v>3/2</v>
      </c>
      <c r="AH40" s="20" t="str">
        <f t="shared" si="67"/>
        <v>파크타운삼익</v>
      </c>
      <c r="AI40" s="87">
        <f t="shared" si="66"/>
        <v>32</v>
      </c>
      <c r="AJ40" s="79" t="str">
        <f t="shared" ref="AJ40:AJ50" si="82">IF(AI40="","",$AJ$2)</f>
        <v>A-</v>
      </c>
      <c r="AK40" s="79" t="s">
        <v>13</v>
      </c>
      <c r="AL40" s="79" t="s">
        <v>62</v>
      </c>
      <c r="AM40" s="79" t="s">
        <v>63</v>
      </c>
      <c r="AN40" s="79" t="str">
        <f t="shared" ref="AN40:AN50" si="83">IF(AI40="","",$AN$2)</f>
        <v>C</v>
      </c>
      <c r="AO40" s="79" t="str">
        <f t="shared" ref="AO40:AO50" si="84">IF(N40="","",IF(N40&gt;=$AO$1/100,"O","X"))</f>
        <v>X</v>
      </c>
      <c r="AP40" s="79" t="str">
        <f t="shared" ref="AP40:AP50" si="85">IF(I40="","",IF(I40&lt;=$AP$1,"O","X"))</f>
        <v>X</v>
      </c>
      <c r="AQ40" s="79" t="str">
        <f t="shared" ref="AQ40:AQ50" si="86">IF(O40="","",IF(O40&lt;=$AQ$1,"O","X"))</f>
        <v>X</v>
      </c>
      <c r="AR40" s="79" t="str">
        <f t="shared" ref="AR40:AR50" si="87">IF(M40="","",IF(M40&lt;=$AR$1,"O","X"))</f>
        <v>X</v>
      </c>
      <c r="AS40" s="79" t="s">
        <v>2</v>
      </c>
      <c r="AT40" s="79" t="str">
        <f t="shared" ref="AT40:AT50" si="88">IF(OR(F40="",AI40=""),"",IF(AND((F40&lt;=85),(AI40&gt;=15)),"O","X"))</f>
        <v>O</v>
      </c>
      <c r="AU40" s="79" t="str">
        <f t="shared" ref="AU40:AU50" si="89">IF(C40="","",IF(C40&gt;=$AU$1,"O","X"))</f>
        <v>O</v>
      </c>
      <c r="AV40" s="79" t="str">
        <f t="shared" ref="AV40:AV50" si="90">IF(AO40="","",IF(AND(AO40="O",AP40="O",AR40="O",AT40="O",AU40="O"),"후보","X"))</f>
        <v>X</v>
      </c>
    </row>
    <row r="41" spans="1:48" x14ac:dyDescent="0.3">
      <c r="A41" s="9" t="s">
        <v>978</v>
      </c>
      <c r="B41" s="10" t="s">
        <v>1668</v>
      </c>
      <c r="C41" s="88">
        <v>639</v>
      </c>
      <c r="D41" s="86">
        <v>124.6</v>
      </c>
      <c r="E41" s="87">
        <v>38</v>
      </c>
      <c r="F41" s="86">
        <v>101.9</v>
      </c>
      <c r="G41" s="17">
        <v>31</v>
      </c>
      <c r="H41" s="88">
        <v>42</v>
      </c>
      <c r="I41" s="89">
        <v>175000</v>
      </c>
      <c r="J41" s="89" t="s">
        <v>103</v>
      </c>
      <c r="K41" s="89">
        <v>98000</v>
      </c>
      <c r="L41" s="89" t="s">
        <v>69</v>
      </c>
      <c r="M41" s="90">
        <f t="shared" si="68"/>
        <v>77000</v>
      </c>
      <c r="N41" s="4">
        <f t="shared" si="69"/>
        <v>0.56000000000000005</v>
      </c>
      <c r="O41" s="91">
        <f t="shared" si="70"/>
        <v>4605.2631578947367</v>
      </c>
      <c r="P41" s="91">
        <f t="shared" si="71"/>
        <v>2578.9473684210525</v>
      </c>
      <c r="Q41" s="79">
        <v>4</v>
      </c>
      <c r="R41" s="79">
        <v>2</v>
      </c>
      <c r="S41" s="79" t="s">
        <v>72</v>
      </c>
      <c r="T41" s="5" t="s">
        <v>250</v>
      </c>
      <c r="U41" s="9"/>
      <c r="W41" s="86">
        <f t="shared" si="72"/>
        <v>124.6</v>
      </c>
      <c r="X41" s="87">
        <f t="shared" si="73"/>
        <v>38</v>
      </c>
      <c r="Y41" s="92">
        <f t="shared" si="74"/>
        <v>42</v>
      </c>
      <c r="Z41" s="90">
        <f t="shared" si="75"/>
        <v>175000</v>
      </c>
      <c r="AA41" s="90">
        <f t="shared" si="76"/>
        <v>98000</v>
      </c>
      <c r="AB41" s="90">
        <f t="shared" si="77"/>
        <v>77000</v>
      </c>
      <c r="AC41" s="4">
        <f t="shared" si="78"/>
        <v>0.56000000000000005</v>
      </c>
      <c r="AD41" s="91">
        <f t="shared" si="79"/>
        <v>4605.2631578947367</v>
      </c>
      <c r="AE41" s="79" t="str">
        <f t="shared" si="80"/>
        <v>계</v>
      </c>
      <c r="AF41" s="79" t="str">
        <f t="shared" si="81"/>
        <v>4/2</v>
      </c>
      <c r="AH41" s="20" t="str">
        <f t="shared" si="67"/>
        <v>파크타운삼익</v>
      </c>
      <c r="AI41" s="87">
        <f t="shared" si="66"/>
        <v>38</v>
      </c>
      <c r="AJ41" s="79" t="str">
        <f t="shared" si="82"/>
        <v>A-</v>
      </c>
      <c r="AK41" s="79" t="s">
        <v>13</v>
      </c>
      <c r="AL41" s="79" t="s">
        <v>62</v>
      </c>
      <c r="AM41" s="79" t="s">
        <v>63</v>
      </c>
      <c r="AN41" s="79" t="str">
        <f t="shared" si="83"/>
        <v>C</v>
      </c>
      <c r="AO41" s="79" t="str">
        <f t="shared" si="84"/>
        <v>X</v>
      </c>
      <c r="AP41" s="79" t="str">
        <f t="shared" si="85"/>
        <v>X</v>
      </c>
      <c r="AQ41" s="79" t="str">
        <f t="shared" si="86"/>
        <v>X</v>
      </c>
      <c r="AR41" s="79" t="str">
        <f t="shared" si="87"/>
        <v>X</v>
      </c>
      <c r="AS41" s="79" t="s">
        <v>2</v>
      </c>
      <c r="AT41" s="79" t="str">
        <f t="shared" si="88"/>
        <v>X</v>
      </c>
      <c r="AU41" s="79" t="str">
        <f t="shared" si="89"/>
        <v>O</v>
      </c>
      <c r="AV41" s="79" t="str">
        <f t="shared" si="90"/>
        <v>X</v>
      </c>
    </row>
    <row r="42" spans="1:48" x14ac:dyDescent="0.3">
      <c r="A42" s="9" t="s">
        <v>978</v>
      </c>
      <c r="B42" s="10" t="s">
        <v>1668</v>
      </c>
      <c r="C42" s="88">
        <v>639</v>
      </c>
      <c r="D42" s="86">
        <v>125.4</v>
      </c>
      <c r="E42" s="87">
        <v>38</v>
      </c>
      <c r="F42" s="86">
        <v>101.8</v>
      </c>
      <c r="G42" s="17">
        <v>31</v>
      </c>
      <c r="H42" s="88">
        <v>208</v>
      </c>
      <c r="I42" s="89">
        <v>175000</v>
      </c>
      <c r="J42" s="89" t="s">
        <v>82</v>
      </c>
      <c r="K42" s="89">
        <v>90000</v>
      </c>
      <c r="L42" s="89" t="s">
        <v>78</v>
      </c>
      <c r="M42" s="90">
        <f t="shared" si="68"/>
        <v>85000</v>
      </c>
      <c r="N42" s="4">
        <f t="shared" si="69"/>
        <v>0.51428571428571423</v>
      </c>
      <c r="O42" s="91">
        <f t="shared" si="70"/>
        <v>4605.2631578947367</v>
      </c>
      <c r="P42" s="91">
        <f t="shared" si="71"/>
        <v>2368.4210526315787</v>
      </c>
      <c r="Q42" s="79">
        <v>3</v>
      </c>
      <c r="R42" s="79">
        <v>2</v>
      </c>
      <c r="S42" s="79" t="s">
        <v>72</v>
      </c>
      <c r="T42" s="5" t="s">
        <v>251</v>
      </c>
      <c r="U42" s="9"/>
      <c r="W42" s="86">
        <f t="shared" si="72"/>
        <v>125.4</v>
      </c>
      <c r="X42" s="87">
        <f t="shared" si="73"/>
        <v>38</v>
      </c>
      <c r="Y42" s="92">
        <f t="shared" si="74"/>
        <v>208</v>
      </c>
      <c r="Z42" s="90">
        <f t="shared" si="75"/>
        <v>175000</v>
      </c>
      <c r="AA42" s="90">
        <f t="shared" si="76"/>
        <v>90000</v>
      </c>
      <c r="AB42" s="90">
        <f t="shared" si="77"/>
        <v>85000</v>
      </c>
      <c r="AC42" s="4">
        <f t="shared" si="78"/>
        <v>0.51428571428571423</v>
      </c>
      <c r="AD42" s="91">
        <f t="shared" si="79"/>
        <v>4605.2631578947367</v>
      </c>
      <c r="AE42" s="79" t="str">
        <f t="shared" si="80"/>
        <v>계</v>
      </c>
      <c r="AF42" s="79" t="str">
        <f t="shared" si="81"/>
        <v>3/2</v>
      </c>
      <c r="AH42" s="20" t="str">
        <f t="shared" si="67"/>
        <v>파크타운삼익</v>
      </c>
      <c r="AI42" s="87">
        <f t="shared" si="66"/>
        <v>38</v>
      </c>
      <c r="AJ42" s="79" t="str">
        <f t="shared" si="82"/>
        <v>A-</v>
      </c>
      <c r="AK42" s="79" t="s">
        <v>13</v>
      </c>
      <c r="AL42" s="79" t="s">
        <v>62</v>
      </c>
      <c r="AM42" s="79" t="s">
        <v>63</v>
      </c>
      <c r="AN42" s="79" t="str">
        <f t="shared" si="83"/>
        <v>C</v>
      </c>
      <c r="AO42" s="79" t="str">
        <f t="shared" si="84"/>
        <v>X</v>
      </c>
      <c r="AP42" s="79" t="str">
        <f t="shared" si="85"/>
        <v>X</v>
      </c>
      <c r="AQ42" s="79" t="str">
        <f t="shared" si="86"/>
        <v>X</v>
      </c>
      <c r="AR42" s="79" t="str">
        <f t="shared" si="87"/>
        <v>X</v>
      </c>
      <c r="AS42" s="79" t="s">
        <v>2</v>
      </c>
      <c r="AT42" s="79" t="str">
        <f t="shared" si="88"/>
        <v>X</v>
      </c>
      <c r="AU42" s="79" t="str">
        <f t="shared" si="89"/>
        <v>O</v>
      </c>
      <c r="AV42" s="79" t="str">
        <f t="shared" si="90"/>
        <v>X</v>
      </c>
    </row>
    <row r="43" spans="1:48" x14ac:dyDescent="0.3">
      <c r="A43" s="9" t="s">
        <v>978</v>
      </c>
      <c r="B43" s="10" t="s">
        <v>1668</v>
      </c>
      <c r="C43" s="88">
        <v>639</v>
      </c>
      <c r="D43" s="86">
        <v>157.5</v>
      </c>
      <c r="E43" s="87">
        <v>48</v>
      </c>
      <c r="F43" s="86">
        <v>131.5</v>
      </c>
      <c r="G43" s="17">
        <v>40</v>
      </c>
      <c r="H43" s="88">
        <v>138</v>
      </c>
      <c r="I43" s="89">
        <v>200000</v>
      </c>
      <c r="J43" s="89" t="s">
        <v>83</v>
      </c>
      <c r="K43" s="89">
        <v>110000</v>
      </c>
      <c r="L43" s="89" t="s">
        <v>83</v>
      </c>
      <c r="M43" s="90">
        <f t="shared" si="68"/>
        <v>90000</v>
      </c>
      <c r="N43" s="4">
        <f t="shared" si="69"/>
        <v>0.55000000000000004</v>
      </c>
      <c r="O43" s="91">
        <f t="shared" si="70"/>
        <v>4166.666666666667</v>
      </c>
      <c r="P43" s="91">
        <f t="shared" si="71"/>
        <v>2291.6666666666665</v>
      </c>
      <c r="Q43" s="79">
        <v>4</v>
      </c>
      <c r="R43" s="79">
        <v>2</v>
      </c>
      <c r="S43" s="79" t="s">
        <v>72</v>
      </c>
      <c r="T43" s="5">
        <v>157</v>
      </c>
      <c r="U43" s="9"/>
      <c r="W43" s="86">
        <f t="shared" si="72"/>
        <v>157.5</v>
      </c>
      <c r="X43" s="87">
        <f t="shared" si="73"/>
        <v>48</v>
      </c>
      <c r="Y43" s="92">
        <f t="shared" si="74"/>
        <v>138</v>
      </c>
      <c r="Z43" s="90">
        <f t="shared" si="75"/>
        <v>200000</v>
      </c>
      <c r="AA43" s="90">
        <f t="shared" si="76"/>
        <v>110000</v>
      </c>
      <c r="AB43" s="90">
        <f t="shared" si="77"/>
        <v>90000</v>
      </c>
      <c r="AC43" s="4">
        <f t="shared" si="78"/>
        <v>0.55000000000000004</v>
      </c>
      <c r="AD43" s="91">
        <f t="shared" si="79"/>
        <v>4166.666666666667</v>
      </c>
      <c r="AE43" s="79" t="str">
        <f t="shared" si="80"/>
        <v>계</v>
      </c>
      <c r="AF43" s="79" t="str">
        <f t="shared" si="81"/>
        <v>4/2</v>
      </c>
      <c r="AH43" s="20" t="str">
        <f t="shared" si="67"/>
        <v>파크타운삼익</v>
      </c>
      <c r="AI43" s="87">
        <f t="shared" si="66"/>
        <v>48</v>
      </c>
      <c r="AJ43" s="79" t="str">
        <f t="shared" si="82"/>
        <v>A-</v>
      </c>
      <c r="AK43" s="79" t="s">
        <v>13</v>
      </c>
      <c r="AL43" s="79" t="s">
        <v>62</v>
      </c>
      <c r="AM43" s="79" t="s">
        <v>63</v>
      </c>
      <c r="AN43" s="79" t="str">
        <f t="shared" si="83"/>
        <v>C</v>
      </c>
      <c r="AO43" s="79" t="str">
        <f t="shared" si="84"/>
        <v>X</v>
      </c>
      <c r="AP43" s="79" t="str">
        <f t="shared" si="85"/>
        <v>X</v>
      </c>
      <c r="AQ43" s="79" t="str">
        <f t="shared" si="86"/>
        <v>X</v>
      </c>
      <c r="AR43" s="79" t="str">
        <f t="shared" si="87"/>
        <v>X</v>
      </c>
      <c r="AS43" s="79" t="s">
        <v>2</v>
      </c>
      <c r="AT43" s="79" t="str">
        <f t="shared" si="88"/>
        <v>X</v>
      </c>
      <c r="AU43" s="79" t="str">
        <f t="shared" si="89"/>
        <v>O</v>
      </c>
      <c r="AV43" s="79" t="str">
        <f t="shared" si="90"/>
        <v>X</v>
      </c>
    </row>
    <row r="44" spans="1:48" x14ac:dyDescent="0.3">
      <c r="A44" s="9" t="s">
        <v>978</v>
      </c>
      <c r="B44" s="10" t="s">
        <v>1668</v>
      </c>
      <c r="C44" s="88">
        <v>639</v>
      </c>
      <c r="D44" s="86">
        <v>162.30000000000001</v>
      </c>
      <c r="E44" s="87">
        <v>49</v>
      </c>
      <c r="F44" s="86">
        <v>134.4</v>
      </c>
      <c r="G44" s="17">
        <v>41</v>
      </c>
      <c r="H44" s="88">
        <v>31</v>
      </c>
      <c r="I44" s="89"/>
      <c r="J44" s="89"/>
      <c r="K44" s="89"/>
      <c r="L44" s="89"/>
      <c r="M44" s="90">
        <f t="shared" si="68"/>
        <v>0</v>
      </c>
      <c r="N44" s="4" t="str">
        <f t="shared" si="69"/>
        <v/>
      </c>
      <c r="O44" s="91">
        <f t="shared" si="70"/>
        <v>0</v>
      </c>
      <c r="P44" s="91">
        <f t="shared" si="71"/>
        <v>0</v>
      </c>
      <c r="Q44" s="79">
        <v>4</v>
      </c>
      <c r="R44" s="79">
        <v>2</v>
      </c>
      <c r="S44" s="79" t="s">
        <v>72</v>
      </c>
      <c r="T44" s="5">
        <v>162</v>
      </c>
      <c r="U44" s="9"/>
      <c r="W44" s="86">
        <f t="shared" si="72"/>
        <v>162.30000000000001</v>
      </c>
      <c r="X44" s="87">
        <f t="shared" si="73"/>
        <v>49</v>
      </c>
      <c r="Y44" s="92">
        <f t="shared" si="74"/>
        <v>31</v>
      </c>
      <c r="Z44" s="90">
        <f t="shared" si="75"/>
        <v>0</v>
      </c>
      <c r="AA44" s="90">
        <f t="shared" si="76"/>
        <v>0</v>
      </c>
      <c r="AB44" s="90">
        <f t="shared" si="77"/>
        <v>0</v>
      </c>
      <c r="AC44" s="4" t="str">
        <f t="shared" si="78"/>
        <v/>
      </c>
      <c r="AD44" s="91">
        <f t="shared" si="79"/>
        <v>0</v>
      </c>
      <c r="AE44" s="79" t="str">
        <f t="shared" si="80"/>
        <v>계</v>
      </c>
      <c r="AF44" s="79" t="str">
        <f t="shared" si="81"/>
        <v>4/2</v>
      </c>
      <c r="AH44" s="20" t="str">
        <f t="shared" si="67"/>
        <v>파크타운삼익</v>
      </c>
      <c r="AI44" s="87">
        <f t="shared" si="66"/>
        <v>49</v>
      </c>
      <c r="AJ44" s="79" t="str">
        <f t="shared" si="82"/>
        <v>A-</v>
      </c>
      <c r="AK44" s="79" t="s">
        <v>13</v>
      </c>
      <c r="AL44" s="79" t="s">
        <v>62</v>
      </c>
      <c r="AM44" s="79" t="s">
        <v>63</v>
      </c>
      <c r="AN44" s="79" t="str">
        <f t="shared" si="83"/>
        <v>C</v>
      </c>
      <c r="AO44" s="79" t="str">
        <f t="shared" si="84"/>
        <v/>
      </c>
      <c r="AP44" s="79" t="str">
        <f t="shared" si="85"/>
        <v/>
      </c>
      <c r="AQ44" s="79" t="str">
        <f t="shared" si="86"/>
        <v>O</v>
      </c>
      <c r="AR44" s="79" t="str">
        <f t="shared" si="87"/>
        <v>O</v>
      </c>
      <c r="AS44" s="79" t="s">
        <v>2</v>
      </c>
      <c r="AT44" s="79" t="str">
        <f t="shared" si="88"/>
        <v>X</v>
      </c>
      <c r="AU44" s="79" t="str">
        <f t="shared" si="89"/>
        <v>O</v>
      </c>
      <c r="AV44" s="79" t="str">
        <f t="shared" si="90"/>
        <v/>
      </c>
    </row>
    <row r="45" spans="1:48" x14ac:dyDescent="0.3">
      <c r="A45" s="9" t="s">
        <v>978</v>
      </c>
      <c r="B45" s="10" t="s">
        <v>1668</v>
      </c>
      <c r="C45" s="88">
        <v>639</v>
      </c>
      <c r="D45" s="86">
        <v>166.8</v>
      </c>
      <c r="E45" s="87">
        <v>50</v>
      </c>
      <c r="F45" s="86">
        <v>134.9</v>
      </c>
      <c r="G45" s="17">
        <v>41</v>
      </c>
      <c r="H45" s="88">
        <v>60</v>
      </c>
      <c r="I45" s="89">
        <v>200000</v>
      </c>
      <c r="J45" s="89" t="s">
        <v>59</v>
      </c>
      <c r="K45" s="89">
        <v>128000</v>
      </c>
      <c r="L45" s="89" t="s">
        <v>64</v>
      </c>
      <c r="M45" s="90">
        <f t="shared" si="68"/>
        <v>72000</v>
      </c>
      <c r="N45" s="4">
        <f t="shared" si="69"/>
        <v>0.64</v>
      </c>
      <c r="O45" s="91">
        <f t="shared" si="70"/>
        <v>4000</v>
      </c>
      <c r="P45" s="91">
        <f t="shared" si="71"/>
        <v>2560</v>
      </c>
      <c r="Q45" s="79">
        <v>4</v>
      </c>
      <c r="R45" s="79">
        <v>2</v>
      </c>
      <c r="S45" s="79" t="s">
        <v>72</v>
      </c>
      <c r="T45" s="5">
        <v>166</v>
      </c>
      <c r="U45" s="9"/>
      <c r="W45" s="86">
        <f t="shared" si="72"/>
        <v>166.8</v>
      </c>
      <c r="X45" s="87">
        <f t="shared" si="73"/>
        <v>50</v>
      </c>
      <c r="Y45" s="92">
        <f t="shared" si="74"/>
        <v>60</v>
      </c>
      <c r="Z45" s="90">
        <f t="shared" si="75"/>
        <v>200000</v>
      </c>
      <c r="AA45" s="90">
        <f t="shared" si="76"/>
        <v>128000</v>
      </c>
      <c r="AB45" s="90">
        <f t="shared" si="77"/>
        <v>72000</v>
      </c>
      <c r="AC45" s="4">
        <f t="shared" si="78"/>
        <v>0.64</v>
      </c>
      <c r="AD45" s="91">
        <f t="shared" si="79"/>
        <v>4000</v>
      </c>
      <c r="AE45" s="79" t="str">
        <f t="shared" si="80"/>
        <v>계</v>
      </c>
      <c r="AF45" s="79" t="str">
        <f t="shared" si="81"/>
        <v>4/2</v>
      </c>
      <c r="AH45" s="20" t="str">
        <f t="shared" si="67"/>
        <v>파크타운삼익</v>
      </c>
      <c r="AI45" s="87">
        <f t="shared" si="66"/>
        <v>50</v>
      </c>
      <c r="AJ45" s="79" t="str">
        <f t="shared" si="82"/>
        <v>A-</v>
      </c>
      <c r="AK45" s="79" t="s">
        <v>13</v>
      </c>
      <c r="AL45" s="79" t="s">
        <v>62</v>
      </c>
      <c r="AM45" s="79" t="s">
        <v>63</v>
      </c>
      <c r="AN45" s="79" t="str">
        <f t="shared" si="83"/>
        <v>C</v>
      </c>
      <c r="AO45" s="79" t="str">
        <f t="shared" si="84"/>
        <v>X</v>
      </c>
      <c r="AP45" s="79" t="str">
        <f t="shared" si="85"/>
        <v>X</v>
      </c>
      <c r="AQ45" s="79" t="str">
        <f t="shared" si="86"/>
        <v>X</v>
      </c>
      <c r="AR45" s="79" t="str">
        <f t="shared" si="87"/>
        <v>X</v>
      </c>
      <c r="AS45" s="79" t="s">
        <v>2</v>
      </c>
      <c r="AT45" s="79" t="str">
        <f t="shared" si="88"/>
        <v>X</v>
      </c>
      <c r="AU45" s="79" t="str">
        <f t="shared" si="89"/>
        <v>O</v>
      </c>
      <c r="AV45" s="79" t="str">
        <f t="shared" si="90"/>
        <v>X</v>
      </c>
    </row>
    <row r="46" spans="1:48" x14ac:dyDescent="0.3">
      <c r="A46" s="9" t="s">
        <v>978</v>
      </c>
      <c r="B46" s="10" t="s">
        <v>1668</v>
      </c>
      <c r="C46" s="88">
        <v>639</v>
      </c>
      <c r="D46" s="86">
        <v>167.4</v>
      </c>
      <c r="E46" s="87">
        <v>51</v>
      </c>
      <c r="F46" s="86">
        <v>134.69999999999999</v>
      </c>
      <c r="G46" s="17">
        <v>41</v>
      </c>
      <c r="H46" s="88">
        <v>4</v>
      </c>
      <c r="I46" s="89"/>
      <c r="J46" s="89"/>
      <c r="K46" s="89"/>
      <c r="L46" s="89"/>
      <c r="M46" s="90">
        <f t="shared" si="68"/>
        <v>0</v>
      </c>
      <c r="N46" s="4" t="str">
        <f t="shared" si="69"/>
        <v/>
      </c>
      <c r="O46" s="91">
        <f t="shared" si="70"/>
        <v>0</v>
      </c>
      <c r="P46" s="91">
        <f t="shared" si="71"/>
        <v>0</v>
      </c>
      <c r="Q46" s="79">
        <v>4</v>
      </c>
      <c r="R46" s="79">
        <v>3</v>
      </c>
      <c r="S46" s="79" t="s">
        <v>72</v>
      </c>
      <c r="T46" s="5">
        <v>167</v>
      </c>
      <c r="U46" s="9"/>
      <c r="W46" s="86">
        <f t="shared" si="72"/>
        <v>167.4</v>
      </c>
      <c r="X46" s="87">
        <f t="shared" si="73"/>
        <v>51</v>
      </c>
      <c r="Y46" s="92">
        <f t="shared" si="74"/>
        <v>4</v>
      </c>
      <c r="Z46" s="90">
        <f t="shared" si="75"/>
        <v>0</v>
      </c>
      <c r="AA46" s="90">
        <f t="shared" si="76"/>
        <v>0</v>
      </c>
      <c r="AB46" s="90">
        <f t="shared" si="77"/>
        <v>0</v>
      </c>
      <c r="AC46" s="4" t="str">
        <f t="shared" si="78"/>
        <v/>
      </c>
      <c r="AD46" s="91">
        <f t="shared" si="79"/>
        <v>0</v>
      </c>
      <c r="AE46" s="79" t="str">
        <f t="shared" si="80"/>
        <v>계</v>
      </c>
      <c r="AF46" s="79" t="str">
        <f t="shared" si="81"/>
        <v>4/3</v>
      </c>
      <c r="AH46" s="20" t="str">
        <f t="shared" si="67"/>
        <v>파크타운삼익</v>
      </c>
      <c r="AI46" s="87">
        <f t="shared" si="66"/>
        <v>51</v>
      </c>
      <c r="AJ46" s="79" t="str">
        <f t="shared" si="82"/>
        <v>A-</v>
      </c>
      <c r="AK46" s="79" t="s">
        <v>13</v>
      </c>
      <c r="AL46" s="79" t="s">
        <v>62</v>
      </c>
      <c r="AM46" s="79" t="s">
        <v>63</v>
      </c>
      <c r="AN46" s="79" t="str">
        <f t="shared" si="83"/>
        <v>C</v>
      </c>
      <c r="AO46" s="79" t="str">
        <f t="shared" si="84"/>
        <v/>
      </c>
      <c r="AP46" s="79" t="str">
        <f t="shared" si="85"/>
        <v/>
      </c>
      <c r="AQ46" s="79" t="str">
        <f t="shared" si="86"/>
        <v>O</v>
      </c>
      <c r="AR46" s="79" t="str">
        <f t="shared" si="87"/>
        <v>O</v>
      </c>
      <c r="AS46" s="79" t="s">
        <v>2</v>
      </c>
      <c r="AT46" s="79" t="str">
        <f t="shared" si="88"/>
        <v>X</v>
      </c>
      <c r="AU46" s="79" t="str">
        <f t="shared" si="89"/>
        <v>O</v>
      </c>
      <c r="AV46" s="79" t="str">
        <f t="shared" si="90"/>
        <v/>
      </c>
    </row>
    <row r="47" spans="1:48" x14ac:dyDescent="0.3">
      <c r="A47" s="9" t="s">
        <v>978</v>
      </c>
      <c r="B47" s="10" t="s">
        <v>1668</v>
      </c>
      <c r="C47" s="88">
        <v>639</v>
      </c>
      <c r="D47" s="86">
        <v>217.9</v>
      </c>
      <c r="E47" s="87">
        <v>66</v>
      </c>
      <c r="F47" s="86">
        <v>186.1</v>
      </c>
      <c r="G47" s="17">
        <v>56</v>
      </c>
      <c r="H47" s="88">
        <v>34</v>
      </c>
      <c r="I47" s="89">
        <v>200000</v>
      </c>
      <c r="J47" s="89" t="s">
        <v>78</v>
      </c>
      <c r="K47" s="89"/>
      <c r="L47" s="89"/>
      <c r="M47" s="90">
        <f t="shared" si="68"/>
        <v>200000</v>
      </c>
      <c r="N47" s="4">
        <f t="shared" si="69"/>
        <v>0</v>
      </c>
      <c r="O47" s="91">
        <f t="shared" si="70"/>
        <v>3030.3030303030305</v>
      </c>
      <c r="P47" s="91">
        <f t="shared" si="71"/>
        <v>0</v>
      </c>
      <c r="Q47" s="79">
        <v>5</v>
      </c>
      <c r="R47" s="79">
        <v>2</v>
      </c>
      <c r="S47" s="79" t="s">
        <v>72</v>
      </c>
      <c r="T47" s="5">
        <v>217</v>
      </c>
      <c r="U47" s="9"/>
      <c r="W47" s="86">
        <f t="shared" si="72"/>
        <v>217.9</v>
      </c>
      <c r="X47" s="87">
        <f t="shared" si="73"/>
        <v>66</v>
      </c>
      <c r="Y47" s="92">
        <f t="shared" si="74"/>
        <v>34</v>
      </c>
      <c r="Z47" s="90">
        <f t="shared" si="75"/>
        <v>200000</v>
      </c>
      <c r="AA47" s="90">
        <f t="shared" si="76"/>
        <v>0</v>
      </c>
      <c r="AB47" s="90">
        <f t="shared" si="77"/>
        <v>200000</v>
      </c>
      <c r="AC47" s="4">
        <f t="shared" si="78"/>
        <v>0</v>
      </c>
      <c r="AD47" s="91">
        <f t="shared" si="79"/>
        <v>3030.3030303030305</v>
      </c>
      <c r="AE47" s="79" t="str">
        <f t="shared" si="80"/>
        <v>계</v>
      </c>
      <c r="AF47" s="79" t="str">
        <f t="shared" si="81"/>
        <v>5/2</v>
      </c>
      <c r="AH47" s="20" t="str">
        <f t="shared" si="67"/>
        <v>파크타운삼익</v>
      </c>
      <c r="AI47" s="87">
        <f t="shared" si="66"/>
        <v>66</v>
      </c>
      <c r="AJ47" s="79" t="str">
        <f t="shared" si="82"/>
        <v>A-</v>
      </c>
      <c r="AK47" s="79" t="s">
        <v>13</v>
      </c>
      <c r="AL47" s="79" t="s">
        <v>62</v>
      </c>
      <c r="AM47" s="79" t="s">
        <v>63</v>
      </c>
      <c r="AN47" s="79" t="str">
        <f t="shared" si="83"/>
        <v>C</v>
      </c>
      <c r="AO47" s="79" t="str">
        <f t="shared" si="84"/>
        <v>X</v>
      </c>
      <c r="AP47" s="79" t="str">
        <f t="shared" si="85"/>
        <v>X</v>
      </c>
      <c r="AQ47" s="79" t="str">
        <f t="shared" si="86"/>
        <v>X</v>
      </c>
      <c r="AR47" s="79" t="str">
        <f t="shared" si="87"/>
        <v>X</v>
      </c>
      <c r="AS47" s="79" t="s">
        <v>2</v>
      </c>
      <c r="AT47" s="79" t="str">
        <f t="shared" si="88"/>
        <v>X</v>
      </c>
      <c r="AU47" s="79" t="str">
        <f t="shared" si="89"/>
        <v>O</v>
      </c>
      <c r="AV47" s="79" t="str">
        <f t="shared" si="90"/>
        <v>X</v>
      </c>
    </row>
    <row r="48" spans="1:48" x14ac:dyDescent="0.3">
      <c r="A48" s="9" t="s">
        <v>978</v>
      </c>
      <c r="B48" s="10" t="s">
        <v>1668</v>
      </c>
      <c r="C48" s="88">
        <v>639</v>
      </c>
      <c r="D48" s="86">
        <v>219.8</v>
      </c>
      <c r="E48" s="87">
        <v>66</v>
      </c>
      <c r="F48" s="86">
        <v>184.8</v>
      </c>
      <c r="G48" s="17">
        <v>56</v>
      </c>
      <c r="H48" s="88">
        <v>60</v>
      </c>
      <c r="I48" s="89">
        <v>190000</v>
      </c>
      <c r="J48" s="89" t="s">
        <v>71</v>
      </c>
      <c r="K48" s="89">
        <v>130000</v>
      </c>
      <c r="L48" s="89" t="s">
        <v>69</v>
      </c>
      <c r="M48" s="90">
        <f t="shared" si="68"/>
        <v>60000</v>
      </c>
      <c r="N48" s="4">
        <f t="shared" si="69"/>
        <v>0.68421052631578949</v>
      </c>
      <c r="O48" s="91">
        <f t="shared" si="70"/>
        <v>2878.787878787879</v>
      </c>
      <c r="P48" s="91">
        <f t="shared" si="71"/>
        <v>1969.6969696969697</v>
      </c>
      <c r="Q48" s="79">
        <v>5</v>
      </c>
      <c r="R48" s="79">
        <v>2</v>
      </c>
      <c r="S48" s="79" t="s">
        <v>72</v>
      </c>
      <c r="T48" s="5">
        <v>219</v>
      </c>
      <c r="U48" s="9"/>
      <c r="W48" s="86">
        <f t="shared" si="72"/>
        <v>219.8</v>
      </c>
      <c r="X48" s="87">
        <f t="shared" si="73"/>
        <v>66</v>
      </c>
      <c r="Y48" s="92">
        <f t="shared" si="74"/>
        <v>60</v>
      </c>
      <c r="Z48" s="90">
        <f t="shared" si="75"/>
        <v>190000</v>
      </c>
      <c r="AA48" s="90">
        <f t="shared" si="76"/>
        <v>130000</v>
      </c>
      <c r="AB48" s="90">
        <f t="shared" si="77"/>
        <v>60000</v>
      </c>
      <c r="AC48" s="4">
        <f t="shared" si="78"/>
        <v>0.68421052631578949</v>
      </c>
      <c r="AD48" s="91">
        <f t="shared" si="79"/>
        <v>2878.787878787879</v>
      </c>
      <c r="AE48" s="79" t="str">
        <f t="shared" si="80"/>
        <v>계</v>
      </c>
      <c r="AF48" s="79" t="str">
        <f t="shared" si="81"/>
        <v>5/2</v>
      </c>
      <c r="AH48" s="20" t="str">
        <f t="shared" si="67"/>
        <v>파크타운삼익</v>
      </c>
      <c r="AI48" s="87">
        <f t="shared" si="66"/>
        <v>66</v>
      </c>
      <c r="AJ48" s="79" t="str">
        <f t="shared" si="82"/>
        <v>A-</v>
      </c>
      <c r="AK48" s="79" t="s">
        <v>13</v>
      </c>
      <c r="AL48" s="79" t="s">
        <v>62</v>
      </c>
      <c r="AM48" s="79" t="s">
        <v>63</v>
      </c>
      <c r="AN48" s="79" t="str">
        <f t="shared" si="83"/>
        <v>C</v>
      </c>
      <c r="AO48" s="79" t="str">
        <f t="shared" si="84"/>
        <v>X</v>
      </c>
      <c r="AP48" s="79" t="str">
        <f t="shared" si="85"/>
        <v>X</v>
      </c>
      <c r="AQ48" s="79" t="str">
        <f t="shared" si="86"/>
        <v>X</v>
      </c>
      <c r="AR48" s="79" t="str">
        <f t="shared" si="87"/>
        <v>X</v>
      </c>
      <c r="AS48" s="79" t="s">
        <v>2</v>
      </c>
      <c r="AT48" s="79" t="str">
        <f t="shared" si="88"/>
        <v>X</v>
      </c>
      <c r="AU48" s="79" t="str">
        <f t="shared" si="89"/>
        <v>O</v>
      </c>
      <c r="AV48" s="79" t="str">
        <f t="shared" si="90"/>
        <v>X</v>
      </c>
    </row>
    <row r="49" spans="1:48" x14ac:dyDescent="0.3">
      <c r="A49" s="9" t="s">
        <v>978</v>
      </c>
      <c r="B49" s="10" t="s">
        <v>1668</v>
      </c>
      <c r="C49" s="88">
        <v>639</v>
      </c>
      <c r="D49" s="86">
        <v>229.5</v>
      </c>
      <c r="E49" s="87">
        <v>69</v>
      </c>
      <c r="F49" s="86">
        <v>191.5</v>
      </c>
      <c r="G49" s="17">
        <v>58</v>
      </c>
      <c r="H49" s="88">
        <v>8</v>
      </c>
      <c r="I49" s="89"/>
      <c r="J49" s="89"/>
      <c r="K49" s="89"/>
      <c r="L49" s="89"/>
      <c r="M49" s="90">
        <f t="shared" si="68"/>
        <v>0</v>
      </c>
      <c r="N49" s="4" t="str">
        <f t="shared" si="69"/>
        <v/>
      </c>
      <c r="O49" s="91">
        <f t="shared" si="70"/>
        <v>0</v>
      </c>
      <c r="P49" s="91">
        <f t="shared" si="71"/>
        <v>0</v>
      </c>
      <c r="Q49" s="79">
        <v>5</v>
      </c>
      <c r="R49" s="79">
        <v>3</v>
      </c>
      <c r="S49" s="79" t="s">
        <v>72</v>
      </c>
      <c r="T49" s="5" t="s">
        <v>252</v>
      </c>
      <c r="U49" s="9"/>
      <c r="W49" s="86">
        <f t="shared" si="72"/>
        <v>229.5</v>
      </c>
      <c r="X49" s="87">
        <f t="shared" si="73"/>
        <v>69</v>
      </c>
      <c r="Y49" s="92">
        <f t="shared" si="74"/>
        <v>8</v>
      </c>
      <c r="Z49" s="90">
        <f t="shared" si="75"/>
        <v>0</v>
      </c>
      <c r="AA49" s="90">
        <f t="shared" si="76"/>
        <v>0</v>
      </c>
      <c r="AB49" s="90">
        <f t="shared" si="77"/>
        <v>0</v>
      </c>
      <c r="AC49" s="4" t="str">
        <f t="shared" si="78"/>
        <v/>
      </c>
      <c r="AD49" s="91">
        <f t="shared" si="79"/>
        <v>0</v>
      </c>
      <c r="AE49" s="79" t="str">
        <f t="shared" si="80"/>
        <v>계</v>
      </c>
      <c r="AF49" s="79" t="str">
        <f t="shared" si="81"/>
        <v>5/3</v>
      </c>
      <c r="AH49" s="20" t="str">
        <f t="shared" si="67"/>
        <v>파크타운삼익</v>
      </c>
      <c r="AI49" s="87">
        <f t="shared" si="66"/>
        <v>69</v>
      </c>
      <c r="AJ49" s="79" t="str">
        <f t="shared" si="82"/>
        <v>A-</v>
      </c>
      <c r="AK49" s="79" t="s">
        <v>13</v>
      </c>
      <c r="AL49" s="79" t="s">
        <v>62</v>
      </c>
      <c r="AM49" s="79" t="s">
        <v>63</v>
      </c>
      <c r="AN49" s="79" t="str">
        <f t="shared" si="83"/>
        <v>C</v>
      </c>
      <c r="AO49" s="79" t="str">
        <f t="shared" si="84"/>
        <v/>
      </c>
      <c r="AP49" s="79" t="str">
        <f t="shared" si="85"/>
        <v/>
      </c>
      <c r="AQ49" s="79" t="str">
        <f t="shared" si="86"/>
        <v>O</v>
      </c>
      <c r="AR49" s="79" t="str">
        <f t="shared" si="87"/>
        <v>O</v>
      </c>
      <c r="AS49" s="79" t="s">
        <v>2</v>
      </c>
      <c r="AT49" s="79" t="str">
        <f t="shared" si="88"/>
        <v>X</v>
      </c>
      <c r="AU49" s="79" t="str">
        <f t="shared" si="89"/>
        <v>O</v>
      </c>
      <c r="AV49" s="79" t="str">
        <f t="shared" si="90"/>
        <v/>
      </c>
    </row>
    <row r="50" spans="1:48" x14ac:dyDescent="0.3">
      <c r="A50" s="9" t="s">
        <v>978</v>
      </c>
      <c r="B50" s="10" t="s">
        <v>1668</v>
      </c>
      <c r="C50" s="88">
        <v>639</v>
      </c>
      <c r="D50" s="86">
        <v>229.3</v>
      </c>
      <c r="E50" s="87">
        <v>69</v>
      </c>
      <c r="F50" s="86">
        <v>189.9</v>
      </c>
      <c r="G50" s="17">
        <v>57</v>
      </c>
      <c r="H50" s="88">
        <v>2</v>
      </c>
      <c r="I50" s="89"/>
      <c r="J50" s="89"/>
      <c r="K50" s="89"/>
      <c r="L50" s="89"/>
      <c r="M50" s="90">
        <f t="shared" si="68"/>
        <v>0</v>
      </c>
      <c r="N50" s="4" t="str">
        <f t="shared" si="69"/>
        <v/>
      </c>
      <c r="O50" s="91">
        <f t="shared" si="70"/>
        <v>0</v>
      </c>
      <c r="P50" s="91">
        <f t="shared" si="71"/>
        <v>0</v>
      </c>
      <c r="Q50" s="79">
        <v>5</v>
      </c>
      <c r="R50" s="79">
        <v>3</v>
      </c>
      <c r="S50" s="79" t="s">
        <v>72</v>
      </c>
      <c r="T50" s="5" t="s">
        <v>253</v>
      </c>
      <c r="U50" s="9"/>
      <c r="W50" s="86">
        <f t="shared" si="72"/>
        <v>229.3</v>
      </c>
      <c r="X50" s="87">
        <f t="shared" si="73"/>
        <v>69</v>
      </c>
      <c r="Y50" s="92">
        <f t="shared" si="74"/>
        <v>2</v>
      </c>
      <c r="Z50" s="90">
        <f t="shared" si="75"/>
        <v>0</v>
      </c>
      <c r="AA50" s="90">
        <f t="shared" si="76"/>
        <v>0</v>
      </c>
      <c r="AB50" s="90">
        <f t="shared" si="77"/>
        <v>0</v>
      </c>
      <c r="AC50" s="4" t="str">
        <f t="shared" si="78"/>
        <v/>
      </c>
      <c r="AD50" s="91">
        <f t="shared" si="79"/>
        <v>0</v>
      </c>
      <c r="AE50" s="79" t="str">
        <f t="shared" si="80"/>
        <v>계</v>
      </c>
      <c r="AF50" s="79" t="str">
        <f t="shared" si="81"/>
        <v>5/3</v>
      </c>
      <c r="AH50" s="20" t="str">
        <f t="shared" si="67"/>
        <v>파크타운삼익</v>
      </c>
      <c r="AI50" s="87">
        <f t="shared" si="66"/>
        <v>69</v>
      </c>
      <c r="AJ50" s="79" t="str">
        <f t="shared" si="82"/>
        <v>A-</v>
      </c>
      <c r="AK50" s="79" t="s">
        <v>13</v>
      </c>
      <c r="AL50" s="79" t="s">
        <v>62</v>
      </c>
      <c r="AM50" s="79" t="s">
        <v>63</v>
      </c>
      <c r="AN50" s="79" t="str">
        <f t="shared" si="83"/>
        <v>C</v>
      </c>
      <c r="AO50" s="79" t="str">
        <f t="shared" si="84"/>
        <v/>
      </c>
      <c r="AP50" s="79" t="str">
        <f t="shared" si="85"/>
        <v/>
      </c>
      <c r="AQ50" s="79" t="str">
        <f t="shared" si="86"/>
        <v>O</v>
      </c>
      <c r="AR50" s="79" t="str">
        <f t="shared" si="87"/>
        <v>O</v>
      </c>
      <c r="AS50" s="79" t="s">
        <v>2</v>
      </c>
      <c r="AT50" s="79" t="str">
        <f t="shared" si="88"/>
        <v>X</v>
      </c>
      <c r="AU50" s="79" t="str">
        <f t="shared" si="89"/>
        <v>O</v>
      </c>
      <c r="AV50" s="79" t="str">
        <f t="shared" si="90"/>
        <v/>
      </c>
    </row>
    <row r="51" spans="1:48" x14ac:dyDescent="0.3">
      <c r="A51" s="9"/>
      <c r="B51" s="79"/>
      <c r="C51" s="6"/>
      <c r="D51" s="9"/>
      <c r="E51" s="14"/>
      <c r="F51" s="86"/>
      <c r="G51" s="9"/>
      <c r="H51" s="9"/>
      <c r="I51" s="9"/>
      <c r="J51" s="9"/>
      <c r="K51" s="9"/>
      <c r="L51" s="9"/>
      <c r="M51" s="9"/>
      <c r="N51" s="9"/>
      <c r="O51" s="91"/>
      <c r="P51" s="91"/>
      <c r="Q51" s="87"/>
      <c r="R51" s="87"/>
      <c r="S51" s="9"/>
      <c r="T51" s="47"/>
      <c r="U51" s="9"/>
      <c r="W51" s="67" t="str">
        <f>$A$4&amp;" "&amp;A52&amp;"("&amp;B52&amp;","&amp;C52&amp;"^)"</f>
        <v>수내동 양지5단지한양('92.05.,1430^)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67"/>
        <v/>
      </c>
      <c r="AI51" s="106" t="str">
        <f t="shared" si="66"/>
        <v/>
      </c>
      <c r="AJ51" s="79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</row>
    <row r="52" spans="1:48" x14ac:dyDescent="0.3">
      <c r="A52" s="9" t="s">
        <v>982</v>
      </c>
      <c r="B52" s="10" t="s">
        <v>1665</v>
      </c>
      <c r="C52" s="88">
        <v>1430</v>
      </c>
      <c r="D52" s="86">
        <v>38.700000000000003</v>
      </c>
      <c r="E52" s="87">
        <v>12</v>
      </c>
      <c r="F52" s="86">
        <v>28.2</v>
      </c>
      <c r="G52" s="17">
        <v>9</v>
      </c>
      <c r="H52" s="88">
        <v>100</v>
      </c>
      <c r="I52" s="89">
        <v>62000</v>
      </c>
      <c r="J52" s="89" t="s">
        <v>64</v>
      </c>
      <c r="K52" s="89">
        <v>30000</v>
      </c>
      <c r="L52" s="89" t="s">
        <v>83</v>
      </c>
      <c r="M52" s="90">
        <f t="shared" ref="M52:M63" si="91">I52-K52</f>
        <v>32000</v>
      </c>
      <c r="N52" s="4">
        <f t="shared" ref="N52:N63" si="92">IF(ISERROR(K52/I52),"",K52/I52)</f>
        <v>0.4838709677419355</v>
      </c>
      <c r="O52" s="91">
        <f t="shared" ref="O52:O63" si="93">I52/E52</f>
        <v>5166.666666666667</v>
      </c>
      <c r="P52" s="91">
        <f t="shared" ref="P52:P63" si="94">K52/E52</f>
        <v>2500</v>
      </c>
      <c r="Q52" s="79">
        <v>1</v>
      </c>
      <c r="R52" s="79">
        <v>1</v>
      </c>
      <c r="S52" s="79" t="s">
        <v>61</v>
      </c>
      <c r="T52" s="5">
        <v>38</v>
      </c>
      <c r="U52" s="9"/>
      <c r="W52" s="86">
        <f t="shared" ref="W52:W63" si="95">D52</f>
        <v>38.700000000000003</v>
      </c>
      <c r="X52" s="87">
        <f t="shared" ref="X52:X63" si="96">E52</f>
        <v>12</v>
      </c>
      <c r="Y52" s="92">
        <f t="shared" ref="Y52:Y63" si="97">H52</f>
        <v>100</v>
      </c>
      <c r="Z52" s="90">
        <f t="shared" ref="Z52:Z63" si="98">I52</f>
        <v>62000</v>
      </c>
      <c r="AA52" s="90">
        <f t="shared" ref="AA52:AA63" si="99">K52</f>
        <v>30000</v>
      </c>
      <c r="AB52" s="90">
        <f t="shared" ref="AB52:AB63" si="100">M52</f>
        <v>32000</v>
      </c>
      <c r="AC52" s="4">
        <f t="shared" ref="AC52:AC63" si="101">N52</f>
        <v>0.4838709677419355</v>
      </c>
      <c r="AD52" s="91">
        <f t="shared" ref="AD52:AD63" si="102">O52</f>
        <v>5166.666666666667</v>
      </c>
      <c r="AE52" s="79" t="str">
        <f t="shared" ref="AE52:AE63" si="103">S52</f>
        <v>복</v>
      </c>
      <c r="AF52" s="79" t="str">
        <f t="shared" ref="AF52:AF63" si="104">Q52&amp;"/"&amp;R52</f>
        <v>1/1</v>
      </c>
      <c r="AH52" s="20" t="str">
        <f t="shared" si="67"/>
        <v>양지5단지한양</v>
      </c>
      <c r="AI52" s="87">
        <f t="shared" si="66"/>
        <v>12</v>
      </c>
      <c r="AJ52" s="79" t="str">
        <f t="shared" ref="AJ52:AJ63" si="105">IF(AI52="","",$AJ$2)</f>
        <v>A-</v>
      </c>
      <c r="AK52" s="79" t="s">
        <v>13</v>
      </c>
      <c r="AL52" s="79" t="s">
        <v>62</v>
      </c>
      <c r="AM52" s="79" t="s">
        <v>63</v>
      </c>
      <c r="AN52" s="79" t="str">
        <f t="shared" ref="AN52:AN63" si="106">IF(AI52="","",$AN$2)</f>
        <v>C</v>
      </c>
      <c r="AO52" s="79" t="str">
        <f t="shared" ref="AO52:AO63" si="107">IF(N52="","",IF(N52&gt;=$AO$1/100,"O","X"))</f>
        <v>X</v>
      </c>
      <c r="AP52" s="79" t="str">
        <f t="shared" ref="AP52:AP63" si="108">IF(I52="","",IF(I52&lt;=$AP$1,"O","X"))</f>
        <v>X</v>
      </c>
      <c r="AQ52" s="79" t="str">
        <f t="shared" ref="AQ52:AQ63" si="109">IF(O52="","",IF(O52&lt;=$AQ$1,"O","X"))</f>
        <v>X</v>
      </c>
      <c r="AR52" s="79" t="str">
        <f t="shared" ref="AR52:AR63" si="110">IF(M52="","",IF(M52&lt;=$AR$1,"O","X"))</f>
        <v>X</v>
      </c>
      <c r="AS52" s="79" t="s">
        <v>2</v>
      </c>
      <c r="AT52" s="79" t="str">
        <f t="shared" ref="AT52:AT63" si="111">IF(OR(F52="",AI52=""),"",IF(AND((F52&lt;=85),(AI52&gt;=15)),"O","X"))</f>
        <v>X</v>
      </c>
      <c r="AU52" s="79" t="str">
        <f t="shared" ref="AU52:AU63" si="112">IF(C52="","",IF(C52&gt;=$AU$1,"O","X"))</f>
        <v>O</v>
      </c>
      <c r="AV52" s="79" t="str">
        <f t="shared" ref="AV52:AV63" si="113">IF(AO52="","",IF(AND(AO52="O",AP52="O",AR52="O",AT52="O",AU52="O"),"후보","X"))</f>
        <v>X</v>
      </c>
    </row>
    <row r="53" spans="1:48" x14ac:dyDescent="0.3">
      <c r="A53" s="9" t="s">
        <v>982</v>
      </c>
      <c r="B53" s="10" t="s">
        <v>1665</v>
      </c>
      <c r="C53" s="88">
        <v>1430</v>
      </c>
      <c r="D53" s="86">
        <v>48.2</v>
      </c>
      <c r="E53" s="87">
        <v>15</v>
      </c>
      <c r="F53" s="86">
        <v>35.1</v>
      </c>
      <c r="G53" s="17">
        <v>11</v>
      </c>
      <c r="H53" s="88">
        <v>480</v>
      </c>
      <c r="I53" s="89">
        <v>82000</v>
      </c>
      <c r="J53" s="89" t="s">
        <v>79</v>
      </c>
      <c r="K53" s="89">
        <v>29500</v>
      </c>
      <c r="L53" s="89" t="s">
        <v>59</v>
      </c>
      <c r="M53" s="90">
        <f t="shared" si="91"/>
        <v>52500</v>
      </c>
      <c r="N53" s="4">
        <f t="shared" si="92"/>
        <v>0.3597560975609756</v>
      </c>
      <c r="O53" s="91">
        <f t="shared" si="93"/>
        <v>5466.666666666667</v>
      </c>
      <c r="P53" s="91">
        <f t="shared" si="94"/>
        <v>1966.6666666666667</v>
      </c>
      <c r="Q53" s="79">
        <v>2</v>
      </c>
      <c r="R53" s="79">
        <v>1</v>
      </c>
      <c r="S53" s="79" t="s">
        <v>61</v>
      </c>
      <c r="T53" s="5">
        <v>48</v>
      </c>
      <c r="U53" s="9"/>
      <c r="W53" s="86">
        <f t="shared" si="95"/>
        <v>48.2</v>
      </c>
      <c r="X53" s="87">
        <f t="shared" si="96"/>
        <v>15</v>
      </c>
      <c r="Y53" s="92">
        <f t="shared" si="97"/>
        <v>480</v>
      </c>
      <c r="Z53" s="90">
        <f t="shared" si="98"/>
        <v>82000</v>
      </c>
      <c r="AA53" s="90">
        <f t="shared" si="99"/>
        <v>29500</v>
      </c>
      <c r="AB53" s="90">
        <f t="shared" si="100"/>
        <v>52500</v>
      </c>
      <c r="AC53" s="4">
        <f t="shared" si="101"/>
        <v>0.3597560975609756</v>
      </c>
      <c r="AD53" s="91">
        <f t="shared" si="102"/>
        <v>5466.666666666667</v>
      </c>
      <c r="AE53" s="79" t="str">
        <f t="shared" si="103"/>
        <v>복</v>
      </c>
      <c r="AF53" s="79" t="str">
        <f t="shared" si="104"/>
        <v>2/1</v>
      </c>
      <c r="AH53" s="20" t="str">
        <f t="shared" si="67"/>
        <v>양지5단지한양</v>
      </c>
      <c r="AI53" s="87">
        <f t="shared" si="66"/>
        <v>15</v>
      </c>
      <c r="AJ53" s="79" t="str">
        <f t="shared" si="105"/>
        <v>A-</v>
      </c>
      <c r="AK53" s="79" t="s">
        <v>13</v>
      </c>
      <c r="AL53" s="79" t="s">
        <v>62</v>
      </c>
      <c r="AM53" s="79" t="s">
        <v>63</v>
      </c>
      <c r="AN53" s="79" t="str">
        <f t="shared" si="106"/>
        <v>C</v>
      </c>
      <c r="AO53" s="79" t="str">
        <f t="shared" si="107"/>
        <v>X</v>
      </c>
      <c r="AP53" s="79" t="str">
        <f t="shared" si="108"/>
        <v>X</v>
      </c>
      <c r="AQ53" s="79" t="str">
        <f t="shared" si="109"/>
        <v>X</v>
      </c>
      <c r="AR53" s="79" t="str">
        <f t="shared" si="110"/>
        <v>X</v>
      </c>
      <c r="AS53" s="79" t="s">
        <v>2</v>
      </c>
      <c r="AT53" s="79" t="str">
        <f t="shared" si="111"/>
        <v>O</v>
      </c>
      <c r="AU53" s="79" t="str">
        <f t="shared" si="112"/>
        <v>O</v>
      </c>
      <c r="AV53" s="79" t="str">
        <f t="shared" si="113"/>
        <v>X</v>
      </c>
    </row>
    <row r="54" spans="1:48" x14ac:dyDescent="0.3">
      <c r="A54" s="9" t="s">
        <v>982</v>
      </c>
      <c r="B54" s="10" t="s">
        <v>1665</v>
      </c>
      <c r="C54" s="88">
        <v>1430</v>
      </c>
      <c r="D54" s="86">
        <v>58.5</v>
      </c>
      <c r="E54" s="87">
        <v>18</v>
      </c>
      <c r="F54" s="86">
        <v>42.6</v>
      </c>
      <c r="G54" s="17">
        <v>13</v>
      </c>
      <c r="H54" s="88">
        <v>200</v>
      </c>
      <c r="I54" s="89">
        <v>92000</v>
      </c>
      <c r="J54" s="89" t="s">
        <v>79</v>
      </c>
      <c r="K54" s="89">
        <v>39500</v>
      </c>
      <c r="L54" s="89" t="s">
        <v>59</v>
      </c>
      <c r="M54" s="90">
        <f t="shared" si="91"/>
        <v>52500</v>
      </c>
      <c r="N54" s="4">
        <f t="shared" si="92"/>
        <v>0.42934782608695654</v>
      </c>
      <c r="O54" s="91">
        <f t="shared" si="93"/>
        <v>5111.1111111111113</v>
      </c>
      <c r="P54" s="91">
        <f t="shared" si="94"/>
        <v>2194.4444444444443</v>
      </c>
      <c r="Q54" s="79">
        <v>2</v>
      </c>
      <c r="R54" s="79">
        <v>1</v>
      </c>
      <c r="S54" s="79" t="s">
        <v>61</v>
      </c>
      <c r="T54" s="5">
        <v>58</v>
      </c>
      <c r="U54" s="9"/>
      <c r="W54" s="86">
        <f t="shared" si="95"/>
        <v>58.5</v>
      </c>
      <c r="X54" s="87">
        <f t="shared" si="96"/>
        <v>18</v>
      </c>
      <c r="Y54" s="92">
        <f t="shared" si="97"/>
        <v>200</v>
      </c>
      <c r="Z54" s="90">
        <f t="shared" si="98"/>
        <v>92000</v>
      </c>
      <c r="AA54" s="90">
        <f t="shared" si="99"/>
        <v>39500</v>
      </c>
      <c r="AB54" s="90">
        <f t="shared" si="100"/>
        <v>52500</v>
      </c>
      <c r="AC54" s="4">
        <f t="shared" si="101"/>
        <v>0.42934782608695654</v>
      </c>
      <c r="AD54" s="91">
        <f t="shared" si="102"/>
        <v>5111.1111111111113</v>
      </c>
      <c r="AE54" s="79" t="str">
        <f t="shared" si="103"/>
        <v>복</v>
      </c>
      <c r="AF54" s="79" t="str">
        <f t="shared" si="104"/>
        <v>2/1</v>
      </c>
      <c r="AH54" s="20" t="str">
        <f t="shared" si="67"/>
        <v>양지5단지한양</v>
      </c>
      <c r="AI54" s="87">
        <f t="shared" si="66"/>
        <v>18</v>
      </c>
      <c r="AJ54" s="79" t="str">
        <f t="shared" si="105"/>
        <v>A-</v>
      </c>
      <c r="AK54" s="79" t="s">
        <v>13</v>
      </c>
      <c r="AL54" s="79" t="s">
        <v>62</v>
      </c>
      <c r="AM54" s="79" t="s">
        <v>63</v>
      </c>
      <c r="AN54" s="79" t="str">
        <f t="shared" si="106"/>
        <v>C</v>
      </c>
      <c r="AO54" s="79" t="str">
        <f t="shared" si="107"/>
        <v>X</v>
      </c>
      <c r="AP54" s="79" t="str">
        <f t="shared" si="108"/>
        <v>X</v>
      </c>
      <c r="AQ54" s="79" t="str">
        <f t="shared" si="109"/>
        <v>X</v>
      </c>
      <c r="AR54" s="79" t="str">
        <f t="shared" si="110"/>
        <v>X</v>
      </c>
      <c r="AS54" s="79" t="s">
        <v>2</v>
      </c>
      <c r="AT54" s="79" t="str">
        <f t="shared" si="111"/>
        <v>O</v>
      </c>
      <c r="AU54" s="79" t="str">
        <f t="shared" si="112"/>
        <v>O</v>
      </c>
      <c r="AV54" s="79" t="str">
        <f t="shared" si="113"/>
        <v>X</v>
      </c>
    </row>
    <row r="55" spans="1:48" x14ac:dyDescent="0.3">
      <c r="A55" s="9" t="s">
        <v>982</v>
      </c>
      <c r="B55" s="10" t="s">
        <v>1665</v>
      </c>
      <c r="C55" s="88">
        <v>1430</v>
      </c>
      <c r="D55" s="86">
        <v>59.9</v>
      </c>
      <c r="E55" s="87">
        <v>18</v>
      </c>
      <c r="F55" s="86">
        <v>48.5</v>
      </c>
      <c r="G55" s="17">
        <v>15</v>
      </c>
      <c r="H55" s="88">
        <v>230</v>
      </c>
      <c r="I55" s="89">
        <v>105000</v>
      </c>
      <c r="J55" s="89" t="s">
        <v>66</v>
      </c>
      <c r="K55" s="89">
        <v>40000</v>
      </c>
      <c r="L55" s="89" t="s">
        <v>66</v>
      </c>
      <c r="M55" s="90">
        <f t="shared" si="91"/>
        <v>65000</v>
      </c>
      <c r="N55" s="4">
        <f t="shared" si="92"/>
        <v>0.38095238095238093</v>
      </c>
      <c r="O55" s="91">
        <f t="shared" si="93"/>
        <v>5833.333333333333</v>
      </c>
      <c r="P55" s="91">
        <f t="shared" si="94"/>
        <v>2222.2222222222222</v>
      </c>
      <c r="Q55" s="79">
        <v>2</v>
      </c>
      <c r="R55" s="79">
        <v>1</v>
      </c>
      <c r="S55" s="79" t="s">
        <v>72</v>
      </c>
      <c r="T55" s="5">
        <v>59</v>
      </c>
      <c r="U55" s="9"/>
      <c r="W55" s="86">
        <f t="shared" si="95"/>
        <v>59.9</v>
      </c>
      <c r="X55" s="87">
        <f t="shared" si="96"/>
        <v>18</v>
      </c>
      <c r="Y55" s="92">
        <f t="shared" si="97"/>
        <v>230</v>
      </c>
      <c r="Z55" s="90">
        <f t="shared" si="98"/>
        <v>105000</v>
      </c>
      <c r="AA55" s="90">
        <f t="shared" si="99"/>
        <v>40000</v>
      </c>
      <c r="AB55" s="90">
        <f t="shared" si="100"/>
        <v>65000</v>
      </c>
      <c r="AC55" s="4">
        <f t="shared" si="101"/>
        <v>0.38095238095238093</v>
      </c>
      <c r="AD55" s="91">
        <f t="shared" si="102"/>
        <v>5833.333333333333</v>
      </c>
      <c r="AE55" s="79" t="str">
        <f t="shared" si="103"/>
        <v>계</v>
      </c>
      <c r="AF55" s="79" t="str">
        <f t="shared" si="104"/>
        <v>2/1</v>
      </c>
      <c r="AH55" s="20" t="str">
        <f t="shared" si="67"/>
        <v>양지5단지한양</v>
      </c>
      <c r="AI55" s="87">
        <f t="shared" si="66"/>
        <v>18</v>
      </c>
      <c r="AJ55" s="79" t="str">
        <f t="shared" si="105"/>
        <v>A-</v>
      </c>
      <c r="AK55" s="79" t="s">
        <v>13</v>
      </c>
      <c r="AL55" s="79" t="s">
        <v>62</v>
      </c>
      <c r="AM55" s="79" t="s">
        <v>63</v>
      </c>
      <c r="AN55" s="79" t="str">
        <f t="shared" si="106"/>
        <v>C</v>
      </c>
      <c r="AO55" s="79" t="str">
        <f t="shared" si="107"/>
        <v>X</v>
      </c>
      <c r="AP55" s="79" t="str">
        <f t="shared" si="108"/>
        <v>X</v>
      </c>
      <c r="AQ55" s="79" t="str">
        <f t="shared" si="109"/>
        <v>X</v>
      </c>
      <c r="AR55" s="79" t="str">
        <f t="shared" si="110"/>
        <v>X</v>
      </c>
      <c r="AS55" s="79" t="s">
        <v>2</v>
      </c>
      <c r="AT55" s="79" t="str">
        <f t="shared" si="111"/>
        <v>O</v>
      </c>
      <c r="AU55" s="79" t="str">
        <f t="shared" si="112"/>
        <v>O</v>
      </c>
      <c r="AV55" s="79" t="str">
        <f t="shared" si="113"/>
        <v>X</v>
      </c>
    </row>
    <row r="56" spans="1:48" x14ac:dyDescent="0.3">
      <c r="A56" s="9" t="s">
        <v>982</v>
      </c>
      <c r="B56" s="10" t="s">
        <v>1665</v>
      </c>
      <c r="C56" s="88">
        <v>1430</v>
      </c>
      <c r="D56" s="86">
        <v>99.3</v>
      </c>
      <c r="E56" s="87">
        <v>30</v>
      </c>
      <c r="F56" s="86">
        <v>79.099999999999994</v>
      </c>
      <c r="G56" s="17">
        <v>24</v>
      </c>
      <c r="H56" s="88">
        <v>6</v>
      </c>
      <c r="I56" s="89"/>
      <c r="J56" s="89"/>
      <c r="K56" s="89"/>
      <c r="L56" s="89"/>
      <c r="M56" s="90">
        <f t="shared" si="91"/>
        <v>0</v>
      </c>
      <c r="N56" s="4" t="str">
        <f t="shared" si="92"/>
        <v/>
      </c>
      <c r="O56" s="91">
        <f t="shared" si="93"/>
        <v>0</v>
      </c>
      <c r="P56" s="91">
        <f t="shared" si="94"/>
        <v>0</v>
      </c>
      <c r="Q56" s="79">
        <v>3</v>
      </c>
      <c r="R56" s="79">
        <v>2</v>
      </c>
      <c r="S56" s="79" t="s">
        <v>72</v>
      </c>
      <c r="T56" s="5">
        <v>99</v>
      </c>
      <c r="U56" s="9"/>
      <c r="W56" s="86">
        <f t="shared" si="95"/>
        <v>99.3</v>
      </c>
      <c r="X56" s="87">
        <f t="shared" si="96"/>
        <v>30</v>
      </c>
      <c r="Y56" s="92">
        <f t="shared" si="97"/>
        <v>6</v>
      </c>
      <c r="Z56" s="90">
        <f t="shared" si="98"/>
        <v>0</v>
      </c>
      <c r="AA56" s="90">
        <f t="shared" si="99"/>
        <v>0</v>
      </c>
      <c r="AB56" s="90">
        <f t="shared" si="100"/>
        <v>0</v>
      </c>
      <c r="AC56" s="4" t="str">
        <f t="shared" si="101"/>
        <v/>
      </c>
      <c r="AD56" s="91">
        <f t="shared" si="102"/>
        <v>0</v>
      </c>
      <c r="AE56" s="79" t="str">
        <f t="shared" si="103"/>
        <v>계</v>
      </c>
      <c r="AF56" s="79" t="str">
        <f t="shared" si="104"/>
        <v>3/2</v>
      </c>
      <c r="AH56" s="20" t="str">
        <f t="shared" si="67"/>
        <v>양지5단지한양</v>
      </c>
      <c r="AI56" s="87">
        <f t="shared" si="66"/>
        <v>30</v>
      </c>
      <c r="AJ56" s="79" t="str">
        <f t="shared" si="105"/>
        <v>A-</v>
      </c>
      <c r="AK56" s="79" t="s">
        <v>13</v>
      </c>
      <c r="AL56" s="79" t="s">
        <v>62</v>
      </c>
      <c r="AM56" s="79" t="s">
        <v>63</v>
      </c>
      <c r="AN56" s="79" t="str">
        <f t="shared" si="106"/>
        <v>C</v>
      </c>
      <c r="AO56" s="79" t="str">
        <f t="shared" si="107"/>
        <v/>
      </c>
      <c r="AP56" s="79" t="str">
        <f t="shared" si="108"/>
        <v/>
      </c>
      <c r="AQ56" s="79" t="str">
        <f t="shared" si="109"/>
        <v>O</v>
      </c>
      <c r="AR56" s="79" t="str">
        <f t="shared" si="110"/>
        <v>O</v>
      </c>
      <c r="AS56" s="79" t="s">
        <v>2</v>
      </c>
      <c r="AT56" s="79" t="str">
        <f t="shared" si="111"/>
        <v>O</v>
      </c>
      <c r="AU56" s="79" t="str">
        <f t="shared" si="112"/>
        <v>O</v>
      </c>
      <c r="AV56" s="79" t="str">
        <f t="shared" si="113"/>
        <v/>
      </c>
    </row>
    <row r="57" spans="1:48" x14ac:dyDescent="0.3">
      <c r="A57" s="9" t="s">
        <v>982</v>
      </c>
      <c r="B57" s="10" t="s">
        <v>1665</v>
      </c>
      <c r="C57" s="88">
        <v>1430</v>
      </c>
      <c r="D57" s="86">
        <v>106.6</v>
      </c>
      <c r="E57" s="87">
        <v>32</v>
      </c>
      <c r="F57" s="86">
        <v>84.9</v>
      </c>
      <c r="G57" s="17">
        <v>26</v>
      </c>
      <c r="H57" s="88">
        <v>174</v>
      </c>
      <c r="I57" s="89">
        <v>164000</v>
      </c>
      <c r="J57" s="89" t="s">
        <v>71</v>
      </c>
      <c r="K57" s="89">
        <v>90000</v>
      </c>
      <c r="L57" s="89" t="s">
        <v>71</v>
      </c>
      <c r="M57" s="90">
        <f t="shared" si="91"/>
        <v>74000</v>
      </c>
      <c r="N57" s="4">
        <f t="shared" si="92"/>
        <v>0.54878048780487809</v>
      </c>
      <c r="O57" s="91">
        <f t="shared" si="93"/>
        <v>5125</v>
      </c>
      <c r="P57" s="91">
        <f t="shared" si="94"/>
        <v>2812.5</v>
      </c>
      <c r="Q57" s="79">
        <v>3</v>
      </c>
      <c r="R57" s="79">
        <v>2</v>
      </c>
      <c r="S57" s="79" t="s">
        <v>72</v>
      </c>
      <c r="T57" s="5">
        <v>106</v>
      </c>
      <c r="U57" s="9"/>
      <c r="W57" s="86">
        <f t="shared" si="95"/>
        <v>106.6</v>
      </c>
      <c r="X57" s="87">
        <f t="shared" si="96"/>
        <v>32</v>
      </c>
      <c r="Y57" s="92">
        <f t="shared" si="97"/>
        <v>174</v>
      </c>
      <c r="Z57" s="90">
        <f t="shared" si="98"/>
        <v>164000</v>
      </c>
      <c r="AA57" s="90">
        <f t="shared" si="99"/>
        <v>90000</v>
      </c>
      <c r="AB57" s="90">
        <f t="shared" si="100"/>
        <v>74000</v>
      </c>
      <c r="AC57" s="4">
        <f t="shared" si="101"/>
        <v>0.54878048780487809</v>
      </c>
      <c r="AD57" s="91">
        <f t="shared" si="102"/>
        <v>5125</v>
      </c>
      <c r="AE57" s="79" t="str">
        <f t="shared" si="103"/>
        <v>계</v>
      </c>
      <c r="AF57" s="79" t="str">
        <f t="shared" si="104"/>
        <v>3/2</v>
      </c>
      <c r="AH57" s="20" t="str">
        <f t="shared" si="67"/>
        <v>양지5단지한양</v>
      </c>
      <c r="AI57" s="87">
        <f t="shared" si="66"/>
        <v>32</v>
      </c>
      <c r="AJ57" s="79" t="str">
        <f t="shared" si="105"/>
        <v>A-</v>
      </c>
      <c r="AK57" s="79" t="s">
        <v>13</v>
      </c>
      <c r="AL57" s="79" t="s">
        <v>62</v>
      </c>
      <c r="AM57" s="79" t="s">
        <v>63</v>
      </c>
      <c r="AN57" s="79" t="str">
        <f t="shared" si="106"/>
        <v>C</v>
      </c>
      <c r="AO57" s="79" t="str">
        <f t="shared" si="107"/>
        <v>X</v>
      </c>
      <c r="AP57" s="79" t="str">
        <f t="shared" si="108"/>
        <v>X</v>
      </c>
      <c r="AQ57" s="79" t="str">
        <f t="shared" si="109"/>
        <v>X</v>
      </c>
      <c r="AR57" s="79" t="str">
        <f t="shared" si="110"/>
        <v>X</v>
      </c>
      <c r="AS57" s="79" t="s">
        <v>2</v>
      </c>
      <c r="AT57" s="79" t="str">
        <f t="shared" si="111"/>
        <v>O</v>
      </c>
      <c r="AU57" s="79" t="str">
        <f t="shared" si="112"/>
        <v>O</v>
      </c>
      <c r="AV57" s="79" t="str">
        <f t="shared" si="113"/>
        <v>X</v>
      </c>
    </row>
    <row r="58" spans="1:48" x14ac:dyDescent="0.3">
      <c r="A58" s="9" t="s">
        <v>982</v>
      </c>
      <c r="B58" s="10" t="s">
        <v>1665</v>
      </c>
      <c r="C58" s="88">
        <v>1430</v>
      </c>
      <c r="D58" s="86">
        <v>138.9</v>
      </c>
      <c r="E58" s="87">
        <v>42</v>
      </c>
      <c r="F58" s="86">
        <v>114.5</v>
      </c>
      <c r="G58" s="17">
        <v>35</v>
      </c>
      <c r="H58" s="88">
        <v>3</v>
      </c>
      <c r="I58" s="89"/>
      <c r="J58" s="89"/>
      <c r="K58" s="89"/>
      <c r="L58" s="89"/>
      <c r="M58" s="90">
        <f t="shared" si="91"/>
        <v>0</v>
      </c>
      <c r="N58" s="4" t="str">
        <f t="shared" si="92"/>
        <v/>
      </c>
      <c r="O58" s="91">
        <f t="shared" si="93"/>
        <v>0</v>
      </c>
      <c r="P58" s="91">
        <f t="shared" si="94"/>
        <v>0</v>
      </c>
      <c r="Q58" s="79">
        <v>3</v>
      </c>
      <c r="R58" s="79">
        <v>2</v>
      </c>
      <c r="S58" s="79" t="s">
        <v>72</v>
      </c>
      <c r="T58" s="5">
        <v>138</v>
      </c>
      <c r="U58" s="9"/>
      <c r="W58" s="86">
        <f t="shared" si="95"/>
        <v>138.9</v>
      </c>
      <c r="X58" s="87">
        <f t="shared" si="96"/>
        <v>42</v>
      </c>
      <c r="Y58" s="92">
        <f t="shared" si="97"/>
        <v>3</v>
      </c>
      <c r="Z58" s="90">
        <f t="shared" si="98"/>
        <v>0</v>
      </c>
      <c r="AA58" s="90">
        <f t="shared" si="99"/>
        <v>0</v>
      </c>
      <c r="AB58" s="90">
        <f t="shared" si="100"/>
        <v>0</v>
      </c>
      <c r="AC58" s="4" t="str">
        <f t="shared" si="101"/>
        <v/>
      </c>
      <c r="AD58" s="91">
        <f t="shared" si="102"/>
        <v>0</v>
      </c>
      <c r="AE58" s="79" t="str">
        <f t="shared" si="103"/>
        <v>계</v>
      </c>
      <c r="AF58" s="79" t="str">
        <f t="shared" si="104"/>
        <v>3/2</v>
      </c>
      <c r="AH58" s="20" t="str">
        <f t="shared" si="67"/>
        <v>양지5단지한양</v>
      </c>
      <c r="AI58" s="87">
        <f t="shared" si="66"/>
        <v>42</v>
      </c>
      <c r="AJ58" s="79" t="str">
        <f t="shared" si="105"/>
        <v>A-</v>
      </c>
      <c r="AK58" s="79" t="s">
        <v>13</v>
      </c>
      <c r="AL58" s="79" t="s">
        <v>62</v>
      </c>
      <c r="AM58" s="79" t="s">
        <v>63</v>
      </c>
      <c r="AN58" s="79" t="str">
        <f t="shared" si="106"/>
        <v>C</v>
      </c>
      <c r="AO58" s="79" t="str">
        <f t="shared" si="107"/>
        <v/>
      </c>
      <c r="AP58" s="79" t="str">
        <f t="shared" si="108"/>
        <v/>
      </c>
      <c r="AQ58" s="79" t="str">
        <f t="shared" si="109"/>
        <v>O</v>
      </c>
      <c r="AR58" s="79" t="str">
        <f t="shared" si="110"/>
        <v>O</v>
      </c>
      <c r="AS58" s="79" t="s">
        <v>2</v>
      </c>
      <c r="AT58" s="79" t="str">
        <f t="shared" si="111"/>
        <v>X</v>
      </c>
      <c r="AU58" s="79" t="str">
        <f t="shared" si="112"/>
        <v>O</v>
      </c>
      <c r="AV58" s="79" t="str">
        <f t="shared" si="113"/>
        <v/>
      </c>
    </row>
    <row r="59" spans="1:48" x14ac:dyDescent="0.3">
      <c r="A59" s="9" t="s">
        <v>982</v>
      </c>
      <c r="B59" s="10" t="s">
        <v>1665</v>
      </c>
      <c r="C59" s="88">
        <v>1430</v>
      </c>
      <c r="D59" s="86">
        <v>163.19999999999999</v>
      </c>
      <c r="E59" s="87">
        <v>49</v>
      </c>
      <c r="F59" s="86">
        <v>134.6</v>
      </c>
      <c r="G59" s="17">
        <v>41</v>
      </c>
      <c r="H59" s="88">
        <v>103</v>
      </c>
      <c r="I59" s="89"/>
      <c r="J59" s="89"/>
      <c r="K59" s="89">
        <v>100000</v>
      </c>
      <c r="L59" s="89" t="s">
        <v>83</v>
      </c>
      <c r="M59" s="90">
        <f t="shared" si="91"/>
        <v>-100000</v>
      </c>
      <c r="N59" s="4" t="str">
        <f t="shared" si="92"/>
        <v/>
      </c>
      <c r="O59" s="91">
        <f t="shared" si="93"/>
        <v>0</v>
      </c>
      <c r="P59" s="91">
        <f t="shared" si="94"/>
        <v>2040.8163265306123</v>
      </c>
      <c r="Q59" s="79">
        <v>4</v>
      </c>
      <c r="R59" s="79">
        <v>2</v>
      </c>
      <c r="S59" s="79" t="s">
        <v>72</v>
      </c>
      <c r="T59" s="5">
        <v>163</v>
      </c>
      <c r="U59" s="9"/>
      <c r="W59" s="86">
        <f t="shared" si="95"/>
        <v>163.19999999999999</v>
      </c>
      <c r="X59" s="87">
        <f t="shared" si="96"/>
        <v>49</v>
      </c>
      <c r="Y59" s="92">
        <f t="shared" si="97"/>
        <v>103</v>
      </c>
      <c r="Z59" s="90">
        <f t="shared" si="98"/>
        <v>0</v>
      </c>
      <c r="AA59" s="90">
        <f t="shared" si="99"/>
        <v>100000</v>
      </c>
      <c r="AB59" s="90">
        <f t="shared" si="100"/>
        <v>-100000</v>
      </c>
      <c r="AC59" s="4" t="str">
        <f t="shared" si="101"/>
        <v/>
      </c>
      <c r="AD59" s="91">
        <f t="shared" si="102"/>
        <v>0</v>
      </c>
      <c r="AE59" s="79" t="str">
        <f t="shared" si="103"/>
        <v>계</v>
      </c>
      <c r="AF59" s="79" t="str">
        <f t="shared" si="104"/>
        <v>4/2</v>
      </c>
      <c r="AH59" s="20" t="str">
        <f t="shared" si="67"/>
        <v>양지5단지한양</v>
      </c>
      <c r="AI59" s="87">
        <f t="shared" si="66"/>
        <v>49</v>
      </c>
      <c r="AJ59" s="79" t="str">
        <f t="shared" si="105"/>
        <v>A-</v>
      </c>
      <c r="AK59" s="79" t="s">
        <v>13</v>
      </c>
      <c r="AL59" s="79" t="s">
        <v>62</v>
      </c>
      <c r="AM59" s="79" t="s">
        <v>63</v>
      </c>
      <c r="AN59" s="79" t="str">
        <f t="shared" si="106"/>
        <v>C</v>
      </c>
      <c r="AO59" s="79" t="str">
        <f t="shared" si="107"/>
        <v/>
      </c>
      <c r="AP59" s="79" t="str">
        <f t="shared" si="108"/>
        <v/>
      </c>
      <c r="AQ59" s="79" t="str">
        <f t="shared" si="109"/>
        <v>O</v>
      </c>
      <c r="AR59" s="79" t="str">
        <f t="shared" si="110"/>
        <v>O</v>
      </c>
      <c r="AS59" s="79" t="s">
        <v>2</v>
      </c>
      <c r="AT59" s="79" t="str">
        <f t="shared" si="111"/>
        <v>X</v>
      </c>
      <c r="AU59" s="79" t="str">
        <f t="shared" si="112"/>
        <v>O</v>
      </c>
      <c r="AV59" s="79" t="str">
        <f t="shared" si="113"/>
        <v/>
      </c>
    </row>
    <row r="60" spans="1:48" x14ac:dyDescent="0.3">
      <c r="A60" s="9" t="s">
        <v>982</v>
      </c>
      <c r="B60" s="10" t="s">
        <v>1665</v>
      </c>
      <c r="C60" s="88">
        <v>1430</v>
      </c>
      <c r="D60" s="86">
        <v>173.7</v>
      </c>
      <c r="E60" s="87">
        <v>53</v>
      </c>
      <c r="F60" s="86">
        <v>143.6</v>
      </c>
      <c r="G60" s="17">
        <v>43</v>
      </c>
      <c r="H60" s="88">
        <v>2</v>
      </c>
      <c r="I60" s="89"/>
      <c r="J60" s="89"/>
      <c r="K60" s="89"/>
      <c r="L60" s="89"/>
      <c r="M60" s="90">
        <f t="shared" si="91"/>
        <v>0</v>
      </c>
      <c r="N60" s="4" t="str">
        <f t="shared" si="92"/>
        <v/>
      </c>
      <c r="O60" s="91">
        <f t="shared" si="93"/>
        <v>0</v>
      </c>
      <c r="P60" s="91">
        <f t="shared" si="94"/>
        <v>0</v>
      </c>
      <c r="Q60" s="79">
        <v>5</v>
      </c>
      <c r="R60" s="79">
        <v>2</v>
      </c>
      <c r="S60" s="79" t="s">
        <v>72</v>
      </c>
      <c r="T60" s="5">
        <v>173</v>
      </c>
      <c r="U60" s="9"/>
      <c r="W60" s="86">
        <f t="shared" si="95"/>
        <v>173.7</v>
      </c>
      <c r="X60" s="87">
        <f t="shared" si="96"/>
        <v>53</v>
      </c>
      <c r="Y60" s="92">
        <f t="shared" si="97"/>
        <v>2</v>
      </c>
      <c r="Z60" s="90">
        <f t="shared" si="98"/>
        <v>0</v>
      </c>
      <c r="AA60" s="90">
        <f t="shared" si="99"/>
        <v>0</v>
      </c>
      <c r="AB60" s="90">
        <f t="shared" si="100"/>
        <v>0</v>
      </c>
      <c r="AC60" s="4" t="str">
        <f t="shared" si="101"/>
        <v/>
      </c>
      <c r="AD60" s="91">
        <f t="shared" si="102"/>
        <v>0</v>
      </c>
      <c r="AE60" s="79" t="str">
        <f t="shared" si="103"/>
        <v>계</v>
      </c>
      <c r="AF60" s="79" t="str">
        <f t="shared" si="104"/>
        <v>5/2</v>
      </c>
      <c r="AH60" s="20" t="str">
        <f t="shared" si="67"/>
        <v>양지5단지한양</v>
      </c>
      <c r="AI60" s="87">
        <f t="shared" si="66"/>
        <v>53</v>
      </c>
      <c r="AJ60" s="79" t="str">
        <f t="shared" si="105"/>
        <v>A-</v>
      </c>
      <c r="AK60" s="79" t="s">
        <v>13</v>
      </c>
      <c r="AL60" s="79" t="s">
        <v>62</v>
      </c>
      <c r="AM60" s="79" t="s">
        <v>63</v>
      </c>
      <c r="AN60" s="79" t="str">
        <f t="shared" si="106"/>
        <v>C</v>
      </c>
      <c r="AO60" s="79" t="str">
        <f t="shared" si="107"/>
        <v/>
      </c>
      <c r="AP60" s="79" t="str">
        <f t="shared" si="108"/>
        <v/>
      </c>
      <c r="AQ60" s="79" t="str">
        <f t="shared" si="109"/>
        <v>O</v>
      </c>
      <c r="AR60" s="79" t="str">
        <f t="shared" si="110"/>
        <v>O</v>
      </c>
      <c r="AS60" s="79" t="s">
        <v>2</v>
      </c>
      <c r="AT60" s="79" t="str">
        <f t="shared" si="111"/>
        <v>X</v>
      </c>
      <c r="AU60" s="79" t="str">
        <f t="shared" si="112"/>
        <v>O</v>
      </c>
      <c r="AV60" s="79" t="str">
        <f t="shared" si="113"/>
        <v/>
      </c>
    </row>
    <row r="61" spans="1:48" x14ac:dyDescent="0.3">
      <c r="A61" s="9" t="s">
        <v>982</v>
      </c>
      <c r="B61" s="10" t="s">
        <v>1665</v>
      </c>
      <c r="C61" s="88">
        <v>1430</v>
      </c>
      <c r="D61" s="86">
        <v>198.8</v>
      </c>
      <c r="E61" s="87">
        <v>60</v>
      </c>
      <c r="F61" s="86">
        <v>164.4</v>
      </c>
      <c r="G61" s="17">
        <v>50</v>
      </c>
      <c r="H61" s="88">
        <v>98</v>
      </c>
      <c r="I61" s="89">
        <v>250000</v>
      </c>
      <c r="J61" s="89" t="s">
        <v>59</v>
      </c>
      <c r="K61" s="89">
        <v>105000</v>
      </c>
      <c r="L61" s="89" t="s">
        <v>68</v>
      </c>
      <c r="M61" s="90">
        <f t="shared" si="91"/>
        <v>145000</v>
      </c>
      <c r="N61" s="4">
        <f t="shared" si="92"/>
        <v>0.42</v>
      </c>
      <c r="O61" s="91">
        <f t="shared" si="93"/>
        <v>4166.666666666667</v>
      </c>
      <c r="P61" s="91">
        <f t="shared" si="94"/>
        <v>1750</v>
      </c>
      <c r="Q61" s="79">
        <v>5</v>
      </c>
      <c r="R61" s="79">
        <v>2</v>
      </c>
      <c r="S61" s="79" t="s">
        <v>72</v>
      </c>
      <c r="T61" s="5">
        <v>198</v>
      </c>
      <c r="U61" s="9"/>
      <c r="W61" s="86">
        <f t="shared" si="95"/>
        <v>198.8</v>
      </c>
      <c r="X61" s="87">
        <f t="shared" si="96"/>
        <v>60</v>
      </c>
      <c r="Y61" s="92">
        <f t="shared" si="97"/>
        <v>98</v>
      </c>
      <c r="Z61" s="90">
        <f t="shared" si="98"/>
        <v>250000</v>
      </c>
      <c r="AA61" s="90">
        <f t="shared" si="99"/>
        <v>105000</v>
      </c>
      <c r="AB61" s="90">
        <f t="shared" si="100"/>
        <v>145000</v>
      </c>
      <c r="AC61" s="4">
        <f t="shared" si="101"/>
        <v>0.42</v>
      </c>
      <c r="AD61" s="91">
        <f t="shared" si="102"/>
        <v>4166.666666666667</v>
      </c>
      <c r="AE61" s="79" t="str">
        <f t="shared" si="103"/>
        <v>계</v>
      </c>
      <c r="AF61" s="79" t="str">
        <f t="shared" si="104"/>
        <v>5/2</v>
      </c>
      <c r="AH61" s="20" t="str">
        <f t="shared" si="67"/>
        <v>양지5단지한양</v>
      </c>
      <c r="AI61" s="87">
        <f t="shared" si="66"/>
        <v>60</v>
      </c>
      <c r="AJ61" s="79" t="str">
        <f t="shared" si="105"/>
        <v>A-</v>
      </c>
      <c r="AK61" s="79" t="s">
        <v>13</v>
      </c>
      <c r="AL61" s="79" t="s">
        <v>62</v>
      </c>
      <c r="AM61" s="79" t="s">
        <v>63</v>
      </c>
      <c r="AN61" s="79" t="str">
        <f t="shared" si="106"/>
        <v>C</v>
      </c>
      <c r="AO61" s="79" t="str">
        <f t="shared" si="107"/>
        <v>X</v>
      </c>
      <c r="AP61" s="79" t="str">
        <f t="shared" si="108"/>
        <v>X</v>
      </c>
      <c r="AQ61" s="79" t="str">
        <f t="shared" si="109"/>
        <v>X</v>
      </c>
      <c r="AR61" s="79" t="str">
        <f t="shared" si="110"/>
        <v>X</v>
      </c>
      <c r="AS61" s="79" t="s">
        <v>2</v>
      </c>
      <c r="AT61" s="79" t="str">
        <f t="shared" si="111"/>
        <v>X</v>
      </c>
      <c r="AU61" s="79" t="str">
        <f t="shared" si="112"/>
        <v>O</v>
      </c>
      <c r="AV61" s="79" t="str">
        <f t="shared" si="113"/>
        <v>X</v>
      </c>
    </row>
    <row r="62" spans="1:48" x14ac:dyDescent="0.3">
      <c r="A62" s="9" t="s">
        <v>982</v>
      </c>
      <c r="B62" s="10" t="s">
        <v>1665</v>
      </c>
      <c r="C62" s="88">
        <v>1430</v>
      </c>
      <c r="D62" s="86">
        <v>220.6</v>
      </c>
      <c r="E62" s="87">
        <v>67</v>
      </c>
      <c r="F62" s="86">
        <v>185.9</v>
      </c>
      <c r="G62" s="17">
        <v>56</v>
      </c>
      <c r="H62" s="88">
        <v>1</v>
      </c>
      <c r="I62" s="89"/>
      <c r="J62" s="89"/>
      <c r="K62" s="89"/>
      <c r="L62" s="89"/>
      <c r="M62" s="90">
        <f t="shared" si="91"/>
        <v>0</v>
      </c>
      <c r="N62" s="4" t="str">
        <f t="shared" si="92"/>
        <v/>
      </c>
      <c r="O62" s="91">
        <f t="shared" si="93"/>
        <v>0</v>
      </c>
      <c r="P62" s="91">
        <f t="shared" si="94"/>
        <v>0</v>
      </c>
      <c r="Q62" s="79">
        <v>5</v>
      </c>
      <c r="R62" s="79">
        <v>2</v>
      </c>
      <c r="S62" s="79" t="s">
        <v>72</v>
      </c>
      <c r="T62" s="5">
        <v>220</v>
      </c>
      <c r="U62" s="9"/>
      <c r="W62" s="86">
        <f t="shared" si="95"/>
        <v>220.6</v>
      </c>
      <c r="X62" s="87">
        <f t="shared" si="96"/>
        <v>67</v>
      </c>
      <c r="Y62" s="92">
        <f t="shared" si="97"/>
        <v>1</v>
      </c>
      <c r="Z62" s="90">
        <f t="shared" si="98"/>
        <v>0</v>
      </c>
      <c r="AA62" s="90">
        <f t="shared" si="99"/>
        <v>0</v>
      </c>
      <c r="AB62" s="90">
        <f t="shared" si="100"/>
        <v>0</v>
      </c>
      <c r="AC62" s="4" t="str">
        <f t="shared" si="101"/>
        <v/>
      </c>
      <c r="AD62" s="91">
        <f t="shared" si="102"/>
        <v>0</v>
      </c>
      <c r="AE62" s="79" t="str">
        <f t="shared" si="103"/>
        <v>계</v>
      </c>
      <c r="AF62" s="79" t="str">
        <f t="shared" si="104"/>
        <v>5/2</v>
      </c>
      <c r="AH62" s="20" t="str">
        <f t="shared" si="67"/>
        <v>양지5단지한양</v>
      </c>
      <c r="AI62" s="87">
        <f t="shared" si="66"/>
        <v>67</v>
      </c>
      <c r="AJ62" s="79" t="str">
        <f t="shared" si="105"/>
        <v>A-</v>
      </c>
      <c r="AK62" s="79" t="s">
        <v>13</v>
      </c>
      <c r="AL62" s="79" t="s">
        <v>62</v>
      </c>
      <c r="AM62" s="79" t="s">
        <v>63</v>
      </c>
      <c r="AN62" s="79" t="str">
        <f t="shared" si="106"/>
        <v>C</v>
      </c>
      <c r="AO62" s="79" t="str">
        <f t="shared" si="107"/>
        <v/>
      </c>
      <c r="AP62" s="79" t="str">
        <f t="shared" si="108"/>
        <v/>
      </c>
      <c r="AQ62" s="79" t="str">
        <f t="shared" si="109"/>
        <v>O</v>
      </c>
      <c r="AR62" s="79" t="str">
        <f t="shared" si="110"/>
        <v>O</v>
      </c>
      <c r="AS62" s="79" t="s">
        <v>2</v>
      </c>
      <c r="AT62" s="79" t="str">
        <f t="shared" si="111"/>
        <v>X</v>
      </c>
      <c r="AU62" s="79" t="str">
        <f t="shared" si="112"/>
        <v>O</v>
      </c>
      <c r="AV62" s="79" t="str">
        <f t="shared" si="113"/>
        <v/>
      </c>
    </row>
    <row r="63" spans="1:48" x14ac:dyDescent="0.3">
      <c r="A63" s="9" t="s">
        <v>982</v>
      </c>
      <c r="B63" s="10" t="s">
        <v>1665</v>
      </c>
      <c r="C63" s="88">
        <v>1430</v>
      </c>
      <c r="D63" s="86">
        <v>238.1</v>
      </c>
      <c r="E63" s="87">
        <v>72</v>
      </c>
      <c r="F63" s="86">
        <v>200.6</v>
      </c>
      <c r="G63" s="17">
        <v>61</v>
      </c>
      <c r="H63" s="88">
        <v>33</v>
      </c>
      <c r="I63" s="89">
        <v>260000</v>
      </c>
      <c r="J63" s="89" t="s">
        <v>80</v>
      </c>
      <c r="K63" s="89">
        <v>150000</v>
      </c>
      <c r="L63" s="89" t="s">
        <v>80</v>
      </c>
      <c r="M63" s="90">
        <f t="shared" si="91"/>
        <v>110000</v>
      </c>
      <c r="N63" s="4">
        <f t="shared" si="92"/>
        <v>0.57692307692307687</v>
      </c>
      <c r="O63" s="91">
        <f t="shared" si="93"/>
        <v>3611.1111111111113</v>
      </c>
      <c r="P63" s="91">
        <f t="shared" si="94"/>
        <v>2083.3333333333335</v>
      </c>
      <c r="Q63" s="79">
        <v>6</v>
      </c>
      <c r="R63" s="79">
        <v>2</v>
      </c>
      <c r="S63" s="79" t="s">
        <v>72</v>
      </c>
      <c r="T63" s="5">
        <v>238</v>
      </c>
      <c r="U63" s="9"/>
      <c r="W63" s="86">
        <f t="shared" si="95"/>
        <v>238.1</v>
      </c>
      <c r="X63" s="87">
        <f t="shared" si="96"/>
        <v>72</v>
      </c>
      <c r="Y63" s="92">
        <f t="shared" si="97"/>
        <v>33</v>
      </c>
      <c r="Z63" s="90">
        <f t="shared" si="98"/>
        <v>260000</v>
      </c>
      <c r="AA63" s="90">
        <f t="shared" si="99"/>
        <v>150000</v>
      </c>
      <c r="AB63" s="90">
        <f t="shared" si="100"/>
        <v>110000</v>
      </c>
      <c r="AC63" s="4">
        <f t="shared" si="101"/>
        <v>0.57692307692307687</v>
      </c>
      <c r="AD63" s="91">
        <f t="shared" si="102"/>
        <v>3611.1111111111113</v>
      </c>
      <c r="AE63" s="79" t="str">
        <f t="shared" si="103"/>
        <v>계</v>
      </c>
      <c r="AF63" s="79" t="str">
        <f t="shared" si="104"/>
        <v>6/2</v>
      </c>
      <c r="AH63" s="20" t="str">
        <f t="shared" si="67"/>
        <v>양지5단지한양</v>
      </c>
      <c r="AI63" s="87">
        <f t="shared" si="66"/>
        <v>72</v>
      </c>
      <c r="AJ63" s="79" t="str">
        <f t="shared" si="105"/>
        <v>A-</v>
      </c>
      <c r="AK63" s="79" t="s">
        <v>13</v>
      </c>
      <c r="AL63" s="79" t="s">
        <v>62</v>
      </c>
      <c r="AM63" s="79" t="s">
        <v>63</v>
      </c>
      <c r="AN63" s="79" t="str">
        <f t="shared" si="106"/>
        <v>C</v>
      </c>
      <c r="AO63" s="79" t="str">
        <f t="shared" si="107"/>
        <v>X</v>
      </c>
      <c r="AP63" s="79" t="str">
        <f t="shared" si="108"/>
        <v>X</v>
      </c>
      <c r="AQ63" s="79" t="str">
        <f t="shared" si="109"/>
        <v>X</v>
      </c>
      <c r="AR63" s="79" t="str">
        <f t="shared" si="110"/>
        <v>X</v>
      </c>
      <c r="AS63" s="79" t="s">
        <v>2</v>
      </c>
      <c r="AT63" s="79" t="str">
        <f t="shared" si="111"/>
        <v>X</v>
      </c>
      <c r="AU63" s="79" t="str">
        <f t="shared" si="112"/>
        <v>O</v>
      </c>
      <c r="AV63" s="79" t="str">
        <f t="shared" si="113"/>
        <v>X</v>
      </c>
    </row>
    <row r="64" spans="1:48" x14ac:dyDescent="0.3">
      <c r="A64" s="9"/>
      <c r="B64" s="79"/>
      <c r="C64" s="6"/>
      <c r="D64" s="9"/>
      <c r="E64" s="14"/>
      <c r="F64" s="86"/>
      <c r="G64" s="9"/>
      <c r="H64" s="9"/>
      <c r="I64" s="9"/>
      <c r="J64" s="9"/>
      <c r="K64" s="9"/>
      <c r="L64" s="9"/>
      <c r="M64" s="9"/>
      <c r="N64" s="9"/>
      <c r="O64" s="91"/>
      <c r="P64" s="91"/>
      <c r="Q64" s="87"/>
      <c r="R64" s="87"/>
      <c r="S64" s="9"/>
      <c r="T64" s="47"/>
      <c r="U64" s="9"/>
      <c r="W64" s="67" t="str">
        <f>$A$4&amp;" "&amp;A65&amp;"("&amp;B65&amp;","&amp;C65&amp;"^)"</f>
        <v>수내동 양지6단지금호청구('92.11.,286^)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67"/>
        <v/>
      </c>
      <c r="AI64" s="106" t="str">
        <f t="shared" si="66"/>
        <v/>
      </c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</row>
    <row r="65" spans="1:48" x14ac:dyDescent="0.3">
      <c r="A65" s="9" t="s">
        <v>986</v>
      </c>
      <c r="B65" s="10" t="s">
        <v>1666</v>
      </c>
      <c r="C65" s="88">
        <v>286</v>
      </c>
      <c r="D65" s="86">
        <v>75.7</v>
      </c>
      <c r="E65" s="87">
        <v>23</v>
      </c>
      <c r="F65" s="86">
        <v>59.6</v>
      </c>
      <c r="G65" s="17">
        <v>18</v>
      </c>
      <c r="H65" s="88">
        <v>79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9">
        <v>2</v>
      </c>
      <c r="R65" s="79">
        <v>1</v>
      </c>
      <c r="S65" s="79" t="s">
        <v>72</v>
      </c>
      <c r="T65" s="5">
        <v>75</v>
      </c>
      <c r="U65" s="9"/>
      <c r="W65" s="86">
        <f t="shared" ref="W65:X68" si="114">D65</f>
        <v>75.7</v>
      </c>
      <c r="X65" s="87">
        <f t="shared" si="114"/>
        <v>23</v>
      </c>
      <c r="Y65" s="92">
        <f t="shared" ref="Y65:Z68" si="115">H65</f>
        <v>79</v>
      </c>
      <c r="Z65" s="90">
        <f t="shared" si="115"/>
        <v>0</v>
      </c>
      <c r="AA65" s="90">
        <f>K65</f>
        <v>0</v>
      </c>
      <c r="AB65" s="90">
        <f t="shared" ref="AB65:AD68" si="116">M65</f>
        <v>0</v>
      </c>
      <c r="AC65" s="4" t="str">
        <f t="shared" si="116"/>
        <v/>
      </c>
      <c r="AD65" s="91">
        <f t="shared" si="116"/>
        <v>0</v>
      </c>
      <c r="AE65" s="79" t="str">
        <f>S65</f>
        <v>계</v>
      </c>
      <c r="AF65" s="79" t="str">
        <f>Q65&amp;"/"&amp;R65</f>
        <v>2/1</v>
      </c>
      <c r="AH65" s="20" t="str">
        <f t="shared" si="67"/>
        <v>양지6단지금호청구</v>
      </c>
      <c r="AI65" s="87">
        <f t="shared" si="66"/>
        <v>23</v>
      </c>
      <c r="AJ65" s="79" t="str">
        <f>IF(AI65="","",$AJ$2)</f>
        <v>A-</v>
      </c>
      <c r="AK65" s="79" t="s">
        <v>13</v>
      </c>
      <c r="AL65" s="79" t="s">
        <v>62</v>
      </c>
      <c r="AM65" s="79" t="s">
        <v>63</v>
      </c>
      <c r="AN65" s="79" t="str">
        <f>IF(AI65="","",$AN$2)</f>
        <v>C</v>
      </c>
      <c r="AO65" s="79" t="str">
        <f>IF(N65="","",IF(N65&gt;=$AO$1/100,"O","X"))</f>
        <v/>
      </c>
      <c r="AP65" s="79" t="str">
        <f>IF(I65="","",IF(I65&lt;=$AP$1,"O","X"))</f>
        <v/>
      </c>
      <c r="AQ65" s="79" t="str">
        <f>IF(O65="","",IF(O65&lt;=$AQ$1,"O","X"))</f>
        <v>O</v>
      </c>
      <c r="AR65" s="79" t="str">
        <f>IF(M65="","",IF(M65&lt;=$AR$1,"O","X"))</f>
        <v>O</v>
      </c>
      <c r="AS65" s="79" t="s">
        <v>2</v>
      </c>
      <c r="AT65" s="79" t="str">
        <f>IF(OR(F65="",AI65=""),"",IF(AND((F65&lt;=85),(AI65&gt;=15)),"O","X"))</f>
        <v>O</v>
      </c>
      <c r="AU65" s="79" t="str">
        <f>IF(C65="","",IF(C65&gt;=$AU$1,"O","X"))</f>
        <v>X</v>
      </c>
      <c r="AV65" s="79" t="str">
        <f>IF(AO65="","",IF(AND(AO65="O",AP65="O",AR65="O",AT65="O",AU65="O"),"후보","X"))</f>
        <v/>
      </c>
    </row>
    <row r="66" spans="1:48" x14ac:dyDescent="0.3">
      <c r="A66" s="9" t="s">
        <v>986</v>
      </c>
      <c r="B66" s="10" t="s">
        <v>1666</v>
      </c>
      <c r="C66" s="88">
        <v>286</v>
      </c>
      <c r="D66" s="86">
        <v>76.099999999999994</v>
      </c>
      <c r="E66" s="87">
        <v>23</v>
      </c>
      <c r="F66" s="86">
        <v>59.9</v>
      </c>
      <c r="G66" s="17">
        <v>18</v>
      </c>
      <c r="H66" s="88">
        <v>79</v>
      </c>
      <c r="I66" s="89"/>
      <c r="J66" s="89"/>
      <c r="K66" s="89"/>
      <c r="L66" s="89"/>
      <c r="M66" s="90">
        <f>I66-K66</f>
        <v>0</v>
      </c>
      <c r="N66" s="4" t="str">
        <f>IF(ISERROR(K66/I66),"",K66/I66)</f>
        <v/>
      </c>
      <c r="O66" s="91">
        <f>I66/E66</f>
        <v>0</v>
      </c>
      <c r="P66" s="91">
        <f>K66/E66</f>
        <v>0</v>
      </c>
      <c r="Q66" s="79">
        <v>2</v>
      </c>
      <c r="R66" s="79">
        <v>1</v>
      </c>
      <c r="S66" s="79" t="s">
        <v>72</v>
      </c>
      <c r="T66" s="5" t="s">
        <v>254</v>
      </c>
      <c r="U66" s="9"/>
      <c r="W66" s="86">
        <f t="shared" si="114"/>
        <v>76.099999999999994</v>
      </c>
      <c r="X66" s="87">
        <f t="shared" si="114"/>
        <v>23</v>
      </c>
      <c r="Y66" s="92">
        <f t="shared" si="115"/>
        <v>79</v>
      </c>
      <c r="Z66" s="90">
        <f t="shared" si="115"/>
        <v>0</v>
      </c>
      <c r="AA66" s="90">
        <f>K66</f>
        <v>0</v>
      </c>
      <c r="AB66" s="90">
        <f t="shared" si="116"/>
        <v>0</v>
      </c>
      <c r="AC66" s="4" t="str">
        <f t="shared" si="116"/>
        <v/>
      </c>
      <c r="AD66" s="91">
        <f t="shared" si="116"/>
        <v>0</v>
      </c>
      <c r="AE66" s="79" t="str">
        <f>S66</f>
        <v>계</v>
      </c>
      <c r="AF66" s="79" t="str">
        <f>Q66&amp;"/"&amp;R66</f>
        <v>2/1</v>
      </c>
      <c r="AH66" s="20" t="str">
        <f t="shared" si="67"/>
        <v>양지6단지금호청구</v>
      </c>
      <c r="AI66" s="87">
        <f t="shared" si="66"/>
        <v>23</v>
      </c>
      <c r="AJ66" s="79" t="str">
        <f>IF(AI66="","",$AJ$2)</f>
        <v>A-</v>
      </c>
      <c r="AK66" s="79" t="s">
        <v>13</v>
      </c>
      <c r="AL66" s="79" t="s">
        <v>62</v>
      </c>
      <c r="AM66" s="79" t="s">
        <v>63</v>
      </c>
      <c r="AN66" s="79" t="str">
        <f>IF(AI66="","",$AN$2)</f>
        <v>C</v>
      </c>
      <c r="AO66" s="79" t="str">
        <f>IF(N66="","",IF(N66&gt;=$AO$1/100,"O","X"))</f>
        <v/>
      </c>
      <c r="AP66" s="79" t="str">
        <f>IF(I66="","",IF(I66&lt;=$AP$1,"O","X"))</f>
        <v/>
      </c>
      <c r="AQ66" s="79" t="str">
        <f>IF(O66="","",IF(O66&lt;=$AQ$1,"O","X"))</f>
        <v>O</v>
      </c>
      <c r="AR66" s="79" t="str">
        <f>IF(M66="","",IF(M66&lt;=$AR$1,"O","X"))</f>
        <v>O</v>
      </c>
      <c r="AS66" s="79" t="s">
        <v>2</v>
      </c>
      <c r="AT66" s="79" t="str">
        <f>IF(OR(F66="",AI66=""),"",IF(AND((F66&lt;=85),(AI66&gt;=15)),"O","X"))</f>
        <v>O</v>
      </c>
      <c r="AU66" s="79" t="str">
        <f>IF(C66="","",IF(C66&gt;=$AU$1,"O","X"))</f>
        <v>X</v>
      </c>
      <c r="AV66" s="79" t="str">
        <f>IF(AO66="","",IF(AND(AO66="O",AP66="O",AR66="O",AT66="O",AU66="O"),"후보","X"))</f>
        <v/>
      </c>
    </row>
    <row r="67" spans="1:48" x14ac:dyDescent="0.3">
      <c r="A67" s="9" t="s">
        <v>986</v>
      </c>
      <c r="B67" s="10" t="s">
        <v>1666</v>
      </c>
      <c r="C67" s="88">
        <v>286</v>
      </c>
      <c r="D67" s="86">
        <v>78.900000000000006</v>
      </c>
      <c r="E67" s="87">
        <v>24</v>
      </c>
      <c r="F67" s="86">
        <v>55.4</v>
      </c>
      <c r="G67" s="17">
        <v>17</v>
      </c>
      <c r="H67" s="88">
        <v>64</v>
      </c>
      <c r="I67" s="89"/>
      <c r="J67" s="89"/>
      <c r="K67" s="89"/>
      <c r="L67" s="89"/>
      <c r="M67" s="90">
        <f>I67-K67</f>
        <v>0</v>
      </c>
      <c r="N67" s="4" t="str">
        <f>IF(ISERROR(K67/I67),"",K67/I67)</f>
        <v/>
      </c>
      <c r="O67" s="91">
        <f>I67/E67</f>
        <v>0</v>
      </c>
      <c r="P67" s="91">
        <f>K67/E67</f>
        <v>0</v>
      </c>
      <c r="Q67" s="79">
        <v>2</v>
      </c>
      <c r="R67" s="79">
        <v>1</v>
      </c>
      <c r="S67" s="79" t="s">
        <v>72</v>
      </c>
      <c r="T67" s="5" t="s">
        <v>89</v>
      </c>
      <c r="U67" s="9"/>
      <c r="W67" s="86">
        <f t="shared" si="114"/>
        <v>78.900000000000006</v>
      </c>
      <c r="X67" s="87">
        <f t="shared" si="114"/>
        <v>24</v>
      </c>
      <c r="Y67" s="92">
        <f t="shared" si="115"/>
        <v>64</v>
      </c>
      <c r="Z67" s="90">
        <f t="shared" si="115"/>
        <v>0</v>
      </c>
      <c r="AA67" s="90">
        <f>K67</f>
        <v>0</v>
      </c>
      <c r="AB67" s="90">
        <f t="shared" si="116"/>
        <v>0</v>
      </c>
      <c r="AC67" s="4" t="str">
        <f t="shared" si="116"/>
        <v/>
      </c>
      <c r="AD67" s="91">
        <f t="shared" si="116"/>
        <v>0</v>
      </c>
      <c r="AE67" s="79" t="str">
        <f>S67</f>
        <v>계</v>
      </c>
      <c r="AF67" s="79" t="str">
        <f>Q67&amp;"/"&amp;R67</f>
        <v>2/1</v>
      </c>
      <c r="AH67" s="20" t="str">
        <f t="shared" si="67"/>
        <v>양지6단지금호청구</v>
      </c>
      <c r="AI67" s="87">
        <f t="shared" ref="AI67:AI98" si="117">IF(E67="","",E67)</f>
        <v>24</v>
      </c>
      <c r="AJ67" s="79" t="str">
        <f>IF(AI67="","",$AJ$2)</f>
        <v>A-</v>
      </c>
      <c r="AK67" s="79" t="s">
        <v>13</v>
      </c>
      <c r="AL67" s="79" t="s">
        <v>62</v>
      </c>
      <c r="AM67" s="79" t="s">
        <v>63</v>
      </c>
      <c r="AN67" s="79" t="str">
        <f>IF(AI67="","",$AN$2)</f>
        <v>C</v>
      </c>
      <c r="AO67" s="79" t="str">
        <f>IF(N67="","",IF(N67&gt;=$AO$1/100,"O","X"))</f>
        <v/>
      </c>
      <c r="AP67" s="79" t="str">
        <f>IF(I67="","",IF(I67&lt;=$AP$1,"O","X"))</f>
        <v/>
      </c>
      <c r="AQ67" s="79" t="str">
        <f>IF(O67="","",IF(O67&lt;=$AQ$1,"O","X"))</f>
        <v>O</v>
      </c>
      <c r="AR67" s="79" t="str">
        <f>IF(M67="","",IF(M67&lt;=$AR$1,"O","X"))</f>
        <v>O</v>
      </c>
      <c r="AS67" s="79" t="s">
        <v>2</v>
      </c>
      <c r="AT67" s="79" t="str">
        <f>IF(OR(F67="",AI67=""),"",IF(AND((F67&lt;=85),(AI67&gt;=15)),"O","X"))</f>
        <v>O</v>
      </c>
      <c r="AU67" s="79" t="str">
        <f>IF(C67="","",IF(C67&gt;=$AU$1,"O","X"))</f>
        <v>X</v>
      </c>
      <c r="AV67" s="79" t="str">
        <f>IF(AO67="","",IF(AND(AO67="O",AP67="O",AR67="O",AT67="O",AU67="O"),"후보","X"))</f>
        <v/>
      </c>
    </row>
    <row r="68" spans="1:48" x14ac:dyDescent="0.3">
      <c r="A68" s="9" t="s">
        <v>986</v>
      </c>
      <c r="B68" s="10" t="s">
        <v>1666</v>
      </c>
      <c r="C68" s="88">
        <v>286</v>
      </c>
      <c r="D68" s="86">
        <v>92.7</v>
      </c>
      <c r="E68" s="87">
        <v>28</v>
      </c>
      <c r="F68" s="86">
        <v>65.099999999999994</v>
      </c>
      <c r="G68" s="17">
        <v>20</v>
      </c>
      <c r="H68" s="88">
        <v>64</v>
      </c>
      <c r="I68" s="89"/>
      <c r="J68" s="89"/>
      <c r="K68" s="89"/>
      <c r="L68" s="89"/>
      <c r="M68" s="90">
        <f>I68-K68</f>
        <v>0</v>
      </c>
      <c r="N68" s="4" t="str">
        <f>IF(ISERROR(K68/I68),"",K68/I68)</f>
        <v/>
      </c>
      <c r="O68" s="91">
        <f>I68/E68</f>
        <v>0</v>
      </c>
      <c r="P68" s="91">
        <f>K68/E68</f>
        <v>0</v>
      </c>
      <c r="Q68" s="79">
        <v>3</v>
      </c>
      <c r="R68" s="79">
        <v>1</v>
      </c>
      <c r="S68" s="79" t="s">
        <v>72</v>
      </c>
      <c r="T68" s="5">
        <v>92</v>
      </c>
      <c r="U68" s="9"/>
      <c r="W68" s="86">
        <f t="shared" si="114"/>
        <v>92.7</v>
      </c>
      <c r="X68" s="87">
        <f t="shared" si="114"/>
        <v>28</v>
      </c>
      <c r="Y68" s="92">
        <f t="shared" si="115"/>
        <v>64</v>
      </c>
      <c r="Z68" s="90">
        <f t="shared" si="115"/>
        <v>0</v>
      </c>
      <c r="AA68" s="90">
        <f>K68</f>
        <v>0</v>
      </c>
      <c r="AB68" s="90">
        <f t="shared" si="116"/>
        <v>0</v>
      </c>
      <c r="AC68" s="4" t="str">
        <f t="shared" si="116"/>
        <v/>
      </c>
      <c r="AD68" s="91">
        <f t="shared" si="116"/>
        <v>0</v>
      </c>
      <c r="AE68" s="79" t="str">
        <f>S68</f>
        <v>계</v>
      </c>
      <c r="AF68" s="79" t="str">
        <f>Q68&amp;"/"&amp;R68</f>
        <v>3/1</v>
      </c>
      <c r="AH68" s="20" t="str">
        <f t="shared" si="67"/>
        <v>양지6단지금호청구</v>
      </c>
      <c r="AI68" s="87">
        <f t="shared" si="117"/>
        <v>28</v>
      </c>
      <c r="AJ68" s="79" t="str">
        <f>IF(AI68="","",$AJ$2)</f>
        <v>A-</v>
      </c>
      <c r="AK68" s="79" t="s">
        <v>13</v>
      </c>
      <c r="AL68" s="79" t="s">
        <v>62</v>
      </c>
      <c r="AM68" s="79" t="s">
        <v>63</v>
      </c>
      <c r="AN68" s="79" t="str">
        <f>IF(AI68="","",$AN$2)</f>
        <v>C</v>
      </c>
      <c r="AO68" s="79" t="str">
        <f>IF(N68="","",IF(N68&gt;=$AO$1/100,"O","X"))</f>
        <v/>
      </c>
      <c r="AP68" s="79" t="str">
        <f>IF(I68="","",IF(I68&lt;=$AP$1,"O","X"))</f>
        <v/>
      </c>
      <c r="AQ68" s="79" t="str">
        <f>IF(O68="","",IF(O68&lt;=$AQ$1,"O","X"))</f>
        <v>O</v>
      </c>
      <c r="AR68" s="79" t="str">
        <f>IF(M68="","",IF(M68&lt;=$AR$1,"O","X"))</f>
        <v>O</v>
      </c>
      <c r="AS68" s="79" t="s">
        <v>2</v>
      </c>
      <c r="AT68" s="79" t="str">
        <f>IF(OR(F68="",AI68=""),"",IF(AND((F68&lt;=85),(AI68&gt;=15)),"O","X"))</f>
        <v>O</v>
      </c>
      <c r="AU68" s="79" t="str">
        <f>IF(C68="","",IF(C68&gt;=$AU$1,"O","X"))</f>
        <v>X</v>
      </c>
      <c r="AV68" s="79" t="str">
        <f>IF(AO68="","",IF(AND(AO68="O",AP68="O",AR68="O",AT68="O",AU68="O"),"후보","X"))</f>
        <v/>
      </c>
    </row>
    <row r="69" spans="1:48" x14ac:dyDescent="0.3">
      <c r="A69" s="9"/>
      <c r="B69" s="79"/>
      <c r="C69" s="6"/>
      <c r="D69" s="9"/>
      <c r="E69" s="14"/>
      <c r="F69" s="86"/>
      <c r="G69" s="9"/>
      <c r="H69" s="9"/>
      <c r="I69" s="9"/>
      <c r="J69" s="9"/>
      <c r="K69" s="9"/>
      <c r="L69" s="9"/>
      <c r="M69" s="9"/>
      <c r="N69" s="9"/>
      <c r="O69" s="91"/>
      <c r="P69" s="91"/>
      <c r="Q69" s="87"/>
      <c r="R69" s="87"/>
      <c r="S69" s="9"/>
      <c r="T69" s="47"/>
      <c r="U69" s="9"/>
      <c r="W69" s="67" t="str">
        <f>$A$4&amp;" "&amp;A70&amp;"("&amp;B70&amp;","&amp;C70&amp;"^)"</f>
        <v>수내동 파크타운롯데('93.05.,842^)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100" si="118">IF(A69="","",A69)</f>
        <v/>
      </c>
      <c r="AI69" s="106" t="str">
        <f t="shared" si="117"/>
        <v/>
      </c>
      <c r="AJ69" s="79"/>
      <c r="AK69" s="79"/>
      <c r="AL69" s="79"/>
      <c r="AM69" s="79"/>
      <c r="AN69" s="79"/>
      <c r="AO69" s="79"/>
      <c r="AP69" s="79"/>
      <c r="AQ69" s="79"/>
      <c r="AR69" s="79"/>
      <c r="AS69" s="79"/>
      <c r="AT69" s="79"/>
      <c r="AU69" s="79"/>
      <c r="AV69" s="79"/>
    </row>
    <row r="70" spans="1:48" x14ac:dyDescent="0.3">
      <c r="A70" s="9" t="s">
        <v>990</v>
      </c>
      <c r="B70" s="10" t="s">
        <v>1668</v>
      </c>
      <c r="C70" s="88">
        <v>842</v>
      </c>
      <c r="D70" s="86">
        <v>105.1</v>
      </c>
      <c r="E70" s="87">
        <v>32</v>
      </c>
      <c r="F70" s="86">
        <v>84.6</v>
      </c>
      <c r="G70" s="17">
        <v>26</v>
      </c>
      <c r="H70" s="88">
        <v>104</v>
      </c>
      <c r="I70" s="89">
        <v>160000</v>
      </c>
      <c r="J70" s="89" t="s">
        <v>64</v>
      </c>
      <c r="K70" s="89"/>
      <c r="L70" s="89"/>
      <c r="M70" s="90">
        <f t="shared" ref="M70:M79" si="119">I70-K70</f>
        <v>160000</v>
      </c>
      <c r="N70" s="4">
        <f t="shared" ref="N70:N79" si="120">IF(ISERROR(K70/I70),"",K70/I70)</f>
        <v>0</v>
      </c>
      <c r="O70" s="91">
        <f t="shared" ref="O70:O79" si="121">I70/E70</f>
        <v>5000</v>
      </c>
      <c r="P70" s="91">
        <f t="shared" ref="P70:P79" si="122">K70/E70</f>
        <v>0</v>
      </c>
      <c r="Q70" s="79">
        <v>3</v>
      </c>
      <c r="R70" s="79">
        <v>2</v>
      </c>
      <c r="S70" s="79" t="s">
        <v>72</v>
      </c>
      <c r="T70" s="5">
        <v>105</v>
      </c>
      <c r="U70" s="9"/>
      <c r="W70" s="86">
        <f t="shared" ref="W70:W79" si="123">D70</f>
        <v>105.1</v>
      </c>
      <c r="X70" s="87">
        <f t="shared" ref="X70:X79" si="124">E70</f>
        <v>32</v>
      </c>
      <c r="Y70" s="92">
        <f t="shared" ref="Y70:Y79" si="125">H70</f>
        <v>104</v>
      </c>
      <c r="Z70" s="90">
        <f t="shared" ref="Z70:Z79" si="126">I70</f>
        <v>160000</v>
      </c>
      <c r="AA70" s="90">
        <f t="shared" ref="AA70:AA79" si="127">K70</f>
        <v>0</v>
      </c>
      <c r="AB70" s="90">
        <f t="shared" ref="AB70:AB79" si="128">M70</f>
        <v>160000</v>
      </c>
      <c r="AC70" s="4">
        <f t="shared" ref="AC70:AC79" si="129">N70</f>
        <v>0</v>
      </c>
      <c r="AD70" s="91">
        <f t="shared" ref="AD70:AD79" si="130">O70</f>
        <v>5000</v>
      </c>
      <c r="AE70" s="79" t="str">
        <f t="shared" ref="AE70:AE79" si="131">S70</f>
        <v>계</v>
      </c>
      <c r="AF70" s="79" t="str">
        <f t="shared" ref="AF70:AF79" si="132">Q70&amp;"/"&amp;R70</f>
        <v>3/2</v>
      </c>
      <c r="AH70" s="20" t="str">
        <f t="shared" si="118"/>
        <v>파크타운롯데</v>
      </c>
      <c r="AI70" s="87">
        <f t="shared" si="117"/>
        <v>32</v>
      </c>
      <c r="AJ70" s="79" t="str">
        <f t="shared" ref="AJ70:AJ79" si="133">IF(AI70="","",$AJ$2)</f>
        <v>A-</v>
      </c>
      <c r="AK70" s="79" t="s">
        <v>13</v>
      </c>
      <c r="AL70" s="79" t="s">
        <v>62</v>
      </c>
      <c r="AM70" s="79" t="s">
        <v>63</v>
      </c>
      <c r="AN70" s="79" t="str">
        <f t="shared" ref="AN70:AN79" si="134">IF(AI70="","",$AN$2)</f>
        <v>C</v>
      </c>
      <c r="AO70" s="79" t="str">
        <f t="shared" ref="AO70:AO79" si="135">IF(N70="","",IF(N70&gt;=$AO$1/100,"O","X"))</f>
        <v>X</v>
      </c>
      <c r="AP70" s="79" t="str">
        <f t="shared" ref="AP70:AP79" si="136">IF(I70="","",IF(I70&lt;=$AP$1,"O","X"))</f>
        <v>X</v>
      </c>
      <c r="AQ70" s="79" t="str">
        <f t="shared" ref="AQ70:AQ79" si="137">IF(O70="","",IF(O70&lt;=$AQ$1,"O","X"))</f>
        <v>X</v>
      </c>
      <c r="AR70" s="79" t="str">
        <f t="shared" ref="AR70:AR79" si="138">IF(M70="","",IF(M70&lt;=$AR$1,"O","X"))</f>
        <v>X</v>
      </c>
      <c r="AS70" s="79" t="s">
        <v>2</v>
      </c>
      <c r="AT70" s="79" t="str">
        <f t="shared" ref="AT70:AT79" si="139">IF(OR(F70="",AI70=""),"",IF(AND((F70&lt;=85),(AI70&gt;=15)),"O","X"))</f>
        <v>O</v>
      </c>
      <c r="AU70" s="79" t="str">
        <f t="shared" ref="AU70:AU79" si="140">IF(C70="","",IF(C70&gt;=$AU$1,"O","X"))</f>
        <v>O</v>
      </c>
      <c r="AV70" s="79" t="str">
        <f t="shared" ref="AV70:AV79" si="141">IF(AO70="","",IF(AND(AO70="O",AP70="O",AR70="O",AT70="O",AU70="O"),"후보","X"))</f>
        <v>X</v>
      </c>
    </row>
    <row r="71" spans="1:48" x14ac:dyDescent="0.3">
      <c r="A71" s="9" t="s">
        <v>990</v>
      </c>
      <c r="B71" s="10" t="s">
        <v>1668</v>
      </c>
      <c r="C71" s="88">
        <v>842</v>
      </c>
      <c r="D71" s="86">
        <v>124.6</v>
      </c>
      <c r="E71" s="87">
        <v>38</v>
      </c>
      <c r="F71" s="86">
        <v>101.9</v>
      </c>
      <c r="G71" s="17">
        <v>31</v>
      </c>
      <c r="H71" s="88">
        <v>186</v>
      </c>
      <c r="I71" s="89">
        <v>160000</v>
      </c>
      <c r="J71" s="89" t="s">
        <v>81</v>
      </c>
      <c r="K71" s="89">
        <v>100000</v>
      </c>
      <c r="L71" s="89" t="s">
        <v>83</v>
      </c>
      <c r="M71" s="90">
        <f t="shared" si="119"/>
        <v>60000</v>
      </c>
      <c r="N71" s="4">
        <f t="shared" si="120"/>
        <v>0.625</v>
      </c>
      <c r="O71" s="91">
        <f t="shared" si="121"/>
        <v>4210.5263157894733</v>
      </c>
      <c r="P71" s="91">
        <f t="shared" si="122"/>
        <v>2631.5789473684213</v>
      </c>
      <c r="Q71" s="79">
        <v>4</v>
      </c>
      <c r="R71" s="79">
        <v>2</v>
      </c>
      <c r="S71" s="79" t="s">
        <v>72</v>
      </c>
      <c r="T71" s="5" t="s">
        <v>250</v>
      </c>
      <c r="U71" s="9"/>
      <c r="W71" s="86">
        <f t="shared" si="123"/>
        <v>124.6</v>
      </c>
      <c r="X71" s="87">
        <f t="shared" si="124"/>
        <v>38</v>
      </c>
      <c r="Y71" s="92">
        <f t="shared" si="125"/>
        <v>186</v>
      </c>
      <c r="Z71" s="90">
        <f t="shared" si="126"/>
        <v>160000</v>
      </c>
      <c r="AA71" s="90">
        <f t="shared" si="127"/>
        <v>100000</v>
      </c>
      <c r="AB71" s="90">
        <f t="shared" si="128"/>
        <v>60000</v>
      </c>
      <c r="AC71" s="4">
        <f t="shared" si="129"/>
        <v>0.625</v>
      </c>
      <c r="AD71" s="91">
        <f t="shared" si="130"/>
        <v>4210.5263157894733</v>
      </c>
      <c r="AE71" s="79" t="str">
        <f t="shared" si="131"/>
        <v>계</v>
      </c>
      <c r="AF71" s="79" t="str">
        <f t="shared" si="132"/>
        <v>4/2</v>
      </c>
      <c r="AH71" s="20" t="str">
        <f t="shared" si="118"/>
        <v>파크타운롯데</v>
      </c>
      <c r="AI71" s="87">
        <f t="shared" si="117"/>
        <v>38</v>
      </c>
      <c r="AJ71" s="79" t="str">
        <f t="shared" si="133"/>
        <v>A-</v>
      </c>
      <c r="AK71" s="79" t="s">
        <v>13</v>
      </c>
      <c r="AL71" s="79" t="s">
        <v>62</v>
      </c>
      <c r="AM71" s="79" t="s">
        <v>63</v>
      </c>
      <c r="AN71" s="79" t="str">
        <f t="shared" si="134"/>
        <v>C</v>
      </c>
      <c r="AO71" s="79" t="str">
        <f t="shared" si="135"/>
        <v>X</v>
      </c>
      <c r="AP71" s="79" t="str">
        <f t="shared" si="136"/>
        <v>X</v>
      </c>
      <c r="AQ71" s="79" t="str">
        <f t="shared" si="137"/>
        <v>X</v>
      </c>
      <c r="AR71" s="79" t="str">
        <f t="shared" si="138"/>
        <v>X</v>
      </c>
      <c r="AS71" s="79" t="s">
        <v>2</v>
      </c>
      <c r="AT71" s="79" t="str">
        <f t="shared" si="139"/>
        <v>X</v>
      </c>
      <c r="AU71" s="79" t="str">
        <f t="shared" si="140"/>
        <v>O</v>
      </c>
      <c r="AV71" s="79" t="str">
        <f t="shared" si="141"/>
        <v>X</v>
      </c>
    </row>
    <row r="72" spans="1:48" x14ac:dyDescent="0.3">
      <c r="A72" s="9" t="s">
        <v>990</v>
      </c>
      <c r="B72" s="10" t="s">
        <v>1668</v>
      </c>
      <c r="C72" s="88">
        <v>842</v>
      </c>
      <c r="D72" s="86">
        <v>125.4</v>
      </c>
      <c r="E72" s="87">
        <v>38</v>
      </c>
      <c r="F72" s="86">
        <v>101.8</v>
      </c>
      <c r="G72" s="17">
        <v>31</v>
      </c>
      <c r="H72" s="88">
        <v>108</v>
      </c>
      <c r="I72" s="89">
        <v>175000</v>
      </c>
      <c r="J72" s="89" t="s">
        <v>82</v>
      </c>
      <c r="K72" s="89">
        <v>90000</v>
      </c>
      <c r="L72" s="89" t="s">
        <v>80</v>
      </c>
      <c r="M72" s="90">
        <f t="shared" si="119"/>
        <v>85000</v>
      </c>
      <c r="N72" s="4">
        <f t="shared" si="120"/>
        <v>0.51428571428571423</v>
      </c>
      <c r="O72" s="91">
        <f t="shared" si="121"/>
        <v>4605.2631578947367</v>
      </c>
      <c r="P72" s="91">
        <f t="shared" si="122"/>
        <v>2368.4210526315787</v>
      </c>
      <c r="Q72" s="79">
        <v>3</v>
      </c>
      <c r="R72" s="79">
        <v>2</v>
      </c>
      <c r="S72" s="79" t="s">
        <v>72</v>
      </c>
      <c r="T72" s="5" t="s">
        <v>251</v>
      </c>
      <c r="U72" s="9"/>
      <c r="W72" s="86">
        <f t="shared" si="123"/>
        <v>125.4</v>
      </c>
      <c r="X72" s="87">
        <f t="shared" si="124"/>
        <v>38</v>
      </c>
      <c r="Y72" s="92">
        <f t="shared" si="125"/>
        <v>108</v>
      </c>
      <c r="Z72" s="90">
        <f t="shared" si="126"/>
        <v>175000</v>
      </c>
      <c r="AA72" s="90">
        <f t="shared" si="127"/>
        <v>90000</v>
      </c>
      <c r="AB72" s="90">
        <f t="shared" si="128"/>
        <v>85000</v>
      </c>
      <c r="AC72" s="4">
        <f t="shared" si="129"/>
        <v>0.51428571428571423</v>
      </c>
      <c r="AD72" s="91">
        <f t="shared" si="130"/>
        <v>4605.2631578947367</v>
      </c>
      <c r="AE72" s="79" t="str">
        <f t="shared" si="131"/>
        <v>계</v>
      </c>
      <c r="AF72" s="79" t="str">
        <f t="shared" si="132"/>
        <v>3/2</v>
      </c>
      <c r="AH72" s="20" t="str">
        <f t="shared" si="118"/>
        <v>파크타운롯데</v>
      </c>
      <c r="AI72" s="87">
        <f t="shared" si="117"/>
        <v>38</v>
      </c>
      <c r="AJ72" s="79" t="str">
        <f t="shared" si="133"/>
        <v>A-</v>
      </c>
      <c r="AK72" s="79" t="s">
        <v>13</v>
      </c>
      <c r="AL72" s="79" t="s">
        <v>62</v>
      </c>
      <c r="AM72" s="79" t="s">
        <v>63</v>
      </c>
      <c r="AN72" s="79" t="str">
        <f t="shared" si="134"/>
        <v>C</v>
      </c>
      <c r="AO72" s="79" t="str">
        <f t="shared" si="135"/>
        <v>X</v>
      </c>
      <c r="AP72" s="79" t="str">
        <f t="shared" si="136"/>
        <v>X</v>
      </c>
      <c r="AQ72" s="79" t="str">
        <f t="shared" si="137"/>
        <v>X</v>
      </c>
      <c r="AR72" s="79" t="str">
        <f t="shared" si="138"/>
        <v>X</v>
      </c>
      <c r="AS72" s="79" t="s">
        <v>2</v>
      </c>
      <c r="AT72" s="79" t="str">
        <f t="shared" si="139"/>
        <v>X</v>
      </c>
      <c r="AU72" s="79" t="str">
        <f t="shared" si="140"/>
        <v>O</v>
      </c>
      <c r="AV72" s="79" t="str">
        <f t="shared" si="141"/>
        <v>X</v>
      </c>
    </row>
    <row r="73" spans="1:48" x14ac:dyDescent="0.3">
      <c r="A73" s="9" t="s">
        <v>990</v>
      </c>
      <c r="B73" s="10" t="s">
        <v>1668</v>
      </c>
      <c r="C73" s="88">
        <v>842</v>
      </c>
      <c r="D73" s="86">
        <v>157.5</v>
      </c>
      <c r="E73" s="87">
        <v>48</v>
      </c>
      <c r="F73" s="86">
        <v>131.5</v>
      </c>
      <c r="G73" s="17">
        <v>40</v>
      </c>
      <c r="H73" s="88">
        <v>172</v>
      </c>
      <c r="I73" s="89">
        <v>200000</v>
      </c>
      <c r="J73" s="89" t="s">
        <v>80</v>
      </c>
      <c r="K73" s="89">
        <v>105000</v>
      </c>
      <c r="L73" s="89" t="s">
        <v>79</v>
      </c>
      <c r="M73" s="90">
        <f t="shared" si="119"/>
        <v>95000</v>
      </c>
      <c r="N73" s="4">
        <f t="shared" si="120"/>
        <v>0.52500000000000002</v>
      </c>
      <c r="O73" s="91">
        <f t="shared" si="121"/>
        <v>4166.666666666667</v>
      </c>
      <c r="P73" s="91">
        <f t="shared" si="122"/>
        <v>2187.5</v>
      </c>
      <c r="Q73" s="79">
        <v>4</v>
      </c>
      <c r="R73" s="79">
        <v>2</v>
      </c>
      <c r="S73" s="79" t="s">
        <v>72</v>
      </c>
      <c r="T73" s="5">
        <v>157</v>
      </c>
      <c r="U73" s="9"/>
      <c r="W73" s="86">
        <f t="shared" si="123"/>
        <v>157.5</v>
      </c>
      <c r="X73" s="87">
        <f t="shared" si="124"/>
        <v>48</v>
      </c>
      <c r="Y73" s="92">
        <f t="shared" si="125"/>
        <v>172</v>
      </c>
      <c r="Z73" s="90">
        <f t="shared" si="126"/>
        <v>200000</v>
      </c>
      <c r="AA73" s="90">
        <f t="shared" si="127"/>
        <v>105000</v>
      </c>
      <c r="AB73" s="90">
        <f t="shared" si="128"/>
        <v>95000</v>
      </c>
      <c r="AC73" s="4">
        <f t="shared" si="129"/>
        <v>0.52500000000000002</v>
      </c>
      <c r="AD73" s="91">
        <f t="shared" si="130"/>
        <v>4166.666666666667</v>
      </c>
      <c r="AE73" s="79" t="str">
        <f t="shared" si="131"/>
        <v>계</v>
      </c>
      <c r="AF73" s="79" t="str">
        <f t="shared" si="132"/>
        <v>4/2</v>
      </c>
      <c r="AH73" s="20" t="str">
        <f t="shared" si="118"/>
        <v>파크타운롯데</v>
      </c>
      <c r="AI73" s="87">
        <f t="shared" si="117"/>
        <v>48</v>
      </c>
      <c r="AJ73" s="79" t="str">
        <f t="shared" si="133"/>
        <v>A-</v>
      </c>
      <c r="AK73" s="79" t="s">
        <v>13</v>
      </c>
      <c r="AL73" s="79" t="s">
        <v>62</v>
      </c>
      <c r="AM73" s="79" t="s">
        <v>63</v>
      </c>
      <c r="AN73" s="79" t="str">
        <f t="shared" si="134"/>
        <v>C</v>
      </c>
      <c r="AO73" s="79" t="str">
        <f t="shared" si="135"/>
        <v>X</v>
      </c>
      <c r="AP73" s="79" t="str">
        <f t="shared" si="136"/>
        <v>X</v>
      </c>
      <c r="AQ73" s="79" t="str">
        <f t="shared" si="137"/>
        <v>X</v>
      </c>
      <c r="AR73" s="79" t="str">
        <f t="shared" si="138"/>
        <v>X</v>
      </c>
      <c r="AS73" s="79" t="s">
        <v>2</v>
      </c>
      <c r="AT73" s="79" t="str">
        <f t="shared" si="139"/>
        <v>X</v>
      </c>
      <c r="AU73" s="79" t="str">
        <f t="shared" si="140"/>
        <v>O</v>
      </c>
      <c r="AV73" s="79" t="str">
        <f t="shared" si="141"/>
        <v>X</v>
      </c>
    </row>
    <row r="74" spans="1:48" x14ac:dyDescent="0.3">
      <c r="A74" s="9" t="s">
        <v>990</v>
      </c>
      <c r="B74" s="10" t="s">
        <v>1668</v>
      </c>
      <c r="C74" s="88">
        <v>842</v>
      </c>
      <c r="D74" s="86">
        <v>162.30000000000001</v>
      </c>
      <c r="E74" s="87">
        <v>49</v>
      </c>
      <c r="F74" s="86">
        <v>134.4</v>
      </c>
      <c r="G74" s="17">
        <v>41</v>
      </c>
      <c r="H74" s="88">
        <v>63</v>
      </c>
      <c r="I74" s="89">
        <v>195000</v>
      </c>
      <c r="J74" s="89" t="s">
        <v>80</v>
      </c>
      <c r="K74" s="89">
        <v>105000</v>
      </c>
      <c r="L74" s="89" t="s">
        <v>79</v>
      </c>
      <c r="M74" s="90">
        <f t="shared" si="119"/>
        <v>90000</v>
      </c>
      <c r="N74" s="4">
        <f t="shared" si="120"/>
        <v>0.53846153846153844</v>
      </c>
      <c r="O74" s="91">
        <f t="shared" si="121"/>
        <v>3979.591836734694</v>
      </c>
      <c r="P74" s="91">
        <f t="shared" si="122"/>
        <v>2142.8571428571427</v>
      </c>
      <c r="Q74" s="79">
        <v>4</v>
      </c>
      <c r="R74" s="79">
        <v>2</v>
      </c>
      <c r="S74" s="79" t="s">
        <v>72</v>
      </c>
      <c r="T74" s="5">
        <v>162</v>
      </c>
      <c r="U74" s="9"/>
      <c r="W74" s="86">
        <f t="shared" si="123"/>
        <v>162.30000000000001</v>
      </c>
      <c r="X74" s="87">
        <f t="shared" si="124"/>
        <v>49</v>
      </c>
      <c r="Y74" s="92">
        <f t="shared" si="125"/>
        <v>63</v>
      </c>
      <c r="Z74" s="90">
        <f t="shared" si="126"/>
        <v>195000</v>
      </c>
      <c r="AA74" s="90">
        <f t="shared" si="127"/>
        <v>105000</v>
      </c>
      <c r="AB74" s="90">
        <f t="shared" si="128"/>
        <v>90000</v>
      </c>
      <c r="AC74" s="4">
        <f t="shared" si="129"/>
        <v>0.53846153846153844</v>
      </c>
      <c r="AD74" s="91">
        <f t="shared" si="130"/>
        <v>3979.591836734694</v>
      </c>
      <c r="AE74" s="79" t="str">
        <f t="shared" si="131"/>
        <v>계</v>
      </c>
      <c r="AF74" s="79" t="str">
        <f t="shared" si="132"/>
        <v>4/2</v>
      </c>
      <c r="AH74" s="20" t="str">
        <f t="shared" si="118"/>
        <v>파크타운롯데</v>
      </c>
      <c r="AI74" s="87">
        <f t="shared" si="117"/>
        <v>49</v>
      </c>
      <c r="AJ74" s="79" t="str">
        <f t="shared" si="133"/>
        <v>A-</v>
      </c>
      <c r="AK74" s="79" t="s">
        <v>13</v>
      </c>
      <c r="AL74" s="79" t="s">
        <v>62</v>
      </c>
      <c r="AM74" s="79" t="s">
        <v>63</v>
      </c>
      <c r="AN74" s="79" t="str">
        <f t="shared" si="134"/>
        <v>C</v>
      </c>
      <c r="AO74" s="79" t="str">
        <f t="shared" si="135"/>
        <v>X</v>
      </c>
      <c r="AP74" s="79" t="str">
        <f t="shared" si="136"/>
        <v>X</v>
      </c>
      <c r="AQ74" s="79" t="str">
        <f t="shared" si="137"/>
        <v>X</v>
      </c>
      <c r="AR74" s="79" t="str">
        <f t="shared" si="138"/>
        <v>X</v>
      </c>
      <c r="AS74" s="79" t="s">
        <v>2</v>
      </c>
      <c r="AT74" s="79" t="str">
        <f t="shared" si="139"/>
        <v>X</v>
      </c>
      <c r="AU74" s="79" t="str">
        <f t="shared" si="140"/>
        <v>O</v>
      </c>
      <c r="AV74" s="79" t="str">
        <f t="shared" si="141"/>
        <v>X</v>
      </c>
    </row>
    <row r="75" spans="1:48" x14ac:dyDescent="0.3">
      <c r="A75" s="9" t="s">
        <v>990</v>
      </c>
      <c r="B75" s="10" t="s">
        <v>1668</v>
      </c>
      <c r="C75" s="88">
        <v>842</v>
      </c>
      <c r="D75" s="86">
        <v>166.8</v>
      </c>
      <c r="E75" s="87">
        <v>50</v>
      </c>
      <c r="F75" s="86">
        <v>134.9</v>
      </c>
      <c r="G75" s="17">
        <v>41</v>
      </c>
      <c r="H75" s="88">
        <v>120</v>
      </c>
      <c r="I75" s="89">
        <v>190000</v>
      </c>
      <c r="J75" s="89" t="s">
        <v>255</v>
      </c>
      <c r="K75" s="89">
        <v>120000</v>
      </c>
      <c r="L75" s="89" t="s">
        <v>69</v>
      </c>
      <c r="M75" s="90">
        <f t="shared" si="119"/>
        <v>70000</v>
      </c>
      <c r="N75" s="4">
        <f t="shared" si="120"/>
        <v>0.63157894736842102</v>
      </c>
      <c r="O75" s="91">
        <f t="shared" si="121"/>
        <v>3800</v>
      </c>
      <c r="P75" s="91">
        <f t="shared" si="122"/>
        <v>2400</v>
      </c>
      <c r="Q75" s="79">
        <v>4</v>
      </c>
      <c r="R75" s="79">
        <v>2</v>
      </c>
      <c r="S75" s="79" t="s">
        <v>72</v>
      </c>
      <c r="T75" s="5">
        <v>166</v>
      </c>
      <c r="U75" s="9"/>
      <c r="W75" s="86">
        <f t="shared" si="123"/>
        <v>166.8</v>
      </c>
      <c r="X75" s="87">
        <f t="shared" si="124"/>
        <v>50</v>
      </c>
      <c r="Y75" s="92">
        <f t="shared" si="125"/>
        <v>120</v>
      </c>
      <c r="Z75" s="90">
        <f t="shared" si="126"/>
        <v>190000</v>
      </c>
      <c r="AA75" s="90">
        <f t="shared" si="127"/>
        <v>120000</v>
      </c>
      <c r="AB75" s="90">
        <f t="shared" si="128"/>
        <v>70000</v>
      </c>
      <c r="AC75" s="4">
        <f t="shared" si="129"/>
        <v>0.63157894736842102</v>
      </c>
      <c r="AD75" s="91">
        <f t="shared" si="130"/>
        <v>3800</v>
      </c>
      <c r="AE75" s="79" t="str">
        <f t="shared" si="131"/>
        <v>계</v>
      </c>
      <c r="AF75" s="79" t="str">
        <f t="shared" si="132"/>
        <v>4/2</v>
      </c>
      <c r="AH75" s="20" t="str">
        <f t="shared" si="118"/>
        <v>파크타운롯데</v>
      </c>
      <c r="AI75" s="87">
        <f t="shared" si="117"/>
        <v>50</v>
      </c>
      <c r="AJ75" s="79" t="str">
        <f t="shared" si="133"/>
        <v>A-</v>
      </c>
      <c r="AK75" s="79" t="s">
        <v>13</v>
      </c>
      <c r="AL75" s="79" t="s">
        <v>62</v>
      </c>
      <c r="AM75" s="79" t="s">
        <v>63</v>
      </c>
      <c r="AN75" s="79" t="str">
        <f t="shared" si="134"/>
        <v>C</v>
      </c>
      <c r="AO75" s="79" t="str">
        <f t="shared" si="135"/>
        <v>X</v>
      </c>
      <c r="AP75" s="79" t="str">
        <f t="shared" si="136"/>
        <v>X</v>
      </c>
      <c r="AQ75" s="79" t="str">
        <f t="shared" si="137"/>
        <v>X</v>
      </c>
      <c r="AR75" s="79" t="str">
        <f t="shared" si="138"/>
        <v>X</v>
      </c>
      <c r="AS75" s="79" t="s">
        <v>2</v>
      </c>
      <c r="AT75" s="79" t="str">
        <f t="shared" si="139"/>
        <v>X</v>
      </c>
      <c r="AU75" s="79" t="str">
        <f t="shared" si="140"/>
        <v>O</v>
      </c>
      <c r="AV75" s="79" t="str">
        <f t="shared" si="141"/>
        <v>X</v>
      </c>
    </row>
    <row r="76" spans="1:48" x14ac:dyDescent="0.3">
      <c r="A76" s="9" t="s">
        <v>990</v>
      </c>
      <c r="B76" s="10" t="s">
        <v>1668</v>
      </c>
      <c r="C76" s="88">
        <v>842</v>
      </c>
      <c r="D76" s="86">
        <v>167.4</v>
      </c>
      <c r="E76" s="87">
        <v>51</v>
      </c>
      <c r="F76" s="86">
        <v>134.69999999999999</v>
      </c>
      <c r="G76" s="17">
        <v>41</v>
      </c>
      <c r="H76" s="88">
        <v>8</v>
      </c>
      <c r="I76" s="89"/>
      <c r="J76" s="89"/>
      <c r="K76" s="89"/>
      <c r="L76" s="89"/>
      <c r="M76" s="90">
        <f t="shared" si="119"/>
        <v>0</v>
      </c>
      <c r="N76" s="4" t="str">
        <f t="shared" si="120"/>
        <v/>
      </c>
      <c r="O76" s="91">
        <f t="shared" si="121"/>
        <v>0</v>
      </c>
      <c r="P76" s="91">
        <f t="shared" si="122"/>
        <v>0</v>
      </c>
      <c r="Q76" s="79">
        <v>4</v>
      </c>
      <c r="R76" s="79">
        <v>3</v>
      </c>
      <c r="S76" s="79" t="s">
        <v>72</v>
      </c>
      <c r="T76" s="5">
        <v>167</v>
      </c>
      <c r="U76" s="9"/>
      <c r="W76" s="86">
        <f t="shared" si="123"/>
        <v>167.4</v>
      </c>
      <c r="X76" s="87">
        <f t="shared" si="124"/>
        <v>51</v>
      </c>
      <c r="Y76" s="92">
        <f t="shared" si="125"/>
        <v>8</v>
      </c>
      <c r="Z76" s="90">
        <f t="shared" si="126"/>
        <v>0</v>
      </c>
      <c r="AA76" s="90">
        <f t="shared" si="127"/>
        <v>0</v>
      </c>
      <c r="AB76" s="90">
        <f t="shared" si="128"/>
        <v>0</v>
      </c>
      <c r="AC76" s="4" t="str">
        <f t="shared" si="129"/>
        <v/>
      </c>
      <c r="AD76" s="91">
        <f t="shared" si="130"/>
        <v>0</v>
      </c>
      <c r="AE76" s="79" t="str">
        <f t="shared" si="131"/>
        <v>계</v>
      </c>
      <c r="AF76" s="79" t="str">
        <f t="shared" si="132"/>
        <v>4/3</v>
      </c>
      <c r="AH76" s="20" t="str">
        <f t="shared" si="118"/>
        <v>파크타운롯데</v>
      </c>
      <c r="AI76" s="87">
        <f t="shared" si="117"/>
        <v>51</v>
      </c>
      <c r="AJ76" s="79" t="str">
        <f t="shared" si="133"/>
        <v>A-</v>
      </c>
      <c r="AK76" s="79" t="s">
        <v>13</v>
      </c>
      <c r="AL76" s="79" t="s">
        <v>62</v>
      </c>
      <c r="AM76" s="79" t="s">
        <v>63</v>
      </c>
      <c r="AN76" s="79" t="str">
        <f t="shared" si="134"/>
        <v>C</v>
      </c>
      <c r="AO76" s="79" t="str">
        <f t="shared" si="135"/>
        <v/>
      </c>
      <c r="AP76" s="79" t="str">
        <f t="shared" si="136"/>
        <v/>
      </c>
      <c r="AQ76" s="79" t="str">
        <f t="shared" si="137"/>
        <v>O</v>
      </c>
      <c r="AR76" s="79" t="str">
        <f t="shared" si="138"/>
        <v>O</v>
      </c>
      <c r="AS76" s="79" t="s">
        <v>2</v>
      </c>
      <c r="AT76" s="79" t="str">
        <f t="shared" si="139"/>
        <v>X</v>
      </c>
      <c r="AU76" s="79" t="str">
        <f t="shared" si="140"/>
        <v>O</v>
      </c>
      <c r="AV76" s="79" t="str">
        <f t="shared" si="141"/>
        <v/>
      </c>
    </row>
    <row r="77" spans="1:48" x14ac:dyDescent="0.3">
      <c r="A77" s="9" t="s">
        <v>990</v>
      </c>
      <c r="B77" s="10" t="s">
        <v>1668</v>
      </c>
      <c r="C77" s="88">
        <v>842</v>
      </c>
      <c r="D77" s="86">
        <v>217.9</v>
      </c>
      <c r="E77" s="87">
        <v>66</v>
      </c>
      <c r="F77" s="86">
        <v>186.1</v>
      </c>
      <c r="G77" s="17">
        <v>56</v>
      </c>
      <c r="H77" s="88">
        <v>67</v>
      </c>
      <c r="I77" s="89">
        <v>220000</v>
      </c>
      <c r="J77" s="89" t="s">
        <v>81</v>
      </c>
      <c r="K77" s="89">
        <v>130000</v>
      </c>
      <c r="L77" s="89" t="s">
        <v>80</v>
      </c>
      <c r="M77" s="90">
        <f t="shared" si="119"/>
        <v>90000</v>
      </c>
      <c r="N77" s="4">
        <f t="shared" si="120"/>
        <v>0.59090909090909094</v>
      </c>
      <c r="O77" s="91">
        <f t="shared" si="121"/>
        <v>3333.3333333333335</v>
      </c>
      <c r="P77" s="91">
        <f t="shared" si="122"/>
        <v>1969.6969696969697</v>
      </c>
      <c r="Q77" s="79">
        <v>5</v>
      </c>
      <c r="R77" s="79">
        <v>2</v>
      </c>
      <c r="S77" s="79" t="s">
        <v>72</v>
      </c>
      <c r="T77" s="5">
        <v>217</v>
      </c>
      <c r="U77" s="9"/>
      <c r="W77" s="86">
        <f t="shared" si="123"/>
        <v>217.9</v>
      </c>
      <c r="X77" s="87">
        <f t="shared" si="124"/>
        <v>66</v>
      </c>
      <c r="Y77" s="92">
        <f t="shared" si="125"/>
        <v>67</v>
      </c>
      <c r="Z77" s="90">
        <f t="shared" si="126"/>
        <v>220000</v>
      </c>
      <c r="AA77" s="90">
        <f t="shared" si="127"/>
        <v>130000</v>
      </c>
      <c r="AB77" s="90">
        <f t="shared" si="128"/>
        <v>90000</v>
      </c>
      <c r="AC77" s="4">
        <f t="shared" si="129"/>
        <v>0.59090909090909094</v>
      </c>
      <c r="AD77" s="91">
        <f t="shared" si="130"/>
        <v>3333.3333333333335</v>
      </c>
      <c r="AE77" s="79" t="str">
        <f t="shared" si="131"/>
        <v>계</v>
      </c>
      <c r="AF77" s="79" t="str">
        <f t="shared" si="132"/>
        <v>5/2</v>
      </c>
      <c r="AH77" s="20" t="str">
        <f t="shared" si="118"/>
        <v>파크타운롯데</v>
      </c>
      <c r="AI77" s="87">
        <f t="shared" si="117"/>
        <v>66</v>
      </c>
      <c r="AJ77" s="79" t="str">
        <f t="shared" si="133"/>
        <v>A-</v>
      </c>
      <c r="AK77" s="79" t="s">
        <v>13</v>
      </c>
      <c r="AL77" s="79" t="s">
        <v>62</v>
      </c>
      <c r="AM77" s="79" t="s">
        <v>63</v>
      </c>
      <c r="AN77" s="79" t="str">
        <f t="shared" si="134"/>
        <v>C</v>
      </c>
      <c r="AO77" s="79" t="str">
        <f t="shared" si="135"/>
        <v>X</v>
      </c>
      <c r="AP77" s="79" t="str">
        <f t="shared" si="136"/>
        <v>X</v>
      </c>
      <c r="AQ77" s="79" t="str">
        <f t="shared" si="137"/>
        <v>X</v>
      </c>
      <c r="AR77" s="79" t="str">
        <f t="shared" si="138"/>
        <v>X</v>
      </c>
      <c r="AS77" s="79" t="s">
        <v>2</v>
      </c>
      <c r="AT77" s="79" t="str">
        <f t="shared" si="139"/>
        <v>X</v>
      </c>
      <c r="AU77" s="79" t="str">
        <f t="shared" si="140"/>
        <v>O</v>
      </c>
      <c r="AV77" s="79" t="str">
        <f t="shared" si="141"/>
        <v>X</v>
      </c>
    </row>
    <row r="78" spans="1:48" x14ac:dyDescent="0.3">
      <c r="A78" s="9" t="s">
        <v>990</v>
      </c>
      <c r="B78" s="10" t="s">
        <v>1668</v>
      </c>
      <c r="C78" s="88">
        <v>842</v>
      </c>
      <c r="D78" s="86">
        <v>229.5</v>
      </c>
      <c r="E78" s="87">
        <v>69</v>
      </c>
      <c r="F78" s="86">
        <v>191.5</v>
      </c>
      <c r="G78" s="17">
        <v>58</v>
      </c>
      <c r="H78" s="88">
        <v>10</v>
      </c>
      <c r="I78" s="89">
        <v>220000</v>
      </c>
      <c r="J78" s="89" t="s">
        <v>156</v>
      </c>
      <c r="K78" s="89"/>
      <c r="L78" s="89"/>
      <c r="M78" s="90">
        <f t="shared" si="119"/>
        <v>220000</v>
      </c>
      <c r="N78" s="4">
        <f t="shared" si="120"/>
        <v>0</v>
      </c>
      <c r="O78" s="91">
        <f t="shared" si="121"/>
        <v>3188.4057971014495</v>
      </c>
      <c r="P78" s="91">
        <f t="shared" si="122"/>
        <v>0</v>
      </c>
      <c r="Q78" s="79">
        <v>5</v>
      </c>
      <c r="R78" s="79">
        <v>3</v>
      </c>
      <c r="S78" s="79" t="s">
        <v>72</v>
      </c>
      <c r="T78" s="5" t="s">
        <v>252</v>
      </c>
      <c r="U78" s="9"/>
      <c r="W78" s="86">
        <f t="shared" si="123"/>
        <v>229.5</v>
      </c>
      <c r="X78" s="87">
        <f t="shared" si="124"/>
        <v>69</v>
      </c>
      <c r="Y78" s="92">
        <f t="shared" si="125"/>
        <v>10</v>
      </c>
      <c r="Z78" s="90">
        <f t="shared" si="126"/>
        <v>220000</v>
      </c>
      <c r="AA78" s="90">
        <f t="shared" si="127"/>
        <v>0</v>
      </c>
      <c r="AB78" s="90">
        <f t="shared" si="128"/>
        <v>220000</v>
      </c>
      <c r="AC78" s="4">
        <f t="shared" si="129"/>
        <v>0</v>
      </c>
      <c r="AD78" s="91">
        <f t="shared" si="130"/>
        <v>3188.4057971014495</v>
      </c>
      <c r="AE78" s="79" t="str">
        <f t="shared" si="131"/>
        <v>계</v>
      </c>
      <c r="AF78" s="79" t="str">
        <f t="shared" si="132"/>
        <v>5/3</v>
      </c>
      <c r="AH78" s="20" t="str">
        <f t="shared" si="118"/>
        <v>파크타운롯데</v>
      </c>
      <c r="AI78" s="87">
        <f t="shared" si="117"/>
        <v>69</v>
      </c>
      <c r="AJ78" s="79" t="str">
        <f t="shared" si="133"/>
        <v>A-</v>
      </c>
      <c r="AK78" s="79" t="s">
        <v>13</v>
      </c>
      <c r="AL78" s="79" t="s">
        <v>62</v>
      </c>
      <c r="AM78" s="79" t="s">
        <v>63</v>
      </c>
      <c r="AN78" s="79" t="str">
        <f t="shared" si="134"/>
        <v>C</v>
      </c>
      <c r="AO78" s="79" t="str">
        <f t="shared" si="135"/>
        <v>X</v>
      </c>
      <c r="AP78" s="79" t="str">
        <f t="shared" si="136"/>
        <v>X</v>
      </c>
      <c r="AQ78" s="79" t="str">
        <f t="shared" si="137"/>
        <v>X</v>
      </c>
      <c r="AR78" s="79" t="str">
        <f t="shared" si="138"/>
        <v>X</v>
      </c>
      <c r="AS78" s="79" t="s">
        <v>2</v>
      </c>
      <c r="AT78" s="79" t="str">
        <f t="shared" si="139"/>
        <v>X</v>
      </c>
      <c r="AU78" s="79" t="str">
        <f t="shared" si="140"/>
        <v>O</v>
      </c>
      <c r="AV78" s="79" t="str">
        <f t="shared" si="141"/>
        <v>X</v>
      </c>
    </row>
    <row r="79" spans="1:48" x14ac:dyDescent="0.3">
      <c r="A79" s="9" t="s">
        <v>990</v>
      </c>
      <c r="B79" s="10" t="s">
        <v>1668</v>
      </c>
      <c r="C79" s="88">
        <v>842</v>
      </c>
      <c r="D79" s="86">
        <v>229.3</v>
      </c>
      <c r="E79" s="87">
        <v>69</v>
      </c>
      <c r="F79" s="86">
        <v>189.9</v>
      </c>
      <c r="G79" s="17">
        <v>57</v>
      </c>
      <c r="H79" s="88">
        <v>4</v>
      </c>
      <c r="I79" s="89"/>
      <c r="J79" s="89"/>
      <c r="K79" s="89"/>
      <c r="L79" s="89"/>
      <c r="M79" s="90">
        <f t="shared" si="119"/>
        <v>0</v>
      </c>
      <c r="N79" s="4" t="str">
        <f t="shared" si="120"/>
        <v/>
      </c>
      <c r="O79" s="91">
        <f t="shared" si="121"/>
        <v>0</v>
      </c>
      <c r="P79" s="91">
        <f t="shared" si="122"/>
        <v>0</v>
      </c>
      <c r="Q79" s="79">
        <v>5</v>
      </c>
      <c r="R79" s="79">
        <v>3</v>
      </c>
      <c r="S79" s="79" t="s">
        <v>72</v>
      </c>
      <c r="T79" s="5" t="s">
        <v>253</v>
      </c>
      <c r="U79" s="9"/>
      <c r="W79" s="86">
        <f t="shared" si="123"/>
        <v>229.3</v>
      </c>
      <c r="X79" s="87">
        <f t="shared" si="124"/>
        <v>69</v>
      </c>
      <c r="Y79" s="92">
        <f t="shared" si="125"/>
        <v>4</v>
      </c>
      <c r="Z79" s="90">
        <f t="shared" si="126"/>
        <v>0</v>
      </c>
      <c r="AA79" s="90">
        <f t="shared" si="127"/>
        <v>0</v>
      </c>
      <c r="AB79" s="90">
        <f t="shared" si="128"/>
        <v>0</v>
      </c>
      <c r="AC79" s="4" t="str">
        <f t="shared" si="129"/>
        <v/>
      </c>
      <c r="AD79" s="91">
        <f t="shared" si="130"/>
        <v>0</v>
      </c>
      <c r="AE79" s="79" t="str">
        <f t="shared" si="131"/>
        <v>계</v>
      </c>
      <c r="AF79" s="79" t="str">
        <f t="shared" si="132"/>
        <v>5/3</v>
      </c>
      <c r="AH79" s="20" t="str">
        <f t="shared" si="118"/>
        <v>파크타운롯데</v>
      </c>
      <c r="AI79" s="87">
        <f t="shared" si="117"/>
        <v>69</v>
      </c>
      <c r="AJ79" s="79" t="str">
        <f t="shared" si="133"/>
        <v>A-</v>
      </c>
      <c r="AK79" s="79" t="s">
        <v>13</v>
      </c>
      <c r="AL79" s="79" t="s">
        <v>62</v>
      </c>
      <c r="AM79" s="79" t="s">
        <v>63</v>
      </c>
      <c r="AN79" s="79" t="str">
        <f t="shared" si="134"/>
        <v>C</v>
      </c>
      <c r="AO79" s="79" t="str">
        <f t="shared" si="135"/>
        <v/>
      </c>
      <c r="AP79" s="79" t="str">
        <f t="shared" si="136"/>
        <v/>
      </c>
      <c r="AQ79" s="79" t="str">
        <f t="shared" si="137"/>
        <v>O</v>
      </c>
      <c r="AR79" s="79" t="str">
        <f t="shared" si="138"/>
        <v>O</v>
      </c>
      <c r="AS79" s="79" t="s">
        <v>2</v>
      </c>
      <c r="AT79" s="79" t="str">
        <f t="shared" si="139"/>
        <v>X</v>
      </c>
      <c r="AU79" s="79" t="str">
        <f t="shared" si="140"/>
        <v>O</v>
      </c>
      <c r="AV79" s="79" t="str">
        <f t="shared" si="141"/>
        <v/>
      </c>
    </row>
    <row r="80" spans="1:48" x14ac:dyDescent="0.3">
      <c r="A80" s="9"/>
      <c r="B80" s="79"/>
      <c r="C80" s="6"/>
      <c r="D80" s="9"/>
      <c r="E80" s="14"/>
      <c r="F80" s="86"/>
      <c r="G80" s="9"/>
      <c r="H80" s="9"/>
      <c r="I80" s="9"/>
      <c r="J80" s="9"/>
      <c r="K80" s="9"/>
      <c r="L80" s="9"/>
      <c r="M80" s="9"/>
      <c r="N80" s="9"/>
      <c r="O80" s="91"/>
      <c r="P80" s="91"/>
      <c r="Q80" s="87"/>
      <c r="R80" s="87"/>
      <c r="S80" s="9"/>
      <c r="T80" s="47"/>
      <c r="U80" s="9"/>
      <c r="W80" s="67" t="str">
        <f>$A$4&amp;" "&amp;A81&amp;"("&amp;B81&amp;","&amp;C81&amp;"^)"</f>
        <v>수내동 파크타운서안('93.05.,798^)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118"/>
        <v/>
      </c>
      <c r="AI80" s="106" t="str">
        <f t="shared" si="117"/>
        <v/>
      </c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</row>
    <row r="81" spans="1:48" x14ac:dyDescent="0.3">
      <c r="A81" s="9" t="s">
        <v>999</v>
      </c>
      <c r="B81" s="10" t="s">
        <v>1668</v>
      </c>
      <c r="C81" s="88">
        <v>798</v>
      </c>
      <c r="D81" s="86">
        <v>77.599999999999994</v>
      </c>
      <c r="E81" s="87">
        <v>23</v>
      </c>
      <c r="F81" s="86">
        <v>59.3</v>
      </c>
      <c r="G81" s="17">
        <v>18</v>
      </c>
      <c r="H81" s="88">
        <v>88</v>
      </c>
      <c r="I81" s="89">
        <v>99500</v>
      </c>
      <c r="J81" s="89" t="s">
        <v>66</v>
      </c>
      <c r="K81" s="89">
        <v>60000</v>
      </c>
      <c r="L81" s="89" t="s">
        <v>64</v>
      </c>
      <c r="M81" s="90">
        <f t="shared" ref="M81:M93" si="142">I81-K81</f>
        <v>39500</v>
      </c>
      <c r="N81" s="4">
        <f t="shared" ref="N81:N93" si="143">IF(ISERROR(K81/I81),"",K81/I81)</f>
        <v>0.60301507537688437</v>
      </c>
      <c r="O81" s="91">
        <f t="shared" ref="O81:O93" si="144">I81/E81</f>
        <v>4326.086956521739</v>
      </c>
      <c r="P81" s="91">
        <f t="shared" ref="P81:P93" si="145">K81/E81</f>
        <v>2608.695652173913</v>
      </c>
      <c r="Q81" s="79">
        <v>2</v>
      </c>
      <c r="R81" s="79">
        <v>1</v>
      </c>
      <c r="S81" s="79" t="s">
        <v>61</v>
      </c>
      <c r="T81" s="5">
        <v>77</v>
      </c>
      <c r="U81" s="9"/>
      <c r="W81" s="86">
        <f t="shared" ref="W81:W93" si="146">D81</f>
        <v>77.599999999999994</v>
      </c>
      <c r="X81" s="87">
        <f t="shared" ref="X81:X93" si="147">E81</f>
        <v>23</v>
      </c>
      <c r="Y81" s="92">
        <f t="shared" ref="Y81:Y93" si="148">H81</f>
        <v>88</v>
      </c>
      <c r="Z81" s="90">
        <f t="shared" ref="Z81:Z93" si="149">I81</f>
        <v>99500</v>
      </c>
      <c r="AA81" s="90">
        <f t="shared" ref="AA81:AA93" si="150">K81</f>
        <v>60000</v>
      </c>
      <c r="AB81" s="90">
        <f t="shared" ref="AB81:AB93" si="151">M81</f>
        <v>39500</v>
      </c>
      <c r="AC81" s="4">
        <f t="shared" ref="AC81:AC93" si="152">N81</f>
        <v>0.60301507537688437</v>
      </c>
      <c r="AD81" s="91">
        <f t="shared" ref="AD81:AD93" si="153">O81</f>
        <v>4326.086956521739</v>
      </c>
      <c r="AE81" s="79" t="str">
        <f t="shared" ref="AE81:AE93" si="154">S81</f>
        <v>복</v>
      </c>
      <c r="AF81" s="79" t="str">
        <f t="shared" ref="AF81:AF93" si="155">Q81&amp;"/"&amp;R81</f>
        <v>2/1</v>
      </c>
      <c r="AH81" s="20" t="str">
        <f t="shared" si="118"/>
        <v>파크타운서안</v>
      </c>
      <c r="AI81" s="87">
        <f t="shared" si="117"/>
        <v>23</v>
      </c>
      <c r="AJ81" s="79" t="str">
        <f t="shared" ref="AJ81:AJ93" si="156">IF(AI81="","",$AJ$2)</f>
        <v>A-</v>
      </c>
      <c r="AK81" s="79" t="s">
        <v>13</v>
      </c>
      <c r="AL81" s="79" t="s">
        <v>62</v>
      </c>
      <c r="AM81" s="79" t="s">
        <v>63</v>
      </c>
      <c r="AN81" s="79" t="str">
        <f t="shared" ref="AN81:AN93" si="157">IF(AI81="","",$AN$2)</f>
        <v>C</v>
      </c>
      <c r="AO81" s="79" t="str">
        <f t="shared" ref="AO81:AO93" si="158">IF(N81="","",IF(N81&gt;=$AO$1/100,"O","X"))</f>
        <v>X</v>
      </c>
      <c r="AP81" s="79" t="str">
        <f t="shared" ref="AP81:AP93" si="159">IF(I81="","",IF(I81&lt;=$AP$1,"O","X"))</f>
        <v>X</v>
      </c>
      <c r="AQ81" s="79" t="str">
        <f t="shared" ref="AQ81:AQ93" si="160">IF(O81="","",IF(O81&lt;=$AQ$1,"O","X"))</f>
        <v>X</v>
      </c>
      <c r="AR81" s="79" t="str">
        <f t="shared" ref="AR81:AR93" si="161">IF(M81="","",IF(M81&lt;=$AR$1,"O","X"))</f>
        <v>X</v>
      </c>
      <c r="AS81" s="79" t="s">
        <v>2</v>
      </c>
      <c r="AT81" s="79" t="str">
        <f t="shared" ref="AT81:AT93" si="162">IF(OR(F81="",AI81=""),"",IF(AND((F81&lt;=85),(AI81&gt;=15)),"O","X"))</f>
        <v>O</v>
      </c>
      <c r="AU81" s="79" t="str">
        <f t="shared" ref="AU81:AU93" si="163">IF(C81="","",IF(C81&gt;=$AU$1,"O","X"))</f>
        <v>O</v>
      </c>
      <c r="AV81" s="79" t="str">
        <f t="shared" ref="AV81:AV93" si="164">IF(AO81="","",IF(AND(AO81="O",AP81="O",AR81="O",AT81="O",AU81="O"),"후보","X"))</f>
        <v>X</v>
      </c>
    </row>
    <row r="82" spans="1:48" x14ac:dyDescent="0.3">
      <c r="A82" s="9" t="s">
        <v>999</v>
      </c>
      <c r="B82" s="10" t="s">
        <v>1668</v>
      </c>
      <c r="C82" s="88">
        <v>798</v>
      </c>
      <c r="D82" s="86">
        <v>105.1</v>
      </c>
      <c r="E82" s="87">
        <v>32</v>
      </c>
      <c r="F82" s="86">
        <v>84.6</v>
      </c>
      <c r="G82" s="17">
        <v>26</v>
      </c>
      <c r="H82" s="88">
        <v>122</v>
      </c>
      <c r="I82" s="89">
        <v>162000</v>
      </c>
      <c r="J82" s="89" t="s">
        <v>83</v>
      </c>
      <c r="K82" s="89">
        <v>85000</v>
      </c>
      <c r="L82" s="89" t="s">
        <v>84</v>
      </c>
      <c r="M82" s="90">
        <f t="shared" si="142"/>
        <v>77000</v>
      </c>
      <c r="N82" s="4">
        <f t="shared" si="143"/>
        <v>0.52469135802469136</v>
      </c>
      <c r="O82" s="91">
        <f t="shared" si="144"/>
        <v>5062.5</v>
      </c>
      <c r="P82" s="91">
        <f t="shared" si="145"/>
        <v>2656.25</v>
      </c>
      <c r="Q82" s="79">
        <v>3</v>
      </c>
      <c r="R82" s="79">
        <v>2</v>
      </c>
      <c r="S82" s="79" t="s">
        <v>72</v>
      </c>
      <c r="T82" s="5">
        <v>105</v>
      </c>
      <c r="U82" s="9"/>
      <c r="W82" s="86">
        <f t="shared" si="146"/>
        <v>105.1</v>
      </c>
      <c r="X82" s="87">
        <f t="shared" si="147"/>
        <v>32</v>
      </c>
      <c r="Y82" s="92">
        <f t="shared" si="148"/>
        <v>122</v>
      </c>
      <c r="Z82" s="90">
        <f t="shared" si="149"/>
        <v>162000</v>
      </c>
      <c r="AA82" s="90">
        <f t="shared" si="150"/>
        <v>85000</v>
      </c>
      <c r="AB82" s="90">
        <f t="shared" si="151"/>
        <v>77000</v>
      </c>
      <c r="AC82" s="4">
        <f t="shared" si="152"/>
        <v>0.52469135802469136</v>
      </c>
      <c r="AD82" s="91">
        <f t="shared" si="153"/>
        <v>5062.5</v>
      </c>
      <c r="AE82" s="79" t="str">
        <f t="shared" si="154"/>
        <v>계</v>
      </c>
      <c r="AF82" s="79" t="str">
        <f t="shared" si="155"/>
        <v>3/2</v>
      </c>
      <c r="AH82" s="20" t="str">
        <f t="shared" si="118"/>
        <v>파크타운서안</v>
      </c>
      <c r="AI82" s="87">
        <f t="shared" si="117"/>
        <v>32</v>
      </c>
      <c r="AJ82" s="79" t="str">
        <f t="shared" si="156"/>
        <v>A-</v>
      </c>
      <c r="AK82" s="79" t="s">
        <v>13</v>
      </c>
      <c r="AL82" s="79" t="s">
        <v>62</v>
      </c>
      <c r="AM82" s="79" t="s">
        <v>63</v>
      </c>
      <c r="AN82" s="79" t="str">
        <f t="shared" si="157"/>
        <v>C</v>
      </c>
      <c r="AO82" s="79" t="str">
        <f t="shared" si="158"/>
        <v>X</v>
      </c>
      <c r="AP82" s="79" t="str">
        <f t="shared" si="159"/>
        <v>X</v>
      </c>
      <c r="AQ82" s="79" t="str">
        <f t="shared" si="160"/>
        <v>X</v>
      </c>
      <c r="AR82" s="79" t="str">
        <f t="shared" si="161"/>
        <v>X</v>
      </c>
      <c r="AS82" s="79" t="s">
        <v>2</v>
      </c>
      <c r="AT82" s="79" t="str">
        <f t="shared" si="162"/>
        <v>O</v>
      </c>
      <c r="AU82" s="79" t="str">
        <f t="shared" si="163"/>
        <v>O</v>
      </c>
      <c r="AV82" s="79" t="str">
        <f t="shared" si="164"/>
        <v>X</v>
      </c>
    </row>
    <row r="83" spans="1:48" x14ac:dyDescent="0.3">
      <c r="A83" s="9" t="s">
        <v>999</v>
      </c>
      <c r="B83" s="10" t="s">
        <v>1668</v>
      </c>
      <c r="C83" s="88">
        <v>798</v>
      </c>
      <c r="D83" s="86">
        <v>110.9</v>
      </c>
      <c r="E83" s="87">
        <v>34</v>
      </c>
      <c r="F83" s="86">
        <v>84.8</v>
      </c>
      <c r="G83" s="17">
        <v>26</v>
      </c>
      <c r="H83" s="88">
        <v>88</v>
      </c>
      <c r="I83" s="89">
        <v>150000</v>
      </c>
      <c r="J83" s="89" t="s">
        <v>82</v>
      </c>
      <c r="K83" s="89">
        <v>75000</v>
      </c>
      <c r="L83" s="89" t="s">
        <v>71</v>
      </c>
      <c r="M83" s="90">
        <f t="shared" si="142"/>
        <v>75000</v>
      </c>
      <c r="N83" s="4">
        <f t="shared" si="143"/>
        <v>0.5</v>
      </c>
      <c r="O83" s="91">
        <f t="shared" si="144"/>
        <v>4411.7647058823532</v>
      </c>
      <c r="P83" s="91">
        <f t="shared" si="145"/>
        <v>2205.8823529411766</v>
      </c>
      <c r="Q83" s="79">
        <v>3</v>
      </c>
      <c r="R83" s="79">
        <v>2</v>
      </c>
      <c r="S83" s="79" t="s">
        <v>61</v>
      </c>
      <c r="T83" s="5">
        <v>110</v>
      </c>
      <c r="U83" s="9"/>
      <c r="W83" s="86">
        <f t="shared" si="146"/>
        <v>110.9</v>
      </c>
      <c r="X83" s="87">
        <f t="shared" si="147"/>
        <v>34</v>
      </c>
      <c r="Y83" s="92">
        <f t="shared" si="148"/>
        <v>88</v>
      </c>
      <c r="Z83" s="90">
        <f t="shared" si="149"/>
        <v>150000</v>
      </c>
      <c r="AA83" s="90">
        <f t="shared" si="150"/>
        <v>75000</v>
      </c>
      <c r="AB83" s="90">
        <f t="shared" si="151"/>
        <v>75000</v>
      </c>
      <c r="AC83" s="4">
        <f t="shared" si="152"/>
        <v>0.5</v>
      </c>
      <c r="AD83" s="91">
        <f t="shared" si="153"/>
        <v>4411.7647058823532</v>
      </c>
      <c r="AE83" s="79" t="str">
        <f t="shared" si="154"/>
        <v>복</v>
      </c>
      <c r="AF83" s="79" t="str">
        <f t="shared" si="155"/>
        <v>3/2</v>
      </c>
      <c r="AH83" s="20" t="str">
        <f t="shared" si="118"/>
        <v>파크타운서안</v>
      </c>
      <c r="AI83" s="87">
        <f t="shared" si="117"/>
        <v>34</v>
      </c>
      <c r="AJ83" s="79" t="str">
        <f t="shared" si="156"/>
        <v>A-</v>
      </c>
      <c r="AK83" s="79" t="s">
        <v>13</v>
      </c>
      <c r="AL83" s="79" t="s">
        <v>62</v>
      </c>
      <c r="AM83" s="79" t="s">
        <v>63</v>
      </c>
      <c r="AN83" s="79" t="str">
        <f t="shared" si="157"/>
        <v>C</v>
      </c>
      <c r="AO83" s="79" t="str">
        <f t="shared" si="158"/>
        <v>X</v>
      </c>
      <c r="AP83" s="79" t="str">
        <f t="shared" si="159"/>
        <v>X</v>
      </c>
      <c r="AQ83" s="79" t="str">
        <f t="shared" si="160"/>
        <v>X</v>
      </c>
      <c r="AR83" s="79" t="str">
        <f t="shared" si="161"/>
        <v>X</v>
      </c>
      <c r="AS83" s="79" t="s">
        <v>2</v>
      </c>
      <c r="AT83" s="79" t="str">
        <f t="shared" si="162"/>
        <v>O</v>
      </c>
      <c r="AU83" s="79" t="str">
        <f t="shared" si="163"/>
        <v>O</v>
      </c>
      <c r="AV83" s="79" t="str">
        <f t="shared" si="164"/>
        <v>X</v>
      </c>
    </row>
    <row r="84" spans="1:48" x14ac:dyDescent="0.3">
      <c r="A84" s="9" t="s">
        <v>999</v>
      </c>
      <c r="B84" s="10" t="s">
        <v>1668</v>
      </c>
      <c r="C84" s="88">
        <v>798</v>
      </c>
      <c r="D84" s="86">
        <v>124.6</v>
      </c>
      <c r="E84" s="87">
        <v>38</v>
      </c>
      <c r="F84" s="86">
        <v>101.9</v>
      </c>
      <c r="G84" s="17">
        <v>31</v>
      </c>
      <c r="H84" s="88">
        <v>102</v>
      </c>
      <c r="I84" s="89">
        <v>162000</v>
      </c>
      <c r="J84" s="89" t="s">
        <v>81</v>
      </c>
      <c r="K84" s="89">
        <v>100000</v>
      </c>
      <c r="L84" s="89" t="s">
        <v>80</v>
      </c>
      <c r="M84" s="90">
        <f t="shared" si="142"/>
        <v>62000</v>
      </c>
      <c r="N84" s="4">
        <f t="shared" si="143"/>
        <v>0.61728395061728392</v>
      </c>
      <c r="O84" s="91">
        <f t="shared" si="144"/>
        <v>4263.1578947368425</v>
      </c>
      <c r="P84" s="91">
        <f t="shared" si="145"/>
        <v>2631.5789473684213</v>
      </c>
      <c r="Q84" s="79">
        <v>4</v>
      </c>
      <c r="R84" s="79">
        <v>2</v>
      </c>
      <c r="S84" s="79" t="s">
        <v>72</v>
      </c>
      <c r="T84" s="5" t="s">
        <v>92</v>
      </c>
      <c r="U84" s="9"/>
      <c r="W84" s="86">
        <f t="shared" si="146"/>
        <v>124.6</v>
      </c>
      <c r="X84" s="87">
        <f t="shared" si="147"/>
        <v>38</v>
      </c>
      <c r="Y84" s="92">
        <f t="shared" si="148"/>
        <v>102</v>
      </c>
      <c r="Z84" s="90">
        <f t="shared" si="149"/>
        <v>162000</v>
      </c>
      <c r="AA84" s="90">
        <f t="shared" si="150"/>
        <v>100000</v>
      </c>
      <c r="AB84" s="90">
        <f t="shared" si="151"/>
        <v>62000</v>
      </c>
      <c r="AC84" s="4">
        <f t="shared" si="152"/>
        <v>0.61728395061728392</v>
      </c>
      <c r="AD84" s="91">
        <f t="shared" si="153"/>
        <v>4263.1578947368425</v>
      </c>
      <c r="AE84" s="79" t="str">
        <f t="shared" si="154"/>
        <v>계</v>
      </c>
      <c r="AF84" s="79" t="str">
        <f t="shared" si="155"/>
        <v>4/2</v>
      </c>
      <c r="AH84" s="20" t="str">
        <f t="shared" si="118"/>
        <v>파크타운서안</v>
      </c>
      <c r="AI84" s="87">
        <f t="shared" si="117"/>
        <v>38</v>
      </c>
      <c r="AJ84" s="79" t="str">
        <f t="shared" si="156"/>
        <v>A-</v>
      </c>
      <c r="AK84" s="79" t="s">
        <v>13</v>
      </c>
      <c r="AL84" s="79" t="s">
        <v>62</v>
      </c>
      <c r="AM84" s="79" t="s">
        <v>63</v>
      </c>
      <c r="AN84" s="79" t="str">
        <f t="shared" si="157"/>
        <v>C</v>
      </c>
      <c r="AO84" s="79" t="str">
        <f t="shared" si="158"/>
        <v>X</v>
      </c>
      <c r="AP84" s="79" t="str">
        <f t="shared" si="159"/>
        <v>X</v>
      </c>
      <c r="AQ84" s="79" t="str">
        <f t="shared" si="160"/>
        <v>X</v>
      </c>
      <c r="AR84" s="79" t="str">
        <f t="shared" si="161"/>
        <v>X</v>
      </c>
      <c r="AS84" s="79" t="s">
        <v>2</v>
      </c>
      <c r="AT84" s="79" t="str">
        <f t="shared" si="162"/>
        <v>X</v>
      </c>
      <c r="AU84" s="79" t="str">
        <f t="shared" si="163"/>
        <v>O</v>
      </c>
      <c r="AV84" s="79" t="str">
        <f t="shared" si="164"/>
        <v>X</v>
      </c>
    </row>
    <row r="85" spans="1:48" x14ac:dyDescent="0.3">
      <c r="A85" s="9" t="s">
        <v>999</v>
      </c>
      <c r="B85" s="10" t="s">
        <v>1668</v>
      </c>
      <c r="C85" s="88">
        <v>798</v>
      </c>
      <c r="D85" s="86">
        <v>125.4</v>
      </c>
      <c r="E85" s="87">
        <v>38</v>
      </c>
      <c r="F85" s="86">
        <v>101.8</v>
      </c>
      <c r="G85" s="17">
        <v>31</v>
      </c>
      <c r="H85" s="88">
        <v>28</v>
      </c>
      <c r="I85" s="89"/>
      <c r="J85" s="89"/>
      <c r="K85" s="89"/>
      <c r="L85" s="89"/>
      <c r="M85" s="90">
        <f t="shared" si="142"/>
        <v>0</v>
      </c>
      <c r="N85" s="4" t="str">
        <f t="shared" si="143"/>
        <v/>
      </c>
      <c r="O85" s="91">
        <f t="shared" si="144"/>
        <v>0</v>
      </c>
      <c r="P85" s="91">
        <f t="shared" si="145"/>
        <v>0</v>
      </c>
      <c r="Q85" s="79">
        <v>3</v>
      </c>
      <c r="R85" s="79">
        <v>2</v>
      </c>
      <c r="S85" s="79" t="s">
        <v>72</v>
      </c>
      <c r="T85" s="5" t="s">
        <v>93</v>
      </c>
      <c r="U85" s="9"/>
      <c r="W85" s="86">
        <f t="shared" si="146"/>
        <v>125.4</v>
      </c>
      <c r="X85" s="87">
        <f t="shared" si="147"/>
        <v>38</v>
      </c>
      <c r="Y85" s="92">
        <f t="shared" si="148"/>
        <v>28</v>
      </c>
      <c r="Z85" s="90">
        <f t="shared" si="149"/>
        <v>0</v>
      </c>
      <c r="AA85" s="90">
        <f t="shared" si="150"/>
        <v>0</v>
      </c>
      <c r="AB85" s="90">
        <f t="shared" si="151"/>
        <v>0</v>
      </c>
      <c r="AC85" s="4" t="str">
        <f t="shared" si="152"/>
        <v/>
      </c>
      <c r="AD85" s="91">
        <f t="shared" si="153"/>
        <v>0</v>
      </c>
      <c r="AE85" s="79" t="str">
        <f t="shared" si="154"/>
        <v>계</v>
      </c>
      <c r="AF85" s="79" t="str">
        <f t="shared" si="155"/>
        <v>3/2</v>
      </c>
      <c r="AH85" s="20" t="str">
        <f t="shared" si="118"/>
        <v>파크타운서안</v>
      </c>
      <c r="AI85" s="87">
        <f t="shared" si="117"/>
        <v>38</v>
      </c>
      <c r="AJ85" s="79" t="str">
        <f t="shared" si="156"/>
        <v>A-</v>
      </c>
      <c r="AK85" s="79" t="s">
        <v>13</v>
      </c>
      <c r="AL85" s="79" t="s">
        <v>62</v>
      </c>
      <c r="AM85" s="79" t="s">
        <v>63</v>
      </c>
      <c r="AN85" s="79" t="str">
        <f t="shared" si="157"/>
        <v>C</v>
      </c>
      <c r="AO85" s="79" t="str">
        <f t="shared" si="158"/>
        <v/>
      </c>
      <c r="AP85" s="79" t="str">
        <f t="shared" si="159"/>
        <v/>
      </c>
      <c r="AQ85" s="79" t="str">
        <f t="shared" si="160"/>
        <v>O</v>
      </c>
      <c r="AR85" s="79" t="str">
        <f t="shared" si="161"/>
        <v>O</v>
      </c>
      <c r="AS85" s="79" t="s">
        <v>2</v>
      </c>
      <c r="AT85" s="79" t="str">
        <f t="shared" si="162"/>
        <v>X</v>
      </c>
      <c r="AU85" s="79" t="str">
        <f t="shared" si="163"/>
        <v>O</v>
      </c>
      <c r="AV85" s="79" t="str">
        <f t="shared" si="164"/>
        <v/>
      </c>
    </row>
    <row r="86" spans="1:48" x14ac:dyDescent="0.3">
      <c r="A86" s="9" t="s">
        <v>999</v>
      </c>
      <c r="B86" s="10" t="s">
        <v>1668</v>
      </c>
      <c r="C86" s="88">
        <v>798</v>
      </c>
      <c r="D86" s="86">
        <v>157.5</v>
      </c>
      <c r="E86" s="87">
        <v>48</v>
      </c>
      <c r="F86" s="86">
        <v>131.5</v>
      </c>
      <c r="G86" s="17">
        <v>40</v>
      </c>
      <c r="H86" s="88">
        <v>132</v>
      </c>
      <c r="I86" s="89">
        <v>190000</v>
      </c>
      <c r="J86" s="89" t="s">
        <v>84</v>
      </c>
      <c r="K86" s="89">
        <v>120000</v>
      </c>
      <c r="L86" s="89" t="s">
        <v>79</v>
      </c>
      <c r="M86" s="90">
        <f t="shared" si="142"/>
        <v>70000</v>
      </c>
      <c r="N86" s="4">
        <f t="shared" si="143"/>
        <v>0.63157894736842102</v>
      </c>
      <c r="O86" s="91">
        <f t="shared" si="144"/>
        <v>3958.3333333333335</v>
      </c>
      <c r="P86" s="91">
        <f t="shared" si="145"/>
        <v>2500</v>
      </c>
      <c r="Q86" s="79">
        <v>4</v>
      </c>
      <c r="R86" s="79">
        <v>2</v>
      </c>
      <c r="S86" s="79" t="s">
        <v>72</v>
      </c>
      <c r="T86" s="5">
        <v>157</v>
      </c>
      <c r="U86" s="9"/>
      <c r="W86" s="86">
        <f t="shared" si="146"/>
        <v>157.5</v>
      </c>
      <c r="X86" s="87">
        <f t="shared" si="147"/>
        <v>48</v>
      </c>
      <c r="Y86" s="92">
        <f t="shared" si="148"/>
        <v>132</v>
      </c>
      <c r="Z86" s="90">
        <f t="shared" si="149"/>
        <v>190000</v>
      </c>
      <c r="AA86" s="90">
        <f t="shared" si="150"/>
        <v>120000</v>
      </c>
      <c r="AB86" s="90">
        <f t="shared" si="151"/>
        <v>70000</v>
      </c>
      <c r="AC86" s="4">
        <f t="shared" si="152"/>
        <v>0.63157894736842102</v>
      </c>
      <c r="AD86" s="91">
        <f t="shared" si="153"/>
        <v>3958.3333333333335</v>
      </c>
      <c r="AE86" s="79" t="str">
        <f t="shared" si="154"/>
        <v>계</v>
      </c>
      <c r="AF86" s="79" t="str">
        <f t="shared" si="155"/>
        <v>4/2</v>
      </c>
      <c r="AH86" s="20" t="str">
        <f t="shared" si="118"/>
        <v>파크타운서안</v>
      </c>
      <c r="AI86" s="87">
        <f t="shared" si="117"/>
        <v>48</v>
      </c>
      <c r="AJ86" s="79" t="str">
        <f t="shared" si="156"/>
        <v>A-</v>
      </c>
      <c r="AK86" s="79" t="s">
        <v>13</v>
      </c>
      <c r="AL86" s="79" t="s">
        <v>62</v>
      </c>
      <c r="AM86" s="79" t="s">
        <v>63</v>
      </c>
      <c r="AN86" s="79" t="str">
        <f t="shared" si="157"/>
        <v>C</v>
      </c>
      <c r="AO86" s="79" t="str">
        <f t="shared" si="158"/>
        <v>X</v>
      </c>
      <c r="AP86" s="79" t="str">
        <f t="shared" si="159"/>
        <v>X</v>
      </c>
      <c r="AQ86" s="79" t="str">
        <f t="shared" si="160"/>
        <v>X</v>
      </c>
      <c r="AR86" s="79" t="str">
        <f t="shared" si="161"/>
        <v>X</v>
      </c>
      <c r="AS86" s="79" t="s">
        <v>2</v>
      </c>
      <c r="AT86" s="79" t="str">
        <f t="shared" si="162"/>
        <v>X</v>
      </c>
      <c r="AU86" s="79" t="str">
        <f t="shared" si="163"/>
        <v>O</v>
      </c>
      <c r="AV86" s="79" t="str">
        <f t="shared" si="164"/>
        <v>X</v>
      </c>
    </row>
    <row r="87" spans="1:48" x14ac:dyDescent="0.3">
      <c r="A87" s="9" t="s">
        <v>999</v>
      </c>
      <c r="B87" s="10" t="s">
        <v>1668</v>
      </c>
      <c r="C87" s="88">
        <v>798</v>
      </c>
      <c r="D87" s="86">
        <v>162.30000000000001</v>
      </c>
      <c r="E87" s="87">
        <v>49</v>
      </c>
      <c r="F87" s="86">
        <v>134.4</v>
      </c>
      <c r="G87" s="17">
        <v>41</v>
      </c>
      <c r="H87" s="88">
        <v>63</v>
      </c>
      <c r="I87" s="89">
        <v>210000</v>
      </c>
      <c r="J87" s="89" t="s">
        <v>83</v>
      </c>
      <c r="K87" s="89">
        <v>105000</v>
      </c>
      <c r="L87" s="89" t="s">
        <v>71</v>
      </c>
      <c r="M87" s="90">
        <f t="shared" si="142"/>
        <v>105000</v>
      </c>
      <c r="N87" s="4">
        <f t="shared" si="143"/>
        <v>0.5</v>
      </c>
      <c r="O87" s="91">
        <f t="shared" si="144"/>
        <v>4285.7142857142853</v>
      </c>
      <c r="P87" s="91">
        <f t="shared" si="145"/>
        <v>2142.8571428571427</v>
      </c>
      <c r="Q87" s="79">
        <v>4</v>
      </c>
      <c r="R87" s="79">
        <v>2</v>
      </c>
      <c r="S87" s="79" t="s">
        <v>72</v>
      </c>
      <c r="T87" s="5">
        <v>162</v>
      </c>
      <c r="U87" s="9"/>
      <c r="W87" s="86">
        <f t="shared" si="146"/>
        <v>162.30000000000001</v>
      </c>
      <c r="X87" s="87">
        <f t="shared" si="147"/>
        <v>49</v>
      </c>
      <c r="Y87" s="92">
        <f t="shared" si="148"/>
        <v>63</v>
      </c>
      <c r="Z87" s="90">
        <f t="shared" si="149"/>
        <v>210000</v>
      </c>
      <c r="AA87" s="90">
        <f t="shared" si="150"/>
        <v>105000</v>
      </c>
      <c r="AB87" s="90">
        <f t="shared" si="151"/>
        <v>105000</v>
      </c>
      <c r="AC87" s="4">
        <f t="shared" si="152"/>
        <v>0.5</v>
      </c>
      <c r="AD87" s="91">
        <f t="shared" si="153"/>
        <v>4285.7142857142853</v>
      </c>
      <c r="AE87" s="79" t="str">
        <f t="shared" si="154"/>
        <v>계</v>
      </c>
      <c r="AF87" s="79" t="str">
        <f t="shared" si="155"/>
        <v>4/2</v>
      </c>
      <c r="AH87" s="20" t="str">
        <f t="shared" si="118"/>
        <v>파크타운서안</v>
      </c>
      <c r="AI87" s="87">
        <f t="shared" si="117"/>
        <v>49</v>
      </c>
      <c r="AJ87" s="79" t="str">
        <f t="shared" si="156"/>
        <v>A-</v>
      </c>
      <c r="AK87" s="79" t="s">
        <v>13</v>
      </c>
      <c r="AL87" s="79" t="s">
        <v>62</v>
      </c>
      <c r="AM87" s="79" t="s">
        <v>63</v>
      </c>
      <c r="AN87" s="79" t="str">
        <f t="shared" si="157"/>
        <v>C</v>
      </c>
      <c r="AO87" s="79" t="str">
        <f t="shared" si="158"/>
        <v>X</v>
      </c>
      <c r="AP87" s="79" t="str">
        <f t="shared" si="159"/>
        <v>X</v>
      </c>
      <c r="AQ87" s="79" t="str">
        <f t="shared" si="160"/>
        <v>X</v>
      </c>
      <c r="AR87" s="79" t="str">
        <f t="shared" si="161"/>
        <v>X</v>
      </c>
      <c r="AS87" s="79" t="s">
        <v>2</v>
      </c>
      <c r="AT87" s="79" t="str">
        <f t="shared" si="162"/>
        <v>X</v>
      </c>
      <c r="AU87" s="79" t="str">
        <f t="shared" si="163"/>
        <v>O</v>
      </c>
      <c r="AV87" s="79" t="str">
        <f t="shared" si="164"/>
        <v>X</v>
      </c>
    </row>
    <row r="88" spans="1:48" x14ac:dyDescent="0.3">
      <c r="A88" s="9" t="s">
        <v>999</v>
      </c>
      <c r="B88" s="10" t="s">
        <v>1668</v>
      </c>
      <c r="C88" s="88">
        <v>798</v>
      </c>
      <c r="D88" s="86">
        <v>166.8</v>
      </c>
      <c r="E88" s="87">
        <v>50</v>
      </c>
      <c r="F88" s="86">
        <v>134.9</v>
      </c>
      <c r="G88" s="17">
        <v>41</v>
      </c>
      <c r="H88" s="88">
        <v>60</v>
      </c>
      <c r="I88" s="89">
        <v>188000</v>
      </c>
      <c r="J88" s="89" t="s">
        <v>66</v>
      </c>
      <c r="K88" s="89"/>
      <c r="L88" s="89"/>
      <c r="M88" s="90">
        <f t="shared" si="142"/>
        <v>188000</v>
      </c>
      <c r="N88" s="4">
        <f t="shared" si="143"/>
        <v>0</v>
      </c>
      <c r="O88" s="91">
        <f t="shared" si="144"/>
        <v>3760</v>
      </c>
      <c r="P88" s="91">
        <f t="shared" si="145"/>
        <v>0</v>
      </c>
      <c r="Q88" s="79">
        <v>4</v>
      </c>
      <c r="R88" s="79">
        <v>2</v>
      </c>
      <c r="S88" s="79" t="s">
        <v>72</v>
      </c>
      <c r="T88" s="5" t="s">
        <v>160</v>
      </c>
      <c r="U88" s="9"/>
      <c r="W88" s="86">
        <f t="shared" si="146"/>
        <v>166.8</v>
      </c>
      <c r="X88" s="87">
        <f t="shared" si="147"/>
        <v>50</v>
      </c>
      <c r="Y88" s="92">
        <f t="shared" si="148"/>
        <v>60</v>
      </c>
      <c r="Z88" s="90">
        <f t="shared" si="149"/>
        <v>188000</v>
      </c>
      <c r="AA88" s="90">
        <f t="shared" si="150"/>
        <v>0</v>
      </c>
      <c r="AB88" s="90">
        <f t="shared" si="151"/>
        <v>188000</v>
      </c>
      <c r="AC88" s="4">
        <f t="shared" si="152"/>
        <v>0</v>
      </c>
      <c r="AD88" s="91">
        <f t="shared" si="153"/>
        <v>3760</v>
      </c>
      <c r="AE88" s="79" t="str">
        <f t="shared" si="154"/>
        <v>계</v>
      </c>
      <c r="AF88" s="79" t="str">
        <f t="shared" si="155"/>
        <v>4/2</v>
      </c>
      <c r="AH88" s="20" t="str">
        <f t="shared" si="118"/>
        <v>파크타운서안</v>
      </c>
      <c r="AI88" s="87">
        <f t="shared" si="117"/>
        <v>50</v>
      </c>
      <c r="AJ88" s="79" t="str">
        <f t="shared" si="156"/>
        <v>A-</v>
      </c>
      <c r="AK88" s="79" t="s">
        <v>13</v>
      </c>
      <c r="AL88" s="79" t="s">
        <v>62</v>
      </c>
      <c r="AM88" s="79" t="s">
        <v>63</v>
      </c>
      <c r="AN88" s="79" t="str">
        <f t="shared" si="157"/>
        <v>C</v>
      </c>
      <c r="AO88" s="79" t="str">
        <f t="shared" si="158"/>
        <v>X</v>
      </c>
      <c r="AP88" s="79" t="str">
        <f t="shared" si="159"/>
        <v>X</v>
      </c>
      <c r="AQ88" s="79" t="str">
        <f t="shared" si="160"/>
        <v>X</v>
      </c>
      <c r="AR88" s="79" t="str">
        <f t="shared" si="161"/>
        <v>X</v>
      </c>
      <c r="AS88" s="79" t="s">
        <v>2</v>
      </c>
      <c r="AT88" s="79" t="str">
        <f t="shared" si="162"/>
        <v>X</v>
      </c>
      <c r="AU88" s="79" t="str">
        <f t="shared" si="163"/>
        <v>O</v>
      </c>
      <c r="AV88" s="79" t="str">
        <f t="shared" si="164"/>
        <v>X</v>
      </c>
    </row>
    <row r="89" spans="1:48" x14ac:dyDescent="0.3">
      <c r="A89" s="9" t="s">
        <v>999</v>
      </c>
      <c r="B89" s="10" t="s">
        <v>1668</v>
      </c>
      <c r="C89" s="88">
        <v>798</v>
      </c>
      <c r="D89" s="86">
        <v>167.4</v>
      </c>
      <c r="E89" s="87">
        <v>51</v>
      </c>
      <c r="F89" s="86">
        <v>134.69999999999999</v>
      </c>
      <c r="G89" s="17">
        <v>41</v>
      </c>
      <c r="H89" s="88">
        <v>10</v>
      </c>
      <c r="I89" s="89"/>
      <c r="J89" s="89"/>
      <c r="K89" s="89">
        <v>135000</v>
      </c>
      <c r="L89" s="89" t="s">
        <v>59</v>
      </c>
      <c r="M89" s="90">
        <f t="shared" si="142"/>
        <v>-135000</v>
      </c>
      <c r="N89" s="4" t="str">
        <f t="shared" si="143"/>
        <v/>
      </c>
      <c r="O89" s="91">
        <f t="shared" si="144"/>
        <v>0</v>
      </c>
      <c r="P89" s="91">
        <f t="shared" si="145"/>
        <v>2647.0588235294117</v>
      </c>
      <c r="Q89" s="79">
        <v>4</v>
      </c>
      <c r="R89" s="79">
        <v>3</v>
      </c>
      <c r="S89" s="79" t="s">
        <v>72</v>
      </c>
      <c r="T89" s="5" t="s">
        <v>256</v>
      </c>
      <c r="U89" s="9"/>
      <c r="W89" s="86">
        <f t="shared" si="146"/>
        <v>167.4</v>
      </c>
      <c r="X89" s="87">
        <f t="shared" si="147"/>
        <v>51</v>
      </c>
      <c r="Y89" s="92">
        <f t="shared" si="148"/>
        <v>10</v>
      </c>
      <c r="Z89" s="90">
        <f t="shared" si="149"/>
        <v>0</v>
      </c>
      <c r="AA89" s="90">
        <f t="shared" si="150"/>
        <v>135000</v>
      </c>
      <c r="AB89" s="90">
        <f t="shared" si="151"/>
        <v>-135000</v>
      </c>
      <c r="AC89" s="4" t="str">
        <f t="shared" si="152"/>
        <v/>
      </c>
      <c r="AD89" s="91">
        <f t="shared" si="153"/>
        <v>0</v>
      </c>
      <c r="AE89" s="79" t="str">
        <f t="shared" si="154"/>
        <v>계</v>
      </c>
      <c r="AF89" s="79" t="str">
        <f t="shared" si="155"/>
        <v>4/3</v>
      </c>
      <c r="AH89" s="20" t="str">
        <f t="shared" si="118"/>
        <v>파크타운서안</v>
      </c>
      <c r="AI89" s="87">
        <f t="shared" si="117"/>
        <v>51</v>
      </c>
      <c r="AJ89" s="79" t="str">
        <f t="shared" si="156"/>
        <v>A-</v>
      </c>
      <c r="AK89" s="79" t="s">
        <v>13</v>
      </c>
      <c r="AL89" s="79" t="s">
        <v>62</v>
      </c>
      <c r="AM89" s="79" t="s">
        <v>63</v>
      </c>
      <c r="AN89" s="79" t="str">
        <f t="shared" si="157"/>
        <v>C</v>
      </c>
      <c r="AO89" s="79" t="str">
        <f t="shared" si="158"/>
        <v/>
      </c>
      <c r="AP89" s="79" t="str">
        <f t="shared" si="159"/>
        <v/>
      </c>
      <c r="AQ89" s="79" t="str">
        <f t="shared" si="160"/>
        <v>O</v>
      </c>
      <c r="AR89" s="79" t="str">
        <f t="shared" si="161"/>
        <v>O</v>
      </c>
      <c r="AS89" s="79" t="s">
        <v>2</v>
      </c>
      <c r="AT89" s="79" t="str">
        <f t="shared" si="162"/>
        <v>X</v>
      </c>
      <c r="AU89" s="79" t="str">
        <f t="shared" si="163"/>
        <v>O</v>
      </c>
      <c r="AV89" s="79" t="str">
        <f t="shared" si="164"/>
        <v/>
      </c>
    </row>
    <row r="90" spans="1:48" x14ac:dyDescent="0.3">
      <c r="A90" s="9" t="s">
        <v>999</v>
      </c>
      <c r="B90" s="10" t="s">
        <v>1668</v>
      </c>
      <c r="C90" s="88">
        <v>798</v>
      </c>
      <c r="D90" s="86">
        <v>217.9</v>
      </c>
      <c r="E90" s="87">
        <v>66</v>
      </c>
      <c r="F90" s="86">
        <v>186.1</v>
      </c>
      <c r="G90" s="17">
        <v>56</v>
      </c>
      <c r="H90" s="88">
        <v>33</v>
      </c>
      <c r="I90" s="89"/>
      <c r="J90" s="89"/>
      <c r="K90" s="89">
        <v>130000</v>
      </c>
      <c r="L90" s="89" t="s">
        <v>71</v>
      </c>
      <c r="M90" s="90">
        <f t="shared" si="142"/>
        <v>-130000</v>
      </c>
      <c r="N90" s="4" t="str">
        <f t="shared" si="143"/>
        <v/>
      </c>
      <c r="O90" s="91">
        <f t="shared" si="144"/>
        <v>0</v>
      </c>
      <c r="P90" s="91">
        <f t="shared" si="145"/>
        <v>1969.6969696969697</v>
      </c>
      <c r="Q90" s="79">
        <v>5</v>
      </c>
      <c r="R90" s="79">
        <v>2</v>
      </c>
      <c r="S90" s="79" t="s">
        <v>72</v>
      </c>
      <c r="T90" s="5" t="s">
        <v>257</v>
      </c>
      <c r="U90" s="9"/>
      <c r="W90" s="86">
        <f t="shared" si="146"/>
        <v>217.9</v>
      </c>
      <c r="X90" s="87">
        <f t="shared" si="147"/>
        <v>66</v>
      </c>
      <c r="Y90" s="92">
        <f t="shared" si="148"/>
        <v>33</v>
      </c>
      <c r="Z90" s="90">
        <f t="shared" si="149"/>
        <v>0</v>
      </c>
      <c r="AA90" s="90">
        <f t="shared" si="150"/>
        <v>130000</v>
      </c>
      <c r="AB90" s="90">
        <f t="shared" si="151"/>
        <v>-130000</v>
      </c>
      <c r="AC90" s="4" t="str">
        <f t="shared" si="152"/>
        <v/>
      </c>
      <c r="AD90" s="91">
        <f t="shared" si="153"/>
        <v>0</v>
      </c>
      <c r="AE90" s="79" t="str">
        <f t="shared" si="154"/>
        <v>계</v>
      </c>
      <c r="AF90" s="79" t="str">
        <f t="shared" si="155"/>
        <v>5/2</v>
      </c>
      <c r="AH90" s="20" t="str">
        <f t="shared" si="118"/>
        <v>파크타운서안</v>
      </c>
      <c r="AI90" s="87">
        <f t="shared" si="117"/>
        <v>66</v>
      </c>
      <c r="AJ90" s="79" t="str">
        <f t="shared" si="156"/>
        <v>A-</v>
      </c>
      <c r="AK90" s="79" t="s">
        <v>13</v>
      </c>
      <c r="AL90" s="79" t="s">
        <v>62</v>
      </c>
      <c r="AM90" s="79" t="s">
        <v>63</v>
      </c>
      <c r="AN90" s="79" t="str">
        <f t="shared" si="157"/>
        <v>C</v>
      </c>
      <c r="AO90" s="79" t="str">
        <f t="shared" si="158"/>
        <v/>
      </c>
      <c r="AP90" s="79" t="str">
        <f t="shared" si="159"/>
        <v/>
      </c>
      <c r="AQ90" s="79" t="str">
        <f t="shared" si="160"/>
        <v>O</v>
      </c>
      <c r="AR90" s="79" t="str">
        <f t="shared" si="161"/>
        <v>O</v>
      </c>
      <c r="AS90" s="79" t="s">
        <v>2</v>
      </c>
      <c r="AT90" s="79" t="str">
        <f t="shared" si="162"/>
        <v>X</v>
      </c>
      <c r="AU90" s="79" t="str">
        <f t="shared" si="163"/>
        <v>O</v>
      </c>
      <c r="AV90" s="79" t="str">
        <f t="shared" si="164"/>
        <v/>
      </c>
    </row>
    <row r="91" spans="1:48" x14ac:dyDescent="0.3">
      <c r="A91" s="9" t="s">
        <v>999</v>
      </c>
      <c r="B91" s="10" t="s">
        <v>1668</v>
      </c>
      <c r="C91" s="88">
        <v>798</v>
      </c>
      <c r="D91" s="86">
        <v>219.8</v>
      </c>
      <c r="E91" s="87">
        <v>66</v>
      </c>
      <c r="F91" s="86">
        <v>184.8</v>
      </c>
      <c r="G91" s="17">
        <v>56</v>
      </c>
      <c r="H91" s="88">
        <v>60</v>
      </c>
      <c r="I91" s="89">
        <v>195000</v>
      </c>
      <c r="J91" s="89" t="s">
        <v>71</v>
      </c>
      <c r="K91" s="89">
        <v>98000</v>
      </c>
      <c r="L91" s="89" t="s">
        <v>65</v>
      </c>
      <c r="M91" s="90">
        <f t="shared" si="142"/>
        <v>97000</v>
      </c>
      <c r="N91" s="4">
        <f t="shared" si="143"/>
        <v>0.50256410256410255</v>
      </c>
      <c r="O91" s="91">
        <f t="shared" si="144"/>
        <v>2954.5454545454545</v>
      </c>
      <c r="P91" s="91">
        <f t="shared" si="145"/>
        <v>1484.8484848484848</v>
      </c>
      <c r="Q91" s="79">
        <v>5</v>
      </c>
      <c r="R91" s="79">
        <v>2</v>
      </c>
      <c r="S91" s="79" t="s">
        <v>72</v>
      </c>
      <c r="T91" s="5" t="s">
        <v>258</v>
      </c>
      <c r="U91" s="9"/>
      <c r="W91" s="86">
        <f t="shared" si="146"/>
        <v>219.8</v>
      </c>
      <c r="X91" s="87">
        <f t="shared" si="147"/>
        <v>66</v>
      </c>
      <c r="Y91" s="92">
        <f t="shared" si="148"/>
        <v>60</v>
      </c>
      <c r="Z91" s="90">
        <f t="shared" si="149"/>
        <v>195000</v>
      </c>
      <c r="AA91" s="90">
        <f t="shared" si="150"/>
        <v>98000</v>
      </c>
      <c r="AB91" s="90">
        <f t="shared" si="151"/>
        <v>97000</v>
      </c>
      <c r="AC91" s="4">
        <f t="shared" si="152"/>
        <v>0.50256410256410255</v>
      </c>
      <c r="AD91" s="91">
        <f t="shared" si="153"/>
        <v>2954.5454545454545</v>
      </c>
      <c r="AE91" s="79" t="str">
        <f t="shared" si="154"/>
        <v>계</v>
      </c>
      <c r="AF91" s="79" t="str">
        <f t="shared" si="155"/>
        <v>5/2</v>
      </c>
      <c r="AH91" s="20" t="str">
        <f t="shared" si="118"/>
        <v>파크타운서안</v>
      </c>
      <c r="AI91" s="87">
        <f t="shared" si="117"/>
        <v>66</v>
      </c>
      <c r="AJ91" s="79" t="str">
        <f t="shared" si="156"/>
        <v>A-</v>
      </c>
      <c r="AK91" s="79" t="s">
        <v>13</v>
      </c>
      <c r="AL91" s="79" t="s">
        <v>62</v>
      </c>
      <c r="AM91" s="79" t="s">
        <v>63</v>
      </c>
      <c r="AN91" s="79" t="str">
        <f t="shared" si="157"/>
        <v>C</v>
      </c>
      <c r="AO91" s="79" t="str">
        <f t="shared" si="158"/>
        <v>X</v>
      </c>
      <c r="AP91" s="79" t="str">
        <f t="shared" si="159"/>
        <v>X</v>
      </c>
      <c r="AQ91" s="79" t="str">
        <f t="shared" si="160"/>
        <v>X</v>
      </c>
      <c r="AR91" s="79" t="str">
        <f t="shared" si="161"/>
        <v>X</v>
      </c>
      <c r="AS91" s="79" t="s">
        <v>2</v>
      </c>
      <c r="AT91" s="79" t="str">
        <f t="shared" si="162"/>
        <v>X</v>
      </c>
      <c r="AU91" s="79" t="str">
        <f t="shared" si="163"/>
        <v>O</v>
      </c>
      <c r="AV91" s="79" t="str">
        <f t="shared" si="164"/>
        <v>X</v>
      </c>
    </row>
    <row r="92" spans="1:48" x14ac:dyDescent="0.3">
      <c r="A92" s="9" t="s">
        <v>999</v>
      </c>
      <c r="B92" s="10" t="s">
        <v>1668</v>
      </c>
      <c r="C92" s="88">
        <v>798</v>
      </c>
      <c r="D92" s="86">
        <v>229.5</v>
      </c>
      <c r="E92" s="87">
        <v>69</v>
      </c>
      <c r="F92" s="86">
        <v>191.5</v>
      </c>
      <c r="G92" s="17">
        <v>58</v>
      </c>
      <c r="H92" s="88">
        <v>8</v>
      </c>
      <c r="I92" s="89"/>
      <c r="J92" s="89"/>
      <c r="K92" s="89"/>
      <c r="L92" s="89"/>
      <c r="M92" s="90">
        <f t="shared" si="142"/>
        <v>0</v>
      </c>
      <c r="N92" s="4" t="str">
        <f t="shared" si="143"/>
        <v/>
      </c>
      <c r="O92" s="91">
        <f t="shared" si="144"/>
        <v>0</v>
      </c>
      <c r="P92" s="91">
        <f t="shared" si="145"/>
        <v>0</v>
      </c>
      <c r="Q92" s="79">
        <v>5</v>
      </c>
      <c r="R92" s="79">
        <v>3</v>
      </c>
      <c r="S92" s="79" t="s">
        <v>72</v>
      </c>
      <c r="T92" s="5" t="s">
        <v>252</v>
      </c>
      <c r="U92" s="9"/>
      <c r="W92" s="86">
        <f t="shared" si="146"/>
        <v>229.5</v>
      </c>
      <c r="X92" s="87">
        <f t="shared" si="147"/>
        <v>69</v>
      </c>
      <c r="Y92" s="92">
        <f t="shared" si="148"/>
        <v>8</v>
      </c>
      <c r="Z92" s="90">
        <f t="shared" si="149"/>
        <v>0</v>
      </c>
      <c r="AA92" s="90">
        <f t="shared" si="150"/>
        <v>0</v>
      </c>
      <c r="AB92" s="90">
        <f t="shared" si="151"/>
        <v>0</v>
      </c>
      <c r="AC92" s="4" t="str">
        <f t="shared" si="152"/>
        <v/>
      </c>
      <c r="AD92" s="91">
        <f t="shared" si="153"/>
        <v>0</v>
      </c>
      <c r="AE92" s="79" t="str">
        <f t="shared" si="154"/>
        <v>계</v>
      </c>
      <c r="AF92" s="79" t="str">
        <f t="shared" si="155"/>
        <v>5/3</v>
      </c>
      <c r="AH92" s="20" t="str">
        <f t="shared" si="118"/>
        <v>파크타운서안</v>
      </c>
      <c r="AI92" s="87">
        <f t="shared" si="117"/>
        <v>69</v>
      </c>
      <c r="AJ92" s="79" t="str">
        <f t="shared" si="156"/>
        <v>A-</v>
      </c>
      <c r="AK92" s="79" t="s">
        <v>13</v>
      </c>
      <c r="AL92" s="79" t="s">
        <v>62</v>
      </c>
      <c r="AM92" s="79" t="s">
        <v>63</v>
      </c>
      <c r="AN92" s="79" t="str">
        <f t="shared" si="157"/>
        <v>C</v>
      </c>
      <c r="AO92" s="79" t="str">
        <f t="shared" si="158"/>
        <v/>
      </c>
      <c r="AP92" s="79" t="str">
        <f t="shared" si="159"/>
        <v/>
      </c>
      <c r="AQ92" s="79" t="str">
        <f t="shared" si="160"/>
        <v>O</v>
      </c>
      <c r="AR92" s="79" t="str">
        <f t="shared" si="161"/>
        <v>O</v>
      </c>
      <c r="AS92" s="79" t="s">
        <v>2</v>
      </c>
      <c r="AT92" s="79" t="str">
        <f t="shared" si="162"/>
        <v>X</v>
      </c>
      <c r="AU92" s="79" t="str">
        <f t="shared" si="163"/>
        <v>O</v>
      </c>
      <c r="AV92" s="79" t="str">
        <f t="shared" si="164"/>
        <v/>
      </c>
    </row>
    <row r="93" spans="1:48" x14ac:dyDescent="0.3">
      <c r="A93" s="9" t="s">
        <v>999</v>
      </c>
      <c r="B93" s="10" t="s">
        <v>1668</v>
      </c>
      <c r="C93" s="88">
        <v>798</v>
      </c>
      <c r="D93" s="86">
        <v>229.3</v>
      </c>
      <c r="E93" s="87">
        <v>69</v>
      </c>
      <c r="F93" s="86">
        <v>189.9</v>
      </c>
      <c r="G93" s="17">
        <v>57</v>
      </c>
      <c r="H93" s="88">
        <v>4</v>
      </c>
      <c r="I93" s="89"/>
      <c r="J93" s="89"/>
      <c r="K93" s="89"/>
      <c r="L93" s="89"/>
      <c r="M93" s="90">
        <f t="shared" si="142"/>
        <v>0</v>
      </c>
      <c r="N93" s="4" t="str">
        <f t="shared" si="143"/>
        <v/>
      </c>
      <c r="O93" s="91">
        <f t="shared" si="144"/>
        <v>0</v>
      </c>
      <c r="P93" s="91">
        <f t="shared" si="145"/>
        <v>0</v>
      </c>
      <c r="Q93" s="79">
        <v>5</v>
      </c>
      <c r="R93" s="79">
        <v>3</v>
      </c>
      <c r="S93" s="79" t="s">
        <v>72</v>
      </c>
      <c r="T93" s="5" t="s">
        <v>253</v>
      </c>
      <c r="U93" s="9"/>
      <c r="W93" s="86">
        <f t="shared" si="146"/>
        <v>229.3</v>
      </c>
      <c r="X93" s="87">
        <f t="shared" si="147"/>
        <v>69</v>
      </c>
      <c r="Y93" s="92">
        <f t="shared" si="148"/>
        <v>4</v>
      </c>
      <c r="Z93" s="90">
        <f t="shared" si="149"/>
        <v>0</v>
      </c>
      <c r="AA93" s="90">
        <f t="shared" si="150"/>
        <v>0</v>
      </c>
      <c r="AB93" s="90">
        <f t="shared" si="151"/>
        <v>0</v>
      </c>
      <c r="AC93" s="4" t="str">
        <f t="shared" si="152"/>
        <v/>
      </c>
      <c r="AD93" s="91">
        <f t="shared" si="153"/>
        <v>0</v>
      </c>
      <c r="AE93" s="79" t="str">
        <f t="shared" si="154"/>
        <v>계</v>
      </c>
      <c r="AF93" s="79" t="str">
        <f t="shared" si="155"/>
        <v>5/3</v>
      </c>
      <c r="AH93" s="20" t="str">
        <f t="shared" si="118"/>
        <v>파크타운서안</v>
      </c>
      <c r="AI93" s="87">
        <f t="shared" si="117"/>
        <v>69</v>
      </c>
      <c r="AJ93" s="79" t="str">
        <f t="shared" si="156"/>
        <v>A-</v>
      </c>
      <c r="AK93" s="79" t="s">
        <v>13</v>
      </c>
      <c r="AL93" s="79" t="s">
        <v>62</v>
      </c>
      <c r="AM93" s="79" t="s">
        <v>63</v>
      </c>
      <c r="AN93" s="79" t="str">
        <f t="shared" si="157"/>
        <v>C</v>
      </c>
      <c r="AO93" s="79" t="str">
        <f t="shared" si="158"/>
        <v/>
      </c>
      <c r="AP93" s="79" t="str">
        <f t="shared" si="159"/>
        <v/>
      </c>
      <c r="AQ93" s="79" t="str">
        <f t="shared" si="160"/>
        <v>O</v>
      </c>
      <c r="AR93" s="79" t="str">
        <f t="shared" si="161"/>
        <v>O</v>
      </c>
      <c r="AS93" s="79" t="s">
        <v>2</v>
      </c>
      <c r="AT93" s="79" t="str">
        <f t="shared" si="162"/>
        <v>X</v>
      </c>
      <c r="AU93" s="79" t="str">
        <f t="shared" si="163"/>
        <v>O</v>
      </c>
      <c r="AV93" s="79" t="str">
        <f t="shared" si="164"/>
        <v/>
      </c>
    </row>
    <row r="94" spans="1:48" x14ac:dyDescent="0.3">
      <c r="A94" s="9"/>
      <c r="B94" s="79"/>
      <c r="C94" s="6"/>
      <c r="D94" s="9"/>
      <c r="E94" s="14"/>
      <c r="F94" s="86"/>
      <c r="G94" s="9"/>
      <c r="H94" s="9"/>
      <c r="I94" s="9"/>
      <c r="J94" s="9"/>
      <c r="K94" s="9"/>
      <c r="L94" s="9"/>
      <c r="M94" s="9"/>
      <c r="N94" s="9"/>
      <c r="O94" s="91"/>
      <c r="P94" s="91"/>
      <c r="Q94" s="87"/>
      <c r="R94" s="87"/>
      <c r="S94" s="9"/>
      <c r="T94" s="47"/>
      <c r="U94" s="9"/>
      <c r="W94" s="67" t="str">
        <f>$A$4&amp;" "&amp;A95&amp;"("&amp;B95&amp;","&amp;C95&amp;"^)"</f>
        <v>수내동 양지3,5단지금호,한양('92.05.,814^)</v>
      </c>
      <c r="X94" s="68"/>
      <c r="Y94" s="68"/>
      <c r="Z94" s="68"/>
      <c r="AA94" s="68"/>
      <c r="AB94" s="68"/>
      <c r="AC94" s="68"/>
      <c r="AD94" s="68"/>
      <c r="AE94" s="68"/>
      <c r="AF94" s="69"/>
      <c r="AH94" s="20" t="str">
        <f t="shared" si="118"/>
        <v/>
      </c>
      <c r="AI94" s="106" t="str">
        <f t="shared" si="117"/>
        <v/>
      </c>
      <c r="AJ94" s="79"/>
      <c r="AK94" s="79"/>
      <c r="AL94" s="79"/>
      <c r="AM94" s="79"/>
      <c r="AN94" s="79"/>
      <c r="AO94" s="79"/>
      <c r="AP94" s="79"/>
      <c r="AQ94" s="79"/>
      <c r="AR94" s="79"/>
      <c r="AS94" s="79"/>
      <c r="AT94" s="79"/>
      <c r="AU94" s="79"/>
      <c r="AV94" s="79"/>
    </row>
    <row r="95" spans="1:48" x14ac:dyDescent="0.3">
      <c r="A95" s="9" t="s">
        <v>1003</v>
      </c>
      <c r="B95" s="10" t="s">
        <v>1665</v>
      </c>
      <c r="C95" s="88">
        <v>814</v>
      </c>
      <c r="D95" s="86">
        <v>113.3</v>
      </c>
      <c r="E95" s="87">
        <v>34</v>
      </c>
      <c r="F95" s="86">
        <v>91.4</v>
      </c>
      <c r="G95" s="17">
        <v>28</v>
      </c>
      <c r="H95" s="88">
        <v>8</v>
      </c>
      <c r="I95" s="89"/>
      <c r="J95" s="89"/>
      <c r="K95" s="89"/>
      <c r="L95" s="89"/>
      <c r="M95" s="90">
        <f t="shared" ref="M95:M102" si="165">I95-K95</f>
        <v>0</v>
      </c>
      <c r="N95" s="4" t="str">
        <f t="shared" ref="N95:N102" si="166">IF(ISERROR(K95/I95),"",K95/I95)</f>
        <v/>
      </c>
      <c r="O95" s="91">
        <f t="shared" ref="O95:O102" si="167">I95/E95</f>
        <v>0</v>
      </c>
      <c r="P95" s="91">
        <f t="shared" ref="P95:P102" si="168">K95/E95</f>
        <v>0</v>
      </c>
      <c r="Q95" s="79">
        <v>3</v>
      </c>
      <c r="R95" s="79">
        <v>2</v>
      </c>
      <c r="S95" s="79" t="s">
        <v>72</v>
      </c>
      <c r="T95" s="5">
        <v>113</v>
      </c>
      <c r="U95" s="9"/>
      <c r="W95" s="86">
        <f t="shared" ref="W95:X102" si="169">D95</f>
        <v>113.3</v>
      </c>
      <c r="X95" s="87">
        <f t="shared" si="169"/>
        <v>34</v>
      </c>
      <c r="Y95" s="92">
        <f t="shared" ref="Y95:Z102" si="170">H95</f>
        <v>8</v>
      </c>
      <c r="Z95" s="90">
        <f t="shared" si="170"/>
        <v>0</v>
      </c>
      <c r="AA95" s="90">
        <f t="shared" ref="AA95:AA102" si="171">K95</f>
        <v>0</v>
      </c>
      <c r="AB95" s="90">
        <f t="shared" ref="AB95:AD102" si="172">M95</f>
        <v>0</v>
      </c>
      <c r="AC95" s="4" t="str">
        <f t="shared" si="172"/>
        <v/>
      </c>
      <c r="AD95" s="91">
        <f t="shared" si="172"/>
        <v>0</v>
      </c>
      <c r="AE95" s="79" t="str">
        <f t="shared" ref="AE95:AE102" si="173">S95</f>
        <v>계</v>
      </c>
      <c r="AF95" s="79" t="str">
        <f t="shared" ref="AF95:AF102" si="174">Q95&amp;"/"&amp;R95</f>
        <v>3/2</v>
      </c>
      <c r="AH95" s="20" t="str">
        <f t="shared" si="118"/>
        <v>양지3,5단지금호,한양</v>
      </c>
      <c r="AI95" s="87">
        <f t="shared" si="117"/>
        <v>34</v>
      </c>
      <c r="AJ95" s="79" t="str">
        <f t="shared" ref="AJ95:AJ102" si="175">IF(AI95="","",$AJ$2)</f>
        <v>A-</v>
      </c>
      <c r="AK95" s="79" t="s">
        <v>13</v>
      </c>
      <c r="AL95" s="79" t="s">
        <v>62</v>
      </c>
      <c r="AM95" s="79" t="s">
        <v>63</v>
      </c>
      <c r="AN95" s="79" t="str">
        <f t="shared" ref="AN95:AN102" si="176">IF(AI95="","",$AN$2)</f>
        <v>C</v>
      </c>
      <c r="AO95" s="79" t="str">
        <f t="shared" ref="AO95:AO102" si="177">IF(N95="","",IF(N95&gt;=$AO$1/100,"O","X"))</f>
        <v/>
      </c>
      <c r="AP95" s="79" t="str">
        <f t="shared" ref="AP95:AP102" si="178">IF(I95="","",IF(I95&lt;=$AP$1,"O","X"))</f>
        <v/>
      </c>
      <c r="AQ95" s="79" t="str">
        <f t="shared" ref="AQ95:AQ102" si="179">IF(O95="","",IF(O95&lt;=$AQ$1,"O","X"))</f>
        <v>O</v>
      </c>
      <c r="AR95" s="79" t="str">
        <f t="shared" ref="AR95:AR102" si="180">IF(M95="","",IF(M95&lt;=$AR$1,"O","X"))</f>
        <v>O</v>
      </c>
      <c r="AS95" s="79" t="s">
        <v>2</v>
      </c>
      <c r="AT95" s="79" t="str">
        <f t="shared" ref="AT95:AT102" si="181">IF(OR(F95="",AI95=""),"",IF(AND((F95&lt;=85),(AI95&gt;=15)),"O","X"))</f>
        <v>X</v>
      </c>
      <c r="AU95" s="79" t="str">
        <f t="shared" ref="AU95:AU102" si="182">IF(C95="","",IF(C95&gt;=$AU$1,"O","X"))</f>
        <v>O</v>
      </c>
      <c r="AV95" s="79" t="str">
        <f t="shared" ref="AV95:AV102" si="183">IF(AO95="","",IF(AND(AO95="O",AP95="O",AR95="O",AT95="O",AU95="O"),"후보","X"))</f>
        <v/>
      </c>
    </row>
    <row r="96" spans="1:48" x14ac:dyDescent="0.3">
      <c r="A96" s="9" t="s">
        <v>1003</v>
      </c>
      <c r="B96" s="10" t="s">
        <v>1665</v>
      </c>
      <c r="C96" s="88">
        <v>814</v>
      </c>
      <c r="D96" s="86">
        <v>124.9</v>
      </c>
      <c r="E96" s="87">
        <v>38</v>
      </c>
      <c r="F96" s="86">
        <v>101.9</v>
      </c>
      <c r="G96" s="17">
        <v>31</v>
      </c>
      <c r="H96" s="88">
        <v>168</v>
      </c>
      <c r="I96" s="89">
        <v>175000</v>
      </c>
      <c r="J96" s="89" t="s">
        <v>66</v>
      </c>
      <c r="K96" s="89">
        <v>80000</v>
      </c>
      <c r="L96" s="89" t="s">
        <v>71</v>
      </c>
      <c r="M96" s="90">
        <f t="shared" si="165"/>
        <v>95000</v>
      </c>
      <c r="N96" s="4">
        <f t="shared" si="166"/>
        <v>0.45714285714285713</v>
      </c>
      <c r="O96" s="91">
        <f t="shared" si="167"/>
        <v>4605.2631578947367</v>
      </c>
      <c r="P96" s="91">
        <f t="shared" si="168"/>
        <v>2105.2631578947367</v>
      </c>
      <c r="Q96" s="79">
        <v>3</v>
      </c>
      <c r="R96" s="79">
        <v>2</v>
      </c>
      <c r="S96" s="79" t="s">
        <v>72</v>
      </c>
      <c r="T96" s="5" t="s">
        <v>92</v>
      </c>
      <c r="U96" s="9"/>
      <c r="W96" s="86">
        <f t="shared" si="169"/>
        <v>124.9</v>
      </c>
      <c r="X96" s="87">
        <f t="shared" si="169"/>
        <v>38</v>
      </c>
      <c r="Y96" s="92">
        <f t="shared" si="170"/>
        <v>168</v>
      </c>
      <c r="Z96" s="90">
        <f t="shared" si="170"/>
        <v>175000</v>
      </c>
      <c r="AA96" s="90">
        <f t="shared" si="171"/>
        <v>80000</v>
      </c>
      <c r="AB96" s="90">
        <f t="shared" si="172"/>
        <v>95000</v>
      </c>
      <c r="AC96" s="4">
        <f t="shared" si="172"/>
        <v>0.45714285714285713</v>
      </c>
      <c r="AD96" s="91">
        <f t="shared" si="172"/>
        <v>4605.2631578947367</v>
      </c>
      <c r="AE96" s="79" t="str">
        <f t="shared" si="173"/>
        <v>계</v>
      </c>
      <c r="AF96" s="79" t="str">
        <f t="shared" si="174"/>
        <v>3/2</v>
      </c>
      <c r="AH96" s="20" t="str">
        <f t="shared" si="118"/>
        <v>양지3,5단지금호,한양</v>
      </c>
      <c r="AI96" s="87">
        <f t="shared" si="117"/>
        <v>38</v>
      </c>
      <c r="AJ96" s="79" t="str">
        <f t="shared" si="175"/>
        <v>A-</v>
      </c>
      <c r="AK96" s="79" t="s">
        <v>13</v>
      </c>
      <c r="AL96" s="79" t="s">
        <v>62</v>
      </c>
      <c r="AM96" s="79" t="s">
        <v>63</v>
      </c>
      <c r="AN96" s="79" t="str">
        <f t="shared" si="176"/>
        <v>C</v>
      </c>
      <c r="AO96" s="79" t="str">
        <f t="shared" si="177"/>
        <v>X</v>
      </c>
      <c r="AP96" s="79" t="str">
        <f t="shared" si="178"/>
        <v>X</v>
      </c>
      <c r="AQ96" s="79" t="str">
        <f t="shared" si="179"/>
        <v>X</v>
      </c>
      <c r="AR96" s="79" t="str">
        <f t="shared" si="180"/>
        <v>X</v>
      </c>
      <c r="AS96" s="79" t="s">
        <v>2</v>
      </c>
      <c r="AT96" s="79" t="str">
        <f t="shared" si="181"/>
        <v>X</v>
      </c>
      <c r="AU96" s="79" t="str">
        <f t="shared" si="182"/>
        <v>O</v>
      </c>
      <c r="AV96" s="79" t="str">
        <f t="shared" si="183"/>
        <v>X</v>
      </c>
    </row>
    <row r="97" spans="1:48" x14ac:dyDescent="0.3">
      <c r="A97" s="9" t="s">
        <v>1003</v>
      </c>
      <c r="B97" s="10" t="s">
        <v>1665</v>
      </c>
      <c r="C97" s="88">
        <v>814</v>
      </c>
      <c r="D97" s="86">
        <v>126.4</v>
      </c>
      <c r="E97" s="87">
        <v>38</v>
      </c>
      <c r="F97" s="86">
        <v>101.9</v>
      </c>
      <c r="G97" s="17">
        <v>31</v>
      </c>
      <c r="H97" s="88">
        <v>188</v>
      </c>
      <c r="I97" s="89">
        <v>175000</v>
      </c>
      <c r="J97" s="89" t="s">
        <v>65</v>
      </c>
      <c r="K97" s="89">
        <v>95000</v>
      </c>
      <c r="L97" s="89" t="s">
        <v>65</v>
      </c>
      <c r="M97" s="90">
        <f t="shared" si="165"/>
        <v>80000</v>
      </c>
      <c r="N97" s="4">
        <f t="shared" si="166"/>
        <v>0.54285714285714282</v>
      </c>
      <c r="O97" s="91">
        <f t="shared" si="167"/>
        <v>4605.2631578947367</v>
      </c>
      <c r="P97" s="91">
        <f t="shared" si="168"/>
        <v>2500</v>
      </c>
      <c r="Q97" s="79">
        <v>4</v>
      </c>
      <c r="R97" s="79">
        <v>2</v>
      </c>
      <c r="S97" s="79" t="s">
        <v>72</v>
      </c>
      <c r="T97" s="5" t="s">
        <v>176</v>
      </c>
      <c r="U97" s="9"/>
      <c r="W97" s="86">
        <f t="shared" si="169"/>
        <v>126.4</v>
      </c>
      <c r="X97" s="87">
        <f t="shared" si="169"/>
        <v>38</v>
      </c>
      <c r="Y97" s="92">
        <f t="shared" si="170"/>
        <v>188</v>
      </c>
      <c r="Z97" s="90">
        <f t="shared" si="170"/>
        <v>175000</v>
      </c>
      <c r="AA97" s="90">
        <f t="shared" si="171"/>
        <v>95000</v>
      </c>
      <c r="AB97" s="90">
        <f t="shared" si="172"/>
        <v>80000</v>
      </c>
      <c r="AC97" s="4">
        <f t="shared" si="172"/>
        <v>0.54285714285714282</v>
      </c>
      <c r="AD97" s="91">
        <f t="shared" si="172"/>
        <v>4605.2631578947367</v>
      </c>
      <c r="AE97" s="79" t="str">
        <f t="shared" si="173"/>
        <v>계</v>
      </c>
      <c r="AF97" s="79" t="str">
        <f t="shared" si="174"/>
        <v>4/2</v>
      </c>
      <c r="AH97" s="20" t="str">
        <f t="shared" si="118"/>
        <v>양지3,5단지금호,한양</v>
      </c>
      <c r="AI97" s="87">
        <f t="shared" si="117"/>
        <v>38</v>
      </c>
      <c r="AJ97" s="79" t="str">
        <f t="shared" si="175"/>
        <v>A-</v>
      </c>
      <c r="AK97" s="79" t="s">
        <v>13</v>
      </c>
      <c r="AL97" s="79" t="s">
        <v>62</v>
      </c>
      <c r="AM97" s="79" t="s">
        <v>63</v>
      </c>
      <c r="AN97" s="79" t="str">
        <f t="shared" si="176"/>
        <v>C</v>
      </c>
      <c r="AO97" s="79" t="str">
        <f t="shared" si="177"/>
        <v>X</v>
      </c>
      <c r="AP97" s="79" t="str">
        <f t="shared" si="178"/>
        <v>X</v>
      </c>
      <c r="AQ97" s="79" t="str">
        <f t="shared" si="179"/>
        <v>X</v>
      </c>
      <c r="AR97" s="79" t="str">
        <f t="shared" si="180"/>
        <v>X</v>
      </c>
      <c r="AS97" s="79" t="s">
        <v>2</v>
      </c>
      <c r="AT97" s="79" t="str">
        <f t="shared" si="181"/>
        <v>X</v>
      </c>
      <c r="AU97" s="79" t="str">
        <f t="shared" si="182"/>
        <v>O</v>
      </c>
      <c r="AV97" s="79" t="str">
        <f t="shared" si="183"/>
        <v>X</v>
      </c>
    </row>
    <row r="98" spans="1:48" x14ac:dyDescent="0.3">
      <c r="A98" s="9" t="s">
        <v>1003</v>
      </c>
      <c r="B98" s="10" t="s">
        <v>1665</v>
      </c>
      <c r="C98" s="88">
        <v>814</v>
      </c>
      <c r="D98" s="86">
        <v>138.9</v>
      </c>
      <c r="E98" s="87">
        <v>42</v>
      </c>
      <c r="F98" s="86">
        <v>114.5</v>
      </c>
      <c r="G98" s="17">
        <v>35</v>
      </c>
      <c r="H98" s="88">
        <v>6</v>
      </c>
      <c r="I98" s="89"/>
      <c r="J98" s="89"/>
      <c r="K98" s="89"/>
      <c r="L98" s="89"/>
      <c r="M98" s="90">
        <f t="shared" si="165"/>
        <v>0</v>
      </c>
      <c r="N98" s="4" t="str">
        <f t="shared" si="166"/>
        <v/>
      </c>
      <c r="O98" s="91">
        <f t="shared" si="167"/>
        <v>0</v>
      </c>
      <c r="P98" s="91">
        <f t="shared" si="168"/>
        <v>0</v>
      </c>
      <c r="Q98" s="79">
        <v>3</v>
      </c>
      <c r="R98" s="79">
        <v>2</v>
      </c>
      <c r="S98" s="79" t="s">
        <v>72</v>
      </c>
      <c r="T98" s="5">
        <v>138</v>
      </c>
      <c r="U98" s="9"/>
      <c r="W98" s="86">
        <f t="shared" si="169"/>
        <v>138.9</v>
      </c>
      <c r="X98" s="87">
        <f t="shared" si="169"/>
        <v>42</v>
      </c>
      <c r="Y98" s="92">
        <f t="shared" si="170"/>
        <v>6</v>
      </c>
      <c r="Z98" s="90">
        <f t="shared" si="170"/>
        <v>0</v>
      </c>
      <c r="AA98" s="90">
        <f t="shared" si="171"/>
        <v>0</v>
      </c>
      <c r="AB98" s="90">
        <f t="shared" si="172"/>
        <v>0</v>
      </c>
      <c r="AC98" s="4" t="str">
        <f t="shared" si="172"/>
        <v/>
      </c>
      <c r="AD98" s="91">
        <f t="shared" si="172"/>
        <v>0</v>
      </c>
      <c r="AE98" s="79" t="str">
        <f t="shared" si="173"/>
        <v>계</v>
      </c>
      <c r="AF98" s="79" t="str">
        <f t="shared" si="174"/>
        <v>3/2</v>
      </c>
      <c r="AH98" s="20" t="str">
        <f t="shared" si="118"/>
        <v>양지3,5단지금호,한양</v>
      </c>
      <c r="AI98" s="87">
        <f t="shared" si="117"/>
        <v>42</v>
      </c>
      <c r="AJ98" s="79" t="str">
        <f t="shared" si="175"/>
        <v>A-</v>
      </c>
      <c r="AK98" s="79" t="s">
        <v>13</v>
      </c>
      <c r="AL98" s="79" t="s">
        <v>62</v>
      </c>
      <c r="AM98" s="79" t="s">
        <v>63</v>
      </c>
      <c r="AN98" s="79" t="str">
        <f t="shared" si="176"/>
        <v>C</v>
      </c>
      <c r="AO98" s="79" t="str">
        <f t="shared" si="177"/>
        <v/>
      </c>
      <c r="AP98" s="79" t="str">
        <f t="shared" si="178"/>
        <v/>
      </c>
      <c r="AQ98" s="79" t="str">
        <f t="shared" si="179"/>
        <v>O</v>
      </c>
      <c r="AR98" s="79" t="str">
        <f t="shared" si="180"/>
        <v>O</v>
      </c>
      <c r="AS98" s="79" t="s">
        <v>2</v>
      </c>
      <c r="AT98" s="79" t="str">
        <f t="shared" si="181"/>
        <v>X</v>
      </c>
      <c r="AU98" s="79" t="str">
        <f t="shared" si="182"/>
        <v>O</v>
      </c>
      <c r="AV98" s="79" t="str">
        <f t="shared" si="183"/>
        <v/>
      </c>
    </row>
    <row r="99" spans="1:48" x14ac:dyDescent="0.3">
      <c r="A99" s="9" t="s">
        <v>1003</v>
      </c>
      <c r="B99" s="10" t="s">
        <v>1665</v>
      </c>
      <c r="C99" s="88">
        <v>814</v>
      </c>
      <c r="D99" s="86">
        <v>157.4</v>
      </c>
      <c r="E99" s="87">
        <v>48</v>
      </c>
      <c r="F99" s="86">
        <v>134.5</v>
      </c>
      <c r="G99" s="17">
        <v>41</v>
      </c>
      <c r="H99" s="88">
        <v>222</v>
      </c>
      <c r="I99" s="89">
        <v>192000</v>
      </c>
      <c r="J99" s="89" t="s">
        <v>78</v>
      </c>
      <c r="K99" s="89">
        <v>110000</v>
      </c>
      <c r="L99" s="89" t="s">
        <v>82</v>
      </c>
      <c r="M99" s="90">
        <f t="shared" si="165"/>
        <v>82000</v>
      </c>
      <c r="N99" s="4">
        <f t="shared" si="166"/>
        <v>0.57291666666666663</v>
      </c>
      <c r="O99" s="91">
        <f t="shared" si="167"/>
        <v>4000</v>
      </c>
      <c r="P99" s="91">
        <f t="shared" si="168"/>
        <v>2291.6666666666665</v>
      </c>
      <c r="Q99" s="79">
        <v>4</v>
      </c>
      <c r="R99" s="79">
        <v>2</v>
      </c>
      <c r="S99" s="79" t="s">
        <v>72</v>
      </c>
      <c r="T99" s="5" t="s">
        <v>126</v>
      </c>
      <c r="U99" s="9"/>
      <c r="W99" s="86">
        <f t="shared" si="169"/>
        <v>157.4</v>
      </c>
      <c r="X99" s="87">
        <f t="shared" si="169"/>
        <v>48</v>
      </c>
      <c r="Y99" s="92">
        <f t="shared" si="170"/>
        <v>222</v>
      </c>
      <c r="Z99" s="90">
        <f t="shared" si="170"/>
        <v>192000</v>
      </c>
      <c r="AA99" s="90">
        <f t="shared" si="171"/>
        <v>110000</v>
      </c>
      <c r="AB99" s="90">
        <f t="shared" si="172"/>
        <v>82000</v>
      </c>
      <c r="AC99" s="4">
        <f t="shared" si="172"/>
        <v>0.57291666666666663</v>
      </c>
      <c r="AD99" s="91">
        <f t="shared" si="172"/>
        <v>4000</v>
      </c>
      <c r="AE99" s="79" t="str">
        <f t="shared" si="173"/>
        <v>계</v>
      </c>
      <c r="AF99" s="79" t="str">
        <f t="shared" si="174"/>
        <v>4/2</v>
      </c>
      <c r="AH99" s="20" t="str">
        <f t="shared" si="118"/>
        <v>양지3,5단지금호,한양</v>
      </c>
      <c r="AI99" s="87">
        <f t="shared" ref="AI99:AI117" si="184">IF(E99="","",E99)</f>
        <v>48</v>
      </c>
      <c r="AJ99" s="79" t="str">
        <f t="shared" si="175"/>
        <v>A-</v>
      </c>
      <c r="AK99" s="79" t="s">
        <v>13</v>
      </c>
      <c r="AL99" s="79" t="s">
        <v>62</v>
      </c>
      <c r="AM99" s="79" t="s">
        <v>63</v>
      </c>
      <c r="AN99" s="79" t="str">
        <f t="shared" si="176"/>
        <v>C</v>
      </c>
      <c r="AO99" s="79" t="str">
        <f t="shared" si="177"/>
        <v>X</v>
      </c>
      <c r="AP99" s="79" t="str">
        <f t="shared" si="178"/>
        <v>X</v>
      </c>
      <c r="AQ99" s="79" t="str">
        <f t="shared" si="179"/>
        <v>X</v>
      </c>
      <c r="AR99" s="79" t="str">
        <f t="shared" si="180"/>
        <v>X</v>
      </c>
      <c r="AS99" s="79" t="s">
        <v>2</v>
      </c>
      <c r="AT99" s="79" t="str">
        <f t="shared" si="181"/>
        <v>X</v>
      </c>
      <c r="AU99" s="79" t="str">
        <f t="shared" si="182"/>
        <v>O</v>
      </c>
      <c r="AV99" s="79" t="str">
        <f t="shared" si="183"/>
        <v>X</v>
      </c>
    </row>
    <row r="100" spans="1:48" x14ac:dyDescent="0.3">
      <c r="A100" s="9" t="s">
        <v>1003</v>
      </c>
      <c r="B100" s="10" t="s">
        <v>1665</v>
      </c>
      <c r="C100" s="88">
        <v>814</v>
      </c>
      <c r="D100" s="86">
        <v>163.19999999999999</v>
      </c>
      <c r="E100" s="87">
        <v>49</v>
      </c>
      <c r="F100" s="86">
        <v>134.6</v>
      </c>
      <c r="G100" s="17">
        <v>41</v>
      </c>
      <c r="H100" s="88">
        <v>198</v>
      </c>
      <c r="I100" s="89">
        <v>190000</v>
      </c>
      <c r="J100" s="89" t="s">
        <v>71</v>
      </c>
      <c r="K100" s="89">
        <v>100000</v>
      </c>
      <c r="L100" s="89" t="s">
        <v>82</v>
      </c>
      <c r="M100" s="90">
        <f t="shared" si="165"/>
        <v>90000</v>
      </c>
      <c r="N100" s="4">
        <f t="shared" si="166"/>
        <v>0.52631578947368418</v>
      </c>
      <c r="O100" s="91">
        <f t="shared" si="167"/>
        <v>3877.5510204081634</v>
      </c>
      <c r="P100" s="91">
        <f t="shared" si="168"/>
        <v>2040.8163265306123</v>
      </c>
      <c r="Q100" s="79">
        <v>4</v>
      </c>
      <c r="R100" s="79">
        <v>2</v>
      </c>
      <c r="S100" s="79" t="s">
        <v>72</v>
      </c>
      <c r="T100" s="5" t="s">
        <v>259</v>
      </c>
      <c r="U100" s="9"/>
      <c r="W100" s="86">
        <f t="shared" si="169"/>
        <v>163.19999999999999</v>
      </c>
      <c r="X100" s="87">
        <f t="shared" si="169"/>
        <v>49</v>
      </c>
      <c r="Y100" s="92">
        <f t="shared" si="170"/>
        <v>198</v>
      </c>
      <c r="Z100" s="90">
        <f t="shared" si="170"/>
        <v>190000</v>
      </c>
      <c r="AA100" s="90">
        <f t="shared" si="171"/>
        <v>100000</v>
      </c>
      <c r="AB100" s="90">
        <f t="shared" si="172"/>
        <v>90000</v>
      </c>
      <c r="AC100" s="4">
        <f t="shared" si="172"/>
        <v>0.52631578947368418</v>
      </c>
      <c r="AD100" s="91">
        <f t="shared" si="172"/>
        <v>3877.5510204081634</v>
      </c>
      <c r="AE100" s="79" t="str">
        <f t="shared" si="173"/>
        <v>계</v>
      </c>
      <c r="AF100" s="79" t="str">
        <f t="shared" si="174"/>
        <v>4/2</v>
      </c>
      <c r="AH100" s="20" t="str">
        <f t="shared" si="118"/>
        <v>양지3,5단지금호,한양</v>
      </c>
      <c r="AI100" s="87">
        <f t="shared" si="184"/>
        <v>49</v>
      </c>
      <c r="AJ100" s="79" t="str">
        <f t="shared" si="175"/>
        <v>A-</v>
      </c>
      <c r="AK100" s="79" t="s">
        <v>13</v>
      </c>
      <c r="AL100" s="79" t="s">
        <v>62</v>
      </c>
      <c r="AM100" s="79" t="s">
        <v>63</v>
      </c>
      <c r="AN100" s="79" t="str">
        <f t="shared" si="176"/>
        <v>C</v>
      </c>
      <c r="AO100" s="79" t="str">
        <f t="shared" si="177"/>
        <v>X</v>
      </c>
      <c r="AP100" s="79" t="str">
        <f t="shared" si="178"/>
        <v>X</v>
      </c>
      <c r="AQ100" s="79" t="str">
        <f t="shared" si="179"/>
        <v>X</v>
      </c>
      <c r="AR100" s="79" t="str">
        <f t="shared" si="180"/>
        <v>X</v>
      </c>
      <c r="AS100" s="79" t="s">
        <v>2</v>
      </c>
      <c r="AT100" s="79" t="str">
        <f t="shared" si="181"/>
        <v>X</v>
      </c>
      <c r="AU100" s="79" t="str">
        <f t="shared" si="182"/>
        <v>O</v>
      </c>
      <c r="AV100" s="79" t="str">
        <f t="shared" si="183"/>
        <v>X</v>
      </c>
    </row>
    <row r="101" spans="1:48" x14ac:dyDescent="0.3">
      <c r="A101" s="9" t="s">
        <v>1003</v>
      </c>
      <c r="B101" s="10" t="s">
        <v>1665</v>
      </c>
      <c r="C101" s="88">
        <v>814</v>
      </c>
      <c r="D101" s="86">
        <v>181</v>
      </c>
      <c r="E101" s="87">
        <v>55</v>
      </c>
      <c r="F101" s="86">
        <v>154.1</v>
      </c>
      <c r="G101" s="17">
        <v>47</v>
      </c>
      <c r="H101" s="88">
        <v>12</v>
      </c>
      <c r="I101" s="89"/>
      <c r="J101" s="89"/>
      <c r="K101" s="89"/>
      <c r="L101" s="89"/>
      <c r="M101" s="90">
        <f t="shared" si="165"/>
        <v>0</v>
      </c>
      <c r="N101" s="4" t="str">
        <f t="shared" si="166"/>
        <v/>
      </c>
      <c r="O101" s="91">
        <f t="shared" si="167"/>
        <v>0</v>
      </c>
      <c r="P101" s="91">
        <f t="shared" si="168"/>
        <v>0</v>
      </c>
      <c r="Q101" s="79">
        <v>4</v>
      </c>
      <c r="R101" s="79">
        <v>2</v>
      </c>
      <c r="S101" s="79" t="s">
        <v>72</v>
      </c>
      <c r="T101" s="5">
        <v>180</v>
      </c>
      <c r="U101" s="9"/>
      <c r="W101" s="86">
        <f t="shared" si="169"/>
        <v>181</v>
      </c>
      <c r="X101" s="87">
        <f t="shared" si="169"/>
        <v>55</v>
      </c>
      <c r="Y101" s="92">
        <f t="shared" si="170"/>
        <v>12</v>
      </c>
      <c r="Z101" s="90">
        <f t="shared" si="170"/>
        <v>0</v>
      </c>
      <c r="AA101" s="90">
        <f t="shared" si="171"/>
        <v>0</v>
      </c>
      <c r="AB101" s="90">
        <f t="shared" si="172"/>
        <v>0</v>
      </c>
      <c r="AC101" s="4" t="str">
        <f t="shared" si="172"/>
        <v/>
      </c>
      <c r="AD101" s="91">
        <f t="shared" si="172"/>
        <v>0</v>
      </c>
      <c r="AE101" s="79" t="str">
        <f t="shared" si="173"/>
        <v>계</v>
      </c>
      <c r="AF101" s="79" t="str">
        <f t="shared" si="174"/>
        <v>4/2</v>
      </c>
      <c r="AH101" s="20" t="str">
        <f t="shared" ref="AH101:AH117" si="185">IF(A101="","",A101)</f>
        <v>양지3,5단지금호,한양</v>
      </c>
      <c r="AI101" s="87">
        <f t="shared" si="184"/>
        <v>55</v>
      </c>
      <c r="AJ101" s="79" t="str">
        <f t="shared" si="175"/>
        <v>A-</v>
      </c>
      <c r="AK101" s="79" t="s">
        <v>13</v>
      </c>
      <c r="AL101" s="79" t="s">
        <v>62</v>
      </c>
      <c r="AM101" s="79" t="s">
        <v>63</v>
      </c>
      <c r="AN101" s="79" t="str">
        <f t="shared" si="176"/>
        <v>C</v>
      </c>
      <c r="AO101" s="79" t="str">
        <f t="shared" si="177"/>
        <v/>
      </c>
      <c r="AP101" s="79" t="str">
        <f t="shared" si="178"/>
        <v/>
      </c>
      <c r="AQ101" s="79" t="str">
        <f t="shared" si="179"/>
        <v>O</v>
      </c>
      <c r="AR101" s="79" t="str">
        <f t="shared" si="180"/>
        <v>O</v>
      </c>
      <c r="AS101" s="79" t="s">
        <v>2</v>
      </c>
      <c r="AT101" s="79" t="str">
        <f t="shared" si="181"/>
        <v>X</v>
      </c>
      <c r="AU101" s="79" t="str">
        <f t="shared" si="182"/>
        <v>O</v>
      </c>
      <c r="AV101" s="79" t="str">
        <f t="shared" si="183"/>
        <v/>
      </c>
    </row>
    <row r="102" spans="1:48" x14ac:dyDescent="0.3">
      <c r="A102" s="9" t="s">
        <v>1003</v>
      </c>
      <c r="B102" s="10" t="s">
        <v>1665</v>
      </c>
      <c r="C102" s="88">
        <v>814</v>
      </c>
      <c r="D102" s="86">
        <v>224.9</v>
      </c>
      <c r="E102" s="87">
        <v>68</v>
      </c>
      <c r="F102" s="86">
        <v>192.1</v>
      </c>
      <c r="G102" s="17">
        <v>58</v>
      </c>
      <c r="H102" s="88">
        <v>12</v>
      </c>
      <c r="I102" s="89"/>
      <c r="J102" s="89"/>
      <c r="K102" s="89"/>
      <c r="L102" s="89"/>
      <c r="M102" s="90">
        <f t="shared" si="165"/>
        <v>0</v>
      </c>
      <c r="N102" s="4" t="str">
        <f t="shared" si="166"/>
        <v/>
      </c>
      <c r="O102" s="91">
        <f t="shared" si="167"/>
        <v>0</v>
      </c>
      <c r="P102" s="91">
        <f t="shared" si="168"/>
        <v>0</v>
      </c>
      <c r="Q102" s="79">
        <v>4</v>
      </c>
      <c r="R102" s="79">
        <v>2</v>
      </c>
      <c r="S102" s="79" t="s">
        <v>72</v>
      </c>
      <c r="T102" s="5">
        <v>224</v>
      </c>
      <c r="U102" s="9"/>
      <c r="W102" s="86">
        <f t="shared" si="169"/>
        <v>224.9</v>
      </c>
      <c r="X102" s="87">
        <f t="shared" si="169"/>
        <v>68</v>
      </c>
      <c r="Y102" s="92">
        <f t="shared" si="170"/>
        <v>12</v>
      </c>
      <c r="Z102" s="90">
        <f t="shared" si="170"/>
        <v>0</v>
      </c>
      <c r="AA102" s="90">
        <f t="shared" si="171"/>
        <v>0</v>
      </c>
      <c r="AB102" s="90">
        <f t="shared" si="172"/>
        <v>0</v>
      </c>
      <c r="AC102" s="4" t="str">
        <f t="shared" si="172"/>
        <v/>
      </c>
      <c r="AD102" s="91">
        <f t="shared" si="172"/>
        <v>0</v>
      </c>
      <c r="AE102" s="79" t="str">
        <f t="shared" si="173"/>
        <v>계</v>
      </c>
      <c r="AF102" s="79" t="str">
        <f t="shared" si="174"/>
        <v>4/2</v>
      </c>
      <c r="AH102" s="20" t="str">
        <f t="shared" si="185"/>
        <v>양지3,5단지금호,한양</v>
      </c>
      <c r="AI102" s="87">
        <f t="shared" si="184"/>
        <v>68</v>
      </c>
      <c r="AJ102" s="79" t="str">
        <f t="shared" si="175"/>
        <v>A-</v>
      </c>
      <c r="AK102" s="79" t="s">
        <v>13</v>
      </c>
      <c r="AL102" s="79" t="s">
        <v>62</v>
      </c>
      <c r="AM102" s="79" t="s">
        <v>63</v>
      </c>
      <c r="AN102" s="79" t="str">
        <f t="shared" si="176"/>
        <v>C</v>
      </c>
      <c r="AO102" s="79" t="str">
        <f t="shared" si="177"/>
        <v/>
      </c>
      <c r="AP102" s="79" t="str">
        <f t="shared" si="178"/>
        <v/>
      </c>
      <c r="AQ102" s="79" t="str">
        <f t="shared" si="179"/>
        <v>O</v>
      </c>
      <c r="AR102" s="79" t="str">
        <f t="shared" si="180"/>
        <v>O</v>
      </c>
      <c r="AS102" s="79" t="s">
        <v>2</v>
      </c>
      <c r="AT102" s="79" t="str">
        <f t="shared" si="181"/>
        <v>X</v>
      </c>
      <c r="AU102" s="79" t="str">
        <f t="shared" si="182"/>
        <v>O</v>
      </c>
      <c r="AV102" s="79" t="str">
        <f t="shared" si="183"/>
        <v/>
      </c>
    </row>
    <row r="103" spans="1:48" x14ac:dyDescent="0.3">
      <c r="A103" s="9"/>
      <c r="B103" s="79"/>
      <c r="C103" s="6"/>
      <c r="D103" s="9"/>
      <c r="E103" s="14"/>
      <c r="F103" s="86"/>
      <c r="G103" s="9"/>
      <c r="H103" s="9"/>
      <c r="I103" s="9"/>
      <c r="J103" s="9"/>
      <c r="K103" s="9"/>
      <c r="L103" s="9"/>
      <c r="M103" s="9"/>
      <c r="N103" s="9"/>
      <c r="O103" s="91"/>
      <c r="P103" s="91"/>
      <c r="Q103" s="87"/>
      <c r="R103" s="87"/>
      <c r="S103" s="9"/>
      <c r="T103" s="47"/>
      <c r="U103" s="9"/>
      <c r="W103" s="67" t="str">
        <f>$A$4&amp;" "&amp;A104&amp;"("&amp;B104&amp;","&amp;C104&amp;"^)"</f>
        <v>수내동 양지1단지금호('92.04.,918^)</v>
      </c>
      <c r="X103" s="68"/>
      <c r="Y103" s="68"/>
      <c r="Z103" s="68"/>
      <c r="AA103" s="68"/>
      <c r="AB103" s="68"/>
      <c r="AC103" s="68"/>
      <c r="AD103" s="68"/>
      <c r="AE103" s="68"/>
      <c r="AF103" s="69"/>
      <c r="AH103" s="20" t="str">
        <f t="shared" si="185"/>
        <v/>
      </c>
      <c r="AI103" s="106" t="str">
        <f t="shared" si="184"/>
        <v/>
      </c>
      <c r="AJ103" s="79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79"/>
    </row>
    <row r="104" spans="1:48" x14ac:dyDescent="0.3">
      <c r="A104" s="9" t="s">
        <v>1007</v>
      </c>
      <c r="B104" s="10" t="s">
        <v>1670</v>
      </c>
      <c r="C104" s="88">
        <v>918</v>
      </c>
      <c r="D104" s="86">
        <v>103.4</v>
      </c>
      <c r="E104" s="87">
        <v>31</v>
      </c>
      <c r="F104" s="86">
        <v>84.9</v>
      </c>
      <c r="G104" s="17">
        <v>26</v>
      </c>
      <c r="H104" s="88">
        <v>246</v>
      </c>
      <c r="I104" s="89">
        <v>165000</v>
      </c>
      <c r="J104" s="89" t="s">
        <v>66</v>
      </c>
      <c r="K104" s="89">
        <v>90000</v>
      </c>
      <c r="L104" s="89" t="s">
        <v>65</v>
      </c>
      <c r="M104" s="90">
        <f>I104-K104</f>
        <v>75000</v>
      </c>
      <c r="N104" s="4">
        <f>IF(ISERROR(K104/I104),"",K104/I104)</f>
        <v>0.54545454545454541</v>
      </c>
      <c r="O104" s="91">
        <f>I104/E104</f>
        <v>5322.5806451612907</v>
      </c>
      <c r="P104" s="91">
        <f>K104/E104</f>
        <v>2903.2258064516127</v>
      </c>
      <c r="Q104" s="79">
        <v>3</v>
      </c>
      <c r="R104" s="79">
        <v>2</v>
      </c>
      <c r="S104" s="79" t="s">
        <v>72</v>
      </c>
      <c r="T104" s="5">
        <v>103</v>
      </c>
      <c r="U104" s="9"/>
      <c r="W104" s="86">
        <f t="shared" ref="W104:X108" si="186">D104</f>
        <v>103.4</v>
      </c>
      <c r="X104" s="87">
        <f t="shared" si="186"/>
        <v>31</v>
      </c>
      <c r="Y104" s="92">
        <f t="shared" ref="Y104:Z108" si="187">H104</f>
        <v>246</v>
      </c>
      <c r="Z104" s="90">
        <f t="shared" si="187"/>
        <v>165000</v>
      </c>
      <c r="AA104" s="90">
        <f>K104</f>
        <v>90000</v>
      </c>
      <c r="AB104" s="90">
        <f t="shared" ref="AB104:AD108" si="188">M104</f>
        <v>75000</v>
      </c>
      <c r="AC104" s="4">
        <f t="shared" si="188"/>
        <v>0.54545454545454541</v>
      </c>
      <c r="AD104" s="91">
        <f t="shared" si="188"/>
        <v>5322.5806451612907</v>
      </c>
      <c r="AE104" s="79" t="str">
        <f>S104</f>
        <v>계</v>
      </c>
      <c r="AF104" s="79" t="str">
        <f>Q104&amp;"/"&amp;R104</f>
        <v>3/2</v>
      </c>
      <c r="AH104" s="20" t="str">
        <f t="shared" si="185"/>
        <v>양지1단지금호</v>
      </c>
      <c r="AI104" s="87">
        <f t="shared" si="184"/>
        <v>31</v>
      </c>
      <c r="AJ104" s="79" t="str">
        <f>IF(AI104="","",$AJ$2)</f>
        <v>A-</v>
      </c>
      <c r="AK104" s="79" t="s">
        <v>13</v>
      </c>
      <c r="AL104" s="79" t="s">
        <v>62</v>
      </c>
      <c r="AM104" s="79" t="s">
        <v>63</v>
      </c>
      <c r="AN104" s="79" t="str">
        <f>IF(AI104="","",$AN$2)</f>
        <v>C</v>
      </c>
      <c r="AO104" s="79" t="str">
        <f>IF(N104="","",IF(N104&gt;=$AO$1/100,"O","X"))</f>
        <v>X</v>
      </c>
      <c r="AP104" s="79" t="str">
        <f>IF(I104="","",IF(I104&lt;=$AP$1,"O","X"))</f>
        <v>X</v>
      </c>
      <c r="AQ104" s="79" t="str">
        <f>IF(O104="","",IF(O104&lt;=$AQ$1,"O","X"))</f>
        <v>X</v>
      </c>
      <c r="AR104" s="79" t="str">
        <f>IF(M104="","",IF(M104&lt;=$AR$1,"O","X"))</f>
        <v>X</v>
      </c>
      <c r="AS104" s="79" t="s">
        <v>2</v>
      </c>
      <c r="AT104" s="79" t="str">
        <f>IF(OR(F104="",AI104=""),"",IF(AND((F104&lt;=85),(AI104&gt;=15)),"O","X"))</f>
        <v>O</v>
      </c>
      <c r="AU104" s="79" t="str">
        <f>IF(C104="","",IF(C104&gt;=$AU$1,"O","X"))</f>
        <v>O</v>
      </c>
      <c r="AV104" s="79" t="str">
        <f>IF(AO104="","",IF(AND(AO104="O",AP104="O",AR104="O",AT104="O",AU104="O"),"후보","X"))</f>
        <v>X</v>
      </c>
    </row>
    <row r="105" spans="1:48" x14ac:dyDescent="0.3">
      <c r="A105" s="9" t="s">
        <v>1007</v>
      </c>
      <c r="B105" s="10" t="s">
        <v>1670</v>
      </c>
      <c r="C105" s="88">
        <v>918</v>
      </c>
      <c r="D105" s="86">
        <v>158</v>
      </c>
      <c r="E105" s="87">
        <v>48</v>
      </c>
      <c r="F105" s="86">
        <v>133.80000000000001</v>
      </c>
      <c r="G105" s="17">
        <v>40</v>
      </c>
      <c r="H105" s="88">
        <v>422</v>
      </c>
      <c r="I105" s="89">
        <v>220000</v>
      </c>
      <c r="J105" s="89" t="s">
        <v>78</v>
      </c>
      <c r="K105" s="89">
        <v>115000</v>
      </c>
      <c r="L105" s="89" t="s">
        <v>82</v>
      </c>
      <c r="M105" s="90">
        <f>I105-K105</f>
        <v>105000</v>
      </c>
      <c r="N105" s="4">
        <f>IF(ISERROR(K105/I105),"",K105/I105)</f>
        <v>0.52272727272727271</v>
      </c>
      <c r="O105" s="91">
        <f>I105/E105</f>
        <v>4583.333333333333</v>
      </c>
      <c r="P105" s="91">
        <f>K105/E105</f>
        <v>2395.8333333333335</v>
      </c>
      <c r="Q105" s="79">
        <v>4</v>
      </c>
      <c r="R105" s="79">
        <v>2</v>
      </c>
      <c r="S105" s="79" t="s">
        <v>72</v>
      </c>
      <c r="T105" s="5">
        <v>157</v>
      </c>
      <c r="U105" s="9"/>
      <c r="W105" s="86">
        <f t="shared" si="186"/>
        <v>158</v>
      </c>
      <c r="X105" s="87">
        <f t="shared" si="186"/>
        <v>48</v>
      </c>
      <c r="Y105" s="92">
        <f t="shared" si="187"/>
        <v>422</v>
      </c>
      <c r="Z105" s="90">
        <f t="shared" si="187"/>
        <v>220000</v>
      </c>
      <c r="AA105" s="90">
        <f>K105</f>
        <v>115000</v>
      </c>
      <c r="AB105" s="90">
        <f t="shared" si="188"/>
        <v>105000</v>
      </c>
      <c r="AC105" s="4">
        <f t="shared" si="188"/>
        <v>0.52272727272727271</v>
      </c>
      <c r="AD105" s="91">
        <f t="shared" si="188"/>
        <v>4583.333333333333</v>
      </c>
      <c r="AE105" s="79" t="str">
        <f>S105</f>
        <v>계</v>
      </c>
      <c r="AF105" s="79" t="str">
        <f>Q105&amp;"/"&amp;R105</f>
        <v>4/2</v>
      </c>
      <c r="AH105" s="20" t="str">
        <f t="shared" si="185"/>
        <v>양지1단지금호</v>
      </c>
      <c r="AI105" s="87">
        <f t="shared" si="184"/>
        <v>48</v>
      </c>
      <c r="AJ105" s="79" t="str">
        <f>IF(AI105="","",$AJ$2)</f>
        <v>A-</v>
      </c>
      <c r="AK105" s="79" t="s">
        <v>13</v>
      </c>
      <c r="AL105" s="79" t="s">
        <v>62</v>
      </c>
      <c r="AM105" s="79" t="s">
        <v>63</v>
      </c>
      <c r="AN105" s="79" t="str">
        <f>IF(AI105="","",$AN$2)</f>
        <v>C</v>
      </c>
      <c r="AO105" s="79" t="str">
        <f>IF(N105="","",IF(N105&gt;=$AO$1/100,"O","X"))</f>
        <v>X</v>
      </c>
      <c r="AP105" s="79" t="str">
        <f>IF(I105="","",IF(I105&lt;=$AP$1,"O","X"))</f>
        <v>X</v>
      </c>
      <c r="AQ105" s="79" t="str">
        <f>IF(O105="","",IF(O105&lt;=$AQ$1,"O","X"))</f>
        <v>X</v>
      </c>
      <c r="AR105" s="79" t="str">
        <f>IF(M105="","",IF(M105&lt;=$AR$1,"O","X"))</f>
        <v>X</v>
      </c>
      <c r="AS105" s="79" t="s">
        <v>2</v>
      </c>
      <c r="AT105" s="79" t="str">
        <f>IF(OR(F105="",AI105=""),"",IF(AND((F105&lt;=85),(AI105&gt;=15)),"O","X"))</f>
        <v>X</v>
      </c>
      <c r="AU105" s="79" t="str">
        <f>IF(C105="","",IF(C105&gt;=$AU$1,"O","X"))</f>
        <v>O</v>
      </c>
      <c r="AV105" s="79" t="str">
        <f>IF(AO105="","",IF(AND(AO105="O",AP105="O",AR105="O",AT105="O",AU105="O"),"후보","X"))</f>
        <v>X</v>
      </c>
    </row>
    <row r="106" spans="1:48" x14ac:dyDescent="0.3">
      <c r="A106" s="9" t="s">
        <v>1007</v>
      </c>
      <c r="B106" s="10" t="s">
        <v>1670</v>
      </c>
      <c r="C106" s="88">
        <v>918</v>
      </c>
      <c r="D106" s="86">
        <v>197.1</v>
      </c>
      <c r="E106" s="87">
        <v>60</v>
      </c>
      <c r="F106" s="86">
        <v>164.3</v>
      </c>
      <c r="G106" s="17">
        <v>50</v>
      </c>
      <c r="H106" s="88">
        <v>172</v>
      </c>
      <c r="I106" s="89"/>
      <c r="J106" s="89"/>
      <c r="K106" s="89"/>
      <c r="L106" s="89"/>
      <c r="M106" s="90">
        <f>I106-K106</f>
        <v>0</v>
      </c>
      <c r="N106" s="4" t="str">
        <f>IF(ISERROR(K106/I106),"",K106/I106)</f>
        <v/>
      </c>
      <c r="O106" s="91">
        <f>I106/E106</f>
        <v>0</v>
      </c>
      <c r="P106" s="91">
        <f>K106/E106</f>
        <v>0</v>
      </c>
      <c r="Q106" s="79">
        <v>5</v>
      </c>
      <c r="R106" s="79">
        <v>2</v>
      </c>
      <c r="S106" s="79" t="s">
        <v>72</v>
      </c>
      <c r="T106" s="5">
        <v>197</v>
      </c>
      <c r="U106" s="9"/>
      <c r="W106" s="86">
        <f t="shared" si="186"/>
        <v>197.1</v>
      </c>
      <c r="X106" s="87">
        <f t="shared" si="186"/>
        <v>60</v>
      </c>
      <c r="Y106" s="92">
        <f t="shared" si="187"/>
        <v>172</v>
      </c>
      <c r="Z106" s="90">
        <f t="shared" si="187"/>
        <v>0</v>
      </c>
      <c r="AA106" s="90">
        <f>K106</f>
        <v>0</v>
      </c>
      <c r="AB106" s="90">
        <f t="shared" si="188"/>
        <v>0</v>
      </c>
      <c r="AC106" s="4" t="str">
        <f t="shared" si="188"/>
        <v/>
      </c>
      <c r="AD106" s="91">
        <f t="shared" si="188"/>
        <v>0</v>
      </c>
      <c r="AE106" s="79" t="str">
        <f>S106</f>
        <v>계</v>
      </c>
      <c r="AF106" s="79" t="str">
        <f>Q106&amp;"/"&amp;R106</f>
        <v>5/2</v>
      </c>
      <c r="AH106" s="20" t="str">
        <f t="shared" si="185"/>
        <v>양지1단지금호</v>
      </c>
      <c r="AI106" s="87">
        <f t="shared" si="184"/>
        <v>60</v>
      </c>
      <c r="AJ106" s="79" t="str">
        <f>IF(AI106="","",$AJ$2)</f>
        <v>A-</v>
      </c>
      <c r="AK106" s="79" t="s">
        <v>13</v>
      </c>
      <c r="AL106" s="79" t="s">
        <v>62</v>
      </c>
      <c r="AM106" s="79" t="s">
        <v>63</v>
      </c>
      <c r="AN106" s="79" t="str">
        <f>IF(AI106="","",$AN$2)</f>
        <v>C</v>
      </c>
      <c r="AO106" s="79" t="str">
        <f>IF(N106="","",IF(N106&gt;=$AO$1/100,"O","X"))</f>
        <v/>
      </c>
      <c r="AP106" s="79" t="str">
        <f>IF(I106="","",IF(I106&lt;=$AP$1,"O","X"))</f>
        <v/>
      </c>
      <c r="AQ106" s="79" t="str">
        <f>IF(O106="","",IF(O106&lt;=$AQ$1,"O","X"))</f>
        <v>O</v>
      </c>
      <c r="AR106" s="79" t="str">
        <f>IF(M106="","",IF(M106&lt;=$AR$1,"O","X"))</f>
        <v>O</v>
      </c>
      <c r="AS106" s="79" t="s">
        <v>2</v>
      </c>
      <c r="AT106" s="79" t="str">
        <f>IF(OR(F106="",AI106=""),"",IF(AND((F106&lt;=85),(AI106&gt;=15)),"O","X"))</f>
        <v>X</v>
      </c>
      <c r="AU106" s="79" t="str">
        <f>IF(C106="","",IF(C106&gt;=$AU$1,"O","X"))</f>
        <v>O</v>
      </c>
      <c r="AV106" s="79" t="str">
        <f>IF(AO106="","",IF(AND(AO106="O",AP106="O",AR106="O",AT106="O",AU106="O"),"후보","X"))</f>
        <v/>
      </c>
    </row>
    <row r="107" spans="1:48" x14ac:dyDescent="0.3">
      <c r="A107" s="9" t="s">
        <v>1007</v>
      </c>
      <c r="B107" s="10" t="s">
        <v>1670</v>
      </c>
      <c r="C107" s="88">
        <v>918</v>
      </c>
      <c r="D107" s="86">
        <v>227.3</v>
      </c>
      <c r="E107" s="87">
        <v>69</v>
      </c>
      <c r="F107" s="86">
        <v>198.5</v>
      </c>
      <c r="G107" s="17">
        <v>60</v>
      </c>
      <c r="H107" s="88">
        <v>50</v>
      </c>
      <c r="I107" s="89"/>
      <c r="J107" s="89"/>
      <c r="K107" s="89"/>
      <c r="L107" s="89"/>
      <c r="M107" s="90">
        <f>I107-K107</f>
        <v>0</v>
      </c>
      <c r="N107" s="4" t="str">
        <f>IF(ISERROR(K107/I107),"",K107/I107)</f>
        <v/>
      </c>
      <c r="O107" s="91">
        <f>I107/E107</f>
        <v>0</v>
      </c>
      <c r="P107" s="91">
        <f>K107/E107</f>
        <v>0</v>
      </c>
      <c r="Q107" s="79">
        <v>6</v>
      </c>
      <c r="R107" s="79">
        <v>2</v>
      </c>
      <c r="S107" s="79" t="s">
        <v>72</v>
      </c>
      <c r="T107" s="5" t="s">
        <v>260</v>
      </c>
      <c r="U107" s="9"/>
      <c r="W107" s="86">
        <f t="shared" si="186"/>
        <v>227.3</v>
      </c>
      <c r="X107" s="87">
        <f t="shared" si="186"/>
        <v>69</v>
      </c>
      <c r="Y107" s="92">
        <f t="shared" si="187"/>
        <v>50</v>
      </c>
      <c r="Z107" s="90">
        <f t="shared" si="187"/>
        <v>0</v>
      </c>
      <c r="AA107" s="90">
        <f>K107</f>
        <v>0</v>
      </c>
      <c r="AB107" s="90">
        <f t="shared" si="188"/>
        <v>0</v>
      </c>
      <c r="AC107" s="4" t="str">
        <f t="shared" si="188"/>
        <v/>
      </c>
      <c r="AD107" s="91">
        <f t="shared" si="188"/>
        <v>0</v>
      </c>
      <c r="AE107" s="79" t="str">
        <f>S107</f>
        <v>계</v>
      </c>
      <c r="AF107" s="79" t="str">
        <f>Q107&amp;"/"&amp;R107</f>
        <v>6/2</v>
      </c>
      <c r="AH107" s="20" t="str">
        <f t="shared" si="185"/>
        <v>양지1단지금호</v>
      </c>
      <c r="AI107" s="87">
        <f t="shared" si="184"/>
        <v>69</v>
      </c>
      <c r="AJ107" s="79" t="str">
        <f>IF(AI107="","",$AJ$2)</f>
        <v>A-</v>
      </c>
      <c r="AK107" s="79" t="s">
        <v>13</v>
      </c>
      <c r="AL107" s="79" t="s">
        <v>62</v>
      </c>
      <c r="AM107" s="79" t="s">
        <v>63</v>
      </c>
      <c r="AN107" s="79" t="str">
        <f>IF(AI107="","",$AN$2)</f>
        <v>C</v>
      </c>
      <c r="AO107" s="79" t="str">
        <f>IF(N107="","",IF(N107&gt;=$AO$1/100,"O","X"))</f>
        <v/>
      </c>
      <c r="AP107" s="79" t="str">
        <f>IF(I107="","",IF(I107&lt;=$AP$1,"O","X"))</f>
        <v/>
      </c>
      <c r="AQ107" s="79" t="str">
        <f>IF(O107="","",IF(O107&lt;=$AQ$1,"O","X"))</f>
        <v>O</v>
      </c>
      <c r="AR107" s="79" t="str">
        <f>IF(M107="","",IF(M107&lt;=$AR$1,"O","X"))</f>
        <v>O</v>
      </c>
      <c r="AS107" s="79" t="s">
        <v>2</v>
      </c>
      <c r="AT107" s="79" t="str">
        <f>IF(OR(F107="",AI107=""),"",IF(AND((F107&lt;=85),(AI107&gt;=15)),"O","X"))</f>
        <v>X</v>
      </c>
      <c r="AU107" s="79" t="str">
        <f>IF(C107="","",IF(C107&gt;=$AU$1,"O","X"))</f>
        <v>O</v>
      </c>
      <c r="AV107" s="79" t="str">
        <f>IF(AO107="","",IF(AND(AO107="O",AP107="O",AR107="O",AT107="O",AU107="O"),"후보","X"))</f>
        <v/>
      </c>
    </row>
    <row r="108" spans="1:48" x14ac:dyDescent="0.3">
      <c r="A108" s="9" t="s">
        <v>1007</v>
      </c>
      <c r="B108" s="10" t="s">
        <v>1670</v>
      </c>
      <c r="C108" s="88">
        <v>918</v>
      </c>
      <c r="D108" s="86">
        <v>228.8</v>
      </c>
      <c r="E108" s="87">
        <v>69</v>
      </c>
      <c r="F108" s="86">
        <v>193.9</v>
      </c>
      <c r="G108" s="17">
        <v>59</v>
      </c>
      <c r="H108" s="88">
        <v>28</v>
      </c>
      <c r="I108" s="89"/>
      <c r="J108" s="89"/>
      <c r="K108" s="89"/>
      <c r="L108" s="89"/>
      <c r="M108" s="90">
        <f>I108-K108</f>
        <v>0</v>
      </c>
      <c r="N108" s="4" t="str">
        <f>IF(ISERROR(K108/I108),"",K108/I108)</f>
        <v/>
      </c>
      <c r="O108" s="91">
        <f>I108/E108</f>
        <v>0</v>
      </c>
      <c r="P108" s="91">
        <f>K108/E108</f>
        <v>0</v>
      </c>
      <c r="Q108" s="79">
        <v>5</v>
      </c>
      <c r="R108" s="79">
        <v>3</v>
      </c>
      <c r="S108" s="79" t="s">
        <v>72</v>
      </c>
      <c r="T108" s="5" t="s">
        <v>261</v>
      </c>
      <c r="U108" s="9"/>
      <c r="W108" s="86">
        <f t="shared" si="186"/>
        <v>228.8</v>
      </c>
      <c r="X108" s="87">
        <f t="shared" si="186"/>
        <v>69</v>
      </c>
      <c r="Y108" s="92">
        <f t="shared" si="187"/>
        <v>28</v>
      </c>
      <c r="Z108" s="90">
        <f t="shared" si="187"/>
        <v>0</v>
      </c>
      <c r="AA108" s="90">
        <f>K108</f>
        <v>0</v>
      </c>
      <c r="AB108" s="90">
        <f t="shared" si="188"/>
        <v>0</v>
      </c>
      <c r="AC108" s="4" t="str">
        <f t="shared" si="188"/>
        <v/>
      </c>
      <c r="AD108" s="91">
        <f t="shared" si="188"/>
        <v>0</v>
      </c>
      <c r="AE108" s="79" t="str">
        <f>S108</f>
        <v>계</v>
      </c>
      <c r="AF108" s="79" t="str">
        <f>Q108&amp;"/"&amp;R108</f>
        <v>5/3</v>
      </c>
      <c r="AH108" s="20" t="str">
        <f t="shared" si="185"/>
        <v>양지1단지금호</v>
      </c>
      <c r="AI108" s="87">
        <f t="shared" si="184"/>
        <v>69</v>
      </c>
      <c r="AJ108" s="79" t="str">
        <f>IF(AI108="","",$AJ$2)</f>
        <v>A-</v>
      </c>
      <c r="AK108" s="79" t="s">
        <v>13</v>
      </c>
      <c r="AL108" s="79" t="s">
        <v>62</v>
      </c>
      <c r="AM108" s="79" t="s">
        <v>63</v>
      </c>
      <c r="AN108" s="79" t="str">
        <f>IF(AI108="","",$AN$2)</f>
        <v>C</v>
      </c>
      <c r="AO108" s="79" t="str">
        <f>IF(N108="","",IF(N108&gt;=$AO$1/100,"O","X"))</f>
        <v/>
      </c>
      <c r="AP108" s="79" t="str">
        <f>IF(I108="","",IF(I108&lt;=$AP$1,"O","X"))</f>
        <v/>
      </c>
      <c r="AQ108" s="79" t="str">
        <f>IF(O108="","",IF(O108&lt;=$AQ$1,"O","X"))</f>
        <v>O</v>
      </c>
      <c r="AR108" s="79" t="str">
        <f>IF(M108="","",IF(M108&lt;=$AR$1,"O","X"))</f>
        <v>O</v>
      </c>
      <c r="AS108" s="79" t="s">
        <v>2</v>
      </c>
      <c r="AT108" s="79" t="str">
        <f>IF(OR(F108="",AI108=""),"",IF(AND((F108&lt;=85),(AI108&gt;=15)),"O","X"))</f>
        <v>X</v>
      </c>
      <c r="AU108" s="79" t="str">
        <f>IF(C108="","",IF(C108&gt;=$AU$1,"O","X"))</f>
        <v>O</v>
      </c>
      <c r="AV108" s="79" t="str">
        <f>IF(AO108="","",IF(AND(AO108="O",AP108="O",AR108="O",AT108="O",AU108="O"),"후보","X"))</f>
        <v/>
      </c>
    </row>
    <row r="109" spans="1:48" x14ac:dyDescent="0.3">
      <c r="A109" s="9"/>
      <c r="B109" s="79"/>
      <c r="C109" s="6"/>
      <c r="D109" s="9"/>
      <c r="E109" s="14"/>
      <c r="F109" s="86"/>
      <c r="G109" s="9"/>
      <c r="H109" s="9"/>
      <c r="I109" s="9"/>
      <c r="J109" s="9"/>
      <c r="K109" s="9"/>
      <c r="L109" s="9"/>
      <c r="M109" s="9"/>
      <c r="N109" s="9"/>
      <c r="O109" s="91"/>
      <c r="P109" s="91"/>
      <c r="Q109" s="87"/>
      <c r="R109" s="87"/>
      <c r="S109" s="9"/>
      <c r="T109" s="47"/>
      <c r="U109" s="9"/>
      <c r="W109" s="67" t="str">
        <f>$A$4&amp;" "&amp;A110&amp;"("&amp;B110&amp;","&amp;C110&amp;"^)"</f>
        <v>수내동 푸른벽산('93.03.,804^)</v>
      </c>
      <c r="X109" s="68"/>
      <c r="Y109" s="68"/>
      <c r="Z109" s="68"/>
      <c r="AA109" s="68"/>
      <c r="AB109" s="68"/>
      <c r="AC109" s="68"/>
      <c r="AD109" s="68"/>
      <c r="AE109" s="68"/>
      <c r="AF109" s="69"/>
      <c r="AH109" s="20" t="str">
        <f t="shared" si="185"/>
        <v/>
      </c>
      <c r="AI109" s="106" t="str">
        <f t="shared" si="184"/>
        <v/>
      </c>
      <c r="AJ109" s="79"/>
      <c r="AK109" s="79"/>
      <c r="AL109" s="79"/>
      <c r="AM109" s="79"/>
      <c r="AN109" s="79"/>
      <c r="AO109" s="79"/>
      <c r="AP109" s="79"/>
      <c r="AQ109" s="79"/>
      <c r="AR109" s="79"/>
      <c r="AS109" s="79"/>
      <c r="AT109" s="79"/>
      <c r="AU109" s="79"/>
      <c r="AV109" s="79"/>
    </row>
    <row r="110" spans="1:48" x14ac:dyDescent="0.3">
      <c r="A110" s="9" t="s">
        <v>1012</v>
      </c>
      <c r="B110" s="10" t="s">
        <v>1669</v>
      </c>
      <c r="C110" s="88">
        <v>804</v>
      </c>
      <c r="D110" s="86">
        <v>71.599999999999994</v>
      </c>
      <c r="E110" s="87">
        <v>22</v>
      </c>
      <c r="F110" s="86">
        <v>59.8</v>
      </c>
      <c r="G110" s="17">
        <v>18</v>
      </c>
      <c r="H110" s="88">
        <v>90</v>
      </c>
      <c r="I110" s="89">
        <v>105000</v>
      </c>
      <c r="J110" s="89" t="s">
        <v>66</v>
      </c>
      <c r="K110" s="89"/>
      <c r="L110" s="89"/>
      <c r="M110" s="90">
        <f t="shared" ref="M110:M117" si="189">I110-K110</f>
        <v>105000</v>
      </c>
      <c r="N110" s="4">
        <f t="shared" ref="N110:N117" si="190">IF(ISERROR(K110/I110),"",K110/I110)</f>
        <v>0</v>
      </c>
      <c r="O110" s="91">
        <f t="shared" ref="O110:O117" si="191">I110/E110</f>
        <v>4772.727272727273</v>
      </c>
      <c r="P110" s="91">
        <f t="shared" ref="P110:P117" si="192">K110/E110</f>
        <v>0</v>
      </c>
      <c r="Q110" s="79">
        <v>3</v>
      </c>
      <c r="R110" s="79">
        <v>1</v>
      </c>
      <c r="S110" s="79" t="s">
        <v>72</v>
      </c>
      <c r="T110" s="5">
        <v>71</v>
      </c>
      <c r="U110" s="9"/>
      <c r="W110" s="86">
        <f t="shared" ref="W110:X117" si="193">D110</f>
        <v>71.599999999999994</v>
      </c>
      <c r="X110" s="87">
        <f t="shared" si="193"/>
        <v>22</v>
      </c>
      <c r="Y110" s="92">
        <f t="shared" ref="Y110:Z117" si="194">H110</f>
        <v>90</v>
      </c>
      <c r="Z110" s="90">
        <f t="shared" si="194"/>
        <v>105000</v>
      </c>
      <c r="AA110" s="90">
        <f t="shared" ref="AA110:AA117" si="195">K110</f>
        <v>0</v>
      </c>
      <c r="AB110" s="90">
        <f t="shared" ref="AB110:AD117" si="196">M110</f>
        <v>105000</v>
      </c>
      <c r="AC110" s="4">
        <f t="shared" si="196"/>
        <v>0</v>
      </c>
      <c r="AD110" s="91">
        <f t="shared" si="196"/>
        <v>4772.727272727273</v>
      </c>
      <c r="AE110" s="79" t="str">
        <f t="shared" ref="AE110:AE117" si="197">S110</f>
        <v>계</v>
      </c>
      <c r="AF110" s="79" t="str">
        <f t="shared" ref="AF110:AF117" si="198">Q110&amp;"/"&amp;R110</f>
        <v>3/1</v>
      </c>
      <c r="AH110" s="20" t="str">
        <f t="shared" si="185"/>
        <v>푸른벽산</v>
      </c>
      <c r="AI110" s="87">
        <f t="shared" si="184"/>
        <v>22</v>
      </c>
      <c r="AJ110" s="79" t="str">
        <f t="shared" ref="AJ110:AJ117" si="199">IF(AI110="","",$AJ$2)</f>
        <v>A-</v>
      </c>
      <c r="AK110" s="79" t="s">
        <v>13</v>
      </c>
      <c r="AL110" s="79" t="s">
        <v>62</v>
      </c>
      <c r="AM110" s="79" t="s">
        <v>63</v>
      </c>
      <c r="AN110" s="79" t="str">
        <f t="shared" ref="AN110:AN117" si="200">IF(AI110="","",$AN$2)</f>
        <v>C</v>
      </c>
      <c r="AO110" s="79" t="str">
        <f t="shared" ref="AO110:AO117" si="201">IF(N110="","",IF(N110&gt;=$AO$1/100,"O","X"))</f>
        <v>X</v>
      </c>
      <c r="AP110" s="79" t="str">
        <f t="shared" ref="AP110:AP117" si="202">IF(I110="","",IF(I110&lt;=$AP$1,"O","X"))</f>
        <v>X</v>
      </c>
      <c r="AQ110" s="79" t="str">
        <f t="shared" ref="AQ110:AQ117" si="203">IF(O110="","",IF(O110&lt;=$AQ$1,"O","X"))</f>
        <v>X</v>
      </c>
      <c r="AR110" s="79" t="str">
        <f t="shared" ref="AR110:AR117" si="204">IF(M110="","",IF(M110&lt;=$AR$1,"O","X"))</f>
        <v>X</v>
      </c>
      <c r="AS110" s="79" t="s">
        <v>2</v>
      </c>
      <c r="AT110" s="79" t="str">
        <f t="shared" ref="AT110:AT117" si="205">IF(OR(F110="",AI110=""),"",IF(AND((F110&lt;=85),(AI110&gt;=15)),"O","X"))</f>
        <v>O</v>
      </c>
      <c r="AU110" s="79" t="str">
        <f t="shared" ref="AU110:AU117" si="206">IF(C110="","",IF(C110&gt;=$AU$1,"O","X"))</f>
        <v>O</v>
      </c>
      <c r="AV110" s="79" t="str">
        <f t="shared" ref="AV110:AV117" si="207">IF(AO110="","",IF(AND(AO110="O",AP110="O",AR110="O",AT110="O",AU110="O"),"후보","X"))</f>
        <v>X</v>
      </c>
    </row>
    <row r="111" spans="1:48" x14ac:dyDescent="0.3">
      <c r="A111" s="9" t="s">
        <v>1012</v>
      </c>
      <c r="B111" s="10" t="s">
        <v>1669</v>
      </c>
      <c r="C111" s="88">
        <v>804</v>
      </c>
      <c r="D111" s="86">
        <v>103.4</v>
      </c>
      <c r="E111" s="87">
        <v>31</v>
      </c>
      <c r="F111" s="86">
        <v>84.7</v>
      </c>
      <c r="G111" s="17">
        <v>26</v>
      </c>
      <c r="H111" s="88">
        <v>88</v>
      </c>
      <c r="I111" s="89">
        <v>160000</v>
      </c>
      <c r="J111" s="89" t="s">
        <v>78</v>
      </c>
      <c r="K111" s="89">
        <v>90000</v>
      </c>
      <c r="L111" s="89" t="s">
        <v>71</v>
      </c>
      <c r="M111" s="90">
        <f t="shared" si="189"/>
        <v>70000</v>
      </c>
      <c r="N111" s="4">
        <f t="shared" si="190"/>
        <v>0.5625</v>
      </c>
      <c r="O111" s="91">
        <f t="shared" si="191"/>
        <v>5161.2903225806449</v>
      </c>
      <c r="P111" s="91">
        <f t="shared" si="192"/>
        <v>2903.2258064516127</v>
      </c>
      <c r="Q111" s="79">
        <v>3</v>
      </c>
      <c r="R111" s="79">
        <v>2</v>
      </c>
      <c r="S111" s="79" t="s">
        <v>72</v>
      </c>
      <c r="T111" s="5" t="s">
        <v>262</v>
      </c>
      <c r="U111" s="9"/>
      <c r="W111" s="86">
        <f t="shared" si="193"/>
        <v>103.4</v>
      </c>
      <c r="X111" s="87">
        <f t="shared" si="193"/>
        <v>31</v>
      </c>
      <c r="Y111" s="92">
        <f t="shared" si="194"/>
        <v>88</v>
      </c>
      <c r="Z111" s="90">
        <f t="shared" si="194"/>
        <v>160000</v>
      </c>
      <c r="AA111" s="90">
        <f t="shared" si="195"/>
        <v>90000</v>
      </c>
      <c r="AB111" s="90">
        <f t="shared" si="196"/>
        <v>70000</v>
      </c>
      <c r="AC111" s="4">
        <f t="shared" si="196"/>
        <v>0.5625</v>
      </c>
      <c r="AD111" s="91">
        <f t="shared" si="196"/>
        <v>5161.2903225806449</v>
      </c>
      <c r="AE111" s="79" t="str">
        <f t="shared" si="197"/>
        <v>계</v>
      </c>
      <c r="AF111" s="79" t="str">
        <f t="shared" si="198"/>
        <v>3/2</v>
      </c>
      <c r="AH111" s="20" t="str">
        <f t="shared" si="185"/>
        <v>푸른벽산</v>
      </c>
      <c r="AI111" s="87">
        <f t="shared" si="184"/>
        <v>31</v>
      </c>
      <c r="AJ111" s="79" t="str">
        <f t="shared" si="199"/>
        <v>A-</v>
      </c>
      <c r="AK111" s="79" t="s">
        <v>13</v>
      </c>
      <c r="AL111" s="79" t="s">
        <v>62</v>
      </c>
      <c r="AM111" s="79" t="s">
        <v>63</v>
      </c>
      <c r="AN111" s="79" t="str">
        <f t="shared" si="200"/>
        <v>C</v>
      </c>
      <c r="AO111" s="79" t="str">
        <f t="shared" si="201"/>
        <v>X</v>
      </c>
      <c r="AP111" s="79" t="str">
        <f t="shared" si="202"/>
        <v>X</v>
      </c>
      <c r="AQ111" s="79" t="str">
        <f t="shared" si="203"/>
        <v>X</v>
      </c>
      <c r="AR111" s="79" t="str">
        <f t="shared" si="204"/>
        <v>X</v>
      </c>
      <c r="AS111" s="79" t="s">
        <v>2</v>
      </c>
      <c r="AT111" s="79" t="str">
        <f t="shared" si="205"/>
        <v>O</v>
      </c>
      <c r="AU111" s="79" t="str">
        <f t="shared" si="206"/>
        <v>O</v>
      </c>
      <c r="AV111" s="79" t="str">
        <f t="shared" si="207"/>
        <v>X</v>
      </c>
    </row>
    <row r="112" spans="1:48" x14ac:dyDescent="0.3">
      <c r="A112" s="9" t="s">
        <v>1012</v>
      </c>
      <c r="B112" s="10" t="s">
        <v>1669</v>
      </c>
      <c r="C112" s="88">
        <v>804</v>
      </c>
      <c r="D112" s="86">
        <v>103.9</v>
      </c>
      <c r="E112" s="87">
        <v>31</v>
      </c>
      <c r="F112" s="86">
        <v>84.7</v>
      </c>
      <c r="G112" s="17">
        <v>26</v>
      </c>
      <c r="H112" s="88">
        <v>80</v>
      </c>
      <c r="I112" s="89">
        <v>145000</v>
      </c>
      <c r="J112" s="89" t="s">
        <v>65</v>
      </c>
      <c r="K112" s="89"/>
      <c r="L112" s="89"/>
      <c r="M112" s="90">
        <f t="shared" si="189"/>
        <v>145000</v>
      </c>
      <c r="N112" s="4">
        <f t="shared" si="190"/>
        <v>0</v>
      </c>
      <c r="O112" s="91">
        <f t="shared" si="191"/>
        <v>4677.4193548387093</v>
      </c>
      <c r="P112" s="91">
        <f t="shared" si="192"/>
        <v>0</v>
      </c>
      <c r="Q112" s="79">
        <v>3</v>
      </c>
      <c r="R112" s="79">
        <v>2</v>
      </c>
      <c r="S112" s="79" t="s">
        <v>72</v>
      </c>
      <c r="T112" s="5" t="s">
        <v>263</v>
      </c>
      <c r="U112" s="9"/>
      <c r="W112" s="86">
        <f t="shared" si="193"/>
        <v>103.9</v>
      </c>
      <c r="X112" s="87">
        <f t="shared" si="193"/>
        <v>31</v>
      </c>
      <c r="Y112" s="92">
        <f t="shared" si="194"/>
        <v>80</v>
      </c>
      <c r="Z112" s="90">
        <f t="shared" si="194"/>
        <v>145000</v>
      </c>
      <c r="AA112" s="90">
        <f t="shared" si="195"/>
        <v>0</v>
      </c>
      <c r="AB112" s="90">
        <f t="shared" si="196"/>
        <v>145000</v>
      </c>
      <c r="AC112" s="4">
        <f t="shared" si="196"/>
        <v>0</v>
      </c>
      <c r="AD112" s="91">
        <f t="shared" si="196"/>
        <v>4677.4193548387093</v>
      </c>
      <c r="AE112" s="79" t="str">
        <f t="shared" si="197"/>
        <v>계</v>
      </c>
      <c r="AF112" s="79" t="str">
        <f t="shared" si="198"/>
        <v>3/2</v>
      </c>
      <c r="AH112" s="20" t="str">
        <f t="shared" si="185"/>
        <v>푸른벽산</v>
      </c>
      <c r="AI112" s="87">
        <f t="shared" si="184"/>
        <v>31</v>
      </c>
      <c r="AJ112" s="79" t="str">
        <f t="shared" si="199"/>
        <v>A-</v>
      </c>
      <c r="AK112" s="79" t="s">
        <v>13</v>
      </c>
      <c r="AL112" s="79" t="s">
        <v>62</v>
      </c>
      <c r="AM112" s="79" t="s">
        <v>63</v>
      </c>
      <c r="AN112" s="79" t="str">
        <f t="shared" si="200"/>
        <v>C</v>
      </c>
      <c r="AO112" s="79" t="str">
        <f t="shared" si="201"/>
        <v>X</v>
      </c>
      <c r="AP112" s="79" t="str">
        <f t="shared" si="202"/>
        <v>X</v>
      </c>
      <c r="AQ112" s="79" t="str">
        <f t="shared" si="203"/>
        <v>X</v>
      </c>
      <c r="AR112" s="79" t="str">
        <f t="shared" si="204"/>
        <v>X</v>
      </c>
      <c r="AS112" s="79" t="s">
        <v>2</v>
      </c>
      <c r="AT112" s="79" t="str">
        <f t="shared" si="205"/>
        <v>O</v>
      </c>
      <c r="AU112" s="79" t="str">
        <f t="shared" si="206"/>
        <v>O</v>
      </c>
      <c r="AV112" s="79" t="str">
        <f t="shared" si="207"/>
        <v>X</v>
      </c>
    </row>
    <row r="113" spans="1:48" x14ac:dyDescent="0.3">
      <c r="A113" s="9" t="s">
        <v>1012</v>
      </c>
      <c r="B113" s="10" t="s">
        <v>1669</v>
      </c>
      <c r="C113" s="88">
        <v>804</v>
      </c>
      <c r="D113" s="86">
        <v>123.3</v>
      </c>
      <c r="E113" s="87">
        <v>37</v>
      </c>
      <c r="F113" s="86">
        <v>101.8</v>
      </c>
      <c r="G113" s="17">
        <v>31</v>
      </c>
      <c r="H113" s="88">
        <v>168</v>
      </c>
      <c r="I113" s="89">
        <v>160000</v>
      </c>
      <c r="J113" s="89" t="s">
        <v>80</v>
      </c>
      <c r="K113" s="89">
        <v>100000</v>
      </c>
      <c r="L113" s="89" t="s">
        <v>64</v>
      </c>
      <c r="M113" s="90">
        <f t="shared" si="189"/>
        <v>60000</v>
      </c>
      <c r="N113" s="4">
        <f t="shared" si="190"/>
        <v>0.625</v>
      </c>
      <c r="O113" s="91">
        <f t="shared" si="191"/>
        <v>4324.3243243243242</v>
      </c>
      <c r="P113" s="91">
        <f t="shared" si="192"/>
        <v>2702.7027027027025</v>
      </c>
      <c r="Q113" s="79">
        <v>4</v>
      </c>
      <c r="R113" s="79">
        <v>2</v>
      </c>
      <c r="S113" s="79" t="s">
        <v>72</v>
      </c>
      <c r="T113" s="5">
        <v>123</v>
      </c>
      <c r="U113" s="9"/>
      <c r="W113" s="86">
        <f t="shared" si="193"/>
        <v>123.3</v>
      </c>
      <c r="X113" s="87">
        <f t="shared" si="193"/>
        <v>37</v>
      </c>
      <c r="Y113" s="92">
        <f t="shared" si="194"/>
        <v>168</v>
      </c>
      <c r="Z113" s="90">
        <f t="shared" si="194"/>
        <v>160000</v>
      </c>
      <c r="AA113" s="90">
        <f t="shared" si="195"/>
        <v>100000</v>
      </c>
      <c r="AB113" s="90">
        <f t="shared" si="196"/>
        <v>60000</v>
      </c>
      <c r="AC113" s="4">
        <f t="shared" si="196"/>
        <v>0.625</v>
      </c>
      <c r="AD113" s="91">
        <f t="shared" si="196"/>
        <v>4324.3243243243242</v>
      </c>
      <c r="AE113" s="79" t="str">
        <f t="shared" si="197"/>
        <v>계</v>
      </c>
      <c r="AF113" s="79" t="str">
        <f t="shared" si="198"/>
        <v>4/2</v>
      </c>
      <c r="AH113" s="20" t="str">
        <f t="shared" si="185"/>
        <v>푸른벽산</v>
      </c>
      <c r="AI113" s="87">
        <f t="shared" si="184"/>
        <v>37</v>
      </c>
      <c r="AJ113" s="79" t="str">
        <f t="shared" si="199"/>
        <v>A-</v>
      </c>
      <c r="AK113" s="79" t="s">
        <v>13</v>
      </c>
      <c r="AL113" s="79" t="s">
        <v>62</v>
      </c>
      <c r="AM113" s="79" t="s">
        <v>63</v>
      </c>
      <c r="AN113" s="79" t="str">
        <f t="shared" si="200"/>
        <v>C</v>
      </c>
      <c r="AO113" s="79" t="str">
        <f t="shared" si="201"/>
        <v>X</v>
      </c>
      <c r="AP113" s="79" t="str">
        <f t="shared" si="202"/>
        <v>X</v>
      </c>
      <c r="AQ113" s="79" t="str">
        <f t="shared" si="203"/>
        <v>X</v>
      </c>
      <c r="AR113" s="79" t="str">
        <f t="shared" si="204"/>
        <v>X</v>
      </c>
      <c r="AS113" s="79" t="s">
        <v>2</v>
      </c>
      <c r="AT113" s="79" t="str">
        <f t="shared" si="205"/>
        <v>X</v>
      </c>
      <c r="AU113" s="79" t="str">
        <f t="shared" si="206"/>
        <v>O</v>
      </c>
      <c r="AV113" s="79" t="str">
        <f t="shared" si="207"/>
        <v>X</v>
      </c>
    </row>
    <row r="114" spans="1:48" x14ac:dyDescent="0.3">
      <c r="A114" s="9" t="s">
        <v>1012</v>
      </c>
      <c r="B114" s="10" t="s">
        <v>1669</v>
      </c>
      <c r="C114" s="88">
        <v>804</v>
      </c>
      <c r="D114" s="86">
        <v>152.69999999999999</v>
      </c>
      <c r="E114" s="87">
        <v>46</v>
      </c>
      <c r="F114" s="86">
        <v>131.4</v>
      </c>
      <c r="G114" s="17">
        <v>40</v>
      </c>
      <c r="H114" s="88">
        <v>249</v>
      </c>
      <c r="I114" s="89">
        <v>170000</v>
      </c>
      <c r="J114" s="89" t="s">
        <v>79</v>
      </c>
      <c r="K114" s="89">
        <v>100000</v>
      </c>
      <c r="L114" s="89" t="s">
        <v>59</v>
      </c>
      <c r="M114" s="90">
        <f t="shared" si="189"/>
        <v>70000</v>
      </c>
      <c r="N114" s="4">
        <f t="shared" si="190"/>
        <v>0.58823529411764708</v>
      </c>
      <c r="O114" s="91">
        <f t="shared" si="191"/>
        <v>3695.6521739130435</v>
      </c>
      <c r="P114" s="91">
        <f t="shared" si="192"/>
        <v>2173.913043478261</v>
      </c>
      <c r="Q114" s="79">
        <v>4</v>
      </c>
      <c r="R114" s="79">
        <v>2</v>
      </c>
      <c r="S114" s="79" t="s">
        <v>72</v>
      </c>
      <c r="T114" s="5">
        <v>152</v>
      </c>
      <c r="U114" s="9"/>
      <c r="W114" s="86">
        <f t="shared" si="193"/>
        <v>152.69999999999999</v>
      </c>
      <c r="X114" s="87">
        <f t="shared" si="193"/>
        <v>46</v>
      </c>
      <c r="Y114" s="92">
        <f t="shared" si="194"/>
        <v>249</v>
      </c>
      <c r="Z114" s="90">
        <f t="shared" si="194"/>
        <v>170000</v>
      </c>
      <c r="AA114" s="90">
        <f t="shared" si="195"/>
        <v>100000</v>
      </c>
      <c r="AB114" s="90">
        <f t="shared" si="196"/>
        <v>70000</v>
      </c>
      <c r="AC114" s="4">
        <f t="shared" si="196"/>
        <v>0.58823529411764708</v>
      </c>
      <c r="AD114" s="91">
        <f t="shared" si="196"/>
        <v>3695.6521739130435</v>
      </c>
      <c r="AE114" s="79" t="str">
        <f t="shared" si="197"/>
        <v>계</v>
      </c>
      <c r="AF114" s="79" t="str">
        <f t="shared" si="198"/>
        <v>4/2</v>
      </c>
      <c r="AH114" s="20" t="str">
        <f t="shared" si="185"/>
        <v>푸른벽산</v>
      </c>
      <c r="AI114" s="87">
        <f t="shared" si="184"/>
        <v>46</v>
      </c>
      <c r="AJ114" s="79" t="str">
        <f t="shared" si="199"/>
        <v>A-</v>
      </c>
      <c r="AK114" s="79" t="s">
        <v>13</v>
      </c>
      <c r="AL114" s="79" t="s">
        <v>62</v>
      </c>
      <c r="AM114" s="79" t="s">
        <v>63</v>
      </c>
      <c r="AN114" s="79" t="str">
        <f t="shared" si="200"/>
        <v>C</v>
      </c>
      <c r="AO114" s="79" t="str">
        <f t="shared" si="201"/>
        <v>X</v>
      </c>
      <c r="AP114" s="79" t="str">
        <f t="shared" si="202"/>
        <v>X</v>
      </c>
      <c r="AQ114" s="79" t="str">
        <f t="shared" si="203"/>
        <v>X</v>
      </c>
      <c r="AR114" s="79" t="str">
        <f t="shared" si="204"/>
        <v>X</v>
      </c>
      <c r="AS114" s="79" t="s">
        <v>2</v>
      </c>
      <c r="AT114" s="79" t="str">
        <f t="shared" si="205"/>
        <v>X</v>
      </c>
      <c r="AU114" s="79" t="str">
        <f t="shared" si="206"/>
        <v>O</v>
      </c>
      <c r="AV114" s="79" t="str">
        <f t="shared" si="207"/>
        <v>X</v>
      </c>
    </row>
    <row r="115" spans="1:48" x14ac:dyDescent="0.3">
      <c r="A115" s="9" t="s">
        <v>1012</v>
      </c>
      <c r="B115" s="10" t="s">
        <v>1669</v>
      </c>
      <c r="C115" s="88">
        <v>804</v>
      </c>
      <c r="D115" s="86">
        <v>169.1</v>
      </c>
      <c r="E115" s="87">
        <v>51</v>
      </c>
      <c r="F115" s="86">
        <v>139.69999999999999</v>
      </c>
      <c r="G115" s="17">
        <v>42</v>
      </c>
      <c r="H115" s="88">
        <v>12</v>
      </c>
      <c r="I115" s="89">
        <v>185000</v>
      </c>
      <c r="J115" s="89" t="s">
        <v>81</v>
      </c>
      <c r="K115" s="89">
        <v>100000</v>
      </c>
      <c r="L115" s="89" t="s">
        <v>81</v>
      </c>
      <c r="M115" s="90">
        <f t="shared" si="189"/>
        <v>85000</v>
      </c>
      <c r="N115" s="4">
        <f t="shared" si="190"/>
        <v>0.54054054054054057</v>
      </c>
      <c r="O115" s="91">
        <f t="shared" si="191"/>
        <v>3627.4509803921569</v>
      </c>
      <c r="P115" s="91">
        <f t="shared" si="192"/>
        <v>1960.7843137254902</v>
      </c>
      <c r="Q115" s="79">
        <v>5</v>
      </c>
      <c r="R115" s="79">
        <v>3</v>
      </c>
      <c r="S115" s="79" t="s">
        <v>72</v>
      </c>
      <c r="T115" s="5">
        <v>169</v>
      </c>
      <c r="U115" s="9"/>
      <c r="W115" s="86">
        <f t="shared" si="193"/>
        <v>169.1</v>
      </c>
      <c r="X115" s="87">
        <f t="shared" si="193"/>
        <v>51</v>
      </c>
      <c r="Y115" s="92">
        <f t="shared" si="194"/>
        <v>12</v>
      </c>
      <c r="Z115" s="90">
        <f t="shared" si="194"/>
        <v>185000</v>
      </c>
      <c r="AA115" s="90">
        <f t="shared" si="195"/>
        <v>100000</v>
      </c>
      <c r="AB115" s="90">
        <f t="shared" si="196"/>
        <v>85000</v>
      </c>
      <c r="AC115" s="4">
        <f t="shared" si="196"/>
        <v>0.54054054054054057</v>
      </c>
      <c r="AD115" s="91">
        <f t="shared" si="196"/>
        <v>3627.4509803921569</v>
      </c>
      <c r="AE115" s="79" t="str">
        <f t="shared" si="197"/>
        <v>계</v>
      </c>
      <c r="AF115" s="79" t="str">
        <f t="shared" si="198"/>
        <v>5/3</v>
      </c>
      <c r="AH115" s="20" t="str">
        <f t="shared" si="185"/>
        <v>푸른벽산</v>
      </c>
      <c r="AI115" s="87">
        <f t="shared" si="184"/>
        <v>51</v>
      </c>
      <c r="AJ115" s="79" t="str">
        <f t="shared" si="199"/>
        <v>A-</v>
      </c>
      <c r="AK115" s="79" t="s">
        <v>13</v>
      </c>
      <c r="AL115" s="79" t="s">
        <v>62</v>
      </c>
      <c r="AM115" s="79" t="s">
        <v>63</v>
      </c>
      <c r="AN115" s="79" t="str">
        <f t="shared" si="200"/>
        <v>C</v>
      </c>
      <c r="AO115" s="79" t="str">
        <f t="shared" si="201"/>
        <v>X</v>
      </c>
      <c r="AP115" s="79" t="str">
        <f t="shared" si="202"/>
        <v>X</v>
      </c>
      <c r="AQ115" s="79" t="str">
        <f t="shared" si="203"/>
        <v>X</v>
      </c>
      <c r="AR115" s="79" t="str">
        <f t="shared" si="204"/>
        <v>X</v>
      </c>
      <c r="AS115" s="79" t="s">
        <v>2</v>
      </c>
      <c r="AT115" s="79" t="str">
        <f t="shared" si="205"/>
        <v>X</v>
      </c>
      <c r="AU115" s="79" t="str">
        <f t="shared" si="206"/>
        <v>O</v>
      </c>
      <c r="AV115" s="79" t="str">
        <f t="shared" si="207"/>
        <v>X</v>
      </c>
    </row>
    <row r="116" spans="1:48" x14ac:dyDescent="0.3">
      <c r="A116" s="9" t="s">
        <v>1012</v>
      </c>
      <c r="B116" s="10" t="s">
        <v>1669</v>
      </c>
      <c r="C116" s="88">
        <v>804</v>
      </c>
      <c r="D116" s="86">
        <v>193</v>
      </c>
      <c r="E116" s="87">
        <v>58</v>
      </c>
      <c r="F116" s="86">
        <v>163.80000000000001</v>
      </c>
      <c r="G116" s="17">
        <v>50</v>
      </c>
      <c r="H116" s="88">
        <v>106</v>
      </c>
      <c r="I116" s="89">
        <v>185000</v>
      </c>
      <c r="J116" s="89" t="s">
        <v>103</v>
      </c>
      <c r="K116" s="89">
        <v>120000</v>
      </c>
      <c r="L116" s="89" t="s">
        <v>65</v>
      </c>
      <c r="M116" s="90">
        <f t="shared" si="189"/>
        <v>65000</v>
      </c>
      <c r="N116" s="4">
        <f t="shared" si="190"/>
        <v>0.64864864864864868</v>
      </c>
      <c r="O116" s="91">
        <f t="shared" si="191"/>
        <v>3189.655172413793</v>
      </c>
      <c r="P116" s="91">
        <f t="shared" si="192"/>
        <v>2068.9655172413795</v>
      </c>
      <c r="Q116" s="79">
        <v>5</v>
      </c>
      <c r="R116" s="79">
        <v>2</v>
      </c>
      <c r="S116" s="79" t="s">
        <v>72</v>
      </c>
      <c r="T116" s="5">
        <v>193</v>
      </c>
      <c r="U116" s="9"/>
      <c r="W116" s="86">
        <f t="shared" si="193"/>
        <v>193</v>
      </c>
      <c r="X116" s="87">
        <f t="shared" si="193"/>
        <v>58</v>
      </c>
      <c r="Y116" s="92">
        <f t="shared" si="194"/>
        <v>106</v>
      </c>
      <c r="Z116" s="90">
        <f t="shared" si="194"/>
        <v>185000</v>
      </c>
      <c r="AA116" s="90">
        <f t="shared" si="195"/>
        <v>120000</v>
      </c>
      <c r="AB116" s="90">
        <f t="shared" si="196"/>
        <v>65000</v>
      </c>
      <c r="AC116" s="4">
        <f t="shared" si="196"/>
        <v>0.64864864864864868</v>
      </c>
      <c r="AD116" s="91">
        <f t="shared" si="196"/>
        <v>3189.655172413793</v>
      </c>
      <c r="AE116" s="79" t="str">
        <f t="shared" si="197"/>
        <v>계</v>
      </c>
      <c r="AF116" s="79" t="str">
        <f t="shared" si="198"/>
        <v>5/2</v>
      </c>
      <c r="AH116" s="20" t="str">
        <f t="shared" si="185"/>
        <v>푸른벽산</v>
      </c>
      <c r="AI116" s="87">
        <f t="shared" si="184"/>
        <v>58</v>
      </c>
      <c r="AJ116" s="79" t="str">
        <f t="shared" si="199"/>
        <v>A-</v>
      </c>
      <c r="AK116" s="79" t="s">
        <v>13</v>
      </c>
      <c r="AL116" s="79" t="s">
        <v>62</v>
      </c>
      <c r="AM116" s="79" t="s">
        <v>63</v>
      </c>
      <c r="AN116" s="79" t="str">
        <f t="shared" si="200"/>
        <v>C</v>
      </c>
      <c r="AO116" s="79" t="str">
        <f t="shared" si="201"/>
        <v>X</v>
      </c>
      <c r="AP116" s="79" t="str">
        <f t="shared" si="202"/>
        <v>X</v>
      </c>
      <c r="AQ116" s="79" t="str">
        <f t="shared" si="203"/>
        <v>X</v>
      </c>
      <c r="AR116" s="79" t="str">
        <f t="shared" si="204"/>
        <v>X</v>
      </c>
      <c r="AS116" s="79" t="s">
        <v>2</v>
      </c>
      <c r="AT116" s="79" t="str">
        <f t="shared" si="205"/>
        <v>X</v>
      </c>
      <c r="AU116" s="79" t="str">
        <f t="shared" si="206"/>
        <v>O</v>
      </c>
      <c r="AV116" s="79" t="str">
        <f t="shared" si="207"/>
        <v>X</v>
      </c>
    </row>
    <row r="117" spans="1:48" x14ac:dyDescent="0.3">
      <c r="A117" s="9" t="s">
        <v>1012</v>
      </c>
      <c r="B117" s="10" t="s">
        <v>1669</v>
      </c>
      <c r="C117" s="88">
        <v>804</v>
      </c>
      <c r="D117" s="86">
        <v>208.3</v>
      </c>
      <c r="E117" s="87">
        <v>63</v>
      </c>
      <c r="F117" s="86">
        <v>176.8</v>
      </c>
      <c r="G117" s="17">
        <v>53</v>
      </c>
      <c r="H117" s="88">
        <v>11</v>
      </c>
      <c r="I117" s="89"/>
      <c r="J117" s="89"/>
      <c r="K117" s="89"/>
      <c r="L117" s="89"/>
      <c r="M117" s="90">
        <f t="shared" si="189"/>
        <v>0</v>
      </c>
      <c r="N117" s="4" t="str">
        <f t="shared" si="190"/>
        <v/>
      </c>
      <c r="O117" s="91">
        <f t="shared" si="191"/>
        <v>0</v>
      </c>
      <c r="P117" s="91">
        <f t="shared" si="192"/>
        <v>0</v>
      </c>
      <c r="Q117" s="79">
        <v>5</v>
      </c>
      <c r="R117" s="79">
        <v>3</v>
      </c>
      <c r="S117" s="79" t="s">
        <v>72</v>
      </c>
      <c r="T117" s="5">
        <v>208</v>
      </c>
      <c r="U117" s="9"/>
      <c r="W117" s="86">
        <f t="shared" si="193"/>
        <v>208.3</v>
      </c>
      <c r="X117" s="87">
        <f t="shared" si="193"/>
        <v>63</v>
      </c>
      <c r="Y117" s="92">
        <f t="shared" si="194"/>
        <v>11</v>
      </c>
      <c r="Z117" s="90">
        <f t="shared" si="194"/>
        <v>0</v>
      </c>
      <c r="AA117" s="90">
        <f t="shared" si="195"/>
        <v>0</v>
      </c>
      <c r="AB117" s="90">
        <f t="shared" si="196"/>
        <v>0</v>
      </c>
      <c r="AC117" s="4" t="str">
        <f t="shared" si="196"/>
        <v/>
      </c>
      <c r="AD117" s="91">
        <f t="shared" si="196"/>
        <v>0</v>
      </c>
      <c r="AE117" s="79" t="str">
        <f t="shared" si="197"/>
        <v>계</v>
      </c>
      <c r="AF117" s="79" t="str">
        <f t="shared" si="198"/>
        <v>5/3</v>
      </c>
      <c r="AH117" s="20" t="str">
        <f t="shared" si="185"/>
        <v>푸른벽산</v>
      </c>
      <c r="AI117" s="87">
        <f t="shared" si="184"/>
        <v>63</v>
      </c>
      <c r="AJ117" s="79" t="str">
        <f t="shared" si="199"/>
        <v>A-</v>
      </c>
      <c r="AK117" s="79" t="s">
        <v>13</v>
      </c>
      <c r="AL117" s="79" t="s">
        <v>62</v>
      </c>
      <c r="AM117" s="79" t="s">
        <v>63</v>
      </c>
      <c r="AN117" s="79" t="str">
        <f t="shared" si="200"/>
        <v>C</v>
      </c>
      <c r="AO117" s="79" t="str">
        <f t="shared" si="201"/>
        <v/>
      </c>
      <c r="AP117" s="79" t="str">
        <f t="shared" si="202"/>
        <v/>
      </c>
      <c r="AQ117" s="79" t="str">
        <f t="shared" si="203"/>
        <v>O</v>
      </c>
      <c r="AR117" s="79" t="str">
        <f t="shared" si="204"/>
        <v>O</v>
      </c>
      <c r="AS117" s="79" t="s">
        <v>2</v>
      </c>
      <c r="AT117" s="79" t="str">
        <f t="shared" si="205"/>
        <v>X</v>
      </c>
      <c r="AU117" s="79" t="str">
        <f t="shared" si="206"/>
        <v>O</v>
      </c>
      <c r="AV117" s="79" t="str">
        <f t="shared" si="207"/>
        <v/>
      </c>
    </row>
  </sheetData>
  <mergeCells count="1">
    <mergeCell ref="AJ1:AN1"/>
  </mergeCells>
  <phoneticPr fontId="2" type="noConversion"/>
  <conditionalFormatting sqref="AV4:AV6">
    <cfRule type="expression" dxfId="11969" priority="1975">
      <formula>AV4="X"</formula>
    </cfRule>
    <cfRule type="expression" dxfId="11968" priority="1976">
      <formula>AV4="후보"</formula>
    </cfRule>
  </conditionalFormatting>
  <conditionalFormatting sqref="AC1:AC2 AC4:AC6 N4:N5">
    <cfRule type="cellIs" dxfId="11967" priority="1972" operator="greaterThan">
      <formula>0.9</formula>
    </cfRule>
    <cfRule type="cellIs" dxfId="11966" priority="1973" operator="greaterThan">
      <formula>0.85</formula>
    </cfRule>
  </conditionalFormatting>
  <conditionalFormatting sqref="N1:N2">
    <cfRule type="cellIs" dxfId="11965" priority="1970" operator="greaterThan">
      <formula>0.9</formula>
    </cfRule>
    <cfRule type="cellIs" dxfId="11964" priority="1971" operator="greaterThan">
      <formula>0.85</formula>
    </cfRule>
  </conditionalFormatting>
  <conditionalFormatting sqref="N6">
    <cfRule type="cellIs" dxfId="11963" priority="1968" operator="greaterThan">
      <formula>0.9</formula>
    </cfRule>
    <cfRule type="cellIs" dxfId="11962" priority="1969" operator="greaterThan">
      <formula>0.85</formula>
    </cfRule>
  </conditionalFormatting>
  <conditionalFormatting sqref="E6">
    <cfRule type="expression" dxfId="11961" priority="1964">
      <formula>AND(IF(OR($Q6=1,$Q6=2),1,0),IF($X6&lt;=20,1,0))</formula>
    </cfRule>
    <cfRule type="expression" dxfId="11960" priority="1965">
      <formula>AND(IF($Q6=2,1,0),IF($X6&lt;30,1,0))</formula>
    </cfRule>
    <cfRule type="expression" dxfId="11959" priority="1966">
      <formula>AND(IF($Q6=3,1,0),IF($X6&lt;30,1,0))</formula>
    </cfRule>
    <cfRule type="expression" dxfId="11958" priority="1967">
      <formula>AND(IF($Q6=3,1,IF($Q6=4,1,0)),IF($F6&lt;=85,1,0))</formula>
    </cfRule>
  </conditionalFormatting>
  <conditionalFormatting sqref="X6">
    <cfRule type="expression" dxfId="11957" priority="1960">
      <formula>AND(IF(OR($Q6=1,$Q6=2),1,0),IF($X6&lt;=20,1,0))</formula>
    </cfRule>
    <cfRule type="expression" dxfId="11956" priority="1961">
      <formula>AND(IF($Q6=2,1,0),IF($X6&lt;30,1,0))</formula>
    </cfRule>
    <cfRule type="expression" dxfId="11955" priority="1962">
      <formula>AND(IF($Q6=3,1,0),IF($X6&lt;30,1,0))</formula>
    </cfRule>
    <cfRule type="expression" dxfId="11954" priority="1963">
      <formula>AND(IF($Q6=3,1,IF($Q6=4,1,0)),IF($F6&lt;=85,1,0))</formula>
    </cfRule>
  </conditionalFormatting>
  <conditionalFormatting sqref="AI6">
    <cfRule type="expression" dxfId="11953" priority="1956">
      <formula>AND(IF(OR($Q6=1,$Q6=2),1,0),IF($X6&lt;=20,1,0))</formula>
    </cfRule>
    <cfRule type="expression" dxfId="11952" priority="1957">
      <formula>AND(IF($Q6=2,1,0),IF($X6&lt;30,1,0))</formula>
    </cfRule>
    <cfRule type="expression" dxfId="11951" priority="1958">
      <formula>AND(IF($Q6=3,1,0),IF($X6&lt;30,1,0))</formula>
    </cfRule>
    <cfRule type="expression" dxfId="11950" priority="1959">
      <formula>AND(IF($Q6=3,1,IF($Q6=4,1,0)),IF($F6&lt;=85,1,0))</formula>
    </cfRule>
  </conditionalFormatting>
  <conditionalFormatting sqref="AV7">
    <cfRule type="expression" dxfId="11949" priority="1954">
      <formula>AV7="X"</formula>
    </cfRule>
    <cfRule type="expression" dxfId="11948" priority="1955">
      <formula>AV7="후보"</formula>
    </cfRule>
  </conditionalFormatting>
  <conditionalFormatting sqref="AC7">
    <cfRule type="cellIs" dxfId="11947" priority="1951" operator="greaterThan">
      <formula>0.9</formula>
    </cfRule>
    <cfRule type="cellIs" dxfId="11946" priority="1952" operator="greaterThan">
      <formula>0.85</formula>
    </cfRule>
  </conditionalFormatting>
  <conditionalFormatting sqref="N7">
    <cfRule type="cellIs" dxfId="11945" priority="1949" operator="greaterThan">
      <formula>0.9</formula>
    </cfRule>
    <cfRule type="cellIs" dxfId="11944" priority="1950" operator="greaterThan">
      <formula>0.85</formula>
    </cfRule>
  </conditionalFormatting>
  <conditionalFormatting sqref="E7">
    <cfRule type="expression" dxfId="11943" priority="1945">
      <formula>AND(IF(OR($Q7=1,$Q7=2),1,0),IF($X7&lt;=20,1,0))</formula>
    </cfRule>
    <cfRule type="expression" dxfId="11942" priority="1946">
      <formula>AND(IF($Q7=2,1,0),IF($X7&lt;30,1,0))</formula>
    </cfRule>
    <cfRule type="expression" dxfId="11941" priority="1947">
      <formula>AND(IF($Q7=3,1,0),IF($X7&lt;30,1,0))</formula>
    </cfRule>
    <cfRule type="expression" dxfId="11940" priority="1948">
      <formula>AND(IF($Q7=3,1,IF($Q7=4,1,0)),IF($F7&lt;=85,1,0))</formula>
    </cfRule>
  </conditionalFormatting>
  <conditionalFormatting sqref="X7">
    <cfRule type="expression" dxfId="11939" priority="1941">
      <formula>AND(IF(OR($Q7=1,$Q7=2),1,0),IF($X7&lt;=20,1,0))</formula>
    </cfRule>
    <cfRule type="expression" dxfId="11938" priority="1942">
      <formula>AND(IF($Q7=2,1,0),IF($X7&lt;30,1,0))</formula>
    </cfRule>
    <cfRule type="expression" dxfId="11937" priority="1943">
      <formula>AND(IF($Q7=3,1,0),IF($X7&lt;30,1,0))</formula>
    </cfRule>
    <cfRule type="expression" dxfId="11936" priority="1944">
      <formula>AND(IF($Q7=3,1,IF($Q7=4,1,0)),IF($F7&lt;=85,1,0))</formula>
    </cfRule>
  </conditionalFormatting>
  <conditionalFormatting sqref="AI7">
    <cfRule type="expression" dxfId="11935" priority="1937">
      <formula>AND(IF(OR($Q7=1,$Q7=2),1,0),IF($X7&lt;=20,1,0))</formula>
    </cfRule>
    <cfRule type="expression" dxfId="11934" priority="1938">
      <formula>AND(IF($Q7=2,1,0),IF($X7&lt;30,1,0))</formula>
    </cfRule>
    <cfRule type="expression" dxfId="11933" priority="1939">
      <formula>AND(IF($Q7=3,1,0),IF($X7&lt;30,1,0))</formula>
    </cfRule>
    <cfRule type="expression" dxfId="11932" priority="1940">
      <formula>AND(IF($Q7=3,1,IF($Q7=4,1,0)),IF($F7&lt;=85,1,0))</formula>
    </cfRule>
  </conditionalFormatting>
  <conditionalFormatting sqref="AV8">
    <cfRule type="expression" dxfId="11931" priority="1935">
      <formula>AV8="X"</formula>
    </cfRule>
    <cfRule type="expression" dxfId="11930" priority="1936">
      <formula>AV8="후보"</formula>
    </cfRule>
  </conditionalFormatting>
  <conditionalFormatting sqref="AC8">
    <cfRule type="cellIs" dxfId="11929" priority="1932" operator="greaterThan">
      <formula>0.9</formula>
    </cfRule>
    <cfRule type="cellIs" dxfId="11928" priority="1933" operator="greaterThan">
      <formula>0.85</formula>
    </cfRule>
  </conditionalFormatting>
  <conditionalFormatting sqref="N8">
    <cfRule type="cellIs" dxfId="11927" priority="1930" operator="greaterThan">
      <formula>0.9</formula>
    </cfRule>
    <cfRule type="cellIs" dxfId="11926" priority="1931" operator="greaterThan">
      <formula>0.85</formula>
    </cfRule>
  </conditionalFormatting>
  <conditionalFormatting sqref="E8">
    <cfRule type="expression" dxfId="11925" priority="1926">
      <formula>AND(IF(OR($Q8=1,$Q8=2),1,0),IF($X8&lt;=20,1,0))</formula>
    </cfRule>
    <cfRule type="expression" dxfId="11924" priority="1927">
      <formula>AND(IF($Q8=2,1,0),IF($X8&lt;30,1,0))</formula>
    </cfRule>
    <cfRule type="expression" dxfId="11923" priority="1928">
      <formula>AND(IF($Q8=3,1,0),IF($X8&lt;30,1,0))</formula>
    </cfRule>
    <cfRule type="expression" dxfId="11922" priority="1929">
      <formula>AND(IF($Q8=3,1,IF($Q8=4,1,0)),IF($F8&lt;=85,1,0))</formula>
    </cfRule>
  </conditionalFormatting>
  <conditionalFormatting sqref="X8">
    <cfRule type="expression" dxfId="11921" priority="1922">
      <formula>AND(IF(OR($Q8=1,$Q8=2),1,0),IF($X8&lt;=20,1,0))</formula>
    </cfRule>
    <cfRule type="expression" dxfId="11920" priority="1923">
      <formula>AND(IF($Q8=2,1,0),IF($X8&lt;30,1,0))</formula>
    </cfRule>
    <cfRule type="expression" dxfId="11919" priority="1924">
      <formula>AND(IF($Q8=3,1,0),IF($X8&lt;30,1,0))</formula>
    </cfRule>
    <cfRule type="expression" dxfId="11918" priority="1925">
      <formula>AND(IF($Q8=3,1,IF($Q8=4,1,0)),IF($F8&lt;=85,1,0))</formula>
    </cfRule>
  </conditionalFormatting>
  <conditionalFormatting sqref="AI8">
    <cfRule type="expression" dxfId="11917" priority="1918">
      <formula>AND(IF(OR($Q8=1,$Q8=2),1,0),IF($X8&lt;=20,1,0))</formula>
    </cfRule>
    <cfRule type="expression" dxfId="11916" priority="1919">
      <formula>AND(IF($Q8=2,1,0),IF($X8&lt;30,1,0))</formula>
    </cfRule>
    <cfRule type="expression" dxfId="11915" priority="1920">
      <formula>AND(IF($Q8=3,1,0),IF($X8&lt;30,1,0))</formula>
    </cfRule>
    <cfRule type="expression" dxfId="11914" priority="1921">
      <formula>AND(IF($Q8=3,1,IF($Q8=4,1,0)),IF($F8&lt;=85,1,0))</formula>
    </cfRule>
  </conditionalFormatting>
  <conditionalFormatting sqref="AV9">
    <cfRule type="expression" dxfId="11913" priority="1916">
      <formula>AV9="X"</formula>
    </cfRule>
    <cfRule type="expression" dxfId="11912" priority="1917">
      <formula>AV9="후보"</formula>
    </cfRule>
  </conditionalFormatting>
  <conditionalFormatting sqref="AC9">
    <cfRule type="cellIs" dxfId="11911" priority="1913" operator="greaterThan">
      <formula>0.9</formula>
    </cfRule>
    <cfRule type="cellIs" dxfId="11910" priority="1914" operator="greaterThan">
      <formula>0.85</formula>
    </cfRule>
  </conditionalFormatting>
  <conditionalFormatting sqref="N9">
    <cfRule type="cellIs" dxfId="11909" priority="1911" operator="greaterThan">
      <formula>0.9</formula>
    </cfRule>
    <cfRule type="cellIs" dxfId="11908" priority="1912" operator="greaterThan">
      <formula>0.85</formula>
    </cfRule>
  </conditionalFormatting>
  <conditionalFormatting sqref="E9">
    <cfRule type="expression" dxfId="11907" priority="1907">
      <formula>AND(IF(OR($Q9=1,$Q9=2),1,0),IF($X9&lt;=20,1,0))</formula>
    </cfRule>
    <cfRule type="expression" dxfId="11906" priority="1908">
      <formula>AND(IF($Q9=2,1,0),IF($X9&lt;30,1,0))</formula>
    </cfRule>
    <cfRule type="expression" dxfId="11905" priority="1909">
      <formula>AND(IF($Q9=3,1,0),IF($X9&lt;30,1,0))</formula>
    </cfRule>
    <cfRule type="expression" dxfId="11904" priority="1910">
      <formula>AND(IF($Q9=3,1,IF($Q9=4,1,0)),IF($F9&lt;=85,1,0))</formula>
    </cfRule>
  </conditionalFormatting>
  <conditionalFormatting sqref="X9">
    <cfRule type="expression" dxfId="11903" priority="1903">
      <formula>AND(IF(OR($Q9=1,$Q9=2),1,0),IF($X9&lt;=20,1,0))</formula>
    </cfRule>
    <cfRule type="expression" dxfId="11902" priority="1904">
      <formula>AND(IF($Q9=2,1,0),IF($X9&lt;30,1,0))</formula>
    </cfRule>
    <cfRule type="expression" dxfId="11901" priority="1905">
      <formula>AND(IF($Q9=3,1,0),IF($X9&lt;30,1,0))</formula>
    </cfRule>
    <cfRule type="expression" dxfId="11900" priority="1906">
      <formula>AND(IF($Q9=3,1,IF($Q9=4,1,0)),IF($F9&lt;=85,1,0))</formula>
    </cfRule>
  </conditionalFormatting>
  <conditionalFormatting sqref="AI9">
    <cfRule type="expression" dxfId="11899" priority="1899">
      <formula>AND(IF(OR($Q9=1,$Q9=2),1,0),IF($X9&lt;=20,1,0))</formula>
    </cfRule>
    <cfRule type="expression" dxfId="11898" priority="1900">
      <formula>AND(IF($Q9=2,1,0),IF($X9&lt;30,1,0))</formula>
    </cfRule>
    <cfRule type="expression" dxfId="11897" priority="1901">
      <formula>AND(IF($Q9=3,1,0),IF($X9&lt;30,1,0))</formula>
    </cfRule>
    <cfRule type="expression" dxfId="11896" priority="1902">
      <formula>AND(IF($Q9=3,1,IF($Q9=4,1,0)),IF($F9&lt;=85,1,0))</formula>
    </cfRule>
  </conditionalFormatting>
  <conditionalFormatting sqref="AV10">
    <cfRule type="expression" dxfId="11895" priority="1897">
      <formula>AV10="X"</formula>
    </cfRule>
    <cfRule type="expression" dxfId="11894" priority="1898">
      <formula>AV10="후보"</formula>
    </cfRule>
  </conditionalFormatting>
  <conditionalFormatting sqref="AC10">
    <cfRule type="cellIs" dxfId="11893" priority="1894" operator="greaterThan">
      <formula>0.9</formula>
    </cfRule>
    <cfRule type="cellIs" dxfId="11892" priority="1895" operator="greaterThan">
      <formula>0.85</formula>
    </cfRule>
  </conditionalFormatting>
  <conditionalFormatting sqref="N10">
    <cfRule type="cellIs" dxfId="11891" priority="1892" operator="greaterThan">
      <formula>0.9</formula>
    </cfRule>
    <cfRule type="cellIs" dxfId="11890" priority="1893" operator="greaterThan">
      <formula>0.85</formula>
    </cfRule>
  </conditionalFormatting>
  <conditionalFormatting sqref="E10">
    <cfRule type="expression" dxfId="11889" priority="1888">
      <formula>AND(IF(OR($Q10=1,$Q10=2),1,0),IF($X10&lt;=20,1,0))</formula>
    </cfRule>
    <cfRule type="expression" dxfId="11888" priority="1889">
      <formula>AND(IF($Q10=2,1,0),IF($X10&lt;30,1,0))</formula>
    </cfRule>
    <cfRule type="expression" dxfId="11887" priority="1890">
      <formula>AND(IF($Q10=3,1,0),IF($X10&lt;30,1,0))</formula>
    </cfRule>
    <cfRule type="expression" dxfId="11886" priority="1891">
      <formula>AND(IF($Q10=3,1,IF($Q10=4,1,0)),IF($F10&lt;=85,1,0))</formula>
    </cfRule>
  </conditionalFormatting>
  <conditionalFormatting sqref="X10">
    <cfRule type="expression" dxfId="11885" priority="1884">
      <formula>AND(IF(OR($Q10=1,$Q10=2),1,0),IF($X10&lt;=20,1,0))</formula>
    </cfRule>
    <cfRule type="expression" dxfId="11884" priority="1885">
      <formula>AND(IF($Q10=2,1,0),IF($X10&lt;30,1,0))</formula>
    </cfRule>
    <cfRule type="expression" dxfId="11883" priority="1886">
      <formula>AND(IF($Q10=3,1,0),IF($X10&lt;30,1,0))</formula>
    </cfRule>
    <cfRule type="expression" dxfId="11882" priority="1887">
      <formula>AND(IF($Q10=3,1,IF($Q10=4,1,0)),IF($F10&lt;=85,1,0))</formula>
    </cfRule>
  </conditionalFormatting>
  <conditionalFormatting sqref="AI10">
    <cfRule type="expression" dxfId="11881" priority="1880">
      <formula>AND(IF(OR($Q10=1,$Q10=2),1,0),IF($X10&lt;=20,1,0))</formula>
    </cfRule>
    <cfRule type="expression" dxfId="11880" priority="1881">
      <formula>AND(IF($Q10=2,1,0),IF($X10&lt;30,1,0))</formula>
    </cfRule>
    <cfRule type="expression" dxfId="11879" priority="1882">
      <formula>AND(IF($Q10=3,1,0),IF($X10&lt;30,1,0))</formula>
    </cfRule>
    <cfRule type="expression" dxfId="11878" priority="1883">
      <formula>AND(IF($Q10=3,1,IF($Q10=4,1,0)),IF($F10&lt;=85,1,0))</formula>
    </cfRule>
  </conditionalFormatting>
  <conditionalFormatting sqref="AV11">
    <cfRule type="expression" dxfId="11877" priority="1878">
      <formula>AV11="X"</formula>
    </cfRule>
    <cfRule type="expression" dxfId="11876" priority="1879">
      <formula>AV11="후보"</formula>
    </cfRule>
  </conditionalFormatting>
  <conditionalFormatting sqref="AC11 N11">
    <cfRule type="cellIs" dxfId="11875" priority="1875" operator="greaterThan">
      <formula>0.9</formula>
    </cfRule>
    <cfRule type="cellIs" dxfId="11874" priority="1876" operator="greaterThan">
      <formula>0.85</formula>
    </cfRule>
  </conditionalFormatting>
  <conditionalFormatting sqref="AV12">
    <cfRule type="expression" dxfId="11873" priority="1873">
      <formula>AV12="X"</formula>
    </cfRule>
    <cfRule type="expression" dxfId="11872" priority="1874">
      <formula>AV12="후보"</formula>
    </cfRule>
  </conditionalFormatting>
  <conditionalFormatting sqref="AC12">
    <cfRule type="cellIs" dxfId="11871" priority="1870" operator="greaterThan">
      <formula>0.9</formula>
    </cfRule>
    <cfRule type="cellIs" dxfId="11870" priority="1871" operator="greaterThan">
      <formula>0.85</formula>
    </cfRule>
  </conditionalFormatting>
  <conditionalFormatting sqref="N12">
    <cfRule type="cellIs" dxfId="11869" priority="1868" operator="greaterThan">
      <formula>0.9</formula>
    </cfRule>
    <cfRule type="cellIs" dxfId="11868" priority="1869" operator="greaterThan">
      <formula>0.85</formula>
    </cfRule>
  </conditionalFormatting>
  <conditionalFormatting sqref="E12">
    <cfRule type="expression" dxfId="11867" priority="1864">
      <formula>AND(IF(OR($Q12=1,$Q12=2),1,0),IF($X12&lt;=20,1,0))</formula>
    </cfRule>
    <cfRule type="expression" dxfId="11866" priority="1865">
      <formula>AND(IF($Q12=2,1,0),IF($X12&lt;30,1,0))</formula>
    </cfRule>
    <cfRule type="expression" dxfId="11865" priority="1866">
      <formula>AND(IF($Q12=3,1,0),IF($X12&lt;30,1,0))</formula>
    </cfRule>
    <cfRule type="expression" dxfId="11864" priority="1867">
      <formula>AND(IF($Q12=3,1,IF($Q12=4,1,0)),IF($F12&lt;=85,1,0))</formula>
    </cfRule>
  </conditionalFormatting>
  <conditionalFormatting sqref="X12">
    <cfRule type="expression" dxfId="11863" priority="1860">
      <formula>AND(IF(OR($Q12=1,$Q12=2),1,0),IF($X12&lt;=20,1,0))</formula>
    </cfRule>
    <cfRule type="expression" dxfId="11862" priority="1861">
      <formula>AND(IF($Q12=2,1,0),IF($X12&lt;30,1,0))</formula>
    </cfRule>
    <cfRule type="expression" dxfId="11861" priority="1862">
      <formula>AND(IF($Q12=3,1,0),IF($X12&lt;30,1,0))</formula>
    </cfRule>
    <cfRule type="expression" dxfId="11860" priority="1863">
      <formula>AND(IF($Q12=3,1,IF($Q12=4,1,0)),IF($F12&lt;=85,1,0))</formula>
    </cfRule>
  </conditionalFormatting>
  <conditionalFormatting sqref="AI12">
    <cfRule type="expression" dxfId="11859" priority="1856">
      <formula>AND(IF(OR($Q12=1,$Q12=2),1,0),IF($X12&lt;=20,1,0))</formula>
    </cfRule>
    <cfRule type="expression" dxfId="11858" priority="1857">
      <formula>AND(IF($Q12=2,1,0),IF($X12&lt;30,1,0))</formula>
    </cfRule>
    <cfRule type="expression" dxfId="11857" priority="1858">
      <formula>AND(IF($Q12=3,1,0),IF($X12&lt;30,1,0))</formula>
    </cfRule>
    <cfRule type="expression" dxfId="11856" priority="1859">
      <formula>AND(IF($Q12=3,1,IF($Q12=4,1,0)),IF($F12&lt;=85,1,0))</formula>
    </cfRule>
  </conditionalFormatting>
  <conditionalFormatting sqref="AV13">
    <cfRule type="expression" dxfId="11855" priority="1854">
      <formula>AV13="X"</formula>
    </cfRule>
    <cfRule type="expression" dxfId="11854" priority="1855">
      <formula>AV13="후보"</formula>
    </cfRule>
  </conditionalFormatting>
  <conditionalFormatting sqref="AC13">
    <cfRule type="cellIs" dxfId="11853" priority="1851" operator="greaterThan">
      <formula>0.9</formula>
    </cfRule>
    <cfRule type="cellIs" dxfId="11852" priority="1852" operator="greaterThan">
      <formula>0.85</formula>
    </cfRule>
  </conditionalFormatting>
  <conditionalFormatting sqref="N13">
    <cfRule type="cellIs" dxfId="11851" priority="1849" operator="greaterThan">
      <formula>0.9</formula>
    </cfRule>
    <cfRule type="cellIs" dxfId="11850" priority="1850" operator="greaterThan">
      <formula>0.85</formula>
    </cfRule>
  </conditionalFormatting>
  <conditionalFormatting sqref="E13">
    <cfRule type="expression" dxfId="11849" priority="1845">
      <formula>AND(IF(OR($Q13=1,$Q13=2),1,0),IF($X13&lt;=20,1,0))</formula>
    </cfRule>
    <cfRule type="expression" dxfId="11848" priority="1846">
      <formula>AND(IF($Q13=2,1,0),IF($X13&lt;30,1,0))</formula>
    </cfRule>
    <cfRule type="expression" dxfId="11847" priority="1847">
      <formula>AND(IF($Q13=3,1,0),IF($X13&lt;30,1,0))</formula>
    </cfRule>
    <cfRule type="expression" dxfId="11846" priority="1848">
      <formula>AND(IF($Q13=3,1,IF($Q13=4,1,0)),IF($F13&lt;=85,1,0))</formula>
    </cfRule>
  </conditionalFormatting>
  <conditionalFormatting sqref="X13">
    <cfRule type="expression" dxfId="11845" priority="1841">
      <formula>AND(IF(OR($Q13=1,$Q13=2),1,0),IF($X13&lt;=20,1,0))</formula>
    </cfRule>
    <cfRule type="expression" dxfId="11844" priority="1842">
      <formula>AND(IF($Q13=2,1,0),IF($X13&lt;30,1,0))</formula>
    </cfRule>
    <cfRule type="expression" dxfId="11843" priority="1843">
      <formula>AND(IF($Q13=3,1,0),IF($X13&lt;30,1,0))</formula>
    </cfRule>
    <cfRule type="expression" dxfId="11842" priority="1844">
      <formula>AND(IF($Q13=3,1,IF($Q13=4,1,0)),IF($F13&lt;=85,1,0))</formula>
    </cfRule>
  </conditionalFormatting>
  <conditionalFormatting sqref="AI13">
    <cfRule type="expression" dxfId="11841" priority="1837">
      <formula>AND(IF(OR($Q13=1,$Q13=2),1,0),IF($X13&lt;=20,1,0))</formula>
    </cfRule>
    <cfRule type="expression" dxfId="11840" priority="1838">
      <formula>AND(IF($Q13=2,1,0),IF($X13&lt;30,1,0))</formula>
    </cfRule>
    <cfRule type="expression" dxfId="11839" priority="1839">
      <formula>AND(IF($Q13=3,1,0),IF($X13&lt;30,1,0))</formula>
    </cfRule>
    <cfRule type="expression" dxfId="11838" priority="1840">
      <formula>AND(IF($Q13=3,1,IF($Q13=4,1,0)),IF($F13&lt;=85,1,0))</formula>
    </cfRule>
  </conditionalFormatting>
  <conditionalFormatting sqref="AV14">
    <cfRule type="expression" dxfId="11837" priority="1835">
      <formula>AV14="X"</formula>
    </cfRule>
    <cfRule type="expression" dxfId="11836" priority="1836">
      <formula>AV14="후보"</formula>
    </cfRule>
  </conditionalFormatting>
  <conditionalFormatting sqref="AC14">
    <cfRule type="cellIs" dxfId="11835" priority="1832" operator="greaterThan">
      <formula>0.9</formula>
    </cfRule>
    <cfRule type="cellIs" dxfId="11834" priority="1833" operator="greaterThan">
      <formula>0.85</formula>
    </cfRule>
  </conditionalFormatting>
  <conditionalFormatting sqref="N14">
    <cfRule type="cellIs" dxfId="11833" priority="1830" operator="greaterThan">
      <formula>0.9</formula>
    </cfRule>
    <cfRule type="cellIs" dxfId="11832" priority="1831" operator="greaterThan">
      <formula>0.85</formula>
    </cfRule>
  </conditionalFormatting>
  <conditionalFormatting sqref="E14">
    <cfRule type="expression" dxfId="11831" priority="1826">
      <formula>AND(IF(OR($Q14=1,$Q14=2),1,0),IF($X14&lt;=20,1,0))</formula>
    </cfRule>
    <cfRule type="expression" dxfId="11830" priority="1827">
      <formula>AND(IF($Q14=2,1,0),IF($X14&lt;30,1,0))</formula>
    </cfRule>
    <cfRule type="expression" dxfId="11829" priority="1828">
      <formula>AND(IF($Q14=3,1,0),IF($X14&lt;30,1,0))</formula>
    </cfRule>
    <cfRule type="expression" dxfId="11828" priority="1829">
      <formula>AND(IF($Q14=3,1,IF($Q14=4,1,0)),IF($F14&lt;=85,1,0))</formula>
    </cfRule>
  </conditionalFormatting>
  <conditionalFormatting sqref="X14">
    <cfRule type="expression" dxfId="11827" priority="1822">
      <formula>AND(IF(OR($Q14=1,$Q14=2),1,0),IF($X14&lt;=20,1,0))</formula>
    </cfRule>
    <cfRule type="expression" dxfId="11826" priority="1823">
      <formula>AND(IF($Q14=2,1,0),IF($X14&lt;30,1,0))</formula>
    </cfRule>
    <cfRule type="expression" dxfId="11825" priority="1824">
      <formula>AND(IF($Q14=3,1,0),IF($X14&lt;30,1,0))</formula>
    </cfRule>
    <cfRule type="expression" dxfId="11824" priority="1825">
      <formula>AND(IF($Q14=3,1,IF($Q14=4,1,0)),IF($F14&lt;=85,1,0))</formula>
    </cfRule>
  </conditionalFormatting>
  <conditionalFormatting sqref="AI14">
    <cfRule type="expression" dxfId="11823" priority="1818">
      <formula>AND(IF(OR($Q14=1,$Q14=2),1,0),IF($X14&lt;=20,1,0))</formula>
    </cfRule>
    <cfRule type="expression" dxfId="11822" priority="1819">
      <formula>AND(IF($Q14=2,1,0),IF($X14&lt;30,1,0))</formula>
    </cfRule>
    <cfRule type="expression" dxfId="11821" priority="1820">
      <formula>AND(IF($Q14=3,1,0),IF($X14&lt;30,1,0))</formula>
    </cfRule>
    <cfRule type="expression" dxfId="11820" priority="1821">
      <formula>AND(IF($Q14=3,1,IF($Q14=4,1,0)),IF($F14&lt;=85,1,0))</formula>
    </cfRule>
  </conditionalFormatting>
  <conditionalFormatting sqref="AV15">
    <cfRule type="expression" dxfId="11819" priority="1816">
      <formula>AV15="X"</formula>
    </cfRule>
    <cfRule type="expression" dxfId="11818" priority="1817">
      <formula>AV15="후보"</formula>
    </cfRule>
  </conditionalFormatting>
  <conditionalFormatting sqref="AC15">
    <cfRule type="cellIs" dxfId="11817" priority="1813" operator="greaterThan">
      <formula>0.9</formula>
    </cfRule>
    <cfRule type="cellIs" dxfId="11816" priority="1814" operator="greaterThan">
      <formula>0.85</formula>
    </cfRule>
  </conditionalFormatting>
  <conditionalFormatting sqref="N15">
    <cfRule type="cellIs" dxfId="11815" priority="1811" operator="greaterThan">
      <formula>0.9</formula>
    </cfRule>
    <cfRule type="cellIs" dxfId="11814" priority="1812" operator="greaterThan">
      <formula>0.85</formula>
    </cfRule>
  </conditionalFormatting>
  <conditionalFormatting sqref="E15">
    <cfRule type="expression" dxfId="11813" priority="1807">
      <formula>AND(IF(OR($Q15=1,$Q15=2),1,0),IF($X15&lt;=20,1,0))</formula>
    </cfRule>
    <cfRule type="expression" dxfId="11812" priority="1808">
      <formula>AND(IF($Q15=2,1,0),IF($X15&lt;30,1,0))</formula>
    </cfRule>
    <cfRule type="expression" dxfId="11811" priority="1809">
      <formula>AND(IF($Q15=3,1,0),IF($X15&lt;30,1,0))</formula>
    </cfRule>
    <cfRule type="expression" dxfId="11810" priority="1810">
      <formula>AND(IF($Q15=3,1,IF($Q15=4,1,0)),IF($F15&lt;=85,1,0))</formula>
    </cfRule>
  </conditionalFormatting>
  <conditionalFormatting sqref="X15">
    <cfRule type="expression" dxfId="11809" priority="1803">
      <formula>AND(IF(OR($Q15=1,$Q15=2),1,0),IF($X15&lt;=20,1,0))</formula>
    </cfRule>
    <cfRule type="expression" dxfId="11808" priority="1804">
      <formula>AND(IF($Q15=2,1,0),IF($X15&lt;30,1,0))</formula>
    </cfRule>
    <cfRule type="expression" dxfId="11807" priority="1805">
      <formula>AND(IF($Q15=3,1,0),IF($X15&lt;30,1,0))</formula>
    </cfRule>
    <cfRule type="expression" dxfId="11806" priority="1806">
      <formula>AND(IF($Q15=3,1,IF($Q15=4,1,0)),IF($F15&lt;=85,1,0))</formula>
    </cfRule>
  </conditionalFormatting>
  <conditionalFormatting sqref="AI15">
    <cfRule type="expression" dxfId="11805" priority="1799">
      <formula>AND(IF(OR($Q15=1,$Q15=2),1,0),IF($X15&lt;=20,1,0))</formula>
    </cfRule>
    <cfRule type="expression" dxfId="11804" priority="1800">
      <formula>AND(IF($Q15=2,1,0),IF($X15&lt;30,1,0))</formula>
    </cfRule>
    <cfRule type="expression" dxfId="11803" priority="1801">
      <formula>AND(IF($Q15=3,1,0),IF($X15&lt;30,1,0))</formula>
    </cfRule>
    <cfRule type="expression" dxfId="11802" priority="1802">
      <formula>AND(IF($Q15=3,1,IF($Q15=4,1,0)),IF($F15&lt;=85,1,0))</formula>
    </cfRule>
  </conditionalFormatting>
  <conditionalFormatting sqref="AV16">
    <cfRule type="expression" dxfId="11801" priority="1797">
      <formula>AV16="X"</formula>
    </cfRule>
    <cfRule type="expression" dxfId="11800" priority="1798">
      <formula>AV16="후보"</formula>
    </cfRule>
  </conditionalFormatting>
  <conditionalFormatting sqref="AC16">
    <cfRule type="cellIs" dxfId="11799" priority="1794" operator="greaterThan">
      <formula>0.9</formula>
    </cfRule>
    <cfRule type="cellIs" dxfId="11798" priority="1795" operator="greaterThan">
      <formula>0.85</formula>
    </cfRule>
  </conditionalFormatting>
  <conditionalFormatting sqref="N16">
    <cfRule type="cellIs" dxfId="11797" priority="1792" operator="greaterThan">
      <formula>0.9</formula>
    </cfRule>
    <cfRule type="cellIs" dxfId="11796" priority="1793" operator="greaterThan">
      <formula>0.85</formula>
    </cfRule>
  </conditionalFormatting>
  <conditionalFormatting sqref="E16">
    <cfRule type="expression" dxfId="11795" priority="1788">
      <formula>AND(IF(OR($Q16=1,$Q16=2),1,0),IF($X16&lt;=20,1,0))</formula>
    </cfRule>
    <cfRule type="expression" dxfId="11794" priority="1789">
      <formula>AND(IF($Q16=2,1,0),IF($X16&lt;30,1,0))</formula>
    </cfRule>
    <cfRule type="expression" dxfId="11793" priority="1790">
      <formula>AND(IF($Q16=3,1,0),IF($X16&lt;30,1,0))</formula>
    </cfRule>
    <cfRule type="expression" dxfId="11792" priority="1791">
      <formula>AND(IF($Q16=3,1,IF($Q16=4,1,0)),IF($F16&lt;=85,1,0))</formula>
    </cfRule>
  </conditionalFormatting>
  <conditionalFormatting sqref="X16">
    <cfRule type="expression" dxfId="11791" priority="1784">
      <formula>AND(IF(OR($Q16=1,$Q16=2),1,0),IF($X16&lt;=20,1,0))</formula>
    </cfRule>
    <cfRule type="expression" dxfId="11790" priority="1785">
      <formula>AND(IF($Q16=2,1,0),IF($X16&lt;30,1,0))</formula>
    </cfRule>
    <cfRule type="expression" dxfId="11789" priority="1786">
      <formula>AND(IF($Q16=3,1,0),IF($X16&lt;30,1,0))</formula>
    </cfRule>
    <cfRule type="expression" dxfId="11788" priority="1787">
      <formula>AND(IF($Q16=3,1,IF($Q16=4,1,0)),IF($F16&lt;=85,1,0))</formula>
    </cfRule>
  </conditionalFormatting>
  <conditionalFormatting sqref="AI16">
    <cfRule type="expression" dxfId="11787" priority="1780">
      <formula>AND(IF(OR($Q16=1,$Q16=2),1,0),IF($X16&lt;=20,1,0))</formula>
    </cfRule>
    <cfRule type="expression" dxfId="11786" priority="1781">
      <formula>AND(IF($Q16=2,1,0),IF($X16&lt;30,1,0))</formula>
    </cfRule>
    <cfRule type="expression" dxfId="11785" priority="1782">
      <formula>AND(IF($Q16=3,1,0),IF($X16&lt;30,1,0))</formula>
    </cfRule>
    <cfRule type="expression" dxfId="11784" priority="1783">
      <formula>AND(IF($Q16=3,1,IF($Q16=4,1,0)),IF($F16&lt;=85,1,0))</formula>
    </cfRule>
  </conditionalFormatting>
  <conditionalFormatting sqref="AV17">
    <cfRule type="expression" dxfId="11783" priority="1778">
      <formula>AV17="X"</formula>
    </cfRule>
    <cfRule type="expression" dxfId="11782" priority="1779">
      <formula>AV17="후보"</formula>
    </cfRule>
  </conditionalFormatting>
  <conditionalFormatting sqref="AC17">
    <cfRule type="cellIs" dxfId="11781" priority="1775" operator="greaterThan">
      <formula>0.9</formula>
    </cfRule>
    <cfRule type="cellIs" dxfId="11780" priority="1776" operator="greaterThan">
      <formula>0.85</formula>
    </cfRule>
  </conditionalFormatting>
  <conditionalFormatting sqref="N17">
    <cfRule type="cellIs" dxfId="11779" priority="1773" operator="greaterThan">
      <formula>0.9</formula>
    </cfRule>
    <cfRule type="cellIs" dxfId="11778" priority="1774" operator="greaterThan">
      <formula>0.85</formula>
    </cfRule>
  </conditionalFormatting>
  <conditionalFormatting sqref="E17">
    <cfRule type="expression" dxfId="11777" priority="1769">
      <formula>AND(IF(OR($Q17=1,$Q17=2),1,0),IF($X17&lt;=20,1,0))</formula>
    </cfRule>
    <cfRule type="expression" dxfId="11776" priority="1770">
      <formula>AND(IF($Q17=2,1,0),IF($X17&lt;30,1,0))</formula>
    </cfRule>
    <cfRule type="expression" dxfId="11775" priority="1771">
      <formula>AND(IF($Q17=3,1,0),IF($X17&lt;30,1,0))</formula>
    </cfRule>
    <cfRule type="expression" dxfId="11774" priority="1772">
      <formula>AND(IF($Q17=3,1,IF($Q17=4,1,0)),IF($F17&lt;=85,1,0))</formula>
    </cfRule>
  </conditionalFormatting>
  <conditionalFormatting sqref="X17">
    <cfRule type="expression" dxfId="11773" priority="1765">
      <formula>AND(IF(OR($Q17=1,$Q17=2),1,0),IF($X17&lt;=20,1,0))</formula>
    </cfRule>
    <cfRule type="expression" dxfId="11772" priority="1766">
      <formula>AND(IF($Q17=2,1,0),IF($X17&lt;30,1,0))</formula>
    </cfRule>
    <cfRule type="expression" dxfId="11771" priority="1767">
      <formula>AND(IF($Q17=3,1,0),IF($X17&lt;30,1,0))</formula>
    </cfRule>
    <cfRule type="expression" dxfId="11770" priority="1768">
      <formula>AND(IF($Q17=3,1,IF($Q17=4,1,0)),IF($F17&lt;=85,1,0))</formula>
    </cfRule>
  </conditionalFormatting>
  <conditionalFormatting sqref="AI17">
    <cfRule type="expression" dxfId="11769" priority="1761">
      <formula>AND(IF(OR($Q17=1,$Q17=2),1,0),IF($X17&lt;=20,1,0))</formula>
    </cfRule>
    <cfRule type="expression" dxfId="11768" priority="1762">
      <formula>AND(IF($Q17=2,1,0),IF($X17&lt;30,1,0))</formula>
    </cfRule>
    <cfRule type="expression" dxfId="11767" priority="1763">
      <formula>AND(IF($Q17=3,1,0),IF($X17&lt;30,1,0))</formula>
    </cfRule>
    <cfRule type="expression" dxfId="11766" priority="1764">
      <formula>AND(IF($Q17=3,1,IF($Q17=4,1,0)),IF($F17&lt;=85,1,0))</formula>
    </cfRule>
  </conditionalFormatting>
  <conditionalFormatting sqref="AV18">
    <cfRule type="expression" dxfId="11765" priority="1759">
      <formula>AV18="X"</formula>
    </cfRule>
    <cfRule type="expression" dxfId="11764" priority="1760">
      <formula>AV18="후보"</formula>
    </cfRule>
  </conditionalFormatting>
  <conditionalFormatting sqref="AC18">
    <cfRule type="cellIs" dxfId="11763" priority="1756" operator="greaterThan">
      <formula>0.9</formula>
    </cfRule>
    <cfRule type="cellIs" dxfId="11762" priority="1757" operator="greaterThan">
      <formula>0.85</formula>
    </cfRule>
  </conditionalFormatting>
  <conditionalFormatting sqref="N18">
    <cfRule type="cellIs" dxfId="11761" priority="1754" operator="greaterThan">
      <formula>0.9</formula>
    </cfRule>
    <cfRule type="cellIs" dxfId="11760" priority="1755" operator="greaterThan">
      <formula>0.85</formula>
    </cfRule>
  </conditionalFormatting>
  <conditionalFormatting sqref="E18">
    <cfRule type="expression" dxfId="11759" priority="1750">
      <formula>AND(IF(OR($Q18=1,$Q18=2),1,0),IF($X18&lt;=20,1,0))</formula>
    </cfRule>
    <cfRule type="expression" dxfId="11758" priority="1751">
      <formula>AND(IF($Q18=2,1,0),IF($X18&lt;30,1,0))</formula>
    </cfRule>
    <cfRule type="expression" dxfId="11757" priority="1752">
      <formula>AND(IF($Q18=3,1,0),IF($X18&lt;30,1,0))</formula>
    </cfRule>
    <cfRule type="expression" dxfId="11756" priority="1753">
      <formula>AND(IF($Q18=3,1,IF($Q18=4,1,0)),IF($F18&lt;=85,1,0))</formula>
    </cfRule>
  </conditionalFormatting>
  <conditionalFormatting sqref="X18">
    <cfRule type="expression" dxfId="11755" priority="1746">
      <formula>AND(IF(OR($Q18=1,$Q18=2),1,0),IF($X18&lt;=20,1,0))</formula>
    </cfRule>
    <cfRule type="expression" dxfId="11754" priority="1747">
      <formula>AND(IF($Q18=2,1,0),IF($X18&lt;30,1,0))</formula>
    </cfRule>
    <cfRule type="expression" dxfId="11753" priority="1748">
      <formula>AND(IF($Q18=3,1,0),IF($X18&lt;30,1,0))</formula>
    </cfRule>
    <cfRule type="expression" dxfId="11752" priority="1749">
      <formula>AND(IF($Q18=3,1,IF($Q18=4,1,0)),IF($F18&lt;=85,1,0))</formula>
    </cfRule>
  </conditionalFormatting>
  <conditionalFormatting sqref="AI18">
    <cfRule type="expression" dxfId="11751" priority="1742">
      <formula>AND(IF(OR($Q18=1,$Q18=2),1,0),IF($X18&lt;=20,1,0))</formula>
    </cfRule>
    <cfRule type="expression" dxfId="11750" priority="1743">
      <formula>AND(IF($Q18=2,1,0),IF($X18&lt;30,1,0))</formula>
    </cfRule>
    <cfRule type="expression" dxfId="11749" priority="1744">
      <formula>AND(IF($Q18=3,1,0),IF($X18&lt;30,1,0))</formula>
    </cfRule>
    <cfRule type="expression" dxfId="11748" priority="1745">
      <formula>AND(IF($Q18=3,1,IF($Q18=4,1,0)),IF($F18&lt;=85,1,0))</formula>
    </cfRule>
  </conditionalFormatting>
  <conditionalFormatting sqref="AV19">
    <cfRule type="expression" dxfId="11747" priority="1740">
      <formula>AV19="X"</formula>
    </cfRule>
    <cfRule type="expression" dxfId="11746" priority="1741">
      <formula>AV19="후보"</formula>
    </cfRule>
  </conditionalFormatting>
  <conditionalFormatting sqref="AC19">
    <cfRule type="cellIs" dxfId="11745" priority="1737" operator="greaterThan">
      <formula>0.9</formula>
    </cfRule>
    <cfRule type="cellIs" dxfId="11744" priority="1738" operator="greaterThan">
      <formula>0.85</formula>
    </cfRule>
  </conditionalFormatting>
  <conditionalFormatting sqref="N19">
    <cfRule type="cellIs" dxfId="11743" priority="1735" operator="greaterThan">
      <formula>0.9</formula>
    </cfRule>
    <cfRule type="cellIs" dxfId="11742" priority="1736" operator="greaterThan">
      <formula>0.85</formula>
    </cfRule>
  </conditionalFormatting>
  <conditionalFormatting sqref="E19">
    <cfRule type="expression" dxfId="11741" priority="1731">
      <formula>AND(IF(OR($Q19=1,$Q19=2),1,0),IF($X19&lt;=20,1,0))</formula>
    </cfRule>
    <cfRule type="expression" dxfId="11740" priority="1732">
      <formula>AND(IF($Q19=2,1,0),IF($X19&lt;30,1,0))</formula>
    </cfRule>
    <cfRule type="expression" dxfId="11739" priority="1733">
      <formula>AND(IF($Q19=3,1,0),IF($X19&lt;30,1,0))</formula>
    </cfRule>
    <cfRule type="expression" dxfId="11738" priority="1734">
      <formula>AND(IF($Q19=3,1,IF($Q19=4,1,0)),IF($F19&lt;=85,1,0))</formula>
    </cfRule>
  </conditionalFormatting>
  <conditionalFormatting sqref="X19">
    <cfRule type="expression" dxfId="11737" priority="1727">
      <formula>AND(IF(OR($Q19=1,$Q19=2),1,0),IF($X19&lt;=20,1,0))</formula>
    </cfRule>
    <cfRule type="expression" dxfId="11736" priority="1728">
      <formula>AND(IF($Q19=2,1,0),IF($X19&lt;30,1,0))</formula>
    </cfRule>
    <cfRule type="expression" dxfId="11735" priority="1729">
      <formula>AND(IF($Q19=3,1,0),IF($X19&lt;30,1,0))</formula>
    </cfRule>
    <cfRule type="expression" dxfId="11734" priority="1730">
      <formula>AND(IF($Q19=3,1,IF($Q19=4,1,0)),IF($F19&lt;=85,1,0))</formula>
    </cfRule>
  </conditionalFormatting>
  <conditionalFormatting sqref="AI19">
    <cfRule type="expression" dxfId="11733" priority="1723">
      <formula>AND(IF(OR($Q19=1,$Q19=2),1,0),IF($X19&lt;=20,1,0))</formula>
    </cfRule>
    <cfRule type="expression" dxfId="11732" priority="1724">
      <formula>AND(IF($Q19=2,1,0),IF($X19&lt;30,1,0))</formula>
    </cfRule>
    <cfRule type="expression" dxfId="11731" priority="1725">
      <formula>AND(IF($Q19=3,1,0),IF($X19&lt;30,1,0))</formula>
    </cfRule>
    <cfRule type="expression" dxfId="11730" priority="1726">
      <formula>AND(IF($Q19=3,1,IF($Q19=4,1,0)),IF($F19&lt;=85,1,0))</formula>
    </cfRule>
  </conditionalFormatting>
  <conditionalFormatting sqref="AV20">
    <cfRule type="expression" dxfId="11729" priority="1721">
      <formula>AV20="X"</formula>
    </cfRule>
    <cfRule type="expression" dxfId="11728" priority="1722">
      <formula>AV20="후보"</formula>
    </cfRule>
  </conditionalFormatting>
  <conditionalFormatting sqref="AC20">
    <cfRule type="cellIs" dxfId="11727" priority="1718" operator="greaterThan">
      <formula>0.9</formula>
    </cfRule>
    <cfRule type="cellIs" dxfId="11726" priority="1719" operator="greaterThan">
      <formula>0.85</formula>
    </cfRule>
  </conditionalFormatting>
  <conditionalFormatting sqref="N20">
    <cfRule type="cellIs" dxfId="11725" priority="1716" operator="greaterThan">
      <formula>0.9</formula>
    </cfRule>
    <cfRule type="cellIs" dxfId="11724" priority="1717" operator="greaterThan">
      <formula>0.85</formula>
    </cfRule>
  </conditionalFormatting>
  <conditionalFormatting sqref="E20">
    <cfRule type="expression" dxfId="11723" priority="1712">
      <formula>AND(IF(OR($Q20=1,$Q20=2),1,0),IF($X20&lt;=20,1,0))</formula>
    </cfRule>
    <cfRule type="expression" dxfId="11722" priority="1713">
      <formula>AND(IF($Q20=2,1,0),IF($X20&lt;30,1,0))</formula>
    </cfRule>
    <cfRule type="expression" dxfId="11721" priority="1714">
      <formula>AND(IF($Q20=3,1,0),IF($X20&lt;30,1,0))</formula>
    </cfRule>
    <cfRule type="expression" dxfId="11720" priority="1715">
      <formula>AND(IF($Q20=3,1,IF($Q20=4,1,0)),IF($F20&lt;=85,1,0))</formula>
    </cfRule>
  </conditionalFormatting>
  <conditionalFormatting sqref="X20">
    <cfRule type="expression" dxfId="11719" priority="1708">
      <formula>AND(IF(OR($Q20=1,$Q20=2),1,0),IF($X20&lt;=20,1,0))</formula>
    </cfRule>
    <cfRule type="expression" dxfId="11718" priority="1709">
      <formula>AND(IF($Q20=2,1,0),IF($X20&lt;30,1,0))</formula>
    </cfRule>
    <cfRule type="expression" dxfId="11717" priority="1710">
      <formula>AND(IF($Q20=3,1,0),IF($X20&lt;30,1,0))</formula>
    </cfRule>
    <cfRule type="expression" dxfId="11716" priority="1711">
      <formula>AND(IF($Q20=3,1,IF($Q20=4,1,0)),IF($F20&lt;=85,1,0))</formula>
    </cfRule>
  </conditionalFormatting>
  <conditionalFormatting sqref="AI20">
    <cfRule type="expression" dxfId="11715" priority="1704">
      <formula>AND(IF(OR($Q20=1,$Q20=2),1,0),IF($X20&lt;=20,1,0))</formula>
    </cfRule>
    <cfRule type="expression" dxfId="11714" priority="1705">
      <formula>AND(IF($Q20=2,1,0),IF($X20&lt;30,1,0))</formula>
    </cfRule>
    <cfRule type="expression" dxfId="11713" priority="1706">
      <formula>AND(IF($Q20=3,1,0),IF($X20&lt;30,1,0))</formula>
    </cfRule>
    <cfRule type="expression" dxfId="11712" priority="1707">
      <formula>AND(IF($Q20=3,1,IF($Q20=4,1,0)),IF($F20&lt;=85,1,0))</formula>
    </cfRule>
  </conditionalFormatting>
  <conditionalFormatting sqref="AV21">
    <cfRule type="expression" dxfId="11711" priority="1702">
      <formula>AV21="X"</formula>
    </cfRule>
    <cfRule type="expression" dxfId="11710" priority="1703">
      <formula>AV21="후보"</formula>
    </cfRule>
  </conditionalFormatting>
  <conditionalFormatting sqref="AC21">
    <cfRule type="cellIs" dxfId="11709" priority="1699" operator="greaterThan">
      <formula>0.9</formula>
    </cfRule>
    <cfRule type="cellIs" dxfId="11708" priority="1700" operator="greaterThan">
      <formula>0.85</formula>
    </cfRule>
  </conditionalFormatting>
  <conditionalFormatting sqref="N21">
    <cfRule type="cellIs" dxfId="11707" priority="1697" operator="greaterThan">
      <formula>0.9</formula>
    </cfRule>
    <cfRule type="cellIs" dxfId="11706" priority="1698" operator="greaterThan">
      <formula>0.85</formula>
    </cfRule>
  </conditionalFormatting>
  <conditionalFormatting sqref="E21">
    <cfRule type="expression" dxfId="11705" priority="1693">
      <formula>AND(IF(OR($Q21=1,$Q21=2),1,0),IF($X21&lt;=20,1,0))</formula>
    </cfRule>
    <cfRule type="expression" dxfId="11704" priority="1694">
      <formula>AND(IF($Q21=2,1,0),IF($X21&lt;30,1,0))</formula>
    </cfRule>
    <cfRule type="expression" dxfId="11703" priority="1695">
      <formula>AND(IF($Q21=3,1,0),IF($X21&lt;30,1,0))</formula>
    </cfRule>
    <cfRule type="expression" dxfId="11702" priority="1696">
      <formula>AND(IF($Q21=3,1,IF($Q21=4,1,0)),IF($F21&lt;=85,1,0))</formula>
    </cfRule>
  </conditionalFormatting>
  <conditionalFormatting sqref="X21">
    <cfRule type="expression" dxfId="11701" priority="1689">
      <formula>AND(IF(OR($Q21=1,$Q21=2),1,0),IF($X21&lt;=20,1,0))</formula>
    </cfRule>
    <cfRule type="expression" dxfId="11700" priority="1690">
      <formula>AND(IF($Q21=2,1,0),IF($X21&lt;30,1,0))</formula>
    </cfRule>
    <cfRule type="expression" dxfId="11699" priority="1691">
      <formula>AND(IF($Q21=3,1,0),IF($X21&lt;30,1,0))</formula>
    </cfRule>
    <cfRule type="expression" dxfId="11698" priority="1692">
      <formula>AND(IF($Q21=3,1,IF($Q21=4,1,0)),IF($F21&lt;=85,1,0))</formula>
    </cfRule>
  </conditionalFormatting>
  <conditionalFormatting sqref="AI21">
    <cfRule type="expression" dxfId="11697" priority="1685">
      <formula>AND(IF(OR($Q21=1,$Q21=2),1,0),IF($X21&lt;=20,1,0))</formula>
    </cfRule>
    <cfRule type="expression" dxfId="11696" priority="1686">
      <formula>AND(IF($Q21=2,1,0),IF($X21&lt;30,1,0))</formula>
    </cfRule>
    <cfRule type="expression" dxfId="11695" priority="1687">
      <formula>AND(IF($Q21=3,1,0),IF($X21&lt;30,1,0))</formula>
    </cfRule>
    <cfRule type="expression" dxfId="11694" priority="1688">
      <formula>AND(IF($Q21=3,1,IF($Q21=4,1,0)),IF($F21&lt;=85,1,0))</formula>
    </cfRule>
  </conditionalFormatting>
  <conditionalFormatting sqref="AV22">
    <cfRule type="expression" dxfId="11693" priority="1683">
      <formula>AV22="X"</formula>
    </cfRule>
    <cfRule type="expression" dxfId="11692" priority="1684">
      <formula>AV22="후보"</formula>
    </cfRule>
  </conditionalFormatting>
  <conditionalFormatting sqref="AC22">
    <cfRule type="cellIs" dxfId="11691" priority="1680" operator="greaterThan">
      <formula>0.9</formula>
    </cfRule>
    <cfRule type="cellIs" dxfId="11690" priority="1681" operator="greaterThan">
      <formula>0.85</formula>
    </cfRule>
  </conditionalFormatting>
  <conditionalFormatting sqref="N22">
    <cfRule type="cellIs" dxfId="11689" priority="1678" operator="greaterThan">
      <formula>0.9</formula>
    </cfRule>
    <cfRule type="cellIs" dxfId="11688" priority="1679" operator="greaterThan">
      <formula>0.85</formula>
    </cfRule>
  </conditionalFormatting>
  <conditionalFormatting sqref="E22">
    <cfRule type="expression" dxfId="11687" priority="1674">
      <formula>AND(IF(OR($Q22=1,$Q22=2),1,0),IF($X22&lt;=20,1,0))</formula>
    </cfRule>
    <cfRule type="expression" dxfId="11686" priority="1675">
      <formula>AND(IF($Q22=2,1,0),IF($X22&lt;30,1,0))</formula>
    </cfRule>
    <cfRule type="expression" dxfId="11685" priority="1676">
      <formula>AND(IF($Q22=3,1,0),IF($X22&lt;30,1,0))</formula>
    </cfRule>
    <cfRule type="expression" dxfId="11684" priority="1677">
      <formula>AND(IF($Q22=3,1,IF($Q22=4,1,0)),IF($F22&lt;=85,1,0))</formula>
    </cfRule>
  </conditionalFormatting>
  <conditionalFormatting sqref="X22">
    <cfRule type="expression" dxfId="11683" priority="1670">
      <formula>AND(IF(OR($Q22=1,$Q22=2),1,0),IF($X22&lt;=20,1,0))</formula>
    </cfRule>
    <cfRule type="expression" dxfId="11682" priority="1671">
      <formula>AND(IF($Q22=2,1,0),IF($X22&lt;30,1,0))</formula>
    </cfRule>
    <cfRule type="expression" dxfId="11681" priority="1672">
      <formula>AND(IF($Q22=3,1,0),IF($X22&lt;30,1,0))</formula>
    </cfRule>
    <cfRule type="expression" dxfId="11680" priority="1673">
      <formula>AND(IF($Q22=3,1,IF($Q22=4,1,0)),IF($F22&lt;=85,1,0))</formula>
    </cfRule>
  </conditionalFormatting>
  <conditionalFormatting sqref="AI22">
    <cfRule type="expression" dxfId="11679" priority="1666">
      <formula>AND(IF(OR($Q22=1,$Q22=2),1,0),IF($X22&lt;=20,1,0))</formula>
    </cfRule>
    <cfRule type="expression" dxfId="11678" priority="1667">
      <formula>AND(IF($Q22=2,1,0),IF($X22&lt;30,1,0))</formula>
    </cfRule>
    <cfRule type="expression" dxfId="11677" priority="1668">
      <formula>AND(IF($Q22=3,1,0),IF($X22&lt;30,1,0))</formula>
    </cfRule>
    <cfRule type="expression" dxfId="11676" priority="1669">
      <formula>AND(IF($Q22=3,1,IF($Q22=4,1,0)),IF($F22&lt;=85,1,0))</formula>
    </cfRule>
  </conditionalFormatting>
  <conditionalFormatting sqref="AV23">
    <cfRule type="expression" dxfId="11675" priority="1664">
      <formula>AV23="X"</formula>
    </cfRule>
    <cfRule type="expression" dxfId="11674" priority="1665">
      <formula>AV23="후보"</formula>
    </cfRule>
  </conditionalFormatting>
  <conditionalFormatting sqref="AC23">
    <cfRule type="cellIs" dxfId="11673" priority="1661" operator="greaterThan">
      <formula>0.9</formula>
    </cfRule>
    <cfRule type="cellIs" dxfId="11672" priority="1662" operator="greaterThan">
      <formula>0.85</formula>
    </cfRule>
  </conditionalFormatting>
  <conditionalFormatting sqref="N23">
    <cfRule type="cellIs" dxfId="11671" priority="1659" operator="greaterThan">
      <formula>0.9</formula>
    </cfRule>
    <cfRule type="cellIs" dxfId="11670" priority="1660" operator="greaterThan">
      <formula>0.85</formula>
    </cfRule>
  </conditionalFormatting>
  <conditionalFormatting sqref="E23">
    <cfRule type="expression" dxfId="11669" priority="1655">
      <formula>AND(IF(OR($Q23=1,$Q23=2),1,0),IF($X23&lt;=20,1,0))</formula>
    </cfRule>
    <cfRule type="expression" dxfId="11668" priority="1656">
      <formula>AND(IF($Q23=2,1,0),IF($X23&lt;30,1,0))</formula>
    </cfRule>
    <cfRule type="expression" dxfId="11667" priority="1657">
      <formula>AND(IF($Q23=3,1,0),IF($X23&lt;30,1,0))</formula>
    </cfRule>
    <cfRule type="expression" dxfId="11666" priority="1658">
      <formula>AND(IF($Q23=3,1,IF($Q23=4,1,0)),IF($F23&lt;=85,1,0))</formula>
    </cfRule>
  </conditionalFormatting>
  <conditionalFormatting sqref="X23">
    <cfRule type="expression" dxfId="11665" priority="1651">
      <formula>AND(IF(OR($Q23=1,$Q23=2),1,0),IF($X23&lt;=20,1,0))</formula>
    </cfRule>
    <cfRule type="expression" dxfId="11664" priority="1652">
      <formula>AND(IF($Q23=2,1,0),IF($X23&lt;30,1,0))</formula>
    </cfRule>
    <cfRule type="expression" dxfId="11663" priority="1653">
      <formula>AND(IF($Q23=3,1,0),IF($X23&lt;30,1,0))</formula>
    </cfRule>
    <cfRule type="expression" dxfId="11662" priority="1654">
      <formula>AND(IF($Q23=3,1,IF($Q23=4,1,0)),IF($F23&lt;=85,1,0))</formula>
    </cfRule>
  </conditionalFormatting>
  <conditionalFormatting sqref="AI23">
    <cfRule type="expression" dxfId="11661" priority="1647">
      <formula>AND(IF(OR($Q23=1,$Q23=2),1,0),IF($X23&lt;=20,1,0))</formula>
    </cfRule>
    <cfRule type="expression" dxfId="11660" priority="1648">
      <formula>AND(IF($Q23=2,1,0),IF($X23&lt;30,1,0))</formula>
    </cfRule>
    <cfRule type="expression" dxfId="11659" priority="1649">
      <formula>AND(IF($Q23=3,1,0),IF($X23&lt;30,1,0))</formula>
    </cfRule>
    <cfRule type="expression" dxfId="11658" priority="1650">
      <formula>AND(IF($Q23=3,1,IF($Q23=4,1,0)),IF($F23&lt;=85,1,0))</formula>
    </cfRule>
  </conditionalFormatting>
  <conditionalFormatting sqref="AV24">
    <cfRule type="expression" dxfId="11657" priority="1645">
      <formula>AV24="X"</formula>
    </cfRule>
    <cfRule type="expression" dxfId="11656" priority="1646">
      <formula>AV24="후보"</formula>
    </cfRule>
  </conditionalFormatting>
  <conditionalFormatting sqref="AC24 N24">
    <cfRule type="cellIs" dxfId="11655" priority="1642" operator="greaterThan">
      <formula>0.9</formula>
    </cfRule>
    <cfRule type="cellIs" dxfId="11654" priority="1643" operator="greaterThan">
      <formula>0.85</formula>
    </cfRule>
  </conditionalFormatting>
  <conditionalFormatting sqref="AV25">
    <cfRule type="expression" dxfId="11653" priority="1640">
      <formula>AV25="X"</formula>
    </cfRule>
    <cfRule type="expression" dxfId="11652" priority="1641">
      <formula>AV25="후보"</formula>
    </cfRule>
  </conditionalFormatting>
  <conditionalFormatting sqref="AC25">
    <cfRule type="cellIs" dxfId="11651" priority="1637" operator="greaterThan">
      <formula>0.9</formula>
    </cfRule>
    <cfRule type="cellIs" dxfId="11650" priority="1638" operator="greaterThan">
      <formula>0.85</formula>
    </cfRule>
  </conditionalFormatting>
  <conditionalFormatting sqref="N25">
    <cfRule type="cellIs" dxfId="11649" priority="1635" operator="greaterThan">
      <formula>0.9</formula>
    </cfRule>
    <cfRule type="cellIs" dxfId="11648" priority="1636" operator="greaterThan">
      <formula>0.85</formula>
    </cfRule>
  </conditionalFormatting>
  <conditionalFormatting sqref="E25">
    <cfRule type="expression" dxfId="11647" priority="1631">
      <formula>AND(IF(OR($Q25=1,$Q25=2),1,0),IF($X25&lt;=20,1,0))</formula>
    </cfRule>
    <cfRule type="expression" dxfId="11646" priority="1632">
      <formula>AND(IF($Q25=2,1,0),IF($X25&lt;30,1,0))</formula>
    </cfRule>
    <cfRule type="expression" dxfId="11645" priority="1633">
      <formula>AND(IF($Q25=3,1,0),IF($X25&lt;30,1,0))</formula>
    </cfRule>
    <cfRule type="expression" dxfId="11644" priority="1634">
      <formula>AND(IF($Q25=3,1,IF($Q25=4,1,0)),IF($F25&lt;=85,1,0))</formula>
    </cfRule>
  </conditionalFormatting>
  <conditionalFormatting sqref="X25">
    <cfRule type="expression" dxfId="11643" priority="1627">
      <formula>AND(IF(OR($Q25=1,$Q25=2),1,0),IF($X25&lt;=20,1,0))</formula>
    </cfRule>
    <cfRule type="expression" dxfId="11642" priority="1628">
      <formula>AND(IF($Q25=2,1,0),IF($X25&lt;30,1,0))</formula>
    </cfRule>
    <cfRule type="expression" dxfId="11641" priority="1629">
      <formula>AND(IF($Q25=3,1,0),IF($X25&lt;30,1,0))</formula>
    </cfRule>
    <cfRule type="expression" dxfId="11640" priority="1630">
      <formula>AND(IF($Q25=3,1,IF($Q25=4,1,0)),IF($F25&lt;=85,1,0))</formula>
    </cfRule>
  </conditionalFormatting>
  <conditionalFormatting sqref="AI25">
    <cfRule type="expression" dxfId="11639" priority="1623">
      <formula>AND(IF(OR($Q25=1,$Q25=2),1,0),IF($X25&lt;=20,1,0))</formula>
    </cfRule>
    <cfRule type="expression" dxfId="11638" priority="1624">
      <formula>AND(IF($Q25=2,1,0),IF($X25&lt;30,1,0))</formula>
    </cfRule>
    <cfRule type="expression" dxfId="11637" priority="1625">
      <formula>AND(IF($Q25=3,1,0),IF($X25&lt;30,1,0))</formula>
    </cfRule>
    <cfRule type="expression" dxfId="11636" priority="1626">
      <formula>AND(IF($Q25=3,1,IF($Q25=4,1,0)),IF($F25&lt;=85,1,0))</formula>
    </cfRule>
  </conditionalFormatting>
  <conditionalFormatting sqref="AV26">
    <cfRule type="expression" dxfId="11635" priority="1621">
      <formula>AV26="X"</formula>
    </cfRule>
    <cfRule type="expression" dxfId="11634" priority="1622">
      <formula>AV26="후보"</formula>
    </cfRule>
  </conditionalFormatting>
  <conditionalFormatting sqref="AC26">
    <cfRule type="cellIs" dxfId="11633" priority="1618" operator="greaterThan">
      <formula>0.9</formula>
    </cfRule>
    <cfRule type="cellIs" dxfId="11632" priority="1619" operator="greaterThan">
      <formula>0.85</formula>
    </cfRule>
  </conditionalFormatting>
  <conditionalFormatting sqref="N26">
    <cfRule type="cellIs" dxfId="11631" priority="1616" operator="greaterThan">
      <formula>0.9</formula>
    </cfRule>
    <cfRule type="cellIs" dxfId="11630" priority="1617" operator="greaterThan">
      <formula>0.85</formula>
    </cfRule>
  </conditionalFormatting>
  <conditionalFormatting sqref="E26">
    <cfRule type="expression" dxfId="11629" priority="1612">
      <formula>AND(IF(OR($Q26=1,$Q26=2),1,0),IF($X26&lt;=20,1,0))</formula>
    </cfRule>
    <cfRule type="expression" dxfId="11628" priority="1613">
      <formula>AND(IF($Q26=2,1,0),IF($X26&lt;30,1,0))</formula>
    </cfRule>
    <cfRule type="expression" dxfId="11627" priority="1614">
      <formula>AND(IF($Q26=3,1,0),IF($X26&lt;30,1,0))</formula>
    </cfRule>
    <cfRule type="expression" dxfId="11626" priority="1615">
      <formula>AND(IF($Q26=3,1,IF($Q26=4,1,0)),IF($F26&lt;=85,1,0))</formula>
    </cfRule>
  </conditionalFormatting>
  <conditionalFormatting sqref="X26">
    <cfRule type="expression" dxfId="11625" priority="1608">
      <formula>AND(IF(OR($Q26=1,$Q26=2),1,0),IF($X26&lt;=20,1,0))</formula>
    </cfRule>
    <cfRule type="expression" dxfId="11624" priority="1609">
      <formula>AND(IF($Q26=2,1,0),IF($X26&lt;30,1,0))</formula>
    </cfRule>
    <cfRule type="expression" dxfId="11623" priority="1610">
      <formula>AND(IF($Q26=3,1,0),IF($X26&lt;30,1,0))</formula>
    </cfRule>
    <cfRule type="expression" dxfId="11622" priority="1611">
      <formula>AND(IF($Q26=3,1,IF($Q26=4,1,0)),IF($F26&lt;=85,1,0))</formula>
    </cfRule>
  </conditionalFormatting>
  <conditionalFormatting sqref="AI26">
    <cfRule type="expression" dxfId="11621" priority="1604">
      <formula>AND(IF(OR($Q26=1,$Q26=2),1,0),IF($X26&lt;=20,1,0))</formula>
    </cfRule>
    <cfRule type="expression" dxfId="11620" priority="1605">
      <formula>AND(IF($Q26=2,1,0),IF($X26&lt;30,1,0))</formula>
    </cfRule>
    <cfRule type="expression" dxfId="11619" priority="1606">
      <formula>AND(IF($Q26=3,1,0),IF($X26&lt;30,1,0))</formula>
    </cfRule>
    <cfRule type="expression" dxfId="11618" priority="1607">
      <formula>AND(IF($Q26=3,1,IF($Q26=4,1,0)),IF($F26&lt;=85,1,0))</formula>
    </cfRule>
  </conditionalFormatting>
  <conditionalFormatting sqref="AV27">
    <cfRule type="expression" dxfId="11617" priority="1602">
      <formula>AV27="X"</formula>
    </cfRule>
    <cfRule type="expression" dxfId="11616" priority="1603">
      <formula>AV27="후보"</formula>
    </cfRule>
  </conditionalFormatting>
  <conditionalFormatting sqref="AC27">
    <cfRule type="cellIs" dxfId="11615" priority="1599" operator="greaterThan">
      <formula>0.9</formula>
    </cfRule>
    <cfRule type="cellIs" dxfId="11614" priority="1600" operator="greaterThan">
      <formula>0.85</formula>
    </cfRule>
  </conditionalFormatting>
  <conditionalFormatting sqref="N27">
    <cfRule type="cellIs" dxfId="11613" priority="1597" operator="greaterThan">
      <formula>0.9</formula>
    </cfRule>
    <cfRule type="cellIs" dxfId="11612" priority="1598" operator="greaterThan">
      <formula>0.85</formula>
    </cfRule>
  </conditionalFormatting>
  <conditionalFormatting sqref="E27">
    <cfRule type="expression" dxfId="11611" priority="1593">
      <formula>AND(IF(OR($Q27=1,$Q27=2),1,0),IF($X27&lt;=20,1,0))</formula>
    </cfRule>
    <cfRule type="expression" dxfId="11610" priority="1594">
      <formula>AND(IF($Q27=2,1,0),IF($X27&lt;30,1,0))</formula>
    </cfRule>
    <cfRule type="expression" dxfId="11609" priority="1595">
      <formula>AND(IF($Q27=3,1,0),IF($X27&lt;30,1,0))</formula>
    </cfRule>
    <cfRule type="expression" dxfId="11608" priority="1596">
      <formula>AND(IF($Q27=3,1,IF($Q27=4,1,0)),IF($F27&lt;=85,1,0))</formula>
    </cfRule>
  </conditionalFormatting>
  <conditionalFormatting sqref="X27">
    <cfRule type="expression" dxfId="11607" priority="1589">
      <formula>AND(IF(OR($Q27=1,$Q27=2),1,0),IF($X27&lt;=20,1,0))</formula>
    </cfRule>
    <cfRule type="expression" dxfId="11606" priority="1590">
      <formula>AND(IF($Q27=2,1,0),IF($X27&lt;30,1,0))</formula>
    </cfRule>
    <cfRule type="expression" dxfId="11605" priority="1591">
      <formula>AND(IF($Q27=3,1,0),IF($X27&lt;30,1,0))</formula>
    </cfRule>
    <cfRule type="expression" dxfId="11604" priority="1592">
      <formula>AND(IF($Q27=3,1,IF($Q27=4,1,0)),IF($F27&lt;=85,1,0))</formula>
    </cfRule>
  </conditionalFormatting>
  <conditionalFormatting sqref="AI27">
    <cfRule type="expression" dxfId="11603" priority="1585">
      <formula>AND(IF(OR($Q27=1,$Q27=2),1,0),IF($X27&lt;=20,1,0))</formula>
    </cfRule>
    <cfRule type="expression" dxfId="11602" priority="1586">
      <formula>AND(IF($Q27=2,1,0),IF($X27&lt;30,1,0))</formula>
    </cfRule>
    <cfRule type="expression" dxfId="11601" priority="1587">
      <formula>AND(IF($Q27=3,1,0),IF($X27&lt;30,1,0))</formula>
    </cfRule>
    <cfRule type="expression" dxfId="11600" priority="1588">
      <formula>AND(IF($Q27=3,1,IF($Q27=4,1,0)),IF($F27&lt;=85,1,0))</formula>
    </cfRule>
  </conditionalFormatting>
  <conditionalFormatting sqref="AV28">
    <cfRule type="expression" dxfId="11599" priority="1583">
      <formula>AV28="X"</formula>
    </cfRule>
    <cfRule type="expression" dxfId="11598" priority="1584">
      <formula>AV28="후보"</formula>
    </cfRule>
  </conditionalFormatting>
  <conditionalFormatting sqref="AC28">
    <cfRule type="cellIs" dxfId="11597" priority="1580" operator="greaterThan">
      <formula>0.9</formula>
    </cfRule>
    <cfRule type="cellIs" dxfId="11596" priority="1581" operator="greaterThan">
      <formula>0.85</formula>
    </cfRule>
  </conditionalFormatting>
  <conditionalFormatting sqref="N28">
    <cfRule type="cellIs" dxfId="11595" priority="1578" operator="greaterThan">
      <formula>0.9</formula>
    </cfRule>
    <cfRule type="cellIs" dxfId="11594" priority="1579" operator="greaterThan">
      <formula>0.85</formula>
    </cfRule>
  </conditionalFormatting>
  <conditionalFormatting sqref="E28">
    <cfRule type="expression" dxfId="11593" priority="1574">
      <formula>AND(IF(OR($Q28=1,$Q28=2),1,0),IF($X28&lt;=20,1,0))</formula>
    </cfRule>
    <cfRule type="expression" dxfId="11592" priority="1575">
      <formula>AND(IF($Q28=2,1,0),IF($X28&lt;30,1,0))</formula>
    </cfRule>
    <cfRule type="expression" dxfId="11591" priority="1576">
      <formula>AND(IF($Q28=3,1,0),IF($X28&lt;30,1,0))</formula>
    </cfRule>
    <cfRule type="expression" dxfId="11590" priority="1577">
      <formula>AND(IF($Q28=3,1,IF($Q28=4,1,0)),IF($F28&lt;=85,1,0))</formula>
    </cfRule>
  </conditionalFormatting>
  <conditionalFormatting sqref="X28">
    <cfRule type="expression" dxfId="11589" priority="1570">
      <formula>AND(IF(OR($Q28=1,$Q28=2),1,0),IF($X28&lt;=20,1,0))</formula>
    </cfRule>
    <cfRule type="expression" dxfId="11588" priority="1571">
      <formula>AND(IF($Q28=2,1,0),IF($X28&lt;30,1,0))</formula>
    </cfRule>
    <cfRule type="expression" dxfId="11587" priority="1572">
      <formula>AND(IF($Q28=3,1,0),IF($X28&lt;30,1,0))</formula>
    </cfRule>
    <cfRule type="expression" dxfId="11586" priority="1573">
      <formula>AND(IF($Q28=3,1,IF($Q28=4,1,0)),IF($F28&lt;=85,1,0))</formula>
    </cfRule>
  </conditionalFormatting>
  <conditionalFormatting sqref="AI28">
    <cfRule type="expression" dxfId="11585" priority="1566">
      <formula>AND(IF(OR($Q28=1,$Q28=2),1,0),IF($X28&lt;=20,1,0))</formula>
    </cfRule>
    <cfRule type="expression" dxfId="11584" priority="1567">
      <formula>AND(IF($Q28=2,1,0),IF($X28&lt;30,1,0))</formula>
    </cfRule>
    <cfRule type="expression" dxfId="11583" priority="1568">
      <formula>AND(IF($Q28=3,1,0),IF($X28&lt;30,1,0))</formula>
    </cfRule>
    <cfRule type="expression" dxfId="11582" priority="1569">
      <formula>AND(IF($Q28=3,1,IF($Q28=4,1,0)),IF($F28&lt;=85,1,0))</formula>
    </cfRule>
  </conditionalFormatting>
  <conditionalFormatting sqref="AV29">
    <cfRule type="expression" dxfId="11581" priority="1564">
      <formula>AV29="X"</formula>
    </cfRule>
    <cfRule type="expression" dxfId="11580" priority="1565">
      <formula>AV29="후보"</formula>
    </cfRule>
  </conditionalFormatting>
  <conditionalFormatting sqref="AC29">
    <cfRule type="cellIs" dxfId="11579" priority="1561" operator="greaterThan">
      <formula>0.9</formula>
    </cfRule>
    <cfRule type="cellIs" dxfId="11578" priority="1562" operator="greaterThan">
      <formula>0.85</formula>
    </cfRule>
  </conditionalFormatting>
  <conditionalFormatting sqref="N29">
    <cfRule type="cellIs" dxfId="11577" priority="1559" operator="greaterThan">
      <formula>0.9</formula>
    </cfRule>
    <cfRule type="cellIs" dxfId="11576" priority="1560" operator="greaterThan">
      <formula>0.85</formula>
    </cfRule>
  </conditionalFormatting>
  <conditionalFormatting sqref="E29">
    <cfRule type="expression" dxfId="11575" priority="1555">
      <formula>AND(IF(OR($Q29=1,$Q29=2),1,0),IF($X29&lt;=20,1,0))</formula>
    </cfRule>
    <cfRule type="expression" dxfId="11574" priority="1556">
      <formula>AND(IF($Q29=2,1,0),IF($X29&lt;30,1,0))</formula>
    </cfRule>
    <cfRule type="expression" dxfId="11573" priority="1557">
      <formula>AND(IF($Q29=3,1,0),IF($X29&lt;30,1,0))</formula>
    </cfRule>
    <cfRule type="expression" dxfId="11572" priority="1558">
      <formula>AND(IF($Q29=3,1,IF($Q29=4,1,0)),IF($F29&lt;=85,1,0))</formula>
    </cfRule>
  </conditionalFormatting>
  <conditionalFormatting sqref="X29">
    <cfRule type="expression" dxfId="11571" priority="1551">
      <formula>AND(IF(OR($Q29=1,$Q29=2),1,0),IF($X29&lt;=20,1,0))</formula>
    </cfRule>
    <cfRule type="expression" dxfId="11570" priority="1552">
      <formula>AND(IF($Q29=2,1,0),IF($X29&lt;30,1,0))</formula>
    </cfRule>
    <cfRule type="expression" dxfId="11569" priority="1553">
      <formula>AND(IF($Q29=3,1,0),IF($X29&lt;30,1,0))</formula>
    </cfRule>
    <cfRule type="expression" dxfId="11568" priority="1554">
      <formula>AND(IF($Q29=3,1,IF($Q29=4,1,0)),IF($F29&lt;=85,1,0))</formula>
    </cfRule>
  </conditionalFormatting>
  <conditionalFormatting sqref="AI29">
    <cfRule type="expression" dxfId="11567" priority="1547">
      <formula>AND(IF(OR($Q29=1,$Q29=2),1,0),IF($X29&lt;=20,1,0))</formula>
    </cfRule>
    <cfRule type="expression" dxfId="11566" priority="1548">
      <formula>AND(IF($Q29=2,1,0),IF($X29&lt;30,1,0))</formula>
    </cfRule>
    <cfRule type="expression" dxfId="11565" priority="1549">
      <formula>AND(IF($Q29=3,1,0),IF($X29&lt;30,1,0))</formula>
    </cfRule>
    <cfRule type="expression" dxfId="11564" priority="1550">
      <formula>AND(IF($Q29=3,1,IF($Q29=4,1,0)),IF($F29&lt;=85,1,0))</formula>
    </cfRule>
  </conditionalFormatting>
  <conditionalFormatting sqref="AV30">
    <cfRule type="expression" dxfId="11563" priority="1545">
      <formula>AV30="X"</formula>
    </cfRule>
    <cfRule type="expression" dxfId="11562" priority="1546">
      <formula>AV30="후보"</formula>
    </cfRule>
  </conditionalFormatting>
  <conditionalFormatting sqref="AC30">
    <cfRule type="cellIs" dxfId="11561" priority="1542" operator="greaterThan">
      <formula>0.9</formula>
    </cfRule>
    <cfRule type="cellIs" dxfId="11560" priority="1543" operator="greaterThan">
      <formula>0.85</formula>
    </cfRule>
  </conditionalFormatting>
  <conditionalFormatting sqref="N30">
    <cfRule type="cellIs" dxfId="11559" priority="1540" operator="greaterThan">
      <formula>0.9</formula>
    </cfRule>
    <cfRule type="cellIs" dxfId="11558" priority="1541" operator="greaterThan">
      <formula>0.85</formula>
    </cfRule>
  </conditionalFormatting>
  <conditionalFormatting sqref="E30">
    <cfRule type="expression" dxfId="11557" priority="1536">
      <formula>AND(IF(OR($Q30=1,$Q30=2),1,0),IF($X30&lt;=20,1,0))</formula>
    </cfRule>
    <cfRule type="expression" dxfId="11556" priority="1537">
      <formula>AND(IF($Q30=2,1,0),IF($X30&lt;30,1,0))</formula>
    </cfRule>
    <cfRule type="expression" dxfId="11555" priority="1538">
      <formula>AND(IF($Q30=3,1,0),IF($X30&lt;30,1,0))</formula>
    </cfRule>
    <cfRule type="expression" dxfId="11554" priority="1539">
      <formula>AND(IF($Q30=3,1,IF($Q30=4,1,0)),IF($F30&lt;=85,1,0))</formula>
    </cfRule>
  </conditionalFormatting>
  <conditionalFormatting sqref="X30">
    <cfRule type="expression" dxfId="11553" priority="1532">
      <formula>AND(IF(OR($Q30=1,$Q30=2),1,0),IF($X30&lt;=20,1,0))</formula>
    </cfRule>
    <cfRule type="expression" dxfId="11552" priority="1533">
      <formula>AND(IF($Q30=2,1,0),IF($X30&lt;30,1,0))</formula>
    </cfRule>
    <cfRule type="expression" dxfId="11551" priority="1534">
      <formula>AND(IF($Q30=3,1,0),IF($X30&lt;30,1,0))</formula>
    </cfRule>
    <cfRule type="expression" dxfId="11550" priority="1535">
      <formula>AND(IF($Q30=3,1,IF($Q30=4,1,0)),IF($F30&lt;=85,1,0))</formula>
    </cfRule>
  </conditionalFormatting>
  <conditionalFormatting sqref="AI30">
    <cfRule type="expression" dxfId="11549" priority="1528">
      <formula>AND(IF(OR($Q30=1,$Q30=2),1,0),IF($X30&lt;=20,1,0))</formula>
    </cfRule>
    <cfRule type="expression" dxfId="11548" priority="1529">
      <formula>AND(IF($Q30=2,1,0),IF($X30&lt;30,1,0))</formula>
    </cfRule>
    <cfRule type="expression" dxfId="11547" priority="1530">
      <formula>AND(IF($Q30=3,1,0),IF($X30&lt;30,1,0))</formula>
    </cfRule>
    <cfRule type="expression" dxfId="11546" priority="1531">
      <formula>AND(IF($Q30=3,1,IF($Q30=4,1,0)),IF($F30&lt;=85,1,0))</formula>
    </cfRule>
  </conditionalFormatting>
  <conditionalFormatting sqref="AV31">
    <cfRule type="expression" dxfId="11545" priority="1526">
      <formula>AV31="X"</formula>
    </cfRule>
    <cfRule type="expression" dxfId="11544" priority="1527">
      <formula>AV31="후보"</formula>
    </cfRule>
  </conditionalFormatting>
  <conditionalFormatting sqref="AC31">
    <cfRule type="cellIs" dxfId="11543" priority="1523" operator="greaterThan">
      <formula>0.9</formula>
    </cfRule>
    <cfRule type="cellIs" dxfId="11542" priority="1524" operator="greaterThan">
      <formula>0.85</formula>
    </cfRule>
  </conditionalFormatting>
  <conditionalFormatting sqref="N31">
    <cfRule type="cellIs" dxfId="11541" priority="1521" operator="greaterThan">
      <formula>0.9</formula>
    </cfRule>
    <cfRule type="cellIs" dxfId="11540" priority="1522" operator="greaterThan">
      <formula>0.85</formula>
    </cfRule>
  </conditionalFormatting>
  <conditionalFormatting sqref="E31">
    <cfRule type="expression" dxfId="11539" priority="1517">
      <formula>AND(IF(OR($Q31=1,$Q31=2),1,0),IF($X31&lt;=20,1,0))</formula>
    </cfRule>
    <cfRule type="expression" dxfId="11538" priority="1518">
      <formula>AND(IF($Q31=2,1,0),IF($X31&lt;30,1,0))</formula>
    </cfRule>
    <cfRule type="expression" dxfId="11537" priority="1519">
      <formula>AND(IF($Q31=3,1,0),IF($X31&lt;30,1,0))</formula>
    </cfRule>
    <cfRule type="expression" dxfId="11536" priority="1520">
      <formula>AND(IF($Q31=3,1,IF($Q31=4,1,0)),IF($F31&lt;=85,1,0))</formula>
    </cfRule>
  </conditionalFormatting>
  <conditionalFormatting sqref="X31">
    <cfRule type="expression" dxfId="11535" priority="1513">
      <formula>AND(IF(OR($Q31=1,$Q31=2),1,0),IF($X31&lt;=20,1,0))</formula>
    </cfRule>
    <cfRule type="expression" dxfId="11534" priority="1514">
      <formula>AND(IF($Q31=2,1,0),IF($X31&lt;30,1,0))</formula>
    </cfRule>
    <cfRule type="expression" dxfId="11533" priority="1515">
      <formula>AND(IF($Q31=3,1,0),IF($X31&lt;30,1,0))</formula>
    </cfRule>
    <cfRule type="expression" dxfId="11532" priority="1516">
      <formula>AND(IF($Q31=3,1,IF($Q31=4,1,0)),IF($F31&lt;=85,1,0))</formula>
    </cfRule>
  </conditionalFormatting>
  <conditionalFormatting sqref="AI31">
    <cfRule type="expression" dxfId="11531" priority="1509">
      <formula>AND(IF(OR($Q31=1,$Q31=2),1,0),IF($X31&lt;=20,1,0))</formula>
    </cfRule>
    <cfRule type="expression" dxfId="11530" priority="1510">
      <formula>AND(IF($Q31=2,1,0),IF($X31&lt;30,1,0))</formula>
    </cfRule>
    <cfRule type="expression" dxfId="11529" priority="1511">
      <formula>AND(IF($Q31=3,1,0),IF($X31&lt;30,1,0))</formula>
    </cfRule>
    <cfRule type="expression" dxfId="11528" priority="1512">
      <formula>AND(IF($Q31=3,1,IF($Q31=4,1,0)),IF($F31&lt;=85,1,0))</formula>
    </cfRule>
  </conditionalFormatting>
  <conditionalFormatting sqref="AV32">
    <cfRule type="expression" dxfId="11527" priority="1507">
      <formula>AV32="X"</formula>
    </cfRule>
    <cfRule type="expression" dxfId="11526" priority="1508">
      <formula>AV32="후보"</formula>
    </cfRule>
  </conditionalFormatting>
  <conditionalFormatting sqref="AC32 N32">
    <cfRule type="cellIs" dxfId="11525" priority="1504" operator="greaterThan">
      <formula>0.9</formula>
    </cfRule>
    <cfRule type="cellIs" dxfId="11524" priority="1505" operator="greaterThan">
      <formula>0.85</formula>
    </cfRule>
  </conditionalFormatting>
  <conditionalFormatting sqref="AV33">
    <cfRule type="expression" dxfId="11523" priority="1502">
      <formula>AV33="X"</formula>
    </cfRule>
    <cfRule type="expression" dxfId="11522" priority="1503">
      <formula>AV33="후보"</formula>
    </cfRule>
  </conditionalFormatting>
  <conditionalFormatting sqref="AC33">
    <cfRule type="cellIs" dxfId="11521" priority="1499" operator="greaterThan">
      <formula>0.9</formula>
    </cfRule>
    <cfRule type="cellIs" dxfId="11520" priority="1500" operator="greaterThan">
      <formula>0.85</formula>
    </cfRule>
  </conditionalFormatting>
  <conditionalFormatting sqref="N33">
    <cfRule type="cellIs" dxfId="11519" priority="1497" operator="greaterThan">
      <formula>0.9</formula>
    </cfRule>
    <cfRule type="cellIs" dxfId="11518" priority="1498" operator="greaterThan">
      <formula>0.85</formula>
    </cfRule>
  </conditionalFormatting>
  <conditionalFormatting sqref="E33">
    <cfRule type="expression" dxfId="11517" priority="1493">
      <formula>AND(IF(OR($Q33=1,$Q33=2),1,0),IF($X33&lt;=20,1,0))</formula>
    </cfRule>
    <cfRule type="expression" dxfId="11516" priority="1494">
      <formula>AND(IF($Q33=2,1,0),IF($X33&lt;30,1,0))</formula>
    </cfRule>
    <cfRule type="expression" dxfId="11515" priority="1495">
      <formula>AND(IF($Q33=3,1,0),IF($X33&lt;30,1,0))</formula>
    </cfRule>
    <cfRule type="expression" dxfId="11514" priority="1496">
      <formula>AND(IF($Q33=3,1,IF($Q33=4,1,0)),IF($F33&lt;=85,1,0))</formula>
    </cfRule>
  </conditionalFormatting>
  <conditionalFormatting sqref="X33">
    <cfRule type="expression" dxfId="11513" priority="1489">
      <formula>AND(IF(OR($Q33=1,$Q33=2),1,0),IF($X33&lt;=20,1,0))</formula>
    </cfRule>
    <cfRule type="expression" dxfId="11512" priority="1490">
      <formula>AND(IF($Q33=2,1,0),IF($X33&lt;30,1,0))</formula>
    </cfRule>
    <cfRule type="expression" dxfId="11511" priority="1491">
      <formula>AND(IF($Q33=3,1,0),IF($X33&lt;30,1,0))</formula>
    </cfRule>
    <cfRule type="expression" dxfId="11510" priority="1492">
      <formula>AND(IF($Q33=3,1,IF($Q33=4,1,0)),IF($F33&lt;=85,1,0))</formula>
    </cfRule>
  </conditionalFormatting>
  <conditionalFormatting sqref="AI33">
    <cfRule type="expression" dxfId="11509" priority="1485">
      <formula>AND(IF(OR($Q33=1,$Q33=2),1,0),IF($X33&lt;=20,1,0))</formula>
    </cfRule>
    <cfRule type="expression" dxfId="11508" priority="1486">
      <formula>AND(IF($Q33=2,1,0),IF($X33&lt;30,1,0))</formula>
    </cfRule>
    <cfRule type="expression" dxfId="11507" priority="1487">
      <formula>AND(IF($Q33=3,1,0),IF($X33&lt;30,1,0))</formula>
    </cfRule>
    <cfRule type="expression" dxfId="11506" priority="1488">
      <formula>AND(IF($Q33=3,1,IF($Q33=4,1,0)),IF($F33&lt;=85,1,0))</formula>
    </cfRule>
  </conditionalFormatting>
  <conditionalFormatting sqref="AV34">
    <cfRule type="expression" dxfId="11505" priority="1483">
      <formula>AV34="X"</formula>
    </cfRule>
    <cfRule type="expression" dxfId="11504" priority="1484">
      <formula>AV34="후보"</formula>
    </cfRule>
  </conditionalFormatting>
  <conditionalFormatting sqref="AC34">
    <cfRule type="cellIs" dxfId="11503" priority="1480" operator="greaterThan">
      <formula>0.9</formula>
    </cfRule>
    <cfRule type="cellIs" dxfId="11502" priority="1481" operator="greaterThan">
      <formula>0.85</formula>
    </cfRule>
  </conditionalFormatting>
  <conditionalFormatting sqref="N34">
    <cfRule type="cellIs" dxfId="11501" priority="1478" operator="greaterThan">
      <formula>0.9</formula>
    </cfRule>
    <cfRule type="cellIs" dxfId="11500" priority="1479" operator="greaterThan">
      <formula>0.85</formula>
    </cfRule>
  </conditionalFormatting>
  <conditionalFormatting sqref="E34">
    <cfRule type="expression" dxfId="11499" priority="1474">
      <formula>AND(IF(OR($Q34=1,$Q34=2),1,0),IF($X34&lt;=20,1,0))</formula>
    </cfRule>
    <cfRule type="expression" dxfId="11498" priority="1475">
      <formula>AND(IF($Q34=2,1,0),IF($X34&lt;30,1,0))</formula>
    </cfRule>
    <cfRule type="expression" dxfId="11497" priority="1476">
      <formula>AND(IF($Q34=3,1,0),IF($X34&lt;30,1,0))</formula>
    </cfRule>
    <cfRule type="expression" dxfId="11496" priority="1477">
      <formula>AND(IF($Q34=3,1,IF($Q34=4,1,0)),IF($F34&lt;=85,1,0))</formula>
    </cfRule>
  </conditionalFormatting>
  <conditionalFormatting sqref="X34">
    <cfRule type="expression" dxfId="11495" priority="1470">
      <formula>AND(IF(OR($Q34=1,$Q34=2),1,0),IF($X34&lt;=20,1,0))</formula>
    </cfRule>
    <cfRule type="expression" dxfId="11494" priority="1471">
      <formula>AND(IF($Q34=2,1,0),IF($X34&lt;30,1,0))</formula>
    </cfRule>
    <cfRule type="expression" dxfId="11493" priority="1472">
      <formula>AND(IF($Q34=3,1,0),IF($X34&lt;30,1,0))</formula>
    </cfRule>
    <cfRule type="expression" dxfId="11492" priority="1473">
      <formula>AND(IF($Q34=3,1,IF($Q34=4,1,0)),IF($F34&lt;=85,1,0))</formula>
    </cfRule>
  </conditionalFormatting>
  <conditionalFormatting sqref="AI34">
    <cfRule type="expression" dxfId="11491" priority="1466">
      <formula>AND(IF(OR($Q34=1,$Q34=2),1,0),IF($X34&lt;=20,1,0))</formula>
    </cfRule>
    <cfRule type="expression" dxfId="11490" priority="1467">
      <formula>AND(IF($Q34=2,1,0),IF($X34&lt;30,1,0))</formula>
    </cfRule>
    <cfRule type="expression" dxfId="11489" priority="1468">
      <formula>AND(IF($Q34=3,1,0),IF($X34&lt;30,1,0))</formula>
    </cfRule>
    <cfRule type="expression" dxfId="11488" priority="1469">
      <formula>AND(IF($Q34=3,1,IF($Q34=4,1,0)),IF($F34&lt;=85,1,0))</formula>
    </cfRule>
  </conditionalFormatting>
  <conditionalFormatting sqref="AV35">
    <cfRule type="expression" dxfId="11487" priority="1464">
      <formula>AV35="X"</formula>
    </cfRule>
    <cfRule type="expression" dxfId="11486" priority="1465">
      <formula>AV35="후보"</formula>
    </cfRule>
  </conditionalFormatting>
  <conditionalFormatting sqref="AC35">
    <cfRule type="cellIs" dxfId="11485" priority="1461" operator="greaterThan">
      <formula>0.9</formula>
    </cfRule>
    <cfRule type="cellIs" dxfId="11484" priority="1462" operator="greaterThan">
      <formula>0.85</formula>
    </cfRule>
  </conditionalFormatting>
  <conditionalFormatting sqref="N35">
    <cfRule type="cellIs" dxfId="11483" priority="1459" operator="greaterThan">
      <formula>0.9</formula>
    </cfRule>
    <cfRule type="cellIs" dxfId="11482" priority="1460" operator="greaterThan">
      <formula>0.85</formula>
    </cfRule>
  </conditionalFormatting>
  <conditionalFormatting sqref="E35">
    <cfRule type="expression" dxfId="11481" priority="1455">
      <formula>AND(IF(OR($Q35=1,$Q35=2),1,0),IF($X35&lt;=20,1,0))</formula>
    </cfRule>
    <cfRule type="expression" dxfId="11480" priority="1456">
      <formula>AND(IF($Q35=2,1,0),IF($X35&lt;30,1,0))</formula>
    </cfRule>
    <cfRule type="expression" dxfId="11479" priority="1457">
      <formula>AND(IF($Q35=3,1,0),IF($X35&lt;30,1,0))</formula>
    </cfRule>
    <cfRule type="expression" dxfId="11478" priority="1458">
      <formula>AND(IF($Q35=3,1,IF($Q35=4,1,0)),IF($F35&lt;=85,1,0))</formula>
    </cfRule>
  </conditionalFormatting>
  <conditionalFormatting sqref="X35">
    <cfRule type="expression" dxfId="11477" priority="1451">
      <formula>AND(IF(OR($Q35=1,$Q35=2),1,0),IF($X35&lt;=20,1,0))</formula>
    </cfRule>
    <cfRule type="expression" dxfId="11476" priority="1452">
      <formula>AND(IF($Q35=2,1,0),IF($X35&lt;30,1,0))</formula>
    </cfRule>
    <cfRule type="expression" dxfId="11475" priority="1453">
      <formula>AND(IF($Q35=3,1,0),IF($X35&lt;30,1,0))</formula>
    </cfRule>
    <cfRule type="expression" dxfId="11474" priority="1454">
      <formula>AND(IF($Q35=3,1,IF($Q35=4,1,0)),IF($F35&lt;=85,1,0))</formula>
    </cfRule>
  </conditionalFormatting>
  <conditionalFormatting sqref="AI35">
    <cfRule type="expression" dxfId="11473" priority="1447">
      <formula>AND(IF(OR($Q35=1,$Q35=2),1,0),IF($X35&lt;=20,1,0))</formula>
    </cfRule>
    <cfRule type="expression" dxfId="11472" priority="1448">
      <formula>AND(IF($Q35=2,1,0),IF($X35&lt;30,1,0))</formula>
    </cfRule>
    <cfRule type="expression" dxfId="11471" priority="1449">
      <formula>AND(IF($Q35=3,1,0),IF($X35&lt;30,1,0))</formula>
    </cfRule>
    <cfRule type="expression" dxfId="11470" priority="1450">
      <formula>AND(IF($Q35=3,1,IF($Q35=4,1,0)),IF($F35&lt;=85,1,0))</formula>
    </cfRule>
  </conditionalFormatting>
  <conditionalFormatting sqref="AV36">
    <cfRule type="expression" dxfId="11469" priority="1445">
      <formula>AV36="X"</formula>
    </cfRule>
    <cfRule type="expression" dxfId="11468" priority="1446">
      <formula>AV36="후보"</formula>
    </cfRule>
  </conditionalFormatting>
  <conditionalFormatting sqref="AC36">
    <cfRule type="cellIs" dxfId="11467" priority="1442" operator="greaterThan">
      <formula>0.9</formula>
    </cfRule>
    <cfRule type="cellIs" dxfId="11466" priority="1443" operator="greaterThan">
      <formula>0.85</formula>
    </cfRule>
  </conditionalFormatting>
  <conditionalFormatting sqref="N36">
    <cfRule type="cellIs" dxfId="11465" priority="1440" operator="greaterThan">
      <formula>0.9</formula>
    </cfRule>
    <cfRule type="cellIs" dxfId="11464" priority="1441" operator="greaterThan">
      <formula>0.85</formula>
    </cfRule>
  </conditionalFormatting>
  <conditionalFormatting sqref="E36">
    <cfRule type="expression" dxfId="11463" priority="1436">
      <formula>AND(IF(OR($Q36=1,$Q36=2),1,0),IF($X36&lt;=20,1,0))</formula>
    </cfRule>
    <cfRule type="expression" dxfId="11462" priority="1437">
      <formula>AND(IF($Q36=2,1,0),IF($X36&lt;30,1,0))</formula>
    </cfRule>
    <cfRule type="expression" dxfId="11461" priority="1438">
      <formula>AND(IF($Q36=3,1,0),IF($X36&lt;30,1,0))</formula>
    </cfRule>
    <cfRule type="expression" dxfId="11460" priority="1439">
      <formula>AND(IF($Q36=3,1,IF($Q36=4,1,0)),IF($F36&lt;=85,1,0))</formula>
    </cfRule>
  </conditionalFormatting>
  <conditionalFormatting sqref="X36">
    <cfRule type="expression" dxfId="11459" priority="1432">
      <formula>AND(IF(OR($Q36=1,$Q36=2),1,0),IF($X36&lt;=20,1,0))</formula>
    </cfRule>
    <cfRule type="expression" dxfId="11458" priority="1433">
      <formula>AND(IF($Q36=2,1,0),IF($X36&lt;30,1,0))</formula>
    </cfRule>
    <cfRule type="expression" dxfId="11457" priority="1434">
      <formula>AND(IF($Q36=3,1,0),IF($X36&lt;30,1,0))</formula>
    </cfRule>
    <cfRule type="expression" dxfId="11456" priority="1435">
      <formula>AND(IF($Q36=3,1,IF($Q36=4,1,0)),IF($F36&lt;=85,1,0))</formula>
    </cfRule>
  </conditionalFormatting>
  <conditionalFormatting sqref="AI36">
    <cfRule type="expression" dxfId="11455" priority="1428">
      <formula>AND(IF(OR($Q36=1,$Q36=2),1,0),IF($X36&lt;=20,1,0))</formula>
    </cfRule>
    <cfRule type="expression" dxfId="11454" priority="1429">
      <formula>AND(IF($Q36=2,1,0),IF($X36&lt;30,1,0))</formula>
    </cfRule>
    <cfRule type="expression" dxfId="11453" priority="1430">
      <formula>AND(IF($Q36=3,1,0),IF($X36&lt;30,1,0))</formula>
    </cfRule>
    <cfRule type="expression" dxfId="11452" priority="1431">
      <formula>AND(IF($Q36=3,1,IF($Q36=4,1,0)),IF($F36&lt;=85,1,0))</formula>
    </cfRule>
  </conditionalFormatting>
  <conditionalFormatting sqref="AV37">
    <cfRule type="expression" dxfId="11451" priority="1426">
      <formula>AV37="X"</formula>
    </cfRule>
    <cfRule type="expression" dxfId="11450" priority="1427">
      <formula>AV37="후보"</formula>
    </cfRule>
  </conditionalFormatting>
  <conditionalFormatting sqref="AC37">
    <cfRule type="cellIs" dxfId="11449" priority="1423" operator="greaterThan">
      <formula>0.9</formula>
    </cfRule>
    <cfRule type="cellIs" dxfId="11448" priority="1424" operator="greaterThan">
      <formula>0.85</formula>
    </cfRule>
  </conditionalFormatting>
  <conditionalFormatting sqref="N37">
    <cfRule type="cellIs" dxfId="11447" priority="1421" operator="greaterThan">
      <formula>0.9</formula>
    </cfRule>
    <cfRule type="cellIs" dxfId="11446" priority="1422" operator="greaterThan">
      <formula>0.85</formula>
    </cfRule>
  </conditionalFormatting>
  <conditionalFormatting sqref="E37">
    <cfRule type="expression" dxfId="11445" priority="1417">
      <formula>AND(IF(OR($Q37=1,$Q37=2),1,0),IF($X37&lt;=20,1,0))</formula>
    </cfRule>
    <cfRule type="expression" dxfId="11444" priority="1418">
      <formula>AND(IF($Q37=2,1,0),IF($X37&lt;30,1,0))</formula>
    </cfRule>
    <cfRule type="expression" dxfId="11443" priority="1419">
      <formula>AND(IF($Q37=3,1,0),IF($X37&lt;30,1,0))</formula>
    </cfRule>
    <cfRule type="expression" dxfId="11442" priority="1420">
      <formula>AND(IF($Q37=3,1,IF($Q37=4,1,0)),IF($F37&lt;=85,1,0))</formula>
    </cfRule>
  </conditionalFormatting>
  <conditionalFormatting sqref="X37">
    <cfRule type="expression" dxfId="11441" priority="1413">
      <formula>AND(IF(OR($Q37=1,$Q37=2),1,0),IF($X37&lt;=20,1,0))</formula>
    </cfRule>
    <cfRule type="expression" dxfId="11440" priority="1414">
      <formula>AND(IF($Q37=2,1,0),IF($X37&lt;30,1,0))</formula>
    </cfRule>
    <cfRule type="expression" dxfId="11439" priority="1415">
      <formula>AND(IF($Q37=3,1,0),IF($X37&lt;30,1,0))</formula>
    </cfRule>
    <cfRule type="expression" dxfId="11438" priority="1416">
      <formula>AND(IF($Q37=3,1,IF($Q37=4,1,0)),IF($F37&lt;=85,1,0))</formula>
    </cfRule>
  </conditionalFormatting>
  <conditionalFormatting sqref="AI37">
    <cfRule type="expression" dxfId="11437" priority="1409">
      <formula>AND(IF(OR($Q37=1,$Q37=2),1,0),IF($X37&lt;=20,1,0))</formula>
    </cfRule>
    <cfRule type="expression" dxfId="11436" priority="1410">
      <formula>AND(IF($Q37=2,1,0),IF($X37&lt;30,1,0))</formula>
    </cfRule>
    <cfRule type="expression" dxfId="11435" priority="1411">
      <formula>AND(IF($Q37=3,1,0),IF($X37&lt;30,1,0))</formula>
    </cfRule>
    <cfRule type="expression" dxfId="11434" priority="1412">
      <formula>AND(IF($Q37=3,1,IF($Q37=4,1,0)),IF($F37&lt;=85,1,0))</formula>
    </cfRule>
  </conditionalFormatting>
  <conditionalFormatting sqref="AV38">
    <cfRule type="expression" dxfId="11433" priority="1407">
      <formula>AV38="X"</formula>
    </cfRule>
    <cfRule type="expression" dxfId="11432" priority="1408">
      <formula>AV38="후보"</formula>
    </cfRule>
  </conditionalFormatting>
  <conditionalFormatting sqref="AC38">
    <cfRule type="cellIs" dxfId="11431" priority="1404" operator="greaterThan">
      <formula>0.9</formula>
    </cfRule>
    <cfRule type="cellIs" dxfId="11430" priority="1405" operator="greaterThan">
      <formula>0.85</formula>
    </cfRule>
  </conditionalFormatting>
  <conditionalFormatting sqref="N38">
    <cfRule type="cellIs" dxfId="11429" priority="1402" operator="greaterThan">
      <formula>0.9</formula>
    </cfRule>
    <cfRule type="cellIs" dxfId="11428" priority="1403" operator="greaterThan">
      <formula>0.85</formula>
    </cfRule>
  </conditionalFormatting>
  <conditionalFormatting sqref="E38">
    <cfRule type="expression" dxfId="11427" priority="1398">
      <formula>AND(IF(OR($Q38=1,$Q38=2),1,0),IF($X38&lt;=20,1,0))</formula>
    </cfRule>
    <cfRule type="expression" dxfId="11426" priority="1399">
      <formula>AND(IF($Q38=2,1,0),IF($X38&lt;30,1,0))</formula>
    </cfRule>
    <cfRule type="expression" dxfId="11425" priority="1400">
      <formula>AND(IF($Q38=3,1,0),IF($X38&lt;30,1,0))</formula>
    </cfRule>
    <cfRule type="expression" dxfId="11424" priority="1401">
      <formula>AND(IF($Q38=3,1,IF($Q38=4,1,0)),IF($F38&lt;=85,1,0))</formula>
    </cfRule>
  </conditionalFormatting>
  <conditionalFormatting sqref="X38">
    <cfRule type="expression" dxfId="11423" priority="1394">
      <formula>AND(IF(OR($Q38=1,$Q38=2),1,0),IF($X38&lt;=20,1,0))</formula>
    </cfRule>
    <cfRule type="expression" dxfId="11422" priority="1395">
      <formula>AND(IF($Q38=2,1,0),IF($X38&lt;30,1,0))</formula>
    </cfRule>
    <cfRule type="expression" dxfId="11421" priority="1396">
      <formula>AND(IF($Q38=3,1,0),IF($X38&lt;30,1,0))</formula>
    </cfRule>
    <cfRule type="expression" dxfId="11420" priority="1397">
      <formula>AND(IF($Q38=3,1,IF($Q38=4,1,0)),IF($F38&lt;=85,1,0))</formula>
    </cfRule>
  </conditionalFormatting>
  <conditionalFormatting sqref="AI38">
    <cfRule type="expression" dxfId="11419" priority="1390">
      <formula>AND(IF(OR($Q38=1,$Q38=2),1,0),IF($X38&lt;=20,1,0))</formula>
    </cfRule>
    <cfRule type="expression" dxfId="11418" priority="1391">
      <formula>AND(IF($Q38=2,1,0),IF($X38&lt;30,1,0))</formula>
    </cfRule>
    <cfRule type="expression" dxfId="11417" priority="1392">
      <formula>AND(IF($Q38=3,1,0),IF($X38&lt;30,1,0))</formula>
    </cfRule>
    <cfRule type="expression" dxfId="11416" priority="1393">
      <formula>AND(IF($Q38=3,1,IF($Q38=4,1,0)),IF($F38&lt;=85,1,0))</formula>
    </cfRule>
  </conditionalFormatting>
  <conditionalFormatting sqref="AV39">
    <cfRule type="expression" dxfId="11415" priority="1388">
      <formula>AV39="X"</formula>
    </cfRule>
    <cfRule type="expression" dxfId="11414" priority="1389">
      <formula>AV39="후보"</formula>
    </cfRule>
  </conditionalFormatting>
  <conditionalFormatting sqref="AC39 N39">
    <cfRule type="cellIs" dxfId="11413" priority="1385" operator="greaterThan">
      <formula>0.9</formula>
    </cfRule>
    <cfRule type="cellIs" dxfId="11412" priority="1386" operator="greaterThan">
      <formula>0.85</formula>
    </cfRule>
  </conditionalFormatting>
  <conditionalFormatting sqref="AV40">
    <cfRule type="expression" dxfId="11411" priority="1383">
      <formula>AV40="X"</formula>
    </cfRule>
    <cfRule type="expression" dxfId="11410" priority="1384">
      <formula>AV40="후보"</formula>
    </cfRule>
  </conditionalFormatting>
  <conditionalFormatting sqref="AC40">
    <cfRule type="cellIs" dxfId="11409" priority="1380" operator="greaterThan">
      <formula>0.9</formula>
    </cfRule>
    <cfRule type="cellIs" dxfId="11408" priority="1381" operator="greaterThan">
      <formula>0.85</formula>
    </cfRule>
  </conditionalFormatting>
  <conditionalFormatting sqref="N40">
    <cfRule type="cellIs" dxfId="11407" priority="1378" operator="greaterThan">
      <formula>0.9</formula>
    </cfRule>
    <cfRule type="cellIs" dxfId="11406" priority="1379" operator="greaterThan">
      <formula>0.85</formula>
    </cfRule>
  </conditionalFormatting>
  <conditionalFormatting sqref="E40">
    <cfRule type="expression" dxfId="11405" priority="1374">
      <formula>AND(IF(OR($Q40=1,$Q40=2),1,0),IF($X40&lt;=20,1,0))</formula>
    </cfRule>
    <cfRule type="expression" dxfId="11404" priority="1375">
      <formula>AND(IF($Q40=2,1,0),IF($X40&lt;30,1,0))</formula>
    </cfRule>
    <cfRule type="expression" dxfId="11403" priority="1376">
      <formula>AND(IF($Q40=3,1,0),IF($X40&lt;30,1,0))</formula>
    </cfRule>
    <cfRule type="expression" dxfId="11402" priority="1377">
      <formula>AND(IF($Q40=3,1,IF($Q40=4,1,0)),IF($F40&lt;=85,1,0))</formula>
    </cfRule>
  </conditionalFormatting>
  <conditionalFormatting sqref="X40">
    <cfRule type="expression" dxfId="11401" priority="1370">
      <formula>AND(IF(OR($Q40=1,$Q40=2),1,0),IF($X40&lt;=20,1,0))</formula>
    </cfRule>
    <cfRule type="expression" dxfId="11400" priority="1371">
      <formula>AND(IF($Q40=2,1,0),IF($X40&lt;30,1,0))</formula>
    </cfRule>
    <cfRule type="expression" dxfId="11399" priority="1372">
      <formula>AND(IF($Q40=3,1,0),IF($X40&lt;30,1,0))</formula>
    </cfRule>
    <cfRule type="expression" dxfId="11398" priority="1373">
      <formula>AND(IF($Q40=3,1,IF($Q40=4,1,0)),IF($F40&lt;=85,1,0))</formula>
    </cfRule>
  </conditionalFormatting>
  <conditionalFormatting sqref="AI40">
    <cfRule type="expression" dxfId="11397" priority="1366">
      <formula>AND(IF(OR($Q40=1,$Q40=2),1,0),IF($X40&lt;=20,1,0))</formula>
    </cfRule>
    <cfRule type="expression" dxfId="11396" priority="1367">
      <formula>AND(IF($Q40=2,1,0),IF($X40&lt;30,1,0))</formula>
    </cfRule>
    <cfRule type="expression" dxfId="11395" priority="1368">
      <formula>AND(IF($Q40=3,1,0),IF($X40&lt;30,1,0))</formula>
    </cfRule>
    <cfRule type="expression" dxfId="11394" priority="1369">
      <formula>AND(IF($Q40=3,1,IF($Q40=4,1,0)),IF($F40&lt;=85,1,0))</formula>
    </cfRule>
  </conditionalFormatting>
  <conditionalFormatting sqref="AV41">
    <cfRule type="expression" dxfId="11393" priority="1364">
      <formula>AV41="X"</formula>
    </cfRule>
    <cfRule type="expression" dxfId="11392" priority="1365">
      <formula>AV41="후보"</formula>
    </cfRule>
  </conditionalFormatting>
  <conditionalFormatting sqref="AC41">
    <cfRule type="cellIs" dxfId="11391" priority="1361" operator="greaterThan">
      <formula>0.9</formula>
    </cfRule>
    <cfRule type="cellIs" dxfId="11390" priority="1362" operator="greaterThan">
      <formula>0.85</formula>
    </cfRule>
  </conditionalFormatting>
  <conditionalFormatting sqref="N41">
    <cfRule type="cellIs" dxfId="11389" priority="1359" operator="greaterThan">
      <formula>0.9</formula>
    </cfRule>
    <cfRule type="cellIs" dxfId="11388" priority="1360" operator="greaterThan">
      <formula>0.85</formula>
    </cfRule>
  </conditionalFormatting>
  <conditionalFormatting sqref="E41">
    <cfRule type="expression" dxfId="11387" priority="1355">
      <formula>AND(IF(OR($Q41=1,$Q41=2),1,0),IF($X41&lt;=20,1,0))</formula>
    </cfRule>
    <cfRule type="expression" dxfId="11386" priority="1356">
      <formula>AND(IF($Q41=2,1,0),IF($X41&lt;30,1,0))</formula>
    </cfRule>
    <cfRule type="expression" dxfId="11385" priority="1357">
      <formula>AND(IF($Q41=3,1,0),IF($X41&lt;30,1,0))</formula>
    </cfRule>
    <cfRule type="expression" dxfId="11384" priority="1358">
      <formula>AND(IF($Q41=3,1,IF($Q41=4,1,0)),IF($F41&lt;=85,1,0))</formula>
    </cfRule>
  </conditionalFormatting>
  <conditionalFormatting sqref="X41">
    <cfRule type="expression" dxfId="11383" priority="1351">
      <formula>AND(IF(OR($Q41=1,$Q41=2),1,0),IF($X41&lt;=20,1,0))</formula>
    </cfRule>
    <cfRule type="expression" dxfId="11382" priority="1352">
      <formula>AND(IF($Q41=2,1,0),IF($X41&lt;30,1,0))</formula>
    </cfRule>
    <cfRule type="expression" dxfId="11381" priority="1353">
      <formula>AND(IF($Q41=3,1,0),IF($X41&lt;30,1,0))</formula>
    </cfRule>
    <cfRule type="expression" dxfId="11380" priority="1354">
      <formula>AND(IF($Q41=3,1,IF($Q41=4,1,0)),IF($F41&lt;=85,1,0))</formula>
    </cfRule>
  </conditionalFormatting>
  <conditionalFormatting sqref="AI41">
    <cfRule type="expression" dxfId="11379" priority="1347">
      <formula>AND(IF(OR($Q41=1,$Q41=2),1,0),IF($X41&lt;=20,1,0))</formula>
    </cfRule>
    <cfRule type="expression" dxfId="11378" priority="1348">
      <formula>AND(IF($Q41=2,1,0),IF($X41&lt;30,1,0))</formula>
    </cfRule>
    <cfRule type="expression" dxfId="11377" priority="1349">
      <formula>AND(IF($Q41=3,1,0),IF($X41&lt;30,1,0))</formula>
    </cfRule>
    <cfRule type="expression" dxfId="11376" priority="1350">
      <formula>AND(IF($Q41=3,1,IF($Q41=4,1,0)),IF($F41&lt;=85,1,0))</formula>
    </cfRule>
  </conditionalFormatting>
  <conditionalFormatting sqref="AV42">
    <cfRule type="expression" dxfId="11375" priority="1345">
      <formula>AV42="X"</formula>
    </cfRule>
    <cfRule type="expression" dxfId="11374" priority="1346">
      <formula>AV42="후보"</formula>
    </cfRule>
  </conditionalFormatting>
  <conditionalFormatting sqref="AC42">
    <cfRule type="cellIs" dxfId="11373" priority="1342" operator="greaterThan">
      <formula>0.9</formula>
    </cfRule>
    <cfRule type="cellIs" dxfId="11372" priority="1343" operator="greaterThan">
      <formula>0.85</formula>
    </cfRule>
  </conditionalFormatting>
  <conditionalFormatting sqref="N42">
    <cfRule type="cellIs" dxfId="11371" priority="1340" operator="greaterThan">
      <formula>0.9</formula>
    </cfRule>
    <cfRule type="cellIs" dxfId="11370" priority="1341" operator="greaterThan">
      <formula>0.85</formula>
    </cfRule>
  </conditionalFormatting>
  <conditionalFormatting sqref="E42">
    <cfRule type="expression" dxfId="11369" priority="1336">
      <formula>AND(IF(OR($Q42=1,$Q42=2),1,0),IF($X42&lt;=20,1,0))</formula>
    </cfRule>
    <cfRule type="expression" dxfId="11368" priority="1337">
      <formula>AND(IF($Q42=2,1,0),IF($X42&lt;30,1,0))</formula>
    </cfRule>
    <cfRule type="expression" dxfId="11367" priority="1338">
      <formula>AND(IF($Q42=3,1,0),IF($X42&lt;30,1,0))</formula>
    </cfRule>
    <cfRule type="expression" dxfId="11366" priority="1339">
      <formula>AND(IF($Q42=3,1,IF($Q42=4,1,0)),IF($F42&lt;=85,1,0))</formula>
    </cfRule>
  </conditionalFormatting>
  <conditionalFormatting sqref="X42">
    <cfRule type="expression" dxfId="11365" priority="1332">
      <formula>AND(IF(OR($Q42=1,$Q42=2),1,0),IF($X42&lt;=20,1,0))</formula>
    </cfRule>
    <cfRule type="expression" dxfId="11364" priority="1333">
      <formula>AND(IF($Q42=2,1,0),IF($X42&lt;30,1,0))</formula>
    </cfRule>
    <cfRule type="expression" dxfId="11363" priority="1334">
      <formula>AND(IF($Q42=3,1,0),IF($X42&lt;30,1,0))</formula>
    </cfRule>
    <cfRule type="expression" dxfId="11362" priority="1335">
      <formula>AND(IF($Q42=3,1,IF($Q42=4,1,0)),IF($F42&lt;=85,1,0))</formula>
    </cfRule>
  </conditionalFormatting>
  <conditionalFormatting sqref="AI42">
    <cfRule type="expression" dxfId="11361" priority="1328">
      <formula>AND(IF(OR($Q42=1,$Q42=2),1,0),IF($X42&lt;=20,1,0))</formula>
    </cfRule>
    <cfRule type="expression" dxfId="11360" priority="1329">
      <formula>AND(IF($Q42=2,1,0),IF($X42&lt;30,1,0))</formula>
    </cfRule>
    <cfRule type="expression" dxfId="11359" priority="1330">
      <formula>AND(IF($Q42=3,1,0),IF($X42&lt;30,1,0))</formula>
    </cfRule>
    <cfRule type="expression" dxfId="11358" priority="1331">
      <formula>AND(IF($Q42=3,1,IF($Q42=4,1,0)),IF($F42&lt;=85,1,0))</formula>
    </cfRule>
  </conditionalFormatting>
  <conditionalFormatting sqref="AV43">
    <cfRule type="expression" dxfId="11357" priority="1326">
      <formula>AV43="X"</formula>
    </cfRule>
    <cfRule type="expression" dxfId="11356" priority="1327">
      <formula>AV43="후보"</formula>
    </cfRule>
  </conditionalFormatting>
  <conditionalFormatting sqref="AC43">
    <cfRule type="cellIs" dxfId="11355" priority="1323" operator="greaterThan">
      <formula>0.9</formula>
    </cfRule>
    <cfRule type="cellIs" dxfId="11354" priority="1324" operator="greaterThan">
      <formula>0.85</formula>
    </cfRule>
  </conditionalFormatting>
  <conditionalFormatting sqref="N43">
    <cfRule type="cellIs" dxfId="11353" priority="1321" operator="greaterThan">
      <formula>0.9</formula>
    </cfRule>
    <cfRule type="cellIs" dxfId="11352" priority="1322" operator="greaterThan">
      <formula>0.85</formula>
    </cfRule>
  </conditionalFormatting>
  <conditionalFormatting sqref="E43">
    <cfRule type="expression" dxfId="11351" priority="1317">
      <formula>AND(IF(OR($Q43=1,$Q43=2),1,0),IF($X43&lt;=20,1,0))</formula>
    </cfRule>
    <cfRule type="expression" dxfId="11350" priority="1318">
      <formula>AND(IF($Q43=2,1,0),IF($X43&lt;30,1,0))</formula>
    </cfRule>
    <cfRule type="expression" dxfId="11349" priority="1319">
      <formula>AND(IF($Q43=3,1,0),IF($X43&lt;30,1,0))</formula>
    </cfRule>
    <cfRule type="expression" dxfId="11348" priority="1320">
      <formula>AND(IF($Q43=3,1,IF($Q43=4,1,0)),IF($F43&lt;=85,1,0))</formula>
    </cfRule>
  </conditionalFormatting>
  <conditionalFormatting sqref="X43">
    <cfRule type="expression" dxfId="11347" priority="1313">
      <formula>AND(IF(OR($Q43=1,$Q43=2),1,0),IF($X43&lt;=20,1,0))</formula>
    </cfRule>
    <cfRule type="expression" dxfId="11346" priority="1314">
      <formula>AND(IF($Q43=2,1,0),IF($X43&lt;30,1,0))</formula>
    </cfRule>
    <cfRule type="expression" dxfId="11345" priority="1315">
      <formula>AND(IF($Q43=3,1,0),IF($X43&lt;30,1,0))</formula>
    </cfRule>
    <cfRule type="expression" dxfId="11344" priority="1316">
      <formula>AND(IF($Q43=3,1,IF($Q43=4,1,0)),IF($F43&lt;=85,1,0))</formula>
    </cfRule>
  </conditionalFormatting>
  <conditionalFormatting sqref="AI43">
    <cfRule type="expression" dxfId="11343" priority="1309">
      <formula>AND(IF(OR($Q43=1,$Q43=2),1,0),IF($X43&lt;=20,1,0))</formula>
    </cfRule>
    <cfRule type="expression" dxfId="11342" priority="1310">
      <formula>AND(IF($Q43=2,1,0),IF($X43&lt;30,1,0))</formula>
    </cfRule>
    <cfRule type="expression" dxfId="11341" priority="1311">
      <formula>AND(IF($Q43=3,1,0),IF($X43&lt;30,1,0))</formula>
    </cfRule>
    <cfRule type="expression" dxfId="11340" priority="1312">
      <formula>AND(IF($Q43=3,1,IF($Q43=4,1,0)),IF($F43&lt;=85,1,0))</formula>
    </cfRule>
  </conditionalFormatting>
  <conditionalFormatting sqref="AV44">
    <cfRule type="expression" dxfId="11339" priority="1307">
      <formula>AV44="X"</formula>
    </cfRule>
    <cfRule type="expression" dxfId="11338" priority="1308">
      <formula>AV44="후보"</formula>
    </cfRule>
  </conditionalFormatting>
  <conditionalFormatting sqref="AC44">
    <cfRule type="cellIs" dxfId="11337" priority="1304" operator="greaterThan">
      <formula>0.9</formula>
    </cfRule>
    <cfRule type="cellIs" dxfId="11336" priority="1305" operator="greaterThan">
      <formula>0.85</formula>
    </cfRule>
  </conditionalFormatting>
  <conditionalFormatting sqref="N44">
    <cfRule type="cellIs" dxfId="11335" priority="1302" operator="greaterThan">
      <formula>0.9</formula>
    </cfRule>
    <cfRule type="cellIs" dxfId="11334" priority="1303" operator="greaterThan">
      <formula>0.85</formula>
    </cfRule>
  </conditionalFormatting>
  <conditionalFormatting sqref="E44">
    <cfRule type="expression" dxfId="11333" priority="1298">
      <formula>AND(IF(OR($Q44=1,$Q44=2),1,0),IF($X44&lt;=20,1,0))</formula>
    </cfRule>
    <cfRule type="expression" dxfId="11332" priority="1299">
      <formula>AND(IF($Q44=2,1,0),IF($X44&lt;30,1,0))</formula>
    </cfRule>
    <cfRule type="expression" dxfId="11331" priority="1300">
      <formula>AND(IF($Q44=3,1,0),IF($X44&lt;30,1,0))</formula>
    </cfRule>
    <cfRule type="expression" dxfId="11330" priority="1301">
      <formula>AND(IF($Q44=3,1,IF($Q44=4,1,0)),IF($F44&lt;=85,1,0))</formula>
    </cfRule>
  </conditionalFormatting>
  <conditionalFormatting sqref="X44">
    <cfRule type="expression" dxfId="11329" priority="1294">
      <formula>AND(IF(OR($Q44=1,$Q44=2),1,0),IF($X44&lt;=20,1,0))</formula>
    </cfRule>
    <cfRule type="expression" dxfId="11328" priority="1295">
      <formula>AND(IF($Q44=2,1,0),IF($X44&lt;30,1,0))</formula>
    </cfRule>
    <cfRule type="expression" dxfId="11327" priority="1296">
      <formula>AND(IF($Q44=3,1,0),IF($X44&lt;30,1,0))</formula>
    </cfRule>
    <cfRule type="expression" dxfId="11326" priority="1297">
      <formula>AND(IF($Q44=3,1,IF($Q44=4,1,0)),IF($F44&lt;=85,1,0))</formula>
    </cfRule>
  </conditionalFormatting>
  <conditionalFormatting sqref="AI44">
    <cfRule type="expression" dxfId="11325" priority="1290">
      <formula>AND(IF(OR($Q44=1,$Q44=2),1,0),IF($X44&lt;=20,1,0))</formula>
    </cfRule>
    <cfRule type="expression" dxfId="11324" priority="1291">
      <formula>AND(IF($Q44=2,1,0),IF($X44&lt;30,1,0))</formula>
    </cfRule>
    <cfRule type="expression" dxfId="11323" priority="1292">
      <formula>AND(IF($Q44=3,1,0),IF($X44&lt;30,1,0))</formula>
    </cfRule>
    <cfRule type="expression" dxfId="11322" priority="1293">
      <formula>AND(IF($Q44=3,1,IF($Q44=4,1,0)),IF($F44&lt;=85,1,0))</formula>
    </cfRule>
  </conditionalFormatting>
  <conditionalFormatting sqref="AV45">
    <cfRule type="expression" dxfId="11321" priority="1288">
      <formula>AV45="X"</formula>
    </cfRule>
    <cfRule type="expression" dxfId="11320" priority="1289">
      <formula>AV45="후보"</formula>
    </cfRule>
  </conditionalFormatting>
  <conditionalFormatting sqref="AC45">
    <cfRule type="cellIs" dxfId="11319" priority="1285" operator="greaterThan">
      <formula>0.9</formula>
    </cfRule>
    <cfRule type="cellIs" dxfId="11318" priority="1286" operator="greaterThan">
      <formula>0.85</formula>
    </cfRule>
  </conditionalFormatting>
  <conditionalFormatting sqref="N45">
    <cfRule type="cellIs" dxfId="11317" priority="1283" operator="greaterThan">
      <formula>0.9</formula>
    </cfRule>
    <cfRule type="cellIs" dxfId="11316" priority="1284" operator="greaterThan">
      <formula>0.85</formula>
    </cfRule>
  </conditionalFormatting>
  <conditionalFormatting sqref="E45">
    <cfRule type="expression" dxfId="11315" priority="1279">
      <formula>AND(IF(OR($Q45=1,$Q45=2),1,0),IF($X45&lt;=20,1,0))</formula>
    </cfRule>
    <cfRule type="expression" dxfId="11314" priority="1280">
      <formula>AND(IF($Q45=2,1,0),IF($X45&lt;30,1,0))</formula>
    </cfRule>
    <cfRule type="expression" dxfId="11313" priority="1281">
      <formula>AND(IF($Q45=3,1,0),IF($X45&lt;30,1,0))</formula>
    </cfRule>
    <cfRule type="expression" dxfId="11312" priority="1282">
      <formula>AND(IF($Q45=3,1,IF($Q45=4,1,0)),IF($F45&lt;=85,1,0))</formula>
    </cfRule>
  </conditionalFormatting>
  <conditionalFormatting sqref="X45">
    <cfRule type="expression" dxfId="11311" priority="1275">
      <formula>AND(IF(OR($Q45=1,$Q45=2),1,0),IF($X45&lt;=20,1,0))</formula>
    </cfRule>
    <cfRule type="expression" dxfId="11310" priority="1276">
      <formula>AND(IF($Q45=2,1,0),IF($X45&lt;30,1,0))</formula>
    </cfRule>
    <cfRule type="expression" dxfId="11309" priority="1277">
      <formula>AND(IF($Q45=3,1,0),IF($X45&lt;30,1,0))</formula>
    </cfRule>
    <cfRule type="expression" dxfId="11308" priority="1278">
      <formula>AND(IF($Q45=3,1,IF($Q45=4,1,0)),IF($F45&lt;=85,1,0))</formula>
    </cfRule>
  </conditionalFormatting>
  <conditionalFormatting sqref="AI45">
    <cfRule type="expression" dxfId="11307" priority="1271">
      <formula>AND(IF(OR($Q45=1,$Q45=2),1,0),IF($X45&lt;=20,1,0))</formula>
    </cfRule>
    <cfRule type="expression" dxfId="11306" priority="1272">
      <formula>AND(IF($Q45=2,1,0),IF($X45&lt;30,1,0))</formula>
    </cfRule>
    <cfRule type="expression" dxfId="11305" priority="1273">
      <formula>AND(IF($Q45=3,1,0),IF($X45&lt;30,1,0))</formula>
    </cfRule>
    <cfRule type="expression" dxfId="11304" priority="1274">
      <formula>AND(IF($Q45=3,1,IF($Q45=4,1,0)),IF($F45&lt;=85,1,0))</formula>
    </cfRule>
  </conditionalFormatting>
  <conditionalFormatting sqref="AV46">
    <cfRule type="expression" dxfId="11303" priority="1269">
      <formula>AV46="X"</formula>
    </cfRule>
    <cfRule type="expression" dxfId="11302" priority="1270">
      <formula>AV46="후보"</formula>
    </cfRule>
  </conditionalFormatting>
  <conditionalFormatting sqref="AC46">
    <cfRule type="cellIs" dxfId="11301" priority="1266" operator="greaterThan">
      <formula>0.9</formula>
    </cfRule>
    <cfRule type="cellIs" dxfId="11300" priority="1267" operator="greaterThan">
      <formula>0.85</formula>
    </cfRule>
  </conditionalFormatting>
  <conditionalFormatting sqref="N46">
    <cfRule type="cellIs" dxfId="11299" priority="1264" operator="greaterThan">
      <formula>0.9</formula>
    </cfRule>
    <cfRule type="cellIs" dxfId="11298" priority="1265" operator="greaterThan">
      <formula>0.85</formula>
    </cfRule>
  </conditionalFormatting>
  <conditionalFormatting sqref="E46">
    <cfRule type="expression" dxfId="11297" priority="1260">
      <formula>AND(IF(OR($Q46=1,$Q46=2),1,0),IF($X46&lt;=20,1,0))</formula>
    </cfRule>
    <cfRule type="expression" dxfId="11296" priority="1261">
      <formula>AND(IF($Q46=2,1,0),IF($X46&lt;30,1,0))</formula>
    </cfRule>
    <cfRule type="expression" dxfId="11295" priority="1262">
      <formula>AND(IF($Q46=3,1,0),IF($X46&lt;30,1,0))</formula>
    </cfRule>
    <cfRule type="expression" dxfId="11294" priority="1263">
      <formula>AND(IF($Q46=3,1,IF($Q46=4,1,0)),IF($F46&lt;=85,1,0))</formula>
    </cfRule>
  </conditionalFormatting>
  <conditionalFormatting sqref="X46">
    <cfRule type="expression" dxfId="11293" priority="1256">
      <formula>AND(IF(OR($Q46=1,$Q46=2),1,0),IF($X46&lt;=20,1,0))</formula>
    </cfRule>
    <cfRule type="expression" dxfId="11292" priority="1257">
      <formula>AND(IF($Q46=2,1,0),IF($X46&lt;30,1,0))</formula>
    </cfRule>
    <cfRule type="expression" dxfId="11291" priority="1258">
      <formula>AND(IF($Q46=3,1,0),IF($X46&lt;30,1,0))</formula>
    </cfRule>
    <cfRule type="expression" dxfId="11290" priority="1259">
      <formula>AND(IF($Q46=3,1,IF($Q46=4,1,0)),IF($F46&lt;=85,1,0))</formula>
    </cfRule>
  </conditionalFormatting>
  <conditionalFormatting sqref="AI46">
    <cfRule type="expression" dxfId="11289" priority="1252">
      <formula>AND(IF(OR($Q46=1,$Q46=2),1,0),IF($X46&lt;=20,1,0))</formula>
    </cfRule>
    <cfRule type="expression" dxfId="11288" priority="1253">
      <formula>AND(IF($Q46=2,1,0),IF($X46&lt;30,1,0))</formula>
    </cfRule>
    <cfRule type="expression" dxfId="11287" priority="1254">
      <formula>AND(IF($Q46=3,1,0),IF($X46&lt;30,1,0))</formula>
    </cfRule>
    <cfRule type="expression" dxfId="11286" priority="1255">
      <formula>AND(IF($Q46=3,1,IF($Q46=4,1,0)),IF($F46&lt;=85,1,0))</formula>
    </cfRule>
  </conditionalFormatting>
  <conditionalFormatting sqref="AV47">
    <cfRule type="expression" dxfId="11285" priority="1250">
      <formula>AV47="X"</formula>
    </cfRule>
    <cfRule type="expression" dxfId="11284" priority="1251">
      <formula>AV47="후보"</formula>
    </cfRule>
  </conditionalFormatting>
  <conditionalFormatting sqref="AC47">
    <cfRule type="cellIs" dxfId="11283" priority="1247" operator="greaterThan">
      <formula>0.9</formula>
    </cfRule>
    <cfRule type="cellIs" dxfId="11282" priority="1248" operator="greaterThan">
      <formula>0.85</formula>
    </cfRule>
  </conditionalFormatting>
  <conditionalFormatting sqref="N47">
    <cfRule type="cellIs" dxfId="11281" priority="1245" operator="greaterThan">
      <formula>0.9</formula>
    </cfRule>
    <cfRule type="cellIs" dxfId="11280" priority="1246" operator="greaterThan">
      <formula>0.85</formula>
    </cfRule>
  </conditionalFormatting>
  <conditionalFormatting sqref="E47">
    <cfRule type="expression" dxfId="11279" priority="1241">
      <formula>AND(IF(OR($Q47=1,$Q47=2),1,0),IF($X47&lt;=20,1,0))</formula>
    </cfRule>
    <cfRule type="expression" dxfId="11278" priority="1242">
      <formula>AND(IF($Q47=2,1,0),IF($X47&lt;30,1,0))</formula>
    </cfRule>
    <cfRule type="expression" dxfId="11277" priority="1243">
      <formula>AND(IF($Q47=3,1,0),IF($X47&lt;30,1,0))</formula>
    </cfRule>
    <cfRule type="expression" dxfId="11276" priority="1244">
      <formula>AND(IF($Q47=3,1,IF($Q47=4,1,0)),IF($F47&lt;=85,1,0))</formula>
    </cfRule>
  </conditionalFormatting>
  <conditionalFormatting sqref="X47">
    <cfRule type="expression" dxfId="11275" priority="1237">
      <formula>AND(IF(OR($Q47=1,$Q47=2),1,0),IF($X47&lt;=20,1,0))</formula>
    </cfRule>
    <cfRule type="expression" dxfId="11274" priority="1238">
      <formula>AND(IF($Q47=2,1,0),IF($X47&lt;30,1,0))</formula>
    </cfRule>
    <cfRule type="expression" dxfId="11273" priority="1239">
      <formula>AND(IF($Q47=3,1,0),IF($X47&lt;30,1,0))</formula>
    </cfRule>
    <cfRule type="expression" dxfId="11272" priority="1240">
      <formula>AND(IF($Q47=3,1,IF($Q47=4,1,0)),IF($F47&lt;=85,1,0))</formula>
    </cfRule>
  </conditionalFormatting>
  <conditionalFormatting sqref="AI47">
    <cfRule type="expression" dxfId="11271" priority="1233">
      <formula>AND(IF(OR($Q47=1,$Q47=2),1,0),IF($X47&lt;=20,1,0))</formula>
    </cfRule>
    <cfRule type="expression" dxfId="11270" priority="1234">
      <formula>AND(IF($Q47=2,1,0),IF($X47&lt;30,1,0))</formula>
    </cfRule>
    <cfRule type="expression" dxfId="11269" priority="1235">
      <formula>AND(IF($Q47=3,1,0),IF($X47&lt;30,1,0))</formula>
    </cfRule>
    <cfRule type="expression" dxfId="11268" priority="1236">
      <formula>AND(IF($Q47=3,1,IF($Q47=4,1,0)),IF($F47&lt;=85,1,0))</formula>
    </cfRule>
  </conditionalFormatting>
  <conditionalFormatting sqref="AV48">
    <cfRule type="expression" dxfId="11267" priority="1231">
      <formula>AV48="X"</formula>
    </cfRule>
    <cfRule type="expression" dxfId="11266" priority="1232">
      <formula>AV48="후보"</formula>
    </cfRule>
  </conditionalFormatting>
  <conditionalFormatting sqref="AC48">
    <cfRule type="cellIs" dxfId="11265" priority="1228" operator="greaterThan">
      <formula>0.9</formula>
    </cfRule>
    <cfRule type="cellIs" dxfId="11264" priority="1229" operator="greaterThan">
      <formula>0.85</formula>
    </cfRule>
  </conditionalFormatting>
  <conditionalFormatting sqref="N48">
    <cfRule type="cellIs" dxfId="11263" priority="1226" operator="greaterThan">
      <formula>0.9</formula>
    </cfRule>
    <cfRule type="cellIs" dxfId="11262" priority="1227" operator="greaterThan">
      <formula>0.85</formula>
    </cfRule>
  </conditionalFormatting>
  <conditionalFormatting sqref="E48">
    <cfRule type="expression" dxfId="11261" priority="1222">
      <formula>AND(IF(OR($Q48=1,$Q48=2),1,0),IF($X48&lt;=20,1,0))</formula>
    </cfRule>
    <cfRule type="expression" dxfId="11260" priority="1223">
      <formula>AND(IF($Q48=2,1,0),IF($X48&lt;30,1,0))</formula>
    </cfRule>
    <cfRule type="expression" dxfId="11259" priority="1224">
      <formula>AND(IF($Q48=3,1,0),IF($X48&lt;30,1,0))</formula>
    </cfRule>
    <cfRule type="expression" dxfId="11258" priority="1225">
      <formula>AND(IF($Q48=3,1,IF($Q48=4,1,0)),IF($F48&lt;=85,1,0))</formula>
    </cfRule>
  </conditionalFormatting>
  <conditionalFormatting sqref="X48">
    <cfRule type="expression" dxfId="11257" priority="1218">
      <formula>AND(IF(OR($Q48=1,$Q48=2),1,0),IF($X48&lt;=20,1,0))</formula>
    </cfRule>
    <cfRule type="expression" dxfId="11256" priority="1219">
      <formula>AND(IF($Q48=2,1,0),IF($X48&lt;30,1,0))</formula>
    </cfRule>
    <cfRule type="expression" dxfId="11255" priority="1220">
      <formula>AND(IF($Q48=3,1,0),IF($X48&lt;30,1,0))</formula>
    </cfRule>
    <cfRule type="expression" dxfId="11254" priority="1221">
      <formula>AND(IF($Q48=3,1,IF($Q48=4,1,0)),IF($F48&lt;=85,1,0))</formula>
    </cfRule>
  </conditionalFormatting>
  <conditionalFormatting sqref="AI48">
    <cfRule type="expression" dxfId="11253" priority="1214">
      <formula>AND(IF(OR($Q48=1,$Q48=2),1,0),IF($X48&lt;=20,1,0))</formula>
    </cfRule>
    <cfRule type="expression" dxfId="11252" priority="1215">
      <formula>AND(IF($Q48=2,1,0),IF($X48&lt;30,1,0))</formula>
    </cfRule>
    <cfRule type="expression" dxfId="11251" priority="1216">
      <formula>AND(IF($Q48=3,1,0),IF($X48&lt;30,1,0))</formula>
    </cfRule>
    <cfRule type="expression" dxfId="11250" priority="1217">
      <formula>AND(IF($Q48=3,1,IF($Q48=4,1,0)),IF($F48&lt;=85,1,0))</formula>
    </cfRule>
  </conditionalFormatting>
  <conditionalFormatting sqref="AV49">
    <cfRule type="expression" dxfId="11249" priority="1212">
      <formula>AV49="X"</formula>
    </cfRule>
    <cfRule type="expression" dxfId="11248" priority="1213">
      <formula>AV49="후보"</formula>
    </cfRule>
  </conditionalFormatting>
  <conditionalFormatting sqref="AC49">
    <cfRule type="cellIs" dxfId="11247" priority="1209" operator="greaterThan">
      <formula>0.9</formula>
    </cfRule>
    <cfRule type="cellIs" dxfId="11246" priority="1210" operator="greaterThan">
      <formula>0.85</formula>
    </cfRule>
  </conditionalFormatting>
  <conditionalFormatting sqref="N49">
    <cfRule type="cellIs" dxfId="11245" priority="1207" operator="greaterThan">
      <formula>0.9</formula>
    </cfRule>
    <cfRule type="cellIs" dxfId="11244" priority="1208" operator="greaterThan">
      <formula>0.85</formula>
    </cfRule>
  </conditionalFormatting>
  <conditionalFormatting sqref="E49">
    <cfRule type="expression" dxfId="11243" priority="1203">
      <formula>AND(IF(OR($Q49=1,$Q49=2),1,0),IF($X49&lt;=20,1,0))</formula>
    </cfRule>
    <cfRule type="expression" dxfId="11242" priority="1204">
      <formula>AND(IF($Q49=2,1,0),IF($X49&lt;30,1,0))</formula>
    </cfRule>
    <cfRule type="expression" dxfId="11241" priority="1205">
      <formula>AND(IF($Q49=3,1,0),IF($X49&lt;30,1,0))</formula>
    </cfRule>
    <cfRule type="expression" dxfId="11240" priority="1206">
      <formula>AND(IF($Q49=3,1,IF($Q49=4,1,0)),IF($F49&lt;=85,1,0))</formula>
    </cfRule>
  </conditionalFormatting>
  <conditionalFormatting sqref="X49">
    <cfRule type="expression" dxfId="11239" priority="1199">
      <formula>AND(IF(OR($Q49=1,$Q49=2),1,0),IF($X49&lt;=20,1,0))</formula>
    </cfRule>
    <cfRule type="expression" dxfId="11238" priority="1200">
      <formula>AND(IF($Q49=2,1,0),IF($X49&lt;30,1,0))</formula>
    </cfRule>
    <cfRule type="expression" dxfId="11237" priority="1201">
      <formula>AND(IF($Q49=3,1,0),IF($X49&lt;30,1,0))</formula>
    </cfRule>
    <cfRule type="expression" dxfId="11236" priority="1202">
      <formula>AND(IF($Q49=3,1,IF($Q49=4,1,0)),IF($F49&lt;=85,1,0))</formula>
    </cfRule>
  </conditionalFormatting>
  <conditionalFormatting sqref="AI49">
    <cfRule type="expression" dxfId="11235" priority="1195">
      <formula>AND(IF(OR($Q49=1,$Q49=2),1,0),IF($X49&lt;=20,1,0))</formula>
    </cfRule>
    <cfRule type="expression" dxfId="11234" priority="1196">
      <formula>AND(IF($Q49=2,1,0),IF($X49&lt;30,1,0))</formula>
    </cfRule>
    <cfRule type="expression" dxfId="11233" priority="1197">
      <formula>AND(IF($Q49=3,1,0),IF($X49&lt;30,1,0))</formula>
    </cfRule>
    <cfRule type="expression" dxfId="11232" priority="1198">
      <formula>AND(IF($Q49=3,1,IF($Q49=4,1,0)),IF($F49&lt;=85,1,0))</formula>
    </cfRule>
  </conditionalFormatting>
  <conditionalFormatting sqref="AV50">
    <cfRule type="expression" dxfId="11231" priority="1193">
      <formula>AV50="X"</formula>
    </cfRule>
    <cfRule type="expression" dxfId="11230" priority="1194">
      <formula>AV50="후보"</formula>
    </cfRule>
  </conditionalFormatting>
  <conditionalFormatting sqref="AC50">
    <cfRule type="cellIs" dxfId="11229" priority="1190" operator="greaterThan">
      <formula>0.9</formula>
    </cfRule>
    <cfRule type="cellIs" dxfId="11228" priority="1191" operator="greaterThan">
      <formula>0.85</formula>
    </cfRule>
  </conditionalFormatting>
  <conditionalFormatting sqref="N50">
    <cfRule type="cellIs" dxfId="11227" priority="1188" operator="greaterThan">
      <formula>0.9</formula>
    </cfRule>
    <cfRule type="cellIs" dxfId="11226" priority="1189" operator="greaterThan">
      <formula>0.85</formula>
    </cfRule>
  </conditionalFormatting>
  <conditionalFormatting sqref="E50">
    <cfRule type="expression" dxfId="11225" priority="1184">
      <formula>AND(IF(OR($Q50=1,$Q50=2),1,0),IF($X50&lt;=20,1,0))</formula>
    </cfRule>
    <cfRule type="expression" dxfId="11224" priority="1185">
      <formula>AND(IF($Q50=2,1,0),IF($X50&lt;30,1,0))</formula>
    </cfRule>
    <cfRule type="expression" dxfId="11223" priority="1186">
      <formula>AND(IF($Q50=3,1,0),IF($X50&lt;30,1,0))</formula>
    </cfRule>
    <cfRule type="expression" dxfId="11222" priority="1187">
      <formula>AND(IF($Q50=3,1,IF($Q50=4,1,0)),IF($F50&lt;=85,1,0))</formula>
    </cfRule>
  </conditionalFormatting>
  <conditionalFormatting sqref="X50">
    <cfRule type="expression" dxfId="11221" priority="1180">
      <formula>AND(IF(OR($Q50=1,$Q50=2),1,0),IF($X50&lt;=20,1,0))</formula>
    </cfRule>
    <cfRule type="expression" dxfId="11220" priority="1181">
      <formula>AND(IF($Q50=2,1,0),IF($X50&lt;30,1,0))</formula>
    </cfRule>
    <cfRule type="expression" dxfId="11219" priority="1182">
      <formula>AND(IF($Q50=3,1,0),IF($X50&lt;30,1,0))</formula>
    </cfRule>
    <cfRule type="expression" dxfId="11218" priority="1183">
      <formula>AND(IF($Q50=3,1,IF($Q50=4,1,0)),IF($F50&lt;=85,1,0))</formula>
    </cfRule>
  </conditionalFormatting>
  <conditionalFormatting sqref="AI50">
    <cfRule type="expression" dxfId="11217" priority="1176">
      <formula>AND(IF(OR($Q50=1,$Q50=2),1,0),IF($X50&lt;=20,1,0))</formula>
    </cfRule>
    <cfRule type="expression" dxfId="11216" priority="1177">
      <formula>AND(IF($Q50=2,1,0),IF($X50&lt;30,1,0))</formula>
    </cfRule>
    <cfRule type="expression" dxfId="11215" priority="1178">
      <formula>AND(IF($Q50=3,1,0),IF($X50&lt;30,1,0))</formula>
    </cfRule>
    <cfRule type="expression" dxfId="11214" priority="1179">
      <formula>AND(IF($Q50=3,1,IF($Q50=4,1,0)),IF($F50&lt;=85,1,0))</formula>
    </cfRule>
  </conditionalFormatting>
  <conditionalFormatting sqref="AV51">
    <cfRule type="expression" dxfId="11213" priority="1174">
      <formula>AV51="X"</formula>
    </cfRule>
    <cfRule type="expression" dxfId="11212" priority="1175">
      <formula>AV51="후보"</formula>
    </cfRule>
  </conditionalFormatting>
  <conditionalFormatting sqref="AC51 N51">
    <cfRule type="cellIs" dxfId="11211" priority="1171" operator="greaterThan">
      <formula>0.9</formula>
    </cfRule>
    <cfRule type="cellIs" dxfId="11210" priority="1172" operator="greaterThan">
      <formula>0.85</formula>
    </cfRule>
  </conditionalFormatting>
  <conditionalFormatting sqref="AV52">
    <cfRule type="expression" dxfId="11209" priority="1169">
      <formula>AV52="X"</formula>
    </cfRule>
    <cfRule type="expression" dxfId="11208" priority="1170">
      <formula>AV52="후보"</formula>
    </cfRule>
  </conditionalFormatting>
  <conditionalFormatting sqref="AC52">
    <cfRule type="cellIs" dxfId="11207" priority="1166" operator="greaterThan">
      <formula>0.9</formula>
    </cfRule>
    <cfRule type="cellIs" dxfId="11206" priority="1167" operator="greaterThan">
      <formula>0.85</formula>
    </cfRule>
  </conditionalFormatting>
  <conditionalFormatting sqref="N52">
    <cfRule type="cellIs" dxfId="11205" priority="1164" operator="greaterThan">
      <formula>0.9</formula>
    </cfRule>
    <cfRule type="cellIs" dxfId="11204" priority="1165" operator="greaterThan">
      <formula>0.85</formula>
    </cfRule>
  </conditionalFormatting>
  <conditionalFormatting sqref="E52">
    <cfRule type="expression" dxfId="11203" priority="1160">
      <formula>AND(IF(OR($Q52=1,$Q52=2),1,0),IF($X52&lt;=20,1,0))</formula>
    </cfRule>
    <cfRule type="expression" dxfId="11202" priority="1161">
      <formula>AND(IF($Q52=2,1,0),IF($X52&lt;30,1,0))</formula>
    </cfRule>
    <cfRule type="expression" dxfId="11201" priority="1162">
      <formula>AND(IF($Q52=3,1,0),IF($X52&lt;30,1,0))</formula>
    </cfRule>
    <cfRule type="expression" dxfId="11200" priority="1163">
      <formula>AND(IF($Q52=3,1,IF($Q52=4,1,0)),IF($F52&lt;=85,1,0))</formula>
    </cfRule>
  </conditionalFormatting>
  <conditionalFormatting sqref="X52">
    <cfRule type="expression" dxfId="11199" priority="1156">
      <formula>AND(IF(OR($Q52=1,$Q52=2),1,0),IF($X52&lt;=20,1,0))</formula>
    </cfRule>
    <cfRule type="expression" dxfId="11198" priority="1157">
      <formula>AND(IF($Q52=2,1,0),IF($X52&lt;30,1,0))</formula>
    </cfRule>
    <cfRule type="expression" dxfId="11197" priority="1158">
      <formula>AND(IF($Q52=3,1,0),IF($X52&lt;30,1,0))</formula>
    </cfRule>
    <cfRule type="expression" dxfId="11196" priority="1159">
      <formula>AND(IF($Q52=3,1,IF($Q52=4,1,0)),IF($F52&lt;=85,1,0))</formula>
    </cfRule>
  </conditionalFormatting>
  <conditionalFormatting sqref="AI52">
    <cfRule type="expression" dxfId="11195" priority="1152">
      <formula>AND(IF(OR($Q52=1,$Q52=2),1,0),IF($X52&lt;=20,1,0))</formula>
    </cfRule>
    <cfRule type="expression" dxfId="11194" priority="1153">
      <formula>AND(IF($Q52=2,1,0),IF($X52&lt;30,1,0))</formula>
    </cfRule>
    <cfRule type="expression" dxfId="11193" priority="1154">
      <formula>AND(IF($Q52=3,1,0),IF($X52&lt;30,1,0))</formula>
    </cfRule>
    <cfRule type="expression" dxfId="11192" priority="1155">
      <formula>AND(IF($Q52=3,1,IF($Q52=4,1,0)),IF($F52&lt;=85,1,0))</formula>
    </cfRule>
  </conditionalFormatting>
  <conditionalFormatting sqref="AV53">
    <cfRule type="expression" dxfId="11191" priority="1150">
      <formula>AV53="X"</formula>
    </cfRule>
    <cfRule type="expression" dxfId="11190" priority="1151">
      <formula>AV53="후보"</formula>
    </cfRule>
  </conditionalFormatting>
  <conditionalFormatting sqref="AC53">
    <cfRule type="cellIs" dxfId="11189" priority="1147" operator="greaterThan">
      <formula>0.9</formula>
    </cfRule>
    <cfRule type="cellIs" dxfId="11188" priority="1148" operator="greaterThan">
      <formula>0.85</formula>
    </cfRule>
  </conditionalFormatting>
  <conditionalFormatting sqref="N53">
    <cfRule type="cellIs" dxfId="11187" priority="1145" operator="greaterThan">
      <formula>0.9</formula>
    </cfRule>
    <cfRule type="cellIs" dxfId="11186" priority="1146" operator="greaterThan">
      <formula>0.85</formula>
    </cfRule>
  </conditionalFormatting>
  <conditionalFormatting sqref="E53">
    <cfRule type="expression" dxfId="11185" priority="1141">
      <formula>AND(IF(OR($Q53=1,$Q53=2),1,0),IF($X53&lt;=20,1,0))</formula>
    </cfRule>
    <cfRule type="expression" dxfId="11184" priority="1142">
      <formula>AND(IF($Q53=2,1,0),IF($X53&lt;30,1,0))</formula>
    </cfRule>
    <cfRule type="expression" dxfId="11183" priority="1143">
      <formula>AND(IF($Q53=3,1,0),IF($X53&lt;30,1,0))</formula>
    </cfRule>
    <cfRule type="expression" dxfId="11182" priority="1144">
      <formula>AND(IF($Q53=3,1,IF($Q53=4,1,0)),IF($F53&lt;=85,1,0))</formula>
    </cfRule>
  </conditionalFormatting>
  <conditionalFormatting sqref="X53">
    <cfRule type="expression" dxfId="11181" priority="1137">
      <formula>AND(IF(OR($Q53=1,$Q53=2),1,0),IF($X53&lt;=20,1,0))</formula>
    </cfRule>
    <cfRule type="expression" dxfId="11180" priority="1138">
      <formula>AND(IF($Q53=2,1,0),IF($X53&lt;30,1,0))</formula>
    </cfRule>
    <cfRule type="expression" dxfId="11179" priority="1139">
      <formula>AND(IF($Q53=3,1,0),IF($X53&lt;30,1,0))</formula>
    </cfRule>
    <cfRule type="expression" dxfId="11178" priority="1140">
      <formula>AND(IF($Q53=3,1,IF($Q53=4,1,0)),IF($F53&lt;=85,1,0))</formula>
    </cfRule>
  </conditionalFormatting>
  <conditionalFormatting sqref="AI53">
    <cfRule type="expression" dxfId="11177" priority="1133">
      <formula>AND(IF(OR($Q53=1,$Q53=2),1,0),IF($X53&lt;=20,1,0))</formula>
    </cfRule>
    <cfRule type="expression" dxfId="11176" priority="1134">
      <formula>AND(IF($Q53=2,1,0),IF($X53&lt;30,1,0))</formula>
    </cfRule>
    <cfRule type="expression" dxfId="11175" priority="1135">
      <formula>AND(IF($Q53=3,1,0),IF($X53&lt;30,1,0))</formula>
    </cfRule>
    <cfRule type="expression" dxfId="11174" priority="1136">
      <formula>AND(IF($Q53=3,1,IF($Q53=4,1,0)),IF($F53&lt;=85,1,0))</formula>
    </cfRule>
  </conditionalFormatting>
  <conditionalFormatting sqref="AV54">
    <cfRule type="expression" dxfId="11173" priority="1131">
      <formula>AV54="X"</formula>
    </cfRule>
    <cfRule type="expression" dxfId="11172" priority="1132">
      <formula>AV54="후보"</formula>
    </cfRule>
  </conditionalFormatting>
  <conditionalFormatting sqref="AC54">
    <cfRule type="cellIs" dxfId="11171" priority="1128" operator="greaterThan">
      <formula>0.9</formula>
    </cfRule>
    <cfRule type="cellIs" dxfId="11170" priority="1129" operator="greaterThan">
      <formula>0.85</formula>
    </cfRule>
  </conditionalFormatting>
  <conditionalFormatting sqref="N54">
    <cfRule type="cellIs" dxfId="11169" priority="1126" operator="greaterThan">
      <formula>0.9</formula>
    </cfRule>
    <cfRule type="cellIs" dxfId="11168" priority="1127" operator="greaterThan">
      <formula>0.85</formula>
    </cfRule>
  </conditionalFormatting>
  <conditionalFormatting sqref="E54">
    <cfRule type="expression" dxfId="11167" priority="1122">
      <formula>AND(IF(OR($Q54=1,$Q54=2),1,0),IF($X54&lt;=20,1,0))</formula>
    </cfRule>
    <cfRule type="expression" dxfId="11166" priority="1123">
      <formula>AND(IF($Q54=2,1,0),IF($X54&lt;30,1,0))</formula>
    </cfRule>
    <cfRule type="expression" dxfId="11165" priority="1124">
      <formula>AND(IF($Q54=3,1,0),IF($X54&lt;30,1,0))</formula>
    </cfRule>
    <cfRule type="expression" dxfId="11164" priority="1125">
      <formula>AND(IF($Q54=3,1,IF($Q54=4,1,0)),IF($F54&lt;=85,1,0))</formula>
    </cfRule>
  </conditionalFormatting>
  <conditionalFormatting sqref="X54">
    <cfRule type="expression" dxfId="11163" priority="1118">
      <formula>AND(IF(OR($Q54=1,$Q54=2),1,0),IF($X54&lt;=20,1,0))</formula>
    </cfRule>
    <cfRule type="expression" dxfId="11162" priority="1119">
      <formula>AND(IF($Q54=2,1,0),IF($X54&lt;30,1,0))</formula>
    </cfRule>
    <cfRule type="expression" dxfId="11161" priority="1120">
      <formula>AND(IF($Q54=3,1,0),IF($X54&lt;30,1,0))</formula>
    </cfRule>
    <cfRule type="expression" dxfId="11160" priority="1121">
      <formula>AND(IF($Q54=3,1,IF($Q54=4,1,0)),IF($F54&lt;=85,1,0))</formula>
    </cfRule>
  </conditionalFormatting>
  <conditionalFormatting sqref="AI54">
    <cfRule type="expression" dxfId="11159" priority="1114">
      <formula>AND(IF(OR($Q54=1,$Q54=2),1,0),IF($X54&lt;=20,1,0))</formula>
    </cfRule>
    <cfRule type="expression" dxfId="11158" priority="1115">
      <formula>AND(IF($Q54=2,1,0),IF($X54&lt;30,1,0))</formula>
    </cfRule>
    <cfRule type="expression" dxfId="11157" priority="1116">
      <formula>AND(IF($Q54=3,1,0),IF($X54&lt;30,1,0))</formula>
    </cfRule>
    <cfRule type="expression" dxfId="11156" priority="1117">
      <formula>AND(IF($Q54=3,1,IF($Q54=4,1,0)),IF($F54&lt;=85,1,0))</formula>
    </cfRule>
  </conditionalFormatting>
  <conditionalFormatting sqref="AV55">
    <cfRule type="expression" dxfId="11155" priority="1112">
      <formula>AV55="X"</formula>
    </cfRule>
    <cfRule type="expression" dxfId="11154" priority="1113">
      <formula>AV55="후보"</formula>
    </cfRule>
  </conditionalFormatting>
  <conditionalFormatting sqref="AC55">
    <cfRule type="cellIs" dxfId="11153" priority="1109" operator="greaterThan">
      <formula>0.9</formula>
    </cfRule>
    <cfRule type="cellIs" dxfId="11152" priority="1110" operator="greaterThan">
      <formula>0.85</formula>
    </cfRule>
  </conditionalFormatting>
  <conditionalFormatting sqref="N55">
    <cfRule type="cellIs" dxfId="11151" priority="1107" operator="greaterThan">
      <formula>0.9</formula>
    </cfRule>
    <cfRule type="cellIs" dxfId="11150" priority="1108" operator="greaterThan">
      <formula>0.85</formula>
    </cfRule>
  </conditionalFormatting>
  <conditionalFormatting sqref="E55">
    <cfRule type="expression" dxfId="11149" priority="1103">
      <formula>AND(IF(OR($Q55=1,$Q55=2),1,0),IF($X55&lt;=20,1,0))</formula>
    </cfRule>
    <cfRule type="expression" dxfId="11148" priority="1104">
      <formula>AND(IF($Q55=2,1,0),IF($X55&lt;30,1,0))</formula>
    </cfRule>
    <cfRule type="expression" dxfId="11147" priority="1105">
      <formula>AND(IF($Q55=3,1,0),IF($X55&lt;30,1,0))</formula>
    </cfRule>
    <cfRule type="expression" dxfId="11146" priority="1106">
      <formula>AND(IF($Q55=3,1,IF($Q55=4,1,0)),IF($F55&lt;=85,1,0))</formula>
    </cfRule>
  </conditionalFormatting>
  <conditionalFormatting sqref="X55">
    <cfRule type="expression" dxfId="11145" priority="1099">
      <formula>AND(IF(OR($Q55=1,$Q55=2),1,0),IF($X55&lt;=20,1,0))</formula>
    </cfRule>
    <cfRule type="expression" dxfId="11144" priority="1100">
      <formula>AND(IF($Q55=2,1,0),IF($X55&lt;30,1,0))</formula>
    </cfRule>
    <cfRule type="expression" dxfId="11143" priority="1101">
      <formula>AND(IF($Q55=3,1,0),IF($X55&lt;30,1,0))</formula>
    </cfRule>
    <cfRule type="expression" dxfId="11142" priority="1102">
      <formula>AND(IF($Q55=3,1,IF($Q55=4,1,0)),IF($F55&lt;=85,1,0))</formula>
    </cfRule>
  </conditionalFormatting>
  <conditionalFormatting sqref="AI55">
    <cfRule type="expression" dxfId="11141" priority="1095">
      <formula>AND(IF(OR($Q55=1,$Q55=2),1,0),IF($X55&lt;=20,1,0))</formula>
    </cfRule>
    <cfRule type="expression" dxfId="11140" priority="1096">
      <formula>AND(IF($Q55=2,1,0),IF($X55&lt;30,1,0))</formula>
    </cfRule>
    <cfRule type="expression" dxfId="11139" priority="1097">
      <formula>AND(IF($Q55=3,1,0),IF($X55&lt;30,1,0))</formula>
    </cfRule>
    <cfRule type="expression" dxfId="11138" priority="1098">
      <formula>AND(IF($Q55=3,1,IF($Q55=4,1,0)),IF($F55&lt;=85,1,0))</formula>
    </cfRule>
  </conditionalFormatting>
  <conditionalFormatting sqref="AV56">
    <cfRule type="expression" dxfId="11137" priority="1093">
      <formula>AV56="X"</formula>
    </cfRule>
    <cfRule type="expression" dxfId="11136" priority="1094">
      <formula>AV56="후보"</formula>
    </cfRule>
  </conditionalFormatting>
  <conditionalFormatting sqref="AC56">
    <cfRule type="cellIs" dxfId="11135" priority="1090" operator="greaterThan">
      <formula>0.9</formula>
    </cfRule>
    <cfRule type="cellIs" dxfId="11134" priority="1091" operator="greaterThan">
      <formula>0.85</formula>
    </cfRule>
  </conditionalFormatting>
  <conditionalFormatting sqref="N56">
    <cfRule type="cellIs" dxfId="11133" priority="1088" operator="greaterThan">
      <formula>0.9</formula>
    </cfRule>
    <cfRule type="cellIs" dxfId="11132" priority="1089" operator="greaterThan">
      <formula>0.85</formula>
    </cfRule>
  </conditionalFormatting>
  <conditionalFormatting sqref="E56">
    <cfRule type="expression" dxfId="11131" priority="1084">
      <formula>AND(IF(OR($Q56=1,$Q56=2),1,0),IF($X56&lt;=20,1,0))</formula>
    </cfRule>
    <cfRule type="expression" dxfId="11130" priority="1085">
      <formula>AND(IF($Q56=2,1,0),IF($X56&lt;30,1,0))</formula>
    </cfRule>
    <cfRule type="expression" dxfId="11129" priority="1086">
      <formula>AND(IF($Q56=3,1,0),IF($X56&lt;30,1,0))</formula>
    </cfRule>
    <cfRule type="expression" dxfId="11128" priority="1087">
      <formula>AND(IF($Q56=3,1,IF($Q56=4,1,0)),IF($F56&lt;=85,1,0))</formula>
    </cfRule>
  </conditionalFormatting>
  <conditionalFormatting sqref="X56">
    <cfRule type="expression" dxfId="11127" priority="1080">
      <formula>AND(IF(OR($Q56=1,$Q56=2),1,0),IF($X56&lt;=20,1,0))</formula>
    </cfRule>
    <cfRule type="expression" dxfId="11126" priority="1081">
      <formula>AND(IF($Q56=2,1,0),IF($X56&lt;30,1,0))</formula>
    </cfRule>
    <cfRule type="expression" dxfId="11125" priority="1082">
      <formula>AND(IF($Q56=3,1,0),IF($X56&lt;30,1,0))</formula>
    </cfRule>
    <cfRule type="expression" dxfId="11124" priority="1083">
      <formula>AND(IF($Q56=3,1,IF($Q56=4,1,0)),IF($F56&lt;=85,1,0))</formula>
    </cfRule>
  </conditionalFormatting>
  <conditionalFormatting sqref="AI56">
    <cfRule type="expression" dxfId="11123" priority="1076">
      <formula>AND(IF(OR($Q56=1,$Q56=2),1,0),IF($X56&lt;=20,1,0))</formula>
    </cfRule>
    <cfRule type="expression" dxfId="11122" priority="1077">
      <formula>AND(IF($Q56=2,1,0),IF($X56&lt;30,1,0))</formula>
    </cfRule>
    <cfRule type="expression" dxfId="11121" priority="1078">
      <formula>AND(IF($Q56=3,1,0),IF($X56&lt;30,1,0))</formula>
    </cfRule>
    <cfRule type="expression" dxfId="11120" priority="1079">
      <formula>AND(IF($Q56=3,1,IF($Q56=4,1,0)),IF($F56&lt;=85,1,0))</formula>
    </cfRule>
  </conditionalFormatting>
  <conditionalFormatting sqref="AV57">
    <cfRule type="expression" dxfId="11119" priority="1074">
      <formula>AV57="X"</formula>
    </cfRule>
    <cfRule type="expression" dxfId="11118" priority="1075">
      <formula>AV57="후보"</formula>
    </cfRule>
  </conditionalFormatting>
  <conditionalFormatting sqref="AC57">
    <cfRule type="cellIs" dxfId="11117" priority="1071" operator="greaterThan">
      <formula>0.9</formula>
    </cfRule>
    <cfRule type="cellIs" dxfId="11116" priority="1072" operator="greaterThan">
      <formula>0.85</formula>
    </cfRule>
  </conditionalFormatting>
  <conditionalFormatting sqref="N57">
    <cfRule type="cellIs" dxfId="11115" priority="1069" operator="greaterThan">
      <formula>0.9</formula>
    </cfRule>
    <cfRule type="cellIs" dxfId="11114" priority="1070" operator="greaterThan">
      <formula>0.85</formula>
    </cfRule>
  </conditionalFormatting>
  <conditionalFormatting sqref="E57">
    <cfRule type="expression" dxfId="11113" priority="1065">
      <formula>AND(IF(OR($Q57=1,$Q57=2),1,0),IF($X57&lt;=20,1,0))</formula>
    </cfRule>
    <cfRule type="expression" dxfId="11112" priority="1066">
      <formula>AND(IF($Q57=2,1,0),IF($X57&lt;30,1,0))</formula>
    </cfRule>
    <cfRule type="expression" dxfId="11111" priority="1067">
      <formula>AND(IF($Q57=3,1,0),IF($X57&lt;30,1,0))</formula>
    </cfRule>
    <cfRule type="expression" dxfId="11110" priority="1068">
      <formula>AND(IF($Q57=3,1,IF($Q57=4,1,0)),IF($F57&lt;=85,1,0))</formula>
    </cfRule>
  </conditionalFormatting>
  <conditionalFormatting sqref="X57">
    <cfRule type="expression" dxfId="11109" priority="1061">
      <formula>AND(IF(OR($Q57=1,$Q57=2),1,0),IF($X57&lt;=20,1,0))</formula>
    </cfRule>
    <cfRule type="expression" dxfId="11108" priority="1062">
      <formula>AND(IF($Q57=2,1,0),IF($X57&lt;30,1,0))</formula>
    </cfRule>
    <cfRule type="expression" dxfId="11107" priority="1063">
      <formula>AND(IF($Q57=3,1,0),IF($X57&lt;30,1,0))</formula>
    </cfRule>
    <cfRule type="expression" dxfId="11106" priority="1064">
      <formula>AND(IF($Q57=3,1,IF($Q57=4,1,0)),IF($F57&lt;=85,1,0))</formula>
    </cfRule>
  </conditionalFormatting>
  <conditionalFormatting sqref="AI57">
    <cfRule type="expression" dxfId="11105" priority="1057">
      <formula>AND(IF(OR($Q57=1,$Q57=2),1,0),IF($X57&lt;=20,1,0))</formula>
    </cfRule>
    <cfRule type="expression" dxfId="11104" priority="1058">
      <formula>AND(IF($Q57=2,1,0),IF($X57&lt;30,1,0))</formula>
    </cfRule>
    <cfRule type="expression" dxfId="11103" priority="1059">
      <formula>AND(IF($Q57=3,1,0),IF($X57&lt;30,1,0))</formula>
    </cfRule>
    <cfRule type="expression" dxfId="11102" priority="1060">
      <formula>AND(IF($Q57=3,1,IF($Q57=4,1,0)),IF($F57&lt;=85,1,0))</formula>
    </cfRule>
  </conditionalFormatting>
  <conditionalFormatting sqref="AV58">
    <cfRule type="expression" dxfId="11101" priority="1055">
      <formula>AV58="X"</formula>
    </cfRule>
    <cfRule type="expression" dxfId="11100" priority="1056">
      <formula>AV58="후보"</formula>
    </cfRule>
  </conditionalFormatting>
  <conditionalFormatting sqref="AC58">
    <cfRule type="cellIs" dxfId="11099" priority="1052" operator="greaterThan">
      <formula>0.9</formula>
    </cfRule>
    <cfRule type="cellIs" dxfId="11098" priority="1053" operator="greaterThan">
      <formula>0.85</formula>
    </cfRule>
  </conditionalFormatting>
  <conditionalFormatting sqref="N58">
    <cfRule type="cellIs" dxfId="11097" priority="1050" operator="greaterThan">
      <formula>0.9</formula>
    </cfRule>
    <cfRule type="cellIs" dxfId="11096" priority="1051" operator="greaterThan">
      <formula>0.85</formula>
    </cfRule>
  </conditionalFormatting>
  <conditionalFormatting sqref="E58">
    <cfRule type="expression" dxfId="11095" priority="1046">
      <formula>AND(IF(OR($Q58=1,$Q58=2),1,0),IF($X58&lt;=20,1,0))</formula>
    </cfRule>
    <cfRule type="expression" dxfId="11094" priority="1047">
      <formula>AND(IF($Q58=2,1,0),IF($X58&lt;30,1,0))</formula>
    </cfRule>
    <cfRule type="expression" dxfId="11093" priority="1048">
      <formula>AND(IF($Q58=3,1,0),IF($X58&lt;30,1,0))</formula>
    </cfRule>
    <cfRule type="expression" dxfId="11092" priority="1049">
      <formula>AND(IF($Q58=3,1,IF($Q58=4,1,0)),IF($F58&lt;=85,1,0))</formula>
    </cfRule>
  </conditionalFormatting>
  <conditionalFormatting sqref="X58">
    <cfRule type="expression" dxfId="11091" priority="1042">
      <formula>AND(IF(OR($Q58=1,$Q58=2),1,0),IF($X58&lt;=20,1,0))</formula>
    </cfRule>
    <cfRule type="expression" dxfId="11090" priority="1043">
      <formula>AND(IF($Q58=2,1,0),IF($X58&lt;30,1,0))</formula>
    </cfRule>
    <cfRule type="expression" dxfId="11089" priority="1044">
      <formula>AND(IF($Q58=3,1,0),IF($X58&lt;30,1,0))</formula>
    </cfRule>
    <cfRule type="expression" dxfId="11088" priority="1045">
      <formula>AND(IF($Q58=3,1,IF($Q58=4,1,0)),IF($F58&lt;=85,1,0))</formula>
    </cfRule>
  </conditionalFormatting>
  <conditionalFormatting sqref="AI58">
    <cfRule type="expression" dxfId="11087" priority="1038">
      <formula>AND(IF(OR($Q58=1,$Q58=2),1,0),IF($X58&lt;=20,1,0))</formula>
    </cfRule>
    <cfRule type="expression" dxfId="11086" priority="1039">
      <formula>AND(IF($Q58=2,1,0),IF($X58&lt;30,1,0))</formula>
    </cfRule>
    <cfRule type="expression" dxfId="11085" priority="1040">
      <formula>AND(IF($Q58=3,1,0),IF($X58&lt;30,1,0))</formula>
    </cfRule>
    <cfRule type="expression" dxfId="11084" priority="1041">
      <formula>AND(IF($Q58=3,1,IF($Q58=4,1,0)),IF($F58&lt;=85,1,0))</formula>
    </cfRule>
  </conditionalFormatting>
  <conditionalFormatting sqref="AV59">
    <cfRule type="expression" dxfId="11083" priority="1036">
      <formula>AV59="X"</formula>
    </cfRule>
    <cfRule type="expression" dxfId="11082" priority="1037">
      <formula>AV59="후보"</formula>
    </cfRule>
  </conditionalFormatting>
  <conditionalFormatting sqref="AC59">
    <cfRule type="cellIs" dxfId="11081" priority="1033" operator="greaterThan">
      <formula>0.9</formula>
    </cfRule>
    <cfRule type="cellIs" dxfId="11080" priority="1034" operator="greaterThan">
      <formula>0.85</formula>
    </cfRule>
  </conditionalFormatting>
  <conditionalFormatting sqref="N59">
    <cfRule type="cellIs" dxfId="11079" priority="1031" operator="greaterThan">
      <formula>0.9</formula>
    </cfRule>
    <cfRule type="cellIs" dxfId="11078" priority="1032" operator="greaterThan">
      <formula>0.85</formula>
    </cfRule>
  </conditionalFormatting>
  <conditionalFormatting sqref="E59">
    <cfRule type="expression" dxfId="11077" priority="1027">
      <formula>AND(IF(OR($Q59=1,$Q59=2),1,0),IF($X59&lt;=20,1,0))</formula>
    </cfRule>
    <cfRule type="expression" dxfId="11076" priority="1028">
      <formula>AND(IF($Q59=2,1,0),IF($X59&lt;30,1,0))</formula>
    </cfRule>
    <cfRule type="expression" dxfId="11075" priority="1029">
      <formula>AND(IF($Q59=3,1,0),IF($X59&lt;30,1,0))</formula>
    </cfRule>
    <cfRule type="expression" dxfId="11074" priority="1030">
      <formula>AND(IF($Q59=3,1,IF($Q59=4,1,0)),IF($F59&lt;=85,1,0))</formula>
    </cfRule>
  </conditionalFormatting>
  <conditionalFormatting sqref="X59">
    <cfRule type="expression" dxfId="11073" priority="1023">
      <formula>AND(IF(OR($Q59=1,$Q59=2),1,0),IF($X59&lt;=20,1,0))</formula>
    </cfRule>
    <cfRule type="expression" dxfId="11072" priority="1024">
      <formula>AND(IF($Q59=2,1,0),IF($X59&lt;30,1,0))</formula>
    </cfRule>
    <cfRule type="expression" dxfId="11071" priority="1025">
      <formula>AND(IF($Q59=3,1,0),IF($X59&lt;30,1,0))</formula>
    </cfRule>
    <cfRule type="expression" dxfId="11070" priority="1026">
      <formula>AND(IF($Q59=3,1,IF($Q59=4,1,0)),IF($F59&lt;=85,1,0))</formula>
    </cfRule>
  </conditionalFormatting>
  <conditionalFormatting sqref="AI59">
    <cfRule type="expression" dxfId="11069" priority="1019">
      <formula>AND(IF(OR($Q59=1,$Q59=2),1,0),IF($X59&lt;=20,1,0))</formula>
    </cfRule>
    <cfRule type="expression" dxfId="11068" priority="1020">
      <formula>AND(IF($Q59=2,1,0),IF($X59&lt;30,1,0))</formula>
    </cfRule>
    <cfRule type="expression" dxfId="11067" priority="1021">
      <formula>AND(IF($Q59=3,1,0),IF($X59&lt;30,1,0))</formula>
    </cfRule>
    <cfRule type="expression" dxfId="11066" priority="1022">
      <formula>AND(IF($Q59=3,1,IF($Q59=4,1,0)),IF($F59&lt;=85,1,0))</formula>
    </cfRule>
  </conditionalFormatting>
  <conditionalFormatting sqref="AV60">
    <cfRule type="expression" dxfId="11065" priority="1017">
      <formula>AV60="X"</formula>
    </cfRule>
    <cfRule type="expression" dxfId="11064" priority="1018">
      <formula>AV60="후보"</formula>
    </cfRule>
  </conditionalFormatting>
  <conditionalFormatting sqref="AC60">
    <cfRule type="cellIs" dxfId="11063" priority="1014" operator="greaterThan">
      <formula>0.9</formula>
    </cfRule>
    <cfRule type="cellIs" dxfId="11062" priority="1015" operator="greaterThan">
      <formula>0.85</formula>
    </cfRule>
  </conditionalFormatting>
  <conditionalFormatting sqref="N60">
    <cfRule type="cellIs" dxfId="11061" priority="1012" operator="greaterThan">
      <formula>0.9</formula>
    </cfRule>
    <cfRule type="cellIs" dxfId="11060" priority="1013" operator="greaterThan">
      <formula>0.85</formula>
    </cfRule>
  </conditionalFormatting>
  <conditionalFormatting sqref="E60">
    <cfRule type="expression" dxfId="11059" priority="1008">
      <formula>AND(IF(OR($Q60=1,$Q60=2),1,0),IF($X60&lt;=20,1,0))</formula>
    </cfRule>
    <cfRule type="expression" dxfId="11058" priority="1009">
      <formula>AND(IF($Q60=2,1,0),IF($X60&lt;30,1,0))</formula>
    </cfRule>
    <cfRule type="expression" dxfId="11057" priority="1010">
      <formula>AND(IF($Q60=3,1,0),IF($X60&lt;30,1,0))</formula>
    </cfRule>
    <cfRule type="expression" dxfId="11056" priority="1011">
      <formula>AND(IF($Q60=3,1,IF($Q60=4,1,0)),IF($F60&lt;=85,1,0))</formula>
    </cfRule>
  </conditionalFormatting>
  <conditionalFormatting sqref="X60">
    <cfRule type="expression" dxfId="11055" priority="1004">
      <formula>AND(IF(OR($Q60=1,$Q60=2),1,0),IF($X60&lt;=20,1,0))</formula>
    </cfRule>
    <cfRule type="expression" dxfId="11054" priority="1005">
      <formula>AND(IF($Q60=2,1,0),IF($X60&lt;30,1,0))</formula>
    </cfRule>
    <cfRule type="expression" dxfId="11053" priority="1006">
      <formula>AND(IF($Q60=3,1,0),IF($X60&lt;30,1,0))</formula>
    </cfRule>
    <cfRule type="expression" dxfId="11052" priority="1007">
      <formula>AND(IF($Q60=3,1,IF($Q60=4,1,0)),IF($F60&lt;=85,1,0))</formula>
    </cfRule>
  </conditionalFormatting>
  <conditionalFormatting sqref="AI60">
    <cfRule type="expression" dxfId="11051" priority="1000">
      <formula>AND(IF(OR($Q60=1,$Q60=2),1,0),IF($X60&lt;=20,1,0))</formula>
    </cfRule>
    <cfRule type="expression" dxfId="11050" priority="1001">
      <formula>AND(IF($Q60=2,1,0),IF($X60&lt;30,1,0))</formula>
    </cfRule>
    <cfRule type="expression" dxfId="11049" priority="1002">
      <formula>AND(IF($Q60=3,1,0),IF($X60&lt;30,1,0))</formula>
    </cfRule>
    <cfRule type="expression" dxfId="11048" priority="1003">
      <formula>AND(IF($Q60=3,1,IF($Q60=4,1,0)),IF($F60&lt;=85,1,0))</formula>
    </cfRule>
  </conditionalFormatting>
  <conditionalFormatting sqref="AV61">
    <cfRule type="expression" dxfId="11047" priority="998">
      <formula>AV61="X"</formula>
    </cfRule>
    <cfRule type="expression" dxfId="11046" priority="999">
      <formula>AV61="후보"</formula>
    </cfRule>
  </conditionalFormatting>
  <conditionalFormatting sqref="AC61">
    <cfRule type="cellIs" dxfId="11045" priority="995" operator="greaterThan">
      <formula>0.9</formula>
    </cfRule>
    <cfRule type="cellIs" dxfId="11044" priority="996" operator="greaterThan">
      <formula>0.85</formula>
    </cfRule>
  </conditionalFormatting>
  <conditionalFormatting sqref="N61">
    <cfRule type="cellIs" dxfId="11043" priority="993" operator="greaterThan">
      <formula>0.9</formula>
    </cfRule>
    <cfRule type="cellIs" dxfId="11042" priority="994" operator="greaterThan">
      <formula>0.85</formula>
    </cfRule>
  </conditionalFormatting>
  <conditionalFormatting sqref="E61">
    <cfRule type="expression" dxfId="11041" priority="989">
      <formula>AND(IF(OR($Q61=1,$Q61=2),1,0),IF($X61&lt;=20,1,0))</formula>
    </cfRule>
    <cfRule type="expression" dxfId="11040" priority="990">
      <formula>AND(IF($Q61=2,1,0),IF($X61&lt;30,1,0))</formula>
    </cfRule>
    <cfRule type="expression" dxfId="11039" priority="991">
      <formula>AND(IF($Q61=3,1,0),IF($X61&lt;30,1,0))</formula>
    </cfRule>
    <cfRule type="expression" dxfId="11038" priority="992">
      <formula>AND(IF($Q61=3,1,IF($Q61=4,1,0)),IF($F61&lt;=85,1,0))</formula>
    </cfRule>
  </conditionalFormatting>
  <conditionalFormatting sqref="X61">
    <cfRule type="expression" dxfId="11037" priority="985">
      <formula>AND(IF(OR($Q61=1,$Q61=2),1,0),IF($X61&lt;=20,1,0))</formula>
    </cfRule>
    <cfRule type="expression" dxfId="11036" priority="986">
      <formula>AND(IF($Q61=2,1,0),IF($X61&lt;30,1,0))</formula>
    </cfRule>
    <cfRule type="expression" dxfId="11035" priority="987">
      <formula>AND(IF($Q61=3,1,0),IF($X61&lt;30,1,0))</formula>
    </cfRule>
    <cfRule type="expression" dxfId="11034" priority="988">
      <formula>AND(IF($Q61=3,1,IF($Q61=4,1,0)),IF($F61&lt;=85,1,0))</formula>
    </cfRule>
  </conditionalFormatting>
  <conditionalFormatting sqref="AI61">
    <cfRule type="expression" dxfId="11033" priority="981">
      <formula>AND(IF(OR($Q61=1,$Q61=2),1,0),IF($X61&lt;=20,1,0))</formula>
    </cfRule>
    <cfRule type="expression" dxfId="11032" priority="982">
      <formula>AND(IF($Q61=2,1,0),IF($X61&lt;30,1,0))</formula>
    </cfRule>
    <cfRule type="expression" dxfId="11031" priority="983">
      <formula>AND(IF($Q61=3,1,0),IF($X61&lt;30,1,0))</formula>
    </cfRule>
    <cfRule type="expression" dxfId="11030" priority="984">
      <formula>AND(IF($Q61=3,1,IF($Q61=4,1,0)),IF($F61&lt;=85,1,0))</formula>
    </cfRule>
  </conditionalFormatting>
  <conditionalFormatting sqref="AV62">
    <cfRule type="expression" dxfId="11029" priority="979">
      <formula>AV62="X"</formula>
    </cfRule>
    <cfRule type="expression" dxfId="11028" priority="980">
      <formula>AV62="후보"</formula>
    </cfRule>
  </conditionalFormatting>
  <conditionalFormatting sqref="AC62">
    <cfRule type="cellIs" dxfId="11027" priority="976" operator="greaterThan">
      <formula>0.9</formula>
    </cfRule>
    <cfRule type="cellIs" dxfId="11026" priority="977" operator="greaterThan">
      <formula>0.85</formula>
    </cfRule>
  </conditionalFormatting>
  <conditionalFormatting sqref="N62">
    <cfRule type="cellIs" dxfId="11025" priority="974" operator="greaterThan">
      <formula>0.9</formula>
    </cfRule>
    <cfRule type="cellIs" dxfId="11024" priority="975" operator="greaterThan">
      <formula>0.85</formula>
    </cfRule>
  </conditionalFormatting>
  <conditionalFormatting sqref="E62">
    <cfRule type="expression" dxfId="11023" priority="970">
      <formula>AND(IF(OR($Q62=1,$Q62=2),1,0),IF($X62&lt;=20,1,0))</formula>
    </cfRule>
    <cfRule type="expression" dxfId="11022" priority="971">
      <formula>AND(IF($Q62=2,1,0),IF($X62&lt;30,1,0))</formula>
    </cfRule>
    <cfRule type="expression" dxfId="11021" priority="972">
      <formula>AND(IF($Q62=3,1,0),IF($X62&lt;30,1,0))</formula>
    </cfRule>
    <cfRule type="expression" dxfId="11020" priority="973">
      <formula>AND(IF($Q62=3,1,IF($Q62=4,1,0)),IF($F62&lt;=85,1,0))</formula>
    </cfRule>
  </conditionalFormatting>
  <conditionalFormatting sqref="X62">
    <cfRule type="expression" dxfId="11019" priority="966">
      <formula>AND(IF(OR($Q62=1,$Q62=2),1,0),IF($X62&lt;=20,1,0))</formula>
    </cfRule>
    <cfRule type="expression" dxfId="11018" priority="967">
      <formula>AND(IF($Q62=2,1,0),IF($X62&lt;30,1,0))</formula>
    </cfRule>
    <cfRule type="expression" dxfId="11017" priority="968">
      <formula>AND(IF($Q62=3,1,0),IF($X62&lt;30,1,0))</formula>
    </cfRule>
    <cfRule type="expression" dxfId="11016" priority="969">
      <formula>AND(IF($Q62=3,1,IF($Q62=4,1,0)),IF($F62&lt;=85,1,0))</formula>
    </cfRule>
  </conditionalFormatting>
  <conditionalFormatting sqref="AI62">
    <cfRule type="expression" dxfId="11015" priority="962">
      <formula>AND(IF(OR($Q62=1,$Q62=2),1,0),IF($X62&lt;=20,1,0))</formula>
    </cfRule>
    <cfRule type="expression" dxfId="11014" priority="963">
      <formula>AND(IF($Q62=2,1,0),IF($X62&lt;30,1,0))</formula>
    </cfRule>
    <cfRule type="expression" dxfId="11013" priority="964">
      <formula>AND(IF($Q62=3,1,0),IF($X62&lt;30,1,0))</formula>
    </cfRule>
    <cfRule type="expression" dxfId="11012" priority="965">
      <formula>AND(IF($Q62=3,1,IF($Q62=4,1,0)),IF($F62&lt;=85,1,0))</formula>
    </cfRule>
  </conditionalFormatting>
  <conditionalFormatting sqref="AV63">
    <cfRule type="expression" dxfId="11011" priority="960">
      <formula>AV63="X"</formula>
    </cfRule>
    <cfRule type="expression" dxfId="11010" priority="961">
      <formula>AV63="후보"</formula>
    </cfRule>
  </conditionalFormatting>
  <conditionalFormatting sqref="AC63">
    <cfRule type="cellIs" dxfId="11009" priority="957" operator="greaterThan">
      <formula>0.9</formula>
    </cfRule>
    <cfRule type="cellIs" dxfId="11008" priority="958" operator="greaterThan">
      <formula>0.85</formula>
    </cfRule>
  </conditionalFormatting>
  <conditionalFormatting sqref="N63">
    <cfRule type="cellIs" dxfId="11007" priority="955" operator="greaterThan">
      <formula>0.9</formula>
    </cfRule>
    <cfRule type="cellIs" dxfId="11006" priority="956" operator="greaterThan">
      <formula>0.85</formula>
    </cfRule>
  </conditionalFormatting>
  <conditionalFormatting sqref="E63">
    <cfRule type="expression" dxfId="11005" priority="951">
      <formula>AND(IF(OR($Q63=1,$Q63=2),1,0),IF($X63&lt;=20,1,0))</formula>
    </cfRule>
    <cfRule type="expression" dxfId="11004" priority="952">
      <formula>AND(IF($Q63=2,1,0),IF($X63&lt;30,1,0))</formula>
    </cfRule>
    <cfRule type="expression" dxfId="11003" priority="953">
      <formula>AND(IF($Q63=3,1,0),IF($X63&lt;30,1,0))</formula>
    </cfRule>
    <cfRule type="expression" dxfId="11002" priority="954">
      <formula>AND(IF($Q63=3,1,IF($Q63=4,1,0)),IF($F63&lt;=85,1,0))</formula>
    </cfRule>
  </conditionalFormatting>
  <conditionalFormatting sqref="X63">
    <cfRule type="expression" dxfId="11001" priority="947">
      <formula>AND(IF(OR($Q63=1,$Q63=2),1,0),IF($X63&lt;=20,1,0))</formula>
    </cfRule>
    <cfRule type="expression" dxfId="11000" priority="948">
      <formula>AND(IF($Q63=2,1,0),IF($X63&lt;30,1,0))</formula>
    </cfRule>
    <cfRule type="expression" dxfId="10999" priority="949">
      <formula>AND(IF($Q63=3,1,0),IF($X63&lt;30,1,0))</formula>
    </cfRule>
    <cfRule type="expression" dxfId="10998" priority="950">
      <formula>AND(IF($Q63=3,1,IF($Q63=4,1,0)),IF($F63&lt;=85,1,0))</formula>
    </cfRule>
  </conditionalFormatting>
  <conditionalFormatting sqref="AI63">
    <cfRule type="expression" dxfId="10997" priority="943">
      <formula>AND(IF(OR($Q63=1,$Q63=2),1,0),IF($X63&lt;=20,1,0))</formula>
    </cfRule>
    <cfRule type="expression" dxfId="10996" priority="944">
      <formula>AND(IF($Q63=2,1,0),IF($X63&lt;30,1,0))</formula>
    </cfRule>
    <cfRule type="expression" dxfId="10995" priority="945">
      <formula>AND(IF($Q63=3,1,0),IF($X63&lt;30,1,0))</formula>
    </cfRule>
    <cfRule type="expression" dxfId="10994" priority="946">
      <formula>AND(IF($Q63=3,1,IF($Q63=4,1,0)),IF($F63&lt;=85,1,0))</formula>
    </cfRule>
  </conditionalFormatting>
  <conditionalFormatting sqref="AV64">
    <cfRule type="expression" dxfId="10993" priority="941">
      <formula>AV64="X"</formula>
    </cfRule>
    <cfRule type="expression" dxfId="10992" priority="942">
      <formula>AV64="후보"</formula>
    </cfRule>
  </conditionalFormatting>
  <conditionalFormatting sqref="AC64 N64">
    <cfRule type="cellIs" dxfId="10991" priority="938" operator="greaterThan">
      <formula>0.9</formula>
    </cfRule>
    <cfRule type="cellIs" dxfId="10990" priority="939" operator="greaterThan">
      <formula>0.85</formula>
    </cfRule>
  </conditionalFormatting>
  <conditionalFormatting sqref="AV65">
    <cfRule type="expression" dxfId="10989" priority="936">
      <formula>AV65="X"</formula>
    </cfRule>
    <cfRule type="expression" dxfId="10988" priority="937">
      <formula>AV65="후보"</formula>
    </cfRule>
  </conditionalFormatting>
  <conditionalFormatting sqref="AC65">
    <cfRule type="cellIs" dxfId="10987" priority="933" operator="greaterThan">
      <formula>0.9</formula>
    </cfRule>
    <cfRule type="cellIs" dxfId="10986" priority="934" operator="greaterThan">
      <formula>0.85</formula>
    </cfRule>
  </conditionalFormatting>
  <conditionalFormatting sqref="N65">
    <cfRule type="cellIs" dxfId="10985" priority="931" operator="greaterThan">
      <formula>0.9</formula>
    </cfRule>
    <cfRule type="cellIs" dxfId="10984" priority="932" operator="greaterThan">
      <formula>0.85</formula>
    </cfRule>
  </conditionalFormatting>
  <conditionalFormatting sqref="E65">
    <cfRule type="expression" dxfId="10983" priority="927">
      <formula>AND(IF(OR($Q65=1,$Q65=2),1,0),IF($X65&lt;=20,1,0))</formula>
    </cfRule>
    <cfRule type="expression" dxfId="10982" priority="928">
      <formula>AND(IF($Q65=2,1,0),IF($X65&lt;30,1,0))</formula>
    </cfRule>
    <cfRule type="expression" dxfId="10981" priority="929">
      <formula>AND(IF($Q65=3,1,0),IF($X65&lt;30,1,0))</formula>
    </cfRule>
    <cfRule type="expression" dxfId="10980" priority="930">
      <formula>AND(IF($Q65=3,1,IF($Q65=4,1,0)),IF($F65&lt;=85,1,0))</formula>
    </cfRule>
  </conditionalFormatting>
  <conditionalFormatting sqref="X65">
    <cfRule type="expression" dxfId="10979" priority="923">
      <formula>AND(IF(OR($Q65=1,$Q65=2),1,0),IF($X65&lt;=20,1,0))</formula>
    </cfRule>
    <cfRule type="expression" dxfId="10978" priority="924">
      <formula>AND(IF($Q65=2,1,0),IF($X65&lt;30,1,0))</formula>
    </cfRule>
    <cfRule type="expression" dxfId="10977" priority="925">
      <formula>AND(IF($Q65=3,1,0),IF($X65&lt;30,1,0))</formula>
    </cfRule>
    <cfRule type="expression" dxfId="10976" priority="926">
      <formula>AND(IF($Q65=3,1,IF($Q65=4,1,0)),IF($F65&lt;=85,1,0))</formula>
    </cfRule>
  </conditionalFormatting>
  <conditionalFormatting sqref="AI65">
    <cfRule type="expression" dxfId="10975" priority="919">
      <formula>AND(IF(OR($Q65=1,$Q65=2),1,0),IF($X65&lt;=20,1,0))</formula>
    </cfRule>
    <cfRule type="expression" dxfId="10974" priority="920">
      <formula>AND(IF($Q65=2,1,0),IF($X65&lt;30,1,0))</formula>
    </cfRule>
    <cfRule type="expression" dxfId="10973" priority="921">
      <formula>AND(IF($Q65=3,1,0),IF($X65&lt;30,1,0))</formula>
    </cfRule>
    <cfRule type="expression" dxfId="10972" priority="922">
      <formula>AND(IF($Q65=3,1,IF($Q65=4,1,0)),IF($F65&lt;=85,1,0))</formula>
    </cfRule>
  </conditionalFormatting>
  <conditionalFormatting sqref="AV66">
    <cfRule type="expression" dxfId="10971" priority="917">
      <formula>AV66="X"</formula>
    </cfRule>
    <cfRule type="expression" dxfId="10970" priority="918">
      <formula>AV66="후보"</formula>
    </cfRule>
  </conditionalFormatting>
  <conditionalFormatting sqref="AC66">
    <cfRule type="cellIs" dxfId="10969" priority="914" operator="greaterThan">
      <formula>0.9</formula>
    </cfRule>
    <cfRule type="cellIs" dxfId="10968" priority="915" operator="greaterThan">
      <formula>0.85</formula>
    </cfRule>
  </conditionalFormatting>
  <conditionalFormatting sqref="N66">
    <cfRule type="cellIs" dxfId="10967" priority="912" operator="greaterThan">
      <formula>0.9</formula>
    </cfRule>
    <cfRule type="cellIs" dxfId="10966" priority="913" operator="greaterThan">
      <formula>0.85</formula>
    </cfRule>
  </conditionalFormatting>
  <conditionalFormatting sqref="E66">
    <cfRule type="expression" dxfId="10965" priority="908">
      <formula>AND(IF(OR($Q66=1,$Q66=2),1,0),IF($X66&lt;=20,1,0))</formula>
    </cfRule>
    <cfRule type="expression" dxfId="10964" priority="909">
      <formula>AND(IF($Q66=2,1,0),IF($X66&lt;30,1,0))</formula>
    </cfRule>
    <cfRule type="expression" dxfId="10963" priority="910">
      <formula>AND(IF($Q66=3,1,0),IF($X66&lt;30,1,0))</formula>
    </cfRule>
    <cfRule type="expression" dxfId="10962" priority="911">
      <formula>AND(IF($Q66=3,1,IF($Q66=4,1,0)),IF($F66&lt;=85,1,0))</formula>
    </cfRule>
  </conditionalFormatting>
  <conditionalFormatting sqref="X66">
    <cfRule type="expression" dxfId="10961" priority="904">
      <formula>AND(IF(OR($Q66=1,$Q66=2),1,0),IF($X66&lt;=20,1,0))</formula>
    </cfRule>
    <cfRule type="expression" dxfId="10960" priority="905">
      <formula>AND(IF($Q66=2,1,0),IF($X66&lt;30,1,0))</formula>
    </cfRule>
    <cfRule type="expression" dxfId="10959" priority="906">
      <formula>AND(IF($Q66=3,1,0),IF($X66&lt;30,1,0))</formula>
    </cfRule>
    <cfRule type="expression" dxfId="10958" priority="907">
      <formula>AND(IF($Q66=3,1,IF($Q66=4,1,0)),IF($F66&lt;=85,1,0))</formula>
    </cfRule>
  </conditionalFormatting>
  <conditionalFormatting sqref="AI66">
    <cfRule type="expression" dxfId="10957" priority="900">
      <formula>AND(IF(OR($Q66=1,$Q66=2),1,0),IF($X66&lt;=20,1,0))</formula>
    </cfRule>
    <cfRule type="expression" dxfId="10956" priority="901">
      <formula>AND(IF($Q66=2,1,0),IF($X66&lt;30,1,0))</formula>
    </cfRule>
    <cfRule type="expression" dxfId="10955" priority="902">
      <formula>AND(IF($Q66=3,1,0),IF($X66&lt;30,1,0))</formula>
    </cfRule>
    <cfRule type="expression" dxfId="10954" priority="903">
      <formula>AND(IF($Q66=3,1,IF($Q66=4,1,0)),IF($F66&lt;=85,1,0))</formula>
    </cfRule>
  </conditionalFormatting>
  <conditionalFormatting sqref="AV67">
    <cfRule type="expression" dxfId="10953" priority="898">
      <formula>AV67="X"</formula>
    </cfRule>
    <cfRule type="expression" dxfId="10952" priority="899">
      <formula>AV67="후보"</formula>
    </cfRule>
  </conditionalFormatting>
  <conditionalFormatting sqref="AC67">
    <cfRule type="cellIs" dxfId="10951" priority="895" operator="greaterThan">
      <formula>0.9</formula>
    </cfRule>
    <cfRule type="cellIs" dxfId="10950" priority="896" operator="greaterThan">
      <formula>0.85</formula>
    </cfRule>
  </conditionalFormatting>
  <conditionalFormatting sqref="N67">
    <cfRule type="cellIs" dxfId="10949" priority="893" operator="greaterThan">
      <formula>0.9</formula>
    </cfRule>
    <cfRule type="cellIs" dxfId="10948" priority="894" operator="greaterThan">
      <formula>0.85</formula>
    </cfRule>
  </conditionalFormatting>
  <conditionalFormatting sqref="E67">
    <cfRule type="expression" dxfId="10947" priority="889">
      <formula>AND(IF(OR($Q67=1,$Q67=2),1,0),IF($X67&lt;=20,1,0))</formula>
    </cfRule>
    <cfRule type="expression" dxfId="10946" priority="890">
      <formula>AND(IF($Q67=2,1,0),IF($X67&lt;30,1,0))</formula>
    </cfRule>
    <cfRule type="expression" dxfId="10945" priority="891">
      <formula>AND(IF($Q67=3,1,0),IF($X67&lt;30,1,0))</formula>
    </cfRule>
    <cfRule type="expression" dxfId="10944" priority="892">
      <formula>AND(IF($Q67=3,1,IF($Q67=4,1,0)),IF($F67&lt;=85,1,0))</formula>
    </cfRule>
  </conditionalFormatting>
  <conditionalFormatting sqref="X67">
    <cfRule type="expression" dxfId="10943" priority="885">
      <formula>AND(IF(OR($Q67=1,$Q67=2),1,0),IF($X67&lt;=20,1,0))</formula>
    </cfRule>
    <cfRule type="expression" dxfId="10942" priority="886">
      <formula>AND(IF($Q67=2,1,0),IF($X67&lt;30,1,0))</formula>
    </cfRule>
    <cfRule type="expression" dxfId="10941" priority="887">
      <formula>AND(IF($Q67=3,1,0),IF($X67&lt;30,1,0))</formula>
    </cfRule>
    <cfRule type="expression" dxfId="10940" priority="888">
      <formula>AND(IF($Q67=3,1,IF($Q67=4,1,0)),IF($F67&lt;=85,1,0))</formula>
    </cfRule>
  </conditionalFormatting>
  <conditionalFormatting sqref="AI67">
    <cfRule type="expression" dxfId="10939" priority="881">
      <formula>AND(IF(OR($Q67=1,$Q67=2),1,0),IF($X67&lt;=20,1,0))</formula>
    </cfRule>
    <cfRule type="expression" dxfId="10938" priority="882">
      <formula>AND(IF($Q67=2,1,0),IF($X67&lt;30,1,0))</formula>
    </cfRule>
    <cfRule type="expression" dxfId="10937" priority="883">
      <formula>AND(IF($Q67=3,1,0),IF($X67&lt;30,1,0))</formula>
    </cfRule>
    <cfRule type="expression" dxfId="10936" priority="884">
      <formula>AND(IF($Q67=3,1,IF($Q67=4,1,0)),IF($F67&lt;=85,1,0))</formula>
    </cfRule>
  </conditionalFormatting>
  <conditionalFormatting sqref="AV68">
    <cfRule type="expression" dxfId="10935" priority="879">
      <formula>AV68="X"</formula>
    </cfRule>
    <cfRule type="expression" dxfId="10934" priority="880">
      <formula>AV68="후보"</formula>
    </cfRule>
  </conditionalFormatting>
  <conditionalFormatting sqref="AC68">
    <cfRule type="cellIs" dxfId="10933" priority="876" operator="greaterThan">
      <formula>0.9</formula>
    </cfRule>
    <cfRule type="cellIs" dxfId="10932" priority="877" operator="greaterThan">
      <formula>0.85</formula>
    </cfRule>
  </conditionalFormatting>
  <conditionalFormatting sqref="N68">
    <cfRule type="cellIs" dxfId="10931" priority="874" operator="greaterThan">
      <formula>0.9</formula>
    </cfRule>
    <cfRule type="cellIs" dxfId="10930" priority="875" operator="greaterThan">
      <formula>0.85</formula>
    </cfRule>
  </conditionalFormatting>
  <conditionalFormatting sqref="E68">
    <cfRule type="expression" dxfId="10929" priority="870">
      <formula>AND(IF(OR($Q68=1,$Q68=2),1,0),IF($X68&lt;=20,1,0))</formula>
    </cfRule>
    <cfRule type="expression" dxfId="10928" priority="871">
      <formula>AND(IF($Q68=2,1,0),IF($X68&lt;30,1,0))</formula>
    </cfRule>
    <cfRule type="expression" dxfId="10927" priority="872">
      <formula>AND(IF($Q68=3,1,0),IF($X68&lt;30,1,0))</formula>
    </cfRule>
    <cfRule type="expression" dxfId="10926" priority="873">
      <formula>AND(IF($Q68=3,1,IF($Q68=4,1,0)),IF($F68&lt;=85,1,0))</formula>
    </cfRule>
  </conditionalFormatting>
  <conditionalFormatting sqref="X68">
    <cfRule type="expression" dxfId="10925" priority="866">
      <formula>AND(IF(OR($Q68=1,$Q68=2),1,0),IF($X68&lt;=20,1,0))</formula>
    </cfRule>
    <cfRule type="expression" dxfId="10924" priority="867">
      <formula>AND(IF($Q68=2,1,0),IF($X68&lt;30,1,0))</formula>
    </cfRule>
    <cfRule type="expression" dxfId="10923" priority="868">
      <formula>AND(IF($Q68=3,1,0),IF($X68&lt;30,1,0))</formula>
    </cfRule>
    <cfRule type="expression" dxfId="10922" priority="869">
      <formula>AND(IF($Q68=3,1,IF($Q68=4,1,0)),IF($F68&lt;=85,1,0))</formula>
    </cfRule>
  </conditionalFormatting>
  <conditionalFormatting sqref="AI68">
    <cfRule type="expression" dxfId="10921" priority="862">
      <formula>AND(IF(OR($Q68=1,$Q68=2),1,0),IF($X68&lt;=20,1,0))</formula>
    </cfRule>
    <cfRule type="expression" dxfId="10920" priority="863">
      <formula>AND(IF($Q68=2,1,0),IF($X68&lt;30,1,0))</formula>
    </cfRule>
    <cfRule type="expression" dxfId="10919" priority="864">
      <formula>AND(IF($Q68=3,1,0),IF($X68&lt;30,1,0))</formula>
    </cfRule>
    <cfRule type="expression" dxfId="10918" priority="865">
      <formula>AND(IF($Q68=3,1,IF($Q68=4,1,0)),IF($F68&lt;=85,1,0))</formula>
    </cfRule>
  </conditionalFormatting>
  <conditionalFormatting sqref="AV69">
    <cfRule type="expression" dxfId="10917" priority="860">
      <formula>AV69="X"</formula>
    </cfRule>
    <cfRule type="expression" dxfId="10916" priority="861">
      <formula>AV69="후보"</formula>
    </cfRule>
  </conditionalFormatting>
  <conditionalFormatting sqref="AC69 N69">
    <cfRule type="cellIs" dxfId="10915" priority="857" operator="greaterThan">
      <formula>0.9</formula>
    </cfRule>
    <cfRule type="cellIs" dxfId="10914" priority="858" operator="greaterThan">
      <formula>0.85</formula>
    </cfRule>
  </conditionalFormatting>
  <conditionalFormatting sqref="AV70">
    <cfRule type="expression" dxfId="10913" priority="855">
      <formula>AV70="X"</formula>
    </cfRule>
    <cfRule type="expression" dxfId="10912" priority="856">
      <formula>AV70="후보"</formula>
    </cfRule>
  </conditionalFormatting>
  <conditionalFormatting sqref="AC70">
    <cfRule type="cellIs" dxfId="10911" priority="852" operator="greaterThan">
      <formula>0.9</formula>
    </cfRule>
    <cfRule type="cellIs" dxfId="10910" priority="853" operator="greaterThan">
      <formula>0.85</formula>
    </cfRule>
  </conditionalFormatting>
  <conditionalFormatting sqref="N70">
    <cfRule type="cellIs" dxfId="10909" priority="850" operator="greaterThan">
      <formula>0.9</formula>
    </cfRule>
    <cfRule type="cellIs" dxfId="10908" priority="851" operator="greaterThan">
      <formula>0.85</formula>
    </cfRule>
  </conditionalFormatting>
  <conditionalFormatting sqref="E70">
    <cfRule type="expression" dxfId="10907" priority="846">
      <formula>AND(IF(OR($Q70=1,$Q70=2),1,0),IF($X70&lt;=20,1,0))</formula>
    </cfRule>
    <cfRule type="expression" dxfId="10906" priority="847">
      <formula>AND(IF($Q70=2,1,0),IF($X70&lt;30,1,0))</formula>
    </cfRule>
    <cfRule type="expression" dxfId="10905" priority="848">
      <formula>AND(IF($Q70=3,1,0),IF($X70&lt;30,1,0))</formula>
    </cfRule>
    <cfRule type="expression" dxfId="10904" priority="849">
      <formula>AND(IF($Q70=3,1,IF($Q70=4,1,0)),IF($F70&lt;=85,1,0))</formula>
    </cfRule>
  </conditionalFormatting>
  <conditionalFormatting sqref="X70">
    <cfRule type="expression" dxfId="10903" priority="842">
      <formula>AND(IF(OR($Q70=1,$Q70=2),1,0),IF($X70&lt;=20,1,0))</formula>
    </cfRule>
    <cfRule type="expression" dxfId="10902" priority="843">
      <formula>AND(IF($Q70=2,1,0),IF($X70&lt;30,1,0))</formula>
    </cfRule>
    <cfRule type="expression" dxfId="10901" priority="844">
      <formula>AND(IF($Q70=3,1,0),IF($X70&lt;30,1,0))</formula>
    </cfRule>
    <cfRule type="expression" dxfId="10900" priority="845">
      <formula>AND(IF($Q70=3,1,IF($Q70=4,1,0)),IF($F70&lt;=85,1,0))</formula>
    </cfRule>
  </conditionalFormatting>
  <conditionalFormatting sqref="AI70">
    <cfRule type="expression" dxfId="10899" priority="838">
      <formula>AND(IF(OR($Q70=1,$Q70=2),1,0),IF($X70&lt;=20,1,0))</formula>
    </cfRule>
    <cfRule type="expression" dxfId="10898" priority="839">
      <formula>AND(IF($Q70=2,1,0),IF($X70&lt;30,1,0))</formula>
    </cfRule>
    <cfRule type="expression" dxfId="10897" priority="840">
      <formula>AND(IF($Q70=3,1,0),IF($X70&lt;30,1,0))</formula>
    </cfRule>
    <cfRule type="expression" dxfId="10896" priority="841">
      <formula>AND(IF($Q70=3,1,IF($Q70=4,1,0)),IF($F70&lt;=85,1,0))</formula>
    </cfRule>
  </conditionalFormatting>
  <conditionalFormatting sqref="AV71">
    <cfRule type="expression" dxfId="10895" priority="836">
      <formula>AV71="X"</formula>
    </cfRule>
    <cfRule type="expression" dxfId="10894" priority="837">
      <formula>AV71="후보"</formula>
    </cfRule>
  </conditionalFormatting>
  <conditionalFormatting sqref="AC71">
    <cfRule type="cellIs" dxfId="10893" priority="833" operator="greaterThan">
      <formula>0.9</formula>
    </cfRule>
    <cfRule type="cellIs" dxfId="10892" priority="834" operator="greaterThan">
      <formula>0.85</formula>
    </cfRule>
  </conditionalFormatting>
  <conditionalFormatting sqref="N71">
    <cfRule type="cellIs" dxfId="10891" priority="831" operator="greaterThan">
      <formula>0.9</formula>
    </cfRule>
    <cfRule type="cellIs" dxfId="10890" priority="832" operator="greaterThan">
      <formula>0.85</formula>
    </cfRule>
  </conditionalFormatting>
  <conditionalFormatting sqref="E71">
    <cfRule type="expression" dxfId="10889" priority="827">
      <formula>AND(IF(OR($Q71=1,$Q71=2),1,0),IF($X71&lt;=20,1,0))</formula>
    </cfRule>
    <cfRule type="expression" dxfId="10888" priority="828">
      <formula>AND(IF($Q71=2,1,0),IF($X71&lt;30,1,0))</formula>
    </cfRule>
    <cfRule type="expression" dxfId="10887" priority="829">
      <formula>AND(IF($Q71=3,1,0),IF($X71&lt;30,1,0))</formula>
    </cfRule>
    <cfRule type="expression" dxfId="10886" priority="830">
      <formula>AND(IF($Q71=3,1,IF($Q71=4,1,0)),IF($F71&lt;=85,1,0))</formula>
    </cfRule>
  </conditionalFormatting>
  <conditionalFormatting sqref="X71">
    <cfRule type="expression" dxfId="10885" priority="823">
      <formula>AND(IF(OR($Q71=1,$Q71=2),1,0),IF($X71&lt;=20,1,0))</formula>
    </cfRule>
    <cfRule type="expression" dxfId="10884" priority="824">
      <formula>AND(IF($Q71=2,1,0),IF($X71&lt;30,1,0))</formula>
    </cfRule>
    <cfRule type="expression" dxfId="10883" priority="825">
      <formula>AND(IF($Q71=3,1,0),IF($X71&lt;30,1,0))</formula>
    </cfRule>
    <cfRule type="expression" dxfId="10882" priority="826">
      <formula>AND(IF($Q71=3,1,IF($Q71=4,1,0)),IF($F71&lt;=85,1,0))</formula>
    </cfRule>
  </conditionalFormatting>
  <conditionalFormatting sqref="AI71">
    <cfRule type="expression" dxfId="10881" priority="819">
      <formula>AND(IF(OR($Q71=1,$Q71=2),1,0),IF($X71&lt;=20,1,0))</formula>
    </cfRule>
    <cfRule type="expression" dxfId="10880" priority="820">
      <formula>AND(IF($Q71=2,1,0),IF($X71&lt;30,1,0))</formula>
    </cfRule>
    <cfRule type="expression" dxfId="10879" priority="821">
      <formula>AND(IF($Q71=3,1,0),IF($X71&lt;30,1,0))</formula>
    </cfRule>
    <cfRule type="expression" dxfId="10878" priority="822">
      <formula>AND(IF($Q71=3,1,IF($Q71=4,1,0)),IF($F71&lt;=85,1,0))</formula>
    </cfRule>
  </conditionalFormatting>
  <conditionalFormatting sqref="AV72">
    <cfRule type="expression" dxfId="10877" priority="817">
      <formula>AV72="X"</formula>
    </cfRule>
    <cfRule type="expression" dxfId="10876" priority="818">
      <formula>AV72="후보"</formula>
    </cfRule>
  </conditionalFormatting>
  <conditionalFormatting sqref="AC72">
    <cfRule type="cellIs" dxfId="10875" priority="814" operator="greaterThan">
      <formula>0.9</formula>
    </cfRule>
    <cfRule type="cellIs" dxfId="10874" priority="815" operator="greaterThan">
      <formula>0.85</formula>
    </cfRule>
  </conditionalFormatting>
  <conditionalFormatting sqref="N72">
    <cfRule type="cellIs" dxfId="10873" priority="812" operator="greaterThan">
      <formula>0.9</formula>
    </cfRule>
    <cfRule type="cellIs" dxfId="10872" priority="813" operator="greaterThan">
      <formula>0.85</formula>
    </cfRule>
  </conditionalFormatting>
  <conditionalFormatting sqref="E72">
    <cfRule type="expression" dxfId="10871" priority="808">
      <formula>AND(IF(OR($Q72=1,$Q72=2),1,0),IF($X72&lt;=20,1,0))</formula>
    </cfRule>
    <cfRule type="expression" dxfId="10870" priority="809">
      <formula>AND(IF($Q72=2,1,0),IF($X72&lt;30,1,0))</formula>
    </cfRule>
    <cfRule type="expression" dxfId="10869" priority="810">
      <formula>AND(IF($Q72=3,1,0),IF($X72&lt;30,1,0))</formula>
    </cfRule>
    <cfRule type="expression" dxfId="10868" priority="811">
      <formula>AND(IF($Q72=3,1,IF($Q72=4,1,0)),IF($F72&lt;=85,1,0))</formula>
    </cfRule>
  </conditionalFormatting>
  <conditionalFormatting sqref="X72">
    <cfRule type="expression" dxfId="10867" priority="804">
      <formula>AND(IF(OR($Q72=1,$Q72=2),1,0),IF($X72&lt;=20,1,0))</formula>
    </cfRule>
    <cfRule type="expression" dxfId="10866" priority="805">
      <formula>AND(IF($Q72=2,1,0),IF($X72&lt;30,1,0))</formula>
    </cfRule>
    <cfRule type="expression" dxfId="10865" priority="806">
      <formula>AND(IF($Q72=3,1,0),IF($X72&lt;30,1,0))</formula>
    </cfRule>
    <cfRule type="expression" dxfId="10864" priority="807">
      <formula>AND(IF($Q72=3,1,IF($Q72=4,1,0)),IF($F72&lt;=85,1,0))</formula>
    </cfRule>
  </conditionalFormatting>
  <conditionalFormatting sqref="AI72">
    <cfRule type="expression" dxfId="10863" priority="800">
      <formula>AND(IF(OR($Q72=1,$Q72=2),1,0),IF($X72&lt;=20,1,0))</formula>
    </cfRule>
    <cfRule type="expression" dxfId="10862" priority="801">
      <formula>AND(IF($Q72=2,1,0),IF($X72&lt;30,1,0))</formula>
    </cfRule>
    <cfRule type="expression" dxfId="10861" priority="802">
      <formula>AND(IF($Q72=3,1,0),IF($X72&lt;30,1,0))</formula>
    </cfRule>
    <cfRule type="expression" dxfId="10860" priority="803">
      <formula>AND(IF($Q72=3,1,IF($Q72=4,1,0)),IF($F72&lt;=85,1,0))</formula>
    </cfRule>
  </conditionalFormatting>
  <conditionalFormatting sqref="AV73">
    <cfRule type="expression" dxfId="10859" priority="798">
      <formula>AV73="X"</formula>
    </cfRule>
    <cfRule type="expression" dxfId="10858" priority="799">
      <formula>AV73="후보"</formula>
    </cfRule>
  </conditionalFormatting>
  <conditionalFormatting sqref="AC73">
    <cfRule type="cellIs" dxfId="10857" priority="795" operator="greaterThan">
      <formula>0.9</formula>
    </cfRule>
    <cfRule type="cellIs" dxfId="10856" priority="796" operator="greaterThan">
      <formula>0.85</formula>
    </cfRule>
  </conditionalFormatting>
  <conditionalFormatting sqref="N73">
    <cfRule type="cellIs" dxfId="10855" priority="793" operator="greaterThan">
      <formula>0.9</formula>
    </cfRule>
    <cfRule type="cellIs" dxfId="10854" priority="794" operator="greaterThan">
      <formula>0.85</formula>
    </cfRule>
  </conditionalFormatting>
  <conditionalFormatting sqref="E73">
    <cfRule type="expression" dxfId="10853" priority="789">
      <formula>AND(IF(OR($Q73=1,$Q73=2),1,0),IF($X73&lt;=20,1,0))</formula>
    </cfRule>
    <cfRule type="expression" dxfId="10852" priority="790">
      <formula>AND(IF($Q73=2,1,0),IF($X73&lt;30,1,0))</formula>
    </cfRule>
    <cfRule type="expression" dxfId="10851" priority="791">
      <formula>AND(IF($Q73=3,1,0),IF($X73&lt;30,1,0))</formula>
    </cfRule>
    <cfRule type="expression" dxfId="10850" priority="792">
      <formula>AND(IF($Q73=3,1,IF($Q73=4,1,0)),IF($F73&lt;=85,1,0))</formula>
    </cfRule>
  </conditionalFormatting>
  <conditionalFormatting sqref="X73">
    <cfRule type="expression" dxfId="10849" priority="785">
      <formula>AND(IF(OR($Q73=1,$Q73=2),1,0),IF($X73&lt;=20,1,0))</formula>
    </cfRule>
    <cfRule type="expression" dxfId="10848" priority="786">
      <formula>AND(IF($Q73=2,1,0),IF($X73&lt;30,1,0))</formula>
    </cfRule>
    <cfRule type="expression" dxfId="10847" priority="787">
      <formula>AND(IF($Q73=3,1,0),IF($X73&lt;30,1,0))</formula>
    </cfRule>
    <cfRule type="expression" dxfId="10846" priority="788">
      <formula>AND(IF($Q73=3,1,IF($Q73=4,1,0)),IF($F73&lt;=85,1,0))</formula>
    </cfRule>
  </conditionalFormatting>
  <conditionalFormatting sqref="AI73">
    <cfRule type="expression" dxfId="10845" priority="781">
      <formula>AND(IF(OR($Q73=1,$Q73=2),1,0),IF($X73&lt;=20,1,0))</formula>
    </cfRule>
    <cfRule type="expression" dxfId="10844" priority="782">
      <formula>AND(IF($Q73=2,1,0),IF($X73&lt;30,1,0))</formula>
    </cfRule>
    <cfRule type="expression" dxfId="10843" priority="783">
      <formula>AND(IF($Q73=3,1,0),IF($X73&lt;30,1,0))</formula>
    </cfRule>
    <cfRule type="expression" dxfId="10842" priority="784">
      <formula>AND(IF($Q73=3,1,IF($Q73=4,1,0)),IF($F73&lt;=85,1,0))</formula>
    </cfRule>
  </conditionalFormatting>
  <conditionalFormatting sqref="AV74">
    <cfRule type="expression" dxfId="10841" priority="779">
      <formula>AV74="X"</formula>
    </cfRule>
    <cfRule type="expression" dxfId="10840" priority="780">
      <formula>AV74="후보"</formula>
    </cfRule>
  </conditionalFormatting>
  <conditionalFormatting sqref="AC74">
    <cfRule type="cellIs" dxfId="10839" priority="776" operator="greaterThan">
      <formula>0.9</formula>
    </cfRule>
    <cfRule type="cellIs" dxfId="10838" priority="777" operator="greaterThan">
      <formula>0.85</formula>
    </cfRule>
  </conditionalFormatting>
  <conditionalFormatting sqref="N74">
    <cfRule type="cellIs" dxfId="10837" priority="774" operator="greaterThan">
      <formula>0.9</formula>
    </cfRule>
    <cfRule type="cellIs" dxfId="10836" priority="775" operator="greaterThan">
      <formula>0.85</formula>
    </cfRule>
  </conditionalFormatting>
  <conditionalFormatting sqref="E74">
    <cfRule type="expression" dxfId="10835" priority="770">
      <formula>AND(IF(OR($Q74=1,$Q74=2),1,0),IF($X74&lt;=20,1,0))</formula>
    </cfRule>
    <cfRule type="expression" dxfId="10834" priority="771">
      <formula>AND(IF($Q74=2,1,0),IF($X74&lt;30,1,0))</formula>
    </cfRule>
    <cfRule type="expression" dxfId="10833" priority="772">
      <formula>AND(IF($Q74=3,1,0),IF($X74&lt;30,1,0))</formula>
    </cfRule>
    <cfRule type="expression" dxfId="10832" priority="773">
      <formula>AND(IF($Q74=3,1,IF($Q74=4,1,0)),IF($F74&lt;=85,1,0))</formula>
    </cfRule>
  </conditionalFormatting>
  <conditionalFormatting sqref="X74">
    <cfRule type="expression" dxfId="10831" priority="766">
      <formula>AND(IF(OR($Q74=1,$Q74=2),1,0),IF($X74&lt;=20,1,0))</formula>
    </cfRule>
    <cfRule type="expression" dxfId="10830" priority="767">
      <formula>AND(IF($Q74=2,1,0),IF($X74&lt;30,1,0))</formula>
    </cfRule>
    <cfRule type="expression" dxfId="10829" priority="768">
      <formula>AND(IF($Q74=3,1,0),IF($X74&lt;30,1,0))</formula>
    </cfRule>
    <cfRule type="expression" dxfId="10828" priority="769">
      <formula>AND(IF($Q74=3,1,IF($Q74=4,1,0)),IF($F74&lt;=85,1,0))</formula>
    </cfRule>
  </conditionalFormatting>
  <conditionalFormatting sqref="AI74">
    <cfRule type="expression" dxfId="10827" priority="762">
      <formula>AND(IF(OR($Q74=1,$Q74=2),1,0),IF($X74&lt;=20,1,0))</formula>
    </cfRule>
    <cfRule type="expression" dxfId="10826" priority="763">
      <formula>AND(IF($Q74=2,1,0),IF($X74&lt;30,1,0))</formula>
    </cfRule>
    <cfRule type="expression" dxfId="10825" priority="764">
      <formula>AND(IF($Q74=3,1,0),IF($X74&lt;30,1,0))</formula>
    </cfRule>
    <cfRule type="expression" dxfId="10824" priority="765">
      <formula>AND(IF($Q74=3,1,IF($Q74=4,1,0)),IF($F74&lt;=85,1,0))</formula>
    </cfRule>
  </conditionalFormatting>
  <conditionalFormatting sqref="AV75">
    <cfRule type="expression" dxfId="10823" priority="760">
      <formula>AV75="X"</formula>
    </cfRule>
    <cfRule type="expression" dxfId="10822" priority="761">
      <formula>AV75="후보"</formula>
    </cfRule>
  </conditionalFormatting>
  <conditionalFormatting sqref="AC75">
    <cfRule type="cellIs" dxfId="10821" priority="757" operator="greaterThan">
      <formula>0.9</formula>
    </cfRule>
    <cfRule type="cellIs" dxfId="10820" priority="758" operator="greaterThan">
      <formula>0.85</formula>
    </cfRule>
  </conditionalFormatting>
  <conditionalFormatting sqref="N75">
    <cfRule type="cellIs" dxfId="10819" priority="755" operator="greaterThan">
      <formula>0.9</formula>
    </cfRule>
    <cfRule type="cellIs" dxfId="10818" priority="756" operator="greaterThan">
      <formula>0.85</formula>
    </cfRule>
  </conditionalFormatting>
  <conditionalFormatting sqref="E75">
    <cfRule type="expression" dxfId="10817" priority="751">
      <formula>AND(IF(OR($Q75=1,$Q75=2),1,0),IF($X75&lt;=20,1,0))</formula>
    </cfRule>
    <cfRule type="expression" dxfId="10816" priority="752">
      <formula>AND(IF($Q75=2,1,0),IF($X75&lt;30,1,0))</formula>
    </cfRule>
    <cfRule type="expression" dxfId="10815" priority="753">
      <formula>AND(IF($Q75=3,1,0),IF($X75&lt;30,1,0))</formula>
    </cfRule>
    <cfRule type="expression" dxfId="10814" priority="754">
      <formula>AND(IF($Q75=3,1,IF($Q75=4,1,0)),IF($F75&lt;=85,1,0))</formula>
    </cfRule>
  </conditionalFormatting>
  <conditionalFormatting sqref="X75">
    <cfRule type="expression" dxfId="10813" priority="747">
      <formula>AND(IF(OR($Q75=1,$Q75=2),1,0),IF($X75&lt;=20,1,0))</formula>
    </cfRule>
    <cfRule type="expression" dxfId="10812" priority="748">
      <formula>AND(IF($Q75=2,1,0),IF($X75&lt;30,1,0))</formula>
    </cfRule>
    <cfRule type="expression" dxfId="10811" priority="749">
      <formula>AND(IF($Q75=3,1,0),IF($X75&lt;30,1,0))</formula>
    </cfRule>
    <cfRule type="expression" dxfId="10810" priority="750">
      <formula>AND(IF($Q75=3,1,IF($Q75=4,1,0)),IF($F75&lt;=85,1,0))</formula>
    </cfRule>
  </conditionalFormatting>
  <conditionalFormatting sqref="AI75">
    <cfRule type="expression" dxfId="10809" priority="743">
      <formula>AND(IF(OR($Q75=1,$Q75=2),1,0),IF($X75&lt;=20,1,0))</formula>
    </cfRule>
    <cfRule type="expression" dxfId="10808" priority="744">
      <formula>AND(IF($Q75=2,1,0),IF($X75&lt;30,1,0))</formula>
    </cfRule>
    <cfRule type="expression" dxfId="10807" priority="745">
      <formula>AND(IF($Q75=3,1,0),IF($X75&lt;30,1,0))</formula>
    </cfRule>
    <cfRule type="expression" dxfId="10806" priority="746">
      <formula>AND(IF($Q75=3,1,IF($Q75=4,1,0)),IF($F75&lt;=85,1,0))</formula>
    </cfRule>
  </conditionalFormatting>
  <conditionalFormatting sqref="AV76">
    <cfRule type="expression" dxfId="10805" priority="741">
      <formula>AV76="X"</formula>
    </cfRule>
    <cfRule type="expression" dxfId="10804" priority="742">
      <formula>AV76="후보"</formula>
    </cfRule>
  </conditionalFormatting>
  <conditionalFormatting sqref="AC76">
    <cfRule type="cellIs" dxfId="10803" priority="738" operator="greaterThan">
      <formula>0.9</formula>
    </cfRule>
    <cfRule type="cellIs" dxfId="10802" priority="739" operator="greaterThan">
      <formula>0.85</formula>
    </cfRule>
  </conditionalFormatting>
  <conditionalFormatting sqref="N76">
    <cfRule type="cellIs" dxfId="10801" priority="736" operator="greaterThan">
      <formula>0.9</formula>
    </cfRule>
    <cfRule type="cellIs" dxfId="10800" priority="737" operator="greaterThan">
      <formula>0.85</formula>
    </cfRule>
  </conditionalFormatting>
  <conditionalFormatting sqref="E76">
    <cfRule type="expression" dxfId="10799" priority="732">
      <formula>AND(IF(OR($Q76=1,$Q76=2),1,0),IF($X76&lt;=20,1,0))</formula>
    </cfRule>
    <cfRule type="expression" dxfId="10798" priority="733">
      <formula>AND(IF($Q76=2,1,0),IF($X76&lt;30,1,0))</formula>
    </cfRule>
    <cfRule type="expression" dxfId="10797" priority="734">
      <formula>AND(IF($Q76=3,1,0),IF($X76&lt;30,1,0))</formula>
    </cfRule>
    <cfRule type="expression" dxfId="10796" priority="735">
      <formula>AND(IF($Q76=3,1,IF($Q76=4,1,0)),IF($F76&lt;=85,1,0))</formula>
    </cfRule>
  </conditionalFormatting>
  <conditionalFormatting sqref="X76">
    <cfRule type="expression" dxfId="10795" priority="728">
      <formula>AND(IF(OR($Q76=1,$Q76=2),1,0),IF($X76&lt;=20,1,0))</formula>
    </cfRule>
    <cfRule type="expression" dxfId="10794" priority="729">
      <formula>AND(IF($Q76=2,1,0),IF($X76&lt;30,1,0))</formula>
    </cfRule>
    <cfRule type="expression" dxfId="10793" priority="730">
      <formula>AND(IF($Q76=3,1,0),IF($X76&lt;30,1,0))</formula>
    </cfRule>
    <cfRule type="expression" dxfId="10792" priority="731">
      <formula>AND(IF($Q76=3,1,IF($Q76=4,1,0)),IF($F76&lt;=85,1,0))</formula>
    </cfRule>
  </conditionalFormatting>
  <conditionalFormatting sqref="AI76">
    <cfRule type="expression" dxfId="10791" priority="724">
      <formula>AND(IF(OR($Q76=1,$Q76=2),1,0),IF($X76&lt;=20,1,0))</formula>
    </cfRule>
    <cfRule type="expression" dxfId="10790" priority="725">
      <formula>AND(IF($Q76=2,1,0),IF($X76&lt;30,1,0))</formula>
    </cfRule>
    <cfRule type="expression" dxfId="10789" priority="726">
      <formula>AND(IF($Q76=3,1,0),IF($X76&lt;30,1,0))</formula>
    </cfRule>
    <cfRule type="expression" dxfId="10788" priority="727">
      <formula>AND(IF($Q76=3,1,IF($Q76=4,1,0)),IF($F76&lt;=85,1,0))</formula>
    </cfRule>
  </conditionalFormatting>
  <conditionalFormatting sqref="AV77">
    <cfRule type="expression" dxfId="10787" priority="722">
      <formula>AV77="X"</formula>
    </cfRule>
    <cfRule type="expression" dxfId="10786" priority="723">
      <formula>AV77="후보"</formula>
    </cfRule>
  </conditionalFormatting>
  <conditionalFormatting sqref="AC77">
    <cfRule type="cellIs" dxfId="10785" priority="719" operator="greaterThan">
      <formula>0.9</formula>
    </cfRule>
    <cfRule type="cellIs" dxfId="10784" priority="720" operator="greaterThan">
      <formula>0.85</formula>
    </cfRule>
  </conditionalFormatting>
  <conditionalFormatting sqref="N77">
    <cfRule type="cellIs" dxfId="10783" priority="717" operator="greaterThan">
      <formula>0.9</formula>
    </cfRule>
    <cfRule type="cellIs" dxfId="10782" priority="718" operator="greaterThan">
      <formula>0.85</formula>
    </cfRule>
  </conditionalFormatting>
  <conditionalFormatting sqref="E77">
    <cfRule type="expression" dxfId="10781" priority="713">
      <formula>AND(IF(OR($Q77=1,$Q77=2),1,0),IF($X77&lt;=20,1,0))</formula>
    </cfRule>
    <cfRule type="expression" dxfId="10780" priority="714">
      <formula>AND(IF($Q77=2,1,0),IF($X77&lt;30,1,0))</formula>
    </cfRule>
    <cfRule type="expression" dxfId="10779" priority="715">
      <formula>AND(IF($Q77=3,1,0),IF($X77&lt;30,1,0))</formula>
    </cfRule>
    <cfRule type="expression" dxfId="10778" priority="716">
      <formula>AND(IF($Q77=3,1,IF($Q77=4,1,0)),IF($F77&lt;=85,1,0))</formula>
    </cfRule>
  </conditionalFormatting>
  <conditionalFormatting sqref="X77">
    <cfRule type="expression" dxfId="10777" priority="709">
      <formula>AND(IF(OR($Q77=1,$Q77=2),1,0),IF($X77&lt;=20,1,0))</formula>
    </cfRule>
    <cfRule type="expression" dxfId="10776" priority="710">
      <formula>AND(IF($Q77=2,1,0),IF($X77&lt;30,1,0))</formula>
    </cfRule>
    <cfRule type="expression" dxfId="10775" priority="711">
      <formula>AND(IF($Q77=3,1,0),IF($X77&lt;30,1,0))</formula>
    </cfRule>
    <cfRule type="expression" dxfId="10774" priority="712">
      <formula>AND(IF($Q77=3,1,IF($Q77=4,1,0)),IF($F77&lt;=85,1,0))</formula>
    </cfRule>
  </conditionalFormatting>
  <conditionalFormatting sqref="AI77">
    <cfRule type="expression" dxfId="10773" priority="705">
      <formula>AND(IF(OR($Q77=1,$Q77=2),1,0),IF($X77&lt;=20,1,0))</formula>
    </cfRule>
    <cfRule type="expression" dxfId="10772" priority="706">
      <formula>AND(IF($Q77=2,1,0),IF($X77&lt;30,1,0))</formula>
    </cfRule>
    <cfRule type="expression" dxfId="10771" priority="707">
      <formula>AND(IF($Q77=3,1,0),IF($X77&lt;30,1,0))</formula>
    </cfRule>
    <cfRule type="expression" dxfId="10770" priority="708">
      <formula>AND(IF($Q77=3,1,IF($Q77=4,1,0)),IF($F77&lt;=85,1,0))</formula>
    </cfRule>
  </conditionalFormatting>
  <conditionalFormatting sqref="AV78">
    <cfRule type="expression" dxfId="10769" priority="703">
      <formula>AV78="X"</formula>
    </cfRule>
    <cfRule type="expression" dxfId="10768" priority="704">
      <formula>AV78="후보"</formula>
    </cfRule>
  </conditionalFormatting>
  <conditionalFormatting sqref="AC78">
    <cfRule type="cellIs" dxfId="10767" priority="700" operator="greaterThan">
      <formula>0.9</formula>
    </cfRule>
    <cfRule type="cellIs" dxfId="10766" priority="701" operator="greaterThan">
      <formula>0.85</formula>
    </cfRule>
  </conditionalFormatting>
  <conditionalFormatting sqref="N78">
    <cfRule type="cellIs" dxfId="10765" priority="698" operator="greaterThan">
      <formula>0.9</formula>
    </cfRule>
    <cfRule type="cellIs" dxfId="10764" priority="699" operator="greaterThan">
      <formula>0.85</formula>
    </cfRule>
  </conditionalFormatting>
  <conditionalFormatting sqref="E78">
    <cfRule type="expression" dxfId="10763" priority="694">
      <formula>AND(IF(OR($Q78=1,$Q78=2),1,0),IF($X78&lt;=20,1,0))</formula>
    </cfRule>
    <cfRule type="expression" dxfId="10762" priority="695">
      <formula>AND(IF($Q78=2,1,0),IF($X78&lt;30,1,0))</formula>
    </cfRule>
    <cfRule type="expression" dxfId="10761" priority="696">
      <formula>AND(IF($Q78=3,1,0),IF($X78&lt;30,1,0))</formula>
    </cfRule>
    <cfRule type="expression" dxfId="10760" priority="697">
      <formula>AND(IF($Q78=3,1,IF($Q78=4,1,0)),IF($F78&lt;=85,1,0))</formula>
    </cfRule>
  </conditionalFormatting>
  <conditionalFormatting sqref="X78">
    <cfRule type="expression" dxfId="10759" priority="690">
      <formula>AND(IF(OR($Q78=1,$Q78=2),1,0),IF($X78&lt;=20,1,0))</formula>
    </cfRule>
    <cfRule type="expression" dxfId="10758" priority="691">
      <formula>AND(IF($Q78=2,1,0),IF($X78&lt;30,1,0))</formula>
    </cfRule>
    <cfRule type="expression" dxfId="10757" priority="692">
      <formula>AND(IF($Q78=3,1,0),IF($X78&lt;30,1,0))</formula>
    </cfRule>
    <cfRule type="expression" dxfId="10756" priority="693">
      <formula>AND(IF($Q78=3,1,IF($Q78=4,1,0)),IF($F78&lt;=85,1,0))</formula>
    </cfRule>
  </conditionalFormatting>
  <conditionalFormatting sqref="AI78">
    <cfRule type="expression" dxfId="10755" priority="686">
      <formula>AND(IF(OR($Q78=1,$Q78=2),1,0),IF($X78&lt;=20,1,0))</formula>
    </cfRule>
    <cfRule type="expression" dxfId="10754" priority="687">
      <formula>AND(IF($Q78=2,1,0),IF($X78&lt;30,1,0))</formula>
    </cfRule>
    <cfRule type="expression" dxfId="10753" priority="688">
      <formula>AND(IF($Q78=3,1,0),IF($X78&lt;30,1,0))</formula>
    </cfRule>
    <cfRule type="expression" dxfId="10752" priority="689">
      <formula>AND(IF($Q78=3,1,IF($Q78=4,1,0)),IF($F78&lt;=85,1,0))</formula>
    </cfRule>
  </conditionalFormatting>
  <conditionalFormatting sqref="AV79">
    <cfRule type="expression" dxfId="10751" priority="684">
      <formula>AV79="X"</formula>
    </cfRule>
    <cfRule type="expression" dxfId="10750" priority="685">
      <formula>AV79="후보"</formula>
    </cfRule>
  </conditionalFormatting>
  <conditionalFormatting sqref="AC79">
    <cfRule type="cellIs" dxfId="10749" priority="681" operator="greaterThan">
      <formula>0.9</formula>
    </cfRule>
    <cfRule type="cellIs" dxfId="10748" priority="682" operator="greaterThan">
      <formula>0.85</formula>
    </cfRule>
  </conditionalFormatting>
  <conditionalFormatting sqref="N79">
    <cfRule type="cellIs" dxfId="10747" priority="679" operator="greaterThan">
      <formula>0.9</formula>
    </cfRule>
    <cfRule type="cellIs" dxfId="10746" priority="680" operator="greaterThan">
      <formula>0.85</formula>
    </cfRule>
  </conditionalFormatting>
  <conditionalFormatting sqref="E79">
    <cfRule type="expression" dxfId="10745" priority="675">
      <formula>AND(IF(OR($Q79=1,$Q79=2),1,0),IF($X79&lt;=20,1,0))</formula>
    </cfRule>
    <cfRule type="expression" dxfId="10744" priority="676">
      <formula>AND(IF($Q79=2,1,0),IF($X79&lt;30,1,0))</formula>
    </cfRule>
    <cfRule type="expression" dxfId="10743" priority="677">
      <formula>AND(IF($Q79=3,1,0),IF($X79&lt;30,1,0))</formula>
    </cfRule>
    <cfRule type="expression" dxfId="10742" priority="678">
      <formula>AND(IF($Q79=3,1,IF($Q79=4,1,0)),IF($F79&lt;=85,1,0))</formula>
    </cfRule>
  </conditionalFormatting>
  <conditionalFormatting sqref="X79">
    <cfRule type="expression" dxfId="10741" priority="671">
      <formula>AND(IF(OR($Q79=1,$Q79=2),1,0),IF($X79&lt;=20,1,0))</formula>
    </cfRule>
    <cfRule type="expression" dxfId="10740" priority="672">
      <formula>AND(IF($Q79=2,1,0),IF($X79&lt;30,1,0))</formula>
    </cfRule>
    <cfRule type="expression" dxfId="10739" priority="673">
      <formula>AND(IF($Q79=3,1,0),IF($X79&lt;30,1,0))</formula>
    </cfRule>
    <cfRule type="expression" dxfId="10738" priority="674">
      <formula>AND(IF($Q79=3,1,IF($Q79=4,1,0)),IF($F79&lt;=85,1,0))</formula>
    </cfRule>
  </conditionalFormatting>
  <conditionalFormatting sqref="AI79">
    <cfRule type="expression" dxfId="10737" priority="667">
      <formula>AND(IF(OR($Q79=1,$Q79=2),1,0),IF($X79&lt;=20,1,0))</formula>
    </cfRule>
    <cfRule type="expression" dxfId="10736" priority="668">
      <formula>AND(IF($Q79=2,1,0),IF($X79&lt;30,1,0))</formula>
    </cfRule>
    <cfRule type="expression" dxfId="10735" priority="669">
      <formula>AND(IF($Q79=3,1,0),IF($X79&lt;30,1,0))</formula>
    </cfRule>
    <cfRule type="expression" dxfId="10734" priority="670">
      <formula>AND(IF($Q79=3,1,IF($Q79=4,1,0)),IF($F79&lt;=85,1,0))</formula>
    </cfRule>
  </conditionalFormatting>
  <conditionalFormatting sqref="AV80">
    <cfRule type="expression" dxfId="10733" priority="665">
      <formula>AV80="X"</formula>
    </cfRule>
    <cfRule type="expression" dxfId="10732" priority="666">
      <formula>AV80="후보"</formula>
    </cfRule>
  </conditionalFormatting>
  <conditionalFormatting sqref="AC80 N80">
    <cfRule type="cellIs" dxfId="10731" priority="662" operator="greaterThan">
      <formula>0.9</formula>
    </cfRule>
    <cfRule type="cellIs" dxfId="10730" priority="663" operator="greaterThan">
      <formula>0.85</formula>
    </cfRule>
  </conditionalFormatting>
  <conditionalFormatting sqref="AV81">
    <cfRule type="expression" dxfId="10729" priority="660">
      <formula>AV81="X"</formula>
    </cfRule>
    <cfRule type="expression" dxfId="10728" priority="661">
      <formula>AV81="후보"</formula>
    </cfRule>
  </conditionalFormatting>
  <conditionalFormatting sqref="AC81">
    <cfRule type="cellIs" dxfId="10727" priority="657" operator="greaterThan">
      <formula>0.9</formula>
    </cfRule>
    <cfRule type="cellIs" dxfId="10726" priority="658" operator="greaterThan">
      <formula>0.85</formula>
    </cfRule>
  </conditionalFormatting>
  <conditionalFormatting sqref="N81">
    <cfRule type="cellIs" dxfId="10725" priority="655" operator="greaterThan">
      <formula>0.9</formula>
    </cfRule>
    <cfRule type="cellIs" dxfId="10724" priority="656" operator="greaterThan">
      <formula>0.85</formula>
    </cfRule>
  </conditionalFormatting>
  <conditionalFormatting sqref="E81">
    <cfRule type="expression" dxfId="10723" priority="651">
      <formula>AND(IF(OR($Q81=1,$Q81=2),1,0),IF($X81&lt;=20,1,0))</formula>
    </cfRule>
    <cfRule type="expression" dxfId="10722" priority="652">
      <formula>AND(IF($Q81=2,1,0),IF($X81&lt;30,1,0))</formula>
    </cfRule>
    <cfRule type="expression" dxfId="10721" priority="653">
      <formula>AND(IF($Q81=3,1,0),IF($X81&lt;30,1,0))</formula>
    </cfRule>
    <cfRule type="expression" dxfId="10720" priority="654">
      <formula>AND(IF($Q81=3,1,IF($Q81=4,1,0)),IF($F81&lt;=85,1,0))</formula>
    </cfRule>
  </conditionalFormatting>
  <conditionalFormatting sqref="X81">
    <cfRule type="expression" dxfId="10719" priority="647">
      <formula>AND(IF(OR($Q81=1,$Q81=2),1,0),IF($X81&lt;=20,1,0))</formula>
    </cfRule>
    <cfRule type="expression" dxfId="10718" priority="648">
      <formula>AND(IF($Q81=2,1,0),IF($X81&lt;30,1,0))</formula>
    </cfRule>
    <cfRule type="expression" dxfId="10717" priority="649">
      <formula>AND(IF($Q81=3,1,0),IF($X81&lt;30,1,0))</formula>
    </cfRule>
    <cfRule type="expression" dxfId="10716" priority="650">
      <formula>AND(IF($Q81=3,1,IF($Q81=4,1,0)),IF($F81&lt;=85,1,0))</formula>
    </cfRule>
  </conditionalFormatting>
  <conditionalFormatting sqref="AI81">
    <cfRule type="expression" dxfId="10715" priority="643">
      <formula>AND(IF(OR($Q81=1,$Q81=2),1,0),IF($X81&lt;=20,1,0))</formula>
    </cfRule>
    <cfRule type="expression" dxfId="10714" priority="644">
      <formula>AND(IF($Q81=2,1,0),IF($X81&lt;30,1,0))</formula>
    </cfRule>
    <cfRule type="expression" dxfId="10713" priority="645">
      <formula>AND(IF($Q81=3,1,0),IF($X81&lt;30,1,0))</formula>
    </cfRule>
    <cfRule type="expression" dxfId="10712" priority="646">
      <formula>AND(IF($Q81=3,1,IF($Q81=4,1,0)),IF($F81&lt;=85,1,0))</formula>
    </cfRule>
  </conditionalFormatting>
  <conditionalFormatting sqref="AV82">
    <cfRule type="expression" dxfId="10711" priority="641">
      <formula>AV82="X"</formula>
    </cfRule>
    <cfRule type="expression" dxfId="10710" priority="642">
      <formula>AV82="후보"</formula>
    </cfRule>
  </conditionalFormatting>
  <conditionalFormatting sqref="AC82">
    <cfRule type="cellIs" dxfId="10709" priority="638" operator="greaterThan">
      <formula>0.9</formula>
    </cfRule>
    <cfRule type="cellIs" dxfId="10708" priority="639" operator="greaterThan">
      <formula>0.85</formula>
    </cfRule>
  </conditionalFormatting>
  <conditionalFormatting sqref="N82">
    <cfRule type="cellIs" dxfId="10707" priority="636" operator="greaterThan">
      <formula>0.9</formula>
    </cfRule>
    <cfRule type="cellIs" dxfId="10706" priority="637" operator="greaterThan">
      <formula>0.85</formula>
    </cfRule>
  </conditionalFormatting>
  <conditionalFormatting sqref="E82">
    <cfRule type="expression" dxfId="10705" priority="632">
      <formula>AND(IF(OR($Q82=1,$Q82=2),1,0),IF($X82&lt;=20,1,0))</formula>
    </cfRule>
    <cfRule type="expression" dxfId="10704" priority="633">
      <formula>AND(IF($Q82=2,1,0),IF($X82&lt;30,1,0))</formula>
    </cfRule>
    <cfRule type="expression" dxfId="10703" priority="634">
      <formula>AND(IF($Q82=3,1,0),IF($X82&lt;30,1,0))</formula>
    </cfRule>
    <cfRule type="expression" dxfId="10702" priority="635">
      <formula>AND(IF($Q82=3,1,IF($Q82=4,1,0)),IF($F82&lt;=85,1,0))</formula>
    </cfRule>
  </conditionalFormatting>
  <conditionalFormatting sqref="X82">
    <cfRule type="expression" dxfId="10701" priority="628">
      <formula>AND(IF(OR($Q82=1,$Q82=2),1,0),IF($X82&lt;=20,1,0))</formula>
    </cfRule>
    <cfRule type="expression" dxfId="10700" priority="629">
      <formula>AND(IF($Q82=2,1,0),IF($X82&lt;30,1,0))</formula>
    </cfRule>
    <cfRule type="expression" dxfId="10699" priority="630">
      <formula>AND(IF($Q82=3,1,0),IF($X82&lt;30,1,0))</formula>
    </cfRule>
    <cfRule type="expression" dxfId="10698" priority="631">
      <formula>AND(IF($Q82=3,1,IF($Q82=4,1,0)),IF($F82&lt;=85,1,0))</formula>
    </cfRule>
  </conditionalFormatting>
  <conditionalFormatting sqref="AI82">
    <cfRule type="expression" dxfId="10697" priority="624">
      <formula>AND(IF(OR($Q82=1,$Q82=2),1,0),IF($X82&lt;=20,1,0))</formula>
    </cfRule>
    <cfRule type="expression" dxfId="10696" priority="625">
      <formula>AND(IF($Q82=2,1,0),IF($X82&lt;30,1,0))</formula>
    </cfRule>
    <cfRule type="expression" dxfId="10695" priority="626">
      <formula>AND(IF($Q82=3,1,0),IF($X82&lt;30,1,0))</formula>
    </cfRule>
    <cfRule type="expression" dxfId="10694" priority="627">
      <formula>AND(IF($Q82=3,1,IF($Q82=4,1,0)),IF($F82&lt;=85,1,0))</formula>
    </cfRule>
  </conditionalFormatting>
  <conditionalFormatting sqref="AV83">
    <cfRule type="expression" dxfId="10693" priority="622">
      <formula>AV83="X"</formula>
    </cfRule>
    <cfRule type="expression" dxfId="10692" priority="623">
      <formula>AV83="후보"</formula>
    </cfRule>
  </conditionalFormatting>
  <conditionalFormatting sqref="AC83">
    <cfRule type="cellIs" dxfId="10691" priority="619" operator="greaterThan">
      <formula>0.9</formula>
    </cfRule>
    <cfRule type="cellIs" dxfId="10690" priority="620" operator="greaterThan">
      <formula>0.85</formula>
    </cfRule>
  </conditionalFormatting>
  <conditionalFormatting sqref="N83">
    <cfRule type="cellIs" dxfId="10689" priority="617" operator="greaterThan">
      <formula>0.9</formula>
    </cfRule>
    <cfRule type="cellIs" dxfId="10688" priority="618" operator="greaterThan">
      <formula>0.85</formula>
    </cfRule>
  </conditionalFormatting>
  <conditionalFormatting sqref="E83">
    <cfRule type="expression" dxfId="10687" priority="613">
      <formula>AND(IF(OR($Q83=1,$Q83=2),1,0),IF($X83&lt;=20,1,0))</formula>
    </cfRule>
    <cfRule type="expression" dxfId="10686" priority="614">
      <formula>AND(IF($Q83=2,1,0),IF($X83&lt;30,1,0))</formula>
    </cfRule>
    <cfRule type="expression" dxfId="10685" priority="615">
      <formula>AND(IF($Q83=3,1,0),IF($X83&lt;30,1,0))</formula>
    </cfRule>
    <cfRule type="expression" dxfId="10684" priority="616">
      <formula>AND(IF($Q83=3,1,IF($Q83=4,1,0)),IF($F83&lt;=85,1,0))</formula>
    </cfRule>
  </conditionalFormatting>
  <conditionalFormatting sqref="X83">
    <cfRule type="expression" dxfId="10683" priority="609">
      <formula>AND(IF(OR($Q83=1,$Q83=2),1,0),IF($X83&lt;=20,1,0))</formula>
    </cfRule>
    <cfRule type="expression" dxfId="10682" priority="610">
      <formula>AND(IF($Q83=2,1,0),IF($X83&lt;30,1,0))</formula>
    </cfRule>
    <cfRule type="expression" dxfId="10681" priority="611">
      <formula>AND(IF($Q83=3,1,0),IF($X83&lt;30,1,0))</formula>
    </cfRule>
    <cfRule type="expression" dxfId="10680" priority="612">
      <formula>AND(IF($Q83=3,1,IF($Q83=4,1,0)),IF($F83&lt;=85,1,0))</formula>
    </cfRule>
  </conditionalFormatting>
  <conditionalFormatting sqref="AI83">
    <cfRule type="expression" dxfId="10679" priority="605">
      <formula>AND(IF(OR($Q83=1,$Q83=2),1,0),IF($X83&lt;=20,1,0))</formula>
    </cfRule>
    <cfRule type="expression" dxfId="10678" priority="606">
      <formula>AND(IF($Q83=2,1,0),IF($X83&lt;30,1,0))</formula>
    </cfRule>
    <cfRule type="expression" dxfId="10677" priority="607">
      <formula>AND(IF($Q83=3,1,0),IF($X83&lt;30,1,0))</formula>
    </cfRule>
    <cfRule type="expression" dxfId="10676" priority="608">
      <formula>AND(IF($Q83=3,1,IF($Q83=4,1,0)),IF($F83&lt;=85,1,0))</formula>
    </cfRule>
  </conditionalFormatting>
  <conditionalFormatting sqref="AV84">
    <cfRule type="expression" dxfId="10675" priority="603">
      <formula>AV84="X"</formula>
    </cfRule>
    <cfRule type="expression" dxfId="10674" priority="604">
      <formula>AV84="후보"</formula>
    </cfRule>
  </conditionalFormatting>
  <conditionalFormatting sqref="AC84">
    <cfRule type="cellIs" dxfId="10673" priority="600" operator="greaterThan">
      <formula>0.9</formula>
    </cfRule>
    <cfRule type="cellIs" dxfId="10672" priority="601" operator="greaterThan">
      <formula>0.85</formula>
    </cfRule>
  </conditionalFormatting>
  <conditionalFormatting sqref="N84">
    <cfRule type="cellIs" dxfId="10671" priority="598" operator="greaterThan">
      <formula>0.9</formula>
    </cfRule>
    <cfRule type="cellIs" dxfId="10670" priority="599" operator="greaterThan">
      <formula>0.85</formula>
    </cfRule>
  </conditionalFormatting>
  <conditionalFormatting sqref="E84">
    <cfRule type="expression" dxfId="10669" priority="594">
      <formula>AND(IF(OR($Q84=1,$Q84=2),1,0),IF($X84&lt;=20,1,0))</formula>
    </cfRule>
    <cfRule type="expression" dxfId="10668" priority="595">
      <formula>AND(IF($Q84=2,1,0),IF($X84&lt;30,1,0))</formula>
    </cfRule>
    <cfRule type="expression" dxfId="10667" priority="596">
      <formula>AND(IF($Q84=3,1,0),IF($X84&lt;30,1,0))</formula>
    </cfRule>
    <cfRule type="expression" dxfId="10666" priority="597">
      <formula>AND(IF($Q84=3,1,IF($Q84=4,1,0)),IF($F84&lt;=85,1,0))</formula>
    </cfRule>
  </conditionalFormatting>
  <conditionalFormatting sqref="X84">
    <cfRule type="expression" dxfId="10665" priority="590">
      <formula>AND(IF(OR($Q84=1,$Q84=2),1,0),IF($X84&lt;=20,1,0))</formula>
    </cfRule>
    <cfRule type="expression" dxfId="10664" priority="591">
      <formula>AND(IF($Q84=2,1,0),IF($X84&lt;30,1,0))</formula>
    </cfRule>
    <cfRule type="expression" dxfId="10663" priority="592">
      <formula>AND(IF($Q84=3,1,0),IF($X84&lt;30,1,0))</formula>
    </cfRule>
    <cfRule type="expression" dxfId="10662" priority="593">
      <formula>AND(IF($Q84=3,1,IF($Q84=4,1,0)),IF($F84&lt;=85,1,0))</formula>
    </cfRule>
  </conditionalFormatting>
  <conditionalFormatting sqref="AI84">
    <cfRule type="expression" dxfId="10661" priority="586">
      <formula>AND(IF(OR($Q84=1,$Q84=2),1,0),IF($X84&lt;=20,1,0))</formula>
    </cfRule>
    <cfRule type="expression" dxfId="10660" priority="587">
      <formula>AND(IF($Q84=2,1,0),IF($X84&lt;30,1,0))</formula>
    </cfRule>
    <cfRule type="expression" dxfId="10659" priority="588">
      <formula>AND(IF($Q84=3,1,0),IF($X84&lt;30,1,0))</formula>
    </cfRule>
    <cfRule type="expression" dxfId="10658" priority="589">
      <formula>AND(IF($Q84=3,1,IF($Q84=4,1,0)),IF($F84&lt;=85,1,0))</formula>
    </cfRule>
  </conditionalFormatting>
  <conditionalFormatting sqref="AV85">
    <cfRule type="expression" dxfId="10657" priority="584">
      <formula>AV85="X"</formula>
    </cfRule>
    <cfRule type="expression" dxfId="10656" priority="585">
      <formula>AV85="후보"</formula>
    </cfRule>
  </conditionalFormatting>
  <conditionalFormatting sqref="AC85">
    <cfRule type="cellIs" dxfId="10655" priority="581" operator="greaterThan">
      <formula>0.9</formula>
    </cfRule>
    <cfRule type="cellIs" dxfId="10654" priority="582" operator="greaterThan">
      <formula>0.85</formula>
    </cfRule>
  </conditionalFormatting>
  <conditionalFormatting sqref="N85">
    <cfRule type="cellIs" dxfId="10653" priority="579" operator="greaterThan">
      <formula>0.9</formula>
    </cfRule>
    <cfRule type="cellIs" dxfId="10652" priority="580" operator="greaterThan">
      <formula>0.85</formula>
    </cfRule>
  </conditionalFormatting>
  <conditionalFormatting sqref="E85">
    <cfRule type="expression" dxfId="10651" priority="575">
      <formula>AND(IF(OR($Q85=1,$Q85=2),1,0),IF($X85&lt;=20,1,0))</formula>
    </cfRule>
    <cfRule type="expression" dxfId="10650" priority="576">
      <formula>AND(IF($Q85=2,1,0),IF($X85&lt;30,1,0))</formula>
    </cfRule>
    <cfRule type="expression" dxfId="10649" priority="577">
      <formula>AND(IF($Q85=3,1,0),IF($X85&lt;30,1,0))</formula>
    </cfRule>
    <cfRule type="expression" dxfId="10648" priority="578">
      <formula>AND(IF($Q85=3,1,IF($Q85=4,1,0)),IF($F85&lt;=85,1,0))</formula>
    </cfRule>
  </conditionalFormatting>
  <conditionalFormatting sqref="X85">
    <cfRule type="expression" dxfId="10647" priority="571">
      <formula>AND(IF(OR($Q85=1,$Q85=2),1,0),IF($X85&lt;=20,1,0))</formula>
    </cfRule>
    <cfRule type="expression" dxfId="10646" priority="572">
      <formula>AND(IF($Q85=2,1,0),IF($X85&lt;30,1,0))</formula>
    </cfRule>
    <cfRule type="expression" dxfId="10645" priority="573">
      <formula>AND(IF($Q85=3,1,0),IF($X85&lt;30,1,0))</formula>
    </cfRule>
    <cfRule type="expression" dxfId="10644" priority="574">
      <formula>AND(IF($Q85=3,1,IF($Q85=4,1,0)),IF($F85&lt;=85,1,0))</formula>
    </cfRule>
  </conditionalFormatting>
  <conditionalFormatting sqref="AI85">
    <cfRule type="expression" dxfId="10643" priority="567">
      <formula>AND(IF(OR($Q85=1,$Q85=2),1,0),IF($X85&lt;=20,1,0))</formula>
    </cfRule>
    <cfRule type="expression" dxfId="10642" priority="568">
      <formula>AND(IF($Q85=2,1,0),IF($X85&lt;30,1,0))</formula>
    </cfRule>
    <cfRule type="expression" dxfId="10641" priority="569">
      <formula>AND(IF($Q85=3,1,0),IF($X85&lt;30,1,0))</formula>
    </cfRule>
    <cfRule type="expression" dxfId="10640" priority="570">
      <formula>AND(IF($Q85=3,1,IF($Q85=4,1,0)),IF($F85&lt;=85,1,0))</formula>
    </cfRule>
  </conditionalFormatting>
  <conditionalFormatting sqref="AV86">
    <cfRule type="expression" dxfId="10639" priority="565">
      <formula>AV86="X"</formula>
    </cfRule>
    <cfRule type="expression" dxfId="10638" priority="566">
      <formula>AV86="후보"</formula>
    </cfRule>
  </conditionalFormatting>
  <conditionalFormatting sqref="AC86">
    <cfRule type="cellIs" dxfId="10637" priority="562" operator="greaterThan">
      <formula>0.9</formula>
    </cfRule>
    <cfRule type="cellIs" dxfId="10636" priority="563" operator="greaterThan">
      <formula>0.85</formula>
    </cfRule>
  </conditionalFormatting>
  <conditionalFormatting sqref="N86">
    <cfRule type="cellIs" dxfId="10635" priority="560" operator="greaterThan">
      <formula>0.9</formula>
    </cfRule>
    <cfRule type="cellIs" dxfId="10634" priority="561" operator="greaterThan">
      <formula>0.85</formula>
    </cfRule>
  </conditionalFormatting>
  <conditionalFormatting sqref="E86">
    <cfRule type="expression" dxfId="10633" priority="556">
      <formula>AND(IF(OR($Q86=1,$Q86=2),1,0),IF($X86&lt;=20,1,0))</formula>
    </cfRule>
    <cfRule type="expression" dxfId="10632" priority="557">
      <formula>AND(IF($Q86=2,1,0),IF($X86&lt;30,1,0))</formula>
    </cfRule>
    <cfRule type="expression" dxfId="10631" priority="558">
      <formula>AND(IF($Q86=3,1,0),IF($X86&lt;30,1,0))</formula>
    </cfRule>
    <cfRule type="expression" dxfId="10630" priority="559">
      <formula>AND(IF($Q86=3,1,IF($Q86=4,1,0)),IF($F86&lt;=85,1,0))</formula>
    </cfRule>
  </conditionalFormatting>
  <conditionalFormatting sqref="X86">
    <cfRule type="expression" dxfId="10629" priority="552">
      <formula>AND(IF(OR($Q86=1,$Q86=2),1,0),IF($X86&lt;=20,1,0))</formula>
    </cfRule>
    <cfRule type="expression" dxfId="10628" priority="553">
      <formula>AND(IF($Q86=2,1,0),IF($X86&lt;30,1,0))</formula>
    </cfRule>
    <cfRule type="expression" dxfId="10627" priority="554">
      <formula>AND(IF($Q86=3,1,0),IF($X86&lt;30,1,0))</formula>
    </cfRule>
    <cfRule type="expression" dxfId="10626" priority="555">
      <formula>AND(IF($Q86=3,1,IF($Q86=4,1,0)),IF($F86&lt;=85,1,0))</formula>
    </cfRule>
  </conditionalFormatting>
  <conditionalFormatting sqref="AI86">
    <cfRule type="expression" dxfId="10625" priority="548">
      <formula>AND(IF(OR($Q86=1,$Q86=2),1,0),IF($X86&lt;=20,1,0))</formula>
    </cfRule>
    <cfRule type="expression" dxfId="10624" priority="549">
      <formula>AND(IF($Q86=2,1,0),IF($X86&lt;30,1,0))</formula>
    </cfRule>
    <cfRule type="expression" dxfId="10623" priority="550">
      <formula>AND(IF($Q86=3,1,0),IF($X86&lt;30,1,0))</formula>
    </cfRule>
    <cfRule type="expression" dxfId="10622" priority="551">
      <formula>AND(IF($Q86=3,1,IF($Q86=4,1,0)),IF($F86&lt;=85,1,0))</formula>
    </cfRule>
  </conditionalFormatting>
  <conditionalFormatting sqref="AV87">
    <cfRule type="expression" dxfId="10621" priority="546">
      <formula>AV87="X"</formula>
    </cfRule>
    <cfRule type="expression" dxfId="10620" priority="547">
      <formula>AV87="후보"</formula>
    </cfRule>
  </conditionalFormatting>
  <conditionalFormatting sqref="AC87">
    <cfRule type="cellIs" dxfId="10619" priority="543" operator="greaterThan">
      <formula>0.9</formula>
    </cfRule>
    <cfRule type="cellIs" dxfId="10618" priority="544" operator="greaterThan">
      <formula>0.85</formula>
    </cfRule>
  </conditionalFormatting>
  <conditionalFormatting sqref="N87">
    <cfRule type="cellIs" dxfId="10617" priority="541" operator="greaterThan">
      <formula>0.9</formula>
    </cfRule>
    <cfRule type="cellIs" dxfId="10616" priority="542" operator="greaterThan">
      <formula>0.85</formula>
    </cfRule>
  </conditionalFormatting>
  <conditionalFormatting sqref="E87">
    <cfRule type="expression" dxfId="10615" priority="537">
      <formula>AND(IF(OR($Q87=1,$Q87=2),1,0),IF($X87&lt;=20,1,0))</formula>
    </cfRule>
    <cfRule type="expression" dxfId="10614" priority="538">
      <formula>AND(IF($Q87=2,1,0),IF($X87&lt;30,1,0))</formula>
    </cfRule>
    <cfRule type="expression" dxfId="10613" priority="539">
      <formula>AND(IF($Q87=3,1,0),IF($X87&lt;30,1,0))</formula>
    </cfRule>
    <cfRule type="expression" dxfId="10612" priority="540">
      <formula>AND(IF($Q87=3,1,IF($Q87=4,1,0)),IF($F87&lt;=85,1,0))</formula>
    </cfRule>
  </conditionalFormatting>
  <conditionalFormatting sqref="X87">
    <cfRule type="expression" dxfId="10611" priority="533">
      <formula>AND(IF(OR($Q87=1,$Q87=2),1,0),IF($X87&lt;=20,1,0))</formula>
    </cfRule>
    <cfRule type="expression" dxfId="10610" priority="534">
      <formula>AND(IF($Q87=2,1,0),IF($X87&lt;30,1,0))</formula>
    </cfRule>
    <cfRule type="expression" dxfId="10609" priority="535">
      <formula>AND(IF($Q87=3,1,0),IF($X87&lt;30,1,0))</formula>
    </cfRule>
    <cfRule type="expression" dxfId="10608" priority="536">
      <formula>AND(IF($Q87=3,1,IF($Q87=4,1,0)),IF($F87&lt;=85,1,0))</formula>
    </cfRule>
  </conditionalFormatting>
  <conditionalFormatting sqref="AI87">
    <cfRule type="expression" dxfId="10607" priority="529">
      <formula>AND(IF(OR($Q87=1,$Q87=2),1,0),IF($X87&lt;=20,1,0))</formula>
    </cfRule>
    <cfRule type="expression" dxfId="10606" priority="530">
      <formula>AND(IF($Q87=2,1,0),IF($X87&lt;30,1,0))</formula>
    </cfRule>
    <cfRule type="expression" dxfId="10605" priority="531">
      <formula>AND(IF($Q87=3,1,0),IF($X87&lt;30,1,0))</formula>
    </cfRule>
    <cfRule type="expression" dxfId="10604" priority="532">
      <formula>AND(IF($Q87=3,1,IF($Q87=4,1,0)),IF($F87&lt;=85,1,0))</formula>
    </cfRule>
  </conditionalFormatting>
  <conditionalFormatting sqref="AV88">
    <cfRule type="expression" dxfId="10603" priority="527">
      <formula>AV88="X"</formula>
    </cfRule>
    <cfRule type="expression" dxfId="10602" priority="528">
      <formula>AV88="후보"</formula>
    </cfRule>
  </conditionalFormatting>
  <conditionalFormatting sqref="AC88">
    <cfRule type="cellIs" dxfId="10601" priority="524" operator="greaterThan">
      <formula>0.9</formula>
    </cfRule>
    <cfRule type="cellIs" dxfId="10600" priority="525" operator="greaterThan">
      <formula>0.85</formula>
    </cfRule>
  </conditionalFormatting>
  <conditionalFormatting sqref="N88">
    <cfRule type="cellIs" dxfId="10599" priority="522" operator="greaterThan">
      <formula>0.9</formula>
    </cfRule>
    <cfRule type="cellIs" dxfId="10598" priority="523" operator="greaterThan">
      <formula>0.85</formula>
    </cfRule>
  </conditionalFormatting>
  <conditionalFormatting sqref="E88">
    <cfRule type="expression" dxfId="10597" priority="518">
      <formula>AND(IF(OR($Q88=1,$Q88=2),1,0),IF($X88&lt;=20,1,0))</formula>
    </cfRule>
    <cfRule type="expression" dxfId="10596" priority="519">
      <formula>AND(IF($Q88=2,1,0),IF($X88&lt;30,1,0))</formula>
    </cfRule>
    <cfRule type="expression" dxfId="10595" priority="520">
      <formula>AND(IF($Q88=3,1,0),IF($X88&lt;30,1,0))</formula>
    </cfRule>
    <cfRule type="expression" dxfId="10594" priority="521">
      <formula>AND(IF($Q88=3,1,IF($Q88=4,1,0)),IF($F88&lt;=85,1,0))</formula>
    </cfRule>
  </conditionalFormatting>
  <conditionalFormatting sqref="X88">
    <cfRule type="expression" dxfId="10593" priority="514">
      <formula>AND(IF(OR($Q88=1,$Q88=2),1,0),IF($X88&lt;=20,1,0))</formula>
    </cfRule>
    <cfRule type="expression" dxfId="10592" priority="515">
      <formula>AND(IF($Q88=2,1,0),IF($X88&lt;30,1,0))</formula>
    </cfRule>
    <cfRule type="expression" dxfId="10591" priority="516">
      <formula>AND(IF($Q88=3,1,0),IF($X88&lt;30,1,0))</formula>
    </cfRule>
    <cfRule type="expression" dxfId="10590" priority="517">
      <formula>AND(IF($Q88=3,1,IF($Q88=4,1,0)),IF($F88&lt;=85,1,0))</formula>
    </cfRule>
  </conditionalFormatting>
  <conditionalFormatting sqref="AI88">
    <cfRule type="expression" dxfId="10589" priority="510">
      <formula>AND(IF(OR($Q88=1,$Q88=2),1,0),IF($X88&lt;=20,1,0))</formula>
    </cfRule>
    <cfRule type="expression" dxfId="10588" priority="511">
      <formula>AND(IF($Q88=2,1,0),IF($X88&lt;30,1,0))</formula>
    </cfRule>
    <cfRule type="expression" dxfId="10587" priority="512">
      <formula>AND(IF($Q88=3,1,0),IF($X88&lt;30,1,0))</formula>
    </cfRule>
    <cfRule type="expression" dxfId="10586" priority="513">
      <formula>AND(IF($Q88=3,1,IF($Q88=4,1,0)),IF($F88&lt;=85,1,0))</formula>
    </cfRule>
  </conditionalFormatting>
  <conditionalFormatting sqref="AV89">
    <cfRule type="expression" dxfId="10585" priority="508">
      <formula>AV89="X"</formula>
    </cfRule>
    <cfRule type="expression" dxfId="10584" priority="509">
      <formula>AV89="후보"</formula>
    </cfRule>
  </conditionalFormatting>
  <conditionalFormatting sqref="AC89">
    <cfRule type="cellIs" dxfId="10583" priority="505" operator="greaterThan">
      <formula>0.9</formula>
    </cfRule>
    <cfRule type="cellIs" dxfId="10582" priority="506" operator="greaterThan">
      <formula>0.85</formula>
    </cfRule>
  </conditionalFormatting>
  <conditionalFormatting sqref="N89">
    <cfRule type="cellIs" dxfId="10581" priority="503" operator="greaterThan">
      <formula>0.9</formula>
    </cfRule>
    <cfRule type="cellIs" dxfId="10580" priority="504" operator="greaterThan">
      <formula>0.85</formula>
    </cfRule>
  </conditionalFormatting>
  <conditionalFormatting sqref="E89">
    <cfRule type="expression" dxfId="10579" priority="499">
      <formula>AND(IF(OR($Q89=1,$Q89=2),1,0),IF($X89&lt;=20,1,0))</formula>
    </cfRule>
    <cfRule type="expression" dxfId="10578" priority="500">
      <formula>AND(IF($Q89=2,1,0),IF($X89&lt;30,1,0))</formula>
    </cfRule>
    <cfRule type="expression" dxfId="10577" priority="501">
      <formula>AND(IF($Q89=3,1,0),IF($X89&lt;30,1,0))</formula>
    </cfRule>
    <cfRule type="expression" dxfId="10576" priority="502">
      <formula>AND(IF($Q89=3,1,IF($Q89=4,1,0)),IF($F89&lt;=85,1,0))</formula>
    </cfRule>
  </conditionalFormatting>
  <conditionalFormatting sqref="X89">
    <cfRule type="expression" dxfId="10575" priority="495">
      <formula>AND(IF(OR($Q89=1,$Q89=2),1,0),IF($X89&lt;=20,1,0))</formula>
    </cfRule>
    <cfRule type="expression" dxfId="10574" priority="496">
      <formula>AND(IF($Q89=2,1,0),IF($X89&lt;30,1,0))</formula>
    </cfRule>
    <cfRule type="expression" dxfId="10573" priority="497">
      <formula>AND(IF($Q89=3,1,0),IF($X89&lt;30,1,0))</formula>
    </cfRule>
    <cfRule type="expression" dxfId="10572" priority="498">
      <formula>AND(IF($Q89=3,1,IF($Q89=4,1,0)),IF($F89&lt;=85,1,0))</formula>
    </cfRule>
  </conditionalFormatting>
  <conditionalFormatting sqref="AI89">
    <cfRule type="expression" dxfId="10571" priority="491">
      <formula>AND(IF(OR($Q89=1,$Q89=2),1,0),IF($X89&lt;=20,1,0))</formula>
    </cfRule>
    <cfRule type="expression" dxfId="10570" priority="492">
      <formula>AND(IF($Q89=2,1,0),IF($X89&lt;30,1,0))</formula>
    </cfRule>
    <cfRule type="expression" dxfId="10569" priority="493">
      <formula>AND(IF($Q89=3,1,0),IF($X89&lt;30,1,0))</formula>
    </cfRule>
    <cfRule type="expression" dxfId="10568" priority="494">
      <formula>AND(IF($Q89=3,1,IF($Q89=4,1,0)),IF($F89&lt;=85,1,0))</formula>
    </cfRule>
  </conditionalFormatting>
  <conditionalFormatting sqref="AV90">
    <cfRule type="expression" dxfId="10567" priority="489">
      <formula>AV90="X"</formula>
    </cfRule>
    <cfRule type="expression" dxfId="10566" priority="490">
      <formula>AV90="후보"</formula>
    </cfRule>
  </conditionalFormatting>
  <conditionalFormatting sqref="AC90">
    <cfRule type="cellIs" dxfId="10565" priority="486" operator="greaterThan">
      <formula>0.9</formula>
    </cfRule>
    <cfRule type="cellIs" dxfId="10564" priority="487" operator="greaterThan">
      <formula>0.85</formula>
    </cfRule>
  </conditionalFormatting>
  <conditionalFormatting sqref="N90">
    <cfRule type="cellIs" dxfId="10563" priority="484" operator="greaterThan">
      <formula>0.9</formula>
    </cfRule>
    <cfRule type="cellIs" dxfId="10562" priority="485" operator="greaterThan">
      <formula>0.85</formula>
    </cfRule>
  </conditionalFormatting>
  <conditionalFormatting sqref="E90">
    <cfRule type="expression" dxfId="10561" priority="480">
      <formula>AND(IF(OR($Q90=1,$Q90=2),1,0),IF($X90&lt;=20,1,0))</formula>
    </cfRule>
    <cfRule type="expression" dxfId="10560" priority="481">
      <formula>AND(IF($Q90=2,1,0),IF($X90&lt;30,1,0))</formula>
    </cfRule>
    <cfRule type="expression" dxfId="10559" priority="482">
      <formula>AND(IF($Q90=3,1,0),IF($X90&lt;30,1,0))</formula>
    </cfRule>
    <cfRule type="expression" dxfId="10558" priority="483">
      <formula>AND(IF($Q90=3,1,IF($Q90=4,1,0)),IF($F90&lt;=85,1,0))</formula>
    </cfRule>
  </conditionalFormatting>
  <conditionalFormatting sqref="X90">
    <cfRule type="expression" dxfId="10557" priority="476">
      <formula>AND(IF(OR($Q90=1,$Q90=2),1,0),IF($X90&lt;=20,1,0))</formula>
    </cfRule>
    <cfRule type="expression" dxfId="10556" priority="477">
      <formula>AND(IF($Q90=2,1,0),IF($X90&lt;30,1,0))</formula>
    </cfRule>
    <cfRule type="expression" dxfId="10555" priority="478">
      <formula>AND(IF($Q90=3,1,0),IF($X90&lt;30,1,0))</formula>
    </cfRule>
    <cfRule type="expression" dxfId="10554" priority="479">
      <formula>AND(IF($Q90=3,1,IF($Q90=4,1,0)),IF($F90&lt;=85,1,0))</formula>
    </cfRule>
  </conditionalFormatting>
  <conditionalFormatting sqref="AI90">
    <cfRule type="expression" dxfId="10553" priority="472">
      <formula>AND(IF(OR($Q90=1,$Q90=2),1,0),IF($X90&lt;=20,1,0))</formula>
    </cfRule>
    <cfRule type="expression" dxfId="10552" priority="473">
      <formula>AND(IF($Q90=2,1,0),IF($X90&lt;30,1,0))</formula>
    </cfRule>
    <cfRule type="expression" dxfId="10551" priority="474">
      <formula>AND(IF($Q90=3,1,0),IF($X90&lt;30,1,0))</formula>
    </cfRule>
    <cfRule type="expression" dxfId="10550" priority="475">
      <formula>AND(IF($Q90=3,1,IF($Q90=4,1,0)),IF($F90&lt;=85,1,0))</formula>
    </cfRule>
  </conditionalFormatting>
  <conditionalFormatting sqref="AV91">
    <cfRule type="expression" dxfId="10549" priority="470">
      <formula>AV91="X"</formula>
    </cfRule>
    <cfRule type="expression" dxfId="10548" priority="471">
      <formula>AV91="후보"</formula>
    </cfRule>
  </conditionalFormatting>
  <conditionalFormatting sqref="AC91">
    <cfRule type="cellIs" dxfId="10547" priority="467" operator="greaterThan">
      <formula>0.9</formula>
    </cfRule>
    <cfRule type="cellIs" dxfId="10546" priority="468" operator="greaterThan">
      <formula>0.85</formula>
    </cfRule>
  </conditionalFormatting>
  <conditionalFormatting sqref="N91">
    <cfRule type="cellIs" dxfId="10545" priority="465" operator="greaterThan">
      <formula>0.9</formula>
    </cfRule>
    <cfRule type="cellIs" dxfId="10544" priority="466" operator="greaterThan">
      <formula>0.85</formula>
    </cfRule>
  </conditionalFormatting>
  <conditionalFormatting sqref="E91">
    <cfRule type="expression" dxfId="10543" priority="461">
      <formula>AND(IF(OR($Q91=1,$Q91=2),1,0),IF($X91&lt;=20,1,0))</formula>
    </cfRule>
    <cfRule type="expression" dxfId="10542" priority="462">
      <formula>AND(IF($Q91=2,1,0),IF($X91&lt;30,1,0))</formula>
    </cfRule>
    <cfRule type="expression" dxfId="10541" priority="463">
      <formula>AND(IF($Q91=3,1,0),IF($X91&lt;30,1,0))</formula>
    </cfRule>
    <cfRule type="expression" dxfId="10540" priority="464">
      <formula>AND(IF($Q91=3,1,IF($Q91=4,1,0)),IF($F91&lt;=85,1,0))</formula>
    </cfRule>
  </conditionalFormatting>
  <conditionalFormatting sqref="X91">
    <cfRule type="expression" dxfId="10539" priority="457">
      <formula>AND(IF(OR($Q91=1,$Q91=2),1,0),IF($X91&lt;=20,1,0))</formula>
    </cfRule>
    <cfRule type="expression" dxfId="10538" priority="458">
      <formula>AND(IF($Q91=2,1,0),IF($X91&lt;30,1,0))</formula>
    </cfRule>
    <cfRule type="expression" dxfId="10537" priority="459">
      <formula>AND(IF($Q91=3,1,0),IF($X91&lt;30,1,0))</formula>
    </cfRule>
    <cfRule type="expression" dxfId="10536" priority="460">
      <formula>AND(IF($Q91=3,1,IF($Q91=4,1,0)),IF($F91&lt;=85,1,0))</formula>
    </cfRule>
  </conditionalFormatting>
  <conditionalFormatting sqref="AI91">
    <cfRule type="expression" dxfId="10535" priority="453">
      <formula>AND(IF(OR($Q91=1,$Q91=2),1,0),IF($X91&lt;=20,1,0))</formula>
    </cfRule>
    <cfRule type="expression" dxfId="10534" priority="454">
      <formula>AND(IF($Q91=2,1,0),IF($X91&lt;30,1,0))</formula>
    </cfRule>
    <cfRule type="expression" dxfId="10533" priority="455">
      <formula>AND(IF($Q91=3,1,0),IF($X91&lt;30,1,0))</formula>
    </cfRule>
    <cfRule type="expression" dxfId="10532" priority="456">
      <formula>AND(IF($Q91=3,1,IF($Q91=4,1,0)),IF($F91&lt;=85,1,0))</formula>
    </cfRule>
  </conditionalFormatting>
  <conditionalFormatting sqref="AV92">
    <cfRule type="expression" dxfId="10531" priority="451">
      <formula>AV92="X"</formula>
    </cfRule>
    <cfRule type="expression" dxfId="10530" priority="452">
      <formula>AV92="후보"</formula>
    </cfRule>
  </conditionalFormatting>
  <conditionalFormatting sqref="AC92">
    <cfRule type="cellIs" dxfId="10529" priority="448" operator="greaterThan">
      <formula>0.9</formula>
    </cfRule>
    <cfRule type="cellIs" dxfId="10528" priority="449" operator="greaterThan">
      <formula>0.85</formula>
    </cfRule>
  </conditionalFormatting>
  <conditionalFormatting sqref="N92">
    <cfRule type="cellIs" dxfId="10527" priority="446" operator="greaterThan">
      <formula>0.9</formula>
    </cfRule>
    <cfRule type="cellIs" dxfId="10526" priority="447" operator="greaterThan">
      <formula>0.85</formula>
    </cfRule>
  </conditionalFormatting>
  <conditionalFormatting sqref="E92">
    <cfRule type="expression" dxfId="10525" priority="442">
      <formula>AND(IF(OR($Q92=1,$Q92=2),1,0),IF($X92&lt;=20,1,0))</formula>
    </cfRule>
    <cfRule type="expression" dxfId="10524" priority="443">
      <formula>AND(IF($Q92=2,1,0),IF($X92&lt;30,1,0))</formula>
    </cfRule>
    <cfRule type="expression" dxfId="10523" priority="444">
      <formula>AND(IF($Q92=3,1,0),IF($X92&lt;30,1,0))</formula>
    </cfRule>
    <cfRule type="expression" dxfId="10522" priority="445">
      <formula>AND(IF($Q92=3,1,IF($Q92=4,1,0)),IF($F92&lt;=85,1,0))</formula>
    </cfRule>
  </conditionalFormatting>
  <conditionalFormatting sqref="X92">
    <cfRule type="expression" dxfId="10521" priority="438">
      <formula>AND(IF(OR($Q92=1,$Q92=2),1,0),IF($X92&lt;=20,1,0))</formula>
    </cfRule>
    <cfRule type="expression" dxfId="10520" priority="439">
      <formula>AND(IF($Q92=2,1,0),IF($X92&lt;30,1,0))</formula>
    </cfRule>
    <cfRule type="expression" dxfId="10519" priority="440">
      <formula>AND(IF($Q92=3,1,0),IF($X92&lt;30,1,0))</formula>
    </cfRule>
    <cfRule type="expression" dxfId="10518" priority="441">
      <formula>AND(IF($Q92=3,1,IF($Q92=4,1,0)),IF($F92&lt;=85,1,0))</formula>
    </cfRule>
  </conditionalFormatting>
  <conditionalFormatting sqref="AI92">
    <cfRule type="expression" dxfId="10517" priority="434">
      <formula>AND(IF(OR($Q92=1,$Q92=2),1,0),IF($X92&lt;=20,1,0))</formula>
    </cfRule>
    <cfRule type="expression" dxfId="10516" priority="435">
      <formula>AND(IF($Q92=2,1,0),IF($X92&lt;30,1,0))</formula>
    </cfRule>
    <cfRule type="expression" dxfId="10515" priority="436">
      <formula>AND(IF($Q92=3,1,0),IF($X92&lt;30,1,0))</formula>
    </cfRule>
    <cfRule type="expression" dxfId="10514" priority="437">
      <formula>AND(IF($Q92=3,1,IF($Q92=4,1,0)),IF($F92&lt;=85,1,0))</formula>
    </cfRule>
  </conditionalFormatting>
  <conditionalFormatting sqref="AV93">
    <cfRule type="expression" dxfId="10513" priority="432">
      <formula>AV93="X"</formula>
    </cfRule>
    <cfRule type="expression" dxfId="10512" priority="433">
      <formula>AV93="후보"</formula>
    </cfRule>
  </conditionalFormatting>
  <conditionalFormatting sqref="AC93">
    <cfRule type="cellIs" dxfId="10511" priority="429" operator="greaterThan">
      <formula>0.9</formula>
    </cfRule>
    <cfRule type="cellIs" dxfId="10510" priority="430" operator="greaterThan">
      <formula>0.85</formula>
    </cfRule>
  </conditionalFormatting>
  <conditionalFormatting sqref="N93">
    <cfRule type="cellIs" dxfId="10509" priority="427" operator="greaterThan">
      <formula>0.9</formula>
    </cfRule>
    <cfRule type="cellIs" dxfId="10508" priority="428" operator="greaterThan">
      <formula>0.85</formula>
    </cfRule>
  </conditionalFormatting>
  <conditionalFormatting sqref="E93">
    <cfRule type="expression" dxfId="10507" priority="423">
      <formula>AND(IF(OR($Q93=1,$Q93=2),1,0),IF($X93&lt;=20,1,0))</formula>
    </cfRule>
    <cfRule type="expression" dxfId="10506" priority="424">
      <formula>AND(IF($Q93=2,1,0),IF($X93&lt;30,1,0))</formula>
    </cfRule>
    <cfRule type="expression" dxfId="10505" priority="425">
      <formula>AND(IF($Q93=3,1,0),IF($X93&lt;30,1,0))</formula>
    </cfRule>
    <cfRule type="expression" dxfId="10504" priority="426">
      <formula>AND(IF($Q93=3,1,IF($Q93=4,1,0)),IF($F93&lt;=85,1,0))</formula>
    </cfRule>
  </conditionalFormatting>
  <conditionalFormatting sqref="X93">
    <cfRule type="expression" dxfId="10503" priority="419">
      <formula>AND(IF(OR($Q93=1,$Q93=2),1,0),IF($X93&lt;=20,1,0))</formula>
    </cfRule>
    <cfRule type="expression" dxfId="10502" priority="420">
      <formula>AND(IF($Q93=2,1,0),IF($X93&lt;30,1,0))</formula>
    </cfRule>
    <cfRule type="expression" dxfId="10501" priority="421">
      <formula>AND(IF($Q93=3,1,0),IF($X93&lt;30,1,0))</formula>
    </cfRule>
    <cfRule type="expression" dxfId="10500" priority="422">
      <formula>AND(IF($Q93=3,1,IF($Q93=4,1,0)),IF($F93&lt;=85,1,0))</formula>
    </cfRule>
  </conditionalFormatting>
  <conditionalFormatting sqref="AI93">
    <cfRule type="expression" dxfId="10499" priority="415">
      <formula>AND(IF(OR($Q93=1,$Q93=2),1,0),IF($X93&lt;=20,1,0))</formula>
    </cfRule>
    <cfRule type="expression" dxfId="10498" priority="416">
      <formula>AND(IF($Q93=2,1,0),IF($X93&lt;30,1,0))</formula>
    </cfRule>
    <cfRule type="expression" dxfId="10497" priority="417">
      <formula>AND(IF($Q93=3,1,0),IF($X93&lt;30,1,0))</formula>
    </cfRule>
    <cfRule type="expression" dxfId="10496" priority="418">
      <formula>AND(IF($Q93=3,1,IF($Q93=4,1,0)),IF($F93&lt;=85,1,0))</formula>
    </cfRule>
  </conditionalFormatting>
  <conditionalFormatting sqref="AV94">
    <cfRule type="expression" dxfId="10495" priority="413">
      <formula>AV94="X"</formula>
    </cfRule>
    <cfRule type="expression" dxfId="10494" priority="414">
      <formula>AV94="후보"</formula>
    </cfRule>
  </conditionalFormatting>
  <conditionalFormatting sqref="AC94 N94">
    <cfRule type="cellIs" dxfId="10493" priority="410" operator="greaterThan">
      <formula>0.9</formula>
    </cfRule>
    <cfRule type="cellIs" dxfId="10492" priority="411" operator="greaterThan">
      <formula>0.85</formula>
    </cfRule>
  </conditionalFormatting>
  <conditionalFormatting sqref="AV95">
    <cfRule type="expression" dxfId="10491" priority="408">
      <formula>AV95="X"</formula>
    </cfRule>
    <cfRule type="expression" dxfId="10490" priority="409">
      <formula>AV95="후보"</formula>
    </cfRule>
  </conditionalFormatting>
  <conditionalFormatting sqref="AC95">
    <cfRule type="cellIs" dxfId="10489" priority="405" operator="greaterThan">
      <formula>0.9</formula>
    </cfRule>
    <cfRule type="cellIs" dxfId="10488" priority="406" operator="greaterThan">
      <formula>0.85</formula>
    </cfRule>
  </conditionalFormatting>
  <conditionalFormatting sqref="N95">
    <cfRule type="cellIs" dxfId="10487" priority="403" operator="greaterThan">
      <formula>0.9</formula>
    </cfRule>
    <cfRule type="cellIs" dxfId="10486" priority="404" operator="greaterThan">
      <formula>0.85</formula>
    </cfRule>
  </conditionalFormatting>
  <conditionalFormatting sqref="E95">
    <cfRule type="expression" dxfId="10485" priority="399">
      <formula>AND(IF(OR($Q95=1,$Q95=2),1,0),IF($X95&lt;=20,1,0))</formula>
    </cfRule>
    <cfRule type="expression" dxfId="10484" priority="400">
      <formula>AND(IF($Q95=2,1,0),IF($X95&lt;30,1,0))</formula>
    </cfRule>
    <cfRule type="expression" dxfId="10483" priority="401">
      <formula>AND(IF($Q95=3,1,0),IF($X95&lt;30,1,0))</formula>
    </cfRule>
    <cfRule type="expression" dxfId="10482" priority="402">
      <formula>AND(IF($Q95=3,1,IF($Q95=4,1,0)),IF($F95&lt;=85,1,0))</formula>
    </cfRule>
  </conditionalFormatting>
  <conditionalFormatting sqref="X95">
    <cfRule type="expression" dxfId="10481" priority="395">
      <formula>AND(IF(OR($Q95=1,$Q95=2),1,0),IF($X95&lt;=20,1,0))</formula>
    </cfRule>
    <cfRule type="expression" dxfId="10480" priority="396">
      <formula>AND(IF($Q95=2,1,0),IF($X95&lt;30,1,0))</formula>
    </cfRule>
    <cfRule type="expression" dxfId="10479" priority="397">
      <formula>AND(IF($Q95=3,1,0),IF($X95&lt;30,1,0))</formula>
    </cfRule>
    <cfRule type="expression" dxfId="10478" priority="398">
      <formula>AND(IF($Q95=3,1,IF($Q95=4,1,0)),IF($F95&lt;=85,1,0))</formula>
    </cfRule>
  </conditionalFormatting>
  <conditionalFormatting sqref="AI95">
    <cfRule type="expression" dxfId="10477" priority="391">
      <formula>AND(IF(OR($Q95=1,$Q95=2),1,0),IF($X95&lt;=20,1,0))</formula>
    </cfRule>
    <cfRule type="expression" dxfId="10476" priority="392">
      <formula>AND(IF($Q95=2,1,0),IF($X95&lt;30,1,0))</formula>
    </cfRule>
    <cfRule type="expression" dxfId="10475" priority="393">
      <formula>AND(IF($Q95=3,1,0),IF($X95&lt;30,1,0))</formula>
    </cfRule>
    <cfRule type="expression" dxfId="10474" priority="394">
      <formula>AND(IF($Q95=3,1,IF($Q95=4,1,0)),IF($F95&lt;=85,1,0))</formula>
    </cfRule>
  </conditionalFormatting>
  <conditionalFormatting sqref="AV96">
    <cfRule type="expression" dxfId="10473" priority="389">
      <formula>AV96="X"</formula>
    </cfRule>
    <cfRule type="expression" dxfId="10472" priority="390">
      <formula>AV96="후보"</formula>
    </cfRule>
  </conditionalFormatting>
  <conditionalFormatting sqref="AC96">
    <cfRule type="cellIs" dxfId="10471" priority="386" operator="greaterThan">
      <formula>0.9</formula>
    </cfRule>
    <cfRule type="cellIs" dxfId="10470" priority="387" operator="greaterThan">
      <formula>0.85</formula>
    </cfRule>
  </conditionalFormatting>
  <conditionalFormatting sqref="N96">
    <cfRule type="cellIs" dxfId="10469" priority="384" operator="greaterThan">
      <formula>0.9</formula>
    </cfRule>
    <cfRule type="cellIs" dxfId="10468" priority="385" operator="greaterThan">
      <formula>0.85</formula>
    </cfRule>
  </conditionalFormatting>
  <conditionalFormatting sqref="E96">
    <cfRule type="expression" dxfId="10467" priority="380">
      <formula>AND(IF(OR($Q96=1,$Q96=2),1,0),IF($X96&lt;=20,1,0))</formula>
    </cfRule>
    <cfRule type="expression" dxfId="10466" priority="381">
      <formula>AND(IF($Q96=2,1,0),IF($X96&lt;30,1,0))</formula>
    </cfRule>
    <cfRule type="expression" dxfId="10465" priority="382">
      <formula>AND(IF($Q96=3,1,0),IF($X96&lt;30,1,0))</formula>
    </cfRule>
    <cfRule type="expression" dxfId="10464" priority="383">
      <formula>AND(IF($Q96=3,1,IF($Q96=4,1,0)),IF($F96&lt;=85,1,0))</formula>
    </cfRule>
  </conditionalFormatting>
  <conditionalFormatting sqref="X96">
    <cfRule type="expression" dxfId="10463" priority="376">
      <formula>AND(IF(OR($Q96=1,$Q96=2),1,0),IF($X96&lt;=20,1,0))</formula>
    </cfRule>
    <cfRule type="expression" dxfId="10462" priority="377">
      <formula>AND(IF($Q96=2,1,0),IF($X96&lt;30,1,0))</formula>
    </cfRule>
    <cfRule type="expression" dxfId="10461" priority="378">
      <formula>AND(IF($Q96=3,1,0),IF($X96&lt;30,1,0))</formula>
    </cfRule>
    <cfRule type="expression" dxfId="10460" priority="379">
      <formula>AND(IF($Q96=3,1,IF($Q96=4,1,0)),IF($F96&lt;=85,1,0))</formula>
    </cfRule>
  </conditionalFormatting>
  <conditionalFormatting sqref="AI96">
    <cfRule type="expression" dxfId="10459" priority="372">
      <formula>AND(IF(OR($Q96=1,$Q96=2),1,0),IF($X96&lt;=20,1,0))</formula>
    </cfRule>
    <cfRule type="expression" dxfId="10458" priority="373">
      <formula>AND(IF($Q96=2,1,0),IF($X96&lt;30,1,0))</formula>
    </cfRule>
    <cfRule type="expression" dxfId="10457" priority="374">
      <formula>AND(IF($Q96=3,1,0),IF($X96&lt;30,1,0))</formula>
    </cfRule>
    <cfRule type="expression" dxfId="10456" priority="375">
      <formula>AND(IF($Q96=3,1,IF($Q96=4,1,0)),IF($F96&lt;=85,1,0))</formula>
    </cfRule>
  </conditionalFormatting>
  <conditionalFormatting sqref="AV97">
    <cfRule type="expression" dxfId="10455" priority="370">
      <formula>AV97="X"</formula>
    </cfRule>
    <cfRule type="expression" dxfId="10454" priority="371">
      <formula>AV97="후보"</formula>
    </cfRule>
  </conditionalFormatting>
  <conditionalFormatting sqref="AC97">
    <cfRule type="cellIs" dxfId="10453" priority="367" operator="greaterThan">
      <formula>0.9</formula>
    </cfRule>
    <cfRule type="cellIs" dxfId="10452" priority="368" operator="greaterThan">
      <formula>0.85</formula>
    </cfRule>
  </conditionalFormatting>
  <conditionalFormatting sqref="N97">
    <cfRule type="cellIs" dxfId="10451" priority="365" operator="greaterThan">
      <formula>0.9</formula>
    </cfRule>
    <cfRule type="cellIs" dxfId="10450" priority="366" operator="greaterThan">
      <formula>0.85</formula>
    </cfRule>
  </conditionalFormatting>
  <conditionalFormatting sqref="E97">
    <cfRule type="expression" dxfId="10449" priority="361">
      <formula>AND(IF(OR($Q97=1,$Q97=2),1,0),IF($X97&lt;=20,1,0))</formula>
    </cfRule>
    <cfRule type="expression" dxfId="10448" priority="362">
      <formula>AND(IF($Q97=2,1,0),IF($X97&lt;30,1,0))</formula>
    </cfRule>
    <cfRule type="expression" dxfId="10447" priority="363">
      <formula>AND(IF($Q97=3,1,0),IF($X97&lt;30,1,0))</formula>
    </cfRule>
    <cfRule type="expression" dxfId="10446" priority="364">
      <formula>AND(IF($Q97=3,1,IF($Q97=4,1,0)),IF($F97&lt;=85,1,0))</formula>
    </cfRule>
  </conditionalFormatting>
  <conditionalFormatting sqref="X97">
    <cfRule type="expression" dxfId="10445" priority="357">
      <formula>AND(IF(OR($Q97=1,$Q97=2),1,0),IF($X97&lt;=20,1,0))</formula>
    </cfRule>
    <cfRule type="expression" dxfId="10444" priority="358">
      <formula>AND(IF($Q97=2,1,0),IF($X97&lt;30,1,0))</formula>
    </cfRule>
    <cfRule type="expression" dxfId="10443" priority="359">
      <formula>AND(IF($Q97=3,1,0),IF($X97&lt;30,1,0))</formula>
    </cfRule>
    <cfRule type="expression" dxfId="10442" priority="360">
      <formula>AND(IF($Q97=3,1,IF($Q97=4,1,0)),IF($F97&lt;=85,1,0))</formula>
    </cfRule>
  </conditionalFormatting>
  <conditionalFormatting sqref="AI97">
    <cfRule type="expression" dxfId="10441" priority="353">
      <formula>AND(IF(OR($Q97=1,$Q97=2),1,0),IF($X97&lt;=20,1,0))</formula>
    </cfRule>
    <cfRule type="expression" dxfId="10440" priority="354">
      <formula>AND(IF($Q97=2,1,0),IF($X97&lt;30,1,0))</formula>
    </cfRule>
    <cfRule type="expression" dxfId="10439" priority="355">
      <formula>AND(IF($Q97=3,1,0),IF($X97&lt;30,1,0))</formula>
    </cfRule>
    <cfRule type="expression" dxfId="10438" priority="356">
      <formula>AND(IF($Q97=3,1,IF($Q97=4,1,0)),IF($F97&lt;=85,1,0))</formula>
    </cfRule>
  </conditionalFormatting>
  <conditionalFormatting sqref="AV98">
    <cfRule type="expression" dxfId="10437" priority="351">
      <formula>AV98="X"</formula>
    </cfRule>
    <cfRule type="expression" dxfId="10436" priority="352">
      <formula>AV98="후보"</formula>
    </cfRule>
  </conditionalFormatting>
  <conditionalFormatting sqref="AC98">
    <cfRule type="cellIs" dxfId="10435" priority="348" operator="greaterThan">
      <formula>0.9</formula>
    </cfRule>
    <cfRule type="cellIs" dxfId="10434" priority="349" operator="greaterThan">
      <formula>0.85</formula>
    </cfRule>
  </conditionalFormatting>
  <conditionalFormatting sqref="N98">
    <cfRule type="cellIs" dxfId="10433" priority="346" operator="greaterThan">
      <formula>0.9</formula>
    </cfRule>
    <cfRule type="cellIs" dxfId="10432" priority="347" operator="greaterThan">
      <formula>0.85</formula>
    </cfRule>
  </conditionalFormatting>
  <conditionalFormatting sqref="E98">
    <cfRule type="expression" dxfId="10431" priority="342">
      <formula>AND(IF(OR($Q98=1,$Q98=2),1,0),IF($X98&lt;=20,1,0))</formula>
    </cfRule>
    <cfRule type="expression" dxfId="10430" priority="343">
      <formula>AND(IF($Q98=2,1,0),IF($X98&lt;30,1,0))</formula>
    </cfRule>
    <cfRule type="expression" dxfId="10429" priority="344">
      <formula>AND(IF($Q98=3,1,0),IF($X98&lt;30,1,0))</formula>
    </cfRule>
    <cfRule type="expression" dxfId="10428" priority="345">
      <formula>AND(IF($Q98=3,1,IF($Q98=4,1,0)),IF($F98&lt;=85,1,0))</formula>
    </cfRule>
  </conditionalFormatting>
  <conditionalFormatting sqref="X98">
    <cfRule type="expression" dxfId="10427" priority="338">
      <formula>AND(IF(OR($Q98=1,$Q98=2),1,0),IF($X98&lt;=20,1,0))</formula>
    </cfRule>
    <cfRule type="expression" dxfId="10426" priority="339">
      <formula>AND(IF($Q98=2,1,0),IF($X98&lt;30,1,0))</formula>
    </cfRule>
    <cfRule type="expression" dxfId="10425" priority="340">
      <formula>AND(IF($Q98=3,1,0),IF($X98&lt;30,1,0))</formula>
    </cfRule>
    <cfRule type="expression" dxfId="10424" priority="341">
      <formula>AND(IF($Q98=3,1,IF($Q98=4,1,0)),IF($F98&lt;=85,1,0))</formula>
    </cfRule>
  </conditionalFormatting>
  <conditionalFormatting sqref="AI98">
    <cfRule type="expression" dxfId="10423" priority="334">
      <formula>AND(IF(OR($Q98=1,$Q98=2),1,0),IF($X98&lt;=20,1,0))</formula>
    </cfRule>
    <cfRule type="expression" dxfId="10422" priority="335">
      <formula>AND(IF($Q98=2,1,0),IF($X98&lt;30,1,0))</formula>
    </cfRule>
    <cfRule type="expression" dxfId="10421" priority="336">
      <formula>AND(IF($Q98=3,1,0),IF($X98&lt;30,1,0))</formula>
    </cfRule>
    <cfRule type="expression" dxfId="10420" priority="337">
      <formula>AND(IF($Q98=3,1,IF($Q98=4,1,0)),IF($F98&lt;=85,1,0))</formula>
    </cfRule>
  </conditionalFormatting>
  <conditionalFormatting sqref="AV99">
    <cfRule type="expression" dxfId="10419" priority="332">
      <formula>AV99="X"</formula>
    </cfRule>
    <cfRule type="expression" dxfId="10418" priority="333">
      <formula>AV99="후보"</formula>
    </cfRule>
  </conditionalFormatting>
  <conditionalFormatting sqref="AC99">
    <cfRule type="cellIs" dxfId="10417" priority="329" operator="greaterThan">
      <formula>0.9</formula>
    </cfRule>
    <cfRule type="cellIs" dxfId="10416" priority="330" operator="greaterThan">
      <formula>0.85</formula>
    </cfRule>
  </conditionalFormatting>
  <conditionalFormatting sqref="N99">
    <cfRule type="cellIs" dxfId="10415" priority="327" operator="greaterThan">
      <formula>0.9</formula>
    </cfRule>
    <cfRule type="cellIs" dxfId="10414" priority="328" operator="greaterThan">
      <formula>0.85</formula>
    </cfRule>
  </conditionalFormatting>
  <conditionalFormatting sqref="E99">
    <cfRule type="expression" dxfId="10413" priority="323">
      <formula>AND(IF(OR($Q99=1,$Q99=2),1,0),IF($X99&lt;=20,1,0))</formula>
    </cfRule>
    <cfRule type="expression" dxfId="10412" priority="324">
      <formula>AND(IF($Q99=2,1,0),IF($X99&lt;30,1,0))</formula>
    </cfRule>
    <cfRule type="expression" dxfId="10411" priority="325">
      <formula>AND(IF($Q99=3,1,0),IF($X99&lt;30,1,0))</formula>
    </cfRule>
    <cfRule type="expression" dxfId="10410" priority="326">
      <formula>AND(IF($Q99=3,1,IF($Q99=4,1,0)),IF($F99&lt;=85,1,0))</formula>
    </cfRule>
  </conditionalFormatting>
  <conditionalFormatting sqref="X99">
    <cfRule type="expression" dxfId="10409" priority="319">
      <formula>AND(IF(OR($Q99=1,$Q99=2),1,0),IF($X99&lt;=20,1,0))</formula>
    </cfRule>
    <cfRule type="expression" dxfId="10408" priority="320">
      <formula>AND(IF($Q99=2,1,0),IF($X99&lt;30,1,0))</formula>
    </cfRule>
    <cfRule type="expression" dxfId="10407" priority="321">
      <formula>AND(IF($Q99=3,1,0),IF($X99&lt;30,1,0))</formula>
    </cfRule>
    <cfRule type="expression" dxfId="10406" priority="322">
      <formula>AND(IF($Q99=3,1,IF($Q99=4,1,0)),IF($F99&lt;=85,1,0))</formula>
    </cfRule>
  </conditionalFormatting>
  <conditionalFormatting sqref="AI99">
    <cfRule type="expression" dxfId="10405" priority="315">
      <formula>AND(IF(OR($Q99=1,$Q99=2),1,0),IF($X99&lt;=20,1,0))</formula>
    </cfRule>
    <cfRule type="expression" dxfId="10404" priority="316">
      <formula>AND(IF($Q99=2,1,0),IF($X99&lt;30,1,0))</formula>
    </cfRule>
    <cfRule type="expression" dxfId="10403" priority="317">
      <formula>AND(IF($Q99=3,1,0),IF($X99&lt;30,1,0))</formula>
    </cfRule>
    <cfRule type="expression" dxfId="10402" priority="318">
      <formula>AND(IF($Q99=3,1,IF($Q99=4,1,0)),IF($F99&lt;=85,1,0))</formula>
    </cfRule>
  </conditionalFormatting>
  <conditionalFormatting sqref="AV100">
    <cfRule type="expression" dxfId="10401" priority="313">
      <formula>AV100="X"</formula>
    </cfRule>
    <cfRule type="expression" dxfId="10400" priority="314">
      <formula>AV100="후보"</formula>
    </cfRule>
  </conditionalFormatting>
  <conditionalFormatting sqref="AC100">
    <cfRule type="cellIs" dxfId="10399" priority="310" operator="greaterThan">
      <formula>0.9</formula>
    </cfRule>
    <cfRule type="cellIs" dxfId="10398" priority="311" operator="greaterThan">
      <formula>0.85</formula>
    </cfRule>
  </conditionalFormatting>
  <conditionalFormatting sqref="N100">
    <cfRule type="cellIs" dxfId="10397" priority="308" operator="greaterThan">
      <formula>0.9</formula>
    </cfRule>
    <cfRule type="cellIs" dxfId="10396" priority="309" operator="greaterThan">
      <formula>0.85</formula>
    </cfRule>
  </conditionalFormatting>
  <conditionalFormatting sqref="E100">
    <cfRule type="expression" dxfId="10395" priority="304">
      <formula>AND(IF(OR($Q100=1,$Q100=2),1,0),IF($X100&lt;=20,1,0))</formula>
    </cfRule>
    <cfRule type="expression" dxfId="10394" priority="305">
      <formula>AND(IF($Q100=2,1,0),IF($X100&lt;30,1,0))</formula>
    </cfRule>
    <cfRule type="expression" dxfId="10393" priority="306">
      <formula>AND(IF($Q100=3,1,0),IF($X100&lt;30,1,0))</formula>
    </cfRule>
    <cfRule type="expression" dxfId="10392" priority="307">
      <formula>AND(IF($Q100=3,1,IF($Q100=4,1,0)),IF($F100&lt;=85,1,0))</formula>
    </cfRule>
  </conditionalFormatting>
  <conditionalFormatting sqref="X100">
    <cfRule type="expression" dxfId="10391" priority="300">
      <formula>AND(IF(OR($Q100=1,$Q100=2),1,0),IF($X100&lt;=20,1,0))</formula>
    </cfRule>
    <cfRule type="expression" dxfId="10390" priority="301">
      <formula>AND(IF($Q100=2,1,0),IF($X100&lt;30,1,0))</formula>
    </cfRule>
    <cfRule type="expression" dxfId="10389" priority="302">
      <formula>AND(IF($Q100=3,1,0),IF($X100&lt;30,1,0))</formula>
    </cfRule>
    <cfRule type="expression" dxfId="10388" priority="303">
      <formula>AND(IF($Q100=3,1,IF($Q100=4,1,0)),IF($F100&lt;=85,1,0))</formula>
    </cfRule>
  </conditionalFormatting>
  <conditionalFormatting sqref="AI100">
    <cfRule type="expression" dxfId="10387" priority="296">
      <formula>AND(IF(OR($Q100=1,$Q100=2),1,0),IF($X100&lt;=20,1,0))</formula>
    </cfRule>
    <cfRule type="expression" dxfId="10386" priority="297">
      <formula>AND(IF($Q100=2,1,0),IF($X100&lt;30,1,0))</formula>
    </cfRule>
    <cfRule type="expression" dxfId="10385" priority="298">
      <formula>AND(IF($Q100=3,1,0),IF($X100&lt;30,1,0))</formula>
    </cfRule>
    <cfRule type="expression" dxfId="10384" priority="299">
      <formula>AND(IF($Q100=3,1,IF($Q100=4,1,0)),IF($F100&lt;=85,1,0))</formula>
    </cfRule>
  </conditionalFormatting>
  <conditionalFormatting sqref="AV101">
    <cfRule type="expression" dxfId="10383" priority="294">
      <formula>AV101="X"</formula>
    </cfRule>
    <cfRule type="expression" dxfId="10382" priority="295">
      <formula>AV101="후보"</formula>
    </cfRule>
  </conditionalFormatting>
  <conditionalFormatting sqref="AC101">
    <cfRule type="cellIs" dxfId="10381" priority="291" operator="greaterThan">
      <formula>0.9</formula>
    </cfRule>
    <cfRule type="cellIs" dxfId="10380" priority="292" operator="greaterThan">
      <formula>0.85</formula>
    </cfRule>
  </conditionalFormatting>
  <conditionalFormatting sqref="N101">
    <cfRule type="cellIs" dxfId="10379" priority="289" operator="greaterThan">
      <formula>0.9</formula>
    </cfRule>
    <cfRule type="cellIs" dxfId="10378" priority="290" operator="greaterThan">
      <formula>0.85</formula>
    </cfRule>
  </conditionalFormatting>
  <conditionalFormatting sqref="E101">
    <cfRule type="expression" dxfId="10377" priority="285">
      <formula>AND(IF(OR($Q101=1,$Q101=2),1,0),IF($X101&lt;=20,1,0))</formula>
    </cfRule>
    <cfRule type="expression" dxfId="10376" priority="286">
      <formula>AND(IF($Q101=2,1,0),IF($X101&lt;30,1,0))</formula>
    </cfRule>
    <cfRule type="expression" dxfId="10375" priority="287">
      <formula>AND(IF($Q101=3,1,0),IF($X101&lt;30,1,0))</formula>
    </cfRule>
    <cfRule type="expression" dxfId="10374" priority="288">
      <formula>AND(IF($Q101=3,1,IF($Q101=4,1,0)),IF($F101&lt;=85,1,0))</formula>
    </cfRule>
  </conditionalFormatting>
  <conditionalFormatting sqref="X101">
    <cfRule type="expression" dxfId="10373" priority="281">
      <formula>AND(IF(OR($Q101=1,$Q101=2),1,0),IF($X101&lt;=20,1,0))</formula>
    </cfRule>
    <cfRule type="expression" dxfId="10372" priority="282">
      <formula>AND(IF($Q101=2,1,0),IF($X101&lt;30,1,0))</formula>
    </cfRule>
    <cfRule type="expression" dxfId="10371" priority="283">
      <formula>AND(IF($Q101=3,1,0),IF($X101&lt;30,1,0))</formula>
    </cfRule>
    <cfRule type="expression" dxfId="10370" priority="284">
      <formula>AND(IF($Q101=3,1,IF($Q101=4,1,0)),IF($F101&lt;=85,1,0))</formula>
    </cfRule>
  </conditionalFormatting>
  <conditionalFormatting sqref="AI101">
    <cfRule type="expression" dxfId="10369" priority="277">
      <formula>AND(IF(OR($Q101=1,$Q101=2),1,0),IF($X101&lt;=20,1,0))</formula>
    </cfRule>
    <cfRule type="expression" dxfId="10368" priority="278">
      <formula>AND(IF($Q101=2,1,0),IF($X101&lt;30,1,0))</formula>
    </cfRule>
    <cfRule type="expression" dxfId="10367" priority="279">
      <formula>AND(IF($Q101=3,1,0),IF($X101&lt;30,1,0))</formula>
    </cfRule>
    <cfRule type="expression" dxfId="10366" priority="280">
      <formula>AND(IF($Q101=3,1,IF($Q101=4,1,0)),IF($F101&lt;=85,1,0))</formula>
    </cfRule>
  </conditionalFormatting>
  <conditionalFormatting sqref="AV102">
    <cfRule type="expression" dxfId="10365" priority="275">
      <formula>AV102="X"</formula>
    </cfRule>
    <cfRule type="expression" dxfId="10364" priority="276">
      <formula>AV102="후보"</formula>
    </cfRule>
  </conditionalFormatting>
  <conditionalFormatting sqref="AC102">
    <cfRule type="cellIs" dxfId="10363" priority="272" operator="greaterThan">
      <formula>0.9</formula>
    </cfRule>
    <cfRule type="cellIs" dxfId="10362" priority="273" operator="greaterThan">
      <formula>0.85</formula>
    </cfRule>
  </conditionalFormatting>
  <conditionalFormatting sqref="N102">
    <cfRule type="cellIs" dxfId="10361" priority="270" operator="greaterThan">
      <formula>0.9</formula>
    </cfRule>
    <cfRule type="cellIs" dxfId="10360" priority="271" operator="greaterThan">
      <formula>0.85</formula>
    </cfRule>
  </conditionalFormatting>
  <conditionalFormatting sqref="E102">
    <cfRule type="expression" dxfId="10359" priority="266">
      <formula>AND(IF(OR($Q102=1,$Q102=2),1,0),IF($X102&lt;=20,1,0))</formula>
    </cfRule>
    <cfRule type="expression" dxfId="10358" priority="267">
      <formula>AND(IF($Q102=2,1,0),IF($X102&lt;30,1,0))</formula>
    </cfRule>
    <cfRule type="expression" dxfId="10357" priority="268">
      <formula>AND(IF($Q102=3,1,0),IF($X102&lt;30,1,0))</formula>
    </cfRule>
    <cfRule type="expression" dxfId="10356" priority="269">
      <formula>AND(IF($Q102=3,1,IF($Q102=4,1,0)),IF($F102&lt;=85,1,0))</formula>
    </cfRule>
  </conditionalFormatting>
  <conditionalFormatting sqref="X102">
    <cfRule type="expression" dxfId="10355" priority="262">
      <formula>AND(IF(OR($Q102=1,$Q102=2),1,0),IF($X102&lt;=20,1,0))</formula>
    </cfRule>
    <cfRule type="expression" dxfId="10354" priority="263">
      <formula>AND(IF($Q102=2,1,0),IF($X102&lt;30,1,0))</formula>
    </cfRule>
    <cfRule type="expression" dxfId="10353" priority="264">
      <formula>AND(IF($Q102=3,1,0),IF($X102&lt;30,1,0))</formula>
    </cfRule>
    <cfRule type="expression" dxfId="10352" priority="265">
      <formula>AND(IF($Q102=3,1,IF($Q102=4,1,0)),IF($F102&lt;=85,1,0))</formula>
    </cfRule>
  </conditionalFormatting>
  <conditionalFormatting sqref="AI102">
    <cfRule type="expression" dxfId="10351" priority="258">
      <formula>AND(IF(OR($Q102=1,$Q102=2),1,0),IF($X102&lt;=20,1,0))</formula>
    </cfRule>
    <cfRule type="expression" dxfId="10350" priority="259">
      <formula>AND(IF($Q102=2,1,0),IF($X102&lt;30,1,0))</formula>
    </cfRule>
    <cfRule type="expression" dxfId="10349" priority="260">
      <formula>AND(IF($Q102=3,1,0),IF($X102&lt;30,1,0))</formula>
    </cfRule>
    <cfRule type="expression" dxfId="10348" priority="261">
      <formula>AND(IF($Q102=3,1,IF($Q102=4,1,0)),IF($F102&lt;=85,1,0))</formula>
    </cfRule>
  </conditionalFormatting>
  <conditionalFormatting sqref="AV103">
    <cfRule type="expression" dxfId="10347" priority="256">
      <formula>AV103="X"</formula>
    </cfRule>
    <cfRule type="expression" dxfId="10346" priority="257">
      <formula>AV103="후보"</formula>
    </cfRule>
  </conditionalFormatting>
  <conditionalFormatting sqref="AC103 N103">
    <cfRule type="cellIs" dxfId="10345" priority="253" operator="greaterThan">
      <formula>0.9</formula>
    </cfRule>
    <cfRule type="cellIs" dxfId="10344" priority="254" operator="greaterThan">
      <formula>0.85</formula>
    </cfRule>
  </conditionalFormatting>
  <conditionalFormatting sqref="AV104">
    <cfRule type="expression" dxfId="10343" priority="251">
      <formula>AV104="X"</formula>
    </cfRule>
    <cfRule type="expression" dxfId="10342" priority="252">
      <formula>AV104="후보"</formula>
    </cfRule>
  </conditionalFormatting>
  <conditionalFormatting sqref="AC104">
    <cfRule type="cellIs" dxfId="10341" priority="248" operator="greaterThan">
      <formula>0.9</formula>
    </cfRule>
    <cfRule type="cellIs" dxfId="10340" priority="249" operator="greaterThan">
      <formula>0.85</formula>
    </cfRule>
  </conditionalFormatting>
  <conditionalFormatting sqref="N104">
    <cfRule type="cellIs" dxfId="10339" priority="246" operator="greaterThan">
      <formula>0.9</formula>
    </cfRule>
    <cfRule type="cellIs" dxfId="10338" priority="247" operator="greaterThan">
      <formula>0.85</formula>
    </cfRule>
  </conditionalFormatting>
  <conditionalFormatting sqref="E104">
    <cfRule type="expression" dxfId="10337" priority="242">
      <formula>AND(IF(OR($Q104=1,$Q104=2),1,0),IF($X104&lt;=20,1,0))</formula>
    </cfRule>
    <cfRule type="expression" dxfId="10336" priority="243">
      <formula>AND(IF($Q104=2,1,0),IF($X104&lt;30,1,0))</formula>
    </cfRule>
    <cfRule type="expression" dxfId="10335" priority="244">
      <formula>AND(IF($Q104=3,1,0),IF($X104&lt;30,1,0))</formula>
    </cfRule>
    <cfRule type="expression" dxfId="10334" priority="245">
      <formula>AND(IF($Q104=3,1,IF($Q104=4,1,0)),IF($F104&lt;=85,1,0))</formula>
    </cfRule>
  </conditionalFormatting>
  <conditionalFormatting sqref="X104">
    <cfRule type="expression" dxfId="10333" priority="238">
      <formula>AND(IF(OR($Q104=1,$Q104=2),1,0),IF($X104&lt;=20,1,0))</formula>
    </cfRule>
    <cfRule type="expression" dxfId="10332" priority="239">
      <formula>AND(IF($Q104=2,1,0),IF($X104&lt;30,1,0))</formula>
    </cfRule>
    <cfRule type="expression" dxfId="10331" priority="240">
      <formula>AND(IF($Q104=3,1,0),IF($X104&lt;30,1,0))</formula>
    </cfRule>
    <cfRule type="expression" dxfId="10330" priority="241">
      <formula>AND(IF($Q104=3,1,IF($Q104=4,1,0)),IF($F104&lt;=85,1,0))</formula>
    </cfRule>
  </conditionalFormatting>
  <conditionalFormatting sqref="AI104">
    <cfRule type="expression" dxfId="10329" priority="234">
      <formula>AND(IF(OR($Q104=1,$Q104=2),1,0),IF($X104&lt;=20,1,0))</formula>
    </cfRule>
    <cfRule type="expression" dxfId="10328" priority="235">
      <formula>AND(IF($Q104=2,1,0),IF($X104&lt;30,1,0))</formula>
    </cfRule>
    <cfRule type="expression" dxfId="10327" priority="236">
      <formula>AND(IF($Q104=3,1,0),IF($X104&lt;30,1,0))</formula>
    </cfRule>
    <cfRule type="expression" dxfId="10326" priority="237">
      <formula>AND(IF($Q104=3,1,IF($Q104=4,1,0)),IF($F104&lt;=85,1,0))</formula>
    </cfRule>
  </conditionalFormatting>
  <conditionalFormatting sqref="AV105">
    <cfRule type="expression" dxfId="10325" priority="232">
      <formula>AV105="X"</formula>
    </cfRule>
    <cfRule type="expression" dxfId="10324" priority="233">
      <formula>AV105="후보"</formula>
    </cfRule>
  </conditionalFormatting>
  <conditionalFormatting sqref="AC105">
    <cfRule type="cellIs" dxfId="10323" priority="229" operator="greaterThan">
      <formula>0.9</formula>
    </cfRule>
    <cfRule type="cellIs" dxfId="10322" priority="230" operator="greaterThan">
      <formula>0.85</formula>
    </cfRule>
  </conditionalFormatting>
  <conditionalFormatting sqref="N105">
    <cfRule type="cellIs" dxfId="10321" priority="227" operator="greaterThan">
      <formula>0.9</formula>
    </cfRule>
    <cfRule type="cellIs" dxfId="10320" priority="228" operator="greaterThan">
      <formula>0.85</formula>
    </cfRule>
  </conditionalFormatting>
  <conditionalFormatting sqref="E105">
    <cfRule type="expression" dxfId="10319" priority="223">
      <formula>AND(IF(OR($Q105=1,$Q105=2),1,0),IF($X105&lt;=20,1,0))</formula>
    </cfRule>
    <cfRule type="expression" dxfId="10318" priority="224">
      <formula>AND(IF($Q105=2,1,0),IF($X105&lt;30,1,0))</formula>
    </cfRule>
    <cfRule type="expression" dxfId="10317" priority="225">
      <formula>AND(IF($Q105=3,1,0),IF($X105&lt;30,1,0))</formula>
    </cfRule>
    <cfRule type="expression" dxfId="10316" priority="226">
      <formula>AND(IF($Q105=3,1,IF($Q105=4,1,0)),IF($F105&lt;=85,1,0))</formula>
    </cfRule>
  </conditionalFormatting>
  <conditionalFormatting sqref="X105">
    <cfRule type="expression" dxfId="10315" priority="219">
      <formula>AND(IF(OR($Q105=1,$Q105=2),1,0),IF($X105&lt;=20,1,0))</formula>
    </cfRule>
    <cfRule type="expression" dxfId="10314" priority="220">
      <formula>AND(IF($Q105=2,1,0),IF($X105&lt;30,1,0))</formula>
    </cfRule>
    <cfRule type="expression" dxfId="10313" priority="221">
      <formula>AND(IF($Q105=3,1,0),IF($X105&lt;30,1,0))</formula>
    </cfRule>
    <cfRule type="expression" dxfId="10312" priority="222">
      <formula>AND(IF($Q105=3,1,IF($Q105=4,1,0)),IF($F105&lt;=85,1,0))</formula>
    </cfRule>
  </conditionalFormatting>
  <conditionalFormatting sqref="AI105">
    <cfRule type="expression" dxfId="10311" priority="215">
      <formula>AND(IF(OR($Q105=1,$Q105=2),1,0),IF($X105&lt;=20,1,0))</formula>
    </cfRule>
    <cfRule type="expression" dxfId="10310" priority="216">
      <formula>AND(IF($Q105=2,1,0),IF($X105&lt;30,1,0))</formula>
    </cfRule>
    <cfRule type="expression" dxfId="10309" priority="217">
      <formula>AND(IF($Q105=3,1,0),IF($X105&lt;30,1,0))</formula>
    </cfRule>
    <cfRule type="expression" dxfId="10308" priority="218">
      <formula>AND(IF($Q105=3,1,IF($Q105=4,1,0)),IF($F105&lt;=85,1,0))</formula>
    </cfRule>
  </conditionalFormatting>
  <conditionalFormatting sqref="AV106">
    <cfRule type="expression" dxfId="10307" priority="213">
      <formula>AV106="X"</formula>
    </cfRule>
    <cfRule type="expression" dxfId="10306" priority="214">
      <formula>AV106="후보"</formula>
    </cfRule>
  </conditionalFormatting>
  <conditionalFormatting sqref="AC106">
    <cfRule type="cellIs" dxfId="10305" priority="210" operator="greaterThan">
      <formula>0.9</formula>
    </cfRule>
    <cfRule type="cellIs" dxfId="10304" priority="211" operator="greaterThan">
      <formula>0.85</formula>
    </cfRule>
  </conditionalFormatting>
  <conditionalFormatting sqref="N106">
    <cfRule type="cellIs" dxfId="10303" priority="208" operator="greaterThan">
      <formula>0.9</formula>
    </cfRule>
    <cfRule type="cellIs" dxfId="10302" priority="209" operator="greaterThan">
      <formula>0.85</formula>
    </cfRule>
  </conditionalFormatting>
  <conditionalFormatting sqref="E106">
    <cfRule type="expression" dxfId="10301" priority="204">
      <formula>AND(IF(OR($Q106=1,$Q106=2),1,0),IF($X106&lt;=20,1,0))</formula>
    </cfRule>
    <cfRule type="expression" dxfId="10300" priority="205">
      <formula>AND(IF($Q106=2,1,0),IF($X106&lt;30,1,0))</formula>
    </cfRule>
    <cfRule type="expression" dxfId="10299" priority="206">
      <formula>AND(IF($Q106=3,1,0),IF($X106&lt;30,1,0))</formula>
    </cfRule>
    <cfRule type="expression" dxfId="10298" priority="207">
      <formula>AND(IF($Q106=3,1,IF($Q106=4,1,0)),IF($F106&lt;=85,1,0))</formula>
    </cfRule>
  </conditionalFormatting>
  <conditionalFormatting sqref="X106">
    <cfRule type="expression" dxfId="10297" priority="200">
      <formula>AND(IF(OR($Q106=1,$Q106=2),1,0),IF($X106&lt;=20,1,0))</formula>
    </cfRule>
    <cfRule type="expression" dxfId="10296" priority="201">
      <formula>AND(IF($Q106=2,1,0),IF($X106&lt;30,1,0))</formula>
    </cfRule>
    <cfRule type="expression" dxfId="10295" priority="202">
      <formula>AND(IF($Q106=3,1,0),IF($X106&lt;30,1,0))</formula>
    </cfRule>
    <cfRule type="expression" dxfId="10294" priority="203">
      <formula>AND(IF($Q106=3,1,IF($Q106=4,1,0)),IF($F106&lt;=85,1,0))</formula>
    </cfRule>
  </conditionalFormatting>
  <conditionalFormatting sqref="AI106">
    <cfRule type="expression" dxfId="10293" priority="196">
      <formula>AND(IF(OR($Q106=1,$Q106=2),1,0),IF($X106&lt;=20,1,0))</formula>
    </cfRule>
    <cfRule type="expression" dxfId="10292" priority="197">
      <formula>AND(IF($Q106=2,1,0),IF($X106&lt;30,1,0))</formula>
    </cfRule>
    <cfRule type="expression" dxfId="10291" priority="198">
      <formula>AND(IF($Q106=3,1,0),IF($X106&lt;30,1,0))</formula>
    </cfRule>
    <cfRule type="expression" dxfId="10290" priority="199">
      <formula>AND(IF($Q106=3,1,IF($Q106=4,1,0)),IF($F106&lt;=85,1,0))</formula>
    </cfRule>
  </conditionalFormatting>
  <conditionalFormatting sqref="AV107">
    <cfRule type="expression" dxfId="10289" priority="194">
      <formula>AV107="X"</formula>
    </cfRule>
    <cfRule type="expression" dxfId="10288" priority="195">
      <formula>AV107="후보"</formula>
    </cfRule>
  </conditionalFormatting>
  <conditionalFormatting sqref="AC107">
    <cfRule type="cellIs" dxfId="10287" priority="191" operator="greaterThan">
      <formula>0.9</formula>
    </cfRule>
    <cfRule type="cellIs" dxfId="10286" priority="192" operator="greaterThan">
      <formula>0.85</formula>
    </cfRule>
  </conditionalFormatting>
  <conditionalFormatting sqref="N107">
    <cfRule type="cellIs" dxfId="10285" priority="189" operator="greaterThan">
      <formula>0.9</formula>
    </cfRule>
    <cfRule type="cellIs" dxfId="10284" priority="190" operator="greaterThan">
      <formula>0.85</formula>
    </cfRule>
  </conditionalFormatting>
  <conditionalFormatting sqref="E107">
    <cfRule type="expression" dxfId="10283" priority="185">
      <formula>AND(IF(OR($Q107=1,$Q107=2),1,0),IF($X107&lt;=20,1,0))</formula>
    </cfRule>
    <cfRule type="expression" dxfId="10282" priority="186">
      <formula>AND(IF($Q107=2,1,0),IF($X107&lt;30,1,0))</formula>
    </cfRule>
    <cfRule type="expression" dxfId="10281" priority="187">
      <formula>AND(IF($Q107=3,1,0),IF($X107&lt;30,1,0))</formula>
    </cfRule>
    <cfRule type="expression" dxfId="10280" priority="188">
      <formula>AND(IF($Q107=3,1,IF($Q107=4,1,0)),IF($F107&lt;=85,1,0))</formula>
    </cfRule>
  </conditionalFormatting>
  <conditionalFormatting sqref="X107">
    <cfRule type="expression" dxfId="10279" priority="181">
      <formula>AND(IF(OR($Q107=1,$Q107=2),1,0),IF($X107&lt;=20,1,0))</formula>
    </cfRule>
    <cfRule type="expression" dxfId="10278" priority="182">
      <formula>AND(IF($Q107=2,1,0),IF($X107&lt;30,1,0))</formula>
    </cfRule>
    <cfRule type="expression" dxfId="10277" priority="183">
      <formula>AND(IF($Q107=3,1,0),IF($X107&lt;30,1,0))</formula>
    </cfRule>
    <cfRule type="expression" dxfId="10276" priority="184">
      <formula>AND(IF($Q107=3,1,IF($Q107=4,1,0)),IF($F107&lt;=85,1,0))</formula>
    </cfRule>
  </conditionalFormatting>
  <conditionalFormatting sqref="AI107">
    <cfRule type="expression" dxfId="10275" priority="177">
      <formula>AND(IF(OR($Q107=1,$Q107=2),1,0),IF($X107&lt;=20,1,0))</formula>
    </cfRule>
    <cfRule type="expression" dxfId="10274" priority="178">
      <formula>AND(IF($Q107=2,1,0),IF($X107&lt;30,1,0))</formula>
    </cfRule>
    <cfRule type="expression" dxfId="10273" priority="179">
      <formula>AND(IF($Q107=3,1,0),IF($X107&lt;30,1,0))</formula>
    </cfRule>
    <cfRule type="expression" dxfId="10272" priority="180">
      <formula>AND(IF($Q107=3,1,IF($Q107=4,1,0)),IF($F107&lt;=85,1,0))</formula>
    </cfRule>
  </conditionalFormatting>
  <conditionalFormatting sqref="AV108">
    <cfRule type="expression" dxfId="10271" priority="175">
      <formula>AV108="X"</formula>
    </cfRule>
    <cfRule type="expression" dxfId="10270" priority="176">
      <formula>AV108="후보"</formula>
    </cfRule>
  </conditionalFormatting>
  <conditionalFormatting sqref="AC108">
    <cfRule type="cellIs" dxfId="10269" priority="172" operator="greaterThan">
      <formula>0.9</formula>
    </cfRule>
    <cfRule type="cellIs" dxfId="10268" priority="173" operator="greaterThan">
      <formula>0.85</formula>
    </cfRule>
  </conditionalFormatting>
  <conditionalFormatting sqref="N108">
    <cfRule type="cellIs" dxfId="10267" priority="170" operator="greaterThan">
      <formula>0.9</formula>
    </cfRule>
    <cfRule type="cellIs" dxfId="10266" priority="171" operator="greaterThan">
      <formula>0.85</formula>
    </cfRule>
  </conditionalFormatting>
  <conditionalFormatting sqref="E108">
    <cfRule type="expression" dxfId="10265" priority="166">
      <formula>AND(IF(OR($Q108=1,$Q108=2),1,0),IF($X108&lt;=20,1,0))</formula>
    </cfRule>
    <cfRule type="expression" dxfId="10264" priority="167">
      <formula>AND(IF($Q108=2,1,0),IF($X108&lt;30,1,0))</formula>
    </cfRule>
    <cfRule type="expression" dxfId="10263" priority="168">
      <formula>AND(IF($Q108=3,1,0),IF($X108&lt;30,1,0))</formula>
    </cfRule>
    <cfRule type="expression" dxfId="10262" priority="169">
      <formula>AND(IF($Q108=3,1,IF($Q108=4,1,0)),IF($F108&lt;=85,1,0))</formula>
    </cfRule>
  </conditionalFormatting>
  <conditionalFormatting sqref="X108">
    <cfRule type="expression" dxfId="10261" priority="162">
      <formula>AND(IF(OR($Q108=1,$Q108=2),1,0),IF($X108&lt;=20,1,0))</formula>
    </cfRule>
    <cfRule type="expression" dxfId="10260" priority="163">
      <formula>AND(IF($Q108=2,1,0),IF($X108&lt;30,1,0))</formula>
    </cfRule>
    <cfRule type="expression" dxfId="10259" priority="164">
      <formula>AND(IF($Q108=3,1,0),IF($X108&lt;30,1,0))</formula>
    </cfRule>
    <cfRule type="expression" dxfId="10258" priority="165">
      <formula>AND(IF($Q108=3,1,IF($Q108=4,1,0)),IF($F108&lt;=85,1,0))</formula>
    </cfRule>
  </conditionalFormatting>
  <conditionalFormatting sqref="AI108">
    <cfRule type="expression" dxfId="10257" priority="158">
      <formula>AND(IF(OR($Q108=1,$Q108=2),1,0),IF($X108&lt;=20,1,0))</formula>
    </cfRule>
    <cfRule type="expression" dxfId="10256" priority="159">
      <formula>AND(IF($Q108=2,1,0),IF($X108&lt;30,1,0))</formula>
    </cfRule>
    <cfRule type="expression" dxfId="10255" priority="160">
      <formula>AND(IF($Q108=3,1,0),IF($X108&lt;30,1,0))</formula>
    </cfRule>
    <cfRule type="expression" dxfId="10254" priority="161">
      <formula>AND(IF($Q108=3,1,IF($Q108=4,1,0)),IF($F108&lt;=85,1,0))</formula>
    </cfRule>
  </conditionalFormatting>
  <conditionalFormatting sqref="AV109">
    <cfRule type="expression" dxfId="10253" priority="156">
      <formula>AV109="X"</formula>
    </cfRule>
    <cfRule type="expression" dxfId="10252" priority="157">
      <formula>AV109="후보"</formula>
    </cfRule>
  </conditionalFormatting>
  <conditionalFormatting sqref="AC109 N109">
    <cfRule type="cellIs" dxfId="10251" priority="153" operator="greaterThan">
      <formula>0.9</formula>
    </cfRule>
    <cfRule type="cellIs" dxfId="10250" priority="154" operator="greaterThan">
      <formula>0.85</formula>
    </cfRule>
  </conditionalFormatting>
  <conditionalFormatting sqref="AV110">
    <cfRule type="expression" dxfId="10249" priority="151">
      <formula>AV110="X"</formula>
    </cfRule>
    <cfRule type="expression" dxfId="10248" priority="152">
      <formula>AV110="후보"</formula>
    </cfRule>
  </conditionalFormatting>
  <conditionalFormatting sqref="AC110">
    <cfRule type="cellIs" dxfId="10247" priority="148" operator="greaterThan">
      <formula>0.9</formula>
    </cfRule>
    <cfRule type="cellIs" dxfId="10246" priority="149" operator="greaterThan">
      <formula>0.85</formula>
    </cfRule>
  </conditionalFormatting>
  <conditionalFormatting sqref="N110">
    <cfRule type="cellIs" dxfId="10245" priority="146" operator="greaterThan">
      <formula>0.9</formula>
    </cfRule>
    <cfRule type="cellIs" dxfId="10244" priority="147" operator="greaterThan">
      <formula>0.85</formula>
    </cfRule>
  </conditionalFormatting>
  <conditionalFormatting sqref="E110">
    <cfRule type="expression" dxfId="10243" priority="142">
      <formula>AND(IF(OR($Q110=1,$Q110=2),1,0),IF($X110&lt;=20,1,0))</formula>
    </cfRule>
    <cfRule type="expression" dxfId="10242" priority="143">
      <formula>AND(IF($Q110=2,1,0),IF($X110&lt;30,1,0))</formula>
    </cfRule>
    <cfRule type="expression" dxfId="10241" priority="144">
      <formula>AND(IF($Q110=3,1,0),IF($X110&lt;30,1,0))</formula>
    </cfRule>
    <cfRule type="expression" dxfId="10240" priority="145">
      <formula>AND(IF($Q110=3,1,IF($Q110=4,1,0)),IF($F110&lt;=85,1,0))</formula>
    </cfRule>
  </conditionalFormatting>
  <conditionalFormatting sqref="X110">
    <cfRule type="expression" dxfId="10239" priority="138">
      <formula>AND(IF(OR($Q110=1,$Q110=2),1,0),IF($X110&lt;=20,1,0))</formula>
    </cfRule>
    <cfRule type="expression" dxfId="10238" priority="139">
      <formula>AND(IF($Q110=2,1,0),IF($X110&lt;30,1,0))</formula>
    </cfRule>
    <cfRule type="expression" dxfId="10237" priority="140">
      <formula>AND(IF($Q110=3,1,0),IF($X110&lt;30,1,0))</formula>
    </cfRule>
    <cfRule type="expression" dxfId="10236" priority="141">
      <formula>AND(IF($Q110=3,1,IF($Q110=4,1,0)),IF($F110&lt;=85,1,0))</formula>
    </cfRule>
  </conditionalFormatting>
  <conditionalFormatting sqref="AI110">
    <cfRule type="expression" dxfId="10235" priority="134">
      <formula>AND(IF(OR($Q110=1,$Q110=2),1,0),IF($X110&lt;=20,1,0))</formula>
    </cfRule>
    <cfRule type="expression" dxfId="10234" priority="135">
      <formula>AND(IF($Q110=2,1,0),IF($X110&lt;30,1,0))</formula>
    </cfRule>
    <cfRule type="expression" dxfId="10233" priority="136">
      <formula>AND(IF($Q110=3,1,0),IF($X110&lt;30,1,0))</formula>
    </cfRule>
    <cfRule type="expression" dxfId="10232" priority="137">
      <formula>AND(IF($Q110=3,1,IF($Q110=4,1,0)),IF($F110&lt;=85,1,0))</formula>
    </cfRule>
  </conditionalFormatting>
  <conditionalFormatting sqref="AV111">
    <cfRule type="expression" dxfId="10231" priority="132">
      <formula>AV111="X"</formula>
    </cfRule>
    <cfRule type="expression" dxfId="10230" priority="133">
      <formula>AV111="후보"</formula>
    </cfRule>
  </conditionalFormatting>
  <conditionalFormatting sqref="AC111">
    <cfRule type="cellIs" dxfId="10229" priority="129" operator="greaterThan">
      <formula>0.9</formula>
    </cfRule>
    <cfRule type="cellIs" dxfId="10228" priority="130" operator="greaterThan">
      <formula>0.85</formula>
    </cfRule>
  </conditionalFormatting>
  <conditionalFormatting sqref="N111">
    <cfRule type="cellIs" dxfId="10227" priority="127" operator="greaterThan">
      <formula>0.9</formula>
    </cfRule>
    <cfRule type="cellIs" dxfId="10226" priority="128" operator="greaterThan">
      <formula>0.85</formula>
    </cfRule>
  </conditionalFormatting>
  <conditionalFormatting sqref="E111">
    <cfRule type="expression" dxfId="10225" priority="123">
      <formula>AND(IF(OR($Q111=1,$Q111=2),1,0),IF($X111&lt;=20,1,0))</formula>
    </cfRule>
    <cfRule type="expression" dxfId="10224" priority="124">
      <formula>AND(IF($Q111=2,1,0),IF($X111&lt;30,1,0))</formula>
    </cfRule>
    <cfRule type="expression" dxfId="10223" priority="125">
      <formula>AND(IF($Q111=3,1,0),IF($X111&lt;30,1,0))</formula>
    </cfRule>
    <cfRule type="expression" dxfId="10222" priority="126">
      <formula>AND(IF($Q111=3,1,IF($Q111=4,1,0)),IF($F111&lt;=85,1,0))</formula>
    </cfRule>
  </conditionalFormatting>
  <conditionalFormatting sqref="X111">
    <cfRule type="expression" dxfId="10221" priority="119">
      <formula>AND(IF(OR($Q111=1,$Q111=2),1,0),IF($X111&lt;=20,1,0))</formula>
    </cfRule>
    <cfRule type="expression" dxfId="10220" priority="120">
      <formula>AND(IF($Q111=2,1,0),IF($X111&lt;30,1,0))</formula>
    </cfRule>
    <cfRule type="expression" dxfId="10219" priority="121">
      <formula>AND(IF($Q111=3,1,0),IF($X111&lt;30,1,0))</formula>
    </cfRule>
    <cfRule type="expression" dxfId="10218" priority="122">
      <formula>AND(IF($Q111=3,1,IF($Q111=4,1,0)),IF($F111&lt;=85,1,0))</formula>
    </cfRule>
  </conditionalFormatting>
  <conditionalFormatting sqref="AI111">
    <cfRule type="expression" dxfId="10217" priority="115">
      <formula>AND(IF(OR($Q111=1,$Q111=2),1,0),IF($X111&lt;=20,1,0))</formula>
    </cfRule>
    <cfRule type="expression" dxfId="10216" priority="116">
      <formula>AND(IF($Q111=2,1,0),IF($X111&lt;30,1,0))</formula>
    </cfRule>
    <cfRule type="expression" dxfId="10215" priority="117">
      <formula>AND(IF($Q111=3,1,0),IF($X111&lt;30,1,0))</formula>
    </cfRule>
    <cfRule type="expression" dxfId="10214" priority="118">
      <formula>AND(IF($Q111=3,1,IF($Q111=4,1,0)),IF($F111&lt;=85,1,0))</formula>
    </cfRule>
  </conditionalFormatting>
  <conditionalFormatting sqref="AV112">
    <cfRule type="expression" dxfId="10213" priority="113">
      <formula>AV112="X"</formula>
    </cfRule>
    <cfRule type="expression" dxfId="10212" priority="114">
      <formula>AV112="후보"</formula>
    </cfRule>
  </conditionalFormatting>
  <conditionalFormatting sqref="AC112">
    <cfRule type="cellIs" dxfId="10211" priority="110" operator="greaterThan">
      <formula>0.9</formula>
    </cfRule>
    <cfRule type="cellIs" dxfId="10210" priority="111" operator="greaterThan">
      <formula>0.85</formula>
    </cfRule>
  </conditionalFormatting>
  <conditionalFormatting sqref="N112">
    <cfRule type="cellIs" dxfId="10209" priority="108" operator="greaterThan">
      <formula>0.9</formula>
    </cfRule>
    <cfRule type="cellIs" dxfId="10208" priority="109" operator="greaterThan">
      <formula>0.85</formula>
    </cfRule>
  </conditionalFormatting>
  <conditionalFormatting sqref="E112">
    <cfRule type="expression" dxfId="10207" priority="104">
      <formula>AND(IF(OR($Q112=1,$Q112=2),1,0),IF($X112&lt;=20,1,0))</formula>
    </cfRule>
    <cfRule type="expression" dxfId="10206" priority="105">
      <formula>AND(IF($Q112=2,1,0),IF($X112&lt;30,1,0))</formula>
    </cfRule>
    <cfRule type="expression" dxfId="10205" priority="106">
      <formula>AND(IF($Q112=3,1,0),IF($X112&lt;30,1,0))</formula>
    </cfRule>
    <cfRule type="expression" dxfId="10204" priority="107">
      <formula>AND(IF($Q112=3,1,IF($Q112=4,1,0)),IF($F112&lt;=85,1,0))</formula>
    </cfRule>
  </conditionalFormatting>
  <conditionalFormatting sqref="X112">
    <cfRule type="expression" dxfId="10203" priority="100">
      <formula>AND(IF(OR($Q112=1,$Q112=2),1,0),IF($X112&lt;=20,1,0))</formula>
    </cfRule>
    <cfRule type="expression" dxfId="10202" priority="101">
      <formula>AND(IF($Q112=2,1,0),IF($X112&lt;30,1,0))</formula>
    </cfRule>
    <cfRule type="expression" dxfId="10201" priority="102">
      <formula>AND(IF($Q112=3,1,0),IF($X112&lt;30,1,0))</formula>
    </cfRule>
    <cfRule type="expression" dxfId="10200" priority="103">
      <formula>AND(IF($Q112=3,1,IF($Q112=4,1,0)),IF($F112&lt;=85,1,0))</formula>
    </cfRule>
  </conditionalFormatting>
  <conditionalFormatting sqref="AI112">
    <cfRule type="expression" dxfId="10199" priority="96">
      <formula>AND(IF(OR($Q112=1,$Q112=2),1,0),IF($X112&lt;=20,1,0))</formula>
    </cfRule>
    <cfRule type="expression" dxfId="10198" priority="97">
      <formula>AND(IF($Q112=2,1,0),IF($X112&lt;30,1,0))</formula>
    </cfRule>
    <cfRule type="expression" dxfId="10197" priority="98">
      <formula>AND(IF($Q112=3,1,0),IF($X112&lt;30,1,0))</formula>
    </cfRule>
    <cfRule type="expression" dxfId="10196" priority="99">
      <formula>AND(IF($Q112=3,1,IF($Q112=4,1,0)),IF($F112&lt;=85,1,0))</formula>
    </cfRule>
  </conditionalFormatting>
  <conditionalFormatting sqref="AV113">
    <cfRule type="expression" dxfId="10195" priority="94">
      <formula>AV113="X"</formula>
    </cfRule>
    <cfRule type="expression" dxfId="10194" priority="95">
      <formula>AV113="후보"</formula>
    </cfRule>
  </conditionalFormatting>
  <conditionalFormatting sqref="AC113">
    <cfRule type="cellIs" dxfId="10193" priority="91" operator="greaterThan">
      <formula>0.9</formula>
    </cfRule>
    <cfRule type="cellIs" dxfId="10192" priority="92" operator="greaterThan">
      <formula>0.85</formula>
    </cfRule>
  </conditionalFormatting>
  <conditionalFormatting sqref="N113">
    <cfRule type="cellIs" dxfId="10191" priority="89" operator="greaterThan">
      <formula>0.9</formula>
    </cfRule>
    <cfRule type="cellIs" dxfId="10190" priority="90" operator="greaterThan">
      <formula>0.85</formula>
    </cfRule>
  </conditionalFormatting>
  <conditionalFormatting sqref="E113">
    <cfRule type="expression" dxfId="10189" priority="85">
      <formula>AND(IF(OR($Q113=1,$Q113=2),1,0),IF($X113&lt;=20,1,0))</formula>
    </cfRule>
    <cfRule type="expression" dxfId="10188" priority="86">
      <formula>AND(IF($Q113=2,1,0),IF($X113&lt;30,1,0))</formula>
    </cfRule>
    <cfRule type="expression" dxfId="10187" priority="87">
      <formula>AND(IF($Q113=3,1,0),IF($X113&lt;30,1,0))</formula>
    </cfRule>
    <cfRule type="expression" dxfId="10186" priority="88">
      <formula>AND(IF($Q113=3,1,IF($Q113=4,1,0)),IF($F113&lt;=85,1,0))</formula>
    </cfRule>
  </conditionalFormatting>
  <conditionalFormatting sqref="X113">
    <cfRule type="expression" dxfId="10185" priority="81">
      <formula>AND(IF(OR($Q113=1,$Q113=2),1,0),IF($X113&lt;=20,1,0))</formula>
    </cfRule>
    <cfRule type="expression" dxfId="10184" priority="82">
      <formula>AND(IF($Q113=2,1,0),IF($X113&lt;30,1,0))</formula>
    </cfRule>
    <cfRule type="expression" dxfId="10183" priority="83">
      <formula>AND(IF($Q113=3,1,0),IF($X113&lt;30,1,0))</formula>
    </cfRule>
    <cfRule type="expression" dxfId="10182" priority="84">
      <formula>AND(IF($Q113=3,1,IF($Q113=4,1,0)),IF($F113&lt;=85,1,0))</formula>
    </cfRule>
  </conditionalFormatting>
  <conditionalFormatting sqref="AI113">
    <cfRule type="expression" dxfId="10181" priority="77">
      <formula>AND(IF(OR($Q113=1,$Q113=2),1,0),IF($X113&lt;=20,1,0))</formula>
    </cfRule>
    <cfRule type="expression" dxfId="10180" priority="78">
      <formula>AND(IF($Q113=2,1,0),IF($X113&lt;30,1,0))</formula>
    </cfRule>
    <cfRule type="expression" dxfId="10179" priority="79">
      <formula>AND(IF($Q113=3,1,0),IF($X113&lt;30,1,0))</formula>
    </cfRule>
    <cfRule type="expression" dxfId="10178" priority="80">
      <formula>AND(IF($Q113=3,1,IF($Q113=4,1,0)),IF($F113&lt;=85,1,0))</formula>
    </cfRule>
  </conditionalFormatting>
  <conditionalFormatting sqref="AV114">
    <cfRule type="expression" dxfId="10177" priority="75">
      <formula>AV114="X"</formula>
    </cfRule>
    <cfRule type="expression" dxfId="10176" priority="76">
      <formula>AV114="후보"</formula>
    </cfRule>
  </conditionalFormatting>
  <conditionalFormatting sqref="AC114">
    <cfRule type="cellIs" dxfId="10175" priority="72" operator="greaterThan">
      <formula>0.9</formula>
    </cfRule>
    <cfRule type="cellIs" dxfId="10174" priority="73" operator="greaterThan">
      <formula>0.85</formula>
    </cfRule>
  </conditionalFormatting>
  <conditionalFormatting sqref="N114">
    <cfRule type="cellIs" dxfId="10173" priority="70" operator="greaterThan">
      <formula>0.9</formula>
    </cfRule>
    <cfRule type="cellIs" dxfId="10172" priority="71" operator="greaterThan">
      <formula>0.85</formula>
    </cfRule>
  </conditionalFormatting>
  <conditionalFormatting sqref="E114">
    <cfRule type="expression" dxfId="10171" priority="66">
      <formula>AND(IF(OR($Q114=1,$Q114=2),1,0),IF($X114&lt;=20,1,0))</formula>
    </cfRule>
    <cfRule type="expression" dxfId="10170" priority="67">
      <formula>AND(IF($Q114=2,1,0),IF($X114&lt;30,1,0))</formula>
    </cfRule>
    <cfRule type="expression" dxfId="10169" priority="68">
      <formula>AND(IF($Q114=3,1,0),IF($X114&lt;30,1,0))</formula>
    </cfRule>
    <cfRule type="expression" dxfId="10168" priority="69">
      <formula>AND(IF($Q114=3,1,IF($Q114=4,1,0)),IF($F114&lt;=85,1,0))</formula>
    </cfRule>
  </conditionalFormatting>
  <conditionalFormatting sqref="X114">
    <cfRule type="expression" dxfId="10167" priority="62">
      <formula>AND(IF(OR($Q114=1,$Q114=2),1,0),IF($X114&lt;=20,1,0))</formula>
    </cfRule>
    <cfRule type="expression" dxfId="10166" priority="63">
      <formula>AND(IF($Q114=2,1,0),IF($X114&lt;30,1,0))</formula>
    </cfRule>
    <cfRule type="expression" dxfId="10165" priority="64">
      <formula>AND(IF($Q114=3,1,0),IF($X114&lt;30,1,0))</formula>
    </cfRule>
    <cfRule type="expression" dxfId="10164" priority="65">
      <formula>AND(IF($Q114=3,1,IF($Q114=4,1,0)),IF($F114&lt;=85,1,0))</formula>
    </cfRule>
  </conditionalFormatting>
  <conditionalFormatting sqref="AI114">
    <cfRule type="expression" dxfId="10163" priority="58">
      <formula>AND(IF(OR($Q114=1,$Q114=2),1,0),IF($X114&lt;=20,1,0))</formula>
    </cfRule>
    <cfRule type="expression" dxfId="10162" priority="59">
      <formula>AND(IF($Q114=2,1,0),IF($X114&lt;30,1,0))</formula>
    </cfRule>
    <cfRule type="expression" dxfId="10161" priority="60">
      <formula>AND(IF($Q114=3,1,0),IF($X114&lt;30,1,0))</formula>
    </cfRule>
    <cfRule type="expression" dxfId="10160" priority="61">
      <formula>AND(IF($Q114=3,1,IF($Q114=4,1,0)),IF($F114&lt;=85,1,0))</formula>
    </cfRule>
  </conditionalFormatting>
  <conditionalFormatting sqref="AV115">
    <cfRule type="expression" dxfId="10159" priority="56">
      <formula>AV115="X"</formula>
    </cfRule>
    <cfRule type="expression" dxfId="10158" priority="57">
      <formula>AV115="후보"</formula>
    </cfRule>
  </conditionalFormatting>
  <conditionalFormatting sqref="AC115">
    <cfRule type="cellIs" dxfId="10157" priority="53" operator="greaterThan">
      <formula>0.9</formula>
    </cfRule>
    <cfRule type="cellIs" dxfId="10156" priority="54" operator="greaterThan">
      <formula>0.85</formula>
    </cfRule>
  </conditionalFormatting>
  <conditionalFormatting sqref="N115">
    <cfRule type="cellIs" dxfId="10155" priority="51" operator="greaterThan">
      <formula>0.9</formula>
    </cfRule>
    <cfRule type="cellIs" dxfId="10154" priority="52" operator="greaterThan">
      <formula>0.85</formula>
    </cfRule>
  </conditionalFormatting>
  <conditionalFormatting sqref="E115">
    <cfRule type="expression" dxfId="10153" priority="47">
      <formula>AND(IF(OR($Q115=1,$Q115=2),1,0),IF($X115&lt;=20,1,0))</formula>
    </cfRule>
    <cfRule type="expression" dxfId="10152" priority="48">
      <formula>AND(IF($Q115=2,1,0),IF($X115&lt;30,1,0))</formula>
    </cfRule>
    <cfRule type="expression" dxfId="10151" priority="49">
      <formula>AND(IF($Q115=3,1,0),IF($X115&lt;30,1,0))</formula>
    </cfRule>
    <cfRule type="expression" dxfId="10150" priority="50">
      <formula>AND(IF($Q115=3,1,IF($Q115=4,1,0)),IF($F115&lt;=85,1,0))</formula>
    </cfRule>
  </conditionalFormatting>
  <conditionalFormatting sqref="X115">
    <cfRule type="expression" dxfId="10149" priority="43">
      <formula>AND(IF(OR($Q115=1,$Q115=2),1,0),IF($X115&lt;=20,1,0))</formula>
    </cfRule>
    <cfRule type="expression" dxfId="10148" priority="44">
      <formula>AND(IF($Q115=2,1,0),IF($X115&lt;30,1,0))</formula>
    </cfRule>
    <cfRule type="expression" dxfId="10147" priority="45">
      <formula>AND(IF($Q115=3,1,0),IF($X115&lt;30,1,0))</formula>
    </cfRule>
    <cfRule type="expression" dxfId="10146" priority="46">
      <formula>AND(IF($Q115=3,1,IF($Q115=4,1,0)),IF($F115&lt;=85,1,0))</formula>
    </cfRule>
  </conditionalFormatting>
  <conditionalFormatting sqref="AI115">
    <cfRule type="expression" dxfId="10145" priority="39">
      <formula>AND(IF(OR($Q115=1,$Q115=2),1,0),IF($X115&lt;=20,1,0))</formula>
    </cfRule>
    <cfRule type="expression" dxfId="10144" priority="40">
      <formula>AND(IF($Q115=2,1,0),IF($X115&lt;30,1,0))</formula>
    </cfRule>
    <cfRule type="expression" dxfId="10143" priority="41">
      <formula>AND(IF($Q115=3,1,0),IF($X115&lt;30,1,0))</formula>
    </cfRule>
    <cfRule type="expression" dxfId="10142" priority="42">
      <formula>AND(IF($Q115=3,1,IF($Q115=4,1,0)),IF($F115&lt;=85,1,0))</formula>
    </cfRule>
  </conditionalFormatting>
  <conditionalFormatting sqref="AV116">
    <cfRule type="expression" dxfId="10141" priority="37">
      <formula>AV116="X"</formula>
    </cfRule>
    <cfRule type="expression" dxfId="10140" priority="38">
      <formula>AV116="후보"</formula>
    </cfRule>
  </conditionalFormatting>
  <conditionalFormatting sqref="AC116">
    <cfRule type="cellIs" dxfId="10139" priority="34" operator="greaterThan">
      <formula>0.9</formula>
    </cfRule>
    <cfRule type="cellIs" dxfId="10138" priority="35" operator="greaterThan">
      <formula>0.85</formula>
    </cfRule>
  </conditionalFormatting>
  <conditionalFormatting sqref="N116">
    <cfRule type="cellIs" dxfId="10137" priority="32" operator="greaterThan">
      <formula>0.9</formula>
    </cfRule>
    <cfRule type="cellIs" dxfId="10136" priority="33" operator="greaterThan">
      <formula>0.85</formula>
    </cfRule>
  </conditionalFormatting>
  <conditionalFormatting sqref="E116">
    <cfRule type="expression" dxfId="10135" priority="28">
      <formula>AND(IF(OR($Q116=1,$Q116=2),1,0),IF($X116&lt;=20,1,0))</formula>
    </cfRule>
    <cfRule type="expression" dxfId="10134" priority="29">
      <formula>AND(IF($Q116=2,1,0),IF($X116&lt;30,1,0))</formula>
    </cfRule>
    <cfRule type="expression" dxfId="10133" priority="30">
      <formula>AND(IF($Q116=3,1,0),IF($X116&lt;30,1,0))</formula>
    </cfRule>
    <cfRule type="expression" dxfId="10132" priority="31">
      <formula>AND(IF($Q116=3,1,IF($Q116=4,1,0)),IF($F116&lt;=85,1,0))</formula>
    </cfRule>
  </conditionalFormatting>
  <conditionalFormatting sqref="X116">
    <cfRule type="expression" dxfId="10131" priority="24">
      <formula>AND(IF(OR($Q116=1,$Q116=2),1,0),IF($X116&lt;=20,1,0))</formula>
    </cfRule>
    <cfRule type="expression" dxfId="10130" priority="25">
      <formula>AND(IF($Q116=2,1,0),IF($X116&lt;30,1,0))</formula>
    </cfRule>
    <cfRule type="expression" dxfId="10129" priority="26">
      <formula>AND(IF($Q116=3,1,0),IF($X116&lt;30,1,0))</formula>
    </cfRule>
    <cfRule type="expression" dxfId="10128" priority="27">
      <formula>AND(IF($Q116=3,1,IF($Q116=4,1,0)),IF($F116&lt;=85,1,0))</formula>
    </cfRule>
  </conditionalFormatting>
  <conditionalFormatting sqref="AI116">
    <cfRule type="expression" dxfId="10127" priority="20">
      <formula>AND(IF(OR($Q116=1,$Q116=2),1,0),IF($X116&lt;=20,1,0))</formula>
    </cfRule>
    <cfRule type="expression" dxfId="10126" priority="21">
      <formula>AND(IF($Q116=2,1,0),IF($X116&lt;30,1,0))</formula>
    </cfRule>
    <cfRule type="expression" dxfId="10125" priority="22">
      <formula>AND(IF($Q116=3,1,0),IF($X116&lt;30,1,0))</formula>
    </cfRule>
    <cfRule type="expression" dxfId="10124" priority="23">
      <formula>AND(IF($Q116=3,1,IF($Q116=4,1,0)),IF($F116&lt;=85,1,0))</formula>
    </cfRule>
  </conditionalFormatting>
  <conditionalFormatting sqref="AV117">
    <cfRule type="expression" dxfId="10123" priority="18">
      <formula>AV117="X"</formula>
    </cfRule>
    <cfRule type="expression" dxfId="10122" priority="19">
      <formula>AV117="후보"</formula>
    </cfRule>
  </conditionalFormatting>
  <conditionalFormatting sqref="AC117">
    <cfRule type="cellIs" dxfId="10121" priority="15" operator="greaterThan">
      <formula>0.9</formula>
    </cfRule>
    <cfRule type="cellIs" dxfId="10120" priority="16" operator="greaterThan">
      <formula>0.85</formula>
    </cfRule>
  </conditionalFormatting>
  <conditionalFormatting sqref="N117">
    <cfRule type="cellIs" dxfId="10119" priority="13" operator="greaterThan">
      <formula>0.9</formula>
    </cfRule>
    <cfRule type="cellIs" dxfId="10118" priority="14" operator="greaterThan">
      <formula>0.85</formula>
    </cfRule>
  </conditionalFormatting>
  <conditionalFormatting sqref="E117">
    <cfRule type="expression" dxfId="10117" priority="9">
      <formula>AND(IF(OR($Q117=1,$Q117=2),1,0),IF($X117&lt;=20,1,0))</formula>
    </cfRule>
    <cfRule type="expression" dxfId="10116" priority="10">
      <formula>AND(IF($Q117=2,1,0),IF($X117&lt;30,1,0))</formula>
    </cfRule>
    <cfRule type="expression" dxfId="10115" priority="11">
      <formula>AND(IF($Q117=3,1,0),IF($X117&lt;30,1,0))</formula>
    </cfRule>
    <cfRule type="expression" dxfId="10114" priority="12">
      <formula>AND(IF($Q117=3,1,IF($Q117=4,1,0)),IF($F117&lt;=85,1,0))</formula>
    </cfRule>
  </conditionalFormatting>
  <conditionalFormatting sqref="X117">
    <cfRule type="expression" dxfId="10113" priority="5">
      <formula>AND(IF(OR($Q117=1,$Q117=2),1,0),IF($X117&lt;=20,1,0))</formula>
    </cfRule>
    <cfRule type="expression" dxfId="10112" priority="6">
      <formula>AND(IF($Q117=2,1,0),IF($X117&lt;30,1,0))</formula>
    </cfRule>
    <cfRule type="expression" dxfId="10111" priority="7">
      <formula>AND(IF($Q117=3,1,0),IF($X117&lt;30,1,0))</formula>
    </cfRule>
    <cfRule type="expression" dxfId="10110" priority="8">
      <formula>AND(IF($Q117=3,1,IF($Q117=4,1,0)),IF($F117&lt;=85,1,0))</formula>
    </cfRule>
  </conditionalFormatting>
  <conditionalFormatting sqref="AI117">
    <cfRule type="expression" dxfId="10109" priority="1">
      <formula>AND(IF(OR($Q117=1,$Q117=2),1,0),IF($X117&lt;=20,1,0))</formula>
    </cfRule>
    <cfRule type="expression" dxfId="10108" priority="2">
      <formula>AND(IF($Q117=2,1,0),IF($X117&lt;30,1,0))</formula>
    </cfRule>
    <cfRule type="expression" dxfId="10107" priority="3">
      <formula>AND(IF($Q117=3,1,0),IF($X117&lt;30,1,0))</formula>
    </cfRule>
    <cfRule type="expression" dxfId="10106" priority="4">
      <formula>AND(IF($Q117=3,1,IF($Q117=4,1,0)),IF($F117&lt;=85,1,0))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성남시 분당구</v>
      </c>
      <c r="I1" s="42" t="s">
        <v>1627</v>
      </c>
      <c r="X1" s="37" t="s">
        <v>5</v>
      </c>
      <c r="Y1" s="37"/>
      <c r="AA1" s="39">
        <f>단지추출!AA1</f>
        <v>70000</v>
      </c>
      <c r="AH1" s="7" t="str">
        <f>A1</f>
        <v>성남시 분당구</v>
      </c>
      <c r="AJ1" s="115" t="str">
        <f>A1&amp;" 전체 등급"</f>
        <v>성남시 분당구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성남시 분당구 야탑동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417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06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야탑동 장미1단지코오롱('93.02.,1082^)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1017</v>
      </c>
      <c r="B6" s="10" t="s">
        <v>1671</v>
      </c>
      <c r="C6" s="88">
        <v>1082</v>
      </c>
      <c r="D6" s="86">
        <v>78.400000000000006</v>
      </c>
      <c r="E6" s="87">
        <v>24</v>
      </c>
      <c r="F6" s="86">
        <v>59.6</v>
      </c>
      <c r="G6" s="17">
        <v>18</v>
      </c>
      <c r="H6" s="88">
        <v>188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1</v>
      </c>
      <c r="S6" s="79" t="s">
        <v>72</v>
      </c>
      <c r="T6" s="5">
        <v>78</v>
      </c>
      <c r="U6" s="9"/>
      <c r="W6" s="86">
        <f t="shared" ref="W6:X10" si="2">D6</f>
        <v>78.400000000000006</v>
      </c>
      <c r="X6" s="87">
        <f t="shared" si="2"/>
        <v>24</v>
      </c>
      <c r="Y6" s="92">
        <f t="shared" ref="Y6:Z10" si="3">H6</f>
        <v>188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9" t="str">
        <f>S6</f>
        <v>계</v>
      </c>
      <c r="AF6" s="79" t="str">
        <f>Q6&amp;"/"&amp;R6</f>
        <v>3/1</v>
      </c>
      <c r="AH6" s="20" t="str">
        <f t="shared" si="1"/>
        <v>장미1단지코오롱</v>
      </c>
      <c r="AI6" s="87">
        <f t="shared" si="0"/>
        <v>24</v>
      </c>
      <c r="AJ6" s="79" t="str">
        <f>IF(AI6="","",$AJ$2)</f>
        <v>A-</v>
      </c>
      <c r="AK6" s="79" t="s">
        <v>13</v>
      </c>
      <c r="AL6" s="79" t="s">
        <v>62</v>
      </c>
      <c r="AM6" s="79" t="s">
        <v>63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1017</v>
      </c>
      <c r="B7" s="10" t="s">
        <v>1671</v>
      </c>
      <c r="C7" s="88">
        <v>1082</v>
      </c>
      <c r="D7" s="86">
        <v>91.2</v>
      </c>
      <c r="E7" s="87">
        <v>28</v>
      </c>
      <c r="F7" s="86">
        <v>74.099999999999994</v>
      </c>
      <c r="G7" s="17">
        <v>22</v>
      </c>
      <c r="H7" s="88">
        <v>264</v>
      </c>
      <c r="I7" s="89">
        <v>119000</v>
      </c>
      <c r="J7" s="89" t="s">
        <v>66</v>
      </c>
      <c r="K7" s="89">
        <v>63000</v>
      </c>
      <c r="L7" s="89" t="s">
        <v>79</v>
      </c>
      <c r="M7" s="90">
        <f>I7-K7</f>
        <v>56000</v>
      </c>
      <c r="N7" s="4">
        <f>IF(ISERROR(K7/I7),"",K7/I7)</f>
        <v>0.52941176470588236</v>
      </c>
      <c r="O7" s="91">
        <f>I7/E7</f>
        <v>4250</v>
      </c>
      <c r="P7" s="91">
        <f>K7/E7</f>
        <v>2250</v>
      </c>
      <c r="Q7" s="79">
        <v>3</v>
      </c>
      <c r="R7" s="79">
        <v>2</v>
      </c>
      <c r="S7" s="79" t="s">
        <v>72</v>
      </c>
      <c r="T7" s="5">
        <v>91</v>
      </c>
      <c r="U7" s="9"/>
      <c r="W7" s="86">
        <f t="shared" si="2"/>
        <v>91.2</v>
      </c>
      <c r="X7" s="87">
        <f t="shared" si="2"/>
        <v>28</v>
      </c>
      <c r="Y7" s="92">
        <f t="shared" si="3"/>
        <v>264</v>
      </c>
      <c r="Z7" s="90">
        <f t="shared" si="3"/>
        <v>119000</v>
      </c>
      <c r="AA7" s="90">
        <f>K7</f>
        <v>63000</v>
      </c>
      <c r="AB7" s="90">
        <f t="shared" si="4"/>
        <v>56000</v>
      </c>
      <c r="AC7" s="4">
        <f t="shared" si="4"/>
        <v>0.52941176470588236</v>
      </c>
      <c r="AD7" s="91">
        <f t="shared" si="4"/>
        <v>4250</v>
      </c>
      <c r="AE7" s="79" t="str">
        <f>S7</f>
        <v>계</v>
      </c>
      <c r="AF7" s="79" t="str">
        <f>Q7&amp;"/"&amp;R7</f>
        <v>3/2</v>
      </c>
      <c r="AH7" s="20" t="str">
        <f t="shared" si="1"/>
        <v>장미1단지코오롱</v>
      </c>
      <c r="AI7" s="87">
        <f t="shared" si="0"/>
        <v>28</v>
      </c>
      <c r="AJ7" s="79" t="str">
        <f>IF(AI7="","",$AJ$2)</f>
        <v>A-</v>
      </c>
      <c r="AK7" s="79" t="s">
        <v>13</v>
      </c>
      <c r="AL7" s="79" t="s">
        <v>62</v>
      </c>
      <c r="AM7" s="79" t="s">
        <v>63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X</v>
      </c>
      <c r="AQ7" s="79" t="str">
        <f>IF(O7="","",IF(O7&lt;=$AQ$1,"O","X"))</f>
        <v>X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1017</v>
      </c>
      <c r="B8" s="10" t="s">
        <v>1671</v>
      </c>
      <c r="C8" s="88">
        <v>1082</v>
      </c>
      <c r="D8" s="86">
        <v>106.4</v>
      </c>
      <c r="E8" s="87">
        <v>32</v>
      </c>
      <c r="F8" s="86">
        <v>84.6</v>
      </c>
      <c r="G8" s="17">
        <v>26</v>
      </c>
      <c r="H8" s="88">
        <v>504</v>
      </c>
      <c r="I8" s="89">
        <v>120000</v>
      </c>
      <c r="J8" s="89" t="s">
        <v>83</v>
      </c>
      <c r="K8" s="89">
        <v>60000</v>
      </c>
      <c r="L8" s="89" t="s">
        <v>65</v>
      </c>
      <c r="M8" s="90">
        <f>I8-K8</f>
        <v>60000</v>
      </c>
      <c r="N8" s="4">
        <f>IF(ISERROR(K8/I8),"",K8/I8)</f>
        <v>0.5</v>
      </c>
      <c r="O8" s="91">
        <f>I8/E8</f>
        <v>3750</v>
      </c>
      <c r="P8" s="91">
        <f>K8/E8</f>
        <v>1875</v>
      </c>
      <c r="Q8" s="79">
        <v>3</v>
      </c>
      <c r="R8" s="79">
        <v>2</v>
      </c>
      <c r="S8" s="79" t="s">
        <v>72</v>
      </c>
      <c r="T8" s="5">
        <v>106</v>
      </c>
      <c r="U8" s="9"/>
      <c r="W8" s="86">
        <f t="shared" si="2"/>
        <v>106.4</v>
      </c>
      <c r="X8" s="87">
        <f t="shared" si="2"/>
        <v>32</v>
      </c>
      <c r="Y8" s="92">
        <f t="shared" si="3"/>
        <v>504</v>
      </c>
      <c r="Z8" s="90">
        <f t="shared" si="3"/>
        <v>120000</v>
      </c>
      <c r="AA8" s="90">
        <f>K8</f>
        <v>60000</v>
      </c>
      <c r="AB8" s="90">
        <f t="shared" si="4"/>
        <v>60000</v>
      </c>
      <c r="AC8" s="4">
        <f t="shared" si="4"/>
        <v>0.5</v>
      </c>
      <c r="AD8" s="91">
        <f t="shared" si="4"/>
        <v>3750</v>
      </c>
      <c r="AE8" s="79" t="str">
        <f>S8</f>
        <v>계</v>
      </c>
      <c r="AF8" s="79" t="str">
        <f>Q8&amp;"/"&amp;R8</f>
        <v>3/2</v>
      </c>
      <c r="AH8" s="20" t="str">
        <f t="shared" si="1"/>
        <v>장미1단지코오롱</v>
      </c>
      <c r="AI8" s="87">
        <f t="shared" si="0"/>
        <v>32</v>
      </c>
      <c r="AJ8" s="79" t="str">
        <f>IF(AI8="","",$AJ$2)</f>
        <v>A-</v>
      </c>
      <c r="AK8" s="79" t="s">
        <v>13</v>
      </c>
      <c r="AL8" s="79" t="s">
        <v>62</v>
      </c>
      <c r="AM8" s="79" t="s">
        <v>63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X</v>
      </c>
      <c r="AQ8" s="79" t="str">
        <f>IF(O8="","",IF(O8&lt;=$AQ$1,"O","X"))</f>
        <v>X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 t="s">
        <v>1017</v>
      </c>
      <c r="B9" s="10" t="s">
        <v>1671</v>
      </c>
      <c r="C9" s="88">
        <v>1082</v>
      </c>
      <c r="D9" s="86">
        <v>123.4</v>
      </c>
      <c r="E9" s="87">
        <v>37</v>
      </c>
      <c r="F9" s="86">
        <v>101.9</v>
      </c>
      <c r="G9" s="17">
        <v>31</v>
      </c>
      <c r="H9" s="88">
        <v>30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4</v>
      </c>
      <c r="R9" s="79">
        <v>2</v>
      </c>
      <c r="S9" s="79" t="s">
        <v>72</v>
      </c>
      <c r="T9" s="5">
        <v>123</v>
      </c>
      <c r="U9" s="9"/>
      <c r="W9" s="86">
        <f t="shared" si="2"/>
        <v>123.4</v>
      </c>
      <c r="X9" s="87">
        <f t="shared" si="2"/>
        <v>37</v>
      </c>
      <c r="Y9" s="92">
        <f t="shared" si="3"/>
        <v>30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4/2</v>
      </c>
      <c r="AH9" s="20" t="str">
        <f t="shared" si="1"/>
        <v>장미1단지코오롱</v>
      </c>
      <c r="AI9" s="87">
        <f t="shared" si="0"/>
        <v>37</v>
      </c>
      <c r="AJ9" s="79" t="str">
        <f>IF(AI9="","",$AJ$2)</f>
        <v>A-</v>
      </c>
      <c r="AK9" s="79" t="s">
        <v>13</v>
      </c>
      <c r="AL9" s="79" t="s">
        <v>62</v>
      </c>
      <c r="AM9" s="79" t="s">
        <v>63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X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1017</v>
      </c>
      <c r="B10" s="10" t="s">
        <v>1671</v>
      </c>
      <c r="C10" s="88">
        <v>1082</v>
      </c>
      <c r="D10" s="86">
        <v>164.1</v>
      </c>
      <c r="E10" s="87">
        <v>50</v>
      </c>
      <c r="F10" s="86">
        <v>134.19999999999999</v>
      </c>
      <c r="G10" s="17">
        <v>41</v>
      </c>
      <c r="H10" s="88">
        <v>96</v>
      </c>
      <c r="I10" s="89">
        <v>150000</v>
      </c>
      <c r="J10" s="89" t="s">
        <v>66</v>
      </c>
      <c r="K10" s="89"/>
      <c r="L10" s="89"/>
      <c r="M10" s="90">
        <f>I10-K10</f>
        <v>150000</v>
      </c>
      <c r="N10" s="4">
        <f>IF(ISERROR(K10/I10),"",K10/I10)</f>
        <v>0</v>
      </c>
      <c r="O10" s="91">
        <f>I10/E10</f>
        <v>3000</v>
      </c>
      <c r="P10" s="91">
        <f>K10/E10</f>
        <v>0</v>
      </c>
      <c r="Q10" s="79">
        <v>4</v>
      </c>
      <c r="R10" s="79">
        <v>2</v>
      </c>
      <c r="S10" s="79" t="s">
        <v>72</v>
      </c>
      <c r="T10" s="5">
        <v>164</v>
      </c>
      <c r="U10" s="9"/>
      <c r="W10" s="86">
        <f t="shared" si="2"/>
        <v>164.1</v>
      </c>
      <c r="X10" s="87">
        <f t="shared" si="2"/>
        <v>50</v>
      </c>
      <c r="Y10" s="92">
        <f t="shared" si="3"/>
        <v>96</v>
      </c>
      <c r="Z10" s="90">
        <f t="shared" si="3"/>
        <v>150000</v>
      </c>
      <c r="AA10" s="90">
        <f>K10</f>
        <v>0</v>
      </c>
      <c r="AB10" s="90">
        <f t="shared" si="4"/>
        <v>150000</v>
      </c>
      <c r="AC10" s="4">
        <f t="shared" si="4"/>
        <v>0</v>
      </c>
      <c r="AD10" s="91">
        <f t="shared" si="4"/>
        <v>3000</v>
      </c>
      <c r="AE10" s="79" t="str">
        <f>S10</f>
        <v>계</v>
      </c>
      <c r="AF10" s="79" t="str">
        <f>Q10&amp;"/"&amp;R10</f>
        <v>4/2</v>
      </c>
      <c r="AH10" s="20" t="str">
        <f t="shared" si="1"/>
        <v>장미1단지코오롱</v>
      </c>
      <c r="AI10" s="87">
        <f t="shared" si="0"/>
        <v>50</v>
      </c>
      <c r="AJ10" s="79" t="str">
        <f>IF(AI10="","",$AJ$2)</f>
        <v>A-</v>
      </c>
      <c r="AK10" s="79" t="s">
        <v>13</v>
      </c>
      <c r="AL10" s="79" t="s">
        <v>62</v>
      </c>
      <c r="AM10" s="79" t="s">
        <v>63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X</v>
      </c>
      <c r="AQ10" s="79" t="str">
        <f>IF(O10="","",IF(O10&lt;=$AQ$1,"O","X"))</f>
        <v>X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X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야탑동 매화마을공무원1단지('95.10.,562^)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6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1022</v>
      </c>
      <c r="B12" s="10" t="s">
        <v>1672</v>
      </c>
      <c r="C12" s="88">
        <v>562</v>
      </c>
      <c r="D12" s="86">
        <v>67.5</v>
      </c>
      <c r="E12" s="87">
        <v>20</v>
      </c>
      <c r="F12" s="86">
        <v>49.7</v>
      </c>
      <c r="G12" s="17">
        <v>15</v>
      </c>
      <c r="H12" s="88">
        <v>76</v>
      </c>
      <c r="I12" s="89">
        <v>86000</v>
      </c>
      <c r="J12" s="89" t="s">
        <v>79</v>
      </c>
      <c r="K12" s="89"/>
      <c r="L12" s="89"/>
      <c r="M12" s="90">
        <f>I12-K12</f>
        <v>86000</v>
      </c>
      <c r="N12" s="4">
        <f>IF(ISERROR(K12/I12),"",K12/I12)</f>
        <v>0</v>
      </c>
      <c r="O12" s="91">
        <f>I12/E12</f>
        <v>4300</v>
      </c>
      <c r="P12" s="91">
        <f>K12/E12</f>
        <v>0</v>
      </c>
      <c r="Q12" s="79">
        <v>2</v>
      </c>
      <c r="R12" s="79">
        <v>1</v>
      </c>
      <c r="S12" s="79" t="s">
        <v>61</v>
      </c>
      <c r="T12" s="5">
        <v>67</v>
      </c>
      <c r="U12" s="9"/>
      <c r="W12" s="86">
        <f t="shared" ref="W12:X14" si="5">D12</f>
        <v>67.5</v>
      </c>
      <c r="X12" s="87">
        <f t="shared" si="5"/>
        <v>20</v>
      </c>
      <c r="Y12" s="92">
        <f t="shared" ref="Y12:Z14" si="6">H12</f>
        <v>76</v>
      </c>
      <c r="Z12" s="90">
        <f t="shared" si="6"/>
        <v>86000</v>
      </c>
      <c r="AA12" s="90">
        <f>K12</f>
        <v>0</v>
      </c>
      <c r="AB12" s="90">
        <f t="shared" ref="AB12:AD14" si="7">M12</f>
        <v>86000</v>
      </c>
      <c r="AC12" s="4">
        <f t="shared" si="7"/>
        <v>0</v>
      </c>
      <c r="AD12" s="91">
        <f t="shared" si="7"/>
        <v>4300</v>
      </c>
      <c r="AE12" s="79" t="str">
        <f>S12</f>
        <v>복</v>
      </c>
      <c r="AF12" s="79" t="str">
        <f>Q12&amp;"/"&amp;R12</f>
        <v>2/1</v>
      </c>
      <c r="AH12" s="20" t="str">
        <f t="shared" si="1"/>
        <v>매화마을공무원1단지</v>
      </c>
      <c r="AI12" s="87">
        <f t="shared" si="0"/>
        <v>20</v>
      </c>
      <c r="AJ12" s="79" t="str">
        <f>IF(AI12="","",$AJ$2)</f>
        <v>A-</v>
      </c>
      <c r="AK12" s="79" t="s">
        <v>13</v>
      </c>
      <c r="AL12" s="79" t="s">
        <v>62</v>
      </c>
      <c r="AM12" s="79" t="s">
        <v>63</v>
      </c>
      <c r="AN12" s="79" t="str">
        <f>IF(AI12="","",$AN$2)</f>
        <v>C</v>
      </c>
      <c r="AO12" s="79" t="str">
        <f>IF(N12="","",IF(N12&gt;=$AO$1/100,"O","X"))</f>
        <v>X</v>
      </c>
      <c r="AP12" s="79" t="str">
        <f>IF(I12="","",IF(I12&lt;=$AP$1,"O","X"))</f>
        <v>X</v>
      </c>
      <c r="AQ12" s="79" t="str">
        <f>IF(O12="","",IF(O12&lt;=$AQ$1,"O","X"))</f>
        <v>X</v>
      </c>
      <c r="AR12" s="79" t="str">
        <f>IF(M12="","",IF(M12&lt;=$AR$1,"O","X"))</f>
        <v>X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>X</v>
      </c>
    </row>
    <row r="13" spans="1:48" x14ac:dyDescent="0.3">
      <c r="A13" s="9" t="s">
        <v>1022</v>
      </c>
      <c r="B13" s="10" t="s">
        <v>1672</v>
      </c>
      <c r="C13" s="88">
        <v>562</v>
      </c>
      <c r="D13" s="86">
        <v>80.3</v>
      </c>
      <c r="E13" s="87">
        <v>24</v>
      </c>
      <c r="F13" s="86">
        <v>58.9</v>
      </c>
      <c r="G13" s="17">
        <v>18</v>
      </c>
      <c r="H13" s="88">
        <v>326</v>
      </c>
      <c r="I13" s="89">
        <v>85000</v>
      </c>
      <c r="J13" s="89" t="s">
        <v>71</v>
      </c>
      <c r="K13" s="89">
        <v>44000</v>
      </c>
      <c r="L13" s="89" t="s">
        <v>64</v>
      </c>
      <c r="M13" s="90">
        <f>I13-K13</f>
        <v>41000</v>
      </c>
      <c r="N13" s="4">
        <f>IF(ISERROR(K13/I13),"",K13/I13)</f>
        <v>0.51764705882352946</v>
      </c>
      <c r="O13" s="91">
        <f>I13/E13</f>
        <v>3541.6666666666665</v>
      </c>
      <c r="P13" s="91">
        <f>K13/E13</f>
        <v>1833.3333333333333</v>
      </c>
      <c r="Q13" s="79">
        <v>3</v>
      </c>
      <c r="R13" s="79">
        <v>1</v>
      </c>
      <c r="S13" s="79" t="s">
        <v>61</v>
      </c>
      <c r="T13" s="5">
        <v>80</v>
      </c>
      <c r="U13" s="9"/>
      <c r="W13" s="86">
        <f t="shared" si="5"/>
        <v>80.3</v>
      </c>
      <c r="X13" s="87">
        <f t="shared" si="5"/>
        <v>24</v>
      </c>
      <c r="Y13" s="92">
        <f t="shared" si="6"/>
        <v>326</v>
      </c>
      <c r="Z13" s="90">
        <f t="shared" si="6"/>
        <v>85000</v>
      </c>
      <c r="AA13" s="90">
        <f>K13</f>
        <v>44000</v>
      </c>
      <c r="AB13" s="90">
        <f t="shared" si="7"/>
        <v>41000</v>
      </c>
      <c r="AC13" s="4">
        <f t="shared" si="7"/>
        <v>0.51764705882352946</v>
      </c>
      <c r="AD13" s="91">
        <f t="shared" si="7"/>
        <v>3541.6666666666665</v>
      </c>
      <c r="AE13" s="79" t="str">
        <f>S13</f>
        <v>복</v>
      </c>
      <c r="AF13" s="79" t="str">
        <f>Q13&amp;"/"&amp;R13</f>
        <v>3/1</v>
      </c>
      <c r="AH13" s="20" t="str">
        <f t="shared" si="1"/>
        <v>매화마을공무원1단지</v>
      </c>
      <c r="AI13" s="87">
        <f t="shared" si="0"/>
        <v>24</v>
      </c>
      <c r="AJ13" s="79" t="str">
        <f>IF(AI13="","",$AJ$2)</f>
        <v>A-</v>
      </c>
      <c r="AK13" s="79" t="s">
        <v>13</v>
      </c>
      <c r="AL13" s="79" t="s">
        <v>62</v>
      </c>
      <c r="AM13" s="79" t="s">
        <v>63</v>
      </c>
      <c r="AN13" s="79" t="str">
        <f>IF(AI13="","",$AN$2)</f>
        <v>C</v>
      </c>
      <c r="AO13" s="79" t="str">
        <f>IF(N13="","",IF(N13&gt;=$AO$1/100,"O","X"))</f>
        <v>X</v>
      </c>
      <c r="AP13" s="79" t="str">
        <f>IF(I13="","",IF(I13&lt;=$AP$1,"O","X"))</f>
        <v>X</v>
      </c>
      <c r="AQ13" s="79" t="str">
        <f>IF(O13="","",IF(O13&lt;=$AQ$1,"O","X"))</f>
        <v>X</v>
      </c>
      <c r="AR13" s="79" t="str">
        <f>IF(M13="","",IF(M13&lt;=$AR$1,"O","X"))</f>
        <v>X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>X</v>
      </c>
    </row>
    <row r="14" spans="1:48" x14ac:dyDescent="0.3">
      <c r="A14" s="9" t="s">
        <v>1022</v>
      </c>
      <c r="B14" s="10" t="s">
        <v>1672</v>
      </c>
      <c r="C14" s="88">
        <v>562</v>
      </c>
      <c r="D14" s="86">
        <v>81.5</v>
      </c>
      <c r="E14" s="87">
        <v>25</v>
      </c>
      <c r="F14" s="86">
        <v>60</v>
      </c>
      <c r="G14" s="17">
        <v>18</v>
      </c>
      <c r="H14" s="88">
        <v>160</v>
      </c>
      <c r="I14" s="89">
        <v>90000</v>
      </c>
      <c r="J14" s="89" t="s">
        <v>60</v>
      </c>
      <c r="K14" s="89">
        <v>48000</v>
      </c>
      <c r="L14" s="89" t="s">
        <v>60</v>
      </c>
      <c r="M14" s="90">
        <f>I14-K14</f>
        <v>42000</v>
      </c>
      <c r="N14" s="4">
        <f>IF(ISERROR(K14/I14),"",K14/I14)</f>
        <v>0.53333333333333333</v>
      </c>
      <c r="O14" s="91">
        <f>I14/E14</f>
        <v>3600</v>
      </c>
      <c r="P14" s="91">
        <f>K14/E14</f>
        <v>1920</v>
      </c>
      <c r="Q14" s="79">
        <v>3</v>
      </c>
      <c r="R14" s="79">
        <v>1</v>
      </c>
      <c r="S14" s="79" t="s">
        <v>61</v>
      </c>
      <c r="T14" s="5">
        <v>81</v>
      </c>
      <c r="U14" s="9"/>
      <c r="W14" s="86">
        <f t="shared" si="5"/>
        <v>81.5</v>
      </c>
      <c r="X14" s="87">
        <f t="shared" si="5"/>
        <v>25</v>
      </c>
      <c r="Y14" s="92">
        <f t="shared" si="6"/>
        <v>160</v>
      </c>
      <c r="Z14" s="90">
        <f t="shared" si="6"/>
        <v>90000</v>
      </c>
      <c r="AA14" s="90">
        <f>K14</f>
        <v>48000</v>
      </c>
      <c r="AB14" s="90">
        <f t="shared" si="7"/>
        <v>42000</v>
      </c>
      <c r="AC14" s="4">
        <f t="shared" si="7"/>
        <v>0.53333333333333333</v>
      </c>
      <c r="AD14" s="91">
        <f t="shared" si="7"/>
        <v>3600</v>
      </c>
      <c r="AE14" s="79" t="str">
        <f>S14</f>
        <v>복</v>
      </c>
      <c r="AF14" s="79" t="str">
        <f>Q14&amp;"/"&amp;R14</f>
        <v>3/1</v>
      </c>
      <c r="AH14" s="20" t="str">
        <f t="shared" si="1"/>
        <v>매화마을공무원1단지</v>
      </c>
      <c r="AI14" s="87">
        <f t="shared" si="0"/>
        <v>25</v>
      </c>
      <c r="AJ14" s="79" t="str">
        <f>IF(AI14="","",$AJ$2)</f>
        <v>A-</v>
      </c>
      <c r="AK14" s="79" t="s">
        <v>13</v>
      </c>
      <c r="AL14" s="79" t="s">
        <v>62</v>
      </c>
      <c r="AM14" s="79" t="s">
        <v>63</v>
      </c>
      <c r="AN14" s="79" t="str">
        <f>IF(AI14="","",$AN$2)</f>
        <v>C</v>
      </c>
      <c r="AO14" s="79" t="str">
        <f>IF(N14="","",IF(N14&gt;=$AO$1/100,"O","X"))</f>
        <v>X</v>
      </c>
      <c r="AP14" s="79" t="str">
        <f>IF(I14="","",IF(I14&lt;=$AP$1,"O","X"))</f>
        <v>X</v>
      </c>
      <c r="AQ14" s="79" t="str">
        <f>IF(O14="","",IF(O14&lt;=$AQ$1,"O","X"))</f>
        <v>X</v>
      </c>
      <c r="AR14" s="79" t="str">
        <f>IF(M14="","",IF(M14&lt;=$AR$1,"O","X"))</f>
        <v>X</v>
      </c>
      <c r="AS14" s="79" t="s">
        <v>2</v>
      </c>
      <c r="AT14" s="79" t="str">
        <f>IF(OR(F14="",AI14=""),"",IF(AND((F14&lt;=85),(AI14&gt;=15)),"O","X"))</f>
        <v>O</v>
      </c>
      <c r="AU14" s="79" t="str">
        <f>IF(C14="","",IF(C14&gt;=$AU$1,"O","X"))</f>
        <v>O</v>
      </c>
      <c r="AV14" s="79" t="str">
        <f>IF(AO14="","",IF(AND(AO14="O",AP14="O",AR14="O",AT14="O",AU14="O"),"후보","X"))</f>
        <v>X</v>
      </c>
    </row>
    <row r="15" spans="1:48" x14ac:dyDescent="0.3">
      <c r="A15" s="9"/>
      <c r="B15" s="79"/>
      <c r="C15" s="6"/>
      <c r="D15" s="9"/>
      <c r="E15" s="14"/>
      <c r="F15" s="86"/>
      <c r="G15" s="9"/>
      <c r="H15" s="9"/>
      <c r="I15" s="9"/>
      <c r="J15" s="9"/>
      <c r="K15" s="9"/>
      <c r="L15" s="9"/>
      <c r="M15" s="9"/>
      <c r="N15" s="9"/>
      <c r="O15" s="91"/>
      <c r="P15" s="91"/>
      <c r="Q15" s="87"/>
      <c r="R15" s="87"/>
      <c r="S15" s="9"/>
      <c r="T15" s="47"/>
      <c r="U15" s="9"/>
      <c r="W15" s="67" t="str">
        <f>$A$4&amp;" "&amp;A16&amp;"("&amp;B16&amp;","&amp;C16&amp;"^)"</f>
        <v>야탑동 매화마을주공4단지('93.05.,643^)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6" t="str">
        <f t="shared" si="0"/>
        <v/>
      </c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</row>
    <row r="16" spans="1:48" x14ac:dyDescent="0.3">
      <c r="A16" s="9" t="s">
        <v>1027</v>
      </c>
      <c r="B16" s="10" t="s">
        <v>1668</v>
      </c>
      <c r="C16" s="88">
        <v>643</v>
      </c>
      <c r="D16" s="86">
        <v>50.3</v>
      </c>
      <c r="E16" s="87">
        <v>15</v>
      </c>
      <c r="F16" s="86">
        <v>35.299999999999997</v>
      </c>
      <c r="G16" s="17">
        <v>11</v>
      </c>
      <c r="H16" s="88">
        <v>257</v>
      </c>
      <c r="I16" s="89">
        <v>55000</v>
      </c>
      <c r="J16" s="89" t="s">
        <v>66</v>
      </c>
      <c r="K16" s="89">
        <v>28000</v>
      </c>
      <c r="L16" s="89" t="s">
        <v>84</v>
      </c>
      <c r="M16" s="90">
        <f>I16-K16</f>
        <v>27000</v>
      </c>
      <c r="N16" s="4">
        <f>IF(ISERROR(K16/I16),"",K16/I16)</f>
        <v>0.50909090909090904</v>
      </c>
      <c r="O16" s="91">
        <f>I16/E16</f>
        <v>3666.6666666666665</v>
      </c>
      <c r="P16" s="91">
        <f>K16/E16</f>
        <v>1866.6666666666667</v>
      </c>
      <c r="Q16" s="79">
        <v>2</v>
      </c>
      <c r="R16" s="79">
        <v>1</v>
      </c>
      <c r="S16" s="79" t="s">
        <v>61</v>
      </c>
      <c r="T16" s="5" t="s">
        <v>264</v>
      </c>
      <c r="U16" s="9"/>
      <c r="W16" s="86">
        <f t="shared" ref="W16:X18" si="8">D16</f>
        <v>50.3</v>
      </c>
      <c r="X16" s="87">
        <f t="shared" si="8"/>
        <v>15</v>
      </c>
      <c r="Y16" s="92">
        <f t="shared" ref="Y16:Z18" si="9">H16</f>
        <v>257</v>
      </c>
      <c r="Z16" s="90">
        <f t="shared" si="9"/>
        <v>55000</v>
      </c>
      <c r="AA16" s="90">
        <f>K16</f>
        <v>28000</v>
      </c>
      <c r="AB16" s="90">
        <f t="shared" ref="AB16:AD18" si="10">M16</f>
        <v>27000</v>
      </c>
      <c r="AC16" s="4">
        <f t="shared" si="10"/>
        <v>0.50909090909090904</v>
      </c>
      <c r="AD16" s="91">
        <f t="shared" si="10"/>
        <v>3666.6666666666665</v>
      </c>
      <c r="AE16" s="79" t="str">
        <f>S16</f>
        <v>복</v>
      </c>
      <c r="AF16" s="79" t="str">
        <f>Q16&amp;"/"&amp;R16</f>
        <v>2/1</v>
      </c>
      <c r="AH16" s="20" t="str">
        <f t="shared" si="1"/>
        <v>매화마을주공4단지</v>
      </c>
      <c r="AI16" s="87">
        <f t="shared" si="0"/>
        <v>15</v>
      </c>
      <c r="AJ16" s="79" t="str">
        <f>IF(AI16="","",$AJ$2)</f>
        <v>A-</v>
      </c>
      <c r="AK16" s="79" t="s">
        <v>13</v>
      </c>
      <c r="AL16" s="79" t="s">
        <v>62</v>
      </c>
      <c r="AM16" s="79" t="s">
        <v>63</v>
      </c>
      <c r="AN16" s="79" t="str">
        <f>IF(AI16="","",$AN$2)</f>
        <v>C</v>
      </c>
      <c r="AO16" s="79" t="str">
        <f>IF(N16="","",IF(N16&gt;=$AO$1/100,"O","X"))</f>
        <v>X</v>
      </c>
      <c r="AP16" s="79" t="str">
        <f>IF(I16="","",IF(I16&lt;=$AP$1,"O","X"))</f>
        <v>X</v>
      </c>
      <c r="AQ16" s="79" t="str">
        <f>IF(O16="","",IF(O16&lt;=$AQ$1,"O","X"))</f>
        <v>X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x14ac:dyDescent="0.3">
      <c r="A17" s="9" t="s">
        <v>1027</v>
      </c>
      <c r="B17" s="10" t="s">
        <v>1668</v>
      </c>
      <c r="C17" s="88">
        <v>643</v>
      </c>
      <c r="D17" s="86">
        <v>51.1</v>
      </c>
      <c r="E17" s="87">
        <v>15</v>
      </c>
      <c r="F17" s="86">
        <v>36</v>
      </c>
      <c r="G17" s="17">
        <v>11</v>
      </c>
      <c r="H17" s="88">
        <v>30</v>
      </c>
      <c r="I17" s="89">
        <v>63000</v>
      </c>
      <c r="J17" s="89" t="s">
        <v>84</v>
      </c>
      <c r="K17" s="89"/>
      <c r="L17" s="89"/>
      <c r="M17" s="90">
        <f>I17-K17</f>
        <v>63000</v>
      </c>
      <c r="N17" s="4">
        <f>IF(ISERROR(K17/I17),"",K17/I17)</f>
        <v>0</v>
      </c>
      <c r="O17" s="91">
        <f>I17/E17</f>
        <v>4200</v>
      </c>
      <c r="P17" s="91">
        <f>K17/E17</f>
        <v>0</v>
      </c>
      <c r="Q17" s="79">
        <v>2</v>
      </c>
      <c r="R17" s="79">
        <v>1</v>
      </c>
      <c r="S17" s="79" t="s">
        <v>72</v>
      </c>
      <c r="T17" s="5" t="s">
        <v>265</v>
      </c>
      <c r="U17" s="9"/>
      <c r="W17" s="86">
        <f t="shared" si="8"/>
        <v>51.1</v>
      </c>
      <c r="X17" s="87">
        <f t="shared" si="8"/>
        <v>15</v>
      </c>
      <c r="Y17" s="92">
        <f t="shared" si="9"/>
        <v>30</v>
      </c>
      <c r="Z17" s="90">
        <f t="shared" si="9"/>
        <v>63000</v>
      </c>
      <c r="AA17" s="90">
        <f>K17</f>
        <v>0</v>
      </c>
      <c r="AB17" s="90">
        <f t="shared" si="10"/>
        <v>63000</v>
      </c>
      <c r="AC17" s="4">
        <f t="shared" si="10"/>
        <v>0</v>
      </c>
      <c r="AD17" s="91">
        <f t="shared" si="10"/>
        <v>4200</v>
      </c>
      <c r="AE17" s="79" t="str">
        <f>S17</f>
        <v>계</v>
      </c>
      <c r="AF17" s="79" t="str">
        <f>Q17&amp;"/"&amp;R17</f>
        <v>2/1</v>
      </c>
      <c r="AH17" s="20" t="str">
        <f t="shared" si="1"/>
        <v>매화마을주공4단지</v>
      </c>
      <c r="AI17" s="87">
        <f t="shared" si="0"/>
        <v>15</v>
      </c>
      <c r="AJ17" s="79" t="str">
        <f>IF(AI17="","",$AJ$2)</f>
        <v>A-</v>
      </c>
      <c r="AK17" s="79" t="s">
        <v>13</v>
      </c>
      <c r="AL17" s="79" t="s">
        <v>62</v>
      </c>
      <c r="AM17" s="79" t="s">
        <v>63</v>
      </c>
      <c r="AN17" s="79" t="str">
        <f>IF(AI17="","",$AN$2)</f>
        <v>C</v>
      </c>
      <c r="AO17" s="79" t="str">
        <f>IF(N17="","",IF(N17&gt;=$AO$1/100,"O","X"))</f>
        <v>X</v>
      </c>
      <c r="AP17" s="79" t="str">
        <f>IF(I17="","",IF(I17&lt;=$AP$1,"O","X"))</f>
        <v>X</v>
      </c>
      <c r="AQ17" s="79" t="str">
        <f>IF(O17="","",IF(O17&lt;=$AQ$1,"O","X"))</f>
        <v>X</v>
      </c>
      <c r="AR17" s="79" t="str">
        <f>IF(M17="","",IF(M17&lt;=$AR$1,"O","X"))</f>
        <v>X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>X</v>
      </c>
    </row>
    <row r="18" spans="1:48" x14ac:dyDescent="0.3">
      <c r="A18" s="9" t="s">
        <v>1027</v>
      </c>
      <c r="B18" s="10" t="s">
        <v>1668</v>
      </c>
      <c r="C18" s="88">
        <v>643</v>
      </c>
      <c r="D18" s="86">
        <v>57.5</v>
      </c>
      <c r="E18" s="87">
        <v>17</v>
      </c>
      <c r="F18" s="86">
        <v>41.9</v>
      </c>
      <c r="G18" s="17">
        <v>13</v>
      </c>
      <c r="H18" s="88">
        <v>356</v>
      </c>
      <c r="I18" s="89">
        <v>62000</v>
      </c>
      <c r="J18" s="89" t="s">
        <v>81</v>
      </c>
      <c r="K18" s="89">
        <v>30000</v>
      </c>
      <c r="L18" s="89" t="s">
        <v>74</v>
      </c>
      <c r="M18" s="90">
        <f>I18-K18</f>
        <v>32000</v>
      </c>
      <c r="N18" s="4">
        <f>IF(ISERROR(K18/I18),"",K18/I18)</f>
        <v>0.4838709677419355</v>
      </c>
      <c r="O18" s="91">
        <f>I18/E18</f>
        <v>3647.0588235294117</v>
      </c>
      <c r="P18" s="91">
        <f>K18/E18</f>
        <v>1764.7058823529412</v>
      </c>
      <c r="Q18" s="79">
        <v>2</v>
      </c>
      <c r="R18" s="79">
        <v>1</v>
      </c>
      <c r="S18" s="79" t="s">
        <v>61</v>
      </c>
      <c r="T18" s="5">
        <v>57</v>
      </c>
      <c r="U18" s="9"/>
      <c r="W18" s="86">
        <f t="shared" si="8"/>
        <v>57.5</v>
      </c>
      <c r="X18" s="87">
        <f t="shared" si="8"/>
        <v>17</v>
      </c>
      <c r="Y18" s="92">
        <f t="shared" si="9"/>
        <v>356</v>
      </c>
      <c r="Z18" s="90">
        <f t="shared" si="9"/>
        <v>62000</v>
      </c>
      <c r="AA18" s="90">
        <f>K18</f>
        <v>30000</v>
      </c>
      <c r="AB18" s="90">
        <f t="shared" si="10"/>
        <v>32000</v>
      </c>
      <c r="AC18" s="4">
        <f t="shared" si="10"/>
        <v>0.4838709677419355</v>
      </c>
      <c r="AD18" s="91">
        <f t="shared" si="10"/>
        <v>3647.0588235294117</v>
      </c>
      <c r="AE18" s="79" t="str">
        <f>S18</f>
        <v>복</v>
      </c>
      <c r="AF18" s="79" t="str">
        <f>Q18&amp;"/"&amp;R18</f>
        <v>2/1</v>
      </c>
      <c r="AH18" s="20" t="str">
        <f t="shared" si="1"/>
        <v>매화마을주공4단지</v>
      </c>
      <c r="AI18" s="87">
        <f t="shared" si="0"/>
        <v>17</v>
      </c>
      <c r="AJ18" s="79" t="str">
        <f>IF(AI18="","",$AJ$2)</f>
        <v>A-</v>
      </c>
      <c r="AK18" s="79" t="s">
        <v>13</v>
      </c>
      <c r="AL18" s="79" t="s">
        <v>62</v>
      </c>
      <c r="AM18" s="79" t="s">
        <v>63</v>
      </c>
      <c r="AN18" s="79" t="str">
        <f>IF(AI18="","",$AN$2)</f>
        <v>C</v>
      </c>
      <c r="AO18" s="79" t="str">
        <f>IF(N18="","",IF(N18&gt;=$AO$1/100,"O","X"))</f>
        <v>X</v>
      </c>
      <c r="AP18" s="79" t="str">
        <f>IF(I18="","",IF(I18&lt;=$AP$1,"O","X"))</f>
        <v>X</v>
      </c>
      <c r="AQ18" s="79" t="str">
        <f>IF(O18="","",IF(O18&lt;=$AQ$1,"O","X"))</f>
        <v>X</v>
      </c>
      <c r="AR18" s="79" t="str">
        <f>IF(M18="","",IF(M18&lt;=$AR$1,"O","X"))</f>
        <v>X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>X</v>
      </c>
    </row>
    <row r="19" spans="1:48" x14ac:dyDescent="0.3">
      <c r="A19" s="9"/>
      <c r="B19" s="79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야탑동 목련마을한신('94.12.,264^)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6" t="str">
        <f t="shared" si="0"/>
        <v/>
      </c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</row>
    <row r="20" spans="1:48" x14ac:dyDescent="0.3">
      <c r="A20" s="9" t="s">
        <v>1031</v>
      </c>
      <c r="B20" s="10" t="s">
        <v>1654</v>
      </c>
      <c r="C20" s="88">
        <v>264</v>
      </c>
      <c r="D20" s="86">
        <v>77.3</v>
      </c>
      <c r="E20" s="87">
        <v>23</v>
      </c>
      <c r="F20" s="86">
        <v>59.9</v>
      </c>
      <c r="G20" s="17">
        <v>18</v>
      </c>
      <c r="H20" s="88">
        <v>132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9">
        <v>3</v>
      </c>
      <c r="R20" s="79">
        <v>1</v>
      </c>
      <c r="S20" s="79" t="s">
        <v>72</v>
      </c>
      <c r="T20" s="5">
        <v>77</v>
      </c>
      <c r="U20" s="9"/>
      <c r="W20" s="86">
        <f>D20</f>
        <v>77.3</v>
      </c>
      <c r="X20" s="87">
        <f>E20</f>
        <v>23</v>
      </c>
      <c r="Y20" s="92">
        <f>H20</f>
        <v>132</v>
      </c>
      <c r="Z20" s="90">
        <f>I20</f>
        <v>0</v>
      </c>
      <c r="AA20" s="90">
        <f>K20</f>
        <v>0</v>
      </c>
      <c r="AB20" s="90">
        <f t="shared" ref="AB20:AD21" si="11">M20</f>
        <v>0</v>
      </c>
      <c r="AC20" s="4" t="str">
        <f t="shared" si="11"/>
        <v/>
      </c>
      <c r="AD20" s="91">
        <f t="shared" si="11"/>
        <v>0</v>
      </c>
      <c r="AE20" s="79" t="str">
        <f>S20</f>
        <v>계</v>
      </c>
      <c r="AF20" s="79" t="str">
        <f>Q20&amp;"/"&amp;R20</f>
        <v>3/1</v>
      </c>
      <c r="AH20" s="20" t="str">
        <f t="shared" si="1"/>
        <v>목련마을한신</v>
      </c>
      <c r="AI20" s="87">
        <f t="shared" si="0"/>
        <v>23</v>
      </c>
      <c r="AJ20" s="79" t="str">
        <f>IF(AI20="","",$AJ$2)</f>
        <v>A-</v>
      </c>
      <c r="AK20" s="79" t="s">
        <v>13</v>
      </c>
      <c r="AL20" s="79" t="s">
        <v>62</v>
      </c>
      <c r="AM20" s="79" t="s">
        <v>63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X</v>
      </c>
      <c r="AV20" s="79" t="str">
        <f>IF(AO20="","",IF(AND(AO20="O",AP20="O",AR20="O",AT20="O",AU20="O"),"후보","X"))</f>
        <v/>
      </c>
    </row>
    <row r="21" spans="1:48" x14ac:dyDescent="0.3">
      <c r="A21" s="9" t="s">
        <v>1031</v>
      </c>
      <c r="B21" s="10" t="s">
        <v>1654</v>
      </c>
      <c r="C21" s="88">
        <v>264</v>
      </c>
      <c r="D21" s="86">
        <v>98.1</v>
      </c>
      <c r="E21" s="87">
        <v>30</v>
      </c>
      <c r="F21" s="86">
        <v>78.900000000000006</v>
      </c>
      <c r="G21" s="17">
        <v>24</v>
      </c>
      <c r="H21" s="88">
        <v>132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9">
        <v>3</v>
      </c>
      <c r="R21" s="79">
        <v>2</v>
      </c>
      <c r="S21" s="79" t="s">
        <v>72</v>
      </c>
      <c r="T21" s="5">
        <v>98</v>
      </c>
      <c r="U21" s="9"/>
      <c r="W21" s="86">
        <f>D21</f>
        <v>98.1</v>
      </c>
      <c r="X21" s="87">
        <f>E21</f>
        <v>30</v>
      </c>
      <c r="Y21" s="92">
        <f>H21</f>
        <v>132</v>
      </c>
      <c r="Z21" s="90">
        <f>I21</f>
        <v>0</v>
      </c>
      <c r="AA21" s="90">
        <f>K21</f>
        <v>0</v>
      </c>
      <c r="AB21" s="90">
        <f t="shared" si="11"/>
        <v>0</v>
      </c>
      <c r="AC21" s="4" t="str">
        <f t="shared" si="11"/>
        <v/>
      </c>
      <c r="AD21" s="91">
        <f t="shared" si="11"/>
        <v>0</v>
      </c>
      <c r="AE21" s="79" t="str">
        <f>S21</f>
        <v>계</v>
      </c>
      <c r="AF21" s="79" t="str">
        <f>Q21&amp;"/"&amp;R21</f>
        <v>3/2</v>
      </c>
      <c r="AH21" s="20" t="str">
        <f t="shared" si="1"/>
        <v>목련마을한신</v>
      </c>
      <c r="AI21" s="87">
        <f t="shared" si="0"/>
        <v>30</v>
      </c>
      <c r="AJ21" s="79" t="str">
        <f>IF(AI21="","",$AJ$2)</f>
        <v>A-</v>
      </c>
      <c r="AK21" s="79" t="s">
        <v>13</v>
      </c>
      <c r="AL21" s="79" t="s">
        <v>62</v>
      </c>
      <c r="AM21" s="79" t="s">
        <v>63</v>
      </c>
      <c r="AN21" s="79" t="str">
        <f>IF(AI21="","",$AN$2)</f>
        <v>C</v>
      </c>
      <c r="AO21" s="79" t="str">
        <f>IF(N21="","",IF(N21&gt;=$AO$1/100,"O","X"))</f>
        <v/>
      </c>
      <c r="AP21" s="79" t="str">
        <f>IF(I21="","",IF(I21&lt;=$AP$1,"O","X"))</f>
        <v/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X</v>
      </c>
      <c r="AV21" s="79" t="str">
        <f>IF(AO21="","",IF(AND(AO21="O",AP21="O",AR21="O",AT21="O",AU21="O"),"후보","X"))</f>
        <v/>
      </c>
    </row>
    <row r="22" spans="1:48" x14ac:dyDescent="0.3">
      <c r="A22" s="9"/>
      <c r="B22" s="79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야탑동 탑5단지타워빌('93.06.,584^)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6" t="str">
        <f t="shared" si="0"/>
        <v/>
      </c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</row>
    <row r="23" spans="1:48" x14ac:dyDescent="0.3">
      <c r="A23" s="9" t="s">
        <v>1035</v>
      </c>
      <c r="B23" s="10" t="s">
        <v>1673</v>
      </c>
      <c r="C23" s="88">
        <v>584</v>
      </c>
      <c r="D23" s="86">
        <v>122.1</v>
      </c>
      <c r="E23" s="87">
        <v>37</v>
      </c>
      <c r="F23" s="86">
        <v>101.9</v>
      </c>
      <c r="G23" s="17">
        <v>31</v>
      </c>
      <c r="H23" s="88">
        <v>112</v>
      </c>
      <c r="I23" s="89">
        <v>140000</v>
      </c>
      <c r="J23" s="89" t="s">
        <v>66</v>
      </c>
      <c r="K23" s="89"/>
      <c r="L23" s="89"/>
      <c r="M23" s="90">
        <f>I23-K23</f>
        <v>140000</v>
      </c>
      <c r="N23" s="4">
        <f>IF(ISERROR(K23/I23),"",K23/I23)</f>
        <v>0</v>
      </c>
      <c r="O23" s="91">
        <f>I23/E23</f>
        <v>3783.7837837837837</v>
      </c>
      <c r="P23" s="91">
        <f>K23/E23</f>
        <v>0</v>
      </c>
      <c r="Q23" s="79">
        <v>4</v>
      </c>
      <c r="R23" s="79">
        <v>2</v>
      </c>
      <c r="S23" s="79" t="s">
        <v>72</v>
      </c>
      <c r="T23" s="5">
        <v>122</v>
      </c>
      <c r="U23" s="9"/>
      <c r="W23" s="86">
        <f t="shared" ref="W23:X25" si="12">D23</f>
        <v>122.1</v>
      </c>
      <c r="X23" s="87">
        <f t="shared" si="12"/>
        <v>37</v>
      </c>
      <c r="Y23" s="92">
        <f t="shared" ref="Y23:Z25" si="13">H23</f>
        <v>112</v>
      </c>
      <c r="Z23" s="90">
        <f t="shared" si="13"/>
        <v>140000</v>
      </c>
      <c r="AA23" s="90">
        <f>K23</f>
        <v>0</v>
      </c>
      <c r="AB23" s="90">
        <f t="shared" ref="AB23:AD25" si="14">M23</f>
        <v>140000</v>
      </c>
      <c r="AC23" s="4">
        <f t="shared" si="14"/>
        <v>0</v>
      </c>
      <c r="AD23" s="91">
        <f t="shared" si="14"/>
        <v>3783.7837837837837</v>
      </c>
      <c r="AE23" s="79" t="str">
        <f>S23</f>
        <v>계</v>
      </c>
      <c r="AF23" s="79" t="str">
        <f>Q23&amp;"/"&amp;R23</f>
        <v>4/2</v>
      </c>
      <c r="AH23" s="20" t="str">
        <f t="shared" si="1"/>
        <v>탑5단지타워빌</v>
      </c>
      <c r="AI23" s="87">
        <f t="shared" si="0"/>
        <v>37</v>
      </c>
      <c r="AJ23" s="79" t="str">
        <f>IF(AI23="","",$AJ$2)</f>
        <v>A-</v>
      </c>
      <c r="AK23" s="79" t="s">
        <v>13</v>
      </c>
      <c r="AL23" s="79" t="s">
        <v>62</v>
      </c>
      <c r="AM23" s="79" t="s">
        <v>63</v>
      </c>
      <c r="AN23" s="79" t="str">
        <f>IF(AI23="","",$AN$2)</f>
        <v>C</v>
      </c>
      <c r="AO23" s="79" t="str">
        <f>IF(N23="","",IF(N23&gt;=$AO$1/100,"O","X"))</f>
        <v>X</v>
      </c>
      <c r="AP23" s="79" t="str">
        <f>IF(I23="","",IF(I23&lt;=$AP$1,"O","X"))</f>
        <v>X</v>
      </c>
      <c r="AQ23" s="79" t="str">
        <f>IF(O23="","",IF(O23&lt;=$AQ$1,"O","X"))</f>
        <v>X</v>
      </c>
      <c r="AR23" s="79" t="str">
        <f>IF(M23="","",IF(M23&lt;=$AR$1,"O","X"))</f>
        <v>X</v>
      </c>
      <c r="AS23" s="79" t="s">
        <v>2</v>
      </c>
      <c r="AT23" s="79" t="str">
        <f>IF(OR(F23="",AI23=""),"",IF(AND((F23&lt;=85),(AI23&gt;=15)),"O","X"))</f>
        <v>X</v>
      </c>
      <c r="AU23" s="79" t="str">
        <f>IF(C23="","",IF(C23&gt;=$AU$1,"O","X"))</f>
        <v>O</v>
      </c>
      <c r="AV23" s="79" t="str">
        <f>IF(AO23="","",IF(AND(AO23="O",AP23="O",AR23="O",AT23="O",AU23="O"),"후보","X"))</f>
        <v>X</v>
      </c>
    </row>
    <row r="24" spans="1:48" x14ac:dyDescent="0.3">
      <c r="A24" s="9" t="s">
        <v>1035</v>
      </c>
      <c r="B24" s="10" t="s">
        <v>1673</v>
      </c>
      <c r="C24" s="88">
        <v>584</v>
      </c>
      <c r="D24" s="86">
        <v>154</v>
      </c>
      <c r="E24" s="87">
        <v>47</v>
      </c>
      <c r="F24" s="86">
        <v>131.4</v>
      </c>
      <c r="G24" s="17">
        <v>40</v>
      </c>
      <c r="H24" s="88">
        <v>464</v>
      </c>
      <c r="I24" s="89">
        <v>160000</v>
      </c>
      <c r="J24" s="89" t="s">
        <v>64</v>
      </c>
      <c r="K24" s="89">
        <v>90000</v>
      </c>
      <c r="L24" s="89" t="s">
        <v>79</v>
      </c>
      <c r="M24" s="90">
        <f>I24-K24</f>
        <v>70000</v>
      </c>
      <c r="N24" s="4">
        <f>IF(ISERROR(K24/I24),"",K24/I24)</f>
        <v>0.5625</v>
      </c>
      <c r="O24" s="91">
        <f>I24/E24</f>
        <v>3404.255319148936</v>
      </c>
      <c r="P24" s="91">
        <f>K24/E24</f>
        <v>1914.8936170212767</v>
      </c>
      <c r="Q24" s="79">
        <v>4</v>
      </c>
      <c r="R24" s="79">
        <v>2</v>
      </c>
      <c r="S24" s="79" t="s">
        <v>72</v>
      </c>
      <c r="T24" s="5">
        <v>154</v>
      </c>
      <c r="U24" s="9"/>
      <c r="W24" s="86">
        <f t="shared" si="12"/>
        <v>154</v>
      </c>
      <c r="X24" s="87">
        <f t="shared" si="12"/>
        <v>47</v>
      </c>
      <c r="Y24" s="92">
        <f t="shared" si="13"/>
        <v>464</v>
      </c>
      <c r="Z24" s="90">
        <f t="shared" si="13"/>
        <v>160000</v>
      </c>
      <c r="AA24" s="90">
        <f>K24</f>
        <v>90000</v>
      </c>
      <c r="AB24" s="90">
        <f t="shared" si="14"/>
        <v>70000</v>
      </c>
      <c r="AC24" s="4">
        <f t="shared" si="14"/>
        <v>0.5625</v>
      </c>
      <c r="AD24" s="91">
        <f t="shared" si="14"/>
        <v>3404.255319148936</v>
      </c>
      <c r="AE24" s="79" t="str">
        <f>S24</f>
        <v>계</v>
      </c>
      <c r="AF24" s="79" t="str">
        <f>Q24&amp;"/"&amp;R24</f>
        <v>4/2</v>
      </c>
      <c r="AH24" s="20" t="str">
        <f t="shared" si="1"/>
        <v>탑5단지타워빌</v>
      </c>
      <c r="AI24" s="87">
        <f t="shared" si="0"/>
        <v>47</v>
      </c>
      <c r="AJ24" s="79" t="str">
        <f>IF(AI24="","",$AJ$2)</f>
        <v>A-</v>
      </c>
      <c r="AK24" s="79" t="s">
        <v>13</v>
      </c>
      <c r="AL24" s="79" t="s">
        <v>62</v>
      </c>
      <c r="AM24" s="79" t="s">
        <v>63</v>
      </c>
      <c r="AN24" s="79" t="str">
        <f>IF(AI24="","",$AN$2)</f>
        <v>C</v>
      </c>
      <c r="AO24" s="79" t="str">
        <f>IF(N24="","",IF(N24&gt;=$AO$1/100,"O","X"))</f>
        <v>X</v>
      </c>
      <c r="AP24" s="79" t="str">
        <f>IF(I24="","",IF(I24&lt;=$AP$1,"O","X"))</f>
        <v>X</v>
      </c>
      <c r="AQ24" s="79" t="str">
        <f>IF(O24="","",IF(O24&lt;=$AQ$1,"O","X"))</f>
        <v>X</v>
      </c>
      <c r="AR24" s="79" t="str">
        <f>IF(M24="","",IF(M24&lt;=$AR$1,"O","X"))</f>
        <v>X</v>
      </c>
      <c r="AS24" s="79" t="s">
        <v>2</v>
      </c>
      <c r="AT24" s="79" t="str">
        <f>IF(OR(F24="",AI24=""),"",IF(AND((F24&lt;=85),(AI24&gt;=15)),"O","X"))</f>
        <v>X</v>
      </c>
      <c r="AU24" s="79" t="str">
        <f>IF(C24="","",IF(C24&gt;=$AU$1,"O","X"))</f>
        <v>O</v>
      </c>
      <c r="AV24" s="79" t="str">
        <f>IF(AO24="","",IF(AND(AO24="O",AP24="O",AR24="O",AT24="O",AU24="O"),"후보","X"))</f>
        <v>X</v>
      </c>
    </row>
    <row r="25" spans="1:48" x14ac:dyDescent="0.3">
      <c r="A25" s="9" t="s">
        <v>1035</v>
      </c>
      <c r="B25" s="10" t="s">
        <v>1673</v>
      </c>
      <c r="C25" s="88">
        <v>584</v>
      </c>
      <c r="D25" s="86">
        <v>158.1</v>
      </c>
      <c r="E25" s="87">
        <v>48</v>
      </c>
      <c r="F25" s="86">
        <v>131.9</v>
      </c>
      <c r="G25" s="17">
        <v>40</v>
      </c>
      <c r="H25" s="88">
        <v>8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4</v>
      </c>
      <c r="R25" s="79">
        <v>2</v>
      </c>
      <c r="S25" s="79" t="s">
        <v>72</v>
      </c>
      <c r="T25" s="5">
        <v>158</v>
      </c>
      <c r="U25" s="9"/>
      <c r="W25" s="86">
        <f t="shared" si="12"/>
        <v>158.1</v>
      </c>
      <c r="X25" s="87">
        <f t="shared" si="12"/>
        <v>48</v>
      </c>
      <c r="Y25" s="92">
        <f t="shared" si="13"/>
        <v>8</v>
      </c>
      <c r="Z25" s="90">
        <f t="shared" si="13"/>
        <v>0</v>
      </c>
      <c r="AA25" s="90">
        <f>K25</f>
        <v>0</v>
      </c>
      <c r="AB25" s="90">
        <f t="shared" si="14"/>
        <v>0</v>
      </c>
      <c r="AC25" s="4" t="str">
        <f t="shared" si="14"/>
        <v/>
      </c>
      <c r="AD25" s="91">
        <f t="shared" si="14"/>
        <v>0</v>
      </c>
      <c r="AE25" s="79" t="str">
        <f>S25</f>
        <v>계</v>
      </c>
      <c r="AF25" s="79" t="str">
        <f>Q25&amp;"/"&amp;R25</f>
        <v>4/2</v>
      </c>
      <c r="AH25" s="20" t="str">
        <f t="shared" si="1"/>
        <v>탑5단지타워빌</v>
      </c>
      <c r="AI25" s="87">
        <f t="shared" si="0"/>
        <v>48</v>
      </c>
      <c r="AJ25" s="79" t="str">
        <f>IF(AI25="","",$AJ$2)</f>
        <v>A-</v>
      </c>
      <c r="AK25" s="79" t="s">
        <v>13</v>
      </c>
      <c r="AL25" s="79" t="s">
        <v>62</v>
      </c>
      <c r="AM25" s="79" t="s">
        <v>63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X</v>
      </c>
      <c r="AU25" s="79" t="str">
        <f>IF(C25="","",IF(C25&gt;=$AU$1,"O","X"))</f>
        <v>O</v>
      </c>
      <c r="AV25" s="79" t="str">
        <f>IF(AO25="","",IF(AND(AO25="O",AP25="O",AR25="O",AT25="O",AU25="O"),"후보","X"))</f>
        <v/>
      </c>
    </row>
    <row r="26" spans="1:48" x14ac:dyDescent="0.3">
      <c r="A26" s="9"/>
      <c r="B26" s="79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7"/>
      <c r="U26" s="9"/>
      <c r="W26" s="67" t="str">
        <f>$A$4&amp;" "&amp;A27&amp;"("&amp;B27&amp;","&amp;C27&amp;"^)"</f>
        <v>야탑동 탑경남('94.02.,884^)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6" t="str">
        <f t="shared" si="0"/>
        <v/>
      </c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</row>
    <row r="27" spans="1:48" x14ac:dyDescent="0.3">
      <c r="A27" s="9" t="s">
        <v>1047</v>
      </c>
      <c r="B27" s="10" t="s">
        <v>1674</v>
      </c>
      <c r="C27" s="88">
        <v>884</v>
      </c>
      <c r="D27" s="86">
        <v>79</v>
      </c>
      <c r="E27" s="87">
        <v>24</v>
      </c>
      <c r="F27" s="86">
        <v>59.9</v>
      </c>
      <c r="G27" s="17">
        <v>18</v>
      </c>
      <c r="H27" s="88">
        <v>60</v>
      </c>
      <c r="I27" s="89">
        <v>95000</v>
      </c>
      <c r="J27" s="89" t="s">
        <v>71</v>
      </c>
      <c r="K27" s="89">
        <v>56000</v>
      </c>
      <c r="L27" s="89" t="s">
        <v>78</v>
      </c>
      <c r="M27" s="90">
        <f t="shared" ref="M27:M32" si="15">I27-K27</f>
        <v>39000</v>
      </c>
      <c r="N27" s="4">
        <f t="shared" ref="N27:N32" si="16">IF(ISERROR(K27/I27),"",K27/I27)</f>
        <v>0.58947368421052626</v>
      </c>
      <c r="O27" s="91">
        <f t="shared" ref="O27:O32" si="17">I27/E27</f>
        <v>3958.3333333333335</v>
      </c>
      <c r="P27" s="91">
        <f t="shared" ref="P27:P32" si="18">K27/E27</f>
        <v>2333.3333333333335</v>
      </c>
      <c r="Q27" s="79">
        <v>3</v>
      </c>
      <c r="R27" s="79">
        <v>1</v>
      </c>
      <c r="S27" s="79" t="s">
        <v>72</v>
      </c>
      <c r="T27" s="5">
        <v>79</v>
      </c>
      <c r="U27" s="9"/>
      <c r="W27" s="86">
        <f t="shared" ref="W27:X32" si="19">D27</f>
        <v>79</v>
      </c>
      <c r="X27" s="87">
        <f t="shared" si="19"/>
        <v>24</v>
      </c>
      <c r="Y27" s="92">
        <f t="shared" ref="Y27:Z32" si="20">H27</f>
        <v>60</v>
      </c>
      <c r="Z27" s="90">
        <f t="shared" si="20"/>
        <v>95000</v>
      </c>
      <c r="AA27" s="90">
        <f t="shared" ref="AA27:AA32" si="21">K27</f>
        <v>56000</v>
      </c>
      <c r="AB27" s="90">
        <f t="shared" ref="AB27:AD32" si="22">M27</f>
        <v>39000</v>
      </c>
      <c r="AC27" s="4">
        <f t="shared" si="22"/>
        <v>0.58947368421052626</v>
      </c>
      <c r="AD27" s="91">
        <f t="shared" si="22"/>
        <v>3958.3333333333335</v>
      </c>
      <c r="AE27" s="79" t="str">
        <f t="shared" ref="AE27:AE32" si="23">S27</f>
        <v>계</v>
      </c>
      <c r="AF27" s="79" t="str">
        <f t="shared" ref="AF27:AF32" si="24">Q27&amp;"/"&amp;R27</f>
        <v>3/1</v>
      </c>
      <c r="AH27" s="20" t="str">
        <f t="shared" si="1"/>
        <v>탑경남</v>
      </c>
      <c r="AI27" s="87">
        <f t="shared" si="0"/>
        <v>24</v>
      </c>
      <c r="AJ27" s="79" t="str">
        <f t="shared" ref="AJ27:AJ32" si="25">IF(AI27="","",$AJ$2)</f>
        <v>A-</v>
      </c>
      <c r="AK27" s="79" t="s">
        <v>13</v>
      </c>
      <c r="AL27" s="79" t="s">
        <v>62</v>
      </c>
      <c r="AM27" s="79" t="s">
        <v>63</v>
      </c>
      <c r="AN27" s="79" t="str">
        <f t="shared" ref="AN27:AN32" si="26">IF(AI27="","",$AN$2)</f>
        <v>C</v>
      </c>
      <c r="AO27" s="79" t="str">
        <f t="shared" ref="AO27:AO32" si="27">IF(N27="","",IF(N27&gt;=$AO$1/100,"O","X"))</f>
        <v>X</v>
      </c>
      <c r="AP27" s="79" t="str">
        <f t="shared" ref="AP27:AP32" si="28">IF(I27="","",IF(I27&lt;=$AP$1,"O","X"))</f>
        <v>X</v>
      </c>
      <c r="AQ27" s="79" t="str">
        <f t="shared" ref="AQ27:AQ32" si="29">IF(O27="","",IF(O27&lt;=$AQ$1,"O","X"))</f>
        <v>X</v>
      </c>
      <c r="AR27" s="79" t="str">
        <f t="shared" ref="AR27:AR32" si="30">IF(M27="","",IF(M27&lt;=$AR$1,"O","X"))</f>
        <v>X</v>
      </c>
      <c r="AS27" s="79" t="s">
        <v>2</v>
      </c>
      <c r="AT27" s="79" t="str">
        <f t="shared" ref="AT27:AT32" si="31">IF(OR(F27="",AI27=""),"",IF(AND((F27&lt;=85),(AI27&gt;=15)),"O","X"))</f>
        <v>O</v>
      </c>
      <c r="AU27" s="79" t="str">
        <f t="shared" ref="AU27:AU32" si="32">IF(C27="","",IF(C27&gt;=$AU$1,"O","X"))</f>
        <v>O</v>
      </c>
      <c r="AV27" s="79" t="str">
        <f t="shared" ref="AV27:AV32" si="33">IF(AO27="","",IF(AND(AO27="O",AP27="O",AR27="O",AT27="O",AU27="O"),"후보","X"))</f>
        <v>X</v>
      </c>
    </row>
    <row r="28" spans="1:48" x14ac:dyDescent="0.3">
      <c r="A28" s="9" t="s">
        <v>1047</v>
      </c>
      <c r="B28" s="10" t="s">
        <v>1674</v>
      </c>
      <c r="C28" s="88">
        <v>884</v>
      </c>
      <c r="D28" s="86">
        <v>90.7</v>
      </c>
      <c r="E28" s="87">
        <v>27</v>
      </c>
      <c r="F28" s="86">
        <v>69.900000000000006</v>
      </c>
      <c r="G28" s="17">
        <v>21</v>
      </c>
      <c r="H28" s="88">
        <v>186</v>
      </c>
      <c r="I28" s="89">
        <v>115000</v>
      </c>
      <c r="J28" s="89" t="s">
        <v>80</v>
      </c>
      <c r="K28" s="89">
        <v>60000</v>
      </c>
      <c r="L28" s="89" t="s">
        <v>59</v>
      </c>
      <c r="M28" s="90">
        <f t="shared" si="15"/>
        <v>55000</v>
      </c>
      <c r="N28" s="4">
        <f t="shared" si="16"/>
        <v>0.52173913043478259</v>
      </c>
      <c r="O28" s="91">
        <f t="shared" si="17"/>
        <v>4259.2592592592591</v>
      </c>
      <c r="P28" s="91">
        <f t="shared" si="18"/>
        <v>2222.2222222222222</v>
      </c>
      <c r="Q28" s="79">
        <v>3</v>
      </c>
      <c r="R28" s="79">
        <v>1</v>
      </c>
      <c r="S28" s="79" t="s">
        <v>72</v>
      </c>
      <c r="T28" s="5">
        <v>90</v>
      </c>
      <c r="U28" s="9"/>
      <c r="W28" s="86">
        <f t="shared" si="19"/>
        <v>90.7</v>
      </c>
      <c r="X28" s="87">
        <f t="shared" si="19"/>
        <v>27</v>
      </c>
      <c r="Y28" s="92">
        <f t="shared" si="20"/>
        <v>186</v>
      </c>
      <c r="Z28" s="90">
        <f t="shared" si="20"/>
        <v>115000</v>
      </c>
      <c r="AA28" s="90">
        <f t="shared" si="21"/>
        <v>60000</v>
      </c>
      <c r="AB28" s="90">
        <f t="shared" si="22"/>
        <v>55000</v>
      </c>
      <c r="AC28" s="4">
        <f t="shared" si="22"/>
        <v>0.52173913043478259</v>
      </c>
      <c r="AD28" s="91">
        <f t="shared" si="22"/>
        <v>4259.2592592592591</v>
      </c>
      <c r="AE28" s="79" t="str">
        <f t="shared" si="23"/>
        <v>계</v>
      </c>
      <c r="AF28" s="79" t="str">
        <f t="shared" si="24"/>
        <v>3/1</v>
      </c>
      <c r="AH28" s="20" t="str">
        <f t="shared" si="1"/>
        <v>탑경남</v>
      </c>
      <c r="AI28" s="87">
        <f t="shared" si="0"/>
        <v>27</v>
      </c>
      <c r="AJ28" s="79" t="str">
        <f t="shared" si="25"/>
        <v>A-</v>
      </c>
      <c r="AK28" s="79" t="s">
        <v>13</v>
      </c>
      <c r="AL28" s="79" t="s">
        <v>62</v>
      </c>
      <c r="AM28" s="79" t="s">
        <v>63</v>
      </c>
      <c r="AN28" s="79" t="str">
        <f t="shared" si="26"/>
        <v>C</v>
      </c>
      <c r="AO28" s="79" t="str">
        <f t="shared" si="27"/>
        <v>X</v>
      </c>
      <c r="AP28" s="79" t="str">
        <f t="shared" si="28"/>
        <v>X</v>
      </c>
      <c r="AQ28" s="79" t="str">
        <f t="shared" si="29"/>
        <v>X</v>
      </c>
      <c r="AR28" s="79" t="str">
        <f t="shared" si="30"/>
        <v>X</v>
      </c>
      <c r="AS28" s="79" t="s">
        <v>2</v>
      </c>
      <c r="AT28" s="79" t="str">
        <f t="shared" si="31"/>
        <v>O</v>
      </c>
      <c r="AU28" s="79" t="str">
        <f t="shared" si="32"/>
        <v>O</v>
      </c>
      <c r="AV28" s="79" t="str">
        <f t="shared" si="33"/>
        <v>X</v>
      </c>
    </row>
    <row r="29" spans="1:48" x14ac:dyDescent="0.3">
      <c r="A29" s="9" t="s">
        <v>1047</v>
      </c>
      <c r="B29" s="10" t="s">
        <v>1674</v>
      </c>
      <c r="C29" s="88">
        <v>884</v>
      </c>
      <c r="D29" s="86">
        <v>106.2</v>
      </c>
      <c r="E29" s="87">
        <v>32</v>
      </c>
      <c r="F29" s="86">
        <v>84.9</v>
      </c>
      <c r="G29" s="17">
        <v>26</v>
      </c>
      <c r="H29" s="88">
        <v>64</v>
      </c>
      <c r="I29" s="89">
        <v>115000</v>
      </c>
      <c r="J29" s="89" t="s">
        <v>64</v>
      </c>
      <c r="K29" s="89">
        <v>65000</v>
      </c>
      <c r="L29" s="89" t="s">
        <v>64</v>
      </c>
      <c r="M29" s="90">
        <f t="shared" si="15"/>
        <v>50000</v>
      </c>
      <c r="N29" s="4">
        <f t="shared" si="16"/>
        <v>0.56521739130434778</v>
      </c>
      <c r="O29" s="91">
        <f t="shared" si="17"/>
        <v>3593.75</v>
      </c>
      <c r="P29" s="91">
        <f t="shared" si="18"/>
        <v>2031.25</v>
      </c>
      <c r="Q29" s="79">
        <v>3</v>
      </c>
      <c r="R29" s="79">
        <v>2</v>
      </c>
      <c r="S29" s="79" t="s">
        <v>72</v>
      </c>
      <c r="T29" s="5">
        <v>106</v>
      </c>
      <c r="U29" s="9"/>
      <c r="W29" s="86">
        <f t="shared" si="19"/>
        <v>106.2</v>
      </c>
      <c r="X29" s="87">
        <f t="shared" si="19"/>
        <v>32</v>
      </c>
      <c r="Y29" s="92">
        <f t="shared" si="20"/>
        <v>64</v>
      </c>
      <c r="Z29" s="90">
        <f t="shared" si="20"/>
        <v>115000</v>
      </c>
      <c r="AA29" s="90">
        <f t="shared" si="21"/>
        <v>65000</v>
      </c>
      <c r="AB29" s="90">
        <f t="shared" si="22"/>
        <v>50000</v>
      </c>
      <c r="AC29" s="4">
        <f t="shared" si="22"/>
        <v>0.56521739130434778</v>
      </c>
      <c r="AD29" s="91">
        <f t="shared" si="22"/>
        <v>3593.75</v>
      </c>
      <c r="AE29" s="79" t="str">
        <f t="shared" si="23"/>
        <v>계</v>
      </c>
      <c r="AF29" s="79" t="str">
        <f t="shared" si="24"/>
        <v>3/2</v>
      </c>
      <c r="AH29" s="20" t="str">
        <f t="shared" si="1"/>
        <v>탑경남</v>
      </c>
      <c r="AI29" s="87">
        <f t="shared" si="0"/>
        <v>32</v>
      </c>
      <c r="AJ29" s="79" t="str">
        <f t="shared" si="25"/>
        <v>A-</v>
      </c>
      <c r="AK29" s="79" t="s">
        <v>13</v>
      </c>
      <c r="AL29" s="79" t="s">
        <v>62</v>
      </c>
      <c r="AM29" s="79" t="s">
        <v>63</v>
      </c>
      <c r="AN29" s="79" t="str">
        <f t="shared" si="26"/>
        <v>C</v>
      </c>
      <c r="AO29" s="79" t="str">
        <f t="shared" si="27"/>
        <v>X</v>
      </c>
      <c r="AP29" s="79" t="str">
        <f t="shared" si="28"/>
        <v>X</v>
      </c>
      <c r="AQ29" s="79" t="str">
        <f t="shared" si="29"/>
        <v>X</v>
      </c>
      <c r="AR29" s="79" t="str">
        <f t="shared" si="30"/>
        <v>X</v>
      </c>
      <c r="AS29" s="79" t="s">
        <v>2</v>
      </c>
      <c r="AT29" s="79" t="str">
        <f t="shared" si="31"/>
        <v>O</v>
      </c>
      <c r="AU29" s="79" t="str">
        <f t="shared" si="32"/>
        <v>O</v>
      </c>
      <c r="AV29" s="79" t="str">
        <f t="shared" si="33"/>
        <v>X</v>
      </c>
    </row>
    <row r="30" spans="1:48" x14ac:dyDescent="0.3">
      <c r="A30" s="9" t="s">
        <v>1047</v>
      </c>
      <c r="B30" s="10" t="s">
        <v>1674</v>
      </c>
      <c r="C30" s="88">
        <v>884</v>
      </c>
      <c r="D30" s="86">
        <v>125.8</v>
      </c>
      <c r="E30" s="87">
        <v>38</v>
      </c>
      <c r="F30" s="86">
        <v>102</v>
      </c>
      <c r="G30" s="17">
        <v>31</v>
      </c>
      <c r="H30" s="88">
        <v>142</v>
      </c>
      <c r="I30" s="89">
        <v>135000</v>
      </c>
      <c r="J30" s="89" t="s">
        <v>65</v>
      </c>
      <c r="K30" s="89">
        <v>75000</v>
      </c>
      <c r="L30" s="89" t="s">
        <v>65</v>
      </c>
      <c r="M30" s="90">
        <f t="shared" si="15"/>
        <v>60000</v>
      </c>
      <c r="N30" s="4">
        <f t="shared" si="16"/>
        <v>0.55555555555555558</v>
      </c>
      <c r="O30" s="91">
        <f t="shared" si="17"/>
        <v>3552.6315789473683</v>
      </c>
      <c r="P30" s="91">
        <f t="shared" si="18"/>
        <v>1973.6842105263158</v>
      </c>
      <c r="Q30" s="79">
        <v>3</v>
      </c>
      <c r="R30" s="79">
        <v>2</v>
      </c>
      <c r="S30" s="79" t="s">
        <v>72</v>
      </c>
      <c r="T30" s="5">
        <v>125</v>
      </c>
      <c r="U30" s="9"/>
      <c r="W30" s="86">
        <f t="shared" si="19"/>
        <v>125.8</v>
      </c>
      <c r="X30" s="87">
        <f t="shared" si="19"/>
        <v>38</v>
      </c>
      <c r="Y30" s="92">
        <f t="shared" si="20"/>
        <v>142</v>
      </c>
      <c r="Z30" s="90">
        <f t="shared" si="20"/>
        <v>135000</v>
      </c>
      <c r="AA30" s="90">
        <f t="shared" si="21"/>
        <v>75000</v>
      </c>
      <c r="AB30" s="90">
        <f t="shared" si="22"/>
        <v>60000</v>
      </c>
      <c r="AC30" s="4">
        <f t="shared" si="22"/>
        <v>0.55555555555555558</v>
      </c>
      <c r="AD30" s="91">
        <f t="shared" si="22"/>
        <v>3552.6315789473683</v>
      </c>
      <c r="AE30" s="79" t="str">
        <f t="shared" si="23"/>
        <v>계</v>
      </c>
      <c r="AF30" s="79" t="str">
        <f t="shared" si="24"/>
        <v>3/2</v>
      </c>
      <c r="AH30" s="20" t="str">
        <f t="shared" si="1"/>
        <v>탑경남</v>
      </c>
      <c r="AI30" s="87">
        <f t="shared" si="0"/>
        <v>38</v>
      </c>
      <c r="AJ30" s="79" t="str">
        <f t="shared" si="25"/>
        <v>A-</v>
      </c>
      <c r="AK30" s="79" t="s">
        <v>13</v>
      </c>
      <c r="AL30" s="79" t="s">
        <v>62</v>
      </c>
      <c r="AM30" s="79" t="s">
        <v>63</v>
      </c>
      <c r="AN30" s="79" t="str">
        <f t="shared" si="26"/>
        <v>C</v>
      </c>
      <c r="AO30" s="79" t="str">
        <f t="shared" si="27"/>
        <v>X</v>
      </c>
      <c r="AP30" s="79" t="str">
        <f t="shared" si="28"/>
        <v>X</v>
      </c>
      <c r="AQ30" s="79" t="str">
        <f t="shared" si="29"/>
        <v>X</v>
      </c>
      <c r="AR30" s="79" t="str">
        <f t="shared" si="30"/>
        <v>X</v>
      </c>
      <c r="AS30" s="79" t="s">
        <v>2</v>
      </c>
      <c r="AT30" s="79" t="str">
        <f t="shared" si="31"/>
        <v>X</v>
      </c>
      <c r="AU30" s="79" t="str">
        <f t="shared" si="32"/>
        <v>O</v>
      </c>
      <c r="AV30" s="79" t="str">
        <f t="shared" si="33"/>
        <v>X</v>
      </c>
    </row>
    <row r="31" spans="1:48" x14ac:dyDescent="0.3">
      <c r="A31" s="9" t="s">
        <v>1047</v>
      </c>
      <c r="B31" s="10" t="s">
        <v>1674</v>
      </c>
      <c r="C31" s="88">
        <v>884</v>
      </c>
      <c r="D31" s="86">
        <v>140.30000000000001</v>
      </c>
      <c r="E31" s="87">
        <v>42</v>
      </c>
      <c r="F31" s="86">
        <v>114.9</v>
      </c>
      <c r="G31" s="17">
        <v>35</v>
      </c>
      <c r="H31" s="88">
        <v>102</v>
      </c>
      <c r="I31" s="89">
        <v>140000</v>
      </c>
      <c r="J31" s="89" t="s">
        <v>65</v>
      </c>
      <c r="K31" s="89">
        <v>75000</v>
      </c>
      <c r="L31" s="89" t="s">
        <v>64</v>
      </c>
      <c r="M31" s="90">
        <f t="shared" si="15"/>
        <v>65000</v>
      </c>
      <c r="N31" s="4">
        <f t="shared" si="16"/>
        <v>0.5357142857142857</v>
      </c>
      <c r="O31" s="91">
        <f t="shared" si="17"/>
        <v>3333.3333333333335</v>
      </c>
      <c r="P31" s="91">
        <f t="shared" si="18"/>
        <v>1785.7142857142858</v>
      </c>
      <c r="Q31" s="79">
        <v>4</v>
      </c>
      <c r="R31" s="79">
        <v>2</v>
      </c>
      <c r="S31" s="79" t="s">
        <v>72</v>
      </c>
      <c r="T31" s="5">
        <v>140</v>
      </c>
      <c r="U31" s="9"/>
      <c r="W31" s="86">
        <f t="shared" si="19"/>
        <v>140.30000000000001</v>
      </c>
      <c r="X31" s="87">
        <f t="shared" si="19"/>
        <v>42</v>
      </c>
      <c r="Y31" s="92">
        <f t="shared" si="20"/>
        <v>102</v>
      </c>
      <c r="Z31" s="90">
        <f t="shared" si="20"/>
        <v>140000</v>
      </c>
      <c r="AA31" s="90">
        <f t="shared" si="21"/>
        <v>75000</v>
      </c>
      <c r="AB31" s="90">
        <f t="shared" si="22"/>
        <v>65000</v>
      </c>
      <c r="AC31" s="4">
        <f t="shared" si="22"/>
        <v>0.5357142857142857</v>
      </c>
      <c r="AD31" s="91">
        <f t="shared" si="22"/>
        <v>3333.3333333333335</v>
      </c>
      <c r="AE31" s="79" t="str">
        <f t="shared" si="23"/>
        <v>계</v>
      </c>
      <c r="AF31" s="79" t="str">
        <f t="shared" si="24"/>
        <v>4/2</v>
      </c>
      <c r="AH31" s="20" t="str">
        <f t="shared" si="1"/>
        <v>탑경남</v>
      </c>
      <c r="AI31" s="87">
        <f t="shared" si="0"/>
        <v>42</v>
      </c>
      <c r="AJ31" s="79" t="str">
        <f t="shared" si="25"/>
        <v>A-</v>
      </c>
      <c r="AK31" s="79" t="s">
        <v>13</v>
      </c>
      <c r="AL31" s="79" t="s">
        <v>62</v>
      </c>
      <c r="AM31" s="79" t="s">
        <v>63</v>
      </c>
      <c r="AN31" s="79" t="str">
        <f t="shared" si="26"/>
        <v>C</v>
      </c>
      <c r="AO31" s="79" t="str">
        <f t="shared" si="27"/>
        <v>X</v>
      </c>
      <c r="AP31" s="79" t="str">
        <f t="shared" si="28"/>
        <v>X</v>
      </c>
      <c r="AQ31" s="79" t="str">
        <f t="shared" si="29"/>
        <v>X</v>
      </c>
      <c r="AR31" s="79" t="str">
        <f t="shared" si="30"/>
        <v>X</v>
      </c>
      <c r="AS31" s="79" t="s">
        <v>2</v>
      </c>
      <c r="AT31" s="79" t="str">
        <f t="shared" si="31"/>
        <v>X</v>
      </c>
      <c r="AU31" s="79" t="str">
        <f t="shared" si="32"/>
        <v>O</v>
      </c>
      <c r="AV31" s="79" t="str">
        <f t="shared" si="33"/>
        <v>X</v>
      </c>
    </row>
    <row r="32" spans="1:48" x14ac:dyDescent="0.3">
      <c r="A32" s="9" t="s">
        <v>1047</v>
      </c>
      <c r="B32" s="10" t="s">
        <v>1674</v>
      </c>
      <c r="C32" s="88">
        <v>884</v>
      </c>
      <c r="D32" s="86">
        <v>162.80000000000001</v>
      </c>
      <c r="E32" s="87">
        <v>49</v>
      </c>
      <c r="F32" s="86">
        <v>134.80000000000001</v>
      </c>
      <c r="G32" s="17">
        <v>41</v>
      </c>
      <c r="H32" s="88">
        <v>330</v>
      </c>
      <c r="I32" s="89">
        <v>128000</v>
      </c>
      <c r="J32" s="89" t="s">
        <v>78</v>
      </c>
      <c r="K32" s="89">
        <v>90000</v>
      </c>
      <c r="L32" s="89" t="s">
        <v>68</v>
      </c>
      <c r="M32" s="90">
        <f t="shared" si="15"/>
        <v>38000</v>
      </c>
      <c r="N32" s="4">
        <f t="shared" si="16"/>
        <v>0.703125</v>
      </c>
      <c r="O32" s="91">
        <f t="shared" si="17"/>
        <v>2612.2448979591836</v>
      </c>
      <c r="P32" s="91">
        <f t="shared" si="18"/>
        <v>1836.7346938775511</v>
      </c>
      <c r="Q32" s="79">
        <v>4</v>
      </c>
      <c r="R32" s="79">
        <v>2</v>
      </c>
      <c r="S32" s="79" t="s">
        <v>72</v>
      </c>
      <c r="T32" s="5">
        <v>162</v>
      </c>
      <c r="U32" s="9"/>
      <c r="W32" s="86">
        <f t="shared" si="19"/>
        <v>162.80000000000001</v>
      </c>
      <c r="X32" s="87">
        <f t="shared" si="19"/>
        <v>49</v>
      </c>
      <c r="Y32" s="92">
        <f t="shared" si="20"/>
        <v>330</v>
      </c>
      <c r="Z32" s="90">
        <f t="shared" si="20"/>
        <v>128000</v>
      </c>
      <c r="AA32" s="90">
        <f t="shared" si="21"/>
        <v>90000</v>
      </c>
      <c r="AB32" s="90">
        <f t="shared" si="22"/>
        <v>38000</v>
      </c>
      <c r="AC32" s="4">
        <f t="shared" si="22"/>
        <v>0.703125</v>
      </c>
      <c r="AD32" s="91">
        <f t="shared" si="22"/>
        <v>2612.2448979591836</v>
      </c>
      <c r="AE32" s="79" t="str">
        <f t="shared" si="23"/>
        <v>계</v>
      </c>
      <c r="AF32" s="79" t="str">
        <f t="shared" si="24"/>
        <v>4/2</v>
      </c>
      <c r="AH32" s="20" t="str">
        <f t="shared" si="1"/>
        <v>탑경남</v>
      </c>
      <c r="AI32" s="87">
        <f t="shared" si="0"/>
        <v>49</v>
      </c>
      <c r="AJ32" s="79" t="str">
        <f t="shared" si="25"/>
        <v>A-</v>
      </c>
      <c r="AK32" s="79" t="s">
        <v>13</v>
      </c>
      <c r="AL32" s="79" t="s">
        <v>62</v>
      </c>
      <c r="AM32" s="79" t="s">
        <v>63</v>
      </c>
      <c r="AN32" s="79" t="str">
        <f t="shared" si="26"/>
        <v>C</v>
      </c>
      <c r="AO32" s="79" t="str">
        <f t="shared" si="27"/>
        <v>X</v>
      </c>
      <c r="AP32" s="79" t="str">
        <f t="shared" si="28"/>
        <v>X</v>
      </c>
      <c r="AQ32" s="79" t="str">
        <f t="shared" si="29"/>
        <v>X</v>
      </c>
      <c r="AR32" s="79" t="str">
        <f t="shared" si="30"/>
        <v>X</v>
      </c>
      <c r="AS32" s="79" t="s">
        <v>2</v>
      </c>
      <c r="AT32" s="79" t="str">
        <f t="shared" si="31"/>
        <v>X</v>
      </c>
      <c r="AU32" s="79" t="str">
        <f t="shared" si="32"/>
        <v>O</v>
      </c>
      <c r="AV32" s="79" t="str">
        <f t="shared" si="33"/>
        <v>X</v>
      </c>
    </row>
    <row r="33" spans="1:48" x14ac:dyDescent="0.3">
      <c r="A33" s="9"/>
      <c r="B33" s="79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야탑동 목련마을한일('95.10.,278^)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6" t="str">
        <f t="shared" si="0"/>
        <v/>
      </c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</row>
    <row r="34" spans="1:48" x14ac:dyDescent="0.3">
      <c r="A34" s="9" t="s">
        <v>1052</v>
      </c>
      <c r="B34" s="10" t="s">
        <v>1672</v>
      </c>
      <c r="C34" s="88">
        <v>278</v>
      </c>
      <c r="D34" s="86">
        <v>71.2</v>
      </c>
      <c r="E34" s="87">
        <v>22</v>
      </c>
      <c r="F34" s="86">
        <v>50.8</v>
      </c>
      <c r="G34" s="17">
        <v>15</v>
      </c>
      <c r="H34" s="88">
        <v>140</v>
      </c>
      <c r="I34" s="89"/>
      <c r="J34" s="89"/>
      <c r="K34" s="89"/>
      <c r="L34" s="89"/>
      <c r="M34" s="90">
        <f>I34-K34</f>
        <v>0</v>
      </c>
      <c r="N34" s="4" t="str">
        <f>IF(ISERROR(K34/I34),"",K34/I34)</f>
        <v/>
      </c>
      <c r="O34" s="91">
        <f>I34/E34</f>
        <v>0</v>
      </c>
      <c r="P34" s="91">
        <f>K34/E34</f>
        <v>0</v>
      </c>
      <c r="Q34" s="79">
        <v>2</v>
      </c>
      <c r="R34" s="79">
        <v>1</v>
      </c>
      <c r="S34" s="79" t="s">
        <v>61</v>
      </c>
      <c r="T34" s="5">
        <v>71</v>
      </c>
      <c r="U34" s="9"/>
      <c r="W34" s="86">
        <f>D34</f>
        <v>71.2</v>
      </c>
      <c r="X34" s="87">
        <f>E34</f>
        <v>22</v>
      </c>
      <c r="Y34" s="92">
        <f>H34</f>
        <v>140</v>
      </c>
      <c r="Z34" s="90">
        <f>I34</f>
        <v>0</v>
      </c>
      <c r="AA34" s="90">
        <f>K34</f>
        <v>0</v>
      </c>
      <c r="AB34" s="90">
        <f t="shared" ref="AB34:AD35" si="34">M34</f>
        <v>0</v>
      </c>
      <c r="AC34" s="4" t="str">
        <f t="shared" si="34"/>
        <v/>
      </c>
      <c r="AD34" s="91">
        <f t="shared" si="34"/>
        <v>0</v>
      </c>
      <c r="AE34" s="79" t="str">
        <f>S34</f>
        <v>복</v>
      </c>
      <c r="AF34" s="79" t="str">
        <f>Q34&amp;"/"&amp;R34</f>
        <v>2/1</v>
      </c>
      <c r="AH34" s="20" t="str">
        <f t="shared" si="1"/>
        <v>목련마을한일</v>
      </c>
      <c r="AI34" s="87">
        <f t="shared" si="0"/>
        <v>22</v>
      </c>
      <c r="AJ34" s="79" t="str">
        <f>IF(AI34="","",$AJ$2)</f>
        <v>A-</v>
      </c>
      <c r="AK34" s="79" t="s">
        <v>13</v>
      </c>
      <c r="AL34" s="79" t="s">
        <v>62</v>
      </c>
      <c r="AM34" s="79" t="s">
        <v>63</v>
      </c>
      <c r="AN34" s="79" t="str">
        <f>IF(AI34="","",$AN$2)</f>
        <v>C</v>
      </c>
      <c r="AO34" s="79" t="str">
        <f>IF(N34="","",IF(N34&gt;=$AO$1/100,"O","X"))</f>
        <v/>
      </c>
      <c r="AP34" s="79" t="str">
        <f>IF(I34="","",IF(I34&lt;=$AP$1,"O","X"))</f>
        <v/>
      </c>
      <c r="AQ34" s="79" t="str">
        <f>IF(O34="","",IF(O34&lt;=$AQ$1,"O","X"))</f>
        <v>O</v>
      </c>
      <c r="AR34" s="79" t="str">
        <f>IF(M34="","",IF(M34&lt;=$AR$1,"O","X"))</f>
        <v>O</v>
      </c>
      <c r="AS34" s="79" t="s">
        <v>2</v>
      </c>
      <c r="AT34" s="79" t="str">
        <f>IF(OR(F34="",AI34=""),"",IF(AND((F34&lt;=85),(AI34&gt;=15)),"O","X"))</f>
        <v>O</v>
      </c>
      <c r="AU34" s="79" t="str">
        <f>IF(C34="","",IF(C34&gt;=$AU$1,"O","X"))</f>
        <v>X</v>
      </c>
      <c r="AV34" s="79" t="str">
        <f>IF(AO34="","",IF(AND(AO34="O",AP34="O",AR34="O",AT34="O",AU34="O"),"후보","X"))</f>
        <v/>
      </c>
    </row>
    <row r="35" spans="1:48" x14ac:dyDescent="0.3">
      <c r="A35" s="9" t="s">
        <v>1052</v>
      </c>
      <c r="B35" s="10" t="s">
        <v>1672</v>
      </c>
      <c r="C35" s="88">
        <v>278</v>
      </c>
      <c r="D35" s="86">
        <v>109.1</v>
      </c>
      <c r="E35" s="87">
        <v>33</v>
      </c>
      <c r="F35" s="86">
        <v>84.9</v>
      </c>
      <c r="G35" s="17">
        <v>26</v>
      </c>
      <c r="H35" s="88">
        <v>138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9">
        <v>3</v>
      </c>
      <c r="R35" s="79">
        <v>2</v>
      </c>
      <c r="S35" s="79" t="s">
        <v>72</v>
      </c>
      <c r="T35" s="5">
        <v>109</v>
      </c>
      <c r="U35" s="9"/>
      <c r="W35" s="86">
        <f>D35</f>
        <v>109.1</v>
      </c>
      <c r="X35" s="87">
        <f>E35</f>
        <v>33</v>
      </c>
      <c r="Y35" s="92">
        <f>H35</f>
        <v>138</v>
      </c>
      <c r="Z35" s="90">
        <f>I35</f>
        <v>0</v>
      </c>
      <c r="AA35" s="90">
        <f>K35</f>
        <v>0</v>
      </c>
      <c r="AB35" s="90">
        <f t="shared" si="34"/>
        <v>0</v>
      </c>
      <c r="AC35" s="4" t="str">
        <f t="shared" si="34"/>
        <v/>
      </c>
      <c r="AD35" s="91">
        <f t="shared" si="34"/>
        <v>0</v>
      </c>
      <c r="AE35" s="79" t="str">
        <f>S35</f>
        <v>계</v>
      </c>
      <c r="AF35" s="79" t="str">
        <f>Q35&amp;"/"&amp;R35</f>
        <v>3/2</v>
      </c>
      <c r="AH35" s="20" t="str">
        <f t="shared" si="1"/>
        <v>목련마을한일</v>
      </c>
      <c r="AI35" s="87">
        <f t="shared" ref="AI35:AI66" si="35">IF(E35="","",E35)</f>
        <v>33</v>
      </c>
      <c r="AJ35" s="79" t="str">
        <f>IF(AI35="","",$AJ$2)</f>
        <v>A-</v>
      </c>
      <c r="AK35" s="79" t="s">
        <v>13</v>
      </c>
      <c r="AL35" s="79" t="s">
        <v>62</v>
      </c>
      <c r="AM35" s="79" t="s">
        <v>63</v>
      </c>
      <c r="AN35" s="79" t="str">
        <f>IF(AI35="","",$AN$2)</f>
        <v>C</v>
      </c>
      <c r="AO35" s="79" t="str">
        <f>IF(N35="","",IF(N35&gt;=$AO$1/100,"O","X"))</f>
        <v/>
      </c>
      <c r="AP35" s="79" t="str">
        <f>IF(I35="","",IF(I35&lt;=$AP$1,"O","X"))</f>
        <v/>
      </c>
      <c r="AQ35" s="79" t="str">
        <f>IF(O35="","",IF(O35&lt;=$AQ$1,"O","X"))</f>
        <v>O</v>
      </c>
      <c r="AR35" s="79" t="str">
        <f>IF(M35="","",IF(M35&lt;=$AR$1,"O","X"))</f>
        <v>O</v>
      </c>
      <c r="AS35" s="79" t="s">
        <v>2</v>
      </c>
      <c r="AT35" s="79" t="str">
        <f>IF(OR(F35="",AI35=""),"",IF(AND((F35&lt;=85),(AI35&gt;=15)),"O","X"))</f>
        <v>O</v>
      </c>
      <c r="AU35" s="79" t="str">
        <f>IF(C35="","",IF(C35&gt;=$AU$1,"O","X"))</f>
        <v>X</v>
      </c>
      <c r="AV35" s="79" t="str">
        <f>IF(AO35="","",IF(AND(AO35="O",AP35="O",AR35="O",AT35="O",AU35="O"),"후보","X"))</f>
        <v/>
      </c>
    </row>
    <row r="36" spans="1:48" x14ac:dyDescent="0.3">
      <c r="A36" s="9"/>
      <c r="B36" s="79"/>
      <c r="C36" s="6"/>
      <c r="D36" s="9"/>
      <c r="E36" s="14"/>
      <c r="F36" s="86"/>
      <c r="G36" s="9"/>
      <c r="H36" s="9"/>
      <c r="I36" s="9"/>
      <c r="J36" s="9"/>
      <c r="K36" s="9"/>
      <c r="L36" s="9"/>
      <c r="M36" s="9"/>
      <c r="N36" s="9"/>
      <c r="O36" s="91"/>
      <c r="P36" s="91"/>
      <c r="Q36" s="87"/>
      <c r="R36" s="87"/>
      <c r="S36" s="9"/>
      <c r="T36" s="47"/>
      <c r="U36" s="9"/>
      <c r="W36" s="67" t="str">
        <f>$A$4&amp;" "&amp;A37&amp;"("&amp;B37&amp;","&amp;C37&amp;"^)"</f>
        <v>야탑동 아이파크('03.11.,270^)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6" t="str">
        <f t="shared" si="35"/>
        <v/>
      </c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</row>
    <row r="37" spans="1:48" x14ac:dyDescent="0.3">
      <c r="A37" s="9" t="s">
        <v>1056</v>
      </c>
      <c r="B37" s="10" t="s">
        <v>1675</v>
      </c>
      <c r="C37" s="88">
        <v>270</v>
      </c>
      <c r="D37" s="86">
        <v>153.4</v>
      </c>
      <c r="E37" s="87">
        <v>46</v>
      </c>
      <c r="F37" s="86">
        <v>119.8</v>
      </c>
      <c r="G37" s="17">
        <v>36</v>
      </c>
      <c r="H37" s="88">
        <v>30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9">
        <v>4</v>
      </c>
      <c r="R37" s="79">
        <v>2</v>
      </c>
      <c r="S37" s="79" t="s">
        <v>72</v>
      </c>
      <c r="T37" s="5">
        <v>153</v>
      </c>
      <c r="U37" s="9"/>
      <c r="W37" s="86">
        <f t="shared" ref="W37:X39" si="36">D37</f>
        <v>153.4</v>
      </c>
      <c r="X37" s="87">
        <f t="shared" si="36"/>
        <v>46</v>
      </c>
      <c r="Y37" s="92">
        <f t="shared" ref="Y37:Z39" si="37">H37</f>
        <v>30</v>
      </c>
      <c r="Z37" s="90">
        <f t="shared" si="37"/>
        <v>0</v>
      </c>
      <c r="AA37" s="90">
        <f>K37</f>
        <v>0</v>
      </c>
      <c r="AB37" s="90">
        <f t="shared" ref="AB37:AD39" si="38">M37</f>
        <v>0</v>
      </c>
      <c r="AC37" s="4" t="str">
        <f t="shared" si="38"/>
        <v/>
      </c>
      <c r="AD37" s="91">
        <f t="shared" si="38"/>
        <v>0</v>
      </c>
      <c r="AE37" s="79" t="str">
        <f>S37</f>
        <v>계</v>
      </c>
      <c r="AF37" s="79" t="str">
        <f>Q37&amp;"/"&amp;R37</f>
        <v>4/2</v>
      </c>
      <c r="AH37" s="20" t="str">
        <f t="shared" ref="AH37:AH68" si="39">IF(A37="","",A37)</f>
        <v>아이파크</v>
      </c>
      <c r="AI37" s="87">
        <f t="shared" si="35"/>
        <v>46</v>
      </c>
      <c r="AJ37" s="79" t="str">
        <f>IF(AI37="","",$AJ$2)</f>
        <v>A-</v>
      </c>
      <c r="AK37" s="79" t="s">
        <v>13</v>
      </c>
      <c r="AL37" s="79" t="s">
        <v>62</v>
      </c>
      <c r="AM37" s="79" t="s">
        <v>63</v>
      </c>
      <c r="AN37" s="79" t="str">
        <f>IF(AI37="","",$AN$2)</f>
        <v>C</v>
      </c>
      <c r="AO37" s="79" t="str">
        <f>IF(N37="","",IF(N37&gt;=$AO$1/100,"O","X"))</f>
        <v/>
      </c>
      <c r="AP37" s="79" t="str">
        <f>IF(I37="","",IF(I37&lt;=$AP$1,"O","X"))</f>
        <v/>
      </c>
      <c r="AQ37" s="79" t="str">
        <f>IF(O37="","",IF(O37&lt;=$AQ$1,"O","X"))</f>
        <v>O</v>
      </c>
      <c r="AR37" s="79" t="str">
        <f>IF(M37="","",IF(M37&lt;=$AR$1,"O","X"))</f>
        <v>O</v>
      </c>
      <c r="AS37" s="79" t="s">
        <v>2</v>
      </c>
      <c r="AT37" s="79" t="str">
        <f>IF(OR(F37="",AI37=""),"",IF(AND((F37&lt;=85),(AI37&gt;=15)),"O","X"))</f>
        <v>X</v>
      </c>
      <c r="AU37" s="79" t="str">
        <f>IF(C37="","",IF(C37&gt;=$AU$1,"O","X"))</f>
        <v>X</v>
      </c>
      <c r="AV37" s="79" t="str">
        <f>IF(AO37="","",IF(AND(AO37="O",AP37="O",AR37="O",AT37="O",AU37="O"),"후보","X"))</f>
        <v/>
      </c>
    </row>
    <row r="38" spans="1:48" x14ac:dyDescent="0.3">
      <c r="A38" s="9" t="s">
        <v>1056</v>
      </c>
      <c r="B38" s="10" t="s">
        <v>1675</v>
      </c>
      <c r="C38" s="88">
        <v>270</v>
      </c>
      <c r="D38" s="86">
        <v>182</v>
      </c>
      <c r="E38" s="87">
        <v>55</v>
      </c>
      <c r="F38" s="86">
        <v>146.80000000000001</v>
      </c>
      <c r="G38" s="17">
        <v>44</v>
      </c>
      <c r="H38" s="88">
        <v>180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9">
        <v>4</v>
      </c>
      <c r="R38" s="79">
        <v>2</v>
      </c>
      <c r="S38" s="79" t="s">
        <v>72</v>
      </c>
      <c r="T38" s="5">
        <v>182</v>
      </c>
      <c r="U38" s="9"/>
      <c r="W38" s="86">
        <f t="shared" si="36"/>
        <v>182</v>
      </c>
      <c r="X38" s="87">
        <f t="shared" si="36"/>
        <v>55</v>
      </c>
      <c r="Y38" s="92">
        <f t="shared" si="37"/>
        <v>180</v>
      </c>
      <c r="Z38" s="90">
        <f t="shared" si="37"/>
        <v>0</v>
      </c>
      <c r="AA38" s="90">
        <f>K38</f>
        <v>0</v>
      </c>
      <c r="AB38" s="90">
        <f t="shared" si="38"/>
        <v>0</v>
      </c>
      <c r="AC38" s="4" t="str">
        <f t="shared" si="38"/>
        <v/>
      </c>
      <c r="AD38" s="91">
        <f t="shared" si="38"/>
        <v>0</v>
      </c>
      <c r="AE38" s="79" t="str">
        <f>S38</f>
        <v>계</v>
      </c>
      <c r="AF38" s="79" t="str">
        <f>Q38&amp;"/"&amp;R38</f>
        <v>4/2</v>
      </c>
      <c r="AH38" s="20" t="str">
        <f t="shared" si="39"/>
        <v>아이파크</v>
      </c>
      <c r="AI38" s="87">
        <f t="shared" si="35"/>
        <v>55</v>
      </c>
      <c r="AJ38" s="79" t="str">
        <f>IF(AI38="","",$AJ$2)</f>
        <v>A-</v>
      </c>
      <c r="AK38" s="79" t="s">
        <v>13</v>
      </c>
      <c r="AL38" s="79" t="s">
        <v>62</v>
      </c>
      <c r="AM38" s="79" t="s">
        <v>63</v>
      </c>
      <c r="AN38" s="79" t="str">
        <f>IF(AI38="","",$AN$2)</f>
        <v>C</v>
      </c>
      <c r="AO38" s="79" t="str">
        <f>IF(N38="","",IF(N38&gt;=$AO$1/100,"O","X"))</f>
        <v/>
      </c>
      <c r="AP38" s="79" t="str">
        <f>IF(I38="","",IF(I38&lt;=$AP$1,"O","X"))</f>
        <v/>
      </c>
      <c r="AQ38" s="79" t="str">
        <f>IF(O38="","",IF(O38&lt;=$AQ$1,"O","X"))</f>
        <v>O</v>
      </c>
      <c r="AR38" s="79" t="str">
        <f>IF(M38="","",IF(M38&lt;=$AR$1,"O","X"))</f>
        <v>O</v>
      </c>
      <c r="AS38" s="79" t="s">
        <v>2</v>
      </c>
      <c r="AT38" s="79" t="str">
        <f>IF(OR(F38="",AI38=""),"",IF(AND((F38&lt;=85),(AI38&gt;=15)),"O","X"))</f>
        <v>X</v>
      </c>
      <c r="AU38" s="79" t="str">
        <f>IF(C38="","",IF(C38&gt;=$AU$1,"O","X"))</f>
        <v>X</v>
      </c>
      <c r="AV38" s="79" t="str">
        <f>IF(AO38="","",IF(AND(AO38="O",AP38="O",AR38="O",AT38="O",AU38="O"),"후보","X"))</f>
        <v/>
      </c>
    </row>
    <row r="39" spans="1:48" x14ac:dyDescent="0.3">
      <c r="A39" s="9" t="s">
        <v>1056</v>
      </c>
      <c r="B39" s="10" t="s">
        <v>1675</v>
      </c>
      <c r="C39" s="88">
        <v>270</v>
      </c>
      <c r="D39" s="86">
        <v>217.9</v>
      </c>
      <c r="E39" s="87">
        <v>66</v>
      </c>
      <c r="F39" s="86">
        <v>177.7</v>
      </c>
      <c r="G39" s="17">
        <v>54</v>
      </c>
      <c r="H39" s="88">
        <v>60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9">
        <v>5</v>
      </c>
      <c r="R39" s="79">
        <v>2</v>
      </c>
      <c r="S39" s="79" t="s">
        <v>72</v>
      </c>
      <c r="T39" s="5">
        <v>217</v>
      </c>
      <c r="U39" s="9"/>
      <c r="W39" s="86">
        <f t="shared" si="36"/>
        <v>217.9</v>
      </c>
      <c r="X39" s="87">
        <f t="shared" si="36"/>
        <v>66</v>
      </c>
      <c r="Y39" s="92">
        <f t="shared" si="37"/>
        <v>60</v>
      </c>
      <c r="Z39" s="90">
        <f t="shared" si="37"/>
        <v>0</v>
      </c>
      <c r="AA39" s="90">
        <f>K39</f>
        <v>0</v>
      </c>
      <c r="AB39" s="90">
        <f t="shared" si="38"/>
        <v>0</v>
      </c>
      <c r="AC39" s="4" t="str">
        <f t="shared" si="38"/>
        <v/>
      </c>
      <c r="AD39" s="91">
        <f t="shared" si="38"/>
        <v>0</v>
      </c>
      <c r="AE39" s="79" t="str">
        <f>S39</f>
        <v>계</v>
      </c>
      <c r="AF39" s="79" t="str">
        <f>Q39&amp;"/"&amp;R39</f>
        <v>5/2</v>
      </c>
      <c r="AH39" s="20" t="str">
        <f t="shared" si="39"/>
        <v>아이파크</v>
      </c>
      <c r="AI39" s="87">
        <f t="shared" si="35"/>
        <v>66</v>
      </c>
      <c r="AJ39" s="79" t="str">
        <f>IF(AI39="","",$AJ$2)</f>
        <v>A-</v>
      </c>
      <c r="AK39" s="79" t="s">
        <v>13</v>
      </c>
      <c r="AL39" s="79" t="s">
        <v>62</v>
      </c>
      <c r="AM39" s="79" t="s">
        <v>63</v>
      </c>
      <c r="AN39" s="79" t="str">
        <f>IF(AI39="","",$AN$2)</f>
        <v>C</v>
      </c>
      <c r="AO39" s="79" t="str">
        <f>IF(N39="","",IF(N39&gt;=$AO$1/100,"O","X"))</f>
        <v/>
      </c>
      <c r="AP39" s="79" t="str">
        <f>IF(I39="","",IF(I39&lt;=$AP$1,"O","X"))</f>
        <v/>
      </c>
      <c r="AQ39" s="79" t="str">
        <f>IF(O39="","",IF(O39&lt;=$AQ$1,"O","X"))</f>
        <v>O</v>
      </c>
      <c r="AR39" s="79" t="str">
        <f>IF(M39="","",IF(M39&lt;=$AR$1,"O","X"))</f>
        <v>O</v>
      </c>
      <c r="AS39" s="79" t="s">
        <v>2</v>
      </c>
      <c r="AT39" s="79" t="str">
        <f>IF(OR(F39="",AI39=""),"",IF(AND((F39&lt;=85),(AI39&gt;=15)),"O","X"))</f>
        <v>X</v>
      </c>
      <c r="AU39" s="79" t="str">
        <f>IF(C39="","",IF(C39&gt;=$AU$1,"O","X"))</f>
        <v>X</v>
      </c>
      <c r="AV39" s="79" t="str">
        <f>IF(AO39="","",IF(AND(AO39="O",AP39="O",AR39="O",AT39="O",AU39="O"),"후보","X"))</f>
        <v/>
      </c>
    </row>
    <row r="40" spans="1:48" x14ac:dyDescent="0.3">
      <c r="A40" s="9"/>
      <c r="B40" s="79"/>
      <c r="C40" s="6"/>
      <c r="D40" s="9"/>
      <c r="E40" s="14"/>
      <c r="F40" s="86"/>
      <c r="G40" s="9"/>
      <c r="H40" s="9"/>
      <c r="I40" s="9"/>
      <c r="J40" s="9"/>
      <c r="K40" s="9"/>
      <c r="L40" s="9"/>
      <c r="M40" s="9"/>
      <c r="N40" s="9"/>
      <c r="O40" s="91"/>
      <c r="P40" s="91"/>
      <c r="Q40" s="87"/>
      <c r="R40" s="87"/>
      <c r="S40" s="9"/>
      <c r="T40" s="47"/>
      <c r="U40" s="9"/>
      <c r="W40" s="67" t="str">
        <f>$A$4&amp;" "&amp;A41&amp;"("&amp;B41&amp;","&amp;C41&amp;"^)"</f>
        <v>야탑동 목련마을영남('95.09.,294^)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39"/>
        <v/>
      </c>
      <c r="AI40" s="106" t="str">
        <f t="shared" si="35"/>
        <v/>
      </c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</row>
    <row r="41" spans="1:48" x14ac:dyDescent="0.3">
      <c r="A41" s="9" t="s">
        <v>1065</v>
      </c>
      <c r="B41" s="10" t="s">
        <v>1634</v>
      </c>
      <c r="C41" s="88">
        <v>294</v>
      </c>
      <c r="D41" s="86">
        <v>73.2</v>
      </c>
      <c r="E41" s="87">
        <v>22</v>
      </c>
      <c r="F41" s="86">
        <v>53.6</v>
      </c>
      <c r="G41" s="17">
        <v>16</v>
      </c>
      <c r="H41" s="88">
        <v>162</v>
      </c>
      <c r="I41" s="89"/>
      <c r="J41" s="89"/>
      <c r="K41" s="89"/>
      <c r="L41" s="89"/>
      <c r="M41" s="90">
        <f>I41-K41</f>
        <v>0</v>
      </c>
      <c r="N41" s="4" t="str">
        <f>IF(ISERROR(K41/I41),"",K41/I41)</f>
        <v/>
      </c>
      <c r="O41" s="91">
        <f>I41/E41</f>
        <v>0</v>
      </c>
      <c r="P41" s="91">
        <f>K41/E41</f>
        <v>0</v>
      </c>
      <c r="Q41" s="79">
        <v>2</v>
      </c>
      <c r="R41" s="79">
        <v>1</v>
      </c>
      <c r="S41" s="79" t="s">
        <v>72</v>
      </c>
      <c r="T41" s="5">
        <v>73</v>
      </c>
      <c r="U41" s="9"/>
      <c r="W41" s="86">
        <f>D41</f>
        <v>73.2</v>
      </c>
      <c r="X41" s="87">
        <f>E41</f>
        <v>22</v>
      </c>
      <c r="Y41" s="92">
        <f>H41</f>
        <v>162</v>
      </c>
      <c r="Z41" s="90">
        <f>I41</f>
        <v>0</v>
      </c>
      <c r="AA41" s="90">
        <f>K41</f>
        <v>0</v>
      </c>
      <c r="AB41" s="90">
        <f t="shared" ref="AB41:AD42" si="40">M41</f>
        <v>0</v>
      </c>
      <c r="AC41" s="4" t="str">
        <f t="shared" si="40"/>
        <v/>
      </c>
      <c r="AD41" s="91">
        <f t="shared" si="40"/>
        <v>0</v>
      </c>
      <c r="AE41" s="79" t="str">
        <f>S41</f>
        <v>계</v>
      </c>
      <c r="AF41" s="79" t="str">
        <f>Q41&amp;"/"&amp;R41</f>
        <v>2/1</v>
      </c>
      <c r="AH41" s="20" t="str">
        <f t="shared" si="39"/>
        <v>목련마을영남</v>
      </c>
      <c r="AI41" s="87">
        <f t="shared" si="35"/>
        <v>22</v>
      </c>
      <c r="AJ41" s="79" t="str">
        <f>IF(AI41="","",$AJ$2)</f>
        <v>A-</v>
      </c>
      <c r="AK41" s="79" t="s">
        <v>13</v>
      </c>
      <c r="AL41" s="79" t="s">
        <v>62</v>
      </c>
      <c r="AM41" s="79" t="s">
        <v>63</v>
      </c>
      <c r="AN41" s="79" t="str">
        <f>IF(AI41="","",$AN$2)</f>
        <v>C</v>
      </c>
      <c r="AO41" s="79" t="str">
        <f>IF(N41="","",IF(N41&gt;=$AO$1/100,"O","X"))</f>
        <v/>
      </c>
      <c r="AP41" s="79" t="str">
        <f>IF(I41="","",IF(I41&lt;=$AP$1,"O","X"))</f>
        <v/>
      </c>
      <c r="AQ41" s="79" t="str">
        <f>IF(O41="","",IF(O41&lt;=$AQ$1,"O","X"))</f>
        <v>O</v>
      </c>
      <c r="AR41" s="79" t="str">
        <f>IF(M41="","",IF(M41&lt;=$AR$1,"O","X"))</f>
        <v>O</v>
      </c>
      <c r="AS41" s="79" t="s">
        <v>2</v>
      </c>
      <c r="AT41" s="79" t="str">
        <f>IF(OR(F41="",AI41=""),"",IF(AND((F41&lt;=85),(AI41&gt;=15)),"O","X"))</f>
        <v>O</v>
      </c>
      <c r="AU41" s="79" t="str">
        <f>IF(C41="","",IF(C41&gt;=$AU$1,"O","X"))</f>
        <v>X</v>
      </c>
      <c r="AV41" s="79" t="str">
        <f>IF(AO41="","",IF(AND(AO41="O",AP41="O",AR41="O",AT41="O",AU41="O"),"후보","X"))</f>
        <v/>
      </c>
    </row>
    <row r="42" spans="1:48" x14ac:dyDescent="0.3">
      <c r="A42" s="9" t="s">
        <v>1065</v>
      </c>
      <c r="B42" s="10" t="s">
        <v>1634</v>
      </c>
      <c r="C42" s="88">
        <v>294</v>
      </c>
      <c r="D42" s="86">
        <v>107.5</v>
      </c>
      <c r="E42" s="87">
        <v>33</v>
      </c>
      <c r="F42" s="86">
        <v>84.9</v>
      </c>
      <c r="G42" s="17">
        <v>26</v>
      </c>
      <c r="H42" s="88">
        <v>132</v>
      </c>
      <c r="I42" s="89"/>
      <c r="J42" s="89"/>
      <c r="K42" s="89"/>
      <c r="L42" s="89"/>
      <c r="M42" s="90">
        <f>I42-K42</f>
        <v>0</v>
      </c>
      <c r="N42" s="4" t="str">
        <f>IF(ISERROR(K42/I42),"",K42/I42)</f>
        <v/>
      </c>
      <c r="O42" s="91">
        <f>I42/E42</f>
        <v>0</v>
      </c>
      <c r="P42" s="91">
        <f>K42/E42</f>
        <v>0</v>
      </c>
      <c r="Q42" s="79">
        <v>3</v>
      </c>
      <c r="R42" s="79">
        <v>2</v>
      </c>
      <c r="S42" s="79" t="s">
        <v>72</v>
      </c>
      <c r="T42" s="5">
        <v>107</v>
      </c>
      <c r="U42" s="9"/>
      <c r="W42" s="86">
        <f>D42</f>
        <v>107.5</v>
      </c>
      <c r="X42" s="87">
        <f>E42</f>
        <v>33</v>
      </c>
      <c r="Y42" s="92">
        <f>H42</f>
        <v>132</v>
      </c>
      <c r="Z42" s="90">
        <f>I42</f>
        <v>0</v>
      </c>
      <c r="AA42" s="90">
        <f>K42</f>
        <v>0</v>
      </c>
      <c r="AB42" s="90">
        <f t="shared" si="40"/>
        <v>0</v>
      </c>
      <c r="AC42" s="4" t="str">
        <f t="shared" si="40"/>
        <v/>
      </c>
      <c r="AD42" s="91">
        <f t="shared" si="40"/>
        <v>0</v>
      </c>
      <c r="AE42" s="79" t="str">
        <f>S42</f>
        <v>계</v>
      </c>
      <c r="AF42" s="79" t="str">
        <f>Q42&amp;"/"&amp;R42</f>
        <v>3/2</v>
      </c>
      <c r="AH42" s="20" t="str">
        <f t="shared" si="39"/>
        <v>목련마을영남</v>
      </c>
      <c r="AI42" s="87">
        <f t="shared" si="35"/>
        <v>33</v>
      </c>
      <c r="AJ42" s="79" t="str">
        <f>IF(AI42="","",$AJ$2)</f>
        <v>A-</v>
      </c>
      <c r="AK42" s="79" t="s">
        <v>13</v>
      </c>
      <c r="AL42" s="79" t="s">
        <v>62</v>
      </c>
      <c r="AM42" s="79" t="s">
        <v>63</v>
      </c>
      <c r="AN42" s="79" t="str">
        <f>IF(AI42="","",$AN$2)</f>
        <v>C</v>
      </c>
      <c r="AO42" s="79" t="str">
        <f>IF(N42="","",IF(N42&gt;=$AO$1/100,"O","X"))</f>
        <v/>
      </c>
      <c r="AP42" s="79" t="str">
        <f>IF(I42="","",IF(I42&lt;=$AP$1,"O","X"))</f>
        <v/>
      </c>
      <c r="AQ42" s="79" t="str">
        <f>IF(O42="","",IF(O42&lt;=$AQ$1,"O","X"))</f>
        <v>O</v>
      </c>
      <c r="AR42" s="79" t="str">
        <f>IF(M42="","",IF(M42&lt;=$AR$1,"O","X"))</f>
        <v>O</v>
      </c>
      <c r="AS42" s="79" t="s">
        <v>2</v>
      </c>
      <c r="AT42" s="79" t="str">
        <f>IF(OR(F42="",AI42=""),"",IF(AND((F42&lt;=85),(AI42&gt;=15)),"O","X"))</f>
        <v>O</v>
      </c>
      <c r="AU42" s="79" t="str">
        <f>IF(C42="","",IF(C42&gt;=$AU$1,"O","X"))</f>
        <v>X</v>
      </c>
      <c r="AV42" s="79" t="str">
        <f>IF(AO42="","",IF(AND(AO42="O",AP42="O",AR42="O",AT42="O",AU42="O"),"후보","X"))</f>
        <v/>
      </c>
    </row>
    <row r="43" spans="1:48" x14ac:dyDescent="0.3">
      <c r="A43" s="9"/>
      <c r="B43" s="79"/>
      <c r="C43" s="6"/>
      <c r="D43" s="9"/>
      <c r="E43" s="14"/>
      <c r="F43" s="86"/>
      <c r="G43" s="9"/>
      <c r="H43" s="9"/>
      <c r="I43" s="9"/>
      <c r="J43" s="9"/>
      <c r="K43" s="9"/>
      <c r="L43" s="9"/>
      <c r="M43" s="9"/>
      <c r="N43" s="9"/>
      <c r="O43" s="91"/>
      <c r="P43" s="91"/>
      <c r="Q43" s="87"/>
      <c r="R43" s="87"/>
      <c r="S43" s="9"/>
      <c r="T43" s="47"/>
      <c r="U43" s="9"/>
      <c r="W43" s="67" t="str">
        <f>$A$4&amp;" "&amp;A44&amp;"("&amp;B44&amp;","&amp;C44&amp;"^)"</f>
        <v>야탑동 매화마을건영1차('95.01.,248^)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39"/>
        <v/>
      </c>
      <c r="AI43" s="106" t="str">
        <f t="shared" si="35"/>
        <v/>
      </c>
      <c r="AJ43" s="79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</row>
    <row r="44" spans="1:48" x14ac:dyDescent="0.3">
      <c r="A44" s="9" t="s">
        <v>1069</v>
      </c>
      <c r="B44" s="10" t="s">
        <v>1676</v>
      </c>
      <c r="C44" s="88">
        <v>248</v>
      </c>
      <c r="D44" s="86">
        <v>73.3</v>
      </c>
      <c r="E44" s="87">
        <v>22</v>
      </c>
      <c r="F44" s="86">
        <v>59.9</v>
      </c>
      <c r="G44" s="17">
        <v>18</v>
      </c>
      <c r="H44" s="88">
        <v>128</v>
      </c>
      <c r="I44" s="89"/>
      <c r="J44" s="89"/>
      <c r="K44" s="89"/>
      <c r="L44" s="89"/>
      <c r="M44" s="90">
        <f>I44-K44</f>
        <v>0</v>
      </c>
      <c r="N44" s="4" t="str">
        <f>IF(ISERROR(K44/I44),"",K44/I44)</f>
        <v/>
      </c>
      <c r="O44" s="91">
        <f>I44/E44</f>
        <v>0</v>
      </c>
      <c r="P44" s="91">
        <f>K44/E44</f>
        <v>0</v>
      </c>
      <c r="Q44" s="79">
        <v>3</v>
      </c>
      <c r="R44" s="79">
        <v>1</v>
      </c>
      <c r="S44" s="79" t="s">
        <v>72</v>
      </c>
      <c r="T44" s="5" t="s">
        <v>266</v>
      </c>
      <c r="U44" s="9"/>
      <c r="W44" s="86">
        <f t="shared" ref="W44:X47" si="41">D44</f>
        <v>73.3</v>
      </c>
      <c r="X44" s="87">
        <f t="shared" si="41"/>
        <v>22</v>
      </c>
      <c r="Y44" s="92">
        <f t="shared" ref="Y44:Z47" si="42">H44</f>
        <v>128</v>
      </c>
      <c r="Z44" s="90">
        <f t="shared" si="42"/>
        <v>0</v>
      </c>
      <c r="AA44" s="90">
        <f>K44</f>
        <v>0</v>
      </c>
      <c r="AB44" s="90">
        <f t="shared" ref="AB44:AD47" si="43">M44</f>
        <v>0</v>
      </c>
      <c r="AC44" s="4" t="str">
        <f t="shared" si="43"/>
        <v/>
      </c>
      <c r="AD44" s="91">
        <f t="shared" si="43"/>
        <v>0</v>
      </c>
      <c r="AE44" s="79" t="str">
        <f>S44</f>
        <v>계</v>
      </c>
      <c r="AF44" s="79" t="str">
        <f>Q44&amp;"/"&amp;R44</f>
        <v>3/1</v>
      </c>
      <c r="AH44" s="20" t="str">
        <f t="shared" si="39"/>
        <v>매화마을건영1차</v>
      </c>
      <c r="AI44" s="87">
        <f t="shared" si="35"/>
        <v>22</v>
      </c>
      <c r="AJ44" s="79" t="str">
        <f>IF(AI44="","",$AJ$2)</f>
        <v>A-</v>
      </c>
      <c r="AK44" s="79" t="s">
        <v>13</v>
      </c>
      <c r="AL44" s="79" t="s">
        <v>62</v>
      </c>
      <c r="AM44" s="79" t="s">
        <v>63</v>
      </c>
      <c r="AN44" s="79" t="str">
        <f>IF(AI44="","",$AN$2)</f>
        <v>C</v>
      </c>
      <c r="AO44" s="79" t="str">
        <f>IF(N44="","",IF(N44&gt;=$AO$1/100,"O","X"))</f>
        <v/>
      </c>
      <c r="AP44" s="79" t="str">
        <f>IF(I44="","",IF(I44&lt;=$AP$1,"O","X"))</f>
        <v/>
      </c>
      <c r="AQ44" s="79" t="str">
        <f>IF(O44="","",IF(O44&lt;=$AQ$1,"O","X"))</f>
        <v>O</v>
      </c>
      <c r="AR44" s="79" t="str">
        <f>IF(M44="","",IF(M44&lt;=$AR$1,"O","X"))</f>
        <v>O</v>
      </c>
      <c r="AS44" s="79" t="s">
        <v>2</v>
      </c>
      <c r="AT44" s="79" t="str">
        <f>IF(OR(F44="",AI44=""),"",IF(AND((F44&lt;=85),(AI44&gt;=15)),"O","X"))</f>
        <v>O</v>
      </c>
      <c r="AU44" s="79" t="str">
        <f>IF(C44="","",IF(C44&gt;=$AU$1,"O","X"))</f>
        <v>X</v>
      </c>
      <c r="AV44" s="79" t="str">
        <f>IF(AO44="","",IF(AND(AO44="O",AP44="O",AR44="O",AT44="O",AU44="O"),"후보","X"))</f>
        <v/>
      </c>
    </row>
    <row r="45" spans="1:48" x14ac:dyDescent="0.3">
      <c r="A45" s="9" t="s">
        <v>1069</v>
      </c>
      <c r="B45" s="10" t="s">
        <v>1676</v>
      </c>
      <c r="C45" s="88">
        <v>248</v>
      </c>
      <c r="D45" s="86">
        <v>73.400000000000006</v>
      </c>
      <c r="E45" s="87">
        <v>22</v>
      </c>
      <c r="F45" s="86">
        <v>59.9</v>
      </c>
      <c r="G45" s="17">
        <v>18</v>
      </c>
      <c r="H45" s="88">
        <v>64</v>
      </c>
      <c r="I45" s="89"/>
      <c r="J45" s="89"/>
      <c r="K45" s="89"/>
      <c r="L45" s="89"/>
      <c r="M45" s="90">
        <f>I45-K45</f>
        <v>0</v>
      </c>
      <c r="N45" s="4" t="str">
        <f>IF(ISERROR(K45/I45),"",K45/I45)</f>
        <v/>
      </c>
      <c r="O45" s="91">
        <f>I45/E45</f>
        <v>0</v>
      </c>
      <c r="P45" s="91">
        <f>K45/E45</f>
        <v>0</v>
      </c>
      <c r="Q45" s="79">
        <v>3</v>
      </c>
      <c r="R45" s="79">
        <v>1</v>
      </c>
      <c r="S45" s="79" t="s">
        <v>72</v>
      </c>
      <c r="T45" s="5" t="s">
        <v>76</v>
      </c>
      <c r="U45" s="9"/>
      <c r="W45" s="86">
        <f t="shared" si="41"/>
        <v>73.400000000000006</v>
      </c>
      <c r="X45" s="87">
        <f t="shared" si="41"/>
        <v>22</v>
      </c>
      <c r="Y45" s="92">
        <f t="shared" si="42"/>
        <v>64</v>
      </c>
      <c r="Z45" s="90">
        <f t="shared" si="42"/>
        <v>0</v>
      </c>
      <c r="AA45" s="90">
        <f>K45</f>
        <v>0</v>
      </c>
      <c r="AB45" s="90">
        <f t="shared" si="43"/>
        <v>0</v>
      </c>
      <c r="AC45" s="4" t="str">
        <f t="shared" si="43"/>
        <v/>
      </c>
      <c r="AD45" s="91">
        <f t="shared" si="43"/>
        <v>0</v>
      </c>
      <c r="AE45" s="79" t="str">
        <f>S45</f>
        <v>계</v>
      </c>
      <c r="AF45" s="79" t="str">
        <f>Q45&amp;"/"&amp;R45</f>
        <v>3/1</v>
      </c>
      <c r="AH45" s="20" t="str">
        <f t="shared" si="39"/>
        <v>매화마을건영1차</v>
      </c>
      <c r="AI45" s="87">
        <f t="shared" si="35"/>
        <v>22</v>
      </c>
      <c r="AJ45" s="79" t="str">
        <f>IF(AI45="","",$AJ$2)</f>
        <v>A-</v>
      </c>
      <c r="AK45" s="79" t="s">
        <v>13</v>
      </c>
      <c r="AL45" s="79" t="s">
        <v>62</v>
      </c>
      <c r="AM45" s="79" t="s">
        <v>63</v>
      </c>
      <c r="AN45" s="79" t="str">
        <f>IF(AI45="","",$AN$2)</f>
        <v>C</v>
      </c>
      <c r="AO45" s="79" t="str">
        <f>IF(N45="","",IF(N45&gt;=$AO$1/100,"O","X"))</f>
        <v/>
      </c>
      <c r="AP45" s="79" t="str">
        <f>IF(I45="","",IF(I45&lt;=$AP$1,"O","X"))</f>
        <v/>
      </c>
      <c r="AQ45" s="79" t="str">
        <f>IF(O45="","",IF(O45&lt;=$AQ$1,"O","X"))</f>
        <v>O</v>
      </c>
      <c r="AR45" s="79" t="str">
        <f>IF(M45="","",IF(M45&lt;=$AR$1,"O","X"))</f>
        <v>O</v>
      </c>
      <c r="AS45" s="79" t="s">
        <v>2</v>
      </c>
      <c r="AT45" s="79" t="str">
        <f>IF(OR(F45="",AI45=""),"",IF(AND((F45&lt;=85),(AI45&gt;=15)),"O","X"))</f>
        <v>O</v>
      </c>
      <c r="AU45" s="79" t="str">
        <f>IF(C45="","",IF(C45&gt;=$AU$1,"O","X"))</f>
        <v>X</v>
      </c>
      <c r="AV45" s="79" t="str">
        <f>IF(AO45="","",IF(AND(AO45="O",AP45="O",AR45="O",AT45="O",AU45="O"),"후보","X"))</f>
        <v/>
      </c>
    </row>
    <row r="46" spans="1:48" x14ac:dyDescent="0.3">
      <c r="A46" s="9" t="s">
        <v>1069</v>
      </c>
      <c r="B46" s="10" t="s">
        <v>1676</v>
      </c>
      <c r="C46" s="88">
        <v>248</v>
      </c>
      <c r="D46" s="86">
        <v>73.400000000000006</v>
      </c>
      <c r="E46" s="87">
        <v>22</v>
      </c>
      <c r="F46" s="86">
        <v>60</v>
      </c>
      <c r="G46" s="17">
        <v>18</v>
      </c>
      <c r="H46" s="88">
        <v>40</v>
      </c>
      <c r="I46" s="89"/>
      <c r="J46" s="89"/>
      <c r="K46" s="89"/>
      <c r="L46" s="89"/>
      <c r="M46" s="90">
        <f>I46-K46</f>
        <v>0</v>
      </c>
      <c r="N46" s="4" t="str">
        <f>IF(ISERROR(K46/I46),"",K46/I46)</f>
        <v/>
      </c>
      <c r="O46" s="91">
        <f>I46/E46</f>
        <v>0</v>
      </c>
      <c r="P46" s="91">
        <f>K46/E46</f>
        <v>0</v>
      </c>
      <c r="Q46" s="79">
        <v>3</v>
      </c>
      <c r="R46" s="79">
        <v>1</v>
      </c>
      <c r="S46" s="79" t="s">
        <v>72</v>
      </c>
      <c r="T46" s="5" t="s">
        <v>75</v>
      </c>
      <c r="U46" s="9"/>
      <c r="W46" s="86">
        <f t="shared" si="41"/>
        <v>73.400000000000006</v>
      </c>
      <c r="X46" s="87">
        <f t="shared" si="41"/>
        <v>22</v>
      </c>
      <c r="Y46" s="92">
        <f t="shared" si="42"/>
        <v>40</v>
      </c>
      <c r="Z46" s="90">
        <f t="shared" si="42"/>
        <v>0</v>
      </c>
      <c r="AA46" s="90">
        <f>K46</f>
        <v>0</v>
      </c>
      <c r="AB46" s="90">
        <f t="shared" si="43"/>
        <v>0</v>
      </c>
      <c r="AC46" s="4" t="str">
        <f t="shared" si="43"/>
        <v/>
      </c>
      <c r="AD46" s="91">
        <f t="shared" si="43"/>
        <v>0</v>
      </c>
      <c r="AE46" s="79" t="str">
        <f>S46</f>
        <v>계</v>
      </c>
      <c r="AF46" s="79" t="str">
        <f>Q46&amp;"/"&amp;R46</f>
        <v>3/1</v>
      </c>
      <c r="AH46" s="20" t="str">
        <f t="shared" si="39"/>
        <v>매화마을건영1차</v>
      </c>
      <c r="AI46" s="87">
        <f t="shared" si="35"/>
        <v>22</v>
      </c>
      <c r="AJ46" s="79" t="str">
        <f>IF(AI46="","",$AJ$2)</f>
        <v>A-</v>
      </c>
      <c r="AK46" s="79" t="s">
        <v>13</v>
      </c>
      <c r="AL46" s="79" t="s">
        <v>62</v>
      </c>
      <c r="AM46" s="79" t="s">
        <v>63</v>
      </c>
      <c r="AN46" s="79" t="str">
        <f>IF(AI46="","",$AN$2)</f>
        <v>C</v>
      </c>
      <c r="AO46" s="79" t="str">
        <f>IF(N46="","",IF(N46&gt;=$AO$1/100,"O","X"))</f>
        <v/>
      </c>
      <c r="AP46" s="79" t="str">
        <f>IF(I46="","",IF(I46&lt;=$AP$1,"O","X"))</f>
        <v/>
      </c>
      <c r="AQ46" s="79" t="str">
        <f>IF(O46="","",IF(O46&lt;=$AQ$1,"O","X"))</f>
        <v>O</v>
      </c>
      <c r="AR46" s="79" t="str">
        <f>IF(M46="","",IF(M46&lt;=$AR$1,"O","X"))</f>
        <v>O</v>
      </c>
      <c r="AS46" s="79" t="s">
        <v>2</v>
      </c>
      <c r="AT46" s="79" t="str">
        <f>IF(OR(F46="",AI46=""),"",IF(AND((F46&lt;=85),(AI46&gt;=15)),"O","X"))</f>
        <v>O</v>
      </c>
      <c r="AU46" s="79" t="str">
        <f>IF(C46="","",IF(C46&gt;=$AU$1,"O","X"))</f>
        <v>X</v>
      </c>
      <c r="AV46" s="79" t="str">
        <f>IF(AO46="","",IF(AND(AO46="O",AP46="O",AR46="O",AT46="O",AU46="O"),"후보","X"))</f>
        <v/>
      </c>
    </row>
    <row r="47" spans="1:48" x14ac:dyDescent="0.3">
      <c r="A47" s="9" t="s">
        <v>1069</v>
      </c>
      <c r="B47" s="10" t="s">
        <v>1676</v>
      </c>
      <c r="C47" s="88">
        <v>248</v>
      </c>
      <c r="D47" s="86">
        <v>73.5</v>
      </c>
      <c r="E47" s="87">
        <v>22</v>
      </c>
      <c r="F47" s="86">
        <v>60</v>
      </c>
      <c r="G47" s="17">
        <v>18</v>
      </c>
      <c r="H47" s="88">
        <v>16</v>
      </c>
      <c r="I47" s="89"/>
      <c r="J47" s="89"/>
      <c r="K47" s="89"/>
      <c r="L47" s="89"/>
      <c r="M47" s="90">
        <f>I47-K47</f>
        <v>0</v>
      </c>
      <c r="N47" s="4" t="str">
        <f>IF(ISERROR(K47/I47),"",K47/I47)</f>
        <v/>
      </c>
      <c r="O47" s="91">
        <f>I47/E47</f>
        <v>0</v>
      </c>
      <c r="P47" s="91">
        <f>K47/E47</f>
        <v>0</v>
      </c>
      <c r="Q47" s="79">
        <v>3</v>
      </c>
      <c r="R47" s="79">
        <v>1</v>
      </c>
      <c r="S47" s="79" t="s">
        <v>72</v>
      </c>
      <c r="T47" s="5" t="s">
        <v>77</v>
      </c>
      <c r="U47" s="9"/>
      <c r="W47" s="86">
        <f t="shared" si="41"/>
        <v>73.5</v>
      </c>
      <c r="X47" s="87">
        <f t="shared" si="41"/>
        <v>22</v>
      </c>
      <c r="Y47" s="92">
        <f t="shared" si="42"/>
        <v>16</v>
      </c>
      <c r="Z47" s="90">
        <f t="shared" si="42"/>
        <v>0</v>
      </c>
      <c r="AA47" s="90">
        <f>K47</f>
        <v>0</v>
      </c>
      <c r="AB47" s="90">
        <f t="shared" si="43"/>
        <v>0</v>
      </c>
      <c r="AC47" s="4" t="str">
        <f t="shared" si="43"/>
        <v/>
      </c>
      <c r="AD47" s="91">
        <f t="shared" si="43"/>
        <v>0</v>
      </c>
      <c r="AE47" s="79" t="str">
        <f>S47</f>
        <v>계</v>
      </c>
      <c r="AF47" s="79" t="str">
        <f>Q47&amp;"/"&amp;R47</f>
        <v>3/1</v>
      </c>
      <c r="AH47" s="20" t="str">
        <f t="shared" si="39"/>
        <v>매화마을건영1차</v>
      </c>
      <c r="AI47" s="87">
        <f t="shared" si="35"/>
        <v>22</v>
      </c>
      <c r="AJ47" s="79" t="str">
        <f>IF(AI47="","",$AJ$2)</f>
        <v>A-</v>
      </c>
      <c r="AK47" s="79" t="s">
        <v>13</v>
      </c>
      <c r="AL47" s="79" t="s">
        <v>62</v>
      </c>
      <c r="AM47" s="79" t="s">
        <v>63</v>
      </c>
      <c r="AN47" s="79" t="str">
        <f>IF(AI47="","",$AN$2)</f>
        <v>C</v>
      </c>
      <c r="AO47" s="79" t="str">
        <f>IF(N47="","",IF(N47&gt;=$AO$1/100,"O","X"))</f>
        <v/>
      </c>
      <c r="AP47" s="79" t="str">
        <f>IF(I47="","",IF(I47&lt;=$AP$1,"O","X"))</f>
        <v/>
      </c>
      <c r="AQ47" s="79" t="str">
        <f>IF(O47="","",IF(O47&lt;=$AQ$1,"O","X"))</f>
        <v>O</v>
      </c>
      <c r="AR47" s="79" t="str">
        <f>IF(M47="","",IF(M47&lt;=$AR$1,"O","X"))</f>
        <v>O</v>
      </c>
      <c r="AS47" s="79" t="s">
        <v>2</v>
      </c>
      <c r="AT47" s="79" t="str">
        <f>IF(OR(F47="",AI47=""),"",IF(AND((F47&lt;=85),(AI47&gt;=15)),"O","X"))</f>
        <v>O</v>
      </c>
      <c r="AU47" s="79" t="str">
        <f>IF(C47="","",IF(C47&gt;=$AU$1,"O","X"))</f>
        <v>X</v>
      </c>
      <c r="AV47" s="79" t="str">
        <f>IF(AO47="","",IF(AND(AO47="O",AP47="O",AR47="O",AT47="O",AU47="O"),"후보","X"))</f>
        <v/>
      </c>
    </row>
    <row r="48" spans="1:48" x14ac:dyDescent="0.3">
      <c r="A48" s="9"/>
      <c r="B48" s="79"/>
      <c r="C48" s="6"/>
      <c r="D48" s="9"/>
      <c r="E48" s="14"/>
      <c r="F48" s="86"/>
      <c r="G48" s="9"/>
      <c r="H48" s="9"/>
      <c r="I48" s="9"/>
      <c r="J48" s="9"/>
      <c r="K48" s="9"/>
      <c r="L48" s="9"/>
      <c r="M48" s="9"/>
      <c r="N48" s="9"/>
      <c r="O48" s="91"/>
      <c r="P48" s="91"/>
      <c r="Q48" s="87"/>
      <c r="R48" s="87"/>
      <c r="S48" s="9"/>
      <c r="T48" s="47"/>
      <c r="U48" s="9"/>
      <c r="W48" s="67" t="str">
        <f>$A$4&amp;" "&amp;A49&amp;"("&amp;B49&amp;","&amp;C49&amp;"^)"</f>
        <v>야탑동 장미1단지동부('93.02.,1134^)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39"/>
        <v/>
      </c>
      <c r="AI48" s="106" t="str">
        <f t="shared" si="35"/>
        <v/>
      </c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</row>
    <row r="49" spans="1:48" x14ac:dyDescent="0.3">
      <c r="A49" s="9" t="s">
        <v>1082</v>
      </c>
      <c r="B49" s="10" t="s">
        <v>1671</v>
      </c>
      <c r="C49" s="88">
        <v>1134</v>
      </c>
      <c r="D49" s="86">
        <v>78.2</v>
      </c>
      <c r="E49" s="87">
        <v>24</v>
      </c>
      <c r="F49" s="86">
        <v>59.8</v>
      </c>
      <c r="G49" s="17">
        <v>18</v>
      </c>
      <c r="H49" s="88">
        <v>364</v>
      </c>
      <c r="I49" s="89">
        <v>96000</v>
      </c>
      <c r="J49" s="89" t="s">
        <v>69</v>
      </c>
      <c r="K49" s="89">
        <v>53000</v>
      </c>
      <c r="L49" s="89" t="s">
        <v>69</v>
      </c>
      <c r="M49" s="90">
        <f>I49-K49</f>
        <v>43000</v>
      </c>
      <c r="N49" s="4">
        <f>IF(ISERROR(K49/I49),"",K49/I49)</f>
        <v>0.55208333333333337</v>
      </c>
      <c r="O49" s="91">
        <f>I49/E49</f>
        <v>4000</v>
      </c>
      <c r="P49" s="91">
        <f>K49/E49</f>
        <v>2208.3333333333335</v>
      </c>
      <c r="Q49" s="79">
        <v>3</v>
      </c>
      <c r="R49" s="79">
        <v>1</v>
      </c>
      <c r="S49" s="79" t="s">
        <v>72</v>
      </c>
      <c r="T49" s="5">
        <v>78</v>
      </c>
      <c r="U49" s="9"/>
      <c r="W49" s="86">
        <f t="shared" ref="W49:X53" si="44">D49</f>
        <v>78.2</v>
      </c>
      <c r="X49" s="87">
        <f t="shared" si="44"/>
        <v>24</v>
      </c>
      <c r="Y49" s="92">
        <f t="shared" ref="Y49:Z53" si="45">H49</f>
        <v>364</v>
      </c>
      <c r="Z49" s="90">
        <f t="shared" si="45"/>
        <v>96000</v>
      </c>
      <c r="AA49" s="90">
        <f>K49</f>
        <v>53000</v>
      </c>
      <c r="AB49" s="90">
        <f t="shared" ref="AB49:AD53" si="46">M49</f>
        <v>43000</v>
      </c>
      <c r="AC49" s="4">
        <f t="shared" si="46"/>
        <v>0.55208333333333337</v>
      </c>
      <c r="AD49" s="91">
        <f t="shared" si="46"/>
        <v>4000</v>
      </c>
      <c r="AE49" s="79" t="str">
        <f>S49</f>
        <v>계</v>
      </c>
      <c r="AF49" s="79" t="str">
        <f>Q49&amp;"/"&amp;R49</f>
        <v>3/1</v>
      </c>
      <c r="AH49" s="20" t="str">
        <f t="shared" si="39"/>
        <v>장미1단지동부</v>
      </c>
      <c r="AI49" s="87">
        <f t="shared" si="35"/>
        <v>24</v>
      </c>
      <c r="AJ49" s="79" t="str">
        <f>IF(AI49="","",$AJ$2)</f>
        <v>A-</v>
      </c>
      <c r="AK49" s="79" t="s">
        <v>13</v>
      </c>
      <c r="AL49" s="79" t="s">
        <v>62</v>
      </c>
      <c r="AM49" s="79" t="s">
        <v>63</v>
      </c>
      <c r="AN49" s="79" t="str">
        <f>IF(AI49="","",$AN$2)</f>
        <v>C</v>
      </c>
      <c r="AO49" s="79" t="str">
        <f>IF(N49="","",IF(N49&gt;=$AO$1/100,"O","X"))</f>
        <v>X</v>
      </c>
      <c r="AP49" s="79" t="str">
        <f>IF(I49="","",IF(I49&lt;=$AP$1,"O","X"))</f>
        <v>X</v>
      </c>
      <c r="AQ49" s="79" t="str">
        <f>IF(O49="","",IF(O49&lt;=$AQ$1,"O","X"))</f>
        <v>X</v>
      </c>
      <c r="AR49" s="79" t="str">
        <f>IF(M49="","",IF(M49&lt;=$AR$1,"O","X"))</f>
        <v>X</v>
      </c>
      <c r="AS49" s="79" t="s">
        <v>2</v>
      </c>
      <c r="AT49" s="79" t="str">
        <f>IF(OR(F49="",AI49=""),"",IF(AND((F49&lt;=85),(AI49&gt;=15)),"O","X"))</f>
        <v>O</v>
      </c>
      <c r="AU49" s="79" t="str">
        <f>IF(C49="","",IF(C49&gt;=$AU$1,"O","X"))</f>
        <v>O</v>
      </c>
      <c r="AV49" s="79" t="str">
        <f>IF(AO49="","",IF(AND(AO49="O",AP49="O",AR49="O",AT49="O",AU49="O"),"후보","X"))</f>
        <v>X</v>
      </c>
    </row>
    <row r="50" spans="1:48" x14ac:dyDescent="0.3">
      <c r="A50" s="9" t="s">
        <v>1082</v>
      </c>
      <c r="B50" s="10" t="s">
        <v>1671</v>
      </c>
      <c r="C50" s="88">
        <v>1134</v>
      </c>
      <c r="D50" s="86">
        <v>88.8</v>
      </c>
      <c r="E50" s="87">
        <v>27</v>
      </c>
      <c r="F50" s="86">
        <v>70.599999999999994</v>
      </c>
      <c r="G50" s="17">
        <v>21</v>
      </c>
      <c r="H50" s="88">
        <v>246</v>
      </c>
      <c r="I50" s="89">
        <v>105000</v>
      </c>
      <c r="J50" s="89" t="s">
        <v>65</v>
      </c>
      <c r="K50" s="89">
        <v>55000</v>
      </c>
      <c r="L50" s="89" t="s">
        <v>59</v>
      </c>
      <c r="M50" s="90">
        <f>I50-K50</f>
        <v>50000</v>
      </c>
      <c r="N50" s="4">
        <f>IF(ISERROR(K50/I50),"",K50/I50)</f>
        <v>0.52380952380952384</v>
      </c>
      <c r="O50" s="91">
        <f>I50/E50</f>
        <v>3888.8888888888887</v>
      </c>
      <c r="P50" s="91">
        <f>K50/E50</f>
        <v>2037.037037037037</v>
      </c>
      <c r="Q50" s="79">
        <v>3</v>
      </c>
      <c r="R50" s="79">
        <v>1</v>
      </c>
      <c r="S50" s="79" t="s">
        <v>72</v>
      </c>
      <c r="T50" s="5">
        <v>88</v>
      </c>
      <c r="U50" s="9"/>
      <c r="W50" s="86">
        <f t="shared" si="44"/>
        <v>88.8</v>
      </c>
      <c r="X50" s="87">
        <f t="shared" si="44"/>
        <v>27</v>
      </c>
      <c r="Y50" s="92">
        <f t="shared" si="45"/>
        <v>246</v>
      </c>
      <c r="Z50" s="90">
        <f t="shared" si="45"/>
        <v>105000</v>
      </c>
      <c r="AA50" s="90">
        <f>K50</f>
        <v>55000</v>
      </c>
      <c r="AB50" s="90">
        <f t="shared" si="46"/>
        <v>50000</v>
      </c>
      <c r="AC50" s="4">
        <f t="shared" si="46"/>
        <v>0.52380952380952384</v>
      </c>
      <c r="AD50" s="91">
        <f t="shared" si="46"/>
        <v>3888.8888888888887</v>
      </c>
      <c r="AE50" s="79" t="str">
        <f>S50</f>
        <v>계</v>
      </c>
      <c r="AF50" s="79" t="str">
        <f>Q50&amp;"/"&amp;R50</f>
        <v>3/1</v>
      </c>
      <c r="AH50" s="20" t="str">
        <f t="shared" si="39"/>
        <v>장미1단지동부</v>
      </c>
      <c r="AI50" s="87">
        <f t="shared" si="35"/>
        <v>27</v>
      </c>
      <c r="AJ50" s="79" t="str">
        <f>IF(AI50="","",$AJ$2)</f>
        <v>A-</v>
      </c>
      <c r="AK50" s="79" t="s">
        <v>13</v>
      </c>
      <c r="AL50" s="79" t="s">
        <v>62</v>
      </c>
      <c r="AM50" s="79" t="s">
        <v>63</v>
      </c>
      <c r="AN50" s="79" t="str">
        <f>IF(AI50="","",$AN$2)</f>
        <v>C</v>
      </c>
      <c r="AO50" s="79" t="str">
        <f>IF(N50="","",IF(N50&gt;=$AO$1/100,"O","X"))</f>
        <v>X</v>
      </c>
      <c r="AP50" s="79" t="str">
        <f>IF(I50="","",IF(I50&lt;=$AP$1,"O","X"))</f>
        <v>X</v>
      </c>
      <c r="AQ50" s="79" t="str">
        <f>IF(O50="","",IF(O50&lt;=$AQ$1,"O","X"))</f>
        <v>X</v>
      </c>
      <c r="AR50" s="79" t="str">
        <f>IF(M50="","",IF(M50&lt;=$AR$1,"O","X"))</f>
        <v>X</v>
      </c>
      <c r="AS50" s="79" t="s">
        <v>2</v>
      </c>
      <c r="AT50" s="79" t="str">
        <f>IF(OR(F50="",AI50=""),"",IF(AND((F50&lt;=85),(AI50&gt;=15)),"O","X"))</f>
        <v>O</v>
      </c>
      <c r="AU50" s="79" t="str">
        <f>IF(C50="","",IF(C50&gt;=$AU$1,"O","X"))</f>
        <v>O</v>
      </c>
      <c r="AV50" s="79" t="str">
        <f>IF(AO50="","",IF(AND(AO50="O",AP50="O",AR50="O",AT50="O",AU50="O"),"후보","X"))</f>
        <v>X</v>
      </c>
    </row>
    <row r="51" spans="1:48" x14ac:dyDescent="0.3">
      <c r="A51" s="9" t="s">
        <v>1082</v>
      </c>
      <c r="B51" s="10" t="s">
        <v>1671</v>
      </c>
      <c r="C51" s="88">
        <v>1134</v>
      </c>
      <c r="D51" s="86">
        <v>106.3</v>
      </c>
      <c r="E51" s="87">
        <v>32</v>
      </c>
      <c r="F51" s="86">
        <v>85</v>
      </c>
      <c r="G51" s="17">
        <v>26</v>
      </c>
      <c r="H51" s="88">
        <v>336</v>
      </c>
      <c r="I51" s="89">
        <v>115000</v>
      </c>
      <c r="J51" s="89" t="s">
        <v>69</v>
      </c>
      <c r="K51" s="89">
        <v>70000</v>
      </c>
      <c r="L51" s="89" t="s">
        <v>80</v>
      </c>
      <c r="M51" s="90">
        <f>I51-K51</f>
        <v>45000</v>
      </c>
      <c r="N51" s="4">
        <f>IF(ISERROR(K51/I51),"",K51/I51)</f>
        <v>0.60869565217391308</v>
      </c>
      <c r="O51" s="91">
        <f>I51/E51</f>
        <v>3593.75</v>
      </c>
      <c r="P51" s="91">
        <f>K51/E51</f>
        <v>2187.5</v>
      </c>
      <c r="Q51" s="79">
        <v>3</v>
      </c>
      <c r="R51" s="79">
        <v>2</v>
      </c>
      <c r="S51" s="79" t="s">
        <v>72</v>
      </c>
      <c r="T51" s="5">
        <v>106</v>
      </c>
      <c r="U51" s="9"/>
      <c r="W51" s="86">
        <f t="shared" si="44"/>
        <v>106.3</v>
      </c>
      <c r="X51" s="87">
        <f t="shared" si="44"/>
        <v>32</v>
      </c>
      <c r="Y51" s="92">
        <f t="shared" si="45"/>
        <v>336</v>
      </c>
      <c r="Z51" s="90">
        <f t="shared" si="45"/>
        <v>115000</v>
      </c>
      <c r="AA51" s="90">
        <f>K51</f>
        <v>70000</v>
      </c>
      <c r="AB51" s="90">
        <f t="shared" si="46"/>
        <v>45000</v>
      </c>
      <c r="AC51" s="4">
        <f t="shared" si="46"/>
        <v>0.60869565217391308</v>
      </c>
      <c r="AD51" s="91">
        <f t="shared" si="46"/>
        <v>3593.75</v>
      </c>
      <c r="AE51" s="79" t="str">
        <f>S51</f>
        <v>계</v>
      </c>
      <c r="AF51" s="79" t="str">
        <f>Q51&amp;"/"&amp;R51</f>
        <v>3/2</v>
      </c>
      <c r="AH51" s="20" t="str">
        <f t="shared" si="39"/>
        <v>장미1단지동부</v>
      </c>
      <c r="AI51" s="87">
        <f t="shared" si="35"/>
        <v>32</v>
      </c>
      <c r="AJ51" s="79" t="str">
        <f>IF(AI51="","",$AJ$2)</f>
        <v>A-</v>
      </c>
      <c r="AK51" s="79" t="s">
        <v>13</v>
      </c>
      <c r="AL51" s="79" t="s">
        <v>62</v>
      </c>
      <c r="AM51" s="79" t="s">
        <v>63</v>
      </c>
      <c r="AN51" s="79" t="str">
        <f>IF(AI51="","",$AN$2)</f>
        <v>C</v>
      </c>
      <c r="AO51" s="79" t="str">
        <f>IF(N51="","",IF(N51&gt;=$AO$1/100,"O","X"))</f>
        <v>X</v>
      </c>
      <c r="AP51" s="79" t="str">
        <f>IF(I51="","",IF(I51&lt;=$AP$1,"O","X"))</f>
        <v>X</v>
      </c>
      <c r="AQ51" s="79" t="str">
        <f>IF(O51="","",IF(O51&lt;=$AQ$1,"O","X"))</f>
        <v>X</v>
      </c>
      <c r="AR51" s="79" t="str">
        <f>IF(M51="","",IF(M51&lt;=$AR$1,"O","X"))</f>
        <v>X</v>
      </c>
      <c r="AS51" s="79" t="s">
        <v>2</v>
      </c>
      <c r="AT51" s="79" t="str">
        <f>IF(OR(F51="",AI51=""),"",IF(AND((F51&lt;=85),(AI51&gt;=15)),"O","X"))</f>
        <v>O</v>
      </c>
      <c r="AU51" s="79" t="str">
        <f>IF(C51="","",IF(C51&gt;=$AU$1,"O","X"))</f>
        <v>O</v>
      </c>
      <c r="AV51" s="79" t="str">
        <f>IF(AO51="","",IF(AND(AO51="O",AP51="O",AR51="O",AT51="O",AU51="O"),"후보","X"))</f>
        <v>X</v>
      </c>
    </row>
    <row r="52" spans="1:48" x14ac:dyDescent="0.3">
      <c r="A52" s="9" t="s">
        <v>1082</v>
      </c>
      <c r="B52" s="10" t="s">
        <v>1671</v>
      </c>
      <c r="C52" s="88">
        <v>1134</v>
      </c>
      <c r="D52" s="86">
        <v>128.9</v>
      </c>
      <c r="E52" s="87">
        <v>39</v>
      </c>
      <c r="F52" s="86">
        <v>101.4</v>
      </c>
      <c r="G52" s="17">
        <v>31</v>
      </c>
      <c r="H52" s="88">
        <v>34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9">
        <v>4</v>
      </c>
      <c r="R52" s="79">
        <v>2</v>
      </c>
      <c r="S52" s="79" t="s">
        <v>72</v>
      </c>
      <c r="T52" s="5">
        <v>128</v>
      </c>
      <c r="U52" s="9"/>
      <c r="W52" s="86">
        <f t="shared" si="44"/>
        <v>128.9</v>
      </c>
      <c r="X52" s="87">
        <f t="shared" si="44"/>
        <v>39</v>
      </c>
      <c r="Y52" s="92">
        <f t="shared" si="45"/>
        <v>34</v>
      </c>
      <c r="Z52" s="90">
        <f t="shared" si="45"/>
        <v>0</v>
      </c>
      <c r="AA52" s="90">
        <f>K52</f>
        <v>0</v>
      </c>
      <c r="AB52" s="90">
        <f t="shared" si="46"/>
        <v>0</v>
      </c>
      <c r="AC52" s="4" t="str">
        <f t="shared" si="46"/>
        <v/>
      </c>
      <c r="AD52" s="91">
        <f t="shared" si="46"/>
        <v>0</v>
      </c>
      <c r="AE52" s="79" t="str">
        <f>S52</f>
        <v>계</v>
      </c>
      <c r="AF52" s="79" t="str">
        <f>Q52&amp;"/"&amp;R52</f>
        <v>4/2</v>
      </c>
      <c r="AH52" s="20" t="str">
        <f t="shared" si="39"/>
        <v>장미1단지동부</v>
      </c>
      <c r="AI52" s="87">
        <f t="shared" si="35"/>
        <v>39</v>
      </c>
      <c r="AJ52" s="79" t="str">
        <f>IF(AI52="","",$AJ$2)</f>
        <v>A-</v>
      </c>
      <c r="AK52" s="79" t="s">
        <v>13</v>
      </c>
      <c r="AL52" s="79" t="s">
        <v>62</v>
      </c>
      <c r="AM52" s="79" t="s">
        <v>63</v>
      </c>
      <c r="AN52" s="79" t="str">
        <f>IF(AI52="","",$AN$2)</f>
        <v>C</v>
      </c>
      <c r="AO52" s="79" t="str">
        <f>IF(N52="","",IF(N52&gt;=$AO$1/100,"O","X"))</f>
        <v/>
      </c>
      <c r="AP52" s="79" t="str">
        <f>IF(I52="","",IF(I52&lt;=$AP$1,"O","X"))</f>
        <v/>
      </c>
      <c r="AQ52" s="79" t="str">
        <f>IF(O52="","",IF(O52&lt;=$AQ$1,"O","X"))</f>
        <v>O</v>
      </c>
      <c r="AR52" s="79" t="str">
        <f>IF(M52="","",IF(M52&lt;=$AR$1,"O","X"))</f>
        <v>O</v>
      </c>
      <c r="AS52" s="79" t="s">
        <v>2</v>
      </c>
      <c r="AT52" s="79" t="str">
        <f>IF(OR(F52="",AI52=""),"",IF(AND((F52&lt;=85),(AI52&gt;=15)),"O","X"))</f>
        <v>X</v>
      </c>
      <c r="AU52" s="79" t="str">
        <f>IF(C52="","",IF(C52&gt;=$AU$1,"O","X"))</f>
        <v>O</v>
      </c>
      <c r="AV52" s="79" t="str">
        <f>IF(AO52="","",IF(AND(AO52="O",AP52="O",AR52="O",AT52="O",AU52="O"),"후보","X"))</f>
        <v/>
      </c>
    </row>
    <row r="53" spans="1:48" x14ac:dyDescent="0.3">
      <c r="A53" s="9" t="s">
        <v>1082</v>
      </c>
      <c r="B53" s="10" t="s">
        <v>1671</v>
      </c>
      <c r="C53" s="88">
        <v>1134</v>
      </c>
      <c r="D53" s="86">
        <v>157.69999999999999</v>
      </c>
      <c r="E53" s="87">
        <v>48</v>
      </c>
      <c r="F53" s="86">
        <v>131.69999999999999</v>
      </c>
      <c r="G53" s="17">
        <v>40</v>
      </c>
      <c r="H53" s="88">
        <v>154</v>
      </c>
      <c r="I53" s="89">
        <v>155000</v>
      </c>
      <c r="J53" s="89" t="s">
        <v>78</v>
      </c>
      <c r="K53" s="89">
        <v>90000</v>
      </c>
      <c r="L53" s="89" t="s">
        <v>66</v>
      </c>
      <c r="M53" s="90">
        <f>I53-K53</f>
        <v>65000</v>
      </c>
      <c r="N53" s="4">
        <f>IF(ISERROR(K53/I53),"",K53/I53)</f>
        <v>0.58064516129032262</v>
      </c>
      <c r="O53" s="91">
        <f>I53/E53</f>
        <v>3229.1666666666665</v>
      </c>
      <c r="P53" s="91">
        <f>K53/E53</f>
        <v>1875</v>
      </c>
      <c r="Q53" s="79">
        <v>4</v>
      </c>
      <c r="R53" s="79">
        <v>2</v>
      </c>
      <c r="S53" s="79" t="s">
        <v>72</v>
      </c>
      <c r="T53" s="5">
        <v>157</v>
      </c>
      <c r="U53" s="9"/>
      <c r="W53" s="86">
        <f t="shared" si="44"/>
        <v>157.69999999999999</v>
      </c>
      <c r="X53" s="87">
        <f t="shared" si="44"/>
        <v>48</v>
      </c>
      <c r="Y53" s="92">
        <f t="shared" si="45"/>
        <v>154</v>
      </c>
      <c r="Z53" s="90">
        <f t="shared" si="45"/>
        <v>155000</v>
      </c>
      <c r="AA53" s="90">
        <f>K53</f>
        <v>90000</v>
      </c>
      <c r="AB53" s="90">
        <f t="shared" si="46"/>
        <v>65000</v>
      </c>
      <c r="AC53" s="4">
        <f t="shared" si="46"/>
        <v>0.58064516129032262</v>
      </c>
      <c r="AD53" s="91">
        <f t="shared" si="46"/>
        <v>3229.1666666666665</v>
      </c>
      <c r="AE53" s="79" t="str">
        <f>S53</f>
        <v>계</v>
      </c>
      <c r="AF53" s="79" t="str">
        <f>Q53&amp;"/"&amp;R53</f>
        <v>4/2</v>
      </c>
      <c r="AH53" s="20" t="str">
        <f t="shared" si="39"/>
        <v>장미1단지동부</v>
      </c>
      <c r="AI53" s="87">
        <f t="shared" si="35"/>
        <v>48</v>
      </c>
      <c r="AJ53" s="79" t="str">
        <f>IF(AI53="","",$AJ$2)</f>
        <v>A-</v>
      </c>
      <c r="AK53" s="79" t="s">
        <v>13</v>
      </c>
      <c r="AL53" s="79" t="s">
        <v>62</v>
      </c>
      <c r="AM53" s="79" t="s">
        <v>63</v>
      </c>
      <c r="AN53" s="79" t="str">
        <f>IF(AI53="","",$AN$2)</f>
        <v>C</v>
      </c>
      <c r="AO53" s="79" t="str">
        <f>IF(N53="","",IF(N53&gt;=$AO$1/100,"O","X"))</f>
        <v>X</v>
      </c>
      <c r="AP53" s="79" t="str">
        <f>IF(I53="","",IF(I53&lt;=$AP$1,"O","X"))</f>
        <v>X</v>
      </c>
      <c r="AQ53" s="79" t="str">
        <f>IF(O53="","",IF(O53&lt;=$AQ$1,"O","X"))</f>
        <v>X</v>
      </c>
      <c r="AR53" s="79" t="str">
        <f>IF(M53="","",IF(M53&lt;=$AR$1,"O","X"))</f>
        <v>X</v>
      </c>
      <c r="AS53" s="79" t="s">
        <v>2</v>
      </c>
      <c r="AT53" s="79" t="str">
        <f>IF(OR(F53="",AI53=""),"",IF(AND((F53&lt;=85),(AI53&gt;=15)),"O","X"))</f>
        <v>X</v>
      </c>
      <c r="AU53" s="79" t="str">
        <f>IF(C53="","",IF(C53&gt;=$AU$1,"O","X"))</f>
        <v>O</v>
      </c>
      <c r="AV53" s="79" t="str">
        <f>IF(AO53="","",IF(AND(AO53="O",AP53="O",AR53="O",AT53="O",AU53="O"),"후보","X"))</f>
        <v>X</v>
      </c>
    </row>
    <row r="54" spans="1:48" x14ac:dyDescent="0.3">
      <c r="A54" s="9"/>
      <c r="B54" s="79"/>
      <c r="C54" s="6"/>
      <c r="D54" s="9"/>
      <c r="E54" s="14"/>
      <c r="F54" s="86"/>
      <c r="G54" s="9"/>
      <c r="H54" s="9"/>
      <c r="I54" s="9"/>
      <c r="J54" s="9"/>
      <c r="K54" s="9"/>
      <c r="L54" s="9"/>
      <c r="M54" s="9"/>
      <c r="N54" s="9"/>
      <c r="O54" s="91"/>
      <c r="P54" s="91"/>
      <c r="Q54" s="87"/>
      <c r="R54" s="87"/>
      <c r="S54" s="9"/>
      <c r="T54" s="47"/>
      <c r="U54" s="9"/>
      <c r="W54" s="67" t="str">
        <f>$A$4&amp;" "&amp;A55&amp;"("&amp;B55&amp;","&amp;C55&amp;"^)"</f>
        <v>야탑동 매화마을동신건영2차('95.03.,240^)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39"/>
        <v/>
      </c>
      <c r="AI54" s="106" t="str">
        <f t="shared" si="35"/>
        <v/>
      </c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</row>
    <row r="55" spans="1:48" x14ac:dyDescent="0.3">
      <c r="A55" s="9" t="s">
        <v>1085</v>
      </c>
      <c r="B55" s="10" t="s">
        <v>1677</v>
      </c>
      <c r="C55" s="88">
        <v>240</v>
      </c>
      <c r="D55" s="86">
        <v>72.3</v>
      </c>
      <c r="E55" s="87">
        <v>22</v>
      </c>
      <c r="F55" s="86">
        <v>59.1</v>
      </c>
      <c r="G55" s="17">
        <v>18</v>
      </c>
      <c r="H55" s="88">
        <v>16</v>
      </c>
      <c r="I55" s="89"/>
      <c r="J55" s="89"/>
      <c r="K55" s="89"/>
      <c r="L55" s="89"/>
      <c r="M55" s="90">
        <f t="shared" ref="M55:M60" si="47">I55-K55</f>
        <v>0</v>
      </c>
      <c r="N55" s="4" t="str">
        <f t="shared" ref="N55:N60" si="48">IF(ISERROR(K55/I55),"",K55/I55)</f>
        <v/>
      </c>
      <c r="O55" s="91">
        <f t="shared" ref="O55:O60" si="49">I55/E55</f>
        <v>0</v>
      </c>
      <c r="P55" s="91">
        <f t="shared" ref="P55:P60" si="50">K55/E55</f>
        <v>0</v>
      </c>
      <c r="Q55" s="79">
        <v>3</v>
      </c>
      <c r="R55" s="79">
        <v>1</v>
      </c>
      <c r="S55" s="79" t="s">
        <v>72</v>
      </c>
      <c r="T55" s="5" t="s">
        <v>73</v>
      </c>
      <c r="U55" s="9"/>
      <c r="W55" s="86">
        <f t="shared" ref="W55:X60" si="51">D55</f>
        <v>72.3</v>
      </c>
      <c r="X55" s="87">
        <f t="shared" si="51"/>
        <v>22</v>
      </c>
      <c r="Y55" s="92">
        <f t="shared" ref="Y55:Z60" si="52">H55</f>
        <v>16</v>
      </c>
      <c r="Z55" s="90">
        <f t="shared" si="52"/>
        <v>0</v>
      </c>
      <c r="AA55" s="90">
        <f t="shared" ref="AA55:AA60" si="53">K55</f>
        <v>0</v>
      </c>
      <c r="AB55" s="90">
        <f t="shared" ref="AB55:AD60" si="54">M55</f>
        <v>0</v>
      </c>
      <c r="AC55" s="4" t="str">
        <f t="shared" si="54"/>
        <v/>
      </c>
      <c r="AD55" s="91">
        <f t="shared" si="54"/>
        <v>0</v>
      </c>
      <c r="AE55" s="79" t="str">
        <f t="shared" ref="AE55:AE60" si="55">S55</f>
        <v>계</v>
      </c>
      <c r="AF55" s="79" t="str">
        <f t="shared" ref="AF55:AF60" si="56">Q55&amp;"/"&amp;R55</f>
        <v>3/1</v>
      </c>
      <c r="AH55" s="20" t="str">
        <f t="shared" si="39"/>
        <v>매화마을동신건영2차</v>
      </c>
      <c r="AI55" s="87">
        <f t="shared" si="35"/>
        <v>22</v>
      </c>
      <c r="AJ55" s="79" t="str">
        <f t="shared" ref="AJ55:AJ60" si="57">IF(AI55="","",$AJ$2)</f>
        <v>A-</v>
      </c>
      <c r="AK55" s="79" t="s">
        <v>13</v>
      </c>
      <c r="AL55" s="79" t="s">
        <v>62</v>
      </c>
      <c r="AM55" s="79" t="s">
        <v>63</v>
      </c>
      <c r="AN55" s="79" t="str">
        <f t="shared" ref="AN55:AN60" si="58">IF(AI55="","",$AN$2)</f>
        <v>C</v>
      </c>
      <c r="AO55" s="79" t="str">
        <f t="shared" ref="AO55:AO60" si="59">IF(N55="","",IF(N55&gt;=$AO$1/100,"O","X"))</f>
        <v/>
      </c>
      <c r="AP55" s="79" t="str">
        <f t="shared" ref="AP55:AP60" si="60">IF(I55="","",IF(I55&lt;=$AP$1,"O","X"))</f>
        <v/>
      </c>
      <c r="AQ55" s="79" t="str">
        <f t="shared" ref="AQ55:AQ60" si="61">IF(O55="","",IF(O55&lt;=$AQ$1,"O","X"))</f>
        <v>O</v>
      </c>
      <c r="AR55" s="79" t="str">
        <f t="shared" ref="AR55:AR60" si="62">IF(M55="","",IF(M55&lt;=$AR$1,"O","X"))</f>
        <v>O</v>
      </c>
      <c r="AS55" s="79" t="s">
        <v>2</v>
      </c>
      <c r="AT55" s="79" t="str">
        <f t="shared" ref="AT55:AT60" si="63">IF(OR(F55="",AI55=""),"",IF(AND((F55&lt;=85),(AI55&gt;=15)),"O","X"))</f>
        <v>O</v>
      </c>
      <c r="AU55" s="79" t="str">
        <f t="shared" ref="AU55:AU60" si="64">IF(C55="","",IF(C55&gt;=$AU$1,"O","X"))</f>
        <v>X</v>
      </c>
      <c r="AV55" s="79" t="str">
        <f t="shared" ref="AV55:AV60" si="65">IF(AO55="","",IF(AND(AO55="O",AP55="O",AR55="O",AT55="O",AU55="O"),"후보","X"))</f>
        <v/>
      </c>
    </row>
    <row r="56" spans="1:48" x14ac:dyDescent="0.3">
      <c r="A56" s="9" t="s">
        <v>1085</v>
      </c>
      <c r="B56" s="10" t="s">
        <v>1677</v>
      </c>
      <c r="C56" s="88">
        <v>240</v>
      </c>
      <c r="D56" s="86">
        <v>73.400000000000006</v>
      </c>
      <c r="E56" s="87">
        <v>22</v>
      </c>
      <c r="F56" s="86">
        <v>59.9</v>
      </c>
      <c r="G56" s="17">
        <v>18</v>
      </c>
      <c r="H56" s="88">
        <v>72</v>
      </c>
      <c r="I56" s="89"/>
      <c r="J56" s="89"/>
      <c r="K56" s="89"/>
      <c r="L56" s="89"/>
      <c r="M56" s="90">
        <f t="shared" si="47"/>
        <v>0</v>
      </c>
      <c r="N56" s="4" t="str">
        <f t="shared" si="48"/>
        <v/>
      </c>
      <c r="O56" s="91">
        <f t="shared" si="49"/>
        <v>0</v>
      </c>
      <c r="P56" s="91">
        <f t="shared" si="50"/>
        <v>0</v>
      </c>
      <c r="Q56" s="79">
        <v>3</v>
      </c>
      <c r="R56" s="79">
        <v>1</v>
      </c>
      <c r="S56" s="79" t="s">
        <v>72</v>
      </c>
      <c r="T56" s="5" t="s">
        <v>75</v>
      </c>
      <c r="U56" s="9"/>
      <c r="W56" s="86">
        <f t="shared" si="51"/>
        <v>73.400000000000006</v>
      </c>
      <c r="X56" s="87">
        <f t="shared" si="51"/>
        <v>22</v>
      </c>
      <c r="Y56" s="92">
        <f t="shared" si="52"/>
        <v>72</v>
      </c>
      <c r="Z56" s="90">
        <f t="shared" si="52"/>
        <v>0</v>
      </c>
      <c r="AA56" s="90">
        <f t="shared" si="53"/>
        <v>0</v>
      </c>
      <c r="AB56" s="90">
        <f t="shared" si="54"/>
        <v>0</v>
      </c>
      <c r="AC56" s="4" t="str">
        <f t="shared" si="54"/>
        <v/>
      </c>
      <c r="AD56" s="91">
        <f t="shared" si="54"/>
        <v>0</v>
      </c>
      <c r="AE56" s="79" t="str">
        <f t="shared" si="55"/>
        <v>계</v>
      </c>
      <c r="AF56" s="79" t="str">
        <f t="shared" si="56"/>
        <v>3/1</v>
      </c>
      <c r="AH56" s="20" t="str">
        <f t="shared" si="39"/>
        <v>매화마을동신건영2차</v>
      </c>
      <c r="AI56" s="87">
        <f t="shared" si="35"/>
        <v>22</v>
      </c>
      <c r="AJ56" s="79" t="str">
        <f t="shared" si="57"/>
        <v>A-</v>
      </c>
      <c r="AK56" s="79" t="s">
        <v>13</v>
      </c>
      <c r="AL56" s="79" t="s">
        <v>62</v>
      </c>
      <c r="AM56" s="79" t="s">
        <v>63</v>
      </c>
      <c r="AN56" s="79" t="str">
        <f t="shared" si="58"/>
        <v>C</v>
      </c>
      <c r="AO56" s="79" t="str">
        <f t="shared" si="59"/>
        <v/>
      </c>
      <c r="AP56" s="79" t="str">
        <f t="shared" si="60"/>
        <v/>
      </c>
      <c r="AQ56" s="79" t="str">
        <f t="shared" si="61"/>
        <v>O</v>
      </c>
      <c r="AR56" s="79" t="str">
        <f t="shared" si="62"/>
        <v>O</v>
      </c>
      <c r="AS56" s="79" t="s">
        <v>2</v>
      </c>
      <c r="AT56" s="79" t="str">
        <f t="shared" si="63"/>
        <v>O</v>
      </c>
      <c r="AU56" s="79" t="str">
        <f t="shared" si="64"/>
        <v>X</v>
      </c>
      <c r="AV56" s="79" t="str">
        <f t="shared" si="65"/>
        <v/>
      </c>
    </row>
    <row r="57" spans="1:48" x14ac:dyDescent="0.3">
      <c r="A57" s="9" t="s">
        <v>1085</v>
      </c>
      <c r="B57" s="10" t="s">
        <v>1677</v>
      </c>
      <c r="C57" s="88">
        <v>240</v>
      </c>
      <c r="D57" s="86">
        <v>73.2</v>
      </c>
      <c r="E57" s="87">
        <v>22</v>
      </c>
      <c r="F57" s="86">
        <v>59.9</v>
      </c>
      <c r="G57" s="17">
        <v>18</v>
      </c>
      <c r="H57" s="88">
        <v>64</v>
      </c>
      <c r="I57" s="89"/>
      <c r="J57" s="89"/>
      <c r="K57" s="89"/>
      <c r="L57" s="89"/>
      <c r="M57" s="90">
        <f t="shared" si="47"/>
        <v>0</v>
      </c>
      <c r="N57" s="4" t="str">
        <f t="shared" si="48"/>
        <v/>
      </c>
      <c r="O57" s="91">
        <f t="shared" si="49"/>
        <v>0</v>
      </c>
      <c r="P57" s="91">
        <f t="shared" si="50"/>
        <v>0</v>
      </c>
      <c r="Q57" s="79">
        <v>3</v>
      </c>
      <c r="R57" s="79">
        <v>1</v>
      </c>
      <c r="S57" s="79" t="s">
        <v>72</v>
      </c>
      <c r="T57" s="5" t="s">
        <v>76</v>
      </c>
      <c r="U57" s="9"/>
      <c r="W57" s="86">
        <f t="shared" si="51"/>
        <v>73.2</v>
      </c>
      <c r="X57" s="87">
        <f t="shared" si="51"/>
        <v>22</v>
      </c>
      <c r="Y57" s="92">
        <f t="shared" si="52"/>
        <v>64</v>
      </c>
      <c r="Z57" s="90">
        <f t="shared" si="52"/>
        <v>0</v>
      </c>
      <c r="AA57" s="90">
        <f t="shared" si="53"/>
        <v>0</v>
      </c>
      <c r="AB57" s="90">
        <f t="shared" si="54"/>
        <v>0</v>
      </c>
      <c r="AC57" s="4" t="str">
        <f t="shared" si="54"/>
        <v/>
      </c>
      <c r="AD57" s="91">
        <f t="shared" si="54"/>
        <v>0</v>
      </c>
      <c r="AE57" s="79" t="str">
        <f t="shared" si="55"/>
        <v>계</v>
      </c>
      <c r="AF57" s="79" t="str">
        <f t="shared" si="56"/>
        <v>3/1</v>
      </c>
      <c r="AH57" s="20" t="str">
        <f t="shared" si="39"/>
        <v>매화마을동신건영2차</v>
      </c>
      <c r="AI57" s="87">
        <f t="shared" si="35"/>
        <v>22</v>
      </c>
      <c r="AJ57" s="79" t="str">
        <f t="shared" si="57"/>
        <v>A-</v>
      </c>
      <c r="AK57" s="79" t="s">
        <v>13</v>
      </c>
      <c r="AL57" s="79" t="s">
        <v>62</v>
      </c>
      <c r="AM57" s="79" t="s">
        <v>63</v>
      </c>
      <c r="AN57" s="79" t="str">
        <f t="shared" si="58"/>
        <v>C</v>
      </c>
      <c r="AO57" s="79" t="str">
        <f t="shared" si="59"/>
        <v/>
      </c>
      <c r="AP57" s="79" t="str">
        <f t="shared" si="60"/>
        <v/>
      </c>
      <c r="AQ57" s="79" t="str">
        <f t="shared" si="61"/>
        <v>O</v>
      </c>
      <c r="AR57" s="79" t="str">
        <f t="shared" si="62"/>
        <v>O</v>
      </c>
      <c r="AS57" s="79" t="s">
        <v>2</v>
      </c>
      <c r="AT57" s="79" t="str">
        <f t="shared" si="63"/>
        <v>O</v>
      </c>
      <c r="AU57" s="79" t="str">
        <f t="shared" si="64"/>
        <v>X</v>
      </c>
      <c r="AV57" s="79" t="str">
        <f t="shared" si="65"/>
        <v/>
      </c>
    </row>
    <row r="58" spans="1:48" x14ac:dyDescent="0.3">
      <c r="A58" s="9" t="s">
        <v>1085</v>
      </c>
      <c r="B58" s="10" t="s">
        <v>1677</v>
      </c>
      <c r="C58" s="88">
        <v>240</v>
      </c>
      <c r="D58" s="86">
        <v>73.5</v>
      </c>
      <c r="E58" s="87">
        <v>22</v>
      </c>
      <c r="F58" s="86">
        <v>60</v>
      </c>
      <c r="G58" s="17">
        <v>18</v>
      </c>
      <c r="H58" s="88">
        <v>48</v>
      </c>
      <c r="I58" s="89"/>
      <c r="J58" s="89"/>
      <c r="K58" s="89"/>
      <c r="L58" s="89"/>
      <c r="M58" s="90">
        <f t="shared" si="47"/>
        <v>0</v>
      </c>
      <c r="N58" s="4" t="str">
        <f t="shared" si="48"/>
        <v/>
      </c>
      <c r="O58" s="91">
        <f t="shared" si="49"/>
        <v>0</v>
      </c>
      <c r="P58" s="91">
        <f t="shared" si="50"/>
        <v>0</v>
      </c>
      <c r="Q58" s="79">
        <v>3</v>
      </c>
      <c r="R58" s="79">
        <v>1</v>
      </c>
      <c r="S58" s="79" t="s">
        <v>72</v>
      </c>
      <c r="T58" s="5" t="s">
        <v>267</v>
      </c>
      <c r="U58" s="9"/>
      <c r="W58" s="86">
        <f t="shared" si="51"/>
        <v>73.5</v>
      </c>
      <c r="X58" s="87">
        <f t="shared" si="51"/>
        <v>22</v>
      </c>
      <c r="Y58" s="92">
        <f t="shared" si="52"/>
        <v>48</v>
      </c>
      <c r="Z58" s="90">
        <f t="shared" si="52"/>
        <v>0</v>
      </c>
      <c r="AA58" s="90">
        <f t="shared" si="53"/>
        <v>0</v>
      </c>
      <c r="AB58" s="90">
        <f t="shared" si="54"/>
        <v>0</v>
      </c>
      <c r="AC58" s="4" t="str">
        <f t="shared" si="54"/>
        <v/>
      </c>
      <c r="AD58" s="91">
        <f t="shared" si="54"/>
        <v>0</v>
      </c>
      <c r="AE58" s="79" t="str">
        <f t="shared" si="55"/>
        <v>계</v>
      </c>
      <c r="AF58" s="79" t="str">
        <f t="shared" si="56"/>
        <v>3/1</v>
      </c>
      <c r="AH58" s="20" t="str">
        <f t="shared" si="39"/>
        <v>매화마을동신건영2차</v>
      </c>
      <c r="AI58" s="87">
        <f t="shared" si="35"/>
        <v>22</v>
      </c>
      <c r="AJ58" s="79" t="str">
        <f t="shared" si="57"/>
        <v>A-</v>
      </c>
      <c r="AK58" s="79" t="s">
        <v>13</v>
      </c>
      <c r="AL58" s="79" t="s">
        <v>62</v>
      </c>
      <c r="AM58" s="79" t="s">
        <v>63</v>
      </c>
      <c r="AN58" s="79" t="str">
        <f t="shared" si="58"/>
        <v>C</v>
      </c>
      <c r="AO58" s="79" t="str">
        <f t="shared" si="59"/>
        <v/>
      </c>
      <c r="AP58" s="79" t="str">
        <f t="shared" si="60"/>
        <v/>
      </c>
      <c r="AQ58" s="79" t="str">
        <f t="shared" si="61"/>
        <v>O</v>
      </c>
      <c r="AR58" s="79" t="str">
        <f t="shared" si="62"/>
        <v>O</v>
      </c>
      <c r="AS58" s="79" t="s">
        <v>2</v>
      </c>
      <c r="AT58" s="79" t="str">
        <f t="shared" si="63"/>
        <v>O</v>
      </c>
      <c r="AU58" s="79" t="str">
        <f t="shared" si="64"/>
        <v>X</v>
      </c>
      <c r="AV58" s="79" t="str">
        <f t="shared" si="65"/>
        <v/>
      </c>
    </row>
    <row r="59" spans="1:48" x14ac:dyDescent="0.3">
      <c r="A59" s="9" t="s">
        <v>1085</v>
      </c>
      <c r="B59" s="10" t="s">
        <v>1677</v>
      </c>
      <c r="C59" s="88">
        <v>240</v>
      </c>
      <c r="D59" s="86">
        <v>73.3</v>
      </c>
      <c r="E59" s="87">
        <v>22</v>
      </c>
      <c r="F59" s="86">
        <v>59.9</v>
      </c>
      <c r="G59" s="17">
        <v>18</v>
      </c>
      <c r="H59" s="88">
        <v>32</v>
      </c>
      <c r="I59" s="89"/>
      <c r="J59" s="89"/>
      <c r="K59" s="89"/>
      <c r="L59" s="89"/>
      <c r="M59" s="90">
        <f t="shared" si="47"/>
        <v>0</v>
      </c>
      <c r="N59" s="4" t="str">
        <f t="shared" si="48"/>
        <v/>
      </c>
      <c r="O59" s="91">
        <f t="shared" si="49"/>
        <v>0</v>
      </c>
      <c r="P59" s="91">
        <f t="shared" si="50"/>
        <v>0</v>
      </c>
      <c r="Q59" s="79">
        <v>3</v>
      </c>
      <c r="R59" s="79">
        <v>1</v>
      </c>
      <c r="S59" s="79" t="s">
        <v>72</v>
      </c>
      <c r="T59" s="5" t="s">
        <v>77</v>
      </c>
      <c r="U59" s="9"/>
      <c r="W59" s="86">
        <f t="shared" si="51"/>
        <v>73.3</v>
      </c>
      <c r="X59" s="87">
        <f t="shared" si="51"/>
        <v>22</v>
      </c>
      <c r="Y59" s="92">
        <f t="shared" si="52"/>
        <v>32</v>
      </c>
      <c r="Z59" s="90">
        <f t="shared" si="52"/>
        <v>0</v>
      </c>
      <c r="AA59" s="90">
        <f t="shared" si="53"/>
        <v>0</v>
      </c>
      <c r="AB59" s="90">
        <f t="shared" si="54"/>
        <v>0</v>
      </c>
      <c r="AC59" s="4" t="str">
        <f t="shared" si="54"/>
        <v/>
      </c>
      <c r="AD59" s="91">
        <f t="shared" si="54"/>
        <v>0</v>
      </c>
      <c r="AE59" s="79" t="str">
        <f t="shared" si="55"/>
        <v>계</v>
      </c>
      <c r="AF59" s="79" t="str">
        <f t="shared" si="56"/>
        <v>3/1</v>
      </c>
      <c r="AH59" s="20" t="str">
        <f t="shared" si="39"/>
        <v>매화마을동신건영2차</v>
      </c>
      <c r="AI59" s="87">
        <f t="shared" si="35"/>
        <v>22</v>
      </c>
      <c r="AJ59" s="79" t="str">
        <f t="shared" si="57"/>
        <v>A-</v>
      </c>
      <c r="AK59" s="79" t="s">
        <v>13</v>
      </c>
      <c r="AL59" s="79" t="s">
        <v>62</v>
      </c>
      <c r="AM59" s="79" t="s">
        <v>63</v>
      </c>
      <c r="AN59" s="79" t="str">
        <f t="shared" si="58"/>
        <v>C</v>
      </c>
      <c r="AO59" s="79" t="str">
        <f t="shared" si="59"/>
        <v/>
      </c>
      <c r="AP59" s="79" t="str">
        <f t="shared" si="60"/>
        <v/>
      </c>
      <c r="AQ59" s="79" t="str">
        <f t="shared" si="61"/>
        <v>O</v>
      </c>
      <c r="AR59" s="79" t="str">
        <f t="shared" si="62"/>
        <v>O</v>
      </c>
      <c r="AS59" s="79" t="s">
        <v>2</v>
      </c>
      <c r="AT59" s="79" t="str">
        <f t="shared" si="63"/>
        <v>O</v>
      </c>
      <c r="AU59" s="79" t="str">
        <f t="shared" si="64"/>
        <v>X</v>
      </c>
      <c r="AV59" s="79" t="str">
        <f t="shared" si="65"/>
        <v/>
      </c>
    </row>
    <row r="60" spans="1:48" x14ac:dyDescent="0.3">
      <c r="A60" s="9" t="s">
        <v>1085</v>
      </c>
      <c r="B60" s="10" t="s">
        <v>1677</v>
      </c>
      <c r="C60" s="88">
        <v>240</v>
      </c>
      <c r="D60" s="86">
        <v>73.400000000000006</v>
      </c>
      <c r="E60" s="87">
        <v>22</v>
      </c>
      <c r="F60" s="86">
        <v>60</v>
      </c>
      <c r="G60" s="17">
        <v>18</v>
      </c>
      <c r="H60" s="88">
        <v>8</v>
      </c>
      <c r="I60" s="89"/>
      <c r="J60" s="89"/>
      <c r="K60" s="89"/>
      <c r="L60" s="89"/>
      <c r="M60" s="90">
        <f t="shared" si="47"/>
        <v>0</v>
      </c>
      <c r="N60" s="4" t="str">
        <f t="shared" si="48"/>
        <v/>
      </c>
      <c r="O60" s="91">
        <f t="shared" si="49"/>
        <v>0</v>
      </c>
      <c r="P60" s="91">
        <f t="shared" si="50"/>
        <v>0</v>
      </c>
      <c r="Q60" s="79">
        <v>3</v>
      </c>
      <c r="R60" s="79">
        <v>1</v>
      </c>
      <c r="S60" s="79" t="s">
        <v>72</v>
      </c>
      <c r="T60" s="5" t="s">
        <v>268</v>
      </c>
      <c r="U60" s="9"/>
      <c r="W60" s="86">
        <f t="shared" si="51"/>
        <v>73.400000000000006</v>
      </c>
      <c r="X60" s="87">
        <f t="shared" si="51"/>
        <v>22</v>
      </c>
      <c r="Y60" s="92">
        <f t="shared" si="52"/>
        <v>8</v>
      </c>
      <c r="Z60" s="90">
        <f t="shared" si="52"/>
        <v>0</v>
      </c>
      <c r="AA60" s="90">
        <f t="shared" si="53"/>
        <v>0</v>
      </c>
      <c r="AB60" s="90">
        <f t="shared" si="54"/>
        <v>0</v>
      </c>
      <c r="AC60" s="4" t="str">
        <f t="shared" si="54"/>
        <v/>
      </c>
      <c r="AD60" s="91">
        <f t="shared" si="54"/>
        <v>0</v>
      </c>
      <c r="AE60" s="79" t="str">
        <f t="shared" si="55"/>
        <v>계</v>
      </c>
      <c r="AF60" s="79" t="str">
        <f t="shared" si="56"/>
        <v>3/1</v>
      </c>
      <c r="AH60" s="20" t="str">
        <f t="shared" si="39"/>
        <v>매화마을동신건영2차</v>
      </c>
      <c r="AI60" s="87">
        <f t="shared" si="35"/>
        <v>22</v>
      </c>
      <c r="AJ60" s="79" t="str">
        <f t="shared" si="57"/>
        <v>A-</v>
      </c>
      <c r="AK60" s="79" t="s">
        <v>13</v>
      </c>
      <c r="AL60" s="79" t="s">
        <v>62</v>
      </c>
      <c r="AM60" s="79" t="s">
        <v>63</v>
      </c>
      <c r="AN60" s="79" t="str">
        <f t="shared" si="58"/>
        <v>C</v>
      </c>
      <c r="AO60" s="79" t="str">
        <f t="shared" si="59"/>
        <v/>
      </c>
      <c r="AP60" s="79" t="str">
        <f t="shared" si="60"/>
        <v/>
      </c>
      <c r="AQ60" s="79" t="str">
        <f t="shared" si="61"/>
        <v>O</v>
      </c>
      <c r="AR60" s="79" t="str">
        <f t="shared" si="62"/>
        <v>O</v>
      </c>
      <c r="AS60" s="79" t="s">
        <v>2</v>
      </c>
      <c r="AT60" s="79" t="str">
        <f t="shared" si="63"/>
        <v>O</v>
      </c>
      <c r="AU60" s="79" t="str">
        <f t="shared" si="64"/>
        <v>X</v>
      </c>
      <c r="AV60" s="79" t="str">
        <f t="shared" si="65"/>
        <v/>
      </c>
    </row>
    <row r="61" spans="1:48" x14ac:dyDescent="0.3">
      <c r="A61" s="9"/>
      <c r="B61" s="79"/>
      <c r="C61" s="6"/>
      <c r="D61" s="9"/>
      <c r="E61" s="14"/>
      <c r="F61" s="86"/>
      <c r="G61" s="9"/>
      <c r="H61" s="9"/>
      <c r="I61" s="9"/>
      <c r="J61" s="9"/>
      <c r="K61" s="9"/>
      <c r="L61" s="9"/>
      <c r="M61" s="9"/>
      <c r="N61" s="9"/>
      <c r="O61" s="91"/>
      <c r="P61" s="91"/>
      <c r="Q61" s="87"/>
      <c r="R61" s="87"/>
      <c r="S61" s="9"/>
      <c r="T61" s="47"/>
      <c r="U61" s="9"/>
      <c r="W61" s="67" t="str">
        <f>$A$4&amp;" "&amp;A62&amp;"("&amp;B62&amp;","&amp;C62&amp;"^)"</f>
        <v>야탑동 매화마을공무원2단지('95.07.,1185^)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39"/>
        <v/>
      </c>
      <c r="AI61" s="106" t="str">
        <f t="shared" si="35"/>
        <v/>
      </c>
      <c r="AJ61" s="79"/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79"/>
    </row>
    <row r="62" spans="1:48" x14ac:dyDescent="0.3">
      <c r="A62" s="9" t="s">
        <v>1094</v>
      </c>
      <c r="B62" s="10" t="s">
        <v>1629</v>
      </c>
      <c r="C62" s="88">
        <v>1185</v>
      </c>
      <c r="D62" s="86">
        <v>80.099999999999994</v>
      </c>
      <c r="E62" s="87">
        <v>24</v>
      </c>
      <c r="F62" s="86">
        <v>58.2</v>
      </c>
      <c r="G62" s="17">
        <v>18</v>
      </c>
      <c r="H62" s="88">
        <v>118</v>
      </c>
      <c r="I62" s="89">
        <v>78000</v>
      </c>
      <c r="J62" s="89" t="s">
        <v>79</v>
      </c>
      <c r="K62" s="89">
        <v>40000</v>
      </c>
      <c r="L62" s="89" t="s">
        <v>82</v>
      </c>
      <c r="M62" s="90">
        <f t="shared" ref="M62:M67" si="66">I62-K62</f>
        <v>38000</v>
      </c>
      <c r="N62" s="4">
        <f t="shared" ref="N62:N67" si="67">IF(ISERROR(K62/I62),"",K62/I62)</f>
        <v>0.51282051282051277</v>
      </c>
      <c r="O62" s="91">
        <f t="shared" ref="O62:O67" si="68">I62/E62</f>
        <v>3250</v>
      </c>
      <c r="P62" s="91">
        <f t="shared" ref="P62:P67" si="69">K62/E62</f>
        <v>1666.6666666666667</v>
      </c>
      <c r="Q62" s="79">
        <v>2</v>
      </c>
      <c r="R62" s="79">
        <v>1</v>
      </c>
      <c r="S62" s="79" t="s">
        <v>72</v>
      </c>
      <c r="T62" s="5">
        <v>80</v>
      </c>
      <c r="U62" s="9"/>
      <c r="W62" s="86">
        <f t="shared" ref="W62:X67" si="70">D62</f>
        <v>80.099999999999994</v>
      </c>
      <c r="X62" s="87">
        <f t="shared" si="70"/>
        <v>24</v>
      </c>
      <c r="Y62" s="92">
        <f t="shared" ref="Y62:Z67" si="71">H62</f>
        <v>118</v>
      </c>
      <c r="Z62" s="90">
        <f t="shared" si="71"/>
        <v>78000</v>
      </c>
      <c r="AA62" s="90">
        <f t="shared" ref="AA62:AA67" si="72">K62</f>
        <v>40000</v>
      </c>
      <c r="AB62" s="90">
        <f t="shared" ref="AB62:AD67" si="73">M62</f>
        <v>38000</v>
      </c>
      <c r="AC62" s="4">
        <f t="shared" si="73"/>
        <v>0.51282051282051277</v>
      </c>
      <c r="AD62" s="91">
        <f t="shared" si="73"/>
        <v>3250</v>
      </c>
      <c r="AE62" s="79" t="str">
        <f t="shared" ref="AE62:AE67" si="74">S62</f>
        <v>계</v>
      </c>
      <c r="AF62" s="79" t="str">
        <f t="shared" ref="AF62:AF67" si="75">Q62&amp;"/"&amp;R62</f>
        <v>2/1</v>
      </c>
      <c r="AH62" s="20" t="str">
        <f t="shared" si="39"/>
        <v>매화마을공무원2단지</v>
      </c>
      <c r="AI62" s="87">
        <f t="shared" si="35"/>
        <v>24</v>
      </c>
      <c r="AJ62" s="79" t="str">
        <f t="shared" ref="AJ62:AJ67" si="76">IF(AI62="","",$AJ$2)</f>
        <v>A-</v>
      </c>
      <c r="AK62" s="79" t="s">
        <v>13</v>
      </c>
      <c r="AL62" s="79" t="s">
        <v>62</v>
      </c>
      <c r="AM62" s="79" t="s">
        <v>63</v>
      </c>
      <c r="AN62" s="79" t="str">
        <f t="shared" ref="AN62:AN67" si="77">IF(AI62="","",$AN$2)</f>
        <v>C</v>
      </c>
      <c r="AO62" s="79" t="str">
        <f t="shared" ref="AO62:AO67" si="78">IF(N62="","",IF(N62&gt;=$AO$1/100,"O","X"))</f>
        <v>X</v>
      </c>
      <c r="AP62" s="79" t="str">
        <f t="shared" ref="AP62:AP67" si="79">IF(I62="","",IF(I62&lt;=$AP$1,"O","X"))</f>
        <v>X</v>
      </c>
      <c r="AQ62" s="79" t="str">
        <f t="shared" ref="AQ62:AQ67" si="80">IF(O62="","",IF(O62&lt;=$AQ$1,"O","X"))</f>
        <v>X</v>
      </c>
      <c r="AR62" s="79" t="str">
        <f t="shared" ref="AR62:AR67" si="81">IF(M62="","",IF(M62&lt;=$AR$1,"O","X"))</f>
        <v>X</v>
      </c>
      <c r="AS62" s="79" t="s">
        <v>2</v>
      </c>
      <c r="AT62" s="79" t="str">
        <f t="shared" ref="AT62:AT67" si="82">IF(OR(F62="",AI62=""),"",IF(AND((F62&lt;=85),(AI62&gt;=15)),"O","X"))</f>
        <v>O</v>
      </c>
      <c r="AU62" s="79" t="str">
        <f t="shared" ref="AU62:AU67" si="83">IF(C62="","",IF(C62&gt;=$AU$1,"O","X"))</f>
        <v>O</v>
      </c>
      <c r="AV62" s="79" t="str">
        <f t="shared" ref="AV62:AV67" si="84">IF(AO62="","",IF(AND(AO62="O",AP62="O",AR62="O",AT62="O",AU62="O"),"후보","X"))</f>
        <v>X</v>
      </c>
    </row>
    <row r="63" spans="1:48" x14ac:dyDescent="0.3">
      <c r="A63" s="9" t="s">
        <v>1094</v>
      </c>
      <c r="B63" s="10" t="s">
        <v>1629</v>
      </c>
      <c r="C63" s="88">
        <v>1185</v>
      </c>
      <c r="D63" s="86">
        <v>84.6</v>
      </c>
      <c r="E63" s="87">
        <v>26</v>
      </c>
      <c r="F63" s="86">
        <v>58.7</v>
      </c>
      <c r="G63" s="17">
        <v>18</v>
      </c>
      <c r="H63" s="88">
        <v>812</v>
      </c>
      <c r="I63" s="89"/>
      <c r="J63" s="89"/>
      <c r="K63" s="89"/>
      <c r="L63" s="89"/>
      <c r="M63" s="90">
        <f t="shared" si="66"/>
        <v>0</v>
      </c>
      <c r="N63" s="4" t="str">
        <f t="shared" si="67"/>
        <v/>
      </c>
      <c r="O63" s="91">
        <f t="shared" si="68"/>
        <v>0</v>
      </c>
      <c r="P63" s="91">
        <f t="shared" si="69"/>
        <v>0</v>
      </c>
      <c r="Q63" s="79">
        <v>2</v>
      </c>
      <c r="R63" s="79">
        <v>1</v>
      </c>
      <c r="S63" s="79" t="s">
        <v>72</v>
      </c>
      <c r="T63" s="5">
        <v>84</v>
      </c>
      <c r="U63" s="9"/>
      <c r="W63" s="86">
        <f t="shared" si="70"/>
        <v>84.6</v>
      </c>
      <c r="X63" s="87">
        <f t="shared" si="70"/>
        <v>26</v>
      </c>
      <c r="Y63" s="92">
        <f t="shared" si="71"/>
        <v>812</v>
      </c>
      <c r="Z63" s="90">
        <f t="shared" si="71"/>
        <v>0</v>
      </c>
      <c r="AA63" s="90">
        <f t="shared" si="72"/>
        <v>0</v>
      </c>
      <c r="AB63" s="90">
        <f t="shared" si="73"/>
        <v>0</v>
      </c>
      <c r="AC63" s="4" t="str">
        <f t="shared" si="73"/>
        <v/>
      </c>
      <c r="AD63" s="91">
        <f t="shared" si="73"/>
        <v>0</v>
      </c>
      <c r="AE63" s="79" t="str">
        <f t="shared" si="74"/>
        <v>계</v>
      </c>
      <c r="AF63" s="79" t="str">
        <f t="shared" si="75"/>
        <v>2/1</v>
      </c>
      <c r="AH63" s="20" t="str">
        <f t="shared" si="39"/>
        <v>매화마을공무원2단지</v>
      </c>
      <c r="AI63" s="87">
        <f t="shared" si="35"/>
        <v>26</v>
      </c>
      <c r="AJ63" s="79" t="str">
        <f t="shared" si="76"/>
        <v>A-</v>
      </c>
      <c r="AK63" s="79" t="s">
        <v>13</v>
      </c>
      <c r="AL63" s="79" t="s">
        <v>62</v>
      </c>
      <c r="AM63" s="79" t="s">
        <v>63</v>
      </c>
      <c r="AN63" s="79" t="str">
        <f t="shared" si="77"/>
        <v>C</v>
      </c>
      <c r="AO63" s="79" t="str">
        <f t="shared" si="78"/>
        <v/>
      </c>
      <c r="AP63" s="79" t="str">
        <f t="shared" si="79"/>
        <v/>
      </c>
      <c r="AQ63" s="79" t="str">
        <f t="shared" si="80"/>
        <v>O</v>
      </c>
      <c r="AR63" s="79" t="str">
        <f t="shared" si="81"/>
        <v>O</v>
      </c>
      <c r="AS63" s="79" t="s">
        <v>2</v>
      </c>
      <c r="AT63" s="79" t="str">
        <f t="shared" si="82"/>
        <v>O</v>
      </c>
      <c r="AU63" s="79" t="str">
        <f t="shared" si="83"/>
        <v>O</v>
      </c>
      <c r="AV63" s="79" t="str">
        <f t="shared" si="84"/>
        <v/>
      </c>
    </row>
    <row r="64" spans="1:48" x14ac:dyDescent="0.3">
      <c r="A64" s="9" t="s">
        <v>1094</v>
      </c>
      <c r="B64" s="10" t="s">
        <v>1629</v>
      </c>
      <c r="C64" s="88">
        <v>1185</v>
      </c>
      <c r="D64" s="86">
        <v>90.9</v>
      </c>
      <c r="E64" s="87">
        <v>28</v>
      </c>
      <c r="F64" s="86">
        <v>66.599999999999994</v>
      </c>
      <c r="G64" s="17">
        <v>20</v>
      </c>
      <c r="H64" s="88">
        <v>87</v>
      </c>
      <c r="I64" s="89">
        <v>90000</v>
      </c>
      <c r="J64" s="89" t="s">
        <v>80</v>
      </c>
      <c r="K64" s="89">
        <v>50000</v>
      </c>
      <c r="L64" s="89" t="s">
        <v>82</v>
      </c>
      <c r="M64" s="90">
        <f t="shared" si="66"/>
        <v>40000</v>
      </c>
      <c r="N64" s="4">
        <f t="shared" si="67"/>
        <v>0.55555555555555558</v>
      </c>
      <c r="O64" s="91">
        <f t="shared" si="68"/>
        <v>3214.2857142857142</v>
      </c>
      <c r="P64" s="91">
        <f t="shared" si="69"/>
        <v>1785.7142857142858</v>
      </c>
      <c r="Q64" s="79">
        <v>3</v>
      </c>
      <c r="R64" s="79">
        <v>1</v>
      </c>
      <c r="S64" s="79" t="s">
        <v>72</v>
      </c>
      <c r="T64" s="5" t="s">
        <v>269</v>
      </c>
      <c r="U64" s="9"/>
      <c r="W64" s="86">
        <f t="shared" si="70"/>
        <v>90.9</v>
      </c>
      <c r="X64" s="87">
        <f t="shared" si="70"/>
        <v>28</v>
      </c>
      <c r="Y64" s="92">
        <f t="shared" si="71"/>
        <v>87</v>
      </c>
      <c r="Z64" s="90">
        <f t="shared" si="71"/>
        <v>90000</v>
      </c>
      <c r="AA64" s="90">
        <f t="shared" si="72"/>
        <v>50000</v>
      </c>
      <c r="AB64" s="90">
        <f t="shared" si="73"/>
        <v>40000</v>
      </c>
      <c r="AC64" s="4">
        <f t="shared" si="73"/>
        <v>0.55555555555555558</v>
      </c>
      <c r="AD64" s="91">
        <f t="shared" si="73"/>
        <v>3214.2857142857142</v>
      </c>
      <c r="AE64" s="79" t="str">
        <f t="shared" si="74"/>
        <v>계</v>
      </c>
      <c r="AF64" s="79" t="str">
        <f t="shared" si="75"/>
        <v>3/1</v>
      </c>
      <c r="AH64" s="20" t="str">
        <f t="shared" si="39"/>
        <v>매화마을공무원2단지</v>
      </c>
      <c r="AI64" s="87">
        <f t="shared" si="35"/>
        <v>28</v>
      </c>
      <c r="AJ64" s="79" t="str">
        <f t="shared" si="76"/>
        <v>A-</v>
      </c>
      <c r="AK64" s="79" t="s">
        <v>13</v>
      </c>
      <c r="AL64" s="79" t="s">
        <v>62</v>
      </c>
      <c r="AM64" s="79" t="s">
        <v>63</v>
      </c>
      <c r="AN64" s="79" t="str">
        <f t="shared" si="77"/>
        <v>C</v>
      </c>
      <c r="AO64" s="79" t="str">
        <f t="shared" si="78"/>
        <v>X</v>
      </c>
      <c r="AP64" s="79" t="str">
        <f t="shared" si="79"/>
        <v>X</v>
      </c>
      <c r="AQ64" s="79" t="str">
        <f t="shared" si="80"/>
        <v>X</v>
      </c>
      <c r="AR64" s="79" t="str">
        <f t="shared" si="81"/>
        <v>X</v>
      </c>
      <c r="AS64" s="79" t="s">
        <v>2</v>
      </c>
      <c r="AT64" s="79" t="str">
        <f t="shared" si="82"/>
        <v>O</v>
      </c>
      <c r="AU64" s="79" t="str">
        <f t="shared" si="83"/>
        <v>O</v>
      </c>
      <c r="AV64" s="79" t="str">
        <f t="shared" si="84"/>
        <v>X</v>
      </c>
    </row>
    <row r="65" spans="1:48" x14ac:dyDescent="0.3">
      <c r="A65" s="9" t="s">
        <v>1094</v>
      </c>
      <c r="B65" s="10" t="s">
        <v>1629</v>
      </c>
      <c r="C65" s="88">
        <v>1185</v>
      </c>
      <c r="D65" s="86">
        <v>92.1</v>
      </c>
      <c r="E65" s="87">
        <v>28</v>
      </c>
      <c r="F65" s="86">
        <v>67.400000000000006</v>
      </c>
      <c r="G65" s="17">
        <v>20</v>
      </c>
      <c r="H65" s="88">
        <v>90</v>
      </c>
      <c r="I65" s="89">
        <v>97000</v>
      </c>
      <c r="J65" s="89" t="s">
        <v>81</v>
      </c>
      <c r="K65" s="89">
        <v>45000</v>
      </c>
      <c r="L65" s="89" t="s">
        <v>64</v>
      </c>
      <c r="M65" s="90">
        <f t="shared" si="66"/>
        <v>52000</v>
      </c>
      <c r="N65" s="4">
        <f t="shared" si="67"/>
        <v>0.46391752577319589</v>
      </c>
      <c r="O65" s="91">
        <f t="shared" si="68"/>
        <v>3464.2857142857142</v>
      </c>
      <c r="P65" s="91">
        <f t="shared" si="69"/>
        <v>1607.1428571428571</v>
      </c>
      <c r="Q65" s="79">
        <v>3</v>
      </c>
      <c r="R65" s="79">
        <v>1</v>
      </c>
      <c r="S65" s="79" t="s">
        <v>72</v>
      </c>
      <c r="T65" s="5" t="s">
        <v>270</v>
      </c>
      <c r="U65" s="9"/>
      <c r="W65" s="86">
        <f t="shared" si="70"/>
        <v>92.1</v>
      </c>
      <c r="X65" s="87">
        <f t="shared" si="70"/>
        <v>28</v>
      </c>
      <c r="Y65" s="92">
        <f t="shared" si="71"/>
        <v>90</v>
      </c>
      <c r="Z65" s="90">
        <f t="shared" si="71"/>
        <v>97000</v>
      </c>
      <c r="AA65" s="90">
        <f t="shared" si="72"/>
        <v>45000</v>
      </c>
      <c r="AB65" s="90">
        <f t="shared" si="73"/>
        <v>52000</v>
      </c>
      <c r="AC65" s="4">
        <f t="shared" si="73"/>
        <v>0.46391752577319589</v>
      </c>
      <c r="AD65" s="91">
        <f t="shared" si="73"/>
        <v>3464.2857142857142</v>
      </c>
      <c r="AE65" s="79" t="str">
        <f t="shared" si="74"/>
        <v>계</v>
      </c>
      <c r="AF65" s="79" t="str">
        <f t="shared" si="75"/>
        <v>3/1</v>
      </c>
      <c r="AH65" s="20" t="str">
        <f t="shared" si="39"/>
        <v>매화마을공무원2단지</v>
      </c>
      <c r="AI65" s="87">
        <f t="shared" si="35"/>
        <v>28</v>
      </c>
      <c r="AJ65" s="79" t="str">
        <f t="shared" si="76"/>
        <v>A-</v>
      </c>
      <c r="AK65" s="79" t="s">
        <v>13</v>
      </c>
      <c r="AL65" s="79" t="s">
        <v>62</v>
      </c>
      <c r="AM65" s="79" t="s">
        <v>63</v>
      </c>
      <c r="AN65" s="79" t="str">
        <f t="shared" si="77"/>
        <v>C</v>
      </c>
      <c r="AO65" s="79" t="str">
        <f t="shared" si="78"/>
        <v>X</v>
      </c>
      <c r="AP65" s="79" t="str">
        <f t="shared" si="79"/>
        <v>X</v>
      </c>
      <c r="AQ65" s="79" t="str">
        <f t="shared" si="80"/>
        <v>X</v>
      </c>
      <c r="AR65" s="79" t="str">
        <f t="shared" si="81"/>
        <v>X</v>
      </c>
      <c r="AS65" s="79" t="s">
        <v>2</v>
      </c>
      <c r="AT65" s="79" t="str">
        <f t="shared" si="82"/>
        <v>O</v>
      </c>
      <c r="AU65" s="79" t="str">
        <f t="shared" si="83"/>
        <v>O</v>
      </c>
      <c r="AV65" s="79" t="str">
        <f t="shared" si="84"/>
        <v>X</v>
      </c>
    </row>
    <row r="66" spans="1:48" x14ac:dyDescent="0.3">
      <c r="A66" s="9" t="s">
        <v>1094</v>
      </c>
      <c r="B66" s="10" t="s">
        <v>1629</v>
      </c>
      <c r="C66" s="88">
        <v>1185</v>
      </c>
      <c r="D66" s="86">
        <v>94.6</v>
      </c>
      <c r="E66" s="87">
        <v>29</v>
      </c>
      <c r="F66" s="86">
        <v>66.599999999999994</v>
      </c>
      <c r="G66" s="17">
        <v>20</v>
      </c>
      <c r="H66" s="88">
        <v>38</v>
      </c>
      <c r="I66" s="89">
        <v>90000</v>
      </c>
      <c r="J66" s="89" t="s">
        <v>78</v>
      </c>
      <c r="K66" s="89">
        <v>46000</v>
      </c>
      <c r="L66" s="89" t="s">
        <v>74</v>
      </c>
      <c r="M66" s="90">
        <f t="shared" si="66"/>
        <v>44000</v>
      </c>
      <c r="N66" s="4">
        <f t="shared" si="67"/>
        <v>0.51111111111111107</v>
      </c>
      <c r="O66" s="91">
        <f t="shared" si="68"/>
        <v>3103.4482758620688</v>
      </c>
      <c r="P66" s="91">
        <f t="shared" si="69"/>
        <v>1586.2068965517242</v>
      </c>
      <c r="Q66" s="79">
        <v>3</v>
      </c>
      <c r="R66" s="79">
        <v>1</v>
      </c>
      <c r="S66" s="79" t="s">
        <v>72</v>
      </c>
      <c r="T66" s="5" t="s">
        <v>271</v>
      </c>
      <c r="U66" s="9"/>
      <c r="W66" s="86">
        <f t="shared" si="70"/>
        <v>94.6</v>
      </c>
      <c r="X66" s="87">
        <f t="shared" si="70"/>
        <v>29</v>
      </c>
      <c r="Y66" s="92">
        <f t="shared" si="71"/>
        <v>38</v>
      </c>
      <c r="Z66" s="90">
        <f t="shared" si="71"/>
        <v>90000</v>
      </c>
      <c r="AA66" s="90">
        <f t="shared" si="72"/>
        <v>46000</v>
      </c>
      <c r="AB66" s="90">
        <f t="shared" si="73"/>
        <v>44000</v>
      </c>
      <c r="AC66" s="4">
        <f t="shared" si="73"/>
        <v>0.51111111111111107</v>
      </c>
      <c r="AD66" s="91">
        <f t="shared" si="73"/>
        <v>3103.4482758620688</v>
      </c>
      <c r="AE66" s="79" t="str">
        <f t="shared" si="74"/>
        <v>계</v>
      </c>
      <c r="AF66" s="79" t="str">
        <f t="shared" si="75"/>
        <v>3/1</v>
      </c>
      <c r="AH66" s="20" t="str">
        <f t="shared" si="39"/>
        <v>매화마을공무원2단지</v>
      </c>
      <c r="AI66" s="87">
        <f t="shared" si="35"/>
        <v>29</v>
      </c>
      <c r="AJ66" s="79" t="str">
        <f t="shared" si="76"/>
        <v>A-</v>
      </c>
      <c r="AK66" s="79" t="s">
        <v>13</v>
      </c>
      <c r="AL66" s="79" t="s">
        <v>62</v>
      </c>
      <c r="AM66" s="79" t="s">
        <v>63</v>
      </c>
      <c r="AN66" s="79" t="str">
        <f t="shared" si="77"/>
        <v>C</v>
      </c>
      <c r="AO66" s="79" t="str">
        <f t="shared" si="78"/>
        <v>X</v>
      </c>
      <c r="AP66" s="79" t="str">
        <f t="shared" si="79"/>
        <v>X</v>
      </c>
      <c r="AQ66" s="79" t="str">
        <f t="shared" si="80"/>
        <v>X</v>
      </c>
      <c r="AR66" s="79" t="str">
        <f t="shared" si="81"/>
        <v>X</v>
      </c>
      <c r="AS66" s="79" t="s">
        <v>2</v>
      </c>
      <c r="AT66" s="79" t="str">
        <f t="shared" si="82"/>
        <v>O</v>
      </c>
      <c r="AU66" s="79" t="str">
        <f t="shared" si="83"/>
        <v>O</v>
      </c>
      <c r="AV66" s="79" t="str">
        <f t="shared" si="84"/>
        <v>X</v>
      </c>
    </row>
    <row r="67" spans="1:48" x14ac:dyDescent="0.3">
      <c r="A67" s="9" t="s">
        <v>1094</v>
      </c>
      <c r="B67" s="10" t="s">
        <v>1629</v>
      </c>
      <c r="C67" s="88">
        <v>1185</v>
      </c>
      <c r="D67" s="86">
        <v>95.8</v>
      </c>
      <c r="E67" s="87">
        <v>29</v>
      </c>
      <c r="F67" s="86">
        <v>67.400000000000006</v>
      </c>
      <c r="G67" s="17">
        <v>20</v>
      </c>
      <c r="H67" s="88">
        <v>40</v>
      </c>
      <c r="I67" s="89">
        <v>90000</v>
      </c>
      <c r="J67" s="89" t="s">
        <v>66</v>
      </c>
      <c r="K67" s="89"/>
      <c r="L67" s="89"/>
      <c r="M67" s="90">
        <f t="shared" si="66"/>
        <v>90000</v>
      </c>
      <c r="N67" s="4">
        <f t="shared" si="67"/>
        <v>0</v>
      </c>
      <c r="O67" s="91">
        <f t="shared" si="68"/>
        <v>3103.4482758620688</v>
      </c>
      <c r="P67" s="91">
        <f t="shared" si="69"/>
        <v>0</v>
      </c>
      <c r="Q67" s="79">
        <v>3</v>
      </c>
      <c r="R67" s="79">
        <v>1</v>
      </c>
      <c r="S67" s="79" t="s">
        <v>72</v>
      </c>
      <c r="T67" s="5" t="s">
        <v>272</v>
      </c>
      <c r="U67" s="9"/>
      <c r="W67" s="86">
        <f t="shared" si="70"/>
        <v>95.8</v>
      </c>
      <c r="X67" s="87">
        <f t="shared" si="70"/>
        <v>29</v>
      </c>
      <c r="Y67" s="92">
        <f t="shared" si="71"/>
        <v>40</v>
      </c>
      <c r="Z67" s="90">
        <f t="shared" si="71"/>
        <v>90000</v>
      </c>
      <c r="AA67" s="90">
        <f t="shared" si="72"/>
        <v>0</v>
      </c>
      <c r="AB67" s="90">
        <f t="shared" si="73"/>
        <v>90000</v>
      </c>
      <c r="AC67" s="4">
        <f t="shared" si="73"/>
        <v>0</v>
      </c>
      <c r="AD67" s="91">
        <f t="shared" si="73"/>
        <v>3103.4482758620688</v>
      </c>
      <c r="AE67" s="79" t="str">
        <f t="shared" si="74"/>
        <v>계</v>
      </c>
      <c r="AF67" s="79" t="str">
        <f t="shared" si="75"/>
        <v>3/1</v>
      </c>
      <c r="AH67" s="20" t="str">
        <f t="shared" si="39"/>
        <v>매화마을공무원2단지</v>
      </c>
      <c r="AI67" s="87">
        <f t="shared" ref="AI67:AI98" si="85">IF(E67="","",E67)</f>
        <v>29</v>
      </c>
      <c r="AJ67" s="79" t="str">
        <f t="shared" si="76"/>
        <v>A-</v>
      </c>
      <c r="AK67" s="79" t="s">
        <v>13</v>
      </c>
      <c r="AL67" s="79" t="s">
        <v>62</v>
      </c>
      <c r="AM67" s="79" t="s">
        <v>63</v>
      </c>
      <c r="AN67" s="79" t="str">
        <f t="shared" si="77"/>
        <v>C</v>
      </c>
      <c r="AO67" s="79" t="str">
        <f t="shared" si="78"/>
        <v>X</v>
      </c>
      <c r="AP67" s="79" t="str">
        <f t="shared" si="79"/>
        <v>X</v>
      </c>
      <c r="AQ67" s="79" t="str">
        <f t="shared" si="80"/>
        <v>X</v>
      </c>
      <c r="AR67" s="79" t="str">
        <f t="shared" si="81"/>
        <v>X</v>
      </c>
      <c r="AS67" s="79" t="s">
        <v>2</v>
      </c>
      <c r="AT67" s="79" t="str">
        <f t="shared" si="82"/>
        <v>O</v>
      </c>
      <c r="AU67" s="79" t="str">
        <f t="shared" si="83"/>
        <v>O</v>
      </c>
      <c r="AV67" s="79" t="str">
        <f t="shared" si="84"/>
        <v>X</v>
      </c>
    </row>
    <row r="68" spans="1:48" x14ac:dyDescent="0.3">
      <c r="A68" s="9"/>
      <c r="B68" s="79"/>
      <c r="C68" s="6"/>
      <c r="D68" s="9"/>
      <c r="E68" s="14"/>
      <c r="F68" s="86"/>
      <c r="G68" s="9"/>
      <c r="H68" s="9"/>
      <c r="I68" s="9"/>
      <c r="J68" s="9"/>
      <c r="K68" s="9"/>
      <c r="L68" s="9"/>
      <c r="M68" s="9"/>
      <c r="N68" s="9"/>
      <c r="O68" s="91"/>
      <c r="P68" s="91"/>
      <c r="Q68" s="87"/>
      <c r="R68" s="87"/>
      <c r="S68" s="9"/>
      <c r="T68" s="47"/>
      <c r="U68" s="9"/>
      <c r="W68" s="67" t="str">
        <f>$A$4&amp;" "&amp;A69&amp;"("&amp;B69&amp;","&amp;C69&amp;"^)"</f>
        <v>야탑동 목련마을SK('98.03.,272^)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39"/>
        <v/>
      </c>
      <c r="AI68" s="106" t="str">
        <f t="shared" si="85"/>
        <v/>
      </c>
      <c r="AJ68" s="79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</row>
    <row r="69" spans="1:48" x14ac:dyDescent="0.3">
      <c r="A69" s="9" t="s">
        <v>1098</v>
      </c>
      <c r="B69" s="10" t="s">
        <v>1678</v>
      </c>
      <c r="C69" s="88">
        <v>272</v>
      </c>
      <c r="D69" s="86">
        <v>78.400000000000006</v>
      </c>
      <c r="E69" s="87">
        <v>24</v>
      </c>
      <c r="F69" s="86">
        <v>59.9</v>
      </c>
      <c r="G69" s="17">
        <v>18</v>
      </c>
      <c r="H69" s="88">
        <v>272</v>
      </c>
      <c r="I69" s="89"/>
      <c r="J69" s="89"/>
      <c r="K69" s="89"/>
      <c r="L69" s="89"/>
      <c r="M69" s="90">
        <f>I69-K69</f>
        <v>0</v>
      </c>
      <c r="N69" s="4" t="str">
        <f>IF(ISERROR(K69/I69),"",K69/I69)</f>
        <v/>
      </c>
      <c r="O69" s="91">
        <f>I69/E69</f>
        <v>0</v>
      </c>
      <c r="P69" s="91">
        <f>K69/E69</f>
        <v>0</v>
      </c>
      <c r="Q69" s="79">
        <v>3</v>
      </c>
      <c r="R69" s="79">
        <v>1</v>
      </c>
      <c r="S69" s="79" t="s">
        <v>72</v>
      </c>
      <c r="T69" s="5">
        <v>78</v>
      </c>
      <c r="U69" s="9"/>
      <c r="W69" s="86">
        <f>D69</f>
        <v>78.400000000000006</v>
      </c>
      <c r="X69" s="87">
        <f>E69</f>
        <v>24</v>
      </c>
      <c r="Y69" s="92">
        <f>H69</f>
        <v>272</v>
      </c>
      <c r="Z69" s="90">
        <f>I69</f>
        <v>0</v>
      </c>
      <c r="AA69" s="90">
        <f>K69</f>
        <v>0</v>
      </c>
      <c r="AB69" s="90">
        <f>M69</f>
        <v>0</v>
      </c>
      <c r="AC69" s="4" t="str">
        <f>N69</f>
        <v/>
      </c>
      <c r="AD69" s="91">
        <f>O69</f>
        <v>0</v>
      </c>
      <c r="AE69" s="79" t="str">
        <f>S69</f>
        <v>계</v>
      </c>
      <c r="AF69" s="79" t="str">
        <f>Q69&amp;"/"&amp;R69</f>
        <v>3/1</v>
      </c>
      <c r="AH69" s="20" t="str">
        <f t="shared" ref="AH69:AH100" si="86">IF(A69="","",A69)</f>
        <v>목련마을SK</v>
      </c>
      <c r="AI69" s="87">
        <f t="shared" si="85"/>
        <v>24</v>
      </c>
      <c r="AJ69" s="79" t="str">
        <f>IF(AI69="","",$AJ$2)</f>
        <v>A-</v>
      </c>
      <c r="AK69" s="79" t="s">
        <v>13</v>
      </c>
      <c r="AL69" s="79" t="s">
        <v>62</v>
      </c>
      <c r="AM69" s="79" t="s">
        <v>63</v>
      </c>
      <c r="AN69" s="79" t="str">
        <f>IF(AI69="","",$AN$2)</f>
        <v>C</v>
      </c>
      <c r="AO69" s="79" t="str">
        <f>IF(N69="","",IF(N69&gt;=$AO$1/100,"O","X"))</f>
        <v/>
      </c>
      <c r="AP69" s="79" t="str">
        <f>IF(I69="","",IF(I69&lt;=$AP$1,"O","X"))</f>
        <v/>
      </c>
      <c r="AQ69" s="79" t="str">
        <f>IF(O69="","",IF(O69&lt;=$AQ$1,"O","X"))</f>
        <v>O</v>
      </c>
      <c r="AR69" s="79" t="str">
        <f>IF(M69="","",IF(M69&lt;=$AR$1,"O","X"))</f>
        <v>O</v>
      </c>
      <c r="AS69" s="79" t="s">
        <v>2</v>
      </c>
      <c r="AT69" s="79" t="str">
        <f>IF(OR(F69="",AI69=""),"",IF(AND((F69&lt;=85),(AI69&gt;=15)),"O","X"))</f>
        <v>O</v>
      </c>
      <c r="AU69" s="79" t="str">
        <f>IF(C69="","",IF(C69&gt;=$AU$1,"O","X"))</f>
        <v>X</v>
      </c>
      <c r="AV69" s="79" t="str">
        <f>IF(AO69="","",IF(AND(AO69="O",AP69="O",AR69="O",AT69="O",AU69="O"),"후보","X"))</f>
        <v/>
      </c>
    </row>
    <row r="70" spans="1:48" x14ac:dyDescent="0.3">
      <c r="A70" s="9"/>
      <c r="B70" s="79"/>
      <c r="C70" s="6"/>
      <c r="D70" s="9"/>
      <c r="E70" s="14"/>
      <c r="F70" s="86"/>
      <c r="G70" s="9"/>
      <c r="H70" s="9"/>
      <c r="I70" s="9"/>
      <c r="J70" s="9"/>
      <c r="K70" s="9"/>
      <c r="L70" s="9"/>
      <c r="M70" s="9"/>
      <c r="N70" s="9"/>
      <c r="O70" s="91"/>
      <c r="P70" s="91"/>
      <c r="Q70" s="87"/>
      <c r="R70" s="87"/>
      <c r="S70" s="9"/>
      <c r="T70" s="47"/>
      <c r="U70" s="9"/>
      <c r="W70" s="67" t="str">
        <f>$A$4&amp;" "&amp;A71&amp;"("&amp;B71&amp;","&amp;C71&amp;"^)"</f>
        <v>야탑동 매화마을주공3단지('93.05.,851^)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86"/>
        <v/>
      </c>
      <c r="AI70" s="106" t="str">
        <f t="shared" si="85"/>
        <v/>
      </c>
      <c r="AJ70" s="79"/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</row>
    <row r="71" spans="1:48" x14ac:dyDescent="0.3">
      <c r="A71" s="9" t="s">
        <v>1103</v>
      </c>
      <c r="B71" s="10" t="s">
        <v>1668</v>
      </c>
      <c r="C71" s="88">
        <v>851</v>
      </c>
      <c r="D71" s="86">
        <v>38.299999999999997</v>
      </c>
      <c r="E71" s="87">
        <v>12</v>
      </c>
      <c r="F71" s="86">
        <v>30.2</v>
      </c>
      <c r="G71" s="17">
        <v>9</v>
      </c>
      <c r="H71" s="88">
        <v>17</v>
      </c>
      <c r="I71" s="89"/>
      <c r="J71" s="89"/>
      <c r="K71" s="89"/>
      <c r="L71" s="89"/>
      <c r="M71" s="90">
        <f>I71-K71</f>
        <v>0</v>
      </c>
      <c r="N71" s="4" t="str">
        <f>IF(ISERROR(K71/I71),"",K71/I71)</f>
        <v/>
      </c>
      <c r="O71" s="91">
        <f>I71/E71</f>
        <v>0</v>
      </c>
      <c r="P71" s="91">
        <f>K71/E71</f>
        <v>0</v>
      </c>
      <c r="Q71" s="79">
        <v>1</v>
      </c>
      <c r="R71" s="79">
        <v>1</v>
      </c>
      <c r="S71" s="79" t="s">
        <v>61</v>
      </c>
      <c r="T71" s="5">
        <v>38</v>
      </c>
      <c r="U71" s="9"/>
      <c r="W71" s="86">
        <f t="shared" ref="W71:X75" si="87">D71</f>
        <v>38.299999999999997</v>
      </c>
      <c r="X71" s="87">
        <f t="shared" si="87"/>
        <v>12</v>
      </c>
      <c r="Y71" s="92">
        <f t="shared" ref="Y71:Z75" si="88">H71</f>
        <v>17</v>
      </c>
      <c r="Z71" s="90">
        <f t="shared" si="88"/>
        <v>0</v>
      </c>
      <c r="AA71" s="90">
        <f>K71</f>
        <v>0</v>
      </c>
      <c r="AB71" s="90">
        <f t="shared" ref="AB71:AD75" si="89">M71</f>
        <v>0</v>
      </c>
      <c r="AC71" s="4" t="str">
        <f t="shared" si="89"/>
        <v/>
      </c>
      <c r="AD71" s="91">
        <f t="shared" si="89"/>
        <v>0</v>
      </c>
      <c r="AE71" s="79" t="str">
        <f>S71</f>
        <v>복</v>
      </c>
      <c r="AF71" s="79" t="str">
        <f>Q71&amp;"/"&amp;R71</f>
        <v>1/1</v>
      </c>
      <c r="AH71" s="20" t="str">
        <f t="shared" si="86"/>
        <v>매화마을주공3단지</v>
      </c>
      <c r="AI71" s="87">
        <f t="shared" si="85"/>
        <v>12</v>
      </c>
      <c r="AJ71" s="79" t="str">
        <f>IF(AI71="","",$AJ$2)</f>
        <v>A-</v>
      </c>
      <c r="AK71" s="79" t="s">
        <v>13</v>
      </c>
      <c r="AL71" s="79" t="s">
        <v>62</v>
      </c>
      <c r="AM71" s="79" t="s">
        <v>63</v>
      </c>
      <c r="AN71" s="79" t="str">
        <f>IF(AI71="","",$AN$2)</f>
        <v>C</v>
      </c>
      <c r="AO71" s="79" t="str">
        <f>IF(N71="","",IF(N71&gt;=$AO$1/100,"O","X"))</f>
        <v/>
      </c>
      <c r="AP71" s="79" t="str">
        <f>IF(I71="","",IF(I71&lt;=$AP$1,"O","X"))</f>
        <v/>
      </c>
      <c r="AQ71" s="79" t="str">
        <f>IF(O71="","",IF(O71&lt;=$AQ$1,"O","X"))</f>
        <v>O</v>
      </c>
      <c r="AR71" s="79" t="str">
        <f>IF(M71="","",IF(M71&lt;=$AR$1,"O","X"))</f>
        <v>O</v>
      </c>
      <c r="AS71" s="79" t="s">
        <v>2</v>
      </c>
      <c r="AT71" s="79" t="str">
        <f>IF(OR(F71="",AI71=""),"",IF(AND((F71&lt;=85),(AI71&gt;=15)),"O","X"))</f>
        <v>X</v>
      </c>
      <c r="AU71" s="79" t="str">
        <f>IF(C71="","",IF(C71&gt;=$AU$1,"O","X"))</f>
        <v>O</v>
      </c>
      <c r="AV71" s="79" t="str">
        <f>IF(AO71="","",IF(AND(AO71="O",AP71="O",AR71="O",AT71="O",AU71="O"),"후보","X"))</f>
        <v/>
      </c>
    </row>
    <row r="72" spans="1:48" x14ac:dyDescent="0.3">
      <c r="A72" s="9" t="s">
        <v>1103</v>
      </c>
      <c r="B72" s="10" t="s">
        <v>1668</v>
      </c>
      <c r="C72" s="88">
        <v>851</v>
      </c>
      <c r="D72" s="86">
        <v>48.6</v>
      </c>
      <c r="E72" s="87">
        <v>15</v>
      </c>
      <c r="F72" s="86">
        <v>38.299999999999997</v>
      </c>
      <c r="G72" s="17">
        <v>12</v>
      </c>
      <c r="H72" s="88">
        <v>98</v>
      </c>
      <c r="I72" s="89">
        <v>65000</v>
      </c>
      <c r="J72" s="89" t="s">
        <v>66</v>
      </c>
      <c r="K72" s="89">
        <v>29000</v>
      </c>
      <c r="L72" s="89" t="s">
        <v>74</v>
      </c>
      <c r="M72" s="90">
        <f>I72-K72</f>
        <v>36000</v>
      </c>
      <c r="N72" s="4">
        <f>IF(ISERROR(K72/I72),"",K72/I72)</f>
        <v>0.44615384615384618</v>
      </c>
      <c r="O72" s="91">
        <f>I72/E72</f>
        <v>4333.333333333333</v>
      </c>
      <c r="P72" s="91">
        <f>K72/E72</f>
        <v>1933.3333333333333</v>
      </c>
      <c r="Q72" s="79">
        <v>2</v>
      </c>
      <c r="R72" s="79">
        <v>1</v>
      </c>
      <c r="S72" s="79" t="s">
        <v>72</v>
      </c>
      <c r="T72" s="5">
        <v>48</v>
      </c>
      <c r="U72" s="9"/>
      <c r="W72" s="86">
        <f t="shared" si="87"/>
        <v>48.6</v>
      </c>
      <c r="X72" s="87">
        <f t="shared" si="87"/>
        <v>15</v>
      </c>
      <c r="Y72" s="92">
        <f t="shared" si="88"/>
        <v>98</v>
      </c>
      <c r="Z72" s="90">
        <f t="shared" si="88"/>
        <v>65000</v>
      </c>
      <c r="AA72" s="90">
        <f>K72</f>
        <v>29000</v>
      </c>
      <c r="AB72" s="90">
        <f t="shared" si="89"/>
        <v>36000</v>
      </c>
      <c r="AC72" s="4">
        <f t="shared" si="89"/>
        <v>0.44615384615384618</v>
      </c>
      <c r="AD72" s="91">
        <f t="shared" si="89"/>
        <v>4333.333333333333</v>
      </c>
      <c r="AE72" s="79" t="str">
        <f>S72</f>
        <v>계</v>
      </c>
      <c r="AF72" s="79" t="str">
        <f>Q72&amp;"/"&amp;R72</f>
        <v>2/1</v>
      </c>
      <c r="AH72" s="20" t="str">
        <f t="shared" si="86"/>
        <v>매화마을주공3단지</v>
      </c>
      <c r="AI72" s="87">
        <f t="shared" si="85"/>
        <v>15</v>
      </c>
      <c r="AJ72" s="79" t="str">
        <f>IF(AI72="","",$AJ$2)</f>
        <v>A-</v>
      </c>
      <c r="AK72" s="79" t="s">
        <v>13</v>
      </c>
      <c r="AL72" s="79" t="s">
        <v>62</v>
      </c>
      <c r="AM72" s="79" t="s">
        <v>63</v>
      </c>
      <c r="AN72" s="79" t="str">
        <f>IF(AI72="","",$AN$2)</f>
        <v>C</v>
      </c>
      <c r="AO72" s="79" t="str">
        <f>IF(N72="","",IF(N72&gt;=$AO$1/100,"O","X"))</f>
        <v>X</v>
      </c>
      <c r="AP72" s="79" t="str">
        <f>IF(I72="","",IF(I72&lt;=$AP$1,"O","X"))</f>
        <v>X</v>
      </c>
      <c r="AQ72" s="79" t="str">
        <f>IF(O72="","",IF(O72&lt;=$AQ$1,"O","X"))</f>
        <v>X</v>
      </c>
      <c r="AR72" s="79" t="str">
        <f>IF(M72="","",IF(M72&lt;=$AR$1,"O","X"))</f>
        <v>X</v>
      </c>
      <c r="AS72" s="79" t="s">
        <v>2</v>
      </c>
      <c r="AT72" s="79" t="str">
        <f>IF(OR(F72="",AI72=""),"",IF(AND((F72&lt;=85),(AI72&gt;=15)),"O","X"))</f>
        <v>O</v>
      </c>
      <c r="AU72" s="79" t="str">
        <f>IF(C72="","",IF(C72&gt;=$AU$1,"O","X"))</f>
        <v>O</v>
      </c>
      <c r="AV72" s="79" t="str">
        <f>IF(AO72="","",IF(AND(AO72="O",AP72="O",AR72="O",AT72="O",AU72="O"),"후보","X"))</f>
        <v>X</v>
      </c>
    </row>
    <row r="73" spans="1:48" x14ac:dyDescent="0.3">
      <c r="A73" s="9" t="s">
        <v>1103</v>
      </c>
      <c r="B73" s="10" t="s">
        <v>1668</v>
      </c>
      <c r="C73" s="88">
        <v>851</v>
      </c>
      <c r="D73" s="86">
        <v>58.5</v>
      </c>
      <c r="E73" s="87">
        <v>18</v>
      </c>
      <c r="F73" s="86">
        <v>46.2</v>
      </c>
      <c r="G73" s="17">
        <v>14</v>
      </c>
      <c r="H73" s="88">
        <v>115</v>
      </c>
      <c r="I73" s="89">
        <v>80000</v>
      </c>
      <c r="J73" s="89" t="s">
        <v>66</v>
      </c>
      <c r="K73" s="89"/>
      <c r="L73" s="89"/>
      <c r="M73" s="90">
        <f>I73-K73</f>
        <v>80000</v>
      </c>
      <c r="N73" s="4">
        <f>IF(ISERROR(K73/I73),"",K73/I73)</f>
        <v>0</v>
      </c>
      <c r="O73" s="91">
        <f>I73/E73</f>
        <v>4444.4444444444443</v>
      </c>
      <c r="P73" s="91">
        <f>K73/E73</f>
        <v>0</v>
      </c>
      <c r="Q73" s="79">
        <v>2</v>
      </c>
      <c r="R73" s="79">
        <v>1</v>
      </c>
      <c r="S73" s="79" t="s">
        <v>61</v>
      </c>
      <c r="T73" s="5">
        <v>58</v>
      </c>
      <c r="U73" s="9"/>
      <c r="W73" s="86">
        <f t="shared" si="87"/>
        <v>58.5</v>
      </c>
      <c r="X73" s="87">
        <f t="shared" si="87"/>
        <v>18</v>
      </c>
      <c r="Y73" s="92">
        <f t="shared" si="88"/>
        <v>115</v>
      </c>
      <c r="Z73" s="90">
        <f t="shared" si="88"/>
        <v>80000</v>
      </c>
      <c r="AA73" s="90">
        <f>K73</f>
        <v>0</v>
      </c>
      <c r="AB73" s="90">
        <f t="shared" si="89"/>
        <v>80000</v>
      </c>
      <c r="AC73" s="4">
        <f t="shared" si="89"/>
        <v>0</v>
      </c>
      <c r="AD73" s="91">
        <f t="shared" si="89"/>
        <v>4444.4444444444443</v>
      </c>
      <c r="AE73" s="79" t="str">
        <f>S73</f>
        <v>복</v>
      </c>
      <c r="AF73" s="79" t="str">
        <f>Q73&amp;"/"&amp;R73</f>
        <v>2/1</v>
      </c>
      <c r="AH73" s="20" t="str">
        <f t="shared" si="86"/>
        <v>매화마을주공3단지</v>
      </c>
      <c r="AI73" s="87">
        <f t="shared" si="85"/>
        <v>18</v>
      </c>
      <c r="AJ73" s="79" t="str">
        <f>IF(AI73="","",$AJ$2)</f>
        <v>A-</v>
      </c>
      <c r="AK73" s="79" t="s">
        <v>13</v>
      </c>
      <c r="AL73" s="79" t="s">
        <v>62</v>
      </c>
      <c r="AM73" s="79" t="s">
        <v>63</v>
      </c>
      <c r="AN73" s="79" t="str">
        <f>IF(AI73="","",$AN$2)</f>
        <v>C</v>
      </c>
      <c r="AO73" s="79" t="str">
        <f>IF(N73="","",IF(N73&gt;=$AO$1/100,"O","X"))</f>
        <v>X</v>
      </c>
      <c r="AP73" s="79" t="str">
        <f>IF(I73="","",IF(I73&lt;=$AP$1,"O","X"))</f>
        <v>X</v>
      </c>
      <c r="AQ73" s="79" t="str">
        <f>IF(O73="","",IF(O73&lt;=$AQ$1,"O","X"))</f>
        <v>X</v>
      </c>
      <c r="AR73" s="79" t="str">
        <f>IF(M73="","",IF(M73&lt;=$AR$1,"O","X"))</f>
        <v>X</v>
      </c>
      <c r="AS73" s="79" t="s">
        <v>2</v>
      </c>
      <c r="AT73" s="79" t="str">
        <f>IF(OR(F73="",AI73=""),"",IF(AND((F73&lt;=85),(AI73&gt;=15)),"O","X"))</f>
        <v>O</v>
      </c>
      <c r="AU73" s="79" t="str">
        <f>IF(C73="","",IF(C73&gt;=$AU$1,"O","X"))</f>
        <v>O</v>
      </c>
      <c r="AV73" s="79" t="str">
        <f>IF(AO73="","",IF(AND(AO73="O",AP73="O",AR73="O",AT73="O",AU73="O"),"후보","X"))</f>
        <v>X</v>
      </c>
    </row>
    <row r="74" spans="1:48" x14ac:dyDescent="0.3">
      <c r="A74" s="9" t="s">
        <v>1103</v>
      </c>
      <c r="B74" s="10" t="s">
        <v>1668</v>
      </c>
      <c r="C74" s="88">
        <v>851</v>
      </c>
      <c r="D74" s="86">
        <v>59.6</v>
      </c>
      <c r="E74" s="87">
        <v>18</v>
      </c>
      <c r="F74" s="86">
        <v>41.9</v>
      </c>
      <c r="G74" s="17">
        <v>13</v>
      </c>
      <c r="H74" s="88">
        <v>411</v>
      </c>
      <c r="I74" s="89">
        <v>72000</v>
      </c>
      <c r="J74" s="89" t="s">
        <v>79</v>
      </c>
      <c r="K74" s="89">
        <v>29000</v>
      </c>
      <c r="L74" s="89" t="s">
        <v>83</v>
      </c>
      <c r="M74" s="90">
        <f>I74-K74</f>
        <v>43000</v>
      </c>
      <c r="N74" s="4">
        <f>IF(ISERROR(K74/I74),"",K74/I74)</f>
        <v>0.40277777777777779</v>
      </c>
      <c r="O74" s="91">
        <f>I74/E74</f>
        <v>4000</v>
      </c>
      <c r="P74" s="91">
        <f>K74/E74</f>
        <v>1611.1111111111111</v>
      </c>
      <c r="Q74" s="79">
        <v>2</v>
      </c>
      <c r="R74" s="79">
        <v>1</v>
      </c>
      <c r="S74" s="79" t="s">
        <v>61</v>
      </c>
      <c r="T74" s="5">
        <v>59</v>
      </c>
      <c r="U74" s="9"/>
      <c r="W74" s="86">
        <f t="shared" si="87"/>
        <v>59.6</v>
      </c>
      <c r="X74" s="87">
        <f t="shared" si="87"/>
        <v>18</v>
      </c>
      <c r="Y74" s="92">
        <f t="shared" si="88"/>
        <v>411</v>
      </c>
      <c r="Z74" s="90">
        <f t="shared" si="88"/>
        <v>72000</v>
      </c>
      <c r="AA74" s="90">
        <f>K74</f>
        <v>29000</v>
      </c>
      <c r="AB74" s="90">
        <f t="shared" si="89"/>
        <v>43000</v>
      </c>
      <c r="AC74" s="4">
        <f t="shared" si="89"/>
        <v>0.40277777777777779</v>
      </c>
      <c r="AD74" s="91">
        <f t="shared" si="89"/>
        <v>4000</v>
      </c>
      <c r="AE74" s="79" t="str">
        <f>S74</f>
        <v>복</v>
      </c>
      <c r="AF74" s="79" t="str">
        <f>Q74&amp;"/"&amp;R74</f>
        <v>2/1</v>
      </c>
      <c r="AH74" s="20" t="str">
        <f t="shared" si="86"/>
        <v>매화마을주공3단지</v>
      </c>
      <c r="AI74" s="87">
        <f t="shared" si="85"/>
        <v>18</v>
      </c>
      <c r="AJ74" s="79" t="str">
        <f>IF(AI74="","",$AJ$2)</f>
        <v>A-</v>
      </c>
      <c r="AK74" s="79" t="s">
        <v>13</v>
      </c>
      <c r="AL74" s="79" t="s">
        <v>62</v>
      </c>
      <c r="AM74" s="79" t="s">
        <v>63</v>
      </c>
      <c r="AN74" s="79" t="str">
        <f>IF(AI74="","",$AN$2)</f>
        <v>C</v>
      </c>
      <c r="AO74" s="79" t="str">
        <f>IF(N74="","",IF(N74&gt;=$AO$1/100,"O","X"))</f>
        <v>X</v>
      </c>
      <c r="AP74" s="79" t="str">
        <f>IF(I74="","",IF(I74&lt;=$AP$1,"O","X"))</f>
        <v>X</v>
      </c>
      <c r="AQ74" s="79" t="str">
        <f>IF(O74="","",IF(O74&lt;=$AQ$1,"O","X"))</f>
        <v>X</v>
      </c>
      <c r="AR74" s="79" t="str">
        <f>IF(M74="","",IF(M74&lt;=$AR$1,"O","X"))</f>
        <v>X</v>
      </c>
      <c r="AS74" s="79" t="s">
        <v>2</v>
      </c>
      <c r="AT74" s="79" t="str">
        <f>IF(OR(F74="",AI74=""),"",IF(AND((F74&lt;=85),(AI74&gt;=15)),"O","X"))</f>
        <v>O</v>
      </c>
      <c r="AU74" s="79" t="str">
        <f>IF(C74="","",IF(C74&gt;=$AU$1,"O","X"))</f>
        <v>O</v>
      </c>
      <c r="AV74" s="79" t="str">
        <f>IF(AO74="","",IF(AND(AO74="O",AP74="O",AR74="O",AT74="O",AU74="O"),"후보","X"))</f>
        <v>X</v>
      </c>
    </row>
    <row r="75" spans="1:48" x14ac:dyDescent="0.3">
      <c r="A75" s="9" t="s">
        <v>1103</v>
      </c>
      <c r="B75" s="10" t="s">
        <v>1668</v>
      </c>
      <c r="C75" s="88">
        <v>851</v>
      </c>
      <c r="D75" s="86">
        <v>70.900000000000006</v>
      </c>
      <c r="E75" s="87">
        <v>21</v>
      </c>
      <c r="F75" s="86">
        <v>49.8</v>
      </c>
      <c r="G75" s="17">
        <v>15</v>
      </c>
      <c r="H75" s="88">
        <v>210</v>
      </c>
      <c r="I75" s="89">
        <v>85000</v>
      </c>
      <c r="J75" s="89" t="s">
        <v>59</v>
      </c>
      <c r="K75" s="89">
        <v>42000</v>
      </c>
      <c r="L75" s="89" t="s">
        <v>64</v>
      </c>
      <c r="M75" s="90">
        <f>I75-K75</f>
        <v>43000</v>
      </c>
      <c r="N75" s="4">
        <f>IF(ISERROR(K75/I75),"",K75/I75)</f>
        <v>0.49411764705882355</v>
      </c>
      <c r="O75" s="91">
        <f>I75/E75</f>
        <v>4047.6190476190477</v>
      </c>
      <c r="P75" s="91">
        <f>K75/E75</f>
        <v>2000</v>
      </c>
      <c r="Q75" s="79">
        <v>2</v>
      </c>
      <c r="R75" s="79">
        <v>1</v>
      </c>
      <c r="S75" s="79" t="s">
        <v>61</v>
      </c>
      <c r="T75" s="5">
        <v>70</v>
      </c>
      <c r="U75" s="9"/>
      <c r="W75" s="86">
        <f t="shared" si="87"/>
        <v>70.900000000000006</v>
      </c>
      <c r="X75" s="87">
        <f t="shared" si="87"/>
        <v>21</v>
      </c>
      <c r="Y75" s="92">
        <f t="shared" si="88"/>
        <v>210</v>
      </c>
      <c r="Z75" s="90">
        <f t="shared" si="88"/>
        <v>85000</v>
      </c>
      <c r="AA75" s="90">
        <f>K75</f>
        <v>42000</v>
      </c>
      <c r="AB75" s="90">
        <f t="shared" si="89"/>
        <v>43000</v>
      </c>
      <c r="AC75" s="4">
        <f t="shared" si="89"/>
        <v>0.49411764705882355</v>
      </c>
      <c r="AD75" s="91">
        <f t="shared" si="89"/>
        <v>4047.6190476190477</v>
      </c>
      <c r="AE75" s="79" t="str">
        <f>S75</f>
        <v>복</v>
      </c>
      <c r="AF75" s="79" t="str">
        <f>Q75&amp;"/"&amp;R75</f>
        <v>2/1</v>
      </c>
      <c r="AH75" s="20" t="str">
        <f t="shared" si="86"/>
        <v>매화마을주공3단지</v>
      </c>
      <c r="AI75" s="87">
        <f t="shared" si="85"/>
        <v>21</v>
      </c>
      <c r="AJ75" s="79" t="str">
        <f>IF(AI75="","",$AJ$2)</f>
        <v>A-</v>
      </c>
      <c r="AK75" s="79" t="s">
        <v>13</v>
      </c>
      <c r="AL75" s="79" t="s">
        <v>62</v>
      </c>
      <c r="AM75" s="79" t="s">
        <v>63</v>
      </c>
      <c r="AN75" s="79" t="str">
        <f>IF(AI75="","",$AN$2)</f>
        <v>C</v>
      </c>
      <c r="AO75" s="79" t="str">
        <f>IF(N75="","",IF(N75&gt;=$AO$1/100,"O","X"))</f>
        <v>X</v>
      </c>
      <c r="AP75" s="79" t="str">
        <f>IF(I75="","",IF(I75&lt;=$AP$1,"O","X"))</f>
        <v>X</v>
      </c>
      <c r="AQ75" s="79" t="str">
        <f>IF(O75="","",IF(O75&lt;=$AQ$1,"O","X"))</f>
        <v>X</v>
      </c>
      <c r="AR75" s="79" t="str">
        <f>IF(M75="","",IF(M75&lt;=$AR$1,"O","X"))</f>
        <v>X</v>
      </c>
      <c r="AS75" s="79" t="s">
        <v>2</v>
      </c>
      <c r="AT75" s="79" t="str">
        <f>IF(OR(F75="",AI75=""),"",IF(AND((F75&lt;=85),(AI75&gt;=15)),"O","X"))</f>
        <v>O</v>
      </c>
      <c r="AU75" s="79" t="str">
        <f>IF(C75="","",IF(C75&gt;=$AU$1,"O","X"))</f>
        <v>O</v>
      </c>
      <c r="AV75" s="79" t="str">
        <f>IF(AO75="","",IF(AND(AO75="O",AP75="O",AR75="O",AT75="O",AU75="O"),"후보","X"))</f>
        <v>X</v>
      </c>
    </row>
    <row r="76" spans="1:48" x14ac:dyDescent="0.3">
      <c r="A76" s="9"/>
      <c r="B76" s="79"/>
      <c r="C76" s="6"/>
      <c r="D76" s="9"/>
      <c r="E76" s="14"/>
      <c r="F76" s="86"/>
      <c r="G76" s="9"/>
      <c r="H76" s="9"/>
      <c r="I76" s="9"/>
      <c r="J76" s="9"/>
      <c r="K76" s="9"/>
      <c r="L76" s="9"/>
      <c r="M76" s="9"/>
      <c r="N76" s="9"/>
      <c r="O76" s="91"/>
      <c r="P76" s="91"/>
      <c r="Q76" s="87"/>
      <c r="R76" s="87"/>
      <c r="S76" s="9"/>
      <c r="T76" s="47"/>
      <c r="U76" s="9"/>
      <c r="W76" s="67" t="str">
        <f>$A$4&amp;" "&amp;A77&amp;"("&amp;B77&amp;","&amp;C77&amp;"^)"</f>
        <v>야탑동 탑주공('93.05.,701^)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86"/>
        <v/>
      </c>
      <c r="AI76" s="106" t="str">
        <f t="shared" si="85"/>
        <v/>
      </c>
      <c r="AJ76" s="79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79"/>
    </row>
    <row r="77" spans="1:48" x14ac:dyDescent="0.3">
      <c r="A77" s="9" t="s">
        <v>1123</v>
      </c>
      <c r="B77" s="10" t="s">
        <v>1668</v>
      </c>
      <c r="C77" s="88">
        <v>701</v>
      </c>
      <c r="D77" s="86">
        <v>50.3</v>
      </c>
      <c r="E77" s="87">
        <v>15</v>
      </c>
      <c r="F77" s="86">
        <v>35.299999999999997</v>
      </c>
      <c r="G77" s="17">
        <v>11</v>
      </c>
      <c r="H77" s="88">
        <v>354</v>
      </c>
      <c r="I77" s="89">
        <v>63000</v>
      </c>
      <c r="J77" s="89" t="s">
        <v>65</v>
      </c>
      <c r="K77" s="89">
        <v>29000</v>
      </c>
      <c r="L77" s="89" t="s">
        <v>65</v>
      </c>
      <c r="M77" s="90">
        <f>I77-K77</f>
        <v>34000</v>
      </c>
      <c r="N77" s="4">
        <f>IF(ISERROR(K77/I77),"",K77/I77)</f>
        <v>0.46031746031746029</v>
      </c>
      <c r="O77" s="91">
        <f>I77/E77</f>
        <v>4200</v>
      </c>
      <c r="P77" s="91">
        <f>K77/E77</f>
        <v>1933.3333333333333</v>
      </c>
      <c r="Q77" s="79">
        <v>2</v>
      </c>
      <c r="R77" s="79">
        <v>1</v>
      </c>
      <c r="S77" s="79" t="s">
        <v>61</v>
      </c>
      <c r="T77" s="5" t="s">
        <v>264</v>
      </c>
      <c r="U77" s="9"/>
      <c r="W77" s="86">
        <f t="shared" ref="W77:X79" si="90">D77</f>
        <v>50.3</v>
      </c>
      <c r="X77" s="87">
        <f t="shared" si="90"/>
        <v>15</v>
      </c>
      <c r="Y77" s="92">
        <f t="shared" ref="Y77:Z79" si="91">H77</f>
        <v>354</v>
      </c>
      <c r="Z77" s="90">
        <f t="shared" si="91"/>
        <v>63000</v>
      </c>
      <c r="AA77" s="90">
        <f>K77</f>
        <v>29000</v>
      </c>
      <c r="AB77" s="90">
        <f t="shared" ref="AB77:AD79" si="92">M77</f>
        <v>34000</v>
      </c>
      <c r="AC77" s="4">
        <f t="shared" si="92"/>
        <v>0.46031746031746029</v>
      </c>
      <c r="AD77" s="91">
        <f t="shared" si="92"/>
        <v>4200</v>
      </c>
      <c r="AE77" s="79" t="str">
        <f>S77</f>
        <v>복</v>
      </c>
      <c r="AF77" s="79" t="str">
        <f>Q77&amp;"/"&amp;R77</f>
        <v>2/1</v>
      </c>
      <c r="AH77" s="20" t="str">
        <f t="shared" si="86"/>
        <v>탑주공</v>
      </c>
      <c r="AI77" s="87">
        <f t="shared" si="85"/>
        <v>15</v>
      </c>
      <c r="AJ77" s="79" t="str">
        <f>IF(AI77="","",$AJ$2)</f>
        <v>A-</v>
      </c>
      <c r="AK77" s="79" t="s">
        <v>13</v>
      </c>
      <c r="AL77" s="79" t="s">
        <v>62</v>
      </c>
      <c r="AM77" s="79" t="s">
        <v>63</v>
      </c>
      <c r="AN77" s="79" t="str">
        <f>IF(AI77="","",$AN$2)</f>
        <v>C</v>
      </c>
      <c r="AO77" s="79" t="str">
        <f>IF(N77="","",IF(N77&gt;=$AO$1/100,"O","X"))</f>
        <v>X</v>
      </c>
      <c r="AP77" s="79" t="str">
        <f>IF(I77="","",IF(I77&lt;=$AP$1,"O","X"))</f>
        <v>X</v>
      </c>
      <c r="AQ77" s="79" t="str">
        <f>IF(O77="","",IF(O77&lt;=$AQ$1,"O","X"))</f>
        <v>X</v>
      </c>
      <c r="AR77" s="79" t="str">
        <f>IF(M77="","",IF(M77&lt;=$AR$1,"O","X"))</f>
        <v>X</v>
      </c>
      <c r="AS77" s="79" t="s">
        <v>2</v>
      </c>
      <c r="AT77" s="79" t="str">
        <f>IF(OR(F77="",AI77=""),"",IF(AND((F77&lt;=85),(AI77&gt;=15)),"O","X"))</f>
        <v>O</v>
      </c>
      <c r="AU77" s="79" t="str">
        <f>IF(C77="","",IF(C77&gt;=$AU$1,"O","X"))</f>
        <v>O</v>
      </c>
      <c r="AV77" s="79" t="str">
        <f>IF(AO77="","",IF(AND(AO77="O",AP77="O",AR77="O",AT77="O",AU77="O"),"후보","X"))</f>
        <v>X</v>
      </c>
    </row>
    <row r="78" spans="1:48" x14ac:dyDescent="0.3">
      <c r="A78" s="9" t="s">
        <v>1123</v>
      </c>
      <c r="B78" s="10" t="s">
        <v>1668</v>
      </c>
      <c r="C78" s="88">
        <v>701</v>
      </c>
      <c r="D78" s="86">
        <v>52.3</v>
      </c>
      <c r="E78" s="87">
        <v>16</v>
      </c>
      <c r="F78" s="86">
        <v>36</v>
      </c>
      <c r="G78" s="17">
        <v>11</v>
      </c>
      <c r="H78" s="88">
        <v>80</v>
      </c>
      <c r="I78" s="89"/>
      <c r="J78" s="89"/>
      <c r="K78" s="89">
        <v>30000</v>
      </c>
      <c r="L78" s="89" t="s">
        <v>78</v>
      </c>
      <c r="M78" s="90">
        <f>I78-K78</f>
        <v>-30000</v>
      </c>
      <c r="N78" s="4" t="str">
        <f>IF(ISERROR(K78/I78),"",K78/I78)</f>
        <v/>
      </c>
      <c r="O78" s="91">
        <f>I78/E78</f>
        <v>0</v>
      </c>
      <c r="P78" s="91">
        <f>K78/E78</f>
        <v>1875</v>
      </c>
      <c r="Q78" s="79">
        <v>2</v>
      </c>
      <c r="R78" s="79">
        <v>1</v>
      </c>
      <c r="S78" s="79" t="s">
        <v>61</v>
      </c>
      <c r="T78" s="5" t="s">
        <v>273</v>
      </c>
      <c r="U78" s="9"/>
      <c r="W78" s="86">
        <f t="shared" si="90"/>
        <v>52.3</v>
      </c>
      <c r="X78" s="87">
        <f t="shared" si="90"/>
        <v>16</v>
      </c>
      <c r="Y78" s="92">
        <f t="shared" si="91"/>
        <v>80</v>
      </c>
      <c r="Z78" s="90">
        <f t="shared" si="91"/>
        <v>0</v>
      </c>
      <c r="AA78" s="90">
        <f>K78</f>
        <v>30000</v>
      </c>
      <c r="AB78" s="90">
        <f t="shared" si="92"/>
        <v>-30000</v>
      </c>
      <c r="AC78" s="4" t="str">
        <f t="shared" si="92"/>
        <v/>
      </c>
      <c r="AD78" s="91">
        <f t="shared" si="92"/>
        <v>0</v>
      </c>
      <c r="AE78" s="79" t="str">
        <f>S78</f>
        <v>복</v>
      </c>
      <c r="AF78" s="79" t="str">
        <f>Q78&amp;"/"&amp;R78</f>
        <v>2/1</v>
      </c>
      <c r="AH78" s="20" t="str">
        <f t="shared" si="86"/>
        <v>탑주공</v>
      </c>
      <c r="AI78" s="87">
        <f t="shared" si="85"/>
        <v>16</v>
      </c>
      <c r="AJ78" s="79" t="str">
        <f>IF(AI78="","",$AJ$2)</f>
        <v>A-</v>
      </c>
      <c r="AK78" s="79" t="s">
        <v>13</v>
      </c>
      <c r="AL78" s="79" t="s">
        <v>62</v>
      </c>
      <c r="AM78" s="79" t="s">
        <v>63</v>
      </c>
      <c r="AN78" s="79" t="str">
        <f>IF(AI78="","",$AN$2)</f>
        <v>C</v>
      </c>
      <c r="AO78" s="79" t="str">
        <f>IF(N78="","",IF(N78&gt;=$AO$1/100,"O","X"))</f>
        <v/>
      </c>
      <c r="AP78" s="79" t="str">
        <f>IF(I78="","",IF(I78&lt;=$AP$1,"O","X"))</f>
        <v/>
      </c>
      <c r="AQ78" s="79" t="str">
        <f>IF(O78="","",IF(O78&lt;=$AQ$1,"O","X"))</f>
        <v>O</v>
      </c>
      <c r="AR78" s="79" t="str">
        <f>IF(M78="","",IF(M78&lt;=$AR$1,"O","X"))</f>
        <v>O</v>
      </c>
      <c r="AS78" s="79" t="s">
        <v>2</v>
      </c>
      <c r="AT78" s="79" t="str">
        <f>IF(OR(F78="",AI78=""),"",IF(AND((F78&lt;=85),(AI78&gt;=15)),"O","X"))</f>
        <v>O</v>
      </c>
      <c r="AU78" s="79" t="str">
        <f>IF(C78="","",IF(C78&gt;=$AU$1,"O","X"))</f>
        <v>O</v>
      </c>
      <c r="AV78" s="79" t="str">
        <f>IF(AO78="","",IF(AND(AO78="O",AP78="O",AR78="O",AT78="O",AU78="O"),"후보","X"))</f>
        <v/>
      </c>
    </row>
    <row r="79" spans="1:48" x14ac:dyDescent="0.3">
      <c r="A79" s="9" t="s">
        <v>1123</v>
      </c>
      <c r="B79" s="10" t="s">
        <v>1668</v>
      </c>
      <c r="C79" s="88">
        <v>701</v>
      </c>
      <c r="D79" s="86">
        <v>57.5</v>
      </c>
      <c r="E79" s="87">
        <v>17</v>
      </c>
      <c r="F79" s="86">
        <v>41.9</v>
      </c>
      <c r="G79" s="17">
        <v>13</v>
      </c>
      <c r="H79" s="88">
        <v>267</v>
      </c>
      <c r="I79" s="89">
        <v>71000</v>
      </c>
      <c r="J79" s="89" t="s">
        <v>79</v>
      </c>
      <c r="K79" s="89">
        <v>33000</v>
      </c>
      <c r="L79" s="89" t="s">
        <v>79</v>
      </c>
      <c r="M79" s="90">
        <f>I79-K79</f>
        <v>38000</v>
      </c>
      <c r="N79" s="4">
        <f>IF(ISERROR(K79/I79),"",K79/I79)</f>
        <v>0.46478873239436619</v>
      </c>
      <c r="O79" s="91">
        <f>I79/E79</f>
        <v>4176.4705882352937</v>
      </c>
      <c r="P79" s="91">
        <f>K79/E79</f>
        <v>1941.1764705882354</v>
      </c>
      <c r="Q79" s="79">
        <v>2</v>
      </c>
      <c r="R79" s="79">
        <v>1</v>
      </c>
      <c r="S79" s="79" t="s">
        <v>61</v>
      </c>
      <c r="T79" s="5">
        <v>57</v>
      </c>
      <c r="U79" s="9"/>
      <c r="W79" s="86">
        <f t="shared" si="90"/>
        <v>57.5</v>
      </c>
      <c r="X79" s="87">
        <f t="shared" si="90"/>
        <v>17</v>
      </c>
      <c r="Y79" s="92">
        <f t="shared" si="91"/>
        <v>267</v>
      </c>
      <c r="Z79" s="90">
        <f t="shared" si="91"/>
        <v>71000</v>
      </c>
      <c r="AA79" s="90">
        <f>K79</f>
        <v>33000</v>
      </c>
      <c r="AB79" s="90">
        <f t="shared" si="92"/>
        <v>38000</v>
      </c>
      <c r="AC79" s="4">
        <f t="shared" si="92"/>
        <v>0.46478873239436619</v>
      </c>
      <c r="AD79" s="91">
        <f t="shared" si="92"/>
        <v>4176.4705882352937</v>
      </c>
      <c r="AE79" s="79" t="str">
        <f>S79</f>
        <v>복</v>
      </c>
      <c r="AF79" s="79" t="str">
        <f>Q79&amp;"/"&amp;R79</f>
        <v>2/1</v>
      </c>
      <c r="AH79" s="20" t="str">
        <f t="shared" si="86"/>
        <v>탑주공</v>
      </c>
      <c r="AI79" s="87">
        <f t="shared" si="85"/>
        <v>17</v>
      </c>
      <c r="AJ79" s="79" t="str">
        <f>IF(AI79="","",$AJ$2)</f>
        <v>A-</v>
      </c>
      <c r="AK79" s="79" t="s">
        <v>13</v>
      </c>
      <c r="AL79" s="79" t="s">
        <v>62</v>
      </c>
      <c r="AM79" s="79" t="s">
        <v>63</v>
      </c>
      <c r="AN79" s="79" t="str">
        <f>IF(AI79="","",$AN$2)</f>
        <v>C</v>
      </c>
      <c r="AO79" s="79" t="str">
        <f>IF(N79="","",IF(N79&gt;=$AO$1/100,"O","X"))</f>
        <v>X</v>
      </c>
      <c r="AP79" s="79" t="str">
        <f>IF(I79="","",IF(I79&lt;=$AP$1,"O","X"))</f>
        <v>X</v>
      </c>
      <c r="AQ79" s="79" t="str">
        <f>IF(O79="","",IF(O79&lt;=$AQ$1,"O","X"))</f>
        <v>X</v>
      </c>
      <c r="AR79" s="79" t="str">
        <f>IF(M79="","",IF(M79&lt;=$AR$1,"O","X"))</f>
        <v>X</v>
      </c>
      <c r="AS79" s="79" t="s">
        <v>2</v>
      </c>
      <c r="AT79" s="79" t="str">
        <f>IF(OR(F79="",AI79=""),"",IF(AND((F79&lt;=85),(AI79&gt;=15)),"O","X"))</f>
        <v>O</v>
      </c>
      <c r="AU79" s="79" t="str">
        <f>IF(C79="","",IF(C79&gt;=$AU$1,"O","X"))</f>
        <v>O</v>
      </c>
      <c r="AV79" s="79" t="str">
        <f>IF(AO79="","",IF(AND(AO79="O",AP79="O",AR79="O",AT79="O",AU79="O"),"후보","X"))</f>
        <v>X</v>
      </c>
    </row>
    <row r="80" spans="1:48" x14ac:dyDescent="0.3">
      <c r="A80" s="9"/>
      <c r="B80" s="79"/>
      <c r="C80" s="6"/>
      <c r="D80" s="9"/>
      <c r="E80" s="14"/>
      <c r="F80" s="86"/>
      <c r="G80" s="9"/>
      <c r="H80" s="9"/>
      <c r="I80" s="9"/>
      <c r="J80" s="9"/>
      <c r="K80" s="9"/>
      <c r="L80" s="9"/>
      <c r="M80" s="9"/>
      <c r="N80" s="9"/>
      <c r="O80" s="91"/>
      <c r="P80" s="91"/>
      <c r="Q80" s="87"/>
      <c r="R80" s="87"/>
      <c r="S80" s="9"/>
      <c r="T80" s="47"/>
      <c r="U80" s="9"/>
      <c r="W80" s="67" t="str">
        <f>$A$4&amp;" "&amp;A81&amp;"("&amp;B81&amp;","&amp;C81&amp;"^)"</f>
        <v>야탑동 매화마을현대벽산('94.11.,252^)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86"/>
        <v/>
      </c>
      <c r="AI80" s="106" t="str">
        <f t="shared" si="85"/>
        <v/>
      </c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</row>
    <row r="81" spans="1:48" x14ac:dyDescent="0.3">
      <c r="A81" s="9" t="s">
        <v>1127</v>
      </c>
      <c r="B81" s="10" t="s">
        <v>1644</v>
      </c>
      <c r="C81" s="88">
        <v>252</v>
      </c>
      <c r="D81" s="86">
        <v>57.8</v>
      </c>
      <c r="E81" s="87">
        <v>17</v>
      </c>
      <c r="F81" s="86">
        <v>51.2</v>
      </c>
      <c r="G81" s="17">
        <v>15</v>
      </c>
      <c r="H81" s="88">
        <v>112</v>
      </c>
      <c r="I81" s="89"/>
      <c r="J81" s="89"/>
      <c r="K81" s="89"/>
      <c r="L81" s="89"/>
      <c r="M81" s="90">
        <f>I81-K81</f>
        <v>0</v>
      </c>
      <c r="N81" s="4" t="str">
        <f>IF(ISERROR(K81/I81),"",K81/I81)</f>
        <v/>
      </c>
      <c r="O81" s="91">
        <f>I81/E81</f>
        <v>0</v>
      </c>
      <c r="P81" s="91">
        <f>K81/E81</f>
        <v>0</v>
      </c>
      <c r="Q81" s="79">
        <v>2</v>
      </c>
      <c r="R81" s="79">
        <v>1</v>
      </c>
      <c r="S81" s="79" t="s">
        <v>72</v>
      </c>
      <c r="T81" s="5">
        <v>57</v>
      </c>
      <c r="U81" s="9"/>
      <c r="W81" s="86">
        <f>D81</f>
        <v>57.8</v>
      </c>
      <c r="X81" s="87">
        <f>E81</f>
        <v>17</v>
      </c>
      <c r="Y81" s="92">
        <f>H81</f>
        <v>112</v>
      </c>
      <c r="Z81" s="90">
        <f>I81</f>
        <v>0</v>
      </c>
      <c r="AA81" s="90">
        <f>K81</f>
        <v>0</v>
      </c>
      <c r="AB81" s="90">
        <f t="shared" ref="AB81:AD82" si="93">M81</f>
        <v>0</v>
      </c>
      <c r="AC81" s="4" t="str">
        <f t="shared" si="93"/>
        <v/>
      </c>
      <c r="AD81" s="91">
        <f t="shared" si="93"/>
        <v>0</v>
      </c>
      <c r="AE81" s="79" t="str">
        <f>S81</f>
        <v>계</v>
      </c>
      <c r="AF81" s="79" t="str">
        <f>Q81&amp;"/"&amp;R81</f>
        <v>2/1</v>
      </c>
      <c r="AH81" s="20" t="str">
        <f t="shared" si="86"/>
        <v>매화마을현대벽산</v>
      </c>
      <c r="AI81" s="87">
        <f t="shared" si="85"/>
        <v>17</v>
      </c>
      <c r="AJ81" s="79" t="str">
        <f>IF(AI81="","",$AJ$2)</f>
        <v>A-</v>
      </c>
      <c r="AK81" s="79" t="s">
        <v>13</v>
      </c>
      <c r="AL81" s="79" t="s">
        <v>62</v>
      </c>
      <c r="AM81" s="79" t="s">
        <v>63</v>
      </c>
      <c r="AN81" s="79" t="str">
        <f>IF(AI81="","",$AN$2)</f>
        <v>C</v>
      </c>
      <c r="AO81" s="79" t="str">
        <f>IF(N81="","",IF(N81&gt;=$AO$1/100,"O","X"))</f>
        <v/>
      </c>
      <c r="AP81" s="79" t="str">
        <f>IF(I81="","",IF(I81&lt;=$AP$1,"O","X"))</f>
        <v/>
      </c>
      <c r="AQ81" s="79" t="str">
        <f>IF(O81="","",IF(O81&lt;=$AQ$1,"O","X"))</f>
        <v>O</v>
      </c>
      <c r="AR81" s="79" t="str">
        <f>IF(M81="","",IF(M81&lt;=$AR$1,"O","X"))</f>
        <v>O</v>
      </c>
      <c r="AS81" s="79" t="s">
        <v>2</v>
      </c>
      <c r="AT81" s="79" t="str">
        <f>IF(OR(F81="",AI81=""),"",IF(AND((F81&lt;=85),(AI81&gt;=15)),"O","X"))</f>
        <v>O</v>
      </c>
      <c r="AU81" s="79" t="str">
        <f>IF(C81="","",IF(C81&gt;=$AU$1,"O","X"))</f>
        <v>X</v>
      </c>
      <c r="AV81" s="79" t="str">
        <f>IF(AO81="","",IF(AND(AO81="O",AP81="O",AR81="O",AT81="O",AU81="O"),"후보","X"))</f>
        <v/>
      </c>
    </row>
    <row r="82" spans="1:48" x14ac:dyDescent="0.3">
      <c r="A82" s="9" t="s">
        <v>1127</v>
      </c>
      <c r="B82" s="10" t="s">
        <v>1644</v>
      </c>
      <c r="C82" s="88">
        <v>252</v>
      </c>
      <c r="D82" s="86">
        <v>67.8</v>
      </c>
      <c r="E82" s="87">
        <v>21</v>
      </c>
      <c r="F82" s="86">
        <v>59.9</v>
      </c>
      <c r="G82" s="17">
        <v>18</v>
      </c>
      <c r="H82" s="88">
        <v>140</v>
      </c>
      <c r="I82" s="89"/>
      <c r="J82" s="89"/>
      <c r="K82" s="89"/>
      <c r="L82" s="89"/>
      <c r="M82" s="90">
        <f>I82-K82</f>
        <v>0</v>
      </c>
      <c r="N82" s="4" t="str">
        <f>IF(ISERROR(K82/I82),"",K82/I82)</f>
        <v/>
      </c>
      <c r="O82" s="91">
        <f>I82/E82</f>
        <v>0</v>
      </c>
      <c r="P82" s="91">
        <f>K82/E82</f>
        <v>0</v>
      </c>
      <c r="Q82" s="79">
        <v>3</v>
      </c>
      <c r="R82" s="79">
        <v>1</v>
      </c>
      <c r="S82" s="79" t="s">
        <v>72</v>
      </c>
      <c r="T82" s="5">
        <v>67</v>
      </c>
      <c r="U82" s="9"/>
      <c r="W82" s="86">
        <f>D82</f>
        <v>67.8</v>
      </c>
      <c r="X82" s="87">
        <f>E82</f>
        <v>21</v>
      </c>
      <c r="Y82" s="92">
        <f>H82</f>
        <v>140</v>
      </c>
      <c r="Z82" s="90">
        <f>I82</f>
        <v>0</v>
      </c>
      <c r="AA82" s="90">
        <f>K82</f>
        <v>0</v>
      </c>
      <c r="AB82" s="90">
        <f t="shared" si="93"/>
        <v>0</v>
      </c>
      <c r="AC82" s="4" t="str">
        <f t="shared" si="93"/>
        <v/>
      </c>
      <c r="AD82" s="91">
        <f t="shared" si="93"/>
        <v>0</v>
      </c>
      <c r="AE82" s="79" t="str">
        <f>S82</f>
        <v>계</v>
      </c>
      <c r="AF82" s="79" t="str">
        <f>Q82&amp;"/"&amp;R82</f>
        <v>3/1</v>
      </c>
      <c r="AH82" s="20" t="str">
        <f t="shared" si="86"/>
        <v>매화마을현대벽산</v>
      </c>
      <c r="AI82" s="87">
        <f t="shared" si="85"/>
        <v>21</v>
      </c>
      <c r="AJ82" s="79" t="str">
        <f>IF(AI82="","",$AJ$2)</f>
        <v>A-</v>
      </c>
      <c r="AK82" s="79" t="s">
        <v>13</v>
      </c>
      <c r="AL82" s="79" t="s">
        <v>62</v>
      </c>
      <c r="AM82" s="79" t="s">
        <v>63</v>
      </c>
      <c r="AN82" s="79" t="str">
        <f>IF(AI82="","",$AN$2)</f>
        <v>C</v>
      </c>
      <c r="AO82" s="79" t="str">
        <f>IF(N82="","",IF(N82&gt;=$AO$1/100,"O","X"))</f>
        <v/>
      </c>
      <c r="AP82" s="79" t="str">
        <f>IF(I82="","",IF(I82&lt;=$AP$1,"O","X"))</f>
        <v/>
      </c>
      <c r="AQ82" s="79" t="str">
        <f>IF(O82="","",IF(O82&lt;=$AQ$1,"O","X"))</f>
        <v>O</v>
      </c>
      <c r="AR82" s="79" t="str">
        <f>IF(M82="","",IF(M82&lt;=$AR$1,"O","X"))</f>
        <v>O</v>
      </c>
      <c r="AS82" s="79" t="s">
        <v>2</v>
      </c>
      <c r="AT82" s="79" t="str">
        <f>IF(OR(F82="",AI82=""),"",IF(AND((F82&lt;=85),(AI82&gt;=15)),"O","X"))</f>
        <v>O</v>
      </c>
      <c r="AU82" s="79" t="str">
        <f>IF(C82="","",IF(C82&gt;=$AU$1,"O","X"))</f>
        <v>X</v>
      </c>
      <c r="AV82" s="79" t="str">
        <f>IF(AO82="","",IF(AND(AO82="O",AP82="O",AR82="O",AT82="O",AU82="O"),"후보","X"))</f>
        <v/>
      </c>
    </row>
    <row r="83" spans="1:48" x14ac:dyDescent="0.3">
      <c r="A83" s="9"/>
      <c r="B83" s="79"/>
      <c r="C83" s="6"/>
      <c r="D83" s="9"/>
      <c r="E83" s="14"/>
      <c r="F83" s="86"/>
      <c r="G83" s="9"/>
      <c r="H83" s="9"/>
      <c r="I83" s="9"/>
      <c r="J83" s="9"/>
      <c r="K83" s="9"/>
      <c r="L83" s="9"/>
      <c r="M83" s="9"/>
      <c r="N83" s="9"/>
      <c r="O83" s="91"/>
      <c r="P83" s="91"/>
      <c r="Q83" s="87"/>
      <c r="R83" s="87"/>
      <c r="S83" s="9"/>
      <c r="T83" s="47"/>
      <c r="U83" s="9"/>
      <c r="W83" s="67" t="str">
        <f>$A$4&amp;" "&amp;A84&amp;"("&amp;B84&amp;","&amp;C84&amp;"^)"</f>
        <v>야탑동 탑선경('92.08.,976^)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86"/>
        <v/>
      </c>
      <c r="AI83" s="106" t="str">
        <f t="shared" si="85"/>
        <v/>
      </c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</row>
    <row r="84" spans="1:48" x14ac:dyDescent="0.3">
      <c r="A84" s="9" t="s">
        <v>1145</v>
      </c>
      <c r="B84" s="10" t="s">
        <v>1679</v>
      </c>
      <c r="C84" s="88">
        <v>976</v>
      </c>
      <c r="D84" s="86">
        <v>67.8</v>
      </c>
      <c r="E84" s="87">
        <v>21</v>
      </c>
      <c r="F84" s="86">
        <v>51.8</v>
      </c>
      <c r="G84" s="17">
        <v>16</v>
      </c>
      <c r="H84" s="88">
        <v>196</v>
      </c>
      <c r="I84" s="89">
        <v>96000</v>
      </c>
      <c r="J84" s="89" t="s">
        <v>82</v>
      </c>
      <c r="K84" s="89">
        <v>48000</v>
      </c>
      <c r="L84" s="89" t="s">
        <v>66</v>
      </c>
      <c r="M84" s="90">
        <f>I84-K84</f>
        <v>48000</v>
      </c>
      <c r="N84" s="4">
        <f>IF(ISERROR(K84/I84),"",K84/I84)</f>
        <v>0.5</v>
      </c>
      <c r="O84" s="91">
        <f>I84/E84</f>
        <v>4571.4285714285716</v>
      </c>
      <c r="P84" s="91">
        <f>K84/E84</f>
        <v>2285.7142857142858</v>
      </c>
      <c r="Q84" s="79">
        <v>2</v>
      </c>
      <c r="R84" s="79">
        <v>1</v>
      </c>
      <c r="S84" s="79" t="s">
        <v>72</v>
      </c>
      <c r="T84" s="5">
        <v>67</v>
      </c>
      <c r="U84" s="9"/>
      <c r="W84" s="86">
        <f t="shared" ref="W84:X87" si="94">D84</f>
        <v>67.8</v>
      </c>
      <c r="X84" s="87">
        <f t="shared" si="94"/>
        <v>21</v>
      </c>
      <c r="Y84" s="92">
        <f t="shared" ref="Y84:Z87" si="95">H84</f>
        <v>196</v>
      </c>
      <c r="Z84" s="90">
        <f t="shared" si="95"/>
        <v>96000</v>
      </c>
      <c r="AA84" s="90">
        <f>K84</f>
        <v>48000</v>
      </c>
      <c r="AB84" s="90">
        <f t="shared" ref="AB84:AD87" si="96">M84</f>
        <v>48000</v>
      </c>
      <c r="AC84" s="4">
        <f t="shared" si="96"/>
        <v>0.5</v>
      </c>
      <c r="AD84" s="91">
        <f t="shared" si="96"/>
        <v>4571.4285714285716</v>
      </c>
      <c r="AE84" s="79" t="str">
        <f>S84</f>
        <v>계</v>
      </c>
      <c r="AF84" s="79" t="str">
        <f>Q84&amp;"/"&amp;R84</f>
        <v>2/1</v>
      </c>
      <c r="AH84" s="20" t="str">
        <f t="shared" si="86"/>
        <v>탑선경</v>
      </c>
      <c r="AI84" s="87">
        <f t="shared" si="85"/>
        <v>21</v>
      </c>
      <c r="AJ84" s="79" t="str">
        <f>IF(AI84="","",$AJ$2)</f>
        <v>A-</v>
      </c>
      <c r="AK84" s="79" t="s">
        <v>13</v>
      </c>
      <c r="AL84" s="79" t="s">
        <v>62</v>
      </c>
      <c r="AM84" s="79" t="s">
        <v>63</v>
      </c>
      <c r="AN84" s="79" t="str">
        <f>IF(AI84="","",$AN$2)</f>
        <v>C</v>
      </c>
      <c r="AO84" s="79" t="str">
        <f>IF(N84="","",IF(N84&gt;=$AO$1/100,"O","X"))</f>
        <v>X</v>
      </c>
      <c r="AP84" s="79" t="str">
        <f>IF(I84="","",IF(I84&lt;=$AP$1,"O","X"))</f>
        <v>X</v>
      </c>
      <c r="AQ84" s="79" t="str">
        <f>IF(O84="","",IF(O84&lt;=$AQ$1,"O","X"))</f>
        <v>X</v>
      </c>
      <c r="AR84" s="79" t="str">
        <f>IF(M84="","",IF(M84&lt;=$AR$1,"O","X"))</f>
        <v>X</v>
      </c>
      <c r="AS84" s="79" t="s">
        <v>2</v>
      </c>
      <c r="AT84" s="79" t="str">
        <f>IF(OR(F84="",AI84=""),"",IF(AND((F84&lt;=85),(AI84&gt;=15)),"O","X"))</f>
        <v>O</v>
      </c>
      <c r="AU84" s="79" t="str">
        <f>IF(C84="","",IF(C84&gt;=$AU$1,"O","X"))</f>
        <v>O</v>
      </c>
      <c r="AV84" s="79" t="str">
        <f>IF(AO84="","",IF(AND(AO84="O",AP84="O",AR84="O",AT84="O",AU84="O"),"후보","X"))</f>
        <v>X</v>
      </c>
    </row>
    <row r="85" spans="1:48" x14ac:dyDescent="0.3">
      <c r="A85" s="9" t="s">
        <v>1145</v>
      </c>
      <c r="B85" s="10" t="s">
        <v>1679</v>
      </c>
      <c r="C85" s="88">
        <v>976</v>
      </c>
      <c r="D85" s="86">
        <v>105.5</v>
      </c>
      <c r="E85" s="87">
        <v>32</v>
      </c>
      <c r="F85" s="86">
        <v>83.7</v>
      </c>
      <c r="G85" s="17">
        <v>25</v>
      </c>
      <c r="H85" s="88">
        <v>448</v>
      </c>
      <c r="I85" s="89">
        <v>123000</v>
      </c>
      <c r="J85" s="89" t="s">
        <v>69</v>
      </c>
      <c r="K85" s="89">
        <v>60000</v>
      </c>
      <c r="L85" s="89" t="s">
        <v>81</v>
      </c>
      <c r="M85" s="90">
        <f>I85-K85</f>
        <v>63000</v>
      </c>
      <c r="N85" s="4">
        <f>IF(ISERROR(K85/I85),"",K85/I85)</f>
        <v>0.48780487804878048</v>
      </c>
      <c r="O85" s="91">
        <f>I85/E85</f>
        <v>3843.75</v>
      </c>
      <c r="P85" s="91">
        <f>K85/E85</f>
        <v>1875</v>
      </c>
      <c r="Q85" s="79">
        <v>3</v>
      </c>
      <c r="R85" s="79">
        <v>2</v>
      </c>
      <c r="S85" s="79" t="s">
        <v>72</v>
      </c>
      <c r="T85" s="5">
        <v>105</v>
      </c>
      <c r="U85" s="9"/>
      <c r="W85" s="86">
        <f t="shared" si="94"/>
        <v>105.5</v>
      </c>
      <c r="X85" s="87">
        <f t="shared" si="94"/>
        <v>32</v>
      </c>
      <c r="Y85" s="92">
        <f t="shared" si="95"/>
        <v>448</v>
      </c>
      <c r="Z85" s="90">
        <f t="shared" si="95"/>
        <v>123000</v>
      </c>
      <c r="AA85" s="90">
        <f>K85</f>
        <v>60000</v>
      </c>
      <c r="AB85" s="90">
        <f t="shared" si="96"/>
        <v>63000</v>
      </c>
      <c r="AC85" s="4">
        <f t="shared" si="96"/>
        <v>0.48780487804878048</v>
      </c>
      <c r="AD85" s="91">
        <f t="shared" si="96"/>
        <v>3843.75</v>
      </c>
      <c r="AE85" s="79" t="str">
        <f>S85</f>
        <v>계</v>
      </c>
      <c r="AF85" s="79" t="str">
        <f>Q85&amp;"/"&amp;R85</f>
        <v>3/2</v>
      </c>
      <c r="AH85" s="20" t="str">
        <f t="shared" si="86"/>
        <v>탑선경</v>
      </c>
      <c r="AI85" s="87">
        <f t="shared" si="85"/>
        <v>32</v>
      </c>
      <c r="AJ85" s="79" t="str">
        <f>IF(AI85="","",$AJ$2)</f>
        <v>A-</v>
      </c>
      <c r="AK85" s="79" t="s">
        <v>13</v>
      </c>
      <c r="AL85" s="79" t="s">
        <v>62</v>
      </c>
      <c r="AM85" s="79" t="s">
        <v>63</v>
      </c>
      <c r="AN85" s="79" t="str">
        <f>IF(AI85="","",$AN$2)</f>
        <v>C</v>
      </c>
      <c r="AO85" s="79" t="str">
        <f>IF(N85="","",IF(N85&gt;=$AO$1/100,"O","X"))</f>
        <v>X</v>
      </c>
      <c r="AP85" s="79" t="str">
        <f>IF(I85="","",IF(I85&lt;=$AP$1,"O","X"))</f>
        <v>X</v>
      </c>
      <c r="AQ85" s="79" t="str">
        <f>IF(O85="","",IF(O85&lt;=$AQ$1,"O","X"))</f>
        <v>X</v>
      </c>
      <c r="AR85" s="79" t="str">
        <f>IF(M85="","",IF(M85&lt;=$AR$1,"O","X"))</f>
        <v>X</v>
      </c>
      <c r="AS85" s="79" t="s">
        <v>2</v>
      </c>
      <c r="AT85" s="79" t="str">
        <f>IF(OR(F85="",AI85=""),"",IF(AND((F85&lt;=85),(AI85&gt;=15)),"O","X"))</f>
        <v>O</v>
      </c>
      <c r="AU85" s="79" t="str">
        <f>IF(C85="","",IF(C85&gt;=$AU$1,"O","X"))</f>
        <v>O</v>
      </c>
      <c r="AV85" s="79" t="str">
        <f>IF(AO85="","",IF(AND(AO85="O",AP85="O",AR85="O",AT85="O",AU85="O"),"후보","X"))</f>
        <v>X</v>
      </c>
    </row>
    <row r="86" spans="1:48" x14ac:dyDescent="0.3">
      <c r="A86" s="9" t="s">
        <v>1145</v>
      </c>
      <c r="B86" s="10" t="s">
        <v>1679</v>
      </c>
      <c r="C86" s="88">
        <v>976</v>
      </c>
      <c r="D86" s="86">
        <v>123.3</v>
      </c>
      <c r="E86" s="87">
        <v>37</v>
      </c>
      <c r="F86" s="86">
        <v>101.8</v>
      </c>
      <c r="G86" s="17">
        <v>31</v>
      </c>
      <c r="H86" s="88">
        <v>116</v>
      </c>
      <c r="I86" s="89">
        <v>140000</v>
      </c>
      <c r="J86" s="89" t="s">
        <v>71</v>
      </c>
      <c r="K86" s="89">
        <v>75000</v>
      </c>
      <c r="L86" s="89" t="s">
        <v>71</v>
      </c>
      <c r="M86" s="90">
        <f>I86-K86</f>
        <v>65000</v>
      </c>
      <c r="N86" s="4">
        <f>IF(ISERROR(K86/I86),"",K86/I86)</f>
        <v>0.5357142857142857</v>
      </c>
      <c r="O86" s="91">
        <f>I86/E86</f>
        <v>3783.7837837837837</v>
      </c>
      <c r="P86" s="91">
        <f>K86/E86</f>
        <v>2027.0270270270271</v>
      </c>
      <c r="Q86" s="79">
        <v>3</v>
      </c>
      <c r="R86" s="79">
        <v>2</v>
      </c>
      <c r="S86" s="79" t="s">
        <v>72</v>
      </c>
      <c r="T86" s="5">
        <v>123</v>
      </c>
      <c r="U86" s="9"/>
      <c r="W86" s="86">
        <f t="shared" si="94"/>
        <v>123.3</v>
      </c>
      <c r="X86" s="87">
        <f t="shared" si="94"/>
        <v>37</v>
      </c>
      <c r="Y86" s="92">
        <f t="shared" si="95"/>
        <v>116</v>
      </c>
      <c r="Z86" s="90">
        <f t="shared" si="95"/>
        <v>140000</v>
      </c>
      <c r="AA86" s="90">
        <f>K86</f>
        <v>75000</v>
      </c>
      <c r="AB86" s="90">
        <f t="shared" si="96"/>
        <v>65000</v>
      </c>
      <c r="AC86" s="4">
        <f t="shared" si="96"/>
        <v>0.5357142857142857</v>
      </c>
      <c r="AD86" s="91">
        <f t="shared" si="96"/>
        <v>3783.7837837837837</v>
      </c>
      <c r="AE86" s="79" t="str">
        <f>S86</f>
        <v>계</v>
      </c>
      <c r="AF86" s="79" t="str">
        <f>Q86&amp;"/"&amp;R86</f>
        <v>3/2</v>
      </c>
      <c r="AH86" s="20" t="str">
        <f t="shared" si="86"/>
        <v>탑선경</v>
      </c>
      <c r="AI86" s="87">
        <f t="shared" si="85"/>
        <v>37</v>
      </c>
      <c r="AJ86" s="79" t="str">
        <f>IF(AI86="","",$AJ$2)</f>
        <v>A-</v>
      </c>
      <c r="AK86" s="79" t="s">
        <v>13</v>
      </c>
      <c r="AL86" s="79" t="s">
        <v>62</v>
      </c>
      <c r="AM86" s="79" t="s">
        <v>63</v>
      </c>
      <c r="AN86" s="79" t="str">
        <f>IF(AI86="","",$AN$2)</f>
        <v>C</v>
      </c>
      <c r="AO86" s="79" t="str">
        <f>IF(N86="","",IF(N86&gt;=$AO$1/100,"O","X"))</f>
        <v>X</v>
      </c>
      <c r="AP86" s="79" t="str">
        <f>IF(I86="","",IF(I86&lt;=$AP$1,"O","X"))</f>
        <v>X</v>
      </c>
      <c r="AQ86" s="79" t="str">
        <f>IF(O86="","",IF(O86&lt;=$AQ$1,"O","X"))</f>
        <v>X</v>
      </c>
      <c r="AR86" s="79" t="str">
        <f>IF(M86="","",IF(M86&lt;=$AR$1,"O","X"))</f>
        <v>X</v>
      </c>
      <c r="AS86" s="79" t="s">
        <v>2</v>
      </c>
      <c r="AT86" s="79" t="str">
        <f>IF(OR(F86="",AI86=""),"",IF(AND((F86&lt;=85),(AI86&gt;=15)),"O","X"))</f>
        <v>X</v>
      </c>
      <c r="AU86" s="79" t="str">
        <f>IF(C86="","",IF(C86&gt;=$AU$1,"O","X"))</f>
        <v>O</v>
      </c>
      <c r="AV86" s="79" t="str">
        <f>IF(AO86="","",IF(AND(AO86="O",AP86="O",AR86="O",AT86="O",AU86="O"),"후보","X"))</f>
        <v>X</v>
      </c>
    </row>
    <row r="87" spans="1:48" x14ac:dyDescent="0.3">
      <c r="A87" s="9" t="s">
        <v>1145</v>
      </c>
      <c r="B87" s="10" t="s">
        <v>1679</v>
      </c>
      <c r="C87" s="88">
        <v>976</v>
      </c>
      <c r="D87" s="86">
        <v>157</v>
      </c>
      <c r="E87" s="87">
        <v>47</v>
      </c>
      <c r="F87" s="86">
        <v>131.4</v>
      </c>
      <c r="G87" s="17">
        <v>40</v>
      </c>
      <c r="H87" s="88">
        <v>216</v>
      </c>
      <c r="I87" s="89">
        <v>150000</v>
      </c>
      <c r="J87" s="89" t="s">
        <v>81</v>
      </c>
      <c r="K87" s="89">
        <v>62000</v>
      </c>
      <c r="L87" s="89" t="s">
        <v>71</v>
      </c>
      <c r="M87" s="90">
        <f>I87-K87</f>
        <v>88000</v>
      </c>
      <c r="N87" s="4">
        <f>IF(ISERROR(K87/I87),"",K87/I87)</f>
        <v>0.41333333333333333</v>
      </c>
      <c r="O87" s="91">
        <f>I87/E87</f>
        <v>3191.4893617021276</v>
      </c>
      <c r="P87" s="91">
        <f>K87/E87</f>
        <v>1319.1489361702127</v>
      </c>
      <c r="Q87" s="79">
        <v>4</v>
      </c>
      <c r="R87" s="79">
        <v>2</v>
      </c>
      <c r="S87" s="79" t="s">
        <v>72</v>
      </c>
      <c r="T87" s="5">
        <v>156</v>
      </c>
      <c r="U87" s="9"/>
      <c r="W87" s="86">
        <f t="shared" si="94"/>
        <v>157</v>
      </c>
      <c r="X87" s="87">
        <f t="shared" si="94"/>
        <v>47</v>
      </c>
      <c r="Y87" s="92">
        <f t="shared" si="95"/>
        <v>216</v>
      </c>
      <c r="Z87" s="90">
        <f t="shared" si="95"/>
        <v>150000</v>
      </c>
      <c r="AA87" s="90">
        <f>K87</f>
        <v>62000</v>
      </c>
      <c r="AB87" s="90">
        <f t="shared" si="96"/>
        <v>88000</v>
      </c>
      <c r="AC87" s="4">
        <f t="shared" si="96"/>
        <v>0.41333333333333333</v>
      </c>
      <c r="AD87" s="91">
        <f t="shared" si="96"/>
        <v>3191.4893617021276</v>
      </c>
      <c r="AE87" s="79" t="str">
        <f>S87</f>
        <v>계</v>
      </c>
      <c r="AF87" s="79" t="str">
        <f>Q87&amp;"/"&amp;R87</f>
        <v>4/2</v>
      </c>
      <c r="AH87" s="20" t="str">
        <f t="shared" si="86"/>
        <v>탑선경</v>
      </c>
      <c r="AI87" s="87">
        <f t="shared" si="85"/>
        <v>47</v>
      </c>
      <c r="AJ87" s="79" t="str">
        <f>IF(AI87="","",$AJ$2)</f>
        <v>A-</v>
      </c>
      <c r="AK87" s="79" t="s">
        <v>13</v>
      </c>
      <c r="AL87" s="79" t="s">
        <v>62</v>
      </c>
      <c r="AM87" s="79" t="s">
        <v>63</v>
      </c>
      <c r="AN87" s="79" t="str">
        <f>IF(AI87="","",$AN$2)</f>
        <v>C</v>
      </c>
      <c r="AO87" s="79" t="str">
        <f>IF(N87="","",IF(N87&gt;=$AO$1/100,"O","X"))</f>
        <v>X</v>
      </c>
      <c r="AP87" s="79" t="str">
        <f>IF(I87="","",IF(I87&lt;=$AP$1,"O","X"))</f>
        <v>X</v>
      </c>
      <c r="AQ87" s="79" t="str">
        <f>IF(O87="","",IF(O87&lt;=$AQ$1,"O","X"))</f>
        <v>X</v>
      </c>
      <c r="AR87" s="79" t="str">
        <f>IF(M87="","",IF(M87&lt;=$AR$1,"O","X"))</f>
        <v>X</v>
      </c>
      <c r="AS87" s="79" t="s">
        <v>2</v>
      </c>
      <c r="AT87" s="79" t="str">
        <f>IF(OR(F87="",AI87=""),"",IF(AND((F87&lt;=85),(AI87&gt;=15)),"O","X"))</f>
        <v>X</v>
      </c>
      <c r="AU87" s="79" t="str">
        <f>IF(C87="","",IF(C87&gt;=$AU$1,"O","X"))</f>
        <v>O</v>
      </c>
      <c r="AV87" s="79" t="str">
        <f>IF(AO87="","",IF(AND(AO87="O",AP87="O",AR87="O",AT87="O",AU87="O"),"후보","X"))</f>
        <v>X</v>
      </c>
    </row>
    <row r="88" spans="1:48" x14ac:dyDescent="0.3">
      <c r="A88" s="9"/>
      <c r="B88" s="79"/>
      <c r="C88" s="6"/>
      <c r="D88" s="9"/>
      <c r="E88" s="14"/>
      <c r="F88" s="86"/>
      <c r="G88" s="9"/>
      <c r="H88" s="9"/>
      <c r="I88" s="9"/>
      <c r="J88" s="9"/>
      <c r="K88" s="9"/>
      <c r="L88" s="9"/>
      <c r="M88" s="9"/>
      <c r="N88" s="9"/>
      <c r="O88" s="91"/>
      <c r="P88" s="91"/>
      <c r="Q88" s="87"/>
      <c r="R88" s="87"/>
      <c r="S88" s="9"/>
      <c r="T88" s="47"/>
      <c r="U88" s="9"/>
      <c r="W88" s="67" t="str">
        <f>$A$4&amp;" "&amp;A89&amp;"("&amp;B89&amp;","&amp;C89&amp;"^)"</f>
        <v>야탑동 탑대우('92.12.,654^)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86"/>
        <v/>
      </c>
      <c r="AI88" s="106" t="str">
        <f t="shared" si="85"/>
        <v/>
      </c>
      <c r="AJ88" s="79"/>
      <c r="AK88" s="79"/>
      <c r="AL88" s="79"/>
      <c r="AM88" s="79"/>
      <c r="AN88" s="79"/>
      <c r="AO88" s="79"/>
      <c r="AP88" s="79"/>
      <c r="AQ88" s="79"/>
      <c r="AR88" s="79"/>
      <c r="AS88" s="79"/>
      <c r="AT88" s="79"/>
      <c r="AU88" s="79"/>
      <c r="AV88" s="79"/>
    </row>
    <row r="89" spans="1:48" x14ac:dyDescent="0.3">
      <c r="A89" s="9" t="s">
        <v>1150</v>
      </c>
      <c r="B89" s="10" t="s">
        <v>1680</v>
      </c>
      <c r="C89" s="88">
        <v>654</v>
      </c>
      <c r="D89" s="86">
        <v>123.8</v>
      </c>
      <c r="E89" s="87">
        <v>37</v>
      </c>
      <c r="F89" s="86">
        <v>101.8</v>
      </c>
      <c r="G89" s="17">
        <v>31</v>
      </c>
      <c r="H89" s="88">
        <v>158</v>
      </c>
      <c r="I89" s="89">
        <v>133000</v>
      </c>
      <c r="J89" s="89" t="s">
        <v>78</v>
      </c>
      <c r="K89" s="89">
        <v>75000</v>
      </c>
      <c r="L89" s="89" t="s">
        <v>79</v>
      </c>
      <c r="M89" s="90">
        <f>I89-K89</f>
        <v>58000</v>
      </c>
      <c r="N89" s="4">
        <f>IF(ISERROR(K89/I89),"",K89/I89)</f>
        <v>0.56390977443609025</v>
      </c>
      <c r="O89" s="91">
        <f>I89/E89</f>
        <v>3594.5945945945946</v>
      </c>
      <c r="P89" s="91">
        <f>K89/E89</f>
        <v>2027.0270270270271</v>
      </c>
      <c r="Q89" s="79">
        <v>4</v>
      </c>
      <c r="R89" s="79">
        <v>2</v>
      </c>
      <c r="S89" s="79" t="s">
        <v>72</v>
      </c>
      <c r="T89" s="5">
        <v>123</v>
      </c>
      <c r="U89" s="9"/>
      <c r="W89" s="86">
        <f t="shared" ref="W89:X92" si="97">D89</f>
        <v>123.8</v>
      </c>
      <c r="X89" s="87">
        <f t="shared" si="97"/>
        <v>37</v>
      </c>
      <c r="Y89" s="92">
        <f t="shared" ref="Y89:Z92" si="98">H89</f>
        <v>158</v>
      </c>
      <c r="Z89" s="90">
        <f t="shared" si="98"/>
        <v>133000</v>
      </c>
      <c r="AA89" s="90">
        <f>K89</f>
        <v>75000</v>
      </c>
      <c r="AB89" s="90">
        <f t="shared" ref="AB89:AD92" si="99">M89</f>
        <v>58000</v>
      </c>
      <c r="AC89" s="4">
        <f t="shared" si="99"/>
        <v>0.56390977443609025</v>
      </c>
      <c r="AD89" s="91">
        <f t="shared" si="99"/>
        <v>3594.5945945945946</v>
      </c>
      <c r="AE89" s="79" t="str">
        <f>S89</f>
        <v>계</v>
      </c>
      <c r="AF89" s="79" t="str">
        <f>Q89&amp;"/"&amp;R89</f>
        <v>4/2</v>
      </c>
      <c r="AH89" s="20" t="str">
        <f t="shared" si="86"/>
        <v>탑대우</v>
      </c>
      <c r="AI89" s="87">
        <f t="shared" si="85"/>
        <v>37</v>
      </c>
      <c r="AJ89" s="79" t="str">
        <f>IF(AI89="","",$AJ$2)</f>
        <v>A-</v>
      </c>
      <c r="AK89" s="79" t="s">
        <v>13</v>
      </c>
      <c r="AL89" s="79" t="s">
        <v>62</v>
      </c>
      <c r="AM89" s="79" t="s">
        <v>63</v>
      </c>
      <c r="AN89" s="79" t="str">
        <f>IF(AI89="","",$AN$2)</f>
        <v>C</v>
      </c>
      <c r="AO89" s="79" t="str">
        <f>IF(N89="","",IF(N89&gt;=$AO$1/100,"O","X"))</f>
        <v>X</v>
      </c>
      <c r="AP89" s="79" t="str">
        <f>IF(I89="","",IF(I89&lt;=$AP$1,"O","X"))</f>
        <v>X</v>
      </c>
      <c r="AQ89" s="79" t="str">
        <f>IF(O89="","",IF(O89&lt;=$AQ$1,"O","X"))</f>
        <v>X</v>
      </c>
      <c r="AR89" s="79" t="str">
        <f>IF(M89="","",IF(M89&lt;=$AR$1,"O","X"))</f>
        <v>X</v>
      </c>
      <c r="AS89" s="79" t="s">
        <v>2</v>
      </c>
      <c r="AT89" s="79" t="str">
        <f>IF(OR(F89="",AI89=""),"",IF(AND((F89&lt;=85),(AI89&gt;=15)),"O","X"))</f>
        <v>X</v>
      </c>
      <c r="AU89" s="79" t="str">
        <f>IF(C89="","",IF(C89&gt;=$AU$1,"O","X"))</f>
        <v>O</v>
      </c>
      <c r="AV89" s="79" t="str">
        <f>IF(AO89="","",IF(AND(AO89="O",AP89="O",AR89="O",AT89="O",AU89="O"),"후보","X"))</f>
        <v>X</v>
      </c>
    </row>
    <row r="90" spans="1:48" x14ac:dyDescent="0.3">
      <c r="A90" s="9" t="s">
        <v>1150</v>
      </c>
      <c r="B90" s="10" t="s">
        <v>1680</v>
      </c>
      <c r="C90" s="88">
        <v>654</v>
      </c>
      <c r="D90" s="86">
        <v>158.4</v>
      </c>
      <c r="E90" s="87">
        <v>48</v>
      </c>
      <c r="F90" s="86">
        <v>134.30000000000001</v>
      </c>
      <c r="G90" s="17">
        <v>41</v>
      </c>
      <c r="H90" s="88">
        <v>394</v>
      </c>
      <c r="I90" s="89">
        <v>145000</v>
      </c>
      <c r="J90" s="89" t="s">
        <v>71</v>
      </c>
      <c r="K90" s="89">
        <v>85000</v>
      </c>
      <c r="L90" s="89" t="s">
        <v>65</v>
      </c>
      <c r="M90" s="90">
        <f>I90-K90</f>
        <v>60000</v>
      </c>
      <c r="N90" s="4">
        <f>IF(ISERROR(K90/I90),"",K90/I90)</f>
        <v>0.58620689655172409</v>
      </c>
      <c r="O90" s="91">
        <f>I90/E90</f>
        <v>3020.8333333333335</v>
      </c>
      <c r="P90" s="91">
        <f>K90/E90</f>
        <v>1770.8333333333333</v>
      </c>
      <c r="Q90" s="79">
        <v>4</v>
      </c>
      <c r="R90" s="79">
        <v>2</v>
      </c>
      <c r="S90" s="79" t="s">
        <v>72</v>
      </c>
      <c r="T90" s="5">
        <v>158</v>
      </c>
      <c r="U90" s="9"/>
      <c r="W90" s="86">
        <f t="shared" si="97"/>
        <v>158.4</v>
      </c>
      <c r="X90" s="87">
        <f t="shared" si="97"/>
        <v>48</v>
      </c>
      <c r="Y90" s="92">
        <f t="shared" si="98"/>
        <v>394</v>
      </c>
      <c r="Z90" s="90">
        <f t="shared" si="98"/>
        <v>145000</v>
      </c>
      <c r="AA90" s="90">
        <f>K90</f>
        <v>85000</v>
      </c>
      <c r="AB90" s="90">
        <f t="shared" si="99"/>
        <v>60000</v>
      </c>
      <c r="AC90" s="4">
        <f t="shared" si="99"/>
        <v>0.58620689655172409</v>
      </c>
      <c r="AD90" s="91">
        <f t="shared" si="99"/>
        <v>3020.8333333333335</v>
      </c>
      <c r="AE90" s="79" t="str">
        <f>S90</f>
        <v>계</v>
      </c>
      <c r="AF90" s="79" t="str">
        <f>Q90&amp;"/"&amp;R90</f>
        <v>4/2</v>
      </c>
      <c r="AH90" s="20" t="str">
        <f t="shared" si="86"/>
        <v>탑대우</v>
      </c>
      <c r="AI90" s="87">
        <f t="shared" si="85"/>
        <v>48</v>
      </c>
      <c r="AJ90" s="79" t="str">
        <f>IF(AI90="","",$AJ$2)</f>
        <v>A-</v>
      </c>
      <c r="AK90" s="79" t="s">
        <v>13</v>
      </c>
      <c r="AL90" s="79" t="s">
        <v>62</v>
      </c>
      <c r="AM90" s="79" t="s">
        <v>63</v>
      </c>
      <c r="AN90" s="79" t="str">
        <f>IF(AI90="","",$AN$2)</f>
        <v>C</v>
      </c>
      <c r="AO90" s="79" t="str">
        <f>IF(N90="","",IF(N90&gt;=$AO$1/100,"O","X"))</f>
        <v>X</v>
      </c>
      <c r="AP90" s="79" t="str">
        <f>IF(I90="","",IF(I90&lt;=$AP$1,"O","X"))</f>
        <v>X</v>
      </c>
      <c r="AQ90" s="79" t="str">
        <f>IF(O90="","",IF(O90&lt;=$AQ$1,"O","X"))</f>
        <v>X</v>
      </c>
      <c r="AR90" s="79" t="str">
        <f>IF(M90="","",IF(M90&lt;=$AR$1,"O","X"))</f>
        <v>X</v>
      </c>
      <c r="AS90" s="79" t="s">
        <v>2</v>
      </c>
      <c r="AT90" s="79" t="str">
        <f>IF(OR(F90="",AI90=""),"",IF(AND((F90&lt;=85),(AI90&gt;=15)),"O","X"))</f>
        <v>X</v>
      </c>
      <c r="AU90" s="79" t="str">
        <f>IF(C90="","",IF(C90&gt;=$AU$1,"O","X"))</f>
        <v>O</v>
      </c>
      <c r="AV90" s="79" t="str">
        <f>IF(AO90="","",IF(AND(AO90="O",AP90="O",AR90="O",AT90="O",AU90="O"),"후보","X"))</f>
        <v>X</v>
      </c>
    </row>
    <row r="91" spans="1:48" x14ac:dyDescent="0.3">
      <c r="A91" s="9" t="s">
        <v>1150</v>
      </c>
      <c r="B91" s="10" t="s">
        <v>1680</v>
      </c>
      <c r="C91" s="88">
        <v>654</v>
      </c>
      <c r="D91" s="86">
        <v>190.4</v>
      </c>
      <c r="E91" s="87">
        <v>58</v>
      </c>
      <c r="F91" s="86">
        <v>163.9</v>
      </c>
      <c r="G91" s="17">
        <v>50</v>
      </c>
      <c r="H91" s="88">
        <v>68</v>
      </c>
      <c r="I91" s="89">
        <v>165000</v>
      </c>
      <c r="J91" s="89" t="s">
        <v>81</v>
      </c>
      <c r="K91" s="89">
        <v>110000</v>
      </c>
      <c r="L91" s="89" t="s">
        <v>80</v>
      </c>
      <c r="M91" s="90">
        <f>I91-K91</f>
        <v>55000</v>
      </c>
      <c r="N91" s="4">
        <f>IF(ISERROR(K91/I91),"",K91/I91)</f>
        <v>0.66666666666666663</v>
      </c>
      <c r="O91" s="91">
        <f>I91/E91</f>
        <v>2844.8275862068967</v>
      </c>
      <c r="P91" s="91">
        <f>K91/E91</f>
        <v>1896.5517241379309</v>
      </c>
      <c r="Q91" s="79">
        <v>5</v>
      </c>
      <c r="R91" s="79">
        <v>2</v>
      </c>
      <c r="S91" s="79" t="s">
        <v>72</v>
      </c>
      <c r="T91" s="5">
        <v>190</v>
      </c>
      <c r="U91" s="9"/>
      <c r="W91" s="86">
        <f t="shared" si="97"/>
        <v>190.4</v>
      </c>
      <c r="X91" s="87">
        <f t="shared" si="97"/>
        <v>58</v>
      </c>
      <c r="Y91" s="92">
        <f t="shared" si="98"/>
        <v>68</v>
      </c>
      <c r="Z91" s="90">
        <f t="shared" si="98"/>
        <v>165000</v>
      </c>
      <c r="AA91" s="90">
        <f>K91</f>
        <v>110000</v>
      </c>
      <c r="AB91" s="90">
        <f t="shared" si="99"/>
        <v>55000</v>
      </c>
      <c r="AC91" s="4">
        <f t="shared" si="99"/>
        <v>0.66666666666666663</v>
      </c>
      <c r="AD91" s="91">
        <f t="shared" si="99"/>
        <v>2844.8275862068967</v>
      </c>
      <c r="AE91" s="79" t="str">
        <f>S91</f>
        <v>계</v>
      </c>
      <c r="AF91" s="79" t="str">
        <f>Q91&amp;"/"&amp;R91</f>
        <v>5/2</v>
      </c>
      <c r="AH91" s="20" t="str">
        <f t="shared" si="86"/>
        <v>탑대우</v>
      </c>
      <c r="AI91" s="87">
        <f t="shared" si="85"/>
        <v>58</v>
      </c>
      <c r="AJ91" s="79" t="str">
        <f>IF(AI91="","",$AJ$2)</f>
        <v>A-</v>
      </c>
      <c r="AK91" s="79" t="s">
        <v>13</v>
      </c>
      <c r="AL91" s="79" t="s">
        <v>62</v>
      </c>
      <c r="AM91" s="79" t="s">
        <v>63</v>
      </c>
      <c r="AN91" s="79" t="str">
        <f>IF(AI91="","",$AN$2)</f>
        <v>C</v>
      </c>
      <c r="AO91" s="79" t="str">
        <f>IF(N91="","",IF(N91&gt;=$AO$1/100,"O","X"))</f>
        <v>X</v>
      </c>
      <c r="AP91" s="79" t="str">
        <f>IF(I91="","",IF(I91&lt;=$AP$1,"O","X"))</f>
        <v>X</v>
      </c>
      <c r="AQ91" s="79" t="str">
        <f>IF(O91="","",IF(O91&lt;=$AQ$1,"O","X"))</f>
        <v>X</v>
      </c>
      <c r="AR91" s="79" t="str">
        <f>IF(M91="","",IF(M91&lt;=$AR$1,"O","X"))</f>
        <v>X</v>
      </c>
      <c r="AS91" s="79" t="s">
        <v>2</v>
      </c>
      <c r="AT91" s="79" t="str">
        <f>IF(OR(F91="",AI91=""),"",IF(AND((F91&lt;=85),(AI91&gt;=15)),"O","X"))</f>
        <v>X</v>
      </c>
      <c r="AU91" s="79" t="str">
        <f>IF(C91="","",IF(C91&gt;=$AU$1,"O","X"))</f>
        <v>O</v>
      </c>
      <c r="AV91" s="79" t="str">
        <f>IF(AO91="","",IF(AND(AO91="O",AP91="O",AR91="O",AT91="O",AU91="O"),"후보","X"))</f>
        <v>X</v>
      </c>
    </row>
    <row r="92" spans="1:48" x14ac:dyDescent="0.3">
      <c r="A92" s="9" t="s">
        <v>1150</v>
      </c>
      <c r="B92" s="10" t="s">
        <v>1680</v>
      </c>
      <c r="C92" s="88">
        <v>654</v>
      </c>
      <c r="D92" s="86">
        <v>221.1</v>
      </c>
      <c r="E92" s="87">
        <v>67</v>
      </c>
      <c r="F92" s="86">
        <v>190.4</v>
      </c>
      <c r="G92" s="17">
        <v>58</v>
      </c>
      <c r="H92" s="88">
        <v>34</v>
      </c>
      <c r="I92" s="89"/>
      <c r="J92" s="89"/>
      <c r="K92" s="89"/>
      <c r="L92" s="89"/>
      <c r="M92" s="90">
        <f>I92-K92</f>
        <v>0</v>
      </c>
      <c r="N92" s="4" t="str">
        <f>IF(ISERROR(K92/I92),"",K92/I92)</f>
        <v/>
      </c>
      <c r="O92" s="91">
        <f>I92/E92</f>
        <v>0</v>
      </c>
      <c r="P92" s="91">
        <f>K92/E92</f>
        <v>0</v>
      </c>
      <c r="Q92" s="79">
        <v>5</v>
      </c>
      <c r="R92" s="79">
        <v>2</v>
      </c>
      <c r="S92" s="79" t="s">
        <v>72</v>
      </c>
      <c r="T92" s="5">
        <v>221</v>
      </c>
      <c r="U92" s="9"/>
      <c r="W92" s="86">
        <f t="shared" si="97"/>
        <v>221.1</v>
      </c>
      <c r="X92" s="87">
        <f t="shared" si="97"/>
        <v>67</v>
      </c>
      <c r="Y92" s="92">
        <f t="shared" si="98"/>
        <v>34</v>
      </c>
      <c r="Z92" s="90">
        <f t="shared" si="98"/>
        <v>0</v>
      </c>
      <c r="AA92" s="90">
        <f>K92</f>
        <v>0</v>
      </c>
      <c r="AB92" s="90">
        <f t="shared" si="99"/>
        <v>0</v>
      </c>
      <c r="AC92" s="4" t="str">
        <f t="shared" si="99"/>
        <v/>
      </c>
      <c r="AD92" s="91">
        <f t="shared" si="99"/>
        <v>0</v>
      </c>
      <c r="AE92" s="79" t="str">
        <f>S92</f>
        <v>계</v>
      </c>
      <c r="AF92" s="79" t="str">
        <f>Q92&amp;"/"&amp;R92</f>
        <v>5/2</v>
      </c>
      <c r="AH92" s="20" t="str">
        <f t="shared" si="86"/>
        <v>탑대우</v>
      </c>
      <c r="AI92" s="87">
        <f t="shared" si="85"/>
        <v>67</v>
      </c>
      <c r="AJ92" s="79" t="str">
        <f>IF(AI92="","",$AJ$2)</f>
        <v>A-</v>
      </c>
      <c r="AK92" s="79" t="s">
        <v>13</v>
      </c>
      <c r="AL92" s="79" t="s">
        <v>62</v>
      </c>
      <c r="AM92" s="79" t="s">
        <v>63</v>
      </c>
      <c r="AN92" s="79" t="str">
        <f>IF(AI92="","",$AN$2)</f>
        <v>C</v>
      </c>
      <c r="AO92" s="79" t="str">
        <f>IF(N92="","",IF(N92&gt;=$AO$1/100,"O","X"))</f>
        <v/>
      </c>
      <c r="AP92" s="79" t="str">
        <f>IF(I92="","",IF(I92&lt;=$AP$1,"O","X"))</f>
        <v/>
      </c>
      <c r="AQ92" s="79" t="str">
        <f>IF(O92="","",IF(O92&lt;=$AQ$1,"O","X"))</f>
        <v>O</v>
      </c>
      <c r="AR92" s="79" t="str">
        <f>IF(M92="","",IF(M92&lt;=$AR$1,"O","X"))</f>
        <v>O</v>
      </c>
      <c r="AS92" s="79" t="s">
        <v>2</v>
      </c>
      <c r="AT92" s="79" t="str">
        <f>IF(OR(F92="",AI92=""),"",IF(AND((F92&lt;=85),(AI92&gt;=15)),"O","X"))</f>
        <v>X</v>
      </c>
      <c r="AU92" s="79" t="str">
        <f>IF(C92="","",IF(C92&gt;=$AU$1,"O","X"))</f>
        <v>O</v>
      </c>
      <c r="AV92" s="79" t="str">
        <f>IF(AO92="","",IF(AND(AO92="O",AP92="O",AR92="O",AT92="O",AU92="O"),"후보","X"))</f>
        <v/>
      </c>
    </row>
    <row r="93" spans="1:48" x14ac:dyDescent="0.3">
      <c r="A93" s="9"/>
      <c r="B93" s="79"/>
      <c r="C93" s="6"/>
      <c r="D93" s="9"/>
      <c r="E93" s="14"/>
      <c r="F93" s="86"/>
      <c r="G93" s="9"/>
      <c r="H93" s="9"/>
      <c r="I93" s="9"/>
      <c r="J93" s="9"/>
      <c r="K93" s="9"/>
      <c r="L93" s="9"/>
      <c r="M93" s="9"/>
      <c r="N93" s="9"/>
      <c r="O93" s="91"/>
      <c r="P93" s="91"/>
      <c r="Q93" s="87"/>
      <c r="R93" s="87"/>
      <c r="S93" s="9"/>
      <c r="T93" s="47"/>
      <c r="U93" s="9"/>
      <c r="W93" s="67" t="str">
        <f>$A$4&amp;" "&amp;A94&amp;"("&amp;B94&amp;","&amp;C94&amp;"^)"</f>
        <v>야탑동 탑3단지타워빌('93.06.,582^)</v>
      </c>
      <c r="X93" s="68"/>
      <c r="Y93" s="68"/>
      <c r="Z93" s="68"/>
      <c r="AA93" s="68"/>
      <c r="AB93" s="68"/>
      <c r="AC93" s="68"/>
      <c r="AD93" s="68"/>
      <c r="AE93" s="68"/>
      <c r="AF93" s="69"/>
      <c r="AH93" s="20" t="str">
        <f t="shared" si="86"/>
        <v/>
      </c>
      <c r="AI93" s="106" t="str">
        <f t="shared" si="85"/>
        <v/>
      </c>
      <c r="AJ93" s="79"/>
      <c r="AK93" s="79"/>
      <c r="AL93" s="79"/>
      <c r="AM93" s="79"/>
      <c r="AN93" s="79"/>
      <c r="AO93" s="79"/>
      <c r="AP93" s="79"/>
      <c r="AQ93" s="79"/>
      <c r="AR93" s="79"/>
      <c r="AS93" s="79"/>
      <c r="AT93" s="79"/>
      <c r="AU93" s="79"/>
      <c r="AV93" s="79"/>
    </row>
    <row r="94" spans="1:48" x14ac:dyDescent="0.3">
      <c r="A94" s="9" t="s">
        <v>1155</v>
      </c>
      <c r="B94" s="10" t="s">
        <v>1673</v>
      </c>
      <c r="C94" s="88">
        <v>582</v>
      </c>
      <c r="D94" s="86">
        <v>122.1</v>
      </c>
      <c r="E94" s="87">
        <v>37</v>
      </c>
      <c r="F94" s="86">
        <v>101.9</v>
      </c>
      <c r="G94" s="17">
        <v>31</v>
      </c>
      <c r="H94" s="88">
        <v>168</v>
      </c>
      <c r="I94" s="89">
        <v>155000</v>
      </c>
      <c r="J94" s="89" t="s">
        <v>74</v>
      </c>
      <c r="K94" s="89"/>
      <c r="L94" s="89"/>
      <c r="M94" s="90">
        <f>I94-K94</f>
        <v>155000</v>
      </c>
      <c r="N94" s="4">
        <f>IF(ISERROR(K94/I94),"",K94/I94)</f>
        <v>0</v>
      </c>
      <c r="O94" s="91">
        <f>I94/E94</f>
        <v>4189.1891891891892</v>
      </c>
      <c r="P94" s="91">
        <f>K94/E94</f>
        <v>0</v>
      </c>
      <c r="Q94" s="79">
        <v>4</v>
      </c>
      <c r="R94" s="79">
        <v>2</v>
      </c>
      <c r="S94" s="79" t="s">
        <v>72</v>
      </c>
      <c r="T94" s="5">
        <v>122</v>
      </c>
      <c r="U94" s="9"/>
      <c r="W94" s="86">
        <f t="shared" ref="W94:X96" si="100">D94</f>
        <v>122.1</v>
      </c>
      <c r="X94" s="87">
        <f t="shared" si="100"/>
        <v>37</v>
      </c>
      <c r="Y94" s="92">
        <f t="shared" ref="Y94:Z96" si="101">H94</f>
        <v>168</v>
      </c>
      <c r="Z94" s="90">
        <f t="shared" si="101"/>
        <v>155000</v>
      </c>
      <c r="AA94" s="90">
        <f>K94</f>
        <v>0</v>
      </c>
      <c r="AB94" s="90">
        <f t="shared" ref="AB94:AD96" si="102">M94</f>
        <v>155000</v>
      </c>
      <c r="AC94" s="4">
        <f t="shared" si="102"/>
        <v>0</v>
      </c>
      <c r="AD94" s="91">
        <f t="shared" si="102"/>
        <v>4189.1891891891892</v>
      </c>
      <c r="AE94" s="79" t="str">
        <f>S94</f>
        <v>계</v>
      </c>
      <c r="AF94" s="79" t="str">
        <f>Q94&amp;"/"&amp;R94</f>
        <v>4/2</v>
      </c>
      <c r="AH94" s="20" t="str">
        <f t="shared" si="86"/>
        <v>탑3단지타워빌</v>
      </c>
      <c r="AI94" s="87">
        <f t="shared" si="85"/>
        <v>37</v>
      </c>
      <c r="AJ94" s="79" t="str">
        <f>IF(AI94="","",$AJ$2)</f>
        <v>A-</v>
      </c>
      <c r="AK94" s="79" t="s">
        <v>13</v>
      </c>
      <c r="AL94" s="79" t="s">
        <v>62</v>
      </c>
      <c r="AM94" s="79" t="s">
        <v>63</v>
      </c>
      <c r="AN94" s="79" t="str">
        <f>IF(AI94="","",$AN$2)</f>
        <v>C</v>
      </c>
      <c r="AO94" s="79" t="str">
        <f>IF(N94="","",IF(N94&gt;=$AO$1/100,"O","X"))</f>
        <v>X</v>
      </c>
      <c r="AP94" s="79" t="str">
        <f>IF(I94="","",IF(I94&lt;=$AP$1,"O","X"))</f>
        <v>X</v>
      </c>
      <c r="AQ94" s="79" t="str">
        <f>IF(O94="","",IF(O94&lt;=$AQ$1,"O","X"))</f>
        <v>X</v>
      </c>
      <c r="AR94" s="79" t="str">
        <f>IF(M94="","",IF(M94&lt;=$AR$1,"O","X"))</f>
        <v>X</v>
      </c>
      <c r="AS94" s="79" t="s">
        <v>2</v>
      </c>
      <c r="AT94" s="79" t="str">
        <f>IF(OR(F94="",AI94=""),"",IF(AND((F94&lt;=85),(AI94&gt;=15)),"O","X"))</f>
        <v>X</v>
      </c>
      <c r="AU94" s="79" t="str">
        <f>IF(C94="","",IF(C94&gt;=$AU$1,"O","X"))</f>
        <v>O</v>
      </c>
      <c r="AV94" s="79" t="str">
        <f>IF(AO94="","",IF(AND(AO94="O",AP94="O",AR94="O",AT94="O",AU94="O"),"후보","X"))</f>
        <v>X</v>
      </c>
    </row>
    <row r="95" spans="1:48" x14ac:dyDescent="0.3">
      <c r="A95" s="9" t="s">
        <v>1155</v>
      </c>
      <c r="B95" s="10" t="s">
        <v>1673</v>
      </c>
      <c r="C95" s="88">
        <v>582</v>
      </c>
      <c r="D95" s="86">
        <v>154</v>
      </c>
      <c r="E95" s="87">
        <v>47</v>
      </c>
      <c r="F95" s="86">
        <v>131.4</v>
      </c>
      <c r="G95" s="17">
        <v>40</v>
      </c>
      <c r="H95" s="88">
        <v>402</v>
      </c>
      <c r="I95" s="89">
        <v>150000</v>
      </c>
      <c r="J95" s="89" t="s">
        <v>83</v>
      </c>
      <c r="K95" s="89">
        <v>100000</v>
      </c>
      <c r="L95" s="89" t="s">
        <v>69</v>
      </c>
      <c r="M95" s="90">
        <f>I95-K95</f>
        <v>50000</v>
      </c>
      <c r="N95" s="4">
        <f>IF(ISERROR(K95/I95),"",K95/I95)</f>
        <v>0.66666666666666663</v>
      </c>
      <c r="O95" s="91">
        <f>I95/E95</f>
        <v>3191.4893617021276</v>
      </c>
      <c r="P95" s="91">
        <f>K95/E95</f>
        <v>2127.6595744680849</v>
      </c>
      <c r="Q95" s="79">
        <v>4</v>
      </c>
      <c r="R95" s="79">
        <v>3</v>
      </c>
      <c r="S95" s="79" t="s">
        <v>72</v>
      </c>
      <c r="T95" s="5">
        <v>154</v>
      </c>
      <c r="U95" s="9"/>
      <c r="W95" s="86">
        <f t="shared" si="100"/>
        <v>154</v>
      </c>
      <c r="X95" s="87">
        <f t="shared" si="100"/>
        <v>47</v>
      </c>
      <c r="Y95" s="92">
        <f t="shared" si="101"/>
        <v>402</v>
      </c>
      <c r="Z95" s="90">
        <f t="shared" si="101"/>
        <v>150000</v>
      </c>
      <c r="AA95" s="90">
        <f>K95</f>
        <v>100000</v>
      </c>
      <c r="AB95" s="90">
        <f t="shared" si="102"/>
        <v>50000</v>
      </c>
      <c r="AC95" s="4">
        <f t="shared" si="102"/>
        <v>0.66666666666666663</v>
      </c>
      <c r="AD95" s="91">
        <f t="shared" si="102"/>
        <v>3191.4893617021276</v>
      </c>
      <c r="AE95" s="79" t="str">
        <f>S95</f>
        <v>계</v>
      </c>
      <c r="AF95" s="79" t="str">
        <f>Q95&amp;"/"&amp;R95</f>
        <v>4/3</v>
      </c>
      <c r="AH95" s="20" t="str">
        <f t="shared" si="86"/>
        <v>탑3단지타워빌</v>
      </c>
      <c r="AI95" s="87">
        <f t="shared" si="85"/>
        <v>47</v>
      </c>
      <c r="AJ95" s="79" t="str">
        <f>IF(AI95="","",$AJ$2)</f>
        <v>A-</v>
      </c>
      <c r="AK95" s="79" t="s">
        <v>13</v>
      </c>
      <c r="AL95" s="79" t="s">
        <v>62</v>
      </c>
      <c r="AM95" s="79" t="s">
        <v>63</v>
      </c>
      <c r="AN95" s="79" t="str">
        <f>IF(AI95="","",$AN$2)</f>
        <v>C</v>
      </c>
      <c r="AO95" s="79" t="str">
        <f>IF(N95="","",IF(N95&gt;=$AO$1/100,"O","X"))</f>
        <v>X</v>
      </c>
      <c r="AP95" s="79" t="str">
        <f>IF(I95="","",IF(I95&lt;=$AP$1,"O","X"))</f>
        <v>X</v>
      </c>
      <c r="AQ95" s="79" t="str">
        <f>IF(O95="","",IF(O95&lt;=$AQ$1,"O","X"))</f>
        <v>X</v>
      </c>
      <c r="AR95" s="79" t="str">
        <f>IF(M95="","",IF(M95&lt;=$AR$1,"O","X"))</f>
        <v>X</v>
      </c>
      <c r="AS95" s="79" t="s">
        <v>2</v>
      </c>
      <c r="AT95" s="79" t="str">
        <f>IF(OR(F95="",AI95=""),"",IF(AND((F95&lt;=85),(AI95&gt;=15)),"O","X"))</f>
        <v>X</v>
      </c>
      <c r="AU95" s="79" t="str">
        <f>IF(C95="","",IF(C95&gt;=$AU$1,"O","X"))</f>
        <v>O</v>
      </c>
      <c r="AV95" s="79" t="str">
        <f>IF(AO95="","",IF(AND(AO95="O",AP95="O",AR95="O",AT95="O",AU95="O"),"후보","X"))</f>
        <v>X</v>
      </c>
    </row>
    <row r="96" spans="1:48" x14ac:dyDescent="0.3">
      <c r="A96" s="9" t="s">
        <v>1155</v>
      </c>
      <c r="B96" s="10" t="s">
        <v>1673</v>
      </c>
      <c r="C96" s="88">
        <v>582</v>
      </c>
      <c r="D96" s="86">
        <v>158.1</v>
      </c>
      <c r="E96" s="87">
        <v>48</v>
      </c>
      <c r="F96" s="86">
        <v>131.9</v>
      </c>
      <c r="G96" s="17">
        <v>40</v>
      </c>
      <c r="H96" s="88">
        <v>12</v>
      </c>
      <c r="I96" s="89"/>
      <c r="J96" s="89"/>
      <c r="K96" s="89"/>
      <c r="L96" s="89"/>
      <c r="M96" s="90">
        <f>I96-K96</f>
        <v>0</v>
      </c>
      <c r="N96" s="4" t="str">
        <f>IF(ISERROR(K96/I96),"",K96/I96)</f>
        <v/>
      </c>
      <c r="O96" s="91">
        <f>I96/E96</f>
        <v>0</v>
      </c>
      <c r="P96" s="91">
        <f>K96/E96</f>
        <v>0</v>
      </c>
      <c r="Q96" s="79">
        <v>4</v>
      </c>
      <c r="R96" s="79">
        <v>3</v>
      </c>
      <c r="S96" s="79" t="s">
        <v>72</v>
      </c>
      <c r="T96" s="5">
        <v>158</v>
      </c>
      <c r="U96" s="9"/>
      <c r="W96" s="86">
        <f t="shared" si="100"/>
        <v>158.1</v>
      </c>
      <c r="X96" s="87">
        <f t="shared" si="100"/>
        <v>48</v>
      </c>
      <c r="Y96" s="92">
        <f t="shared" si="101"/>
        <v>12</v>
      </c>
      <c r="Z96" s="90">
        <f t="shared" si="101"/>
        <v>0</v>
      </c>
      <c r="AA96" s="90">
        <f>K96</f>
        <v>0</v>
      </c>
      <c r="AB96" s="90">
        <f t="shared" si="102"/>
        <v>0</v>
      </c>
      <c r="AC96" s="4" t="str">
        <f t="shared" si="102"/>
        <v/>
      </c>
      <c r="AD96" s="91">
        <f t="shared" si="102"/>
        <v>0</v>
      </c>
      <c r="AE96" s="79" t="str">
        <f>S96</f>
        <v>계</v>
      </c>
      <c r="AF96" s="79" t="str">
        <f>Q96&amp;"/"&amp;R96</f>
        <v>4/3</v>
      </c>
      <c r="AH96" s="20" t="str">
        <f t="shared" si="86"/>
        <v>탑3단지타워빌</v>
      </c>
      <c r="AI96" s="87">
        <f t="shared" si="85"/>
        <v>48</v>
      </c>
      <c r="AJ96" s="79" t="str">
        <f>IF(AI96="","",$AJ$2)</f>
        <v>A-</v>
      </c>
      <c r="AK96" s="79" t="s">
        <v>13</v>
      </c>
      <c r="AL96" s="79" t="s">
        <v>62</v>
      </c>
      <c r="AM96" s="79" t="s">
        <v>63</v>
      </c>
      <c r="AN96" s="79" t="str">
        <f>IF(AI96="","",$AN$2)</f>
        <v>C</v>
      </c>
      <c r="AO96" s="79" t="str">
        <f>IF(N96="","",IF(N96&gt;=$AO$1/100,"O","X"))</f>
        <v/>
      </c>
      <c r="AP96" s="79" t="str">
        <f>IF(I96="","",IF(I96&lt;=$AP$1,"O","X"))</f>
        <v/>
      </c>
      <c r="AQ96" s="79" t="str">
        <f>IF(O96="","",IF(O96&lt;=$AQ$1,"O","X"))</f>
        <v>O</v>
      </c>
      <c r="AR96" s="79" t="str">
        <f>IF(M96="","",IF(M96&lt;=$AR$1,"O","X"))</f>
        <v>O</v>
      </c>
      <c r="AS96" s="79" t="s">
        <v>2</v>
      </c>
      <c r="AT96" s="79" t="str">
        <f>IF(OR(F96="",AI96=""),"",IF(AND((F96&lt;=85),(AI96&gt;=15)),"O","X"))</f>
        <v>X</v>
      </c>
      <c r="AU96" s="79" t="str">
        <f>IF(C96="","",IF(C96&gt;=$AU$1,"O","X"))</f>
        <v>O</v>
      </c>
      <c r="AV96" s="79" t="str">
        <f>IF(AO96="","",IF(AND(AO96="O",AP96="O",AR96="O",AT96="O",AU96="O"),"후보","X"))</f>
        <v/>
      </c>
    </row>
    <row r="97" spans="1:48" x14ac:dyDescent="0.3">
      <c r="A97" s="9"/>
      <c r="B97" s="79"/>
      <c r="C97" s="6"/>
      <c r="D97" s="9"/>
      <c r="E97" s="14"/>
      <c r="F97" s="86"/>
      <c r="G97" s="9"/>
      <c r="H97" s="9"/>
      <c r="I97" s="9"/>
      <c r="J97" s="9"/>
      <c r="K97" s="9"/>
      <c r="L97" s="9"/>
      <c r="M97" s="9"/>
      <c r="N97" s="9"/>
      <c r="O97" s="91"/>
      <c r="P97" s="91"/>
      <c r="Q97" s="87"/>
      <c r="R97" s="87"/>
      <c r="S97" s="9"/>
      <c r="T97" s="47"/>
      <c r="U97" s="9"/>
      <c r="W97" s="67" t="str">
        <f>$A$4&amp;" "&amp;A98&amp;"("&amp;B98&amp;","&amp;C98&amp;"^)"</f>
        <v>야탑동 장미8단지현대('93.04.,2136^)</v>
      </c>
      <c r="X97" s="68"/>
      <c r="Y97" s="68"/>
      <c r="Z97" s="68"/>
      <c r="AA97" s="68"/>
      <c r="AB97" s="68"/>
      <c r="AC97" s="68"/>
      <c r="AD97" s="68"/>
      <c r="AE97" s="68"/>
      <c r="AF97" s="69"/>
      <c r="AH97" s="20" t="str">
        <f t="shared" si="86"/>
        <v/>
      </c>
      <c r="AI97" s="106" t="str">
        <f t="shared" si="85"/>
        <v/>
      </c>
      <c r="AJ97" s="79"/>
      <c r="AK97" s="79"/>
      <c r="AL97" s="79"/>
      <c r="AM97" s="79"/>
      <c r="AN97" s="79"/>
      <c r="AO97" s="79"/>
      <c r="AP97" s="79"/>
      <c r="AQ97" s="79"/>
      <c r="AR97" s="79"/>
      <c r="AS97" s="79"/>
      <c r="AT97" s="79"/>
      <c r="AU97" s="79"/>
      <c r="AV97" s="79"/>
    </row>
    <row r="98" spans="1:48" x14ac:dyDescent="0.3">
      <c r="A98" s="9" t="s">
        <v>1163</v>
      </c>
      <c r="B98" s="10" t="s">
        <v>1681</v>
      </c>
      <c r="C98" s="88">
        <v>2136</v>
      </c>
      <c r="D98" s="86">
        <v>54.4</v>
      </c>
      <c r="E98" s="87">
        <v>16</v>
      </c>
      <c r="F98" s="86">
        <v>41.8</v>
      </c>
      <c r="G98" s="17">
        <v>13</v>
      </c>
      <c r="H98" s="88">
        <v>274</v>
      </c>
      <c r="I98" s="89">
        <v>70000</v>
      </c>
      <c r="J98" s="89" t="s">
        <v>64</v>
      </c>
      <c r="K98" s="89">
        <v>35500</v>
      </c>
      <c r="L98" s="89" t="s">
        <v>66</v>
      </c>
      <c r="M98" s="90">
        <f t="shared" ref="M98:M106" si="103">I98-K98</f>
        <v>34500</v>
      </c>
      <c r="N98" s="4">
        <f t="shared" ref="N98:N106" si="104">IF(ISERROR(K98/I98),"",K98/I98)</f>
        <v>0.50714285714285712</v>
      </c>
      <c r="O98" s="91">
        <f t="shared" ref="O98:O106" si="105">I98/E98</f>
        <v>4375</v>
      </c>
      <c r="P98" s="91">
        <f t="shared" ref="P98:P106" si="106">K98/E98</f>
        <v>2218.75</v>
      </c>
      <c r="Q98" s="79">
        <v>2</v>
      </c>
      <c r="R98" s="79">
        <v>1</v>
      </c>
      <c r="S98" s="79" t="s">
        <v>61</v>
      </c>
      <c r="T98" s="5">
        <v>54</v>
      </c>
      <c r="U98" s="9"/>
      <c r="W98" s="86">
        <f t="shared" ref="W98:W106" si="107">D98</f>
        <v>54.4</v>
      </c>
      <c r="X98" s="87">
        <f t="shared" ref="X98:X106" si="108">E98</f>
        <v>16</v>
      </c>
      <c r="Y98" s="92">
        <f t="shared" ref="Y98:Y106" si="109">H98</f>
        <v>274</v>
      </c>
      <c r="Z98" s="90">
        <f t="shared" ref="Z98:Z106" si="110">I98</f>
        <v>70000</v>
      </c>
      <c r="AA98" s="90">
        <f t="shared" ref="AA98:AA106" si="111">K98</f>
        <v>35500</v>
      </c>
      <c r="AB98" s="90">
        <f t="shared" ref="AB98:AB106" si="112">M98</f>
        <v>34500</v>
      </c>
      <c r="AC98" s="4">
        <f t="shared" ref="AC98:AC106" si="113">N98</f>
        <v>0.50714285714285712</v>
      </c>
      <c r="AD98" s="91">
        <f t="shared" ref="AD98:AD106" si="114">O98</f>
        <v>4375</v>
      </c>
      <c r="AE98" s="79" t="str">
        <f t="shared" ref="AE98:AE106" si="115">S98</f>
        <v>복</v>
      </c>
      <c r="AF98" s="79" t="str">
        <f t="shared" ref="AF98:AF106" si="116">Q98&amp;"/"&amp;R98</f>
        <v>2/1</v>
      </c>
      <c r="AH98" s="20" t="str">
        <f t="shared" si="86"/>
        <v>장미8단지현대</v>
      </c>
      <c r="AI98" s="87">
        <f t="shared" si="85"/>
        <v>16</v>
      </c>
      <c r="AJ98" s="79" t="str">
        <f t="shared" ref="AJ98:AJ106" si="117">IF(AI98="","",$AJ$2)</f>
        <v>A-</v>
      </c>
      <c r="AK98" s="79" t="s">
        <v>13</v>
      </c>
      <c r="AL98" s="79" t="s">
        <v>62</v>
      </c>
      <c r="AM98" s="79" t="s">
        <v>63</v>
      </c>
      <c r="AN98" s="79" t="str">
        <f t="shared" ref="AN98:AN106" si="118">IF(AI98="","",$AN$2)</f>
        <v>C</v>
      </c>
      <c r="AO98" s="79" t="str">
        <f t="shared" ref="AO98:AO106" si="119">IF(N98="","",IF(N98&gt;=$AO$1/100,"O","X"))</f>
        <v>X</v>
      </c>
      <c r="AP98" s="79" t="str">
        <f t="shared" ref="AP98:AP106" si="120">IF(I98="","",IF(I98&lt;=$AP$1,"O","X"))</f>
        <v>X</v>
      </c>
      <c r="AQ98" s="79" t="str">
        <f t="shared" ref="AQ98:AQ106" si="121">IF(O98="","",IF(O98&lt;=$AQ$1,"O","X"))</f>
        <v>X</v>
      </c>
      <c r="AR98" s="79" t="str">
        <f t="shared" ref="AR98:AR106" si="122">IF(M98="","",IF(M98&lt;=$AR$1,"O","X"))</f>
        <v>X</v>
      </c>
      <c r="AS98" s="79" t="s">
        <v>2</v>
      </c>
      <c r="AT98" s="79" t="str">
        <f t="shared" ref="AT98:AT106" si="123">IF(OR(F98="",AI98=""),"",IF(AND((F98&lt;=85),(AI98&gt;=15)),"O","X"))</f>
        <v>O</v>
      </c>
      <c r="AU98" s="79" t="str">
        <f t="shared" ref="AU98:AU106" si="124">IF(C98="","",IF(C98&gt;=$AU$1,"O","X"))</f>
        <v>O</v>
      </c>
      <c r="AV98" s="79" t="str">
        <f t="shared" ref="AV98:AV106" si="125">IF(AO98="","",IF(AND(AO98="O",AP98="O",AR98="O",AT98="O",AU98="O"),"후보","X"))</f>
        <v>X</v>
      </c>
    </row>
    <row r="99" spans="1:48" x14ac:dyDescent="0.3">
      <c r="A99" s="9" t="s">
        <v>1163</v>
      </c>
      <c r="B99" s="10" t="s">
        <v>1681</v>
      </c>
      <c r="C99" s="88">
        <v>2136</v>
      </c>
      <c r="D99" s="86">
        <v>75.8</v>
      </c>
      <c r="E99" s="87">
        <v>23</v>
      </c>
      <c r="F99" s="86">
        <v>59.4</v>
      </c>
      <c r="G99" s="17">
        <v>18</v>
      </c>
      <c r="H99" s="88">
        <v>150</v>
      </c>
      <c r="I99" s="89">
        <v>94000</v>
      </c>
      <c r="J99" s="89" t="s">
        <v>64</v>
      </c>
      <c r="K99" s="89">
        <v>45000</v>
      </c>
      <c r="L99" s="89" t="s">
        <v>65</v>
      </c>
      <c r="M99" s="90">
        <f t="shared" si="103"/>
        <v>49000</v>
      </c>
      <c r="N99" s="4">
        <f t="shared" si="104"/>
        <v>0.47872340425531917</v>
      </c>
      <c r="O99" s="91">
        <f t="shared" si="105"/>
        <v>4086.9565217391305</v>
      </c>
      <c r="P99" s="91">
        <f t="shared" si="106"/>
        <v>1956.5217391304348</v>
      </c>
      <c r="Q99" s="79">
        <v>3</v>
      </c>
      <c r="R99" s="79">
        <v>1</v>
      </c>
      <c r="S99" s="79" t="s">
        <v>61</v>
      </c>
      <c r="T99" s="5">
        <v>75</v>
      </c>
      <c r="U99" s="9"/>
      <c r="W99" s="86">
        <f t="shared" si="107"/>
        <v>75.8</v>
      </c>
      <c r="X99" s="87">
        <f t="shared" si="108"/>
        <v>23</v>
      </c>
      <c r="Y99" s="92">
        <f t="shared" si="109"/>
        <v>150</v>
      </c>
      <c r="Z99" s="90">
        <f t="shared" si="110"/>
        <v>94000</v>
      </c>
      <c r="AA99" s="90">
        <f t="shared" si="111"/>
        <v>45000</v>
      </c>
      <c r="AB99" s="90">
        <f t="shared" si="112"/>
        <v>49000</v>
      </c>
      <c r="AC99" s="4">
        <f t="shared" si="113"/>
        <v>0.47872340425531917</v>
      </c>
      <c r="AD99" s="91">
        <f t="shared" si="114"/>
        <v>4086.9565217391305</v>
      </c>
      <c r="AE99" s="79" t="str">
        <f t="shared" si="115"/>
        <v>복</v>
      </c>
      <c r="AF99" s="79" t="str">
        <f t="shared" si="116"/>
        <v>3/1</v>
      </c>
      <c r="AH99" s="20" t="str">
        <f t="shared" si="86"/>
        <v>장미8단지현대</v>
      </c>
      <c r="AI99" s="87">
        <f t="shared" ref="AI99:AI118" si="126">IF(E99="","",E99)</f>
        <v>23</v>
      </c>
      <c r="AJ99" s="79" t="str">
        <f t="shared" si="117"/>
        <v>A-</v>
      </c>
      <c r="AK99" s="79" t="s">
        <v>13</v>
      </c>
      <c r="AL99" s="79" t="s">
        <v>62</v>
      </c>
      <c r="AM99" s="79" t="s">
        <v>63</v>
      </c>
      <c r="AN99" s="79" t="str">
        <f t="shared" si="118"/>
        <v>C</v>
      </c>
      <c r="AO99" s="79" t="str">
        <f t="shared" si="119"/>
        <v>X</v>
      </c>
      <c r="AP99" s="79" t="str">
        <f t="shared" si="120"/>
        <v>X</v>
      </c>
      <c r="AQ99" s="79" t="str">
        <f t="shared" si="121"/>
        <v>X</v>
      </c>
      <c r="AR99" s="79" t="str">
        <f t="shared" si="122"/>
        <v>X</v>
      </c>
      <c r="AS99" s="79" t="s">
        <v>2</v>
      </c>
      <c r="AT99" s="79" t="str">
        <f t="shared" si="123"/>
        <v>O</v>
      </c>
      <c r="AU99" s="79" t="str">
        <f t="shared" si="124"/>
        <v>O</v>
      </c>
      <c r="AV99" s="79" t="str">
        <f t="shared" si="125"/>
        <v>X</v>
      </c>
    </row>
    <row r="100" spans="1:48" x14ac:dyDescent="0.3">
      <c r="A100" s="9" t="s">
        <v>1163</v>
      </c>
      <c r="B100" s="10" t="s">
        <v>1681</v>
      </c>
      <c r="C100" s="88">
        <v>2136</v>
      </c>
      <c r="D100" s="86">
        <v>90.3</v>
      </c>
      <c r="E100" s="87">
        <v>27</v>
      </c>
      <c r="F100" s="86">
        <v>74.599999999999994</v>
      </c>
      <c r="G100" s="17">
        <v>23</v>
      </c>
      <c r="H100" s="88">
        <v>240</v>
      </c>
      <c r="I100" s="89">
        <v>105000</v>
      </c>
      <c r="J100" s="89" t="s">
        <v>71</v>
      </c>
      <c r="K100" s="89">
        <v>61000</v>
      </c>
      <c r="L100" s="89" t="s">
        <v>65</v>
      </c>
      <c r="M100" s="90">
        <f t="shared" si="103"/>
        <v>44000</v>
      </c>
      <c r="N100" s="4">
        <f t="shared" si="104"/>
        <v>0.580952380952381</v>
      </c>
      <c r="O100" s="91">
        <f t="shared" si="105"/>
        <v>3888.8888888888887</v>
      </c>
      <c r="P100" s="91">
        <f t="shared" si="106"/>
        <v>2259.2592592592591</v>
      </c>
      <c r="Q100" s="79">
        <v>3</v>
      </c>
      <c r="R100" s="79">
        <v>1</v>
      </c>
      <c r="S100" s="79" t="s">
        <v>72</v>
      </c>
      <c r="T100" s="5">
        <v>90</v>
      </c>
      <c r="U100" s="9"/>
      <c r="W100" s="86">
        <f t="shared" si="107"/>
        <v>90.3</v>
      </c>
      <c r="X100" s="87">
        <f t="shared" si="108"/>
        <v>27</v>
      </c>
      <c r="Y100" s="92">
        <f t="shared" si="109"/>
        <v>240</v>
      </c>
      <c r="Z100" s="90">
        <f t="shared" si="110"/>
        <v>105000</v>
      </c>
      <c r="AA100" s="90">
        <f t="shared" si="111"/>
        <v>61000</v>
      </c>
      <c r="AB100" s="90">
        <f t="shared" si="112"/>
        <v>44000</v>
      </c>
      <c r="AC100" s="4">
        <f t="shared" si="113"/>
        <v>0.580952380952381</v>
      </c>
      <c r="AD100" s="91">
        <f t="shared" si="114"/>
        <v>3888.8888888888887</v>
      </c>
      <c r="AE100" s="79" t="str">
        <f t="shared" si="115"/>
        <v>계</v>
      </c>
      <c r="AF100" s="79" t="str">
        <f t="shared" si="116"/>
        <v>3/1</v>
      </c>
      <c r="AH100" s="20" t="str">
        <f t="shared" si="86"/>
        <v>장미8단지현대</v>
      </c>
      <c r="AI100" s="87">
        <f t="shared" si="126"/>
        <v>27</v>
      </c>
      <c r="AJ100" s="79" t="str">
        <f t="shared" si="117"/>
        <v>A-</v>
      </c>
      <c r="AK100" s="79" t="s">
        <v>13</v>
      </c>
      <c r="AL100" s="79" t="s">
        <v>62</v>
      </c>
      <c r="AM100" s="79" t="s">
        <v>63</v>
      </c>
      <c r="AN100" s="79" t="str">
        <f t="shared" si="118"/>
        <v>C</v>
      </c>
      <c r="AO100" s="79" t="str">
        <f t="shared" si="119"/>
        <v>X</v>
      </c>
      <c r="AP100" s="79" t="str">
        <f t="shared" si="120"/>
        <v>X</v>
      </c>
      <c r="AQ100" s="79" t="str">
        <f t="shared" si="121"/>
        <v>X</v>
      </c>
      <c r="AR100" s="79" t="str">
        <f t="shared" si="122"/>
        <v>X</v>
      </c>
      <c r="AS100" s="79" t="s">
        <v>2</v>
      </c>
      <c r="AT100" s="79" t="str">
        <f t="shared" si="123"/>
        <v>O</v>
      </c>
      <c r="AU100" s="79" t="str">
        <f t="shared" si="124"/>
        <v>O</v>
      </c>
      <c r="AV100" s="79" t="str">
        <f t="shared" si="125"/>
        <v>X</v>
      </c>
    </row>
    <row r="101" spans="1:48" x14ac:dyDescent="0.3">
      <c r="A101" s="9" t="s">
        <v>1163</v>
      </c>
      <c r="B101" s="10" t="s">
        <v>1681</v>
      </c>
      <c r="C101" s="88">
        <v>2136</v>
      </c>
      <c r="D101" s="86">
        <v>91</v>
      </c>
      <c r="E101" s="87">
        <v>28</v>
      </c>
      <c r="F101" s="86">
        <v>75.2</v>
      </c>
      <c r="G101" s="17">
        <v>23</v>
      </c>
      <c r="H101" s="88">
        <v>270</v>
      </c>
      <c r="I101" s="89">
        <v>113000</v>
      </c>
      <c r="J101" s="89" t="s">
        <v>78</v>
      </c>
      <c r="K101" s="89">
        <v>65000</v>
      </c>
      <c r="L101" s="89" t="s">
        <v>64</v>
      </c>
      <c r="M101" s="90">
        <f t="shared" si="103"/>
        <v>48000</v>
      </c>
      <c r="N101" s="4">
        <f t="shared" si="104"/>
        <v>0.5752212389380531</v>
      </c>
      <c r="O101" s="91">
        <f t="shared" si="105"/>
        <v>4035.7142857142858</v>
      </c>
      <c r="P101" s="91">
        <f t="shared" si="106"/>
        <v>2321.4285714285716</v>
      </c>
      <c r="Q101" s="79">
        <v>3</v>
      </c>
      <c r="R101" s="79">
        <v>1</v>
      </c>
      <c r="S101" s="79" t="s">
        <v>72</v>
      </c>
      <c r="T101" s="5">
        <v>91</v>
      </c>
      <c r="U101" s="9"/>
      <c r="W101" s="86">
        <f t="shared" si="107"/>
        <v>91</v>
      </c>
      <c r="X101" s="87">
        <f t="shared" si="108"/>
        <v>28</v>
      </c>
      <c r="Y101" s="92">
        <f t="shared" si="109"/>
        <v>270</v>
      </c>
      <c r="Z101" s="90">
        <f t="shared" si="110"/>
        <v>113000</v>
      </c>
      <c r="AA101" s="90">
        <f t="shared" si="111"/>
        <v>65000</v>
      </c>
      <c r="AB101" s="90">
        <f t="shared" si="112"/>
        <v>48000</v>
      </c>
      <c r="AC101" s="4">
        <f t="shared" si="113"/>
        <v>0.5752212389380531</v>
      </c>
      <c r="AD101" s="91">
        <f t="shared" si="114"/>
        <v>4035.7142857142858</v>
      </c>
      <c r="AE101" s="79" t="str">
        <f t="shared" si="115"/>
        <v>계</v>
      </c>
      <c r="AF101" s="79" t="str">
        <f t="shared" si="116"/>
        <v>3/1</v>
      </c>
      <c r="AH101" s="20" t="str">
        <f t="shared" ref="AH101:AH118" si="127">IF(A101="","",A101)</f>
        <v>장미8단지현대</v>
      </c>
      <c r="AI101" s="87">
        <f t="shared" si="126"/>
        <v>28</v>
      </c>
      <c r="AJ101" s="79" t="str">
        <f t="shared" si="117"/>
        <v>A-</v>
      </c>
      <c r="AK101" s="79" t="s">
        <v>13</v>
      </c>
      <c r="AL101" s="79" t="s">
        <v>62</v>
      </c>
      <c r="AM101" s="79" t="s">
        <v>63</v>
      </c>
      <c r="AN101" s="79" t="str">
        <f t="shared" si="118"/>
        <v>C</v>
      </c>
      <c r="AO101" s="79" t="str">
        <f t="shared" si="119"/>
        <v>X</v>
      </c>
      <c r="AP101" s="79" t="str">
        <f t="shared" si="120"/>
        <v>X</v>
      </c>
      <c r="AQ101" s="79" t="str">
        <f t="shared" si="121"/>
        <v>X</v>
      </c>
      <c r="AR101" s="79" t="str">
        <f t="shared" si="122"/>
        <v>X</v>
      </c>
      <c r="AS101" s="79" t="s">
        <v>2</v>
      </c>
      <c r="AT101" s="79" t="str">
        <f t="shared" si="123"/>
        <v>O</v>
      </c>
      <c r="AU101" s="79" t="str">
        <f t="shared" si="124"/>
        <v>O</v>
      </c>
      <c r="AV101" s="79" t="str">
        <f t="shared" si="125"/>
        <v>X</v>
      </c>
    </row>
    <row r="102" spans="1:48" x14ac:dyDescent="0.3">
      <c r="A102" s="9" t="s">
        <v>1163</v>
      </c>
      <c r="B102" s="10" t="s">
        <v>1681</v>
      </c>
      <c r="C102" s="88">
        <v>2136</v>
      </c>
      <c r="D102" s="86">
        <v>102.2</v>
      </c>
      <c r="E102" s="87">
        <v>31</v>
      </c>
      <c r="F102" s="86">
        <v>85</v>
      </c>
      <c r="G102" s="17">
        <v>26</v>
      </c>
      <c r="H102" s="88">
        <v>450</v>
      </c>
      <c r="I102" s="89">
        <v>114000</v>
      </c>
      <c r="J102" s="89" t="s">
        <v>81</v>
      </c>
      <c r="K102" s="89">
        <v>60000</v>
      </c>
      <c r="L102" s="89" t="s">
        <v>79</v>
      </c>
      <c r="M102" s="90">
        <f t="shared" si="103"/>
        <v>54000</v>
      </c>
      <c r="N102" s="4">
        <f t="shared" si="104"/>
        <v>0.52631578947368418</v>
      </c>
      <c r="O102" s="91">
        <f t="shared" si="105"/>
        <v>3677.4193548387098</v>
      </c>
      <c r="P102" s="91">
        <f t="shared" si="106"/>
        <v>1935.483870967742</v>
      </c>
      <c r="Q102" s="79">
        <v>3</v>
      </c>
      <c r="R102" s="79">
        <v>2</v>
      </c>
      <c r="S102" s="79" t="s">
        <v>72</v>
      </c>
      <c r="T102" s="5" t="s">
        <v>274</v>
      </c>
      <c r="U102" s="9"/>
      <c r="W102" s="86">
        <f t="shared" si="107"/>
        <v>102.2</v>
      </c>
      <c r="X102" s="87">
        <f t="shared" si="108"/>
        <v>31</v>
      </c>
      <c r="Y102" s="92">
        <f t="shared" si="109"/>
        <v>450</v>
      </c>
      <c r="Z102" s="90">
        <f t="shared" si="110"/>
        <v>114000</v>
      </c>
      <c r="AA102" s="90">
        <f t="shared" si="111"/>
        <v>60000</v>
      </c>
      <c r="AB102" s="90">
        <f t="shared" si="112"/>
        <v>54000</v>
      </c>
      <c r="AC102" s="4">
        <f t="shared" si="113"/>
        <v>0.52631578947368418</v>
      </c>
      <c r="AD102" s="91">
        <f t="shared" si="114"/>
        <v>3677.4193548387098</v>
      </c>
      <c r="AE102" s="79" t="str">
        <f t="shared" si="115"/>
        <v>계</v>
      </c>
      <c r="AF102" s="79" t="str">
        <f t="shared" si="116"/>
        <v>3/2</v>
      </c>
      <c r="AH102" s="20" t="str">
        <f t="shared" si="127"/>
        <v>장미8단지현대</v>
      </c>
      <c r="AI102" s="87">
        <f t="shared" si="126"/>
        <v>31</v>
      </c>
      <c r="AJ102" s="79" t="str">
        <f t="shared" si="117"/>
        <v>A-</v>
      </c>
      <c r="AK102" s="79" t="s">
        <v>13</v>
      </c>
      <c r="AL102" s="79" t="s">
        <v>62</v>
      </c>
      <c r="AM102" s="79" t="s">
        <v>63</v>
      </c>
      <c r="AN102" s="79" t="str">
        <f t="shared" si="118"/>
        <v>C</v>
      </c>
      <c r="AO102" s="79" t="str">
        <f t="shared" si="119"/>
        <v>X</v>
      </c>
      <c r="AP102" s="79" t="str">
        <f t="shared" si="120"/>
        <v>X</v>
      </c>
      <c r="AQ102" s="79" t="str">
        <f t="shared" si="121"/>
        <v>X</v>
      </c>
      <c r="AR102" s="79" t="str">
        <f t="shared" si="122"/>
        <v>X</v>
      </c>
      <c r="AS102" s="79" t="s">
        <v>2</v>
      </c>
      <c r="AT102" s="79" t="str">
        <f t="shared" si="123"/>
        <v>O</v>
      </c>
      <c r="AU102" s="79" t="str">
        <f t="shared" si="124"/>
        <v>O</v>
      </c>
      <c r="AV102" s="79" t="str">
        <f t="shared" si="125"/>
        <v>X</v>
      </c>
    </row>
    <row r="103" spans="1:48" x14ac:dyDescent="0.3">
      <c r="A103" s="9" t="s">
        <v>1163</v>
      </c>
      <c r="B103" s="10" t="s">
        <v>1681</v>
      </c>
      <c r="C103" s="88">
        <v>2136</v>
      </c>
      <c r="D103" s="86">
        <v>102</v>
      </c>
      <c r="E103" s="87">
        <v>31</v>
      </c>
      <c r="F103" s="86">
        <v>84.8</v>
      </c>
      <c r="G103" s="17">
        <v>26</v>
      </c>
      <c r="H103" s="88">
        <v>300</v>
      </c>
      <c r="I103" s="89">
        <v>111000</v>
      </c>
      <c r="J103" s="89" t="s">
        <v>66</v>
      </c>
      <c r="K103" s="89">
        <v>55000</v>
      </c>
      <c r="L103" s="89" t="s">
        <v>66</v>
      </c>
      <c r="M103" s="90">
        <f t="shared" si="103"/>
        <v>56000</v>
      </c>
      <c r="N103" s="4">
        <f t="shared" si="104"/>
        <v>0.49549549549549549</v>
      </c>
      <c r="O103" s="91">
        <f t="shared" si="105"/>
        <v>3580.6451612903224</v>
      </c>
      <c r="P103" s="91">
        <f t="shared" si="106"/>
        <v>1774.1935483870968</v>
      </c>
      <c r="Q103" s="79">
        <v>3</v>
      </c>
      <c r="R103" s="79">
        <v>2</v>
      </c>
      <c r="S103" s="79" t="s">
        <v>72</v>
      </c>
      <c r="T103" s="5" t="s">
        <v>275</v>
      </c>
      <c r="U103" s="9"/>
      <c r="W103" s="86">
        <f t="shared" si="107"/>
        <v>102</v>
      </c>
      <c r="X103" s="87">
        <f t="shared" si="108"/>
        <v>31</v>
      </c>
      <c r="Y103" s="92">
        <f t="shared" si="109"/>
        <v>300</v>
      </c>
      <c r="Z103" s="90">
        <f t="shared" si="110"/>
        <v>111000</v>
      </c>
      <c r="AA103" s="90">
        <f t="shared" si="111"/>
        <v>55000</v>
      </c>
      <c r="AB103" s="90">
        <f t="shared" si="112"/>
        <v>56000</v>
      </c>
      <c r="AC103" s="4">
        <f t="shared" si="113"/>
        <v>0.49549549549549549</v>
      </c>
      <c r="AD103" s="91">
        <f t="shared" si="114"/>
        <v>3580.6451612903224</v>
      </c>
      <c r="AE103" s="79" t="str">
        <f t="shared" si="115"/>
        <v>계</v>
      </c>
      <c r="AF103" s="79" t="str">
        <f t="shared" si="116"/>
        <v>3/2</v>
      </c>
      <c r="AH103" s="20" t="str">
        <f t="shared" si="127"/>
        <v>장미8단지현대</v>
      </c>
      <c r="AI103" s="87">
        <f t="shared" si="126"/>
        <v>31</v>
      </c>
      <c r="AJ103" s="79" t="str">
        <f t="shared" si="117"/>
        <v>A-</v>
      </c>
      <c r="AK103" s="79" t="s">
        <v>13</v>
      </c>
      <c r="AL103" s="79" t="s">
        <v>62</v>
      </c>
      <c r="AM103" s="79" t="s">
        <v>63</v>
      </c>
      <c r="AN103" s="79" t="str">
        <f t="shared" si="118"/>
        <v>C</v>
      </c>
      <c r="AO103" s="79" t="str">
        <f t="shared" si="119"/>
        <v>X</v>
      </c>
      <c r="AP103" s="79" t="str">
        <f t="shared" si="120"/>
        <v>X</v>
      </c>
      <c r="AQ103" s="79" t="str">
        <f t="shared" si="121"/>
        <v>X</v>
      </c>
      <c r="AR103" s="79" t="str">
        <f t="shared" si="122"/>
        <v>X</v>
      </c>
      <c r="AS103" s="79" t="s">
        <v>2</v>
      </c>
      <c r="AT103" s="79" t="str">
        <f t="shared" si="123"/>
        <v>O</v>
      </c>
      <c r="AU103" s="79" t="str">
        <f t="shared" si="124"/>
        <v>O</v>
      </c>
      <c r="AV103" s="79" t="str">
        <f t="shared" si="125"/>
        <v>X</v>
      </c>
    </row>
    <row r="104" spans="1:48" x14ac:dyDescent="0.3">
      <c r="A104" s="9" t="s">
        <v>1163</v>
      </c>
      <c r="B104" s="10" t="s">
        <v>1681</v>
      </c>
      <c r="C104" s="88">
        <v>2136</v>
      </c>
      <c r="D104" s="86">
        <v>121.2</v>
      </c>
      <c r="E104" s="87">
        <v>37</v>
      </c>
      <c r="F104" s="86">
        <v>102</v>
      </c>
      <c r="G104" s="17">
        <v>31</v>
      </c>
      <c r="H104" s="88">
        <v>60</v>
      </c>
      <c r="I104" s="89">
        <v>130000</v>
      </c>
      <c r="J104" s="89" t="s">
        <v>81</v>
      </c>
      <c r="K104" s="89">
        <v>79000</v>
      </c>
      <c r="L104" s="89" t="s">
        <v>81</v>
      </c>
      <c r="M104" s="90">
        <f t="shared" si="103"/>
        <v>51000</v>
      </c>
      <c r="N104" s="4">
        <f t="shared" si="104"/>
        <v>0.60769230769230764</v>
      </c>
      <c r="O104" s="91">
        <f t="shared" si="105"/>
        <v>3513.5135135135133</v>
      </c>
      <c r="P104" s="91">
        <f t="shared" si="106"/>
        <v>2135.135135135135</v>
      </c>
      <c r="Q104" s="79">
        <v>4</v>
      </c>
      <c r="R104" s="79">
        <v>2</v>
      </c>
      <c r="S104" s="79" t="s">
        <v>72</v>
      </c>
      <c r="T104" s="5">
        <v>121</v>
      </c>
      <c r="U104" s="9"/>
      <c r="W104" s="86">
        <f t="shared" si="107"/>
        <v>121.2</v>
      </c>
      <c r="X104" s="87">
        <f t="shared" si="108"/>
        <v>37</v>
      </c>
      <c r="Y104" s="92">
        <f t="shared" si="109"/>
        <v>60</v>
      </c>
      <c r="Z104" s="90">
        <f t="shared" si="110"/>
        <v>130000</v>
      </c>
      <c r="AA104" s="90">
        <f t="shared" si="111"/>
        <v>79000</v>
      </c>
      <c r="AB104" s="90">
        <f t="shared" si="112"/>
        <v>51000</v>
      </c>
      <c r="AC104" s="4">
        <f t="shared" si="113"/>
        <v>0.60769230769230764</v>
      </c>
      <c r="AD104" s="91">
        <f t="shared" si="114"/>
        <v>3513.5135135135133</v>
      </c>
      <c r="AE104" s="79" t="str">
        <f t="shared" si="115"/>
        <v>계</v>
      </c>
      <c r="AF104" s="79" t="str">
        <f t="shared" si="116"/>
        <v>4/2</v>
      </c>
      <c r="AH104" s="20" t="str">
        <f t="shared" si="127"/>
        <v>장미8단지현대</v>
      </c>
      <c r="AI104" s="87">
        <f t="shared" si="126"/>
        <v>37</v>
      </c>
      <c r="AJ104" s="79" t="str">
        <f t="shared" si="117"/>
        <v>A-</v>
      </c>
      <c r="AK104" s="79" t="s">
        <v>13</v>
      </c>
      <c r="AL104" s="79" t="s">
        <v>62</v>
      </c>
      <c r="AM104" s="79" t="s">
        <v>63</v>
      </c>
      <c r="AN104" s="79" t="str">
        <f t="shared" si="118"/>
        <v>C</v>
      </c>
      <c r="AO104" s="79" t="str">
        <f t="shared" si="119"/>
        <v>X</v>
      </c>
      <c r="AP104" s="79" t="str">
        <f t="shared" si="120"/>
        <v>X</v>
      </c>
      <c r="AQ104" s="79" t="str">
        <f t="shared" si="121"/>
        <v>X</v>
      </c>
      <c r="AR104" s="79" t="str">
        <f t="shared" si="122"/>
        <v>X</v>
      </c>
      <c r="AS104" s="79" t="s">
        <v>2</v>
      </c>
      <c r="AT104" s="79" t="str">
        <f t="shared" si="123"/>
        <v>X</v>
      </c>
      <c r="AU104" s="79" t="str">
        <f t="shared" si="124"/>
        <v>O</v>
      </c>
      <c r="AV104" s="79" t="str">
        <f t="shared" si="125"/>
        <v>X</v>
      </c>
    </row>
    <row r="105" spans="1:48" x14ac:dyDescent="0.3">
      <c r="A105" s="9" t="s">
        <v>1163</v>
      </c>
      <c r="B105" s="10" t="s">
        <v>1681</v>
      </c>
      <c r="C105" s="88">
        <v>2136</v>
      </c>
      <c r="D105" s="86">
        <v>124.3</v>
      </c>
      <c r="E105" s="87">
        <v>38</v>
      </c>
      <c r="F105" s="86">
        <v>102</v>
      </c>
      <c r="G105" s="17">
        <v>31</v>
      </c>
      <c r="H105" s="88">
        <v>72</v>
      </c>
      <c r="I105" s="89"/>
      <c r="J105" s="89"/>
      <c r="K105" s="89"/>
      <c r="L105" s="89"/>
      <c r="M105" s="90">
        <f t="shared" si="103"/>
        <v>0</v>
      </c>
      <c r="N105" s="4" t="str">
        <f t="shared" si="104"/>
        <v/>
      </c>
      <c r="O105" s="91">
        <f t="shared" si="105"/>
        <v>0</v>
      </c>
      <c r="P105" s="91">
        <f t="shared" si="106"/>
        <v>0</v>
      </c>
      <c r="Q105" s="79">
        <v>4</v>
      </c>
      <c r="R105" s="79">
        <v>2</v>
      </c>
      <c r="S105" s="79" t="s">
        <v>72</v>
      </c>
      <c r="T105" s="5">
        <v>124</v>
      </c>
      <c r="U105" s="9"/>
      <c r="W105" s="86">
        <f t="shared" si="107"/>
        <v>124.3</v>
      </c>
      <c r="X105" s="87">
        <f t="shared" si="108"/>
        <v>38</v>
      </c>
      <c r="Y105" s="92">
        <f t="shared" si="109"/>
        <v>72</v>
      </c>
      <c r="Z105" s="90">
        <f t="shared" si="110"/>
        <v>0</v>
      </c>
      <c r="AA105" s="90">
        <f t="shared" si="111"/>
        <v>0</v>
      </c>
      <c r="AB105" s="90">
        <f t="shared" si="112"/>
        <v>0</v>
      </c>
      <c r="AC105" s="4" t="str">
        <f t="shared" si="113"/>
        <v/>
      </c>
      <c r="AD105" s="91">
        <f t="shared" si="114"/>
        <v>0</v>
      </c>
      <c r="AE105" s="79" t="str">
        <f t="shared" si="115"/>
        <v>계</v>
      </c>
      <c r="AF105" s="79" t="str">
        <f t="shared" si="116"/>
        <v>4/2</v>
      </c>
      <c r="AH105" s="20" t="str">
        <f t="shared" si="127"/>
        <v>장미8단지현대</v>
      </c>
      <c r="AI105" s="87">
        <f t="shared" si="126"/>
        <v>38</v>
      </c>
      <c r="AJ105" s="79" t="str">
        <f t="shared" si="117"/>
        <v>A-</v>
      </c>
      <c r="AK105" s="79" t="s">
        <v>13</v>
      </c>
      <c r="AL105" s="79" t="s">
        <v>62</v>
      </c>
      <c r="AM105" s="79" t="s">
        <v>63</v>
      </c>
      <c r="AN105" s="79" t="str">
        <f t="shared" si="118"/>
        <v>C</v>
      </c>
      <c r="AO105" s="79" t="str">
        <f t="shared" si="119"/>
        <v/>
      </c>
      <c r="AP105" s="79" t="str">
        <f t="shared" si="120"/>
        <v/>
      </c>
      <c r="AQ105" s="79" t="str">
        <f t="shared" si="121"/>
        <v>O</v>
      </c>
      <c r="AR105" s="79" t="str">
        <f t="shared" si="122"/>
        <v>O</v>
      </c>
      <c r="AS105" s="79" t="s">
        <v>2</v>
      </c>
      <c r="AT105" s="79" t="str">
        <f t="shared" si="123"/>
        <v>X</v>
      </c>
      <c r="AU105" s="79" t="str">
        <f t="shared" si="124"/>
        <v>O</v>
      </c>
      <c r="AV105" s="79" t="str">
        <f t="shared" si="125"/>
        <v/>
      </c>
    </row>
    <row r="106" spans="1:48" x14ac:dyDescent="0.3">
      <c r="A106" s="9" t="s">
        <v>1163</v>
      </c>
      <c r="B106" s="10" t="s">
        <v>1681</v>
      </c>
      <c r="C106" s="88">
        <v>2136</v>
      </c>
      <c r="D106" s="86">
        <v>158.6</v>
      </c>
      <c r="E106" s="87">
        <v>48</v>
      </c>
      <c r="F106" s="86">
        <v>133.4</v>
      </c>
      <c r="G106" s="17">
        <v>40</v>
      </c>
      <c r="H106" s="88">
        <v>320</v>
      </c>
      <c r="I106" s="89">
        <v>145000</v>
      </c>
      <c r="J106" s="89" t="s">
        <v>80</v>
      </c>
      <c r="K106" s="89">
        <v>82000</v>
      </c>
      <c r="L106" s="89" t="s">
        <v>82</v>
      </c>
      <c r="M106" s="90">
        <f t="shared" si="103"/>
        <v>63000</v>
      </c>
      <c r="N106" s="4">
        <f t="shared" si="104"/>
        <v>0.56551724137931036</v>
      </c>
      <c r="O106" s="91">
        <f t="shared" si="105"/>
        <v>3020.8333333333335</v>
      </c>
      <c r="P106" s="91">
        <f t="shared" si="106"/>
        <v>1708.3333333333333</v>
      </c>
      <c r="Q106" s="79">
        <v>4</v>
      </c>
      <c r="R106" s="79">
        <v>2</v>
      </c>
      <c r="S106" s="79" t="s">
        <v>72</v>
      </c>
      <c r="T106" s="5">
        <v>158</v>
      </c>
      <c r="U106" s="9"/>
      <c r="W106" s="86">
        <f t="shared" si="107"/>
        <v>158.6</v>
      </c>
      <c r="X106" s="87">
        <f t="shared" si="108"/>
        <v>48</v>
      </c>
      <c r="Y106" s="92">
        <f t="shared" si="109"/>
        <v>320</v>
      </c>
      <c r="Z106" s="90">
        <f t="shared" si="110"/>
        <v>145000</v>
      </c>
      <c r="AA106" s="90">
        <f t="shared" si="111"/>
        <v>82000</v>
      </c>
      <c r="AB106" s="90">
        <f t="shared" si="112"/>
        <v>63000</v>
      </c>
      <c r="AC106" s="4">
        <f t="shared" si="113"/>
        <v>0.56551724137931036</v>
      </c>
      <c r="AD106" s="91">
        <f t="shared" si="114"/>
        <v>3020.8333333333335</v>
      </c>
      <c r="AE106" s="79" t="str">
        <f t="shared" si="115"/>
        <v>계</v>
      </c>
      <c r="AF106" s="79" t="str">
        <f t="shared" si="116"/>
        <v>4/2</v>
      </c>
      <c r="AH106" s="20" t="str">
        <f t="shared" si="127"/>
        <v>장미8단지현대</v>
      </c>
      <c r="AI106" s="87">
        <f t="shared" si="126"/>
        <v>48</v>
      </c>
      <c r="AJ106" s="79" t="str">
        <f t="shared" si="117"/>
        <v>A-</v>
      </c>
      <c r="AK106" s="79" t="s">
        <v>13</v>
      </c>
      <c r="AL106" s="79" t="s">
        <v>62</v>
      </c>
      <c r="AM106" s="79" t="s">
        <v>63</v>
      </c>
      <c r="AN106" s="79" t="str">
        <f t="shared" si="118"/>
        <v>C</v>
      </c>
      <c r="AO106" s="79" t="str">
        <f t="shared" si="119"/>
        <v>X</v>
      </c>
      <c r="AP106" s="79" t="str">
        <f t="shared" si="120"/>
        <v>X</v>
      </c>
      <c r="AQ106" s="79" t="str">
        <f t="shared" si="121"/>
        <v>X</v>
      </c>
      <c r="AR106" s="79" t="str">
        <f t="shared" si="122"/>
        <v>X</v>
      </c>
      <c r="AS106" s="79" t="s">
        <v>2</v>
      </c>
      <c r="AT106" s="79" t="str">
        <f t="shared" si="123"/>
        <v>X</v>
      </c>
      <c r="AU106" s="79" t="str">
        <f t="shared" si="124"/>
        <v>O</v>
      </c>
      <c r="AV106" s="79" t="str">
        <f t="shared" si="125"/>
        <v>X</v>
      </c>
    </row>
    <row r="107" spans="1:48" x14ac:dyDescent="0.3">
      <c r="A107" s="9"/>
      <c r="B107" s="79"/>
      <c r="C107" s="6"/>
      <c r="D107" s="9"/>
      <c r="E107" s="14"/>
      <c r="F107" s="86"/>
      <c r="G107" s="9"/>
      <c r="H107" s="9"/>
      <c r="I107" s="9"/>
      <c r="J107" s="9"/>
      <c r="K107" s="9"/>
      <c r="L107" s="9"/>
      <c r="M107" s="9"/>
      <c r="N107" s="9"/>
      <c r="O107" s="91"/>
      <c r="P107" s="91"/>
      <c r="Q107" s="87"/>
      <c r="R107" s="87"/>
      <c r="S107" s="9"/>
      <c r="T107" s="47"/>
      <c r="U107" s="9"/>
      <c r="W107" s="67" t="str">
        <f>$A$4&amp;" "&amp;A108&amp;"("&amp;B108&amp;","&amp;C108&amp;"^)"</f>
        <v>야탑동 목련마을화성빌리지('94.12.,224^)</v>
      </c>
      <c r="X107" s="68"/>
      <c r="Y107" s="68"/>
      <c r="Z107" s="68"/>
      <c r="AA107" s="68"/>
      <c r="AB107" s="68"/>
      <c r="AC107" s="68"/>
      <c r="AD107" s="68"/>
      <c r="AE107" s="68"/>
      <c r="AF107" s="69"/>
      <c r="AH107" s="20" t="str">
        <f t="shared" si="127"/>
        <v/>
      </c>
      <c r="AI107" s="106" t="str">
        <f t="shared" si="126"/>
        <v/>
      </c>
      <c r="AJ107" s="79"/>
      <c r="AK107" s="79"/>
      <c r="AL107" s="79"/>
      <c r="AM107" s="79"/>
      <c r="AN107" s="79"/>
      <c r="AO107" s="79"/>
      <c r="AP107" s="79"/>
      <c r="AQ107" s="79"/>
      <c r="AR107" s="79"/>
      <c r="AS107" s="79"/>
      <c r="AT107" s="79"/>
      <c r="AU107" s="79"/>
      <c r="AV107" s="79"/>
    </row>
    <row r="108" spans="1:48" x14ac:dyDescent="0.3">
      <c r="A108" s="9" t="s">
        <v>1168</v>
      </c>
      <c r="B108" s="10" t="s">
        <v>1654</v>
      </c>
      <c r="C108" s="88">
        <v>224</v>
      </c>
      <c r="D108" s="86">
        <v>86.1</v>
      </c>
      <c r="E108" s="87">
        <v>26</v>
      </c>
      <c r="F108" s="86">
        <v>71.8</v>
      </c>
      <c r="G108" s="17">
        <v>22</v>
      </c>
      <c r="H108" s="88">
        <v>128</v>
      </c>
      <c r="I108" s="89"/>
      <c r="J108" s="89"/>
      <c r="K108" s="89"/>
      <c r="L108" s="89"/>
      <c r="M108" s="90">
        <f>I108-K108</f>
        <v>0</v>
      </c>
      <c r="N108" s="4" t="str">
        <f>IF(ISERROR(K108/I108),"",K108/I108)</f>
        <v/>
      </c>
      <c r="O108" s="91">
        <f>I108/E108</f>
        <v>0</v>
      </c>
      <c r="P108" s="91">
        <f>K108/E108</f>
        <v>0</v>
      </c>
      <c r="Q108" s="79">
        <v>3</v>
      </c>
      <c r="R108" s="79">
        <v>1</v>
      </c>
      <c r="S108" s="79" t="s">
        <v>72</v>
      </c>
      <c r="T108" s="5">
        <v>86</v>
      </c>
      <c r="U108" s="9"/>
      <c r="W108" s="86">
        <f>D108</f>
        <v>86.1</v>
      </c>
      <c r="X108" s="87">
        <f>E108</f>
        <v>26</v>
      </c>
      <c r="Y108" s="92">
        <f>H108</f>
        <v>128</v>
      </c>
      <c r="Z108" s="90">
        <f>I108</f>
        <v>0</v>
      </c>
      <c r="AA108" s="90">
        <f>K108</f>
        <v>0</v>
      </c>
      <c r="AB108" s="90">
        <f t="shared" ref="AB108:AD109" si="128">M108</f>
        <v>0</v>
      </c>
      <c r="AC108" s="4" t="str">
        <f t="shared" si="128"/>
        <v/>
      </c>
      <c r="AD108" s="91">
        <f t="shared" si="128"/>
        <v>0</v>
      </c>
      <c r="AE108" s="79" t="str">
        <f>S108</f>
        <v>계</v>
      </c>
      <c r="AF108" s="79" t="str">
        <f>Q108&amp;"/"&amp;R108</f>
        <v>3/1</v>
      </c>
      <c r="AH108" s="20" t="str">
        <f t="shared" si="127"/>
        <v>목련마을화성빌리지</v>
      </c>
      <c r="AI108" s="87">
        <f t="shared" si="126"/>
        <v>26</v>
      </c>
      <c r="AJ108" s="79" t="str">
        <f>IF(AI108="","",$AJ$2)</f>
        <v>A-</v>
      </c>
      <c r="AK108" s="79" t="s">
        <v>13</v>
      </c>
      <c r="AL108" s="79" t="s">
        <v>62</v>
      </c>
      <c r="AM108" s="79" t="s">
        <v>63</v>
      </c>
      <c r="AN108" s="79" t="str">
        <f>IF(AI108="","",$AN$2)</f>
        <v>C</v>
      </c>
      <c r="AO108" s="79" t="str">
        <f>IF(N108="","",IF(N108&gt;=$AO$1/100,"O","X"))</f>
        <v/>
      </c>
      <c r="AP108" s="79" t="str">
        <f>IF(I108="","",IF(I108&lt;=$AP$1,"O","X"))</f>
        <v/>
      </c>
      <c r="AQ108" s="79" t="str">
        <f>IF(O108="","",IF(O108&lt;=$AQ$1,"O","X"))</f>
        <v>O</v>
      </c>
      <c r="AR108" s="79" t="str">
        <f>IF(M108="","",IF(M108&lt;=$AR$1,"O","X"))</f>
        <v>O</v>
      </c>
      <c r="AS108" s="79" t="s">
        <v>2</v>
      </c>
      <c r="AT108" s="79" t="str">
        <f>IF(OR(F108="",AI108=""),"",IF(AND((F108&lt;=85),(AI108&gt;=15)),"O","X"))</f>
        <v>O</v>
      </c>
      <c r="AU108" s="79" t="str">
        <f>IF(C108="","",IF(C108&gt;=$AU$1,"O","X"))</f>
        <v>X</v>
      </c>
      <c r="AV108" s="79" t="str">
        <f>IF(AO108="","",IF(AND(AO108="O",AP108="O",AR108="O",AT108="O",AU108="O"),"후보","X"))</f>
        <v/>
      </c>
    </row>
    <row r="109" spans="1:48" x14ac:dyDescent="0.3">
      <c r="A109" s="9" t="s">
        <v>1168</v>
      </c>
      <c r="B109" s="10" t="s">
        <v>1654</v>
      </c>
      <c r="C109" s="88">
        <v>224</v>
      </c>
      <c r="D109" s="86">
        <v>103</v>
      </c>
      <c r="E109" s="87">
        <v>31</v>
      </c>
      <c r="F109" s="86">
        <v>84.9</v>
      </c>
      <c r="G109" s="17">
        <v>26</v>
      </c>
      <c r="H109" s="88">
        <v>96</v>
      </c>
      <c r="I109" s="89"/>
      <c r="J109" s="89"/>
      <c r="K109" s="89"/>
      <c r="L109" s="89"/>
      <c r="M109" s="90">
        <f>I109-K109</f>
        <v>0</v>
      </c>
      <c r="N109" s="4" t="str">
        <f>IF(ISERROR(K109/I109),"",K109/I109)</f>
        <v/>
      </c>
      <c r="O109" s="91">
        <f>I109/E109</f>
        <v>0</v>
      </c>
      <c r="P109" s="91">
        <f>K109/E109</f>
        <v>0</v>
      </c>
      <c r="Q109" s="79">
        <v>3</v>
      </c>
      <c r="R109" s="79">
        <v>2</v>
      </c>
      <c r="S109" s="79" t="s">
        <v>72</v>
      </c>
      <c r="T109" s="5">
        <v>103</v>
      </c>
      <c r="U109" s="9"/>
      <c r="W109" s="86">
        <f>D109</f>
        <v>103</v>
      </c>
      <c r="X109" s="87">
        <f>E109</f>
        <v>31</v>
      </c>
      <c r="Y109" s="92">
        <f>H109</f>
        <v>96</v>
      </c>
      <c r="Z109" s="90">
        <f>I109</f>
        <v>0</v>
      </c>
      <c r="AA109" s="90">
        <f>K109</f>
        <v>0</v>
      </c>
      <c r="AB109" s="90">
        <f t="shared" si="128"/>
        <v>0</v>
      </c>
      <c r="AC109" s="4" t="str">
        <f t="shared" si="128"/>
        <v/>
      </c>
      <c r="AD109" s="91">
        <f t="shared" si="128"/>
        <v>0</v>
      </c>
      <c r="AE109" s="79" t="str">
        <f>S109</f>
        <v>계</v>
      </c>
      <c r="AF109" s="79" t="str">
        <f>Q109&amp;"/"&amp;R109</f>
        <v>3/2</v>
      </c>
      <c r="AH109" s="20" t="str">
        <f t="shared" si="127"/>
        <v>목련마을화성빌리지</v>
      </c>
      <c r="AI109" s="87">
        <f t="shared" si="126"/>
        <v>31</v>
      </c>
      <c r="AJ109" s="79" t="str">
        <f>IF(AI109="","",$AJ$2)</f>
        <v>A-</v>
      </c>
      <c r="AK109" s="79" t="s">
        <v>13</v>
      </c>
      <c r="AL109" s="79" t="s">
        <v>62</v>
      </c>
      <c r="AM109" s="79" t="s">
        <v>63</v>
      </c>
      <c r="AN109" s="79" t="str">
        <f>IF(AI109="","",$AN$2)</f>
        <v>C</v>
      </c>
      <c r="AO109" s="79" t="str">
        <f>IF(N109="","",IF(N109&gt;=$AO$1/100,"O","X"))</f>
        <v/>
      </c>
      <c r="AP109" s="79" t="str">
        <f>IF(I109="","",IF(I109&lt;=$AP$1,"O","X"))</f>
        <v/>
      </c>
      <c r="AQ109" s="79" t="str">
        <f>IF(O109="","",IF(O109&lt;=$AQ$1,"O","X"))</f>
        <v>O</v>
      </c>
      <c r="AR109" s="79" t="str">
        <f>IF(M109="","",IF(M109&lt;=$AR$1,"O","X"))</f>
        <v>O</v>
      </c>
      <c r="AS109" s="79" t="s">
        <v>2</v>
      </c>
      <c r="AT109" s="79" t="str">
        <f>IF(OR(F109="",AI109=""),"",IF(AND((F109&lt;=85),(AI109&gt;=15)),"O","X"))</f>
        <v>O</v>
      </c>
      <c r="AU109" s="79" t="str">
        <f>IF(C109="","",IF(C109&gt;=$AU$1,"O","X"))</f>
        <v>X</v>
      </c>
      <c r="AV109" s="79" t="str">
        <f>IF(AO109="","",IF(AND(AO109="O",AP109="O",AR109="O",AT109="O",AU109="O"),"후보","X"))</f>
        <v/>
      </c>
    </row>
    <row r="110" spans="1:48" x14ac:dyDescent="0.3">
      <c r="A110" s="9"/>
      <c r="B110" s="79"/>
      <c r="C110" s="6"/>
      <c r="D110" s="9"/>
      <c r="E110" s="14"/>
      <c r="F110" s="86"/>
      <c r="G110" s="9"/>
      <c r="H110" s="9"/>
      <c r="I110" s="9"/>
      <c r="J110" s="9"/>
      <c r="K110" s="9"/>
      <c r="L110" s="9"/>
      <c r="M110" s="9"/>
      <c r="N110" s="9"/>
      <c r="O110" s="91"/>
      <c r="P110" s="91"/>
      <c r="Q110" s="87"/>
      <c r="R110" s="87"/>
      <c r="S110" s="9"/>
      <c r="T110" s="47"/>
      <c r="U110" s="9"/>
      <c r="W110" s="67" t="str">
        <f>$A$4&amp;" "&amp;A111&amp;"("&amp;B111&amp;","&amp;C111&amp;"^)"</f>
        <v>야탑동 탑벽산('94.02.,646^)</v>
      </c>
      <c r="X110" s="68"/>
      <c r="Y110" s="68"/>
      <c r="Z110" s="68"/>
      <c r="AA110" s="68"/>
      <c r="AB110" s="68"/>
      <c r="AC110" s="68"/>
      <c r="AD110" s="68"/>
      <c r="AE110" s="68"/>
      <c r="AF110" s="69"/>
      <c r="AH110" s="20" t="str">
        <f t="shared" si="127"/>
        <v/>
      </c>
      <c r="AI110" s="106" t="str">
        <f t="shared" si="126"/>
        <v/>
      </c>
      <c r="AJ110" s="79"/>
      <c r="AK110" s="79"/>
      <c r="AL110" s="79"/>
      <c r="AM110" s="79"/>
      <c r="AN110" s="79"/>
      <c r="AO110" s="79"/>
      <c r="AP110" s="79"/>
      <c r="AQ110" s="79"/>
      <c r="AR110" s="79"/>
      <c r="AS110" s="79"/>
      <c r="AT110" s="79"/>
      <c r="AU110" s="79"/>
      <c r="AV110" s="79"/>
    </row>
    <row r="111" spans="1:48" x14ac:dyDescent="0.3">
      <c r="A111" s="9" t="s">
        <v>1172</v>
      </c>
      <c r="B111" s="10" t="s">
        <v>1674</v>
      </c>
      <c r="C111" s="88">
        <v>646</v>
      </c>
      <c r="D111" s="86">
        <v>79</v>
      </c>
      <c r="E111" s="87">
        <v>24</v>
      </c>
      <c r="F111" s="86">
        <v>59.9</v>
      </c>
      <c r="G111" s="17">
        <v>18</v>
      </c>
      <c r="H111" s="88">
        <v>64</v>
      </c>
      <c r="I111" s="89">
        <v>95000</v>
      </c>
      <c r="J111" s="89" t="s">
        <v>80</v>
      </c>
      <c r="K111" s="89"/>
      <c r="L111" s="89"/>
      <c r="M111" s="90">
        <f t="shared" ref="M111:M116" si="129">I111-K111</f>
        <v>95000</v>
      </c>
      <c r="N111" s="4">
        <f t="shared" ref="N111:N116" si="130">IF(ISERROR(K111/I111),"",K111/I111)</f>
        <v>0</v>
      </c>
      <c r="O111" s="91">
        <f t="shared" ref="O111:O116" si="131">I111/E111</f>
        <v>3958.3333333333335</v>
      </c>
      <c r="P111" s="91">
        <f t="shared" ref="P111:P116" si="132">K111/E111</f>
        <v>0</v>
      </c>
      <c r="Q111" s="79">
        <v>3</v>
      </c>
      <c r="R111" s="79">
        <v>1</v>
      </c>
      <c r="S111" s="79" t="s">
        <v>72</v>
      </c>
      <c r="T111" s="5">
        <v>79</v>
      </c>
      <c r="U111" s="9"/>
      <c r="W111" s="86">
        <f t="shared" ref="W111:X116" si="133">D111</f>
        <v>79</v>
      </c>
      <c r="X111" s="87">
        <f t="shared" si="133"/>
        <v>24</v>
      </c>
      <c r="Y111" s="92">
        <f t="shared" ref="Y111:Z116" si="134">H111</f>
        <v>64</v>
      </c>
      <c r="Z111" s="90">
        <f t="shared" si="134"/>
        <v>95000</v>
      </c>
      <c r="AA111" s="90">
        <f t="shared" ref="AA111:AA116" si="135">K111</f>
        <v>0</v>
      </c>
      <c r="AB111" s="90">
        <f t="shared" ref="AB111:AD116" si="136">M111</f>
        <v>95000</v>
      </c>
      <c r="AC111" s="4">
        <f t="shared" si="136"/>
        <v>0</v>
      </c>
      <c r="AD111" s="91">
        <f t="shared" si="136"/>
        <v>3958.3333333333335</v>
      </c>
      <c r="AE111" s="79" t="str">
        <f t="shared" ref="AE111:AE116" si="137">S111</f>
        <v>계</v>
      </c>
      <c r="AF111" s="79" t="str">
        <f t="shared" ref="AF111:AF116" si="138">Q111&amp;"/"&amp;R111</f>
        <v>3/1</v>
      </c>
      <c r="AH111" s="20" t="str">
        <f t="shared" si="127"/>
        <v>탑벽산</v>
      </c>
      <c r="AI111" s="87">
        <f t="shared" si="126"/>
        <v>24</v>
      </c>
      <c r="AJ111" s="79" t="str">
        <f t="shared" ref="AJ111:AJ116" si="139">IF(AI111="","",$AJ$2)</f>
        <v>A-</v>
      </c>
      <c r="AK111" s="79" t="s">
        <v>13</v>
      </c>
      <c r="AL111" s="79" t="s">
        <v>62</v>
      </c>
      <c r="AM111" s="79" t="s">
        <v>63</v>
      </c>
      <c r="AN111" s="79" t="str">
        <f t="shared" ref="AN111:AN116" si="140">IF(AI111="","",$AN$2)</f>
        <v>C</v>
      </c>
      <c r="AO111" s="79" t="str">
        <f t="shared" ref="AO111:AO116" si="141">IF(N111="","",IF(N111&gt;=$AO$1/100,"O","X"))</f>
        <v>X</v>
      </c>
      <c r="AP111" s="79" t="str">
        <f t="shared" ref="AP111:AP116" si="142">IF(I111="","",IF(I111&lt;=$AP$1,"O","X"))</f>
        <v>X</v>
      </c>
      <c r="AQ111" s="79" t="str">
        <f t="shared" ref="AQ111:AQ116" si="143">IF(O111="","",IF(O111&lt;=$AQ$1,"O","X"))</f>
        <v>X</v>
      </c>
      <c r="AR111" s="79" t="str">
        <f t="shared" ref="AR111:AR116" si="144">IF(M111="","",IF(M111&lt;=$AR$1,"O","X"))</f>
        <v>X</v>
      </c>
      <c r="AS111" s="79" t="s">
        <v>2</v>
      </c>
      <c r="AT111" s="79" t="str">
        <f t="shared" ref="AT111:AT116" si="145">IF(OR(F111="",AI111=""),"",IF(AND((F111&lt;=85),(AI111&gt;=15)),"O","X"))</f>
        <v>O</v>
      </c>
      <c r="AU111" s="79" t="str">
        <f t="shared" ref="AU111:AU116" si="146">IF(C111="","",IF(C111&gt;=$AU$1,"O","X"))</f>
        <v>O</v>
      </c>
      <c r="AV111" s="79" t="str">
        <f t="shared" ref="AV111:AV116" si="147">IF(AO111="","",IF(AND(AO111="O",AP111="O",AR111="O",AT111="O",AU111="O"),"후보","X"))</f>
        <v>X</v>
      </c>
    </row>
    <row r="112" spans="1:48" x14ac:dyDescent="0.3">
      <c r="A112" s="9" t="s">
        <v>1172</v>
      </c>
      <c r="B112" s="10" t="s">
        <v>1674</v>
      </c>
      <c r="C112" s="88">
        <v>646</v>
      </c>
      <c r="D112" s="86">
        <v>90.7</v>
      </c>
      <c r="E112" s="87">
        <v>27</v>
      </c>
      <c r="F112" s="86">
        <v>69.900000000000006</v>
      </c>
      <c r="G112" s="17">
        <v>21</v>
      </c>
      <c r="H112" s="88">
        <v>164</v>
      </c>
      <c r="I112" s="89">
        <v>103000</v>
      </c>
      <c r="J112" s="89" t="s">
        <v>74</v>
      </c>
      <c r="K112" s="89">
        <v>60000</v>
      </c>
      <c r="L112" s="89" t="s">
        <v>68</v>
      </c>
      <c r="M112" s="90">
        <f t="shared" si="129"/>
        <v>43000</v>
      </c>
      <c r="N112" s="4">
        <f t="shared" si="130"/>
        <v>0.58252427184466016</v>
      </c>
      <c r="O112" s="91">
        <f t="shared" si="131"/>
        <v>3814.8148148148148</v>
      </c>
      <c r="P112" s="91">
        <f t="shared" si="132"/>
        <v>2222.2222222222222</v>
      </c>
      <c r="Q112" s="79">
        <v>3</v>
      </c>
      <c r="R112" s="79">
        <v>1</v>
      </c>
      <c r="S112" s="79" t="s">
        <v>72</v>
      </c>
      <c r="T112" s="5">
        <v>90</v>
      </c>
      <c r="U112" s="9"/>
      <c r="W112" s="86">
        <f t="shared" si="133"/>
        <v>90.7</v>
      </c>
      <c r="X112" s="87">
        <f t="shared" si="133"/>
        <v>27</v>
      </c>
      <c r="Y112" s="92">
        <f t="shared" si="134"/>
        <v>164</v>
      </c>
      <c r="Z112" s="90">
        <f t="shared" si="134"/>
        <v>103000</v>
      </c>
      <c r="AA112" s="90">
        <f t="shared" si="135"/>
        <v>60000</v>
      </c>
      <c r="AB112" s="90">
        <f t="shared" si="136"/>
        <v>43000</v>
      </c>
      <c r="AC112" s="4">
        <f t="shared" si="136"/>
        <v>0.58252427184466016</v>
      </c>
      <c r="AD112" s="91">
        <f t="shared" si="136"/>
        <v>3814.8148148148148</v>
      </c>
      <c r="AE112" s="79" t="str">
        <f t="shared" si="137"/>
        <v>계</v>
      </c>
      <c r="AF112" s="79" t="str">
        <f t="shared" si="138"/>
        <v>3/1</v>
      </c>
      <c r="AH112" s="20" t="str">
        <f t="shared" si="127"/>
        <v>탑벽산</v>
      </c>
      <c r="AI112" s="87">
        <f t="shared" si="126"/>
        <v>27</v>
      </c>
      <c r="AJ112" s="79" t="str">
        <f t="shared" si="139"/>
        <v>A-</v>
      </c>
      <c r="AK112" s="79" t="s">
        <v>13</v>
      </c>
      <c r="AL112" s="79" t="s">
        <v>62</v>
      </c>
      <c r="AM112" s="79" t="s">
        <v>63</v>
      </c>
      <c r="AN112" s="79" t="str">
        <f t="shared" si="140"/>
        <v>C</v>
      </c>
      <c r="AO112" s="79" t="str">
        <f t="shared" si="141"/>
        <v>X</v>
      </c>
      <c r="AP112" s="79" t="str">
        <f t="shared" si="142"/>
        <v>X</v>
      </c>
      <c r="AQ112" s="79" t="str">
        <f t="shared" si="143"/>
        <v>X</v>
      </c>
      <c r="AR112" s="79" t="str">
        <f t="shared" si="144"/>
        <v>X</v>
      </c>
      <c r="AS112" s="79" t="s">
        <v>2</v>
      </c>
      <c r="AT112" s="79" t="str">
        <f t="shared" si="145"/>
        <v>O</v>
      </c>
      <c r="AU112" s="79" t="str">
        <f t="shared" si="146"/>
        <v>O</v>
      </c>
      <c r="AV112" s="79" t="str">
        <f t="shared" si="147"/>
        <v>X</v>
      </c>
    </row>
    <row r="113" spans="1:48" x14ac:dyDescent="0.3">
      <c r="A113" s="9" t="s">
        <v>1172</v>
      </c>
      <c r="B113" s="10" t="s">
        <v>1674</v>
      </c>
      <c r="C113" s="88">
        <v>646</v>
      </c>
      <c r="D113" s="86">
        <v>106.2</v>
      </c>
      <c r="E113" s="87">
        <v>32</v>
      </c>
      <c r="F113" s="86">
        <v>84.9</v>
      </c>
      <c r="G113" s="17">
        <v>26</v>
      </c>
      <c r="H113" s="88">
        <v>80</v>
      </c>
      <c r="I113" s="89">
        <v>125000</v>
      </c>
      <c r="J113" s="89" t="s">
        <v>69</v>
      </c>
      <c r="K113" s="89">
        <v>60000</v>
      </c>
      <c r="L113" s="89" t="s">
        <v>80</v>
      </c>
      <c r="M113" s="90">
        <f t="shared" si="129"/>
        <v>65000</v>
      </c>
      <c r="N113" s="4">
        <f t="shared" si="130"/>
        <v>0.48</v>
      </c>
      <c r="O113" s="91">
        <f t="shared" si="131"/>
        <v>3906.25</v>
      </c>
      <c r="P113" s="91">
        <f t="shared" si="132"/>
        <v>1875</v>
      </c>
      <c r="Q113" s="79">
        <v>3</v>
      </c>
      <c r="R113" s="79">
        <v>2</v>
      </c>
      <c r="S113" s="79" t="s">
        <v>72</v>
      </c>
      <c r="T113" s="5">
        <v>106</v>
      </c>
      <c r="U113" s="9"/>
      <c r="W113" s="86">
        <f t="shared" si="133"/>
        <v>106.2</v>
      </c>
      <c r="X113" s="87">
        <f t="shared" si="133"/>
        <v>32</v>
      </c>
      <c r="Y113" s="92">
        <f t="shared" si="134"/>
        <v>80</v>
      </c>
      <c r="Z113" s="90">
        <f t="shared" si="134"/>
        <v>125000</v>
      </c>
      <c r="AA113" s="90">
        <f t="shared" si="135"/>
        <v>60000</v>
      </c>
      <c r="AB113" s="90">
        <f t="shared" si="136"/>
        <v>65000</v>
      </c>
      <c r="AC113" s="4">
        <f t="shared" si="136"/>
        <v>0.48</v>
      </c>
      <c r="AD113" s="91">
        <f t="shared" si="136"/>
        <v>3906.25</v>
      </c>
      <c r="AE113" s="79" t="str">
        <f t="shared" si="137"/>
        <v>계</v>
      </c>
      <c r="AF113" s="79" t="str">
        <f t="shared" si="138"/>
        <v>3/2</v>
      </c>
      <c r="AH113" s="20" t="str">
        <f t="shared" si="127"/>
        <v>탑벽산</v>
      </c>
      <c r="AI113" s="87">
        <f t="shared" si="126"/>
        <v>32</v>
      </c>
      <c r="AJ113" s="79" t="str">
        <f t="shared" si="139"/>
        <v>A-</v>
      </c>
      <c r="AK113" s="79" t="s">
        <v>13</v>
      </c>
      <c r="AL113" s="79" t="s">
        <v>62</v>
      </c>
      <c r="AM113" s="79" t="s">
        <v>63</v>
      </c>
      <c r="AN113" s="79" t="str">
        <f t="shared" si="140"/>
        <v>C</v>
      </c>
      <c r="AO113" s="79" t="str">
        <f t="shared" si="141"/>
        <v>X</v>
      </c>
      <c r="AP113" s="79" t="str">
        <f t="shared" si="142"/>
        <v>X</v>
      </c>
      <c r="AQ113" s="79" t="str">
        <f t="shared" si="143"/>
        <v>X</v>
      </c>
      <c r="AR113" s="79" t="str">
        <f t="shared" si="144"/>
        <v>X</v>
      </c>
      <c r="AS113" s="79" t="s">
        <v>2</v>
      </c>
      <c r="AT113" s="79" t="str">
        <f t="shared" si="145"/>
        <v>O</v>
      </c>
      <c r="AU113" s="79" t="str">
        <f t="shared" si="146"/>
        <v>O</v>
      </c>
      <c r="AV113" s="79" t="str">
        <f t="shared" si="147"/>
        <v>X</v>
      </c>
    </row>
    <row r="114" spans="1:48" x14ac:dyDescent="0.3">
      <c r="A114" s="9" t="s">
        <v>1172</v>
      </c>
      <c r="B114" s="10" t="s">
        <v>1674</v>
      </c>
      <c r="C114" s="88">
        <v>646</v>
      </c>
      <c r="D114" s="86">
        <v>125.8</v>
      </c>
      <c r="E114" s="87">
        <v>38</v>
      </c>
      <c r="F114" s="86">
        <v>102</v>
      </c>
      <c r="G114" s="17">
        <v>31</v>
      </c>
      <c r="H114" s="88">
        <v>84</v>
      </c>
      <c r="I114" s="89">
        <v>138000</v>
      </c>
      <c r="J114" s="89" t="s">
        <v>83</v>
      </c>
      <c r="K114" s="89">
        <v>80000</v>
      </c>
      <c r="L114" s="89" t="s">
        <v>83</v>
      </c>
      <c r="M114" s="90">
        <f t="shared" si="129"/>
        <v>58000</v>
      </c>
      <c r="N114" s="4">
        <f t="shared" si="130"/>
        <v>0.57971014492753625</v>
      </c>
      <c r="O114" s="91">
        <f t="shared" si="131"/>
        <v>3631.5789473684213</v>
      </c>
      <c r="P114" s="91">
        <f t="shared" si="132"/>
        <v>2105.2631578947367</v>
      </c>
      <c r="Q114" s="79">
        <v>3</v>
      </c>
      <c r="R114" s="79">
        <v>2</v>
      </c>
      <c r="S114" s="79" t="s">
        <v>72</v>
      </c>
      <c r="T114" s="5">
        <v>125</v>
      </c>
      <c r="U114" s="9"/>
      <c r="W114" s="86">
        <f t="shared" si="133"/>
        <v>125.8</v>
      </c>
      <c r="X114" s="87">
        <f t="shared" si="133"/>
        <v>38</v>
      </c>
      <c r="Y114" s="92">
        <f t="shared" si="134"/>
        <v>84</v>
      </c>
      <c r="Z114" s="90">
        <f t="shared" si="134"/>
        <v>138000</v>
      </c>
      <c r="AA114" s="90">
        <f t="shared" si="135"/>
        <v>80000</v>
      </c>
      <c r="AB114" s="90">
        <f t="shared" si="136"/>
        <v>58000</v>
      </c>
      <c r="AC114" s="4">
        <f t="shared" si="136"/>
        <v>0.57971014492753625</v>
      </c>
      <c r="AD114" s="91">
        <f t="shared" si="136"/>
        <v>3631.5789473684213</v>
      </c>
      <c r="AE114" s="79" t="str">
        <f t="shared" si="137"/>
        <v>계</v>
      </c>
      <c r="AF114" s="79" t="str">
        <f t="shared" si="138"/>
        <v>3/2</v>
      </c>
      <c r="AH114" s="20" t="str">
        <f t="shared" si="127"/>
        <v>탑벽산</v>
      </c>
      <c r="AI114" s="87">
        <f t="shared" si="126"/>
        <v>38</v>
      </c>
      <c r="AJ114" s="79" t="str">
        <f t="shared" si="139"/>
        <v>A-</v>
      </c>
      <c r="AK114" s="79" t="s">
        <v>13</v>
      </c>
      <c r="AL114" s="79" t="s">
        <v>62</v>
      </c>
      <c r="AM114" s="79" t="s">
        <v>63</v>
      </c>
      <c r="AN114" s="79" t="str">
        <f t="shared" si="140"/>
        <v>C</v>
      </c>
      <c r="AO114" s="79" t="str">
        <f t="shared" si="141"/>
        <v>X</v>
      </c>
      <c r="AP114" s="79" t="str">
        <f t="shared" si="142"/>
        <v>X</v>
      </c>
      <c r="AQ114" s="79" t="str">
        <f t="shared" si="143"/>
        <v>X</v>
      </c>
      <c r="AR114" s="79" t="str">
        <f t="shared" si="144"/>
        <v>X</v>
      </c>
      <c r="AS114" s="79" t="s">
        <v>2</v>
      </c>
      <c r="AT114" s="79" t="str">
        <f t="shared" si="145"/>
        <v>X</v>
      </c>
      <c r="AU114" s="79" t="str">
        <f t="shared" si="146"/>
        <v>O</v>
      </c>
      <c r="AV114" s="79" t="str">
        <f t="shared" si="147"/>
        <v>X</v>
      </c>
    </row>
    <row r="115" spans="1:48" x14ac:dyDescent="0.3">
      <c r="A115" s="9" t="s">
        <v>1172</v>
      </c>
      <c r="B115" s="10" t="s">
        <v>1674</v>
      </c>
      <c r="C115" s="88">
        <v>646</v>
      </c>
      <c r="D115" s="86">
        <v>140.30000000000001</v>
      </c>
      <c r="E115" s="87">
        <v>42</v>
      </c>
      <c r="F115" s="86">
        <v>114.9</v>
      </c>
      <c r="G115" s="17">
        <v>35</v>
      </c>
      <c r="H115" s="88">
        <v>70</v>
      </c>
      <c r="I115" s="89">
        <v>133000</v>
      </c>
      <c r="J115" s="89" t="s">
        <v>65</v>
      </c>
      <c r="K115" s="89"/>
      <c r="L115" s="89"/>
      <c r="M115" s="90">
        <f t="shared" si="129"/>
        <v>133000</v>
      </c>
      <c r="N115" s="4">
        <f t="shared" si="130"/>
        <v>0</v>
      </c>
      <c r="O115" s="91">
        <f t="shared" si="131"/>
        <v>3166.6666666666665</v>
      </c>
      <c r="P115" s="91">
        <f t="shared" si="132"/>
        <v>0</v>
      </c>
      <c r="Q115" s="79">
        <v>4</v>
      </c>
      <c r="R115" s="79">
        <v>2</v>
      </c>
      <c r="S115" s="79" t="s">
        <v>72</v>
      </c>
      <c r="T115" s="5">
        <v>140</v>
      </c>
      <c r="U115" s="9"/>
      <c r="W115" s="86">
        <f t="shared" si="133"/>
        <v>140.30000000000001</v>
      </c>
      <c r="X115" s="87">
        <f t="shared" si="133"/>
        <v>42</v>
      </c>
      <c r="Y115" s="92">
        <f t="shared" si="134"/>
        <v>70</v>
      </c>
      <c r="Z115" s="90">
        <f t="shared" si="134"/>
        <v>133000</v>
      </c>
      <c r="AA115" s="90">
        <f t="shared" si="135"/>
        <v>0</v>
      </c>
      <c r="AB115" s="90">
        <f t="shared" si="136"/>
        <v>133000</v>
      </c>
      <c r="AC115" s="4">
        <f t="shared" si="136"/>
        <v>0</v>
      </c>
      <c r="AD115" s="91">
        <f t="shared" si="136"/>
        <v>3166.6666666666665</v>
      </c>
      <c r="AE115" s="79" t="str">
        <f t="shared" si="137"/>
        <v>계</v>
      </c>
      <c r="AF115" s="79" t="str">
        <f t="shared" si="138"/>
        <v>4/2</v>
      </c>
      <c r="AH115" s="20" t="str">
        <f t="shared" si="127"/>
        <v>탑벽산</v>
      </c>
      <c r="AI115" s="87">
        <f t="shared" si="126"/>
        <v>42</v>
      </c>
      <c r="AJ115" s="79" t="str">
        <f t="shared" si="139"/>
        <v>A-</v>
      </c>
      <c r="AK115" s="79" t="s">
        <v>13</v>
      </c>
      <c r="AL115" s="79" t="s">
        <v>62</v>
      </c>
      <c r="AM115" s="79" t="s">
        <v>63</v>
      </c>
      <c r="AN115" s="79" t="str">
        <f t="shared" si="140"/>
        <v>C</v>
      </c>
      <c r="AO115" s="79" t="str">
        <f t="shared" si="141"/>
        <v>X</v>
      </c>
      <c r="AP115" s="79" t="str">
        <f t="shared" si="142"/>
        <v>X</v>
      </c>
      <c r="AQ115" s="79" t="str">
        <f t="shared" si="143"/>
        <v>X</v>
      </c>
      <c r="AR115" s="79" t="str">
        <f t="shared" si="144"/>
        <v>X</v>
      </c>
      <c r="AS115" s="79" t="s">
        <v>2</v>
      </c>
      <c r="AT115" s="79" t="str">
        <f t="shared" si="145"/>
        <v>X</v>
      </c>
      <c r="AU115" s="79" t="str">
        <f t="shared" si="146"/>
        <v>O</v>
      </c>
      <c r="AV115" s="79" t="str">
        <f t="shared" si="147"/>
        <v>X</v>
      </c>
    </row>
    <row r="116" spans="1:48" x14ac:dyDescent="0.3">
      <c r="A116" s="9" t="s">
        <v>1172</v>
      </c>
      <c r="B116" s="10" t="s">
        <v>1674</v>
      </c>
      <c r="C116" s="88">
        <v>646</v>
      </c>
      <c r="D116" s="86">
        <v>162.80000000000001</v>
      </c>
      <c r="E116" s="87">
        <v>49</v>
      </c>
      <c r="F116" s="86">
        <v>134.80000000000001</v>
      </c>
      <c r="G116" s="17">
        <v>41</v>
      </c>
      <c r="H116" s="88">
        <v>184</v>
      </c>
      <c r="I116" s="89">
        <v>145000</v>
      </c>
      <c r="J116" s="89" t="s">
        <v>82</v>
      </c>
      <c r="K116" s="89">
        <v>90000</v>
      </c>
      <c r="L116" s="89" t="s">
        <v>59</v>
      </c>
      <c r="M116" s="90">
        <f t="shared" si="129"/>
        <v>55000</v>
      </c>
      <c r="N116" s="4">
        <f t="shared" si="130"/>
        <v>0.62068965517241381</v>
      </c>
      <c r="O116" s="91">
        <f t="shared" si="131"/>
        <v>2959.1836734693879</v>
      </c>
      <c r="P116" s="91">
        <f t="shared" si="132"/>
        <v>1836.7346938775511</v>
      </c>
      <c r="Q116" s="79">
        <v>4</v>
      </c>
      <c r="R116" s="79">
        <v>2</v>
      </c>
      <c r="S116" s="79" t="s">
        <v>72</v>
      </c>
      <c r="T116" s="5">
        <v>162</v>
      </c>
      <c r="U116" s="9"/>
      <c r="W116" s="86">
        <f t="shared" si="133"/>
        <v>162.80000000000001</v>
      </c>
      <c r="X116" s="87">
        <f t="shared" si="133"/>
        <v>49</v>
      </c>
      <c r="Y116" s="92">
        <f t="shared" si="134"/>
        <v>184</v>
      </c>
      <c r="Z116" s="90">
        <f t="shared" si="134"/>
        <v>145000</v>
      </c>
      <c r="AA116" s="90">
        <f t="shared" si="135"/>
        <v>90000</v>
      </c>
      <c r="AB116" s="90">
        <f t="shared" si="136"/>
        <v>55000</v>
      </c>
      <c r="AC116" s="4">
        <f t="shared" si="136"/>
        <v>0.62068965517241381</v>
      </c>
      <c r="AD116" s="91">
        <f t="shared" si="136"/>
        <v>2959.1836734693879</v>
      </c>
      <c r="AE116" s="79" t="str">
        <f t="shared" si="137"/>
        <v>계</v>
      </c>
      <c r="AF116" s="79" t="str">
        <f t="shared" si="138"/>
        <v>4/2</v>
      </c>
      <c r="AH116" s="20" t="str">
        <f t="shared" si="127"/>
        <v>탑벽산</v>
      </c>
      <c r="AI116" s="87">
        <f t="shared" si="126"/>
        <v>49</v>
      </c>
      <c r="AJ116" s="79" t="str">
        <f t="shared" si="139"/>
        <v>A-</v>
      </c>
      <c r="AK116" s="79" t="s">
        <v>13</v>
      </c>
      <c r="AL116" s="79" t="s">
        <v>62</v>
      </c>
      <c r="AM116" s="79" t="s">
        <v>63</v>
      </c>
      <c r="AN116" s="79" t="str">
        <f t="shared" si="140"/>
        <v>C</v>
      </c>
      <c r="AO116" s="79" t="str">
        <f t="shared" si="141"/>
        <v>X</v>
      </c>
      <c r="AP116" s="79" t="str">
        <f t="shared" si="142"/>
        <v>X</v>
      </c>
      <c r="AQ116" s="79" t="str">
        <f t="shared" si="143"/>
        <v>X</v>
      </c>
      <c r="AR116" s="79" t="str">
        <f t="shared" si="144"/>
        <v>X</v>
      </c>
      <c r="AS116" s="79" t="s">
        <v>2</v>
      </c>
      <c r="AT116" s="79" t="str">
        <f t="shared" si="145"/>
        <v>X</v>
      </c>
      <c r="AU116" s="79" t="str">
        <f t="shared" si="146"/>
        <v>O</v>
      </c>
      <c r="AV116" s="79" t="str">
        <f t="shared" si="147"/>
        <v>X</v>
      </c>
    </row>
    <row r="117" spans="1:48" x14ac:dyDescent="0.3">
      <c r="A117" s="9"/>
      <c r="B117" s="79"/>
      <c r="C117" s="6"/>
      <c r="D117" s="9"/>
      <c r="E117" s="14"/>
      <c r="F117" s="86"/>
      <c r="G117" s="9"/>
      <c r="H117" s="9"/>
      <c r="I117" s="9"/>
      <c r="J117" s="9"/>
      <c r="K117" s="9"/>
      <c r="L117" s="9"/>
      <c r="M117" s="9"/>
      <c r="N117" s="9"/>
      <c r="O117" s="91"/>
      <c r="P117" s="91"/>
      <c r="Q117" s="87"/>
      <c r="R117" s="87"/>
      <c r="S117" s="9"/>
      <c r="T117" s="47"/>
      <c r="U117" s="9"/>
      <c r="W117" s="67" t="str">
        <f>$A$4&amp;" "&amp;A118&amp;"("&amp;B118&amp;","&amp;C118&amp;"^)"</f>
        <v>야탑동 목련마을자영('94.11.,216^)</v>
      </c>
      <c r="X117" s="68"/>
      <c r="Y117" s="68"/>
      <c r="Z117" s="68"/>
      <c r="AA117" s="68"/>
      <c r="AB117" s="68"/>
      <c r="AC117" s="68"/>
      <c r="AD117" s="68"/>
      <c r="AE117" s="68"/>
      <c r="AF117" s="69"/>
      <c r="AH117" s="20" t="str">
        <f t="shared" si="127"/>
        <v/>
      </c>
      <c r="AI117" s="106" t="str">
        <f t="shared" si="126"/>
        <v/>
      </c>
      <c r="AJ117" s="79"/>
      <c r="AK117" s="79"/>
      <c r="AL117" s="79"/>
      <c r="AM117" s="79"/>
      <c r="AN117" s="79"/>
      <c r="AO117" s="79"/>
      <c r="AP117" s="79"/>
      <c r="AQ117" s="79"/>
      <c r="AR117" s="79"/>
      <c r="AS117" s="79"/>
      <c r="AT117" s="79"/>
      <c r="AU117" s="79"/>
      <c r="AV117" s="79"/>
    </row>
    <row r="118" spans="1:48" x14ac:dyDescent="0.3">
      <c r="A118" s="9" t="s">
        <v>1180</v>
      </c>
      <c r="B118" s="10" t="s">
        <v>1644</v>
      </c>
      <c r="C118" s="88">
        <v>216</v>
      </c>
      <c r="D118" s="86">
        <v>70.400000000000006</v>
      </c>
      <c r="E118" s="87">
        <v>21</v>
      </c>
      <c r="F118" s="86">
        <v>58</v>
      </c>
      <c r="G118" s="17">
        <v>18</v>
      </c>
      <c r="H118" s="88">
        <v>216</v>
      </c>
      <c r="I118" s="89"/>
      <c r="J118" s="89"/>
      <c r="K118" s="89"/>
      <c r="L118" s="89"/>
      <c r="M118" s="90">
        <f>I118-K118</f>
        <v>0</v>
      </c>
      <c r="N118" s="4" t="str">
        <f>IF(ISERROR(K118/I118),"",K118/I118)</f>
        <v/>
      </c>
      <c r="O118" s="91">
        <f>I118/E118</f>
        <v>0</v>
      </c>
      <c r="P118" s="91">
        <f>K118/E118</f>
        <v>0</v>
      </c>
      <c r="Q118" s="79">
        <v>2</v>
      </c>
      <c r="R118" s="79">
        <v>1</v>
      </c>
      <c r="S118" s="79" t="s">
        <v>72</v>
      </c>
      <c r="T118" s="5">
        <v>70</v>
      </c>
      <c r="U118" s="9"/>
      <c r="W118" s="86">
        <f>D118</f>
        <v>70.400000000000006</v>
      </c>
      <c r="X118" s="87">
        <f>E118</f>
        <v>21</v>
      </c>
      <c r="Y118" s="92">
        <f>H118</f>
        <v>216</v>
      </c>
      <c r="Z118" s="90">
        <f>I118</f>
        <v>0</v>
      </c>
      <c r="AA118" s="90">
        <f>K118</f>
        <v>0</v>
      </c>
      <c r="AB118" s="90">
        <f>M118</f>
        <v>0</v>
      </c>
      <c r="AC118" s="4" t="str">
        <f>N118</f>
        <v/>
      </c>
      <c r="AD118" s="91">
        <f>O118</f>
        <v>0</v>
      </c>
      <c r="AE118" s="79" t="str">
        <f>S118</f>
        <v>계</v>
      </c>
      <c r="AF118" s="79" t="str">
        <f>Q118&amp;"/"&amp;R118</f>
        <v>2/1</v>
      </c>
      <c r="AH118" s="20" t="str">
        <f t="shared" si="127"/>
        <v>목련마을자영</v>
      </c>
      <c r="AI118" s="87">
        <f t="shared" si="126"/>
        <v>21</v>
      </c>
      <c r="AJ118" s="79" t="str">
        <f>IF(AI118="","",$AJ$2)</f>
        <v>A-</v>
      </c>
      <c r="AK118" s="79" t="s">
        <v>13</v>
      </c>
      <c r="AL118" s="79" t="s">
        <v>62</v>
      </c>
      <c r="AM118" s="79" t="s">
        <v>63</v>
      </c>
      <c r="AN118" s="79" t="str">
        <f>IF(AI118="","",$AN$2)</f>
        <v>C</v>
      </c>
      <c r="AO118" s="79" t="str">
        <f>IF(N118="","",IF(N118&gt;=$AO$1/100,"O","X"))</f>
        <v/>
      </c>
      <c r="AP118" s="79" t="str">
        <f>IF(I118="","",IF(I118&lt;=$AP$1,"O","X"))</f>
        <v/>
      </c>
      <c r="AQ118" s="79" t="str">
        <f>IF(O118="","",IF(O118&lt;=$AQ$1,"O","X"))</f>
        <v>O</v>
      </c>
      <c r="AR118" s="79" t="str">
        <f>IF(M118="","",IF(M118&lt;=$AR$1,"O","X"))</f>
        <v>O</v>
      </c>
      <c r="AS118" s="79" t="s">
        <v>2</v>
      </c>
      <c r="AT118" s="79" t="str">
        <f>IF(OR(F118="",AI118=""),"",IF(AND((F118&lt;=85),(AI118&gt;=15)),"O","X"))</f>
        <v>O</v>
      </c>
      <c r="AU118" s="79" t="str">
        <f>IF(C118="","",IF(C118&gt;=$AU$1,"O","X"))</f>
        <v>X</v>
      </c>
      <c r="AV118" s="79" t="str">
        <f>IF(AO118="","",IF(AND(AO118="O",AP118="O",AR118="O",AT118="O",AU118="O"),"후보","X"))</f>
        <v/>
      </c>
    </row>
  </sheetData>
  <mergeCells count="1">
    <mergeCell ref="AJ1:AN1"/>
  </mergeCells>
  <phoneticPr fontId="2" type="noConversion"/>
  <conditionalFormatting sqref="AV4:AV6">
    <cfRule type="expression" dxfId="10105" priority="1826">
      <formula>AV4="X"</formula>
    </cfRule>
    <cfRule type="expression" dxfId="10104" priority="1827">
      <formula>AV4="후보"</formula>
    </cfRule>
  </conditionalFormatting>
  <conditionalFormatting sqref="AC1:AC2 AC4:AC6 N4:N5">
    <cfRule type="cellIs" dxfId="10103" priority="1823" operator="greaterThan">
      <formula>0.9</formula>
    </cfRule>
    <cfRule type="cellIs" dxfId="10102" priority="1824" operator="greaterThan">
      <formula>0.85</formula>
    </cfRule>
  </conditionalFormatting>
  <conditionalFormatting sqref="N1:N2">
    <cfRule type="cellIs" dxfId="10101" priority="1821" operator="greaterThan">
      <formula>0.9</formula>
    </cfRule>
    <cfRule type="cellIs" dxfId="10100" priority="1822" operator="greaterThan">
      <formula>0.85</formula>
    </cfRule>
  </conditionalFormatting>
  <conditionalFormatting sqref="N6">
    <cfRule type="cellIs" dxfId="10099" priority="1819" operator="greaterThan">
      <formula>0.9</formula>
    </cfRule>
    <cfRule type="cellIs" dxfId="10098" priority="1820" operator="greaterThan">
      <formula>0.85</formula>
    </cfRule>
  </conditionalFormatting>
  <conditionalFormatting sqref="E6">
    <cfRule type="expression" dxfId="10097" priority="1815">
      <formula>AND(IF(OR($Q6=1,$Q6=2),1,0),IF($X6&lt;=20,1,0))</formula>
    </cfRule>
    <cfRule type="expression" dxfId="10096" priority="1816">
      <formula>AND(IF($Q6=2,1,0),IF($X6&lt;30,1,0))</formula>
    </cfRule>
    <cfRule type="expression" dxfId="10095" priority="1817">
      <formula>AND(IF($Q6=3,1,0),IF($X6&lt;30,1,0))</formula>
    </cfRule>
    <cfRule type="expression" dxfId="10094" priority="1818">
      <formula>AND(IF($Q6=3,1,IF($Q6=4,1,0)),IF($F6&lt;=85,1,0))</formula>
    </cfRule>
  </conditionalFormatting>
  <conditionalFormatting sqref="X6">
    <cfRule type="expression" dxfId="10093" priority="1811">
      <formula>AND(IF(OR($Q6=1,$Q6=2),1,0),IF($X6&lt;=20,1,0))</formula>
    </cfRule>
    <cfRule type="expression" dxfId="10092" priority="1812">
      <formula>AND(IF($Q6=2,1,0),IF($X6&lt;30,1,0))</formula>
    </cfRule>
    <cfRule type="expression" dxfId="10091" priority="1813">
      <formula>AND(IF($Q6=3,1,0),IF($X6&lt;30,1,0))</formula>
    </cfRule>
    <cfRule type="expression" dxfId="10090" priority="1814">
      <formula>AND(IF($Q6=3,1,IF($Q6=4,1,0)),IF($F6&lt;=85,1,0))</formula>
    </cfRule>
  </conditionalFormatting>
  <conditionalFormatting sqref="AI6">
    <cfRule type="expression" dxfId="10089" priority="1807">
      <formula>AND(IF(OR($Q6=1,$Q6=2),1,0),IF($X6&lt;=20,1,0))</formula>
    </cfRule>
    <cfRule type="expression" dxfId="10088" priority="1808">
      <formula>AND(IF($Q6=2,1,0),IF($X6&lt;30,1,0))</formula>
    </cfRule>
    <cfRule type="expression" dxfId="10087" priority="1809">
      <formula>AND(IF($Q6=3,1,0),IF($X6&lt;30,1,0))</formula>
    </cfRule>
    <cfRule type="expression" dxfId="10086" priority="1810">
      <formula>AND(IF($Q6=3,1,IF($Q6=4,1,0)),IF($F6&lt;=85,1,0))</formula>
    </cfRule>
  </conditionalFormatting>
  <conditionalFormatting sqref="AV7">
    <cfRule type="expression" dxfId="10085" priority="1805">
      <formula>AV7="X"</formula>
    </cfRule>
    <cfRule type="expression" dxfId="10084" priority="1806">
      <formula>AV7="후보"</formula>
    </cfRule>
  </conditionalFormatting>
  <conditionalFormatting sqref="AC7">
    <cfRule type="cellIs" dxfId="10083" priority="1802" operator="greaterThan">
      <formula>0.9</formula>
    </cfRule>
    <cfRule type="cellIs" dxfId="10082" priority="1803" operator="greaterThan">
      <formula>0.85</formula>
    </cfRule>
  </conditionalFormatting>
  <conditionalFormatting sqref="N7">
    <cfRule type="cellIs" dxfId="10081" priority="1800" operator="greaterThan">
      <formula>0.9</formula>
    </cfRule>
    <cfRule type="cellIs" dxfId="10080" priority="1801" operator="greaterThan">
      <formula>0.85</formula>
    </cfRule>
  </conditionalFormatting>
  <conditionalFormatting sqref="E7">
    <cfRule type="expression" dxfId="10079" priority="1796">
      <formula>AND(IF(OR($Q7=1,$Q7=2),1,0),IF($X7&lt;=20,1,0))</formula>
    </cfRule>
    <cfRule type="expression" dxfId="10078" priority="1797">
      <formula>AND(IF($Q7=2,1,0),IF($X7&lt;30,1,0))</formula>
    </cfRule>
    <cfRule type="expression" dxfId="10077" priority="1798">
      <formula>AND(IF($Q7=3,1,0),IF($X7&lt;30,1,0))</formula>
    </cfRule>
    <cfRule type="expression" dxfId="10076" priority="1799">
      <formula>AND(IF($Q7=3,1,IF($Q7=4,1,0)),IF($F7&lt;=85,1,0))</formula>
    </cfRule>
  </conditionalFormatting>
  <conditionalFormatting sqref="X7">
    <cfRule type="expression" dxfId="10075" priority="1792">
      <formula>AND(IF(OR($Q7=1,$Q7=2),1,0),IF($X7&lt;=20,1,0))</formula>
    </cfRule>
    <cfRule type="expression" dxfId="10074" priority="1793">
      <formula>AND(IF($Q7=2,1,0),IF($X7&lt;30,1,0))</formula>
    </cfRule>
    <cfRule type="expression" dxfId="10073" priority="1794">
      <formula>AND(IF($Q7=3,1,0),IF($X7&lt;30,1,0))</formula>
    </cfRule>
    <cfRule type="expression" dxfId="10072" priority="1795">
      <formula>AND(IF($Q7=3,1,IF($Q7=4,1,0)),IF($F7&lt;=85,1,0))</formula>
    </cfRule>
  </conditionalFormatting>
  <conditionalFormatting sqref="AI7">
    <cfRule type="expression" dxfId="10071" priority="1788">
      <formula>AND(IF(OR($Q7=1,$Q7=2),1,0),IF($X7&lt;=20,1,0))</formula>
    </cfRule>
    <cfRule type="expression" dxfId="10070" priority="1789">
      <formula>AND(IF($Q7=2,1,0),IF($X7&lt;30,1,0))</formula>
    </cfRule>
    <cfRule type="expression" dxfId="10069" priority="1790">
      <formula>AND(IF($Q7=3,1,0),IF($X7&lt;30,1,0))</formula>
    </cfRule>
    <cfRule type="expression" dxfId="10068" priority="1791">
      <formula>AND(IF($Q7=3,1,IF($Q7=4,1,0)),IF($F7&lt;=85,1,0))</formula>
    </cfRule>
  </conditionalFormatting>
  <conditionalFormatting sqref="AV8">
    <cfRule type="expression" dxfId="10067" priority="1786">
      <formula>AV8="X"</formula>
    </cfRule>
    <cfRule type="expression" dxfId="10066" priority="1787">
      <formula>AV8="후보"</formula>
    </cfRule>
  </conditionalFormatting>
  <conditionalFormatting sqref="AC8">
    <cfRule type="cellIs" dxfId="10065" priority="1783" operator="greaterThan">
      <formula>0.9</formula>
    </cfRule>
    <cfRule type="cellIs" dxfId="10064" priority="1784" operator="greaterThan">
      <formula>0.85</formula>
    </cfRule>
  </conditionalFormatting>
  <conditionalFormatting sqref="N8">
    <cfRule type="cellIs" dxfId="10063" priority="1781" operator="greaterThan">
      <formula>0.9</formula>
    </cfRule>
    <cfRule type="cellIs" dxfId="10062" priority="1782" operator="greaterThan">
      <formula>0.85</formula>
    </cfRule>
  </conditionalFormatting>
  <conditionalFormatting sqref="E8">
    <cfRule type="expression" dxfId="10061" priority="1777">
      <formula>AND(IF(OR($Q8=1,$Q8=2),1,0),IF($X8&lt;=20,1,0))</formula>
    </cfRule>
    <cfRule type="expression" dxfId="10060" priority="1778">
      <formula>AND(IF($Q8=2,1,0),IF($X8&lt;30,1,0))</formula>
    </cfRule>
    <cfRule type="expression" dxfId="10059" priority="1779">
      <formula>AND(IF($Q8=3,1,0),IF($X8&lt;30,1,0))</formula>
    </cfRule>
    <cfRule type="expression" dxfId="10058" priority="1780">
      <formula>AND(IF($Q8=3,1,IF($Q8=4,1,0)),IF($F8&lt;=85,1,0))</formula>
    </cfRule>
  </conditionalFormatting>
  <conditionalFormatting sqref="X8">
    <cfRule type="expression" dxfId="10057" priority="1773">
      <formula>AND(IF(OR($Q8=1,$Q8=2),1,0),IF($X8&lt;=20,1,0))</formula>
    </cfRule>
    <cfRule type="expression" dxfId="10056" priority="1774">
      <formula>AND(IF($Q8=2,1,0),IF($X8&lt;30,1,0))</formula>
    </cfRule>
    <cfRule type="expression" dxfId="10055" priority="1775">
      <formula>AND(IF($Q8=3,1,0),IF($X8&lt;30,1,0))</formula>
    </cfRule>
    <cfRule type="expression" dxfId="10054" priority="1776">
      <formula>AND(IF($Q8=3,1,IF($Q8=4,1,0)),IF($F8&lt;=85,1,0))</formula>
    </cfRule>
  </conditionalFormatting>
  <conditionalFormatting sqref="AI8">
    <cfRule type="expression" dxfId="10053" priority="1769">
      <formula>AND(IF(OR($Q8=1,$Q8=2),1,0),IF($X8&lt;=20,1,0))</formula>
    </cfRule>
    <cfRule type="expression" dxfId="10052" priority="1770">
      <formula>AND(IF($Q8=2,1,0),IF($X8&lt;30,1,0))</formula>
    </cfRule>
    <cfRule type="expression" dxfId="10051" priority="1771">
      <formula>AND(IF($Q8=3,1,0),IF($X8&lt;30,1,0))</formula>
    </cfRule>
    <cfRule type="expression" dxfId="10050" priority="1772">
      <formula>AND(IF($Q8=3,1,IF($Q8=4,1,0)),IF($F8&lt;=85,1,0))</formula>
    </cfRule>
  </conditionalFormatting>
  <conditionalFormatting sqref="AV9">
    <cfRule type="expression" dxfId="10049" priority="1767">
      <formula>AV9="X"</formula>
    </cfRule>
    <cfRule type="expression" dxfId="10048" priority="1768">
      <formula>AV9="후보"</formula>
    </cfRule>
  </conditionalFormatting>
  <conditionalFormatting sqref="AC9">
    <cfRule type="cellIs" dxfId="10047" priority="1764" operator="greaterThan">
      <formula>0.9</formula>
    </cfRule>
    <cfRule type="cellIs" dxfId="10046" priority="1765" operator="greaterThan">
      <formula>0.85</formula>
    </cfRule>
  </conditionalFormatting>
  <conditionalFormatting sqref="N9">
    <cfRule type="cellIs" dxfId="10045" priority="1762" operator="greaterThan">
      <formula>0.9</formula>
    </cfRule>
    <cfRule type="cellIs" dxfId="10044" priority="1763" operator="greaterThan">
      <formula>0.85</formula>
    </cfRule>
  </conditionalFormatting>
  <conditionalFormatting sqref="E9">
    <cfRule type="expression" dxfId="10043" priority="1758">
      <formula>AND(IF(OR($Q9=1,$Q9=2),1,0),IF($X9&lt;=20,1,0))</formula>
    </cfRule>
    <cfRule type="expression" dxfId="10042" priority="1759">
      <formula>AND(IF($Q9=2,1,0),IF($X9&lt;30,1,0))</formula>
    </cfRule>
    <cfRule type="expression" dxfId="10041" priority="1760">
      <formula>AND(IF($Q9=3,1,0),IF($X9&lt;30,1,0))</formula>
    </cfRule>
    <cfRule type="expression" dxfId="10040" priority="1761">
      <formula>AND(IF($Q9=3,1,IF($Q9=4,1,0)),IF($F9&lt;=85,1,0))</formula>
    </cfRule>
  </conditionalFormatting>
  <conditionalFormatting sqref="X9">
    <cfRule type="expression" dxfId="10039" priority="1754">
      <formula>AND(IF(OR($Q9=1,$Q9=2),1,0),IF($X9&lt;=20,1,0))</formula>
    </cfRule>
    <cfRule type="expression" dxfId="10038" priority="1755">
      <formula>AND(IF($Q9=2,1,0),IF($X9&lt;30,1,0))</formula>
    </cfRule>
    <cfRule type="expression" dxfId="10037" priority="1756">
      <formula>AND(IF($Q9=3,1,0),IF($X9&lt;30,1,0))</formula>
    </cfRule>
    <cfRule type="expression" dxfId="10036" priority="1757">
      <formula>AND(IF($Q9=3,1,IF($Q9=4,1,0)),IF($F9&lt;=85,1,0))</formula>
    </cfRule>
  </conditionalFormatting>
  <conditionalFormatting sqref="AI9">
    <cfRule type="expression" dxfId="10035" priority="1750">
      <formula>AND(IF(OR($Q9=1,$Q9=2),1,0),IF($X9&lt;=20,1,0))</formula>
    </cfRule>
    <cfRule type="expression" dxfId="10034" priority="1751">
      <formula>AND(IF($Q9=2,1,0),IF($X9&lt;30,1,0))</formula>
    </cfRule>
    <cfRule type="expression" dxfId="10033" priority="1752">
      <formula>AND(IF($Q9=3,1,0),IF($X9&lt;30,1,0))</formula>
    </cfRule>
    <cfRule type="expression" dxfId="10032" priority="1753">
      <formula>AND(IF($Q9=3,1,IF($Q9=4,1,0)),IF($F9&lt;=85,1,0))</formula>
    </cfRule>
  </conditionalFormatting>
  <conditionalFormatting sqref="AV10">
    <cfRule type="expression" dxfId="10031" priority="1748">
      <formula>AV10="X"</formula>
    </cfRule>
    <cfRule type="expression" dxfId="10030" priority="1749">
      <formula>AV10="후보"</formula>
    </cfRule>
  </conditionalFormatting>
  <conditionalFormatting sqref="AC10">
    <cfRule type="cellIs" dxfId="10029" priority="1745" operator="greaterThan">
      <formula>0.9</formula>
    </cfRule>
    <cfRule type="cellIs" dxfId="10028" priority="1746" operator="greaterThan">
      <formula>0.85</formula>
    </cfRule>
  </conditionalFormatting>
  <conditionalFormatting sqref="N10">
    <cfRule type="cellIs" dxfId="10027" priority="1743" operator="greaterThan">
      <formula>0.9</formula>
    </cfRule>
    <cfRule type="cellIs" dxfId="10026" priority="1744" operator="greaterThan">
      <formula>0.85</formula>
    </cfRule>
  </conditionalFormatting>
  <conditionalFormatting sqref="E10">
    <cfRule type="expression" dxfId="10025" priority="1739">
      <formula>AND(IF(OR($Q10=1,$Q10=2),1,0),IF($X10&lt;=20,1,0))</formula>
    </cfRule>
    <cfRule type="expression" dxfId="10024" priority="1740">
      <formula>AND(IF($Q10=2,1,0),IF($X10&lt;30,1,0))</formula>
    </cfRule>
    <cfRule type="expression" dxfId="10023" priority="1741">
      <formula>AND(IF($Q10=3,1,0),IF($X10&lt;30,1,0))</formula>
    </cfRule>
    <cfRule type="expression" dxfId="10022" priority="1742">
      <formula>AND(IF($Q10=3,1,IF($Q10=4,1,0)),IF($F10&lt;=85,1,0))</formula>
    </cfRule>
  </conditionalFormatting>
  <conditionalFormatting sqref="X10">
    <cfRule type="expression" dxfId="10021" priority="1735">
      <formula>AND(IF(OR($Q10=1,$Q10=2),1,0),IF($X10&lt;=20,1,0))</formula>
    </cfRule>
    <cfRule type="expression" dxfId="10020" priority="1736">
      <formula>AND(IF($Q10=2,1,0),IF($X10&lt;30,1,0))</formula>
    </cfRule>
    <cfRule type="expression" dxfId="10019" priority="1737">
      <formula>AND(IF($Q10=3,1,0),IF($X10&lt;30,1,0))</formula>
    </cfRule>
    <cfRule type="expression" dxfId="10018" priority="1738">
      <formula>AND(IF($Q10=3,1,IF($Q10=4,1,0)),IF($F10&lt;=85,1,0))</formula>
    </cfRule>
  </conditionalFormatting>
  <conditionalFormatting sqref="AI10">
    <cfRule type="expression" dxfId="10017" priority="1731">
      <formula>AND(IF(OR($Q10=1,$Q10=2),1,0),IF($X10&lt;=20,1,0))</formula>
    </cfRule>
    <cfRule type="expression" dxfId="10016" priority="1732">
      <formula>AND(IF($Q10=2,1,0),IF($X10&lt;30,1,0))</formula>
    </cfRule>
    <cfRule type="expression" dxfId="10015" priority="1733">
      <formula>AND(IF($Q10=3,1,0),IF($X10&lt;30,1,0))</formula>
    </cfRule>
    <cfRule type="expression" dxfId="10014" priority="1734">
      <formula>AND(IF($Q10=3,1,IF($Q10=4,1,0)),IF($F10&lt;=85,1,0))</formula>
    </cfRule>
  </conditionalFormatting>
  <conditionalFormatting sqref="AV11">
    <cfRule type="expression" dxfId="10013" priority="1729">
      <formula>AV11="X"</formula>
    </cfRule>
    <cfRule type="expression" dxfId="10012" priority="1730">
      <formula>AV11="후보"</formula>
    </cfRule>
  </conditionalFormatting>
  <conditionalFormatting sqref="AC11 N11">
    <cfRule type="cellIs" dxfId="10011" priority="1726" operator="greaterThan">
      <formula>0.9</formula>
    </cfRule>
    <cfRule type="cellIs" dxfId="10010" priority="1727" operator="greaterThan">
      <formula>0.85</formula>
    </cfRule>
  </conditionalFormatting>
  <conditionalFormatting sqref="AV12">
    <cfRule type="expression" dxfId="10009" priority="1724">
      <formula>AV12="X"</formula>
    </cfRule>
    <cfRule type="expression" dxfId="10008" priority="1725">
      <formula>AV12="후보"</formula>
    </cfRule>
  </conditionalFormatting>
  <conditionalFormatting sqref="AC12">
    <cfRule type="cellIs" dxfId="10007" priority="1721" operator="greaterThan">
      <formula>0.9</formula>
    </cfRule>
    <cfRule type="cellIs" dxfId="10006" priority="1722" operator="greaterThan">
      <formula>0.85</formula>
    </cfRule>
  </conditionalFormatting>
  <conditionalFormatting sqref="N12">
    <cfRule type="cellIs" dxfId="10005" priority="1719" operator="greaterThan">
      <formula>0.9</formula>
    </cfRule>
    <cfRule type="cellIs" dxfId="10004" priority="1720" operator="greaterThan">
      <formula>0.85</formula>
    </cfRule>
  </conditionalFormatting>
  <conditionalFormatting sqref="E12">
    <cfRule type="expression" dxfId="10003" priority="1715">
      <formula>AND(IF(OR($Q12=1,$Q12=2),1,0),IF($X12&lt;=20,1,0))</formula>
    </cfRule>
    <cfRule type="expression" dxfId="10002" priority="1716">
      <formula>AND(IF($Q12=2,1,0),IF($X12&lt;30,1,0))</formula>
    </cfRule>
    <cfRule type="expression" dxfId="10001" priority="1717">
      <formula>AND(IF($Q12=3,1,0),IF($X12&lt;30,1,0))</formula>
    </cfRule>
    <cfRule type="expression" dxfId="10000" priority="1718">
      <formula>AND(IF($Q12=3,1,IF($Q12=4,1,0)),IF($F12&lt;=85,1,0))</formula>
    </cfRule>
  </conditionalFormatting>
  <conditionalFormatting sqref="X12">
    <cfRule type="expression" dxfId="9999" priority="1711">
      <formula>AND(IF(OR($Q12=1,$Q12=2),1,0),IF($X12&lt;=20,1,0))</formula>
    </cfRule>
    <cfRule type="expression" dxfId="9998" priority="1712">
      <formula>AND(IF($Q12=2,1,0),IF($X12&lt;30,1,0))</formula>
    </cfRule>
    <cfRule type="expression" dxfId="9997" priority="1713">
      <formula>AND(IF($Q12=3,1,0),IF($X12&lt;30,1,0))</formula>
    </cfRule>
    <cfRule type="expression" dxfId="9996" priority="1714">
      <formula>AND(IF($Q12=3,1,IF($Q12=4,1,0)),IF($F12&lt;=85,1,0))</formula>
    </cfRule>
  </conditionalFormatting>
  <conditionalFormatting sqref="AI12">
    <cfRule type="expression" dxfId="9995" priority="1707">
      <formula>AND(IF(OR($Q12=1,$Q12=2),1,0),IF($X12&lt;=20,1,0))</formula>
    </cfRule>
    <cfRule type="expression" dxfId="9994" priority="1708">
      <formula>AND(IF($Q12=2,1,0),IF($X12&lt;30,1,0))</formula>
    </cfRule>
    <cfRule type="expression" dxfId="9993" priority="1709">
      <formula>AND(IF($Q12=3,1,0),IF($X12&lt;30,1,0))</formula>
    </cfRule>
    <cfRule type="expression" dxfId="9992" priority="1710">
      <formula>AND(IF($Q12=3,1,IF($Q12=4,1,0)),IF($F12&lt;=85,1,0))</formula>
    </cfRule>
  </conditionalFormatting>
  <conditionalFormatting sqref="AV13">
    <cfRule type="expression" dxfId="9991" priority="1705">
      <formula>AV13="X"</formula>
    </cfRule>
    <cfRule type="expression" dxfId="9990" priority="1706">
      <formula>AV13="후보"</formula>
    </cfRule>
  </conditionalFormatting>
  <conditionalFormatting sqref="AC13">
    <cfRule type="cellIs" dxfId="9989" priority="1702" operator="greaterThan">
      <formula>0.9</formula>
    </cfRule>
    <cfRule type="cellIs" dxfId="9988" priority="1703" operator="greaterThan">
      <formula>0.85</formula>
    </cfRule>
  </conditionalFormatting>
  <conditionalFormatting sqref="N13">
    <cfRule type="cellIs" dxfId="9987" priority="1700" operator="greaterThan">
      <formula>0.9</formula>
    </cfRule>
    <cfRule type="cellIs" dxfId="9986" priority="1701" operator="greaterThan">
      <formula>0.85</formula>
    </cfRule>
  </conditionalFormatting>
  <conditionalFormatting sqref="E13">
    <cfRule type="expression" dxfId="9985" priority="1696">
      <formula>AND(IF(OR($Q13=1,$Q13=2),1,0),IF($X13&lt;=20,1,0))</formula>
    </cfRule>
    <cfRule type="expression" dxfId="9984" priority="1697">
      <formula>AND(IF($Q13=2,1,0),IF($X13&lt;30,1,0))</formula>
    </cfRule>
    <cfRule type="expression" dxfId="9983" priority="1698">
      <formula>AND(IF($Q13=3,1,0),IF($X13&lt;30,1,0))</formula>
    </cfRule>
    <cfRule type="expression" dxfId="9982" priority="1699">
      <formula>AND(IF($Q13=3,1,IF($Q13=4,1,0)),IF($F13&lt;=85,1,0))</formula>
    </cfRule>
  </conditionalFormatting>
  <conditionalFormatting sqref="X13">
    <cfRule type="expression" dxfId="9981" priority="1692">
      <formula>AND(IF(OR($Q13=1,$Q13=2),1,0),IF($X13&lt;=20,1,0))</formula>
    </cfRule>
    <cfRule type="expression" dxfId="9980" priority="1693">
      <formula>AND(IF($Q13=2,1,0),IF($X13&lt;30,1,0))</formula>
    </cfRule>
    <cfRule type="expression" dxfId="9979" priority="1694">
      <formula>AND(IF($Q13=3,1,0),IF($X13&lt;30,1,0))</formula>
    </cfRule>
    <cfRule type="expression" dxfId="9978" priority="1695">
      <formula>AND(IF($Q13=3,1,IF($Q13=4,1,0)),IF($F13&lt;=85,1,0))</formula>
    </cfRule>
  </conditionalFormatting>
  <conditionalFormatting sqref="AI13">
    <cfRule type="expression" dxfId="9977" priority="1688">
      <formula>AND(IF(OR($Q13=1,$Q13=2),1,0),IF($X13&lt;=20,1,0))</formula>
    </cfRule>
    <cfRule type="expression" dxfId="9976" priority="1689">
      <formula>AND(IF($Q13=2,1,0),IF($X13&lt;30,1,0))</formula>
    </cfRule>
    <cfRule type="expression" dxfId="9975" priority="1690">
      <formula>AND(IF($Q13=3,1,0),IF($X13&lt;30,1,0))</formula>
    </cfRule>
    <cfRule type="expression" dxfId="9974" priority="1691">
      <formula>AND(IF($Q13=3,1,IF($Q13=4,1,0)),IF($F13&lt;=85,1,0))</formula>
    </cfRule>
  </conditionalFormatting>
  <conditionalFormatting sqref="AV14">
    <cfRule type="expression" dxfId="9973" priority="1686">
      <formula>AV14="X"</formula>
    </cfRule>
    <cfRule type="expression" dxfId="9972" priority="1687">
      <formula>AV14="후보"</formula>
    </cfRule>
  </conditionalFormatting>
  <conditionalFormatting sqref="AC14">
    <cfRule type="cellIs" dxfId="9971" priority="1683" operator="greaterThan">
      <formula>0.9</formula>
    </cfRule>
    <cfRule type="cellIs" dxfId="9970" priority="1684" operator="greaterThan">
      <formula>0.85</formula>
    </cfRule>
  </conditionalFormatting>
  <conditionalFormatting sqref="N14">
    <cfRule type="cellIs" dxfId="9969" priority="1681" operator="greaterThan">
      <formula>0.9</formula>
    </cfRule>
    <cfRule type="cellIs" dxfId="9968" priority="1682" operator="greaterThan">
      <formula>0.85</formula>
    </cfRule>
  </conditionalFormatting>
  <conditionalFormatting sqref="E14">
    <cfRule type="expression" dxfId="9967" priority="1677">
      <formula>AND(IF(OR($Q14=1,$Q14=2),1,0),IF($X14&lt;=20,1,0))</formula>
    </cfRule>
    <cfRule type="expression" dxfId="9966" priority="1678">
      <formula>AND(IF($Q14=2,1,0),IF($X14&lt;30,1,0))</formula>
    </cfRule>
    <cfRule type="expression" dxfId="9965" priority="1679">
      <formula>AND(IF($Q14=3,1,0),IF($X14&lt;30,1,0))</formula>
    </cfRule>
    <cfRule type="expression" dxfId="9964" priority="1680">
      <formula>AND(IF($Q14=3,1,IF($Q14=4,1,0)),IF($F14&lt;=85,1,0))</formula>
    </cfRule>
  </conditionalFormatting>
  <conditionalFormatting sqref="X14">
    <cfRule type="expression" dxfId="9963" priority="1673">
      <formula>AND(IF(OR($Q14=1,$Q14=2),1,0),IF($X14&lt;=20,1,0))</formula>
    </cfRule>
    <cfRule type="expression" dxfId="9962" priority="1674">
      <formula>AND(IF($Q14=2,1,0),IF($X14&lt;30,1,0))</formula>
    </cfRule>
    <cfRule type="expression" dxfId="9961" priority="1675">
      <formula>AND(IF($Q14=3,1,0),IF($X14&lt;30,1,0))</formula>
    </cfRule>
    <cfRule type="expression" dxfId="9960" priority="1676">
      <formula>AND(IF($Q14=3,1,IF($Q14=4,1,0)),IF($F14&lt;=85,1,0))</formula>
    </cfRule>
  </conditionalFormatting>
  <conditionalFormatting sqref="AI14">
    <cfRule type="expression" dxfId="9959" priority="1669">
      <formula>AND(IF(OR($Q14=1,$Q14=2),1,0),IF($X14&lt;=20,1,0))</formula>
    </cfRule>
    <cfRule type="expression" dxfId="9958" priority="1670">
      <formula>AND(IF($Q14=2,1,0),IF($X14&lt;30,1,0))</formula>
    </cfRule>
    <cfRule type="expression" dxfId="9957" priority="1671">
      <formula>AND(IF($Q14=3,1,0),IF($X14&lt;30,1,0))</formula>
    </cfRule>
    <cfRule type="expression" dxfId="9956" priority="1672">
      <formula>AND(IF($Q14=3,1,IF($Q14=4,1,0)),IF($F14&lt;=85,1,0))</formula>
    </cfRule>
  </conditionalFormatting>
  <conditionalFormatting sqref="AV15">
    <cfRule type="expression" dxfId="9955" priority="1667">
      <formula>AV15="X"</formula>
    </cfRule>
    <cfRule type="expression" dxfId="9954" priority="1668">
      <formula>AV15="후보"</formula>
    </cfRule>
  </conditionalFormatting>
  <conditionalFormatting sqref="AC15 N15">
    <cfRule type="cellIs" dxfId="9953" priority="1664" operator="greaterThan">
      <formula>0.9</formula>
    </cfRule>
    <cfRule type="cellIs" dxfId="9952" priority="1665" operator="greaterThan">
      <formula>0.85</formula>
    </cfRule>
  </conditionalFormatting>
  <conditionalFormatting sqref="AV16">
    <cfRule type="expression" dxfId="9951" priority="1662">
      <formula>AV16="X"</formula>
    </cfRule>
    <cfRule type="expression" dxfId="9950" priority="1663">
      <formula>AV16="후보"</formula>
    </cfRule>
  </conditionalFormatting>
  <conditionalFormatting sqref="AC16">
    <cfRule type="cellIs" dxfId="9949" priority="1659" operator="greaterThan">
      <formula>0.9</formula>
    </cfRule>
    <cfRule type="cellIs" dxfId="9948" priority="1660" operator="greaterThan">
      <formula>0.85</formula>
    </cfRule>
  </conditionalFormatting>
  <conditionalFormatting sqref="N16">
    <cfRule type="cellIs" dxfId="9947" priority="1657" operator="greaterThan">
      <formula>0.9</formula>
    </cfRule>
    <cfRule type="cellIs" dxfId="9946" priority="1658" operator="greaterThan">
      <formula>0.85</formula>
    </cfRule>
  </conditionalFormatting>
  <conditionalFormatting sqref="E16">
    <cfRule type="expression" dxfId="9945" priority="1653">
      <formula>AND(IF(OR($Q16=1,$Q16=2),1,0),IF($X16&lt;=20,1,0))</formula>
    </cfRule>
    <cfRule type="expression" dxfId="9944" priority="1654">
      <formula>AND(IF($Q16=2,1,0),IF($X16&lt;30,1,0))</formula>
    </cfRule>
    <cfRule type="expression" dxfId="9943" priority="1655">
      <formula>AND(IF($Q16=3,1,0),IF($X16&lt;30,1,0))</formula>
    </cfRule>
    <cfRule type="expression" dxfId="9942" priority="1656">
      <formula>AND(IF($Q16=3,1,IF($Q16=4,1,0)),IF($F16&lt;=85,1,0))</formula>
    </cfRule>
  </conditionalFormatting>
  <conditionalFormatting sqref="X16">
    <cfRule type="expression" dxfId="9941" priority="1649">
      <formula>AND(IF(OR($Q16=1,$Q16=2),1,0),IF($X16&lt;=20,1,0))</formula>
    </cfRule>
    <cfRule type="expression" dxfId="9940" priority="1650">
      <formula>AND(IF($Q16=2,1,0),IF($X16&lt;30,1,0))</formula>
    </cfRule>
    <cfRule type="expression" dxfId="9939" priority="1651">
      <formula>AND(IF($Q16=3,1,0),IF($X16&lt;30,1,0))</formula>
    </cfRule>
    <cfRule type="expression" dxfId="9938" priority="1652">
      <formula>AND(IF($Q16=3,1,IF($Q16=4,1,0)),IF($F16&lt;=85,1,0))</formula>
    </cfRule>
  </conditionalFormatting>
  <conditionalFormatting sqref="AI16">
    <cfRule type="expression" dxfId="9937" priority="1645">
      <formula>AND(IF(OR($Q16=1,$Q16=2),1,0),IF($X16&lt;=20,1,0))</formula>
    </cfRule>
    <cfRule type="expression" dxfId="9936" priority="1646">
      <formula>AND(IF($Q16=2,1,0),IF($X16&lt;30,1,0))</formula>
    </cfRule>
    <cfRule type="expression" dxfId="9935" priority="1647">
      <formula>AND(IF($Q16=3,1,0),IF($X16&lt;30,1,0))</formula>
    </cfRule>
    <cfRule type="expression" dxfId="9934" priority="1648">
      <formula>AND(IF($Q16=3,1,IF($Q16=4,1,0)),IF($F16&lt;=85,1,0))</formula>
    </cfRule>
  </conditionalFormatting>
  <conditionalFormatting sqref="AV17">
    <cfRule type="expression" dxfId="9933" priority="1643">
      <formula>AV17="X"</formula>
    </cfRule>
    <cfRule type="expression" dxfId="9932" priority="1644">
      <formula>AV17="후보"</formula>
    </cfRule>
  </conditionalFormatting>
  <conditionalFormatting sqref="AC17">
    <cfRule type="cellIs" dxfId="9931" priority="1640" operator="greaterThan">
      <formula>0.9</formula>
    </cfRule>
    <cfRule type="cellIs" dxfId="9930" priority="1641" operator="greaterThan">
      <formula>0.85</formula>
    </cfRule>
  </conditionalFormatting>
  <conditionalFormatting sqref="N17">
    <cfRule type="cellIs" dxfId="9929" priority="1638" operator="greaterThan">
      <formula>0.9</formula>
    </cfRule>
    <cfRule type="cellIs" dxfId="9928" priority="1639" operator="greaterThan">
      <formula>0.85</formula>
    </cfRule>
  </conditionalFormatting>
  <conditionalFormatting sqref="E17">
    <cfRule type="expression" dxfId="9927" priority="1634">
      <formula>AND(IF(OR($Q17=1,$Q17=2),1,0),IF($X17&lt;=20,1,0))</formula>
    </cfRule>
    <cfRule type="expression" dxfId="9926" priority="1635">
      <formula>AND(IF($Q17=2,1,0),IF($X17&lt;30,1,0))</formula>
    </cfRule>
    <cfRule type="expression" dxfId="9925" priority="1636">
      <formula>AND(IF($Q17=3,1,0),IF($X17&lt;30,1,0))</formula>
    </cfRule>
    <cfRule type="expression" dxfId="9924" priority="1637">
      <formula>AND(IF($Q17=3,1,IF($Q17=4,1,0)),IF($F17&lt;=85,1,0))</formula>
    </cfRule>
  </conditionalFormatting>
  <conditionalFormatting sqref="X17">
    <cfRule type="expression" dxfId="9923" priority="1630">
      <formula>AND(IF(OR($Q17=1,$Q17=2),1,0),IF($X17&lt;=20,1,0))</formula>
    </cfRule>
    <cfRule type="expression" dxfId="9922" priority="1631">
      <formula>AND(IF($Q17=2,1,0),IF($X17&lt;30,1,0))</formula>
    </cfRule>
    <cfRule type="expression" dxfId="9921" priority="1632">
      <formula>AND(IF($Q17=3,1,0),IF($X17&lt;30,1,0))</formula>
    </cfRule>
    <cfRule type="expression" dxfId="9920" priority="1633">
      <formula>AND(IF($Q17=3,1,IF($Q17=4,1,0)),IF($F17&lt;=85,1,0))</formula>
    </cfRule>
  </conditionalFormatting>
  <conditionalFormatting sqref="AI17">
    <cfRule type="expression" dxfId="9919" priority="1626">
      <formula>AND(IF(OR($Q17=1,$Q17=2),1,0),IF($X17&lt;=20,1,0))</formula>
    </cfRule>
    <cfRule type="expression" dxfId="9918" priority="1627">
      <formula>AND(IF($Q17=2,1,0),IF($X17&lt;30,1,0))</formula>
    </cfRule>
    <cfRule type="expression" dxfId="9917" priority="1628">
      <formula>AND(IF($Q17=3,1,0),IF($X17&lt;30,1,0))</formula>
    </cfRule>
    <cfRule type="expression" dxfId="9916" priority="1629">
      <formula>AND(IF($Q17=3,1,IF($Q17=4,1,0)),IF($F17&lt;=85,1,0))</formula>
    </cfRule>
  </conditionalFormatting>
  <conditionalFormatting sqref="AV18">
    <cfRule type="expression" dxfId="9915" priority="1624">
      <formula>AV18="X"</formula>
    </cfRule>
    <cfRule type="expression" dxfId="9914" priority="1625">
      <formula>AV18="후보"</formula>
    </cfRule>
  </conditionalFormatting>
  <conditionalFormatting sqref="AC18">
    <cfRule type="cellIs" dxfId="9913" priority="1621" operator="greaterThan">
      <formula>0.9</formula>
    </cfRule>
    <cfRule type="cellIs" dxfId="9912" priority="1622" operator="greaterThan">
      <formula>0.85</formula>
    </cfRule>
  </conditionalFormatting>
  <conditionalFormatting sqref="N18">
    <cfRule type="cellIs" dxfId="9911" priority="1619" operator="greaterThan">
      <formula>0.9</formula>
    </cfRule>
    <cfRule type="cellIs" dxfId="9910" priority="1620" operator="greaterThan">
      <formula>0.85</formula>
    </cfRule>
  </conditionalFormatting>
  <conditionalFormatting sqref="E18">
    <cfRule type="expression" dxfId="9909" priority="1615">
      <formula>AND(IF(OR($Q18=1,$Q18=2),1,0),IF($X18&lt;=20,1,0))</formula>
    </cfRule>
    <cfRule type="expression" dxfId="9908" priority="1616">
      <formula>AND(IF($Q18=2,1,0),IF($X18&lt;30,1,0))</formula>
    </cfRule>
    <cfRule type="expression" dxfId="9907" priority="1617">
      <formula>AND(IF($Q18=3,1,0),IF($X18&lt;30,1,0))</formula>
    </cfRule>
    <cfRule type="expression" dxfId="9906" priority="1618">
      <formula>AND(IF($Q18=3,1,IF($Q18=4,1,0)),IF($F18&lt;=85,1,0))</formula>
    </cfRule>
  </conditionalFormatting>
  <conditionalFormatting sqref="X18">
    <cfRule type="expression" dxfId="9905" priority="1611">
      <formula>AND(IF(OR($Q18=1,$Q18=2),1,0),IF($X18&lt;=20,1,0))</formula>
    </cfRule>
    <cfRule type="expression" dxfId="9904" priority="1612">
      <formula>AND(IF($Q18=2,1,0),IF($X18&lt;30,1,0))</formula>
    </cfRule>
    <cfRule type="expression" dxfId="9903" priority="1613">
      <formula>AND(IF($Q18=3,1,0),IF($X18&lt;30,1,0))</formula>
    </cfRule>
    <cfRule type="expression" dxfId="9902" priority="1614">
      <formula>AND(IF($Q18=3,1,IF($Q18=4,1,0)),IF($F18&lt;=85,1,0))</formula>
    </cfRule>
  </conditionalFormatting>
  <conditionalFormatting sqref="AI18">
    <cfRule type="expression" dxfId="9901" priority="1607">
      <formula>AND(IF(OR($Q18=1,$Q18=2),1,0),IF($X18&lt;=20,1,0))</formula>
    </cfRule>
    <cfRule type="expression" dxfId="9900" priority="1608">
      <formula>AND(IF($Q18=2,1,0),IF($X18&lt;30,1,0))</formula>
    </cfRule>
    <cfRule type="expression" dxfId="9899" priority="1609">
      <formula>AND(IF($Q18=3,1,0),IF($X18&lt;30,1,0))</formula>
    </cfRule>
    <cfRule type="expression" dxfId="9898" priority="1610">
      <formula>AND(IF($Q18=3,1,IF($Q18=4,1,0)),IF($F18&lt;=85,1,0))</formula>
    </cfRule>
  </conditionalFormatting>
  <conditionalFormatting sqref="AV19">
    <cfRule type="expression" dxfId="9897" priority="1605">
      <formula>AV19="X"</formula>
    </cfRule>
    <cfRule type="expression" dxfId="9896" priority="1606">
      <formula>AV19="후보"</formula>
    </cfRule>
  </conditionalFormatting>
  <conditionalFormatting sqref="AC19 N19">
    <cfRule type="cellIs" dxfId="9895" priority="1602" operator="greaterThan">
      <formula>0.9</formula>
    </cfRule>
    <cfRule type="cellIs" dxfId="9894" priority="1603" operator="greaterThan">
      <formula>0.85</formula>
    </cfRule>
  </conditionalFormatting>
  <conditionalFormatting sqref="AV20">
    <cfRule type="expression" dxfId="9893" priority="1600">
      <formula>AV20="X"</formula>
    </cfRule>
    <cfRule type="expression" dxfId="9892" priority="1601">
      <formula>AV20="후보"</formula>
    </cfRule>
  </conditionalFormatting>
  <conditionalFormatting sqref="AC20">
    <cfRule type="cellIs" dxfId="9891" priority="1597" operator="greaterThan">
      <formula>0.9</formula>
    </cfRule>
    <cfRule type="cellIs" dxfId="9890" priority="1598" operator="greaterThan">
      <formula>0.85</formula>
    </cfRule>
  </conditionalFormatting>
  <conditionalFormatting sqref="N20">
    <cfRule type="cellIs" dxfId="9889" priority="1595" operator="greaterThan">
      <formula>0.9</formula>
    </cfRule>
    <cfRule type="cellIs" dxfId="9888" priority="1596" operator="greaterThan">
      <formula>0.85</formula>
    </cfRule>
  </conditionalFormatting>
  <conditionalFormatting sqref="E20">
    <cfRule type="expression" dxfId="9887" priority="1591">
      <formula>AND(IF(OR($Q20=1,$Q20=2),1,0),IF($X20&lt;=20,1,0))</formula>
    </cfRule>
    <cfRule type="expression" dxfId="9886" priority="1592">
      <formula>AND(IF($Q20=2,1,0),IF($X20&lt;30,1,0))</formula>
    </cfRule>
    <cfRule type="expression" dxfId="9885" priority="1593">
      <formula>AND(IF($Q20=3,1,0),IF($X20&lt;30,1,0))</formula>
    </cfRule>
    <cfRule type="expression" dxfId="9884" priority="1594">
      <formula>AND(IF($Q20=3,1,IF($Q20=4,1,0)),IF($F20&lt;=85,1,0))</formula>
    </cfRule>
  </conditionalFormatting>
  <conditionalFormatting sqref="X20">
    <cfRule type="expression" dxfId="9883" priority="1587">
      <formula>AND(IF(OR($Q20=1,$Q20=2),1,0),IF($X20&lt;=20,1,0))</formula>
    </cfRule>
    <cfRule type="expression" dxfId="9882" priority="1588">
      <formula>AND(IF($Q20=2,1,0),IF($X20&lt;30,1,0))</formula>
    </cfRule>
    <cfRule type="expression" dxfId="9881" priority="1589">
      <formula>AND(IF($Q20=3,1,0),IF($X20&lt;30,1,0))</formula>
    </cfRule>
    <cfRule type="expression" dxfId="9880" priority="1590">
      <formula>AND(IF($Q20=3,1,IF($Q20=4,1,0)),IF($F20&lt;=85,1,0))</formula>
    </cfRule>
  </conditionalFormatting>
  <conditionalFormatting sqref="AI20">
    <cfRule type="expression" dxfId="9879" priority="1583">
      <formula>AND(IF(OR($Q20=1,$Q20=2),1,0),IF($X20&lt;=20,1,0))</formula>
    </cfRule>
    <cfRule type="expression" dxfId="9878" priority="1584">
      <formula>AND(IF($Q20=2,1,0),IF($X20&lt;30,1,0))</formula>
    </cfRule>
    <cfRule type="expression" dxfId="9877" priority="1585">
      <formula>AND(IF($Q20=3,1,0),IF($X20&lt;30,1,0))</formula>
    </cfRule>
    <cfRule type="expression" dxfId="9876" priority="1586">
      <formula>AND(IF($Q20=3,1,IF($Q20=4,1,0)),IF($F20&lt;=85,1,0))</formula>
    </cfRule>
  </conditionalFormatting>
  <conditionalFormatting sqref="AV21">
    <cfRule type="expression" dxfId="9875" priority="1581">
      <formula>AV21="X"</formula>
    </cfRule>
    <cfRule type="expression" dxfId="9874" priority="1582">
      <formula>AV21="후보"</formula>
    </cfRule>
  </conditionalFormatting>
  <conditionalFormatting sqref="AC21">
    <cfRule type="cellIs" dxfId="9873" priority="1578" operator="greaterThan">
      <formula>0.9</formula>
    </cfRule>
    <cfRule type="cellIs" dxfId="9872" priority="1579" operator="greaterThan">
      <formula>0.85</formula>
    </cfRule>
  </conditionalFormatting>
  <conditionalFormatting sqref="N21">
    <cfRule type="cellIs" dxfId="9871" priority="1576" operator="greaterThan">
      <formula>0.9</formula>
    </cfRule>
    <cfRule type="cellIs" dxfId="9870" priority="1577" operator="greaterThan">
      <formula>0.85</formula>
    </cfRule>
  </conditionalFormatting>
  <conditionalFormatting sqref="E21">
    <cfRule type="expression" dxfId="9869" priority="1572">
      <formula>AND(IF(OR($Q21=1,$Q21=2),1,0),IF($X21&lt;=20,1,0))</formula>
    </cfRule>
    <cfRule type="expression" dxfId="9868" priority="1573">
      <formula>AND(IF($Q21=2,1,0),IF($X21&lt;30,1,0))</formula>
    </cfRule>
    <cfRule type="expression" dxfId="9867" priority="1574">
      <formula>AND(IF($Q21=3,1,0),IF($X21&lt;30,1,0))</formula>
    </cfRule>
    <cfRule type="expression" dxfId="9866" priority="1575">
      <formula>AND(IF($Q21=3,1,IF($Q21=4,1,0)),IF($F21&lt;=85,1,0))</formula>
    </cfRule>
  </conditionalFormatting>
  <conditionalFormatting sqref="X21">
    <cfRule type="expression" dxfId="9865" priority="1568">
      <formula>AND(IF(OR($Q21=1,$Q21=2),1,0),IF($X21&lt;=20,1,0))</formula>
    </cfRule>
    <cfRule type="expression" dxfId="9864" priority="1569">
      <formula>AND(IF($Q21=2,1,0),IF($X21&lt;30,1,0))</formula>
    </cfRule>
    <cfRule type="expression" dxfId="9863" priority="1570">
      <formula>AND(IF($Q21=3,1,0),IF($X21&lt;30,1,0))</formula>
    </cfRule>
    <cfRule type="expression" dxfId="9862" priority="1571">
      <formula>AND(IF($Q21=3,1,IF($Q21=4,1,0)),IF($F21&lt;=85,1,0))</formula>
    </cfRule>
  </conditionalFormatting>
  <conditionalFormatting sqref="AI21">
    <cfRule type="expression" dxfId="9861" priority="1564">
      <formula>AND(IF(OR($Q21=1,$Q21=2),1,0),IF($X21&lt;=20,1,0))</formula>
    </cfRule>
    <cfRule type="expression" dxfId="9860" priority="1565">
      <formula>AND(IF($Q21=2,1,0),IF($X21&lt;30,1,0))</formula>
    </cfRule>
    <cfRule type="expression" dxfId="9859" priority="1566">
      <formula>AND(IF($Q21=3,1,0),IF($X21&lt;30,1,0))</formula>
    </cfRule>
    <cfRule type="expression" dxfId="9858" priority="1567">
      <formula>AND(IF($Q21=3,1,IF($Q21=4,1,0)),IF($F21&lt;=85,1,0))</formula>
    </cfRule>
  </conditionalFormatting>
  <conditionalFormatting sqref="AV22">
    <cfRule type="expression" dxfId="9857" priority="1562">
      <formula>AV22="X"</formula>
    </cfRule>
    <cfRule type="expression" dxfId="9856" priority="1563">
      <formula>AV22="후보"</formula>
    </cfRule>
  </conditionalFormatting>
  <conditionalFormatting sqref="AC22 N22">
    <cfRule type="cellIs" dxfId="9855" priority="1559" operator="greaterThan">
      <formula>0.9</formula>
    </cfRule>
    <cfRule type="cellIs" dxfId="9854" priority="1560" operator="greaterThan">
      <formula>0.85</formula>
    </cfRule>
  </conditionalFormatting>
  <conditionalFormatting sqref="AV23">
    <cfRule type="expression" dxfId="9853" priority="1557">
      <formula>AV23="X"</formula>
    </cfRule>
    <cfRule type="expression" dxfId="9852" priority="1558">
      <formula>AV23="후보"</formula>
    </cfRule>
  </conditionalFormatting>
  <conditionalFormatting sqref="AC23">
    <cfRule type="cellIs" dxfId="9851" priority="1554" operator="greaterThan">
      <formula>0.9</formula>
    </cfRule>
    <cfRule type="cellIs" dxfId="9850" priority="1555" operator="greaterThan">
      <formula>0.85</formula>
    </cfRule>
  </conditionalFormatting>
  <conditionalFormatting sqref="N23">
    <cfRule type="cellIs" dxfId="9849" priority="1552" operator="greaterThan">
      <formula>0.9</formula>
    </cfRule>
    <cfRule type="cellIs" dxfId="9848" priority="1553" operator="greaterThan">
      <formula>0.85</formula>
    </cfRule>
  </conditionalFormatting>
  <conditionalFormatting sqref="E23">
    <cfRule type="expression" dxfId="9847" priority="1548">
      <formula>AND(IF(OR($Q23=1,$Q23=2),1,0),IF($X23&lt;=20,1,0))</formula>
    </cfRule>
    <cfRule type="expression" dxfId="9846" priority="1549">
      <formula>AND(IF($Q23=2,1,0),IF($X23&lt;30,1,0))</formula>
    </cfRule>
    <cfRule type="expression" dxfId="9845" priority="1550">
      <formula>AND(IF($Q23=3,1,0),IF($X23&lt;30,1,0))</formula>
    </cfRule>
    <cfRule type="expression" dxfId="9844" priority="1551">
      <formula>AND(IF($Q23=3,1,IF($Q23=4,1,0)),IF($F23&lt;=85,1,0))</formula>
    </cfRule>
  </conditionalFormatting>
  <conditionalFormatting sqref="X23">
    <cfRule type="expression" dxfId="9843" priority="1544">
      <formula>AND(IF(OR($Q23=1,$Q23=2),1,0),IF($X23&lt;=20,1,0))</formula>
    </cfRule>
    <cfRule type="expression" dxfId="9842" priority="1545">
      <formula>AND(IF($Q23=2,1,0),IF($X23&lt;30,1,0))</formula>
    </cfRule>
    <cfRule type="expression" dxfId="9841" priority="1546">
      <formula>AND(IF($Q23=3,1,0),IF($X23&lt;30,1,0))</formula>
    </cfRule>
    <cfRule type="expression" dxfId="9840" priority="1547">
      <formula>AND(IF($Q23=3,1,IF($Q23=4,1,0)),IF($F23&lt;=85,1,0))</formula>
    </cfRule>
  </conditionalFormatting>
  <conditionalFormatting sqref="AI23">
    <cfRule type="expression" dxfId="9839" priority="1540">
      <formula>AND(IF(OR($Q23=1,$Q23=2),1,0),IF($X23&lt;=20,1,0))</formula>
    </cfRule>
    <cfRule type="expression" dxfId="9838" priority="1541">
      <formula>AND(IF($Q23=2,1,0),IF($X23&lt;30,1,0))</formula>
    </cfRule>
    <cfRule type="expression" dxfId="9837" priority="1542">
      <formula>AND(IF($Q23=3,1,0),IF($X23&lt;30,1,0))</formula>
    </cfRule>
    <cfRule type="expression" dxfId="9836" priority="1543">
      <formula>AND(IF($Q23=3,1,IF($Q23=4,1,0)),IF($F23&lt;=85,1,0))</formula>
    </cfRule>
  </conditionalFormatting>
  <conditionalFormatting sqref="AV24">
    <cfRule type="expression" dxfId="9835" priority="1538">
      <formula>AV24="X"</formula>
    </cfRule>
    <cfRule type="expression" dxfId="9834" priority="1539">
      <formula>AV24="후보"</formula>
    </cfRule>
  </conditionalFormatting>
  <conditionalFormatting sqref="AC24">
    <cfRule type="cellIs" dxfId="9833" priority="1535" operator="greaterThan">
      <formula>0.9</formula>
    </cfRule>
    <cfRule type="cellIs" dxfId="9832" priority="1536" operator="greaterThan">
      <formula>0.85</formula>
    </cfRule>
  </conditionalFormatting>
  <conditionalFormatting sqref="N24">
    <cfRule type="cellIs" dxfId="9831" priority="1533" operator="greaterThan">
      <formula>0.9</formula>
    </cfRule>
    <cfRule type="cellIs" dxfId="9830" priority="1534" operator="greaterThan">
      <formula>0.85</formula>
    </cfRule>
  </conditionalFormatting>
  <conditionalFormatting sqref="E24">
    <cfRule type="expression" dxfId="9829" priority="1529">
      <formula>AND(IF(OR($Q24=1,$Q24=2),1,0),IF($X24&lt;=20,1,0))</formula>
    </cfRule>
    <cfRule type="expression" dxfId="9828" priority="1530">
      <formula>AND(IF($Q24=2,1,0),IF($X24&lt;30,1,0))</formula>
    </cfRule>
    <cfRule type="expression" dxfId="9827" priority="1531">
      <formula>AND(IF($Q24=3,1,0),IF($X24&lt;30,1,0))</formula>
    </cfRule>
    <cfRule type="expression" dxfId="9826" priority="1532">
      <formula>AND(IF($Q24=3,1,IF($Q24=4,1,0)),IF($F24&lt;=85,1,0))</formula>
    </cfRule>
  </conditionalFormatting>
  <conditionalFormatting sqref="X24">
    <cfRule type="expression" dxfId="9825" priority="1525">
      <formula>AND(IF(OR($Q24=1,$Q24=2),1,0),IF($X24&lt;=20,1,0))</formula>
    </cfRule>
    <cfRule type="expression" dxfId="9824" priority="1526">
      <formula>AND(IF($Q24=2,1,0),IF($X24&lt;30,1,0))</formula>
    </cfRule>
    <cfRule type="expression" dxfId="9823" priority="1527">
      <formula>AND(IF($Q24=3,1,0),IF($X24&lt;30,1,0))</formula>
    </cfRule>
    <cfRule type="expression" dxfId="9822" priority="1528">
      <formula>AND(IF($Q24=3,1,IF($Q24=4,1,0)),IF($F24&lt;=85,1,0))</formula>
    </cfRule>
  </conditionalFormatting>
  <conditionalFormatting sqref="AI24">
    <cfRule type="expression" dxfId="9821" priority="1521">
      <formula>AND(IF(OR($Q24=1,$Q24=2),1,0),IF($X24&lt;=20,1,0))</formula>
    </cfRule>
    <cfRule type="expression" dxfId="9820" priority="1522">
      <formula>AND(IF($Q24=2,1,0),IF($X24&lt;30,1,0))</formula>
    </cfRule>
    <cfRule type="expression" dxfId="9819" priority="1523">
      <formula>AND(IF($Q24=3,1,0),IF($X24&lt;30,1,0))</formula>
    </cfRule>
    <cfRule type="expression" dxfId="9818" priority="1524">
      <formula>AND(IF($Q24=3,1,IF($Q24=4,1,0)),IF($F24&lt;=85,1,0))</formula>
    </cfRule>
  </conditionalFormatting>
  <conditionalFormatting sqref="AV25">
    <cfRule type="expression" dxfId="9817" priority="1519">
      <formula>AV25="X"</formula>
    </cfRule>
    <cfRule type="expression" dxfId="9816" priority="1520">
      <formula>AV25="후보"</formula>
    </cfRule>
  </conditionalFormatting>
  <conditionalFormatting sqref="AC25">
    <cfRule type="cellIs" dxfId="9815" priority="1516" operator="greaterThan">
      <formula>0.9</formula>
    </cfRule>
    <cfRule type="cellIs" dxfId="9814" priority="1517" operator="greaterThan">
      <formula>0.85</formula>
    </cfRule>
  </conditionalFormatting>
  <conditionalFormatting sqref="N25">
    <cfRule type="cellIs" dxfId="9813" priority="1514" operator="greaterThan">
      <formula>0.9</formula>
    </cfRule>
    <cfRule type="cellIs" dxfId="9812" priority="1515" operator="greaterThan">
      <formula>0.85</formula>
    </cfRule>
  </conditionalFormatting>
  <conditionalFormatting sqref="E25">
    <cfRule type="expression" dxfId="9811" priority="1510">
      <formula>AND(IF(OR($Q25=1,$Q25=2),1,0),IF($X25&lt;=20,1,0))</formula>
    </cfRule>
    <cfRule type="expression" dxfId="9810" priority="1511">
      <formula>AND(IF($Q25=2,1,0),IF($X25&lt;30,1,0))</formula>
    </cfRule>
    <cfRule type="expression" dxfId="9809" priority="1512">
      <formula>AND(IF($Q25=3,1,0),IF($X25&lt;30,1,0))</formula>
    </cfRule>
    <cfRule type="expression" dxfId="9808" priority="1513">
      <formula>AND(IF($Q25=3,1,IF($Q25=4,1,0)),IF($F25&lt;=85,1,0))</formula>
    </cfRule>
  </conditionalFormatting>
  <conditionalFormatting sqref="X25">
    <cfRule type="expression" dxfId="9807" priority="1506">
      <formula>AND(IF(OR($Q25=1,$Q25=2),1,0),IF($X25&lt;=20,1,0))</formula>
    </cfRule>
    <cfRule type="expression" dxfId="9806" priority="1507">
      <formula>AND(IF($Q25=2,1,0),IF($X25&lt;30,1,0))</formula>
    </cfRule>
    <cfRule type="expression" dxfId="9805" priority="1508">
      <formula>AND(IF($Q25=3,1,0),IF($X25&lt;30,1,0))</formula>
    </cfRule>
    <cfRule type="expression" dxfId="9804" priority="1509">
      <formula>AND(IF($Q25=3,1,IF($Q25=4,1,0)),IF($F25&lt;=85,1,0))</formula>
    </cfRule>
  </conditionalFormatting>
  <conditionalFormatting sqref="AI25">
    <cfRule type="expression" dxfId="9803" priority="1502">
      <formula>AND(IF(OR($Q25=1,$Q25=2),1,0),IF($X25&lt;=20,1,0))</formula>
    </cfRule>
    <cfRule type="expression" dxfId="9802" priority="1503">
      <formula>AND(IF($Q25=2,1,0),IF($X25&lt;30,1,0))</formula>
    </cfRule>
    <cfRule type="expression" dxfId="9801" priority="1504">
      <formula>AND(IF($Q25=3,1,0),IF($X25&lt;30,1,0))</formula>
    </cfRule>
    <cfRule type="expression" dxfId="9800" priority="1505">
      <formula>AND(IF($Q25=3,1,IF($Q25=4,1,0)),IF($F25&lt;=85,1,0))</formula>
    </cfRule>
  </conditionalFormatting>
  <conditionalFormatting sqref="AV26">
    <cfRule type="expression" dxfId="9799" priority="1500">
      <formula>AV26="X"</formula>
    </cfRule>
    <cfRule type="expression" dxfId="9798" priority="1501">
      <formula>AV26="후보"</formula>
    </cfRule>
  </conditionalFormatting>
  <conditionalFormatting sqref="AC26 N26">
    <cfRule type="cellIs" dxfId="9797" priority="1497" operator="greaterThan">
      <formula>0.9</formula>
    </cfRule>
    <cfRule type="cellIs" dxfId="9796" priority="1498" operator="greaterThan">
      <formula>0.85</formula>
    </cfRule>
  </conditionalFormatting>
  <conditionalFormatting sqref="AV27">
    <cfRule type="expression" dxfId="9795" priority="1495">
      <formula>AV27="X"</formula>
    </cfRule>
    <cfRule type="expression" dxfId="9794" priority="1496">
      <formula>AV27="후보"</formula>
    </cfRule>
  </conditionalFormatting>
  <conditionalFormatting sqref="AC27">
    <cfRule type="cellIs" dxfId="9793" priority="1492" operator="greaterThan">
      <formula>0.9</formula>
    </cfRule>
    <cfRule type="cellIs" dxfId="9792" priority="1493" operator="greaterThan">
      <formula>0.85</formula>
    </cfRule>
  </conditionalFormatting>
  <conditionalFormatting sqref="N27">
    <cfRule type="cellIs" dxfId="9791" priority="1490" operator="greaterThan">
      <formula>0.9</formula>
    </cfRule>
    <cfRule type="cellIs" dxfId="9790" priority="1491" operator="greaterThan">
      <formula>0.85</formula>
    </cfRule>
  </conditionalFormatting>
  <conditionalFormatting sqref="E27">
    <cfRule type="expression" dxfId="9789" priority="1486">
      <formula>AND(IF(OR($Q27=1,$Q27=2),1,0),IF($X27&lt;=20,1,0))</formula>
    </cfRule>
    <cfRule type="expression" dxfId="9788" priority="1487">
      <formula>AND(IF($Q27=2,1,0),IF($X27&lt;30,1,0))</formula>
    </cfRule>
    <cfRule type="expression" dxfId="9787" priority="1488">
      <formula>AND(IF($Q27=3,1,0),IF($X27&lt;30,1,0))</formula>
    </cfRule>
    <cfRule type="expression" dxfId="9786" priority="1489">
      <formula>AND(IF($Q27=3,1,IF($Q27=4,1,0)),IF($F27&lt;=85,1,0))</formula>
    </cfRule>
  </conditionalFormatting>
  <conditionalFormatting sqref="X27">
    <cfRule type="expression" dxfId="9785" priority="1482">
      <formula>AND(IF(OR($Q27=1,$Q27=2),1,0),IF($X27&lt;=20,1,0))</formula>
    </cfRule>
    <cfRule type="expression" dxfId="9784" priority="1483">
      <formula>AND(IF($Q27=2,1,0),IF($X27&lt;30,1,0))</formula>
    </cfRule>
    <cfRule type="expression" dxfId="9783" priority="1484">
      <formula>AND(IF($Q27=3,1,0),IF($X27&lt;30,1,0))</formula>
    </cfRule>
    <cfRule type="expression" dxfId="9782" priority="1485">
      <formula>AND(IF($Q27=3,1,IF($Q27=4,1,0)),IF($F27&lt;=85,1,0))</formula>
    </cfRule>
  </conditionalFormatting>
  <conditionalFormatting sqref="AI27">
    <cfRule type="expression" dxfId="9781" priority="1478">
      <formula>AND(IF(OR($Q27=1,$Q27=2),1,0),IF($X27&lt;=20,1,0))</formula>
    </cfRule>
    <cfRule type="expression" dxfId="9780" priority="1479">
      <formula>AND(IF($Q27=2,1,0),IF($X27&lt;30,1,0))</formula>
    </cfRule>
    <cfRule type="expression" dxfId="9779" priority="1480">
      <formula>AND(IF($Q27=3,1,0),IF($X27&lt;30,1,0))</formula>
    </cfRule>
    <cfRule type="expression" dxfId="9778" priority="1481">
      <formula>AND(IF($Q27=3,1,IF($Q27=4,1,0)),IF($F27&lt;=85,1,0))</formula>
    </cfRule>
  </conditionalFormatting>
  <conditionalFormatting sqref="AV28">
    <cfRule type="expression" dxfId="9777" priority="1476">
      <formula>AV28="X"</formula>
    </cfRule>
    <cfRule type="expression" dxfId="9776" priority="1477">
      <formula>AV28="후보"</formula>
    </cfRule>
  </conditionalFormatting>
  <conditionalFormatting sqref="AC28">
    <cfRule type="cellIs" dxfId="9775" priority="1473" operator="greaterThan">
      <formula>0.9</formula>
    </cfRule>
    <cfRule type="cellIs" dxfId="9774" priority="1474" operator="greaterThan">
      <formula>0.85</formula>
    </cfRule>
  </conditionalFormatting>
  <conditionalFormatting sqref="N28">
    <cfRule type="cellIs" dxfId="9773" priority="1471" operator="greaterThan">
      <formula>0.9</formula>
    </cfRule>
    <cfRule type="cellIs" dxfId="9772" priority="1472" operator="greaterThan">
      <formula>0.85</formula>
    </cfRule>
  </conditionalFormatting>
  <conditionalFormatting sqref="E28">
    <cfRule type="expression" dxfId="9771" priority="1467">
      <formula>AND(IF(OR($Q28=1,$Q28=2),1,0),IF($X28&lt;=20,1,0))</formula>
    </cfRule>
    <cfRule type="expression" dxfId="9770" priority="1468">
      <formula>AND(IF($Q28=2,1,0),IF($X28&lt;30,1,0))</formula>
    </cfRule>
    <cfRule type="expression" dxfId="9769" priority="1469">
      <formula>AND(IF($Q28=3,1,0),IF($X28&lt;30,1,0))</formula>
    </cfRule>
    <cfRule type="expression" dxfId="9768" priority="1470">
      <formula>AND(IF($Q28=3,1,IF($Q28=4,1,0)),IF($F28&lt;=85,1,0))</formula>
    </cfRule>
  </conditionalFormatting>
  <conditionalFormatting sqref="X28">
    <cfRule type="expression" dxfId="9767" priority="1463">
      <formula>AND(IF(OR($Q28=1,$Q28=2),1,0),IF($X28&lt;=20,1,0))</formula>
    </cfRule>
    <cfRule type="expression" dxfId="9766" priority="1464">
      <formula>AND(IF($Q28=2,1,0),IF($X28&lt;30,1,0))</formula>
    </cfRule>
    <cfRule type="expression" dxfId="9765" priority="1465">
      <formula>AND(IF($Q28=3,1,0),IF($X28&lt;30,1,0))</formula>
    </cfRule>
    <cfRule type="expression" dxfId="9764" priority="1466">
      <formula>AND(IF($Q28=3,1,IF($Q28=4,1,0)),IF($F28&lt;=85,1,0))</formula>
    </cfRule>
  </conditionalFormatting>
  <conditionalFormatting sqref="AI28">
    <cfRule type="expression" dxfId="9763" priority="1459">
      <formula>AND(IF(OR($Q28=1,$Q28=2),1,0),IF($X28&lt;=20,1,0))</formula>
    </cfRule>
    <cfRule type="expression" dxfId="9762" priority="1460">
      <formula>AND(IF($Q28=2,1,0),IF($X28&lt;30,1,0))</formula>
    </cfRule>
    <cfRule type="expression" dxfId="9761" priority="1461">
      <formula>AND(IF($Q28=3,1,0),IF($X28&lt;30,1,0))</formula>
    </cfRule>
    <cfRule type="expression" dxfId="9760" priority="1462">
      <formula>AND(IF($Q28=3,1,IF($Q28=4,1,0)),IF($F28&lt;=85,1,0))</formula>
    </cfRule>
  </conditionalFormatting>
  <conditionalFormatting sqref="AV29">
    <cfRule type="expression" dxfId="9759" priority="1457">
      <formula>AV29="X"</formula>
    </cfRule>
    <cfRule type="expression" dxfId="9758" priority="1458">
      <formula>AV29="후보"</formula>
    </cfRule>
  </conditionalFormatting>
  <conditionalFormatting sqref="AC29">
    <cfRule type="cellIs" dxfId="9757" priority="1454" operator="greaterThan">
      <formula>0.9</formula>
    </cfRule>
    <cfRule type="cellIs" dxfId="9756" priority="1455" operator="greaterThan">
      <formula>0.85</formula>
    </cfRule>
  </conditionalFormatting>
  <conditionalFormatting sqref="N29">
    <cfRule type="cellIs" dxfId="9755" priority="1452" operator="greaterThan">
      <formula>0.9</formula>
    </cfRule>
    <cfRule type="cellIs" dxfId="9754" priority="1453" operator="greaterThan">
      <formula>0.85</formula>
    </cfRule>
  </conditionalFormatting>
  <conditionalFormatting sqref="E29">
    <cfRule type="expression" dxfId="9753" priority="1448">
      <formula>AND(IF(OR($Q29=1,$Q29=2),1,0),IF($X29&lt;=20,1,0))</formula>
    </cfRule>
    <cfRule type="expression" dxfId="9752" priority="1449">
      <formula>AND(IF($Q29=2,1,0),IF($X29&lt;30,1,0))</formula>
    </cfRule>
    <cfRule type="expression" dxfId="9751" priority="1450">
      <formula>AND(IF($Q29=3,1,0),IF($X29&lt;30,1,0))</formula>
    </cfRule>
    <cfRule type="expression" dxfId="9750" priority="1451">
      <formula>AND(IF($Q29=3,1,IF($Q29=4,1,0)),IF($F29&lt;=85,1,0))</formula>
    </cfRule>
  </conditionalFormatting>
  <conditionalFormatting sqref="X29">
    <cfRule type="expression" dxfId="9749" priority="1444">
      <formula>AND(IF(OR($Q29=1,$Q29=2),1,0),IF($X29&lt;=20,1,0))</formula>
    </cfRule>
    <cfRule type="expression" dxfId="9748" priority="1445">
      <formula>AND(IF($Q29=2,1,0),IF($X29&lt;30,1,0))</formula>
    </cfRule>
    <cfRule type="expression" dxfId="9747" priority="1446">
      <formula>AND(IF($Q29=3,1,0),IF($X29&lt;30,1,0))</formula>
    </cfRule>
    <cfRule type="expression" dxfId="9746" priority="1447">
      <formula>AND(IF($Q29=3,1,IF($Q29=4,1,0)),IF($F29&lt;=85,1,0))</formula>
    </cfRule>
  </conditionalFormatting>
  <conditionalFormatting sqref="AI29">
    <cfRule type="expression" dxfId="9745" priority="1440">
      <formula>AND(IF(OR($Q29=1,$Q29=2),1,0),IF($X29&lt;=20,1,0))</formula>
    </cfRule>
    <cfRule type="expression" dxfId="9744" priority="1441">
      <formula>AND(IF($Q29=2,1,0),IF($X29&lt;30,1,0))</formula>
    </cfRule>
    <cfRule type="expression" dxfId="9743" priority="1442">
      <formula>AND(IF($Q29=3,1,0),IF($X29&lt;30,1,0))</formula>
    </cfRule>
    <cfRule type="expression" dxfId="9742" priority="1443">
      <formula>AND(IF($Q29=3,1,IF($Q29=4,1,0)),IF($F29&lt;=85,1,0))</formula>
    </cfRule>
  </conditionalFormatting>
  <conditionalFormatting sqref="AV30">
    <cfRule type="expression" dxfId="9741" priority="1438">
      <formula>AV30="X"</formula>
    </cfRule>
    <cfRule type="expression" dxfId="9740" priority="1439">
      <formula>AV30="후보"</formula>
    </cfRule>
  </conditionalFormatting>
  <conditionalFormatting sqref="AC30">
    <cfRule type="cellIs" dxfId="9739" priority="1435" operator="greaterThan">
      <formula>0.9</formula>
    </cfRule>
    <cfRule type="cellIs" dxfId="9738" priority="1436" operator="greaterThan">
      <formula>0.85</formula>
    </cfRule>
  </conditionalFormatting>
  <conditionalFormatting sqref="N30">
    <cfRule type="cellIs" dxfId="9737" priority="1433" operator="greaterThan">
      <formula>0.9</formula>
    </cfRule>
    <cfRule type="cellIs" dxfId="9736" priority="1434" operator="greaterThan">
      <formula>0.85</formula>
    </cfRule>
  </conditionalFormatting>
  <conditionalFormatting sqref="E30">
    <cfRule type="expression" dxfId="9735" priority="1429">
      <formula>AND(IF(OR($Q30=1,$Q30=2),1,0),IF($X30&lt;=20,1,0))</formula>
    </cfRule>
    <cfRule type="expression" dxfId="9734" priority="1430">
      <formula>AND(IF($Q30=2,1,0),IF($X30&lt;30,1,0))</formula>
    </cfRule>
    <cfRule type="expression" dxfId="9733" priority="1431">
      <formula>AND(IF($Q30=3,1,0),IF($X30&lt;30,1,0))</formula>
    </cfRule>
    <cfRule type="expression" dxfId="9732" priority="1432">
      <formula>AND(IF($Q30=3,1,IF($Q30=4,1,0)),IF($F30&lt;=85,1,0))</formula>
    </cfRule>
  </conditionalFormatting>
  <conditionalFormatting sqref="X30">
    <cfRule type="expression" dxfId="9731" priority="1425">
      <formula>AND(IF(OR($Q30=1,$Q30=2),1,0),IF($X30&lt;=20,1,0))</formula>
    </cfRule>
    <cfRule type="expression" dxfId="9730" priority="1426">
      <formula>AND(IF($Q30=2,1,0),IF($X30&lt;30,1,0))</formula>
    </cfRule>
    <cfRule type="expression" dxfId="9729" priority="1427">
      <formula>AND(IF($Q30=3,1,0),IF($X30&lt;30,1,0))</formula>
    </cfRule>
    <cfRule type="expression" dxfId="9728" priority="1428">
      <formula>AND(IF($Q30=3,1,IF($Q30=4,1,0)),IF($F30&lt;=85,1,0))</formula>
    </cfRule>
  </conditionalFormatting>
  <conditionalFormatting sqref="AI30">
    <cfRule type="expression" dxfId="9727" priority="1421">
      <formula>AND(IF(OR($Q30=1,$Q30=2),1,0),IF($X30&lt;=20,1,0))</formula>
    </cfRule>
    <cfRule type="expression" dxfId="9726" priority="1422">
      <formula>AND(IF($Q30=2,1,0),IF($X30&lt;30,1,0))</formula>
    </cfRule>
    <cfRule type="expression" dxfId="9725" priority="1423">
      <formula>AND(IF($Q30=3,1,0),IF($X30&lt;30,1,0))</formula>
    </cfRule>
    <cfRule type="expression" dxfId="9724" priority="1424">
      <formula>AND(IF($Q30=3,1,IF($Q30=4,1,0)),IF($F30&lt;=85,1,0))</formula>
    </cfRule>
  </conditionalFormatting>
  <conditionalFormatting sqref="AV31">
    <cfRule type="expression" dxfId="9723" priority="1419">
      <formula>AV31="X"</formula>
    </cfRule>
    <cfRule type="expression" dxfId="9722" priority="1420">
      <formula>AV31="후보"</formula>
    </cfRule>
  </conditionalFormatting>
  <conditionalFormatting sqref="AC31">
    <cfRule type="cellIs" dxfId="9721" priority="1416" operator="greaterThan">
      <formula>0.9</formula>
    </cfRule>
    <cfRule type="cellIs" dxfId="9720" priority="1417" operator="greaterThan">
      <formula>0.85</formula>
    </cfRule>
  </conditionalFormatting>
  <conditionalFormatting sqref="N31">
    <cfRule type="cellIs" dxfId="9719" priority="1414" operator="greaterThan">
      <formula>0.9</formula>
    </cfRule>
    <cfRule type="cellIs" dxfId="9718" priority="1415" operator="greaterThan">
      <formula>0.85</formula>
    </cfRule>
  </conditionalFormatting>
  <conditionalFormatting sqref="E31">
    <cfRule type="expression" dxfId="9717" priority="1410">
      <formula>AND(IF(OR($Q31=1,$Q31=2),1,0),IF($X31&lt;=20,1,0))</formula>
    </cfRule>
    <cfRule type="expression" dxfId="9716" priority="1411">
      <formula>AND(IF($Q31=2,1,0),IF($X31&lt;30,1,0))</formula>
    </cfRule>
    <cfRule type="expression" dxfId="9715" priority="1412">
      <formula>AND(IF($Q31=3,1,0),IF($X31&lt;30,1,0))</formula>
    </cfRule>
    <cfRule type="expression" dxfId="9714" priority="1413">
      <formula>AND(IF($Q31=3,1,IF($Q31=4,1,0)),IF($F31&lt;=85,1,0))</formula>
    </cfRule>
  </conditionalFormatting>
  <conditionalFormatting sqref="X31">
    <cfRule type="expression" dxfId="9713" priority="1406">
      <formula>AND(IF(OR($Q31=1,$Q31=2),1,0),IF($X31&lt;=20,1,0))</formula>
    </cfRule>
    <cfRule type="expression" dxfId="9712" priority="1407">
      <formula>AND(IF($Q31=2,1,0),IF($X31&lt;30,1,0))</formula>
    </cfRule>
    <cfRule type="expression" dxfId="9711" priority="1408">
      <formula>AND(IF($Q31=3,1,0),IF($X31&lt;30,1,0))</formula>
    </cfRule>
    <cfRule type="expression" dxfId="9710" priority="1409">
      <formula>AND(IF($Q31=3,1,IF($Q31=4,1,0)),IF($F31&lt;=85,1,0))</formula>
    </cfRule>
  </conditionalFormatting>
  <conditionalFormatting sqref="AI31">
    <cfRule type="expression" dxfId="9709" priority="1402">
      <formula>AND(IF(OR($Q31=1,$Q31=2),1,0),IF($X31&lt;=20,1,0))</formula>
    </cfRule>
    <cfRule type="expression" dxfId="9708" priority="1403">
      <formula>AND(IF($Q31=2,1,0),IF($X31&lt;30,1,0))</formula>
    </cfRule>
    <cfRule type="expression" dxfId="9707" priority="1404">
      <formula>AND(IF($Q31=3,1,0),IF($X31&lt;30,1,0))</formula>
    </cfRule>
    <cfRule type="expression" dxfId="9706" priority="1405">
      <formula>AND(IF($Q31=3,1,IF($Q31=4,1,0)),IF($F31&lt;=85,1,0))</formula>
    </cfRule>
  </conditionalFormatting>
  <conditionalFormatting sqref="AV32">
    <cfRule type="expression" dxfId="9705" priority="1400">
      <formula>AV32="X"</formula>
    </cfRule>
    <cfRule type="expression" dxfId="9704" priority="1401">
      <formula>AV32="후보"</formula>
    </cfRule>
  </conditionalFormatting>
  <conditionalFormatting sqref="AC32">
    <cfRule type="cellIs" dxfId="9703" priority="1397" operator="greaterThan">
      <formula>0.9</formula>
    </cfRule>
    <cfRule type="cellIs" dxfId="9702" priority="1398" operator="greaterThan">
      <formula>0.85</formula>
    </cfRule>
  </conditionalFormatting>
  <conditionalFormatting sqref="N32">
    <cfRule type="cellIs" dxfId="9701" priority="1395" operator="greaterThan">
      <formula>0.9</formula>
    </cfRule>
    <cfRule type="cellIs" dxfId="9700" priority="1396" operator="greaterThan">
      <formula>0.85</formula>
    </cfRule>
  </conditionalFormatting>
  <conditionalFormatting sqref="E32">
    <cfRule type="expression" dxfId="9699" priority="1391">
      <formula>AND(IF(OR($Q32=1,$Q32=2),1,0),IF($X32&lt;=20,1,0))</formula>
    </cfRule>
    <cfRule type="expression" dxfId="9698" priority="1392">
      <formula>AND(IF($Q32=2,1,0),IF($X32&lt;30,1,0))</formula>
    </cfRule>
    <cfRule type="expression" dxfId="9697" priority="1393">
      <formula>AND(IF($Q32=3,1,0),IF($X32&lt;30,1,0))</formula>
    </cfRule>
    <cfRule type="expression" dxfId="9696" priority="1394">
      <formula>AND(IF($Q32=3,1,IF($Q32=4,1,0)),IF($F32&lt;=85,1,0))</formula>
    </cfRule>
  </conditionalFormatting>
  <conditionalFormatting sqref="X32">
    <cfRule type="expression" dxfId="9695" priority="1387">
      <formula>AND(IF(OR($Q32=1,$Q32=2),1,0),IF($X32&lt;=20,1,0))</formula>
    </cfRule>
    <cfRule type="expression" dxfId="9694" priority="1388">
      <formula>AND(IF($Q32=2,1,0),IF($X32&lt;30,1,0))</formula>
    </cfRule>
    <cfRule type="expression" dxfId="9693" priority="1389">
      <formula>AND(IF($Q32=3,1,0),IF($X32&lt;30,1,0))</formula>
    </cfRule>
    <cfRule type="expression" dxfId="9692" priority="1390">
      <formula>AND(IF($Q32=3,1,IF($Q32=4,1,0)),IF($F32&lt;=85,1,0))</formula>
    </cfRule>
  </conditionalFormatting>
  <conditionalFormatting sqref="AI32">
    <cfRule type="expression" dxfId="9691" priority="1383">
      <formula>AND(IF(OR($Q32=1,$Q32=2),1,0),IF($X32&lt;=20,1,0))</formula>
    </cfRule>
    <cfRule type="expression" dxfId="9690" priority="1384">
      <formula>AND(IF($Q32=2,1,0),IF($X32&lt;30,1,0))</formula>
    </cfRule>
    <cfRule type="expression" dxfId="9689" priority="1385">
      <formula>AND(IF($Q32=3,1,0),IF($X32&lt;30,1,0))</formula>
    </cfRule>
    <cfRule type="expression" dxfId="9688" priority="1386">
      <formula>AND(IF($Q32=3,1,IF($Q32=4,1,0)),IF($F32&lt;=85,1,0))</formula>
    </cfRule>
  </conditionalFormatting>
  <conditionalFormatting sqref="AV33">
    <cfRule type="expression" dxfId="9687" priority="1381">
      <formula>AV33="X"</formula>
    </cfRule>
    <cfRule type="expression" dxfId="9686" priority="1382">
      <formula>AV33="후보"</formula>
    </cfRule>
  </conditionalFormatting>
  <conditionalFormatting sqref="AC33 N33">
    <cfRule type="cellIs" dxfId="9685" priority="1378" operator="greaterThan">
      <formula>0.9</formula>
    </cfRule>
    <cfRule type="cellIs" dxfId="9684" priority="1379" operator="greaterThan">
      <formula>0.85</formula>
    </cfRule>
  </conditionalFormatting>
  <conditionalFormatting sqref="AV34">
    <cfRule type="expression" dxfId="9683" priority="1376">
      <formula>AV34="X"</formula>
    </cfRule>
    <cfRule type="expression" dxfId="9682" priority="1377">
      <formula>AV34="후보"</formula>
    </cfRule>
  </conditionalFormatting>
  <conditionalFormatting sqref="AC34">
    <cfRule type="cellIs" dxfId="9681" priority="1373" operator="greaterThan">
      <formula>0.9</formula>
    </cfRule>
    <cfRule type="cellIs" dxfId="9680" priority="1374" operator="greaterThan">
      <formula>0.85</formula>
    </cfRule>
  </conditionalFormatting>
  <conditionalFormatting sqref="N34">
    <cfRule type="cellIs" dxfId="9679" priority="1371" operator="greaterThan">
      <formula>0.9</formula>
    </cfRule>
    <cfRule type="cellIs" dxfId="9678" priority="1372" operator="greaterThan">
      <formula>0.85</formula>
    </cfRule>
  </conditionalFormatting>
  <conditionalFormatting sqref="E34">
    <cfRule type="expression" dxfId="9677" priority="1367">
      <formula>AND(IF(OR($Q34=1,$Q34=2),1,0),IF($X34&lt;=20,1,0))</formula>
    </cfRule>
    <cfRule type="expression" dxfId="9676" priority="1368">
      <formula>AND(IF($Q34=2,1,0),IF($X34&lt;30,1,0))</formula>
    </cfRule>
    <cfRule type="expression" dxfId="9675" priority="1369">
      <formula>AND(IF($Q34=3,1,0),IF($X34&lt;30,1,0))</formula>
    </cfRule>
    <cfRule type="expression" dxfId="9674" priority="1370">
      <formula>AND(IF($Q34=3,1,IF($Q34=4,1,0)),IF($F34&lt;=85,1,0))</formula>
    </cfRule>
  </conditionalFormatting>
  <conditionalFormatting sqref="X34">
    <cfRule type="expression" dxfId="9673" priority="1363">
      <formula>AND(IF(OR($Q34=1,$Q34=2),1,0),IF($X34&lt;=20,1,0))</formula>
    </cfRule>
    <cfRule type="expression" dxfId="9672" priority="1364">
      <formula>AND(IF($Q34=2,1,0),IF($X34&lt;30,1,0))</formula>
    </cfRule>
    <cfRule type="expression" dxfId="9671" priority="1365">
      <formula>AND(IF($Q34=3,1,0),IF($X34&lt;30,1,0))</formula>
    </cfRule>
    <cfRule type="expression" dxfId="9670" priority="1366">
      <formula>AND(IF($Q34=3,1,IF($Q34=4,1,0)),IF($F34&lt;=85,1,0))</formula>
    </cfRule>
  </conditionalFormatting>
  <conditionalFormatting sqref="AI34">
    <cfRule type="expression" dxfId="9669" priority="1359">
      <formula>AND(IF(OR($Q34=1,$Q34=2),1,0),IF($X34&lt;=20,1,0))</formula>
    </cfRule>
    <cfRule type="expression" dxfId="9668" priority="1360">
      <formula>AND(IF($Q34=2,1,0),IF($X34&lt;30,1,0))</formula>
    </cfRule>
    <cfRule type="expression" dxfId="9667" priority="1361">
      <formula>AND(IF($Q34=3,1,0),IF($X34&lt;30,1,0))</formula>
    </cfRule>
    <cfRule type="expression" dxfId="9666" priority="1362">
      <formula>AND(IF($Q34=3,1,IF($Q34=4,1,0)),IF($F34&lt;=85,1,0))</formula>
    </cfRule>
  </conditionalFormatting>
  <conditionalFormatting sqref="AV35">
    <cfRule type="expression" dxfId="9665" priority="1357">
      <formula>AV35="X"</formula>
    </cfRule>
    <cfRule type="expression" dxfId="9664" priority="1358">
      <formula>AV35="후보"</formula>
    </cfRule>
  </conditionalFormatting>
  <conditionalFormatting sqref="AC35">
    <cfRule type="cellIs" dxfId="9663" priority="1354" operator="greaterThan">
      <formula>0.9</formula>
    </cfRule>
    <cfRule type="cellIs" dxfId="9662" priority="1355" operator="greaterThan">
      <formula>0.85</formula>
    </cfRule>
  </conditionalFormatting>
  <conditionalFormatting sqref="N35">
    <cfRule type="cellIs" dxfId="9661" priority="1352" operator="greaterThan">
      <formula>0.9</formula>
    </cfRule>
    <cfRule type="cellIs" dxfId="9660" priority="1353" operator="greaterThan">
      <formula>0.85</formula>
    </cfRule>
  </conditionalFormatting>
  <conditionalFormatting sqref="E35">
    <cfRule type="expression" dxfId="9659" priority="1348">
      <formula>AND(IF(OR($Q35=1,$Q35=2),1,0),IF($X35&lt;=20,1,0))</formula>
    </cfRule>
    <cfRule type="expression" dxfId="9658" priority="1349">
      <formula>AND(IF($Q35=2,1,0),IF($X35&lt;30,1,0))</formula>
    </cfRule>
    <cfRule type="expression" dxfId="9657" priority="1350">
      <formula>AND(IF($Q35=3,1,0),IF($X35&lt;30,1,0))</formula>
    </cfRule>
    <cfRule type="expression" dxfId="9656" priority="1351">
      <formula>AND(IF($Q35=3,1,IF($Q35=4,1,0)),IF($F35&lt;=85,1,0))</formula>
    </cfRule>
  </conditionalFormatting>
  <conditionalFormatting sqref="X35">
    <cfRule type="expression" dxfId="9655" priority="1344">
      <formula>AND(IF(OR($Q35=1,$Q35=2),1,0),IF($X35&lt;=20,1,0))</formula>
    </cfRule>
    <cfRule type="expression" dxfId="9654" priority="1345">
      <formula>AND(IF($Q35=2,1,0),IF($X35&lt;30,1,0))</formula>
    </cfRule>
    <cfRule type="expression" dxfId="9653" priority="1346">
      <formula>AND(IF($Q35=3,1,0),IF($X35&lt;30,1,0))</formula>
    </cfRule>
    <cfRule type="expression" dxfId="9652" priority="1347">
      <formula>AND(IF($Q35=3,1,IF($Q35=4,1,0)),IF($F35&lt;=85,1,0))</formula>
    </cfRule>
  </conditionalFormatting>
  <conditionalFormatting sqref="AI35">
    <cfRule type="expression" dxfId="9651" priority="1340">
      <formula>AND(IF(OR($Q35=1,$Q35=2),1,0),IF($X35&lt;=20,1,0))</formula>
    </cfRule>
    <cfRule type="expression" dxfId="9650" priority="1341">
      <formula>AND(IF($Q35=2,1,0),IF($X35&lt;30,1,0))</formula>
    </cfRule>
    <cfRule type="expression" dxfId="9649" priority="1342">
      <formula>AND(IF($Q35=3,1,0),IF($X35&lt;30,1,0))</formula>
    </cfRule>
    <cfRule type="expression" dxfId="9648" priority="1343">
      <formula>AND(IF($Q35=3,1,IF($Q35=4,1,0)),IF($F35&lt;=85,1,0))</formula>
    </cfRule>
  </conditionalFormatting>
  <conditionalFormatting sqref="AV36">
    <cfRule type="expression" dxfId="9647" priority="1338">
      <formula>AV36="X"</formula>
    </cfRule>
    <cfRule type="expression" dxfId="9646" priority="1339">
      <formula>AV36="후보"</formula>
    </cfRule>
  </conditionalFormatting>
  <conditionalFormatting sqref="AC36 N36">
    <cfRule type="cellIs" dxfId="9645" priority="1335" operator="greaterThan">
      <formula>0.9</formula>
    </cfRule>
    <cfRule type="cellIs" dxfId="9644" priority="1336" operator="greaterThan">
      <formula>0.85</formula>
    </cfRule>
  </conditionalFormatting>
  <conditionalFormatting sqref="AV37">
    <cfRule type="expression" dxfId="9643" priority="1333">
      <formula>AV37="X"</formula>
    </cfRule>
    <cfRule type="expression" dxfId="9642" priority="1334">
      <formula>AV37="후보"</formula>
    </cfRule>
  </conditionalFormatting>
  <conditionalFormatting sqref="AC37">
    <cfRule type="cellIs" dxfId="9641" priority="1330" operator="greaterThan">
      <formula>0.9</formula>
    </cfRule>
    <cfRule type="cellIs" dxfId="9640" priority="1331" operator="greaterThan">
      <formula>0.85</formula>
    </cfRule>
  </conditionalFormatting>
  <conditionalFormatting sqref="N37">
    <cfRule type="cellIs" dxfId="9639" priority="1328" operator="greaterThan">
      <formula>0.9</formula>
    </cfRule>
    <cfRule type="cellIs" dxfId="9638" priority="1329" operator="greaterThan">
      <formula>0.85</formula>
    </cfRule>
  </conditionalFormatting>
  <conditionalFormatting sqref="E37">
    <cfRule type="expression" dxfId="9637" priority="1324">
      <formula>AND(IF(OR($Q37=1,$Q37=2),1,0),IF($X37&lt;=20,1,0))</formula>
    </cfRule>
    <cfRule type="expression" dxfId="9636" priority="1325">
      <formula>AND(IF($Q37=2,1,0),IF($X37&lt;30,1,0))</formula>
    </cfRule>
    <cfRule type="expression" dxfId="9635" priority="1326">
      <formula>AND(IF($Q37=3,1,0),IF($X37&lt;30,1,0))</formula>
    </cfRule>
    <cfRule type="expression" dxfId="9634" priority="1327">
      <formula>AND(IF($Q37=3,1,IF($Q37=4,1,0)),IF($F37&lt;=85,1,0))</formula>
    </cfRule>
  </conditionalFormatting>
  <conditionalFormatting sqref="X37">
    <cfRule type="expression" dxfId="9633" priority="1320">
      <formula>AND(IF(OR($Q37=1,$Q37=2),1,0),IF($X37&lt;=20,1,0))</formula>
    </cfRule>
    <cfRule type="expression" dxfId="9632" priority="1321">
      <formula>AND(IF($Q37=2,1,0),IF($X37&lt;30,1,0))</formula>
    </cfRule>
    <cfRule type="expression" dxfId="9631" priority="1322">
      <formula>AND(IF($Q37=3,1,0),IF($X37&lt;30,1,0))</formula>
    </cfRule>
    <cfRule type="expression" dxfId="9630" priority="1323">
      <formula>AND(IF($Q37=3,1,IF($Q37=4,1,0)),IF($F37&lt;=85,1,0))</formula>
    </cfRule>
  </conditionalFormatting>
  <conditionalFormatting sqref="AI37">
    <cfRule type="expression" dxfId="9629" priority="1316">
      <formula>AND(IF(OR($Q37=1,$Q37=2),1,0),IF($X37&lt;=20,1,0))</formula>
    </cfRule>
    <cfRule type="expression" dxfId="9628" priority="1317">
      <formula>AND(IF($Q37=2,1,0),IF($X37&lt;30,1,0))</formula>
    </cfRule>
    <cfRule type="expression" dxfId="9627" priority="1318">
      <formula>AND(IF($Q37=3,1,0),IF($X37&lt;30,1,0))</formula>
    </cfRule>
    <cfRule type="expression" dxfId="9626" priority="1319">
      <formula>AND(IF($Q37=3,1,IF($Q37=4,1,0)),IF($F37&lt;=85,1,0))</formula>
    </cfRule>
  </conditionalFormatting>
  <conditionalFormatting sqref="AV38">
    <cfRule type="expression" dxfId="9625" priority="1314">
      <formula>AV38="X"</formula>
    </cfRule>
    <cfRule type="expression" dxfId="9624" priority="1315">
      <formula>AV38="후보"</formula>
    </cfRule>
  </conditionalFormatting>
  <conditionalFormatting sqref="AC38">
    <cfRule type="cellIs" dxfId="9623" priority="1311" operator="greaterThan">
      <formula>0.9</formula>
    </cfRule>
    <cfRule type="cellIs" dxfId="9622" priority="1312" operator="greaterThan">
      <formula>0.85</formula>
    </cfRule>
  </conditionalFormatting>
  <conditionalFormatting sqref="N38">
    <cfRule type="cellIs" dxfId="9621" priority="1309" operator="greaterThan">
      <formula>0.9</formula>
    </cfRule>
    <cfRule type="cellIs" dxfId="9620" priority="1310" operator="greaterThan">
      <formula>0.85</formula>
    </cfRule>
  </conditionalFormatting>
  <conditionalFormatting sqref="E38">
    <cfRule type="expression" dxfId="9619" priority="1305">
      <formula>AND(IF(OR($Q38=1,$Q38=2),1,0),IF($X38&lt;=20,1,0))</formula>
    </cfRule>
    <cfRule type="expression" dxfId="9618" priority="1306">
      <formula>AND(IF($Q38=2,1,0),IF($X38&lt;30,1,0))</formula>
    </cfRule>
    <cfRule type="expression" dxfId="9617" priority="1307">
      <formula>AND(IF($Q38=3,1,0),IF($X38&lt;30,1,0))</formula>
    </cfRule>
    <cfRule type="expression" dxfId="9616" priority="1308">
      <formula>AND(IF($Q38=3,1,IF($Q38=4,1,0)),IF($F38&lt;=85,1,0))</formula>
    </cfRule>
  </conditionalFormatting>
  <conditionalFormatting sqref="X38">
    <cfRule type="expression" dxfId="9615" priority="1301">
      <formula>AND(IF(OR($Q38=1,$Q38=2),1,0),IF($X38&lt;=20,1,0))</formula>
    </cfRule>
    <cfRule type="expression" dxfId="9614" priority="1302">
      <formula>AND(IF($Q38=2,1,0),IF($X38&lt;30,1,0))</formula>
    </cfRule>
    <cfRule type="expression" dxfId="9613" priority="1303">
      <formula>AND(IF($Q38=3,1,0),IF($X38&lt;30,1,0))</formula>
    </cfRule>
    <cfRule type="expression" dxfId="9612" priority="1304">
      <formula>AND(IF($Q38=3,1,IF($Q38=4,1,0)),IF($F38&lt;=85,1,0))</formula>
    </cfRule>
  </conditionalFormatting>
  <conditionalFormatting sqref="AI38">
    <cfRule type="expression" dxfId="9611" priority="1297">
      <formula>AND(IF(OR($Q38=1,$Q38=2),1,0),IF($X38&lt;=20,1,0))</formula>
    </cfRule>
    <cfRule type="expression" dxfId="9610" priority="1298">
      <formula>AND(IF($Q38=2,1,0),IF($X38&lt;30,1,0))</formula>
    </cfRule>
    <cfRule type="expression" dxfId="9609" priority="1299">
      <formula>AND(IF($Q38=3,1,0),IF($X38&lt;30,1,0))</formula>
    </cfRule>
    <cfRule type="expression" dxfId="9608" priority="1300">
      <formula>AND(IF($Q38=3,1,IF($Q38=4,1,0)),IF($F38&lt;=85,1,0))</formula>
    </cfRule>
  </conditionalFormatting>
  <conditionalFormatting sqref="AV39">
    <cfRule type="expression" dxfId="9607" priority="1295">
      <formula>AV39="X"</formula>
    </cfRule>
    <cfRule type="expression" dxfId="9606" priority="1296">
      <formula>AV39="후보"</formula>
    </cfRule>
  </conditionalFormatting>
  <conditionalFormatting sqref="AC39">
    <cfRule type="cellIs" dxfId="9605" priority="1292" operator="greaterThan">
      <formula>0.9</formula>
    </cfRule>
    <cfRule type="cellIs" dxfId="9604" priority="1293" operator="greaterThan">
      <formula>0.85</formula>
    </cfRule>
  </conditionalFormatting>
  <conditionalFormatting sqref="N39">
    <cfRule type="cellIs" dxfId="9603" priority="1290" operator="greaterThan">
      <formula>0.9</formula>
    </cfRule>
    <cfRule type="cellIs" dxfId="9602" priority="1291" operator="greaterThan">
      <formula>0.85</formula>
    </cfRule>
  </conditionalFormatting>
  <conditionalFormatting sqref="E39">
    <cfRule type="expression" dxfId="9601" priority="1286">
      <formula>AND(IF(OR($Q39=1,$Q39=2),1,0),IF($X39&lt;=20,1,0))</formula>
    </cfRule>
    <cfRule type="expression" dxfId="9600" priority="1287">
      <formula>AND(IF($Q39=2,1,0),IF($X39&lt;30,1,0))</formula>
    </cfRule>
    <cfRule type="expression" dxfId="9599" priority="1288">
      <formula>AND(IF($Q39=3,1,0),IF($X39&lt;30,1,0))</formula>
    </cfRule>
    <cfRule type="expression" dxfId="9598" priority="1289">
      <formula>AND(IF($Q39=3,1,IF($Q39=4,1,0)),IF($F39&lt;=85,1,0))</formula>
    </cfRule>
  </conditionalFormatting>
  <conditionalFormatting sqref="X39">
    <cfRule type="expression" dxfId="9597" priority="1282">
      <formula>AND(IF(OR($Q39=1,$Q39=2),1,0),IF($X39&lt;=20,1,0))</formula>
    </cfRule>
    <cfRule type="expression" dxfId="9596" priority="1283">
      <formula>AND(IF($Q39=2,1,0),IF($X39&lt;30,1,0))</formula>
    </cfRule>
    <cfRule type="expression" dxfId="9595" priority="1284">
      <formula>AND(IF($Q39=3,1,0),IF($X39&lt;30,1,0))</formula>
    </cfRule>
    <cfRule type="expression" dxfId="9594" priority="1285">
      <formula>AND(IF($Q39=3,1,IF($Q39=4,1,0)),IF($F39&lt;=85,1,0))</formula>
    </cfRule>
  </conditionalFormatting>
  <conditionalFormatting sqref="AI39">
    <cfRule type="expression" dxfId="9593" priority="1278">
      <formula>AND(IF(OR($Q39=1,$Q39=2),1,0),IF($X39&lt;=20,1,0))</formula>
    </cfRule>
    <cfRule type="expression" dxfId="9592" priority="1279">
      <formula>AND(IF($Q39=2,1,0),IF($X39&lt;30,1,0))</formula>
    </cfRule>
    <cfRule type="expression" dxfId="9591" priority="1280">
      <formula>AND(IF($Q39=3,1,0),IF($X39&lt;30,1,0))</formula>
    </cfRule>
    <cfRule type="expression" dxfId="9590" priority="1281">
      <formula>AND(IF($Q39=3,1,IF($Q39=4,1,0)),IF($F39&lt;=85,1,0))</formula>
    </cfRule>
  </conditionalFormatting>
  <conditionalFormatting sqref="AV40">
    <cfRule type="expression" dxfId="9589" priority="1276">
      <formula>AV40="X"</formula>
    </cfRule>
    <cfRule type="expression" dxfId="9588" priority="1277">
      <formula>AV40="후보"</formula>
    </cfRule>
  </conditionalFormatting>
  <conditionalFormatting sqref="AC40 N40">
    <cfRule type="cellIs" dxfId="9587" priority="1273" operator="greaterThan">
      <formula>0.9</formula>
    </cfRule>
    <cfRule type="cellIs" dxfId="9586" priority="1274" operator="greaterThan">
      <formula>0.85</formula>
    </cfRule>
  </conditionalFormatting>
  <conditionalFormatting sqref="AV41">
    <cfRule type="expression" dxfId="9585" priority="1271">
      <formula>AV41="X"</formula>
    </cfRule>
    <cfRule type="expression" dxfId="9584" priority="1272">
      <formula>AV41="후보"</formula>
    </cfRule>
  </conditionalFormatting>
  <conditionalFormatting sqref="AC41">
    <cfRule type="cellIs" dxfId="9583" priority="1268" operator="greaterThan">
      <formula>0.9</formula>
    </cfRule>
    <cfRule type="cellIs" dxfId="9582" priority="1269" operator="greaterThan">
      <formula>0.85</formula>
    </cfRule>
  </conditionalFormatting>
  <conditionalFormatting sqref="N41">
    <cfRule type="cellIs" dxfId="9581" priority="1266" operator="greaterThan">
      <formula>0.9</formula>
    </cfRule>
    <cfRule type="cellIs" dxfId="9580" priority="1267" operator="greaterThan">
      <formula>0.85</formula>
    </cfRule>
  </conditionalFormatting>
  <conditionalFormatting sqref="E41">
    <cfRule type="expression" dxfId="9579" priority="1262">
      <formula>AND(IF(OR($Q41=1,$Q41=2),1,0),IF($X41&lt;=20,1,0))</formula>
    </cfRule>
    <cfRule type="expression" dxfId="9578" priority="1263">
      <formula>AND(IF($Q41=2,1,0),IF($X41&lt;30,1,0))</formula>
    </cfRule>
    <cfRule type="expression" dxfId="9577" priority="1264">
      <formula>AND(IF($Q41=3,1,0),IF($X41&lt;30,1,0))</formula>
    </cfRule>
    <cfRule type="expression" dxfId="9576" priority="1265">
      <formula>AND(IF($Q41=3,1,IF($Q41=4,1,0)),IF($F41&lt;=85,1,0))</formula>
    </cfRule>
  </conditionalFormatting>
  <conditionalFormatting sqref="X41">
    <cfRule type="expression" dxfId="9575" priority="1258">
      <formula>AND(IF(OR($Q41=1,$Q41=2),1,0),IF($X41&lt;=20,1,0))</formula>
    </cfRule>
    <cfRule type="expression" dxfId="9574" priority="1259">
      <formula>AND(IF($Q41=2,1,0),IF($X41&lt;30,1,0))</formula>
    </cfRule>
    <cfRule type="expression" dxfId="9573" priority="1260">
      <formula>AND(IF($Q41=3,1,0),IF($X41&lt;30,1,0))</formula>
    </cfRule>
    <cfRule type="expression" dxfId="9572" priority="1261">
      <formula>AND(IF($Q41=3,1,IF($Q41=4,1,0)),IF($F41&lt;=85,1,0))</formula>
    </cfRule>
  </conditionalFormatting>
  <conditionalFormatting sqref="AI41">
    <cfRule type="expression" dxfId="9571" priority="1254">
      <formula>AND(IF(OR($Q41=1,$Q41=2),1,0),IF($X41&lt;=20,1,0))</formula>
    </cfRule>
    <cfRule type="expression" dxfId="9570" priority="1255">
      <formula>AND(IF($Q41=2,1,0),IF($X41&lt;30,1,0))</formula>
    </cfRule>
    <cfRule type="expression" dxfId="9569" priority="1256">
      <formula>AND(IF($Q41=3,1,0),IF($X41&lt;30,1,0))</formula>
    </cfRule>
    <cfRule type="expression" dxfId="9568" priority="1257">
      <formula>AND(IF($Q41=3,1,IF($Q41=4,1,0)),IF($F41&lt;=85,1,0))</formula>
    </cfRule>
  </conditionalFormatting>
  <conditionalFormatting sqref="AV42">
    <cfRule type="expression" dxfId="9567" priority="1252">
      <formula>AV42="X"</formula>
    </cfRule>
    <cfRule type="expression" dxfId="9566" priority="1253">
      <formula>AV42="후보"</formula>
    </cfRule>
  </conditionalFormatting>
  <conditionalFormatting sqref="AC42">
    <cfRule type="cellIs" dxfId="9565" priority="1249" operator="greaterThan">
      <formula>0.9</formula>
    </cfRule>
    <cfRule type="cellIs" dxfId="9564" priority="1250" operator="greaterThan">
      <formula>0.85</formula>
    </cfRule>
  </conditionalFormatting>
  <conditionalFormatting sqref="N42">
    <cfRule type="cellIs" dxfId="9563" priority="1247" operator="greaterThan">
      <formula>0.9</formula>
    </cfRule>
    <cfRule type="cellIs" dxfId="9562" priority="1248" operator="greaterThan">
      <formula>0.85</formula>
    </cfRule>
  </conditionalFormatting>
  <conditionalFormatting sqref="E42">
    <cfRule type="expression" dxfId="9561" priority="1243">
      <formula>AND(IF(OR($Q42=1,$Q42=2),1,0),IF($X42&lt;=20,1,0))</formula>
    </cfRule>
    <cfRule type="expression" dxfId="9560" priority="1244">
      <formula>AND(IF($Q42=2,1,0),IF($X42&lt;30,1,0))</formula>
    </cfRule>
    <cfRule type="expression" dxfId="9559" priority="1245">
      <formula>AND(IF($Q42=3,1,0),IF($X42&lt;30,1,0))</formula>
    </cfRule>
    <cfRule type="expression" dxfId="9558" priority="1246">
      <formula>AND(IF($Q42=3,1,IF($Q42=4,1,0)),IF($F42&lt;=85,1,0))</formula>
    </cfRule>
  </conditionalFormatting>
  <conditionalFormatting sqref="X42">
    <cfRule type="expression" dxfId="9557" priority="1239">
      <formula>AND(IF(OR($Q42=1,$Q42=2),1,0),IF($X42&lt;=20,1,0))</formula>
    </cfRule>
    <cfRule type="expression" dxfId="9556" priority="1240">
      <formula>AND(IF($Q42=2,1,0),IF($X42&lt;30,1,0))</formula>
    </cfRule>
    <cfRule type="expression" dxfId="9555" priority="1241">
      <formula>AND(IF($Q42=3,1,0),IF($X42&lt;30,1,0))</formula>
    </cfRule>
    <cfRule type="expression" dxfId="9554" priority="1242">
      <formula>AND(IF($Q42=3,1,IF($Q42=4,1,0)),IF($F42&lt;=85,1,0))</formula>
    </cfRule>
  </conditionalFormatting>
  <conditionalFormatting sqref="AI42">
    <cfRule type="expression" dxfId="9553" priority="1235">
      <formula>AND(IF(OR($Q42=1,$Q42=2),1,0),IF($X42&lt;=20,1,0))</formula>
    </cfRule>
    <cfRule type="expression" dxfId="9552" priority="1236">
      <formula>AND(IF($Q42=2,1,0),IF($X42&lt;30,1,0))</formula>
    </cfRule>
    <cfRule type="expression" dxfId="9551" priority="1237">
      <formula>AND(IF($Q42=3,1,0),IF($X42&lt;30,1,0))</formula>
    </cfRule>
    <cfRule type="expression" dxfId="9550" priority="1238">
      <formula>AND(IF($Q42=3,1,IF($Q42=4,1,0)),IF($F42&lt;=85,1,0))</formula>
    </cfRule>
  </conditionalFormatting>
  <conditionalFormatting sqref="AV43">
    <cfRule type="expression" dxfId="9549" priority="1233">
      <formula>AV43="X"</formula>
    </cfRule>
    <cfRule type="expression" dxfId="9548" priority="1234">
      <formula>AV43="후보"</formula>
    </cfRule>
  </conditionalFormatting>
  <conditionalFormatting sqref="AC43 N43">
    <cfRule type="cellIs" dxfId="9547" priority="1230" operator="greaterThan">
      <formula>0.9</formula>
    </cfRule>
    <cfRule type="cellIs" dxfId="9546" priority="1231" operator="greaterThan">
      <formula>0.85</formula>
    </cfRule>
  </conditionalFormatting>
  <conditionalFormatting sqref="AV44">
    <cfRule type="expression" dxfId="9545" priority="1228">
      <formula>AV44="X"</formula>
    </cfRule>
    <cfRule type="expression" dxfId="9544" priority="1229">
      <formula>AV44="후보"</formula>
    </cfRule>
  </conditionalFormatting>
  <conditionalFormatting sqref="AC44">
    <cfRule type="cellIs" dxfId="9543" priority="1225" operator="greaterThan">
      <formula>0.9</formula>
    </cfRule>
    <cfRule type="cellIs" dxfId="9542" priority="1226" operator="greaterThan">
      <formula>0.85</formula>
    </cfRule>
  </conditionalFormatting>
  <conditionalFormatting sqref="N44">
    <cfRule type="cellIs" dxfId="9541" priority="1223" operator="greaterThan">
      <formula>0.9</formula>
    </cfRule>
    <cfRule type="cellIs" dxfId="9540" priority="1224" operator="greaterThan">
      <formula>0.85</formula>
    </cfRule>
  </conditionalFormatting>
  <conditionalFormatting sqref="E44">
    <cfRule type="expression" dxfId="9539" priority="1219">
      <formula>AND(IF(OR($Q44=1,$Q44=2),1,0),IF($X44&lt;=20,1,0))</formula>
    </cfRule>
    <cfRule type="expression" dxfId="9538" priority="1220">
      <formula>AND(IF($Q44=2,1,0),IF($X44&lt;30,1,0))</formula>
    </cfRule>
    <cfRule type="expression" dxfId="9537" priority="1221">
      <formula>AND(IF($Q44=3,1,0),IF($X44&lt;30,1,0))</formula>
    </cfRule>
    <cfRule type="expression" dxfId="9536" priority="1222">
      <formula>AND(IF($Q44=3,1,IF($Q44=4,1,0)),IF($F44&lt;=85,1,0))</formula>
    </cfRule>
  </conditionalFormatting>
  <conditionalFormatting sqref="X44">
    <cfRule type="expression" dxfId="9535" priority="1215">
      <formula>AND(IF(OR($Q44=1,$Q44=2),1,0),IF($X44&lt;=20,1,0))</formula>
    </cfRule>
    <cfRule type="expression" dxfId="9534" priority="1216">
      <formula>AND(IF($Q44=2,1,0),IF($X44&lt;30,1,0))</formula>
    </cfRule>
    <cfRule type="expression" dxfId="9533" priority="1217">
      <formula>AND(IF($Q44=3,1,0),IF($X44&lt;30,1,0))</formula>
    </cfRule>
    <cfRule type="expression" dxfId="9532" priority="1218">
      <formula>AND(IF($Q44=3,1,IF($Q44=4,1,0)),IF($F44&lt;=85,1,0))</formula>
    </cfRule>
  </conditionalFormatting>
  <conditionalFormatting sqref="AI44">
    <cfRule type="expression" dxfId="9531" priority="1211">
      <formula>AND(IF(OR($Q44=1,$Q44=2),1,0),IF($X44&lt;=20,1,0))</formula>
    </cfRule>
    <cfRule type="expression" dxfId="9530" priority="1212">
      <formula>AND(IF($Q44=2,1,0),IF($X44&lt;30,1,0))</formula>
    </cfRule>
    <cfRule type="expression" dxfId="9529" priority="1213">
      <formula>AND(IF($Q44=3,1,0),IF($X44&lt;30,1,0))</formula>
    </cfRule>
    <cfRule type="expression" dxfId="9528" priority="1214">
      <formula>AND(IF($Q44=3,1,IF($Q44=4,1,0)),IF($F44&lt;=85,1,0))</formula>
    </cfRule>
  </conditionalFormatting>
  <conditionalFormatting sqref="AV45">
    <cfRule type="expression" dxfId="9527" priority="1209">
      <formula>AV45="X"</formula>
    </cfRule>
    <cfRule type="expression" dxfId="9526" priority="1210">
      <formula>AV45="후보"</formula>
    </cfRule>
  </conditionalFormatting>
  <conditionalFormatting sqref="AC45">
    <cfRule type="cellIs" dxfId="9525" priority="1206" operator="greaterThan">
      <formula>0.9</formula>
    </cfRule>
    <cfRule type="cellIs" dxfId="9524" priority="1207" operator="greaterThan">
      <formula>0.85</formula>
    </cfRule>
  </conditionalFormatting>
  <conditionalFormatting sqref="N45">
    <cfRule type="cellIs" dxfId="9523" priority="1204" operator="greaterThan">
      <formula>0.9</formula>
    </cfRule>
    <cfRule type="cellIs" dxfId="9522" priority="1205" operator="greaterThan">
      <formula>0.85</formula>
    </cfRule>
  </conditionalFormatting>
  <conditionalFormatting sqref="E45">
    <cfRule type="expression" dxfId="9521" priority="1200">
      <formula>AND(IF(OR($Q45=1,$Q45=2),1,0),IF($X45&lt;=20,1,0))</formula>
    </cfRule>
    <cfRule type="expression" dxfId="9520" priority="1201">
      <formula>AND(IF($Q45=2,1,0),IF($X45&lt;30,1,0))</formula>
    </cfRule>
    <cfRule type="expression" dxfId="9519" priority="1202">
      <formula>AND(IF($Q45=3,1,0),IF($X45&lt;30,1,0))</formula>
    </cfRule>
    <cfRule type="expression" dxfId="9518" priority="1203">
      <formula>AND(IF($Q45=3,1,IF($Q45=4,1,0)),IF($F45&lt;=85,1,0))</formula>
    </cfRule>
  </conditionalFormatting>
  <conditionalFormatting sqref="X45">
    <cfRule type="expression" dxfId="9517" priority="1196">
      <formula>AND(IF(OR($Q45=1,$Q45=2),1,0),IF($X45&lt;=20,1,0))</formula>
    </cfRule>
    <cfRule type="expression" dxfId="9516" priority="1197">
      <formula>AND(IF($Q45=2,1,0),IF($X45&lt;30,1,0))</formula>
    </cfRule>
    <cfRule type="expression" dxfId="9515" priority="1198">
      <formula>AND(IF($Q45=3,1,0),IF($X45&lt;30,1,0))</formula>
    </cfRule>
    <cfRule type="expression" dxfId="9514" priority="1199">
      <formula>AND(IF($Q45=3,1,IF($Q45=4,1,0)),IF($F45&lt;=85,1,0))</formula>
    </cfRule>
  </conditionalFormatting>
  <conditionalFormatting sqref="AI45">
    <cfRule type="expression" dxfId="9513" priority="1192">
      <formula>AND(IF(OR($Q45=1,$Q45=2),1,0),IF($X45&lt;=20,1,0))</formula>
    </cfRule>
    <cfRule type="expression" dxfId="9512" priority="1193">
      <formula>AND(IF($Q45=2,1,0),IF($X45&lt;30,1,0))</formula>
    </cfRule>
    <cfRule type="expression" dxfId="9511" priority="1194">
      <formula>AND(IF($Q45=3,1,0),IF($X45&lt;30,1,0))</formula>
    </cfRule>
    <cfRule type="expression" dxfId="9510" priority="1195">
      <formula>AND(IF($Q45=3,1,IF($Q45=4,1,0)),IF($F45&lt;=85,1,0))</formula>
    </cfRule>
  </conditionalFormatting>
  <conditionalFormatting sqref="AV46">
    <cfRule type="expression" dxfId="9509" priority="1190">
      <formula>AV46="X"</formula>
    </cfRule>
    <cfRule type="expression" dxfId="9508" priority="1191">
      <formula>AV46="후보"</formula>
    </cfRule>
  </conditionalFormatting>
  <conditionalFormatting sqref="AC46">
    <cfRule type="cellIs" dxfId="9507" priority="1187" operator="greaterThan">
      <formula>0.9</formula>
    </cfRule>
    <cfRule type="cellIs" dxfId="9506" priority="1188" operator="greaterThan">
      <formula>0.85</formula>
    </cfRule>
  </conditionalFormatting>
  <conditionalFormatting sqref="N46">
    <cfRule type="cellIs" dxfId="9505" priority="1185" operator="greaterThan">
      <formula>0.9</formula>
    </cfRule>
    <cfRule type="cellIs" dxfId="9504" priority="1186" operator="greaterThan">
      <formula>0.85</formula>
    </cfRule>
  </conditionalFormatting>
  <conditionalFormatting sqref="E46">
    <cfRule type="expression" dxfId="9503" priority="1181">
      <formula>AND(IF(OR($Q46=1,$Q46=2),1,0),IF($X46&lt;=20,1,0))</formula>
    </cfRule>
    <cfRule type="expression" dxfId="9502" priority="1182">
      <formula>AND(IF($Q46=2,1,0),IF($X46&lt;30,1,0))</formula>
    </cfRule>
    <cfRule type="expression" dxfId="9501" priority="1183">
      <formula>AND(IF($Q46=3,1,0),IF($X46&lt;30,1,0))</formula>
    </cfRule>
    <cfRule type="expression" dxfId="9500" priority="1184">
      <formula>AND(IF($Q46=3,1,IF($Q46=4,1,0)),IF($F46&lt;=85,1,0))</formula>
    </cfRule>
  </conditionalFormatting>
  <conditionalFormatting sqref="X46">
    <cfRule type="expression" dxfId="9499" priority="1177">
      <formula>AND(IF(OR($Q46=1,$Q46=2),1,0),IF($X46&lt;=20,1,0))</formula>
    </cfRule>
    <cfRule type="expression" dxfId="9498" priority="1178">
      <formula>AND(IF($Q46=2,1,0),IF($X46&lt;30,1,0))</formula>
    </cfRule>
    <cfRule type="expression" dxfId="9497" priority="1179">
      <formula>AND(IF($Q46=3,1,0),IF($X46&lt;30,1,0))</formula>
    </cfRule>
    <cfRule type="expression" dxfId="9496" priority="1180">
      <formula>AND(IF($Q46=3,1,IF($Q46=4,1,0)),IF($F46&lt;=85,1,0))</formula>
    </cfRule>
  </conditionalFormatting>
  <conditionalFormatting sqref="AI46">
    <cfRule type="expression" dxfId="9495" priority="1173">
      <formula>AND(IF(OR($Q46=1,$Q46=2),1,0),IF($X46&lt;=20,1,0))</formula>
    </cfRule>
    <cfRule type="expression" dxfId="9494" priority="1174">
      <formula>AND(IF($Q46=2,1,0),IF($X46&lt;30,1,0))</formula>
    </cfRule>
    <cfRule type="expression" dxfId="9493" priority="1175">
      <formula>AND(IF($Q46=3,1,0),IF($X46&lt;30,1,0))</formula>
    </cfRule>
    <cfRule type="expression" dxfId="9492" priority="1176">
      <formula>AND(IF($Q46=3,1,IF($Q46=4,1,0)),IF($F46&lt;=85,1,0))</formula>
    </cfRule>
  </conditionalFormatting>
  <conditionalFormatting sqref="AV47">
    <cfRule type="expression" dxfId="9491" priority="1171">
      <formula>AV47="X"</formula>
    </cfRule>
    <cfRule type="expression" dxfId="9490" priority="1172">
      <formula>AV47="후보"</formula>
    </cfRule>
  </conditionalFormatting>
  <conditionalFormatting sqref="AC47">
    <cfRule type="cellIs" dxfId="9489" priority="1168" operator="greaterThan">
      <formula>0.9</formula>
    </cfRule>
    <cfRule type="cellIs" dxfId="9488" priority="1169" operator="greaterThan">
      <formula>0.85</formula>
    </cfRule>
  </conditionalFormatting>
  <conditionalFormatting sqref="N47">
    <cfRule type="cellIs" dxfId="9487" priority="1166" operator="greaterThan">
      <formula>0.9</formula>
    </cfRule>
    <cfRule type="cellIs" dxfId="9486" priority="1167" operator="greaterThan">
      <formula>0.85</formula>
    </cfRule>
  </conditionalFormatting>
  <conditionalFormatting sqref="E47">
    <cfRule type="expression" dxfId="9485" priority="1162">
      <formula>AND(IF(OR($Q47=1,$Q47=2),1,0),IF($X47&lt;=20,1,0))</formula>
    </cfRule>
    <cfRule type="expression" dxfId="9484" priority="1163">
      <formula>AND(IF($Q47=2,1,0),IF($X47&lt;30,1,0))</formula>
    </cfRule>
    <cfRule type="expression" dxfId="9483" priority="1164">
      <formula>AND(IF($Q47=3,1,0),IF($X47&lt;30,1,0))</formula>
    </cfRule>
    <cfRule type="expression" dxfId="9482" priority="1165">
      <formula>AND(IF($Q47=3,1,IF($Q47=4,1,0)),IF($F47&lt;=85,1,0))</formula>
    </cfRule>
  </conditionalFormatting>
  <conditionalFormatting sqref="X47">
    <cfRule type="expression" dxfId="9481" priority="1158">
      <formula>AND(IF(OR($Q47=1,$Q47=2),1,0),IF($X47&lt;=20,1,0))</formula>
    </cfRule>
    <cfRule type="expression" dxfId="9480" priority="1159">
      <formula>AND(IF($Q47=2,1,0),IF($X47&lt;30,1,0))</formula>
    </cfRule>
    <cfRule type="expression" dxfId="9479" priority="1160">
      <formula>AND(IF($Q47=3,1,0),IF($X47&lt;30,1,0))</formula>
    </cfRule>
    <cfRule type="expression" dxfId="9478" priority="1161">
      <formula>AND(IF($Q47=3,1,IF($Q47=4,1,0)),IF($F47&lt;=85,1,0))</formula>
    </cfRule>
  </conditionalFormatting>
  <conditionalFormatting sqref="AI47">
    <cfRule type="expression" dxfId="9477" priority="1154">
      <formula>AND(IF(OR($Q47=1,$Q47=2),1,0),IF($X47&lt;=20,1,0))</formula>
    </cfRule>
    <cfRule type="expression" dxfId="9476" priority="1155">
      <formula>AND(IF($Q47=2,1,0),IF($X47&lt;30,1,0))</formula>
    </cfRule>
    <cfRule type="expression" dxfId="9475" priority="1156">
      <formula>AND(IF($Q47=3,1,0),IF($X47&lt;30,1,0))</formula>
    </cfRule>
    <cfRule type="expression" dxfId="9474" priority="1157">
      <formula>AND(IF($Q47=3,1,IF($Q47=4,1,0)),IF($F47&lt;=85,1,0))</formula>
    </cfRule>
  </conditionalFormatting>
  <conditionalFormatting sqref="AV48">
    <cfRule type="expression" dxfId="9473" priority="1152">
      <formula>AV48="X"</formula>
    </cfRule>
    <cfRule type="expression" dxfId="9472" priority="1153">
      <formula>AV48="후보"</formula>
    </cfRule>
  </conditionalFormatting>
  <conditionalFormatting sqref="AC48 N48">
    <cfRule type="cellIs" dxfId="9471" priority="1149" operator="greaterThan">
      <formula>0.9</formula>
    </cfRule>
    <cfRule type="cellIs" dxfId="9470" priority="1150" operator="greaterThan">
      <formula>0.85</formula>
    </cfRule>
  </conditionalFormatting>
  <conditionalFormatting sqref="AV49">
    <cfRule type="expression" dxfId="9469" priority="1147">
      <formula>AV49="X"</formula>
    </cfRule>
    <cfRule type="expression" dxfId="9468" priority="1148">
      <formula>AV49="후보"</formula>
    </cfRule>
  </conditionalFormatting>
  <conditionalFormatting sqref="AC49">
    <cfRule type="cellIs" dxfId="9467" priority="1144" operator="greaterThan">
      <formula>0.9</formula>
    </cfRule>
    <cfRule type="cellIs" dxfId="9466" priority="1145" operator="greaterThan">
      <formula>0.85</formula>
    </cfRule>
  </conditionalFormatting>
  <conditionalFormatting sqref="N49">
    <cfRule type="cellIs" dxfId="9465" priority="1142" operator="greaterThan">
      <formula>0.9</formula>
    </cfRule>
    <cfRule type="cellIs" dxfId="9464" priority="1143" operator="greaterThan">
      <formula>0.85</formula>
    </cfRule>
  </conditionalFormatting>
  <conditionalFormatting sqref="E49">
    <cfRule type="expression" dxfId="9463" priority="1138">
      <formula>AND(IF(OR($Q49=1,$Q49=2),1,0),IF($X49&lt;=20,1,0))</formula>
    </cfRule>
    <cfRule type="expression" dxfId="9462" priority="1139">
      <formula>AND(IF($Q49=2,1,0),IF($X49&lt;30,1,0))</formula>
    </cfRule>
    <cfRule type="expression" dxfId="9461" priority="1140">
      <formula>AND(IF($Q49=3,1,0),IF($X49&lt;30,1,0))</formula>
    </cfRule>
    <cfRule type="expression" dxfId="9460" priority="1141">
      <formula>AND(IF($Q49=3,1,IF($Q49=4,1,0)),IF($F49&lt;=85,1,0))</formula>
    </cfRule>
  </conditionalFormatting>
  <conditionalFormatting sqref="X49">
    <cfRule type="expression" dxfId="9459" priority="1134">
      <formula>AND(IF(OR($Q49=1,$Q49=2),1,0),IF($X49&lt;=20,1,0))</formula>
    </cfRule>
    <cfRule type="expression" dxfId="9458" priority="1135">
      <formula>AND(IF($Q49=2,1,0),IF($X49&lt;30,1,0))</formula>
    </cfRule>
    <cfRule type="expression" dxfId="9457" priority="1136">
      <formula>AND(IF($Q49=3,1,0),IF($X49&lt;30,1,0))</formula>
    </cfRule>
    <cfRule type="expression" dxfId="9456" priority="1137">
      <formula>AND(IF($Q49=3,1,IF($Q49=4,1,0)),IF($F49&lt;=85,1,0))</formula>
    </cfRule>
  </conditionalFormatting>
  <conditionalFormatting sqref="AI49">
    <cfRule type="expression" dxfId="9455" priority="1130">
      <formula>AND(IF(OR($Q49=1,$Q49=2),1,0),IF($X49&lt;=20,1,0))</formula>
    </cfRule>
    <cfRule type="expression" dxfId="9454" priority="1131">
      <formula>AND(IF($Q49=2,1,0),IF($X49&lt;30,1,0))</formula>
    </cfRule>
    <cfRule type="expression" dxfId="9453" priority="1132">
      <formula>AND(IF($Q49=3,1,0),IF($X49&lt;30,1,0))</formula>
    </cfRule>
    <cfRule type="expression" dxfId="9452" priority="1133">
      <formula>AND(IF($Q49=3,1,IF($Q49=4,1,0)),IF($F49&lt;=85,1,0))</formula>
    </cfRule>
  </conditionalFormatting>
  <conditionalFormatting sqref="AV50">
    <cfRule type="expression" dxfId="9451" priority="1128">
      <formula>AV50="X"</formula>
    </cfRule>
    <cfRule type="expression" dxfId="9450" priority="1129">
      <formula>AV50="후보"</formula>
    </cfRule>
  </conditionalFormatting>
  <conditionalFormatting sqref="AC50">
    <cfRule type="cellIs" dxfId="9449" priority="1125" operator="greaterThan">
      <formula>0.9</formula>
    </cfRule>
    <cfRule type="cellIs" dxfId="9448" priority="1126" operator="greaterThan">
      <formula>0.85</formula>
    </cfRule>
  </conditionalFormatting>
  <conditionalFormatting sqref="N50">
    <cfRule type="cellIs" dxfId="9447" priority="1123" operator="greaterThan">
      <formula>0.9</formula>
    </cfRule>
    <cfRule type="cellIs" dxfId="9446" priority="1124" operator="greaterThan">
      <formula>0.85</formula>
    </cfRule>
  </conditionalFormatting>
  <conditionalFormatting sqref="E50">
    <cfRule type="expression" dxfId="9445" priority="1119">
      <formula>AND(IF(OR($Q50=1,$Q50=2),1,0),IF($X50&lt;=20,1,0))</formula>
    </cfRule>
    <cfRule type="expression" dxfId="9444" priority="1120">
      <formula>AND(IF($Q50=2,1,0),IF($X50&lt;30,1,0))</formula>
    </cfRule>
    <cfRule type="expression" dxfId="9443" priority="1121">
      <formula>AND(IF($Q50=3,1,0),IF($X50&lt;30,1,0))</formula>
    </cfRule>
    <cfRule type="expression" dxfId="9442" priority="1122">
      <formula>AND(IF($Q50=3,1,IF($Q50=4,1,0)),IF($F50&lt;=85,1,0))</formula>
    </cfRule>
  </conditionalFormatting>
  <conditionalFormatting sqref="X50">
    <cfRule type="expression" dxfId="9441" priority="1115">
      <formula>AND(IF(OR($Q50=1,$Q50=2),1,0),IF($X50&lt;=20,1,0))</formula>
    </cfRule>
    <cfRule type="expression" dxfId="9440" priority="1116">
      <formula>AND(IF($Q50=2,1,0),IF($X50&lt;30,1,0))</formula>
    </cfRule>
    <cfRule type="expression" dxfId="9439" priority="1117">
      <formula>AND(IF($Q50=3,1,0),IF($X50&lt;30,1,0))</formula>
    </cfRule>
    <cfRule type="expression" dxfId="9438" priority="1118">
      <formula>AND(IF($Q50=3,1,IF($Q50=4,1,0)),IF($F50&lt;=85,1,0))</formula>
    </cfRule>
  </conditionalFormatting>
  <conditionalFormatting sqref="AI50">
    <cfRule type="expression" dxfId="9437" priority="1111">
      <formula>AND(IF(OR($Q50=1,$Q50=2),1,0),IF($X50&lt;=20,1,0))</formula>
    </cfRule>
    <cfRule type="expression" dxfId="9436" priority="1112">
      <formula>AND(IF($Q50=2,1,0),IF($X50&lt;30,1,0))</formula>
    </cfRule>
    <cfRule type="expression" dxfId="9435" priority="1113">
      <formula>AND(IF($Q50=3,1,0),IF($X50&lt;30,1,0))</formula>
    </cfRule>
    <cfRule type="expression" dxfId="9434" priority="1114">
      <formula>AND(IF($Q50=3,1,IF($Q50=4,1,0)),IF($F50&lt;=85,1,0))</formula>
    </cfRule>
  </conditionalFormatting>
  <conditionalFormatting sqref="AV51">
    <cfRule type="expression" dxfId="9433" priority="1109">
      <formula>AV51="X"</formula>
    </cfRule>
    <cfRule type="expression" dxfId="9432" priority="1110">
      <formula>AV51="후보"</formula>
    </cfRule>
  </conditionalFormatting>
  <conditionalFormatting sqref="AC51">
    <cfRule type="cellIs" dxfId="9431" priority="1106" operator="greaterThan">
      <formula>0.9</formula>
    </cfRule>
    <cfRule type="cellIs" dxfId="9430" priority="1107" operator="greaterThan">
      <formula>0.85</formula>
    </cfRule>
  </conditionalFormatting>
  <conditionalFormatting sqref="N51">
    <cfRule type="cellIs" dxfId="9429" priority="1104" operator="greaterThan">
      <formula>0.9</formula>
    </cfRule>
    <cfRule type="cellIs" dxfId="9428" priority="1105" operator="greaterThan">
      <formula>0.85</formula>
    </cfRule>
  </conditionalFormatting>
  <conditionalFormatting sqref="E51">
    <cfRule type="expression" dxfId="9427" priority="1100">
      <formula>AND(IF(OR($Q51=1,$Q51=2),1,0),IF($X51&lt;=20,1,0))</formula>
    </cfRule>
    <cfRule type="expression" dxfId="9426" priority="1101">
      <formula>AND(IF($Q51=2,1,0),IF($X51&lt;30,1,0))</formula>
    </cfRule>
    <cfRule type="expression" dxfId="9425" priority="1102">
      <formula>AND(IF($Q51=3,1,0),IF($X51&lt;30,1,0))</formula>
    </cfRule>
    <cfRule type="expression" dxfId="9424" priority="1103">
      <formula>AND(IF($Q51=3,1,IF($Q51=4,1,0)),IF($F51&lt;=85,1,0))</formula>
    </cfRule>
  </conditionalFormatting>
  <conditionalFormatting sqref="X51">
    <cfRule type="expression" dxfId="9423" priority="1096">
      <formula>AND(IF(OR($Q51=1,$Q51=2),1,0),IF($X51&lt;=20,1,0))</formula>
    </cfRule>
    <cfRule type="expression" dxfId="9422" priority="1097">
      <formula>AND(IF($Q51=2,1,0),IF($X51&lt;30,1,0))</formula>
    </cfRule>
    <cfRule type="expression" dxfId="9421" priority="1098">
      <formula>AND(IF($Q51=3,1,0),IF($X51&lt;30,1,0))</formula>
    </cfRule>
    <cfRule type="expression" dxfId="9420" priority="1099">
      <formula>AND(IF($Q51=3,1,IF($Q51=4,1,0)),IF($F51&lt;=85,1,0))</formula>
    </cfRule>
  </conditionalFormatting>
  <conditionalFormatting sqref="AI51">
    <cfRule type="expression" dxfId="9419" priority="1092">
      <formula>AND(IF(OR($Q51=1,$Q51=2),1,0),IF($X51&lt;=20,1,0))</formula>
    </cfRule>
    <cfRule type="expression" dxfId="9418" priority="1093">
      <formula>AND(IF($Q51=2,1,0),IF($X51&lt;30,1,0))</formula>
    </cfRule>
    <cfRule type="expression" dxfId="9417" priority="1094">
      <formula>AND(IF($Q51=3,1,0),IF($X51&lt;30,1,0))</formula>
    </cfRule>
    <cfRule type="expression" dxfId="9416" priority="1095">
      <formula>AND(IF($Q51=3,1,IF($Q51=4,1,0)),IF($F51&lt;=85,1,0))</formula>
    </cfRule>
  </conditionalFormatting>
  <conditionalFormatting sqref="AV52">
    <cfRule type="expression" dxfId="9415" priority="1090">
      <formula>AV52="X"</formula>
    </cfRule>
    <cfRule type="expression" dxfId="9414" priority="1091">
      <formula>AV52="후보"</formula>
    </cfRule>
  </conditionalFormatting>
  <conditionalFormatting sqref="AC52">
    <cfRule type="cellIs" dxfId="9413" priority="1087" operator="greaterThan">
      <formula>0.9</formula>
    </cfRule>
    <cfRule type="cellIs" dxfId="9412" priority="1088" operator="greaterThan">
      <formula>0.85</formula>
    </cfRule>
  </conditionalFormatting>
  <conditionalFormatting sqref="N52">
    <cfRule type="cellIs" dxfId="9411" priority="1085" operator="greaterThan">
      <formula>0.9</formula>
    </cfRule>
    <cfRule type="cellIs" dxfId="9410" priority="1086" operator="greaterThan">
      <formula>0.85</formula>
    </cfRule>
  </conditionalFormatting>
  <conditionalFormatting sqref="E52">
    <cfRule type="expression" dxfId="9409" priority="1081">
      <formula>AND(IF(OR($Q52=1,$Q52=2),1,0),IF($X52&lt;=20,1,0))</formula>
    </cfRule>
    <cfRule type="expression" dxfId="9408" priority="1082">
      <formula>AND(IF($Q52=2,1,0),IF($X52&lt;30,1,0))</formula>
    </cfRule>
    <cfRule type="expression" dxfId="9407" priority="1083">
      <formula>AND(IF($Q52=3,1,0),IF($X52&lt;30,1,0))</formula>
    </cfRule>
    <cfRule type="expression" dxfId="9406" priority="1084">
      <formula>AND(IF($Q52=3,1,IF($Q52=4,1,0)),IF($F52&lt;=85,1,0))</formula>
    </cfRule>
  </conditionalFormatting>
  <conditionalFormatting sqref="X52">
    <cfRule type="expression" dxfId="9405" priority="1077">
      <formula>AND(IF(OR($Q52=1,$Q52=2),1,0),IF($X52&lt;=20,1,0))</formula>
    </cfRule>
    <cfRule type="expression" dxfId="9404" priority="1078">
      <formula>AND(IF($Q52=2,1,0),IF($X52&lt;30,1,0))</formula>
    </cfRule>
    <cfRule type="expression" dxfId="9403" priority="1079">
      <formula>AND(IF($Q52=3,1,0),IF($X52&lt;30,1,0))</formula>
    </cfRule>
    <cfRule type="expression" dxfId="9402" priority="1080">
      <formula>AND(IF($Q52=3,1,IF($Q52=4,1,0)),IF($F52&lt;=85,1,0))</formula>
    </cfRule>
  </conditionalFormatting>
  <conditionalFormatting sqref="AI52">
    <cfRule type="expression" dxfId="9401" priority="1073">
      <formula>AND(IF(OR($Q52=1,$Q52=2),1,0),IF($X52&lt;=20,1,0))</formula>
    </cfRule>
    <cfRule type="expression" dxfId="9400" priority="1074">
      <formula>AND(IF($Q52=2,1,0),IF($X52&lt;30,1,0))</formula>
    </cfRule>
    <cfRule type="expression" dxfId="9399" priority="1075">
      <formula>AND(IF($Q52=3,1,0),IF($X52&lt;30,1,0))</formula>
    </cfRule>
    <cfRule type="expression" dxfId="9398" priority="1076">
      <formula>AND(IF($Q52=3,1,IF($Q52=4,1,0)),IF($F52&lt;=85,1,0))</formula>
    </cfRule>
  </conditionalFormatting>
  <conditionalFormatting sqref="AV53">
    <cfRule type="expression" dxfId="9397" priority="1071">
      <formula>AV53="X"</formula>
    </cfRule>
    <cfRule type="expression" dxfId="9396" priority="1072">
      <formula>AV53="후보"</formula>
    </cfRule>
  </conditionalFormatting>
  <conditionalFormatting sqref="AC53">
    <cfRule type="cellIs" dxfId="9395" priority="1068" operator="greaterThan">
      <formula>0.9</formula>
    </cfRule>
    <cfRule type="cellIs" dxfId="9394" priority="1069" operator="greaterThan">
      <formula>0.85</formula>
    </cfRule>
  </conditionalFormatting>
  <conditionalFormatting sqref="N53">
    <cfRule type="cellIs" dxfId="9393" priority="1066" operator="greaterThan">
      <formula>0.9</formula>
    </cfRule>
    <cfRule type="cellIs" dxfId="9392" priority="1067" operator="greaterThan">
      <formula>0.85</formula>
    </cfRule>
  </conditionalFormatting>
  <conditionalFormatting sqref="E53">
    <cfRule type="expression" dxfId="9391" priority="1062">
      <formula>AND(IF(OR($Q53=1,$Q53=2),1,0),IF($X53&lt;=20,1,0))</formula>
    </cfRule>
    <cfRule type="expression" dxfId="9390" priority="1063">
      <formula>AND(IF($Q53=2,1,0),IF($X53&lt;30,1,0))</formula>
    </cfRule>
    <cfRule type="expression" dxfId="9389" priority="1064">
      <formula>AND(IF($Q53=3,1,0),IF($X53&lt;30,1,0))</formula>
    </cfRule>
    <cfRule type="expression" dxfId="9388" priority="1065">
      <formula>AND(IF($Q53=3,1,IF($Q53=4,1,0)),IF($F53&lt;=85,1,0))</formula>
    </cfRule>
  </conditionalFormatting>
  <conditionalFormatting sqref="X53">
    <cfRule type="expression" dxfId="9387" priority="1058">
      <formula>AND(IF(OR($Q53=1,$Q53=2),1,0),IF($X53&lt;=20,1,0))</formula>
    </cfRule>
    <cfRule type="expression" dxfId="9386" priority="1059">
      <formula>AND(IF($Q53=2,1,0),IF($X53&lt;30,1,0))</formula>
    </cfRule>
    <cfRule type="expression" dxfId="9385" priority="1060">
      <formula>AND(IF($Q53=3,1,0),IF($X53&lt;30,1,0))</formula>
    </cfRule>
    <cfRule type="expression" dxfId="9384" priority="1061">
      <formula>AND(IF($Q53=3,1,IF($Q53=4,1,0)),IF($F53&lt;=85,1,0))</formula>
    </cfRule>
  </conditionalFormatting>
  <conditionalFormatting sqref="AI53">
    <cfRule type="expression" dxfId="9383" priority="1054">
      <formula>AND(IF(OR($Q53=1,$Q53=2),1,0),IF($X53&lt;=20,1,0))</formula>
    </cfRule>
    <cfRule type="expression" dxfId="9382" priority="1055">
      <formula>AND(IF($Q53=2,1,0),IF($X53&lt;30,1,0))</formula>
    </cfRule>
    <cfRule type="expression" dxfId="9381" priority="1056">
      <formula>AND(IF($Q53=3,1,0),IF($X53&lt;30,1,0))</formula>
    </cfRule>
    <cfRule type="expression" dxfId="9380" priority="1057">
      <formula>AND(IF($Q53=3,1,IF($Q53=4,1,0)),IF($F53&lt;=85,1,0))</formula>
    </cfRule>
  </conditionalFormatting>
  <conditionalFormatting sqref="AV54">
    <cfRule type="expression" dxfId="9379" priority="1052">
      <formula>AV54="X"</formula>
    </cfRule>
    <cfRule type="expression" dxfId="9378" priority="1053">
      <formula>AV54="후보"</formula>
    </cfRule>
  </conditionalFormatting>
  <conditionalFormatting sqref="AC54 N54">
    <cfRule type="cellIs" dxfId="9377" priority="1049" operator="greaterThan">
      <formula>0.9</formula>
    </cfRule>
    <cfRule type="cellIs" dxfId="9376" priority="1050" operator="greaterThan">
      <formula>0.85</formula>
    </cfRule>
  </conditionalFormatting>
  <conditionalFormatting sqref="AV55">
    <cfRule type="expression" dxfId="9375" priority="1047">
      <formula>AV55="X"</formula>
    </cfRule>
    <cfRule type="expression" dxfId="9374" priority="1048">
      <formula>AV55="후보"</formula>
    </cfRule>
  </conditionalFormatting>
  <conditionalFormatting sqref="AC55">
    <cfRule type="cellIs" dxfId="9373" priority="1044" operator="greaterThan">
      <formula>0.9</formula>
    </cfRule>
    <cfRule type="cellIs" dxfId="9372" priority="1045" operator="greaterThan">
      <formula>0.85</formula>
    </cfRule>
  </conditionalFormatting>
  <conditionalFormatting sqref="N55">
    <cfRule type="cellIs" dxfId="9371" priority="1042" operator="greaterThan">
      <formula>0.9</formula>
    </cfRule>
    <cfRule type="cellIs" dxfId="9370" priority="1043" operator="greaterThan">
      <formula>0.85</formula>
    </cfRule>
  </conditionalFormatting>
  <conditionalFormatting sqref="E55">
    <cfRule type="expression" dxfId="9369" priority="1038">
      <formula>AND(IF(OR($Q55=1,$Q55=2),1,0),IF($X55&lt;=20,1,0))</formula>
    </cfRule>
    <cfRule type="expression" dxfId="9368" priority="1039">
      <formula>AND(IF($Q55=2,1,0),IF($X55&lt;30,1,0))</formula>
    </cfRule>
    <cfRule type="expression" dxfId="9367" priority="1040">
      <formula>AND(IF($Q55=3,1,0),IF($X55&lt;30,1,0))</formula>
    </cfRule>
    <cfRule type="expression" dxfId="9366" priority="1041">
      <formula>AND(IF($Q55=3,1,IF($Q55=4,1,0)),IF($F55&lt;=85,1,0))</formula>
    </cfRule>
  </conditionalFormatting>
  <conditionalFormatting sqref="X55">
    <cfRule type="expression" dxfId="9365" priority="1034">
      <formula>AND(IF(OR($Q55=1,$Q55=2),1,0),IF($X55&lt;=20,1,0))</formula>
    </cfRule>
    <cfRule type="expression" dxfId="9364" priority="1035">
      <formula>AND(IF($Q55=2,1,0),IF($X55&lt;30,1,0))</formula>
    </cfRule>
    <cfRule type="expression" dxfId="9363" priority="1036">
      <formula>AND(IF($Q55=3,1,0),IF($X55&lt;30,1,0))</formula>
    </cfRule>
    <cfRule type="expression" dxfId="9362" priority="1037">
      <formula>AND(IF($Q55=3,1,IF($Q55=4,1,0)),IF($F55&lt;=85,1,0))</formula>
    </cfRule>
  </conditionalFormatting>
  <conditionalFormatting sqref="AI55">
    <cfRule type="expression" dxfId="9361" priority="1030">
      <formula>AND(IF(OR($Q55=1,$Q55=2),1,0),IF($X55&lt;=20,1,0))</formula>
    </cfRule>
    <cfRule type="expression" dxfId="9360" priority="1031">
      <formula>AND(IF($Q55=2,1,0),IF($X55&lt;30,1,0))</formula>
    </cfRule>
    <cfRule type="expression" dxfId="9359" priority="1032">
      <formula>AND(IF($Q55=3,1,0),IF($X55&lt;30,1,0))</formula>
    </cfRule>
    <cfRule type="expression" dxfId="9358" priority="1033">
      <formula>AND(IF($Q55=3,1,IF($Q55=4,1,0)),IF($F55&lt;=85,1,0))</formula>
    </cfRule>
  </conditionalFormatting>
  <conditionalFormatting sqref="AV56">
    <cfRule type="expression" dxfId="9357" priority="1028">
      <formula>AV56="X"</formula>
    </cfRule>
    <cfRule type="expression" dxfId="9356" priority="1029">
      <formula>AV56="후보"</formula>
    </cfRule>
  </conditionalFormatting>
  <conditionalFormatting sqref="AC56">
    <cfRule type="cellIs" dxfId="9355" priority="1025" operator="greaterThan">
      <formula>0.9</formula>
    </cfRule>
    <cfRule type="cellIs" dxfId="9354" priority="1026" operator="greaterThan">
      <formula>0.85</formula>
    </cfRule>
  </conditionalFormatting>
  <conditionalFormatting sqref="N56">
    <cfRule type="cellIs" dxfId="9353" priority="1023" operator="greaterThan">
      <formula>0.9</formula>
    </cfRule>
    <cfRule type="cellIs" dxfId="9352" priority="1024" operator="greaterThan">
      <formula>0.85</formula>
    </cfRule>
  </conditionalFormatting>
  <conditionalFormatting sqref="E56">
    <cfRule type="expression" dxfId="9351" priority="1019">
      <formula>AND(IF(OR($Q56=1,$Q56=2),1,0),IF($X56&lt;=20,1,0))</formula>
    </cfRule>
    <cfRule type="expression" dxfId="9350" priority="1020">
      <formula>AND(IF($Q56=2,1,0),IF($X56&lt;30,1,0))</formula>
    </cfRule>
    <cfRule type="expression" dxfId="9349" priority="1021">
      <formula>AND(IF($Q56=3,1,0),IF($X56&lt;30,1,0))</formula>
    </cfRule>
    <cfRule type="expression" dxfId="9348" priority="1022">
      <formula>AND(IF($Q56=3,1,IF($Q56=4,1,0)),IF($F56&lt;=85,1,0))</formula>
    </cfRule>
  </conditionalFormatting>
  <conditionalFormatting sqref="X56">
    <cfRule type="expression" dxfId="9347" priority="1015">
      <formula>AND(IF(OR($Q56=1,$Q56=2),1,0),IF($X56&lt;=20,1,0))</formula>
    </cfRule>
    <cfRule type="expression" dxfId="9346" priority="1016">
      <formula>AND(IF($Q56=2,1,0),IF($X56&lt;30,1,0))</formula>
    </cfRule>
    <cfRule type="expression" dxfId="9345" priority="1017">
      <formula>AND(IF($Q56=3,1,0),IF($X56&lt;30,1,0))</formula>
    </cfRule>
    <cfRule type="expression" dxfId="9344" priority="1018">
      <formula>AND(IF($Q56=3,1,IF($Q56=4,1,0)),IF($F56&lt;=85,1,0))</formula>
    </cfRule>
  </conditionalFormatting>
  <conditionalFormatting sqref="AI56">
    <cfRule type="expression" dxfId="9343" priority="1011">
      <formula>AND(IF(OR($Q56=1,$Q56=2),1,0),IF($X56&lt;=20,1,0))</formula>
    </cfRule>
    <cfRule type="expression" dxfId="9342" priority="1012">
      <formula>AND(IF($Q56=2,1,0),IF($X56&lt;30,1,0))</formula>
    </cfRule>
    <cfRule type="expression" dxfId="9341" priority="1013">
      <formula>AND(IF($Q56=3,1,0),IF($X56&lt;30,1,0))</formula>
    </cfRule>
    <cfRule type="expression" dxfId="9340" priority="1014">
      <formula>AND(IF($Q56=3,1,IF($Q56=4,1,0)),IF($F56&lt;=85,1,0))</formula>
    </cfRule>
  </conditionalFormatting>
  <conditionalFormatting sqref="AV57">
    <cfRule type="expression" dxfId="9339" priority="1009">
      <formula>AV57="X"</formula>
    </cfRule>
    <cfRule type="expression" dxfId="9338" priority="1010">
      <formula>AV57="후보"</formula>
    </cfRule>
  </conditionalFormatting>
  <conditionalFormatting sqref="AC57">
    <cfRule type="cellIs" dxfId="9337" priority="1006" operator="greaterThan">
      <formula>0.9</formula>
    </cfRule>
    <cfRule type="cellIs" dxfId="9336" priority="1007" operator="greaterThan">
      <formula>0.85</formula>
    </cfRule>
  </conditionalFormatting>
  <conditionalFormatting sqref="N57">
    <cfRule type="cellIs" dxfId="9335" priority="1004" operator="greaterThan">
      <formula>0.9</formula>
    </cfRule>
    <cfRule type="cellIs" dxfId="9334" priority="1005" operator="greaterThan">
      <formula>0.85</formula>
    </cfRule>
  </conditionalFormatting>
  <conditionalFormatting sqref="E57">
    <cfRule type="expression" dxfId="9333" priority="1000">
      <formula>AND(IF(OR($Q57=1,$Q57=2),1,0),IF($X57&lt;=20,1,0))</formula>
    </cfRule>
    <cfRule type="expression" dxfId="9332" priority="1001">
      <formula>AND(IF($Q57=2,1,0),IF($X57&lt;30,1,0))</formula>
    </cfRule>
    <cfRule type="expression" dxfId="9331" priority="1002">
      <formula>AND(IF($Q57=3,1,0),IF($X57&lt;30,1,0))</formula>
    </cfRule>
    <cfRule type="expression" dxfId="9330" priority="1003">
      <formula>AND(IF($Q57=3,1,IF($Q57=4,1,0)),IF($F57&lt;=85,1,0))</formula>
    </cfRule>
  </conditionalFormatting>
  <conditionalFormatting sqref="X57">
    <cfRule type="expression" dxfId="9329" priority="996">
      <formula>AND(IF(OR($Q57=1,$Q57=2),1,0),IF($X57&lt;=20,1,0))</formula>
    </cfRule>
    <cfRule type="expression" dxfId="9328" priority="997">
      <formula>AND(IF($Q57=2,1,0),IF($X57&lt;30,1,0))</formula>
    </cfRule>
    <cfRule type="expression" dxfId="9327" priority="998">
      <formula>AND(IF($Q57=3,1,0),IF($X57&lt;30,1,0))</formula>
    </cfRule>
    <cfRule type="expression" dxfId="9326" priority="999">
      <formula>AND(IF($Q57=3,1,IF($Q57=4,1,0)),IF($F57&lt;=85,1,0))</formula>
    </cfRule>
  </conditionalFormatting>
  <conditionalFormatting sqref="AI57">
    <cfRule type="expression" dxfId="9325" priority="992">
      <formula>AND(IF(OR($Q57=1,$Q57=2),1,0),IF($X57&lt;=20,1,0))</formula>
    </cfRule>
    <cfRule type="expression" dxfId="9324" priority="993">
      <formula>AND(IF($Q57=2,1,0),IF($X57&lt;30,1,0))</formula>
    </cfRule>
    <cfRule type="expression" dxfId="9323" priority="994">
      <formula>AND(IF($Q57=3,1,0),IF($X57&lt;30,1,0))</formula>
    </cfRule>
    <cfRule type="expression" dxfId="9322" priority="995">
      <formula>AND(IF($Q57=3,1,IF($Q57=4,1,0)),IF($F57&lt;=85,1,0))</formula>
    </cfRule>
  </conditionalFormatting>
  <conditionalFormatting sqref="AV58">
    <cfRule type="expression" dxfId="9321" priority="990">
      <formula>AV58="X"</formula>
    </cfRule>
    <cfRule type="expression" dxfId="9320" priority="991">
      <formula>AV58="후보"</formula>
    </cfRule>
  </conditionalFormatting>
  <conditionalFormatting sqref="AC58">
    <cfRule type="cellIs" dxfId="9319" priority="987" operator="greaterThan">
      <formula>0.9</formula>
    </cfRule>
    <cfRule type="cellIs" dxfId="9318" priority="988" operator="greaterThan">
      <formula>0.85</formula>
    </cfRule>
  </conditionalFormatting>
  <conditionalFormatting sqref="N58">
    <cfRule type="cellIs" dxfId="9317" priority="985" operator="greaterThan">
      <formula>0.9</formula>
    </cfRule>
    <cfRule type="cellIs" dxfId="9316" priority="986" operator="greaterThan">
      <formula>0.85</formula>
    </cfRule>
  </conditionalFormatting>
  <conditionalFormatting sqref="E58">
    <cfRule type="expression" dxfId="9315" priority="981">
      <formula>AND(IF(OR($Q58=1,$Q58=2),1,0),IF($X58&lt;=20,1,0))</formula>
    </cfRule>
    <cfRule type="expression" dxfId="9314" priority="982">
      <formula>AND(IF($Q58=2,1,0),IF($X58&lt;30,1,0))</formula>
    </cfRule>
    <cfRule type="expression" dxfId="9313" priority="983">
      <formula>AND(IF($Q58=3,1,0),IF($X58&lt;30,1,0))</formula>
    </cfRule>
    <cfRule type="expression" dxfId="9312" priority="984">
      <formula>AND(IF($Q58=3,1,IF($Q58=4,1,0)),IF($F58&lt;=85,1,0))</formula>
    </cfRule>
  </conditionalFormatting>
  <conditionalFormatting sqref="X58">
    <cfRule type="expression" dxfId="9311" priority="977">
      <formula>AND(IF(OR($Q58=1,$Q58=2),1,0),IF($X58&lt;=20,1,0))</formula>
    </cfRule>
    <cfRule type="expression" dxfId="9310" priority="978">
      <formula>AND(IF($Q58=2,1,0),IF($X58&lt;30,1,0))</formula>
    </cfRule>
    <cfRule type="expression" dxfId="9309" priority="979">
      <formula>AND(IF($Q58=3,1,0),IF($X58&lt;30,1,0))</formula>
    </cfRule>
    <cfRule type="expression" dxfId="9308" priority="980">
      <formula>AND(IF($Q58=3,1,IF($Q58=4,1,0)),IF($F58&lt;=85,1,0))</formula>
    </cfRule>
  </conditionalFormatting>
  <conditionalFormatting sqref="AI58">
    <cfRule type="expression" dxfId="9307" priority="973">
      <formula>AND(IF(OR($Q58=1,$Q58=2),1,0),IF($X58&lt;=20,1,0))</formula>
    </cfRule>
    <cfRule type="expression" dxfId="9306" priority="974">
      <formula>AND(IF($Q58=2,1,0),IF($X58&lt;30,1,0))</formula>
    </cfRule>
    <cfRule type="expression" dxfId="9305" priority="975">
      <formula>AND(IF($Q58=3,1,0),IF($X58&lt;30,1,0))</formula>
    </cfRule>
    <cfRule type="expression" dxfId="9304" priority="976">
      <formula>AND(IF($Q58=3,1,IF($Q58=4,1,0)),IF($F58&lt;=85,1,0))</formula>
    </cfRule>
  </conditionalFormatting>
  <conditionalFormatting sqref="AV59">
    <cfRule type="expression" dxfId="9303" priority="971">
      <formula>AV59="X"</formula>
    </cfRule>
    <cfRule type="expression" dxfId="9302" priority="972">
      <formula>AV59="후보"</formula>
    </cfRule>
  </conditionalFormatting>
  <conditionalFormatting sqref="AC59">
    <cfRule type="cellIs" dxfId="9301" priority="968" operator="greaterThan">
      <formula>0.9</formula>
    </cfRule>
    <cfRule type="cellIs" dxfId="9300" priority="969" operator="greaterThan">
      <formula>0.85</formula>
    </cfRule>
  </conditionalFormatting>
  <conditionalFormatting sqref="N59">
    <cfRule type="cellIs" dxfId="9299" priority="966" operator="greaterThan">
      <formula>0.9</formula>
    </cfRule>
    <cfRule type="cellIs" dxfId="9298" priority="967" operator="greaterThan">
      <formula>0.85</formula>
    </cfRule>
  </conditionalFormatting>
  <conditionalFormatting sqref="E59">
    <cfRule type="expression" dxfId="9297" priority="962">
      <formula>AND(IF(OR($Q59=1,$Q59=2),1,0),IF($X59&lt;=20,1,0))</formula>
    </cfRule>
    <cfRule type="expression" dxfId="9296" priority="963">
      <formula>AND(IF($Q59=2,1,0),IF($X59&lt;30,1,0))</formula>
    </cfRule>
    <cfRule type="expression" dxfId="9295" priority="964">
      <formula>AND(IF($Q59=3,1,0),IF($X59&lt;30,1,0))</formula>
    </cfRule>
    <cfRule type="expression" dxfId="9294" priority="965">
      <formula>AND(IF($Q59=3,1,IF($Q59=4,1,0)),IF($F59&lt;=85,1,0))</formula>
    </cfRule>
  </conditionalFormatting>
  <conditionalFormatting sqref="X59">
    <cfRule type="expression" dxfId="9293" priority="958">
      <formula>AND(IF(OR($Q59=1,$Q59=2),1,0),IF($X59&lt;=20,1,0))</formula>
    </cfRule>
    <cfRule type="expression" dxfId="9292" priority="959">
      <formula>AND(IF($Q59=2,1,0),IF($X59&lt;30,1,0))</formula>
    </cfRule>
    <cfRule type="expression" dxfId="9291" priority="960">
      <formula>AND(IF($Q59=3,1,0),IF($X59&lt;30,1,0))</formula>
    </cfRule>
    <cfRule type="expression" dxfId="9290" priority="961">
      <formula>AND(IF($Q59=3,1,IF($Q59=4,1,0)),IF($F59&lt;=85,1,0))</formula>
    </cfRule>
  </conditionalFormatting>
  <conditionalFormatting sqref="AI59">
    <cfRule type="expression" dxfId="9289" priority="954">
      <formula>AND(IF(OR($Q59=1,$Q59=2),1,0),IF($X59&lt;=20,1,0))</formula>
    </cfRule>
    <cfRule type="expression" dxfId="9288" priority="955">
      <formula>AND(IF($Q59=2,1,0),IF($X59&lt;30,1,0))</formula>
    </cfRule>
    <cfRule type="expression" dxfId="9287" priority="956">
      <formula>AND(IF($Q59=3,1,0),IF($X59&lt;30,1,0))</formula>
    </cfRule>
    <cfRule type="expression" dxfId="9286" priority="957">
      <formula>AND(IF($Q59=3,1,IF($Q59=4,1,0)),IF($F59&lt;=85,1,0))</formula>
    </cfRule>
  </conditionalFormatting>
  <conditionalFormatting sqref="AV60">
    <cfRule type="expression" dxfId="9285" priority="952">
      <formula>AV60="X"</formula>
    </cfRule>
    <cfRule type="expression" dxfId="9284" priority="953">
      <formula>AV60="후보"</formula>
    </cfRule>
  </conditionalFormatting>
  <conditionalFormatting sqref="AC60">
    <cfRule type="cellIs" dxfId="9283" priority="949" operator="greaterThan">
      <formula>0.9</formula>
    </cfRule>
    <cfRule type="cellIs" dxfId="9282" priority="950" operator="greaterThan">
      <formula>0.85</formula>
    </cfRule>
  </conditionalFormatting>
  <conditionalFormatting sqref="N60">
    <cfRule type="cellIs" dxfId="9281" priority="947" operator="greaterThan">
      <formula>0.9</formula>
    </cfRule>
    <cfRule type="cellIs" dxfId="9280" priority="948" operator="greaterThan">
      <formula>0.85</formula>
    </cfRule>
  </conditionalFormatting>
  <conditionalFormatting sqref="E60">
    <cfRule type="expression" dxfId="9279" priority="943">
      <formula>AND(IF(OR($Q60=1,$Q60=2),1,0),IF($X60&lt;=20,1,0))</formula>
    </cfRule>
    <cfRule type="expression" dxfId="9278" priority="944">
      <formula>AND(IF($Q60=2,1,0),IF($X60&lt;30,1,0))</formula>
    </cfRule>
    <cfRule type="expression" dxfId="9277" priority="945">
      <formula>AND(IF($Q60=3,1,0),IF($X60&lt;30,1,0))</formula>
    </cfRule>
    <cfRule type="expression" dxfId="9276" priority="946">
      <formula>AND(IF($Q60=3,1,IF($Q60=4,1,0)),IF($F60&lt;=85,1,0))</formula>
    </cfRule>
  </conditionalFormatting>
  <conditionalFormatting sqref="X60">
    <cfRule type="expression" dxfId="9275" priority="939">
      <formula>AND(IF(OR($Q60=1,$Q60=2),1,0),IF($X60&lt;=20,1,0))</formula>
    </cfRule>
    <cfRule type="expression" dxfId="9274" priority="940">
      <formula>AND(IF($Q60=2,1,0),IF($X60&lt;30,1,0))</formula>
    </cfRule>
    <cfRule type="expression" dxfId="9273" priority="941">
      <formula>AND(IF($Q60=3,1,0),IF($X60&lt;30,1,0))</formula>
    </cfRule>
    <cfRule type="expression" dxfId="9272" priority="942">
      <formula>AND(IF($Q60=3,1,IF($Q60=4,1,0)),IF($F60&lt;=85,1,0))</formula>
    </cfRule>
  </conditionalFormatting>
  <conditionalFormatting sqref="AI60">
    <cfRule type="expression" dxfId="9271" priority="935">
      <formula>AND(IF(OR($Q60=1,$Q60=2),1,0),IF($X60&lt;=20,1,0))</formula>
    </cfRule>
    <cfRule type="expression" dxfId="9270" priority="936">
      <formula>AND(IF($Q60=2,1,0),IF($X60&lt;30,1,0))</formula>
    </cfRule>
    <cfRule type="expression" dxfId="9269" priority="937">
      <formula>AND(IF($Q60=3,1,0),IF($X60&lt;30,1,0))</formula>
    </cfRule>
    <cfRule type="expression" dxfId="9268" priority="938">
      <formula>AND(IF($Q60=3,1,IF($Q60=4,1,0)),IF($F60&lt;=85,1,0))</formula>
    </cfRule>
  </conditionalFormatting>
  <conditionalFormatting sqref="AV61">
    <cfRule type="expression" dxfId="9267" priority="933">
      <formula>AV61="X"</formula>
    </cfRule>
    <cfRule type="expression" dxfId="9266" priority="934">
      <formula>AV61="후보"</formula>
    </cfRule>
  </conditionalFormatting>
  <conditionalFormatting sqref="AC61 N61">
    <cfRule type="cellIs" dxfId="9265" priority="930" operator="greaterThan">
      <formula>0.9</formula>
    </cfRule>
    <cfRule type="cellIs" dxfId="9264" priority="931" operator="greaterThan">
      <formula>0.85</formula>
    </cfRule>
  </conditionalFormatting>
  <conditionalFormatting sqref="AV62">
    <cfRule type="expression" dxfId="9263" priority="928">
      <formula>AV62="X"</formula>
    </cfRule>
    <cfRule type="expression" dxfId="9262" priority="929">
      <formula>AV62="후보"</formula>
    </cfRule>
  </conditionalFormatting>
  <conditionalFormatting sqref="AC62">
    <cfRule type="cellIs" dxfId="9261" priority="925" operator="greaterThan">
      <formula>0.9</formula>
    </cfRule>
    <cfRule type="cellIs" dxfId="9260" priority="926" operator="greaterThan">
      <formula>0.85</formula>
    </cfRule>
  </conditionalFormatting>
  <conditionalFormatting sqref="N62">
    <cfRule type="cellIs" dxfId="9259" priority="923" operator="greaterThan">
      <formula>0.9</formula>
    </cfRule>
    <cfRule type="cellIs" dxfId="9258" priority="924" operator="greaterThan">
      <formula>0.85</formula>
    </cfRule>
  </conditionalFormatting>
  <conditionalFormatting sqref="E62">
    <cfRule type="expression" dxfId="9257" priority="919">
      <formula>AND(IF(OR($Q62=1,$Q62=2),1,0),IF($X62&lt;=20,1,0))</formula>
    </cfRule>
    <cfRule type="expression" dxfId="9256" priority="920">
      <formula>AND(IF($Q62=2,1,0),IF($X62&lt;30,1,0))</formula>
    </cfRule>
    <cfRule type="expression" dxfId="9255" priority="921">
      <formula>AND(IF($Q62=3,1,0),IF($X62&lt;30,1,0))</formula>
    </cfRule>
    <cfRule type="expression" dxfId="9254" priority="922">
      <formula>AND(IF($Q62=3,1,IF($Q62=4,1,0)),IF($F62&lt;=85,1,0))</formula>
    </cfRule>
  </conditionalFormatting>
  <conditionalFormatting sqref="X62">
    <cfRule type="expression" dxfId="9253" priority="915">
      <formula>AND(IF(OR($Q62=1,$Q62=2),1,0),IF($X62&lt;=20,1,0))</formula>
    </cfRule>
    <cfRule type="expression" dxfId="9252" priority="916">
      <formula>AND(IF($Q62=2,1,0),IF($X62&lt;30,1,0))</formula>
    </cfRule>
    <cfRule type="expression" dxfId="9251" priority="917">
      <formula>AND(IF($Q62=3,1,0),IF($X62&lt;30,1,0))</formula>
    </cfRule>
    <cfRule type="expression" dxfId="9250" priority="918">
      <formula>AND(IF($Q62=3,1,IF($Q62=4,1,0)),IF($F62&lt;=85,1,0))</formula>
    </cfRule>
  </conditionalFormatting>
  <conditionalFormatting sqref="AI62">
    <cfRule type="expression" dxfId="9249" priority="911">
      <formula>AND(IF(OR($Q62=1,$Q62=2),1,0),IF($X62&lt;=20,1,0))</formula>
    </cfRule>
    <cfRule type="expression" dxfId="9248" priority="912">
      <formula>AND(IF($Q62=2,1,0),IF($X62&lt;30,1,0))</formula>
    </cfRule>
    <cfRule type="expression" dxfId="9247" priority="913">
      <formula>AND(IF($Q62=3,1,0),IF($X62&lt;30,1,0))</formula>
    </cfRule>
    <cfRule type="expression" dxfId="9246" priority="914">
      <formula>AND(IF($Q62=3,1,IF($Q62=4,1,0)),IF($F62&lt;=85,1,0))</formula>
    </cfRule>
  </conditionalFormatting>
  <conditionalFormatting sqref="AV63">
    <cfRule type="expression" dxfId="9245" priority="909">
      <formula>AV63="X"</formula>
    </cfRule>
    <cfRule type="expression" dxfId="9244" priority="910">
      <formula>AV63="후보"</formula>
    </cfRule>
  </conditionalFormatting>
  <conditionalFormatting sqref="AC63">
    <cfRule type="cellIs" dxfId="9243" priority="906" operator="greaterThan">
      <formula>0.9</formula>
    </cfRule>
    <cfRule type="cellIs" dxfId="9242" priority="907" operator="greaterThan">
      <formula>0.85</formula>
    </cfRule>
  </conditionalFormatting>
  <conditionalFormatting sqref="N63">
    <cfRule type="cellIs" dxfId="9241" priority="904" operator="greaterThan">
      <formula>0.9</formula>
    </cfRule>
    <cfRule type="cellIs" dxfId="9240" priority="905" operator="greaterThan">
      <formula>0.85</formula>
    </cfRule>
  </conditionalFormatting>
  <conditionalFormatting sqref="E63">
    <cfRule type="expression" dxfId="9239" priority="900">
      <formula>AND(IF(OR($Q63=1,$Q63=2),1,0),IF($X63&lt;=20,1,0))</formula>
    </cfRule>
    <cfRule type="expression" dxfId="9238" priority="901">
      <formula>AND(IF($Q63=2,1,0),IF($X63&lt;30,1,0))</formula>
    </cfRule>
    <cfRule type="expression" dxfId="9237" priority="902">
      <formula>AND(IF($Q63=3,1,0),IF($X63&lt;30,1,0))</formula>
    </cfRule>
    <cfRule type="expression" dxfId="9236" priority="903">
      <formula>AND(IF($Q63=3,1,IF($Q63=4,1,0)),IF($F63&lt;=85,1,0))</formula>
    </cfRule>
  </conditionalFormatting>
  <conditionalFormatting sqref="X63">
    <cfRule type="expression" dxfId="9235" priority="896">
      <formula>AND(IF(OR($Q63=1,$Q63=2),1,0),IF($X63&lt;=20,1,0))</formula>
    </cfRule>
    <cfRule type="expression" dxfId="9234" priority="897">
      <formula>AND(IF($Q63=2,1,0),IF($X63&lt;30,1,0))</formula>
    </cfRule>
    <cfRule type="expression" dxfId="9233" priority="898">
      <formula>AND(IF($Q63=3,1,0),IF($X63&lt;30,1,0))</formula>
    </cfRule>
    <cfRule type="expression" dxfId="9232" priority="899">
      <formula>AND(IF($Q63=3,1,IF($Q63=4,1,0)),IF($F63&lt;=85,1,0))</formula>
    </cfRule>
  </conditionalFormatting>
  <conditionalFormatting sqref="AI63">
    <cfRule type="expression" dxfId="9231" priority="892">
      <formula>AND(IF(OR($Q63=1,$Q63=2),1,0),IF($X63&lt;=20,1,0))</formula>
    </cfRule>
    <cfRule type="expression" dxfId="9230" priority="893">
      <formula>AND(IF($Q63=2,1,0),IF($X63&lt;30,1,0))</formula>
    </cfRule>
    <cfRule type="expression" dxfId="9229" priority="894">
      <formula>AND(IF($Q63=3,1,0),IF($X63&lt;30,1,0))</formula>
    </cfRule>
    <cfRule type="expression" dxfId="9228" priority="895">
      <formula>AND(IF($Q63=3,1,IF($Q63=4,1,0)),IF($F63&lt;=85,1,0))</formula>
    </cfRule>
  </conditionalFormatting>
  <conditionalFormatting sqref="AV64">
    <cfRule type="expression" dxfId="9227" priority="890">
      <formula>AV64="X"</formula>
    </cfRule>
    <cfRule type="expression" dxfId="9226" priority="891">
      <formula>AV64="후보"</formula>
    </cfRule>
  </conditionalFormatting>
  <conditionalFormatting sqref="AC64">
    <cfRule type="cellIs" dxfId="9225" priority="887" operator="greaterThan">
      <formula>0.9</formula>
    </cfRule>
    <cfRule type="cellIs" dxfId="9224" priority="888" operator="greaterThan">
      <formula>0.85</formula>
    </cfRule>
  </conditionalFormatting>
  <conditionalFormatting sqref="N64">
    <cfRule type="cellIs" dxfId="9223" priority="885" operator="greaterThan">
      <formula>0.9</formula>
    </cfRule>
    <cfRule type="cellIs" dxfId="9222" priority="886" operator="greaterThan">
      <formula>0.85</formula>
    </cfRule>
  </conditionalFormatting>
  <conditionalFormatting sqref="E64">
    <cfRule type="expression" dxfId="9221" priority="881">
      <formula>AND(IF(OR($Q64=1,$Q64=2),1,0),IF($X64&lt;=20,1,0))</formula>
    </cfRule>
    <cfRule type="expression" dxfId="9220" priority="882">
      <formula>AND(IF($Q64=2,1,0),IF($X64&lt;30,1,0))</formula>
    </cfRule>
    <cfRule type="expression" dxfId="9219" priority="883">
      <formula>AND(IF($Q64=3,1,0),IF($X64&lt;30,1,0))</formula>
    </cfRule>
    <cfRule type="expression" dxfId="9218" priority="884">
      <formula>AND(IF($Q64=3,1,IF($Q64=4,1,0)),IF($F64&lt;=85,1,0))</formula>
    </cfRule>
  </conditionalFormatting>
  <conditionalFormatting sqref="X64">
    <cfRule type="expression" dxfId="9217" priority="877">
      <formula>AND(IF(OR($Q64=1,$Q64=2),1,0),IF($X64&lt;=20,1,0))</formula>
    </cfRule>
    <cfRule type="expression" dxfId="9216" priority="878">
      <formula>AND(IF($Q64=2,1,0),IF($X64&lt;30,1,0))</formula>
    </cfRule>
    <cfRule type="expression" dxfId="9215" priority="879">
      <formula>AND(IF($Q64=3,1,0),IF($X64&lt;30,1,0))</formula>
    </cfRule>
    <cfRule type="expression" dxfId="9214" priority="880">
      <formula>AND(IF($Q64=3,1,IF($Q64=4,1,0)),IF($F64&lt;=85,1,0))</formula>
    </cfRule>
  </conditionalFormatting>
  <conditionalFormatting sqref="AI64">
    <cfRule type="expression" dxfId="9213" priority="873">
      <formula>AND(IF(OR($Q64=1,$Q64=2),1,0),IF($X64&lt;=20,1,0))</formula>
    </cfRule>
    <cfRule type="expression" dxfId="9212" priority="874">
      <formula>AND(IF($Q64=2,1,0),IF($X64&lt;30,1,0))</formula>
    </cfRule>
    <cfRule type="expression" dxfId="9211" priority="875">
      <formula>AND(IF($Q64=3,1,0),IF($X64&lt;30,1,0))</formula>
    </cfRule>
    <cfRule type="expression" dxfId="9210" priority="876">
      <formula>AND(IF($Q64=3,1,IF($Q64=4,1,0)),IF($F64&lt;=85,1,0))</formula>
    </cfRule>
  </conditionalFormatting>
  <conditionalFormatting sqref="AV65">
    <cfRule type="expression" dxfId="9209" priority="871">
      <formula>AV65="X"</formula>
    </cfRule>
    <cfRule type="expression" dxfId="9208" priority="872">
      <formula>AV65="후보"</formula>
    </cfRule>
  </conditionalFormatting>
  <conditionalFormatting sqref="AC65">
    <cfRule type="cellIs" dxfId="9207" priority="868" operator="greaterThan">
      <formula>0.9</formula>
    </cfRule>
    <cfRule type="cellIs" dxfId="9206" priority="869" operator="greaterThan">
      <formula>0.85</formula>
    </cfRule>
  </conditionalFormatting>
  <conditionalFormatting sqref="N65">
    <cfRule type="cellIs" dxfId="9205" priority="866" operator="greaterThan">
      <formula>0.9</formula>
    </cfRule>
    <cfRule type="cellIs" dxfId="9204" priority="867" operator="greaterThan">
      <formula>0.85</formula>
    </cfRule>
  </conditionalFormatting>
  <conditionalFormatting sqref="E65">
    <cfRule type="expression" dxfId="9203" priority="862">
      <formula>AND(IF(OR($Q65=1,$Q65=2),1,0),IF($X65&lt;=20,1,0))</formula>
    </cfRule>
    <cfRule type="expression" dxfId="9202" priority="863">
      <formula>AND(IF($Q65=2,1,0),IF($X65&lt;30,1,0))</formula>
    </cfRule>
    <cfRule type="expression" dxfId="9201" priority="864">
      <formula>AND(IF($Q65=3,1,0),IF($X65&lt;30,1,0))</formula>
    </cfRule>
    <cfRule type="expression" dxfId="9200" priority="865">
      <formula>AND(IF($Q65=3,1,IF($Q65=4,1,0)),IF($F65&lt;=85,1,0))</formula>
    </cfRule>
  </conditionalFormatting>
  <conditionalFormatting sqref="X65">
    <cfRule type="expression" dxfId="9199" priority="858">
      <formula>AND(IF(OR($Q65=1,$Q65=2),1,0),IF($X65&lt;=20,1,0))</formula>
    </cfRule>
    <cfRule type="expression" dxfId="9198" priority="859">
      <formula>AND(IF($Q65=2,1,0),IF($X65&lt;30,1,0))</formula>
    </cfRule>
    <cfRule type="expression" dxfId="9197" priority="860">
      <formula>AND(IF($Q65=3,1,0),IF($X65&lt;30,1,0))</formula>
    </cfRule>
    <cfRule type="expression" dxfId="9196" priority="861">
      <formula>AND(IF($Q65=3,1,IF($Q65=4,1,0)),IF($F65&lt;=85,1,0))</formula>
    </cfRule>
  </conditionalFormatting>
  <conditionalFormatting sqref="AI65">
    <cfRule type="expression" dxfId="9195" priority="854">
      <formula>AND(IF(OR($Q65=1,$Q65=2),1,0),IF($X65&lt;=20,1,0))</formula>
    </cfRule>
    <cfRule type="expression" dxfId="9194" priority="855">
      <formula>AND(IF($Q65=2,1,0),IF($X65&lt;30,1,0))</formula>
    </cfRule>
    <cfRule type="expression" dxfId="9193" priority="856">
      <formula>AND(IF($Q65=3,1,0),IF($X65&lt;30,1,0))</formula>
    </cfRule>
    <cfRule type="expression" dxfId="9192" priority="857">
      <formula>AND(IF($Q65=3,1,IF($Q65=4,1,0)),IF($F65&lt;=85,1,0))</formula>
    </cfRule>
  </conditionalFormatting>
  <conditionalFormatting sqref="AV66">
    <cfRule type="expression" dxfId="9191" priority="852">
      <formula>AV66="X"</formula>
    </cfRule>
    <cfRule type="expression" dxfId="9190" priority="853">
      <formula>AV66="후보"</formula>
    </cfRule>
  </conditionalFormatting>
  <conditionalFormatting sqref="AC66">
    <cfRule type="cellIs" dxfId="9189" priority="849" operator="greaterThan">
      <formula>0.9</formula>
    </cfRule>
    <cfRule type="cellIs" dxfId="9188" priority="850" operator="greaterThan">
      <formula>0.85</formula>
    </cfRule>
  </conditionalFormatting>
  <conditionalFormatting sqref="N66">
    <cfRule type="cellIs" dxfId="9187" priority="847" operator="greaterThan">
      <formula>0.9</formula>
    </cfRule>
    <cfRule type="cellIs" dxfId="9186" priority="848" operator="greaterThan">
      <formula>0.85</formula>
    </cfRule>
  </conditionalFormatting>
  <conditionalFormatting sqref="E66">
    <cfRule type="expression" dxfId="9185" priority="843">
      <formula>AND(IF(OR($Q66=1,$Q66=2),1,0),IF($X66&lt;=20,1,0))</formula>
    </cfRule>
    <cfRule type="expression" dxfId="9184" priority="844">
      <formula>AND(IF($Q66=2,1,0),IF($X66&lt;30,1,0))</formula>
    </cfRule>
    <cfRule type="expression" dxfId="9183" priority="845">
      <formula>AND(IF($Q66=3,1,0),IF($X66&lt;30,1,0))</formula>
    </cfRule>
    <cfRule type="expression" dxfId="9182" priority="846">
      <formula>AND(IF($Q66=3,1,IF($Q66=4,1,0)),IF($F66&lt;=85,1,0))</formula>
    </cfRule>
  </conditionalFormatting>
  <conditionalFormatting sqref="X66">
    <cfRule type="expression" dxfId="9181" priority="839">
      <formula>AND(IF(OR($Q66=1,$Q66=2),1,0),IF($X66&lt;=20,1,0))</formula>
    </cfRule>
    <cfRule type="expression" dxfId="9180" priority="840">
      <formula>AND(IF($Q66=2,1,0),IF($X66&lt;30,1,0))</formula>
    </cfRule>
    <cfRule type="expression" dxfId="9179" priority="841">
      <formula>AND(IF($Q66=3,1,0),IF($X66&lt;30,1,0))</formula>
    </cfRule>
    <cfRule type="expression" dxfId="9178" priority="842">
      <formula>AND(IF($Q66=3,1,IF($Q66=4,1,0)),IF($F66&lt;=85,1,0))</formula>
    </cfRule>
  </conditionalFormatting>
  <conditionalFormatting sqref="AI66">
    <cfRule type="expression" dxfId="9177" priority="835">
      <formula>AND(IF(OR($Q66=1,$Q66=2),1,0),IF($X66&lt;=20,1,0))</formula>
    </cfRule>
    <cfRule type="expression" dxfId="9176" priority="836">
      <formula>AND(IF($Q66=2,1,0),IF($X66&lt;30,1,0))</formula>
    </cfRule>
    <cfRule type="expression" dxfId="9175" priority="837">
      <formula>AND(IF($Q66=3,1,0),IF($X66&lt;30,1,0))</formula>
    </cfRule>
    <cfRule type="expression" dxfId="9174" priority="838">
      <formula>AND(IF($Q66=3,1,IF($Q66=4,1,0)),IF($F66&lt;=85,1,0))</formula>
    </cfRule>
  </conditionalFormatting>
  <conditionalFormatting sqref="AV67">
    <cfRule type="expression" dxfId="9173" priority="833">
      <formula>AV67="X"</formula>
    </cfRule>
    <cfRule type="expression" dxfId="9172" priority="834">
      <formula>AV67="후보"</formula>
    </cfRule>
  </conditionalFormatting>
  <conditionalFormatting sqref="AC67">
    <cfRule type="cellIs" dxfId="9171" priority="830" operator="greaterThan">
      <formula>0.9</formula>
    </cfRule>
    <cfRule type="cellIs" dxfId="9170" priority="831" operator="greaterThan">
      <formula>0.85</formula>
    </cfRule>
  </conditionalFormatting>
  <conditionalFormatting sqref="N67">
    <cfRule type="cellIs" dxfId="9169" priority="828" operator="greaterThan">
      <formula>0.9</formula>
    </cfRule>
    <cfRule type="cellIs" dxfId="9168" priority="829" operator="greaterThan">
      <formula>0.85</formula>
    </cfRule>
  </conditionalFormatting>
  <conditionalFormatting sqref="E67">
    <cfRule type="expression" dxfId="9167" priority="824">
      <formula>AND(IF(OR($Q67=1,$Q67=2),1,0),IF($X67&lt;=20,1,0))</formula>
    </cfRule>
    <cfRule type="expression" dxfId="9166" priority="825">
      <formula>AND(IF($Q67=2,1,0),IF($X67&lt;30,1,0))</formula>
    </cfRule>
    <cfRule type="expression" dxfId="9165" priority="826">
      <formula>AND(IF($Q67=3,1,0),IF($X67&lt;30,1,0))</formula>
    </cfRule>
    <cfRule type="expression" dxfId="9164" priority="827">
      <formula>AND(IF($Q67=3,1,IF($Q67=4,1,0)),IF($F67&lt;=85,1,0))</formula>
    </cfRule>
  </conditionalFormatting>
  <conditionalFormatting sqref="X67">
    <cfRule type="expression" dxfId="9163" priority="820">
      <formula>AND(IF(OR($Q67=1,$Q67=2),1,0),IF($X67&lt;=20,1,0))</formula>
    </cfRule>
    <cfRule type="expression" dxfId="9162" priority="821">
      <formula>AND(IF($Q67=2,1,0),IF($X67&lt;30,1,0))</formula>
    </cfRule>
    <cfRule type="expression" dxfId="9161" priority="822">
      <formula>AND(IF($Q67=3,1,0),IF($X67&lt;30,1,0))</formula>
    </cfRule>
    <cfRule type="expression" dxfId="9160" priority="823">
      <formula>AND(IF($Q67=3,1,IF($Q67=4,1,0)),IF($F67&lt;=85,1,0))</formula>
    </cfRule>
  </conditionalFormatting>
  <conditionalFormatting sqref="AI67">
    <cfRule type="expression" dxfId="9159" priority="816">
      <formula>AND(IF(OR($Q67=1,$Q67=2),1,0),IF($X67&lt;=20,1,0))</formula>
    </cfRule>
    <cfRule type="expression" dxfId="9158" priority="817">
      <formula>AND(IF($Q67=2,1,0),IF($X67&lt;30,1,0))</formula>
    </cfRule>
    <cfRule type="expression" dxfId="9157" priority="818">
      <formula>AND(IF($Q67=3,1,0),IF($X67&lt;30,1,0))</formula>
    </cfRule>
    <cfRule type="expression" dxfId="9156" priority="819">
      <formula>AND(IF($Q67=3,1,IF($Q67=4,1,0)),IF($F67&lt;=85,1,0))</formula>
    </cfRule>
  </conditionalFormatting>
  <conditionalFormatting sqref="AV68">
    <cfRule type="expression" dxfId="9155" priority="814">
      <formula>AV68="X"</formula>
    </cfRule>
    <cfRule type="expression" dxfId="9154" priority="815">
      <formula>AV68="후보"</formula>
    </cfRule>
  </conditionalFormatting>
  <conditionalFormatting sqref="AC68 N68">
    <cfRule type="cellIs" dxfId="9153" priority="811" operator="greaterThan">
      <formula>0.9</formula>
    </cfRule>
    <cfRule type="cellIs" dxfId="9152" priority="812" operator="greaterThan">
      <formula>0.85</formula>
    </cfRule>
  </conditionalFormatting>
  <conditionalFormatting sqref="AV69">
    <cfRule type="expression" dxfId="9151" priority="809">
      <formula>AV69="X"</formula>
    </cfRule>
    <cfRule type="expression" dxfId="9150" priority="810">
      <formula>AV69="후보"</formula>
    </cfRule>
  </conditionalFormatting>
  <conditionalFormatting sqref="AC69">
    <cfRule type="cellIs" dxfId="9149" priority="806" operator="greaterThan">
      <formula>0.9</formula>
    </cfRule>
    <cfRule type="cellIs" dxfId="9148" priority="807" operator="greaterThan">
      <formula>0.85</formula>
    </cfRule>
  </conditionalFormatting>
  <conditionalFormatting sqref="N69">
    <cfRule type="cellIs" dxfId="9147" priority="804" operator="greaterThan">
      <formula>0.9</formula>
    </cfRule>
    <cfRule type="cellIs" dxfId="9146" priority="805" operator="greaterThan">
      <formula>0.85</formula>
    </cfRule>
  </conditionalFormatting>
  <conditionalFormatting sqref="E69">
    <cfRule type="expression" dxfId="9145" priority="800">
      <formula>AND(IF(OR($Q69=1,$Q69=2),1,0),IF($X69&lt;=20,1,0))</formula>
    </cfRule>
    <cfRule type="expression" dxfId="9144" priority="801">
      <formula>AND(IF($Q69=2,1,0),IF($X69&lt;30,1,0))</formula>
    </cfRule>
    <cfRule type="expression" dxfId="9143" priority="802">
      <formula>AND(IF($Q69=3,1,0),IF($X69&lt;30,1,0))</formula>
    </cfRule>
    <cfRule type="expression" dxfId="9142" priority="803">
      <formula>AND(IF($Q69=3,1,IF($Q69=4,1,0)),IF($F69&lt;=85,1,0))</formula>
    </cfRule>
  </conditionalFormatting>
  <conditionalFormatting sqref="X69">
    <cfRule type="expression" dxfId="9141" priority="796">
      <formula>AND(IF(OR($Q69=1,$Q69=2),1,0),IF($X69&lt;=20,1,0))</formula>
    </cfRule>
    <cfRule type="expression" dxfId="9140" priority="797">
      <formula>AND(IF($Q69=2,1,0),IF($X69&lt;30,1,0))</formula>
    </cfRule>
    <cfRule type="expression" dxfId="9139" priority="798">
      <formula>AND(IF($Q69=3,1,0),IF($X69&lt;30,1,0))</formula>
    </cfRule>
    <cfRule type="expression" dxfId="9138" priority="799">
      <formula>AND(IF($Q69=3,1,IF($Q69=4,1,0)),IF($F69&lt;=85,1,0))</formula>
    </cfRule>
  </conditionalFormatting>
  <conditionalFormatting sqref="AI69">
    <cfRule type="expression" dxfId="9137" priority="792">
      <formula>AND(IF(OR($Q69=1,$Q69=2),1,0),IF($X69&lt;=20,1,0))</formula>
    </cfRule>
    <cfRule type="expression" dxfId="9136" priority="793">
      <formula>AND(IF($Q69=2,1,0),IF($X69&lt;30,1,0))</formula>
    </cfRule>
    <cfRule type="expression" dxfId="9135" priority="794">
      <formula>AND(IF($Q69=3,1,0),IF($X69&lt;30,1,0))</formula>
    </cfRule>
    <cfRule type="expression" dxfId="9134" priority="795">
      <formula>AND(IF($Q69=3,1,IF($Q69=4,1,0)),IF($F69&lt;=85,1,0))</formula>
    </cfRule>
  </conditionalFormatting>
  <conditionalFormatting sqref="AV70">
    <cfRule type="expression" dxfId="9133" priority="790">
      <formula>AV70="X"</formula>
    </cfRule>
    <cfRule type="expression" dxfId="9132" priority="791">
      <formula>AV70="후보"</formula>
    </cfRule>
  </conditionalFormatting>
  <conditionalFormatting sqref="AC70 N70">
    <cfRule type="cellIs" dxfId="9131" priority="787" operator="greaterThan">
      <formula>0.9</formula>
    </cfRule>
    <cfRule type="cellIs" dxfId="9130" priority="788" operator="greaterThan">
      <formula>0.85</formula>
    </cfRule>
  </conditionalFormatting>
  <conditionalFormatting sqref="AV71">
    <cfRule type="expression" dxfId="9129" priority="785">
      <formula>AV71="X"</formula>
    </cfRule>
    <cfRule type="expression" dxfId="9128" priority="786">
      <formula>AV71="후보"</formula>
    </cfRule>
  </conditionalFormatting>
  <conditionalFormatting sqref="AC71">
    <cfRule type="cellIs" dxfId="9127" priority="782" operator="greaterThan">
      <formula>0.9</formula>
    </cfRule>
    <cfRule type="cellIs" dxfId="9126" priority="783" operator="greaterThan">
      <formula>0.85</formula>
    </cfRule>
  </conditionalFormatting>
  <conditionalFormatting sqref="N71">
    <cfRule type="cellIs" dxfId="9125" priority="780" operator="greaterThan">
      <formula>0.9</formula>
    </cfRule>
    <cfRule type="cellIs" dxfId="9124" priority="781" operator="greaterThan">
      <formula>0.85</formula>
    </cfRule>
  </conditionalFormatting>
  <conditionalFormatting sqref="E71">
    <cfRule type="expression" dxfId="9123" priority="776">
      <formula>AND(IF(OR($Q71=1,$Q71=2),1,0),IF($X71&lt;=20,1,0))</formula>
    </cfRule>
    <cfRule type="expression" dxfId="9122" priority="777">
      <formula>AND(IF($Q71=2,1,0),IF($X71&lt;30,1,0))</formula>
    </cfRule>
    <cfRule type="expression" dxfId="9121" priority="778">
      <formula>AND(IF($Q71=3,1,0),IF($X71&lt;30,1,0))</formula>
    </cfRule>
    <cfRule type="expression" dxfId="9120" priority="779">
      <formula>AND(IF($Q71=3,1,IF($Q71=4,1,0)),IF($F71&lt;=85,1,0))</formula>
    </cfRule>
  </conditionalFormatting>
  <conditionalFormatting sqref="X71">
    <cfRule type="expression" dxfId="9119" priority="772">
      <formula>AND(IF(OR($Q71=1,$Q71=2),1,0),IF($X71&lt;=20,1,0))</formula>
    </cfRule>
    <cfRule type="expression" dxfId="9118" priority="773">
      <formula>AND(IF($Q71=2,1,0),IF($X71&lt;30,1,0))</formula>
    </cfRule>
    <cfRule type="expression" dxfId="9117" priority="774">
      <formula>AND(IF($Q71=3,1,0),IF($X71&lt;30,1,0))</formula>
    </cfRule>
    <cfRule type="expression" dxfId="9116" priority="775">
      <formula>AND(IF($Q71=3,1,IF($Q71=4,1,0)),IF($F71&lt;=85,1,0))</formula>
    </cfRule>
  </conditionalFormatting>
  <conditionalFormatting sqref="AI71">
    <cfRule type="expression" dxfId="9115" priority="768">
      <formula>AND(IF(OR($Q71=1,$Q71=2),1,0),IF($X71&lt;=20,1,0))</formula>
    </cfRule>
    <cfRule type="expression" dxfId="9114" priority="769">
      <formula>AND(IF($Q71=2,1,0),IF($X71&lt;30,1,0))</formula>
    </cfRule>
    <cfRule type="expression" dxfId="9113" priority="770">
      <formula>AND(IF($Q71=3,1,0),IF($X71&lt;30,1,0))</formula>
    </cfRule>
    <cfRule type="expression" dxfId="9112" priority="771">
      <formula>AND(IF($Q71=3,1,IF($Q71=4,1,0)),IF($F71&lt;=85,1,0))</formula>
    </cfRule>
  </conditionalFormatting>
  <conditionalFormatting sqref="AV72">
    <cfRule type="expression" dxfId="9111" priority="766">
      <formula>AV72="X"</formula>
    </cfRule>
    <cfRule type="expression" dxfId="9110" priority="767">
      <formula>AV72="후보"</formula>
    </cfRule>
  </conditionalFormatting>
  <conditionalFormatting sqref="AC72">
    <cfRule type="cellIs" dxfId="9109" priority="763" operator="greaterThan">
      <formula>0.9</formula>
    </cfRule>
    <cfRule type="cellIs" dxfId="9108" priority="764" operator="greaterThan">
      <formula>0.85</formula>
    </cfRule>
  </conditionalFormatting>
  <conditionalFormatting sqref="N72">
    <cfRule type="cellIs" dxfId="9107" priority="761" operator="greaterThan">
      <formula>0.9</formula>
    </cfRule>
    <cfRule type="cellIs" dxfId="9106" priority="762" operator="greaterThan">
      <formula>0.85</formula>
    </cfRule>
  </conditionalFormatting>
  <conditionalFormatting sqref="E72">
    <cfRule type="expression" dxfId="9105" priority="757">
      <formula>AND(IF(OR($Q72=1,$Q72=2),1,0),IF($X72&lt;=20,1,0))</formula>
    </cfRule>
    <cfRule type="expression" dxfId="9104" priority="758">
      <formula>AND(IF($Q72=2,1,0),IF($X72&lt;30,1,0))</formula>
    </cfRule>
    <cfRule type="expression" dxfId="9103" priority="759">
      <formula>AND(IF($Q72=3,1,0),IF($X72&lt;30,1,0))</formula>
    </cfRule>
    <cfRule type="expression" dxfId="9102" priority="760">
      <formula>AND(IF($Q72=3,1,IF($Q72=4,1,0)),IF($F72&lt;=85,1,0))</formula>
    </cfRule>
  </conditionalFormatting>
  <conditionalFormatting sqref="X72">
    <cfRule type="expression" dxfId="9101" priority="753">
      <formula>AND(IF(OR($Q72=1,$Q72=2),1,0),IF($X72&lt;=20,1,0))</formula>
    </cfRule>
    <cfRule type="expression" dxfId="9100" priority="754">
      <formula>AND(IF($Q72=2,1,0),IF($X72&lt;30,1,0))</formula>
    </cfRule>
    <cfRule type="expression" dxfId="9099" priority="755">
      <formula>AND(IF($Q72=3,1,0),IF($X72&lt;30,1,0))</formula>
    </cfRule>
    <cfRule type="expression" dxfId="9098" priority="756">
      <formula>AND(IF($Q72=3,1,IF($Q72=4,1,0)),IF($F72&lt;=85,1,0))</formula>
    </cfRule>
  </conditionalFormatting>
  <conditionalFormatting sqref="AI72">
    <cfRule type="expression" dxfId="9097" priority="749">
      <formula>AND(IF(OR($Q72=1,$Q72=2),1,0),IF($X72&lt;=20,1,0))</formula>
    </cfRule>
    <cfRule type="expression" dxfId="9096" priority="750">
      <formula>AND(IF($Q72=2,1,0),IF($X72&lt;30,1,0))</formula>
    </cfRule>
    <cfRule type="expression" dxfId="9095" priority="751">
      <formula>AND(IF($Q72=3,1,0),IF($X72&lt;30,1,0))</formula>
    </cfRule>
    <cfRule type="expression" dxfId="9094" priority="752">
      <formula>AND(IF($Q72=3,1,IF($Q72=4,1,0)),IF($F72&lt;=85,1,0))</formula>
    </cfRule>
  </conditionalFormatting>
  <conditionalFormatting sqref="AV73">
    <cfRule type="expression" dxfId="9093" priority="747">
      <formula>AV73="X"</formula>
    </cfRule>
    <cfRule type="expression" dxfId="9092" priority="748">
      <formula>AV73="후보"</formula>
    </cfRule>
  </conditionalFormatting>
  <conditionalFormatting sqref="AC73">
    <cfRule type="cellIs" dxfId="9091" priority="744" operator="greaterThan">
      <formula>0.9</formula>
    </cfRule>
    <cfRule type="cellIs" dxfId="9090" priority="745" operator="greaterThan">
      <formula>0.85</formula>
    </cfRule>
  </conditionalFormatting>
  <conditionalFormatting sqref="N73">
    <cfRule type="cellIs" dxfId="9089" priority="742" operator="greaterThan">
      <formula>0.9</formula>
    </cfRule>
    <cfRule type="cellIs" dxfId="9088" priority="743" operator="greaterThan">
      <formula>0.85</formula>
    </cfRule>
  </conditionalFormatting>
  <conditionalFormatting sqref="E73">
    <cfRule type="expression" dxfId="9087" priority="738">
      <formula>AND(IF(OR($Q73=1,$Q73=2),1,0),IF($X73&lt;=20,1,0))</formula>
    </cfRule>
    <cfRule type="expression" dxfId="9086" priority="739">
      <formula>AND(IF($Q73=2,1,0),IF($X73&lt;30,1,0))</formula>
    </cfRule>
    <cfRule type="expression" dxfId="9085" priority="740">
      <formula>AND(IF($Q73=3,1,0),IF($X73&lt;30,1,0))</formula>
    </cfRule>
    <cfRule type="expression" dxfId="9084" priority="741">
      <formula>AND(IF($Q73=3,1,IF($Q73=4,1,0)),IF($F73&lt;=85,1,0))</formula>
    </cfRule>
  </conditionalFormatting>
  <conditionalFormatting sqref="X73">
    <cfRule type="expression" dxfId="9083" priority="734">
      <formula>AND(IF(OR($Q73=1,$Q73=2),1,0),IF($X73&lt;=20,1,0))</formula>
    </cfRule>
    <cfRule type="expression" dxfId="9082" priority="735">
      <formula>AND(IF($Q73=2,1,0),IF($X73&lt;30,1,0))</formula>
    </cfRule>
    <cfRule type="expression" dxfId="9081" priority="736">
      <formula>AND(IF($Q73=3,1,0),IF($X73&lt;30,1,0))</formula>
    </cfRule>
    <cfRule type="expression" dxfId="9080" priority="737">
      <formula>AND(IF($Q73=3,1,IF($Q73=4,1,0)),IF($F73&lt;=85,1,0))</formula>
    </cfRule>
  </conditionalFormatting>
  <conditionalFormatting sqref="AI73">
    <cfRule type="expression" dxfId="9079" priority="730">
      <formula>AND(IF(OR($Q73=1,$Q73=2),1,0),IF($X73&lt;=20,1,0))</formula>
    </cfRule>
    <cfRule type="expression" dxfId="9078" priority="731">
      <formula>AND(IF($Q73=2,1,0),IF($X73&lt;30,1,0))</formula>
    </cfRule>
    <cfRule type="expression" dxfId="9077" priority="732">
      <formula>AND(IF($Q73=3,1,0),IF($X73&lt;30,1,0))</formula>
    </cfRule>
    <cfRule type="expression" dxfId="9076" priority="733">
      <formula>AND(IF($Q73=3,1,IF($Q73=4,1,0)),IF($F73&lt;=85,1,0))</formula>
    </cfRule>
  </conditionalFormatting>
  <conditionalFormatting sqref="AV74">
    <cfRule type="expression" dxfId="9075" priority="728">
      <formula>AV74="X"</formula>
    </cfRule>
    <cfRule type="expression" dxfId="9074" priority="729">
      <formula>AV74="후보"</formula>
    </cfRule>
  </conditionalFormatting>
  <conditionalFormatting sqref="AC74">
    <cfRule type="cellIs" dxfId="9073" priority="725" operator="greaterThan">
      <formula>0.9</formula>
    </cfRule>
    <cfRule type="cellIs" dxfId="9072" priority="726" operator="greaterThan">
      <formula>0.85</formula>
    </cfRule>
  </conditionalFormatting>
  <conditionalFormatting sqref="N74">
    <cfRule type="cellIs" dxfId="9071" priority="723" operator="greaterThan">
      <formula>0.9</formula>
    </cfRule>
    <cfRule type="cellIs" dxfId="9070" priority="724" operator="greaterThan">
      <formula>0.85</formula>
    </cfRule>
  </conditionalFormatting>
  <conditionalFormatting sqref="E74">
    <cfRule type="expression" dxfId="9069" priority="719">
      <formula>AND(IF(OR($Q74=1,$Q74=2),1,0),IF($X74&lt;=20,1,0))</formula>
    </cfRule>
    <cfRule type="expression" dxfId="9068" priority="720">
      <formula>AND(IF($Q74=2,1,0),IF($X74&lt;30,1,0))</formula>
    </cfRule>
    <cfRule type="expression" dxfId="9067" priority="721">
      <formula>AND(IF($Q74=3,1,0),IF($X74&lt;30,1,0))</formula>
    </cfRule>
    <cfRule type="expression" dxfId="9066" priority="722">
      <formula>AND(IF($Q74=3,1,IF($Q74=4,1,0)),IF($F74&lt;=85,1,0))</formula>
    </cfRule>
  </conditionalFormatting>
  <conditionalFormatting sqref="X74">
    <cfRule type="expression" dxfId="9065" priority="715">
      <formula>AND(IF(OR($Q74=1,$Q74=2),1,0),IF($X74&lt;=20,1,0))</formula>
    </cfRule>
    <cfRule type="expression" dxfId="9064" priority="716">
      <formula>AND(IF($Q74=2,1,0),IF($X74&lt;30,1,0))</formula>
    </cfRule>
    <cfRule type="expression" dxfId="9063" priority="717">
      <formula>AND(IF($Q74=3,1,0),IF($X74&lt;30,1,0))</formula>
    </cfRule>
    <cfRule type="expression" dxfId="9062" priority="718">
      <formula>AND(IF($Q74=3,1,IF($Q74=4,1,0)),IF($F74&lt;=85,1,0))</formula>
    </cfRule>
  </conditionalFormatting>
  <conditionalFormatting sqref="AI74">
    <cfRule type="expression" dxfId="9061" priority="711">
      <formula>AND(IF(OR($Q74=1,$Q74=2),1,0),IF($X74&lt;=20,1,0))</formula>
    </cfRule>
    <cfRule type="expression" dxfId="9060" priority="712">
      <formula>AND(IF($Q74=2,1,0),IF($X74&lt;30,1,0))</formula>
    </cfRule>
    <cfRule type="expression" dxfId="9059" priority="713">
      <formula>AND(IF($Q74=3,1,0),IF($X74&lt;30,1,0))</formula>
    </cfRule>
    <cfRule type="expression" dxfId="9058" priority="714">
      <formula>AND(IF($Q74=3,1,IF($Q74=4,1,0)),IF($F74&lt;=85,1,0))</formula>
    </cfRule>
  </conditionalFormatting>
  <conditionalFormatting sqref="AV75">
    <cfRule type="expression" dxfId="9057" priority="709">
      <formula>AV75="X"</formula>
    </cfRule>
    <cfRule type="expression" dxfId="9056" priority="710">
      <formula>AV75="후보"</formula>
    </cfRule>
  </conditionalFormatting>
  <conditionalFormatting sqref="AC75">
    <cfRule type="cellIs" dxfId="9055" priority="706" operator="greaterThan">
      <formula>0.9</formula>
    </cfRule>
    <cfRule type="cellIs" dxfId="9054" priority="707" operator="greaterThan">
      <formula>0.85</formula>
    </cfRule>
  </conditionalFormatting>
  <conditionalFormatting sqref="N75">
    <cfRule type="cellIs" dxfId="9053" priority="704" operator="greaterThan">
      <formula>0.9</formula>
    </cfRule>
    <cfRule type="cellIs" dxfId="9052" priority="705" operator="greaterThan">
      <formula>0.85</formula>
    </cfRule>
  </conditionalFormatting>
  <conditionalFormatting sqref="E75">
    <cfRule type="expression" dxfId="9051" priority="700">
      <formula>AND(IF(OR($Q75=1,$Q75=2),1,0),IF($X75&lt;=20,1,0))</formula>
    </cfRule>
    <cfRule type="expression" dxfId="9050" priority="701">
      <formula>AND(IF($Q75=2,1,0),IF($X75&lt;30,1,0))</formula>
    </cfRule>
    <cfRule type="expression" dxfId="9049" priority="702">
      <formula>AND(IF($Q75=3,1,0),IF($X75&lt;30,1,0))</formula>
    </cfRule>
    <cfRule type="expression" dxfId="9048" priority="703">
      <formula>AND(IF($Q75=3,1,IF($Q75=4,1,0)),IF($F75&lt;=85,1,0))</formula>
    </cfRule>
  </conditionalFormatting>
  <conditionalFormatting sqref="X75">
    <cfRule type="expression" dxfId="9047" priority="696">
      <formula>AND(IF(OR($Q75=1,$Q75=2),1,0),IF($X75&lt;=20,1,0))</formula>
    </cfRule>
    <cfRule type="expression" dxfId="9046" priority="697">
      <formula>AND(IF($Q75=2,1,0),IF($X75&lt;30,1,0))</formula>
    </cfRule>
    <cfRule type="expression" dxfId="9045" priority="698">
      <formula>AND(IF($Q75=3,1,0),IF($X75&lt;30,1,0))</formula>
    </cfRule>
    <cfRule type="expression" dxfId="9044" priority="699">
      <formula>AND(IF($Q75=3,1,IF($Q75=4,1,0)),IF($F75&lt;=85,1,0))</formula>
    </cfRule>
  </conditionalFormatting>
  <conditionalFormatting sqref="AI75">
    <cfRule type="expression" dxfId="9043" priority="692">
      <formula>AND(IF(OR($Q75=1,$Q75=2),1,0),IF($X75&lt;=20,1,0))</formula>
    </cfRule>
    <cfRule type="expression" dxfId="9042" priority="693">
      <formula>AND(IF($Q75=2,1,0),IF($X75&lt;30,1,0))</formula>
    </cfRule>
    <cfRule type="expression" dxfId="9041" priority="694">
      <formula>AND(IF($Q75=3,1,0),IF($X75&lt;30,1,0))</formula>
    </cfRule>
    <cfRule type="expression" dxfId="9040" priority="695">
      <formula>AND(IF($Q75=3,1,IF($Q75=4,1,0)),IF($F75&lt;=85,1,0))</formula>
    </cfRule>
  </conditionalFormatting>
  <conditionalFormatting sqref="AV76">
    <cfRule type="expression" dxfId="9039" priority="690">
      <formula>AV76="X"</formula>
    </cfRule>
    <cfRule type="expression" dxfId="9038" priority="691">
      <formula>AV76="후보"</formula>
    </cfRule>
  </conditionalFormatting>
  <conditionalFormatting sqref="AC76 N76">
    <cfRule type="cellIs" dxfId="9037" priority="687" operator="greaterThan">
      <formula>0.9</formula>
    </cfRule>
    <cfRule type="cellIs" dxfId="9036" priority="688" operator="greaterThan">
      <formula>0.85</formula>
    </cfRule>
  </conditionalFormatting>
  <conditionalFormatting sqref="AV77">
    <cfRule type="expression" dxfId="9035" priority="685">
      <formula>AV77="X"</formula>
    </cfRule>
    <cfRule type="expression" dxfId="9034" priority="686">
      <formula>AV77="후보"</formula>
    </cfRule>
  </conditionalFormatting>
  <conditionalFormatting sqref="AC77">
    <cfRule type="cellIs" dxfId="9033" priority="682" operator="greaterThan">
      <formula>0.9</formula>
    </cfRule>
    <cfRule type="cellIs" dxfId="9032" priority="683" operator="greaterThan">
      <formula>0.85</formula>
    </cfRule>
  </conditionalFormatting>
  <conditionalFormatting sqref="N77">
    <cfRule type="cellIs" dxfId="9031" priority="680" operator="greaterThan">
      <formula>0.9</formula>
    </cfRule>
    <cfRule type="cellIs" dxfId="9030" priority="681" operator="greaterThan">
      <formula>0.85</formula>
    </cfRule>
  </conditionalFormatting>
  <conditionalFormatting sqref="E77">
    <cfRule type="expression" dxfId="9029" priority="676">
      <formula>AND(IF(OR($Q77=1,$Q77=2),1,0),IF($X77&lt;=20,1,0))</formula>
    </cfRule>
    <cfRule type="expression" dxfId="9028" priority="677">
      <formula>AND(IF($Q77=2,1,0),IF($X77&lt;30,1,0))</formula>
    </cfRule>
    <cfRule type="expression" dxfId="9027" priority="678">
      <formula>AND(IF($Q77=3,1,0),IF($X77&lt;30,1,0))</formula>
    </cfRule>
    <cfRule type="expression" dxfId="9026" priority="679">
      <formula>AND(IF($Q77=3,1,IF($Q77=4,1,0)),IF($F77&lt;=85,1,0))</formula>
    </cfRule>
  </conditionalFormatting>
  <conditionalFormatting sqref="X77">
    <cfRule type="expression" dxfId="9025" priority="672">
      <formula>AND(IF(OR($Q77=1,$Q77=2),1,0),IF($X77&lt;=20,1,0))</formula>
    </cfRule>
    <cfRule type="expression" dxfId="9024" priority="673">
      <formula>AND(IF($Q77=2,1,0),IF($X77&lt;30,1,0))</formula>
    </cfRule>
    <cfRule type="expression" dxfId="9023" priority="674">
      <formula>AND(IF($Q77=3,1,0),IF($X77&lt;30,1,0))</formula>
    </cfRule>
    <cfRule type="expression" dxfId="9022" priority="675">
      <formula>AND(IF($Q77=3,1,IF($Q77=4,1,0)),IF($F77&lt;=85,1,0))</formula>
    </cfRule>
  </conditionalFormatting>
  <conditionalFormatting sqref="AI77">
    <cfRule type="expression" dxfId="9021" priority="668">
      <formula>AND(IF(OR($Q77=1,$Q77=2),1,0),IF($X77&lt;=20,1,0))</formula>
    </cfRule>
    <cfRule type="expression" dxfId="9020" priority="669">
      <formula>AND(IF($Q77=2,1,0),IF($X77&lt;30,1,0))</formula>
    </cfRule>
    <cfRule type="expression" dxfId="9019" priority="670">
      <formula>AND(IF($Q77=3,1,0),IF($X77&lt;30,1,0))</formula>
    </cfRule>
    <cfRule type="expression" dxfId="9018" priority="671">
      <formula>AND(IF($Q77=3,1,IF($Q77=4,1,0)),IF($F77&lt;=85,1,0))</formula>
    </cfRule>
  </conditionalFormatting>
  <conditionalFormatting sqref="AV78">
    <cfRule type="expression" dxfId="9017" priority="666">
      <formula>AV78="X"</formula>
    </cfRule>
    <cfRule type="expression" dxfId="9016" priority="667">
      <formula>AV78="후보"</formula>
    </cfRule>
  </conditionalFormatting>
  <conditionalFormatting sqref="AC78">
    <cfRule type="cellIs" dxfId="9015" priority="663" operator="greaterThan">
      <formula>0.9</formula>
    </cfRule>
    <cfRule type="cellIs" dxfId="9014" priority="664" operator="greaterThan">
      <formula>0.85</formula>
    </cfRule>
  </conditionalFormatting>
  <conditionalFormatting sqref="N78">
    <cfRule type="cellIs" dxfId="9013" priority="661" operator="greaterThan">
      <formula>0.9</formula>
    </cfRule>
    <cfRule type="cellIs" dxfId="9012" priority="662" operator="greaterThan">
      <formula>0.85</formula>
    </cfRule>
  </conditionalFormatting>
  <conditionalFormatting sqref="E78">
    <cfRule type="expression" dxfId="9011" priority="657">
      <formula>AND(IF(OR($Q78=1,$Q78=2),1,0),IF($X78&lt;=20,1,0))</formula>
    </cfRule>
    <cfRule type="expression" dxfId="9010" priority="658">
      <formula>AND(IF($Q78=2,1,0),IF($X78&lt;30,1,0))</formula>
    </cfRule>
    <cfRule type="expression" dxfId="9009" priority="659">
      <formula>AND(IF($Q78=3,1,0),IF($X78&lt;30,1,0))</formula>
    </cfRule>
    <cfRule type="expression" dxfId="9008" priority="660">
      <formula>AND(IF($Q78=3,1,IF($Q78=4,1,0)),IF($F78&lt;=85,1,0))</formula>
    </cfRule>
  </conditionalFormatting>
  <conditionalFormatting sqref="X78">
    <cfRule type="expression" dxfId="9007" priority="653">
      <formula>AND(IF(OR($Q78=1,$Q78=2),1,0),IF($X78&lt;=20,1,0))</formula>
    </cfRule>
    <cfRule type="expression" dxfId="9006" priority="654">
      <formula>AND(IF($Q78=2,1,0),IF($X78&lt;30,1,0))</formula>
    </cfRule>
    <cfRule type="expression" dxfId="9005" priority="655">
      <formula>AND(IF($Q78=3,1,0),IF($X78&lt;30,1,0))</formula>
    </cfRule>
    <cfRule type="expression" dxfId="9004" priority="656">
      <formula>AND(IF($Q78=3,1,IF($Q78=4,1,0)),IF($F78&lt;=85,1,0))</formula>
    </cfRule>
  </conditionalFormatting>
  <conditionalFormatting sqref="AI78">
    <cfRule type="expression" dxfId="9003" priority="649">
      <formula>AND(IF(OR($Q78=1,$Q78=2),1,0),IF($X78&lt;=20,1,0))</formula>
    </cfRule>
    <cfRule type="expression" dxfId="9002" priority="650">
      <formula>AND(IF($Q78=2,1,0),IF($X78&lt;30,1,0))</formula>
    </cfRule>
    <cfRule type="expression" dxfId="9001" priority="651">
      <formula>AND(IF($Q78=3,1,0),IF($X78&lt;30,1,0))</formula>
    </cfRule>
    <cfRule type="expression" dxfId="9000" priority="652">
      <formula>AND(IF($Q78=3,1,IF($Q78=4,1,0)),IF($F78&lt;=85,1,0))</formula>
    </cfRule>
  </conditionalFormatting>
  <conditionalFormatting sqref="AV79">
    <cfRule type="expression" dxfId="8999" priority="647">
      <formula>AV79="X"</formula>
    </cfRule>
    <cfRule type="expression" dxfId="8998" priority="648">
      <formula>AV79="후보"</formula>
    </cfRule>
  </conditionalFormatting>
  <conditionalFormatting sqref="AC79">
    <cfRule type="cellIs" dxfId="8997" priority="644" operator="greaterThan">
      <formula>0.9</formula>
    </cfRule>
    <cfRule type="cellIs" dxfId="8996" priority="645" operator="greaterThan">
      <formula>0.85</formula>
    </cfRule>
  </conditionalFormatting>
  <conditionalFormatting sqref="N79">
    <cfRule type="cellIs" dxfId="8995" priority="642" operator="greaterThan">
      <formula>0.9</formula>
    </cfRule>
    <cfRule type="cellIs" dxfId="8994" priority="643" operator="greaterThan">
      <formula>0.85</formula>
    </cfRule>
  </conditionalFormatting>
  <conditionalFormatting sqref="E79">
    <cfRule type="expression" dxfId="8993" priority="638">
      <formula>AND(IF(OR($Q79=1,$Q79=2),1,0),IF($X79&lt;=20,1,0))</formula>
    </cfRule>
    <cfRule type="expression" dxfId="8992" priority="639">
      <formula>AND(IF($Q79=2,1,0),IF($X79&lt;30,1,0))</formula>
    </cfRule>
    <cfRule type="expression" dxfId="8991" priority="640">
      <formula>AND(IF($Q79=3,1,0),IF($X79&lt;30,1,0))</formula>
    </cfRule>
    <cfRule type="expression" dxfId="8990" priority="641">
      <formula>AND(IF($Q79=3,1,IF($Q79=4,1,0)),IF($F79&lt;=85,1,0))</formula>
    </cfRule>
  </conditionalFormatting>
  <conditionalFormatting sqref="X79">
    <cfRule type="expression" dxfId="8989" priority="634">
      <formula>AND(IF(OR($Q79=1,$Q79=2),1,0),IF($X79&lt;=20,1,0))</formula>
    </cfRule>
    <cfRule type="expression" dxfId="8988" priority="635">
      <formula>AND(IF($Q79=2,1,0),IF($X79&lt;30,1,0))</formula>
    </cfRule>
    <cfRule type="expression" dxfId="8987" priority="636">
      <formula>AND(IF($Q79=3,1,0),IF($X79&lt;30,1,0))</formula>
    </cfRule>
    <cfRule type="expression" dxfId="8986" priority="637">
      <formula>AND(IF($Q79=3,1,IF($Q79=4,1,0)),IF($F79&lt;=85,1,0))</formula>
    </cfRule>
  </conditionalFormatting>
  <conditionalFormatting sqref="AI79">
    <cfRule type="expression" dxfId="8985" priority="630">
      <formula>AND(IF(OR($Q79=1,$Q79=2),1,0),IF($X79&lt;=20,1,0))</formula>
    </cfRule>
    <cfRule type="expression" dxfId="8984" priority="631">
      <formula>AND(IF($Q79=2,1,0),IF($X79&lt;30,1,0))</formula>
    </cfRule>
    <cfRule type="expression" dxfId="8983" priority="632">
      <formula>AND(IF($Q79=3,1,0),IF($X79&lt;30,1,0))</formula>
    </cfRule>
    <cfRule type="expression" dxfId="8982" priority="633">
      <formula>AND(IF($Q79=3,1,IF($Q79=4,1,0)),IF($F79&lt;=85,1,0))</formula>
    </cfRule>
  </conditionalFormatting>
  <conditionalFormatting sqref="AV80">
    <cfRule type="expression" dxfId="8981" priority="628">
      <formula>AV80="X"</formula>
    </cfRule>
    <cfRule type="expression" dxfId="8980" priority="629">
      <formula>AV80="후보"</formula>
    </cfRule>
  </conditionalFormatting>
  <conditionalFormatting sqref="AC80 N80">
    <cfRule type="cellIs" dxfId="8979" priority="625" operator="greaterThan">
      <formula>0.9</formula>
    </cfRule>
    <cfRule type="cellIs" dxfId="8978" priority="626" operator="greaterThan">
      <formula>0.85</formula>
    </cfRule>
  </conditionalFormatting>
  <conditionalFormatting sqref="AV81">
    <cfRule type="expression" dxfId="8977" priority="623">
      <formula>AV81="X"</formula>
    </cfRule>
    <cfRule type="expression" dxfId="8976" priority="624">
      <formula>AV81="후보"</formula>
    </cfRule>
  </conditionalFormatting>
  <conditionalFormatting sqref="AC81">
    <cfRule type="cellIs" dxfId="8975" priority="620" operator="greaterThan">
      <formula>0.9</formula>
    </cfRule>
    <cfRule type="cellIs" dxfId="8974" priority="621" operator="greaterThan">
      <formula>0.85</formula>
    </cfRule>
  </conditionalFormatting>
  <conditionalFormatting sqref="N81">
    <cfRule type="cellIs" dxfId="8973" priority="618" operator="greaterThan">
      <formula>0.9</formula>
    </cfRule>
    <cfRule type="cellIs" dxfId="8972" priority="619" operator="greaterThan">
      <formula>0.85</formula>
    </cfRule>
  </conditionalFormatting>
  <conditionalFormatting sqref="E81">
    <cfRule type="expression" dxfId="8971" priority="614">
      <formula>AND(IF(OR($Q81=1,$Q81=2),1,0),IF($X81&lt;=20,1,0))</formula>
    </cfRule>
    <cfRule type="expression" dxfId="8970" priority="615">
      <formula>AND(IF($Q81=2,1,0),IF($X81&lt;30,1,0))</formula>
    </cfRule>
    <cfRule type="expression" dxfId="8969" priority="616">
      <formula>AND(IF($Q81=3,1,0),IF($X81&lt;30,1,0))</formula>
    </cfRule>
    <cfRule type="expression" dxfId="8968" priority="617">
      <formula>AND(IF($Q81=3,1,IF($Q81=4,1,0)),IF($F81&lt;=85,1,0))</formula>
    </cfRule>
  </conditionalFormatting>
  <conditionalFormatting sqref="X81">
    <cfRule type="expression" dxfId="8967" priority="610">
      <formula>AND(IF(OR($Q81=1,$Q81=2),1,0),IF($X81&lt;=20,1,0))</formula>
    </cfRule>
    <cfRule type="expression" dxfId="8966" priority="611">
      <formula>AND(IF($Q81=2,1,0),IF($X81&lt;30,1,0))</formula>
    </cfRule>
    <cfRule type="expression" dxfId="8965" priority="612">
      <formula>AND(IF($Q81=3,1,0),IF($X81&lt;30,1,0))</formula>
    </cfRule>
    <cfRule type="expression" dxfId="8964" priority="613">
      <formula>AND(IF($Q81=3,1,IF($Q81=4,1,0)),IF($F81&lt;=85,1,0))</formula>
    </cfRule>
  </conditionalFormatting>
  <conditionalFormatting sqref="AI81">
    <cfRule type="expression" dxfId="8963" priority="606">
      <formula>AND(IF(OR($Q81=1,$Q81=2),1,0),IF($X81&lt;=20,1,0))</formula>
    </cfRule>
    <cfRule type="expression" dxfId="8962" priority="607">
      <formula>AND(IF($Q81=2,1,0),IF($X81&lt;30,1,0))</formula>
    </cfRule>
    <cfRule type="expression" dxfId="8961" priority="608">
      <formula>AND(IF($Q81=3,1,0),IF($X81&lt;30,1,0))</formula>
    </cfRule>
    <cfRule type="expression" dxfId="8960" priority="609">
      <formula>AND(IF($Q81=3,1,IF($Q81=4,1,0)),IF($F81&lt;=85,1,0))</formula>
    </cfRule>
  </conditionalFormatting>
  <conditionalFormatting sqref="AV82">
    <cfRule type="expression" dxfId="8959" priority="604">
      <formula>AV82="X"</formula>
    </cfRule>
    <cfRule type="expression" dxfId="8958" priority="605">
      <formula>AV82="후보"</formula>
    </cfRule>
  </conditionalFormatting>
  <conditionalFormatting sqref="AC82">
    <cfRule type="cellIs" dxfId="8957" priority="601" operator="greaterThan">
      <formula>0.9</formula>
    </cfRule>
    <cfRule type="cellIs" dxfId="8956" priority="602" operator="greaterThan">
      <formula>0.85</formula>
    </cfRule>
  </conditionalFormatting>
  <conditionalFormatting sqref="N82">
    <cfRule type="cellIs" dxfId="8955" priority="599" operator="greaterThan">
      <formula>0.9</formula>
    </cfRule>
    <cfRule type="cellIs" dxfId="8954" priority="600" operator="greaterThan">
      <formula>0.85</formula>
    </cfRule>
  </conditionalFormatting>
  <conditionalFormatting sqref="E82">
    <cfRule type="expression" dxfId="8953" priority="595">
      <formula>AND(IF(OR($Q82=1,$Q82=2),1,0),IF($X82&lt;=20,1,0))</formula>
    </cfRule>
    <cfRule type="expression" dxfId="8952" priority="596">
      <formula>AND(IF($Q82=2,1,0),IF($X82&lt;30,1,0))</formula>
    </cfRule>
    <cfRule type="expression" dxfId="8951" priority="597">
      <formula>AND(IF($Q82=3,1,0),IF($X82&lt;30,1,0))</formula>
    </cfRule>
    <cfRule type="expression" dxfId="8950" priority="598">
      <formula>AND(IF($Q82=3,1,IF($Q82=4,1,0)),IF($F82&lt;=85,1,0))</formula>
    </cfRule>
  </conditionalFormatting>
  <conditionalFormatting sqref="X82">
    <cfRule type="expression" dxfId="8949" priority="591">
      <formula>AND(IF(OR($Q82=1,$Q82=2),1,0),IF($X82&lt;=20,1,0))</formula>
    </cfRule>
    <cfRule type="expression" dxfId="8948" priority="592">
      <formula>AND(IF($Q82=2,1,0),IF($X82&lt;30,1,0))</formula>
    </cfRule>
    <cfRule type="expression" dxfId="8947" priority="593">
      <formula>AND(IF($Q82=3,1,0),IF($X82&lt;30,1,0))</formula>
    </cfRule>
    <cfRule type="expression" dxfId="8946" priority="594">
      <formula>AND(IF($Q82=3,1,IF($Q82=4,1,0)),IF($F82&lt;=85,1,0))</formula>
    </cfRule>
  </conditionalFormatting>
  <conditionalFormatting sqref="AI82">
    <cfRule type="expression" dxfId="8945" priority="587">
      <formula>AND(IF(OR($Q82=1,$Q82=2),1,0),IF($X82&lt;=20,1,0))</formula>
    </cfRule>
    <cfRule type="expression" dxfId="8944" priority="588">
      <formula>AND(IF($Q82=2,1,0),IF($X82&lt;30,1,0))</formula>
    </cfRule>
    <cfRule type="expression" dxfId="8943" priority="589">
      <formula>AND(IF($Q82=3,1,0),IF($X82&lt;30,1,0))</formula>
    </cfRule>
    <cfRule type="expression" dxfId="8942" priority="590">
      <formula>AND(IF($Q82=3,1,IF($Q82=4,1,0)),IF($F82&lt;=85,1,0))</formula>
    </cfRule>
  </conditionalFormatting>
  <conditionalFormatting sqref="AV83">
    <cfRule type="expression" dxfId="8941" priority="585">
      <formula>AV83="X"</formula>
    </cfRule>
    <cfRule type="expression" dxfId="8940" priority="586">
      <formula>AV83="후보"</formula>
    </cfRule>
  </conditionalFormatting>
  <conditionalFormatting sqref="AC83 N83">
    <cfRule type="cellIs" dxfId="8939" priority="582" operator="greaterThan">
      <formula>0.9</formula>
    </cfRule>
    <cfRule type="cellIs" dxfId="8938" priority="583" operator="greaterThan">
      <formula>0.85</formula>
    </cfRule>
  </conditionalFormatting>
  <conditionalFormatting sqref="AV84">
    <cfRule type="expression" dxfId="8937" priority="580">
      <formula>AV84="X"</formula>
    </cfRule>
    <cfRule type="expression" dxfId="8936" priority="581">
      <formula>AV84="후보"</formula>
    </cfRule>
  </conditionalFormatting>
  <conditionalFormatting sqref="AC84">
    <cfRule type="cellIs" dxfId="8935" priority="577" operator="greaterThan">
      <formula>0.9</formula>
    </cfRule>
    <cfRule type="cellIs" dxfId="8934" priority="578" operator="greaterThan">
      <formula>0.85</formula>
    </cfRule>
  </conditionalFormatting>
  <conditionalFormatting sqref="N84">
    <cfRule type="cellIs" dxfId="8933" priority="575" operator="greaterThan">
      <formula>0.9</formula>
    </cfRule>
    <cfRule type="cellIs" dxfId="8932" priority="576" operator="greaterThan">
      <formula>0.85</formula>
    </cfRule>
  </conditionalFormatting>
  <conditionalFormatting sqref="E84">
    <cfRule type="expression" dxfId="8931" priority="571">
      <formula>AND(IF(OR($Q84=1,$Q84=2),1,0),IF($X84&lt;=20,1,0))</formula>
    </cfRule>
    <cfRule type="expression" dxfId="8930" priority="572">
      <formula>AND(IF($Q84=2,1,0),IF($X84&lt;30,1,0))</formula>
    </cfRule>
    <cfRule type="expression" dxfId="8929" priority="573">
      <formula>AND(IF($Q84=3,1,0),IF($X84&lt;30,1,0))</formula>
    </cfRule>
    <cfRule type="expression" dxfId="8928" priority="574">
      <formula>AND(IF($Q84=3,1,IF($Q84=4,1,0)),IF($F84&lt;=85,1,0))</formula>
    </cfRule>
  </conditionalFormatting>
  <conditionalFormatting sqref="X84">
    <cfRule type="expression" dxfId="8927" priority="567">
      <formula>AND(IF(OR($Q84=1,$Q84=2),1,0),IF($X84&lt;=20,1,0))</formula>
    </cfRule>
    <cfRule type="expression" dxfId="8926" priority="568">
      <formula>AND(IF($Q84=2,1,0),IF($X84&lt;30,1,0))</formula>
    </cfRule>
    <cfRule type="expression" dxfId="8925" priority="569">
      <formula>AND(IF($Q84=3,1,0),IF($X84&lt;30,1,0))</formula>
    </cfRule>
    <cfRule type="expression" dxfId="8924" priority="570">
      <formula>AND(IF($Q84=3,1,IF($Q84=4,1,0)),IF($F84&lt;=85,1,0))</formula>
    </cfRule>
  </conditionalFormatting>
  <conditionalFormatting sqref="AI84">
    <cfRule type="expression" dxfId="8923" priority="563">
      <formula>AND(IF(OR($Q84=1,$Q84=2),1,0),IF($X84&lt;=20,1,0))</formula>
    </cfRule>
    <cfRule type="expression" dxfId="8922" priority="564">
      <formula>AND(IF($Q84=2,1,0),IF($X84&lt;30,1,0))</formula>
    </cfRule>
    <cfRule type="expression" dxfId="8921" priority="565">
      <formula>AND(IF($Q84=3,1,0),IF($X84&lt;30,1,0))</formula>
    </cfRule>
    <cfRule type="expression" dxfId="8920" priority="566">
      <formula>AND(IF($Q84=3,1,IF($Q84=4,1,0)),IF($F84&lt;=85,1,0))</formula>
    </cfRule>
  </conditionalFormatting>
  <conditionalFormatting sqref="AV85">
    <cfRule type="expression" dxfId="8919" priority="561">
      <formula>AV85="X"</formula>
    </cfRule>
    <cfRule type="expression" dxfId="8918" priority="562">
      <formula>AV85="후보"</formula>
    </cfRule>
  </conditionalFormatting>
  <conditionalFormatting sqref="AC85">
    <cfRule type="cellIs" dxfId="8917" priority="558" operator="greaterThan">
      <formula>0.9</formula>
    </cfRule>
    <cfRule type="cellIs" dxfId="8916" priority="559" operator="greaterThan">
      <formula>0.85</formula>
    </cfRule>
  </conditionalFormatting>
  <conditionalFormatting sqref="N85">
    <cfRule type="cellIs" dxfId="8915" priority="556" operator="greaterThan">
      <formula>0.9</formula>
    </cfRule>
    <cfRule type="cellIs" dxfId="8914" priority="557" operator="greaterThan">
      <formula>0.85</formula>
    </cfRule>
  </conditionalFormatting>
  <conditionalFormatting sqref="E85">
    <cfRule type="expression" dxfId="8913" priority="552">
      <formula>AND(IF(OR($Q85=1,$Q85=2),1,0),IF($X85&lt;=20,1,0))</formula>
    </cfRule>
    <cfRule type="expression" dxfId="8912" priority="553">
      <formula>AND(IF($Q85=2,1,0),IF($X85&lt;30,1,0))</formula>
    </cfRule>
    <cfRule type="expression" dxfId="8911" priority="554">
      <formula>AND(IF($Q85=3,1,0),IF($X85&lt;30,1,0))</formula>
    </cfRule>
    <cfRule type="expression" dxfId="8910" priority="555">
      <formula>AND(IF($Q85=3,1,IF($Q85=4,1,0)),IF($F85&lt;=85,1,0))</formula>
    </cfRule>
  </conditionalFormatting>
  <conditionalFormatting sqref="X85">
    <cfRule type="expression" dxfId="8909" priority="548">
      <formula>AND(IF(OR($Q85=1,$Q85=2),1,0),IF($X85&lt;=20,1,0))</formula>
    </cfRule>
    <cfRule type="expression" dxfId="8908" priority="549">
      <formula>AND(IF($Q85=2,1,0),IF($X85&lt;30,1,0))</formula>
    </cfRule>
    <cfRule type="expression" dxfId="8907" priority="550">
      <formula>AND(IF($Q85=3,1,0),IF($X85&lt;30,1,0))</formula>
    </cfRule>
    <cfRule type="expression" dxfId="8906" priority="551">
      <formula>AND(IF($Q85=3,1,IF($Q85=4,1,0)),IF($F85&lt;=85,1,0))</formula>
    </cfRule>
  </conditionalFormatting>
  <conditionalFormatting sqref="AI85">
    <cfRule type="expression" dxfId="8905" priority="544">
      <formula>AND(IF(OR($Q85=1,$Q85=2),1,0),IF($X85&lt;=20,1,0))</formula>
    </cfRule>
    <cfRule type="expression" dxfId="8904" priority="545">
      <formula>AND(IF($Q85=2,1,0),IF($X85&lt;30,1,0))</formula>
    </cfRule>
    <cfRule type="expression" dxfId="8903" priority="546">
      <formula>AND(IF($Q85=3,1,0),IF($X85&lt;30,1,0))</formula>
    </cfRule>
    <cfRule type="expression" dxfId="8902" priority="547">
      <formula>AND(IF($Q85=3,1,IF($Q85=4,1,0)),IF($F85&lt;=85,1,0))</formula>
    </cfRule>
  </conditionalFormatting>
  <conditionalFormatting sqref="AV86">
    <cfRule type="expression" dxfId="8901" priority="542">
      <formula>AV86="X"</formula>
    </cfRule>
    <cfRule type="expression" dxfId="8900" priority="543">
      <formula>AV86="후보"</formula>
    </cfRule>
  </conditionalFormatting>
  <conditionalFormatting sqref="AC86">
    <cfRule type="cellIs" dxfId="8899" priority="539" operator="greaterThan">
      <formula>0.9</formula>
    </cfRule>
    <cfRule type="cellIs" dxfId="8898" priority="540" operator="greaterThan">
      <formula>0.85</formula>
    </cfRule>
  </conditionalFormatting>
  <conditionalFormatting sqref="N86">
    <cfRule type="cellIs" dxfId="8897" priority="537" operator="greaterThan">
      <formula>0.9</formula>
    </cfRule>
    <cfRule type="cellIs" dxfId="8896" priority="538" operator="greaterThan">
      <formula>0.85</formula>
    </cfRule>
  </conditionalFormatting>
  <conditionalFormatting sqref="E86">
    <cfRule type="expression" dxfId="8895" priority="533">
      <formula>AND(IF(OR($Q86=1,$Q86=2),1,0),IF($X86&lt;=20,1,0))</formula>
    </cfRule>
    <cfRule type="expression" dxfId="8894" priority="534">
      <formula>AND(IF($Q86=2,1,0),IF($X86&lt;30,1,0))</formula>
    </cfRule>
    <cfRule type="expression" dxfId="8893" priority="535">
      <formula>AND(IF($Q86=3,1,0),IF($X86&lt;30,1,0))</formula>
    </cfRule>
    <cfRule type="expression" dxfId="8892" priority="536">
      <formula>AND(IF($Q86=3,1,IF($Q86=4,1,0)),IF($F86&lt;=85,1,0))</formula>
    </cfRule>
  </conditionalFormatting>
  <conditionalFormatting sqref="X86">
    <cfRule type="expression" dxfId="8891" priority="529">
      <formula>AND(IF(OR($Q86=1,$Q86=2),1,0),IF($X86&lt;=20,1,0))</formula>
    </cfRule>
    <cfRule type="expression" dxfId="8890" priority="530">
      <formula>AND(IF($Q86=2,1,0),IF($X86&lt;30,1,0))</formula>
    </cfRule>
    <cfRule type="expression" dxfId="8889" priority="531">
      <formula>AND(IF($Q86=3,1,0),IF($X86&lt;30,1,0))</formula>
    </cfRule>
    <cfRule type="expression" dxfId="8888" priority="532">
      <formula>AND(IF($Q86=3,1,IF($Q86=4,1,0)),IF($F86&lt;=85,1,0))</formula>
    </cfRule>
  </conditionalFormatting>
  <conditionalFormatting sqref="AI86">
    <cfRule type="expression" dxfId="8887" priority="525">
      <formula>AND(IF(OR($Q86=1,$Q86=2),1,0),IF($X86&lt;=20,1,0))</formula>
    </cfRule>
    <cfRule type="expression" dxfId="8886" priority="526">
      <formula>AND(IF($Q86=2,1,0),IF($X86&lt;30,1,0))</formula>
    </cfRule>
    <cfRule type="expression" dxfId="8885" priority="527">
      <formula>AND(IF($Q86=3,1,0),IF($X86&lt;30,1,0))</formula>
    </cfRule>
    <cfRule type="expression" dxfId="8884" priority="528">
      <formula>AND(IF($Q86=3,1,IF($Q86=4,1,0)),IF($F86&lt;=85,1,0))</formula>
    </cfRule>
  </conditionalFormatting>
  <conditionalFormatting sqref="AV87">
    <cfRule type="expression" dxfId="8883" priority="523">
      <formula>AV87="X"</formula>
    </cfRule>
    <cfRule type="expression" dxfId="8882" priority="524">
      <formula>AV87="후보"</formula>
    </cfRule>
  </conditionalFormatting>
  <conditionalFormatting sqref="AC87">
    <cfRule type="cellIs" dxfId="8881" priority="520" operator="greaterThan">
      <formula>0.9</formula>
    </cfRule>
    <cfRule type="cellIs" dxfId="8880" priority="521" operator="greaterThan">
      <formula>0.85</formula>
    </cfRule>
  </conditionalFormatting>
  <conditionalFormatting sqref="N87">
    <cfRule type="cellIs" dxfId="8879" priority="518" operator="greaterThan">
      <formula>0.9</formula>
    </cfRule>
    <cfRule type="cellIs" dxfId="8878" priority="519" operator="greaterThan">
      <formula>0.85</formula>
    </cfRule>
  </conditionalFormatting>
  <conditionalFormatting sqref="E87">
    <cfRule type="expression" dxfId="8877" priority="514">
      <formula>AND(IF(OR($Q87=1,$Q87=2),1,0),IF($X87&lt;=20,1,0))</formula>
    </cfRule>
    <cfRule type="expression" dxfId="8876" priority="515">
      <formula>AND(IF($Q87=2,1,0),IF($X87&lt;30,1,0))</formula>
    </cfRule>
    <cfRule type="expression" dxfId="8875" priority="516">
      <formula>AND(IF($Q87=3,1,0),IF($X87&lt;30,1,0))</formula>
    </cfRule>
    <cfRule type="expression" dxfId="8874" priority="517">
      <formula>AND(IF($Q87=3,1,IF($Q87=4,1,0)),IF($F87&lt;=85,1,0))</formula>
    </cfRule>
  </conditionalFormatting>
  <conditionalFormatting sqref="X87">
    <cfRule type="expression" dxfId="8873" priority="510">
      <formula>AND(IF(OR($Q87=1,$Q87=2),1,0),IF($X87&lt;=20,1,0))</formula>
    </cfRule>
    <cfRule type="expression" dxfId="8872" priority="511">
      <formula>AND(IF($Q87=2,1,0),IF($X87&lt;30,1,0))</formula>
    </cfRule>
    <cfRule type="expression" dxfId="8871" priority="512">
      <formula>AND(IF($Q87=3,1,0),IF($X87&lt;30,1,0))</formula>
    </cfRule>
    <cfRule type="expression" dxfId="8870" priority="513">
      <formula>AND(IF($Q87=3,1,IF($Q87=4,1,0)),IF($F87&lt;=85,1,0))</formula>
    </cfRule>
  </conditionalFormatting>
  <conditionalFormatting sqref="AI87">
    <cfRule type="expression" dxfId="8869" priority="506">
      <formula>AND(IF(OR($Q87=1,$Q87=2),1,0),IF($X87&lt;=20,1,0))</formula>
    </cfRule>
    <cfRule type="expression" dxfId="8868" priority="507">
      <formula>AND(IF($Q87=2,1,0),IF($X87&lt;30,1,0))</formula>
    </cfRule>
    <cfRule type="expression" dxfId="8867" priority="508">
      <formula>AND(IF($Q87=3,1,0),IF($X87&lt;30,1,0))</formula>
    </cfRule>
    <cfRule type="expression" dxfId="8866" priority="509">
      <formula>AND(IF($Q87=3,1,IF($Q87=4,1,0)),IF($F87&lt;=85,1,0))</formula>
    </cfRule>
  </conditionalFormatting>
  <conditionalFormatting sqref="AV88">
    <cfRule type="expression" dxfId="8865" priority="504">
      <formula>AV88="X"</formula>
    </cfRule>
    <cfRule type="expression" dxfId="8864" priority="505">
      <formula>AV88="후보"</formula>
    </cfRule>
  </conditionalFormatting>
  <conditionalFormatting sqref="AC88 N88">
    <cfRule type="cellIs" dxfId="8863" priority="501" operator="greaterThan">
      <formula>0.9</formula>
    </cfRule>
    <cfRule type="cellIs" dxfId="8862" priority="502" operator="greaterThan">
      <formula>0.85</formula>
    </cfRule>
  </conditionalFormatting>
  <conditionalFormatting sqref="AV89">
    <cfRule type="expression" dxfId="8861" priority="499">
      <formula>AV89="X"</formula>
    </cfRule>
    <cfRule type="expression" dxfId="8860" priority="500">
      <formula>AV89="후보"</formula>
    </cfRule>
  </conditionalFormatting>
  <conditionalFormatting sqref="AC89">
    <cfRule type="cellIs" dxfId="8859" priority="496" operator="greaterThan">
      <formula>0.9</formula>
    </cfRule>
    <cfRule type="cellIs" dxfId="8858" priority="497" operator="greaterThan">
      <formula>0.85</formula>
    </cfRule>
  </conditionalFormatting>
  <conditionalFormatting sqref="N89">
    <cfRule type="cellIs" dxfId="8857" priority="494" operator="greaterThan">
      <formula>0.9</formula>
    </cfRule>
    <cfRule type="cellIs" dxfId="8856" priority="495" operator="greaterThan">
      <formula>0.85</formula>
    </cfRule>
  </conditionalFormatting>
  <conditionalFormatting sqref="E89">
    <cfRule type="expression" dxfId="8855" priority="490">
      <formula>AND(IF(OR($Q89=1,$Q89=2),1,0),IF($X89&lt;=20,1,0))</formula>
    </cfRule>
    <cfRule type="expression" dxfId="8854" priority="491">
      <formula>AND(IF($Q89=2,1,0),IF($X89&lt;30,1,0))</formula>
    </cfRule>
    <cfRule type="expression" dxfId="8853" priority="492">
      <formula>AND(IF($Q89=3,1,0),IF($X89&lt;30,1,0))</formula>
    </cfRule>
    <cfRule type="expression" dxfId="8852" priority="493">
      <formula>AND(IF($Q89=3,1,IF($Q89=4,1,0)),IF($F89&lt;=85,1,0))</formula>
    </cfRule>
  </conditionalFormatting>
  <conditionalFormatting sqref="X89">
    <cfRule type="expression" dxfId="8851" priority="486">
      <formula>AND(IF(OR($Q89=1,$Q89=2),1,0),IF($X89&lt;=20,1,0))</formula>
    </cfRule>
    <cfRule type="expression" dxfId="8850" priority="487">
      <formula>AND(IF($Q89=2,1,0),IF($X89&lt;30,1,0))</formula>
    </cfRule>
    <cfRule type="expression" dxfId="8849" priority="488">
      <formula>AND(IF($Q89=3,1,0),IF($X89&lt;30,1,0))</formula>
    </cfRule>
    <cfRule type="expression" dxfId="8848" priority="489">
      <formula>AND(IF($Q89=3,1,IF($Q89=4,1,0)),IF($F89&lt;=85,1,0))</formula>
    </cfRule>
  </conditionalFormatting>
  <conditionalFormatting sqref="AI89">
    <cfRule type="expression" dxfId="8847" priority="482">
      <formula>AND(IF(OR($Q89=1,$Q89=2),1,0),IF($X89&lt;=20,1,0))</formula>
    </cfRule>
    <cfRule type="expression" dxfId="8846" priority="483">
      <formula>AND(IF($Q89=2,1,0),IF($X89&lt;30,1,0))</formula>
    </cfRule>
    <cfRule type="expression" dxfId="8845" priority="484">
      <formula>AND(IF($Q89=3,1,0),IF($X89&lt;30,1,0))</formula>
    </cfRule>
    <cfRule type="expression" dxfId="8844" priority="485">
      <formula>AND(IF($Q89=3,1,IF($Q89=4,1,0)),IF($F89&lt;=85,1,0))</formula>
    </cfRule>
  </conditionalFormatting>
  <conditionalFormatting sqref="AV90">
    <cfRule type="expression" dxfId="8843" priority="480">
      <formula>AV90="X"</formula>
    </cfRule>
    <cfRule type="expression" dxfId="8842" priority="481">
      <formula>AV90="후보"</formula>
    </cfRule>
  </conditionalFormatting>
  <conditionalFormatting sqref="AC90">
    <cfRule type="cellIs" dxfId="8841" priority="477" operator="greaterThan">
      <formula>0.9</formula>
    </cfRule>
    <cfRule type="cellIs" dxfId="8840" priority="478" operator="greaterThan">
      <formula>0.85</formula>
    </cfRule>
  </conditionalFormatting>
  <conditionalFormatting sqref="N90">
    <cfRule type="cellIs" dxfId="8839" priority="475" operator="greaterThan">
      <formula>0.9</formula>
    </cfRule>
    <cfRule type="cellIs" dxfId="8838" priority="476" operator="greaterThan">
      <formula>0.85</formula>
    </cfRule>
  </conditionalFormatting>
  <conditionalFormatting sqref="E90">
    <cfRule type="expression" dxfId="8837" priority="471">
      <formula>AND(IF(OR($Q90=1,$Q90=2),1,0),IF($X90&lt;=20,1,0))</formula>
    </cfRule>
    <cfRule type="expression" dxfId="8836" priority="472">
      <formula>AND(IF($Q90=2,1,0),IF($X90&lt;30,1,0))</formula>
    </cfRule>
    <cfRule type="expression" dxfId="8835" priority="473">
      <formula>AND(IF($Q90=3,1,0),IF($X90&lt;30,1,0))</formula>
    </cfRule>
    <cfRule type="expression" dxfId="8834" priority="474">
      <formula>AND(IF($Q90=3,1,IF($Q90=4,1,0)),IF($F90&lt;=85,1,0))</formula>
    </cfRule>
  </conditionalFormatting>
  <conditionalFormatting sqref="X90">
    <cfRule type="expression" dxfId="8833" priority="467">
      <formula>AND(IF(OR($Q90=1,$Q90=2),1,0),IF($X90&lt;=20,1,0))</formula>
    </cfRule>
    <cfRule type="expression" dxfId="8832" priority="468">
      <formula>AND(IF($Q90=2,1,0),IF($X90&lt;30,1,0))</formula>
    </cfRule>
    <cfRule type="expression" dxfId="8831" priority="469">
      <formula>AND(IF($Q90=3,1,0),IF($X90&lt;30,1,0))</formula>
    </cfRule>
    <cfRule type="expression" dxfId="8830" priority="470">
      <formula>AND(IF($Q90=3,1,IF($Q90=4,1,0)),IF($F90&lt;=85,1,0))</formula>
    </cfRule>
  </conditionalFormatting>
  <conditionalFormatting sqref="AI90">
    <cfRule type="expression" dxfId="8829" priority="463">
      <formula>AND(IF(OR($Q90=1,$Q90=2),1,0),IF($X90&lt;=20,1,0))</formula>
    </cfRule>
    <cfRule type="expression" dxfId="8828" priority="464">
      <formula>AND(IF($Q90=2,1,0),IF($X90&lt;30,1,0))</formula>
    </cfRule>
    <cfRule type="expression" dxfId="8827" priority="465">
      <formula>AND(IF($Q90=3,1,0),IF($X90&lt;30,1,0))</formula>
    </cfRule>
    <cfRule type="expression" dxfId="8826" priority="466">
      <formula>AND(IF($Q90=3,1,IF($Q90=4,1,0)),IF($F90&lt;=85,1,0))</formula>
    </cfRule>
  </conditionalFormatting>
  <conditionalFormatting sqref="AV91">
    <cfRule type="expression" dxfId="8825" priority="461">
      <formula>AV91="X"</formula>
    </cfRule>
    <cfRule type="expression" dxfId="8824" priority="462">
      <formula>AV91="후보"</formula>
    </cfRule>
  </conditionalFormatting>
  <conditionalFormatting sqref="AC91">
    <cfRule type="cellIs" dxfId="8823" priority="458" operator="greaterThan">
      <formula>0.9</formula>
    </cfRule>
    <cfRule type="cellIs" dxfId="8822" priority="459" operator="greaterThan">
      <formula>0.85</formula>
    </cfRule>
  </conditionalFormatting>
  <conditionalFormatting sqref="N91">
    <cfRule type="cellIs" dxfId="8821" priority="456" operator="greaterThan">
      <formula>0.9</formula>
    </cfRule>
    <cfRule type="cellIs" dxfId="8820" priority="457" operator="greaterThan">
      <formula>0.85</formula>
    </cfRule>
  </conditionalFormatting>
  <conditionalFormatting sqref="E91">
    <cfRule type="expression" dxfId="8819" priority="452">
      <formula>AND(IF(OR($Q91=1,$Q91=2),1,0),IF($X91&lt;=20,1,0))</formula>
    </cfRule>
    <cfRule type="expression" dxfId="8818" priority="453">
      <formula>AND(IF($Q91=2,1,0),IF($X91&lt;30,1,0))</formula>
    </cfRule>
    <cfRule type="expression" dxfId="8817" priority="454">
      <formula>AND(IF($Q91=3,1,0),IF($X91&lt;30,1,0))</formula>
    </cfRule>
    <cfRule type="expression" dxfId="8816" priority="455">
      <formula>AND(IF($Q91=3,1,IF($Q91=4,1,0)),IF($F91&lt;=85,1,0))</formula>
    </cfRule>
  </conditionalFormatting>
  <conditionalFormatting sqref="X91">
    <cfRule type="expression" dxfId="8815" priority="448">
      <formula>AND(IF(OR($Q91=1,$Q91=2),1,0),IF($X91&lt;=20,1,0))</formula>
    </cfRule>
    <cfRule type="expression" dxfId="8814" priority="449">
      <formula>AND(IF($Q91=2,1,0),IF($X91&lt;30,1,0))</formula>
    </cfRule>
    <cfRule type="expression" dxfId="8813" priority="450">
      <formula>AND(IF($Q91=3,1,0),IF($X91&lt;30,1,0))</formula>
    </cfRule>
    <cfRule type="expression" dxfId="8812" priority="451">
      <formula>AND(IF($Q91=3,1,IF($Q91=4,1,0)),IF($F91&lt;=85,1,0))</formula>
    </cfRule>
  </conditionalFormatting>
  <conditionalFormatting sqref="AI91">
    <cfRule type="expression" dxfId="8811" priority="444">
      <formula>AND(IF(OR($Q91=1,$Q91=2),1,0),IF($X91&lt;=20,1,0))</formula>
    </cfRule>
    <cfRule type="expression" dxfId="8810" priority="445">
      <formula>AND(IF($Q91=2,1,0),IF($X91&lt;30,1,0))</formula>
    </cfRule>
    <cfRule type="expression" dxfId="8809" priority="446">
      <formula>AND(IF($Q91=3,1,0),IF($X91&lt;30,1,0))</formula>
    </cfRule>
    <cfRule type="expression" dxfId="8808" priority="447">
      <formula>AND(IF($Q91=3,1,IF($Q91=4,1,0)),IF($F91&lt;=85,1,0))</formula>
    </cfRule>
  </conditionalFormatting>
  <conditionalFormatting sqref="AV92">
    <cfRule type="expression" dxfId="8807" priority="442">
      <formula>AV92="X"</formula>
    </cfRule>
    <cfRule type="expression" dxfId="8806" priority="443">
      <formula>AV92="후보"</formula>
    </cfRule>
  </conditionalFormatting>
  <conditionalFormatting sqref="AC92">
    <cfRule type="cellIs" dxfId="8805" priority="439" operator="greaterThan">
      <formula>0.9</formula>
    </cfRule>
    <cfRule type="cellIs" dxfId="8804" priority="440" operator="greaterThan">
      <formula>0.85</formula>
    </cfRule>
  </conditionalFormatting>
  <conditionalFormatting sqref="N92">
    <cfRule type="cellIs" dxfId="8803" priority="437" operator="greaterThan">
      <formula>0.9</formula>
    </cfRule>
    <cfRule type="cellIs" dxfId="8802" priority="438" operator="greaterThan">
      <formula>0.85</formula>
    </cfRule>
  </conditionalFormatting>
  <conditionalFormatting sqref="E92">
    <cfRule type="expression" dxfId="8801" priority="433">
      <formula>AND(IF(OR($Q92=1,$Q92=2),1,0),IF($X92&lt;=20,1,0))</formula>
    </cfRule>
    <cfRule type="expression" dxfId="8800" priority="434">
      <formula>AND(IF($Q92=2,1,0),IF($X92&lt;30,1,0))</formula>
    </cfRule>
    <cfRule type="expression" dxfId="8799" priority="435">
      <formula>AND(IF($Q92=3,1,0),IF($X92&lt;30,1,0))</formula>
    </cfRule>
    <cfRule type="expression" dxfId="8798" priority="436">
      <formula>AND(IF($Q92=3,1,IF($Q92=4,1,0)),IF($F92&lt;=85,1,0))</formula>
    </cfRule>
  </conditionalFormatting>
  <conditionalFormatting sqref="X92">
    <cfRule type="expression" dxfId="8797" priority="429">
      <formula>AND(IF(OR($Q92=1,$Q92=2),1,0),IF($X92&lt;=20,1,0))</formula>
    </cfRule>
    <cfRule type="expression" dxfId="8796" priority="430">
      <formula>AND(IF($Q92=2,1,0),IF($X92&lt;30,1,0))</formula>
    </cfRule>
    <cfRule type="expression" dxfId="8795" priority="431">
      <formula>AND(IF($Q92=3,1,0),IF($X92&lt;30,1,0))</formula>
    </cfRule>
    <cfRule type="expression" dxfId="8794" priority="432">
      <formula>AND(IF($Q92=3,1,IF($Q92=4,1,0)),IF($F92&lt;=85,1,0))</formula>
    </cfRule>
  </conditionalFormatting>
  <conditionalFormatting sqref="AI92">
    <cfRule type="expression" dxfId="8793" priority="425">
      <formula>AND(IF(OR($Q92=1,$Q92=2),1,0),IF($X92&lt;=20,1,0))</formula>
    </cfRule>
    <cfRule type="expression" dxfId="8792" priority="426">
      <formula>AND(IF($Q92=2,1,0),IF($X92&lt;30,1,0))</formula>
    </cfRule>
    <cfRule type="expression" dxfId="8791" priority="427">
      <formula>AND(IF($Q92=3,1,0),IF($X92&lt;30,1,0))</formula>
    </cfRule>
    <cfRule type="expression" dxfId="8790" priority="428">
      <formula>AND(IF($Q92=3,1,IF($Q92=4,1,0)),IF($F92&lt;=85,1,0))</formula>
    </cfRule>
  </conditionalFormatting>
  <conditionalFormatting sqref="AV93">
    <cfRule type="expression" dxfId="8789" priority="423">
      <formula>AV93="X"</formula>
    </cfRule>
    <cfRule type="expression" dxfId="8788" priority="424">
      <formula>AV93="후보"</formula>
    </cfRule>
  </conditionalFormatting>
  <conditionalFormatting sqref="AC93 N93">
    <cfRule type="cellIs" dxfId="8787" priority="420" operator="greaterThan">
      <formula>0.9</formula>
    </cfRule>
    <cfRule type="cellIs" dxfId="8786" priority="421" operator="greaterThan">
      <formula>0.85</formula>
    </cfRule>
  </conditionalFormatting>
  <conditionalFormatting sqref="AV94">
    <cfRule type="expression" dxfId="8785" priority="418">
      <formula>AV94="X"</formula>
    </cfRule>
    <cfRule type="expression" dxfId="8784" priority="419">
      <formula>AV94="후보"</formula>
    </cfRule>
  </conditionalFormatting>
  <conditionalFormatting sqref="AC94">
    <cfRule type="cellIs" dxfId="8783" priority="415" operator="greaterThan">
      <formula>0.9</formula>
    </cfRule>
    <cfRule type="cellIs" dxfId="8782" priority="416" operator="greaterThan">
      <formula>0.85</formula>
    </cfRule>
  </conditionalFormatting>
  <conditionalFormatting sqref="N94">
    <cfRule type="cellIs" dxfId="8781" priority="413" operator="greaterThan">
      <formula>0.9</formula>
    </cfRule>
    <cfRule type="cellIs" dxfId="8780" priority="414" operator="greaterThan">
      <formula>0.85</formula>
    </cfRule>
  </conditionalFormatting>
  <conditionalFormatting sqref="E94">
    <cfRule type="expression" dxfId="8779" priority="409">
      <formula>AND(IF(OR($Q94=1,$Q94=2),1,0),IF($X94&lt;=20,1,0))</formula>
    </cfRule>
    <cfRule type="expression" dxfId="8778" priority="410">
      <formula>AND(IF($Q94=2,1,0),IF($X94&lt;30,1,0))</formula>
    </cfRule>
    <cfRule type="expression" dxfId="8777" priority="411">
      <formula>AND(IF($Q94=3,1,0),IF($X94&lt;30,1,0))</formula>
    </cfRule>
    <cfRule type="expression" dxfId="8776" priority="412">
      <formula>AND(IF($Q94=3,1,IF($Q94=4,1,0)),IF($F94&lt;=85,1,0))</formula>
    </cfRule>
  </conditionalFormatting>
  <conditionalFormatting sqref="X94">
    <cfRule type="expression" dxfId="8775" priority="405">
      <formula>AND(IF(OR($Q94=1,$Q94=2),1,0),IF($X94&lt;=20,1,0))</formula>
    </cfRule>
    <cfRule type="expression" dxfId="8774" priority="406">
      <formula>AND(IF($Q94=2,1,0),IF($X94&lt;30,1,0))</formula>
    </cfRule>
    <cfRule type="expression" dxfId="8773" priority="407">
      <formula>AND(IF($Q94=3,1,0),IF($X94&lt;30,1,0))</formula>
    </cfRule>
    <cfRule type="expression" dxfId="8772" priority="408">
      <formula>AND(IF($Q94=3,1,IF($Q94=4,1,0)),IF($F94&lt;=85,1,0))</formula>
    </cfRule>
  </conditionalFormatting>
  <conditionalFormatting sqref="AI94">
    <cfRule type="expression" dxfId="8771" priority="401">
      <formula>AND(IF(OR($Q94=1,$Q94=2),1,0),IF($X94&lt;=20,1,0))</formula>
    </cfRule>
    <cfRule type="expression" dxfId="8770" priority="402">
      <formula>AND(IF($Q94=2,1,0),IF($X94&lt;30,1,0))</formula>
    </cfRule>
    <cfRule type="expression" dxfId="8769" priority="403">
      <formula>AND(IF($Q94=3,1,0),IF($X94&lt;30,1,0))</formula>
    </cfRule>
    <cfRule type="expression" dxfId="8768" priority="404">
      <formula>AND(IF($Q94=3,1,IF($Q94=4,1,0)),IF($F94&lt;=85,1,0))</formula>
    </cfRule>
  </conditionalFormatting>
  <conditionalFormatting sqref="AV95">
    <cfRule type="expression" dxfId="8767" priority="399">
      <formula>AV95="X"</formula>
    </cfRule>
    <cfRule type="expression" dxfId="8766" priority="400">
      <formula>AV95="후보"</formula>
    </cfRule>
  </conditionalFormatting>
  <conditionalFormatting sqref="AC95">
    <cfRule type="cellIs" dxfId="8765" priority="396" operator="greaterThan">
      <formula>0.9</formula>
    </cfRule>
    <cfRule type="cellIs" dxfId="8764" priority="397" operator="greaterThan">
      <formula>0.85</formula>
    </cfRule>
  </conditionalFormatting>
  <conditionalFormatting sqref="N95">
    <cfRule type="cellIs" dxfId="8763" priority="394" operator="greaterThan">
      <formula>0.9</formula>
    </cfRule>
    <cfRule type="cellIs" dxfId="8762" priority="395" operator="greaterThan">
      <formula>0.85</formula>
    </cfRule>
  </conditionalFormatting>
  <conditionalFormatting sqref="E95">
    <cfRule type="expression" dxfId="8761" priority="390">
      <formula>AND(IF(OR($Q95=1,$Q95=2),1,0),IF($X95&lt;=20,1,0))</formula>
    </cfRule>
    <cfRule type="expression" dxfId="8760" priority="391">
      <formula>AND(IF($Q95=2,1,0),IF($X95&lt;30,1,0))</formula>
    </cfRule>
    <cfRule type="expression" dxfId="8759" priority="392">
      <formula>AND(IF($Q95=3,1,0),IF($X95&lt;30,1,0))</formula>
    </cfRule>
    <cfRule type="expression" dxfId="8758" priority="393">
      <formula>AND(IF($Q95=3,1,IF($Q95=4,1,0)),IF($F95&lt;=85,1,0))</formula>
    </cfRule>
  </conditionalFormatting>
  <conditionalFormatting sqref="X95">
    <cfRule type="expression" dxfId="8757" priority="386">
      <formula>AND(IF(OR($Q95=1,$Q95=2),1,0),IF($X95&lt;=20,1,0))</formula>
    </cfRule>
    <cfRule type="expression" dxfId="8756" priority="387">
      <formula>AND(IF($Q95=2,1,0),IF($X95&lt;30,1,0))</formula>
    </cfRule>
    <cfRule type="expression" dxfId="8755" priority="388">
      <formula>AND(IF($Q95=3,1,0),IF($X95&lt;30,1,0))</formula>
    </cfRule>
    <cfRule type="expression" dxfId="8754" priority="389">
      <formula>AND(IF($Q95=3,1,IF($Q95=4,1,0)),IF($F95&lt;=85,1,0))</formula>
    </cfRule>
  </conditionalFormatting>
  <conditionalFormatting sqref="AI95">
    <cfRule type="expression" dxfId="8753" priority="382">
      <formula>AND(IF(OR($Q95=1,$Q95=2),1,0),IF($X95&lt;=20,1,0))</formula>
    </cfRule>
    <cfRule type="expression" dxfId="8752" priority="383">
      <formula>AND(IF($Q95=2,1,0),IF($X95&lt;30,1,0))</formula>
    </cfRule>
    <cfRule type="expression" dxfId="8751" priority="384">
      <formula>AND(IF($Q95=3,1,0),IF($X95&lt;30,1,0))</formula>
    </cfRule>
    <cfRule type="expression" dxfId="8750" priority="385">
      <formula>AND(IF($Q95=3,1,IF($Q95=4,1,0)),IF($F95&lt;=85,1,0))</formula>
    </cfRule>
  </conditionalFormatting>
  <conditionalFormatting sqref="AV96">
    <cfRule type="expression" dxfId="8749" priority="380">
      <formula>AV96="X"</formula>
    </cfRule>
    <cfRule type="expression" dxfId="8748" priority="381">
      <formula>AV96="후보"</formula>
    </cfRule>
  </conditionalFormatting>
  <conditionalFormatting sqref="AC96">
    <cfRule type="cellIs" dxfId="8747" priority="377" operator="greaterThan">
      <formula>0.9</formula>
    </cfRule>
    <cfRule type="cellIs" dxfId="8746" priority="378" operator="greaterThan">
      <formula>0.85</formula>
    </cfRule>
  </conditionalFormatting>
  <conditionalFormatting sqref="N96">
    <cfRule type="cellIs" dxfId="8745" priority="375" operator="greaterThan">
      <formula>0.9</formula>
    </cfRule>
    <cfRule type="cellIs" dxfId="8744" priority="376" operator="greaterThan">
      <formula>0.85</formula>
    </cfRule>
  </conditionalFormatting>
  <conditionalFormatting sqref="E96">
    <cfRule type="expression" dxfId="8743" priority="371">
      <formula>AND(IF(OR($Q96=1,$Q96=2),1,0),IF($X96&lt;=20,1,0))</formula>
    </cfRule>
    <cfRule type="expression" dxfId="8742" priority="372">
      <formula>AND(IF($Q96=2,1,0),IF($X96&lt;30,1,0))</formula>
    </cfRule>
    <cfRule type="expression" dxfId="8741" priority="373">
      <formula>AND(IF($Q96=3,1,0),IF($X96&lt;30,1,0))</formula>
    </cfRule>
    <cfRule type="expression" dxfId="8740" priority="374">
      <formula>AND(IF($Q96=3,1,IF($Q96=4,1,0)),IF($F96&lt;=85,1,0))</formula>
    </cfRule>
  </conditionalFormatting>
  <conditionalFormatting sqref="X96">
    <cfRule type="expression" dxfId="8739" priority="367">
      <formula>AND(IF(OR($Q96=1,$Q96=2),1,0),IF($X96&lt;=20,1,0))</formula>
    </cfRule>
    <cfRule type="expression" dxfId="8738" priority="368">
      <formula>AND(IF($Q96=2,1,0),IF($X96&lt;30,1,0))</formula>
    </cfRule>
    <cfRule type="expression" dxfId="8737" priority="369">
      <formula>AND(IF($Q96=3,1,0),IF($X96&lt;30,1,0))</formula>
    </cfRule>
    <cfRule type="expression" dxfId="8736" priority="370">
      <formula>AND(IF($Q96=3,1,IF($Q96=4,1,0)),IF($F96&lt;=85,1,0))</formula>
    </cfRule>
  </conditionalFormatting>
  <conditionalFormatting sqref="AI96">
    <cfRule type="expression" dxfId="8735" priority="363">
      <formula>AND(IF(OR($Q96=1,$Q96=2),1,0),IF($X96&lt;=20,1,0))</formula>
    </cfRule>
    <cfRule type="expression" dxfId="8734" priority="364">
      <formula>AND(IF($Q96=2,1,0),IF($X96&lt;30,1,0))</formula>
    </cfRule>
    <cfRule type="expression" dxfId="8733" priority="365">
      <formula>AND(IF($Q96=3,1,0),IF($X96&lt;30,1,0))</formula>
    </cfRule>
    <cfRule type="expression" dxfId="8732" priority="366">
      <formula>AND(IF($Q96=3,1,IF($Q96=4,1,0)),IF($F96&lt;=85,1,0))</formula>
    </cfRule>
  </conditionalFormatting>
  <conditionalFormatting sqref="AV97">
    <cfRule type="expression" dxfId="8731" priority="361">
      <formula>AV97="X"</formula>
    </cfRule>
    <cfRule type="expression" dxfId="8730" priority="362">
      <formula>AV97="후보"</formula>
    </cfRule>
  </conditionalFormatting>
  <conditionalFormatting sqref="AC97 N97">
    <cfRule type="cellIs" dxfId="8729" priority="358" operator="greaterThan">
      <formula>0.9</formula>
    </cfRule>
    <cfRule type="cellIs" dxfId="8728" priority="359" operator="greaterThan">
      <formula>0.85</formula>
    </cfRule>
  </conditionalFormatting>
  <conditionalFormatting sqref="AV98">
    <cfRule type="expression" dxfId="8727" priority="356">
      <formula>AV98="X"</formula>
    </cfRule>
    <cfRule type="expression" dxfId="8726" priority="357">
      <formula>AV98="후보"</formula>
    </cfRule>
  </conditionalFormatting>
  <conditionalFormatting sqref="AC98">
    <cfRule type="cellIs" dxfId="8725" priority="353" operator="greaterThan">
      <formula>0.9</formula>
    </cfRule>
    <cfRule type="cellIs" dxfId="8724" priority="354" operator="greaterThan">
      <formula>0.85</formula>
    </cfRule>
  </conditionalFormatting>
  <conditionalFormatting sqref="N98">
    <cfRule type="cellIs" dxfId="8723" priority="351" operator="greaterThan">
      <formula>0.9</formula>
    </cfRule>
    <cfRule type="cellIs" dxfId="8722" priority="352" operator="greaterThan">
      <formula>0.85</formula>
    </cfRule>
  </conditionalFormatting>
  <conditionalFormatting sqref="E98">
    <cfRule type="expression" dxfId="8721" priority="347">
      <formula>AND(IF(OR($Q98=1,$Q98=2),1,0),IF($X98&lt;=20,1,0))</formula>
    </cfRule>
    <cfRule type="expression" dxfId="8720" priority="348">
      <formula>AND(IF($Q98=2,1,0),IF($X98&lt;30,1,0))</formula>
    </cfRule>
    <cfRule type="expression" dxfId="8719" priority="349">
      <formula>AND(IF($Q98=3,1,0),IF($X98&lt;30,1,0))</formula>
    </cfRule>
    <cfRule type="expression" dxfId="8718" priority="350">
      <formula>AND(IF($Q98=3,1,IF($Q98=4,1,0)),IF($F98&lt;=85,1,0))</formula>
    </cfRule>
  </conditionalFormatting>
  <conditionalFormatting sqref="X98">
    <cfRule type="expression" dxfId="8717" priority="343">
      <formula>AND(IF(OR($Q98=1,$Q98=2),1,0),IF($X98&lt;=20,1,0))</formula>
    </cfRule>
    <cfRule type="expression" dxfId="8716" priority="344">
      <formula>AND(IF($Q98=2,1,0),IF($X98&lt;30,1,0))</formula>
    </cfRule>
    <cfRule type="expression" dxfId="8715" priority="345">
      <formula>AND(IF($Q98=3,1,0),IF($X98&lt;30,1,0))</formula>
    </cfRule>
    <cfRule type="expression" dxfId="8714" priority="346">
      <formula>AND(IF($Q98=3,1,IF($Q98=4,1,0)),IF($F98&lt;=85,1,0))</formula>
    </cfRule>
  </conditionalFormatting>
  <conditionalFormatting sqref="AI98">
    <cfRule type="expression" dxfId="8713" priority="339">
      <formula>AND(IF(OR($Q98=1,$Q98=2),1,0),IF($X98&lt;=20,1,0))</formula>
    </cfRule>
    <cfRule type="expression" dxfId="8712" priority="340">
      <formula>AND(IF($Q98=2,1,0),IF($X98&lt;30,1,0))</formula>
    </cfRule>
    <cfRule type="expression" dxfId="8711" priority="341">
      <formula>AND(IF($Q98=3,1,0),IF($X98&lt;30,1,0))</formula>
    </cfRule>
    <cfRule type="expression" dxfId="8710" priority="342">
      <formula>AND(IF($Q98=3,1,IF($Q98=4,1,0)),IF($F98&lt;=85,1,0))</formula>
    </cfRule>
  </conditionalFormatting>
  <conditionalFormatting sqref="AV99">
    <cfRule type="expression" dxfId="8709" priority="337">
      <formula>AV99="X"</formula>
    </cfRule>
    <cfRule type="expression" dxfId="8708" priority="338">
      <formula>AV99="후보"</formula>
    </cfRule>
  </conditionalFormatting>
  <conditionalFormatting sqref="AC99">
    <cfRule type="cellIs" dxfId="8707" priority="334" operator="greaterThan">
      <formula>0.9</formula>
    </cfRule>
    <cfRule type="cellIs" dxfId="8706" priority="335" operator="greaterThan">
      <formula>0.85</formula>
    </cfRule>
  </conditionalFormatting>
  <conditionalFormatting sqref="N99">
    <cfRule type="cellIs" dxfId="8705" priority="332" operator="greaterThan">
      <formula>0.9</formula>
    </cfRule>
    <cfRule type="cellIs" dxfId="8704" priority="333" operator="greaterThan">
      <formula>0.85</formula>
    </cfRule>
  </conditionalFormatting>
  <conditionalFormatting sqref="E99">
    <cfRule type="expression" dxfId="8703" priority="328">
      <formula>AND(IF(OR($Q99=1,$Q99=2),1,0),IF($X99&lt;=20,1,0))</formula>
    </cfRule>
    <cfRule type="expression" dxfId="8702" priority="329">
      <formula>AND(IF($Q99=2,1,0),IF($X99&lt;30,1,0))</formula>
    </cfRule>
    <cfRule type="expression" dxfId="8701" priority="330">
      <formula>AND(IF($Q99=3,1,0),IF($X99&lt;30,1,0))</formula>
    </cfRule>
    <cfRule type="expression" dxfId="8700" priority="331">
      <formula>AND(IF($Q99=3,1,IF($Q99=4,1,0)),IF($F99&lt;=85,1,0))</formula>
    </cfRule>
  </conditionalFormatting>
  <conditionalFormatting sqref="X99">
    <cfRule type="expression" dxfId="8699" priority="324">
      <formula>AND(IF(OR($Q99=1,$Q99=2),1,0),IF($X99&lt;=20,1,0))</formula>
    </cfRule>
    <cfRule type="expression" dxfId="8698" priority="325">
      <formula>AND(IF($Q99=2,1,0),IF($X99&lt;30,1,0))</formula>
    </cfRule>
    <cfRule type="expression" dxfId="8697" priority="326">
      <formula>AND(IF($Q99=3,1,0),IF($X99&lt;30,1,0))</formula>
    </cfRule>
    <cfRule type="expression" dxfId="8696" priority="327">
      <formula>AND(IF($Q99=3,1,IF($Q99=4,1,0)),IF($F99&lt;=85,1,0))</formula>
    </cfRule>
  </conditionalFormatting>
  <conditionalFormatting sqref="AI99">
    <cfRule type="expression" dxfId="8695" priority="320">
      <formula>AND(IF(OR($Q99=1,$Q99=2),1,0),IF($X99&lt;=20,1,0))</formula>
    </cfRule>
    <cfRule type="expression" dxfId="8694" priority="321">
      <formula>AND(IF($Q99=2,1,0),IF($X99&lt;30,1,0))</formula>
    </cfRule>
    <cfRule type="expression" dxfId="8693" priority="322">
      <formula>AND(IF($Q99=3,1,0),IF($X99&lt;30,1,0))</formula>
    </cfRule>
    <cfRule type="expression" dxfId="8692" priority="323">
      <formula>AND(IF($Q99=3,1,IF($Q99=4,1,0)),IF($F99&lt;=85,1,0))</formula>
    </cfRule>
  </conditionalFormatting>
  <conditionalFormatting sqref="AV100">
    <cfRule type="expression" dxfId="8691" priority="318">
      <formula>AV100="X"</formula>
    </cfRule>
    <cfRule type="expression" dxfId="8690" priority="319">
      <formula>AV100="후보"</formula>
    </cfRule>
  </conditionalFormatting>
  <conditionalFormatting sqref="AC100">
    <cfRule type="cellIs" dxfId="8689" priority="315" operator="greaterThan">
      <formula>0.9</formula>
    </cfRule>
    <cfRule type="cellIs" dxfId="8688" priority="316" operator="greaterThan">
      <formula>0.85</formula>
    </cfRule>
  </conditionalFormatting>
  <conditionalFormatting sqref="N100">
    <cfRule type="cellIs" dxfId="8687" priority="313" operator="greaterThan">
      <formula>0.9</formula>
    </cfRule>
    <cfRule type="cellIs" dxfId="8686" priority="314" operator="greaterThan">
      <formula>0.85</formula>
    </cfRule>
  </conditionalFormatting>
  <conditionalFormatting sqref="E100">
    <cfRule type="expression" dxfId="8685" priority="309">
      <formula>AND(IF(OR($Q100=1,$Q100=2),1,0),IF($X100&lt;=20,1,0))</formula>
    </cfRule>
    <cfRule type="expression" dxfId="8684" priority="310">
      <formula>AND(IF($Q100=2,1,0),IF($X100&lt;30,1,0))</formula>
    </cfRule>
    <cfRule type="expression" dxfId="8683" priority="311">
      <formula>AND(IF($Q100=3,1,0),IF($X100&lt;30,1,0))</formula>
    </cfRule>
    <cfRule type="expression" dxfId="8682" priority="312">
      <formula>AND(IF($Q100=3,1,IF($Q100=4,1,0)),IF($F100&lt;=85,1,0))</formula>
    </cfRule>
  </conditionalFormatting>
  <conditionalFormatting sqref="X100">
    <cfRule type="expression" dxfId="8681" priority="305">
      <formula>AND(IF(OR($Q100=1,$Q100=2),1,0),IF($X100&lt;=20,1,0))</formula>
    </cfRule>
    <cfRule type="expression" dxfId="8680" priority="306">
      <formula>AND(IF($Q100=2,1,0),IF($X100&lt;30,1,0))</formula>
    </cfRule>
    <cfRule type="expression" dxfId="8679" priority="307">
      <formula>AND(IF($Q100=3,1,0),IF($X100&lt;30,1,0))</formula>
    </cfRule>
    <cfRule type="expression" dxfId="8678" priority="308">
      <formula>AND(IF($Q100=3,1,IF($Q100=4,1,0)),IF($F100&lt;=85,1,0))</formula>
    </cfRule>
  </conditionalFormatting>
  <conditionalFormatting sqref="AI100">
    <cfRule type="expression" dxfId="8677" priority="301">
      <formula>AND(IF(OR($Q100=1,$Q100=2),1,0),IF($X100&lt;=20,1,0))</formula>
    </cfRule>
    <cfRule type="expression" dxfId="8676" priority="302">
      <formula>AND(IF($Q100=2,1,0),IF($X100&lt;30,1,0))</formula>
    </cfRule>
    <cfRule type="expression" dxfId="8675" priority="303">
      <formula>AND(IF($Q100=3,1,0),IF($X100&lt;30,1,0))</formula>
    </cfRule>
    <cfRule type="expression" dxfId="8674" priority="304">
      <formula>AND(IF($Q100=3,1,IF($Q100=4,1,0)),IF($F100&lt;=85,1,0))</formula>
    </cfRule>
  </conditionalFormatting>
  <conditionalFormatting sqref="AV101">
    <cfRule type="expression" dxfId="8673" priority="299">
      <formula>AV101="X"</formula>
    </cfRule>
    <cfRule type="expression" dxfId="8672" priority="300">
      <formula>AV101="후보"</formula>
    </cfRule>
  </conditionalFormatting>
  <conditionalFormatting sqref="AC101">
    <cfRule type="cellIs" dxfId="8671" priority="296" operator="greaterThan">
      <formula>0.9</formula>
    </cfRule>
    <cfRule type="cellIs" dxfId="8670" priority="297" operator="greaterThan">
      <formula>0.85</formula>
    </cfRule>
  </conditionalFormatting>
  <conditionalFormatting sqref="N101">
    <cfRule type="cellIs" dxfId="8669" priority="294" operator="greaterThan">
      <formula>0.9</formula>
    </cfRule>
    <cfRule type="cellIs" dxfId="8668" priority="295" operator="greaterThan">
      <formula>0.85</formula>
    </cfRule>
  </conditionalFormatting>
  <conditionalFormatting sqref="E101">
    <cfRule type="expression" dxfId="8667" priority="290">
      <formula>AND(IF(OR($Q101=1,$Q101=2),1,0),IF($X101&lt;=20,1,0))</formula>
    </cfRule>
    <cfRule type="expression" dxfId="8666" priority="291">
      <formula>AND(IF($Q101=2,1,0),IF($X101&lt;30,1,0))</formula>
    </cfRule>
    <cfRule type="expression" dxfId="8665" priority="292">
      <formula>AND(IF($Q101=3,1,0),IF($X101&lt;30,1,0))</formula>
    </cfRule>
    <cfRule type="expression" dxfId="8664" priority="293">
      <formula>AND(IF($Q101=3,1,IF($Q101=4,1,0)),IF($F101&lt;=85,1,0))</formula>
    </cfRule>
  </conditionalFormatting>
  <conditionalFormatting sqref="X101">
    <cfRule type="expression" dxfId="8663" priority="286">
      <formula>AND(IF(OR($Q101=1,$Q101=2),1,0),IF($X101&lt;=20,1,0))</formula>
    </cfRule>
    <cfRule type="expression" dxfId="8662" priority="287">
      <formula>AND(IF($Q101=2,1,0),IF($X101&lt;30,1,0))</formula>
    </cfRule>
    <cfRule type="expression" dxfId="8661" priority="288">
      <formula>AND(IF($Q101=3,1,0),IF($X101&lt;30,1,0))</formula>
    </cfRule>
    <cfRule type="expression" dxfId="8660" priority="289">
      <formula>AND(IF($Q101=3,1,IF($Q101=4,1,0)),IF($F101&lt;=85,1,0))</formula>
    </cfRule>
  </conditionalFormatting>
  <conditionalFormatting sqref="AI101">
    <cfRule type="expression" dxfId="8659" priority="282">
      <formula>AND(IF(OR($Q101=1,$Q101=2),1,0),IF($X101&lt;=20,1,0))</formula>
    </cfRule>
    <cfRule type="expression" dxfId="8658" priority="283">
      <formula>AND(IF($Q101=2,1,0),IF($X101&lt;30,1,0))</formula>
    </cfRule>
    <cfRule type="expression" dxfId="8657" priority="284">
      <formula>AND(IF($Q101=3,1,0),IF($X101&lt;30,1,0))</formula>
    </cfRule>
    <cfRule type="expression" dxfId="8656" priority="285">
      <formula>AND(IF($Q101=3,1,IF($Q101=4,1,0)),IF($F101&lt;=85,1,0))</formula>
    </cfRule>
  </conditionalFormatting>
  <conditionalFormatting sqref="AV102">
    <cfRule type="expression" dxfId="8655" priority="280">
      <formula>AV102="X"</formula>
    </cfRule>
    <cfRule type="expression" dxfId="8654" priority="281">
      <formula>AV102="후보"</formula>
    </cfRule>
  </conditionalFormatting>
  <conditionalFormatting sqref="AC102">
    <cfRule type="cellIs" dxfId="8653" priority="277" operator="greaterThan">
      <formula>0.9</formula>
    </cfRule>
    <cfRule type="cellIs" dxfId="8652" priority="278" operator="greaterThan">
      <formula>0.85</formula>
    </cfRule>
  </conditionalFormatting>
  <conditionalFormatting sqref="N102">
    <cfRule type="cellIs" dxfId="8651" priority="275" operator="greaterThan">
      <formula>0.9</formula>
    </cfRule>
    <cfRule type="cellIs" dxfId="8650" priority="276" operator="greaterThan">
      <formula>0.85</formula>
    </cfRule>
  </conditionalFormatting>
  <conditionalFormatting sqref="E102">
    <cfRule type="expression" dxfId="8649" priority="271">
      <formula>AND(IF(OR($Q102=1,$Q102=2),1,0),IF($X102&lt;=20,1,0))</formula>
    </cfRule>
    <cfRule type="expression" dxfId="8648" priority="272">
      <formula>AND(IF($Q102=2,1,0),IF($X102&lt;30,1,0))</formula>
    </cfRule>
    <cfRule type="expression" dxfId="8647" priority="273">
      <formula>AND(IF($Q102=3,1,0),IF($X102&lt;30,1,0))</formula>
    </cfRule>
    <cfRule type="expression" dxfId="8646" priority="274">
      <formula>AND(IF($Q102=3,1,IF($Q102=4,1,0)),IF($F102&lt;=85,1,0))</formula>
    </cfRule>
  </conditionalFormatting>
  <conditionalFormatting sqref="X102">
    <cfRule type="expression" dxfId="8645" priority="267">
      <formula>AND(IF(OR($Q102=1,$Q102=2),1,0),IF($X102&lt;=20,1,0))</formula>
    </cfRule>
    <cfRule type="expression" dxfId="8644" priority="268">
      <formula>AND(IF($Q102=2,1,0),IF($X102&lt;30,1,0))</formula>
    </cfRule>
    <cfRule type="expression" dxfId="8643" priority="269">
      <formula>AND(IF($Q102=3,1,0),IF($X102&lt;30,1,0))</formula>
    </cfRule>
    <cfRule type="expression" dxfId="8642" priority="270">
      <formula>AND(IF($Q102=3,1,IF($Q102=4,1,0)),IF($F102&lt;=85,1,0))</formula>
    </cfRule>
  </conditionalFormatting>
  <conditionalFormatting sqref="AI102">
    <cfRule type="expression" dxfId="8641" priority="263">
      <formula>AND(IF(OR($Q102=1,$Q102=2),1,0),IF($X102&lt;=20,1,0))</formula>
    </cfRule>
    <cfRule type="expression" dxfId="8640" priority="264">
      <formula>AND(IF($Q102=2,1,0),IF($X102&lt;30,1,0))</formula>
    </cfRule>
    <cfRule type="expression" dxfId="8639" priority="265">
      <formula>AND(IF($Q102=3,1,0),IF($X102&lt;30,1,0))</formula>
    </cfRule>
    <cfRule type="expression" dxfId="8638" priority="266">
      <formula>AND(IF($Q102=3,1,IF($Q102=4,1,0)),IF($F102&lt;=85,1,0))</formula>
    </cfRule>
  </conditionalFormatting>
  <conditionalFormatting sqref="AV103">
    <cfRule type="expression" dxfId="8637" priority="261">
      <formula>AV103="X"</formula>
    </cfRule>
    <cfRule type="expression" dxfId="8636" priority="262">
      <formula>AV103="후보"</formula>
    </cfRule>
  </conditionalFormatting>
  <conditionalFormatting sqref="AC103">
    <cfRule type="cellIs" dxfId="8635" priority="258" operator="greaterThan">
      <formula>0.9</formula>
    </cfRule>
    <cfRule type="cellIs" dxfId="8634" priority="259" operator="greaterThan">
      <formula>0.85</formula>
    </cfRule>
  </conditionalFormatting>
  <conditionalFormatting sqref="N103">
    <cfRule type="cellIs" dxfId="8633" priority="256" operator="greaterThan">
      <formula>0.9</formula>
    </cfRule>
    <cfRule type="cellIs" dxfId="8632" priority="257" operator="greaterThan">
      <formula>0.85</formula>
    </cfRule>
  </conditionalFormatting>
  <conditionalFormatting sqref="E103">
    <cfRule type="expression" dxfId="8631" priority="252">
      <formula>AND(IF(OR($Q103=1,$Q103=2),1,0),IF($X103&lt;=20,1,0))</formula>
    </cfRule>
    <cfRule type="expression" dxfId="8630" priority="253">
      <formula>AND(IF($Q103=2,1,0),IF($X103&lt;30,1,0))</formula>
    </cfRule>
    <cfRule type="expression" dxfId="8629" priority="254">
      <formula>AND(IF($Q103=3,1,0),IF($X103&lt;30,1,0))</formula>
    </cfRule>
    <cfRule type="expression" dxfId="8628" priority="255">
      <formula>AND(IF($Q103=3,1,IF($Q103=4,1,0)),IF($F103&lt;=85,1,0))</formula>
    </cfRule>
  </conditionalFormatting>
  <conditionalFormatting sqref="X103">
    <cfRule type="expression" dxfId="8627" priority="248">
      <formula>AND(IF(OR($Q103=1,$Q103=2),1,0),IF($X103&lt;=20,1,0))</formula>
    </cfRule>
    <cfRule type="expression" dxfId="8626" priority="249">
      <formula>AND(IF($Q103=2,1,0),IF($X103&lt;30,1,0))</formula>
    </cfRule>
    <cfRule type="expression" dxfId="8625" priority="250">
      <formula>AND(IF($Q103=3,1,0),IF($X103&lt;30,1,0))</formula>
    </cfRule>
    <cfRule type="expression" dxfId="8624" priority="251">
      <formula>AND(IF($Q103=3,1,IF($Q103=4,1,0)),IF($F103&lt;=85,1,0))</formula>
    </cfRule>
  </conditionalFormatting>
  <conditionalFormatting sqref="AI103">
    <cfRule type="expression" dxfId="8623" priority="244">
      <formula>AND(IF(OR($Q103=1,$Q103=2),1,0),IF($X103&lt;=20,1,0))</formula>
    </cfRule>
    <cfRule type="expression" dxfId="8622" priority="245">
      <formula>AND(IF($Q103=2,1,0),IF($X103&lt;30,1,0))</formula>
    </cfRule>
    <cfRule type="expression" dxfId="8621" priority="246">
      <formula>AND(IF($Q103=3,1,0),IF($X103&lt;30,1,0))</formula>
    </cfRule>
    <cfRule type="expression" dxfId="8620" priority="247">
      <formula>AND(IF($Q103=3,1,IF($Q103=4,1,0)),IF($F103&lt;=85,1,0))</formula>
    </cfRule>
  </conditionalFormatting>
  <conditionalFormatting sqref="AV104">
    <cfRule type="expression" dxfId="8619" priority="242">
      <formula>AV104="X"</formula>
    </cfRule>
    <cfRule type="expression" dxfId="8618" priority="243">
      <formula>AV104="후보"</formula>
    </cfRule>
  </conditionalFormatting>
  <conditionalFormatting sqref="AC104">
    <cfRule type="cellIs" dxfId="8617" priority="239" operator="greaterThan">
      <formula>0.9</formula>
    </cfRule>
    <cfRule type="cellIs" dxfId="8616" priority="240" operator="greaterThan">
      <formula>0.85</formula>
    </cfRule>
  </conditionalFormatting>
  <conditionalFormatting sqref="N104">
    <cfRule type="cellIs" dxfId="8615" priority="237" operator="greaterThan">
      <formula>0.9</formula>
    </cfRule>
    <cfRule type="cellIs" dxfId="8614" priority="238" operator="greaterThan">
      <formula>0.85</formula>
    </cfRule>
  </conditionalFormatting>
  <conditionalFormatting sqref="E104">
    <cfRule type="expression" dxfId="8613" priority="233">
      <formula>AND(IF(OR($Q104=1,$Q104=2),1,0),IF($X104&lt;=20,1,0))</formula>
    </cfRule>
    <cfRule type="expression" dxfId="8612" priority="234">
      <formula>AND(IF($Q104=2,1,0),IF($X104&lt;30,1,0))</formula>
    </cfRule>
    <cfRule type="expression" dxfId="8611" priority="235">
      <formula>AND(IF($Q104=3,1,0),IF($X104&lt;30,1,0))</formula>
    </cfRule>
    <cfRule type="expression" dxfId="8610" priority="236">
      <formula>AND(IF($Q104=3,1,IF($Q104=4,1,0)),IF($F104&lt;=85,1,0))</formula>
    </cfRule>
  </conditionalFormatting>
  <conditionalFormatting sqref="X104">
    <cfRule type="expression" dxfId="8609" priority="229">
      <formula>AND(IF(OR($Q104=1,$Q104=2),1,0),IF($X104&lt;=20,1,0))</formula>
    </cfRule>
    <cfRule type="expression" dxfId="8608" priority="230">
      <formula>AND(IF($Q104=2,1,0),IF($X104&lt;30,1,0))</formula>
    </cfRule>
    <cfRule type="expression" dxfId="8607" priority="231">
      <formula>AND(IF($Q104=3,1,0),IF($X104&lt;30,1,0))</formula>
    </cfRule>
    <cfRule type="expression" dxfId="8606" priority="232">
      <formula>AND(IF($Q104=3,1,IF($Q104=4,1,0)),IF($F104&lt;=85,1,0))</formula>
    </cfRule>
  </conditionalFormatting>
  <conditionalFormatting sqref="AI104">
    <cfRule type="expression" dxfId="8605" priority="225">
      <formula>AND(IF(OR($Q104=1,$Q104=2),1,0),IF($X104&lt;=20,1,0))</formula>
    </cfRule>
    <cfRule type="expression" dxfId="8604" priority="226">
      <formula>AND(IF($Q104=2,1,0),IF($X104&lt;30,1,0))</formula>
    </cfRule>
    <cfRule type="expression" dxfId="8603" priority="227">
      <formula>AND(IF($Q104=3,1,0),IF($X104&lt;30,1,0))</formula>
    </cfRule>
    <cfRule type="expression" dxfId="8602" priority="228">
      <formula>AND(IF($Q104=3,1,IF($Q104=4,1,0)),IF($F104&lt;=85,1,0))</formula>
    </cfRule>
  </conditionalFormatting>
  <conditionalFormatting sqref="AV105">
    <cfRule type="expression" dxfId="8601" priority="223">
      <formula>AV105="X"</formula>
    </cfRule>
    <cfRule type="expression" dxfId="8600" priority="224">
      <formula>AV105="후보"</formula>
    </cfRule>
  </conditionalFormatting>
  <conditionalFormatting sqref="AC105">
    <cfRule type="cellIs" dxfId="8599" priority="220" operator="greaterThan">
      <formula>0.9</formula>
    </cfRule>
    <cfRule type="cellIs" dxfId="8598" priority="221" operator="greaterThan">
      <formula>0.85</formula>
    </cfRule>
  </conditionalFormatting>
  <conditionalFormatting sqref="N105">
    <cfRule type="cellIs" dxfId="8597" priority="218" operator="greaterThan">
      <formula>0.9</formula>
    </cfRule>
    <cfRule type="cellIs" dxfId="8596" priority="219" operator="greaterThan">
      <formula>0.85</formula>
    </cfRule>
  </conditionalFormatting>
  <conditionalFormatting sqref="E105">
    <cfRule type="expression" dxfId="8595" priority="214">
      <formula>AND(IF(OR($Q105=1,$Q105=2),1,0),IF($X105&lt;=20,1,0))</formula>
    </cfRule>
    <cfRule type="expression" dxfId="8594" priority="215">
      <formula>AND(IF($Q105=2,1,0),IF($X105&lt;30,1,0))</formula>
    </cfRule>
    <cfRule type="expression" dxfId="8593" priority="216">
      <formula>AND(IF($Q105=3,1,0),IF($X105&lt;30,1,0))</formula>
    </cfRule>
    <cfRule type="expression" dxfId="8592" priority="217">
      <formula>AND(IF($Q105=3,1,IF($Q105=4,1,0)),IF($F105&lt;=85,1,0))</formula>
    </cfRule>
  </conditionalFormatting>
  <conditionalFormatting sqref="X105">
    <cfRule type="expression" dxfId="8591" priority="210">
      <formula>AND(IF(OR($Q105=1,$Q105=2),1,0),IF($X105&lt;=20,1,0))</formula>
    </cfRule>
    <cfRule type="expression" dxfId="8590" priority="211">
      <formula>AND(IF($Q105=2,1,0),IF($X105&lt;30,1,0))</formula>
    </cfRule>
    <cfRule type="expression" dxfId="8589" priority="212">
      <formula>AND(IF($Q105=3,1,0),IF($X105&lt;30,1,0))</formula>
    </cfRule>
    <cfRule type="expression" dxfId="8588" priority="213">
      <formula>AND(IF($Q105=3,1,IF($Q105=4,1,0)),IF($F105&lt;=85,1,0))</formula>
    </cfRule>
  </conditionalFormatting>
  <conditionalFormatting sqref="AI105">
    <cfRule type="expression" dxfId="8587" priority="206">
      <formula>AND(IF(OR($Q105=1,$Q105=2),1,0),IF($X105&lt;=20,1,0))</formula>
    </cfRule>
    <cfRule type="expression" dxfId="8586" priority="207">
      <formula>AND(IF($Q105=2,1,0),IF($X105&lt;30,1,0))</formula>
    </cfRule>
    <cfRule type="expression" dxfId="8585" priority="208">
      <formula>AND(IF($Q105=3,1,0),IF($X105&lt;30,1,0))</formula>
    </cfRule>
    <cfRule type="expression" dxfId="8584" priority="209">
      <formula>AND(IF($Q105=3,1,IF($Q105=4,1,0)),IF($F105&lt;=85,1,0))</formula>
    </cfRule>
  </conditionalFormatting>
  <conditionalFormatting sqref="AV106">
    <cfRule type="expression" dxfId="8583" priority="204">
      <formula>AV106="X"</formula>
    </cfRule>
    <cfRule type="expression" dxfId="8582" priority="205">
      <formula>AV106="후보"</formula>
    </cfRule>
  </conditionalFormatting>
  <conditionalFormatting sqref="AC106">
    <cfRule type="cellIs" dxfId="8581" priority="201" operator="greaterThan">
      <formula>0.9</formula>
    </cfRule>
    <cfRule type="cellIs" dxfId="8580" priority="202" operator="greaterThan">
      <formula>0.85</formula>
    </cfRule>
  </conditionalFormatting>
  <conditionalFormatting sqref="N106">
    <cfRule type="cellIs" dxfId="8579" priority="199" operator="greaterThan">
      <formula>0.9</formula>
    </cfRule>
    <cfRule type="cellIs" dxfId="8578" priority="200" operator="greaterThan">
      <formula>0.85</formula>
    </cfRule>
  </conditionalFormatting>
  <conditionalFormatting sqref="E106">
    <cfRule type="expression" dxfId="8577" priority="195">
      <formula>AND(IF(OR($Q106=1,$Q106=2),1,0),IF($X106&lt;=20,1,0))</formula>
    </cfRule>
    <cfRule type="expression" dxfId="8576" priority="196">
      <formula>AND(IF($Q106=2,1,0),IF($X106&lt;30,1,0))</formula>
    </cfRule>
    <cfRule type="expression" dxfId="8575" priority="197">
      <formula>AND(IF($Q106=3,1,0),IF($X106&lt;30,1,0))</formula>
    </cfRule>
    <cfRule type="expression" dxfId="8574" priority="198">
      <formula>AND(IF($Q106=3,1,IF($Q106=4,1,0)),IF($F106&lt;=85,1,0))</formula>
    </cfRule>
  </conditionalFormatting>
  <conditionalFormatting sqref="X106">
    <cfRule type="expression" dxfId="8573" priority="191">
      <formula>AND(IF(OR($Q106=1,$Q106=2),1,0),IF($X106&lt;=20,1,0))</formula>
    </cfRule>
    <cfRule type="expression" dxfId="8572" priority="192">
      <formula>AND(IF($Q106=2,1,0),IF($X106&lt;30,1,0))</formula>
    </cfRule>
    <cfRule type="expression" dxfId="8571" priority="193">
      <formula>AND(IF($Q106=3,1,0),IF($X106&lt;30,1,0))</formula>
    </cfRule>
    <cfRule type="expression" dxfId="8570" priority="194">
      <formula>AND(IF($Q106=3,1,IF($Q106=4,1,0)),IF($F106&lt;=85,1,0))</formula>
    </cfRule>
  </conditionalFormatting>
  <conditionalFormatting sqref="AI106">
    <cfRule type="expression" dxfId="8569" priority="187">
      <formula>AND(IF(OR($Q106=1,$Q106=2),1,0),IF($X106&lt;=20,1,0))</formula>
    </cfRule>
    <cfRule type="expression" dxfId="8568" priority="188">
      <formula>AND(IF($Q106=2,1,0),IF($X106&lt;30,1,0))</formula>
    </cfRule>
    <cfRule type="expression" dxfId="8567" priority="189">
      <formula>AND(IF($Q106=3,1,0),IF($X106&lt;30,1,0))</formula>
    </cfRule>
    <cfRule type="expression" dxfId="8566" priority="190">
      <formula>AND(IF($Q106=3,1,IF($Q106=4,1,0)),IF($F106&lt;=85,1,0))</formula>
    </cfRule>
  </conditionalFormatting>
  <conditionalFormatting sqref="AV107">
    <cfRule type="expression" dxfId="8565" priority="185">
      <formula>AV107="X"</formula>
    </cfRule>
    <cfRule type="expression" dxfId="8564" priority="186">
      <formula>AV107="후보"</formula>
    </cfRule>
  </conditionalFormatting>
  <conditionalFormatting sqref="AC107 N107">
    <cfRule type="cellIs" dxfId="8563" priority="182" operator="greaterThan">
      <formula>0.9</formula>
    </cfRule>
    <cfRule type="cellIs" dxfId="8562" priority="183" operator="greaterThan">
      <formula>0.85</formula>
    </cfRule>
  </conditionalFormatting>
  <conditionalFormatting sqref="AV108">
    <cfRule type="expression" dxfId="8561" priority="180">
      <formula>AV108="X"</formula>
    </cfRule>
    <cfRule type="expression" dxfId="8560" priority="181">
      <formula>AV108="후보"</formula>
    </cfRule>
  </conditionalFormatting>
  <conditionalFormatting sqref="AC108">
    <cfRule type="cellIs" dxfId="8559" priority="177" operator="greaterThan">
      <formula>0.9</formula>
    </cfRule>
    <cfRule type="cellIs" dxfId="8558" priority="178" operator="greaterThan">
      <formula>0.85</formula>
    </cfRule>
  </conditionalFormatting>
  <conditionalFormatting sqref="N108">
    <cfRule type="cellIs" dxfId="8557" priority="175" operator="greaterThan">
      <formula>0.9</formula>
    </cfRule>
    <cfRule type="cellIs" dxfId="8556" priority="176" operator="greaterThan">
      <formula>0.85</formula>
    </cfRule>
  </conditionalFormatting>
  <conditionalFormatting sqref="E108">
    <cfRule type="expression" dxfId="8555" priority="171">
      <formula>AND(IF(OR($Q108=1,$Q108=2),1,0),IF($X108&lt;=20,1,0))</formula>
    </cfRule>
    <cfRule type="expression" dxfId="8554" priority="172">
      <formula>AND(IF($Q108=2,1,0),IF($X108&lt;30,1,0))</formula>
    </cfRule>
    <cfRule type="expression" dxfId="8553" priority="173">
      <formula>AND(IF($Q108=3,1,0),IF($X108&lt;30,1,0))</formula>
    </cfRule>
    <cfRule type="expression" dxfId="8552" priority="174">
      <formula>AND(IF($Q108=3,1,IF($Q108=4,1,0)),IF($F108&lt;=85,1,0))</formula>
    </cfRule>
  </conditionalFormatting>
  <conditionalFormatting sqref="X108">
    <cfRule type="expression" dxfId="8551" priority="167">
      <formula>AND(IF(OR($Q108=1,$Q108=2),1,0),IF($X108&lt;=20,1,0))</formula>
    </cfRule>
    <cfRule type="expression" dxfId="8550" priority="168">
      <formula>AND(IF($Q108=2,1,0),IF($X108&lt;30,1,0))</formula>
    </cfRule>
    <cfRule type="expression" dxfId="8549" priority="169">
      <formula>AND(IF($Q108=3,1,0),IF($X108&lt;30,1,0))</formula>
    </cfRule>
    <cfRule type="expression" dxfId="8548" priority="170">
      <formula>AND(IF($Q108=3,1,IF($Q108=4,1,0)),IF($F108&lt;=85,1,0))</formula>
    </cfRule>
  </conditionalFormatting>
  <conditionalFormatting sqref="AI108">
    <cfRule type="expression" dxfId="8547" priority="163">
      <formula>AND(IF(OR($Q108=1,$Q108=2),1,0),IF($X108&lt;=20,1,0))</formula>
    </cfRule>
    <cfRule type="expression" dxfId="8546" priority="164">
      <formula>AND(IF($Q108=2,1,0),IF($X108&lt;30,1,0))</formula>
    </cfRule>
    <cfRule type="expression" dxfId="8545" priority="165">
      <formula>AND(IF($Q108=3,1,0),IF($X108&lt;30,1,0))</formula>
    </cfRule>
    <cfRule type="expression" dxfId="8544" priority="166">
      <formula>AND(IF($Q108=3,1,IF($Q108=4,1,0)),IF($F108&lt;=85,1,0))</formula>
    </cfRule>
  </conditionalFormatting>
  <conditionalFormatting sqref="AV109">
    <cfRule type="expression" dxfId="8543" priority="161">
      <formula>AV109="X"</formula>
    </cfRule>
    <cfRule type="expression" dxfId="8542" priority="162">
      <formula>AV109="후보"</formula>
    </cfRule>
  </conditionalFormatting>
  <conditionalFormatting sqref="AC109">
    <cfRule type="cellIs" dxfId="8541" priority="158" operator="greaterThan">
      <formula>0.9</formula>
    </cfRule>
    <cfRule type="cellIs" dxfId="8540" priority="159" operator="greaterThan">
      <formula>0.85</formula>
    </cfRule>
  </conditionalFormatting>
  <conditionalFormatting sqref="N109">
    <cfRule type="cellIs" dxfId="8539" priority="156" operator="greaterThan">
      <formula>0.9</formula>
    </cfRule>
    <cfRule type="cellIs" dxfId="8538" priority="157" operator="greaterThan">
      <formula>0.85</formula>
    </cfRule>
  </conditionalFormatting>
  <conditionalFormatting sqref="E109">
    <cfRule type="expression" dxfId="8537" priority="152">
      <formula>AND(IF(OR($Q109=1,$Q109=2),1,0),IF($X109&lt;=20,1,0))</formula>
    </cfRule>
    <cfRule type="expression" dxfId="8536" priority="153">
      <formula>AND(IF($Q109=2,1,0),IF($X109&lt;30,1,0))</formula>
    </cfRule>
    <cfRule type="expression" dxfId="8535" priority="154">
      <formula>AND(IF($Q109=3,1,0),IF($X109&lt;30,1,0))</formula>
    </cfRule>
    <cfRule type="expression" dxfId="8534" priority="155">
      <formula>AND(IF($Q109=3,1,IF($Q109=4,1,0)),IF($F109&lt;=85,1,0))</formula>
    </cfRule>
  </conditionalFormatting>
  <conditionalFormatting sqref="X109">
    <cfRule type="expression" dxfId="8533" priority="148">
      <formula>AND(IF(OR($Q109=1,$Q109=2),1,0),IF($X109&lt;=20,1,0))</formula>
    </cfRule>
    <cfRule type="expression" dxfId="8532" priority="149">
      <formula>AND(IF($Q109=2,1,0),IF($X109&lt;30,1,0))</formula>
    </cfRule>
    <cfRule type="expression" dxfId="8531" priority="150">
      <formula>AND(IF($Q109=3,1,0),IF($X109&lt;30,1,0))</formula>
    </cfRule>
    <cfRule type="expression" dxfId="8530" priority="151">
      <formula>AND(IF($Q109=3,1,IF($Q109=4,1,0)),IF($F109&lt;=85,1,0))</formula>
    </cfRule>
  </conditionalFormatting>
  <conditionalFormatting sqref="AI109">
    <cfRule type="expression" dxfId="8529" priority="144">
      <formula>AND(IF(OR($Q109=1,$Q109=2),1,0),IF($X109&lt;=20,1,0))</formula>
    </cfRule>
    <cfRule type="expression" dxfId="8528" priority="145">
      <formula>AND(IF($Q109=2,1,0),IF($X109&lt;30,1,0))</formula>
    </cfRule>
    <cfRule type="expression" dxfId="8527" priority="146">
      <formula>AND(IF($Q109=3,1,0),IF($X109&lt;30,1,0))</formula>
    </cfRule>
    <cfRule type="expression" dxfId="8526" priority="147">
      <formula>AND(IF($Q109=3,1,IF($Q109=4,1,0)),IF($F109&lt;=85,1,0))</formula>
    </cfRule>
  </conditionalFormatting>
  <conditionalFormatting sqref="AV110">
    <cfRule type="expression" dxfId="8525" priority="142">
      <formula>AV110="X"</formula>
    </cfRule>
    <cfRule type="expression" dxfId="8524" priority="143">
      <formula>AV110="후보"</formula>
    </cfRule>
  </conditionalFormatting>
  <conditionalFormatting sqref="AC110 N110">
    <cfRule type="cellIs" dxfId="8523" priority="139" operator="greaterThan">
      <formula>0.9</formula>
    </cfRule>
    <cfRule type="cellIs" dxfId="8522" priority="140" operator="greaterThan">
      <formula>0.85</formula>
    </cfRule>
  </conditionalFormatting>
  <conditionalFormatting sqref="AV111">
    <cfRule type="expression" dxfId="8521" priority="137">
      <formula>AV111="X"</formula>
    </cfRule>
    <cfRule type="expression" dxfId="8520" priority="138">
      <formula>AV111="후보"</formula>
    </cfRule>
  </conditionalFormatting>
  <conditionalFormatting sqref="AC111">
    <cfRule type="cellIs" dxfId="8519" priority="134" operator="greaterThan">
      <formula>0.9</formula>
    </cfRule>
    <cfRule type="cellIs" dxfId="8518" priority="135" operator="greaterThan">
      <formula>0.85</formula>
    </cfRule>
  </conditionalFormatting>
  <conditionalFormatting sqref="N111">
    <cfRule type="cellIs" dxfId="8517" priority="132" operator="greaterThan">
      <formula>0.9</formula>
    </cfRule>
    <cfRule type="cellIs" dxfId="8516" priority="133" operator="greaterThan">
      <formula>0.85</formula>
    </cfRule>
  </conditionalFormatting>
  <conditionalFormatting sqref="E111">
    <cfRule type="expression" dxfId="8515" priority="128">
      <formula>AND(IF(OR($Q111=1,$Q111=2),1,0),IF($X111&lt;=20,1,0))</formula>
    </cfRule>
    <cfRule type="expression" dxfId="8514" priority="129">
      <formula>AND(IF($Q111=2,1,0),IF($X111&lt;30,1,0))</formula>
    </cfRule>
    <cfRule type="expression" dxfId="8513" priority="130">
      <formula>AND(IF($Q111=3,1,0),IF($X111&lt;30,1,0))</formula>
    </cfRule>
    <cfRule type="expression" dxfId="8512" priority="131">
      <formula>AND(IF($Q111=3,1,IF($Q111=4,1,0)),IF($F111&lt;=85,1,0))</formula>
    </cfRule>
  </conditionalFormatting>
  <conditionalFormatting sqref="X111">
    <cfRule type="expression" dxfId="8511" priority="124">
      <formula>AND(IF(OR($Q111=1,$Q111=2),1,0),IF($X111&lt;=20,1,0))</formula>
    </cfRule>
    <cfRule type="expression" dxfId="8510" priority="125">
      <formula>AND(IF($Q111=2,1,0),IF($X111&lt;30,1,0))</formula>
    </cfRule>
    <cfRule type="expression" dxfId="8509" priority="126">
      <formula>AND(IF($Q111=3,1,0),IF($X111&lt;30,1,0))</formula>
    </cfRule>
    <cfRule type="expression" dxfId="8508" priority="127">
      <formula>AND(IF($Q111=3,1,IF($Q111=4,1,0)),IF($F111&lt;=85,1,0))</formula>
    </cfRule>
  </conditionalFormatting>
  <conditionalFormatting sqref="AI111">
    <cfRule type="expression" dxfId="8507" priority="120">
      <formula>AND(IF(OR($Q111=1,$Q111=2),1,0),IF($X111&lt;=20,1,0))</formula>
    </cfRule>
    <cfRule type="expression" dxfId="8506" priority="121">
      <formula>AND(IF($Q111=2,1,0),IF($X111&lt;30,1,0))</formula>
    </cfRule>
    <cfRule type="expression" dxfId="8505" priority="122">
      <formula>AND(IF($Q111=3,1,0),IF($X111&lt;30,1,0))</formula>
    </cfRule>
    <cfRule type="expression" dxfId="8504" priority="123">
      <formula>AND(IF($Q111=3,1,IF($Q111=4,1,0)),IF($F111&lt;=85,1,0))</formula>
    </cfRule>
  </conditionalFormatting>
  <conditionalFormatting sqref="AV112">
    <cfRule type="expression" dxfId="8503" priority="118">
      <formula>AV112="X"</formula>
    </cfRule>
    <cfRule type="expression" dxfId="8502" priority="119">
      <formula>AV112="후보"</formula>
    </cfRule>
  </conditionalFormatting>
  <conditionalFormatting sqref="AC112">
    <cfRule type="cellIs" dxfId="8501" priority="115" operator="greaterThan">
      <formula>0.9</formula>
    </cfRule>
    <cfRule type="cellIs" dxfId="8500" priority="116" operator="greaterThan">
      <formula>0.85</formula>
    </cfRule>
  </conditionalFormatting>
  <conditionalFormatting sqref="N112">
    <cfRule type="cellIs" dxfId="8499" priority="113" operator="greaterThan">
      <formula>0.9</formula>
    </cfRule>
    <cfRule type="cellIs" dxfId="8498" priority="114" operator="greaterThan">
      <formula>0.85</formula>
    </cfRule>
  </conditionalFormatting>
  <conditionalFormatting sqref="E112">
    <cfRule type="expression" dxfId="8497" priority="109">
      <formula>AND(IF(OR($Q112=1,$Q112=2),1,0),IF($X112&lt;=20,1,0))</formula>
    </cfRule>
    <cfRule type="expression" dxfId="8496" priority="110">
      <formula>AND(IF($Q112=2,1,0),IF($X112&lt;30,1,0))</formula>
    </cfRule>
    <cfRule type="expression" dxfId="8495" priority="111">
      <formula>AND(IF($Q112=3,1,0),IF($X112&lt;30,1,0))</formula>
    </cfRule>
    <cfRule type="expression" dxfId="8494" priority="112">
      <formula>AND(IF($Q112=3,1,IF($Q112=4,1,0)),IF($F112&lt;=85,1,0))</formula>
    </cfRule>
  </conditionalFormatting>
  <conditionalFormatting sqref="X112">
    <cfRule type="expression" dxfId="8493" priority="105">
      <formula>AND(IF(OR($Q112=1,$Q112=2),1,0),IF($X112&lt;=20,1,0))</formula>
    </cfRule>
    <cfRule type="expression" dxfId="8492" priority="106">
      <formula>AND(IF($Q112=2,1,0),IF($X112&lt;30,1,0))</formula>
    </cfRule>
    <cfRule type="expression" dxfId="8491" priority="107">
      <formula>AND(IF($Q112=3,1,0),IF($X112&lt;30,1,0))</formula>
    </cfRule>
    <cfRule type="expression" dxfId="8490" priority="108">
      <formula>AND(IF($Q112=3,1,IF($Q112=4,1,0)),IF($F112&lt;=85,1,0))</formula>
    </cfRule>
  </conditionalFormatting>
  <conditionalFormatting sqref="AI112">
    <cfRule type="expression" dxfId="8489" priority="101">
      <formula>AND(IF(OR($Q112=1,$Q112=2),1,0),IF($X112&lt;=20,1,0))</formula>
    </cfRule>
    <cfRule type="expression" dxfId="8488" priority="102">
      <formula>AND(IF($Q112=2,1,0),IF($X112&lt;30,1,0))</formula>
    </cfRule>
    <cfRule type="expression" dxfId="8487" priority="103">
      <formula>AND(IF($Q112=3,1,0),IF($X112&lt;30,1,0))</formula>
    </cfRule>
    <cfRule type="expression" dxfId="8486" priority="104">
      <formula>AND(IF($Q112=3,1,IF($Q112=4,1,0)),IF($F112&lt;=85,1,0))</formula>
    </cfRule>
  </conditionalFormatting>
  <conditionalFormatting sqref="AV113">
    <cfRule type="expression" dxfId="8485" priority="99">
      <formula>AV113="X"</formula>
    </cfRule>
    <cfRule type="expression" dxfId="8484" priority="100">
      <formula>AV113="후보"</formula>
    </cfRule>
  </conditionalFormatting>
  <conditionalFormatting sqref="AC113">
    <cfRule type="cellIs" dxfId="8483" priority="96" operator="greaterThan">
      <formula>0.9</formula>
    </cfRule>
    <cfRule type="cellIs" dxfId="8482" priority="97" operator="greaterThan">
      <formula>0.85</formula>
    </cfRule>
  </conditionalFormatting>
  <conditionalFormatting sqref="N113">
    <cfRule type="cellIs" dxfId="8481" priority="94" operator="greaterThan">
      <formula>0.9</formula>
    </cfRule>
    <cfRule type="cellIs" dxfId="8480" priority="95" operator="greaterThan">
      <formula>0.85</formula>
    </cfRule>
  </conditionalFormatting>
  <conditionalFormatting sqref="E113">
    <cfRule type="expression" dxfId="8479" priority="90">
      <formula>AND(IF(OR($Q113=1,$Q113=2),1,0),IF($X113&lt;=20,1,0))</formula>
    </cfRule>
    <cfRule type="expression" dxfId="8478" priority="91">
      <formula>AND(IF($Q113=2,1,0),IF($X113&lt;30,1,0))</formula>
    </cfRule>
    <cfRule type="expression" dxfId="8477" priority="92">
      <formula>AND(IF($Q113=3,1,0),IF($X113&lt;30,1,0))</formula>
    </cfRule>
    <cfRule type="expression" dxfId="8476" priority="93">
      <formula>AND(IF($Q113=3,1,IF($Q113=4,1,0)),IF($F113&lt;=85,1,0))</formula>
    </cfRule>
  </conditionalFormatting>
  <conditionalFormatting sqref="X113">
    <cfRule type="expression" dxfId="8475" priority="86">
      <formula>AND(IF(OR($Q113=1,$Q113=2),1,0),IF($X113&lt;=20,1,0))</formula>
    </cfRule>
    <cfRule type="expression" dxfId="8474" priority="87">
      <formula>AND(IF($Q113=2,1,0),IF($X113&lt;30,1,0))</formula>
    </cfRule>
    <cfRule type="expression" dxfId="8473" priority="88">
      <formula>AND(IF($Q113=3,1,0),IF($X113&lt;30,1,0))</formula>
    </cfRule>
    <cfRule type="expression" dxfId="8472" priority="89">
      <formula>AND(IF($Q113=3,1,IF($Q113=4,1,0)),IF($F113&lt;=85,1,0))</formula>
    </cfRule>
  </conditionalFormatting>
  <conditionalFormatting sqref="AI113">
    <cfRule type="expression" dxfId="8471" priority="82">
      <formula>AND(IF(OR($Q113=1,$Q113=2),1,0),IF($X113&lt;=20,1,0))</formula>
    </cfRule>
    <cfRule type="expression" dxfId="8470" priority="83">
      <formula>AND(IF($Q113=2,1,0),IF($X113&lt;30,1,0))</formula>
    </cfRule>
    <cfRule type="expression" dxfId="8469" priority="84">
      <formula>AND(IF($Q113=3,1,0),IF($X113&lt;30,1,0))</formula>
    </cfRule>
    <cfRule type="expression" dxfId="8468" priority="85">
      <formula>AND(IF($Q113=3,1,IF($Q113=4,1,0)),IF($F113&lt;=85,1,0))</formula>
    </cfRule>
  </conditionalFormatting>
  <conditionalFormatting sqref="AV114">
    <cfRule type="expression" dxfId="8467" priority="80">
      <formula>AV114="X"</formula>
    </cfRule>
    <cfRule type="expression" dxfId="8466" priority="81">
      <formula>AV114="후보"</formula>
    </cfRule>
  </conditionalFormatting>
  <conditionalFormatting sqref="AC114">
    <cfRule type="cellIs" dxfId="8465" priority="77" operator="greaterThan">
      <formula>0.9</formula>
    </cfRule>
    <cfRule type="cellIs" dxfId="8464" priority="78" operator="greaterThan">
      <formula>0.85</formula>
    </cfRule>
  </conditionalFormatting>
  <conditionalFormatting sqref="N114">
    <cfRule type="cellIs" dxfId="8463" priority="75" operator="greaterThan">
      <formula>0.9</formula>
    </cfRule>
    <cfRule type="cellIs" dxfId="8462" priority="76" operator="greaterThan">
      <formula>0.85</formula>
    </cfRule>
  </conditionalFormatting>
  <conditionalFormatting sqref="E114">
    <cfRule type="expression" dxfId="8461" priority="71">
      <formula>AND(IF(OR($Q114=1,$Q114=2),1,0),IF($X114&lt;=20,1,0))</formula>
    </cfRule>
    <cfRule type="expression" dxfId="8460" priority="72">
      <formula>AND(IF($Q114=2,1,0),IF($X114&lt;30,1,0))</formula>
    </cfRule>
    <cfRule type="expression" dxfId="8459" priority="73">
      <formula>AND(IF($Q114=3,1,0),IF($X114&lt;30,1,0))</formula>
    </cfRule>
    <cfRule type="expression" dxfId="8458" priority="74">
      <formula>AND(IF($Q114=3,1,IF($Q114=4,1,0)),IF($F114&lt;=85,1,0))</formula>
    </cfRule>
  </conditionalFormatting>
  <conditionalFormatting sqref="X114">
    <cfRule type="expression" dxfId="8457" priority="67">
      <formula>AND(IF(OR($Q114=1,$Q114=2),1,0),IF($X114&lt;=20,1,0))</formula>
    </cfRule>
    <cfRule type="expression" dxfId="8456" priority="68">
      <formula>AND(IF($Q114=2,1,0),IF($X114&lt;30,1,0))</formula>
    </cfRule>
    <cfRule type="expression" dxfId="8455" priority="69">
      <formula>AND(IF($Q114=3,1,0),IF($X114&lt;30,1,0))</formula>
    </cfRule>
    <cfRule type="expression" dxfId="8454" priority="70">
      <formula>AND(IF($Q114=3,1,IF($Q114=4,1,0)),IF($F114&lt;=85,1,0))</formula>
    </cfRule>
  </conditionalFormatting>
  <conditionalFormatting sqref="AI114">
    <cfRule type="expression" dxfId="8453" priority="63">
      <formula>AND(IF(OR($Q114=1,$Q114=2),1,0),IF($X114&lt;=20,1,0))</formula>
    </cfRule>
    <cfRule type="expression" dxfId="8452" priority="64">
      <formula>AND(IF($Q114=2,1,0),IF($X114&lt;30,1,0))</formula>
    </cfRule>
    <cfRule type="expression" dxfId="8451" priority="65">
      <formula>AND(IF($Q114=3,1,0),IF($X114&lt;30,1,0))</formula>
    </cfRule>
    <cfRule type="expression" dxfId="8450" priority="66">
      <formula>AND(IF($Q114=3,1,IF($Q114=4,1,0)),IF($F114&lt;=85,1,0))</formula>
    </cfRule>
  </conditionalFormatting>
  <conditionalFormatting sqref="AV115">
    <cfRule type="expression" dxfId="8449" priority="61">
      <formula>AV115="X"</formula>
    </cfRule>
    <cfRule type="expression" dxfId="8448" priority="62">
      <formula>AV115="후보"</formula>
    </cfRule>
  </conditionalFormatting>
  <conditionalFormatting sqref="AC115">
    <cfRule type="cellIs" dxfId="8447" priority="58" operator="greaterThan">
      <formula>0.9</formula>
    </cfRule>
    <cfRule type="cellIs" dxfId="8446" priority="59" operator="greaterThan">
      <formula>0.85</formula>
    </cfRule>
  </conditionalFormatting>
  <conditionalFormatting sqref="N115">
    <cfRule type="cellIs" dxfId="8445" priority="56" operator="greaterThan">
      <formula>0.9</formula>
    </cfRule>
    <cfRule type="cellIs" dxfId="8444" priority="57" operator="greaterThan">
      <formula>0.85</formula>
    </cfRule>
  </conditionalFormatting>
  <conditionalFormatting sqref="E115">
    <cfRule type="expression" dxfId="8443" priority="52">
      <formula>AND(IF(OR($Q115=1,$Q115=2),1,0),IF($X115&lt;=20,1,0))</formula>
    </cfRule>
    <cfRule type="expression" dxfId="8442" priority="53">
      <formula>AND(IF($Q115=2,1,0),IF($X115&lt;30,1,0))</formula>
    </cfRule>
    <cfRule type="expression" dxfId="8441" priority="54">
      <formula>AND(IF($Q115=3,1,0),IF($X115&lt;30,1,0))</formula>
    </cfRule>
    <cfRule type="expression" dxfId="8440" priority="55">
      <formula>AND(IF($Q115=3,1,IF($Q115=4,1,0)),IF($F115&lt;=85,1,0))</formula>
    </cfRule>
  </conditionalFormatting>
  <conditionalFormatting sqref="X115">
    <cfRule type="expression" dxfId="8439" priority="48">
      <formula>AND(IF(OR($Q115=1,$Q115=2),1,0),IF($X115&lt;=20,1,0))</formula>
    </cfRule>
    <cfRule type="expression" dxfId="8438" priority="49">
      <formula>AND(IF($Q115=2,1,0),IF($X115&lt;30,1,0))</formula>
    </cfRule>
    <cfRule type="expression" dxfId="8437" priority="50">
      <formula>AND(IF($Q115=3,1,0),IF($X115&lt;30,1,0))</formula>
    </cfRule>
    <cfRule type="expression" dxfId="8436" priority="51">
      <formula>AND(IF($Q115=3,1,IF($Q115=4,1,0)),IF($F115&lt;=85,1,0))</formula>
    </cfRule>
  </conditionalFormatting>
  <conditionalFormatting sqref="AI115">
    <cfRule type="expression" dxfId="8435" priority="44">
      <formula>AND(IF(OR($Q115=1,$Q115=2),1,0),IF($X115&lt;=20,1,0))</formula>
    </cfRule>
    <cfRule type="expression" dxfId="8434" priority="45">
      <formula>AND(IF($Q115=2,1,0),IF($X115&lt;30,1,0))</formula>
    </cfRule>
    <cfRule type="expression" dxfId="8433" priority="46">
      <formula>AND(IF($Q115=3,1,0),IF($X115&lt;30,1,0))</formula>
    </cfRule>
    <cfRule type="expression" dxfId="8432" priority="47">
      <formula>AND(IF($Q115=3,1,IF($Q115=4,1,0)),IF($F115&lt;=85,1,0))</formula>
    </cfRule>
  </conditionalFormatting>
  <conditionalFormatting sqref="AV116">
    <cfRule type="expression" dxfId="8431" priority="42">
      <formula>AV116="X"</formula>
    </cfRule>
    <cfRule type="expression" dxfId="8430" priority="43">
      <formula>AV116="후보"</formula>
    </cfRule>
  </conditionalFormatting>
  <conditionalFormatting sqref="AC116">
    <cfRule type="cellIs" dxfId="8429" priority="39" operator="greaterThan">
      <formula>0.9</formula>
    </cfRule>
    <cfRule type="cellIs" dxfId="8428" priority="40" operator="greaterThan">
      <formula>0.85</formula>
    </cfRule>
  </conditionalFormatting>
  <conditionalFormatting sqref="N116">
    <cfRule type="cellIs" dxfId="8427" priority="37" operator="greaterThan">
      <formula>0.9</formula>
    </cfRule>
    <cfRule type="cellIs" dxfId="8426" priority="38" operator="greaterThan">
      <formula>0.85</formula>
    </cfRule>
  </conditionalFormatting>
  <conditionalFormatting sqref="E116">
    <cfRule type="expression" dxfId="8425" priority="33">
      <formula>AND(IF(OR($Q116=1,$Q116=2),1,0),IF($X116&lt;=20,1,0))</formula>
    </cfRule>
    <cfRule type="expression" dxfId="8424" priority="34">
      <formula>AND(IF($Q116=2,1,0),IF($X116&lt;30,1,0))</formula>
    </cfRule>
    <cfRule type="expression" dxfId="8423" priority="35">
      <formula>AND(IF($Q116=3,1,0),IF($X116&lt;30,1,0))</formula>
    </cfRule>
    <cfRule type="expression" dxfId="8422" priority="36">
      <formula>AND(IF($Q116=3,1,IF($Q116=4,1,0)),IF($F116&lt;=85,1,0))</formula>
    </cfRule>
  </conditionalFormatting>
  <conditionalFormatting sqref="X116">
    <cfRule type="expression" dxfId="8421" priority="29">
      <formula>AND(IF(OR($Q116=1,$Q116=2),1,0),IF($X116&lt;=20,1,0))</formula>
    </cfRule>
    <cfRule type="expression" dxfId="8420" priority="30">
      <formula>AND(IF($Q116=2,1,0),IF($X116&lt;30,1,0))</formula>
    </cfRule>
    <cfRule type="expression" dxfId="8419" priority="31">
      <formula>AND(IF($Q116=3,1,0),IF($X116&lt;30,1,0))</formula>
    </cfRule>
    <cfRule type="expression" dxfId="8418" priority="32">
      <formula>AND(IF($Q116=3,1,IF($Q116=4,1,0)),IF($F116&lt;=85,1,0))</formula>
    </cfRule>
  </conditionalFormatting>
  <conditionalFormatting sqref="AI116">
    <cfRule type="expression" dxfId="8417" priority="25">
      <formula>AND(IF(OR($Q116=1,$Q116=2),1,0),IF($X116&lt;=20,1,0))</formula>
    </cfRule>
    <cfRule type="expression" dxfId="8416" priority="26">
      <formula>AND(IF($Q116=2,1,0),IF($X116&lt;30,1,0))</formula>
    </cfRule>
    <cfRule type="expression" dxfId="8415" priority="27">
      <formula>AND(IF($Q116=3,1,0),IF($X116&lt;30,1,0))</formula>
    </cfRule>
    <cfRule type="expression" dxfId="8414" priority="28">
      <formula>AND(IF($Q116=3,1,IF($Q116=4,1,0)),IF($F116&lt;=85,1,0))</formula>
    </cfRule>
  </conditionalFormatting>
  <conditionalFormatting sqref="AV117">
    <cfRule type="expression" dxfId="8413" priority="23">
      <formula>AV117="X"</formula>
    </cfRule>
    <cfRule type="expression" dxfId="8412" priority="24">
      <formula>AV117="후보"</formula>
    </cfRule>
  </conditionalFormatting>
  <conditionalFormatting sqref="AC117 N117">
    <cfRule type="cellIs" dxfId="8411" priority="20" operator="greaterThan">
      <formula>0.9</formula>
    </cfRule>
    <cfRule type="cellIs" dxfId="8410" priority="21" operator="greaterThan">
      <formula>0.85</formula>
    </cfRule>
  </conditionalFormatting>
  <conditionalFormatting sqref="AV118">
    <cfRule type="expression" dxfId="8409" priority="18">
      <formula>AV118="X"</formula>
    </cfRule>
    <cfRule type="expression" dxfId="8408" priority="19">
      <formula>AV118="후보"</formula>
    </cfRule>
  </conditionalFormatting>
  <conditionalFormatting sqref="AC118">
    <cfRule type="cellIs" dxfId="8407" priority="15" operator="greaterThan">
      <formula>0.9</formula>
    </cfRule>
    <cfRule type="cellIs" dxfId="8406" priority="16" operator="greaterThan">
      <formula>0.85</formula>
    </cfRule>
  </conditionalFormatting>
  <conditionalFormatting sqref="N118">
    <cfRule type="cellIs" dxfId="8405" priority="13" operator="greaterThan">
      <formula>0.9</formula>
    </cfRule>
    <cfRule type="cellIs" dxfId="8404" priority="14" operator="greaterThan">
      <formula>0.85</formula>
    </cfRule>
  </conditionalFormatting>
  <conditionalFormatting sqref="E118">
    <cfRule type="expression" dxfId="8403" priority="9">
      <formula>AND(IF(OR($Q118=1,$Q118=2),1,0),IF($X118&lt;=20,1,0))</formula>
    </cfRule>
    <cfRule type="expression" dxfId="8402" priority="10">
      <formula>AND(IF($Q118=2,1,0),IF($X118&lt;30,1,0))</formula>
    </cfRule>
    <cfRule type="expression" dxfId="8401" priority="11">
      <formula>AND(IF($Q118=3,1,0),IF($X118&lt;30,1,0))</formula>
    </cfRule>
    <cfRule type="expression" dxfId="8400" priority="12">
      <formula>AND(IF($Q118=3,1,IF($Q118=4,1,0)),IF($F118&lt;=85,1,0))</formula>
    </cfRule>
  </conditionalFormatting>
  <conditionalFormatting sqref="X118">
    <cfRule type="expression" dxfId="8399" priority="5">
      <formula>AND(IF(OR($Q118=1,$Q118=2),1,0),IF($X118&lt;=20,1,0))</formula>
    </cfRule>
    <cfRule type="expression" dxfId="8398" priority="6">
      <formula>AND(IF($Q118=2,1,0),IF($X118&lt;30,1,0))</formula>
    </cfRule>
    <cfRule type="expression" dxfId="8397" priority="7">
      <formula>AND(IF($Q118=3,1,0),IF($X118&lt;30,1,0))</formula>
    </cfRule>
    <cfRule type="expression" dxfId="8396" priority="8">
      <formula>AND(IF($Q118=3,1,IF($Q118=4,1,0)),IF($F118&lt;=85,1,0))</formula>
    </cfRule>
  </conditionalFormatting>
  <conditionalFormatting sqref="AI118">
    <cfRule type="expression" dxfId="8395" priority="1">
      <formula>AND(IF(OR($Q118=1,$Q118=2),1,0),IF($X118&lt;=20,1,0))</formula>
    </cfRule>
    <cfRule type="expression" dxfId="8394" priority="2">
      <formula>AND(IF($Q118=2,1,0),IF($X118&lt;30,1,0))</formula>
    </cfRule>
    <cfRule type="expression" dxfId="8393" priority="3">
      <formula>AND(IF($Q118=3,1,0),IF($X118&lt;30,1,0))</formula>
    </cfRule>
    <cfRule type="expression" dxfId="8392" priority="4">
      <formula>AND(IF($Q118=3,1,IF($Q118=4,1,0)),IF($F118&lt;=85,1,0))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성남시 분당구</v>
      </c>
      <c r="I1" s="42" t="s">
        <v>1627</v>
      </c>
      <c r="X1" s="37" t="s">
        <v>5</v>
      </c>
      <c r="Y1" s="37"/>
      <c r="AA1" s="39">
        <f>단지추출!AA1</f>
        <v>70000</v>
      </c>
      <c r="AH1" s="7" t="str">
        <f>A1</f>
        <v>성남시 분당구</v>
      </c>
      <c r="AJ1" s="115" t="str">
        <f>A1&amp;" 전체 등급"</f>
        <v>성남시 분당구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성남시 분당구 운중동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1192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06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운중동 산운12단지휴먼시아('09.07.,510^)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1189</v>
      </c>
      <c r="B6" s="10" t="s">
        <v>1660</v>
      </c>
      <c r="C6" s="88">
        <v>510</v>
      </c>
      <c r="D6" s="86">
        <v>77.900000000000006</v>
      </c>
      <c r="E6" s="87">
        <v>24</v>
      </c>
      <c r="F6" s="86">
        <v>55.4</v>
      </c>
      <c r="G6" s="17">
        <v>17</v>
      </c>
      <c r="H6" s="88">
        <v>55</v>
      </c>
      <c r="I6" s="89">
        <v>110000</v>
      </c>
      <c r="J6" s="89" t="s">
        <v>83</v>
      </c>
      <c r="K6" s="89"/>
      <c r="L6" s="89"/>
      <c r="M6" s="90">
        <f t="shared" ref="M6:M11" si="2">I6-K6</f>
        <v>110000</v>
      </c>
      <c r="N6" s="4">
        <f t="shared" ref="N6:N11" si="3">IF(ISERROR(K6/I6),"",K6/I6)</f>
        <v>0</v>
      </c>
      <c r="O6" s="91">
        <f t="shared" ref="O6:O11" si="4">I6/E6</f>
        <v>4583.333333333333</v>
      </c>
      <c r="P6" s="91">
        <f t="shared" ref="P6:P11" si="5">K6/E6</f>
        <v>0</v>
      </c>
      <c r="Q6" s="79">
        <v>2</v>
      </c>
      <c r="R6" s="79">
        <v>1</v>
      </c>
      <c r="S6" s="79" t="s">
        <v>61</v>
      </c>
      <c r="T6" s="5" t="s">
        <v>276</v>
      </c>
      <c r="U6" s="9"/>
      <c r="W6" s="86">
        <f t="shared" ref="W6:X11" si="6">D6</f>
        <v>77.900000000000006</v>
      </c>
      <c r="X6" s="87">
        <f t="shared" si="6"/>
        <v>24</v>
      </c>
      <c r="Y6" s="92">
        <f t="shared" ref="Y6:Z11" si="7">H6</f>
        <v>55</v>
      </c>
      <c r="Z6" s="90">
        <f t="shared" si="7"/>
        <v>110000</v>
      </c>
      <c r="AA6" s="90">
        <f t="shared" ref="AA6:AA11" si="8">K6</f>
        <v>0</v>
      </c>
      <c r="AB6" s="90">
        <f t="shared" ref="AB6:AD11" si="9">M6</f>
        <v>110000</v>
      </c>
      <c r="AC6" s="4">
        <f t="shared" si="9"/>
        <v>0</v>
      </c>
      <c r="AD6" s="91">
        <f t="shared" si="9"/>
        <v>4583.333333333333</v>
      </c>
      <c r="AE6" s="79" t="str">
        <f t="shared" ref="AE6:AE11" si="10">S6</f>
        <v>복</v>
      </c>
      <c r="AF6" s="79" t="str">
        <f t="shared" ref="AF6:AF11" si="11">Q6&amp;"/"&amp;R6</f>
        <v>2/1</v>
      </c>
      <c r="AH6" s="20" t="str">
        <f t="shared" si="1"/>
        <v>산운12단지휴먼시아</v>
      </c>
      <c r="AI6" s="87">
        <f t="shared" si="0"/>
        <v>24</v>
      </c>
      <c r="AJ6" s="79" t="str">
        <f t="shared" ref="AJ6:AJ11" si="12">IF(AI6="","",$AJ$2)</f>
        <v>A-</v>
      </c>
      <c r="AK6" s="79" t="s">
        <v>13</v>
      </c>
      <c r="AL6" s="79" t="s">
        <v>62</v>
      </c>
      <c r="AM6" s="79" t="s">
        <v>63</v>
      </c>
      <c r="AN6" s="79" t="str">
        <f t="shared" ref="AN6:AN11" si="13">IF(AI6="","",$AN$2)</f>
        <v>C</v>
      </c>
      <c r="AO6" s="79" t="str">
        <f t="shared" ref="AO6:AO11" si="14">IF(N6="","",IF(N6&gt;=$AO$1/100,"O","X"))</f>
        <v>X</v>
      </c>
      <c r="AP6" s="79" t="str">
        <f t="shared" ref="AP6:AP11" si="15">IF(I6="","",IF(I6&lt;=$AP$1,"O","X"))</f>
        <v>X</v>
      </c>
      <c r="AQ6" s="79" t="str">
        <f t="shared" ref="AQ6:AQ11" si="16">IF(O6="","",IF(O6&lt;=$AQ$1,"O","X"))</f>
        <v>X</v>
      </c>
      <c r="AR6" s="79" t="str">
        <f t="shared" ref="AR6:AR11" si="17">IF(M6="","",IF(M6&lt;=$AR$1,"O","X"))</f>
        <v>X</v>
      </c>
      <c r="AS6" s="79" t="s">
        <v>2</v>
      </c>
      <c r="AT6" s="79" t="str">
        <f t="shared" ref="AT6:AT11" si="18">IF(OR(F6="",AI6=""),"",IF(AND((F6&lt;=85),(AI6&gt;=15)),"O","X"))</f>
        <v>O</v>
      </c>
      <c r="AU6" s="79" t="str">
        <f t="shared" ref="AU6:AU11" si="19">IF(C6="","",IF(C6&gt;=$AU$1,"O","X"))</f>
        <v>O</v>
      </c>
      <c r="AV6" s="79" t="str">
        <f t="shared" ref="AV6:AV11" si="20">IF(AO6="","",IF(AND(AO6="O",AP6="O",AR6="O",AT6="O",AU6="O"),"후보","X"))</f>
        <v>X</v>
      </c>
    </row>
    <row r="7" spans="1:48" x14ac:dyDescent="0.3">
      <c r="A7" s="9" t="s">
        <v>1189</v>
      </c>
      <c r="B7" s="10" t="s">
        <v>1660</v>
      </c>
      <c r="C7" s="88">
        <v>510</v>
      </c>
      <c r="D7" s="86">
        <v>78</v>
      </c>
      <c r="E7" s="87">
        <v>24</v>
      </c>
      <c r="F7" s="86">
        <v>55.4</v>
      </c>
      <c r="G7" s="17">
        <v>17</v>
      </c>
      <c r="H7" s="88">
        <v>74</v>
      </c>
      <c r="I7" s="89">
        <v>122000</v>
      </c>
      <c r="J7" s="89" t="s">
        <v>84</v>
      </c>
      <c r="K7" s="89"/>
      <c r="L7" s="89"/>
      <c r="M7" s="90">
        <f t="shared" si="2"/>
        <v>122000</v>
      </c>
      <c r="N7" s="4">
        <f t="shared" si="3"/>
        <v>0</v>
      </c>
      <c r="O7" s="91">
        <f t="shared" si="4"/>
        <v>5083.333333333333</v>
      </c>
      <c r="P7" s="91">
        <f t="shared" si="5"/>
        <v>0</v>
      </c>
      <c r="Q7" s="79">
        <v>3</v>
      </c>
      <c r="R7" s="79">
        <v>1</v>
      </c>
      <c r="S7" s="79" t="s">
        <v>72</v>
      </c>
      <c r="T7" s="5" t="s">
        <v>89</v>
      </c>
      <c r="U7" s="9"/>
      <c r="W7" s="86">
        <f t="shared" si="6"/>
        <v>78</v>
      </c>
      <c r="X7" s="87">
        <f t="shared" si="6"/>
        <v>24</v>
      </c>
      <c r="Y7" s="92">
        <f t="shared" si="7"/>
        <v>74</v>
      </c>
      <c r="Z7" s="90">
        <f t="shared" si="7"/>
        <v>122000</v>
      </c>
      <c r="AA7" s="90">
        <f t="shared" si="8"/>
        <v>0</v>
      </c>
      <c r="AB7" s="90">
        <f t="shared" si="9"/>
        <v>122000</v>
      </c>
      <c r="AC7" s="4">
        <f t="shared" si="9"/>
        <v>0</v>
      </c>
      <c r="AD7" s="91">
        <f t="shared" si="9"/>
        <v>5083.333333333333</v>
      </c>
      <c r="AE7" s="79" t="str">
        <f t="shared" si="10"/>
        <v>계</v>
      </c>
      <c r="AF7" s="79" t="str">
        <f t="shared" si="11"/>
        <v>3/1</v>
      </c>
      <c r="AH7" s="20" t="str">
        <f t="shared" si="1"/>
        <v>산운12단지휴먼시아</v>
      </c>
      <c r="AI7" s="87">
        <f t="shared" si="0"/>
        <v>24</v>
      </c>
      <c r="AJ7" s="79" t="str">
        <f t="shared" si="12"/>
        <v>A-</v>
      </c>
      <c r="AK7" s="79" t="s">
        <v>13</v>
      </c>
      <c r="AL7" s="79" t="s">
        <v>62</v>
      </c>
      <c r="AM7" s="79" t="s">
        <v>63</v>
      </c>
      <c r="AN7" s="79" t="str">
        <f t="shared" si="13"/>
        <v>C</v>
      </c>
      <c r="AO7" s="79" t="str">
        <f t="shared" si="14"/>
        <v>X</v>
      </c>
      <c r="AP7" s="79" t="str">
        <f t="shared" si="15"/>
        <v>X</v>
      </c>
      <c r="AQ7" s="79" t="str">
        <f t="shared" si="16"/>
        <v>X</v>
      </c>
      <c r="AR7" s="79" t="str">
        <f t="shared" si="17"/>
        <v>X</v>
      </c>
      <c r="AS7" s="79" t="s">
        <v>2</v>
      </c>
      <c r="AT7" s="79" t="str">
        <f t="shared" si="18"/>
        <v>O</v>
      </c>
      <c r="AU7" s="79" t="str">
        <f t="shared" si="19"/>
        <v>O</v>
      </c>
      <c r="AV7" s="79" t="str">
        <f t="shared" si="20"/>
        <v>X</v>
      </c>
    </row>
    <row r="8" spans="1:48" x14ac:dyDescent="0.3">
      <c r="A8" s="9" t="s">
        <v>1189</v>
      </c>
      <c r="B8" s="10" t="s">
        <v>1660</v>
      </c>
      <c r="C8" s="88">
        <v>510</v>
      </c>
      <c r="D8" s="86">
        <v>78</v>
      </c>
      <c r="E8" s="87">
        <v>24</v>
      </c>
      <c r="F8" s="86">
        <v>55.4</v>
      </c>
      <c r="G8" s="17">
        <v>17</v>
      </c>
      <c r="H8" s="88">
        <v>55</v>
      </c>
      <c r="I8" s="89">
        <v>122000</v>
      </c>
      <c r="J8" s="89" t="s">
        <v>84</v>
      </c>
      <c r="K8" s="89"/>
      <c r="L8" s="89"/>
      <c r="M8" s="90">
        <f t="shared" si="2"/>
        <v>122000</v>
      </c>
      <c r="N8" s="4">
        <f t="shared" si="3"/>
        <v>0</v>
      </c>
      <c r="O8" s="91">
        <f t="shared" si="4"/>
        <v>5083.333333333333</v>
      </c>
      <c r="P8" s="91">
        <f t="shared" si="5"/>
        <v>0</v>
      </c>
      <c r="Q8" s="79">
        <v>3</v>
      </c>
      <c r="R8" s="79">
        <v>1</v>
      </c>
      <c r="S8" s="79" t="s">
        <v>61</v>
      </c>
      <c r="T8" s="5" t="s">
        <v>277</v>
      </c>
      <c r="U8" s="9"/>
      <c r="W8" s="86">
        <f t="shared" si="6"/>
        <v>78</v>
      </c>
      <c r="X8" s="87">
        <f t="shared" si="6"/>
        <v>24</v>
      </c>
      <c r="Y8" s="92">
        <f t="shared" si="7"/>
        <v>55</v>
      </c>
      <c r="Z8" s="90">
        <f t="shared" si="7"/>
        <v>122000</v>
      </c>
      <c r="AA8" s="90">
        <f t="shared" si="8"/>
        <v>0</v>
      </c>
      <c r="AB8" s="90">
        <f t="shared" si="9"/>
        <v>122000</v>
      </c>
      <c r="AC8" s="4">
        <f t="shared" si="9"/>
        <v>0</v>
      </c>
      <c r="AD8" s="91">
        <f t="shared" si="9"/>
        <v>5083.333333333333</v>
      </c>
      <c r="AE8" s="79" t="str">
        <f t="shared" si="10"/>
        <v>복</v>
      </c>
      <c r="AF8" s="79" t="str">
        <f t="shared" si="11"/>
        <v>3/1</v>
      </c>
      <c r="AH8" s="20" t="str">
        <f t="shared" si="1"/>
        <v>산운12단지휴먼시아</v>
      </c>
      <c r="AI8" s="87">
        <f t="shared" si="0"/>
        <v>24</v>
      </c>
      <c r="AJ8" s="79" t="str">
        <f t="shared" si="12"/>
        <v>A-</v>
      </c>
      <c r="AK8" s="79" t="s">
        <v>13</v>
      </c>
      <c r="AL8" s="79" t="s">
        <v>62</v>
      </c>
      <c r="AM8" s="79" t="s">
        <v>63</v>
      </c>
      <c r="AN8" s="79" t="str">
        <f t="shared" si="13"/>
        <v>C</v>
      </c>
      <c r="AO8" s="79" t="str">
        <f t="shared" si="14"/>
        <v>X</v>
      </c>
      <c r="AP8" s="79" t="str">
        <f t="shared" si="15"/>
        <v>X</v>
      </c>
      <c r="AQ8" s="79" t="str">
        <f t="shared" si="16"/>
        <v>X</v>
      </c>
      <c r="AR8" s="79" t="str">
        <f t="shared" si="17"/>
        <v>X</v>
      </c>
      <c r="AS8" s="79" t="s">
        <v>2</v>
      </c>
      <c r="AT8" s="79" t="str">
        <f t="shared" si="18"/>
        <v>O</v>
      </c>
      <c r="AU8" s="79" t="str">
        <f t="shared" si="19"/>
        <v>O</v>
      </c>
      <c r="AV8" s="79" t="str">
        <f t="shared" si="20"/>
        <v>X</v>
      </c>
    </row>
    <row r="9" spans="1:48" x14ac:dyDescent="0.3">
      <c r="A9" s="9" t="s">
        <v>1189</v>
      </c>
      <c r="B9" s="10" t="s">
        <v>1660</v>
      </c>
      <c r="C9" s="88">
        <v>510</v>
      </c>
      <c r="D9" s="86">
        <v>78</v>
      </c>
      <c r="E9" s="87">
        <v>24</v>
      </c>
      <c r="F9" s="86">
        <v>55.4</v>
      </c>
      <c r="G9" s="17">
        <v>17</v>
      </c>
      <c r="H9" s="88">
        <v>44</v>
      </c>
      <c r="I9" s="89">
        <v>122000</v>
      </c>
      <c r="J9" s="89" t="s">
        <v>84</v>
      </c>
      <c r="K9" s="89"/>
      <c r="L9" s="89"/>
      <c r="M9" s="90">
        <f t="shared" si="2"/>
        <v>122000</v>
      </c>
      <c r="N9" s="4">
        <f t="shared" si="3"/>
        <v>0</v>
      </c>
      <c r="O9" s="91">
        <f t="shared" si="4"/>
        <v>5083.333333333333</v>
      </c>
      <c r="P9" s="91">
        <f t="shared" si="5"/>
        <v>0</v>
      </c>
      <c r="Q9" s="79">
        <v>3</v>
      </c>
      <c r="R9" s="79">
        <v>1</v>
      </c>
      <c r="S9" s="79" t="s">
        <v>61</v>
      </c>
      <c r="T9" s="5" t="s">
        <v>278</v>
      </c>
      <c r="U9" s="9"/>
      <c r="W9" s="86">
        <f t="shared" si="6"/>
        <v>78</v>
      </c>
      <c r="X9" s="87">
        <f t="shared" si="6"/>
        <v>24</v>
      </c>
      <c r="Y9" s="92">
        <f t="shared" si="7"/>
        <v>44</v>
      </c>
      <c r="Z9" s="90">
        <f t="shared" si="7"/>
        <v>122000</v>
      </c>
      <c r="AA9" s="90">
        <f t="shared" si="8"/>
        <v>0</v>
      </c>
      <c r="AB9" s="90">
        <f t="shared" si="9"/>
        <v>122000</v>
      </c>
      <c r="AC9" s="4">
        <f t="shared" si="9"/>
        <v>0</v>
      </c>
      <c r="AD9" s="91">
        <f t="shared" si="9"/>
        <v>5083.333333333333</v>
      </c>
      <c r="AE9" s="79" t="str">
        <f t="shared" si="10"/>
        <v>복</v>
      </c>
      <c r="AF9" s="79" t="str">
        <f t="shared" si="11"/>
        <v>3/1</v>
      </c>
      <c r="AH9" s="20" t="str">
        <f t="shared" si="1"/>
        <v>산운12단지휴먼시아</v>
      </c>
      <c r="AI9" s="87">
        <f t="shared" si="0"/>
        <v>24</v>
      </c>
      <c r="AJ9" s="79" t="str">
        <f t="shared" si="12"/>
        <v>A-</v>
      </c>
      <c r="AK9" s="79" t="s">
        <v>13</v>
      </c>
      <c r="AL9" s="79" t="s">
        <v>62</v>
      </c>
      <c r="AM9" s="79" t="s">
        <v>63</v>
      </c>
      <c r="AN9" s="79" t="str">
        <f t="shared" si="13"/>
        <v>C</v>
      </c>
      <c r="AO9" s="79" t="str">
        <f t="shared" si="14"/>
        <v>X</v>
      </c>
      <c r="AP9" s="79" t="str">
        <f t="shared" si="15"/>
        <v>X</v>
      </c>
      <c r="AQ9" s="79" t="str">
        <f t="shared" si="16"/>
        <v>X</v>
      </c>
      <c r="AR9" s="79" t="str">
        <f t="shared" si="17"/>
        <v>X</v>
      </c>
      <c r="AS9" s="79" t="s">
        <v>2</v>
      </c>
      <c r="AT9" s="79" t="str">
        <f t="shared" si="18"/>
        <v>O</v>
      </c>
      <c r="AU9" s="79" t="str">
        <f t="shared" si="19"/>
        <v>O</v>
      </c>
      <c r="AV9" s="79" t="str">
        <f t="shared" si="20"/>
        <v>X</v>
      </c>
    </row>
    <row r="10" spans="1:48" x14ac:dyDescent="0.3">
      <c r="A10" s="9" t="s">
        <v>1189</v>
      </c>
      <c r="B10" s="10" t="s">
        <v>1660</v>
      </c>
      <c r="C10" s="88">
        <v>510</v>
      </c>
      <c r="D10" s="86">
        <v>84.3</v>
      </c>
      <c r="E10" s="87">
        <v>26</v>
      </c>
      <c r="F10" s="86">
        <v>59.9</v>
      </c>
      <c r="G10" s="17">
        <v>18</v>
      </c>
      <c r="H10" s="88">
        <v>142</v>
      </c>
      <c r="I10" s="89">
        <v>130000</v>
      </c>
      <c r="J10" s="89" t="s">
        <v>74</v>
      </c>
      <c r="K10" s="89">
        <v>60000</v>
      </c>
      <c r="L10" s="89" t="s">
        <v>84</v>
      </c>
      <c r="M10" s="90">
        <f t="shared" si="2"/>
        <v>70000</v>
      </c>
      <c r="N10" s="4">
        <f t="shared" si="3"/>
        <v>0.46153846153846156</v>
      </c>
      <c r="O10" s="91">
        <f t="shared" si="4"/>
        <v>5000</v>
      </c>
      <c r="P10" s="91">
        <f t="shared" si="5"/>
        <v>2307.6923076923076</v>
      </c>
      <c r="Q10" s="79">
        <v>3</v>
      </c>
      <c r="R10" s="79">
        <v>2</v>
      </c>
      <c r="S10" s="79" t="s">
        <v>72</v>
      </c>
      <c r="T10" s="5" t="s">
        <v>279</v>
      </c>
      <c r="U10" s="9"/>
      <c r="W10" s="86">
        <f t="shared" si="6"/>
        <v>84.3</v>
      </c>
      <c r="X10" s="87">
        <f t="shared" si="6"/>
        <v>26</v>
      </c>
      <c r="Y10" s="92">
        <f t="shared" si="7"/>
        <v>142</v>
      </c>
      <c r="Z10" s="90">
        <f t="shared" si="7"/>
        <v>130000</v>
      </c>
      <c r="AA10" s="90">
        <f t="shared" si="8"/>
        <v>60000</v>
      </c>
      <c r="AB10" s="90">
        <f t="shared" si="9"/>
        <v>70000</v>
      </c>
      <c r="AC10" s="4">
        <f t="shared" si="9"/>
        <v>0.46153846153846156</v>
      </c>
      <c r="AD10" s="91">
        <f t="shared" si="9"/>
        <v>5000</v>
      </c>
      <c r="AE10" s="79" t="str">
        <f t="shared" si="10"/>
        <v>계</v>
      </c>
      <c r="AF10" s="79" t="str">
        <f t="shared" si="11"/>
        <v>3/2</v>
      </c>
      <c r="AH10" s="20" t="str">
        <f t="shared" si="1"/>
        <v>산운12단지휴먼시아</v>
      </c>
      <c r="AI10" s="87">
        <f t="shared" si="0"/>
        <v>26</v>
      </c>
      <c r="AJ10" s="79" t="str">
        <f t="shared" si="12"/>
        <v>A-</v>
      </c>
      <c r="AK10" s="79" t="s">
        <v>13</v>
      </c>
      <c r="AL10" s="79" t="s">
        <v>62</v>
      </c>
      <c r="AM10" s="79" t="s">
        <v>63</v>
      </c>
      <c r="AN10" s="79" t="str">
        <f t="shared" si="13"/>
        <v>C</v>
      </c>
      <c r="AO10" s="79" t="str">
        <f t="shared" si="14"/>
        <v>X</v>
      </c>
      <c r="AP10" s="79" t="str">
        <f t="shared" si="15"/>
        <v>X</v>
      </c>
      <c r="AQ10" s="79" t="str">
        <f t="shared" si="16"/>
        <v>X</v>
      </c>
      <c r="AR10" s="79" t="str">
        <f t="shared" si="17"/>
        <v>X</v>
      </c>
      <c r="AS10" s="79" t="s">
        <v>2</v>
      </c>
      <c r="AT10" s="79" t="str">
        <f t="shared" si="18"/>
        <v>O</v>
      </c>
      <c r="AU10" s="79" t="str">
        <f t="shared" si="19"/>
        <v>O</v>
      </c>
      <c r="AV10" s="79" t="str">
        <f t="shared" si="20"/>
        <v>X</v>
      </c>
    </row>
    <row r="11" spans="1:48" x14ac:dyDescent="0.3">
      <c r="A11" s="9" t="s">
        <v>1189</v>
      </c>
      <c r="B11" s="10" t="s">
        <v>1660</v>
      </c>
      <c r="C11" s="88">
        <v>510</v>
      </c>
      <c r="D11" s="86">
        <v>84.4</v>
      </c>
      <c r="E11" s="87">
        <v>26</v>
      </c>
      <c r="F11" s="86">
        <v>59.8</v>
      </c>
      <c r="G11" s="17">
        <v>18</v>
      </c>
      <c r="H11" s="88">
        <v>140</v>
      </c>
      <c r="I11" s="89"/>
      <c r="J11" s="89"/>
      <c r="K11" s="89"/>
      <c r="L11" s="89"/>
      <c r="M11" s="90">
        <f t="shared" si="2"/>
        <v>0</v>
      </c>
      <c r="N11" s="4" t="str">
        <f t="shared" si="3"/>
        <v/>
      </c>
      <c r="O11" s="91">
        <f t="shared" si="4"/>
        <v>0</v>
      </c>
      <c r="P11" s="91">
        <f t="shared" si="5"/>
        <v>0</v>
      </c>
      <c r="Q11" s="79">
        <v>3</v>
      </c>
      <c r="R11" s="79">
        <v>2</v>
      </c>
      <c r="S11" s="79" t="s">
        <v>72</v>
      </c>
      <c r="T11" s="5" t="s">
        <v>192</v>
      </c>
      <c r="U11" s="9"/>
      <c r="W11" s="86">
        <f t="shared" si="6"/>
        <v>84.4</v>
      </c>
      <c r="X11" s="87">
        <f t="shared" si="6"/>
        <v>26</v>
      </c>
      <c r="Y11" s="92">
        <f t="shared" si="7"/>
        <v>140</v>
      </c>
      <c r="Z11" s="90">
        <f t="shared" si="7"/>
        <v>0</v>
      </c>
      <c r="AA11" s="90">
        <f t="shared" si="8"/>
        <v>0</v>
      </c>
      <c r="AB11" s="90">
        <f t="shared" si="9"/>
        <v>0</v>
      </c>
      <c r="AC11" s="4" t="str">
        <f t="shared" si="9"/>
        <v/>
      </c>
      <c r="AD11" s="91">
        <f t="shared" si="9"/>
        <v>0</v>
      </c>
      <c r="AE11" s="79" t="str">
        <f t="shared" si="10"/>
        <v>계</v>
      </c>
      <c r="AF11" s="79" t="str">
        <f t="shared" si="11"/>
        <v>3/2</v>
      </c>
      <c r="AH11" s="20" t="str">
        <f t="shared" si="1"/>
        <v>산운12단지휴먼시아</v>
      </c>
      <c r="AI11" s="87">
        <f t="shared" si="0"/>
        <v>26</v>
      </c>
      <c r="AJ11" s="79" t="str">
        <f t="shared" si="12"/>
        <v>A-</v>
      </c>
      <c r="AK11" s="79" t="s">
        <v>13</v>
      </c>
      <c r="AL11" s="79" t="s">
        <v>62</v>
      </c>
      <c r="AM11" s="79" t="s">
        <v>63</v>
      </c>
      <c r="AN11" s="79" t="str">
        <f t="shared" si="13"/>
        <v>C</v>
      </c>
      <c r="AO11" s="79" t="str">
        <f t="shared" si="14"/>
        <v/>
      </c>
      <c r="AP11" s="79" t="str">
        <f t="shared" si="15"/>
        <v/>
      </c>
      <c r="AQ11" s="79" t="str">
        <f t="shared" si="16"/>
        <v>O</v>
      </c>
      <c r="AR11" s="79" t="str">
        <f t="shared" si="17"/>
        <v>O</v>
      </c>
      <c r="AS11" s="79" t="s">
        <v>2</v>
      </c>
      <c r="AT11" s="79" t="str">
        <f t="shared" si="18"/>
        <v>O</v>
      </c>
      <c r="AU11" s="79" t="str">
        <f t="shared" si="19"/>
        <v>O</v>
      </c>
      <c r="AV11" s="79" t="str">
        <f t="shared" si="20"/>
        <v/>
      </c>
    </row>
    <row r="12" spans="1:48" x14ac:dyDescent="0.3">
      <c r="A12" s="9"/>
      <c r="B12" s="79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7"/>
      <c r="U12" s="9"/>
      <c r="W12" s="67" t="str">
        <f>$A$4&amp;" "&amp;A13&amp;"("&amp;B13&amp;","&amp;C13&amp;"^)"</f>
        <v>운중동 산운13단지휴먼시아데시앙('10.06.,1396^)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6" t="str">
        <f t="shared" si="0"/>
        <v/>
      </c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</row>
    <row r="13" spans="1:48" x14ac:dyDescent="0.3">
      <c r="A13" s="9" t="s">
        <v>1194</v>
      </c>
      <c r="B13" s="10" t="s">
        <v>1682</v>
      </c>
      <c r="C13" s="88">
        <v>1396</v>
      </c>
      <c r="D13" s="86">
        <v>107</v>
      </c>
      <c r="E13" s="87">
        <v>32</v>
      </c>
      <c r="F13" s="86">
        <v>84.6</v>
      </c>
      <c r="G13" s="17">
        <v>26</v>
      </c>
      <c r="H13" s="88">
        <v>35</v>
      </c>
      <c r="I13" s="89">
        <v>155000</v>
      </c>
      <c r="J13" s="89" t="s">
        <v>156</v>
      </c>
      <c r="K13" s="89"/>
      <c r="L13" s="89"/>
      <c r="M13" s="90">
        <f t="shared" ref="M13:M27" si="21">I13-K13</f>
        <v>155000</v>
      </c>
      <c r="N13" s="4">
        <f t="shared" ref="N13:N27" si="22">IF(ISERROR(K13/I13),"",K13/I13)</f>
        <v>0</v>
      </c>
      <c r="O13" s="91">
        <f t="shared" ref="O13:O27" si="23">I13/E13</f>
        <v>4843.75</v>
      </c>
      <c r="P13" s="91">
        <f t="shared" ref="P13:P27" si="24">K13/E13</f>
        <v>0</v>
      </c>
      <c r="Q13" s="79">
        <v>3</v>
      </c>
      <c r="R13" s="79">
        <v>2</v>
      </c>
      <c r="S13" s="79" t="s">
        <v>61</v>
      </c>
      <c r="T13" s="5" t="s">
        <v>280</v>
      </c>
      <c r="U13" s="9"/>
      <c r="W13" s="86">
        <f t="shared" ref="W13:W27" si="25">D13</f>
        <v>107</v>
      </c>
      <c r="X13" s="87">
        <f t="shared" ref="X13:X27" si="26">E13</f>
        <v>32</v>
      </c>
      <c r="Y13" s="92">
        <f t="shared" ref="Y13:Y27" si="27">H13</f>
        <v>35</v>
      </c>
      <c r="Z13" s="90">
        <f t="shared" ref="Z13:Z27" si="28">I13</f>
        <v>155000</v>
      </c>
      <c r="AA13" s="90">
        <f t="shared" ref="AA13:AA27" si="29">K13</f>
        <v>0</v>
      </c>
      <c r="AB13" s="90">
        <f t="shared" ref="AB13:AB27" si="30">M13</f>
        <v>155000</v>
      </c>
      <c r="AC13" s="4">
        <f t="shared" ref="AC13:AC27" si="31">N13</f>
        <v>0</v>
      </c>
      <c r="AD13" s="91">
        <f t="shared" ref="AD13:AD27" si="32">O13</f>
        <v>4843.75</v>
      </c>
      <c r="AE13" s="79" t="str">
        <f t="shared" ref="AE13:AE27" si="33">S13</f>
        <v>복</v>
      </c>
      <c r="AF13" s="79" t="str">
        <f t="shared" ref="AF13:AF27" si="34">Q13&amp;"/"&amp;R13</f>
        <v>3/2</v>
      </c>
      <c r="AH13" s="20" t="str">
        <f t="shared" si="1"/>
        <v>산운13단지휴먼시아데시앙</v>
      </c>
      <c r="AI13" s="87">
        <f t="shared" si="0"/>
        <v>32</v>
      </c>
      <c r="AJ13" s="79" t="str">
        <f t="shared" ref="AJ13:AJ27" si="35">IF(AI13="","",$AJ$2)</f>
        <v>A-</v>
      </c>
      <c r="AK13" s="79" t="s">
        <v>13</v>
      </c>
      <c r="AL13" s="79" t="s">
        <v>62</v>
      </c>
      <c r="AM13" s="79" t="s">
        <v>63</v>
      </c>
      <c r="AN13" s="79" t="str">
        <f t="shared" ref="AN13:AN27" si="36">IF(AI13="","",$AN$2)</f>
        <v>C</v>
      </c>
      <c r="AO13" s="79" t="str">
        <f t="shared" ref="AO13:AO27" si="37">IF(N13="","",IF(N13&gt;=$AO$1/100,"O","X"))</f>
        <v>X</v>
      </c>
      <c r="AP13" s="79" t="str">
        <f t="shared" ref="AP13:AP27" si="38">IF(I13="","",IF(I13&lt;=$AP$1,"O","X"))</f>
        <v>X</v>
      </c>
      <c r="AQ13" s="79" t="str">
        <f t="shared" ref="AQ13:AQ27" si="39">IF(O13="","",IF(O13&lt;=$AQ$1,"O","X"))</f>
        <v>X</v>
      </c>
      <c r="AR13" s="79" t="str">
        <f t="shared" ref="AR13:AR27" si="40">IF(M13="","",IF(M13&lt;=$AR$1,"O","X"))</f>
        <v>X</v>
      </c>
      <c r="AS13" s="79" t="s">
        <v>2</v>
      </c>
      <c r="AT13" s="79" t="str">
        <f t="shared" ref="AT13:AT27" si="41">IF(OR(F13="",AI13=""),"",IF(AND((F13&lt;=85),(AI13&gt;=15)),"O","X"))</f>
        <v>O</v>
      </c>
      <c r="AU13" s="79" t="str">
        <f t="shared" ref="AU13:AU27" si="42">IF(C13="","",IF(C13&gt;=$AU$1,"O","X"))</f>
        <v>O</v>
      </c>
      <c r="AV13" s="79" t="str">
        <f t="shared" ref="AV13:AV27" si="43">IF(AO13="","",IF(AND(AO13="O",AP13="O",AR13="O",AT13="O",AU13="O"),"후보","X"))</f>
        <v>X</v>
      </c>
    </row>
    <row r="14" spans="1:48" x14ac:dyDescent="0.3">
      <c r="A14" s="9" t="s">
        <v>1194</v>
      </c>
      <c r="B14" s="10" t="s">
        <v>1682</v>
      </c>
      <c r="C14" s="88">
        <v>1396</v>
      </c>
      <c r="D14" s="86">
        <v>107.4</v>
      </c>
      <c r="E14" s="87">
        <v>32</v>
      </c>
      <c r="F14" s="86">
        <v>84.9</v>
      </c>
      <c r="G14" s="17">
        <v>26</v>
      </c>
      <c r="H14" s="88">
        <v>206</v>
      </c>
      <c r="I14" s="89"/>
      <c r="J14" s="89"/>
      <c r="K14" s="89"/>
      <c r="L14" s="89"/>
      <c r="M14" s="90">
        <f t="shared" si="21"/>
        <v>0</v>
      </c>
      <c r="N14" s="4" t="str">
        <f t="shared" si="22"/>
        <v/>
      </c>
      <c r="O14" s="91">
        <f t="shared" si="23"/>
        <v>0</v>
      </c>
      <c r="P14" s="91">
        <f t="shared" si="24"/>
        <v>0</v>
      </c>
      <c r="Q14" s="79">
        <v>3</v>
      </c>
      <c r="R14" s="79">
        <v>2</v>
      </c>
      <c r="S14" s="79" t="s">
        <v>61</v>
      </c>
      <c r="T14" s="5" t="s">
        <v>118</v>
      </c>
      <c r="U14" s="9"/>
      <c r="W14" s="86">
        <f t="shared" si="25"/>
        <v>107.4</v>
      </c>
      <c r="X14" s="87">
        <f t="shared" si="26"/>
        <v>32</v>
      </c>
      <c r="Y14" s="92">
        <f t="shared" si="27"/>
        <v>206</v>
      </c>
      <c r="Z14" s="90">
        <f t="shared" si="28"/>
        <v>0</v>
      </c>
      <c r="AA14" s="90">
        <f t="shared" si="29"/>
        <v>0</v>
      </c>
      <c r="AB14" s="90">
        <f t="shared" si="30"/>
        <v>0</v>
      </c>
      <c r="AC14" s="4" t="str">
        <f t="shared" si="31"/>
        <v/>
      </c>
      <c r="AD14" s="91">
        <f t="shared" si="32"/>
        <v>0</v>
      </c>
      <c r="AE14" s="79" t="str">
        <f t="shared" si="33"/>
        <v>복</v>
      </c>
      <c r="AF14" s="79" t="str">
        <f t="shared" si="34"/>
        <v>3/2</v>
      </c>
      <c r="AH14" s="20" t="str">
        <f t="shared" si="1"/>
        <v>산운13단지휴먼시아데시앙</v>
      </c>
      <c r="AI14" s="87">
        <f t="shared" si="0"/>
        <v>32</v>
      </c>
      <c r="AJ14" s="79" t="str">
        <f t="shared" si="35"/>
        <v>A-</v>
      </c>
      <c r="AK14" s="79" t="s">
        <v>13</v>
      </c>
      <c r="AL14" s="79" t="s">
        <v>62</v>
      </c>
      <c r="AM14" s="79" t="s">
        <v>63</v>
      </c>
      <c r="AN14" s="79" t="str">
        <f t="shared" si="36"/>
        <v>C</v>
      </c>
      <c r="AO14" s="79" t="str">
        <f t="shared" si="37"/>
        <v/>
      </c>
      <c r="AP14" s="79" t="str">
        <f t="shared" si="38"/>
        <v/>
      </c>
      <c r="AQ14" s="79" t="str">
        <f t="shared" si="39"/>
        <v>O</v>
      </c>
      <c r="AR14" s="79" t="str">
        <f t="shared" si="40"/>
        <v>O</v>
      </c>
      <c r="AS14" s="79" t="s">
        <v>2</v>
      </c>
      <c r="AT14" s="79" t="str">
        <f t="shared" si="41"/>
        <v>O</v>
      </c>
      <c r="AU14" s="79" t="str">
        <f t="shared" si="42"/>
        <v>O</v>
      </c>
      <c r="AV14" s="79" t="str">
        <f t="shared" si="43"/>
        <v/>
      </c>
    </row>
    <row r="15" spans="1:48" x14ac:dyDescent="0.3">
      <c r="A15" s="9" t="s">
        <v>1194</v>
      </c>
      <c r="B15" s="10" t="s">
        <v>1682</v>
      </c>
      <c r="C15" s="88">
        <v>1396</v>
      </c>
      <c r="D15" s="86">
        <v>107.1</v>
      </c>
      <c r="E15" s="87">
        <v>32</v>
      </c>
      <c r="F15" s="86">
        <v>84.7</v>
      </c>
      <c r="G15" s="17">
        <v>26</v>
      </c>
      <c r="H15" s="88">
        <v>175</v>
      </c>
      <c r="I15" s="89">
        <v>143000</v>
      </c>
      <c r="J15" s="89" t="s">
        <v>84</v>
      </c>
      <c r="K15" s="89"/>
      <c r="L15" s="89"/>
      <c r="M15" s="90">
        <f t="shared" si="21"/>
        <v>143000</v>
      </c>
      <c r="N15" s="4">
        <f t="shared" si="22"/>
        <v>0</v>
      </c>
      <c r="O15" s="91">
        <f t="shared" si="23"/>
        <v>4468.75</v>
      </c>
      <c r="P15" s="91">
        <f t="shared" si="24"/>
        <v>0</v>
      </c>
      <c r="Q15" s="79">
        <v>3</v>
      </c>
      <c r="R15" s="79">
        <v>2</v>
      </c>
      <c r="S15" s="79" t="s">
        <v>61</v>
      </c>
      <c r="T15" s="5" t="s">
        <v>101</v>
      </c>
      <c r="U15" s="9"/>
      <c r="W15" s="86">
        <f t="shared" si="25"/>
        <v>107.1</v>
      </c>
      <c r="X15" s="87">
        <f t="shared" si="26"/>
        <v>32</v>
      </c>
      <c r="Y15" s="92">
        <f t="shared" si="27"/>
        <v>175</v>
      </c>
      <c r="Z15" s="90">
        <f t="shared" si="28"/>
        <v>143000</v>
      </c>
      <c r="AA15" s="90">
        <f t="shared" si="29"/>
        <v>0</v>
      </c>
      <c r="AB15" s="90">
        <f t="shared" si="30"/>
        <v>143000</v>
      </c>
      <c r="AC15" s="4">
        <f t="shared" si="31"/>
        <v>0</v>
      </c>
      <c r="AD15" s="91">
        <f t="shared" si="32"/>
        <v>4468.75</v>
      </c>
      <c r="AE15" s="79" t="str">
        <f t="shared" si="33"/>
        <v>복</v>
      </c>
      <c r="AF15" s="79" t="str">
        <f t="shared" si="34"/>
        <v>3/2</v>
      </c>
      <c r="AH15" s="20" t="str">
        <f t="shared" si="1"/>
        <v>산운13단지휴먼시아데시앙</v>
      </c>
      <c r="AI15" s="87">
        <f t="shared" si="0"/>
        <v>32</v>
      </c>
      <c r="AJ15" s="79" t="str">
        <f t="shared" si="35"/>
        <v>A-</v>
      </c>
      <c r="AK15" s="79" t="s">
        <v>13</v>
      </c>
      <c r="AL15" s="79" t="s">
        <v>62</v>
      </c>
      <c r="AM15" s="79" t="s">
        <v>63</v>
      </c>
      <c r="AN15" s="79" t="str">
        <f t="shared" si="36"/>
        <v>C</v>
      </c>
      <c r="AO15" s="79" t="str">
        <f t="shared" si="37"/>
        <v>X</v>
      </c>
      <c r="AP15" s="79" t="str">
        <f t="shared" si="38"/>
        <v>X</v>
      </c>
      <c r="AQ15" s="79" t="str">
        <f t="shared" si="39"/>
        <v>X</v>
      </c>
      <c r="AR15" s="79" t="str">
        <f t="shared" si="40"/>
        <v>X</v>
      </c>
      <c r="AS15" s="79" t="s">
        <v>2</v>
      </c>
      <c r="AT15" s="79" t="str">
        <f t="shared" si="41"/>
        <v>O</v>
      </c>
      <c r="AU15" s="79" t="str">
        <f t="shared" si="42"/>
        <v>O</v>
      </c>
      <c r="AV15" s="79" t="str">
        <f t="shared" si="43"/>
        <v>X</v>
      </c>
    </row>
    <row r="16" spans="1:48" x14ac:dyDescent="0.3">
      <c r="A16" s="9" t="s">
        <v>1194</v>
      </c>
      <c r="B16" s="10" t="s">
        <v>1682</v>
      </c>
      <c r="C16" s="88">
        <v>1396</v>
      </c>
      <c r="D16" s="86">
        <v>107.2</v>
      </c>
      <c r="E16" s="87">
        <v>32</v>
      </c>
      <c r="F16" s="86">
        <v>84.8</v>
      </c>
      <c r="G16" s="17">
        <v>26</v>
      </c>
      <c r="H16" s="88">
        <v>171</v>
      </c>
      <c r="I16" s="89">
        <v>137000</v>
      </c>
      <c r="J16" s="89" t="s">
        <v>71</v>
      </c>
      <c r="K16" s="89">
        <v>75000</v>
      </c>
      <c r="L16" s="89" t="s">
        <v>74</v>
      </c>
      <c r="M16" s="90">
        <f t="shared" si="21"/>
        <v>62000</v>
      </c>
      <c r="N16" s="4">
        <f t="shared" si="22"/>
        <v>0.54744525547445255</v>
      </c>
      <c r="O16" s="91">
        <f t="shared" si="23"/>
        <v>4281.25</v>
      </c>
      <c r="P16" s="91">
        <f t="shared" si="24"/>
        <v>2343.75</v>
      </c>
      <c r="Q16" s="79">
        <v>3</v>
      </c>
      <c r="R16" s="79">
        <v>2</v>
      </c>
      <c r="S16" s="79" t="s">
        <v>61</v>
      </c>
      <c r="T16" s="5" t="s">
        <v>281</v>
      </c>
      <c r="U16" s="9"/>
      <c r="W16" s="86">
        <f t="shared" si="25"/>
        <v>107.2</v>
      </c>
      <c r="X16" s="87">
        <f t="shared" si="26"/>
        <v>32</v>
      </c>
      <c r="Y16" s="92">
        <f t="shared" si="27"/>
        <v>171</v>
      </c>
      <c r="Z16" s="90">
        <f t="shared" si="28"/>
        <v>137000</v>
      </c>
      <c r="AA16" s="90">
        <f t="shared" si="29"/>
        <v>75000</v>
      </c>
      <c r="AB16" s="90">
        <f t="shared" si="30"/>
        <v>62000</v>
      </c>
      <c r="AC16" s="4">
        <f t="shared" si="31"/>
        <v>0.54744525547445255</v>
      </c>
      <c r="AD16" s="91">
        <f t="shared" si="32"/>
        <v>4281.25</v>
      </c>
      <c r="AE16" s="79" t="str">
        <f t="shared" si="33"/>
        <v>복</v>
      </c>
      <c r="AF16" s="79" t="str">
        <f t="shared" si="34"/>
        <v>3/2</v>
      </c>
      <c r="AH16" s="20" t="str">
        <f t="shared" si="1"/>
        <v>산운13단지휴먼시아데시앙</v>
      </c>
      <c r="AI16" s="87">
        <f t="shared" si="0"/>
        <v>32</v>
      </c>
      <c r="AJ16" s="79" t="str">
        <f t="shared" si="35"/>
        <v>A-</v>
      </c>
      <c r="AK16" s="79" t="s">
        <v>13</v>
      </c>
      <c r="AL16" s="79" t="s">
        <v>62</v>
      </c>
      <c r="AM16" s="79" t="s">
        <v>63</v>
      </c>
      <c r="AN16" s="79" t="str">
        <f t="shared" si="36"/>
        <v>C</v>
      </c>
      <c r="AO16" s="79" t="str">
        <f t="shared" si="37"/>
        <v>X</v>
      </c>
      <c r="AP16" s="79" t="str">
        <f t="shared" si="38"/>
        <v>X</v>
      </c>
      <c r="AQ16" s="79" t="str">
        <f t="shared" si="39"/>
        <v>X</v>
      </c>
      <c r="AR16" s="79" t="str">
        <f t="shared" si="40"/>
        <v>X</v>
      </c>
      <c r="AS16" s="79" t="s">
        <v>2</v>
      </c>
      <c r="AT16" s="79" t="str">
        <f t="shared" si="41"/>
        <v>O</v>
      </c>
      <c r="AU16" s="79" t="str">
        <f t="shared" si="42"/>
        <v>O</v>
      </c>
      <c r="AV16" s="79" t="str">
        <f t="shared" si="43"/>
        <v>X</v>
      </c>
    </row>
    <row r="17" spans="1:48" x14ac:dyDescent="0.3">
      <c r="A17" s="9" t="s">
        <v>1194</v>
      </c>
      <c r="B17" s="10" t="s">
        <v>1682</v>
      </c>
      <c r="C17" s="88">
        <v>1396</v>
      </c>
      <c r="D17" s="86">
        <v>128.5</v>
      </c>
      <c r="E17" s="87">
        <v>39</v>
      </c>
      <c r="F17" s="86">
        <v>101.7</v>
      </c>
      <c r="G17" s="17">
        <v>31</v>
      </c>
      <c r="H17" s="88">
        <v>256</v>
      </c>
      <c r="I17" s="89">
        <v>159000</v>
      </c>
      <c r="J17" s="89" t="s">
        <v>74</v>
      </c>
      <c r="K17" s="89">
        <v>78000</v>
      </c>
      <c r="L17" s="89" t="s">
        <v>84</v>
      </c>
      <c r="M17" s="90">
        <f t="shared" si="21"/>
        <v>81000</v>
      </c>
      <c r="N17" s="4">
        <f t="shared" si="22"/>
        <v>0.49056603773584906</v>
      </c>
      <c r="O17" s="91">
        <f t="shared" si="23"/>
        <v>4076.9230769230771</v>
      </c>
      <c r="P17" s="91">
        <f t="shared" si="24"/>
        <v>2000</v>
      </c>
      <c r="Q17" s="79">
        <v>3</v>
      </c>
      <c r="R17" s="79">
        <v>2</v>
      </c>
      <c r="S17" s="79" t="s">
        <v>61</v>
      </c>
      <c r="T17" s="5" t="s">
        <v>282</v>
      </c>
      <c r="U17" s="9"/>
      <c r="W17" s="86">
        <f t="shared" si="25"/>
        <v>128.5</v>
      </c>
      <c r="X17" s="87">
        <f t="shared" si="26"/>
        <v>39</v>
      </c>
      <c r="Y17" s="92">
        <f t="shared" si="27"/>
        <v>256</v>
      </c>
      <c r="Z17" s="90">
        <f t="shared" si="28"/>
        <v>159000</v>
      </c>
      <c r="AA17" s="90">
        <f t="shared" si="29"/>
        <v>78000</v>
      </c>
      <c r="AB17" s="90">
        <f t="shared" si="30"/>
        <v>81000</v>
      </c>
      <c r="AC17" s="4">
        <f t="shared" si="31"/>
        <v>0.49056603773584906</v>
      </c>
      <c r="AD17" s="91">
        <f t="shared" si="32"/>
        <v>4076.9230769230771</v>
      </c>
      <c r="AE17" s="79" t="str">
        <f t="shared" si="33"/>
        <v>복</v>
      </c>
      <c r="AF17" s="79" t="str">
        <f t="shared" si="34"/>
        <v>3/2</v>
      </c>
      <c r="AH17" s="20" t="str">
        <f t="shared" si="1"/>
        <v>산운13단지휴먼시아데시앙</v>
      </c>
      <c r="AI17" s="87">
        <f t="shared" si="0"/>
        <v>39</v>
      </c>
      <c r="AJ17" s="79" t="str">
        <f t="shared" si="35"/>
        <v>A-</v>
      </c>
      <c r="AK17" s="79" t="s">
        <v>13</v>
      </c>
      <c r="AL17" s="79" t="s">
        <v>62</v>
      </c>
      <c r="AM17" s="79" t="s">
        <v>63</v>
      </c>
      <c r="AN17" s="79" t="str">
        <f t="shared" si="36"/>
        <v>C</v>
      </c>
      <c r="AO17" s="79" t="str">
        <f t="shared" si="37"/>
        <v>X</v>
      </c>
      <c r="AP17" s="79" t="str">
        <f t="shared" si="38"/>
        <v>X</v>
      </c>
      <c r="AQ17" s="79" t="str">
        <f t="shared" si="39"/>
        <v>X</v>
      </c>
      <c r="AR17" s="79" t="str">
        <f t="shared" si="40"/>
        <v>X</v>
      </c>
      <c r="AS17" s="79" t="s">
        <v>2</v>
      </c>
      <c r="AT17" s="79" t="str">
        <f t="shared" si="41"/>
        <v>X</v>
      </c>
      <c r="AU17" s="79" t="str">
        <f t="shared" si="42"/>
        <v>O</v>
      </c>
      <c r="AV17" s="79" t="str">
        <f t="shared" si="43"/>
        <v>X</v>
      </c>
    </row>
    <row r="18" spans="1:48" x14ac:dyDescent="0.3">
      <c r="A18" s="9" t="s">
        <v>1194</v>
      </c>
      <c r="B18" s="10" t="s">
        <v>1682</v>
      </c>
      <c r="C18" s="88">
        <v>1396</v>
      </c>
      <c r="D18" s="86">
        <v>128.5</v>
      </c>
      <c r="E18" s="87">
        <v>39</v>
      </c>
      <c r="F18" s="86">
        <v>101.7</v>
      </c>
      <c r="G18" s="17">
        <v>31</v>
      </c>
      <c r="H18" s="88">
        <v>93</v>
      </c>
      <c r="I18" s="89">
        <v>159000</v>
      </c>
      <c r="J18" s="89" t="s">
        <v>74</v>
      </c>
      <c r="K18" s="89">
        <v>78000</v>
      </c>
      <c r="L18" s="89" t="s">
        <v>84</v>
      </c>
      <c r="M18" s="90">
        <f t="shared" si="21"/>
        <v>81000</v>
      </c>
      <c r="N18" s="4">
        <f t="shared" si="22"/>
        <v>0.49056603773584906</v>
      </c>
      <c r="O18" s="91">
        <f t="shared" si="23"/>
        <v>4076.9230769230771</v>
      </c>
      <c r="P18" s="91">
        <f t="shared" si="24"/>
        <v>2000</v>
      </c>
      <c r="Q18" s="79">
        <v>3</v>
      </c>
      <c r="R18" s="79">
        <v>2</v>
      </c>
      <c r="S18" s="79" t="s">
        <v>61</v>
      </c>
      <c r="T18" s="5" t="s">
        <v>187</v>
      </c>
      <c r="U18" s="9"/>
      <c r="W18" s="86">
        <f t="shared" si="25"/>
        <v>128.5</v>
      </c>
      <c r="X18" s="87">
        <f t="shared" si="26"/>
        <v>39</v>
      </c>
      <c r="Y18" s="92">
        <f t="shared" si="27"/>
        <v>93</v>
      </c>
      <c r="Z18" s="90">
        <f t="shared" si="28"/>
        <v>159000</v>
      </c>
      <c r="AA18" s="90">
        <f t="shared" si="29"/>
        <v>78000</v>
      </c>
      <c r="AB18" s="90">
        <f t="shared" si="30"/>
        <v>81000</v>
      </c>
      <c r="AC18" s="4">
        <f t="shared" si="31"/>
        <v>0.49056603773584906</v>
      </c>
      <c r="AD18" s="91">
        <f t="shared" si="32"/>
        <v>4076.9230769230771</v>
      </c>
      <c r="AE18" s="79" t="str">
        <f t="shared" si="33"/>
        <v>복</v>
      </c>
      <c r="AF18" s="79" t="str">
        <f t="shared" si="34"/>
        <v>3/2</v>
      </c>
      <c r="AH18" s="20" t="str">
        <f t="shared" si="1"/>
        <v>산운13단지휴먼시아데시앙</v>
      </c>
      <c r="AI18" s="87">
        <f t="shared" si="0"/>
        <v>39</v>
      </c>
      <c r="AJ18" s="79" t="str">
        <f t="shared" si="35"/>
        <v>A-</v>
      </c>
      <c r="AK18" s="79" t="s">
        <v>13</v>
      </c>
      <c r="AL18" s="79" t="s">
        <v>62</v>
      </c>
      <c r="AM18" s="79" t="s">
        <v>63</v>
      </c>
      <c r="AN18" s="79" t="str">
        <f t="shared" si="36"/>
        <v>C</v>
      </c>
      <c r="AO18" s="79" t="str">
        <f t="shared" si="37"/>
        <v>X</v>
      </c>
      <c r="AP18" s="79" t="str">
        <f t="shared" si="38"/>
        <v>X</v>
      </c>
      <c r="AQ18" s="79" t="str">
        <f t="shared" si="39"/>
        <v>X</v>
      </c>
      <c r="AR18" s="79" t="str">
        <f t="shared" si="40"/>
        <v>X</v>
      </c>
      <c r="AS18" s="79" t="s">
        <v>2</v>
      </c>
      <c r="AT18" s="79" t="str">
        <f t="shared" si="41"/>
        <v>X</v>
      </c>
      <c r="AU18" s="79" t="str">
        <f t="shared" si="42"/>
        <v>O</v>
      </c>
      <c r="AV18" s="79" t="str">
        <f t="shared" si="43"/>
        <v>X</v>
      </c>
    </row>
    <row r="19" spans="1:48" x14ac:dyDescent="0.3">
      <c r="A19" s="9" t="s">
        <v>1194</v>
      </c>
      <c r="B19" s="10" t="s">
        <v>1682</v>
      </c>
      <c r="C19" s="88">
        <v>1396</v>
      </c>
      <c r="D19" s="86">
        <v>145.5</v>
      </c>
      <c r="E19" s="87">
        <v>44</v>
      </c>
      <c r="F19" s="86">
        <v>115.1</v>
      </c>
      <c r="G19" s="17">
        <v>35</v>
      </c>
      <c r="H19" s="88">
        <v>193</v>
      </c>
      <c r="I19" s="89">
        <v>190000</v>
      </c>
      <c r="J19" s="89" t="s">
        <v>74</v>
      </c>
      <c r="K19" s="89">
        <v>95000</v>
      </c>
      <c r="L19" s="89" t="s">
        <v>74</v>
      </c>
      <c r="M19" s="90">
        <f t="shared" si="21"/>
        <v>95000</v>
      </c>
      <c r="N19" s="4">
        <f t="shared" si="22"/>
        <v>0.5</v>
      </c>
      <c r="O19" s="91">
        <f t="shared" si="23"/>
        <v>4318.181818181818</v>
      </c>
      <c r="P19" s="91">
        <f t="shared" si="24"/>
        <v>2159.090909090909</v>
      </c>
      <c r="Q19" s="79">
        <v>4</v>
      </c>
      <c r="R19" s="79">
        <v>2</v>
      </c>
      <c r="S19" s="79" t="s">
        <v>61</v>
      </c>
      <c r="T19" s="5" t="s">
        <v>177</v>
      </c>
      <c r="U19" s="9"/>
      <c r="W19" s="86">
        <f t="shared" si="25"/>
        <v>145.5</v>
      </c>
      <c r="X19" s="87">
        <f t="shared" si="26"/>
        <v>44</v>
      </c>
      <c r="Y19" s="92">
        <f t="shared" si="27"/>
        <v>193</v>
      </c>
      <c r="Z19" s="90">
        <f t="shared" si="28"/>
        <v>190000</v>
      </c>
      <c r="AA19" s="90">
        <f t="shared" si="29"/>
        <v>95000</v>
      </c>
      <c r="AB19" s="90">
        <f t="shared" si="30"/>
        <v>95000</v>
      </c>
      <c r="AC19" s="4">
        <f t="shared" si="31"/>
        <v>0.5</v>
      </c>
      <c r="AD19" s="91">
        <f t="shared" si="32"/>
        <v>4318.181818181818</v>
      </c>
      <c r="AE19" s="79" t="str">
        <f t="shared" si="33"/>
        <v>복</v>
      </c>
      <c r="AF19" s="79" t="str">
        <f t="shared" si="34"/>
        <v>4/2</v>
      </c>
      <c r="AH19" s="20" t="str">
        <f t="shared" si="1"/>
        <v>산운13단지휴먼시아데시앙</v>
      </c>
      <c r="AI19" s="87">
        <f t="shared" si="0"/>
        <v>44</v>
      </c>
      <c r="AJ19" s="79" t="str">
        <f t="shared" si="35"/>
        <v>A-</v>
      </c>
      <c r="AK19" s="79" t="s">
        <v>13</v>
      </c>
      <c r="AL19" s="79" t="s">
        <v>62</v>
      </c>
      <c r="AM19" s="79" t="s">
        <v>63</v>
      </c>
      <c r="AN19" s="79" t="str">
        <f t="shared" si="36"/>
        <v>C</v>
      </c>
      <c r="AO19" s="79" t="str">
        <f t="shared" si="37"/>
        <v>X</v>
      </c>
      <c r="AP19" s="79" t="str">
        <f t="shared" si="38"/>
        <v>X</v>
      </c>
      <c r="AQ19" s="79" t="str">
        <f t="shared" si="39"/>
        <v>X</v>
      </c>
      <c r="AR19" s="79" t="str">
        <f t="shared" si="40"/>
        <v>X</v>
      </c>
      <c r="AS19" s="79" t="s">
        <v>2</v>
      </c>
      <c r="AT19" s="79" t="str">
        <f t="shared" si="41"/>
        <v>X</v>
      </c>
      <c r="AU19" s="79" t="str">
        <f t="shared" si="42"/>
        <v>O</v>
      </c>
      <c r="AV19" s="79" t="str">
        <f t="shared" si="43"/>
        <v>X</v>
      </c>
    </row>
    <row r="20" spans="1:48" x14ac:dyDescent="0.3">
      <c r="A20" s="9" t="s">
        <v>1194</v>
      </c>
      <c r="B20" s="10" t="s">
        <v>1682</v>
      </c>
      <c r="C20" s="88">
        <v>1396</v>
      </c>
      <c r="D20" s="86">
        <v>145.9</v>
      </c>
      <c r="E20" s="87">
        <v>44</v>
      </c>
      <c r="F20" s="86">
        <v>115.5</v>
      </c>
      <c r="G20" s="17">
        <v>35</v>
      </c>
      <c r="H20" s="88">
        <v>62</v>
      </c>
      <c r="I20" s="89">
        <v>175000</v>
      </c>
      <c r="J20" s="89" t="s">
        <v>74</v>
      </c>
      <c r="K20" s="89">
        <v>95000</v>
      </c>
      <c r="L20" s="89" t="s">
        <v>74</v>
      </c>
      <c r="M20" s="90">
        <f t="shared" si="21"/>
        <v>80000</v>
      </c>
      <c r="N20" s="4">
        <f t="shared" si="22"/>
        <v>0.54285714285714282</v>
      </c>
      <c r="O20" s="91">
        <f t="shared" si="23"/>
        <v>3977.2727272727275</v>
      </c>
      <c r="P20" s="91">
        <f t="shared" si="24"/>
        <v>2159.090909090909</v>
      </c>
      <c r="Q20" s="79">
        <v>4</v>
      </c>
      <c r="R20" s="79">
        <v>2</v>
      </c>
      <c r="S20" s="79" t="s">
        <v>61</v>
      </c>
      <c r="T20" s="5" t="s">
        <v>283</v>
      </c>
      <c r="U20" s="9"/>
      <c r="W20" s="86">
        <f t="shared" si="25"/>
        <v>145.9</v>
      </c>
      <c r="X20" s="87">
        <f t="shared" si="26"/>
        <v>44</v>
      </c>
      <c r="Y20" s="92">
        <f t="shared" si="27"/>
        <v>62</v>
      </c>
      <c r="Z20" s="90">
        <f t="shared" si="28"/>
        <v>175000</v>
      </c>
      <c r="AA20" s="90">
        <f t="shared" si="29"/>
        <v>95000</v>
      </c>
      <c r="AB20" s="90">
        <f t="shared" si="30"/>
        <v>80000</v>
      </c>
      <c r="AC20" s="4">
        <f t="shared" si="31"/>
        <v>0.54285714285714282</v>
      </c>
      <c r="AD20" s="91">
        <f t="shared" si="32"/>
        <v>3977.2727272727275</v>
      </c>
      <c r="AE20" s="79" t="str">
        <f t="shared" si="33"/>
        <v>복</v>
      </c>
      <c r="AF20" s="79" t="str">
        <f t="shared" si="34"/>
        <v>4/2</v>
      </c>
      <c r="AH20" s="20" t="str">
        <f t="shared" si="1"/>
        <v>산운13단지휴먼시아데시앙</v>
      </c>
      <c r="AI20" s="87">
        <f t="shared" si="0"/>
        <v>44</v>
      </c>
      <c r="AJ20" s="79" t="str">
        <f t="shared" si="35"/>
        <v>A-</v>
      </c>
      <c r="AK20" s="79" t="s">
        <v>13</v>
      </c>
      <c r="AL20" s="79" t="s">
        <v>62</v>
      </c>
      <c r="AM20" s="79" t="s">
        <v>63</v>
      </c>
      <c r="AN20" s="79" t="str">
        <f t="shared" si="36"/>
        <v>C</v>
      </c>
      <c r="AO20" s="79" t="str">
        <f t="shared" si="37"/>
        <v>X</v>
      </c>
      <c r="AP20" s="79" t="str">
        <f t="shared" si="38"/>
        <v>X</v>
      </c>
      <c r="AQ20" s="79" t="str">
        <f t="shared" si="39"/>
        <v>X</v>
      </c>
      <c r="AR20" s="79" t="str">
        <f t="shared" si="40"/>
        <v>X</v>
      </c>
      <c r="AS20" s="79" t="s">
        <v>2</v>
      </c>
      <c r="AT20" s="79" t="str">
        <f t="shared" si="41"/>
        <v>X</v>
      </c>
      <c r="AU20" s="79" t="str">
        <f t="shared" si="42"/>
        <v>O</v>
      </c>
      <c r="AV20" s="79" t="str">
        <f t="shared" si="43"/>
        <v>X</v>
      </c>
    </row>
    <row r="21" spans="1:48" x14ac:dyDescent="0.3">
      <c r="A21" s="9" t="s">
        <v>1194</v>
      </c>
      <c r="B21" s="10" t="s">
        <v>1682</v>
      </c>
      <c r="C21" s="88">
        <v>1396</v>
      </c>
      <c r="D21" s="86">
        <v>146</v>
      </c>
      <c r="E21" s="87">
        <v>44</v>
      </c>
      <c r="F21" s="86">
        <v>115.5</v>
      </c>
      <c r="G21" s="17">
        <v>35</v>
      </c>
      <c r="H21" s="88">
        <v>184</v>
      </c>
      <c r="I21" s="89">
        <v>190000</v>
      </c>
      <c r="J21" s="89" t="s">
        <v>74</v>
      </c>
      <c r="K21" s="89">
        <v>90000</v>
      </c>
      <c r="L21" s="89" t="s">
        <v>84</v>
      </c>
      <c r="M21" s="90">
        <f t="shared" si="21"/>
        <v>100000</v>
      </c>
      <c r="N21" s="4">
        <f t="shared" si="22"/>
        <v>0.47368421052631576</v>
      </c>
      <c r="O21" s="91">
        <f t="shared" si="23"/>
        <v>4318.181818181818</v>
      </c>
      <c r="P21" s="91">
        <f t="shared" si="24"/>
        <v>2045.4545454545455</v>
      </c>
      <c r="Q21" s="79">
        <v>4</v>
      </c>
      <c r="R21" s="79">
        <v>2</v>
      </c>
      <c r="S21" s="79" t="s">
        <v>61</v>
      </c>
      <c r="T21" s="5" t="s">
        <v>179</v>
      </c>
      <c r="U21" s="9"/>
      <c r="W21" s="86">
        <f t="shared" si="25"/>
        <v>146</v>
      </c>
      <c r="X21" s="87">
        <f t="shared" si="26"/>
        <v>44</v>
      </c>
      <c r="Y21" s="92">
        <f t="shared" si="27"/>
        <v>184</v>
      </c>
      <c r="Z21" s="90">
        <f t="shared" si="28"/>
        <v>190000</v>
      </c>
      <c r="AA21" s="90">
        <f t="shared" si="29"/>
        <v>90000</v>
      </c>
      <c r="AB21" s="90">
        <f t="shared" si="30"/>
        <v>100000</v>
      </c>
      <c r="AC21" s="4">
        <f t="shared" si="31"/>
        <v>0.47368421052631576</v>
      </c>
      <c r="AD21" s="91">
        <f t="shared" si="32"/>
        <v>4318.181818181818</v>
      </c>
      <c r="AE21" s="79" t="str">
        <f t="shared" si="33"/>
        <v>복</v>
      </c>
      <c r="AF21" s="79" t="str">
        <f t="shared" si="34"/>
        <v>4/2</v>
      </c>
      <c r="AH21" s="20" t="str">
        <f t="shared" si="1"/>
        <v>산운13단지휴먼시아데시앙</v>
      </c>
      <c r="AI21" s="87">
        <f t="shared" si="0"/>
        <v>44</v>
      </c>
      <c r="AJ21" s="79" t="str">
        <f t="shared" si="35"/>
        <v>A-</v>
      </c>
      <c r="AK21" s="79" t="s">
        <v>13</v>
      </c>
      <c r="AL21" s="79" t="s">
        <v>62</v>
      </c>
      <c r="AM21" s="79" t="s">
        <v>63</v>
      </c>
      <c r="AN21" s="79" t="str">
        <f t="shared" si="36"/>
        <v>C</v>
      </c>
      <c r="AO21" s="79" t="str">
        <f t="shared" si="37"/>
        <v>X</v>
      </c>
      <c r="AP21" s="79" t="str">
        <f t="shared" si="38"/>
        <v>X</v>
      </c>
      <c r="AQ21" s="79" t="str">
        <f t="shared" si="39"/>
        <v>X</v>
      </c>
      <c r="AR21" s="79" t="str">
        <f t="shared" si="40"/>
        <v>X</v>
      </c>
      <c r="AS21" s="79" t="s">
        <v>2</v>
      </c>
      <c r="AT21" s="79" t="str">
        <f t="shared" si="41"/>
        <v>X</v>
      </c>
      <c r="AU21" s="79" t="str">
        <f t="shared" si="42"/>
        <v>O</v>
      </c>
      <c r="AV21" s="79" t="str">
        <f t="shared" si="43"/>
        <v>X</v>
      </c>
    </row>
    <row r="22" spans="1:48" x14ac:dyDescent="0.3">
      <c r="A22" s="9" t="s">
        <v>1194</v>
      </c>
      <c r="B22" s="10" t="s">
        <v>1682</v>
      </c>
      <c r="C22" s="88">
        <v>1396</v>
      </c>
      <c r="D22" s="86">
        <v>190.7</v>
      </c>
      <c r="E22" s="87">
        <v>58</v>
      </c>
      <c r="F22" s="86">
        <v>150.9</v>
      </c>
      <c r="G22" s="17">
        <v>46</v>
      </c>
      <c r="H22" s="88">
        <v>6</v>
      </c>
      <c r="I22" s="89"/>
      <c r="J22" s="89"/>
      <c r="K22" s="89"/>
      <c r="L22" s="89"/>
      <c r="M22" s="90">
        <f t="shared" si="21"/>
        <v>0</v>
      </c>
      <c r="N22" s="4" t="str">
        <f t="shared" si="22"/>
        <v/>
      </c>
      <c r="O22" s="91">
        <f t="shared" si="23"/>
        <v>0</v>
      </c>
      <c r="P22" s="91">
        <f t="shared" si="24"/>
        <v>0</v>
      </c>
      <c r="Q22" s="79">
        <v>4</v>
      </c>
      <c r="R22" s="79">
        <v>3</v>
      </c>
      <c r="S22" s="79" t="s">
        <v>61</v>
      </c>
      <c r="T22" s="5" t="s">
        <v>284</v>
      </c>
      <c r="U22" s="9"/>
      <c r="W22" s="86">
        <f t="shared" si="25"/>
        <v>190.7</v>
      </c>
      <c r="X22" s="87">
        <f t="shared" si="26"/>
        <v>58</v>
      </c>
      <c r="Y22" s="92">
        <f t="shared" si="27"/>
        <v>6</v>
      </c>
      <c r="Z22" s="90">
        <f t="shared" si="28"/>
        <v>0</v>
      </c>
      <c r="AA22" s="90">
        <f t="shared" si="29"/>
        <v>0</v>
      </c>
      <c r="AB22" s="90">
        <f t="shared" si="30"/>
        <v>0</v>
      </c>
      <c r="AC22" s="4" t="str">
        <f t="shared" si="31"/>
        <v/>
      </c>
      <c r="AD22" s="91">
        <f t="shared" si="32"/>
        <v>0</v>
      </c>
      <c r="AE22" s="79" t="str">
        <f t="shared" si="33"/>
        <v>복</v>
      </c>
      <c r="AF22" s="79" t="str">
        <f t="shared" si="34"/>
        <v>4/3</v>
      </c>
      <c r="AH22" s="20" t="str">
        <f t="shared" si="1"/>
        <v>산운13단지휴먼시아데시앙</v>
      </c>
      <c r="AI22" s="87">
        <f t="shared" si="0"/>
        <v>58</v>
      </c>
      <c r="AJ22" s="79" t="str">
        <f t="shared" si="35"/>
        <v>A-</v>
      </c>
      <c r="AK22" s="79" t="s">
        <v>13</v>
      </c>
      <c r="AL22" s="79" t="s">
        <v>62</v>
      </c>
      <c r="AM22" s="79" t="s">
        <v>63</v>
      </c>
      <c r="AN22" s="79" t="str">
        <f t="shared" si="36"/>
        <v>C</v>
      </c>
      <c r="AO22" s="79" t="str">
        <f t="shared" si="37"/>
        <v/>
      </c>
      <c r="AP22" s="79" t="str">
        <f t="shared" si="38"/>
        <v/>
      </c>
      <c r="AQ22" s="79" t="str">
        <f t="shared" si="39"/>
        <v>O</v>
      </c>
      <c r="AR22" s="79" t="str">
        <f t="shared" si="40"/>
        <v>O</v>
      </c>
      <c r="AS22" s="79" t="s">
        <v>2</v>
      </c>
      <c r="AT22" s="79" t="str">
        <f t="shared" si="41"/>
        <v>X</v>
      </c>
      <c r="AU22" s="79" t="str">
        <f t="shared" si="42"/>
        <v>O</v>
      </c>
      <c r="AV22" s="79" t="str">
        <f t="shared" si="43"/>
        <v/>
      </c>
    </row>
    <row r="23" spans="1:48" x14ac:dyDescent="0.3">
      <c r="A23" s="9" t="s">
        <v>1194</v>
      </c>
      <c r="B23" s="10" t="s">
        <v>1682</v>
      </c>
      <c r="C23" s="88">
        <v>1396</v>
      </c>
      <c r="D23" s="86">
        <v>190.6</v>
      </c>
      <c r="E23" s="87">
        <v>58</v>
      </c>
      <c r="F23" s="86">
        <v>150.80000000000001</v>
      </c>
      <c r="G23" s="17">
        <v>46</v>
      </c>
      <c r="H23" s="88">
        <v>3</v>
      </c>
      <c r="I23" s="89"/>
      <c r="J23" s="89"/>
      <c r="K23" s="89"/>
      <c r="L23" s="89"/>
      <c r="M23" s="90">
        <f t="shared" si="21"/>
        <v>0</v>
      </c>
      <c r="N23" s="4" t="str">
        <f t="shared" si="22"/>
        <v/>
      </c>
      <c r="O23" s="91">
        <f t="shared" si="23"/>
        <v>0</v>
      </c>
      <c r="P23" s="91">
        <f t="shared" si="24"/>
        <v>0</v>
      </c>
      <c r="Q23" s="79">
        <v>4</v>
      </c>
      <c r="R23" s="79">
        <v>3</v>
      </c>
      <c r="S23" s="79" t="s">
        <v>61</v>
      </c>
      <c r="T23" s="5" t="s">
        <v>285</v>
      </c>
      <c r="U23" s="9"/>
      <c r="W23" s="86">
        <f t="shared" si="25"/>
        <v>190.6</v>
      </c>
      <c r="X23" s="87">
        <f t="shared" si="26"/>
        <v>58</v>
      </c>
      <c r="Y23" s="92">
        <f t="shared" si="27"/>
        <v>3</v>
      </c>
      <c r="Z23" s="90">
        <f t="shared" si="28"/>
        <v>0</v>
      </c>
      <c r="AA23" s="90">
        <f t="shared" si="29"/>
        <v>0</v>
      </c>
      <c r="AB23" s="90">
        <f t="shared" si="30"/>
        <v>0</v>
      </c>
      <c r="AC23" s="4" t="str">
        <f t="shared" si="31"/>
        <v/>
      </c>
      <c r="AD23" s="91">
        <f t="shared" si="32"/>
        <v>0</v>
      </c>
      <c r="AE23" s="79" t="str">
        <f t="shared" si="33"/>
        <v>복</v>
      </c>
      <c r="AF23" s="79" t="str">
        <f t="shared" si="34"/>
        <v>4/3</v>
      </c>
      <c r="AH23" s="20" t="str">
        <f t="shared" si="1"/>
        <v>산운13단지휴먼시아데시앙</v>
      </c>
      <c r="AI23" s="87">
        <f t="shared" si="0"/>
        <v>58</v>
      </c>
      <c r="AJ23" s="79" t="str">
        <f t="shared" si="35"/>
        <v>A-</v>
      </c>
      <c r="AK23" s="79" t="s">
        <v>13</v>
      </c>
      <c r="AL23" s="79" t="s">
        <v>62</v>
      </c>
      <c r="AM23" s="79" t="s">
        <v>63</v>
      </c>
      <c r="AN23" s="79" t="str">
        <f t="shared" si="36"/>
        <v>C</v>
      </c>
      <c r="AO23" s="79" t="str">
        <f t="shared" si="37"/>
        <v/>
      </c>
      <c r="AP23" s="79" t="str">
        <f t="shared" si="38"/>
        <v/>
      </c>
      <c r="AQ23" s="79" t="str">
        <f t="shared" si="39"/>
        <v>O</v>
      </c>
      <c r="AR23" s="79" t="str">
        <f t="shared" si="40"/>
        <v>O</v>
      </c>
      <c r="AS23" s="79" t="s">
        <v>2</v>
      </c>
      <c r="AT23" s="79" t="str">
        <f t="shared" si="41"/>
        <v>X</v>
      </c>
      <c r="AU23" s="79" t="str">
        <f t="shared" si="42"/>
        <v>O</v>
      </c>
      <c r="AV23" s="79" t="str">
        <f t="shared" si="43"/>
        <v/>
      </c>
    </row>
    <row r="24" spans="1:48" x14ac:dyDescent="0.3">
      <c r="A24" s="9" t="s">
        <v>1194</v>
      </c>
      <c r="B24" s="10" t="s">
        <v>1682</v>
      </c>
      <c r="C24" s="88">
        <v>1396</v>
      </c>
      <c r="D24" s="86">
        <v>190.8</v>
      </c>
      <c r="E24" s="87">
        <v>58</v>
      </c>
      <c r="F24" s="86">
        <v>150.9</v>
      </c>
      <c r="G24" s="17">
        <v>46</v>
      </c>
      <c r="H24" s="88">
        <v>2</v>
      </c>
      <c r="I24" s="89"/>
      <c r="J24" s="89"/>
      <c r="K24" s="89"/>
      <c r="L24" s="89"/>
      <c r="M24" s="90">
        <f t="shared" si="21"/>
        <v>0</v>
      </c>
      <c r="N24" s="4" t="str">
        <f t="shared" si="22"/>
        <v/>
      </c>
      <c r="O24" s="91">
        <f t="shared" si="23"/>
        <v>0</v>
      </c>
      <c r="P24" s="91">
        <f t="shared" si="24"/>
        <v>0</v>
      </c>
      <c r="Q24" s="79">
        <v>4</v>
      </c>
      <c r="R24" s="79">
        <v>3</v>
      </c>
      <c r="S24" s="79" t="s">
        <v>61</v>
      </c>
      <c r="T24" s="5" t="s">
        <v>286</v>
      </c>
      <c r="U24" s="9"/>
      <c r="W24" s="86">
        <f t="shared" si="25"/>
        <v>190.8</v>
      </c>
      <c r="X24" s="87">
        <f t="shared" si="26"/>
        <v>58</v>
      </c>
      <c r="Y24" s="92">
        <f t="shared" si="27"/>
        <v>2</v>
      </c>
      <c r="Z24" s="90">
        <f t="shared" si="28"/>
        <v>0</v>
      </c>
      <c r="AA24" s="90">
        <f t="shared" si="29"/>
        <v>0</v>
      </c>
      <c r="AB24" s="90">
        <f t="shared" si="30"/>
        <v>0</v>
      </c>
      <c r="AC24" s="4" t="str">
        <f t="shared" si="31"/>
        <v/>
      </c>
      <c r="AD24" s="91">
        <f t="shared" si="32"/>
        <v>0</v>
      </c>
      <c r="AE24" s="79" t="str">
        <f t="shared" si="33"/>
        <v>복</v>
      </c>
      <c r="AF24" s="79" t="str">
        <f t="shared" si="34"/>
        <v>4/3</v>
      </c>
      <c r="AH24" s="20" t="str">
        <f t="shared" si="1"/>
        <v>산운13단지휴먼시아데시앙</v>
      </c>
      <c r="AI24" s="87">
        <f t="shared" si="0"/>
        <v>58</v>
      </c>
      <c r="AJ24" s="79" t="str">
        <f t="shared" si="35"/>
        <v>A-</v>
      </c>
      <c r="AK24" s="79" t="s">
        <v>13</v>
      </c>
      <c r="AL24" s="79" t="s">
        <v>62</v>
      </c>
      <c r="AM24" s="79" t="s">
        <v>63</v>
      </c>
      <c r="AN24" s="79" t="str">
        <f t="shared" si="36"/>
        <v>C</v>
      </c>
      <c r="AO24" s="79" t="str">
        <f t="shared" si="37"/>
        <v/>
      </c>
      <c r="AP24" s="79" t="str">
        <f t="shared" si="38"/>
        <v/>
      </c>
      <c r="AQ24" s="79" t="str">
        <f t="shared" si="39"/>
        <v>O</v>
      </c>
      <c r="AR24" s="79" t="str">
        <f t="shared" si="40"/>
        <v>O</v>
      </c>
      <c r="AS24" s="79" t="s">
        <v>2</v>
      </c>
      <c r="AT24" s="79" t="str">
        <f t="shared" si="41"/>
        <v>X</v>
      </c>
      <c r="AU24" s="79" t="str">
        <f t="shared" si="42"/>
        <v>O</v>
      </c>
      <c r="AV24" s="79" t="str">
        <f t="shared" si="43"/>
        <v/>
      </c>
    </row>
    <row r="25" spans="1:48" x14ac:dyDescent="0.3">
      <c r="A25" s="9" t="s">
        <v>1194</v>
      </c>
      <c r="B25" s="10" t="s">
        <v>1682</v>
      </c>
      <c r="C25" s="88">
        <v>1396</v>
      </c>
      <c r="D25" s="86">
        <v>190.7</v>
      </c>
      <c r="E25" s="87">
        <v>58</v>
      </c>
      <c r="F25" s="86">
        <v>150.80000000000001</v>
      </c>
      <c r="G25" s="17">
        <v>46</v>
      </c>
      <c r="H25" s="88">
        <v>2</v>
      </c>
      <c r="I25" s="89"/>
      <c r="J25" s="89"/>
      <c r="K25" s="89"/>
      <c r="L25" s="89"/>
      <c r="M25" s="90">
        <f t="shared" si="21"/>
        <v>0</v>
      </c>
      <c r="N25" s="4" t="str">
        <f t="shared" si="22"/>
        <v/>
      </c>
      <c r="O25" s="91">
        <f t="shared" si="23"/>
        <v>0</v>
      </c>
      <c r="P25" s="91">
        <f t="shared" si="24"/>
        <v>0</v>
      </c>
      <c r="Q25" s="79">
        <v>4</v>
      </c>
      <c r="R25" s="79">
        <v>3</v>
      </c>
      <c r="S25" s="79" t="s">
        <v>61</v>
      </c>
      <c r="T25" s="5" t="s">
        <v>287</v>
      </c>
      <c r="U25" s="9"/>
      <c r="W25" s="86">
        <f t="shared" si="25"/>
        <v>190.7</v>
      </c>
      <c r="X25" s="87">
        <f t="shared" si="26"/>
        <v>58</v>
      </c>
      <c r="Y25" s="92">
        <f t="shared" si="27"/>
        <v>2</v>
      </c>
      <c r="Z25" s="90">
        <f t="shared" si="28"/>
        <v>0</v>
      </c>
      <c r="AA25" s="90">
        <f t="shared" si="29"/>
        <v>0</v>
      </c>
      <c r="AB25" s="90">
        <f t="shared" si="30"/>
        <v>0</v>
      </c>
      <c r="AC25" s="4" t="str">
        <f t="shared" si="31"/>
        <v/>
      </c>
      <c r="AD25" s="91">
        <f t="shared" si="32"/>
        <v>0</v>
      </c>
      <c r="AE25" s="79" t="str">
        <f t="shared" si="33"/>
        <v>복</v>
      </c>
      <c r="AF25" s="79" t="str">
        <f t="shared" si="34"/>
        <v>4/3</v>
      </c>
      <c r="AH25" s="20" t="str">
        <f t="shared" si="1"/>
        <v>산운13단지휴먼시아데시앙</v>
      </c>
      <c r="AI25" s="87">
        <f t="shared" si="0"/>
        <v>58</v>
      </c>
      <c r="AJ25" s="79" t="str">
        <f t="shared" si="35"/>
        <v>A-</v>
      </c>
      <c r="AK25" s="79" t="s">
        <v>13</v>
      </c>
      <c r="AL25" s="79" t="s">
        <v>62</v>
      </c>
      <c r="AM25" s="79" t="s">
        <v>63</v>
      </c>
      <c r="AN25" s="79" t="str">
        <f t="shared" si="36"/>
        <v>C</v>
      </c>
      <c r="AO25" s="79" t="str">
        <f t="shared" si="37"/>
        <v/>
      </c>
      <c r="AP25" s="79" t="str">
        <f t="shared" si="38"/>
        <v/>
      </c>
      <c r="AQ25" s="79" t="str">
        <f t="shared" si="39"/>
        <v>O</v>
      </c>
      <c r="AR25" s="79" t="str">
        <f t="shared" si="40"/>
        <v>O</v>
      </c>
      <c r="AS25" s="79" t="s">
        <v>2</v>
      </c>
      <c r="AT25" s="79" t="str">
        <f t="shared" si="41"/>
        <v>X</v>
      </c>
      <c r="AU25" s="79" t="str">
        <f t="shared" si="42"/>
        <v>O</v>
      </c>
      <c r="AV25" s="79" t="str">
        <f t="shared" si="43"/>
        <v/>
      </c>
    </row>
    <row r="26" spans="1:48" x14ac:dyDescent="0.3">
      <c r="A26" s="9" t="s">
        <v>1194</v>
      </c>
      <c r="B26" s="10" t="s">
        <v>1682</v>
      </c>
      <c r="C26" s="88">
        <v>1396</v>
      </c>
      <c r="D26" s="86">
        <v>227.6</v>
      </c>
      <c r="E26" s="87">
        <v>69</v>
      </c>
      <c r="F26" s="86">
        <v>180.1</v>
      </c>
      <c r="G26" s="17">
        <v>54</v>
      </c>
      <c r="H26" s="88">
        <v>4</v>
      </c>
      <c r="I26" s="89">
        <v>300000</v>
      </c>
      <c r="J26" s="89" t="s">
        <v>74</v>
      </c>
      <c r="K26" s="89"/>
      <c r="L26" s="89"/>
      <c r="M26" s="90">
        <f t="shared" si="21"/>
        <v>300000</v>
      </c>
      <c r="N26" s="4">
        <f t="shared" si="22"/>
        <v>0</v>
      </c>
      <c r="O26" s="91">
        <f t="shared" si="23"/>
        <v>4347.826086956522</v>
      </c>
      <c r="P26" s="91">
        <f t="shared" si="24"/>
        <v>0</v>
      </c>
      <c r="Q26" s="79">
        <v>4</v>
      </c>
      <c r="R26" s="79">
        <v>3</v>
      </c>
      <c r="S26" s="79" t="s">
        <v>61</v>
      </c>
      <c r="T26" s="5" t="s">
        <v>288</v>
      </c>
      <c r="U26" s="9"/>
      <c r="W26" s="86">
        <f t="shared" si="25"/>
        <v>227.6</v>
      </c>
      <c r="X26" s="87">
        <f t="shared" si="26"/>
        <v>69</v>
      </c>
      <c r="Y26" s="92">
        <f t="shared" si="27"/>
        <v>4</v>
      </c>
      <c r="Z26" s="90">
        <f t="shared" si="28"/>
        <v>300000</v>
      </c>
      <c r="AA26" s="90">
        <f t="shared" si="29"/>
        <v>0</v>
      </c>
      <c r="AB26" s="90">
        <f t="shared" si="30"/>
        <v>300000</v>
      </c>
      <c r="AC26" s="4">
        <f t="shared" si="31"/>
        <v>0</v>
      </c>
      <c r="AD26" s="91">
        <f t="shared" si="32"/>
        <v>4347.826086956522</v>
      </c>
      <c r="AE26" s="79" t="str">
        <f t="shared" si="33"/>
        <v>복</v>
      </c>
      <c r="AF26" s="79" t="str">
        <f t="shared" si="34"/>
        <v>4/3</v>
      </c>
      <c r="AH26" s="20" t="str">
        <f t="shared" si="1"/>
        <v>산운13단지휴먼시아데시앙</v>
      </c>
      <c r="AI26" s="87">
        <f t="shared" si="0"/>
        <v>69</v>
      </c>
      <c r="AJ26" s="79" t="str">
        <f t="shared" si="35"/>
        <v>A-</v>
      </c>
      <c r="AK26" s="79" t="s">
        <v>13</v>
      </c>
      <c r="AL26" s="79" t="s">
        <v>62</v>
      </c>
      <c r="AM26" s="79" t="s">
        <v>63</v>
      </c>
      <c r="AN26" s="79" t="str">
        <f t="shared" si="36"/>
        <v>C</v>
      </c>
      <c r="AO26" s="79" t="str">
        <f t="shared" si="37"/>
        <v>X</v>
      </c>
      <c r="AP26" s="79" t="str">
        <f t="shared" si="38"/>
        <v>X</v>
      </c>
      <c r="AQ26" s="79" t="str">
        <f t="shared" si="39"/>
        <v>X</v>
      </c>
      <c r="AR26" s="79" t="str">
        <f t="shared" si="40"/>
        <v>X</v>
      </c>
      <c r="AS26" s="79" t="s">
        <v>2</v>
      </c>
      <c r="AT26" s="79" t="str">
        <f t="shared" si="41"/>
        <v>X</v>
      </c>
      <c r="AU26" s="79" t="str">
        <f t="shared" si="42"/>
        <v>O</v>
      </c>
      <c r="AV26" s="79" t="str">
        <f t="shared" si="43"/>
        <v>X</v>
      </c>
    </row>
    <row r="27" spans="1:48" x14ac:dyDescent="0.3">
      <c r="A27" s="9" t="s">
        <v>1194</v>
      </c>
      <c r="B27" s="10" t="s">
        <v>1682</v>
      </c>
      <c r="C27" s="88">
        <v>1396</v>
      </c>
      <c r="D27" s="86">
        <v>228.2</v>
      </c>
      <c r="E27" s="87">
        <v>69</v>
      </c>
      <c r="F27" s="86">
        <v>180.6</v>
      </c>
      <c r="G27" s="17">
        <v>55</v>
      </c>
      <c r="H27" s="88">
        <v>4</v>
      </c>
      <c r="I27" s="89"/>
      <c r="J27" s="89"/>
      <c r="K27" s="89"/>
      <c r="L27" s="89"/>
      <c r="M27" s="90">
        <f t="shared" si="21"/>
        <v>0</v>
      </c>
      <c r="N27" s="4" t="str">
        <f t="shared" si="22"/>
        <v/>
      </c>
      <c r="O27" s="91">
        <f t="shared" si="23"/>
        <v>0</v>
      </c>
      <c r="P27" s="91">
        <f t="shared" si="24"/>
        <v>0</v>
      </c>
      <c r="Q27" s="79">
        <v>4</v>
      </c>
      <c r="R27" s="79">
        <v>3</v>
      </c>
      <c r="S27" s="79" t="s">
        <v>61</v>
      </c>
      <c r="T27" s="5" t="s">
        <v>289</v>
      </c>
      <c r="U27" s="9"/>
      <c r="W27" s="86">
        <f t="shared" si="25"/>
        <v>228.2</v>
      </c>
      <c r="X27" s="87">
        <f t="shared" si="26"/>
        <v>69</v>
      </c>
      <c r="Y27" s="92">
        <f t="shared" si="27"/>
        <v>4</v>
      </c>
      <c r="Z27" s="90">
        <f t="shared" si="28"/>
        <v>0</v>
      </c>
      <c r="AA27" s="90">
        <f t="shared" si="29"/>
        <v>0</v>
      </c>
      <c r="AB27" s="90">
        <f t="shared" si="30"/>
        <v>0</v>
      </c>
      <c r="AC27" s="4" t="str">
        <f t="shared" si="31"/>
        <v/>
      </c>
      <c r="AD27" s="91">
        <f t="shared" si="32"/>
        <v>0</v>
      </c>
      <c r="AE27" s="79" t="str">
        <f t="shared" si="33"/>
        <v>복</v>
      </c>
      <c r="AF27" s="79" t="str">
        <f t="shared" si="34"/>
        <v>4/3</v>
      </c>
      <c r="AH27" s="20" t="str">
        <f t="shared" si="1"/>
        <v>산운13단지휴먼시아데시앙</v>
      </c>
      <c r="AI27" s="87">
        <f t="shared" si="0"/>
        <v>69</v>
      </c>
      <c r="AJ27" s="79" t="str">
        <f t="shared" si="35"/>
        <v>A-</v>
      </c>
      <c r="AK27" s="79" t="s">
        <v>13</v>
      </c>
      <c r="AL27" s="79" t="s">
        <v>62</v>
      </c>
      <c r="AM27" s="79" t="s">
        <v>63</v>
      </c>
      <c r="AN27" s="79" t="str">
        <f t="shared" si="36"/>
        <v>C</v>
      </c>
      <c r="AO27" s="79" t="str">
        <f t="shared" si="37"/>
        <v/>
      </c>
      <c r="AP27" s="79" t="str">
        <f t="shared" si="38"/>
        <v/>
      </c>
      <c r="AQ27" s="79" t="str">
        <f t="shared" si="39"/>
        <v>O</v>
      </c>
      <c r="AR27" s="79" t="str">
        <f t="shared" si="40"/>
        <v>O</v>
      </c>
      <c r="AS27" s="79" t="s">
        <v>2</v>
      </c>
      <c r="AT27" s="79" t="str">
        <f t="shared" si="41"/>
        <v>X</v>
      </c>
      <c r="AU27" s="79" t="str">
        <f t="shared" si="42"/>
        <v>O</v>
      </c>
      <c r="AV27" s="79" t="str">
        <f t="shared" si="43"/>
        <v/>
      </c>
    </row>
    <row r="28" spans="1:48" x14ac:dyDescent="0.3">
      <c r="A28" s="9"/>
      <c r="B28" s="79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운중동 산운10단지로제비앙('09.01.,257^)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6" t="str">
        <f t="shared" si="0"/>
        <v/>
      </c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</row>
    <row r="29" spans="1:48" x14ac:dyDescent="0.3">
      <c r="A29" s="9" t="s">
        <v>1199</v>
      </c>
      <c r="B29" s="10" t="s">
        <v>1683</v>
      </c>
      <c r="C29" s="88">
        <v>257</v>
      </c>
      <c r="D29" s="86">
        <v>79.2</v>
      </c>
      <c r="E29" s="87">
        <v>24</v>
      </c>
      <c r="F29" s="86">
        <v>59.9</v>
      </c>
      <c r="G29" s="17">
        <v>18</v>
      </c>
      <c r="H29" s="88">
        <v>72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9">
        <v>3</v>
      </c>
      <c r="R29" s="79">
        <v>2</v>
      </c>
      <c r="S29" s="79" t="s">
        <v>72</v>
      </c>
      <c r="T29" s="5" t="s">
        <v>290</v>
      </c>
      <c r="U29" s="9"/>
      <c r="W29" s="86">
        <f t="shared" ref="W29:X31" si="44">D29</f>
        <v>79.2</v>
      </c>
      <c r="X29" s="87">
        <f t="shared" si="44"/>
        <v>24</v>
      </c>
      <c r="Y29" s="92">
        <f t="shared" ref="Y29:Z31" si="45">H29</f>
        <v>72</v>
      </c>
      <c r="Z29" s="90">
        <f t="shared" si="45"/>
        <v>0</v>
      </c>
      <c r="AA29" s="90">
        <f>K29</f>
        <v>0</v>
      </c>
      <c r="AB29" s="90">
        <f t="shared" ref="AB29:AD31" si="46">M29</f>
        <v>0</v>
      </c>
      <c r="AC29" s="4" t="str">
        <f t="shared" si="46"/>
        <v/>
      </c>
      <c r="AD29" s="91">
        <f t="shared" si="46"/>
        <v>0</v>
      </c>
      <c r="AE29" s="79" t="str">
        <f>S29</f>
        <v>계</v>
      </c>
      <c r="AF29" s="79" t="str">
        <f>Q29&amp;"/"&amp;R29</f>
        <v>3/2</v>
      </c>
      <c r="AH29" s="20" t="str">
        <f t="shared" si="1"/>
        <v>산운10단지로제비앙</v>
      </c>
      <c r="AI29" s="87">
        <f t="shared" si="0"/>
        <v>24</v>
      </c>
      <c r="AJ29" s="79" t="str">
        <f>IF(AI29="","",$AJ$2)</f>
        <v>A-</v>
      </c>
      <c r="AK29" s="79" t="s">
        <v>13</v>
      </c>
      <c r="AL29" s="79" t="s">
        <v>62</v>
      </c>
      <c r="AM29" s="79" t="s">
        <v>63</v>
      </c>
      <c r="AN29" s="79" t="str">
        <f>IF(AI29="","",$AN$2)</f>
        <v>C</v>
      </c>
      <c r="AO29" s="79" t="str">
        <f>IF(N29="","",IF(N29&gt;=$AO$1/100,"O","X"))</f>
        <v/>
      </c>
      <c r="AP29" s="79" t="str">
        <f>IF(I29="","",IF(I29&lt;=$AP$1,"O","X"))</f>
        <v/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X</v>
      </c>
      <c r="AV29" s="79" t="str">
        <f>IF(AO29="","",IF(AND(AO29="O",AP29="O",AR29="O",AT29="O",AU29="O"),"후보","X"))</f>
        <v/>
      </c>
    </row>
    <row r="30" spans="1:48" x14ac:dyDescent="0.3">
      <c r="A30" s="9" t="s">
        <v>1199</v>
      </c>
      <c r="B30" s="10" t="s">
        <v>1683</v>
      </c>
      <c r="C30" s="88">
        <v>257</v>
      </c>
      <c r="D30" s="86">
        <v>79.2</v>
      </c>
      <c r="E30" s="87">
        <v>24</v>
      </c>
      <c r="F30" s="86">
        <v>60</v>
      </c>
      <c r="G30" s="17">
        <v>18</v>
      </c>
      <c r="H30" s="88">
        <v>71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9">
        <v>3</v>
      </c>
      <c r="R30" s="79">
        <v>2</v>
      </c>
      <c r="S30" s="79" t="s">
        <v>72</v>
      </c>
      <c r="T30" s="5" t="s">
        <v>236</v>
      </c>
      <c r="U30" s="9"/>
      <c r="W30" s="86">
        <f t="shared" si="44"/>
        <v>79.2</v>
      </c>
      <c r="X30" s="87">
        <f t="shared" si="44"/>
        <v>24</v>
      </c>
      <c r="Y30" s="92">
        <f t="shared" si="45"/>
        <v>71</v>
      </c>
      <c r="Z30" s="90">
        <f t="shared" si="45"/>
        <v>0</v>
      </c>
      <c r="AA30" s="90">
        <f>K30</f>
        <v>0</v>
      </c>
      <c r="AB30" s="90">
        <f t="shared" si="46"/>
        <v>0</v>
      </c>
      <c r="AC30" s="4" t="str">
        <f t="shared" si="46"/>
        <v/>
      </c>
      <c r="AD30" s="91">
        <f t="shared" si="46"/>
        <v>0</v>
      </c>
      <c r="AE30" s="79" t="str">
        <f>S30</f>
        <v>계</v>
      </c>
      <c r="AF30" s="79" t="str">
        <f>Q30&amp;"/"&amp;R30</f>
        <v>3/2</v>
      </c>
      <c r="AH30" s="20" t="str">
        <f t="shared" si="1"/>
        <v>산운10단지로제비앙</v>
      </c>
      <c r="AI30" s="87">
        <f t="shared" si="0"/>
        <v>24</v>
      </c>
      <c r="AJ30" s="79" t="str">
        <f>IF(AI30="","",$AJ$2)</f>
        <v>A-</v>
      </c>
      <c r="AK30" s="79" t="s">
        <v>13</v>
      </c>
      <c r="AL30" s="79" t="s">
        <v>62</v>
      </c>
      <c r="AM30" s="79" t="s">
        <v>63</v>
      </c>
      <c r="AN30" s="79" t="str">
        <f>IF(AI30="","",$AN$2)</f>
        <v>C</v>
      </c>
      <c r="AO30" s="79" t="str">
        <f>IF(N30="","",IF(N30&gt;=$AO$1/100,"O","X"))</f>
        <v/>
      </c>
      <c r="AP30" s="79" t="str">
        <f>IF(I30="","",IF(I30&lt;=$AP$1,"O","X"))</f>
        <v/>
      </c>
      <c r="AQ30" s="79" t="str">
        <f>IF(O30="","",IF(O30&lt;=$AQ$1,"O","X"))</f>
        <v>O</v>
      </c>
      <c r="AR30" s="79" t="str">
        <f>IF(M30="","",IF(M30&lt;=$AR$1,"O","X"))</f>
        <v>O</v>
      </c>
      <c r="AS30" s="79" t="s">
        <v>2</v>
      </c>
      <c r="AT30" s="79" t="str">
        <f>IF(OR(F30="",AI30=""),"",IF(AND((F30&lt;=85),(AI30&gt;=15)),"O","X"))</f>
        <v>O</v>
      </c>
      <c r="AU30" s="79" t="str">
        <f>IF(C30="","",IF(C30&gt;=$AU$1,"O","X"))</f>
        <v>X</v>
      </c>
      <c r="AV30" s="79" t="str">
        <f>IF(AO30="","",IF(AND(AO30="O",AP30="O",AR30="O",AT30="O",AU30="O"),"후보","X"))</f>
        <v/>
      </c>
    </row>
    <row r="31" spans="1:48" x14ac:dyDescent="0.3">
      <c r="A31" s="9" t="s">
        <v>1199</v>
      </c>
      <c r="B31" s="10" t="s">
        <v>1683</v>
      </c>
      <c r="C31" s="88">
        <v>257</v>
      </c>
      <c r="D31" s="86">
        <v>108.3</v>
      </c>
      <c r="E31" s="87">
        <v>33</v>
      </c>
      <c r="F31" s="86">
        <v>83.5</v>
      </c>
      <c r="G31" s="17">
        <v>25</v>
      </c>
      <c r="H31" s="88">
        <v>114</v>
      </c>
      <c r="I31" s="89"/>
      <c r="J31" s="89"/>
      <c r="K31" s="89"/>
      <c r="L31" s="89"/>
      <c r="M31" s="90">
        <f>I31-K31</f>
        <v>0</v>
      </c>
      <c r="N31" s="4" t="str">
        <f>IF(ISERROR(K31/I31),"",K31/I31)</f>
        <v/>
      </c>
      <c r="O31" s="91">
        <f>I31/E31</f>
        <v>0</v>
      </c>
      <c r="P31" s="91">
        <f>K31/E31</f>
        <v>0</v>
      </c>
      <c r="Q31" s="79">
        <v>3</v>
      </c>
      <c r="R31" s="79">
        <v>2</v>
      </c>
      <c r="S31" s="79" t="s">
        <v>72</v>
      </c>
      <c r="T31" s="5">
        <v>108</v>
      </c>
      <c r="U31" s="9"/>
      <c r="W31" s="86">
        <f t="shared" si="44"/>
        <v>108.3</v>
      </c>
      <c r="X31" s="87">
        <f t="shared" si="44"/>
        <v>33</v>
      </c>
      <c r="Y31" s="92">
        <f t="shared" si="45"/>
        <v>114</v>
      </c>
      <c r="Z31" s="90">
        <f t="shared" si="45"/>
        <v>0</v>
      </c>
      <c r="AA31" s="90">
        <f>K31</f>
        <v>0</v>
      </c>
      <c r="AB31" s="90">
        <f t="shared" si="46"/>
        <v>0</v>
      </c>
      <c r="AC31" s="4" t="str">
        <f t="shared" si="46"/>
        <v/>
      </c>
      <c r="AD31" s="91">
        <f t="shared" si="46"/>
        <v>0</v>
      </c>
      <c r="AE31" s="79" t="str">
        <f>S31</f>
        <v>계</v>
      </c>
      <c r="AF31" s="79" t="str">
        <f>Q31&amp;"/"&amp;R31</f>
        <v>3/2</v>
      </c>
      <c r="AH31" s="20" t="str">
        <f t="shared" si="1"/>
        <v>산운10단지로제비앙</v>
      </c>
      <c r="AI31" s="87">
        <f t="shared" si="0"/>
        <v>33</v>
      </c>
      <c r="AJ31" s="79" t="str">
        <f>IF(AI31="","",$AJ$2)</f>
        <v>A-</v>
      </c>
      <c r="AK31" s="79" t="s">
        <v>13</v>
      </c>
      <c r="AL31" s="79" t="s">
        <v>62</v>
      </c>
      <c r="AM31" s="79" t="s">
        <v>63</v>
      </c>
      <c r="AN31" s="79" t="str">
        <f>IF(AI31="","",$AN$2)</f>
        <v>C</v>
      </c>
      <c r="AO31" s="79" t="str">
        <f>IF(N31="","",IF(N31&gt;=$AO$1/100,"O","X"))</f>
        <v/>
      </c>
      <c r="AP31" s="79" t="str">
        <f>IF(I31="","",IF(I31&lt;=$AP$1,"O","X"))</f>
        <v/>
      </c>
      <c r="AQ31" s="79" t="str">
        <f>IF(O31="","",IF(O31&lt;=$AQ$1,"O","X"))</f>
        <v>O</v>
      </c>
      <c r="AR31" s="79" t="str">
        <f>IF(M31="","",IF(M31&lt;=$AR$1,"O","X"))</f>
        <v>O</v>
      </c>
      <c r="AS31" s="79" t="s">
        <v>2</v>
      </c>
      <c r="AT31" s="79" t="str">
        <f>IF(OR(F31="",AI31=""),"",IF(AND((F31&lt;=85),(AI31&gt;=15)),"O","X"))</f>
        <v>O</v>
      </c>
      <c r="AU31" s="79" t="str">
        <f>IF(C31="","",IF(C31&gt;=$AU$1,"O","X"))</f>
        <v>X</v>
      </c>
      <c r="AV31" s="79" t="str">
        <f>IF(AO31="","",IF(AND(AO31="O",AP31="O",AR31="O",AT31="O",AU31="O"),"후보","X"))</f>
        <v/>
      </c>
    </row>
    <row r="32" spans="1:48" x14ac:dyDescent="0.3">
      <c r="A32" s="9"/>
      <c r="B32" s="79"/>
      <c r="C32" s="6"/>
      <c r="D32" s="9"/>
      <c r="E32" s="14"/>
      <c r="F32" s="86"/>
      <c r="G32" s="9"/>
      <c r="H32" s="9"/>
      <c r="I32" s="9"/>
      <c r="J32" s="9"/>
      <c r="K32" s="9"/>
      <c r="L32" s="9"/>
      <c r="M32" s="9"/>
      <c r="N32" s="9"/>
      <c r="O32" s="91"/>
      <c r="P32" s="91"/>
      <c r="Q32" s="87"/>
      <c r="R32" s="87"/>
      <c r="S32" s="9"/>
      <c r="T32" s="47"/>
      <c r="U32" s="9"/>
      <c r="W32" s="67" t="str">
        <f>$A$4&amp;" "&amp;A33&amp;"("&amp;B33&amp;","&amp;C33&amp;"^)"</f>
        <v>운중동 산운6단지휴먼시아신동아파밀리에('09.09.,256^)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6" t="str">
        <f t="shared" si="0"/>
        <v/>
      </c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</row>
    <row r="33" spans="1:48" x14ac:dyDescent="0.3">
      <c r="A33" s="9" t="s">
        <v>1204</v>
      </c>
      <c r="B33" s="10" t="s">
        <v>1640</v>
      </c>
      <c r="C33" s="88">
        <v>256</v>
      </c>
      <c r="D33" s="86">
        <v>127.8</v>
      </c>
      <c r="E33" s="87">
        <v>39</v>
      </c>
      <c r="F33" s="86">
        <v>101.2</v>
      </c>
      <c r="G33" s="17">
        <v>31</v>
      </c>
      <c r="H33" s="88">
        <v>78</v>
      </c>
      <c r="I33" s="89"/>
      <c r="J33" s="89"/>
      <c r="K33" s="89"/>
      <c r="L33" s="89"/>
      <c r="M33" s="90">
        <f t="shared" ref="M33:M38" si="47">I33-K33</f>
        <v>0</v>
      </c>
      <c r="N33" s="4" t="str">
        <f t="shared" ref="N33:N38" si="48">IF(ISERROR(K33/I33),"",K33/I33)</f>
        <v/>
      </c>
      <c r="O33" s="91">
        <f t="shared" ref="O33:O38" si="49">I33/E33</f>
        <v>0</v>
      </c>
      <c r="P33" s="91">
        <f t="shared" ref="P33:P38" si="50">K33/E33</f>
        <v>0</v>
      </c>
      <c r="Q33" s="79">
        <v>3</v>
      </c>
      <c r="R33" s="79">
        <v>2</v>
      </c>
      <c r="S33" s="79" t="s">
        <v>72</v>
      </c>
      <c r="T33" s="5" t="s">
        <v>221</v>
      </c>
      <c r="U33" s="9"/>
      <c r="W33" s="86">
        <f t="shared" ref="W33:X38" si="51">D33</f>
        <v>127.8</v>
      </c>
      <c r="X33" s="87">
        <f t="shared" si="51"/>
        <v>39</v>
      </c>
      <c r="Y33" s="92">
        <f t="shared" ref="Y33:Z38" si="52">H33</f>
        <v>78</v>
      </c>
      <c r="Z33" s="90">
        <f t="shared" si="52"/>
        <v>0</v>
      </c>
      <c r="AA33" s="90">
        <f t="shared" ref="AA33:AA38" si="53">K33</f>
        <v>0</v>
      </c>
      <c r="AB33" s="90">
        <f t="shared" ref="AB33:AD38" si="54">M33</f>
        <v>0</v>
      </c>
      <c r="AC33" s="4" t="str">
        <f t="shared" si="54"/>
        <v/>
      </c>
      <c r="AD33" s="91">
        <f t="shared" si="54"/>
        <v>0</v>
      </c>
      <c r="AE33" s="79" t="str">
        <f t="shared" ref="AE33:AE38" si="55">S33</f>
        <v>계</v>
      </c>
      <c r="AF33" s="79" t="str">
        <f t="shared" ref="AF33:AF38" si="56">Q33&amp;"/"&amp;R33</f>
        <v>3/2</v>
      </c>
      <c r="AH33" s="20" t="str">
        <f t="shared" si="1"/>
        <v>산운6단지휴먼시아신동아파밀리에</v>
      </c>
      <c r="AI33" s="87">
        <f t="shared" si="0"/>
        <v>39</v>
      </c>
      <c r="AJ33" s="79" t="str">
        <f t="shared" ref="AJ33:AJ38" si="57">IF(AI33="","",$AJ$2)</f>
        <v>A-</v>
      </c>
      <c r="AK33" s="79" t="s">
        <v>13</v>
      </c>
      <c r="AL33" s="79" t="s">
        <v>62</v>
      </c>
      <c r="AM33" s="79" t="s">
        <v>63</v>
      </c>
      <c r="AN33" s="79" t="str">
        <f t="shared" ref="AN33:AN38" si="58">IF(AI33="","",$AN$2)</f>
        <v>C</v>
      </c>
      <c r="AO33" s="79" t="str">
        <f t="shared" ref="AO33:AO38" si="59">IF(N33="","",IF(N33&gt;=$AO$1/100,"O","X"))</f>
        <v/>
      </c>
      <c r="AP33" s="79" t="str">
        <f t="shared" ref="AP33:AP38" si="60">IF(I33="","",IF(I33&lt;=$AP$1,"O","X"))</f>
        <v/>
      </c>
      <c r="AQ33" s="79" t="str">
        <f t="shared" ref="AQ33:AQ38" si="61">IF(O33="","",IF(O33&lt;=$AQ$1,"O","X"))</f>
        <v>O</v>
      </c>
      <c r="AR33" s="79" t="str">
        <f t="shared" ref="AR33:AR38" si="62">IF(M33="","",IF(M33&lt;=$AR$1,"O","X"))</f>
        <v>O</v>
      </c>
      <c r="AS33" s="79" t="s">
        <v>2</v>
      </c>
      <c r="AT33" s="79" t="str">
        <f t="shared" ref="AT33:AT38" si="63">IF(OR(F33="",AI33=""),"",IF(AND((F33&lt;=85),(AI33&gt;=15)),"O","X"))</f>
        <v>X</v>
      </c>
      <c r="AU33" s="79" t="str">
        <f t="shared" ref="AU33:AU38" si="64">IF(C33="","",IF(C33&gt;=$AU$1,"O","X"))</f>
        <v>X</v>
      </c>
      <c r="AV33" s="79" t="str">
        <f t="shared" ref="AV33:AV38" si="65">IF(AO33="","",IF(AND(AO33="O",AP33="O",AR33="O",AT33="O",AU33="O"),"후보","X"))</f>
        <v/>
      </c>
    </row>
    <row r="34" spans="1:48" x14ac:dyDescent="0.3">
      <c r="A34" s="9" t="s">
        <v>1204</v>
      </c>
      <c r="B34" s="10" t="s">
        <v>1640</v>
      </c>
      <c r="C34" s="88">
        <v>256</v>
      </c>
      <c r="D34" s="86">
        <v>127.7</v>
      </c>
      <c r="E34" s="87">
        <v>39</v>
      </c>
      <c r="F34" s="86">
        <v>101.1</v>
      </c>
      <c r="G34" s="17">
        <v>31</v>
      </c>
      <c r="H34" s="88">
        <v>40</v>
      </c>
      <c r="I34" s="89"/>
      <c r="J34" s="89"/>
      <c r="K34" s="89"/>
      <c r="L34" s="89"/>
      <c r="M34" s="90">
        <f t="shared" si="47"/>
        <v>0</v>
      </c>
      <c r="N34" s="4" t="str">
        <f t="shared" si="48"/>
        <v/>
      </c>
      <c r="O34" s="91">
        <f t="shared" si="49"/>
        <v>0</v>
      </c>
      <c r="P34" s="91">
        <f t="shared" si="50"/>
        <v>0</v>
      </c>
      <c r="Q34" s="79">
        <v>3</v>
      </c>
      <c r="R34" s="79">
        <v>2</v>
      </c>
      <c r="S34" s="79" t="s">
        <v>72</v>
      </c>
      <c r="T34" s="5" t="s">
        <v>220</v>
      </c>
      <c r="U34" s="9"/>
      <c r="W34" s="86">
        <f t="shared" si="51"/>
        <v>127.7</v>
      </c>
      <c r="X34" s="87">
        <f t="shared" si="51"/>
        <v>39</v>
      </c>
      <c r="Y34" s="92">
        <f t="shared" si="52"/>
        <v>40</v>
      </c>
      <c r="Z34" s="90">
        <f t="shared" si="52"/>
        <v>0</v>
      </c>
      <c r="AA34" s="90">
        <f t="shared" si="53"/>
        <v>0</v>
      </c>
      <c r="AB34" s="90">
        <f t="shared" si="54"/>
        <v>0</v>
      </c>
      <c r="AC34" s="4" t="str">
        <f t="shared" si="54"/>
        <v/>
      </c>
      <c r="AD34" s="91">
        <f t="shared" si="54"/>
        <v>0</v>
      </c>
      <c r="AE34" s="79" t="str">
        <f t="shared" si="55"/>
        <v>계</v>
      </c>
      <c r="AF34" s="79" t="str">
        <f t="shared" si="56"/>
        <v>3/2</v>
      </c>
      <c r="AH34" s="20" t="str">
        <f t="shared" si="1"/>
        <v>산운6단지휴먼시아신동아파밀리에</v>
      </c>
      <c r="AI34" s="87">
        <f t="shared" si="0"/>
        <v>39</v>
      </c>
      <c r="AJ34" s="79" t="str">
        <f t="shared" si="57"/>
        <v>A-</v>
      </c>
      <c r="AK34" s="79" t="s">
        <v>13</v>
      </c>
      <c r="AL34" s="79" t="s">
        <v>62</v>
      </c>
      <c r="AM34" s="79" t="s">
        <v>63</v>
      </c>
      <c r="AN34" s="79" t="str">
        <f t="shared" si="58"/>
        <v>C</v>
      </c>
      <c r="AO34" s="79" t="str">
        <f t="shared" si="59"/>
        <v/>
      </c>
      <c r="AP34" s="79" t="str">
        <f t="shared" si="60"/>
        <v/>
      </c>
      <c r="AQ34" s="79" t="str">
        <f t="shared" si="61"/>
        <v>O</v>
      </c>
      <c r="AR34" s="79" t="str">
        <f t="shared" si="62"/>
        <v>O</v>
      </c>
      <c r="AS34" s="79" t="s">
        <v>2</v>
      </c>
      <c r="AT34" s="79" t="str">
        <f t="shared" si="63"/>
        <v>X</v>
      </c>
      <c r="AU34" s="79" t="str">
        <f t="shared" si="64"/>
        <v>X</v>
      </c>
      <c r="AV34" s="79" t="str">
        <f t="shared" si="65"/>
        <v/>
      </c>
    </row>
    <row r="35" spans="1:48" x14ac:dyDescent="0.3">
      <c r="A35" s="9" t="s">
        <v>1204</v>
      </c>
      <c r="B35" s="10" t="s">
        <v>1640</v>
      </c>
      <c r="C35" s="88">
        <v>256</v>
      </c>
      <c r="D35" s="86">
        <v>127.6</v>
      </c>
      <c r="E35" s="87">
        <v>39</v>
      </c>
      <c r="F35" s="86">
        <v>101.1</v>
      </c>
      <c r="G35" s="17">
        <v>31</v>
      </c>
      <c r="H35" s="88">
        <v>40</v>
      </c>
      <c r="I35" s="89"/>
      <c r="J35" s="89"/>
      <c r="K35" s="89"/>
      <c r="L35" s="89"/>
      <c r="M35" s="90">
        <f t="shared" si="47"/>
        <v>0</v>
      </c>
      <c r="N35" s="4" t="str">
        <f t="shared" si="48"/>
        <v/>
      </c>
      <c r="O35" s="91">
        <f t="shared" si="49"/>
        <v>0</v>
      </c>
      <c r="P35" s="91">
        <f t="shared" si="50"/>
        <v>0</v>
      </c>
      <c r="Q35" s="79">
        <v>3</v>
      </c>
      <c r="R35" s="79">
        <v>2</v>
      </c>
      <c r="S35" s="79" t="s">
        <v>72</v>
      </c>
      <c r="T35" s="5" t="s">
        <v>219</v>
      </c>
      <c r="U35" s="9"/>
      <c r="W35" s="86">
        <f t="shared" si="51"/>
        <v>127.6</v>
      </c>
      <c r="X35" s="87">
        <f t="shared" si="51"/>
        <v>39</v>
      </c>
      <c r="Y35" s="92">
        <f t="shared" si="52"/>
        <v>40</v>
      </c>
      <c r="Z35" s="90">
        <f t="shared" si="52"/>
        <v>0</v>
      </c>
      <c r="AA35" s="90">
        <f t="shared" si="53"/>
        <v>0</v>
      </c>
      <c r="AB35" s="90">
        <f t="shared" si="54"/>
        <v>0</v>
      </c>
      <c r="AC35" s="4" t="str">
        <f t="shared" si="54"/>
        <v/>
      </c>
      <c r="AD35" s="91">
        <f t="shared" si="54"/>
        <v>0</v>
      </c>
      <c r="AE35" s="79" t="str">
        <f t="shared" si="55"/>
        <v>계</v>
      </c>
      <c r="AF35" s="79" t="str">
        <f t="shared" si="56"/>
        <v>3/2</v>
      </c>
      <c r="AH35" s="20" t="str">
        <f t="shared" si="1"/>
        <v>산운6단지휴먼시아신동아파밀리에</v>
      </c>
      <c r="AI35" s="87">
        <f t="shared" ref="AI35:AI66" si="66">IF(E35="","",E35)</f>
        <v>39</v>
      </c>
      <c r="AJ35" s="79" t="str">
        <f t="shared" si="57"/>
        <v>A-</v>
      </c>
      <c r="AK35" s="79" t="s">
        <v>13</v>
      </c>
      <c r="AL35" s="79" t="s">
        <v>62</v>
      </c>
      <c r="AM35" s="79" t="s">
        <v>63</v>
      </c>
      <c r="AN35" s="79" t="str">
        <f t="shared" si="58"/>
        <v>C</v>
      </c>
      <c r="AO35" s="79" t="str">
        <f t="shared" si="59"/>
        <v/>
      </c>
      <c r="AP35" s="79" t="str">
        <f t="shared" si="60"/>
        <v/>
      </c>
      <c r="AQ35" s="79" t="str">
        <f t="shared" si="61"/>
        <v>O</v>
      </c>
      <c r="AR35" s="79" t="str">
        <f t="shared" si="62"/>
        <v>O</v>
      </c>
      <c r="AS35" s="79" t="s">
        <v>2</v>
      </c>
      <c r="AT35" s="79" t="str">
        <f t="shared" si="63"/>
        <v>X</v>
      </c>
      <c r="AU35" s="79" t="str">
        <f t="shared" si="64"/>
        <v>X</v>
      </c>
      <c r="AV35" s="79" t="str">
        <f t="shared" si="65"/>
        <v/>
      </c>
    </row>
    <row r="36" spans="1:48" x14ac:dyDescent="0.3">
      <c r="A36" s="9" t="s">
        <v>1204</v>
      </c>
      <c r="B36" s="10" t="s">
        <v>1640</v>
      </c>
      <c r="C36" s="88">
        <v>256</v>
      </c>
      <c r="D36" s="86">
        <v>149.80000000000001</v>
      </c>
      <c r="E36" s="87">
        <v>45</v>
      </c>
      <c r="F36" s="86">
        <v>118.6</v>
      </c>
      <c r="G36" s="17">
        <v>36</v>
      </c>
      <c r="H36" s="88">
        <v>92</v>
      </c>
      <c r="I36" s="89"/>
      <c r="J36" s="89"/>
      <c r="K36" s="89"/>
      <c r="L36" s="89"/>
      <c r="M36" s="90">
        <f t="shared" si="47"/>
        <v>0</v>
      </c>
      <c r="N36" s="4" t="str">
        <f t="shared" si="48"/>
        <v/>
      </c>
      <c r="O36" s="91">
        <f t="shared" si="49"/>
        <v>0</v>
      </c>
      <c r="P36" s="91">
        <f t="shared" si="50"/>
        <v>0</v>
      </c>
      <c r="Q36" s="79">
        <v>4</v>
      </c>
      <c r="R36" s="79">
        <v>2</v>
      </c>
      <c r="S36" s="79" t="s">
        <v>72</v>
      </c>
      <c r="T36" s="5" t="s">
        <v>157</v>
      </c>
      <c r="U36" s="9"/>
      <c r="W36" s="86">
        <f t="shared" si="51"/>
        <v>149.80000000000001</v>
      </c>
      <c r="X36" s="87">
        <f t="shared" si="51"/>
        <v>45</v>
      </c>
      <c r="Y36" s="92">
        <f t="shared" si="52"/>
        <v>92</v>
      </c>
      <c r="Z36" s="90">
        <f t="shared" si="52"/>
        <v>0</v>
      </c>
      <c r="AA36" s="90">
        <f t="shared" si="53"/>
        <v>0</v>
      </c>
      <c r="AB36" s="90">
        <f t="shared" si="54"/>
        <v>0</v>
      </c>
      <c r="AC36" s="4" t="str">
        <f t="shared" si="54"/>
        <v/>
      </c>
      <c r="AD36" s="91">
        <f t="shared" si="54"/>
        <v>0</v>
      </c>
      <c r="AE36" s="79" t="str">
        <f t="shared" si="55"/>
        <v>계</v>
      </c>
      <c r="AF36" s="79" t="str">
        <f t="shared" si="56"/>
        <v>4/2</v>
      </c>
      <c r="AH36" s="20" t="str">
        <f t="shared" si="1"/>
        <v>산운6단지휴먼시아신동아파밀리에</v>
      </c>
      <c r="AI36" s="87">
        <f t="shared" si="66"/>
        <v>45</v>
      </c>
      <c r="AJ36" s="79" t="str">
        <f t="shared" si="57"/>
        <v>A-</v>
      </c>
      <c r="AK36" s="79" t="s">
        <v>13</v>
      </c>
      <c r="AL36" s="79" t="s">
        <v>62</v>
      </c>
      <c r="AM36" s="79" t="s">
        <v>63</v>
      </c>
      <c r="AN36" s="79" t="str">
        <f t="shared" si="58"/>
        <v>C</v>
      </c>
      <c r="AO36" s="79" t="str">
        <f t="shared" si="59"/>
        <v/>
      </c>
      <c r="AP36" s="79" t="str">
        <f t="shared" si="60"/>
        <v/>
      </c>
      <c r="AQ36" s="79" t="str">
        <f t="shared" si="61"/>
        <v>O</v>
      </c>
      <c r="AR36" s="79" t="str">
        <f t="shared" si="62"/>
        <v>O</v>
      </c>
      <c r="AS36" s="79" t="s">
        <v>2</v>
      </c>
      <c r="AT36" s="79" t="str">
        <f t="shared" si="63"/>
        <v>X</v>
      </c>
      <c r="AU36" s="79" t="str">
        <f t="shared" si="64"/>
        <v>X</v>
      </c>
      <c r="AV36" s="79" t="str">
        <f t="shared" si="65"/>
        <v/>
      </c>
    </row>
    <row r="37" spans="1:48" x14ac:dyDescent="0.3">
      <c r="A37" s="9" t="s">
        <v>1204</v>
      </c>
      <c r="B37" s="10" t="s">
        <v>1640</v>
      </c>
      <c r="C37" s="88">
        <v>256</v>
      </c>
      <c r="D37" s="86">
        <v>191.8</v>
      </c>
      <c r="E37" s="87">
        <v>58</v>
      </c>
      <c r="F37" s="86">
        <v>151.9</v>
      </c>
      <c r="G37" s="17">
        <v>46</v>
      </c>
      <c r="H37" s="88">
        <v>3</v>
      </c>
      <c r="I37" s="89"/>
      <c r="J37" s="89"/>
      <c r="K37" s="89"/>
      <c r="L37" s="89"/>
      <c r="M37" s="90">
        <f t="shared" si="47"/>
        <v>0</v>
      </c>
      <c r="N37" s="4" t="str">
        <f t="shared" si="48"/>
        <v/>
      </c>
      <c r="O37" s="91">
        <f t="shared" si="49"/>
        <v>0</v>
      </c>
      <c r="P37" s="91">
        <f t="shared" si="50"/>
        <v>0</v>
      </c>
      <c r="Q37" s="79">
        <v>4</v>
      </c>
      <c r="R37" s="79">
        <v>2</v>
      </c>
      <c r="S37" s="79" t="s">
        <v>72</v>
      </c>
      <c r="T37" s="5">
        <v>191</v>
      </c>
      <c r="U37" s="9"/>
      <c r="W37" s="86">
        <f t="shared" si="51"/>
        <v>191.8</v>
      </c>
      <c r="X37" s="87">
        <f t="shared" si="51"/>
        <v>58</v>
      </c>
      <c r="Y37" s="92">
        <f t="shared" si="52"/>
        <v>3</v>
      </c>
      <c r="Z37" s="90">
        <f t="shared" si="52"/>
        <v>0</v>
      </c>
      <c r="AA37" s="90">
        <f t="shared" si="53"/>
        <v>0</v>
      </c>
      <c r="AB37" s="90">
        <f t="shared" si="54"/>
        <v>0</v>
      </c>
      <c r="AC37" s="4" t="str">
        <f t="shared" si="54"/>
        <v/>
      </c>
      <c r="AD37" s="91">
        <f t="shared" si="54"/>
        <v>0</v>
      </c>
      <c r="AE37" s="79" t="str">
        <f t="shared" si="55"/>
        <v>계</v>
      </c>
      <c r="AF37" s="79" t="str">
        <f t="shared" si="56"/>
        <v>4/2</v>
      </c>
      <c r="AH37" s="20" t="str">
        <f t="shared" ref="AH37:AH68" si="67">IF(A37="","",A37)</f>
        <v>산운6단지휴먼시아신동아파밀리에</v>
      </c>
      <c r="AI37" s="87">
        <f t="shared" si="66"/>
        <v>58</v>
      </c>
      <c r="AJ37" s="79" t="str">
        <f t="shared" si="57"/>
        <v>A-</v>
      </c>
      <c r="AK37" s="79" t="s">
        <v>13</v>
      </c>
      <c r="AL37" s="79" t="s">
        <v>62</v>
      </c>
      <c r="AM37" s="79" t="s">
        <v>63</v>
      </c>
      <c r="AN37" s="79" t="str">
        <f t="shared" si="58"/>
        <v>C</v>
      </c>
      <c r="AO37" s="79" t="str">
        <f t="shared" si="59"/>
        <v/>
      </c>
      <c r="AP37" s="79" t="str">
        <f t="shared" si="60"/>
        <v/>
      </c>
      <c r="AQ37" s="79" t="str">
        <f t="shared" si="61"/>
        <v>O</v>
      </c>
      <c r="AR37" s="79" t="str">
        <f t="shared" si="62"/>
        <v>O</v>
      </c>
      <c r="AS37" s="79" t="s">
        <v>2</v>
      </c>
      <c r="AT37" s="79" t="str">
        <f t="shared" si="63"/>
        <v>X</v>
      </c>
      <c r="AU37" s="79" t="str">
        <f t="shared" si="64"/>
        <v>X</v>
      </c>
      <c r="AV37" s="79" t="str">
        <f t="shared" si="65"/>
        <v/>
      </c>
    </row>
    <row r="38" spans="1:48" x14ac:dyDescent="0.3">
      <c r="A38" s="9" t="s">
        <v>1204</v>
      </c>
      <c r="B38" s="10" t="s">
        <v>1640</v>
      </c>
      <c r="C38" s="88">
        <v>256</v>
      </c>
      <c r="D38" s="86">
        <v>204.7</v>
      </c>
      <c r="E38" s="87">
        <v>62</v>
      </c>
      <c r="F38" s="86">
        <v>162.1</v>
      </c>
      <c r="G38" s="17">
        <v>49</v>
      </c>
      <c r="H38" s="88">
        <v>3</v>
      </c>
      <c r="I38" s="89"/>
      <c r="J38" s="89"/>
      <c r="K38" s="89"/>
      <c r="L38" s="89"/>
      <c r="M38" s="90">
        <f t="shared" si="47"/>
        <v>0</v>
      </c>
      <c r="N38" s="4" t="str">
        <f t="shared" si="48"/>
        <v/>
      </c>
      <c r="O38" s="91">
        <f t="shared" si="49"/>
        <v>0</v>
      </c>
      <c r="P38" s="91">
        <f t="shared" si="50"/>
        <v>0</v>
      </c>
      <c r="Q38" s="79">
        <v>4</v>
      </c>
      <c r="R38" s="79">
        <v>3</v>
      </c>
      <c r="S38" s="79" t="s">
        <v>72</v>
      </c>
      <c r="T38" s="5">
        <v>204</v>
      </c>
      <c r="U38" s="9"/>
      <c r="W38" s="86">
        <f t="shared" si="51"/>
        <v>204.7</v>
      </c>
      <c r="X38" s="87">
        <f t="shared" si="51"/>
        <v>62</v>
      </c>
      <c r="Y38" s="92">
        <f t="shared" si="52"/>
        <v>3</v>
      </c>
      <c r="Z38" s="90">
        <f t="shared" si="52"/>
        <v>0</v>
      </c>
      <c r="AA38" s="90">
        <f t="shared" si="53"/>
        <v>0</v>
      </c>
      <c r="AB38" s="90">
        <f t="shared" si="54"/>
        <v>0</v>
      </c>
      <c r="AC38" s="4" t="str">
        <f t="shared" si="54"/>
        <v/>
      </c>
      <c r="AD38" s="91">
        <f t="shared" si="54"/>
        <v>0</v>
      </c>
      <c r="AE38" s="79" t="str">
        <f t="shared" si="55"/>
        <v>계</v>
      </c>
      <c r="AF38" s="79" t="str">
        <f t="shared" si="56"/>
        <v>4/3</v>
      </c>
      <c r="AH38" s="20" t="str">
        <f t="shared" si="67"/>
        <v>산운6단지휴먼시아신동아파밀리에</v>
      </c>
      <c r="AI38" s="87">
        <f t="shared" si="66"/>
        <v>62</v>
      </c>
      <c r="AJ38" s="79" t="str">
        <f t="shared" si="57"/>
        <v>A-</v>
      </c>
      <c r="AK38" s="79" t="s">
        <v>13</v>
      </c>
      <c r="AL38" s="79" t="s">
        <v>62</v>
      </c>
      <c r="AM38" s="79" t="s">
        <v>63</v>
      </c>
      <c r="AN38" s="79" t="str">
        <f t="shared" si="58"/>
        <v>C</v>
      </c>
      <c r="AO38" s="79" t="str">
        <f t="shared" si="59"/>
        <v/>
      </c>
      <c r="AP38" s="79" t="str">
        <f t="shared" si="60"/>
        <v/>
      </c>
      <c r="AQ38" s="79" t="str">
        <f t="shared" si="61"/>
        <v>O</v>
      </c>
      <c r="AR38" s="79" t="str">
        <f t="shared" si="62"/>
        <v>O</v>
      </c>
      <c r="AS38" s="79" t="s">
        <v>2</v>
      </c>
      <c r="AT38" s="79" t="str">
        <f t="shared" si="63"/>
        <v>X</v>
      </c>
      <c r="AU38" s="79" t="str">
        <f t="shared" si="64"/>
        <v>X</v>
      </c>
      <c r="AV38" s="79" t="str">
        <f t="shared" si="65"/>
        <v/>
      </c>
    </row>
    <row r="39" spans="1:48" x14ac:dyDescent="0.3">
      <c r="A39" s="9"/>
      <c r="B39" s="79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7"/>
      <c r="U39" s="9"/>
      <c r="W39" s="67" t="str">
        <f>$A$4&amp;" "&amp;A40&amp;"("&amp;B40&amp;","&amp;C40&amp;"^)"</f>
        <v>운중동 산운7단지휴먼시아('10.06.,206^)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67"/>
        <v/>
      </c>
      <c r="AI39" s="106" t="str">
        <f t="shared" si="66"/>
        <v/>
      </c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</row>
    <row r="40" spans="1:48" x14ac:dyDescent="0.3">
      <c r="A40" s="9" t="s">
        <v>1208</v>
      </c>
      <c r="B40" s="10" t="s">
        <v>1682</v>
      </c>
      <c r="C40" s="88">
        <v>206</v>
      </c>
      <c r="D40" s="86">
        <v>160.4</v>
      </c>
      <c r="E40" s="87">
        <v>49</v>
      </c>
      <c r="F40" s="86">
        <v>131.19999999999999</v>
      </c>
      <c r="G40" s="17">
        <v>40</v>
      </c>
      <c r="H40" s="88">
        <v>42</v>
      </c>
      <c r="I40" s="89"/>
      <c r="J40" s="89"/>
      <c r="K40" s="89"/>
      <c r="L40" s="89"/>
      <c r="M40" s="90">
        <f>I40-K40</f>
        <v>0</v>
      </c>
      <c r="N40" s="4" t="str">
        <f>IF(ISERROR(K40/I40),"",K40/I40)</f>
        <v/>
      </c>
      <c r="O40" s="91">
        <f>I40/E40</f>
        <v>0</v>
      </c>
      <c r="P40" s="91">
        <f>K40/E40</f>
        <v>0</v>
      </c>
      <c r="Q40" s="79">
        <v>4</v>
      </c>
      <c r="R40" s="79">
        <v>2</v>
      </c>
      <c r="S40" s="79" t="s">
        <v>72</v>
      </c>
      <c r="T40" s="5" t="s">
        <v>94</v>
      </c>
      <c r="U40" s="9"/>
      <c r="W40" s="86">
        <f t="shared" ref="W40:X44" si="68">D40</f>
        <v>160.4</v>
      </c>
      <c r="X40" s="87">
        <f t="shared" si="68"/>
        <v>49</v>
      </c>
      <c r="Y40" s="92">
        <f t="shared" ref="Y40:Z44" si="69">H40</f>
        <v>42</v>
      </c>
      <c r="Z40" s="90">
        <f t="shared" si="69"/>
        <v>0</v>
      </c>
      <c r="AA40" s="90">
        <f>K40</f>
        <v>0</v>
      </c>
      <c r="AB40" s="90">
        <f t="shared" ref="AB40:AD44" si="70">M40</f>
        <v>0</v>
      </c>
      <c r="AC40" s="4" t="str">
        <f t="shared" si="70"/>
        <v/>
      </c>
      <c r="AD40" s="91">
        <f t="shared" si="70"/>
        <v>0</v>
      </c>
      <c r="AE40" s="79" t="str">
        <f>S40</f>
        <v>계</v>
      </c>
      <c r="AF40" s="79" t="str">
        <f>Q40&amp;"/"&amp;R40</f>
        <v>4/2</v>
      </c>
      <c r="AH40" s="20" t="str">
        <f t="shared" si="67"/>
        <v>산운7단지휴먼시아</v>
      </c>
      <c r="AI40" s="87">
        <f t="shared" si="66"/>
        <v>49</v>
      </c>
      <c r="AJ40" s="79" t="str">
        <f>IF(AI40="","",$AJ$2)</f>
        <v>A-</v>
      </c>
      <c r="AK40" s="79" t="s">
        <v>13</v>
      </c>
      <c r="AL40" s="79" t="s">
        <v>62</v>
      </c>
      <c r="AM40" s="79" t="s">
        <v>63</v>
      </c>
      <c r="AN40" s="79" t="str">
        <f>IF(AI40="","",$AN$2)</f>
        <v>C</v>
      </c>
      <c r="AO40" s="79" t="str">
        <f>IF(N40="","",IF(N40&gt;=$AO$1/100,"O","X"))</f>
        <v/>
      </c>
      <c r="AP40" s="79" t="str">
        <f>IF(I40="","",IF(I40&lt;=$AP$1,"O","X"))</f>
        <v/>
      </c>
      <c r="AQ40" s="79" t="str">
        <f>IF(O40="","",IF(O40&lt;=$AQ$1,"O","X"))</f>
        <v>O</v>
      </c>
      <c r="AR40" s="79" t="str">
        <f>IF(M40="","",IF(M40&lt;=$AR$1,"O","X"))</f>
        <v>O</v>
      </c>
      <c r="AS40" s="79" t="s">
        <v>2</v>
      </c>
      <c r="AT40" s="79" t="str">
        <f>IF(OR(F40="",AI40=""),"",IF(AND((F40&lt;=85),(AI40&gt;=15)),"O","X"))</f>
        <v>X</v>
      </c>
      <c r="AU40" s="79" t="str">
        <f>IF(C40="","",IF(C40&gt;=$AU$1,"O","X"))</f>
        <v>X</v>
      </c>
      <c r="AV40" s="79" t="str">
        <f>IF(AO40="","",IF(AND(AO40="O",AP40="O",AR40="O",AT40="O",AU40="O"),"후보","X"))</f>
        <v/>
      </c>
    </row>
    <row r="41" spans="1:48" x14ac:dyDescent="0.3">
      <c r="A41" s="9" t="s">
        <v>1208</v>
      </c>
      <c r="B41" s="10" t="s">
        <v>1682</v>
      </c>
      <c r="C41" s="88">
        <v>206</v>
      </c>
      <c r="D41" s="86">
        <v>160.30000000000001</v>
      </c>
      <c r="E41" s="87">
        <v>49</v>
      </c>
      <c r="F41" s="86">
        <v>131.19999999999999</v>
      </c>
      <c r="G41" s="17">
        <v>40</v>
      </c>
      <c r="H41" s="88">
        <v>42</v>
      </c>
      <c r="I41" s="89"/>
      <c r="J41" s="89"/>
      <c r="K41" s="89"/>
      <c r="L41" s="89"/>
      <c r="M41" s="90">
        <f>I41-K41</f>
        <v>0</v>
      </c>
      <c r="N41" s="4" t="str">
        <f>IF(ISERROR(K41/I41),"",K41/I41)</f>
        <v/>
      </c>
      <c r="O41" s="91">
        <f>I41/E41</f>
        <v>0</v>
      </c>
      <c r="P41" s="91">
        <f>K41/E41</f>
        <v>0</v>
      </c>
      <c r="Q41" s="79">
        <v>4</v>
      </c>
      <c r="R41" s="79">
        <v>2</v>
      </c>
      <c r="S41" s="79" t="s">
        <v>72</v>
      </c>
      <c r="T41" s="5" t="s">
        <v>291</v>
      </c>
      <c r="U41" s="9"/>
      <c r="W41" s="86">
        <f t="shared" si="68"/>
        <v>160.30000000000001</v>
      </c>
      <c r="X41" s="87">
        <f t="shared" si="68"/>
        <v>49</v>
      </c>
      <c r="Y41" s="92">
        <f t="shared" si="69"/>
        <v>42</v>
      </c>
      <c r="Z41" s="90">
        <f t="shared" si="69"/>
        <v>0</v>
      </c>
      <c r="AA41" s="90">
        <f>K41</f>
        <v>0</v>
      </c>
      <c r="AB41" s="90">
        <f t="shared" si="70"/>
        <v>0</v>
      </c>
      <c r="AC41" s="4" t="str">
        <f t="shared" si="70"/>
        <v/>
      </c>
      <c r="AD41" s="91">
        <f t="shared" si="70"/>
        <v>0</v>
      </c>
      <c r="AE41" s="79" t="str">
        <f>S41</f>
        <v>계</v>
      </c>
      <c r="AF41" s="79" t="str">
        <f>Q41&amp;"/"&amp;R41</f>
        <v>4/2</v>
      </c>
      <c r="AH41" s="20" t="str">
        <f t="shared" si="67"/>
        <v>산운7단지휴먼시아</v>
      </c>
      <c r="AI41" s="87">
        <f t="shared" si="66"/>
        <v>49</v>
      </c>
      <c r="AJ41" s="79" t="str">
        <f>IF(AI41="","",$AJ$2)</f>
        <v>A-</v>
      </c>
      <c r="AK41" s="79" t="s">
        <v>13</v>
      </c>
      <c r="AL41" s="79" t="s">
        <v>62</v>
      </c>
      <c r="AM41" s="79" t="s">
        <v>63</v>
      </c>
      <c r="AN41" s="79" t="str">
        <f>IF(AI41="","",$AN$2)</f>
        <v>C</v>
      </c>
      <c r="AO41" s="79" t="str">
        <f>IF(N41="","",IF(N41&gt;=$AO$1/100,"O","X"))</f>
        <v/>
      </c>
      <c r="AP41" s="79" t="str">
        <f>IF(I41="","",IF(I41&lt;=$AP$1,"O","X"))</f>
        <v/>
      </c>
      <c r="AQ41" s="79" t="str">
        <f>IF(O41="","",IF(O41&lt;=$AQ$1,"O","X"))</f>
        <v>O</v>
      </c>
      <c r="AR41" s="79" t="str">
        <f>IF(M41="","",IF(M41&lt;=$AR$1,"O","X"))</f>
        <v>O</v>
      </c>
      <c r="AS41" s="79" t="s">
        <v>2</v>
      </c>
      <c r="AT41" s="79" t="str">
        <f>IF(OR(F41="",AI41=""),"",IF(AND((F41&lt;=85),(AI41&gt;=15)),"O","X"))</f>
        <v>X</v>
      </c>
      <c r="AU41" s="79" t="str">
        <f>IF(C41="","",IF(C41&gt;=$AU$1,"O","X"))</f>
        <v>X</v>
      </c>
      <c r="AV41" s="79" t="str">
        <f>IF(AO41="","",IF(AND(AO41="O",AP41="O",AR41="O",AT41="O",AU41="O"),"후보","X"))</f>
        <v/>
      </c>
    </row>
    <row r="42" spans="1:48" x14ac:dyDescent="0.3">
      <c r="A42" s="9" t="s">
        <v>1208</v>
      </c>
      <c r="B42" s="10" t="s">
        <v>1682</v>
      </c>
      <c r="C42" s="88">
        <v>206</v>
      </c>
      <c r="D42" s="86">
        <v>179.8</v>
      </c>
      <c r="E42" s="87">
        <v>54</v>
      </c>
      <c r="F42" s="86">
        <v>147.1</v>
      </c>
      <c r="G42" s="17">
        <v>44</v>
      </c>
      <c r="H42" s="88">
        <v>18</v>
      </c>
      <c r="I42" s="89"/>
      <c r="J42" s="89"/>
      <c r="K42" s="89"/>
      <c r="L42" s="89"/>
      <c r="M42" s="90">
        <f>I42-K42</f>
        <v>0</v>
      </c>
      <c r="N42" s="4" t="str">
        <f>IF(ISERROR(K42/I42),"",K42/I42)</f>
        <v/>
      </c>
      <c r="O42" s="91">
        <f>I42/E42</f>
        <v>0</v>
      </c>
      <c r="P42" s="91">
        <f>K42/E42</f>
        <v>0</v>
      </c>
      <c r="Q42" s="79">
        <v>4</v>
      </c>
      <c r="R42" s="79">
        <v>2</v>
      </c>
      <c r="S42" s="79" t="s">
        <v>72</v>
      </c>
      <c r="T42" s="5" t="s">
        <v>292</v>
      </c>
      <c r="U42" s="9"/>
      <c r="W42" s="86">
        <f t="shared" si="68"/>
        <v>179.8</v>
      </c>
      <c r="X42" s="87">
        <f t="shared" si="68"/>
        <v>54</v>
      </c>
      <c r="Y42" s="92">
        <f t="shared" si="69"/>
        <v>18</v>
      </c>
      <c r="Z42" s="90">
        <f t="shared" si="69"/>
        <v>0</v>
      </c>
      <c r="AA42" s="90">
        <f>K42</f>
        <v>0</v>
      </c>
      <c r="AB42" s="90">
        <f t="shared" si="70"/>
        <v>0</v>
      </c>
      <c r="AC42" s="4" t="str">
        <f t="shared" si="70"/>
        <v/>
      </c>
      <c r="AD42" s="91">
        <f t="shared" si="70"/>
        <v>0</v>
      </c>
      <c r="AE42" s="79" t="str">
        <f>S42</f>
        <v>계</v>
      </c>
      <c r="AF42" s="79" t="str">
        <f>Q42&amp;"/"&amp;R42</f>
        <v>4/2</v>
      </c>
      <c r="AH42" s="20" t="str">
        <f t="shared" si="67"/>
        <v>산운7단지휴먼시아</v>
      </c>
      <c r="AI42" s="87">
        <f t="shared" si="66"/>
        <v>54</v>
      </c>
      <c r="AJ42" s="79" t="str">
        <f>IF(AI42="","",$AJ$2)</f>
        <v>A-</v>
      </c>
      <c r="AK42" s="79" t="s">
        <v>13</v>
      </c>
      <c r="AL42" s="79" t="s">
        <v>62</v>
      </c>
      <c r="AM42" s="79" t="s">
        <v>63</v>
      </c>
      <c r="AN42" s="79" t="str">
        <f>IF(AI42="","",$AN$2)</f>
        <v>C</v>
      </c>
      <c r="AO42" s="79" t="str">
        <f>IF(N42="","",IF(N42&gt;=$AO$1/100,"O","X"))</f>
        <v/>
      </c>
      <c r="AP42" s="79" t="str">
        <f>IF(I42="","",IF(I42&lt;=$AP$1,"O","X"))</f>
        <v/>
      </c>
      <c r="AQ42" s="79" t="str">
        <f>IF(O42="","",IF(O42&lt;=$AQ$1,"O","X"))</f>
        <v>O</v>
      </c>
      <c r="AR42" s="79" t="str">
        <f>IF(M42="","",IF(M42&lt;=$AR$1,"O","X"))</f>
        <v>O</v>
      </c>
      <c r="AS42" s="79" t="s">
        <v>2</v>
      </c>
      <c r="AT42" s="79" t="str">
        <f>IF(OR(F42="",AI42=""),"",IF(AND((F42&lt;=85),(AI42&gt;=15)),"O","X"))</f>
        <v>X</v>
      </c>
      <c r="AU42" s="79" t="str">
        <f>IF(C42="","",IF(C42&gt;=$AU$1,"O","X"))</f>
        <v>X</v>
      </c>
      <c r="AV42" s="79" t="str">
        <f>IF(AO42="","",IF(AND(AO42="O",AP42="O",AR42="O",AT42="O",AU42="O"),"후보","X"))</f>
        <v/>
      </c>
    </row>
    <row r="43" spans="1:48" x14ac:dyDescent="0.3">
      <c r="A43" s="9" t="s">
        <v>1208</v>
      </c>
      <c r="B43" s="10" t="s">
        <v>1682</v>
      </c>
      <c r="C43" s="88">
        <v>206</v>
      </c>
      <c r="D43" s="86">
        <v>184.9</v>
      </c>
      <c r="E43" s="87">
        <v>56</v>
      </c>
      <c r="F43" s="86">
        <v>151.30000000000001</v>
      </c>
      <c r="G43" s="17">
        <v>46</v>
      </c>
      <c r="H43" s="88">
        <v>66</v>
      </c>
      <c r="I43" s="89"/>
      <c r="J43" s="89"/>
      <c r="K43" s="89"/>
      <c r="L43" s="89"/>
      <c r="M43" s="90">
        <f>I43-K43</f>
        <v>0</v>
      </c>
      <c r="N43" s="4" t="str">
        <f>IF(ISERROR(K43/I43),"",K43/I43)</f>
        <v/>
      </c>
      <c r="O43" s="91">
        <f>I43/E43</f>
        <v>0</v>
      </c>
      <c r="P43" s="91">
        <f>K43/E43</f>
        <v>0</v>
      </c>
      <c r="Q43" s="79">
        <v>4</v>
      </c>
      <c r="R43" s="79">
        <v>2</v>
      </c>
      <c r="S43" s="79" t="s">
        <v>72</v>
      </c>
      <c r="T43" s="5" t="s">
        <v>293</v>
      </c>
      <c r="U43" s="9"/>
      <c r="W43" s="86">
        <f t="shared" si="68"/>
        <v>184.9</v>
      </c>
      <c r="X43" s="87">
        <f t="shared" si="68"/>
        <v>56</v>
      </c>
      <c r="Y43" s="92">
        <f t="shared" si="69"/>
        <v>66</v>
      </c>
      <c r="Z43" s="90">
        <f t="shared" si="69"/>
        <v>0</v>
      </c>
      <c r="AA43" s="90">
        <f>K43</f>
        <v>0</v>
      </c>
      <c r="AB43" s="90">
        <f t="shared" si="70"/>
        <v>0</v>
      </c>
      <c r="AC43" s="4" t="str">
        <f t="shared" si="70"/>
        <v/>
      </c>
      <c r="AD43" s="91">
        <f t="shared" si="70"/>
        <v>0</v>
      </c>
      <c r="AE43" s="79" t="str">
        <f>S43</f>
        <v>계</v>
      </c>
      <c r="AF43" s="79" t="str">
        <f>Q43&amp;"/"&amp;R43</f>
        <v>4/2</v>
      </c>
      <c r="AH43" s="20" t="str">
        <f t="shared" si="67"/>
        <v>산운7단지휴먼시아</v>
      </c>
      <c r="AI43" s="87">
        <f t="shared" si="66"/>
        <v>56</v>
      </c>
      <c r="AJ43" s="79" t="str">
        <f>IF(AI43="","",$AJ$2)</f>
        <v>A-</v>
      </c>
      <c r="AK43" s="79" t="s">
        <v>13</v>
      </c>
      <c r="AL43" s="79" t="s">
        <v>62</v>
      </c>
      <c r="AM43" s="79" t="s">
        <v>63</v>
      </c>
      <c r="AN43" s="79" t="str">
        <f>IF(AI43="","",$AN$2)</f>
        <v>C</v>
      </c>
      <c r="AO43" s="79" t="str">
        <f>IF(N43="","",IF(N43&gt;=$AO$1/100,"O","X"))</f>
        <v/>
      </c>
      <c r="AP43" s="79" t="str">
        <f>IF(I43="","",IF(I43&lt;=$AP$1,"O","X"))</f>
        <v/>
      </c>
      <c r="AQ43" s="79" t="str">
        <f>IF(O43="","",IF(O43&lt;=$AQ$1,"O","X"))</f>
        <v>O</v>
      </c>
      <c r="AR43" s="79" t="str">
        <f>IF(M43="","",IF(M43&lt;=$AR$1,"O","X"))</f>
        <v>O</v>
      </c>
      <c r="AS43" s="79" t="s">
        <v>2</v>
      </c>
      <c r="AT43" s="79" t="str">
        <f>IF(OR(F43="",AI43=""),"",IF(AND((F43&lt;=85),(AI43&gt;=15)),"O","X"))</f>
        <v>X</v>
      </c>
      <c r="AU43" s="79" t="str">
        <f>IF(C43="","",IF(C43&gt;=$AU$1,"O","X"))</f>
        <v>X</v>
      </c>
      <c r="AV43" s="79" t="str">
        <f>IF(AO43="","",IF(AND(AO43="O",AP43="O",AR43="O",AT43="O",AU43="O"),"후보","X"))</f>
        <v/>
      </c>
    </row>
    <row r="44" spans="1:48" x14ac:dyDescent="0.3">
      <c r="A44" s="9" t="s">
        <v>1208</v>
      </c>
      <c r="B44" s="10" t="s">
        <v>1682</v>
      </c>
      <c r="C44" s="88">
        <v>206</v>
      </c>
      <c r="D44" s="86">
        <v>254.2</v>
      </c>
      <c r="E44" s="87">
        <v>77</v>
      </c>
      <c r="F44" s="86">
        <v>208</v>
      </c>
      <c r="G44" s="17">
        <v>63</v>
      </c>
      <c r="H44" s="88">
        <v>38</v>
      </c>
      <c r="I44" s="89"/>
      <c r="J44" s="89"/>
      <c r="K44" s="89"/>
      <c r="L44" s="89"/>
      <c r="M44" s="90">
        <f>I44-K44</f>
        <v>0</v>
      </c>
      <c r="N44" s="4" t="str">
        <f>IF(ISERROR(K44/I44),"",K44/I44)</f>
        <v/>
      </c>
      <c r="O44" s="91">
        <f>I44/E44</f>
        <v>0</v>
      </c>
      <c r="P44" s="91">
        <f>K44/E44</f>
        <v>0</v>
      </c>
      <c r="Q44" s="79">
        <v>6</v>
      </c>
      <c r="R44" s="79">
        <v>3</v>
      </c>
      <c r="S44" s="79" t="s">
        <v>72</v>
      </c>
      <c r="T44" s="5">
        <v>254</v>
      </c>
      <c r="U44" s="9"/>
      <c r="W44" s="86">
        <f t="shared" si="68"/>
        <v>254.2</v>
      </c>
      <c r="X44" s="87">
        <f t="shared" si="68"/>
        <v>77</v>
      </c>
      <c r="Y44" s="92">
        <f t="shared" si="69"/>
        <v>38</v>
      </c>
      <c r="Z44" s="90">
        <f t="shared" si="69"/>
        <v>0</v>
      </c>
      <c r="AA44" s="90">
        <f>K44</f>
        <v>0</v>
      </c>
      <c r="AB44" s="90">
        <f t="shared" si="70"/>
        <v>0</v>
      </c>
      <c r="AC44" s="4" t="str">
        <f t="shared" si="70"/>
        <v/>
      </c>
      <c r="AD44" s="91">
        <f t="shared" si="70"/>
        <v>0</v>
      </c>
      <c r="AE44" s="79" t="str">
        <f>S44</f>
        <v>계</v>
      </c>
      <c r="AF44" s="79" t="str">
        <f>Q44&amp;"/"&amp;R44</f>
        <v>6/3</v>
      </c>
      <c r="AH44" s="20" t="str">
        <f t="shared" si="67"/>
        <v>산운7단지휴먼시아</v>
      </c>
      <c r="AI44" s="87">
        <f t="shared" si="66"/>
        <v>77</v>
      </c>
      <c r="AJ44" s="79" t="str">
        <f>IF(AI44="","",$AJ$2)</f>
        <v>A-</v>
      </c>
      <c r="AK44" s="79" t="s">
        <v>13</v>
      </c>
      <c r="AL44" s="79" t="s">
        <v>62</v>
      </c>
      <c r="AM44" s="79" t="s">
        <v>63</v>
      </c>
      <c r="AN44" s="79" t="str">
        <f>IF(AI44="","",$AN$2)</f>
        <v>C</v>
      </c>
      <c r="AO44" s="79" t="str">
        <f>IF(N44="","",IF(N44&gt;=$AO$1/100,"O","X"))</f>
        <v/>
      </c>
      <c r="AP44" s="79" t="str">
        <f>IF(I44="","",IF(I44&lt;=$AP$1,"O","X"))</f>
        <v/>
      </c>
      <c r="AQ44" s="79" t="str">
        <f>IF(O44="","",IF(O44&lt;=$AQ$1,"O","X"))</f>
        <v>O</v>
      </c>
      <c r="AR44" s="79" t="str">
        <f>IF(M44="","",IF(M44&lt;=$AR$1,"O","X"))</f>
        <v>O</v>
      </c>
      <c r="AS44" s="79" t="s">
        <v>2</v>
      </c>
      <c r="AT44" s="79" t="str">
        <f>IF(OR(F44="",AI44=""),"",IF(AND((F44&lt;=85),(AI44&gt;=15)),"O","X"))</f>
        <v>X</v>
      </c>
      <c r="AU44" s="79" t="str">
        <f>IF(C44="","",IF(C44&gt;=$AU$1,"O","X"))</f>
        <v>X</v>
      </c>
      <c r="AV44" s="79" t="str">
        <f>IF(AO44="","",IF(AND(AO44="O",AP44="O",AR44="O",AT44="O",AU44="O"),"후보","X"))</f>
        <v/>
      </c>
    </row>
    <row r="45" spans="1:48" x14ac:dyDescent="0.3">
      <c r="A45" s="9"/>
      <c r="B45" s="79"/>
      <c r="C45" s="6"/>
      <c r="D45" s="9"/>
      <c r="E45" s="14"/>
      <c r="F45" s="86"/>
      <c r="G45" s="9"/>
      <c r="H45" s="9"/>
      <c r="I45" s="9"/>
      <c r="J45" s="9"/>
      <c r="K45" s="9"/>
      <c r="L45" s="9"/>
      <c r="M45" s="9"/>
      <c r="N45" s="9"/>
      <c r="O45" s="91"/>
      <c r="P45" s="91"/>
      <c r="Q45" s="87"/>
      <c r="R45" s="87"/>
      <c r="S45" s="9"/>
      <c r="T45" s="47"/>
      <c r="U45" s="9"/>
      <c r="W45" s="67" t="str">
        <f>$A$4&amp;" "&amp;A46&amp;"("&amp;B46&amp;","&amp;C46&amp;"^)"</f>
        <v>운중동 산운8단지사랑으로('08.12.,371^)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67"/>
        <v/>
      </c>
      <c r="AI45" s="106" t="str">
        <f t="shared" si="66"/>
        <v/>
      </c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</row>
    <row r="46" spans="1:48" x14ac:dyDescent="0.3">
      <c r="A46" s="9" t="s">
        <v>1223</v>
      </c>
      <c r="B46" s="10" t="s">
        <v>1684</v>
      </c>
      <c r="C46" s="88">
        <v>371</v>
      </c>
      <c r="D46" s="86">
        <v>78.8</v>
      </c>
      <c r="E46" s="87">
        <v>24</v>
      </c>
      <c r="F46" s="86">
        <v>59.7</v>
      </c>
      <c r="G46" s="17">
        <v>18</v>
      </c>
      <c r="H46" s="88">
        <v>53</v>
      </c>
      <c r="I46" s="89">
        <v>119000</v>
      </c>
      <c r="J46" s="89" t="s">
        <v>66</v>
      </c>
      <c r="K46" s="89">
        <v>65000</v>
      </c>
      <c r="L46" s="89" t="s">
        <v>80</v>
      </c>
      <c r="M46" s="90">
        <f>I46-K46</f>
        <v>54000</v>
      </c>
      <c r="N46" s="4">
        <f>IF(ISERROR(K46/I46),"",K46/I46)</f>
        <v>0.54621848739495793</v>
      </c>
      <c r="O46" s="91">
        <f>I46/E46</f>
        <v>4958.333333333333</v>
      </c>
      <c r="P46" s="91">
        <f>K46/E46</f>
        <v>2708.3333333333335</v>
      </c>
      <c r="Q46" s="79">
        <v>3</v>
      </c>
      <c r="R46" s="79">
        <v>2</v>
      </c>
      <c r="S46" s="79" t="s">
        <v>61</v>
      </c>
      <c r="T46" s="5" t="s">
        <v>278</v>
      </c>
      <c r="U46" s="9"/>
      <c r="W46" s="86">
        <f t="shared" ref="W46:X49" si="71">D46</f>
        <v>78.8</v>
      </c>
      <c r="X46" s="87">
        <f t="shared" si="71"/>
        <v>24</v>
      </c>
      <c r="Y46" s="92">
        <f t="shared" ref="Y46:Z49" si="72">H46</f>
        <v>53</v>
      </c>
      <c r="Z46" s="90">
        <f t="shared" si="72"/>
        <v>119000</v>
      </c>
      <c r="AA46" s="90">
        <f>K46</f>
        <v>65000</v>
      </c>
      <c r="AB46" s="90">
        <f t="shared" ref="AB46:AD49" si="73">M46</f>
        <v>54000</v>
      </c>
      <c r="AC46" s="4">
        <f t="shared" si="73"/>
        <v>0.54621848739495793</v>
      </c>
      <c r="AD46" s="91">
        <f t="shared" si="73"/>
        <v>4958.333333333333</v>
      </c>
      <c r="AE46" s="79" t="str">
        <f>S46</f>
        <v>복</v>
      </c>
      <c r="AF46" s="79" t="str">
        <f>Q46&amp;"/"&amp;R46</f>
        <v>3/2</v>
      </c>
      <c r="AH46" s="20" t="str">
        <f t="shared" si="67"/>
        <v>산운8단지사랑으로</v>
      </c>
      <c r="AI46" s="87">
        <f t="shared" si="66"/>
        <v>24</v>
      </c>
      <c r="AJ46" s="79" t="str">
        <f>IF(AI46="","",$AJ$2)</f>
        <v>A-</v>
      </c>
      <c r="AK46" s="79" t="s">
        <v>13</v>
      </c>
      <c r="AL46" s="79" t="s">
        <v>62</v>
      </c>
      <c r="AM46" s="79" t="s">
        <v>63</v>
      </c>
      <c r="AN46" s="79" t="str">
        <f>IF(AI46="","",$AN$2)</f>
        <v>C</v>
      </c>
      <c r="AO46" s="79" t="str">
        <f>IF(N46="","",IF(N46&gt;=$AO$1/100,"O","X"))</f>
        <v>X</v>
      </c>
      <c r="AP46" s="79" t="str">
        <f>IF(I46="","",IF(I46&lt;=$AP$1,"O","X"))</f>
        <v>X</v>
      </c>
      <c r="AQ46" s="79" t="str">
        <f>IF(O46="","",IF(O46&lt;=$AQ$1,"O","X"))</f>
        <v>X</v>
      </c>
      <c r="AR46" s="79" t="str">
        <f>IF(M46="","",IF(M46&lt;=$AR$1,"O","X"))</f>
        <v>X</v>
      </c>
      <c r="AS46" s="79" t="s">
        <v>2</v>
      </c>
      <c r="AT46" s="79" t="str">
        <f>IF(OR(F46="",AI46=""),"",IF(AND((F46&lt;=85),(AI46&gt;=15)),"O","X"))</f>
        <v>O</v>
      </c>
      <c r="AU46" s="79" t="str">
        <f>IF(C46="","",IF(C46&gt;=$AU$1,"O","X"))</f>
        <v>O</v>
      </c>
      <c r="AV46" s="79" t="str">
        <f>IF(AO46="","",IF(AND(AO46="O",AP46="O",AR46="O",AT46="O",AU46="O"),"후보","X"))</f>
        <v>X</v>
      </c>
    </row>
    <row r="47" spans="1:48" x14ac:dyDescent="0.3">
      <c r="A47" s="9" t="s">
        <v>1223</v>
      </c>
      <c r="B47" s="10" t="s">
        <v>1684</v>
      </c>
      <c r="C47" s="88">
        <v>371</v>
      </c>
      <c r="D47" s="86">
        <v>78.8</v>
      </c>
      <c r="E47" s="87">
        <v>24</v>
      </c>
      <c r="F47" s="86">
        <v>59.6</v>
      </c>
      <c r="G47" s="17">
        <v>18</v>
      </c>
      <c r="H47" s="88">
        <v>51</v>
      </c>
      <c r="I47" s="89">
        <v>117000</v>
      </c>
      <c r="J47" s="89" t="s">
        <v>65</v>
      </c>
      <c r="K47" s="89">
        <v>65000</v>
      </c>
      <c r="L47" s="89" t="s">
        <v>65</v>
      </c>
      <c r="M47" s="90">
        <f>I47-K47</f>
        <v>52000</v>
      </c>
      <c r="N47" s="4">
        <f>IF(ISERROR(K47/I47),"",K47/I47)</f>
        <v>0.55555555555555558</v>
      </c>
      <c r="O47" s="91">
        <f>I47/E47</f>
        <v>4875</v>
      </c>
      <c r="P47" s="91">
        <f>K47/E47</f>
        <v>2708.3333333333335</v>
      </c>
      <c r="Q47" s="79">
        <v>3</v>
      </c>
      <c r="R47" s="79">
        <v>2</v>
      </c>
      <c r="S47" s="79" t="s">
        <v>61</v>
      </c>
      <c r="T47" s="5" t="s">
        <v>89</v>
      </c>
      <c r="U47" s="9"/>
      <c r="W47" s="86">
        <f t="shared" si="71"/>
        <v>78.8</v>
      </c>
      <c r="X47" s="87">
        <f t="shared" si="71"/>
        <v>24</v>
      </c>
      <c r="Y47" s="92">
        <f t="shared" si="72"/>
        <v>51</v>
      </c>
      <c r="Z47" s="90">
        <f t="shared" si="72"/>
        <v>117000</v>
      </c>
      <c r="AA47" s="90">
        <f>K47</f>
        <v>65000</v>
      </c>
      <c r="AB47" s="90">
        <f t="shared" si="73"/>
        <v>52000</v>
      </c>
      <c r="AC47" s="4">
        <f t="shared" si="73"/>
        <v>0.55555555555555558</v>
      </c>
      <c r="AD47" s="91">
        <f t="shared" si="73"/>
        <v>4875</v>
      </c>
      <c r="AE47" s="79" t="str">
        <f>S47</f>
        <v>복</v>
      </c>
      <c r="AF47" s="79" t="str">
        <f>Q47&amp;"/"&amp;R47</f>
        <v>3/2</v>
      </c>
      <c r="AH47" s="20" t="str">
        <f t="shared" si="67"/>
        <v>산운8단지사랑으로</v>
      </c>
      <c r="AI47" s="87">
        <f t="shared" si="66"/>
        <v>24</v>
      </c>
      <c r="AJ47" s="79" t="str">
        <f>IF(AI47="","",$AJ$2)</f>
        <v>A-</v>
      </c>
      <c r="AK47" s="79" t="s">
        <v>13</v>
      </c>
      <c r="AL47" s="79" t="s">
        <v>62</v>
      </c>
      <c r="AM47" s="79" t="s">
        <v>63</v>
      </c>
      <c r="AN47" s="79" t="str">
        <f>IF(AI47="","",$AN$2)</f>
        <v>C</v>
      </c>
      <c r="AO47" s="79" t="str">
        <f>IF(N47="","",IF(N47&gt;=$AO$1/100,"O","X"))</f>
        <v>X</v>
      </c>
      <c r="AP47" s="79" t="str">
        <f>IF(I47="","",IF(I47&lt;=$AP$1,"O","X"))</f>
        <v>X</v>
      </c>
      <c r="AQ47" s="79" t="str">
        <f>IF(O47="","",IF(O47&lt;=$AQ$1,"O","X"))</f>
        <v>X</v>
      </c>
      <c r="AR47" s="79" t="str">
        <f>IF(M47="","",IF(M47&lt;=$AR$1,"O","X"))</f>
        <v>X</v>
      </c>
      <c r="AS47" s="79" t="s">
        <v>2</v>
      </c>
      <c r="AT47" s="79" t="str">
        <f>IF(OR(F47="",AI47=""),"",IF(AND((F47&lt;=85),(AI47&gt;=15)),"O","X"))</f>
        <v>O</v>
      </c>
      <c r="AU47" s="79" t="str">
        <f>IF(C47="","",IF(C47&gt;=$AU$1,"O","X"))</f>
        <v>O</v>
      </c>
      <c r="AV47" s="79" t="str">
        <f>IF(AO47="","",IF(AND(AO47="O",AP47="O",AR47="O",AT47="O",AU47="O"),"후보","X"))</f>
        <v>X</v>
      </c>
    </row>
    <row r="48" spans="1:48" x14ac:dyDescent="0.3">
      <c r="A48" s="9" t="s">
        <v>1223</v>
      </c>
      <c r="B48" s="10" t="s">
        <v>1684</v>
      </c>
      <c r="C48" s="88">
        <v>371</v>
      </c>
      <c r="D48" s="86">
        <v>79.099999999999994</v>
      </c>
      <c r="E48" s="87">
        <v>24</v>
      </c>
      <c r="F48" s="86">
        <v>59.5</v>
      </c>
      <c r="G48" s="17">
        <v>18</v>
      </c>
      <c r="H48" s="88">
        <v>53</v>
      </c>
      <c r="I48" s="89">
        <v>116000</v>
      </c>
      <c r="J48" s="89" t="s">
        <v>74</v>
      </c>
      <c r="K48" s="89">
        <v>60000</v>
      </c>
      <c r="L48" s="89" t="s">
        <v>74</v>
      </c>
      <c r="M48" s="90">
        <f>I48-K48</f>
        <v>56000</v>
      </c>
      <c r="N48" s="4">
        <f>IF(ISERROR(K48/I48),"",K48/I48)</f>
        <v>0.51724137931034486</v>
      </c>
      <c r="O48" s="91">
        <f>I48/E48</f>
        <v>4833.333333333333</v>
      </c>
      <c r="P48" s="91">
        <f>K48/E48</f>
        <v>2500</v>
      </c>
      <c r="Q48" s="79">
        <v>3</v>
      </c>
      <c r="R48" s="79">
        <v>2</v>
      </c>
      <c r="S48" s="79" t="s">
        <v>61</v>
      </c>
      <c r="T48" s="5" t="s">
        <v>294</v>
      </c>
      <c r="U48" s="9"/>
      <c r="W48" s="86">
        <f t="shared" si="71"/>
        <v>79.099999999999994</v>
      </c>
      <c r="X48" s="87">
        <f t="shared" si="71"/>
        <v>24</v>
      </c>
      <c r="Y48" s="92">
        <f t="shared" si="72"/>
        <v>53</v>
      </c>
      <c r="Z48" s="90">
        <f t="shared" si="72"/>
        <v>116000</v>
      </c>
      <c r="AA48" s="90">
        <f>K48</f>
        <v>60000</v>
      </c>
      <c r="AB48" s="90">
        <f t="shared" si="73"/>
        <v>56000</v>
      </c>
      <c r="AC48" s="4">
        <f t="shared" si="73"/>
        <v>0.51724137931034486</v>
      </c>
      <c r="AD48" s="91">
        <f t="shared" si="73"/>
        <v>4833.333333333333</v>
      </c>
      <c r="AE48" s="79" t="str">
        <f>S48</f>
        <v>복</v>
      </c>
      <c r="AF48" s="79" t="str">
        <f>Q48&amp;"/"&amp;R48</f>
        <v>3/2</v>
      </c>
      <c r="AH48" s="20" t="str">
        <f t="shared" si="67"/>
        <v>산운8단지사랑으로</v>
      </c>
      <c r="AI48" s="87">
        <f t="shared" si="66"/>
        <v>24</v>
      </c>
      <c r="AJ48" s="79" t="str">
        <f>IF(AI48="","",$AJ$2)</f>
        <v>A-</v>
      </c>
      <c r="AK48" s="79" t="s">
        <v>13</v>
      </c>
      <c r="AL48" s="79" t="s">
        <v>62</v>
      </c>
      <c r="AM48" s="79" t="s">
        <v>63</v>
      </c>
      <c r="AN48" s="79" t="str">
        <f>IF(AI48="","",$AN$2)</f>
        <v>C</v>
      </c>
      <c r="AO48" s="79" t="str">
        <f>IF(N48="","",IF(N48&gt;=$AO$1/100,"O","X"))</f>
        <v>X</v>
      </c>
      <c r="AP48" s="79" t="str">
        <f>IF(I48="","",IF(I48&lt;=$AP$1,"O","X"))</f>
        <v>X</v>
      </c>
      <c r="AQ48" s="79" t="str">
        <f>IF(O48="","",IF(O48&lt;=$AQ$1,"O","X"))</f>
        <v>X</v>
      </c>
      <c r="AR48" s="79" t="str">
        <f>IF(M48="","",IF(M48&lt;=$AR$1,"O","X"))</f>
        <v>X</v>
      </c>
      <c r="AS48" s="79" t="s">
        <v>2</v>
      </c>
      <c r="AT48" s="79" t="str">
        <f>IF(OR(F48="",AI48=""),"",IF(AND((F48&lt;=85),(AI48&gt;=15)),"O","X"))</f>
        <v>O</v>
      </c>
      <c r="AU48" s="79" t="str">
        <f>IF(C48="","",IF(C48&gt;=$AU$1,"O","X"))</f>
        <v>O</v>
      </c>
      <c r="AV48" s="79" t="str">
        <f>IF(AO48="","",IF(AND(AO48="O",AP48="O",AR48="O",AT48="O",AU48="O"),"후보","X"))</f>
        <v>X</v>
      </c>
    </row>
    <row r="49" spans="1:48" x14ac:dyDescent="0.3">
      <c r="A49" s="9" t="s">
        <v>1223</v>
      </c>
      <c r="B49" s="10" t="s">
        <v>1684</v>
      </c>
      <c r="C49" s="88">
        <v>371</v>
      </c>
      <c r="D49" s="86">
        <v>106.5</v>
      </c>
      <c r="E49" s="87">
        <v>32</v>
      </c>
      <c r="F49" s="86">
        <v>81</v>
      </c>
      <c r="G49" s="17">
        <v>25</v>
      </c>
      <c r="H49" s="88">
        <v>214</v>
      </c>
      <c r="I49" s="89">
        <v>135000</v>
      </c>
      <c r="J49" s="89" t="s">
        <v>84</v>
      </c>
      <c r="K49" s="89">
        <v>75000</v>
      </c>
      <c r="L49" s="89" t="s">
        <v>84</v>
      </c>
      <c r="M49" s="90">
        <f>I49-K49</f>
        <v>60000</v>
      </c>
      <c r="N49" s="4">
        <f>IF(ISERROR(K49/I49),"",K49/I49)</f>
        <v>0.55555555555555558</v>
      </c>
      <c r="O49" s="91">
        <f>I49/E49</f>
        <v>4218.75</v>
      </c>
      <c r="P49" s="91">
        <f>K49/E49</f>
        <v>2343.75</v>
      </c>
      <c r="Q49" s="79">
        <v>3</v>
      </c>
      <c r="R49" s="79">
        <v>2</v>
      </c>
      <c r="S49" s="79" t="s">
        <v>72</v>
      </c>
      <c r="T49" s="5">
        <v>106</v>
      </c>
      <c r="U49" s="9"/>
      <c r="W49" s="86">
        <f t="shared" si="71"/>
        <v>106.5</v>
      </c>
      <c r="X49" s="87">
        <f t="shared" si="71"/>
        <v>32</v>
      </c>
      <c r="Y49" s="92">
        <f t="shared" si="72"/>
        <v>214</v>
      </c>
      <c r="Z49" s="90">
        <f t="shared" si="72"/>
        <v>135000</v>
      </c>
      <c r="AA49" s="90">
        <f>K49</f>
        <v>75000</v>
      </c>
      <c r="AB49" s="90">
        <f t="shared" si="73"/>
        <v>60000</v>
      </c>
      <c r="AC49" s="4">
        <f t="shared" si="73"/>
        <v>0.55555555555555558</v>
      </c>
      <c r="AD49" s="91">
        <f t="shared" si="73"/>
        <v>4218.75</v>
      </c>
      <c r="AE49" s="79" t="str">
        <f>S49</f>
        <v>계</v>
      </c>
      <c r="AF49" s="79" t="str">
        <f>Q49&amp;"/"&amp;R49</f>
        <v>3/2</v>
      </c>
      <c r="AH49" s="20" t="str">
        <f t="shared" si="67"/>
        <v>산운8단지사랑으로</v>
      </c>
      <c r="AI49" s="87">
        <f t="shared" si="66"/>
        <v>32</v>
      </c>
      <c r="AJ49" s="79" t="str">
        <f>IF(AI49="","",$AJ$2)</f>
        <v>A-</v>
      </c>
      <c r="AK49" s="79" t="s">
        <v>13</v>
      </c>
      <c r="AL49" s="79" t="s">
        <v>62</v>
      </c>
      <c r="AM49" s="79" t="s">
        <v>63</v>
      </c>
      <c r="AN49" s="79" t="str">
        <f>IF(AI49="","",$AN$2)</f>
        <v>C</v>
      </c>
      <c r="AO49" s="79" t="str">
        <f>IF(N49="","",IF(N49&gt;=$AO$1/100,"O","X"))</f>
        <v>X</v>
      </c>
      <c r="AP49" s="79" t="str">
        <f>IF(I49="","",IF(I49&lt;=$AP$1,"O","X"))</f>
        <v>X</v>
      </c>
      <c r="AQ49" s="79" t="str">
        <f>IF(O49="","",IF(O49&lt;=$AQ$1,"O","X"))</f>
        <v>X</v>
      </c>
      <c r="AR49" s="79" t="str">
        <f>IF(M49="","",IF(M49&lt;=$AR$1,"O","X"))</f>
        <v>X</v>
      </c>
      <c r="AS49" s="79" t="s">
        <v>2</v>
      </c>
      <c r="AT49" s="79" t="str">
        <f>IF(OR(F49="",AI49=""),"",IF(AND((F49&lt;=85),(AI49&gt;=15)),"O","X"))</f>
        <v>O</v>
      </c>
      <c r="AU49" s="79" t="str">
        <f>IF(C49="","",IF(C49&gt;=$AU$1,"O","X"))</f>
        <v>O</v>
      </c>
      <c r="AV49" s="79" t="str">
        <f>IF(AO49="","",IF(AND(AO49="O",AP49="O",AR49="O",AT49="O",AU49="O"),"후보","X"))</f>
        <v>X</v>
      </c>
    </row>
    <row r="50" spans="1:48" x14ac:dyDescent="0.3">
      <c r="A50" s="9"/>
      <c r="B50" s="79"/>
      <c r="C50" s="6"/>
      <c r="D50" s="9"/>
      <c r="E50" s="14"/>
      <c r="F50" s="86"/>
      <c r="G50" s="9"/>
      <c r="H50" s="9"/>
      <c r="I50" s="9"/>
      <c r="J50" s="9"/>
      <c r="K50" s="9"/>
      <c r="L50" s="9"/>
      <c r="M50" s="9"/>
      <c r="N50" s="9"/>
      <c r="O50" s="91"/>
      <c r="P50" s="91"/>
      <c r="Q50" s="87"/>
      <c r="R50" s="87"/>
      <c r="S50" s="9"/>
      <c r="T50" s="47"/>
      <c r="U50" s="9"/>
      <c r="W50" s="67" t="str">
        <f>$A$4&amp;" "&amp;A51&amp;"("&amp;B51&amp;","&amp;C51&amp;"^)"</f>
        <v>운중동 산운14단지경남아너스빌('09.08.,492^)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67"/>
        <v/>
      </c>
      <c r="AI50" s="106" t="str">
        <f t="shared" si="66"/>
        <v/>
      </c>
      <c r="AJ50" s="79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</row>
    <row r="51" spans="1:48" x14ac:dyDescent="0.3">
      <c r="A51" s="9" t="s">
        <v>1228</v>
      </c>
      <c r="B51" s="10" t="s">
        <v>1685</v>
      </c>
      <c r="C51" s="88">
        <v>492</v>
      </c>
      <c r="D51" s="86">
        <v>128.5</v>
      </c>
      <c r="E51" s="87">
        <v>39</v>
      </c>
      <c r="F51" s="86">
        <v>101.3</v>
      </c>
      <c r="G51" s="17">
        <v>31</v>
      </c>
      <c r="H51" s="88">
        <v>115</v>
      </c>
      <c r="I51" s="89"/>
      <c r="J51" s="89"/>
      <c r="K51" s="89"/>
      <c r="L51" s="89"/>
      <c r="M51" s="90">
        <f t="shared" ref="M51:M70" si="74">I51-K51</f>
        <v>0</v>
      </c>
      <c r="N51" s="4" t="str">
        <f t="shared" ref="N51:N70" si="75">IF(ISERROR(K51/I51),"",K51/I51)</f>
        <v/>
      </c>
      <c r="O51" s="91">
        <f t="shared" ref="O51:O70" si="76">I51/E51</f>
        <v>0</v>
      </c>
      <c r="P51" s="91">
        <f t="shared" ref="P51:P70" si="77">K51/E51</f>
        <v>0</v>
      </c>
      <c r="Q51" s="79">
        <v>3</v>
      </c>
      <c r="R51" s="79">
        <v>2</v>
      </c>
      <c r="S51" s="79" t="s">
        <v>61</v>
      </c>
      <c r="T51" s="5" t="s">
        <v>282</v>
      </c>
      <c r="U51" s="9"/>
      <c r="W51" s="86">
        <f t="shared" ref="W51:W70" si="78">D51</f>
        <v>128.5</v>
      </c>
      <c r="X51" s="87">
        <f t="shared" ref="X51:X70" si="79">E51</f>
        <v>39</v>
      </c>
      <c r="Y51" s="92">
        <f t="shared" ref="Y51:Y70" si="80">H51</f>
        <v>115</v>
      </c>
      <c r="Z51" s="90">
        <f t="shared" ref="Z51:Z70" si="81">I51</f>
        <v>0</v>
      </c>
      <c r="AA51" s="90">
        <f t="shared" ref="AA51:AA70" si="82">K51</f>
        <v>0</v>
      </c>
      <c r="AB51" s="90">
        <f t="shared" ref="AB51:AB70" si="83">M51</f>
        <v>0</v>
      </c>
      <c r="AC51" s="4" t="str">
        <f t="shared" ref="AC51:AC70" si="84">N51</f>
        <v/>
      </c>
      <c r="AD51" s="91">
        <f t="shared" ref="AD51:AD70" si="85">O51</f>
        <v>0</v>
      </c>
      <c r="AE51" s="79" t="str">
        <f t="shared" ref="AE51:AE70" si="86">S51</f>
        <v>복</v>
      </c>
      <c r="AF51" s="79" t="str">
        <f t="shared" ref="AF51:AF70" si="87">Q51&amp;"/"&amp;R51</f>
        <v>3/2</v>
      </c>
      <c r="AH51" s="20" t="str">
        <f t="shared" si="67"/>
        <v>산운14단지경남아너스빌</v>
      </c>
      <c r="AI51" s="87">
        <f t="shared" si="66"/>
        <v>39</v>
      </c>
      <c r="AJ51" s="79" t="str">
        <f t="shared" ref="AJ51:AJ70" si="88">IF(AI51="","",$AJ$2)</f>
        <v>A-</v>
      </c>
      <c r="AK51" s="79" t="s">
        <v>13</v>
      </c>
      <c r="AL51" s="79" t="s">
        <v>62</v>
      </c>
      <c r="AM51" s="79" t="s">
        <v>63</v>
      </c>
      <c r="AN51" s="79" t="str">
        <f t="shared" ref="AN51:AN70" si="89">IF(AI51="","",$AN$2)</f>
        <v>C</v>
      </c>
      <c r="AO51" s="79" t="str">
        <f t="shared" ref="AO51:AO70" si="90">IF(N51="","",IF(N51&gt;=$AO$1/100,"O","X"))</f>
        <v/>
      </c>
      <c r="AP51" s="79" t="str">
        <f t="shared" ref="AP51:AP70" si="91">IF(I51="","",IF(I51&lt;=$AP$1,"O","X"))</f>
        <v/>
      </c>
      <c r="AQ51" s="79" t="str">
        <f t="shared" ref="AQ51:AQ70" si="92">IF(O51="","",IF(O51&lt;=$AQ$1,"O","X"))</f>
        <v>O</v>
      </c>
      <c r="AR51" s="79" t="str">
        <f t="shared" ref="AR51:AR70" si="93">IF(M51="","",IF(M51&lt;=$AR$1,"O","X"))</f>
        <v>O</v>
      </c>
      <c r="AS51" s="79" t="s">
        <v>2</v>
      </c>
      <c r="AT51" s="79" t="str">
        <f t="shared" ref="AT51:AT70" si="94">IF(OR(F51="",AI51=""),"",IF(AND((F51&lt;=85),(AI51&gt;=15)),"O","X"))</f>
        <v>X</v>
      </c>
      <c r="AU51" s="79" t="str">
        <f t="shared" ref="AU51:AU70" si="95">IF(C51="","",IF(C51&gt;=$AU$1,"O","X"))</f>
        <v>O</v>
      </c>
      <c r="AV51" s="79" t="str">
        <f t="shared" ref="AV51:AV70" si="96">IF(AO51="","",IF(AND(AO51="O",AP51="O",AR51="O",AT51="O",AU51="O"),"후보","X"))</f>
        <v/>
      </c>
    </row>
    <row r="52" spans="1:48" x14ac:dyDescent="0.3">
      <c r="A52" s="9" t="s">
        <v>1228</v>
      </c>
      <c r="B52" s="10" t="s">
        <v>1685</v>
      </c>
      <c r="C52" s="88">
        <v>492</v>
      </c>
      <c r="D52" s="86">
        <v>128.5</v>
      </c>
      <c r="E52" s="87">
        <v>39</v>
      </c>
      <c r="F52" s="86">
        <v>101.3</v>
      </c>
      <c r="G52" s="17">
        <v>31</v>
      </c>
      <c r="H52" s="88">
        <v>34</v>
      </c>
      <c r="I52" s="89"/>
      <c r="J52" s="89"/>
      <c r="K52" s="89"/>
      <c r="L52" s="89"/>
      <c r="M52" s="90">
        <f t="shared" si="74"/>
        <v>0</v>
      </c>
      <c r="N52" s="4" t="str">
        <f t="shared" si="75"/>
        <v/>
      </c>
      <c r="O52" s="91">
        <f t="shared" si="76"/>
        <v>0</v>
      </c>
      <c r="P52" s="91">
        <f t="shared" si="77"/>
        <v>0</v>
      </c>
      <c r="Q52" s="79">
        <v>3</v>
      </c>
      <c r="R52" s="79">
        <v>2</v>
      </c>
      <c r="S52" s="79" t="s">
        <v>72</v>
      </c>
      <c r="T52" s="5" t="s">
        <v>187</v>
      </c>
      <c r="U52" s="9"/>
      <c r="W52" s="86">
        <f t="shared" si="78"/>
        <v>128.5</v>
      </c>
      <c r="X52" s="87">
        <f t="shared" si="79"/>
        <v>39</v>
      </c>
      <c r="Y52" s="92">
        <f t="shared" si="80"/>
        <v>34</v>
      </c>
      <c r="Z52" s="90">
        <f t="shared" si="81"/>
        <v>0</v>
      </c>
      <c r="AA52" s="90">
        <f t="shared" si="82"/>
        <v>0</v>
      </c>
      <c r="AB52" s="90">
        <f t="shared" si="83"/>
        <v>0</v>
      </c>
      <c r="AC52" s="4" t="str">
        <f t="shared" si="84"/>
        <v/>
      </c>
      <c r="AD52" s="91">
        <f t="shared" si="85"/>
        <v>0</v>
      </c>
      <c r="AE52" s="79" t="str">
        <f t="shared" si="86"/>
        <v>계</v>
      </c>
      <c r="AF52" s="79" t="str">
        <f t="shared" si="87"/>
        <v>3/2</v>
      </c>
      <c r="AH52" s="20" t="str">
        <f t="shared" si="67"/>
        <v>산운14단지경남아너스빌</v>
      </c>
      <c r="AI52" s="87">
        <f t="shared" si="66"/>
        <v>39</v>
      </c>
      <c r="AJ52" s="79" t="str">
        <f t="shared" si="88"/>
        <v>A-</v>
      </c>
      <c r="AK52" s="79" t="s">
        <v>13</v>
      </c>
      <c r="AL52" s="79" t="s">
        <v>62</v>
      </c>
      <c r="AM52" s="79" t="s">
        <v>63</v>
      </c>
      <c r="AN52" s="79" t="str">
        <f t="shared" si="89"/>
        <v>C</v>
      </c>
      <c r="AO52" s="79" t="str">
        <f t="shared" si="90"/>
        <v/>
      </c>
      <c r="AP52" s="79" t="str">
        <f t="shared" si="91"/>
        <v/>
      </c>
      <c r="AQ52" s="79" t="str">
        <f t="shared" si="92"/>
        <v>O</v>
      </c>
      <c r="AR52" s="79" t="str">
        <f t="shared" si="93"/>
        <v>O</v>
      </c>
      <c r="AS52" s="79" t="s">
        <v>2</v>
      </c>
      <c r="AT52" s="79" t="str">
        <f t="shared" si="94"/>
        <v>X</v>
      </c>
      <c r="AU52" s="79" t="str">
        <f t="shared" si="95"/>
        <v>O</v>
      </c>
      <c r="AV52" s="79" t="str">
        <f t="shared" si="96"/>
        <v/>
      </c>
    </row>
    <row r="53" spans="1:48" x14ac:dyDescent="0.3">
      <c r="A53" s="9" t="s">
        <v>1228</v>
      </c>
      <c r="B53" s="10" t="s">
        <v>1685</v>
      </c>
      <c r="C53" s="88">
        <v>492</v>
      </c>
      <c r="D53" s="86">
        <v>128.30000000000001</v>
      </c>
      <c r="E53" s="87">
        <v>39</v>
      </c>
      <c r="F53" s="86">
        <v>101.1</v>
      </c>
      <c r="G53" s="17">
        <v>31</v>
      </c>
      <c r="H53" s="88">
        <v>30</v>
      </c>
      <c r="I53" s="89">
        <v>160000</v>
      </c>
      <c r="J53" s="89" t="s">
        <v>84</v>
      </c>
      <c r="K53" s="89">
        <v>80000</v>
      </c>
      <c r="L53" s="89" t="s">
        <v>84</v>
      </c>
      <c r="M53" s="90">
        <f t="shared" si="74"/>
        <v>80000</v>
      </c>
      <c r="N53" s="4">
        <f t="shared" si="75"/>
        <v>0.5</v>
      </c>
      <c r="O53" s="91">
        <f t="shared" si="76"/>
        <v>4102.5641025641025</v>
      </c>
      <c r="P53" s="91">
        <f t="shared" si="77"/>
        <v>2051.2820512820513</v>
      </c>
      <c r="Q53" s="79">
        <v>4</v>
      </c>
      <c r="R53" s="79">
        <v>2</v>
      </c>
      <c r="S53" s="79" t="s">
        <v>72</v>
      </c>
      <c r="T53" s="5" t="s">
        <v>295</v>
      </c>
      <c r="U53" s="9"/>
      <c r="W53" s="86">
        <f t="shared" si="78"/>
        <v>128.30000000000001</v>
      </c>
      <c r="X53" s="87">
        <f t="shared" si="79"/>
        <v>39</v>
      </c>
      <c r="Y53" s="92">
        <f t="shared" si="80"/>
        <v>30</v>
      </c>
      <c r="Z53" s="90">
        <f t="shared" si="81"/>
        <v>160000</v>
      </c>
      <c r="AA53" s="90">
        <f t="shared" si="82"/>
        <v>80000</v>
      </c>
      <c r="AB53" s="90">
        <f t="shared" si="83"/>
        <v>80000</v>
      </c>
      <c r="AC53" s="4">
        <f t="shared" si="84"/>
        <v>0.5</v>
      </c>
      <c r="AD53" s="91">
        <f t="shared" si="85"/>
        <v>4102.5641025641025</v>
      </c>
      <c r="AE53" s="79" t="str">
        <f t="shared" si="86"/>
        <v>계</v>
      </c>
      <c r="AF53" s="79" t="str">
        <f t="shared" si="87"/>
        <v>4/2</v>
      </c>
      <c r="AH53" s="20" t="str">
        <f t="shared" si="67"/>
        <v>산운14단지경남아너스빌</v>
      </c>
      <c r="AI53" s="87">
        <f t="shared" si="66"/>
        <v>39</v>
      </c>
      <c r="AJ53" s="79" t="str">
        <f t="shared" si="88"/>
        <v>A-</v>
      </c>
      <c r="AK53" s="79" t="s">
        <v>13</v>
      </c>
      <c r="AL53" s="79" t="s">
        <v>62</v>
      </c>
      <c r="AM53" s="79" t="s">
        <v>63</v>
      </c>
      <c r="AN53" s="79" t="str">
        <f t="shared" si="89"/>
        <v>C</v>
      </c>
      <c r="AO53" s="79" t="str">
        <f t="shared" si="90"/>
        <v>X</v>
      </c>
      <c r="AP53" s="79" t="str">
        <f t="shared" si="91"/>
        <v>X</v>
      </c>
      <c r="AQ53" s="79" t="str">
        <f t="shared" si="92"/>
        <v>X</v>
      </c>
      <c r="AR53" s="79" t="str">
        <f t="shared" si="93"/>
        <v>X</v>
      </c>
      <c r="AS53" s="79" t="s">
        <v>2</v>
      </c>
      <c r="AT53" s="79" t="str">
        <f t="shared" si="94"/>
        <v>X</v>
      </c>
      <c r="AU53" s="79" t="str">
        <f t="shared" si="95"/>
        <v>O</v>
      </c>
      <c r="AV53" s="79" t="str">
        <f t="shared" si="96"/>
        <v>X</v>
      </c>
    </row>
    <row r="54" spans="1:48" x14ac:dyDescent="0.3">
      <c r="A54" s="9" t="s">
        <v>1228</v>
      </c>
      <c r="B54" s="10" t="s">
        <v>1685</v>
      </c>
      <c r="C54" s="88">
        <v>492</v>
      </c>
      <c r="D54" s="86">
        <v>128.30000000000001</v>
      </c>
      <c r="E54" s="87">
        <v>39</v>
      </c>
      <c r="F54" s="86">
        <v>101.1</v>
      </c>
      <c r="G54" s="17">
        <v>31</v>
      </c>
      <c r="H54" s="88">
        <v>30</v>
      </c>
      <c r="I54" s="89">
        <v>160000</v>
      </c>
      <c r="J54" s="89" t="s">
        <v>84</v>
      </c>
      <c r="K54" s="89">
        <v>80000</v>
      </c>
      <c r="L54" s="89" t="s">
        <v>84</v>
      </c>
      <c r="M54" s="90">
        <f t="shared" si="74"/>
        <v>80000</v>
      </c>
      <c r="N54" s="4">
        <f t="shared" si="75"/>
        <v>0.5</v>
      </c>
      <c r="O54" s="91">
        <f t="shared" si="76"/>
        <v>4102.5641025641025</v>
      </c>
      <c r="P54" s="91">
        <f t="shared" si="77"/>
        <v>2051.2820512820513</v>
      </c>
      <c r="Q54" s="79">
        <v>4</v>
      </c>
      <c r="R54" s="79">
        <v>2</v>
      </c>
      <c r="S54" s="79" t="s">
        <v>72</v>
      </c>
      <c r="T54" s="5" t="s">
        <v>296</v>
      </c>
      <c r="U54" s="9"/>
      <c r="W54" s="86">
        <f t="shared" si="78"/>
        <v>128.30000000000001</v>
      </c>
      <c r="X54" s="87">
        <f t="shared" si="79"/>
        <v>39</v>
      </c>
      <c r="Y54" s="92">
        <f t="shared" si="80"/>
        <v>30</v>
      </c>
      <c r="Z54" s="90">
        <f t="shared" si="81"/>
        <v>160000</v>
      </c>
      <c r="AA54" s="90">
        <f t="shared" si="82"/>
        <v>80000</v>
      </c>
      <c r="AB54" s="90">
        <f t="shared" si="83"/>
        <v>80000</v>
      </c>
      <c r="AC54" s="4">
        <f t="shared" si="84"/>
        <v>0.5</v>
      </c>
      <c r="AD54" s="91">
        <f t="shared" si="85"/>
        <v>4102.5641025641025</v>
      </c>
      <c r="AE54" s="79" t="str">
        <f t="shared" si="86"/>
        <v>계</v>
      </c>
      <c r="AF54" s="79" t="str">
        <f t="shared" si="87"/>
        <v>4/2</v>
      </c>
      <c r="AH54" s="20" t="str">
        <f t="shared" si="67"/>
        <v>산운14단지경남아너스빌</v>
      </c>
      <c r="AI54" s="87">
        <f t="shared" si="66"/>
        <v>39</v>
      </c>
      <c r="AJ54" s="79" t="str">
        <f t="shared" si="88"/>
        <v>A-</v>
      </c>
      <c r="AK54" s="79" t="s">
        <v>13</v>
      </c>
      <c r="AL54" s="79" t="s">
        <v>62</v>
      </c>
      <c r="AM54" s="79" t="s">
        <v>63</v>
      </c>
      <c r="AN54" s="79" t="str">
        <f t="shared" si="89"/>
        <v>C</v>
      </c>
      <c r="AO54" s="79" t="str">
        <f t="shared" si="90"/>
        <v>X</v>
      </c>
      <c r="AP54" s="79" t="str">
        <f t="shared" si="91"/>
        <v>X</v>
      </c>
      <c r="AQ54" s="79" t="str">
        <f t="shared" si="92"/>
        <v>X</v>
      </c>
      <c r="AR54" s="79" t="str">
        <f t="shared" si="93"/>
        <v>X</v>
      </c>
      <c r="AS54" s="79" t="s">
        <v>2</v>
      </c>
      <c r="AT54" s="79" t="str">
        <f t="shared" si="94"/>
        <v>X</v>
      </c>
      <c r="AU54" s="79" t="str">
        <f t="shared" si="95"/>
        <v>O</v>
      </c>
      <c r="AV54" s="79" t="str">
        <f t="shared" si="96"/>
        <v>X</v>
      </c>
    </row>
    <row r="55" spans="1:48" x14ac:dyDescent="0.3">
      <c r="A55" s="9" t="s">
        <v>1228</v>
      </c>
      <c r="B55" s="10" t="s">
        <v>1685</v>
      </c>
      <c r="C55" s="88">
        <v>492</v>
      </c>
      <c r="D55" s="86">
        <v>128.30000000000001</v>
      </c>
      <c r="E55" s="87">
        <v>39</v>
      </c>
      <c r="F55" s="86">
        <v>101.1</v>
      </c>
      <c r="G55" s="17">
        <v>31</v>
      </c>
      <c r="H55" s="88">
        <v>19</v>
      </c>
      <c r="I55" s="89">
        <v>160000</v>
      </c>
      <c r="J55" s="89" t="s">
        <v>84</v>
      </c>
      <c r="K55" s="89">
        <v>80000</v>
      </c>
      <c r="L55" s="89" t="s">
        <v>84</v>
      </c>
      <c r="M55" s="90">
        <f t="shared" si="74"/>
        <v>80000</v>
      </c>
      <c r="N55" s="4">
        <f t="shared" si="75"/>
        <v>0.5</v>
      </c>
      <c r="O55" s="91">
        <f t="shared" si="76"/>
        <v>4102.5641025641025</v>
      </c>
      <c r="P55" s="91">
        <f t="shared" si="77"/>
        <v>2051.2820512820513</v>
      </c>
      <c r="Q55" s="79">
        <v>4</v>
      </c>
      <c r="R55" s="79">
        <v>2</v>
      </c>
      <c r="S55" s="79" t="s">
        <v>72</v>
      </c>
      <c r="T55" s="5" t="s">
        <v>297</v>
      </c>
      <c r="U55" s="9"/>
      <c r="W55" s="86">
        <f t="shared" si="78"/>
        <v>128.30000000000001</v>
      </c>
      <c r="X55" s="87">
        <f t="shared" si="79"/>
        <v>39</v>
      </c>
      <c r="Y55" s="92">
        <f t="shared" si="80"/>
        <v>19</v>
      </c>
      <c r="Z55" s="90">
        <f t="shared" si="81"/>
        <v>160000</v>
      </c>
      <c r="AA55" s="90">
        <f t="shared" si="82"/>
        <v>80000</v>
      </c>
      <c r="AB55" s="90">
        <f t="shared" si="83"/>
        <v>80000</v>
      </c>
      <c r="AC55" s="4">
        <f t="shared" si="84"/>
        <v>0.5</v>
      </c>
      <c r="AD55" s="91">
        <f t="shared" si="85"/>
        <v>4102.5641025641025</v>
      </c>
      <c r="AE55" s="79" t="str">
        <f t="shared" si="86"/>
        <v>계</v>
      </c>
      <c r="AF55" s="79" t="str">
        <f t="shared" si="87"/>
        <v>4/2</v>
      </c>
      <c r="AH55" s="20" t="str">
        <f t="shared" si="67"/>
        <v>산운14단지경남아너스빌</v>
      </c>
      <c r="AI55" s="87">
        <f t="shared" si="66"/>
        <v>39</v>
      </c>
      <c r="AJ55" s="79" t="str">
        <f t="shared" si="88"/>
        <v>A-</v>
      </c>
      <c r="AK55" s="79" t="s">
        <v>13</v>
      </c>
      <c r="AL55" s="79" t="s">
        <v>62</v>
      </c>
      <c r="AM55" s="79" t="s">
        <v>63</v>
      </c>
      <c r="AN55" s="79" t="str">
        <f t="shared" si="89"/>
        <v>C</v>
      </c>
      <c r="AO55" s="79" t="str">
        <f t="shared" si="90"/>
        <v>X</v>
      </c>
      <c r="AP55" s="79" t="str">
        <f t="shared" si="91"/>
        <v>X</v>
      </c>
      <c r="AQ55" s="79" t="str">
        <f t="shared" si="92"/>
        <v>X</v>
      </c>
      <c r="AR55" s="79" t="str">
        <f t="shared" si="93"/>
        <v>X</v>
      </c>
      <c r="AS55" s="79" t="s">
        <v>2</v>
      </c>
      <c r="AT55" s="79" t="str">
        <f t="shared" si="94"/>
        <v>X</v>
      </c>
      <c r="AU55" s="79" t="str">
        <f t="shared" si="95"/>
        <v>O</v>
      </c>
      <c r="AV55" s="79" t="str">
        <f t="shared" si="96"/>
        <v>X</v>
      </c>
    </row>
    <row r="56" spans="1:48" x14ac:dyDescent="0.3">
      <c r="A56" s="9" t="s">
        <v>1228</v>
      </c>
      <c r="B56" s="10" t="s">
        <v>1685</v>
      </c>
      <c r="C56" s="88">
        <v>492</v>
      </c>
      <c r="D56" s="86">
        <v>128.30000000000001</v>
      </c>
      <c r="E56" s="87">
        <v>39</v>
      </c>
      <c r="F56" s="86">
        <v>101.1</v>
      </c>
      <c r="G56" s="17">
        <v>31</v>
      </c>
      <c r="H56" s="88">
        <v>12</v>
      </c>
      <c r="I56" s="89">
        <v>160000</v>
      </c>
      <c r="J56" s="89" t="s">
        <v>84</v>
      </c>
      <c r="K56" s="89">
        <v>80000</v>
      </c>
      <c r="L56" s="89" t="s">
        <v>84</v>
      </c>
      <c r="M56" s="90">
        <f t="shared" si="74"/>
        <v>80000</v>
      </c>
      <c r="N56" s="4">
        <f t="shared" si="75"/>
        <v>0.5</v>
      </c>
      <c r="O56" s="91">
        <f t="shared" si="76"/>
        <v>4102.5641025641025</v>
      </c>
      <c r="P56" s="91">
        <f t="shared" si="77"/>
        <v>2051.2820512820513</v>
      </c>
      <c r="Q56" s="79">
        <v>3</v>
      </c>
      <c r="R56" s="79">
        <v>2</v>
      </c>
      <c r="S56" s="79" t="s">
        <v>61</v>
      </c>
      <c r="T56" s="5" t="s">
        <v>298</v>
      </c>
      <c r="U56" s="9"/>
      <c r="W56" s="86">
        <f t="shared" si="78"/>
        <v>128.30000000000001</v>
      </c>
      <c r="X56" s="87">
        <f t="shared" si="79"/>
        <v>39</v>
      </c>
      <c r="Y56" s="92">
        <f t="shared" si="80"/>
        <v>12</v>
      </c>
      <c r="Z56" s="90">
        <f t="shared" si="81"/>
        <v>160000</v>
      </c>
      <c r="AA56" s="90">
        <f t="shared" si="82"/>
        <v>80000</v>
      </c>
      <c r="AB56" s="90">
        <f t="shared" si="83"/>
        <v>80000</v>
      </c>
      <c r="AC56" s="4">
        <f t="shared" si="84"/>
        <v>0.5</v>
      </c>
      <c r="AD56" s="91">
        <f t="shared" si="85"/>
        <v>4102.5641025641025</v>
      </c>
      <c r="AE56" s="79" t="str">
        <f t="shared" si="86"/>
        <v>복</v>
      </c>
      <c r="AF56" s="79" t="str">
        <f t="shared" si="87"/>
        <v>3/2</v>
      </c>
      <c r="AH56" s="20" t="str">
        <f t="shared" si="67"/>
        <v>산운14단지경남아너스빌</v>
      </c>
      <c r="AI56" s="87">
        <f t="shared" si="66"/>
        <v>39</v>
      </c>
      <c r="AJ56" s="79" t="str">
        <f t="shared" si="88"/>
        <v>A-</v>
      </c>
      <c r="AK56" s="79" t="s">
        <v>13</v>
      </c>
      <c r="AL56" s="79" t="s">
        <v>62</v>
      </c>
      <c r="AM56" s="79" t="s">
        <v>63</v>
      </c>
      <c r="AN56" s="79" t="str">
        <f t="shared" si="89"/>
        <v>C</v>
      </c>
      <c r="AO56" s="79" t="str">
        <f t="shared" si="90"/>
        <v>X</v>
      </c>
      <c r="AP56" s="79" t="str">
        <f t="shared" si="91"/>
        <v>X</v>
      </c>
      <c r="AQ56" s="79" t="str">
        <f t="shared" si="92"/>
        <v>X</v>
      </c>
      <c r="AR56" s="79" t="str">
        <f t="shared" si="93"/>
        <v>X</v>
      </c>
      <c r="AS56" s="79" t="s">
        <v>2</v>
      </c>
      <c r="AT56" s="79" t="str">
        <f t="shared" si="94"/>
        <v>X</v>
      </c>
      <c r="AU56" s="79" t="str">
        <f t="shared" si="95"/>
        <v>O</v>
      </c>
      <c r="AV56" s="79" t="str">
        <f t="shared" si="96"/>
        <v>X</v>
      </c>
    </row>
    <row r="57" spans="1:48" x14ac:dyDescent="0.3">
      <c r="A57" s="9" t="s">
        <v>1228</v>
      </c>
      <c r="B57" s="10" t="s">
        <v>1685</v>
      </c>
      <c r="C57" s="88">
        <v>492</v>
      </c>
      <c r="D57" s="86">
        <v>129.30000000000001</v>
      </c>
      <c r="E57" s="87">
        <v>39</v>
      </c>
      <c r="F57" s="86">
        <v>101.9</v>
      </c>
      <c r="G57" s="17">
        <v>31</v>
      </c>
      <c r="H57" s="88">
        <v>2</v>
      </c>
      <c r="I57" s="89"/>
      <c r="J57" s="89"/>
      <c r="K57" s="89"/>
      <c r="L57" s="89"/>
      <c r="M57" s="90">
        <f t="shared" si="74"/>
        <v>0</v>
      </c>
      <c r="N57" s="4" t="str">
        <f t="shared" si="75"/>
        <v/>
      </c>
      <c r="O57" s="91">
        <f t="shared" si="76"/>
        <v>0</v>
      </c>
      <c r="P57" s="91">
        <f t="shared" si="77"/>
        <v>0</v>
      </c>
      <c r="Q57" s="79">
        <v>3</v>
      </c>
      <c r="R57" s="79">
        <v>2</v>
      </c>
      <c r="S57" s="79" t="s">
        <v>72</v>
      </c>
      <c r="T57" s="5" t="s">
        <v>299</v>
      </c>
      <c r="U57" s="9"/>
      <c r="W57" s="86">
        <f t="shared" si="78"/>
        <v>129.30000000000001</v>
      </c>
      <c r="X57" s="87">
        <f t="shared" si="79"/>
        <v>39</v>
      </c>
      <c r="Y57" s="92">
        <f t="shared" si="80"/>
        <v>2</v>
      </c>
      <c r="Z57" s="90">
        <f t="shared" si="81"/>
        <v>0</v>
      </c>
      <c r="AA57" s="90">
        <f t="shared" si="82"/>
        <v>0</v>
      </c>
      <c r="AB57" s="90">
        <f t="shared" si="83"/>
        <v>0</v>
      </c>
      <c r="AC57" s="4" t="str">
        <f t="shared" si="84"/>
        <v/>
      </c>
      <c r="AD57" s="91">
        <f t="shared" si="85"/>
        <v>0</v>
      </c>
      <c r="AE57" s="79" t="str">
        <f t="shared" si="86"/>
        <v>계</v>
      </c>
      <c r="AF57" s="79" t="str">
        <f t="shared" si="87"/>
        <v>3/2</v>
      </c>
      <c r="AH57" s="20" t="str">
        <f t="shared" si="67"/>
        <v>산운14단지경남아너스빌</v>
      </c>
      <c r="AI57" s="87">
        <f t="shared" si="66"/>
        <v>39</v>
      </c>
      <c r="AJ57" s="79" t="str">
        <f t="shared" si="88"/>
        <v>A-</v>
      </c>
      <c r="AK57" s="79" t="s">
        <v>13</v>
      </c>
      <c r="AL57" s="79" t="s">
        <v>62</v>
      </c>
      <c r="AM57" s="79" t="s">
        <v>63</v>
      </c>
      <c r="AN57" s="79" t="str">
        <f t="shared" si="89"/>
        <v>C</v>
      </c>
      <c r="AO57" s="79" t="str">
        <f t="shared" si="90"/>
        <v/>
      </c>
      <c r="AP57" s="79" t="str">
        <f t="shared" si="91"/>
        <v/>
      </c>
      <c r="AQ57" s="79" t="str">
        <f t="shared" si="92"/>
        <v>O</v>
      </c>
      <c r="AR57" s="79" t="str">
        <f t="shared" si="93"/>
        <v>O</v>
      </c>
      <c r="AS57" s="79" t="s">
        <v>2</v>
      </c>
      <c r="AT57" s="79" t="str">
        <f t="shared" si="94"/>
        <v>X</v>
      </c>
      <c r="AU57" s="79" t="str">
        <f t="shared" si="95"/>
        <v>O</v>
      </c>
      <c r="AV57" s="79" t="str">
        <f t="shared" si="96"/>
        <v/>
      </c>
    </row>
    <row r="58" spans="1:48" x14ac:dyDescent="0.3">
      <c r="A58" s="9" t="s">
        <v>1228</v>
      </c>
      <c r="B58" s="10" t="s">
        <v>1685</v>
      </c>
      <c r="C58" s="88">
        <v>492</v>
      </c>
      <c r="D58" s="86">
        <v>129.30000000000001</v>
      </c>
      <c r="E58" s="87">
        <v>39</v>
      </c>
      <c r="F58" s="86">
        <v>101.9</v>
      </c>
      <c r="G58" s="17">
        <v>31</v>
      </c>
      <c r="H58" s="88">
        <v>2</v>
      </c>
      <c r="I58" s="89"/>
      <c r="J58" s="89"/>
      <c r="K58" s="89"/>
      <c r="L58" s="89"/>
      <c r="M58" s="90">
        <f t="shared" si="74"/>
        <v>0</v>
      </c>
      <c r="N58" s="4" t="str">
        <f t="shared" si="75"/>
        <v/>
      </c>
      <c r="O58" s="91">
        <f t="shared" si="76"/>
        <v>0</v>
      </c>
      <c r="P58" s="91">
        <f t="shared" si="77"/>
        <v>0</v>
      </c>
      <c r="Q58" s="79">
        <v>3</v>
      </c>
      <c r="R58" s="79">
        <v>2</v>
      </c>
      <c r="S58" s="79" t="s">
        <v>72</v>
      </c>
      <c r="T58" s="5" t="s">
        <v>300</v>
      </c>
      <c r="U58" s="9"/>
      <c r="W58" s="86">
        <f t="shared" si="78"/>
        <v>129.30000000000001</v>
      </c>
      <c r="X58" s="87">
        <f t="shared" si="79"/>
        <v>39</v>
      </c>
      <c r="Y58" s="92">
        <f t="shared" si="80"/>
        <v>2</v>
      </c>
      <c r="Z58" s="90">
        <f t="shared" si="81"/>
        <v>0</v>
      </c>
      <c r="AA58" s="90">
        <f t="shared" si="82"/>
        <v>0</v>
      </c>
      <c r="AB58" s="90">
        <f t="shared" si="83"/>
        <v>0</v>
      </c>
      <c r="AC58" s="4" t="str">
        <f t="shared" si="84"/>
        <v/>
      </c>
      <c r="AD58" s="91">
        <f t="shared" si="85"/>
        <v>0</v>
      </c>
      <c r="AE58" s="79" t="str">
        <f t="shared" si="86"/>
        <v>계</v>
      </c>
      <c r="AF58" s="79" t="str">
        <f t="shared" si="87"/>
        <v>3/2</v>
      </c>
      <c r="AH58" s="20" t="str">
        <f t="shared" si="67"/>
        <v>산운14단지경남아너스빌</v>
      </c>
      <c r="AI58" s="87">
        <f t="shared" si="66"/>
        <v>39</v>
      </c>
      <c r="AJ58" s="79" t="str">
        <f t="shared" si="88"/>
        <v>A-</v>
      </c>
      <c r="AK58" s="79" t="s">
        <v>13</v>
      </c>
      <c r="AL58" s="79" t="s">
        <v>62</v>
      </c>
      <c r="AM58" s="79" t="s">
        <v>63</v>
      </c>
      <c r="AN58" s="79" t="str">
        <f t="shared" si="89"/>
        <v>C</v>
      </c>
      <c r="AO58" s="79" t="str">
        <f t="shared" si="90"/>
        <v/>
      </c>
      <c r="AP58" s="79" t="str">
        <f t="shared" si="91"/>
        <v/>
      </c>
      <c r="AQ58" s="79" t="str">
        <f t="shared" si="92"/>
        <v>O</v>
      </c>
      <c r="AR58" s="79" t="str">
        <f t="shared" si="93"/>
        <v>O</v>
      </c>
      <c r="AS58" s="79" t="s">
        <v>2</v>
      </c>
      <c r="AT58" s="79" t="str">
        <f t="shared" si="94"/>
        <v>X</v>
      </c>
      <c r="AU58" s="79" t="str">
        <f t="shared" si="95"/>
        <v>O</v>
      </c>
      <c r="AV58" s="79" t="str">
        <f t="shared" si="96"/>
        <v/>
      </c>
    </row>
    <row r="59" spans="1:48" x14ac:dyDescent="0.3">
      <c r="A59" s="9" t="s">
        <v>1228</v>
      </c>
      <c r="B59" s="10" t="s">
        <v>1685</v>
      </c>
      <c r="C59" s="88">
        <v>492</v>
      </c>
      <c r="D59" s="86">
        <v>146.5</v>
      </c>
      <c r="E59" s="87">
        <v>44</v>
      </c>
      <c r="F59" s="86">
        <v>115.4</v>
      </c>
      <c r="G59" s="17">
        <v>35</v>
      </c>
      <c r="H59" s="88">
        <v>67</v>
      </c>
      <c r="I59" s="89">
        <v>170000</v>
      </c>
      <c r="J59" s="89" t="s">
        <v>74</v>
      </c>
      <c r="K59" s="89">
        <v>91000</v>
      </c>
      <c r="L59" s="89" t="s">
        <v>74</v>
      </c>
      <c r="M59" s="90">
        <f t="shared" si="74"/>
        <v>79000</v>
      </c>
      <c r="N59" s="4">
        <f t="shared" si="75"/>
        <v>0.53529411764705881</v>
      </c>
      <c r="O59" s="91">
        <f t="shared" si="76"/>
        <v>3863.6363636363635</v>
      </c>
      <c r="P59" s="91">
        <f t="shared" si="77"/>
        <v>2068.181818181818</v>
      </c>
      <c r="Q59" s="79">
        <v>4</v>
      </c>
      <c r="R59" s="79">
        <v>2</v>
      </c>
      <c r="S59" s="79" t="s">
        <v>61</v>
      </c>
      <c r="T59" s="5" t="s">
        <v>179</v>
      </c>
      <c r="U59" s="9"/>
      <c r="W59" s="86">
        <f t="shared" si="78"/>
        <v>146.5</v>
      </c>
      <c r="X59" s="87">
        <f t="shared" si="79"/>
        <v>44</v>
      </c>
      <c r="Y59" s="92">
        <f t="shared" si="80"/>
        <v>67</v>
      </c>
      <c r="Z59" s="90">
        <f t="shared" si="81"/>
        <v>170000</v>
      </c>
      <c r="AA59" s="90">
        <f t="shared" si="82"/>
        <v>91000</v>
      </c>
      <c r="AB59" s="90">
        <f t="shared" si="83"/>
        <v>79000</v>
      </c>
      <c r="AC59" s="4">
        <f t="shared" si="84"/>
        <v>0.53529411764705881</v>
      </c>
      <c r="AD59" s="91">
        <f t="shared" si="85"/>
        <v>3863.6363636363635</v>
      </c>
      <c r="AE59" s="79" t="str">
        <f t="shared" si="86"/>
        <v>복</v>
      </c>
      <c r="AF59" s="79" t="str">
        <f t="shared" si="87"/>
        <v>4/2</v>
      </c>
      <c r="AH59" s="20" t="str">
        <f t="shared" si="67"/>
        <v>산운14단지경남아너스빌</v>
      </c>
      <c r="AI59" s="87">
        <f t="shared" si="66"/>
        <v>44</v>
      </c>
      <c r="AJ59" s="79" t="str">
        <f t="shared" si="88"/>
        <v>A-</v>
      </c>
      <c r="AK59" s="79" t="s">
        <v>13</v>
      </c>
      <c r="AL59" s="79" t="s">
        <v>62</v>
      </c>
      <c r="AM59" s="79" t="s">
        <v>63</v>
      </c>
      <c r="AN59" s="79" t="str">
        <f t="shared" si="89"/>
        <v>C</v>
      </c>
      <c r="AO59" s="79" t="str">
        <f t="shared" si="90"/>
        <v>X</v>
      </c>
      <c r="AP59" s="79" t="str">
        <f t="shared" si="91"/>
        <v>X</v>
      </c>
      <c r="AQ59" s="79" t="str">
        <f t="shared" si="92"/>
        <v>X</v>
      </c>
      <c r="AR59" s="79" t="str">
        <f t="shared" si="93"/>
        <v>X</v>
      </c>
      <c r="AS59" s="79" t="s">
        <v>2</v>
      </c>
      <c r="AT59" s="79" t="str">
        <f t="shared" si="94"/>
        <v>X</v>
      </c>
      <c r="AU59" s="79" t="str">
        <f t="shared" si="95"/>
        <v>O</v>
      </c>
      <c r="AV59" s="79" t="str">
        <f t="shared" si="96"/>
        <v>X</v>
      </c>
    </row>
    <row r="60" spans="1:48" x14ac:dyDescent="0.3">
      <c r="A60" s="9" t="s">
        <v>1228</v>
      </c>
      <c r="B60" s="10" t="s">
        <v>1685</v>
      </c>
      <c r="C60" s="88">
        <v>492</v>
      </c>
      <c r="D60" s="86">
        <v>146.4</v>
      </c>
      <c r="E60" s="87">
        <v>44</v>
      </c>
      <c r="F60" s="86">
        <v>115.4</v>
      </c>
      <c r="G60" s="17">
        <v>35</v>
      </c>
      <c r="H60" s="88">
        <v>48</v>
      </c>
      <c r="I60" s="89">
        <v>168000</v>
      </c>
      <c r="J60" s="89" t="s">
        <v>84</v>
      </c>
      <c r="K60" s="89">
        <v>88000</v>
      </c>
      <c r="L60" s="89" t="s">
        <v>71</v>
      </c>
      <c r="M60" s="90">
        <f t="shared" si="74"/>
        <v>80000</v>
      </c>
      <c r="N60" s="4">
        <f t="shared" si="75"/>
        <v>0.52380952380952384</v>
      </c>
      <c r="O60" s="91">
        <f t="shared" si="76"/>
        <v>3818.181818181818</v>
      </c>
      <c r="P60" s="91">
        <f t="shared" si="77"/>
        <v>2000</v>
      </c>
      <c r="Q60" s="79">
        <v>4</v>
      </c>
      <c r="R60" s="79">
        <v>2</v>
      </c>
      <c r="S60" s="79" t="s">
        <v>61</v>
      </c>
      <c r="T60" s="5" t="s">
        <v>301</v>
      </c>
      <c r="U60" s="9"/>
      <c r="W60" s="86">
        <f t="shared" si="78"/>
        <v>146.4</v>
      </c>
      <c r="X60" s="87">
        <f t="shared" si="79"/>
        <v>44</v>
      </c>
      <c r="Y60" s="92">
        <f t="shared" si="80"/>
        <v>48</v>
      </c>
      <c r="Z60" s="90">
        <f t="shared" si="81"/>
        <v>168000</v>
      </c>
      <c r="AA60" s="90">
        <f t="shared" si="82"/>
        <v>88000</v>
      </c>
      <c r="AB60" s="90">
        <f t="shared" si="83"/>
        <v>80000</v>
      </c>
      <c r="AC60" s="4">
        <f t="shared" si="84"/>
        <v>0.52380952380952384</v>
      </c>
      <c r="AD60" s="91">
        <f t="shared" si="85"/>
        <v>3818.181818181818</v>
      </c>
      <c r="AE60" s="79" t="str">
        <f t="shared" si="86"/>
        <v>복</v>
      </c>
      <c r="AF60" s="79" t="str">
        <f t="shared" si="87"/>
        <v>4/2</v>
      </c>
      <c r="AH60" s="20" t="str">
        <f t="shared" si="67"/>
        <v>산운14단지경남아너스빌</v>
      </c>
      <c r="AI60" s="87">
        <f t="shared" si="66"/>
        <v>44</v>
      </c>
      <c r="AJ60" s="79" t="str">
        <f t="shared" si="88"/>
        <v>A-</v>
      </c>
      <c r="AK60" s="79" t="s">
        <v>13</v>
      </c>
      <c r="AL60" s="79" t="s">
        <v>62</v>
      </c>
      <c r="AM60" s="79" t="s">
        <v>63</v>
      </c>
      <c r="AN60" s="79" t="str">
        <f t="shared" si="89"/>
        <v>C</v>
      </c>
      <c r="AO60" s="79" t="str">
        <f t="shared" si="90"/>
        <v>X</v>
      </c>
      <c r="AP60" s="79" t="str">
        <f t="shared" si="91"/>
        <v>X</v>
      </c>
      <c r="AQ60" s="79" t="str">
        <f t="shared" si="92"/>
        <v>X</v>
      </c>
      <c r="AR60" s="79" t="str">
        <f t="shared" si="93"/>
        <v>X</v>
      </c>
      <c r="AS60" s="79" t="s">
        <v>2</v>
      </c>
      <c r="AT60" s="79" t="str">
        <f t="shared" si="94"/>
        <v>X</v>
      </c>
      <c r="AU60" s="79" t="str">
        <f t="shared" si="95"/>
        <v>O</v>
      </c>
      <c r="AV60" s="79" t="str">
        <f t="shared" si="96"/>
        <v>X</v>
      </c>
    </row>
    <row r="61" spans="1:48" x14ac:dyDescent="0.3">
      <c r="A61" s="9" t="s">
        <v>1228</v>
      </c>
      <c r="B61" s="10" t="s">
        <v>1685</v>
      </c>
      <c r="C61" s="88">
        <v>492</v>
      </c>
      <c r="D61" s="86">
        <v>146.6</v>
      </c>
      <c r="E61" s="87">
        <v>44</v>
      </c>
      <c r="F61" s="86">
        <v>115.5</v>
      </c>
      <c r="G61" s="17">
        <v>35</v>
      </c>
      <c r="H61" s="88">
        <v>44</v>
      </c>
      <c r="I61" s="89">
        <v>167000</v>
      </c>
      <c r="J61" s="89" t="s">
        <v>84</v>
      </c>
      <c r="K61" s="89">
        <v>95000</v>
      </c>
      <c r="L61" s="89" t="s">
        <v>84</v>
      </c>
      <c r="M61" s="90">
        <f t="shared" si="74"/>
        <v>72000</v>
      </c>
      <c r="N61" s="4">
        <f t="shared" si="75"/>
        <v>0.56886227544910184</v>
      </c>
      <c r="O61" s="91">
        <f t="shared" si="76"/>
        <v>3795.4545454545455</v>
      </c>
      <c r="P61" s="91">
        <f t="shared" si="77"/>
        <v>2159.090909090909</v>
      </c>
      <c r="Q61" s="79">
        <v>4</v>
      </c>
      <c r="R61" s="79">
        <v>2</v>
      </c>
      <c r="S61" s="79" t="s">
        <v>61</v>
      </c>
      <c r="T61" s="5" t="s">
        <v>302</v>
      </c>
      <c r="U61" s="9"/>
      <c r="W61" s="86">
        <f t="shared" si="78"/>
        <v>146.6</v>
      </c>
      <c r="X61" s="87">
        <f t="shared" si="79"/>
        <v>44</v>
      </c>
      <c r="Y61" s="92">
        <f t="shared" si="80"/>
        <v>44</v>
      </c>
      <c r="Z61" s="90">
        <f t="shared" si="81"/>
        <v>167000</v>
      </c>
      <c r="AA61" s="90">
        <f t="shared" si="82"/>
        <v>95000</v>
      </c>
      <c r="AB61" s="90">
        <f t="shared" si="83"/>
        <v>72000</v>
      </c>
      <c r="AC61" s="4">
        <f t="shared" si="84"/>
        <v>0.56886227544910184</v>
      </c>
      <c r="AD61" s="91">
        <f t="shared" si="85"/>
        <v>3795.4545454545455</v>
      </c>
      <c r="AE61" s="79" t="str">
        <f t="shared" si="86"/>
        <v>복</v>
      </c>
      <c r="AF61" s="79" t="str">
        <f t="shared" si="87"/>
        <v>4/2</v>
      </c>
      <c r="AH61" s="20" t="str">
        <f t="shared" si="67"/>
        <v>산운14단지경남아너스빌</v>
      </c>
      <c r="AI61" s="87">
        <f t="shared" si="66"/>
        <v>44</v>
      </c>
      <c r="AJ61" s="79" t="str">
        <f t="shared" si="88"/>
        <v>A-</v>
      </c>
      <c r="AK61" s="79" t="s">
        <v>13</v>
      </c>
      <c r="AL61" s="79" t="s">
        <v>62</v>
      </c>
      <c r="AM61" s="79" t="s">
        <v>63</v>
      </c>
      <c r="AN61" s="79" t="str">
        <f t="shared" si="89"/>
        <v>C</v>
      </c>
      <c r="AO61" s="79" t="str">
        <f t="shared" si="90"/>
        <v>X</v>
      </c>
      <c r="AP61" s="79" t="str">
        <f t="shared" si="91"/>
        <v>X</v>
      </c>
      <c r="AQ61" s="79" t="str">
        <f t="shared" si="92"/>
        <v>X</v>
      </c>
      <c r="AR61" s="79" t="str">
        <f t="shared" si="93"/>
        <v>X</v>
      </c>
      <c r="AS61" s="79" t="s">
        <v>2</v>
      </c>
      <c r="AT61" s="79" t="str">
        <f t="shared" si="94"/>
        <v>X</v>
      </c>
      <c r="AU61" s="79" t="str">
        <f t="shared" si="95"/>
        <v>O</v>
      </c>
      <c r="AV61" s="79" t="str">
        <f t="shared" si="96"/>
        <v>X</v>
      </c>
    </row>
    <row r="62" spans="1:48" x14ac:dyDescent="0.3">
      <c r="A62" s="9" t="s">
        <v>1228</v>
      </c>
      <c r="B62" s="10" t="s">
        <v>1685</v>
      </c>
      <c r="C62" s="88">
        <v>492</v>
      </c>
      <c r="D62" s="86">
        <v>146.4</v>
      </c>
      <c r="E62" s="87">
        <v>44</v>
      </c>
      <c r="F62" s="86">
        <v>115.3</v>
      </c>
      <c r="G62" s="17">
        <v>35</v>
      </c>
      <c r="H62" s="88">
        <v>30</v>
      </c>
      <c r="I62" s="89"/>
      <c r="J62" s="89"/>
      <c r="K62" s="89"/>
      <c r="L62" s="89"/>
      <c r="M62" s="90">
        <f t="shared" si="74"/>
        <v>0</v>
      </c>
      <c r="N62" s="4" t="str">
        <f t="shared" si="75"/>
        <v/>
      </c>
      <c r="O62" s="91">
        <f t="shared" si="76"/>
        <v>0</v>
      </c>
      <c r="P62" s="91">
        <f t="shared" si="77"/>
        <v>0</v>
      </c>
      <c r="Q62" s="79">
        <v>4</v>
      </c>
      <c r="R62" s="79">
        <v>2</v>
      </c>
      <c r="S62" s="79" t="s">
        <v>72</v>
      </c>
      <c r="T62" s="5" t="s">
        <v>181</v>
      </c>
      <c r="U62" s="9"/>
      <c r="W62" s="86">
        <f t="shared" si="78"/>
        <v>146.4</v>
      </c>
      <c r="X62" s="87">
        <f t="shared" si="79"/>
        <v>44</v>
      </c>
      <c r="Y62" s="92">
        <f t="shared" si="80"/>
        <v>30</v>
      </c>
      <c r="Z62" s="90">
        <f t="shared" si="81"/>
        <v>0</v>
      </c>
      <c r="AA62" s="90">
        <f t="shared" si="82"/>
        <v>0</v>
      </c>
      <c r="AB62" s="90">
        <f t="shared" si="83"/>
        <v>0</v>
      </c>
      <c r="AC62" s="4" t="str">
        <f t="shared" si="84"/>
        <v/>
      </c>
      <c r="AD62" s="91">
        <f t="shared" si="85"/>
        <v>0</v>
      </c>
      <c r="AE62" s="79" t="str">
        <f t="shared" si="86"/>
        <v>계</v>
      </c>
      <c r="AF62" s="79" t="str">
        <f t="shared" si="87"/>
        <v>4/2</v>
      </c>
      <c r="AH62" s="20" t="str">
        <f t="shared" si="67"/>
        <v>산운14단지경남아너스빌</v>
      </c>
      <c r="AI62" s="87">
        <f t="shared" si="66"/>
        <v>44</v>
      </c>
      <c r="AJ62" s="79" t="str">
        <f t="shared" si="88"/>
        <v>A-</v>
      </c>
      <c r="AK62" s="79" t="s">
        <v>13</v>
      </c>
      <c r="AL62" s="79" t="s">
        <v>62</v>
      </c>
      <c r="AM62" s="79" t="s">
        <v>63</v>
      </c>
      <c r="AN62" s="79" t="str">
        <f t="shared" si="89"/>
        <v>C</v>
      </c>
      <c r="AO62" s="79" t="str">
        <f t="shared" si="90"/>
        <v/>
      </c>
      <c r="AP62" s="79" t="str">
        <f t="shared" si="91"/>
        <v/>
      </c>
      <c r="AQ62" s="79" t="str">
        <f t="shared" si="92"/>
        <v>O</v>
      </c>
      <c r="AR62" s="79" t="str">
        <f t="shared" si="93"/>
        <v>O</v>
      </c>
      <c r="AS62" s="79" t="s">
        <v>2</v>
      </c>
      <c r="AT62" s="79" t="str">
        <f t="shared" si="94"/>
        <v>X</v>
      </c>
      <c r="AU62" s="79" t="str">
        <f t="shared" si="95"/>
        <v>O</v>
      </c>
      <c r="AV62" s="79" t="str">
        <f t="shared" si="96"/>
        <v/>
      </c>
    </row>
    <row r="63" spans="1:48" x14ac:dyDescent="0.3">
      <c r="A63" s="9" t="s">
        <v>1228</v>
      </c>
      <c r="B63" s="10" t="s">
        <v>1685</v>
      </c>
      <c r="C63" s="88">
        <v>492</v>
      </c>
      <c r="D63" s="86">
        <v>146.5</v>
      </c>
      <c r="E63" s="87">
        <v>44</v>
      </c>
      <c r="F63" s="86">
        <v>115.4</v>
      </c>
      <c r="G63" s="17">
        <v>35</v>
      </c>
      <c r="H63" s="88">
        <v>29</v>
      </c>
      <c r="I63" s="89">
        <v>170000</v>
      </c>
      <c r="J63" s="89" t="s">
        <v>74</v>
      </c>
      <c r="K63" s="89">
        <v>91000</v>
      </c>
      <c r="L63" s="89" t="s">
        <v>74</v>
      </c>
      <c r="M63" s="90">
        <f t="shared" si="74"/>
        <v>79000</v>
      </c>
      <c r="N63" s="4">
        <f t="shared" si="75"/>
        <v>0.53529411764705881</v>
      </c>
      <c r="O63" s="91">
        <f t="shared" si="76"/>
        <v>3863.6363636363635</v>
      </c>
      <c r="P63" s="91">
        <f t="shared" si="77"/>
        <v>2068.181818181818</v>
      </c>
      <c r="Q63" s="79">
        <v>4</v>
      </c>
      <c r="R63" s="79">
        <v>2</v>
      </c>
      <c r="S63" s="79" t="s">
        <v>61</v>
      </c>
      <c r="T63" s="5" t="s">
        <v>178</v>
      </c>
      <c r="U63" s="9"/>
      <c r="W63" s="86">
        <f t="shared" si="78"/>
        <v>146.5</v>
      </c>
      <c r="X63" s="87">
        <f t="shared" si="79"/>
        <v>44</v>
      </c>
      <c r="Y63" s="92">
        <f t="shared" si="80"/>
        <v>29</v>
      </c>
      <c r="Z63" s="90">
        <f t="shared" si="81"/>
        <v>170000</v>
      </c>
      <c r="AA63" s="90">
        <f t="shared" si="82"/>
        <v>91000</v>
      </c>
      <c r="AB63" s="90">
        <f t="shared" si="83"/>
        <v>79000</v>
      </c>
      <c r="AC63" s="4">
        <f t="shared" si="84"/>
        <v>0.53529411764705881</v>
      </c>
      <c r="AD63" s="91">
        <f t="shared" si="85"/>
        <v>3863.6363636363635</v>
      </c>
      <c r="AE63" s="79" t="str">
        <f t="shared" si="86"/>
        <v>복</v>
      </c>
      <c r="AF63" s="79" t="str">
        <f t="shared" si="87"/>
        <v>4/2</v>
      </c>
      <c r="AH63" s="20" t="str">
        <f t="shared" si="67"/>
        <v>산운14단지경남아너스빌</v>
      </c>
      <c r="AI63" s="87">
        <f t="shared" si="66"/>
        <v>44</v>
      </c>
      <c r="AJ63" s="79" t="str">
        <f t="shared" si="88"/>
        <v>A-</v>
      </c>
      <c r="AK63" s="79" t="s">
        <v>13</v>
      </c>
      <c r="AL63" s="79" t="s">
        <v>62</v>
      </c>
      <c r="AM63" s="79" t="s">
        <v>63</v>
      </c>
      <c r="AN63" s="79" t="str">
        <f t="shared" si="89"/>
        <v>C</v>
      </c>
      <c r="AO63" s="79" t="str">
        <f t="shared" si="90"/>
        <v>X</v>
      </c>
      <c r="AP63" s="79" t="str">
        <f t="shared" si="91"/>
        <v>X</v>
      </c>
      <c r="AQ63" s="79" t="str">
        <f t="shared" si="92"/>
        <v>X</v>
      </c>
      <c r="AR63" s="79" t="str">
        <f t="shared" si="93"/>
        <v>X</v>
      </c>
      <c r="AS63" s="79" t="s">
        <v>2</v>
      </c>
      <c r="AT63" s="79" t="str">
        <f t="shared" si="94"/>
        <v>X</v>
      </c>
      <c r="AU63" s="79" t="str">
        <f t="shared" si="95"/>
        <v>O</v>
      </c>
      <c r="AV63" s="79" t="str">
        <f t="shared" si="96"/>
        <v>X</v>
      </c>
    </row>
    <row r="64" spans="1:48" x14ac:dyDescent="0.3">
      <c r="A64" s="9" t="s">
        <v>1228</v>
      </c>
      <c r="B64" s="10" t="s">
        <v>1685</v>
      </c>
      <c r="C64" s="88">
        <v>492</v>
      </c>
      <c r="D64" s="86">
        <v>146.6</v>
      </c>
      <c r="E64" s="87">
        <v>44</v>
      </c>
      <c r="F64" s="86">
        <v>115.5</v>
      </c>
      <c r="G64" s="17">
        <v>35</v>
      </c>
      <c r="H64" s="88">
        <v>14</v>
      </c>
      <c r="I64" s="89">
        <v>167000</v>
      </c>
      <c r="J64" s="89" t="s">
        <v>84</v>
      </c>
      <c r="K64" s="89">
        <v>95000</v>
      </c>
      <c r="L64" s="89" t="s">
        <v>84</v>
      </c>
      <c r="M64" s="90">
        <f t="shared" si="74"/>
        <v>72000</v>
      </c>
      <c r="N64" s="4">
        <f t="shared" si="75"/>
        <v>0.56886227544910184</v>
      </c>
      <c r="O64" s="91">
        <f t="shared" si="76"/>
        <v>3795.4545454545455</v>
      </c>
      <c r="P64" s="91">
        <f t="shared" si="77"/>
        <v>2159.090909090909</v>
      </c>
      <c r="Q64" s="79">
        <v>4</v>
      </c>
      <c r="R64" s="79">
        <v>2</v>
      </c>
      <c r="S64" s="79" t="s">
        <v>61</v>
      </c>
      <c r="T64" s="5" t="s">
        <v>303</v>
      </c>
      <c r="U64" s="9"/>
      <c r="W64" s="86">
        <f t="shared" si="78"/>
        <v>146.6</v>
      </c>
      <c r="X64" s="87">
        <f t="shared" si="79"/>
        <v>44</v>
      </c>
      <c r="Y64" s="92">
        <f t="shared" si="80"/>
        <v>14</v>
      </c>
      <c r="Z64" s="90">
        <f t="shared" si="81"/>
        <v>167000</v>
      </c>
      <c r="AA64" s="90">
        <f t="shared" si="82"/>
        <v>95000</v>
      </c>
      <c r="AB64" s="90">
        <f t="shared" si="83"/>
        <v>72000</v>
      </c>
      <c r="AC64" s="4">
        <f t="shared" si="84"/>
        <v>0.56886227544910184</v>
      </c>
      <c r="AD64" s="91">
        <f t="shared" si="85"/>
        <v>3795.4545454545455</v>
      </c>
      <c r="AE64" s="79" t="str">
        <f t="shared" si="86"/>
        <v>복</v>
      </c>
      <c r="AF64" s="79" t="str">
        <f t="shared" si="87"/>
        <v>4/2</v>
      </c>
      <c r="AH64" s="20" t="str">
        <f t="shared" si="67"/>
        <v>산운14단지경남아너스빌</v>
      </c>
      <c r="AI64" s="87">
        <f t="shared" si="66"/>
        <v>44</v>
      </c>
      <c r="AJ64" s="79" t="str">
        <f t="shared" si="88"/>
        <v>A-</v>
      </c>
      <c r="AK64" s="79" t="s">
        <v>13</v>
      </c>
      <c r="AL64" s="79" t="s">
        <v>62</v>
      </c>
      <c r="AM64" s="79" t="s">
        <v>63</v>
      </c>
      <c r="AN64" s="79" t="str">
        <f t="shared" si="89"/>
        <v>C</v>
      </c>
      <c r="AO64" s="79" t="str">
        <f t="shared" si="90"/>
        <v>X</v>
      </c>
      <c r="AP64" s="79" t="str">
        <f t="shared" si="91"/>
        <v>X</v>
      </c>
      <c r="AQ64" s="79" t="str">
        <f t="shared" si="92"/>
        <v>X</v>
      </c>
      <c r="AR64" s="79" t="str">
        <f t="shared" si="93"/>
        <v>X</v>
      </c>
      <c r="AS64" s="79" t="s">
        <v>2</v>
      </c>
      <c r="AT64" s="79" t="str">
        <f t="shared" si="94"/>
        <v>X</v>
      </c>
      <c r="AU64" s="79" t="str">
        <f t="shared" si="95"/>
        <v>O</v>
      </c>
      <c r="AV64" s="79" t="str">
        <f t="shared" si="96"/>
        <v>X</v>
      </c>
    </row>
    <row r="65" spans="1:48" x14ac:dyDescent="0.3">
      <c r="A65" s="9" t="s">
        <v>1228</v>
      </c>
      <c r="B65" s="10" t="s">
        <v>1685</v>
      </c>
      <c r="C65" s="88">
        <v>492</v>
      </c>
      <c r="D65" s="86">
        <v>155.6</v>
      </c>
      <c r="E65" s="87">
        <v>47</v>
      </c>
      <c r="F65" s="86">
        <v>122.6</v>
      </c>
      <c r="G65" s="17">
        <v>37</v>
      </c>
      <c r="H65" s="88">
        <v>4</v>
      </c>
      <c r="I65" s="89"/>
      <c r="J65" s="89"/>
      <c r="K65" s="89"/>
      <c r="L65" s="89"/>
      <c r="M65" s="90">
        <f t="shared" si="74"/>
        <v>0</v>
      </c>
      <c r="N65" s="4" t="str">
        <f t="shared" si="75"/>
        <v/>
      </c>
      <c r="O65" s="91">
        <f t="shared" si="76"/>
        <v>0</v>
      </c>
      <c r="P65" s="91">
        <f t="shared" si="77"/>
        <v>0</v>
      </c>
      <c r="Q65" s="79">
        <v>4</v>
      </c>
      <c r="R65" s="79">
        <v>2</v>
      </c>
      <c r="S65" s="79" t="s">
        <v>61</v>
      </c>
      <c r="T65" s="5">
        <v>155</v>
      </c>
      <c r="U65" s="9"/>
      <c r="W65" s="86">
        <f t="shared" si="78"/>
        <v>155.6</v>
      </c>
      <c r="X65" s="87">
        <f t="shared" si="79"/>
        <v>47</v>
      </c>
      <c r="Y65" s="92">
        <f t="shared" si="80"/>
        <v>4</v>
      </c>
      <c r="Z65" s="90">
        <f t="shared" si="81"/>
        <v>0</v>
      </c>
      <c r="AA65" s="90">
        <f t="shared" si="82"/>
        <v>0</v>
      </c>
      <c r="AB65" s="90">
        <f t="shared" si="83"/>
        <v>0</v>
      </c>
      <c r="AC65" s="4" t="str">
        <f t="shared" si="84"/>
        <v/>
      </c>
      <c r="AD65" s="91">
        <f t="shared" si="85"/>
        <v>0</v>
      </c>
      <c r="AE65" s="79" t="str">
        <f t="shared" si="86"/>
        <v>복</v>
      </c>
      <c r="AF65" s="79" t="str">
        <f t="shared" si="87"/>
        <v>4/2</v>
      </c>
      <c r="AH65" s="20" t="str">
        <f t="shared" si="67"/>
        <v>산운14단지경남아너스빌</v>
      </c>
      <c r="AI65" s="87">
        <f t="shared" si="66"/>
        <v>47</v>
      </c>
      <c r="AJ65" s="79" t="str">
        <f t="shared" si="88"/>
        <v>A-</v>
      </c>
      <c r="AK65" s="79" t="s">
        <v>13</v>
      </c>
      <c r="AL65" s="79" t="s">
        <v>62</v>
      </c>
      <c r="AM65" s="79" t="s">
        <v>63</v>
      </c>
      <c r="AN65" s="79" t="str">
        <f t="shared" si="89"/>
        <v>C</v>
      </c>
      <c r="AO65" s="79" t="str">
        <f t="shared" si="90"/>
        <v/>
      </c>
      <c r="AP65" s="79" t="str">
        <f t="shared" si="91"/>
        <v/>
      </c>
      <c r="AQ65" s="79" t="str">
        <f t="shared" si="92"/>
        <v>O</v>
      </c>
      <c r="AR65" s="79" t="str">
        <f t="shared" si="93"/>
        <v>O</v>
      </c>
      <c r="AS65" s="79" t="s">
        <v>2</v>
      </c>
      <c r="AT65" s="79" t="str">
        <f t="shared" si="94"/>
        <v>X</v>
      </c>
      <c r="AU65" s="79" t="str">
        <f t="shared" si="95"/>
        <v>O</v>
      </c>
      <c r="AV65" s="79" t="str">
        <f t="shared" si="96"/>
        <v/>
      </c>
    </row>
    <row r="66" spans="1:48" x14ac:dyDescent="0.3">
      <c r="A66" s="9" t="s">
        <v>1228</v>
      </c>
      <c r="B66" s="10" t="s">
        <v>1685</v>
      </c>
      <c r="C66" s="88">
        <v>492</v>
      </c>
      <c r="D66" s="86">
        <v>190.6</v>
      </c>
      <c r="E66" s="87">
        <v>58</v>
      </c>
      <c r="F66" s="86">
        <v>150.19999999999999</v>
      </c>
      <c r="G66" s="17">
        <v>45</v>
      </c>
      <c r="H66" s="88">
        <v>4</v>
      </c>
      <c r="I66" s="89">
        <v>230000</v>
      </c>
      <c r="J66" s="89" t="s">
        <v>81</v>
      </c>
      <c r="K66" s="89"/>
      <c r="L66" s="89"/>
      <c r="M66" s="90">
        <f t="shared" si="74"/>
        <v>230000</v>
      </c>
      <c r="N66" s="4">
        <f t="shared" si="75"/>
        <v>0</v>
      </c>
      <c r="O66" s="91">
        <f t="shared" si="76"/>
        <v>3965.5172413793102</v>
      </c>
      <c r="P66" s="91">
        <f t="shared" si="77"/>
        <v>0</v>
      </c>
      <c r="Q66" s="79">
        <v>4</v>
      </c>
      <c r="R66" s="79">
        <v>3</v>
      </c>
      <c r="S66" s="79" t="s">
        <v>72</v>
      </c>
      <c r="T66" s="5" t="s">
        <v>285</v>
      </c>
      <c r="U66" s="9"/>
      <c r="W66" s="86">
        <f t="shared" si="78"/>
        <v>190.6</v>
      </c>
      <c r="X66" s="87">
        <f t="shared" si="79"/>
        <v>58</v>
      </c>
      <c r="Y66" s="92">
        <f t="shared" si="80"/>
        <v>4</v>
      </c>
      <c r="Z66" s="90">
        <f t="shared" si="81"/>
        <v>230000</v>
      </c>
      <c r="AA66" s="90">
        <f t="shared" si="82"/>
        <v>0</v>
      </c>
      <c r="AB66" s="90">
        <f t="shared" si="83"/>
        <v>230000</v>
      </c>
      <c r="AC66" s="4">
        <f t="shared" si="84"/>
        <v>0</v>
      </c>
      <c r="AD66" s="91">
        <f t="shared" si="85"/>
        <v>3965.5172413793102</v>
      </c>
      <c r="AE66" s="79" t="str">
        <f t="shared" si="86"/>
        <v>계</v>
      </c>
      <c r="AF66" s="79" t="str">
        <f t="shared" si="87"/>
        <v>4/3</v>
      </c>
      <c r="AH66" s="20" t="str">
        <f t="shared" si="67"/>
        <v>산운14단지경남아너스빌</v>
      </c>
      <c r="AI66" s="87">
        <f t="shared" si="66"/>
        <v>58</v>
      </c>
      <c r="AJ66" s="79" t="str">
        <f t="shared" si="88"/>
        <v>A-</v>
      </c>
      <c r="AK66" s="79" t="s">
        <v>13</v>
      </c>
      <c r="AL66" s="79" t="s">
        <v>62</v>
      </c>
      <c r="AM66" s="79" t="s">
        <v>63</v>
      </c>
      <c r="AN66" s="79" t="str">
        <f t="shared" si="89"/>
        <v>C</v>
      </c>
      <c r="AO66" s="79" t="str">
        <f t="shared" si="90"/>
        <v>X</v>
      </c>
      <c r="AP66" s="79" t="str">
        <f t="shared" si="91"/>
        <v>X</v>
      </c>
      <c r="AQ66" s="79" t="str">
        <f t="shared" si="92"/>
        <v>X</v>
      </c>
      <c r="AR66" s="79" t="str">
        <f t="shared" si="93"/>
        <v>X</v>
      </c>
      <c r="AS66" s="79" t="s">
        <v>2</v>
      </c>
      <c r="AT66" s="79" t="str">
        <f t="shared" si="94"/>
        <v>X</v>
      </c>
      <c r="AU66" s="79" t="str">
        <f t="shared" si="95"/>
        <v>O</v>
      </c>
      <c r="AV66" s="79" t="str">
        <f t="shared" si="96"/>
        <v>X</v>
      </c>
    </row>
    <row r="67" spans="1:48" x14ac:dyDescent="0.3">
      <c r="A67" s="9" t="s">
        <v>1228</v>
      </c>
      <c r="B67" s="10" t="s">
        <v>1685</v>
      </c>
      <c r="C67" s="88">
        <v>492</v>
      </c>
      <c r="D67" s="86">
        <v>190.9</v>
      </c>
      <c r="E67" s="87">
        <v>58</v>
      </c>
      <c r="F67" s="86">
        <v>150.5</v>
      </c>
      <c r="G67" s="17">
        <v>46</v>
      </c>
      <c r="H67" s="88">
        <v>1</v>
      </c>
      <c r="I67" s="89"/>
      <c r="J67" s="89"/>
      <c r="K67" s="89"/>
      <c r="L67" s="89"/>
      <c r="M67" s="90">
        <f t="shared" si="74"/>
        <v>0</v>
      </c>
      <c r="N67" s="4" t="str">
        <f t="shared" si="75"/>
        <v/>
      </c>
      <c r="O67" s="91">
        <f t="shared" si="76"/>
        <v>0</v>
      </c>
      <c r="P67" s="91">
        <f t="shared" si="77"/>
        <v>0</v>
      </c>
      <c r="Q67" s="79">
        <v>4</v>
      </c>
      <c r="R67" s="79">
        <v>2</v>
      </c>
      <c r="S67" s="79" t="s">
        <v>61</v>
      </c>
      <c r="T67" s="5" t="s">
        <v>287</v>
      </c>
      <c r="U67" s="9"/>
      <c r="W67" s="86">
        <f t="shared" si="78"/>
        <v>190.9</v>
      </c>
      <c r="X67" s="87">
        <f t="shared" si="79"/>
        <v>58</v>
      </c>
      <c r="Y67" s="92">
        <f t="shared" si="80"/>
        <v>1</v>
      </c>
      <c r="Z67" s="90">
        <f t="shared" si="81"/>
        <v>0</v>
      </c>
      <c r="AA67" s="90">
        <f t="shared" si="82"/>
        <v>0</v>
      </c>
      <c r="AB67" s="90">
        <f t="shared" si="83"/>
        <v>0</v>
      </c>
      <c r="AC67" s="4" t="str">
        <f t="shared" si="84"/>
        <v/>
      </c>
      <c r="AD67" s="91">
        <f t="shared" si="85"/>
        <v>0</v>
      </c>
      <c r="AE67" s="79" t="str">
        <f t="shared" si="86"/>
        <v>복</v>
      </c>
      <c r="AF67" s="79" t="str">
        <f t="shared" si="87"/>
        <v>4/2</v>
      </c>
      <c r="AH67" s="20" t="str">
        <f t="shared" si="67"/>
        <v>산운14단지경남아너스빌</v>
      </c>
      <c r="AI67" s="87">
        <f t="shared" ref="AI67:AI89" si="97">IF(E67="","",E67)</f>
        <v>58</v>
      </c>
      <c r="AJ67" s="79" t="str">
        <f t="shared" si="88"/>
        <v>A-</v>
      </c>
      <c r="AK67" s="79" t="s">
        <v>13</v>
      </c>
      <c r="AL67" s="79" t="s">
        <v>62</v>
      </c>
      <c r="AM67" s="79" t="s">
        <v>63</v>
      </c>
      <c r="AN67" s="79" t="str">
        <f t="shared" si="89"/>
        <v>C</v>
      </c>
      <c r="AO67" s="79" t="str">
        <f t="shared" si="90"/>
        <v/>
      </c>
      <c r="AP67" s="79" t="str">
        <f t="shared" si="91"/>
        <v/>
      </c>
      <c r="AQ67" s="79" t="str">
        <f t="shared" si="92"/>
        <v>O</v>
      </c>
      <c r="AR67" s="79" t="str">
        <f t="shared" si="93"/>
        <v>O</v>
      </c>
      <c r="AS67" s="79" t="s">
        <v>2</v>
      </c>
      <c r="AT67" s="79" t="str">
        <f t="shared" si="94"/>
        <v>X</v>
      </c>
      <c r="AU67" s="79" t="str">
        <f t="shared" si="95"/>
        <v>O</v>
      </c>
      <c r="AV67" s="79" t="str">
        <f t="shared" si="96"/>
        <v/>
      </c>
    </row>
    <row r="68" spans="1:48" x14ac:dyDescent="0.3">
      <c r="A68" s="9" t="s">
        <v>1228</v>
      </c>
      <c r="B68" s="10" t="s">
        <v>1685</v>
      </c>
      <c r="C68" s="88">
        <v>492</v>
      </c>
      <c r="D68" s="86">
        <v>194.2</v>
      </c>
      <c r="E68" s="87">
        <v>59</v>
      </c>
      <c r="F68" s="86">
        <v>153.1</v>
      </c>
      <c r="G68" s="17">
        <v>46</v>
      </c>
      <c r="H68" s="88">
        <v>3</v>
      </c>
      <c r="I68" s="89">
        <v>245000</v>
      </c>
      <c r="J68" s="89" t="s">
        <v>68</v>
      </c>
      <c r="K68" s="89"/>
      <c r="L68" s="89"/>
      <c r="M68" s="90">
        <f t="shared" si="74"/>
        <v>245000</v>
      </c>
      <c r="N68" s="4">
        <f t="shared" si="75"/>
        <v>0</v>
      </c>
      <c r="O68" s="91">
        <f t="shared" si="76"/>
        <v>4152.5423728813557</v>
      </c>
      <c r="P68" s="91">
        <f t="shared" si="77"/>
        <v>0</v>
      </c>
      <c r="Q68" s="79">
        <v>4</v>
      </c>
      <c r="R68" s="79">
        <v>3</v>
      </c>
      <c r="S68" s="79" t="s">
        <v>61</v>
      </c>
      <c r="T68" s="5" t="s">
        <v>304</v>
      </c>
      <c r="U68" s="9"/>
      <c r="W68" s="86">
        <f t="shared" si="78"/>
        <v>194.2</v>
      </c>
      <c r="X68" s="87">
        <f t="shared" si="79"/>
        <v>59</v>
      </c>
      <c r="Y68" s="92">
        <f t="shared" si="80"/>
        <v>3</v>
      </c>
      <c r="Z68" s="90">
        <f t="shared" si="81"/>
        <v>245000</v>
      </c>
      <c r="AA68" s="90">
        <f t="shared" si="82"/>
        <v>0</v>
      </c>
      <c r="AB68" s="90">
        <f t="shared" si="83"/>
        <v>245000</v>
      </c>
      <c r="AC68" s="4">
        <f t="shared" si="84"/>
        <v>0</v>
      </c>
      <c r="AD68" s="91">
        <f t="shared" si="85"/>
        <v>4152.5423728813557</v>
      </c>
      <c r="AE68" s="79" t="str">
        <f t="shared" si="86"/>
        <v>복</v>
      </c>
      <c r="AF68" s="79" t="str">
        <f t="shared" si="87"/>
        <v>4/3</v>
      </c>
      <c r="AH68" s="20" t="str">
        <f t="shared" si="67"/>
        <v>산운14단지경남아너스빌</v>
      </c>
      <c r="AI68" s="87">
        <f t="shared" si="97"/>
        <v>59</v>
      </c>
      <c r="AJ68" s="79" t="str">
        <f t="shared" si="88"/>
        <v>A-</v>
      </c>
      <c r="AK68" s="79" t="s">
        <v>13</v>
      </c>
      <c r="AL68" s="79" t="s">
        <v>62</v>
      </c>
      <c r="AM68" s="79" t="s">
        <v>63</v>
      </c>
      <c r="AN68" s="79" t="str">
        <f t="shared" si="89"/>
        <v>C</v>
      </c>
      <c r="AO68" s="79" t="str">
        <f t="shared" si="90"/>
        <v>X</v>
      </c>
      <c r="AP68" s="79" t="str">
        <f t="shared" si="91"/>
        <v>X</v>
      </c>
      <c r="AQ68" s="79" t="str">
        <f t="shared" si="92"/>
        <v>X</v>
      </c>
      <c r="AR68" s="79" t="str">
        <f t="shared" si="93"/>
        <v>X</v>
      </c>
      <c r="AS68" s="79" t="s">
        <v>2</v>
      </c>
      <c r="AT68" s="79" t="str">
        <f t="shared" si="94"/>
        <v>X</v>
      </c>
      <c r="AU68" s="79" t="str">
        <f t="shared" si="95"/>
        <v>O</v>
      </c>
      <c r="AV68" s="79" t="str">
        <f t="shared" si="96"/>
        <v>X</v>
      </c>
    </row>
    <row r="69" spans="1:48" x14ac:dyDescent="0.3">
      <c r="A69" s="9" t="s">
        <v>1228</v>
      </c>
      <c r="B69" s="10" t="s">
        <v>1685</v>
      </c>
      <c r="C69" s="88">
        <v>492</v>
      </c>
      <c r="D69" s="86">
        <v>234.3</v>
      </c>
      <c r="E69" s="87">
        <v>71</v>
      </c>
      <c r="F69" s="86">
        <v>184.6</v>
      </c>
      <c r="G69" s="17">
        <v>56</v>
      </c>
      <c r="H69" s="88">
        <v>3</v>
      </c>
      <c r="I69" s="89"/>
      <c r="J69" s="89"/>
      <c r="K69" s="89"/>
      <c r="L69" s="89"/>
      <c r="M69" s="90">
        <f t="shared" si="74"/>
        <v>0</v>
      </c>
      <c r="N69" s="4" t="str">
        <f t="shared" si="75"/>
        <v/>
      </c>
      <c r="O69" s="91">
        <f t="shared" si="76"/>
        <v>0</v>
      </c>
      <c r="P69" s="91">
        <f t="shared" si="77"/>
        <v>0</v>
      </c>
      <c r="Q69" s="79">
        <v>4</v>
      </c>
      <c r="R69" s="79">
        <v>2</v>
      </c>
      <c r="S69" s="79" t="s">
        <v>61</v>
      </c>
      <c r="T69" s="5" t="s">
        <v>305</v>
      </c>
      <c r="U69" s="9"/>
      <c r="W69" s="86">
        <f t="shared" si="78"/>
        <v>234.3</v>
      </c>
      <c r="X69" s="87">
        <f t="shared" si="79"/>
        <v>71</v>
      </c>
      <c r="Y69" s="92">
        <f t="shared" si="80"/>
        <v>3</v>
      </c>
      <c r="Z69" s="90">
        <f t="shared" si="81"/>
        <v>0</v>
      </c>
      <c r="AA69" s="90">
        <f t="shared" si="82"/>
        <v>0</v>
      </c>
      <c r="AB69" s="90">
        <f t="shared" si="83"/>
        <v>0</v>
      </c>
      <c r="AC69" s="4" t="str">
        <f t="shared" si="84"/>
        <v/>
      </c>
      <c r="AD69" s="91">
        <f t="shared" si="85"/>
        <v>0</v>
      </c>
      <c r="AE69" s="79" t="str">
        <f t="shared" si="86"/>
        <v>복</v>
      </c>
      <c r="AF69" s="79" t="str">
        <f t="shared" si="87"/>
        <v>4/2</v>
      </c>
      <c r="AH69" s="20" t="str">
        <f t="shared" ref="AH69:AH89" si="98">IF(A69="","",A69)</f>
        <v>산운14단지경남아너스빌</v>
      </c>
      <c r="AI69" s="87">
        <f t="shared" si="97"/>
        <v>71</v>
      </c>
      <c r="AJ69" s="79" t="str">
        <f t="shared" si="88"/>
        <v>A-</v>
      </c>
      <c r="AK69" s="79" t="s">
        <v>13</v>
      </c>
      <c r="AL69" s="79" t="s">
        <v>62</v>
      </c>
      <c r="AM69" s="79" t="s">
        <v>63</v>
      </c>
      <c r="AN69" s="79" t="str">
        <f t="shared" si="89"/>
        <v>C</v>
      </c>
      <c r="AO69" s="79" t="str">
        <f t="shared" si="90"/>
        <v/>
      </c>
      <c r="AP69" s="79" t="str">
        <f t="shared" si="91"/>
        <v/>
      </c>
      <c r="AQ69" s="79" t="str">
        <f t="shared" si="92"/>
        <v>O</v>
      </c>
      <c r="AR69" s="79" t="str">
        <f t="shared" si="93"/>
        <v>O</v>
      </c>
      <c r="AS69" s="79" t="s">
        <v>2</v>
      </c>
      <c r="AT69" s="79" t="str">
        <f t="shared" si="94"/>
        <v>X</v>
      </c>
      <c r="AU69" s="79" t="str">
        <f t="shared" si="95"/>
        <v>O</v>
      </c>
      <c r="AV69" s="79" t="str">
        <f t="shared" si="96"/>
        <v/>
      </c>
    </row>
    <row r="70" spans="1:48" x14ac:dyDescent="0.3">
      <c r="A70" s="9" t="s">
        <v>1228</v>
      </c>
      <c r="B70" s="10" t="s">
        <v>1685</v>
      </c>
      <c r="C70" s="88">
        <v>492</v>
      </c>
      <c r="D70" s="86">
        <v>234.5</v>
      </c>
      <c r="E70" s="87">
        <v>71</v>
      </c>
      <c r="F70" s="86">
        <v>184.8</v>
      </c>
      <c r="G70" s="17">
        <v>56</v>
      </c>
      <c r="H70" s="88">
        <v>1</v>
      </c>
      <c r="I70" s="89"/>
      <c r="J70" s="89"/>
      <c r="K70" s="89"/>
      <c r="L70" s="89"/>
      <c r="M70" s="90">
        <f t="shared" si="74"/>
        <v>0</v>
      </c>
      <c r="N70" s="4" t="str">
        <f t="shared" si="75"/>
        <v/>
      </c>
      <c r="O70" s="91">
        <f t="shared" si="76"/>
        <v>0</v>
      </c>
      <c r="P70" s="91">
        <f t="shared" si="77"/>
        <v>0</v>
      </c>
      <c r="Q70" s="79">
        <v>4</v>
      </c>
      <c r="R70" s="79">
        <v>2</v>
      </c>
      <c r="S70" s="79" t="s">
        <v>61</v>
      </c>
      <c r="T70" s="5" t="s">
        <v>306</v>
      </c>
      <c r="U70" s="9"/>
      <c r="W70" s="86">
        <f t="shared" si="78"/>
        <v>234.5</v>
      </c>
      <c r="X70" s="87">
        <f t="shared" si="79"/>
        <v>71</v>
      </c>
      <c r="Y70" s="92">
        <f t="shared" si="80"/>
        <v>1</v>
      </c>
      <c r="Z70" s="90">
        <f t="shared" si="81"/>
        <v>0</v>
      </c>
      <c r="AA70" s="90">
        <f t="shared" si="82"/>
        <v>0</v>
      </c>
      <c r="AB70" s="90">
        <f t="shared" si="83"/>
        <v>0</v>
      </c>
      <c r="AC70" s="4" t="str">
        <f t="shared" si="84"/>
        <v/>
      </c>
      <c r="AD70" s="91">
        <f t="shared" si="85"/>
        <v>0</v>
      </c>
      <c r="AE70" s="79" t="str">
        <f t="shared" si="86"/>
        <v>복</v>
      </c>
      <c r="AF70" s="79" t="str">
        <f t="shared" si="87"/>
        <v>4/2</v>
      </c>
      <c r="AH70" s="20" t="str">
        <f t="shared" si="98"/>
        <v>산운14단지경남아너스빌</v>
      </c>
      <c r="AI70" s="87">
        <f t="shared" si="97"/>
        <v>71</v>
      </c>
      <c r="AJ70" s="79" t="str">
        <f t="shared" si="88"/>
        <v>A-</v>
      </c>
      <c r="AK70" s="79" t="s">
        <v>13</v>
      </c>
      <c r="AL70" s="79" t="s">
        <v>62</v>
      </c>
      <c r="AM70" s="79" t="s">
        <v>63</v>
      </c>
      <c r="AN70" s="79" t="str">
        <f t="shared" si="89"/>
        <v>C</v>
      </c>
      <c r="AO70" s="79" t="str">
        <f t="shared" si="90"/>
        <v/>
      </c>
      <c r="AP70" s="79" t="str">
        <f t="shared" si="91"/>
        <v/>
      </c>
      <c r="AQ70" s="79" t="str">
        <f t="shared" si="92"/>
        <v>O</v>
      </c>
      <c r="AR70" s="79" t="str">
        <f t="shared" si="93"/>
        <v>O</v>
      </c>
      <c r="AS70" s="79" t="s">
        <v>2</v>
      </c>
      <c r="AT70" s="79" t="str">
        <f t="shared" si="94"/>
        <v>X</v>
      </c>
      <c r="AU70" s="79" t="str">
        <f t="shared" si="95"/>
        <v>O</v>
      </c>
      <c r="AV70" s="79" t="str">
        <f t="shared" si="96"/>
        <v/>
      </c>
    </row>
    <row r="71" spans="1:48" x14ac:dyDescent="0.3">
      <c r="A71" s="9"/>
      <c r="B71" s="79"/>
      <c r="C71" s="6"/>
      <c r="D71" s="9"/>
      <c r="E71" s="14"/>
      <c r="F71" s="86"/>
      <c r="G71" s="9"/>
      <c r="H71" s="9"/>
      <c r="I71" s="9"/>
      <c r="J71" s="9"/>
      <c r="K71" s="9"/>
      <c r="L71" s="9"/>
      <c r="M71" s="9"/>
      <c r="N71" s="9"/>
      <c r="O71" s="91"/>
      <c r="P71" s="91"/>
      <c r="Q71" s="87"/>
      <c r="R71" s="87"/>
      <c r="S71" s="9"/>
      <c r="T71" s="47"/>
      <c r="U71" s="9"/>
      <c r="W71" s="67" t="str">
        <f>$A$4&amp;" "&amp;A72&amp;"("&amp;B72&amp;","&amp;C72&amp;"^)"</f>
        <v>운중동 산운9단지노블랜드('08.12.,266^)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98"/>
        <v/>
      </c>
      <c r="AI71" s="106" t="str">
        <f t="shared" si="97"/>
        <v/>
      </c>
      <c r="AJ71" s="79"/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79"/>
    </row>
    <row r="72" spans="1:48" x14ac:dyDescent="0.3">
      <c r="A72" s="9" t="s">
        <v>1254</v>
      </c>
      <c r="B72" s="10" t="s">
        <v>1684</v>
      </c>
      <c r="C72" s="88">
        <v>266</v>
      </c>
      <c r="D72" s="86">
        <v>80.900000000000006</v>
      </c>
      <c r="E72" s="87">
        <v>24</v>
      </c>
      <c r="F72" s="86">
        <v>59.9</v>
      </c>
      <c r="G72" s="17">
        <v>18</v>
      </c>
      <c r="H72" s="88">
        <v>124</v>
      </c>
      <c r="I72" s="89"/>
      <c r="J72" s="89"/>
      <c r="K72" s="89"/>
      <c r="L72" s="89"/>
      <c r="M72" s="90">
        <f>I72-K72</f>
        <v>0</v>
      </c>
      <c r="N72" s="4" t="str">
        <f>IF(ISERROR(K72/I72),"",K72/I72)</f>
        <v/>
      </c>
      <c r="O72" s="91">
        <f>I72/E72</f>
        <v>0</v>
      </c>
      <c r="P72" s="91">
        <f>K72/E72</f>
        <v>0</v>
      </c>
      <c r="Q72" s="79">
        <v>3</v>
      </c>
      <c r="R72" s="79">
        <v>2</v>
      </c>
      <c r="S72" s="79" t="s">
        <v>72</v>
      </c>
      <c r="T72" s="5">
        <v>80</v>
      </c>
      <c r="U72" s="9"/>
      <c r="W72" s="86">
        <f t="shared" ref="W72:X74" si="99">D72</f>
        <v>80.900000000000006</v>
      </c>
      <c r="X72" s="87">
        <f t="shared" si="99"/>
        <v>24</v>
      </c>
      <c r="Y72" s="92">
        <f t="shared" ref="Y72:Z74" si="100">H72</f>
        <v>124</v>
      </c>
      <c r="Z72" s="90">
        <f t="shared" si="100"/>
        <v>0</v>
      </c>
      <c r="AA72" s="90">
        <f>K72</f>
        <v>0</v>
      </c>
      <c r="AB72" s="90">
        <f t="shared" ref="AB72:AD74" si="101">M72</f>
        <v>0</v>
      </c>
      <c r="AC72" s="4" t="str">
        <f t="shared" si="101"/>
        <v/>
      </c>
      <c r="AD72" s="91">
        <f t="shared" si="101"/>
        <v>0</v>
      </c>
      <c r="AE72" s="79" t="str">
        <f>S72</f>
        <v>계</v>
      </c>
      <c r="AF72" s="79" t="str">
        <f>Q72&amp;"/"&amp;R72</f>
        <v>3/2</v>
      </c>
      <c r="AH72" s="20" t="str">
        <f t="shared" si="98"/>
        <v>산운9단지노블랜드</v>
      </c>
      <c r="AI72" s="87">
        <f t="shared" si="97"/>
        <v>24</v>
      </c>
      <c r="AJ72" s="79" t="str">
        <f>IF(AI72="","",$AJ$2)</f>
        <v>A-</v>
      </c>
      <c r="AK72" s="79" t="s">
        <v>13</v>
      </c>
      <c r="AL72" s="79" t="s">
        <v>62</v>
      </c>
      <c r="AM72" s="79" t="s">
        <v>63</v>
      </c>
      <c r="AN72" s="79" t="str">
        <f>IF(AI72="","",$AN$2)</f>
        <v>C</v>
      </c>
      <c r="AO72" s="79" t="str">
        <f>IF(N72="","",IF(N72&gt;=$AO$1/100,"O","X"))</f>
        <v/>
      </c>
      <c r="AP72" s="79" t="str">
        <f>IF(I72="","",IF(I72&lt;=$AP$1,"O","X"))</f>
        <v/>
      </c>
      <c r="AQ72" s="79" t="str">
        <f>IF(O72="","",IF(O72&lt;=$AQ$1,"O","X"))</f>
        <v>O</v>
      </c>
      <c r="AR72" s="79" t="str">
        <f>IF(M72="","",IF(M72&lt;=$AR$1,"O","X"))</f>
        <v>O</v>
      </c>
      <c r="AS72" s="79" t="s">
        <v>2</v>
      </c>
      <c r="AT72" s="79" t="str">
        <f>IF(OR(F72="",AI72=""),"",IF(AND((F72&lt;=85),(AI72&gt;=15)),"O","X"))</f>
        <v>O</v>
      </c>
      <c r="AU72" s="79" t="str">
        <f>IF(C72="","",IF(C72&gt;=$AU$1,"O","X"))</f>
        <v>X</v>
      </c>
      <c r="AV72" s="79" t="str">
        <f>IF(AO72="","",IF(AND(AO72="O",AP72="O",AR72="O",AT72="O",AU72="O"),"후보","X"))</f>
        <v/>
      </c>
    </row>
    <row r="73" spans="1:48" x14ac:dyDescent="0.3">
      <c r="A73" s="9" t="s">
        <v>1254</v>
      </c>
      <c r="B73" s="10" t="s">
        <v>1684</v>
      </c>
      <c r="C73" s="88">
        <v>266</v>
      </c>
      <c r="D73" s="86">
        <v>108.9</v>
      </c>
      <c r="E73" s="87">
        <v>33</v>
      </c>
      <c r="F73" s="86">
        <v>85</v>
      </c>
      <c r="G73" s="17">
        <v>26</v>
      </c>
      <c r="H73" s="88">
        <v>107</v>
      </c>
      <c r="I73" s="89"/>
      <c r="J73" s="89"/>
      <c r="K73" s="89"/>
      <c r="L73" s="89"/>
      <c r="M73" s="90">
        <f>I73-K73</f>
        <v>0</v>
      </c>
      <c r="N73" s="4" t="str">
        <f>IF(ISERROR(K73/I73),"",K73/I73)</f>
        <v/>
      </c>
      <c r="O73" s="91">
        <f>I73/E73</f>
        <v>0</v>
      </c>
      <c r="P73" s="91">
        <f>K73/E73</f>
        <v>0</v>
      </c>
      <c r="Q73" s="79">
        <v>3</v>
      </c>
      <c r="R73" s="79">
        <v>2</v>
      </c>
      <c r="S73" s="79" t="s">
        <v>72</v>
      </c>
      <c r="T73" s="5" t="s">
        <v>161</v>
      </c>
      <c r="U73" s="9"/>
      <c r="W73" s="86">
        <f t="shared" si="99"/>
        <v>108.9</v>
      </c>
      <c r="X73" s="87">
        <f t="shared" si="99"/>
        <v>33</v>
      </c>
      <c r="Y73" s="92">
        <f t="shared" si="100"/>
        <v>107</v>
      </c>
      <c r="Z73" s="90">
        <f t="shared" si="100"/>
        <v>0</v>
      </c>
      <c r="AA73" s="90">
        <f>K73</f>
        <v>0</v>
      </c>
      <c r="AB73" s="90">
        <f t="shared" si="101"/>
        <v>0</v>
      </c>
      <c r="AC73" s="4" t="str">
        <f t="shared" si="101"/>
        <v/>
      </c>
      <c r="AD73" s="91">
        <f t="shared" si="101"/>
        <v>0</v>
      </c>
      <c r="AE73" s="79" t="str">
        <f>S73</f>
        <v>계</v>
      </c>
      <c r="AF73" s="79" t="str">
        <f>Q73&amp;"/"&amp;R73</f>
        <v>3/2</v>
      </c>
      <c r="AH73" s="20" t="str">
        <f t="shared" si="98"/>
        <v>산운9단지노블랜드</v>
      </c>
      <c r="AI73" s="87">
        <f t="shared" si="97"/>
        <v>33</v>
      </c>
      <c r="AJ73" s="79" t="str">
        <f>IF(AI73="","",$AJ$2)</f>
        <v>A-</v>
      </c>
      <c r="AK73" s="79" t="s">
        <v>13</v>
      </c>
      <c r="AL73" s="79" t="s">
        <v>62</v>
      </c>
      <c r="AM73" s="79" t="s">
        <v>63</v>
      </c>
      <c r="AN73" s="79" t="str">
        <f>IF(AI73="","",$AN$2)</f>
        <v>C</v>
      </c>
      <c r="AO73" s="79" t="str">
        <f>IF(N73="","",IF(N73&gt;=$AO$1/100,"O","X"))</f>
        <v/>
      </c>
      <c r="AP73" s="79" t="str">
        <f>IF(I73="","",IF(I73&lt;=$AP$1,"O","X"))</f>
        <v/>
      </c>
      <c r="AQ73" s="79" t="str">
        <f>IF(O73="","",IF(O73&lt;=$AQ$1,"O","X"))</f>
        <v>O</v>
      </c>
      <c r="AR73" s="79" t="str">
        <f>IF(M73="","",IF(M73&lt;=$AR$1,"O","X"))</f>
        <v>O</v>
      </c>
      <c r="AS73" s="79" t="s">
        <v>2</v>
      </c>
      <c r="AT73" s="79" t="str">
        <f>IF(OR(F73="",AI73=""),"",IF(AND((F73&lt;=85),(AI73&gt;=15)),"O","X"))</f>
        <v>O</v>
      </c>
      <c r="AU73" s="79" t="str">
        <f>IF(C73="","",IF(C73&gt;=$AU$1,"O","X"))</f>
        <v>X</v>
      </c>
      <c r="AV73" s="79" t="str">
        <f>IF(AO73="","",IF(AND(AO73="O",AP73="O",AR73="O",AT73="O",AU73="O"),"후보","X"))</f>
        <v/>
      </c>
    </row>
    <row r="74" spans="1:48" x14ac:dyDescent="0.3">
      <c r="A74" s="9" t="s">
        <v>1254</v>
      </c>
      <c r="B74" s="10" t="s">
        <v>1684</v>
      </c>
      <c r="C74" s="88">
        <v>266</v>
      </c>
      <c r="D74" s="86">
        <v>109</v>
      </c>
      <c r="E74" s="87">
        <v>33</v>
      </c>
      <c r="F74" s="86">
        <v>85</v>
      </c>
      <c r="G74" s="17">
        <v>26</v>
      </c>
      <c r="H74" s="88">
        <v>35</v>
      </c>
      <c r="I74" s="89"/>
      <c r="J74" s="89"/>
      <c r="K74" s="89"/>
      <c r="L74" s="89"/>
      <c r="M74" s="90">
        <f>I74-K74</f>
        <v>0</v>
      </c>
      <c r="N74" s="4" t="str">
        <f>IF(ISERROR(K74/I74),"",K74/I74)</f>
        <v/>
      </c>
      <c r="O74" s="91">
        <f>I74/E74</f>
        <v>0</v>
      </c>
      <c r="P74" s="91">
        <f>K74/E74</f>
        <v>0</v>
      </c>
      <c r="Q74" s="79">
        <v>3</v>
      </c>
      <c r="R74" s="79">
        <v>2</v>
      </c>
      <c r="S74" s="79" t="s">
        <v>72</v>
      </c>
      <c r="T74" s="5" t="s">
        <v>162</v>
      </c>
      <c r="U74" s="9"/>
      <c r="W74" s="86">
        <f t="shared" si="99"/>
        <v>109</v>
      </c>
      <c r="X74" s="87">
        <f t="shared" si="99"/>
        <v>33</v>
      </c>
      <c r="Y74" s="92">
        <f t="shared" si="100"/>
        <v>35</v>
      </c>
      <c r="Z74" s="90">
        <f t="shared" si="100"/>
        <v>0</v>
      </c>
      <c r="AA74" s="90">
        <f>K74</f>
        <v>0</v>
      </c>
      <c r="AB74" s="90">
        <f t="shared" si="101"/>
        <v>0</v>
      </c>
      <c r="AC74" s="4" t="str">
        <f t="shared" si="101"/>
        <v/>
      </c>
      <c r="AD74" s="91">
        <f t="shared" si="101"/>
        <v>0</v>
      </c>
      <c r="AE74" s="79" t="str">
        <f>S74</f>
        <v>계</v>
      </c>
      <c r="AF74" s="79" t="str">
        <f>Q74&amp;"/"&amp;R74</f>
        <v>3/2</v>
      </c>
      <c r="AH74" s="20" t="str">
        <f t="shared" si="98"/>
        <v>산운9단지노블랜드</v>
      </c>
      <c r="AI74" s="87">
        <f t="shared" si="97"/>
        <v>33</v>
      </c>
      <c r="AJ74" s="79" t="str">
        <f>IF(AI74="","",$AJ$2)</f>
        <v>A-</v>
      </c>
      <c r="AK74" s="79" t="s">
        <v>13</v>
      </c>
      <c r="AL74" s="79" t="s">
        <v>62</v>
      </c>
      <c r="AM74" s="79" t="s">
        <v>63</v>
      </c>
      <c r="AN74" s="79" t="str">
        <f>IF(AI74="","",$AN$2)</f>
        <v>C</v>
      </c>
      <c r="AO74" s="79" t="str">
        <f>IF(N74="","",IF(N74&gt;=$AO$1/100,"O","X"))</f>
        <v/>
      </c>
      <c r="AP74" s="79" t="str">
        <f>IF(I74="","",IF(I74&lt;=$AP$1,"O","X"))</f>
        <v/>
      </c>
      <c r="AQ74" s="79" t="str">
        <f>IF(O74="","",IF(O74&lt;=$AQ$1,"O","X"))</f>
        <v>O</v>
      </c>
      <c r="AR74" s="79" t="str">
        <f>IF(M74="","",IF(M74&lt;=$AR$1,"O","X"))</f>
        <v>O</v>
      </c>
      <c r="AS74" s="79" t="s">
        <v>2</v>
      </c>
      <c r="AT74" s="79" t="str">
        <f>IF(OR(F74="",AI74=""),"",IF(AND((F74&lt;=85),(AI74&gt;=15)),"O","X"))</f>
        <v>O</v>
      </c>
      <c r="AU74" s="79" t="str">
        <f>IF(C74="","",IF(C74&gt;=$AU$1,"O","X"))</f>
        <v>X</v>
      </c>
      <c r="AV74" s="79" t="str">
        <f>IF(AO74="","",IF(AND(AO74="O",AP74="O",AR74="O",AT74="O",AU74="O"),"후보","X"))</f>
        <v/>
      </c>
    </row>
    <row r="75" spans="1:48" x14ac:dyDescent="0.3">
      <c r="A75" s="9"/>
      <c r="B75" s="79"/>
      <c r="C75" s="6"/>
      <c r="D75" s="9"/>
      <c r="E75" s="14"/>
      <c r="F75" s="86"/>
      <c r="G75" s="9"/>
      <c r="H75" s="9"/>
      <c r="I75" s="9"/>
      <c r="J75" s="9"/>
      <c r="K75" s="9"/>
      <c r="L75" s="9"/>
      <c r="M75" s="9"/>
      <c r="N75" s="9"/>
      <c r="O75" s="91"/>
      <c r="P75" s="91"/>
      <c r="Q75" s="87"/>
      <c r="R75" s="87"/>
      <c r="S75" s="9"/>
      <c r="T75" s="47"/>
      <c r="U75" s="9"/>
      <c r="W75" s="67" t="str">
        <f>$A$4&amp;" "&amp;A76&amp;"("&amp;B76&amp;","&amp;C76&amp;"^)"</f>
        <v>운중동 산운11단지휴먼시아('09.07.,504^)</v>
      </c>
      <c r="X75" s="68"/>
      <c r="Y75" s="68"/>
      <c r="Z75" s="68"/>
      <c r="AA75" s="68"/>
      <c r="AB75" s="68"/>
      <c r="AC75" s="68"/>
      <c r="AD75" s="68"/>
      <c r="AE75" s="68"/>
      <c r="AF75" s="69"/>
      <c r="AH75" s="20" t="str">
        <f t="shared" si="98"/>
        <v/>
      </c>
      <c r="AI75" s="106" t="str">
        <f t="shared" si="97"/>
        <v/>
      </c>
      <c r="AJ75" s="79"/>
      <c r="AK75" s="79"/>
      <c r="AL75" s="79"/>
      <c r="AM75" s="79"/>
      <c r="AN75" s="79"/>
      <c r="AO75" s="79"/>
      <c r="AP75" s="79"/>
      <c r="AQ75" s="79"/>
      <c r="AR75" s="79"/>
      <c r="AS75" s="79"/>
      <c r="AT75" s="79"/>
      <c r="AU75" s="79"/>
      <c r="AV75" s="79"/>
    </row>
    <row r="76" spans="1:48" x14ac:dyDescent="0.3">
      <c r="A76" s="9" t="s">
        <v>1258</v>
      </c>
      <c r="B76" s="10" t="s">
        <v>1660</v>
      </c>
      <c r="C76" s="88">
        <v>504</v>
      </c>
      <c r="D76" s="86">
        <v>72.2</v>
      </c>
      <c r="E76" s="87">
        <v>22</v>
      </c>
      <c r="F76" s="86">
        <v>51.2</v>
      </c>
      <c r="G76" s="17">
        <v>15</v>
      </c>
      <c r="H76" s="88">
        <v>52</v>
      </c>
      <c r="I76" s="89"/>
      <c r="J76" s="89"/>
      <c r="K76" s="89"/>
      <c r="L76" s="89"/>
      <c r="M76" s="90">
        <f t="shared" ref="M76:M81" si="102">I76-K76</f>
        <v>0</v>
      </c>
      <c r="N76" s="4" t="str">
        <f t="shared" ref="N76:N81" si="103">IF(ISERROR(K76/I76),"",K76/I76)</f>
        <v/>
      </c>
      <c r="O76" s="91">
        <f t="shared" ref="O76:O81" si="104">I76/E76</f>
        <v>0</v>
      </c>
      <c r="P76" s="91">
        <f t="shared" ref="P76:P81" si="105">K76/E76</f>
        <v>0</v>
      </c>
      <c r="Q76" s="79">
        <v>2</v>
      </c>
      <c r="R76" s="79">
        <v>1</v>
      </c>
      <c r="S76" s="79" t="s">
        <v>61</v>
      </c>
      <c r="T76" s="5" t="s">
        <v>307</v>
      </c>
      <c r="U76" s="9"/>
      <c r="W76" s="86">
        <f t="shared" ref="W76:X81" si="106">D76</f>
        <v>72.2</v>
      </c>
      <c r="X76" s="87">
        <f t="shared" si="106"/>
        <v>22</v>
      </c>
      <c r="Y76" s="92">
        <f t="shared" ref="Y76:Z81" si="107">H76</f>
        <v>52</v>
      </c>
      <c r="Z76" s="90">
        <f t="shared" si="107"/>
        <v>0</v>
      </c>
      <c r="AA76" s="90">
        <f t="shared" ref="AA76:AA81" si="108">K76</f>
        <v>0</v>
      </c>
      <c r="AB76" s="90">
        <f t="shared" ref="AB76:AD81" si="109">M76</f>
        <v>0</v>
      </c>
      <c r="AC76" s="4" t="str">
        <f t="shared" si="109"/>
        <v/>
      </c>
      <c r="AD76" s="91">
        <f t="shared" si="109"/>
        <v>0</v>
      </c>
      <c r="AE76" s="79" t="str">
        <f t="shared" ref="AE76:AE81" si="110">S76</f>
        <v>복</v>
      </c>
      <c r="AF76" s="79" t="str">
        <f t="shared" ref="AF76:AF81" si="111">Q76&amp;"/"&amp;R76</f>
        <v>2/1</v>
      </c>
      <c r="AH76" s="20" t="str">
        <f t="shared" si="98"/>
        <v>산운11단지휴먼시아</v>
      </c>
      <c r="AI76" s="87">
        <f t="shared" si="97"/>
        <v>22</v>
      </c>
      <c r="AJ76" s="79" t="str">
        <f t="shared" ref="AJ76:AJ81" si="112">IF(AI76="","",$AJ$2)</f>
        <v>A-</v>
      </c>
      <c r="AK76" s="79" t="s">
        <v>13</v>
      </c>
      <c r="AL76" s="79" t="s">
        <v>62</v>
      </c>
      <c r="AM76" s="79" t="s">
        <v>63</v>
      </c>
      <c r="AN76" s="79" t="str">
        <f t="shared" ref="AN76:AN81" si="113">IF(AI76="","",$AN$2)</f>
        <v>C</v>
      </c>
      <c r="AO76" s="79" t="str">
        <f t="shared" ref="AO76:AO81" si="114">IF(N76="","",IF(N76&gt;=$AO$1/100,"O","X"))</f>
        <v/>
      </c>
      <c r="AP76" s="79" t="str">
        <f t="shared" ref="AP76:AP81" si="115">IF(I76="","",IF(I76&lt;=$AP$1,"O","X"))</f>
        <v/>
      </c>
      <c r="AQ76" s="79" t="str">
        <f t="shared" ref="AQ76:AQ81" si="116">IF(O76="","",IF(O76&lt;=$AQ$1,"O","X"))</f>
        <v>O</v>
      </c>
      <c r="AR76" s="79" t="str">
        <f t="shared" ref="AR76:AR81" si="117">IF(M76="","",IF(M76&lt;=$AR$1,"O","X"))</f>
        <v>O</v>
      </c>
      <c r="AS76" s="79" t="s">
        <v>2</v>
      </c>
      <c r="AT76" s="79" t="str">
        <f t="shared" ref="AT76:AT81" si="118">IF(OR(F76="",AI76=""),"",IF(AND((F76&lt;=85),(AI76&gt;=15)),"O","X"))</f>
        <v>O</v>
      </c>
      <c r="AU76" s="79" t="str">
        <f t="shared" ref="AU76:AU81" si="119">IF(C76="","",IF(C76&gt;=$AU$1,"O","X"))</f>
        <v>O</v>
      </c>
      <c r="AV76" s="79" t="str">
        <f t="shared" ref="AV76:AV81" si="120">IF(AO76="","",IF(AND(AO76="O",AP76="O",AR76="O",AT76="O",AU76="O"),"후보","X"))</f>
        <v/>
      </c>
    </row>
    <row r="77" spans="1:48" x14ac:dyDescent="0.3">
      <c r="A77" s="9" t="s">
        <v>1258</v>
      </c>
      <c r="B77" s="10" t="s">
        <v>1660</v>
      </c>
      <c r="C77" s="88">
        <v>504</v>
      </c>
      <c r="D77" s="86">
        <v>72.2</v>
      </c>
      <c r="E77" s="87">
        <v>22</v>
      </c>
      <c r="F77" s="86">
        <v>51.1</v>
      </c>
      <c r="G77" s="17">
        <v>15</v>
      </c>
      <c r="H77" s="88">
        <v>52</v>
      </c>
      <c r="I77" s="89"/>
      <c r="J77" s="89"/>
      <c r="K77" s="89"/>
      <c r="L77" s="89"/>
      <c r="M77" s="90">
        <f t="shared" si="102"/>
        <v>0</v>
      </c>
      <c r="N77" s="4" t="str">
        <f t="shared" si="103"/>
        <v/>
      </c>
      <c r="O77" s="91">
        <f t="shared" si="104"/>
        <v>0</v>
      </c>
      <c r="P77" s="91">
        <f t="shared" si="105"/>
        <v>0</v>
      </c>
      <c r="Q77" s="79">
        <v>2</v>
      </c>
      <c r="R77" s="79">
        <v>1</v>
      </c>
      <c r="S77" s="79" t="s">
        <v>61</v>
      </c>
      <c r="T77" s="5" t="s">
        <v>239</v>
      </c>
      <c r="U77" s="9"/>
      <c r="W77" s="86">
        <f t="shared" si="106"/>
        <v>72.2</v>
      </c>
      <c r="X77" s="87">
        <f t="shared" si="106"/>
        <v>22</v>
      </c>
      <c r="Y77" s="92">
        <f t="shared" si="107"/>
        <v>52</v>
      </c>
      <c r="Z77" s="90">
        <f t="shared" si="107"/>
        <v>0</v>
      </c>
      <c r="AA77" s="90">
        <f t="shared" si="108"/>
        <v>0</v>
      </c>
      <c r="AB77" s="90">
        <f t="shared" si="109"/>
        <v>0</v>
      </c>
      <c r="AC77" s="4" t="str">
        <f t="shared" si="109"/>
        <v/>
      </c>
      <c r="AD77" s="91">
        <f t="shared" si="109"/>
        <v>0</v>
      </c>
      <c r="AE77" s="79" t="str">
        <f t="shared" si="110"/>
        <v>복</v>
      </c>
      <c r="AF77" s="79" t="str">
        <f t="shared" si="111"/>
        <v>2/1</v>
      </c>
      <c r="AH77" s="20" t="str">
        <f t="shared" si="98"/>
        <v>산운11단지휴먼시아</v>
      </c>
      <c r="AI77" s="87">
        <f t="shared" si="97"/>
        <v>22</v>
      </c>
      <c r="AJ77" s="79" t="str">
        <f t="shared" si="112"/>
        <v>A-</v>
      </c>
      <c r="AK77" s="79" t="s">
        <v>13</v>
      </c>
      <c r="AL77" s="79" t="s">
        <v>62</v>
      </c>
      <c r="AM77" s="79" t="s">
        <v>63</v>
      </c>
      <c r="AN77" s="79" t="str">
        <f t="shared" si="113"/>
        <v>C</v>
      </c>
      <c r="AO77" s="79" t="str">
        <f t="shared" si="114"/>
        <v/>
      </c>
      <c r="AP77" s="79" t="str">
        <f t="shared" si="115"/>
        <v/>
      </c>
      <c r="AQ77" s="79" t="str">
        <f t="shared" si="116"/>
        <v>O</v>
      </c>
      <c r="AR77" s="79" t="str">
        <f t="shared" si="117"/>
        <v>O</v>
      </c>
      <c r="AS77" s="79" t="s">
        <v>2</v>
      </c>
      <c r="AT77" s="79" t="str">
        <f t="shared" si="118"/>
        <v>O</v>
      </c>
      <c r="AU77" s="79" t="str">
        <f t="shared" si="119"/>
        <v>O</v>
      </c>
      <c r="AV77" s="79" t="str">
        <f t="shared" si="120"/>
        <v/>
      </c>
    </row>
    <row r="78" spans="1:48" x14ac:dyDescent="0.3">
      <c r="A78" s="9" t="s">
        <v>1258</v>
      </c>
      <c r="B78" s="10" t="s">
        <v>1660</v>
      </c>
      <c r="C78" s="88">
        <v>504</v>
      </c>
      <c r="D78" s="86">
        <v>72.2</v>
      </c>
      <c r="E78" s="87">
        <v>22</v>
      </c>
      <c r="F78" s="86">
        <v>51.2</v>
      </c>
      <c r="G78" s="17">
        <v>15</v>
      </c>
      <c r="H78" s="88">
        <v>44</v>
      </c>
      <c r="I78" s="89"/>
      <c r="J78" s="89"/>
      <c r="K78" s="89"/>
      <c r="L78" s="89"/>
      <c r="M78" s="90">
        <f t="shared" si="102"/>
        <v>0</v>
      </c>
      <c r="N78" s="4" t="str">
        <f t="shared" si="103"/>
        <v/>
      </c>
      <c r="O78" s="91">
        <f t="shared" si="104"/>
        <v>0</v>
      </c>
      <c r="P78" s="91">
        <f t="shared" si="105"/>
        <v>0</v>
      </c>
      <c r="Q78" s="79">
        <v>2</v>
      </c>
      <c r="R78" s="79">
        <v>1</v>
      </c>
      <c r="S78" s="79" t="s">
        <v>61</v>
      </c>
      <c r="T78" s="5" t="s">
        <v>73</v>
      </c>
      <c r="U78" s="9"/>
      <c r="W78" s="86">
        <f t="shared" si="106"/>
        <v>72.2</v>
      </c>
      <c r="X78" s="87">
        <f t="shared" si="106"/>
        <v>22</v>
      </c>
      <c r="Y78" s="92">
        <f t="shared" si="107"/>
        <v>44</v>
      </c>
      <c r="Z78" s="90">
        <f t="shared" si="107"/>
        <v>0</v>
      </c>
      <c r="AA78" s="90">
        <f t="shared" si="108"/>
        <v>0</v>
      </c>
      <c r="AB78" s="90">
        <f t="shared" si="109"/>
        <v>0</v>
      </c>
      <c r="AC78" s="4" t="str">
        <f t="shared" si="109"/>
        <v/>
      </c>
      <c r="AD78" s="91">
        <f t="shared" si="109"/>
        <v>0</v>
      </c>
      <c r="AE78" s="79" t="str">
        <f t="shared" si="110"/>
        <v>복</v>
      </c>
      <c r="AF78" s="79" t="str">
        <f t="shared" si="111"/>
        <v>2/1</v>
      </c>
      <c r="AH78" s="20" t="str">
        <f t="shared" si="98"/>
        <v>산운11단지휴먼시아</v>
      </c>
      <c r="AI78" s="87">
        <f t="shared" si="97"/>
        <v>22</v>
      </c>
      <c r="AJ78" s="79" t="str">
        <f t="shared" si="112"/>
        <v>A-</v>
      </c>
      <c r="AK78" s="79" t="s">
        <v>13</v>
      </c>
      <c r="AL78" s="79" t="s">
        <v>62</v>
      </c>
      <c r="AM78" s="79" t="s">
        <v>63</v>
      </c>
      <c r="AN78" s="79" t="str">
        <f t="shared" si="113"/>
        <v>C</v>
      </c>
      <c r="AO78" s="79" t="str">
        <f t="shared" si="114"/>
        <v/>
      </c>
      <c r="AP78" s="79" t="str">
        <f t="shared" si="115"/>
        <v/>
      </c>
      <c r="AQ78" s="79" t="str">
        <f t="shared" si="116"/>
        <v>O</v>
      </c>
      <c r="AR78" s="79" t="str">
        <f t="shared" si="117"/>
        <v>O</v>
      </c>
      <c r="AS78" s="79" t="s">
        <v>2</v>
      </c>
      <c r="AT78" s="79" t="str">
        <f t="shared" si="118"/>
        <v>O</v>
      </c>
      <c r="AU78" s="79" t="str">
        <f t="shared" si="119"/>
        <v>O</v>
      </c>
      <c r="AV78" s="79" t="str">
        <f t="shared" si="120"/>
        <v/>
      </c>
    </row>
    <row r="79" spans="1:48" x14ac:dyDescent="0.3">
      <c r="A79" s="9" t="s">
        <v>1258</v>
      </c>
      <c r="B79" s="10" t="s">
        <v>1660</v>
      </c>
      <c r="C79" s="88">
        <v>504</v>
      </c>
      <c r="D79" s="86">
        <v>84.6</v>
      </c>
      <c r="E79" s="87">
        <v>26</v>
      </c>
      <c r="F79" s="86">
        <v>59.8</v>
      </c>
      <c r="G79" s="17">
        <v>18</v>
      </c>
      <c r="H79" s="88">
        <v>199</v>
      </c>
      <c r="I79" s="89"/>
      <c r="J79" s="89"/>
      <c r="K79" s="89"/>
      <c r="L79" s="89"/>
      <c r="M79" s="90">
        <f t="shared" si="102"/>
        <v>0</v>
      </c>
      <c r="N79" s="4" t="str">
        <f t="shared" si="103"/>
        <v/>
      </c>
      <c r="O79" s="91">
        <f t="shared" si="104"/>
        <v>0</v>
      </c>
      <c r="P79" s="91">
        <f t="shared" si="105"/>
        <v>0</v>
      </c>
      <c r="Q79" s="79">
        <v>3</v>
      </c>
      <c r="R79" s="79">
        <v>2</v>
      </c>
      <c r="S79" s="79" t="s">
        <v>72</v>
      </c>
      <c r="T79" s="5" t="s">
        <v>192</v>
      </c>
      <c r="U79" s="9"/>
      <c r="W79" s="86">
        <f t="shared" si="106"/>
        <v>84.6</v>
      </c>
      <c r="X79" s="87">
        <f t="shared" si="106"/>
        <v>26</v>
      </c>
      <c r="Y79" s="92">
        <f t="shared" si="107"/>
        <v>199</v>
      </c>
      <c r="Z79" s="90">
        <f t="shared" si="107"/>
        <v>0</v>
      </c>
      <c r="AA79" s="90">
        <f t="shared" si="108"/>
        <v>0</v>
      </c>
      <c r="AB79" s="90">
        <f t="shared" si="109"/>
        <v>0</v>
      </c>
      <c r="AC79" s="4" t="str">
        <f t="shared" si="109"/>
        <v/>
      </c>
      <c r="AD79" s="91">
        <f t="shared" si="109"/>
        <v>0</v>
      </c>
      <c r="AE79" s="79" t="str">
        <f t="shared" si="110"/>
        <v>계</v>
      </c>
      <c r="AF79" s="79" t="str">
        <f t="shared" si="111"/>
        <v>3/2</v>
      </c>
      <c r="AH79" s="20" t="str">
        <f t="shared" si="98"/>
        <v>산운11단지휴먼시아</v>
      </c>
      <c r="AI79" s="87">
        <f t="shared" si="97"/>
        <v>26</v>
      </c>
      <c r="AJ79" s="79" t="str">
        <f t="shared" si="112"/>
        <v>A-</v>
      </c>
      <c r="AK79" s="79" t="s">
        <v>13</v>
      </c>
      <c r="AL79" s="79" t="s">
        <v>62</v>
      </c>
      <c r="AM79" s="79" t="s">
        <v>63</v>
      </c>
      <c r="AN79" s="79" t="str">
        <f t="shared" si="113"/>
        <v>C</v>
      </c>
      <c r="AO79" s="79" t="str">
        <f t="shared" si="114"/>
        <v/>
      </c>
      <c r="AP79" s="79" t="str">
        <f t="shared" si="115"/>
        <v/>
      </c>
      <c r="AQ79" s="79" t="str">
        <f t="shared" si="116"/>
        <v>O</v>
      </c>
      <c r="AR79" s="79" t="str">
        <f t="shared" si="117"/>
        <v>O</v>
      </c>
      <c r="AS79" s="79" t="s">
        <v>2</v>
      </c>
      <c r="AT79" s="79" t="str">
        <f t="shared" si="118"/>
        <v>O</v>
      </c>
      <c r="AU79" s="79" t="str">
        <f t="shared" si="119"/>
        <v>O</v>
      </c>
      <c r="AV79" s="79" t="str">
        <f t="shared" si="120"/>
        <v/>
      </c>
    </row>
    <row r="80" spans="1:48" x14ac:dyDescent="0.3">
      <c r="A80" s="9" t="s">
        <v>1258</v>
      </c>
      <c r="B80" s="10" t="s">
        <v>1660</v>
      </c>
      <c r="C80" s="88">
        <v>504</v>
      </c>
      <c r="D80" s="86">
        <v>84.5</v>
      </c>
      <c r="E80" s="87">
        <v>26</v>
      </c>
      <c r="F80" s="86">
        <v>59.9</v>
      </c>
      <c r="G80" s="17">
        <v>18</v>
      </c>
      <c r="H80" s="88">
        <v>141</v>
      </c>
      <c r="I80" s="89"/>
      <c r="J80" s="89"/>
      <c r="K80" s="89"/>
      <c r="L80" s="89"/>
      <c r="M80" s="90">
        <f t="shared" si="102"/>
        <v>0</v>
      </c>
      <c r="N80" s="4" t="str">
        <f t="shared" si="103"/>
        <v/>
      </c>
      <c r="O80" s="91">
        <f t="shared" si="104"/>
        <v>0</v>
      </c>
      <c r="P80" s="91">
        <f t="shared" si="105"/>
        <v>0</v>
      </c>
      <c r="Q80" s="79">
        <v>3</v>
      </c>
      <c r="R80" s="79">
        <v>2</v>
      </c>
      <c r="S80" s="79" t="s">
        <v>72</v>
      </c>
      <c r="T80" s="5" t="s">
        <v>279</v>
      </c>
      <c r="U80" s="9"/>
      <c r="W80" s="86">
        <f t="shared" si="106"/>
        <v>84.5</v>
      </c>
      <c r="X80" s="87">
        <f t="shared" si="106"/>
        <v>26</v>
      </c>
      <c r="Y80" s="92">
        <f t="shared" si="107"/>
        <v>141</v>
      </c>
      <c r="Z80" s="90">
        <f t="shared" si="107"/>
        <v>0</v>
      </c>
      <c r="AA80" s="90">
        <f t="shared" si="108"/>
        <v>0</v>
      </c>
      <c r="AB80" s="90">
        <f t="shared" si="109"/>
        <v>0</v>
      </c>
      <c r="AC80" s="4" t="str">
        <f t="shared" si="109"/>
        <v/>
      </c>
      <c r="AD80" s="91">
        <f t="shared" si="109"/>
        <v>0</v>
      </c>
      <c r="AE80" s="79" t="str">
        <f t="shared" si="110"/>
        <v>계</v>
      </c>
      <c r="AF80" s="79" t="str">
        <f t="shared" si="111"/>
        <v>3/2</v>
      </c>
      <c r="AH80" s="20" t="str">
        <f t="shared" si="98"/>
        <v>산운11단지휴먼시아</v>
      </c>
      <c r="AI80" s="87">
        <f t="shared" si="97"/>
        <v>26</v>
      </c>
      <c r="AJ80" s="79" t="str">
        <f t="shared" si="112"/>
        <v>A-</v>
      </c>
      <c r="AK80" s="79" t="s">
        <v>13</v>
      </c>
      <c r="AL80" s="79" t="s">
        <v>62</v>
      </c>
      <c r="AM80" s="79" t="s">
        <v>63</v>
      </c>
      <c r="AN80" s="79" t="str">
        <f t="shared" si="113"/>
        <v>C</v>
      </c>
      <c r="AO80" s="79" t="str">
        <f t="shared" si="114"/>
        <v/>
      </c>
      <c r="AP80" s="79" t="str">
        <f t="shared" si="115"/>
        <v/>
      </c>
      <c r="AQ80" s="79" t="str">
        <f t="shared" si="116"/>
        <v>O</v>
      </c>
      <c r="AR80" s="79" t="str">
        <f t="shared" si="117"/>
        <v>O</v>
      </c>
      <c r="AS80" s="79" t="s">
        <v>2</v>
      </c>
      <c r="AT80" s="79" t="str">
        <f t="shared" si="118"/>
        <v>O</v>
      </c>
      <c r="AU80" s="79" t="str">
        <f t="shared" si="119"/>
        <v>O</v>
      </c>
      <c r="AV80" s="79" t="str">
        <f t="shared" si="120"/>
        <v/>
      </c>
    </row>
    <row r="81" spans="1:48" x14ac:dyDescent="0.3">
      <c r="A81" s="9" t="s">
        <v>1258</v>
      </c>
      <c r="B81" s="10" t="s">
        <v>1660</v>
      </c>
      <c r="C81" s="88">
        <v>504</v>
      </c>
      <c r="D81" s="86">
        <v>84.6</v>
      </c>
      <c r="E81" s="87">
        <v>26</v>
      </c>
      <c r="F81" s="86">
        <v>59.8</v>
      </c>
      <c r="G81" s="17">
        <v>18</v>
      </c>
      <c r="H81" s="88">
        <v>16</v>
      </c>
      <c r="I81" s="89"/>
      <c r="J81" s="89"/>
      <c r="K81" s="89"/>
      <c r="L81" s="89"/>
      <c r="M81" s="90">
        <f t="shared" si="102"/>
        <v>0</v>
      </c>
      <c r="N81" s="4" t="str">
        <f t="shared" si="103"/>
        <v/>
      </c>
      <c r="O81" s="91">
        <f t="shared" si="104"/>
        <v>0</v>
      </c>
      <c r="P81" s="91">
        <f t="shared" si="105"/>
        <v>0</v>
      </c>
      <c r="Q81" s="79">
        <v>3</v>
      </c>
      <c r="R81" s="79">
        <v>2</v>
      </c>
      <c r="S81" s="79" t="s">
        <v>72</v>
      </c>
      <c r="T81" s="5" t="s">
        <v>308</v>
      </c>
      <c r="U81" s="9"/>
      <c r="W81" s="86">
        <f t="shared" si="106"/>
        <v>84.6</v>
      </c>
      <c r="X81" s="87">
        <f t="shared" si="106"/>
        <v>26</v>
      </c>
      <c r="Y81" s="92">
        <f t="shared" si="107"/>
        <v>16</v>
      </c>
      <c r="Z81" s="90">
        <f t="shared" si="107"/>
        <v>0</v>
      </c>
      <c r="AA81" s="90">
        <f t="shared" si="108"/>
        <v>0</v>
      </c>
      <c r="AB81" s="90">
        <f t="shared" si="109"/>
        <v>0</v>
      </c>
      <c r="AC81" s="4" t="str">
        <f t="shared" si="109"/>
        <v/>
      </c>
      <c r="AD81" s="91">
        <f t="shared" si="109"/>
        <v>0</v>
      </c>
      <c r="AE81" s="79" t="str">
        <f t="shared" si="110"/>
        <v>계</v>
      </c>
      <c r="AF81" s="79" t="str">
        <f t="shared" si="111"/>
        <v>3/2</v>
      </c>
      <c r="AH81" s="20" t="str">
        <f t="shared" si="98"/>
        <v>산운11단지휴먼시아</v>
      </c>
      <c r="AI81" s="87">
        <f t="shared" si="97"/>
        <v>26</v>
      </c>
      <c r="AJ81" s="79" t="str">
        <f t="shared" si="112"/>
        <v>A-</v>
      </c>
      <c r="AK81" s="79" t="s">
        <v>13</v>
      </c>
      <c r="AL81" s="79" t="s">
        <v>62</v>
      </c>
      <c r="AM81" s="79" t="s">
        <v>63</v>
      </c>
      <c r="AN81" s="79" t="str">
        <f t="shared" si="113"/>
        <v>C</v>
      </c>
      <c r="AO81" s="79" t="str">
        <f t="shared" si="114"/>
        <v/>
      </c>
      <c r="AP81" s="79" t="str">
        <f t="shared" si="115"/>
        <v/>
      </c>
      <c r="AQ81" s="79" t="str">
        <f t="shared" si="116"/>
        <v>O</v>
      </c>
      <c r="AR81" s="79" t="str">
        <f t="shared" si="117"/>
        <v>O</v>
      </c>
      <c r="AS81" s="79" t="s">
        <v>2</v>
      </c>
      <c r="AT81" s="79" t="str">
        <f t="shared" si="118"/>
        <v>O</v>
      </c>
      <c r="AU81" s="79" t="str">
        <f t="shared" si="119"/>
        <v>O</v>
      </c>
      <c r="AV81" s="79" t="str">
        <f t="shared" si="120"/>
        <v/>
      </c>
    </row>
    <row r="82" spans="1:48" x14ac:dyDescent="0.3">
      <c r="A82" s="9"/>
      <c r="B82" s="79"/>
      <c r="C82" s="6"/>
      <c r="D82" s="9"/>
      <c r="E82" s="14"/>
      <c r="F82" s="86"/>
      <c r="G82" s="9"/>
      <c r="H82" s="9"/>
      <c r="I82" s="9"/>
      <c r="J82" s="9"/>
      <c r="K82" s="9"/>
      <c r="L82" s="9"/>
      <c r="M82" s="9"/>
      <c r="N82" s="9"/>
      <c r="O82" s="91"/>
      <c r="P82" s="91"/>
      <c r="Q82" s="87"/>
      <c r="R82" s="87"/>
      <c r="S82" s="9"/>
      <c r="T82" s="47"/>
      <c r="U82" s="9"/>
      <c r="W82" s="67" t="str">
        <f>$A$4&amp;" "&amp;A83&amp;"("&amp;B83&amp;","&amp;C83&amp;"^)"</f>
        <v>운중동 산운5단지필하우스('09.01.,268^)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98"/>
        <v/>
      </c>
      <c r="AI82" s="106" t="str">
        <f t="shared" si="97"/>
        <v/>
      </c>
      <c r="AJ82" s="79"/>
      <c r="AK82" s="79"/>
      <c r="AL82" s="79"/>
      <c r="AM82" s="79"/>
      <c r="AN82" s="79"/>
      <c r="AO82" s="79"/>
      <c r="AP82" s="79"/>
      <c r="AQ82" s="79"/>
      <c r="AR82" s="79"/>
      <c r="AS82" s="79"/>
      <c r="AT82" s="79"/>
      <c r="AU82" s="79"/>
      <c r="AV82" s="79"/>
    </row>
    <row r="83" spans="1:48" x14ac:dyDescent="0.3">
      <c r="A83" s="9" t="s">
        <v>1280</v>
      </c>
      <c r="B83" s="10" t="s">
        <v>1683</v>
      </c>
      <c r="C83" s="88">
        <v>268</v>
      </c>
      <c r="D83" s="86">
        <v>108</v>
      </c>
      <c r="E83" s="87">
        <v>33</v>
      </c>
      <c r="F83" s="86">
        <v>84.9</v>
      </c>
      <c r="G83" s="17">
        <v>26</v>
      </c>
      <c r="H83" s="88">
        <v>53</v>
      </c>
      <c r="I83" s="89"/>
      <c r="J83" s="89"/>
      <c r="K83" s="89"/>
      <c r="L83" s="89"/>
      <c r="M83" s="90">
        <f>I83-K83</f>
        <v>0</v>
      </c>
      <c r="N83" s="4" t="str">
        <f>IF(ISERROR(K83/I83),"",K83/I83)</f>
        <v/>
      </c>
      <c r="O83" s="91">
        <f>I83/E83</f>
        <v>0</v>
      </c>
      <c r="P83" s="91">
        <f>K83/E83</f>
        <v>0</v>
      </c>
      <c r="Q83" s="79">
        <v>3</v>
      </c>
      <c r="R83" s="79">
        <v>2</v>
      </c>
      <c r="S83" s="79" t="s">
        <v>72</v>
      </c>
      <c r="T83" s="5" t="s">
        <v>281</v>
      </c>
      <c r="U83" s="9"/>
      <c r="W83" s="86">
        <f t="shared" ref="W83:X86" si="121">D83</f>
        <v>108</v>
      </c>
      <c r="X83" s="87">
        <f t="shared" si="121"/>
        <v>33</v>
      </c>
      <c r="Y83" s="92">
        <f t="shared" ref="Y83:Z86" si="122">H83</f>
        <v>53</v>
      </c>
      <c r="Z83" s="90">
        <f t="shared" si="122"/>
        <v>0</v>
      </c>
      <c r="AA83" s="90">
        <f>K83</f>
        <v>0</v>
      </c>
      <c r="AB83" s="90">
        <f t="shared" ref="AB83:AD86" si="123">M83</f>
        <v>0</v>
      </c>
      <c r="AC83" s="4" t="str">
        <f t="shared" si="123"/>
        <v/>
      </c>
      <c r="AD83" s="91">
        <f t="shared" si="123"/>
        <v>0</v>
      </c>
      <c r="AE83" s="79" t="str">
        <f>S83</f>
        <v>계</v>
      </c>
      <c r="AF83" s="79" t="str">
        <f>Q83&amp;"/"&amp;R83</f>
        <v>3/2</v>
      </c>
      <c r="AH83" s="20" t="str">
        <f t="shared" si="98"/>
        <v>산운5단지필하우스</v>
      </c>
      <c r="AI83" s="87">
        <f t="shared" si="97"/>
        <v>33</v>
      </c>
      <c r="AJ83" s="79" t="str">
        <f>IF(AI83="","",$AJ$2)</f>
        <v>A-</v>
      </c>
      <c r="AK83" s="79" t="s">
        <v>13</v>
      </c>
      <c r="AL83" s="79" t="s">
        <v>62</v>
      </c>
      <c r="AM83" s="79" t="s">
        <v>63</v>
      </c>
      <c r="AN83" s="79" t="str">
        <f>IF(AI83="","",$AN$2)</f>
        <v>C</v>
      </c>
      <c r="AO83" s="79" t="str">
        <f>IF(N83="","",IF(N83&gt;=$AO$1/100,"O","X"))</f>
        <v/>
      </c>
      <c r="AP83" s="79" t="str">
        <f>IF(I83="","",IF(I83&lt;=$AP$1,"O","X"))</f>
        <v/>
      </c>
      <c r="AQ83" s="79" t="str">
        <f>IF(O83="","",IF(O83&lt;=$AQ$1,"O","X"))</f>
        <v>O</v>
      </c>
      <c r="AR83" s="79" t="str">
        <f>IF(M83="","",IF(M83&lt;=$AR$1,"O","X"))</f>
        <v>O</v>
      </c>
      <c r="AS83" s="79" t="s">
        <v>2</v>
      </c>
      <c r="AT83" s="79" t="str">
        <f>IF(OR(F83="",AI83=""),"",IF(AND((F83&lt;=85),(AI83&gt;=15)),"O","X"))</f>
        <v>O</v>
      </c>
      <c r="AU83" s="79" t="str">
        <f>IF(C83="","",IF(C83&gt;=$AU$1,"O","X"))</f>
        <v>X</v>
      </c>
      <c r="AV83" s="79" t="str">
        <f>IF(AO83="","",IF(AND(AO83="O",AP83="O",AR83="O",AT83="O",AU83="O"),"후보","X"))</f>
        <v/>
      </c>
    </row>
    <row r="84" spans="1:48" x14ac:dyDescent="0.3">
      <c r="A84" s="9" t="s">
        <v>1280</v>
      </c>
      <c r="B84" s="10" t="s">
        <v>1683</v>
      </c>
      <c r="C84" s="88">
        <v>268</v>
      </c>
      <c r="D84" s="86">
        <v>108.1</v>
      </c>
      <c r="E84" s="87">
        <v>33</v>
      </c>
      <c r="F84" s="86">
        <v>84.8</v>
      </c>
      <c r="G84" s="17">
        <v>26</v>
      </c>
      <c r="H84" s="88">
        <v>53</v>
      </c>
      <c r="I84" s="89"/>
      <c r="J84" s="89"/>
      <c r="K84" s="89"/>
      <c r="L84" s="89"/>
      <c r="M84" s="90">
        <f>I84-K84</f>
        <v>0</v>
      </c>
      <c r="N84" s="4" t="str">
        <f>IF(ISERROR(K84/I84),"",K84/I84)</f>
        <v/>
      </c>
      <c r="O84" s="91">
        <f>I84/E84</f>
        <v>0</v>
      </c>
      <c r="P84" s="91">
        <f>K84/E84</f>
        <v>0</v>
      </c>
      <c r="Q84" s="79">
        <v>3</v>
      </c>
      <c r="R84" s="79">
        <v>2</v>
      </c>
      <c r="S84" s="79" t="s">
        <v>72</v>
      </c>
      <c r="T84" s="5" t="s">
        <v>162</v>
      </c>
      <c r="U84" s="9"/>
      <c r="W84" s="86">
        <f t="shared" si="121"/>
        <v>108.1</v>
      </c>
      <c r="X84" s="87">
        <f t="shared" si="121"/>
        <v>33</v>
      </c>
      <c r="Y84" s="92">
        <f t="shared" si="122"/>
        <v>53</v>
      </c>
      <c r="Z84" s="90">
        <f t="shared" si="122"/>
        <v>0</v>
      </c>
      <c r="AA84" s="90">
        <f>K84</f>
        <v>0</v>
      </c>
      <c r="AB84" s="90">
        <f t="shared" si="123"/>
        <v>0</v>
      </c>
      <c r="AC84" s="4" t="str">
        <f t="shared" si="123"/>
        <v/>
      </c>
      <c r="AD84" s="91">
        <f t="shared" si="123"/>
        <v>0</v>
      </c>
      <c r="AE84" s="79" t="str">
        <f>S84</f>
        <v>계</v>
      </c>
      <c r="AF84" s="79" t="str">
        <f>Q84&amp;"/"&amp;R84</f>
        <v>3/2</v>
      </c>
      <c r="AH84" s="20" t="str">
        <f t="shared" si="98"/>
        <v>산운5단지필하우스</v>
      </c>
      <c r="AI84" s="87">
        <f t="shared" si="97"/>
        <v>33</v>
      </c>
      <c r="AJ84" s="79" t="str">
        <f>IF(AI84="","",$AJ$2)</f>
        <v>A-</v>
      </c>
      <c r="AK84" s="79" t="s">
        <v>13</v>
      </c>
      <c r="AL84" s="79" t="s">
        <v>62</v>
      </c>
      <c r="AM84" s="79" t="s">
        <v>63</v>
      </c>
      <c r="AN84" s="79" t="str">
        <f>IF(AI84="","",$AN$2)</f>
        <v>C</v>
      </c>
      <c r="AO84" s="79" t="str">
        <f>IF(N84="","",IF(N84&gt;=$AO$1/100,"O","X"))</f>
        <v/>
      </c>
      <c r="AP84" s="79" t="str">
        <f>IF(I84="","",IF(I84&lt;=$AP$1,"O","X"))</f>
        <v/>
      </c>
      <c r="AQ84" s="79" t="str">
        <f>IF(O84="","",IF(O84&lt;=$AQ$1,"O","X"))</f>
        <v>O</v>
      </c>
      <c r="AR84" s="79" t="str">
        <f>IF(M84="","",IF(M84&lt;=$AR$1,"O","X"))</f>
        <v>O</v>
      </c>
      <c r="AS84" s="79" t="s">
        <v>2</v>
      </c>
      <c r="AT84" s="79" t="str">
        <f>IF(OR(F84="",AI84=""),"",IF(AND((F84&lt;=85),(AI84&gt;=15)),"O","X"))</f>
        <v>O</v>
      </c>
      <c r="AU84" s="79" t="str">
        <f>IF(C84="","",IF(C84&gt;=$AU$1,"O","X"))</f>
        <v>X</v>
      </c>
      <c r="AV84" s="79" t="str">
        <f>IF(AO84="","",IF(AND(AO84="O",AP84="O",AR84="O",AT84="O",AU84="O"),"후보","X"))</f>
        <v/>
      </c>
    </row>
    <row r="85" spans="1:48" x14ac:dyDescent="0.3">
      <c r="A85" s="9" t="s">
        <v>1280</v>
      </c>
      <c r="B85" s="10" t="s">
        <v>1683</v>
      </c>
      <c r="C85" s="88">
        <v>268</v>
      </c>
      <c r="D85" s="86">
        <v>108.2</v>
      </c>
      <c r="E85" s="87">
        <v>33</v>
      </c>
      <c r="F85" s="86">
        <v>84.8</v>
      </c>
      <c r="G85" s="17">
        <v>26</v>
      </c>
      <c r="H85" s="88">
        <v>50</v>
      </c>
      <c r="I85" s="89"/>
      <c r="J85" s="89"/>
      <c r="K85" s="89"/>
      <c r="L85" s="89"/>
      <c r="M85" s="90">
        <f>I85-K85</f>
        <v>0</v>
      </c>
      <c r="N85" s="4" t="str">
        <f>IF(ISERROR(K85/I85),"",K85/I85)</f>
        <v/>
      </c>
      <c r="O85" s="91">
        <f>I85/E85</f>
        <v>0</v>
      </c>
      <c r="P85" s="91">
        <f>K85/E85</f>
        <v>0</v>
      </c>
      <c r="Q85" s="79">
        <v>3</v>
      </c>
      <c r="R85" s="79">
        <v>2</v>
      </c>
      <c r="S85" s="79" t="s">
        <v>72</v>
      </c>
      <c r="T85" s="5" t="s">
        <v>309</v>
      </c>
      <c r="U85" s="9"/>
      <c r="W85" s="86">
        <f t="shared" si="121"/>
        <v>108.2</v>
      </c>
      <c r="X85" s="87">
        <f t="shared" si="121"/>
        <v>33</v>
      </c>
      <c r="Y85" s="92">
        <f t="shared" si="122"/>
        <v>50</v>
      </c>
      <c r="Z85" s="90">
        <f t="shared" si="122"/>
        <v>0</v>
      </c>
      <c r="AA85" s="90">
        <f>K85</f>
        <v>0</v>
      </c>
      <c r="AB85" s="90">
        <f t="shared" si="123"/>
        <v>0</v>
      </c>
      <c r="AC85" s="4" t="str">
        <f t="shared" si="123"/>
        <v/>
      </c>
      <c r="AD85" s="91">
        <f t="shared" si="123"/>
        <v>0</v>
      </c>
      <c r="AE85" s="79" t="str">
        <f>S85</f>
        <v>계</v>
      </c>
      <c r="AF85" s="79" t="str">
        <f>Q85&amp;"/"&amp;R85</f>
        <v>3/2</v>
      </c>
      <c r="AH85" s="20" t="str">
        <f t="shared" si="98"/>
        <v>산운5단지필하우스</v>
      </c>
      <c r="AI85" s="87">
        <f t="shared" si="97"/>
        <v>33</v>
      </c>
      <c r="AJ85" s="79" t="str">
        <f>IF(AI85="","",$AJ$2)</f>
        <v>A-</v>
      </c>
      <c r="AK85" s="79" t="s">
        <v>13</v>
      </c>
      <c r="AL85" s="79" t="s">
        <v>62</v>
      </c>
      <c r="AM85" s="79" t="s">
        <v>63</v>
      </c>
      <c r="AN85" s="79" t="str">
        <f>IF(AI85="","",$AN$2)</f>
        <v>C</v>
      </c>
      <c r="AO85" s="79" t="str">
        <f>IF(N85="","",IF(N85&gt;=$AO$1/100,"O","X"))</f>
        <v/>
      </c>
      <c r="AP85" s="79" t="str">
        <f>IF(I85="","",IF(I85&lt;=$AP$1,"O","X"))</f>
        <v/>
      </c>
      <c r="AQ85" s="79" t="str">
        <f>IF(O85="","",IF(O85&lt;=$AQ$1,"O","X"))</f>
        <v>O</v>
      </c>
      <c r="AR85" s="79" t="str">
        <f>IF(M85="","",IF(M85&lt;=$AR$1,"O","X"))</f>
        <v>O</v>
      </c>
      <c r="AS85" s="79" t="s">
        <v>2</v>
      </c>
      <c r="AT85" s="79" t="str">
        <f>IF(OR(F85="",AI85=""),"",IF(AND((F85&lt;=85),(AI85&gt;=15)),"O","X"))</f>
        <v>O</v>
      </c>
      <c r="AU85" s="79" t="str">
        <f>IF(C85="","",IF(C85&gt;=$AU$1,"O","X"))</f>
        <v>X</v>
      </c>
      <c r="AV85" s="79" t="str">
        <f>IF(AO85="","",IF(AND(AO85="O",AP85="O",AR85="O",AT85="O",AU85="O"),"후보","X"))</f>
        <v/>
      </c>
    </row>
    <row r="86" spans="1:48" x14ac:dyDescent="0.3">
      <c r="A86" s="9" t="s">
        <v>1280</v>
      </c>
      <c r="B86" s="10" t="s">
        <v>1683</v>
      </c>
      <c r="C86" s="88">
        <v>268</v>
      </c>
      <c r="D86" s="86">
        <v>109.1</v>
      </c>
      <c r="E86" s="87">
        <v>33</v>
      </c>
      <c r="F86" s="86">
        <v>84.6</v>
      </c>
      <c r="G86" s="17">
        <v>26</v>
      </c>
      <c r="H86" s="88">
        <v>112</v>
      </c>
      <c r="I86" s="89"/>
      <c r="J86" s="89"/>
      <c r="K86" s="89"/>
      <c r="L86" s="89"/>
      <c r="M86" s="90">
        <f>I86-K86</f>
        <v>0</v>
      </c>
      <c r="N86" s="4" t="str">
        <f>IF(ISERROR(K86/I86),"",K86/I86)</f>
        <v/>
      </c>
      <c r="O86" s="91">
        <f>I86/E86</f>
        <v>0</v>
      </c>
      <c r="P86" s="91">
        <f>K86/E86</f>
        <v>0</v>
      </c>
      <c r="Q86" s="79">
        <v>3</v>
      </c>
      <c r="R86" s="79">
        <v>2</v>
      </c>
      <c r="S86" s="79" t="s">
        <v>72</v>
      </c>
      <c r="T86" s="5" t="s">
        <v>209</v>
      </c>
      <c r="U86" s="9"/>
      <c r="W86" s="86">
        <f t="shared" si="121"/>
        <v>109.1</v>
      </c>
      <c r="X86" s="87">
        <f t="shared" si="121"/>
        <v>33</v>
      </c>
      <c r="Y86" s="92">
        <f t="shared" si="122"/>
        <v>112</v>
      </c>
      <c r="Z86" s="90">
        <f t="shared" si="122"/>
        <v>0</v>
      </c>
      <c r="AA86" s="90">
        <f>K86</f>
        <v>0</v>
      </c>
      <c r="AB86" s="90">
        <f t="shared" si="123"/>
        <v>0</v>
      </c>
      <c r="AC86" s="4" t="str">
        <f t="shared" si="123"/>
        <v/>
      </c>
      <c r="AD86" s="91">
        <f t="shared" si="123"/>
        <v>0</v>
      </c>
      <c r="AE86" s="79" t="str">
        <f>S86</f>
        <v>계</v>
      </c>
      <c r="AF86" s="79" t="str">
        <f>Q86&amp;"/"&amp;R86</f>
        <v>3/2</v>
      </c>
      <c r="AH86" s="20" t="str">
        <f t="shared" si="98"/>
        <v>산운5단지필하우스</v>
      </c>
      <c r="AI86" s="87">
        <f t="shared" si="97"/>
        <v>33</v>
      </c>
      <c r="AJ86" s="79" t="str">
        <f>IF(AI86="","",$AJ$2)</f>
        <v>A-</v>
      </c>
      <c r="AK86" s="79" t="s">
        <v>13</v>
      </c>
      <c r="AL86" s="79" t="s">
        <v>62</v>
      </c>
      <c r="AM86" s="79" t="s">
        <v>63</v>
      </c>
      <c r="AN86" s="79" t="str">
        <f>IF(AI86="","",$AN$2)</f>
        <v>C</v>
      </c>
      <c r="AO86" s="79" t="str">
        <f>IF(N86="","",IF(N86&gt;=$AO$1/100,"O","X"))</f>
        <v/>
      </c>
      <c r="AP86" s="79" t="str">
        <f>IF(I86="","",IF(I86&lt;=$AP$1,"O","X"))</f>
        <v/>
      </c>
      <c r="AQ86" s="79" t="str">
        <f>IF(O86="","",IF(O86&lt;=$AQ$1,"O","X"))</f>
        <v>O</v>
      </c>
      <c r="AR86" s="79" t="str">
        <f>IF(M86="","",IF(M86&lt;=$AR$1,"O","X"))</f>
        <v>O</v>
      </c>
      <c r="AS86" s="79" t="s">
        <v>2</v>
      </c>
      <c r="AT86" s="79" t="str">
        <f>IF(OR(F86="",AI86=""),"",IF(AND((F86&lt;=85),(AI86&gt;=15)),"O","X"))</f>
        <v>O</v>
      </c>
      <c r="AU86" s="79" t="str">
        <f>IF(C86="","",IF(C86&gt;=$AU$1,"O","X"))</f>
        <v>X</v>
      </c>
      <c r="AV86" s="79" t="str">
        <f>IF(AO86="","",IF(AND(AO86="O",AP86="O",AR86="O",AT86="O",AU86="O"),"후보","X"))</f>
        <v/>
      </c>
    </row>
    <row r="87" spans="1:48" x14ac:dyDescent="0.3">
      <c r="A87" s="9"/>
      <c r="B87" s="79"/>
      <c r="C87" s="6"/>
      <c r="D87" s="9"/>
      <c r="E87" s="14"/>
      <c r="F87" s="86"/>
      <c r="G87" s="9"/>
      <c r="H87" s="9"/>
      <c r="I87" s="9"/>
      <c r="J87" s="9"/>
      <c r="K87" s="9"/>
      <c r="L87" s="9"/>
      <c r="M87" s="9"/>
      <c r="N87" s="9"/>
      <c r="O87" s="91"/>
      <c r="P87" s="91"/>
      <c r="Q87" s="87"/>
      <c r="R87" s="87"/>
      <c r="S87" s="9"/>
      <c r="T87" s="47"/>
      <c r="U87" s="9"/>
      <c r="W87" s="67" t="str">
        <f>$A$4&amp;" "&amp;A88&amp;"("&amp;B88&amp;","&amp;C88&amp;"^)"</f>
        <v>운중동 산운4단지리가('09.02.,222^)</v>
      </c>
      <c r="X87" s="68"/>
      <c r="Y87" s="68"/>
      <c r="Z87" s="68"/>
      <c r="AA87" s="68"/>
      <c r="AB87" s="68"/>
      <c r="AC87" s="68"/>
      <c r="AD87" s="68"/>
      <c r="AE87" s="68"/>
      <c r="AF87" s="69"/>
      <c r="AH87" s="20" t="str">
        <f t="shared" si="98"/>
        <v/>
      </c>
      <c r="AI87" s="106" t="str">
        <f t="shared" si="97"/>
        <v/>
      </c>
      <c r="AJ87" s="79"/>
      <c r="AK87" s="79"/>
      <c r="AL87" s="79"/>
      <c r="AM87" s="79"/>
      <c r="AN87" s="79"/>
      <c r="AO87" s="79"/>
      <c r="AP87" s="79"/>
      <c r="AQ87" s="79"/>
      <c r="AR87" s="79"/>
      <c r="AS87" s="79"/>
      <c r="AT87" s="79"/>
      <c r="AU87" s="79"/>
      <c r="AV87" s="79"/>
    </row>
    <row r="88" spans="1:48" x14ac:dyDescent="0.3">
      <c r="A88" s="9" t="s">
        <v>1307</v>
      </c>
      <c r="B88" s="10" t="s">
        <v>1661</v>
      </c>
      <c r="C88" s="88">
        <v>222</v>
      </c>
      <c r="D88" s="86">
        <v>108.8</v>
      </c>
      <c r="E88" s="87">
        <v>33</v>
      </c>
      <c r="F88" s="86">
        <v>84.9</v>
      </c>
      <c r="G88" s="17">
        <v>26</v>
      </c>
      <c r="H88" s="88">
        <v>148</v>
      </c>
      <c r="I88" s="89"/>
      <c r="J88" s="89"/>
      <c r="K88" s="89"/>
      <c r="L88" s="89"/>
      <c r="M88" s="90">
        <f>I88-K88</f>
        <v>0</v>
      </c>
      <c r="N88" s="4" t="str">
        <f>IF(ISERROR(K88/I88),"",K88/I88)</f>
        <v/>
      </c>
      <c r="O88" s="91">
        <f>I88/E88</f>
        <v>0</v>
      </c>
      <c r="P88" s="91">
        <f>K88/E88</f>
        <v>0</v>
      </c>
      <c r="Q88" s="79">
        <v>3</v>
      </c>
      <c r="R88" s="79">
        <v>2</v>
      </c>
      <c r="S88" s="79" t="s">
        <v>72</v>
      </c>
      <c r="T88" s="5" t="s">
        <v>161</v>
      </c>
      <c r="U88" s="9"/>
      <c r="W88" s="86">
        <f>D88</f>
        <v>108.8</v>
      </c>
      <c r="X88" s="87">
        <f>E88</f>
        <v>33</v>
      </c>
      <c r="Y88" s="92">
        <f>H88</f>
        <v>148</v>
      </c>
      <c r="Z88" s="90">
        <f>I88</f>
        <v>0</v>
      </c>
      <c r="AA88" s="90">
        <f>K88</f>
        <v>0</v>
      </c>
      <c r="AB88" s="90">
        <f t="shared" ref="AB88:AD89" si="124">M88</f>
        <v>0</v>
      </c>
      <c r="AC88" s="4" t="str">
        <f t="shared" si="124"/>
        <v/>
      </c>
      <c r="AD88" s="91">
        <f t="shared" si="124"/>
        <v>0</v>
      </c>
      <c r="AE88" s="79" t="str">
        <f>S88</f>
        <v>계</v>
      </c>
      <c r="AF88" s="79" t="str">
        <f>Q88&amp;"/"&amp;R88</f>
        <v>3/2</v>
      </c>
      <c r="AH88" s="20" t="str">
        <f t="shared" si="98"/>
        <v>산운4단지리가</v>
      </c>
      <c r="AI88" s="87">
        <f t="shared" si="97"/>
        <v>33</v>
      </c>
      <c r="AJ88" s="79" t="str">
        <f>IF(AI88="","",$AJ$2)</f>
        <v>A-</v>
      </c>
      <c r="AK88" s="79" t="s">
        <v>13</v>
      </c>
      <c r="AL88" s="79" t="s">
        <v>62</v>
      </c>
      <c r="AM88" s="79" t="s">
        <v>63</v>
      </c>
      <c r="AN88" s="79" t="str">
        <f>IF(AI88="","",$AN$2)</f>
        <v>C</v>
      </c>
      <c r="AO88" s="79" t="str">
        <f>IF(N88="","",IF(N88&gt;=$AO$1/100,"O","X"))</f>
        <v/>
      </c>
      <c r="AP88" s="79" t="str">
        <f>IF(I88="","",IF(I88&lt;=$AP$1,"O","X"))</f>
        <v/>
      </c>
      <c r="AQ88" s="79" t="str">
        <f>IF(O88="","",IF(O88&lt;=$AQ$1,"O","X"))</f>
        <v>O</v>
      </c>
      <c r="AR88" s="79" t="str">
        <f>IF(M88="","",IF(M88&lt;=$AR$1,"O","X"))</f>
        <v>O</v>
      </c>
      <c r="AS88" s="79" t="s">
        <v>2</v>
      </c>
      <c r="AT88" s="79" t="str">
        <f>IF(OR(F88="",AI88=""),"",IF(AND((F88&lt;=85),(AI88&gt;=15)),"O","X"))</f>
        <v>O</v>
      </c>
      <c r="AU88" s="79" t="str">
        <f>IF(C88="","",IF(C88&gt;=$AU$1,"O","X"))</f>
        <v>X</v>
      </c>
      <c r="AV88" s="79" t="str">
        <f>IF(AO88="","",IF(AND(AO88="O",AP88="O",AR88="O",AT88="O",AU88="O"),"후보","X"))</f>
        <v/>
      </c>
    </row>
    <row r="89" spans="1:48" x14ac:dyDescent="0.3">
      <c r="A89" s="9" t="s">
        <v>1307</v>
      </c>
      <c r="B89" s="10" t="s">
        <v>1661</v>
      </c>
      <c r="C89" s="88">
        <v>222</v>
      </c>
      <c r="D89" s="86">
        <v>109.9</v>
      </c>
      <c r="E89" s="87">
        <v>33</v>
      </c>
      <c r="F89" s="86">
        <v>84.9</v>
      </c>
      <c r="G89" s="17">
        <v>26</v>
      </c>
      <c r="H89" s="88">
        <v>74</v>
      </c>
      <c r="I89" s="89"/>
      <c r="J89" s="89"/>
      <c r="K89" s="89"/>
      <c r="L89" s="89"/>
      <c r="M89" s="90">
        <f>I89-K89</f>
        <v>0</v>
      </c>
      <c r="N89" s="4" t="str">
        <f>IF(ISERROR(K89/I89),"",K89/I89)</f>
        <v/>
      </c>
      <c r="O89" s="91">
        <f>I89/E89</f>
        <v>0</v>
      </c>
      <c r="P89" s="91">
        <f>K89/E89</f>
        <v>0</v>
      </c>
      <c r="Q89" s="79">
        <v>3</v>
      </c>
      <c r="R89" s="79">
        <v>2</v>
      </c>
      <c r="S89" s="79" t="s">
        <v>72</v>
      </c>
      <c r="T89" s="5" t="s">
        <v>102</v>
      </c>
      <c r="U89" s="9"/>
      <c r="W89" s="86">
        <f>D89</f>
        <v>109.9</v>
      </c>
      <c r="X89" s="87">
        <f>E89</f>
        <v>33</v>
      </c>
      <c r="Y89" s="92">
        <f>H89</f>
        <v>74</v>
      </c>
      <c r="Z89" s="90">
        <f>I89</f>
        <v>0</v>
      </c>
      <c r="AA89" s="90">
        <f>K89</f>
        <v>0</v>
      </c>
      <c r="AB89" s="90">
        <f t="shared" si="124"/>
        <v>0</v>
      </c>
      <c r="AC89" s="4" t="str">
        <f t="shared" si="124"/>
        <v/>
      </c>
      <c r="AD89" s="91">
        <f t="shared" si="124"/>
        <v>0</v>
      </c>
      <c r="AE89" s="79" t="str">
        <f>S89</f>
        <v>계</v>
      </c>
      <c r="AF89" s="79" t="str">
        <f>Q89&amp;"/"&amp;R89</f>
        <v>3/2</v>
      </c>
      <c r="AH89" s="20" t="str">
        <f t="shared" si="98"/>
        <v>산운4단지리가</v>
      </c>
      <c r="AI89" s="87">
        <f t="shared" si="97"/>
        <v>33</v>
      </c>
      <c r="AJ89" s="79" t="str">
        <f>IF(AI89="","",$AJ$2)</f>
        <v>A-</v>
      </c>
      <c r="AK89" s="79" t="s">
        <v>13</v>
      </c>
      <c r="AL89" s="79" t="s">
        <v>62</v>
      </c>
      <c r="AM89" s="79" t="s">
        <v>63</v>
      </c>
      <c r="AN89" s="79" t="str">
        <f>IF(AI89="","",$AN$2)</f>
        <v>C</v>
      </c>
      <c r="AO89" s="79" t="str">
        <f>IF(N89="","",IF(N89&gt;=$AO$1/100,"O","X"))</f>
        <v/>
      </c>
      <c r="AP89" s="79" t="str">
        <f>IF(I89="","",IF(I89&lt;=$AP$1,"O","X"))</f>
        <v/>
      </c>
      <c r="AQ89" s="79" t="str">
        <f>IF(O89="","",IF(O89&lt;=$AQ$1,"O","X"))</f>
        <v>O</v>
      </c>
      <c r="AR89" s="79" t="str">
        <f>IF(M89="","",IF(M89&lt;=$AR$1,"O","X"))</f>
        <v>O</v>
      </c>
      <c r="AS89" s="79" t="s">
        <v>2</v>
      </c>
      <c r="AT89" s="79" t="str">
        <f>IF(OR(F89="",AI89=""),"",IF(AND((F89&lt;=85),(AI89&gt;=15)),"O","X"))</f>
        <v>O</v>
      </c>
      <c r="AU89" s="79" t="str">
        <f>IF(C89="","",IF(C89&gt;=$AU$1,"O","X"))</f>
        <v>X</v>
      </c>
      <c r="AV89" s="79" t="str">
        <f>IF(AO89="","",IF(AND(AO89="O",AP89="O",AR89="O",AT89="O",AU89="O"),"후보","X"))</f>
        <v/>
      </c>
    </row>
  </sheetData>
  <mergeCells count="1">
    <mergeCell ref="AJ1:AN1"/>
  </mergeCells>
  <phoneticPr fontId="2" type="noConversion"/>
  <conditionalFormatting sqref="AV4:AV6">
    <cfRule type="expression" dxfId="8391" priority="1457">
      <formula>AV4="X"</formula>
    </cfRule>
    <cfRule type="expression" dxfId="8390" priority="1458">
      <formula>AV4="후보"</formula>
    </cfRule>
  </conditionalFormatting>
  <conditionalFormatting sqref="AC1:AC2 AC4:AC6 N4:N5">
    <cfRule type="cellIs" dxfId="8389" priority="1454" operator="greaterThan">
      <formula>0.9</formula>
    </cfRule>
    <cfRule type="cellIs" dxfId="8388" priority="1455" operator="greaterThan">
      <formula>0.85</formula>
    </cfRule>
  </conditionalFormatting>
  <conditionalFormatting sqref="N1:N2">
    <cfRule type="cellIs" dxfId="8387" priority="1452" operator="greaterThan">
      <formula>0.9</formula>
    </cfRule>
    <cfRule type="cellIs" dxfId="8386" priority="1453" operator="greaterThan">
      <formula>0.85</formula>
    </cfRule>
  </conditionalFormatting>
  <conditionalFormatting sqref="N6">
    <cfRule type="cellIs" dxfId="8385" priority="1450" operator="greaterThan">
      <formula>0.9</formula>
    </cfRule>
    <cfRule type="cellIs" dxfId="8384" priority="1451" operator="greaterThan">
      <formula>0.85</formula>
    </cfRule>
  </conditionalFormatting>
  <conditionalFormatting sqref="E6">
    <cfRule type="expression" dxfId="8383" priority="1446">
      <formula>AND(IF(OR($Q6=1,$Q6=2),1,0),IF($X6&lt;=20,1,0))</formula>
    </cfRule>
    <cfRule type="expression" dxfId="8382" priority="1447">
      <formula>AND(IF($Q6=2,1,0),IF($X6&lt;30,1,0))</formula>
    </cfRule>
    <cfRule type="expression" dxfId="8381" priority="1448">
      <formula>AND(IF($Q6=3,1,0),IF($X6&lt;30,1,0))</formula>
    </cfRule>
    <cfRule type="expression" dxfId="8380" priority="1449">
      <formula>AND(IF($Q6=3,1,IF($Q6=4,1,0)),IF($F6&lt;=85,1,0))</formula>
    </cfRule>
  </conditionalFormatting>
  <conditionalFormatting sqref="X6">
    <cfRule type="expression" dxfId="8379" priority="1442">
      <formula>AND(IF(OR($Q6=1,$Q6=2),1,0),IF($X6&lt;=20,1,0))</formula>
    </cfRule>
    <cfRule type="expression" dxfId="8378" priority="1443">
      <formula>AND(IF($Q6=2,1,0),IF($X6&lt;30,1,0))</formula>
    </cfRule>
    <cfRule type="expression" dxfId="8377" priority="1444">
      <formula>AND(IF($Q6=3,1,0),IF($X6&lt;30,1,0))</formula>
    </cfRule>
    <cfRule type="expression" dxfId="8376" priority="1445">
      <formula>AND(IF($Q6=3,1,IF($Q6=4,1,0)),IF($F6&lt;=85,1,0))</formula>
    </cfRule>
  </conditionalFormatting>
  <conditionalFormatting sqref="AI6">
    <cfRule type="expression" dxfId="8375" priority="1438">
      <formula>AND(IF(OR($Q6=1,$Q6=2),1,0),IF($X6&lt;=20,1,0))</formula>
    </cfRule>
    <cfRule type="expression" dxfId="8374" priority="1439">
      <formula>AND(IF($Q6=2,1,0),IF($X6&lt;30,1,0))</formula>
    </cfRule>
    <cfRule type="expression" dxfId="8373" priority="1440">
      <formula>AND(IF($Q6=3,1,0),IF($X6&lt;30,1,0))</formula>
    </cfRule>
    <cfRule type="expression" dxfId="8372" priority="1441">
      <formula>AND(IF($Q6=3,1,IF($Q6=4,1,0)),IF($F6&lt;=85,1,0))</formula>
    </cfRule>
  </conditionalFormatting>
  <conditionalFormatting sqref="AV7">
    <cfRule type="expression" dxfId="8371" priority="1436">
      <formula>AV7="X"</formula>
    </cfRule>
    <cfRule type="expression" dxfId="8370" priority="1437">
      <formula>AV7="후보"</formula>
    </cfRule>
  </conditionalFormatting>
  <conditionalFormatting sqref="AC7">
    <cfRule type="cellIs" dxfId="8369" priority="1433" operator="greaterThan">
      <formula>0.9</formula>
    </cfRule>
    <cfRule type="cellIs" dxfId="8368" priority="1434" operator="greaterThan">
      <formula>0.85</formula>
    </cfRule>
  </conditionalFormatting>
  <conditionalFormatting sqref="N7">
    <cfRule type="cellIs" dxfId="8367" priority="1431" operator="greaterThan">
      <formula>0.9</formula>
    </cfRule>
    <cfRule type="cellIs" dxfId="8366" priority="1432" operator="greaterThan">
      <formula>0.85</formula>
    </cfRule>
  </conditionalFormatting>
  <conditionalFormatting sqref="E7">
    <cfRule type="expression" dxfId="8365" priority="1427">
      <formula>AND(IF(OR($Q7=1,$Q7=2),1,0),IF($X7&lt;=20,1,0))</formula>
    </cfRule>
    <cfRule type="expression" dxfId="8364" priority="1428">
      <formula>AND(IF($Q7=2,1,0),IF($X7&lt;30,1,0))</formula>
    </cfRule>
    <cfRule type="expression" dxfId="8363" priority="1429">
      <formula>AND(IF($Q7=3,1,0),IF($X7&lt;30,1,0))</formula>
    </cfRule>
    <cfRule type="expression" dxfId="8362" priority="1430">
      <formula>AND(IF($Q7=3,1,IF($Q7=4,1,0)),IF($F7&lt;=85,1,0))</formula>
    </cfRule>
  </conditionalFormatting>
  <conditionalFormatting sqref="X7">
    <cfRule type="expression" dxfId="8361" priority="1423">
      <formula>AND(IF(OR($Q7=1,$Q7=2),1,0),IF($X7&lt;=20,1,0))</formula>
    </cfRule>
    <cfRule type="expression" dxfId="8360" priority="1424">
      <formula>AND(IF($Q7=2,1,0),IF($X7&lt;30,1,0))</formula>
    </cfRule>
    <cfRule type="expression" dxfId="8359" priority="1425">
      <formula>AND(IF($Q7=3,1,0),IF($X7&lt;30,1,0))</formula>
    </cfRule>
    <cfRule type="expression" dxfId="8358" priority="1426">
      <formula>AND(IF($Q7=3,1,IF($Q7=4,1,0)),IF($F7&lt;=85,1,0))</formula>
    </cfRule>
  </conditionalFormatting>
  <conditionalFormatting sqref="AI7">
    <cfRule type="expression" dxfId="8357" priority="1419">
      <formula>AND(IF(OR($Q7=1,$Q7=2),1,0),IF($X7&lt;=20,1,0))</formula>
    </cfRule>
    <cfRule type="expression" dxfId="8356" priority="1420">
      <formula>AND(IF($Q7=2,1,0),IF($X7&lt;30,1,0))</formula>
    </cfRule>
    <cfRule type="expression" dxfId="8355" priority="1421">
      <formula>AND(IF($Q7=3,1,0),IF($X7&lt;30,1,0))</formula>
    </cfRule>
    <cfRule type="expression" dxfId="8354" priority="1422">
      <formula>AND(IF($Q7=3,1,IF($Q7=4,1,0)),IF($F7&lt;=85,1,0))</formula>
    </cfRule>
  </conditionalFormatting>
  <conditionalFormatting sqref="AV8">
    <cfRule type="expression" dxfId="8353" priority="1417">
      <formula>AV8="X"</formula>
    </cfRule>
    <cfRule type="expression" dxfId="8352" priority="1418">
      <formula>AV8="후보"</formula>
    </cfRule>
  </conditionalFormatting>
  <conditionalFormatting sqref="AC8">
    <cfRule type="cellIs" dxfId="8351" priority="1414" operator="greaterThan">
      <formula>0.9</formula>
    </cfRule>
    <cfRule type="cellIs" dxfId="8350" priority="1415" operator="greaterThan">
      <formula>0.85</formula>
    </cfRule>
  </conditionalFormatting>
  <conditionalFormatting sqref="N8">
    <cfRule type="cellIs" dxfId="8349" priority="1412" operator="greaterThan">
      <formula>0.9</formula>
    </cfRule>
    <cfRule type="cellIs" dxfId="8348" priority="1413" operator="greaterThan">
      <formula>0.85</formula>
    </cfRule>
  </conditionalFormatting>
  <conditionalFormatting sqref="E8">
    <cfRule type="expression" dxfId="8347" priority="1408">
      <formula>AND(IF(OR($Q8=1,$Q8=2),1,0),IF($X8&lt;=20,1,0))</formula>
    </cfRule>
    <cfRule type="expression" dxfId="8346" priority="1409">
      <formula>AND(IF($Q8=2,1,0),IF($X8&lt;30,1,0))</formula>
    </cfRule>
    <cfRule type="expression" dxfId="8345" priority="1410">
      <formula>AND(IF($Q8=3,1,0),IF($X8&lt;30,1,0))</formula>
    </cfRule>
    <cfRule type="expression" dxfId="8344" priority="1411">
      <formula>AND(IF($Q8=3,1,IF($Q8=4,1,0)),IF($F8&lt;=85,1,0))</formula>
    </cfRule>
  </conditionalFormatting>
  <conditionalFormatting sqref="X8">
    <cfRule type="expression" dxfId="8343" priority="1404">
      <formula>AND(IF(OR($Q8=1,$Q8=2),1,0),IF($X8&lt;=20,1,0))</formula>
    </cfRule>
    <cfRule type="expression" dxfId="8342" priority="1405">
      <formula>AND(IF($Q8=2,1,0),IF($X8&lt;30,1,0))</formula>
    </cfRule>
    <cfRule type="expression" dxfId="8341" priority="1406">
      <formula>AND(IF($Q8=3,1,0),IF($X8&lt;30,1,0))</formula>
    </cfRule>
    <cfRule type="expression" dxfId="8340" priority="1407">
      <formula>AND(IF($Q8=3,1,IF($Q8=4,1,0)),IF($F8&lt;=85,1,0))</formula>
    </cfRule>
  </conditionalFormatting>
  <conditionalFormatting sqref="AI8">
    <cfRule type="expression" dxfId="8339" priority="1400">
      <formula>AND(IF(OR($Q8=1,$Q8=2),1,0),IF($X8&lt;=20,1,0))</formula>
    </cfRule>
    <cfRule type="expression" dxfId="8338" priority="1401">
      <formula>AND(IF($Q8=2,1,0),IF($X8&lt;30,1,0))</formula>
    </cfRule>
    <cfRule type="expression" dxfId="8337" priority="1402">
      <formula>AND(IF($Q8=3,1,0),IF($X8&lt;30,1,0))</formula>
    </cfRule>
    <cfRule type="expression" dxfId="8336" priority="1403">
      <formula>AND(IF($Q8=3,1,IF($Q8=4,1,0)),IF($F8&lt;=85,1,0))</formula>
    </cfRule>
  </conditionalFormatting>
  <conditionalFormatting sqref="AV9">
    <cfRule type="expression" dxfId="8335" priority="1398">
      <formula>AV9="X"</formula>
    </cfRule>
    <cfRule type="expression" dxfId="8334" priority="1399">
      <formula>AV9="후보"</formula>
    </cfRule>
  </conditionalFormatting>
  <conditionalFormatting sqref="AC9">
    <cfRule type="cellIs" dxfId="8333" priority="1395" operator="greaterThan">
      <formula>0.9</formula>
    </cfRule>
    <cfRule type="cellIs" dxfId="8332" priority="1396" operator="greaterThan">
      <formula>0.85</formula>
    </cfRule>
  </conditionalFormatting>
  <conditionalFormatting sqref="N9">
    <cfRule type="cellIs" dxfId="8331" priority="1393" operator="greaterThan">
      <formula>0.9</formula>
    </cfRule>
    <cfRule type="cellIs" dxfId="8330" priority="1394" operator="greaterThan">
      <formula>0.85</formula>
    </cfRule>
  </conditionalFormatting>
  <conditionalFormatting sqref="E9">
    <cfRule type="expression" dxfId="8329" priority="1389">
      <formula>AND(IF(OR($Q9=1,$Q9=2),1,0),IF($X9&lt;=20,1,0))</formula>
    </cfRule>
    <cfRule type="expression" dxfId="8328" priority="1390">
      <formula>AND(IF($Q9=2,1,0),IF($X9&lt;30,1,0))</formula>
    </cfRule>
    <cfRule type="expression" dxfId="8327" priority="1391">
      <formula>AND(IF($Q9=3,1,0),IF($X9&lt;30,1,0))</formula>
    </cfRule>
    <cfRule type="expression" dxfId="8326" priority="1392">
      <formula>AND(IF($Q9=3,1,IF($Q9=4,1,0)),IF($F9&lt;=85,1,0))</formula>
    </cfRule>
  </conditionalFormatting>
  <conditionalFormatting sqref="X9">
    <cfRule type="expression" dxfId="8325" priority="1385">
      <formula>AND(IF(OR($Q9=1,$Q9=2),1,0),IF($X9&lt;=20,1,0))</formula>
    </cfRule>
    <cfRule type="expression" dxfId="8324" priority="1386">
      <formula>AND(IF($Q9=2,1,0),IF($X9&lt;30,1,0))</formula>
    </cfRule>
    <cfRule type="expression" dxfId="8323" priority="1387">
      <formula>AND(IF($Q9=3,1,0),IF($X9&lt;30,1,0))</formula>
    </cfRule>
    <cfRule type="expression" dxfId="8322" priority="1388">
      <formula>AND(IF($Q9=3,1,IF($Q9=4,1,0)),IF($F9&lt;=85,1,0))</formula>
    </cfRule>
  </conditionalFormatting>
  <conditionalFormatting sqref="AI9">
    <cfRule type="expression" dxfId="8321" priority="1381">
      <formula>AND(IF(OR($Q9=1,$Q9=2),1,0),IF($X9&lt;=20,1,0))</formula>
    </cfRule>
    <cfRule type="expression" dxfId="8320" priority="1382">
      <formula>AND(IF($Q9=2,1,0),IF($X9&lt;30,1,0))</formula>
    </cfRule>
    <cfRule type="expression" dxfId="8319" priority="1383">
      <formula>AND(IF($Q9=3,1,0),IF($X9&lt;30,1,0))</formula>
    </cfRule>
    <cfRule type="expression" dxfId="8318" priority="1384">
      <formula>AND(IF($Q9=3,1,IF($Q9=4,1,0)),IF($F9&lt;=85,1,0))</formula>
    </cfRule>
  </conditionalFormatting>
  <conditionalFormatting sqref="AV10">
    <cfRule type="expression" dxfId="8317" priority="1379">
      <formula>AV10="X"</formula>
    </cfRule>
    <cfRule type="expression" dxfId="8316" priority="1380">
      <formula>AV10="후보"</formula>
    </cfRule>
  </conditionalFormatting>
  <conditionalFormatting sqref="AC10">
    <cfRule type="cellIs" dxfId="8315" priority="1376" operator="greaterThan">
      <formula>0.9</formula>
    </cfRule>
    <cfRule type="cellIs" dxfId="8314" priority="1377" operator="greaterThan">
      <formula>0.85</formula>
    </cfRule>
  </conditionalFormatting>
  <conditionalFormatting sqref="N10">
    <cfRule type="cellIs" dxfId="8313" priority="1374" operator="greaterThan">
      <formula>0.9</formula>
    </cfRule>
    <cfRule type="cellIs" dxfId="8312" priority="1375" operator="greaterThan">
      <formula>0.85</formula>
    </cfRule>
  </conditionalFormatting>
  <conditionalFormatting sqref="E10">
    <cfRule type="expression" dxfId="8311" priority="1370">
      <formula>AND(IF(OR($Q10=1,$Q10=2),1,0),IF($X10&lt;=20,1,0))</formula>
    </cfRule>
    <cfRule type="expression" dxfId="8310" priority="1371">
      <formula>AND(IF($Q10=2,1,0),IF($X10&lt;30,1,0))</formula>
    </cfRule>
    <cfRule type="expression" dxfId="8309" priority="1372">
      <formula>AND(IF($Q10=3,1,0),IF($X10&lt;30,1,0))</formula>
    </cfRule>
    <cfRule type="expression" dxfId="8308" priority="1373">
      <formula>AND(IF($Q10=3,1,IF($Q10=4,1,0)),IF($F10&lt;=85,1,0))</formula>
    </cfRule>
  </conditionalFormatting>
  <conditionalFormatting sqref="X10">
    <cfRule type="expression" dxfId="8307" priority="1366">
      <formula>AND(IF(OR($Q10=1,$Q10=2),1,0),IF($X10&lt;=20,1,0))</formula>
    </cfRule>
    <cfRule type="expression" dxfId="8306" priority="1367">
      <formula>AND(IF($Q10=2,1,0),IF($X10&lt;30,1,0))</formula>
    </cfRule>
    <cfRule type="expression" dxfId="8305" priority="1368">
      <formula>AND(IF($Q10=3,1,0),IF($X10&lt;30,1,0))</formula>
    </cfRule>
    <cfRule type="expression" dxfId="8304" priority="1369">
      <formula>AND(IF($Q10=3,1,IF($Q10=4,1,0)),IF($F10&lt;=85,1,0))</formula>
    </cfRule>
  </conditionalFormatting>
  <conditionalFormatting sqref="AI10">
    <cfRule type="expression" dxfId="8303" priority="1362">
      <formula>AND(IF(OR($Q10=1,$Q10=2),1,0),IF($X10&lt;=20,1,0))</formula>
    </cfRule>
    <cfRule type="expression" dxfId="8302" priority="1363">
      <formula>AND(IF($Q10=2,1,0),IF($X10&lt;30,1,0))</formula>
    </cfRule>
    <cfRule type="expression" dxfId="8301" priority="1364">
      <formula>AND(IF($Q10=3,1,0),IF($X10&lt;30,1,0))</formula>
    </cfRule>
    <cfRule type="expression" dxfId="8300" priority="1365">
      <formula>AND(IF($Q10=3,1,IF($Q10=4,1,0)),IF($F10&lt;=85,1,0))</formula>
    </cfRule>
  </conditionalFormatting>
  <conditionalFormatting sqref="AV11">
    <cfRule type="expression" dxfId="8299" priority="1360">
      <formula>AV11="X"</formula>
    </cfRule>
    <cfRule type="expression" dxfId="8298" priority="1361">
      <formula>AV11="후보"</formula>
    </cfRule>
  </conditionalFormatting>
  <conditionalFormatting sqref="AC11">
    <cfRule type="cellIs" dxfId="8297" priority="1357" operator="greaterThan">
      <formula>0.9</formula>
    </cfRule>
    <cfRule type="cellIs" dxfId="8296" priority="1358" operator="greaterThan">
      <formula>0.85</formula>
    </cfRule>
  </conditionalFormatting>
  <conditionalFormatting sqref="N11">
    <cfRule type="cellIs" dxfId="8295" priority="1355" operator="greaterThan">
      <formula>0.9</formula>
    </cfRule>
    <cfRule type="cellIs" dxfId="8294" priority="1356" operator="greaterThan">
      <formula>0.85</formula>
    </cfRule>
  </conditionalFormatting>
  <conditionalFormatting sqref="E11">
    <cfRule type="expression" dxfId="8293" priority="1351">
      <formula>AND(IF(OR($Q11=1,$Q11=2),1,0),IF($X11&lt;=20,1,0))</formula>
    </cfRule>
    <cfRule type="expression" dxfId="8292" priority="1352">
      <formula>AND(IF($Q11=2,1,0),IF($X11&lt;30,1,0))</formula>
    </cfRule>
    <cfRule type="expression" dxfId="8291" priority="1353">
      <formula>AND(IF($Q11=3,1,0),IF($X11&lt;30,1,0))</formula>
    </cfRule>
    <cfRule type="expression" dxfId="8290" priority="1354">
      <formula>AND(IF($Q11=3,1,IF($Q11=4,1,0)),IF($F11&lt;=85,1,0))</formula>
    </cfRule>
  </conditionalFormatting>
  <conditionalFormatting sqref="X11">
    <cfRule type="expression" dxfId="8289" priority="1347">
      <formula>AND(IF(OR($Q11=1,$Q11=2),1,0),IF($X11&lt;=20,1,0))</formula>
    </cfRule>
    <cfRule type="expression" dxfId="8288" priority="1348">
      <formula>AND(IF($Q11=2,1,0),IF($X11&lt;30,1,0))</formula>
    </cfRule>
    <cfRule type="expression" dxfId="8287" priority="1349">
      <formula>AND(IF($Q11=3,1,0),IF($X11&lt;30,1,0))</formula>
    </cfRule>
    <cfRule type="expression" dxfId="8286" priority="1350">
      <formula>AND(IF($Q11=3,1,IF($Q11=4,1,0)),IF($F11&lt;=85,1,0))</formula>
    </cfRule>
  </conditionalFormatting>
  <conditionalFormatting sqref="AI11">
    <cfRule type="expression" dxfId="8285" priority="1343">
      <formula>AND(IF(OR($Q11=1,$Q11=2),1,0),IF($X11&lt;=20,1,0))</formula>
    </cfRule>
    <cfRule type="expression" dxfId="8284" priority="1344">
      <formula>AND(IF($Q11=2,1,0),IF($X11&lt;30,1,0))</formula>
    </cfRule>
    <cfRule type="expression" dxfId="8283" priority="1345">
      <formula>AND(IF($Q11=3,1,0),IF($X11&lt;30,1,0))</formula>
    </cfRule>
    <cfRule type="expression" dxfId="8282" priority="1346">
      <formula>AND(IF($Q11=3,1,IF($Q11=4,1,0)),IF($F11&lt;=85,1,0))</formula>
    </cfRule>
  </conditionalFormatting>
  <conditionalFormatting sqref="AV12">
    <cfRule type="expression" dxfId="8281" priority="1341">
      <formula>AV12="X"</formula>
    </cfRule>
    <cfRule type="expression" dxfId="8280" priority="1342">
      <formula>AV12="후보"</formula>
    </cfRule>
  </conditionalFormatting>
  <conditionalFormatting sqref="AC12 N12">
    <cfRule type="cellIs" dxfId="8279" priority="1338" operator="greaterThan">
      <formula>0.9</formula>
    </cfRule>
    <cfRule type="cellIs" dxfId="8278" priority="1339" operator="greaterThan">
      <formula>0.85</formula>
    </cfRule>
  </conditionalFormatting>
  <conditionalFormatting sqref="AV13">
    <cfRule type="expression" dxfId="8277" priority="1336">
      <formula>AV13="X"</formula>
    </cfRule>
    <cfRule type="expression" dxfId="8276" priority="1337">
      <formula>AV13="후보"</formula>
    </cfRule>
  </conditionalFormatting>
  <conditionalFormatting sqref="AC13">
    <cfRule type="cellIs" dxfId="8275" priority="1333" operator="greaterThan">
      <formula>0.9</formula>
    </cfRule>
    <cfRule type="cellIs" dxfId="8274" priority="1334" operator="greaterThan">
      <formula>0.85</formula>
    </cfRule>
  </conditionalFormatting>
  <conditionalFormatting sqref="N13">
    <cfRule type="cellIs" dxfId="8273" priority="1331" operator="greaterThan">
      <formula>0.9</formula>
    </cfRule>
    <cfRule type="cellIs" dxfId="8272" priority="1332" operator="greaterThan">
      <formula>0.85</formula>
    </cfRule>
  </conditionalFormatting>
  <conditionalFormatting sqref="E13">
    <cfRule type="expression" dxfId="8271" priority="1327">
      <formula>AND(IF(OR($Q13=1,$Q13=2),1,0),IF($X13&lt;=20,1,0))</formula>
    </cfRule>
    <cfRule type="expression" dxfId="8270" priority="1328">
      <formula>AND(IF($Q13=2,1,0),IF($X13&lt;30,1,0))</formula>
    </cfRule>
    <cfRule type="expression" dxfId="8269" priority="1329">
      <formula>AND(IF($Q13=3,1,0),IF($X13&lt;30,1,0))</formula>
    </cfRule>
    <cfRule type="expression" dxfId="8268" priority="1330">
      <formula>AND(IF($Q13=3,1,IF($Q13=4,1,0)),IF($F13&lt;=85,1,0))</formula>
    </cfRule>
  </conditionalFormatting>
  <conditionalFormatting sqref="X13">
    <cfRule type="expression" dxfId="8267" priority="1323">
      <formula>AND(IF(OR($Q13=1,$Q13=2),1,0),IF($X13&lt;=20,1,0))</formula>
    </cfRule>
    <cfRule type="expression" dxfId="8266" priority="1324">
      <formula>AND(IF($Q13=2,1,0),IF($X13&lt;30,1,0))</formula>
    </cfRule>
    <cfRule type="expression" dxfId="8265" priority="1325">
      <formula>AND(IF($Q13=3,1,0),IF($X13&lt;30,1,0))</formula>
    </cfRule>
    <cfRule type="expression" dxfId="8264" priority="1326">
      <formula>AND(IF($Q13=3,1,IF($Q13=4,1,0)),IF($F13&lt;=85,1,0))</formula>
    </cfRule>
  </conditionalFormatting>
  <conditionalFormatting sqref="AI13">
    <cfRule type="expression" dxfId="8263" priority="1319">
      <formula>AND(IF(OR($Q13=1,$Q13=2),1,0),IF($X13&lt;=20,1,0))</formula>
    </cfRule>
    <cfRule type="expression" dxfId="8262" priority="1320">
      <formula>AND(IF($Q13=2,1,0),IF($X13&lt;30,1,0))</formula>
    </cfRule>
    <cfRule type="expression" dxfId="8261" priority="1321">
      <formula>AND(IF($Q13=3,1,0),IF($X13&lt;30,1,0))</formula>
    </cfRule>
    <cfRule type="expression" dxfId="8260" priority="1322">
      <formula>AND(IF($Q13=3,1,IF($Q13=4,1,0)),IF($F13&lt;=85,1,0))</formula>
    </cfRule>
  </conditionalFormatting>
  <conditionalFormatting sqref="AV14">
    <cfRule type="expression" dxfId="8259" priority="1317">
      <formula>AV14="X"</formula>
    </cfRule>
    <cfRule type="expression" dxfId="8258" priority="1318">
      <formula>AV14="후보"</formula>
    </cfRule>
  </conditionalFormatting>
  <conditionalFormatting sqref="AC14">
    <cfRule type="cellIs" dxfId="8257" priority="1314" operator="greaterThan">
      <formula>0.9</formula>
    </cfRule>
    <cfRule type="cellIs" dxfId="8256" priority="1315" operator="greaterThan">
      <formula>0.85</formula>
    </cfRule>
  </conditionalFormatting>
  <conditionalFormatting sqref="N14">
    <cfRule type="cellIs" dxfId="8255" priority="1312" operator="greaterThan">
      <formula>0.9</formula>
    </cfRule>
    <cfRule type="cellIs" dxfId="8254" priority="1313" operator="greaterThan">
      <formula>0.85</formula>
    </cfRule>
  </conditionalFormatting>
  <conditionalFormatting sqref="E14">
    <cfRule type="expression" dxfId="8253" priority="1308">
      <formula>AND(IF(OR($Q14=1,$Q14=2),1,0),IF($X14&lt;=20,1,0))</formula>
    </cfRule>
    <cfRule type="expression" dxfId="8252" priority="1309">
      <formula>AND(IF($Q14=2,1,0),IF($X14&lt;30,1,0))</formula>
    </cfRule>
    <cfRule type="expression" dxfId="8251" priority="1310">
      <formula>AND(IF($Q14=3,1,0),IF($X14&lt;30,1,0))</formula>
    </cfRule>
    <cfRule type="expression" dxfId="8250" priority="1311">
      <formula>AND(IF($Q14=3,1,IF($Q14=4,1,0)),IF($F14&lt;=85,1,0))</formula>
    </cfRule>
  </conditionalFormatting>
  <conditionalFormatting sqref="X14">
    <cfRule type="expression" dxfId="8249" priority="1304">
      <formula>AND(IF(OR($Q14=1,$Q14=2),1,0),IF($X14&lt;=20,1,0))</formula>
    </cfRule>
    <cfRule type="expression" dxfId="8248" priority="1305">
      <formula>AND(IF($Q14=2,1,0),IF($X14&lt;30,1,0))</formula>
    </cfRule>
    <cfRule type="expression" dxfId="8247" priority="1306">
      <formula>AND(IF($Q14=3,1,0),IF($X14&lt;30,1,0))</formula>
    </cfRule>
    <cfRule type="expression" dxfId="8246" priority="1307">
      <formula>AND(IF($Q14=3,1,IF($Q14=4,1,0)),IF($F14&lt;=85,1,0))</formula>
    </cfRule>
  </conditionalFormatting>
  <conditionalFormatting sqref="AI14">
    <cfRule type="expression" dxfId="8245" priority="1300">
      <formula>AND(IF(OR($Q14=1,$Q14=2),1,0),IF($X14&lt;=20,1,0))</formula>
    </cfRule>
    <cfRule type="expression" dxfId="8244" priority="1301">
      <formula>AND(IF($Q14=2,1,0),IF($X14&lt;30,1,0))</formula>
    </cfRule>
    <cfRule type="expression" dxfId="8243" priority="1302">
      <formula>AND(IF($Q14=3,1,0),IF($X14&lt;30,1,0))</formula>
    </cfRule>
    <cfRule type="expression" dxfId="8242" priority="1303">
      <formula>AND(IF($Q14=3,1,IF($Q14=4,1,0)),IF($F14&lt;=85,1,0))</formula>
    </cfRule>
  </conditionalFormatting>
  <conditionalFormatting sqref="AV15">
    <cfRule type="expression" dxfId="8241" priority="1298">
      <formula>AV15="X"</formula>
    </cfRule>
    <cfRule type="expression" dxfId="8240" priority="1299">
      <formula>AV15="후보"</formula>
    </cfRule>
  </conditionalFormatting>
  <conditionalFormatting sqref="AC15">
    <cfRule type="cellIs" dxfId="8239" priority="1295" operator="greaterThan">
      <formula>0.9</formula>
    </cfRule>
    <cfRule type="cellIs" dxfId="8238" priority="1296" operator="greaterThan">
      <formula>0.85</formula>
    </cfRule>
  </conditionalFormatting>
  <conditionalFormatting sqref="N15">
    <cfRule type="cellIs" dxfId="8237" priority="1293" operator="greaterThan">
      <formula>0.9</formula>
    </cfRule>
    <cfRule type="cellIs" dxfId="8236" priority="1294" operator="greaterThan">
      <formula>0.85</formula>
    </cfRule>
  </conditionalFormatting>
  <conditionalFormatting sqref="E15">
    <cfRule type="expression" dxfId="8235" priority="1289">
      <formula>AND(IF(OR($Q15=1,$Q15=2),1,0),IF($X15&lt;=20,1,0))</formula>
    </cfRule>
    <cfRule type="expression" dxfId="8234" priority="1290">
      <formula>AND(IF($Q15=2,1,0),IF($X15&lt;30,1,0))</formula>
    </cfRule>
    <cfRule type="expression" dxfId="8233" priority="1291">
      <formula>AND(IF($Q15=3,1,0),IF($X15&lt;30,1,0))</formula>
    </cfRule>
    <cfRule type="expression" dxfId="8232" priority="1292">
      <formula>AND(IF($Q15=3,1,IF($Q15=4,1,0)),IF($F15&lt;=85,1,0))</formula>
    </cfRule>
  </conditionalFormatting>
  <conditionalFormatting sqref="X15">
    <cfRule type="expression" dxfId="8231" priority="1285">
      <formula>AND(IF(OR($Q15=1,$Q15=2),1,0),IF($X15&lt;=20,1,0))</formula>
    </cfRule>
    <cfRule type="expression" dxfId="8230" priority="1286">
      <formula>AND(IF($Q15=2,1,0),IF($X15&lt;30,1,0))</formula>
    </cfRule>
    <cfRule type="expression" dxfId="8229" priority="1287">
      <formula>AND(IF($Q15=3,1,0),IF($X15&lt;30,1,0))</formula>
    </cfRule>
    <cfRule type="expression" dxfId="8228" priority="1288">
      <formula>AND(IF($Q15=3,1,IF($Q15=4,1,0)),IF($F15&lt;=85,1,0))</formula>
    </cfRule>
  </conditionalFormatting>
  <conditionalFormatting sqref="AI15">
    <cfRule type="expression" dxfId="8227" priority="1281">
      <formula>AND(IF(OR($Q15=1,$Q15=2),1,0),IF($X15&lt;=20,1,0))</formula>
    </cfRule>
    <cfRule type="expression" dxfId="8226" priority="1282">
      <formula>AND(IF($Q15=2,1,0),IF($X15&lt;30,1,0))</formula>
    </cfRule>
    <cfRule type="expression" dxfId="8225" priority="1283">
      <formula>AND(IF($Q15=3,1,0),IF($X15&lt;30,1,0))</formula>
    </cfRule>
    <cfRule type="expression" dxfId="8224" priority="1284">
      <formula>AND(IF($Q15=3,1,IF($Q15=4,1,0)),IF($F15&lt;=85,1,0))</formula>
    </cfRule>
  </conditionalFormatting>
  <conditionalFormatting sqref="AV16">
    <cfRule type="expression" dxfId="8223" priority="1279">
      <formula>AV16="X"</formula>
    </cfRule>
    <cfRule type="expression" dxfId="8222" priority="1280">
      <formula>AV16="후보"</formula>
    </cfRule>
  </conditionalFormatting>
  <conditionalFormatting sqref="AC16">
    <cfRule type="cellIs" dxfId="8221" priority="1276" operator="greaterThan">
      <formula>0.9</formula>
    </cfRule>
    <cfRule type="cellIs" dxfId="8220" priority="1277" operator="greaterThan">
      <formula>0.85</formula>
    </cfRule>
  </conditionalFormatting>
  <conditionalFormatting sqref="N16">
    <cfRule type="cellIs" dxfId="8219" priority="1274" operator="greaterThan">
      <formula>0.9</formula>
    </cfRule>
    <cfRule type="cellIs" dxfId="8218" priority="1275" operator="greaterThan">
      <formula>0.85</formula>
    </cfRule>
  </conditionalFormatting>
  <conditionalFormatting sqref="E16">
    <cfRule type="expression" dxfId="8217" priority="1270">
      <formula>AND(IF(OR($Q16=1,$Q16=2),1,0),IF($X16&lt;=20,1,0))</formula>
    </cfRule>
    <cfRule type="expression" dxfId="8216" priority="1271">
      <formula>AND(IF($Q16=2,1,0),IF($X16&lt;30,1,0))</formula>
    </cfRule>
    <cfRule type="expression" dxfId="8215" priority="1272">
      <formula>AND(IF($Q16=3,1,0),IF($X16&lt;30,1,0))</formula>
    </cfRule>
    <cfRule type="expression" dxfId="8214" priority="1273">
      <formula>AND(IF($Q16=3,1,IF($Q16=4,1,0)),IF($F16&lt;=85,1,0))</formula>
    </cfRule>
  </conditionalFormatting>
  <conditionalFormatting sqref="X16">
    <cfRule type="expression" dxfId="8213" priority="1266">
      <formula>AND(IF(OR($Q16=1,$Q16=2),1,0),IF($X16&lt;=20,1,0))</formula>
    </cfRule>
    <cfRule type="expression" dxfId="8212" priority="1267">
      <formula>AND(IF($Q16=2,1,0),IF($X16&lt;30,1,0))</formula>
    </cfRule>
    <cfRule type="expression" dxfId="8211" priority="1268">
      <formula>AND(IF($Q16=3,1,0),IF($X16&lt;30,1,0))</formula>
    </cfRule>
    <cfRule type="expression" dxfId="8210" priority="1269">
      <formula>AND(IF($Q16=3,1,IF($Q16=4,1,0)),IF($F16&lt;=85,1,0))</formula>
    </cfRule>
  </conditionalFormatting>
  <conditionalFormatting sqref="AI16">
    <cfRule type="expression" dxfId="8209" priority="1262">
      <formula>AND(IF(OR($Q16=1,$Q16=2),1,0),IF($X16&lt;=20,1,0))</formula>
    </cfRule>
    <cfRule type="expression" dxfId="8208" priority="1263">
      <formula>AND(IF($Q16=2,1,0),IF($X16&lt;30,1,0))</formula>
    </cfRule>
    <cfRule type="expression" dxfId="8207" priority="1264">
      <formula>AND(IF($Q16=3,1,0),IF($X16&lt;30,1,0))</formula>
    </cfRule>
    <cfRule type="expression" dxfId="8206" priority="1265">
      <formula>AND(IF($Q16=3,1,IF($Q16=4,1,0)),IF($F16&lt;=85,1,0))</formula>
    </cfRule>
  </conditionalFormatting>
  <conditionalFormatting sqref="AV17">
    <cfRule type="expression" dxfId="8205" priority="1260">
      <formula>AV17="X"</formula>
    </cfRule>
    <cfRule type="expression" dxfId="8204" priority="1261">
      <formula>AV17="후보"</formula>
    </cfRule>
  </conditionalFormatting>
  <conditionalFormatting sqref="AC17">
    <cfRule type="cellIs" dxfId="8203" priority="1257" operator="greaterThan">
      <formula>0.9</formula>
    </cfRule>
    <cfRule type="cellIs" dxfId="8202" priority="1258" operator="greaterThan">
      <formula>0.85</formula>
    </cfRule>
  </conditionalFormatting>
  <conditionalFormatting sqref="N17">
    <cfRule type="cellIs" dxfId="8201" priority="1255" operator="greaterThan">
      <formula>0.9</formula>
    </cfRule>
    <cfRule type="cellIs" dxfId="8200" priority="1256" operator="greaterThan">
      <formula>0.85</formula>
    </cfRule>
  </conditionalFormatting>
  <conditionalFormatting sqref="E17">
    <cfRule type="expression" dxfId="8199" priority="1251">
      <formula>AND(IF(OR($Q17=1,$Q17=2),1,0),IF($X17&lt;=20,1,0))</formula>
    </cfRule>
    <cfRule type="expression" dxfId="8198" priority="1252">
      <formula>AND(IF($Q17=2,1,0),IF($X17&lt;30,1,0))</formula>
    </cfRule>
    <cfRule type="expression" dxfId="8197" priority="1253">
      <formula>AND(IF($Q17=3,1,0),IF($X17&lt;30,1,0))</formula>
    </cfRule>
    <cfRule type="expression" dxfId="8196" priority="1254">
      <formula>AND(IF($Q17=3,1,IF($Q17=4,1,0)),IF($F17&lt;=85,1,0))</formula>
    </cfRule>
  </conditionalFormatting>
  <conditionalFormatting sqref="X17">
    <cfRule type="expression" dxfId="8195" priority="1247">
      <formula>AND(IF(OR($Q17=1,$Q17=2),1,0),IF($X17&lt;=20,1,0))</formula>
    </cfRule>
    <cfRule type="expression" dxfId="8194" priority="1248">
      <formula>AND(IF($Q17=2,1,0),IF($X17&lt;30,1,0))</formula>
    </cfRule>
    <cfRule type="expression" dxfId="8193" priority="1249">
      <formula>AND(IF($Q17=3,1,0),IF($X17&lt;30,1,0))</formula>
    </cfRule>
    <cfRule type="expression" dxfId="8192" priority="1250">
      <formula>AND(IF($Q17=3,1,IF($Q17=4,1,0)),IF($F17&lt;=85,1,0))</formula>
    </cfRule>
  </conditionalFormatting>
  <conditionalFormatting sqref="AI17">
    <cfRule type="expression" dxfId="8191" priority="1243">
      <formula>AND(IF(OR($Q17=1,$Q17=2),1,0),IF($X17&lt;=20,1,0))</formula>
    </cfRule>
    <cfRule type="expression" dxfId="8190" priority="1244">
      <formula>AND(IF($Q17=2,1,0),IF($X17&lt;30,1,0))</formula>
    </cfRule>
    <cfRule type="expression" dxfId="8189" priority="1245">
      <formula>AND(IF($Q17=3,1,0),IF($X17&lt;30,1,0))</formula>
    </cfRule>
    <cfRule type="expression" dxfId="8188" priority="1246">
      <formula>AND(IF($Q17=3,1,IF($Q17=4,1,0)),IF($F17&lt;=85,1,0))</formula>
    </cfRule>
  </conditionalFormatting>
  <conditionalFormatting sqref="AV18">
    <cfRule type="expression" dxfId="8187" priority="1241">
      <formula>AV18="X"</formula>
    </cfRule>
    <cfRule type="expression" dxfId="8186" priority="1242">
      <formula>AV18="후보"</formula>
    </cfRule>
  </conditionalFormatting>
  <conditionalFormatting sqref="AC18">
    <cfRule type="cellIs" dxfId="8185" priority="1238" operator="greaterThan">
      <formula>0.9</formula>
    </cfRule>
    <cfRule type="cellIs" dxfId="8184" priority="1239" operator="greaterThan">
      <formula>0.85</formula>
    </cfRule>
  </conditionalFormatting>
  <conditionalFormatting sqref="N18">
    <cfRule type="cellIs" dxfId="8183" priority="1236" operator="greaterThan">
      <formula>0.9</formula>
    </cfRule>
    <cfRule type="cellIs" dxfId="8182" priority="1237" operator="greaterThan">
      <formula>0.85</formula>
    </cfRule>
  </conditionalFormatting>
  <conditionalFormatting sqref="E18">
    <cfRule type="expression" dxfId="8181" priority="1232">
      <formula>AND(IF(OR($Q18=1,$Q18=2),1,0),IF($X18&lt;=20,1,0))</formula>
    </cfRule>
    <cfRule type="expression" dxfId="8180" priority="1233">
      <formula>AND(IF($Q18=2,1,0),IF($X18&lt;30,1,0))</formula>
    </cfRule>
    <cfRule type="expression" dxfId="8179" priority="1234">
      <formula>AND(IF($Q18=3,1,0),IF($X18&lt;30,1,0))</formula>
    </cfRule>
    <cfRule type="expression" dxfId="8178" priority="1235">
      <formula>AND(IF($Q18=3,1,IF($Q18=4,1,0)),IF($F18&lt;=85,1,0))</formula>
    </cfRule>
  </conditionalFormatting>
  <conditionalFormatting sqref="X18">
    <cfRule type="expression" dxfId="8177" priority="1228">
      <formula>AND(IF(OR($Q18=1,$Q18=2),1,0),IF($X18&lt;=20,1,0))</formula>
    </cfRule>
    <cfRule type="expression" dxfId="8176" priority="1229">
      <formula>AND(IF($Q18=2,1,0),IF($X18&lt;30,1,0))</formula>
    </cfRule>
    <cfRule type="expression" dxfId="8175" priority="1230">
      <formula>AND(IF($Q18=3,1,0),IF($X18&lt;30,1,0))</formula>
    </cfRule>
    <cfRule type="expression" dxfId="8174" priority="1231">
      <formula>AND(IF($Q18=3,1,IF($Q18=4,1,0)),IF($F18&lt;=85,1,0))</formula>
    </cfRule>
  </conditionalFormatting>
  <conditionalFormatting sqref="AI18">
    <cfRule type="expression" dxfId="8173" priority="1224">
      <formula>AND(IF(OR($Q18=1,$Q18=2),1,0),IF($X18&lt;=20,1,0))</formula>
    </cfRule>
    <cfRule type="expression" dxfId="8172" priority="1225">
      <formula>AND(IF($Q18=2,1,0),IF($X18&lt;30,1,0))</formula>
    </cfRule>
    <cfRule type="expression" dxfId="8171" priority="1226">
      <formula>AND(IF($Q18=3,1,0),IF($X18&lt;30,1,0))</formula>
    </cfRule>
    <cfRule type="expression" dxfId="8170" priority="1227">
      <formula>AND(IF($Q18=3,1,IF($Q18=4,1,0)),IF($F18&lt;=85,1,0))</formula>
    </cfRule>
  </conditionalFormatting>
  <conditionalFormatting sqref="AV19">
    <cfRule type="expression" dxfId="8169" priority="1222">
      <formula>AV19="X"</formula>
    </cfRule>
    <cfRule type="expression" dxfId="8168" priority="1223">
      <formula>AV19="후보"</formula>
    </cfRule>
  </conditionalFormatting>
  <conditionalFormatting sqref="AC19">
    <cfRule type="cellIs" dxfId="8167" priority="1219" operator="greaterThan">
      <formula>0.9</formula>
    </cfRule>
    <cfRule type="cellIs" dxfId="8166" priority="1220" operator="greaterThan">
      <formula>0.85</formula>
    </cfRule>
  </conditionalFormatting>
  <conditionalFormatting sqref="N19">
    <cfRule type="cellIs" dxfId="8165" priority="1217" operator="greaterThan">
      <formula>0.9</formula>
    </cfRule>
    <cfRule type="cellIs" dxfId="8164" priority="1218" operator="greaterThan">
      <formula>0.85</formula>
    </cfRule>
  </conditionalFormatting>
  <conditionalFormatting sqref="E19">
    <cfRule type="expression" dxfId="8163" priority="1213">
      <formula>AND(IF(OR($Q19=1,$Q19=2),1,0),IF($X19&lt;=20,1,0))</formula>
    </cfRule>
    <cfRule type="expression" dxfId="8162" priority="1214">
      <formula>AND(IF($Q19=2,1,0),IF($X19&lt;30,1,0))</formula>
    </cfRule>
    <cfRule type="expression" dxfId="8161" priority="1215">
      <formula>AND(IF($Q19=3,1,0),IF($X19&lt;30,1,0))</formula>
    </cfRule>
    <cfRule type="expression" dxfId="8160" priority="1216">
      <formula>AND(IF($Q19=3,1,IF($Q19=4,1,0)),IF($F19&lt;=85,1,0))</formula>
    </cfRule>
  </conditionalFormatting>
  <conditionalFormatting sqref="X19">
    <cfRule type="expression" dxfId="8159" priority="1209">
      <formula>AND(IF(OR($Q19=1,$Q19=2),1,0),IF($X19&lt;=20,1,0))</formula>
    </cfRule>
    <cfRule type="expression" dxfId="8158" priority="1210">
      <formula>AND(IF($Q19=2,1,0),IF($X19&lt;30,1,0))</formula>
    </cfRule>
    <cfRule type="expression" dxfId="8157" priority="1211">
      <formula>AND(IF($Q19=3,1,0),IF($X19&lt;30,1,0))</formula>
    </cfRule>
    <cfRule type="expression" dxfId="8156" priority="1212">
      <formula>AND(IF($Q19=3,1,IF($Q19=4,1,0)),IF($F19&lt;=85,1,0))</formula>
    </cfRule>
  </conditionalFormatting>
  <conditionalFormatting sqref="AI19">
    <cfRule type="expression" dxfId="8155" priority="1205">
      <formula>AND(IF(OR($Q19=1,$Q19=2),1,0),IF($X19&lt;=20,1,0))</formula>
    </cfRule>
    <cfRule type="expression" dxfId="8154" priority="1206">
      <formula>AND(IF($Q19=2,1,0),IF($X19&lt;30,1,0))</formula>
    </cfRule>
    <cfRule type="expression" dxfId="8153" priority="1207">
      <formula>AND(IF($Q19=3,1,0),IF($X19&lt;30,1,0))</formula>
    </cfRule>
    <cfRule type="expression" dxfId="8152" priority="1208">
      <formula>AND(IF($Q19=3,1,IF($Q19=4,1,0)),IF($F19&lt;=85,1,0))</formula>
    </cfRule>
  </conditionalFormatting>
  <conditionalFormatting sqref="AV20">
    <cfRule type="expression" dxfId="8151" priority="1203">
      <formula>AV20="X"</formula>
    </cfRule>
    <cfRule type="expression" dxfId="8150" priority="1204">
      <formula>AV20="후보"</formula>
    </cfRule>
  </conditionalFormatting>
  <conditionalFormatting sqref="AC20">
    <cfRule type="cellIs" dxfId="8149" priority="1200" operator="greaterThan">
      <formula>0.9</formula>
    </cfRule>
    <cfRule type="cellIs" dxfId="8148" priority="1201" operator="greaterThan">
      <formula>0.85</formula>
    </cfRule>
  </conditionalFormatting>
  <conditionalFormatting sqref="N20">
    <cfRule type="cellIs" dxfId="8147" priority="1198" operator="greaterThan">
      <formula>0.9</formula>
    </cfRule>
    <cfRule type="cellIs" dxfId="8146" priority="1199" operator="greaterThan">
      <formula>0.85</formula>
    </cfRule>
  </conditionalFormatting>
  <conditionalFormatting sqref="E20">
    <cfRule type="expression" dxfId="8145" priority="1194">
      <formula>AND(IF(OR($Q20=1,$Q20=2),1,0),IF($X20&lt;=20,1,0))</formula>
    </cfRule>
    <cfRule type="expression" dxfId="8144" priority="1195">
      <formula>AND(IF($Q20=2,1,0),IF($X20&lt;30,1,0))</formula>
    </cfRule>
    <cfRule type="expression" dxfId="8143" priority="1196">
      <formula>AND(IF($Q20=3,1,0),IF($X20&lt;30,1,0))</formula>
    </cfRule>
    <cfRule type="expression" dxfId="8142" priority="1197">
      <formula>AND(IF($Q20=3,1,IF($Q20=4,1,0)),IF($F20&lt;=85,1,0))</formula>
    </cfRule>
  </conditionalFormatting>
  <conditionalFormatting sqref="X20">
    <cfRule type="expression" dxfId="8141" priority="1190">
      <formula>AND(IF(OR($Q20=1,$Q20=2),1,0),IF($X20&lt;=20,1,0))</formula>
    </cfRule>
    <cfRule type="expression" dxfId="8140" priority="1191">
      <formula>AND(IF($Q20=2,1,0),IF($X20&lt;30,1,0))</formula>
    </cfRule>
    <cfRule type="expression" dxfId="8139" priority="1192">
      <formula>AND(IF($Q20=3,1,0),IF($X20&lt;30,1,0))</formula>
    </cfRule>
    <cfRule type="expression" dxfId="8138" priority="1193">
      <formula>AND(IF($Q20=3,1,IF($Q20=4,1,0)),IF($F20&lt;=85,1,0))</formula>
    </cfRule>
  </conditionalFormatting>
  <conditionalFormatting sqref="AI20">
    <cfRule type="expression" dxfId="8137" priority="1186">
      <formula>AND(IF(OR($Q20=1,$Q20=2),1,0),IF($X20&lt;=20,1,0))</formula>
    </cfRule>
    <cfRule type="expression" dxfId="8136" priority="1187">
      <formula>AND(IF($Q20=2,1,0),IF($X20&lt;30,1,0))</formula>
    </cfRule>
    <cfRule type="expression" dxfId="8135" priority="1188">
      <formula>AND(IF($Q20=3,1,0),IF($X20&lt;30,1,0))</formula>
    </cfRule>
    <cfRule type="expression" dxfId="8134" priority="1189">
      <formula>AND(IF($Q20=3,1,IF($Q20=4,1,0)),IF($F20&lt;=85,1,0))</formula>
    </cfRule>
  </conditionalFormatting>
  <conditionalFormatting sqref="AV21">
    <cfRule type="expression" dxfId="8133" priority="1184">
      <formula>AV21="X"</formula>
    </cfRule>
    <cfRule type="expression" dxfId="8132" priority="1185">
      <formula>AV21="후보"</formula>
    </cfRule>
  </conditionalFormatting>
  <conditionalFormatting sqref="AC21">
    <cfRule type="cellIs" dxfId="8131" priority="1181" operator="greaterThan">
      <formula>0.9</formula>
    </cfRule>
    <cfRule type="cellIs" dxfId="8130" priority="1182" operator="greaterThan">
      <formula>0.85</formula>
    </cfRule>
  </conditionalFormatting>
  <conditionalFormatting sqref="N21">
    <cfRule type="cellIs" dxfId="8129" priority="1179" operator="greaterThan">
      <formula>0.9</formula>
    </cfRule>
    <cfRule type="cellIs" dxfId="8128" priority="1180" operator="greaterThan">
      <formula>0.85</formula>
    </cfRule>
  </conditionalFormatting>
  <conditionalFormatting sqref="E21">
    <cfRule type="expression" dxfId="8127" priority="1175">
      <formula>AND(IF(OR($Q21=1,$Q21=2),1,0),IF($X21&lt;=20,1,0))</formula>
    </cfRule>
    <cfRule type="expression" dxfId="8126" priority="1176">
      <formula>AND(IF($Q21=2,1,0),IF($X21&lt;30,1,0))</formula>
    </cfRule>
    <cfRule type="expression" dxfId="8125" priority="1177">
      <formula>AND(IF($Q21=3,1,0),IF($X21&lt;30,1,0))</formula>
    </cfRule>
    <cfRule type="expression" dxfId="8124" priority="1178">
      <formula>AND(IF($Q21=3,1,IF($Q21=4,1,0)),IF($F21&lt;=85,1,0))</formula>
    </cfRule>
  </conditionalFormatting>
  <conditionalFormatting sqref="X21">
    <cfRule type="expression" dxfId="8123" priority="1171">
      <formula>AND(IF(OR($Q21=1,$Q21=2),1,0),IF($X21&lt;=20,1,0))</formula>
    </cfRule>
    <cfRule type="expression" dxfId="8122" priority="1172">
      <formula>AND(IF($Q21=2,1,0),IF($X21&lt;30,1,0))</formula>
    </cfRule>
    <cfRule type="expression" dxfId="8121" priority="1173">
      <formula>AND(IF($Q21=3,1,0),IF($X21&lt;30,1,0))</formula>
    </cfRule>
    <cfRule type="expression" dxfId="8120" priority="1174">
      <formula>AND(IF($Q21=3,1,IF($Q21=4,1,0)),IF($F21&lt;=85,1,0))</formula>
    </cfRule>
  </conditionalFormatting>
  <conditionalFormatting sqref="AI21">
    <cfRule type="expression" dxfId="8119" priority="1167">
      <formula>AND(IF(OR($Q21=1,$Q21=2),1,0),IF($X21&lt;=20,1,0))</formula>
    </cfRule>
    <cfRule type="expression" dxfId="8118" priority="1168">
      <formula>AND(IF($Q21=2,1,0),IF($X21&lt;30,1,0))</formula>
    </cfRule>
    <cfRule type="expression" dxfId="8117" priority="1169">
      <formula>AND(IF($Q21=3,1,0),IF($X21&lt;30,1,0))</formula>
    </cfRule>
    <cfRule type="expression" dxfId="8116" priority="1170">
      <formula>AND(IF($Q21=3,1,IF($Q21=4,1,0)),IF($F21&lt;=85,1,0))</formula>
    </cfRule>
  </conditionalFormatting>
  <conditionalFormatting sqref="AV22">
    <cfRule type="expression" dxfId="8115" priority="1165">
      <formula>AV22="X"</formula>
    </cfRule>
    <cfRule type="expression" dxfId="8114" priority="1166">
      <formula>AV22="후보"</formula>
    </cfRule>
  </conditionalFormatting>
  <conditionalFormatting sqref="AC22">
    <cfRule type="cellIs" dxfId="8113" priority="1162" operator="greaterThan">
      <formula>0.9</formula>
    </cfRule>
    <cfRule type="cellIs" dxfId="8112" priority="1163" operator="greaterThan">
      <formula>0.85</formula>
    </cfRule>
  </conditionalFormatting>
  <conditionalFormatting sqref="N22">
    <cfRule type="cellIs" dxfId="8111" priority="1160" operator="greaterThan">
      <formula>0.9</formula>
    </cfRule>
    <cfRule type="cellIs" dxfId="8110" priority="1161" operator="greaterThan">
      <formula>0.85</formula>
    </cfRule>
  </conditionalFormatting>
  <conditionalFormatting sqref="E22">
    <cfRule type="expression" dxfId="8109" priority="1156">
      <formula>AND(IF(OR($Q22=1,$Q22=2),1,0),IF($X22&lt;=20,1,0))</formula>
    </cfRule>
    <cfRule type="expression" dxfId="8108" priority="1157">
      <formula>AND(IF($Q22=2,1,0),IF($X22&lt;30,1,0))</formula>
    </cfRule>
    <cfRule type="expression" dxfId="8107" priority="1158">
      <formula>AND(IF($Q22=3,1,0),IF($X22&lt;30,1,0))</formula>
    </cfRule>
    <cfRule type="expression" dxfId="8106" priority="1159">
      <formula>AND(IF($Q22=3,1,IF($Q22=4,1,0)),IF($F22&lt;=85,1,0))</formula>
    </cfRule>
  </conditionalFormatting>
  <conditionalFormatting sqref="X22">
    <cfRule type="expression" dxfId="8105" priority="1152">
      <formula>AND(IF(OR($Q22=1,$Q22=2),1,0),IF($X22&lt;=20,1,0))</formula>
    </cfRule>
    <cfRule type="expression" dxfId="8104" priority="1153">
      <formula>AND(IF($Q22=2,1,0),IF($X22&lt;30,1,0))</formula>
    </cfRule>
    <cfRule type="expression" dxfId="8103" priority="1154">
      <formula>AND(IF($Q22=3,1,0),IF($X22&lt;30,1,0))</formula>
    </cfRule>
    <cfRule type="expression" dxfId="8102" priority="1155">
      <formula>AND(IF($Q22=3,1,IF($Q22=4,1,0)),IF($F22&lt;=85,1,0))</formula>
    </cfRule>
  </conditionalFormatting>
  <conditionalFormatting sqref="AI22">
    <cfRule type="expression" dxfId="8101" priority="1148">
      <formula>AND(IF(OR($Q22=1,$Q22=2),1,0),IF($X22&lt;=20,1,0))</formula>
    </cfRule>
    <cfRule type="expression" dxfId="8100" priority="1149">
      <formula>AND(IF($Q22=2,1,0),IF($X22&lt;30,1,0))</formula>
    </cfRule>
    <cfRule type="expression" dxfId="8099" priority="1150">
      <formula>AND(IF($Q22=3,1,0),IF($X22&lt;30,1,0))</formula>
    </cfRule>
    <cfRule type="expression" dxfId="8098" priority="1151">
      <formula>AND(IF($Q22=3,1,IF($Q22=4,1,0)),IF($F22&lt;=85,1,0))</formula>
    </cfRule>
  </conditionalFormatting>
  <conditionalFormatting sqref="AV23">
    <cfRule type="expression" dxfId="8097" priority="1146">
      <formula>AV23="X"</formula>
    </cfRule>
    <cfRule type="expression" dxfId="8096" priority="1147">
      <formula>AV23="후보"</formula>
    </cfRule>
  </conditionalFormatting>
  <conditionalFormatting sqref="AC23">
    <cfRule type="cellIs" dxfId="8095" priority="1143" operator="greaterThan">
      <formula>0.9</formula>
    </cfRule>
    <cfRule type="cellIs" dxfId="8094" priority="1144" operator="greaterThan">
      <formula>0.85</formula>
    </cfRule>
  </conditionalFormatting>
  <conditionalFormatting sqref="N23">
    <cfRule type="cellIs" dxfId="8093" priority="1141" operator="greaterThan">
      <formula>0.9</formula>
    </cfRule>
    <cfRule type="cellIs" dxfId="8092" priority="1142" operator="greaterThan">
      <formula>0.85</formula>
    </cfRule>
  </conditionalFormatting>
  <conditionalFormatting sqref="E23">
    <cfRule type="expression" dxfId="8091" priority="1137">
      <formula>AND(IF(OR($Q23=1,$Q23=2),1,0),IF($X23&lt;=20,1,0))</formula>
    </cfRule>
    <cfRule type="expression" dxfId="8090" priority="1138">
      <formula>AND(IF($Q23=2,1,0),IF($X23&lt;30,1,0))</formula>
    </cfRule>
    <cfRule type="expression" dxfId="8089" priority="1139">
      <formula>AND(IF($Q23=3,1,0),IF($X23&lt;30,1,0))</formula>
    </cfRule>
    <cfRule type="expression" dxfId="8088" priority="1140">
      <formula>AND(IF($Q23=3,1,IF($Q23=4,1,0)),IF($F23&lt;=85,1,0))</formula>
    </cfRule>
  </conditionalFormatting>
  <conditionalFormatting sqref="X23">
    <cfRule type="expression" dxfId="8087" priority="1133">
      <formula>AND(IF(OR($Q23=1,$Q23=2),1,0),IF($X23&lt;=20,1,0))</formula>
    </cfRule>
    <cfRule type="expression" dxfId="8086" priority="1134">
      <formula>AND(IF($Q23=2,1,0),IF($X23&lt;30,1,0))</formula>
    </cfRule>
    <cfRule type="expression" dxfId="8085" priority="1135">
      <formula>AND(IF($Q23=3,1,0),IF($X23&lt;30,1,0))</formula>
    </cfRule>
    <cfRule type="expression" dxfId="8084" priority="1136">
      <formula>AND(IF($Q23=3,1,IF($Q23=4,1,0)),IF($F23&lt;=85,1,0))</formula>
    </cfRule>
  </conditionalFormatting>
  <conditionalFormatting sqref="AI23">
    <cfRule type="expression" dxfId="8083" priority="1129">
      <formula>AND(IF(OR($Q23=1,$Q23=2),1,0),IF($X23&lt;=20,1,0))</formula>
    </cfRule>
    <cfRule type="expression" dxfId="8082" priority="1130">
      <formula>AND(IF($Q23=2,1,0),IF($X23&lt;30,1,0))</formula>
    </cfRule>
    <cfRule type="expression" dxfId="8081" priority="1131">
      <formula>AND(IF($Q23=3,1,0),IF($X23&lt;30,1,0))</formula>
    </cfRule>
    <cfRule type="expression" dxfId="8080" priority="1132">
      <formula>AND(IF($Q23=3,1,IF($Q23=4,1,0)),IF($F23&lt;=85,1,0))</formula>
    </cfRule>
  </conditionalFormatting>
  <conditionalFormatting sqref="AV24">
    <cfRule type="expression" dxfId="8079" priority="1127">
      <formula>AV24="X"</formula>
    </cfRule>
    <cfRule type="expression" dxfId="8078" priority="1128">
      <formula>AV24="후보"</formula>
    </cfRule>
  </conditionalFormatting>
  <conditionalFormatting sqref="AC24">
    <cfRule type="cellIs" dxfId="8077" priority="1124" operator="greaterThan">
      <formula>0.9</formula>
    </cfRule>
    <cfRule type="cellIs" dxfId="8076" priority="1125" operator="greaterThan">
      <formula>0.85</formula>
    </cfRule>
  </conditionalFormatting>
  <conditionalFormatting sqref="N24">
    <cfRule type="cellIs" dxfId="8075" priority="1122" operator="greaterThan">
      <formula>0.9</formula>
    </cfRule>
    <cfRule type="cellIs" dxfId="8074" priority="1123" operator="greaterThan">
      <formula>0.85</formula>
    </cfRule>
  </conditionalFormatting>
  <conditionalFormatting sqref="E24">
    <cfRule type="expression" dxfId="8073" priority="1118">
      <formula>AND(IF(OR($Q24=1,$Q24=2),1,0),IF($X24&lt;=20,1,0))</formula>
    </cfRule>
    <cfRule type="expression" dxfId="8072" priority="1119">
      <formula>AND(IF($Q24=2,1,0),IF($X24&lt;30,1,0))</formula>
    </cfRule>
    <cfRule type="expression" dxfId="8071" priority="1120">
      <formula>AND(IF($Q24=3,1,0),IF($X24&lt;30,1,0))</formula>
    </cfRule>
    <cfRule type="expression" dxfId="8070" priority="1121">
      <formula>AND(IF($Q24=3,1,IF($Q24=4,1,0)),IF($F24&lt;=85,1,0))</formula>
    </cfRule>
  </conditionalFormatting>
  <conditionalFormatting sqref="X24">
    <cfRule type="expression" dxfId="8069" priority="1114">
      <formula>AND(IF(OR($Q24=1,$Q24=2),1,0),IF($X24&lt;=20,1,0))</formula>
    </cfRule>
    <cfRule type="expression" dxfId="8068" priority="1115">
      <formula>AND(IF($Q24=2,1,0),IF($X24&lt;30,1,0))</formula>
    </cfRule>
    <cfRule type="expression" dxfId="8067" priority="1116">
      <formula>AND(IF($Q24=3,1,0),IF($X24&lt;30,1,0))</formula>
    </cfRule>
    <cfRule type="expression" dxfId="8066" priority="1117">
      <formula>AND(IF($Q24=3,1,IF($Q24=4,1,0)),IF($F24&lt;=85,1,0))</formula>
    </cfRule>
  </conditionalFormatting>
  <conditionalFormatting sqref="AI24">
    <cfRule type="expression" dxfId="8065" priority="1110">
      <formula>AND(IF(OR($Q24=1,$Q24=2),1,0),IF($X24&lt;=20,1,0))</formula>
    </cfRule>
    <cfRule type="expression" dxfId="8064" priority="1111">
      <formula>AND(IF($Q24=2,1,0),IF($X24&lt;30,1,0))</formula>
    </cfRule>
    <cfRule type="expression" dxfId="8063" priority="1112">
      <formula>AND(IF($Q24=3,1,0),IF($X24&lt;30,1,0))</formula>
    </cfRule>
    <cfRule type="expression" dxfId="8062" priority="1113">
      <formula>AND(IF($Q24=3,1,IF($Q24=4,1,0)),IF($F24&lt;=85,1,0))</formula>
    </cfRule>
  </conditionalFormatting>
  <conditionalFormatting sqref="AV25">
    <cfRule type="expression" dxfId="8061" priority="1108">
      <formula>AV25="X"</formula>
    </cfRule>
    <cfRule type="expression" dxfId="8060" priority="1109">
      <formula>AV25="후보"</formula>
    </cfRule>
  </conditionalFormatting>
  <conditionalFormatting sqref="AC25">
    <cfRule type="cellIs" dxfId="8059" priority="1105" operator="greaterThan">
      <formula>0.9</formula>
    </cfRule>
    <cfRule type="cellIs" dxfId="8058" priority="1106" operator="greaterThan">
      <formula>0.85</formula>
    </cfRule>
  </conditionalFormatting>
  <conditionalFormatting sqref="N25">
    <cfRule type="cellIs" dxfId="8057" priority="1103" operator="greaterThan">
      <formula>0.9</formula>
    </cfRule>
    <cfRule type="cellIs" dxfId="8056" priority="1104" operator="greaterThan">
      <formula>0.85</formula>
    </cfRule>
  </conditionalFormatting>
  <conditionalFormatting sqref="E25">
    <cfRule type="expression" dxfId="8055" priority="1099">
      <formula>AND(IF(OR($Q25=1,$Q25=2),1,0),IF($X25&lt;=20,1,0))</formula>
    </cfRule>
    <cfRule type="expression" dxfId="8054" priority="1100">
      <formula>AND(IF($Q25=2,1,0),IF($X25&lt;30,1,0))</formula>
    </cfRule>
    <cfRule type="expression" dxfId="8053" priority="1101">
      <formula>AND(IF($Q25=3,1,0),IF($X25&lt;30,1,0))</formula>
    </cfRule>
    <cfRule type="expression" dxfId="8052" priority="1102">
      <formula>AND(IF($Q25=3,1,IF($Q25=4,1,0)),IF($F25&lt;=85,1,0))</formula>
    </cfRule>
  </conditionalFormatting>
  <conditionalFormatting sqref="X25">
    <cfRule type="expression" dxfId="8051" priority="1095">
      <formula>AND(IF(OR($Q25=1,$Q25=2),1,0),IF($X25&lt;=20,1,0))</formula>
    </cfRule>
    <cfRule type="expression" dxfId="8050" priority="1096">
      <formula>AND(IF($Q25=2,1,0),IF($X25&lt;30,1,0))</formula>
    </cfRule>
    <cfRule type="expression" dxfId="8049" priority="1097">
      <formula>AND(IF($Q25=3,1,0),IF($X25&lt;30,1,0))</formula>
    </cfRule>
    <cfRule type="expression" dxfId="8048" priority="1098">
      <formula>AND(IF($Q25=3,1,IF($Q25=4,1,0)),IF($F25&lt;=85,1,0))</formula>
    </cfRule>
  </conditionalFormatting>
  <conditionalFormatting sqref="AI25">
    <cfRule type="expression" dxfId="8047" priority="1091">
      <formula>AND(IF(OR($Q25=1,$Q25=2),1,0),IF($X25&lt;=20,1,0))</formula>
    </cfRule>
    <cfRule type="expression" dxfId="8046" priority="1092">
      <formula>AND(IF($Q25=2,1,0),IF($X25&lt;30,1,0))</formula>
    </cfRule>
    <cfRule type="expression" dxfId="8045" priority="1093">
      <formula>AND(IF($Q25=3,1,0),IF($X25&lt;30,1,0))</formula>
    </cfRule>
    <cfRule type="expression" dxfId="8044" priority="1094">
      <formula>AND(IF($Q25=3,1,IF($Q25=4,1,0)),IF($F25&lt;=85,1,0))</formula>
    </cfRule>
  </conditionalFormatting>
  <conditionalFormatting sqref="AV26">
    <cfRule type="expression" dxfId="8043" priority="1089">
      <formula>AV26="X"</formula>
    </cfRule>
    <cfRule type="expression" dxfId="8042" priority="1090">
      <formula>AV26="후보"</formula>
    </cfRule>
  </conditionalFormatting>
  <conditionalFormatting sqref="AC26">
    <cfRule type="cellIs" dxfId="8041" priority="1086" operator="greaterThan">
      <formula>0.9</formula>
    </cfRule>
    <cfRule type="cellIs" dxfId="8040" priority="1087" operator="greaterThan">
      <formula>0.85</formula>
    </cfRule>
  </conditionalFormatting>
  <conditionalFormatting sqref="N26">
    <cfRule type="cellIs" dxfId="8039" priority="1084" operator="greaterThan">
      <formula>0.9</formula>
    </cfRule>
    <cfRule type="cellIs" dxfId="8038" priority="1085" operator="greaterThan">
      <formula>0.85</formula>
    </cfRule>
  </conditionalFormatting>
  <conditionalFormatting sqref="E26">
    <cfRule type="expression" dxfId="8037" priority="1080">
      <formula>AND(IF(OR($Q26=1,$Q26=2),1,0),IF($X26&lt;=20,1,0))</formula>
    </cfRule>
    <cfRule type="expression" dxfId="8036" priority="1081">
      <formula>AND(IF($Q26=2,1,0),IF($X26&lt;30,1,0))</formula>
    </cfRule>
    <cfRule type="expression" dxfId="8035" priority="1082">
      <formula>AND(IF($Q26=3,1,0),IF($X26&lt;30,1,0))</formula>
    </cfRule>
    <cfRule type="expression" dxfId="8034" priority="1083">
      <formula>AND(IF($Q26=3,1,IF($Q26=4,1,0)),IF($F26&lt;=85,1,0))</formula>
    </cfRule>
  </conditionalFormatting>
  <conditionalFormatting sqref="X26">
    <cfRule type="expression" dxfId="8033" priority="1076">
      <formula>AND(IF(OR($Q26=1,$Q26=2),1,0),IF($X26&lt;=20,1,0))</formula>
    </cfRule>
    <cfRule type="expression" dxfId="8032" priority="1077">
      <formula>AND(IF($Q26=2,1,0),IF($X26&lt;30,1,0))</formula>
    </cfRule>
    <cfRule type="expression" dxfId="8031" priority="1078">
      <formula>AND(IF($Q26=3,1,0),IF($X26&lt;30,1,0))</formula>
    </cfRule>
    <cfRule type="expression" dxfId="8030" priority="1079">
      <formula>AND(IF($Q26=3,1,IF($Q26=4,1,0)),IF($F26&lt;=85,1,0))</formula>
    </cfRule>
  </conditionalFormatting>
  <conditionalFormatting sqref="AI26">
    <cfRule type="expression" dxfId="8029" priority="1072">
      <formula>AND(IF(OR($Q26=1,$Q26=2),1,0),IF($X26&lt;=20,1,0))</formula>
    </cfRule>
    <cfRule type="expression" dxfId="8028" priority="1073">
      <formula>AND(IF($Q26=2,1,0),IF($X26&lt;30,1,0))</formula>
    </cfRule>
    <cfRule type="expression" dxfId="8027" priority="1074">
      <formula>AND(IF($Q26=3,1,0),IF($X26&lt;30,1,0))</formula>
    </cfRule>
    <cfRule type="expression" dxfId="8026" priority="1075">
      <formula>AND(IF($Q26=3,1,IF($Q26=4,1,0)),IF($F26&lt;=85,1,0))</formula>
    </cfRule>
  </conditionalFormatting>
  <conditionalFormatting sqref="AV27">
    <cfRule type="expression" dxfId="8025" priority="1070">
      <formula>AV27="X"</formula>
    </cfRule>
    <cfRule type="expression" dxfId="8024" priority="1071">
      <formula>AV27="후보"</formula>
    </cfRule>
  </conditionalFormatting>
  <conditionalFormatting sqref="AC27">
    <cfRule type="cellIs" dxfId="8023" priority="1067" operator="greaterThan">
      <formula>0.9</formula>
    </cfRule>
    <cfRule type="cellIs" dxfId="8022" priority="1068" operator="greaterThan">
      <formula>0.85</formula>
    </cfRule>
  </conditionalFormatting>
  <conditionalFormatting sqref="N27">
    <cfRule type="cellIs" dxfId="8021" priority="1065" operator="greaterThan">
      <formula>0.9</formula>
    </cfRule>
    <cfRule type="cellIs" dxfId="8020" priority="1066" operator="greaterThan">
      <formula>0.85</formula>
    </cfRule>
  </conditionalFormatting>
  <conditionalFormatting sqref="E27">
    <cfRule type="expression" dxfId="8019" priority="1061">
      <formula>AND(IF(OR($Q27=1,$Q27=2),1,0),IF($X27&lt;=20,1,0))</formula>
    </cfRule>
    <cfRule type="expression" dxfId="8018" priority="1062">
      <formula>AND(IF($Q27=2,1,0),IF($X27&lt;30,1,0))</formula>
    </cfRule>
    <cfRule type="expression" dxfId="8017" priority="1063">
      <formula>AND(IF($Q27=3,1,0),IF($X27&lt;30,1,0))</formula>
    </cfRule>
    <cfRule type="expression" dxfId="8016" priority="1064">
      <formula>AND(IF($Q27=3,1,IF($Q27=4,1,0)),IF($F27&lt;=85,1,0))</formula>
    </cfRule>
  </conditionalFormatting>
  <conditionalFormatting sqref="X27">
    <cfRule type="expression" dxfId="8015" priority="1057">
      <formula>AND(IF(OR($Q27=1,$Q27=2),1,0),IF($X27&lt;=20,1,0))</formula>
    </cfRule>
    <cfRule type="expression" dxfId="8014" priority="1058">
      <formula>AND(IF($Q27=2,1,0),IF($X27&lt;30,1,0))</formula>
    </cfRule>
    <cfRule type="expression" dxfId="8013" priority="1059">
      <formula>AND(IF($Q27=3,1,0),IF($X27&lt;30,1,0))</formula>
    </cfRule>
    <cfRule type="expression" dxfId="8012" priority="1060">
      <formula>AND(IF($Q27=3,1,IF($Q27=4,1,0)),IF($F27&lt;=85,1,0))</formula>
    </cfRule>
  </conditionalFormatting>
  <conditionalFormatting sqref="AI27">
    <cfRule type="expression" dxfId="8011" priority="1053">
      <formula>AND(IF(OR($Q27=1,$Q27=2),1,0),IF($X27&lt;=20,1,0))</formula>
    </cfRule>
    <cfRule type="expression" dxfId="8010" priority="1054">
      <formula>AND(IF($Q27=2,1,0),IF($X27&lt;30,1,0))</formula>
    </cfRule>
    <cfRule type="expression" dxfId="8009" priority="1055">
      <formula>AND(IF($Q27=3,1,0),IF($X27&lt;30,1,0))</formula>
    </cfRule>
    <cfRule type="expression" dxfId="8008" priority="1056">
      <formula>AND(IF($Q27=3,1,IF($Q27=4,1,0)),IF($F27&lt;=85,1,0))</formula>
    </cfRule>
  </conditionalFormatting>
  <conditionalFormatting sqref="AV28">
    <cfRule type="expression" dxfId="8007" priority="1051">
      <formula>AV28="X"</formula>
    </cfRule>
    <cfRule type="expression" dxfId="8006" priority="1052">
      <formula>AV28="후보"</formula>
    </cfRule>
  </conditionalFormatting>
  <conditionalFormatting sqref="AC28 N28">
    <cfRule type="cellIs" dxfId="8005" priority="1048" operator="greaterThan">
      <formula>0.9</formula>
    </cfRule>
    <cfRule type="cellIs" dxfId="8004" priority="1049" operator="greaterThan">
      <formula>0.85</formula>
    </cfRule>
  </conditionalFormatting>
  <conditionalFormatting sqref="AV29">
    <cfRule type="expression" dxfId="8003" priority="1046">
      <formula>AV29="X"</formula>
    </cfRule>
    <cfRule type="expression" dxfId="8002" priority="1047">
      <formula>AV29="후보"</formula>
    </cfRule>
  </conditionalFormatting>
  <conditionalFormatting sqref="AC29">
    <cfRule type="cellIs" dxfId="8001" priority="1043" operator="greaterThan">
      <formula>0.9</formula>
    </cfRule>
    <cfRule type="cellIs" dxfId="8000" priority="1044" operator="greaterThan">
      <formula>0.85</formula>
    </cfRule>
  </conditionalFormatting>
  <conditionalFormatting sqref="N29">
    <cfRule type="cellIs" dxfId="7999" priority="1041" operator="greaterThan">
      <formula>0.9</formula>
    </cfRule>
    <cfRule type="cellIs" dxfId="7998" priority="1042" operator="greaterThan">
      <formula>0.85</formula>
    </cfRule>
  </conditionalFormatting>
  <conditionalFormatting sqref="E29">
    <cfRule type="expression" dxfId="7997" priority="1037">
      <formula>AND(IF(OR($Q29=1,$Q29=2),1,0),IF($X29&lt;=20,1,0))</formula>
    </cfRule>
    <cfRule type="expression" dxfId="7996" priority="1038">
      <formula>AND(IF($Q29=2,1,0),IF($X29&lt;30,1,0))</formula>
    </cfRule>
    <cfRule type="expression" dxfId="7995" priority="1039">
      <formula>AND(IF($Q29=3,1,0),IF($X29&lt;30,1,0))</formula>
    </cfRule>
    <cfRule type="expression" dxfId="7994" priority="1040">
      <formula>AND(IF($Q29=3,1,IF($Q29=4,1,0)),IF($F29&lt;=85,1,0))</formula>
    </cfRule>
  </conditionalFormatting>
  <conditionalFormatting sqref="X29">
    <cfRule type="expression" dxfId="7993" priority="1033">
      <formula>AND(IF(OR($Q29=1,$Q29=2),1,0),IF($X29&lt;=20,1,0))</formula>
    </cfRule>
    <cfRule type="expression" dxfId="7992" priority="1034">
      <formula>AND(IF($Q29=2,1,0),IF($X29&lt;30,1,0))</formula>
    </cfRule>
    <cfRule type="expression" dxfId="7991" priority="1035">
      <formula>AND(IF($Q29=3,1,0),IF($X29&lt;30,1,0))</formula>
    </cfRule>
    <cfRule type="expression" dxfId="7990" priority="1036">
      <formula>AND(IF($Q29=3,1,IF($Q29=4,1,0)),IF($F29&lt;=85,1,0))</formula>
    </cfRule>
  </conditionalFormatting>
  <conditionalFormatting sqref="AI29">
    <cfRule type="expression" dxfId="7989" priority="1029">
      <formula>AND(IF(OR($Q29=1,$Q29=2),1,0),IF($X29&lt;=20,1,0))</formula>
    </cfRule>
    <cfRule type="expression" dxfId="7988" priority="1030">
      <formula>AND(IF($Q29=2,1,0),IF($X29&lt;30,1,0))</formula>
    </cfRule>
    <cfRule type="expression" dxfId="7987" priority="1031">
      <formula>AND(IF($Q29=3,1,0),IF($X29&lt;30,1,0))</formula>
    </cfRule>
    <cfRule type="expression" dxfId="7986" priority="1032">
      <formula>AND(IF($Q29=3,1,IF($Q29=4,1,0)),IF($F29&lt;=85,1,0))</formula>
    </cfRule>
  </conditionalFormatting>
  <conditionalFormatting sqref="AV30">
    <cfRule type="expression" dxfId="7985" priority="1027">
      <formula>AV30="X"</formula>
    </cfRule>
    <cfRule type="expression" dxfId="7984" priority="1028">
      <formula>AV30="후보"</formula>
    </cfRule>
  </conditionalFormatting>
  <conditionalFormatting sqref="AC30">
    <cfRule type="cellIs" dxfId="7983" priority="1024" operator="greaterThan">
      <formula>0.9</formula>
    </cfRule>
    <cfRule type="cellIs" dxfId="7982" priority="1025" operator="greaterThan">
      <formula>0.85</formula>
    </cfRule>
  </conditionalFormatting>
  <conditionalFormatting sqref="N30">
    <cfRule type="cellIs" dxfId="7981" priority="1022" operator="greaterThan">
      <formula>0.9</formula>
    </cfRule>
    <cfRule type="cellIs" dxfId="7980" priority="1023" operator="greaterThan">
      <formula>0.85</formula>
    </cfRule>
  </conditionalFormatting>
  <conditionalFormatting sqref="E30">
    <cfRule type="expression" dxfId="7979" priority="1018">
      <formula>AND(IF(OR($Q30=1,$Q30=2),1,0),IF($X30&lt;=20,1,0))</formula>
    </cfRule>
    <cfRule type="expression" dxfId="7978" priority="1019">
      <formula>AND(IF($Q30=2,1,0),IF($X30&lt;30,1,0))</formula>
    </cfRule>
    <cfRule type="expression" dxfId="7977" priority="1020">
      <formula>AND(IF($Q30=3,1,0),IF($X30&lt;30,1,0))</formula>
    </cfRule>
    <cfRule type="expression" dxfId="7976" priority="1021">
      <formula>AND(IF($Q30=3,1,IF($Q30=4,1,0)),IF($F30&lt;=85,1,0))</formula>
    </cfRule>
  </conditionalFormatting>
  <conditionalFormatting sqref="X30">
    <cfRule type="expression" dxfId="7975" priority="1014">
      <formula>AND(IF(OR($Q30=1,$Q30=2),1,0),IF($X30&lt;=20,1,0))</formula>
    </cfRule>
    <cfRule type="expression" dxfId="7974" priority="1015">
      <formula>AND(IF($Q30=2,1,0),IF($X30&lt;30,1,0))</formula>
    </cfRule>
    <cfRule type="expression" dxfId="7973" priority="1016">
      <formula>AND(IF($Q30=3,1,0),IF($X30&lt;30,1,0))</formula>
    </cfRule>
    <cfRule type="expression" dxfId="7972" priority="1017">
      <formula>AND(IF($Q30=3,1,IF($Q30=4,1,0)),IF($F30&lt;=85,1,0))</formula>
    </cfRule>
  </conditionalFormatting>
  <conditionalFormatting sqref="AI30">
    <cfRule type="expression" dxfId="7971" priority="1010">
      <formula>AND(IF(OR($Q30=1,$Q30=2),1,0),IF($X30&lt;=20,1,0))</formula>
    </cfRule>
    <cfRule type="expression" dxfId="7970" priority="1011">
      <formula>AND(IF($Q30=2,1,0),IF($X30&lt;30,1,0))</formula>
    </cfRule>
    <cfRule type="expression" dxfId="7969" priority="1012">
      <formula>AND(IF($Q30=3,1,0),IF($X30&lt;30,1,0))</formula>
    </cfRule>
    <cfRule type="expression" dxfId="7968" priority="1013">
      <formula>AND(IF($Q30=3,1,IF($Q30=4,1,0)),IF($F30&lt;=85,1,0))</formula>
    </cfRule>
  </conditionalFormatting>
  <conditionalFormatting sqref="AV31">
    <cfRule type="expression" dxfId="7967" priority="1008">
      <formula>AV31="X"</formula>
    </cfRule>
    <cfRule type="expression" dxfId="7966" priority="1009">
      <formula>AV31="후보"</formula>
    </cfRule>
  </conditionalFormatting>
  <conditionalFormatting sqref="AC31">
    <cfRule type="cellIs" dxfId="7965" priority="1005" operator="greaterThan">
      <formula>0.9</formula>
    </cfRule>
    <cfRule type="cellIs" dxfId="7964" priority="1006" operator="greaterThan">
      <formula>0.85</formula>
    </cfRule>
  </conditionalFormatting>
  <conditionalFormatting sqref="N31">
    <cfRule type="cellIs" dxfId="7963" priority="1003" operator="greaterThan">
      <formula>0.9</formula>
    </cfRule>
    <cfRule type="cellIs" dxfId="7962" priority="1004" operator="greaterThan">
      <formula>0.85</formula>
    </cfRule>
  </conditionalFormatting>
  <conditionalFormatting sqref="E31">
    <cfRule type="expression" dxfId="7961" priority="999">
      <formula>AND(IF(OR($Q31=1,$Q31=2),1,0),IF($X31&lt;=20,1,0))</formula>
    </cfRule>
    <cfRule type="expression" dxfId="7960" priority="1000">
      <formula>AND(IF($Q31=2,1,0),IF($X31&lt;30,1,0))</formula>
    </cfRule>
    <cfRule type="expression" dxfId="7959" priority="1001">
      <formula>AND(IF($Q31=3,1,0),IF($X31&lt;30,1,0))</formula>
    </cfRule>
    <cfRule type="expression" dxfId="7958" priority="1002">
      <formula>AND(IF($Q31=3,1,IF($Q31=4,1,0)),IF($F31&lt;=85,1,0))</formula>
    </cfRule>
  </conditionalFormatting>
  <conditionalFormatting sqref="X31">
    <cfRule type="expression" dxfId="7957" priority="995">
      <formula>AND(IF(OR($Q31=1,$Q31=2),1,0),IF($X31&lt;=20,1,0))</formula>
    </cfRule>
    <cfRule type="expression" dxfId="7956" priority="996">
      <formula>AND(IF($Q31=2,1,0),IF($X31&lt;30,1,0))</formula>
    </cfRule>
    <cfRule type="expression" dxfId="7955" priority="997">
      <formula>AND(IF($Q31=3,1,0),IF($X31&lt;30,1,0))</formula>
    </cfRule>
    <cfRule type="expression" dxfId="7954" priority="998">
      <formula>AND(IF($Q31=3,1,IF($Q31=4,1,0)),IF($F31&lt;=85,1,0))</formula>
    </cfRule>
  </conditionalFormatting>
  <conditionalFormatting sqref="AI31">
    <cfRule type="expression" dxfId="7953" priority="991">
      <formula>AND(IF(OR($Q31=1,$Q31=2),1,0),IF($X31&lt;=20,1,0))</formula>
    </cfRule>
    <cfRule type="expression" dxfId="7952" priority="992">
      <formula>AND(IF($Q31=2,1,0),IF($X31&lt;30,1,0))</formula>
    </cfRule>
    <cfRule type="expression" dxfId="7951" priority="993">
      <formula>AND(IF($Q31=3,1,0),IF($X31&lt;30,1,0))</formula>
    </cfRule>
    <cfRule type="expression" dxfId="7950" priority="994">
      <formula>AND(IF($Q31=3,1,IF($Q31=4,1,0)),IF($F31&lt;=85,1,0))</formula>
    </cfRule>
  </conditionalFormatting>
  <conditionalFormatting sqref="AV32">
    <cfRule type="expression" dxfId="7949" priority="989">
      <formula>AV32="X"</formula>
    </cfRule>
    <cfRule type="expression" dxfId="7948" priority="990">
      <formula>AV32="후보"</formula>
    </cfRule>
  </conditionalFormatting>
  <conditionalFormatting sqref="AC32 N32">
    <cfRule type="cellIs" dxfId="7947" priority="986" operator="greaterThan">
      <formula>0.9</formula>
    </cfRule>
    <cfRule type="cellIs" dxfId="7946" priority="987" operator="greaterThan">
      <formula>0.85</formula>
    </cfRule>
  </conditionalFormatting>
  <conditionalFormatting sqref="AV33">
    <cfRule type="expression" dxfId="7945" priority="984">
      <formula>AV33="X"</formula>
    </cfRule>
    <cfRule type="expression" dxfId="7944" priority="985">
      <formula>AV33="후보"</formula>
    </cfRule>
  </conditionalFormatting>
  <conditionalFormatting sqref="AC33">
    <cfRule type="cellIs" dxfId="7943" priority="981" operator="greaterThan">
      <formula>0.9</formula>
    </cfRule>
    <cfRule type="cellIs" dxfId="7942" priority="982" operator="greaterThan">
      <formula>0.85</formula>
    </cfRule>
  </conditionalFormatting>
  <conditionalFormatting sqref="N33">
    <cfRule type="cellIs" dxfId="7941" priority="979" operator="greaterThan">
      <formula>0.9</formula>
    </cfRule>
    <cfRule type="cellIs" dxfId="7940" priority="980" operator="greaterThan">
      <formula>0.85</formula>
    </cfRule>
  </conditionalFormatting>
  <conditionalFormatting sqref="E33">
    <cfRule type="expression" dxfId="7939" priority="975">
      <formula>AND(IF(OR($Q33=1,$Q33=2),1,0),IF($X33&lt;=20,1,0))</formula>
    </cfRule>
    <cfRule type="expression" dxfId="7938" priority="976">
      <formula>AND(IF($Q33=2,1,0),IF($X33&lt;30,1,0))</formula>
    </cfRule>
    <cfRule type="expression" dxfId="7937" priority="977">
      <formula>AND(IF($Q33=3,1,0),IF($X33&lt;30,1,0))</formula>
    </cfRule>
    <cfRule type="expression" dxfId="7936" priority="978">
      <formula>AND(IF($Q33=3,1,IF($Q33=4,1,0)),IF($F33&lt;=85,1,0))</formula>
    </cfRule>
  </conditionalFormatting>
  <conditionalFormatting sqref="X33">
    <cfRule type="expression" dxfId="7935" priority="971">
      <formula>AND(IF(OR($Q33=1,$Q33=2),1,0),IF($X33&lt;=20,1,0))</formula>
    </cfRule>
    <cfRule type="expression" dxfId="7934" priority="972">
      <formula>AND(IF($Q33=2,1,0),IF($X33&lt;30,1,0))</formula>
    </cfRule>
    <cfRule type="expression" dxfId="7933" priority="973">
      <formula>AND(IF($Q33=3,1,0),IF($X33&lt;30,1,0))</formula>
    </cfRule>
    <cfRule type="expression" dxfId="7932" priority="974">
      <formula>AND(IF($Q33=3,1,IF($Q33=4,1,0)),IF($F33&lt;=85,1,0))</formula>
    </cfRule>
  </conditionalFormatting>
  <conditionalFormatting sqref="AI33">
    <cfRule type="expression" dxfId="7931" priority="967">
      <formula>AND(IF(OR($Q33=1,$Q33=2),1,0),IF($X33&lt;=20,1,0))</formula>
    </cfRule>
    <cfRule type="expression" dxfId="7930" priority="968">
      <formula>AND(IF($Q33=2,1,0),IF($X33&lt;30,1,0))</formula>
    </cfRule>
    <cfRule type="expression" dxfId="7929" priority="969">
      <formula>AND(IF($Q33=3,1,0),IF($X33&lt;30,1,0))</formula>
    </cfRule>
    <cfRule type="expression" dxfId="7928" priority="970">
      <formula>AND(IF($Q33=3,1,IF($Q33=4,1,0)),IF($F33&lt;=85,1,0))</formula>
    </cfRule>
  </conditionalFormatting>
  <conditionalFormatting sqref="AV34">
    <cfRule type="expression" dxfId="7927" priority="965">
      <formula>AV34="X"</formula>
    </cfRule>
    <cfRule type="expression" dxfId="7926" priority="966">
      <formula>AV34="후보"</formula>
    </cfRule>
  </conditionalFormatting>
  <conditionalFormatting sqref="AC34">
    <cfRule type="cellIs" dxfId="7925" priority="962" operator="greaterThan">
      <formula>0.9</formula>
    </cfRule>
    <cfRule type="cellIs" dxfId="7924" priority="963" operator="greaterThan">
      <formula>0.85</formula>
    </cfRule>
  </conditionalFormatting>
  <conditionalFormatting sqref="N34">
    <cfRule type="cellIs" dxfId="7923" priority="960" operator="greaterThan">
      <formula>0.9</formula>
    </cfRule>
    <cfRule type="cellIs" dxfId="7922" priority="961" operator="greaterThan">
      <formula>0.85</formula>
    </cfRule>
  </conditionalFormatting>
  <conditionalFormatting sqref="E34">
    <cfRule type="expression" dxfId="7921" priority="956">
      <formula>AND(IF(OR($Q34=1,$Q34=2),1,0),IF($X34&lt;=20,1,0))</formula>
    </cfRule>
    <cfRule type="expression" dxfId="7920" priority="957">
      <formula>AND(IF($Q34=2,1,0),IF($X34&lt;30,1,0))</formula>
    </cfRule>
    <cfRule type="expression" dxfId="7919" priority="958">
      <formula>AND(IF($Q34=3,1,0),IF($X34&lt;30,1,0))</formula>
    </cfRule>
    <cfRule type="expression" dxfId="7918" priority="959">
      <formula>AND(IF($Q34=3,1,IF($Q34=4,1,0)),IF($F34&lt;=85,1,0))</formula>
    </cfRule>
  </conditionalFormatting>
  <conditionalFormatting sqref="X34">
    <cfRule type="expression" dxfId="7917" priority="952">
      <formula>AND(IF(OR($Q34=1,$Q34=2),1,0),IF($X34&lt;=20,1,0))</formula>
    </cfRule>
    <cfRule type="expression" dxfId="7916" priority="953">
      <formula>AND(IF($Q34=2,1,0),IF($X34&lt;30,1,0))</formula>
    </cfRule>
    <cfRule type="expression" dxfId="7915" priority="954">
      <formula>AND(IF($Q34=3,1,0),IF($X34&lt;30,1,0))</formula>
    </cfRule>
    <cfRule type="expression" dxfId="7914" priority="955">
      <formula>AND(IF($Q34=3,1,IF($Q34=4,1,0)),IF($F34&lt;=85,1,0))</formula>
    </cfRule>
  </conditionalFormatting>
  <conditionalFormatting sqref="AI34">
    <cfRule type="expression" dxfId="7913" priority="948">
      <formula>AND(IF(OR($Q34=1,$Q34=2),1,0),IF($X34&lt;=20,1,0))</formula>
    </cfRule>
    <cfRule type="expression" dxfId="7912" priority="949">
      <formula>AND(IF($Q34=2,1,0),IF($X34&lt;30,1,0))</formula>
    </cfRule>
    <cfRule type="expression" dxfId="7911" priority="950">
      <formula>AND(IF($Q34=3,1,0),IF($X34&lt;30,1,0))</formula>
    </cfRule>
    <cfRule type="expression" dxfId="7910" priority="951">
      <formula>AND(IF($Q34=3,1,IF($Q34=4,1,0)),IF($F34&lt;=85,1,0))</formula>
    </cfRule>
  </conditionalFormatting>
  <conditionalFormatting sqref="AV35">
    <cfRule type="expression" dxfId="7909" priority="946">
      <formula>AV35="X"</formula>
    </cfRule>
    <cfRule type="expression" dxfId="7908" priority="947">
      <formula>AV35="후보"</formula>
    </cfRule>
  </conditionalFormatting>
  <conditionalFormatting sqref="AC35">
    <cfRule type="cellIs" dxfId="7907" priority="943" operator="greaterThan">
      <formula>0.9</formula>
    </cfRule>
    <cfRule type="cellIs" dxfId="7906" priority="944" operator="greaterThan">
      <formula>0.85</formula>
    </cfRule>
  </conditionalFormatting>
  <conditionalFormatting sqref="N35">
    <cfRule type="cellIs" dxfId="7905" priority="941" operator="greaterThan">
      <formula>0.9</formula>
    </cfRule>
    <cfRule type="cellIs" dxfId="7904" priority="942" operator="greaterThan">
      <formula>0.85</formula>
    </cfRule>
  </conditionalFormatting>
  <conditionalFormatting sqref="E35">
    <cfRule type="expression" dxfId="7903" priority="937">
      <formula>AND(IF(OR($Q35=1,$Q35=2),1,0),IF($X35&lt;=20,1,0))</formula>
    </cfRule>
    <cfRule type="expression" dxfId="7902" priority="938">
      <formula>AND(IF($Q35=2,1,0),IF($X35&lt;30,1,0))</formula>
    </cfRule>
    <cfRule type="expression" dxfId="7901" priority="939">
      <formula>AND(IF($Q35=3,1,0),IF($X35&lt;30,1,0))</formula>
    </cfRule>
    <cfRule type="expression" dxfId="7900" priority="940">
      <formula>AND(IF($Q35=3,1,IF($Q35=4,1,0)),IF($F35&lt;=85,1,0))</formula>
    </cfRule>
  </conditionalFormatting>
  <conditionalFormatting sqref="X35">
    <cfRule type="expression" dxfId="7899" priority="933">
      <formula>AND(IF(OR($Q35=1,$Q35=2),1,0),IF($X35&lt;=20,1,0))</formula>
    </cfRule>
    <cfRule type="expression" dxfId="7898" priority="934">
      <formula>AND(IF($Q35=2,1,0),IF($X35&lt;30,1,0))</formula>
    </cfRule>
    <cfRule type="expression" dxfId="7897" priority="935">
      <formula>AND(IF($Q35=3,1,0),IF($X35&lt;30,1,0))</formula>
    </cfRule>
    <cfRule type="expression" dxfId="7896" priority="936">
      <formula>AND(IF($Q35=3,1,IF($Q35=4,1,0)),IF($F35&lt;=85,1,0))</formula>
    </cfRule>
  </conditionalFormatting>
  <conditionalFormatting sqref="AI35">
    <cfRule type="expression" dxfId="7895" priority="929">
      <formula>AND(IF(OR($Q35=1,$Q35=2),1,0),IF($X35&lt;=20,1,0))</formula>
    </cfRule>
    <cfRule type="expression" dxfId="7894" priority="930">
      <formula>AND(IF($Q35=2,1,0),IF($X35&lt;30,1,0))</formula>
    </cfRule>
    <cfRule type="expression" dxfId="7893" priority="931">
      <formula>AND(IF($Q35=3,1,0),IF($X35&lt;30,1,0))</formula>
    </cfRule>
    <cfRule type="expression" dxfId="7892" priority="932">
      <formula>AND(IF($Q35=3,1,IF($Q35=4,1,0)),IF($F35&lt;=85,1,0))</formula>
    </cfRule>
  </conditionalFormatting>
  <conditionalFormatting sqref="AV36">
    <cfRule type="expression" dxfId="7891" priority="927">
      <formula>AV36="X"</formula>
    </cfRule>
    <cfRule type="expression" dxfId="7890" priority="928">
      <formula>AV36="후보"</formula>
    </cfRule>
  </conditionalFormatting>
  <conditionalFormatting sqref="AC36">
    <cfRule type="cellIs" dxfId="7889" priority="924" operator="greaterThan">
      <formula>0.9</formula>
    </cfRule>
    <cfRule type="cellIs" dxfId="7888" priority="925" operator="greaterThan">
      <formula>0.85</formula>
    </cfRule>
  </conditionalFormatting>
  <conditionalFormatting sqref="N36">
    <cfRule type="cellIs" dxfId="7887" priority="922" operator="greaterThan">
      <formula>0.9</formula>
    </cfRule>
    <cfRule type="cellIs" dxfId="7886" priority="923" operator="greaterThan">
      <formula>0.85</formula>
    </cfRule>
  </conditionalFormatting>
  <conditionalFormatting sqref="E36">
    <cfRule type="expression" dxfId="7885" priority="918">
      <formula>AND(IF(OR($Q36=1,$Q36=2),1,0),IF($X36&lt;=20,1,0))</formula>
    </cfRule>
    <cfRule type="expression" dxfId="7884" priority="919">
      <formula>AND(IF($Q36=2,1,0),IF($X36&lt;30,1,0))</formula>
    </cfRule>
    <cfRule type="expression" dxfId="7883" priority="920">
      <formula>AND(IF($Q36=3,1,0),IF($X36&lt;30,1,0))</formula>
    </cfRule>
    <cfRule type="expression" dxfId="7882" priority="921">
      <formula>AND(IF($Q36=3,1,IF($Q36=4,1,0)),IF($F36&lt;=85,1,0))</formula>
    </cfRule>
  </conditionalFormatting>
  <conditionalFormatting sqref="X36">
    <cfRule type="expression" dxfId="7881" priority="914">
      <formula>AND(IF(OR($Q36=1,$Q36=2),1,0),IF($X36&lt;=20,1,0))</formula>
    </cfRule>
    <cfRule type="expression" dxfId="7880" priority="915">
      <formula>AND(IF($Q36=2,1,0),IF($X36&lt;30,1,0))</formula>
    </cfRule>
    <cfRule type="expression" dxfId="7879" priority="916">
      <formula>AND(IF($Q36=3,1,0),IF($X36&lt;30,1,0))</formula>
    </cfRule>
    <cfRule type="expression" dxfId="7878" priority="917">
      <formula>AND(IF($Q36=3,1,IF($Q36=4,1,0)),IF($F36&lt;=85,1,0))</formula>
    </cfRule>
  </conditionalFormatting>
  <conditionalFormatting sqref="AI36">
    <cfRule type="expression" dxfId="7877" priority="910">
      <formula>AND(IF(OR($Q36=1,$Q36=2),1,0),IF($X36&lt;=20,1,0))</formula>
    </cfRule>
    <cfRule type="expression" dxfId="7876" priority="911">
      <formula>AND(IF($Q36=2,1,0),IF($X36&lt;30,1,0))</formula>
    </cfRule>
    <cfRule type="expression" dxfId="7875" priority="912">
      <formula>AND(IF($Q36=3,1,0),IF($X36&lt;30,1,0))</formula>
    </cfRule>
    <cfRule type="expression" dxfId="7874" priority="913">
      <formula>AND(IF($Q36=3,1,IF($Q36=4,1,0)),IF($F36&lt;=85,1,0))</formula>
    </cfRule>
  </conditionalFormatting>
  <conditionalFormatting sqref="AV37">
    <cfRule type="expression" dxfId="7873" priority="908">
      <formula>AV37="X"</formula>
    </cfRule>
    <cfRule type="expression" dxfId="7872" priority="909">
      <formula>AV37="후보"</formula>
    </cfRule>
  </conditionalFormatting>
  <conditionalFormatting sqref="AC37">
    <cfRule type="cellIs" dxfId="7871" priority="905" operator="greaterThan">
      <formula>0.9</formula>
    </cfRule>
    <cfRule type="cellIs" dxfId="7870" priority="906" operator="greaterThan">
      <formula>0.85</formula>
    </cfRule>
  </conditionalFormatting>
  <conditionalFormatting sqref="N37">
    <cfRule type="cellIs" dxfId="7869" priority="903" operator="greaterThan">
      <formula>0.9</formula>
    </cfRule>
    <cfRule type="cellIs" dxfId="7868" priority="904" operator="greaterThan">
      <formula>0.85</formula>
    </cfRule>
  </conditionalFormatting>
  <conditionalFormatting sqref="E37">
    <cfRule type="expression" dxfId="7867" priority="899">
      <formula>AND(IF(OR($Q37=1,$Q37=2),1,0),IF($X37&lt;=20,1,0))</formula>
    </cfRule>
    <cfRule type="expression" dxfId="7866" priority="900">
      <formula>AND(IF($Q37=2,1,0),IF($X37&lt;30,1,0))</formula>
    </cfRule>
    <cfRule type="expression" dxfId="7865" priority="901">
      <formula>AND(IF($Q37=3,1,0),IF($X37&lt;30,1,0))</formula>
    </cfRule>
    <cfRule type="expression" dxfId="7864" priority="902">
      <formula>AND(IF($Q37=3,1,IF($Q37=4,1,0)),IF($F37&lt;=85,1,0))</formula>
    </cfRule>
  </conditionalFormatting>
  <conditionalFormatting sqref="X37">
    <cfRule type="expression" dxfId="7863" priority="895">
      <formula>AND(IF(OR($Q37=1,$Q37=2),1,0),IF($X37&lt;=20,1,0))</formula>
    </cfRule>
    <cfRule type="expression" dxfId="7862" priority="896">
      <formula>AND(IF($Q37=2,1,0),IF($X37&lt;30,1,0))</formula>
    </cfRule>
    <cfRule type="expression" dxfId="7861" priority="897">
      <formula>AND(IF($Q37=3,1,0),IF($X37&lt;30,1,0))</formula>
    </cfRule>
    <cfRule type="expression" dxfId="7860" priority="898">
      <formula>AND(IF($Q37=3,1,IF($Q37=4,1,0)),IF($F37&lt;=85,1,0))</formula>
    </cfRule>
  </conditionalFormatting>
  <conditionalFormatting sqref="AI37">
    <cfRule type="expression" dxfId="7859" priority="891">
      <formula>AND(IF(OR($Q37=1,$Q37=2),1,0),IF($X37&lt;=20,1,0))</formula>
    </cfRule>
    <cfRule type="expression" dxfId="7858" priority="892">
      <formula>AND(IF($Q37=2,1,0),IF($X37&lt;30,1,0))</formula>
    </cfRule>
    <cfRule type="expression" dxfId="7857" priority="893">
      <formula>AND(IF($Q37=3,1,0),IF($X37&lt;30,1,0))</formula>
    </cfRule>
    <cfRule type="expression" dxfId="7856" priority="894">
      <formula>AND(IF($Q37=3,1,IF($Q37=4,1,0)),IF($F37&lt;=85,1,0))</formula>
    </cfRule>
  </conditionalFormatting>
  <conditionalFormatting sqref="AV38">
    <cfRule type="expression" dxfId="7855" priority="889">
      <formula>AV38="X"</formula>
    </cfRule>
    <cfRule type="expression" dxfId="7854" priority="890">
      <formula>AV38="후보"</formula>
    </cfRule>
  </conditionalFormatting>
  <conditionalFormatting sqref="AC38">
    <cfRule type="cellIs" dxfId="7853" priority="886" operator="greaterThan">
      <formula>0.9</formula>
    </cfRule>
    <cfRule type="cellIs" dxfId="7852" priority="887" operator="greaterThan">
      <formula>0.85</formula>
    </cfRule>
  </conditionalFormatting>
  <conditionalFormatting sqref="N38">
    <cfRule type="cellIs" dxfId="7851" priority="884" operator="greaterThan">
      <formula>0.9</formula>
    </cfRule>
    <cfRule type="cellIs" dxfId="7850" priority="885" operator="greaterThan">
      <formula>0.85</formula>
    </cfRule>
  </conditionalFormatting>
  <conditionalFormatting sqref="E38">
    <cfRule type="expression" dxfId="7849" priority="880">
      <formula>AND(IF(OR($Q38=1,$Q38=2),1,0),IF($X38&lt;=20,1,0))</formula>
    </cfRule>
    <cfRule type="expression" dxfId="7848" priority="881">
      <formula>AND(IF($Q38=2,1,0),IF($X38&lt;30,1,0))</formula>
    </cfRule>
    <cfRule type="expression" dxfId="7847" priority="882">
      <formula>AND(IF($Q38=3,1,0),IF($X38&lt;30,1,0))</formula>
    </cfRule>
    <cfRule type="expression" dxfId="7846" priority="883">
      <formula>AND(IF($Q38=3,1,IF($Q38=4,1,0)),IF($F38&lt;=85,1,0))</formula>
    </cfRule>
  </conditionalFormatting>
  <conditionalFormatting sqref="X38">
    <cfRule type="expression" dxfId="7845" priority="876">
      <formula>AND(IF(OR($Q38=1,$Q38=2),1,0),IF($X38&lt;=20,1,0))</formula>
    </cfRule>
    <cfRule type="expression" dxfId="7844" priority="877">
      <formula>AND(IF($Q38=2,1,0),IF($X38&lt;30,1,0))</formula>
    </cfRule>
    <cfRule type="expression" dxfId="7843" priority="878">
      <formula>AND(IF($Q38=3,1,0),IF($X38&lt;30,1,0))</formula>
    </cfRule>
    <cfRule type="expression" dxfId="7842" priority="879">
      <formula>AND(IF($Q38=3,1,IF($Q38=4,1,0)),IF($F38&lt;=85,1,0))</formula>
    </cfRule>
  </conditionalFormatting>
  <conditionalFormatting sqref="AI38">
    <cfRule type="expression" dxfId="7841" priority="872">
      <formula>AND(IF(OR($Q38=1,$Q38=2),1,0),IF($X38&lt;=20,1,0))</formula>
    </cfRule>
    <cfRule type="expression" dxfId="7840" priority="873">
      <formula>AND(IF($Q38=2,1,0),IF($X38&lt;30,1,0))</formula>
    </cfRule>
    <cfRule type="expression" dxfId="7839" priority="874">
      <formula>AND(IF($Q38=3,1,0),IF($X38&lt;30,1,0))</formula>
    </cfRule>
    <cfRule type="expression" dxfId="7838" priority="875">
      <formula>AND(IF($Q38=3,1,IF($Q38=4,1,0)),IF($F38&lt;=85,1,0))</formula>
    </cfRule>
  </conditionalFormatting>
  <conditionalFormatting sqref="AV39">
    <cfRule type="expression" dxfId="7837" priority="870">
      <formula>AV39="X"</formula>
    </cfRule>
    <cfRule type="expression" dxfId="7836" priority="871">
      <formula>AV39="후보"</formula>
    </cfRule>
  </conditionalFormatting>
  <conditionalFormatting sqref="AC39 N39">
    <cfRule type="cellIs" dxfId="7835" priority="867" operator="greaterThan">
      <formula>0.9</formula>
    </cfRule>
    <cfRule type="cellIs" dxfId="7834" priority="868" operator="greaterThan">
      <formula>0.85</formula>
    </cfRule>
  </conditionalFormatting>
  <conditionalFormatting sqref="AV40">
    <cfRule type="expression" dxfId="7833" priority="865">
      <formula>AV40="X"</formula>
    </cfRule>
    <cfRule type="expression" dxfId="7832" priority="866">
      <formula>AV40="후보"</formula>
    </cfRule>
  </conditionalFormatting>
  <conditionalFormatting sqref="AC40">
    <cfRule type="cellIs" dxfId="7831" priority="862" operator="greaterThan">
      <formula>0.9</formula>
    </cfRule>
    <cfRule type="cellIs" dxfId="7830" priority="863" operator="greaterThan">
      <formula>0.85</formula>
    </cfRule>
  </conditionalFormatting>
  <conditionalFormatting sqref="N40">
    <cfRule type="cellIs" dxfId="7829" priority="860" operator="greaterThan">
      <formula>0.9</formula>
    </cfRule>
    <cfRule type="cellIs" dxfId="7828" priority="861" operator="greaterThan">
      <formula>0.85</formula>
    </cfRule>
  </conditionalFormatting>
  <conditionalFormatting sqref="E40">
    <cfRule type="expression" dxfId="7827" priority="856">
      <formula>AND(IF(OR($Q40=1,$Q40=2),1,0),IF($X40&lt;=20,1,0))</formula>
    </cfRule>
    <cfRule type="expression" dxfId="7826" priority="857">
      <formula>AND(IF($Q40=2,1,0),IF($X40&lt;30,1,0))</formula>
    </cfRule>
    <cfRule type="expression" dxfId="7825" priority="858">
      <formula>AND(IF($Q40=3,1,0),IF($X40&lt;30,1,0))</formula>
    </cfRule>
    <cfRule type="expression" dxfId="7824" priority="859">
      <formula>AND(IF($Q40=3,1,IF($Q40=4,1,0)),IF($F40&lt;=85,1,0))</formula>
    </cfRule>
  </conditionalFormatting>
  <conditionalFormatting sqref="X40">
    <cfRule type="expression" dxfId="7823" priority="852">
      <formula>AND(IF(OR($Q40=1,$Q40=2),1,0),IF($X40&lt;=20,1,0))</formula>
    </cfRule>
    <cfRule type="expression" dxfId="7822" priority="853">
      <formula>AND(IF($Q40=2,1,0),IF($X40&lt;30,1,0))</formula>
    </cfRule>
    <cfRule type="expression" dxfId="7821" priority="854">
      <formula>AND(IF($Q40=3,1,0),IF($X40&lt;30,1,0))</formula>
    </cfRule>
    <cfRule type="expression" dxfId="7820" priority="855">
      <formula>AND(IF($Q40=3,1,IF($Q40=4,1,0)),IF($F40&lt;=85,1,0))</formula>
    </cfRule>
  </conditionalFormatting>
  <conditionalFormatting sqref="AI40">
    <cfRule type="expression" dxfId="7819" priority="848">
      <formula>AND(IF(OR($Q40=1,$Q40=2),1,0),IF($X40&lt;=20,1,0))</formula>
    </cfRule>
    <cfRule type="expression" dxfId="7818" priority="849">
      <formula>AND(IF($Q40=2,1,0),IF($X40&lt;30,1,0))</formula>
    </cfRule>
    <cfRule type="expression" dxfId="7817" priority="850">
      <formula>AND(IF($Q40=3,1,0),IF($X40&lt;30,1,0))</formula>
    </cfRule>
    <cfRule type="expression" dxfId="7816" priority="851">
      <formula>AND(IF($Q40=3,1,IF($Q40=4,1,0)),IF($F40&lt;=85,1,0))</formula>
    </cfRule>
  </conditionalFormatting>
  <conditionalFormatting sqref="AV41">
    <cfRule type="expression" dxfId="7815" priority="846">
      <formula>AV41="X"</formula>
    </cfRule>
    <cfRule type="expression" dxfId="7814" priority="847">
      <formula>AV41="후보"</formula>
    </cfRule>
  </conditionalFormatting>
  <conditionalFormatting sqref="AC41">
    <cfRule type="cellIs" dxfId="7813" priority="843" operator="greaterThan">
      <formula>0.9</formula>
    </cfRule>
    <cfRule type="cellIs" dxfId="7812" priority="844" operator="greaterThan">
      <formula>0.85</formula>
    </cfRule>
  </conditionalFormatting>
  <conditionalFormatting sqref="N41">
    <cfRule type="cellIs" dxfId="7811" priority="841" operator="greaterThan">
      <formula>0.9</formula>
    </cfRule>
    <cfRule type="cellIs" dxfId="7810" priority="842" operator="greaterThan">
      <formula>0.85</formula>
    </cfRule>
  </conditionalFormatting>
  <conditionalFormatting sqref="E41">
    <cfRule type="expression" dxfId="7809" priority="837">
      <formula>AND(IF(OR($Q41=1,$Q41=2),1,0),IF($X41&lt;=20,1,0))</formula>
    </cfRule>
    <cfRule type="expression" dxfId="7808" priority="838">
      <formula>AND(IF($Q41=2,1,0),IF($X41&lt;30,1,0))</formula>
    </cfRule>
    <cfRule type="expression" dxfId="7807" priority="839">
      <formula>AND(IF($Q41=3,1,0),IF($X41&lt;30,1,0))</formula>
    </cfRule>
    <cfRule type="expression" dxfId="7806" priority="840">
      <formula>AND(IF($Q41=3,1,IF($Q41=4,1,0)),IF($F41&lt;=85,1,0))</formula>
    </cfRule>
  </conditionalFormatting>
  <conditionalFormatting sqref="X41">
    <cfRule type="expression" dxfId="7805" priority="833">
      <formula>AND(IF(OR($Q41=1,$Q41=2),1,0),IF($X41&lt;=20,1,0))</formula>
    </cfRule>
    <cfRule type="expression" dxfId="7804" priority="834">
      <formula>AND(IF($Q41=2,1,0),IF($X41&lt;30,1,0))</formula>
    </cfRule>
    <cfRule type="expression" dxfId="7803" priority="835">
      <formula>AND(IF($Q41=3,1,0),IF($X41&lt;30,1,0))</formula>
    </cfRule>
    <cfRule type="expression" dxfId="7802" priority="836">
      <formula>AND(IF($Q41=3,1,IF($Q41=4,1,0)),IF($F41&lt;=85,1,0))</formula>
    </cfRule>
  </conditionalFormatting>
  <conditionalFormatting sqref="AI41">
    <cfRule type="expression" dxfId="7801" priority="829">
      <formula>AND(IF(OR($Q41=1,$Q41=2),1,0),IF($X41&lt;=20,1,0))</formula>
    </cfRule>
    <cfRule type="expression" dxfId="7800" priority="830">
      <formula>AND(IF($Q41=2,1,0),IF($X41&lt;30,1,0))</formula>
    </cfRule>
    <cfRule type="expression" dxfId="7799" priority="831">
      <formula>AND(IF($Q41=3,1,0),IF($X41&lt;30,1,0))</formula>
    </cfRule>
    <cfRule type="expression" dxfId="7798" priority="832">
      <formula>AND(IF($Q41=3,1,IF($Q41=4,1,0)),IF($F41&lt;=85,1,0))</formula>
    </cfRule>
  </conditionalFormatting>
  <conditionalFormatting sqref="AV42">
    <cfRule type="expression" dxfId="7797" priority="827">
      <formula>AV42="X"</formula>
    </cfRule>
    <cfRule type="expression" dxfId="7796" priority="828">
      <formula>AV42="후보"</formula>
    </cfRule>
  </conditionalFormatting>
  <conditionalFormatting sqref="AC42">
    <cfRule type="cellIs" dxfId="7795" priority="824" operator="greaterThan">
      <formula>0.9</formula>
    </cfRule>
    <cfRule type="cellIs" dxfId="7794" priority="825" operator="greaterThan">
      <formula>0.85</formula>
    </cfRule>
  </conditionalFormatting>
  <conditionalFormatting sqref="N42">
    <cfRule type="cellIs" dxfId="7793" priority="822" operator="greaterThan">
      <formula>0.9</formula>
    </cfRule>
    <cfRule type="cellIs" dxfId="7792" priority="823" operator="greaterThan">
      <formula>0.85</formula>
    </cfRule>
  </conditionalFormatting>
  <conditionalFormatting sqref="E42">
    <cfRule type="expression" dxfId="7791" priority="818">
      <formula>AND(IF(OR($Q42=1,$Q42=2),1,0),IF($X42&lt;=20,1,0))</formula>
    </cfRule>
    <cfRule type="expression" dxfId="7790" priority="819">
      <formula>AND(IF($Q42=2,1,0),IF($X42&lt;30,1,0))</formula>
    </cfRule>
    <cfRule type="expression" dxfId="7789" priority="820">
      <formula>AND(IF($Q42=3,1,0),IF($X42&lt;30,1,0))</formula>
    </cfRule>
    <cfRule type="expression" dxfId="7788" priority="821">
      <formula>AND(IF($Q42=3,1,IF($Q42=4,1,0)),IF($F42&lt;=85,1,0))</formula>
    </cfRule>
  </conditionalFormatting>
  <conditionalFormatting sqref="X42">
    <cfRule type="expression" dxfId="7787" priority="814">
      <formula>AND(IF(OR($Q42=1,$Q42=2),1,0),IF($X42&lt;=20,1,0))</formula>
    </cfRule>
    <cfRule type="expression" dxfId="7786" priority="815">
      <formula>AND(IF($Q42=2,1,0),IF($X42&lt;30,1,0))</formula>
    </cfRule>
    <cfRule type="expression" dxfId="7785" priority="816">
      <formula>AND(IF($Q42=3,1,0),IF($X42&lt;30,1,0))</formula>
    </cfRule>
    <cfRule type="expression" dxfId="7784" priority="817">
      <formula>AND(IF($Q42=3,1,IF($Q42=4,1,0)),IF($F42&lt;=85,1,0))</formula>
    </cfRule>
  </conditionalFormatting>
  <conditionalFormatting sqref="AI42">
    <cfRule type="expression" dxfId="7783" priority="810">
      <formula>AND(IF(OR($Q42=1,$Q42=2),1,0),IF($X42&lt;=20,1,0))</formula>
    </cfRule>
    <cfRule type="expression" dxfId="7782" priority="811">
      <formula>AND(IF($Q42=2,1,0),IF($X42&lt;30,1,0))</formula>
    </cfRule>
    <cfRule type="expression" dxfId="7781" priority="812">
      <formula>AND(IF($Q42=3,1,0),IF($X42&lt;30,1,0))</formula>
    </cfRule>
    <cfRule type="expression" dxfId="7780" priority="813">
      <formula>AND(IF($Q42=3,1,IF($Q42=4,1,0)),IF($F42&lt;=85,1,0))</formula>
    </cfRule>
  </conditionalFormatting>
  <conditionalFormatting sqref="AV43">
    <cfRule type="expression" dxfId="7779" priority="808">
      <formula>AV43="X"</formula>
    </cfRule>
    <cfRule type="expression" dxfId="7778" priority="809">
      <formula>AV43="후보"</formula>
    </cfRule>
  </conditionalFormatting>
  <conditionalFormatting sqref="AC43">
    <cfRule type="cellIs" dxfId="7777" priority="805" operator="greaterThan">
      <formula>0.9</formula>
    </cfRule>
    <cfRule type="cellIs" dxfId="7776" priority="806" operator="greaterThan">
      <formula>0.85</formula>
    </cfRule>
  </conditionalFormatting>
  <conditionalFormatting sqref="N43">
    <cfRule type="cellIs" dxfId="7775" priority="803" operator="greaterThan">
      <formula>0.9</formula>
    </cfRule>
    <cfRule type="cellIs" dxfId="7774" priority="804" operator="greaterThan">
      <formula>0.85</formula>
    </cfRule>
  </conditionalFormatting>
  <conditionalFormatting sqref="E43">
    <cfRule type="expression" dxfId="7773" priority="799">
      <formula>AND(IF(OR($Q43=1,$Q43=2),1,0),IF($X43&lt;=20,1,0))</formula>
    </cfRule>
    <cfRule type="expression" dxfId="7772" priority="800">
      <formula>AND(IF($Q43=2,1,0),IF($X43&lt;30,1,0))</formula>
    </cfRule>
    <cfRule type="expression" dxfId="7771" priority="801">
      <formula>AND(IF($Q43=3,1,0),IF($X43&lt;30,1,0))</formula>
    </cfRule>
    <cfRule type="expression" dxfId="7770" priority="802">
      <formula>AND(IF($Q43=3,1,IF($Q43=4,1,0)),IF($F43&lt;=85,1,0))</formula>
    </cfRule>
  </conditionalFormatting>
  <conditionalFormatting sqref="X43">
    <cfRule type="expression" dxfId="7769" priority="795">
      <formula>AND(IF(OR($Q43=1,$Q43=2),1,0),IF($X43&lt;=20,1,0))</formula>
    </cfRule>
    <cfRule type="expression" dxfId="7768" priority="796">
      <formula>AND(IF($Q43=2,1,0),IF($X43&lt;30,1,0))</formula>
    </cfRule>
    <cfRule type="expression" dxfId="7767" priority="797">
      <formula>AND(IF($Q43=3,1,0),IF($X43&lt;30,1,0))</formula>
    </cfRule>
    <cfRule type="expression" dxfId="7766" priority="798">
      <formula>AND(IF($Q43=3,1,IF($Q43=4,1,0)),IF($F43&lt;=85,1,0))</formula>
    </cfRule>
  </conditionalFormatting>
  <conditionalFormatting sqref="AI43">
    <cfRule type="expression" dxfId="7765" priority="791">
      <formula>AND(IF(OR($Q43=1,$Q43=2),1,0),IF($X43&lt;=20,1,0))</formula>
    </cfRule>
    <cfRule type="expression" dxfId="7764" priority="792">
      <formula>AND(IF($Q43=2,1,0),IF($X43&lt;30,1,0))</formula>
    </cfRule>
    <cfRule type="expression" dxfId="7763" priority="793">
      <formula>AND(IF($Q43=3,1,0),IF($X43&lt;30,1,0))</formula>
    </cfRule>
    <cfRule type="expression" dxfId="7762" priority="794">
      <formula>AND(IF($Q43=3,1,IF($Q43=4,1,0)),IF($F43&lt;=85,1,0))</formula>
    </cfRule>
  </conditionalFormatting>
  <conditionalFormatting sqref="AV44">
    <cfRule type="expression" dxfId="7761" priority="789">
      <formula>AV44="X"</formula>
    </cfRule>
    <cfRule type="expression" dxfId="7760" priority="790">
      <formula>AV44="후보"</formula>
    </cfRule>
  </conditionalFormatting>
  <conditionalFormatting sqref="AC44">
    <cfRule type="cellIs" dxfId="7759" priority="786" operator="greaterThan">
      <formula>0.9</formula>
    </cfRule>
    <cfRule type="cellIs" dxfId="7758" priority="787" operator="greaterThan">
      <formula>0.85</formula>
    </cfRule>
  </conditionalFormatting>
  <conditionalFormatting sqref="N44">
    <cfRule type="cellIs" dxfId="7757" priority="784" operator="greaterThan">
      <formula>0.9</formula>
    </cfRule>
    <cfRule type="cellIs" dxfId="7756" priority="785" operator="greaterThan">
      <formula>0.85</formula>
    </cfRule>
  </conditionalFormatting>
  <conditionalFormatting sqref="E44">
    <cfRule type="expression" dxfId="7755" priority="780">
      <formula>AND(IF(OR($Q44=1,$Q44=2),1,0),IF($X44&lt;=20,1,0))</formula>
    </cfRule>
    <cfRule type="expression" dxfId="7754" priority="781">
      <formula>AND(IF($Q44=2,1,0),IF($X44&lt;30,1,0))</formula>
    </cfRule>
    <cfRule type="expression" dxfId="7753" priority="782">
      <formula>AND(IF($Q44=3,1,0),IF($X44&lt;30,1,0))</formula>
    </cfRule>
    <cfRule type="expression" dxfId="7752" priority="783">
      <formula>AND(IF($Q44=3,1,IF($Q44=4,1,0)),IF($F44&lt;=85,1,0))</formula>
    </cfRule>
  </conditionalFormatting>
  <conditionalFormatting sqref="X44">
    <cfRule type="expression" dxfId="7751" priority="776">
      <formula>AND(IF(OR($Q44=1,$Q44=2),1,0),IF($X44&lt;=20,1,0))</formula>
    </cfRule>
    <cfRule type="expression" dxfId="7750" priority="777">
      <formula>AND(IF($Q44=2,1,0),IF($X44&lt;30,1,0))</formula>
    </cfRule>
    <cfRule type="expression" dxfId="7749" priority="778">
      <formula>AND(IF($Q44=3,1,0),IF($X44&lt;30,1,0))</formula>
    </cfRule>
    <cfRule type="expression" dxfId="7748" priority="779">
      <formula>AND(IF($Q44=3,1,IF($Q44=4,1,0)),IF($F44&lt;=85,1,0))</formula>
    </cfRule>
  </conditionalFormatting>
  <conditionalFormatting sqref="AI44">
    <cfRule type="expression" dxfId="7747" priority="772">
      <formula>AND(IF(OR($Q44=1,$Q44=2),1,0),IF($X44&lt;=20,1,0))</formula>
    </cfRule>
    <cfRule type="expression" dxfId="7746" priority="773">
      <formula>AND(IF($Q44=2,1,0),IF($X44&lt;30,1,0))</formula>
    </cfRule>
    <cfRule type="expression" dxfId="7745" priority="774">
      <formula>AND(IF($Q44=3,1,0),IF($X44&lt;30,1,0))</formula>
    </cfRule>
    <cfRule type="expression" dxfId="7744" priority="775">
      <formula>AND(IF($Q44=3,1,IF($Q44=4,1,0)),IF($F44&lt;=85,1,0))</formula>
    </cfRule>
  </conditionalFormatting>
  <conditionalFormatting sqref="AV45">
    <cfRule type="expression" dxfId="7743" priority="770">
      <formula>AV45="X"</formula>
    </cfRule>
    <cfRule type="expression" dxfId="7742" priority="771">
      <formula>AV45="후보"</formula>
    </cfRule>
  </conditionalFormatting>
  <conditionalFormatting sqref="AC45 N45">
    <cfRule type="cellIs" dxfId="7741" priority="767" operator="greaterThan">
      <formula>0.9</formula>
    </cfRule>
    <cfRule type="cellIs" dxfId="7740" priority="768" operator="greaterThan">
      <formula>0.85</formula>
    </cfRule>
  </conditionalFormatting>
  <conditionalFormatting sqref="AV46">
    <cfRule type="expression" dxfId="7739" priority="765">
      <formula>AV46="X"</formula>
    </cfRule>
    <cfRule type="expression" dxfId="7738" priority="766">
      <formula>AV46="후보"</formula>
    </cfRule>
  </conditionalFormatting>
  <conditionalFormatting sqref="AC46">
    <cfRule type="cellIs" dxfId="7737" priority="762" operator="greaterThan">
      <formula>0.9</formula>
    </cfRule>
    <cfRule type="cellIs" dxfId="7736" priority="763" operator="greaterThan">
      <formula>0.85</formula>
    </cfRule>
  </conditionalFormatting>
  <conditionalFormatting sqref="N46">
    <cfRule type="cellIs" dxfId="7735" priority="760" operator="greaterThan">
      <formula>0.9</formula>
    </cfRule>
    <cfRule type="cellIs" dxfId="7734" priority="761" operator="greaterThan">
      <formula>0.85</formula>
    </cfRule>
  </conditionalFormatting>
  <conditionalFormatting sqref="E46">
    <cfRule type="expression" dxfId="7733" priority="756">
      <formula>AND(IF(OR($Q46=1,$Q46=2),1,0),IF($X46&lt;=20,1,0))</formula>
    </cfRule>
    <cfRule type="expression" dxfId="7732" priority="757">
      <formula>AND(IF($Q46=2,1,0),IF($X46&lt;30,1,0))</formula>
    </cfRule>
    <cfRule type="expression" dxfId="7731" priority="758">
      <formula>AND(IF($Q46=3,1,0),IF($X46&lt;30,1,0))</formula>
    </cfRule>
    <cfRule type="expression" dxfId="7730" priority="759">
      <formula>AND(IF($Q46=3,1,IF($Q46=4,1,0)),IF($F46&lt;=85,1,0))</formula>
    </cfRule>
  </conditionalFormatting>
  <conditionalFormatting sqref="X46">
    <cfRule type="expression" dxfId="7729" priority="752">
      <formula>AND(IF(OR($Q46=1,$Q46=2),1,0),IF($X46&lt;=20,1,0))</formula>
    </cfRule>
    <cfRule type="expression" dxfId="7728" priority="753">
      <formula>AND(IF($Q46=2,1,0),IF($X46&lt;30,1,0))</formula>
    </cfRule>
    <cfRule type="expression" dxfId="7727" priority="754">
      <formula>AND(IF($Q46=3,1,0),IF($X46&lt;30,1,0))</formula>
    </cfRule>
    <cfRule type="expression" dxfId="7726" priority="755">
      <formula>AND(IF($Q46=3,1,IF($Q46=4,1,0)),IF($F46&lt;=85,1,0))</formula>
    </cfRule>
  </conditionalFormatting>
  <conditionalFormatting sqref="AI46">
    <cfRule type="expression" dxfId="7725" priority="748">
      <formula>AND(IF(OR($Q46=1,$Q46=2),1,0),IF($X46&lt;=20,1,0))</formula>
    </cfRule>
    <cfRule type="expression" dxfId="7724" priority="749">
      <formula>AND(IF($Q46=2,1,0),IF($X46&lt;30,1,0))</formula>
    </cfRule>
    <cfRule type="expression" dxfId="7723" priority="750">
      <formula>AND(IF($Q46=3,1,0),IF($X46&lt;30,1,0))</formula>
    </cfRule>
    <cfRule type="expression" dxfId="7722" priority="751">
      <formula>AND(IF($Q46=3,1,IF($Q46=4,1,0)),IF($F46&lt;=85,1,0))</formula>
    </cfRule>
  </conditionalFormatting>
  <conditionalFormatting sqref="AV47">
    <cfRule type="expression" dxfId="7721" priority="746">
      <formula>AV47="X"</formula>
    </cfRule>
    <cfRule type="expression" dxfId="7720" priority="747">
      <formula>AV47="후보"</formula>
    </cfRule>
  </conditionalFormatting>
  <conditionalFormatting sqref="AC47">
    <cfRule type="cellIs" dxfId="7719" priority="743" operator="greaterThan">
      <formula>0.9</formula>
    </cfRule>
    <cfRule type="cellIs" dxfId="7718" priority="744" operator="greaterThan">
      <formula>0.85</formula>
    </cfRule>
  </conditionalFormatting>
  <conditionalFormatting sqref="N47">
    <cfRule type="cellIs" dxfId="7717" priority="741" operator="greaterThan">
      <formula>0.9</formula>
    </cfRule>
    <cfRule type="cellIs" dxfId="7716" priority="742" operator="greaterThan">
      <formula>0.85</formula>
    </cfRule>
  </conditionalFormatting>
  <conditionalFormatting sqref="E47">
    <cfRule type="expression" dxfId="7715" priority="737">
      <formula>AND(IF(OR($Q47=1,$Q47=2),1,0),IF($X47&lt;=20,1,0))</formula>
    </cfRule>
    <cfRule type="expression" dxfId="7714" priority="738">
      <formula>AND(IF($Q47=2,1,0),IF($X47&lt;30,1,0))</formula>
    </cfRule>
    <cfRule type="expression" dxfId="7713" priority="739">
      <formula>AND(IF($Q47=3,1,0),IF($X47&lt;30,1,0))</formula>
    </cfRule>
    <cfRule type="expression" dxfId="7712" priority="740">
      <formula>AND(IF($Q47=3,1,IF($Q47=4,1,0)),IF($F47&lt;=85,1,0))</formula>
    </cfRule>
  </conditionalFormatting>
  <conditionalFormatting sqref="X47">
    <cfRule type="expression" dxfId="7711" priority="733">
      <formula>AND(IF(OR($Q47=1,$Q47=2),1,0),IF($X47&lt;=20,1,0))</formula>
    </cfRule>
    <cfRule type="expression" dxfId="7710" priority="734">
      <formula>AND(IF($Q47=2,1,0),IF($X47&lt;30,1,0))</formula>
    </cfRule>
    <cfRule type="expression" dxfId="7709" priority="735">
      <formula>AND(IF($Q47=3,1,0),IF($X47&lt;30,1,0))</formula>
    </cfRule>
    <cfRule type="expression" dxfId="7708" priority="736">
      <formula>AND(IF($Q47=3,1,IF($Q47=4,1,0)),IF($F47&lt;=85,1,0))</formula>
    </cfRule>
  </conditionalFormatting>
  <conditionalFormatting sqref="AI47">
    <cfRule type="expression" dxfId="7707" priority="729">
      <formula>AND(IF(OR($Q47=1,$Q47=2),1,0),IF($X47&lt;=20,1,0))</formula>
    </cfRule>
    <cfRule type="expression" dxfId="7706" priority="730">
      <formula>AND(IF($Q47=2,1,0),IF($X47&lt;30,1,0))</formula>
    </cfRule>
    <cfRule type="expression" dxfId="7705" priority="731">
      <formula>AND(IF($Q47=3,1,0),IF($X47&lt;30,1,0))</formula>
    </cfRule>
    <cfRule type="expression" dxfId="7704" priority="732">
      <formula>AND(IF($Q47=3,1,IF($Q47=4,1,0)),IF($F47&lt;=85,1,0))</formula>
    </cfRule>
  </conditionalFormatting>
  <conditionalFormatting sqref="AV48">
    <cfRule type="expression" dxfId="7703" priority="727">
      <formula>AV48="X"</formula>
    </cfRule>
    <cfRule type="expression" dxfId="7702" priority="728">
      <formula>AV48="후보"</formula>
    </cfRule>
  </conditionalFormatting>
  <conditionalFormatting sqref="AC48">
    <cfRule type="cellIs" dxfId="7701" priority="724" operator="greaterThan">
      <formula>0.9</formula>
    </cfRule>
    <cfRule type="cellIs" dxfId="7700" priority="725" operator="greaterThan">
      <formula>0.85</formula>
    </cfRule>
  </conditionalFormatting>
  <conditionalFormatting sqref="N48">
    <cfRule type="cellIs" dxfId="7699" priority="722" operator="greaterThan">
      <formula>0.9</formula>
    </cfRule>
    <cfRule type="cellIs" dxfId="7698" priority="723" operator="greaterThan">
      <formula>0.85</formula>
    </cfRule>
  </conditionalFormatting>
  <conditionalFormatting sqref="E48">
    <cfRule type="expression" dxfId="7697" priority="718">
      <formula>AND(IF(OR($Q48=1,$Q48=2),1,0),IF($X48&lt;=20,1,0))</formula>
    </cfRule>
    <cfRule type="expression" dxfId="7696" priority="719">
      <formula>AND(IF($Q48=2,1,0),IF($X48&lt;30,1,0))</formula>
    </cfRule>
    <cfRule type="expression" dxfId="7695" priority="720">
      <formula>AND(IF($Q48=3,1,0),IF($X48&lt;30,1,0))</formula>
    </cfRule>
    <cfRule type="expression" dxfId="7694" priority="721">
      <formula>AND(IF($Q48=3,1,IF($Q48=4,1,0)),IF($F48&lt;=85,1,0))</formula>
    </cfRule>
  </conditionalFormatting>
  <conditionalFormatting sqref="X48">
    <cfRule type="expression" dxfId="7693" priority="714">
      <formula>AND(IF(OR($Q48=1,$Q48=2),1,0),IF($X48&lt;=20,1,0))</formula>
    </cfRule>
    <cfRule type="expression" dxfId="7692" priority="715">
      <formula>AND(IF($Q48=2,1,0),IF($X48&lt;30,1,0))</formula>
    </cfRule>
    <cfRule type="expression" dxfId="7691" priority="716">
      <formula>AND(IF($Q48=3,1,0),IF($X48&lt;30,1,0))</formula>
    </cfRule>
    <cfRule type="expression" dxfId="7690" priority="717">
      <formula>AND(IF($Q48=3,1,IF($Q48=4,1,0)),IF($F48&lt;=85,1,0))</formula>
    </cfRule>
  </conditionalFormatting>
  <conditionalFormatting sqref="AI48">
    <cfRule type="expression" dxfId="7689" priority="710">
      <formula>AND(IF(OR($Q48=1,$Q48=2),1,0),IF($X48&lt;=20,1,0))</formula>
    </cfRule>
    <cfRule type="expression" dxfId="7688" priority="711">
      <formula>AND(IF($Q48=2,1,0),IF($X48&lt;30,1,0))</formula>
    </cfRule>
    <cfRule type="expression" dxfId="7687" priority="712">
      <formula>AND(IF($Q48=3,1,0),IF($X48&lt;30,1,0))</formula>
    </cfRule>
    <cfRule type="expression" dxfId="7686" priority="713">
      <formula>AND(IF($Q48=3,1,IF($Q48=4,1,0)),IF($F48&lt;=85,1,0))</formula>
    </cfRule>
  </conditionalFormatting>
  <conditionalFormatting sqref="AV49">
    <cfRule type="expression" dxfId="7685" priority="708">
      <formula>AV49="X"</formula>
    </cfRule>
    <cfRule type="expression" dxfId="7684" priority="709">
      <formula>AV49="후보"</formula>
    </cfRule>
  </conditionalFormatting>
  <conditionalFormatting sqref="AC49">
    <cfRule type="cellIs" dxfId="7683" priority="705" operator="greaterThan">
      <formula>0.9</formula>
    </cfRule>
    <cfRule type="cellIs" dxfId="7682" priority="706" operator="greaterThan">
      <formula>0.85</formula>
    </cfRule>
  </conditionalFormatting>
  <conditionalFormatting sqref="N49">
    <cfRule type="cellIs" dxfId="7681" priority="703" operator="greaterThan">
      <formula>0.9</formula>
    </cfRule>
    <cfRule type="cellIs" dxfId="7680" priority="704" operator="greaterThan">
      <formula>0.85</formula>
    </cfRule>
  </conditionalFormatting>
  <conditionalFormatting sqref="E49">
    <cfRule type="expression" dxfId="7679" priority="699">
      <formula>AND(IF(OR($Q49=1,$Q49=2),1,0),IF($X49&lt;=20,1,0))</formula>
    </cfRule>
    <cfRule type="expression" dxfId="7678" priority="700">
      <formula>AND(IF($Q49=2,1,0),IF($X49&lt;30,1,0))</formula>
    </cfRule>
    <cfRule type="expression" dxfId="7677" priority="701">
      <formula>AND(IF($Q49=3,1,0),IF($X49&lt;30,1,0))</formula>
    </cfRule>
    <cfRule type="expression" dxfId="7676" priority="702">
      <formula>AND(IF($Q49=3,1,IF($Q49=4,1,0)),IF($F49&lt;=85,1,0))</formula>
    </cfRule>
  </conditionalFormatting>
  <conditionalFormatting sqref="X49">
    <cfRule type="expression" dxfId="7675" priority="695">
      <formula>AND(IF(OR($Q49=1,$Q49=2),1,0),IF($X49&lt;=20,1,0))</formula>
    </cfRule>
    <cfRule type="expression" dxfId="7674" priority="696">
      <formula>AND(IF($Q49=2,1,0),IF($X49&lt;30,1,0))</formula>
    </cfRule>
    <cfRule type="expression" dxfId="7673" priority="697">
      <formula>AND(IF($Q49=3,1,0),IF($X49&lt;30,1,0))</formula>
    </cfRule>
    <cfRule type="expression" dxfId="7672" priority="698">
      <formula>AND(IF($Q49=3,1,IF($Q49=4,1,0)),IF($F49&lt;=85,1,0))</formula>
    </cfRule>
  </conditionalFormatting>
  <conditionalFormatting sqref="AI49">
    <cfRule type="expression" dxfId="7671" priority="691">
      <formula>AND(IF(OR($Q49=1,$Q49=2),1,0),IF($X49&lt;=20,1,0))</formula>
    </cfRule>
    <cfRule type="expression" dxfId="7670" priority="692">
      <formula>AND(IF($Q49=2,1,0),IF($X49&lt;30,1,0))</formula>
    </cfRule>
    <cfRule type="expression" dxfId="7669" priority="693">
      <formula>AND(IF($Q49=3,1,0),IF($X49&lt;30,1,0))</formula>
    </cfRule>
    <cfRule type="expression" dxfId="7668" priority="694">
      <formula>AND(IF($Q49=3,1,IF($Q49=4,1,0)),IF($F49&lt;=85,1,0))</formula>
    </cfRule>
  </conditionalFormatting>
  <conditionalFormatting sqref="AV50">
    <cfRule type="expression" dxfId="7667" priority="689">
      <formula>AV50="X"</formula>
    </cfRule>
    <cfRule type="expression" dxfId="7666" priority="690">
      <formula>AV50="후보"</formula>
    </cfRule>
  </conditionalFormatting>
  <conditionalFormatting sqref="AC50 N50">
    <cfRule type="cellIs" dxfId="7665" priority="686" operator="greaterThan">
      <formula>0.9</formula>
    </cfRule>
    <cfRule type="cellIs" dxfId="7664" priority="687" operator="greaterThan">
      <formula>0.85</formula>
    </cfRule>
  </conditionalFormatting>
  <conditionalFormatting sqref="AV51">
    <cfRule type="expression" dxfId="7663" priority="684">
      <formula>AV51="X"</formula>
    </cfRule>
    <cfRule type="expression" dxfId="7662" priority="685">
      <formula>AV51="후보"</formula>
    </cfRule>
  </conditionalFormatting>
  <conditionalFormatting sqref="AC51">
    <cfRule type="cellIs" dxfId="7661" priority="681" operator="greaterThan">
      <formula>0.9</formula>
    </cfRule>
    <cfRule type="cellIs" dxfId="7660" priority="682" operator="greaterThan">
      <formula>0.85</formula>
    </cfRule>
  </conditionalFormatting>
  <conditionalFormatting sqref="N51">
    <cfRule type="cellIs" dxfId="7659" priority="679" operator="greaterThan">
      <formula>0.9</formula>
    </cfRule>
    <cfRule type="cellIs" dxfId="7658" priority="680" operator="greaterThan">
      <formula>0.85</formula>
    </cfRule>
  </conditionalFormatting>
  <conditionalFormatting sqref="E51">
    <cfRule type="expression" dxfId="7657" priority="675">
      <formula>AND(IF(OR($Q51=1,$Q51=2),1,0),IF($X51&lt;=20,1,0))</formula>
    </cfRule>
    <cfRule type="expression" dxfId="7656" priority="676">
      <formula>AND(IF($Q51=2,1,0),IF($X51&lt;30,1,0))</formula>
    </cfRule>
    <cfRule type="expression" dxfId="7655" priority="677">
      <formula>AND(IF($Q51=3,1,0),IF($X51&lt;30,1,0))</formula>
    </cfRule>
    <cfRule type="expression" dxfId="7654" priority="678">
      <formula>AND(IF($Q51=3,1,IF($Q51=4,1,0)),IF($F51&lt;=85,1,0))</formula>
    </cfRule>
  </conditionalFormatting>
  <conditionalFormatting sqref="X51">
    <cfRule type="expression" dxfId="7653" priority="671">
      <formula>AND(IF(OR($Q51=1,$Q51=2),1,0),IF($X51&lt;=20,1,0))</formula>
    </cfRule>
    <cfRule type="expression" dxfId="7652" priority="672">
      <formula>AND(IF($Q51=2,1,0),IF($X51&lt;30,1,0))</formula>
    </cfRule>
    <cfRule type="expression" dxfId="7651" priority="673">
      <formula>AND(IF($Q51=3,1,0),IF($X51&lt;30,1,0))</formula>
    </cfRule>
    <cfRule type="expression" dxfId="7650" priority="674">
      <formula>AND(IF($Q51=3,1,IF($Q51=4,1,0)),IF($F51&lt;=85,1,0))</formula>
    </cfRule>
  </conditionalFormatting>
  <conditionalFormatting sqref="AI51">
    <cfRule type="expression" dxfId="7649" priority="667">
      <formula>AND(IF(OR($Q51=1,$Q51=2),1,0),IF($X51&lt;=20,1,0))</formula>
    </cfRule>
    <cfRule type="expression" dxfId="7648" priority="668">
      <formula>AND(IF($Q51=2,1,0),IF($X51&lt;30,1,0))</formula>
    </cfRule>
    <cfRule type="expression" dxfId="7647" priority="669">
      <formula>AND(IF($Q51=3,1,0),IF($X51&lt;30,1,0))</formula>
    </cfRule>
    <cfRule type="expression" dxfId="7646" priority="670">
      <formula>AND(IF($Q51=3,1,IF($Q51=4,1,0)),IF($F51&lt;=85,1,0))</formula>
    </cfRule>
  </conditionalFormatting>
  <conditionalFormatting sqref="AV52">
    <cfRule type="expression" dxfId="7645" priority="665">
      <formula>AV52="X"</formula>
    </cfRule>
    <cfRule type="expression" dxfId="7644" priority="666">
      <formula>AV52="후보"</formula>
    </cfRule>
  </conditionalFormatting>
  <conditionalFormatting sqref="AC52">
    <cfRule type="cellIs" dxfId="7643" priority="662" operator="greaterThan">
      <formula>0.9</formula>
    </cfRule>
    <cfRule type="cellIs" dxfId="7642" priority="663" operator="greaterThan">
      <formula>0.85</formula>
    </cfRule>
  </conditionalFormatting>
  <conditionalFormatting sqref="N52">
    <cfRule type="cellIs" dxfId="7641" priority="660" operator="greaterThan">
      <formula>0.9</formula>
    </cfRule>
    <cfRule type="cellIs" dxfId="7640" priority="661" operator="greaterThan">
      <formula>0.85</formula>
    </cfRule>
  </conditionalFormatting>
  <conditionalFormatting sqref="E52">
    <cfRule type="expression" dxfId="7639" priority="656">
      <formula>AND(IF(OR($Q52=1,$Q52=2),1,0),IF($X52&lt;=20,1,0))</formula>
    </cfRule>
    <cfRule type="expression" dxfId="7638" priority="657">
      <formula>AND(IF($Q52=2,1,0),IF($X52&lt;30,1,0))</formula>
    </cfRule>
    <cfRule type="expression" dxfId="7637" priority="658">
      <formula>AND(IF($Q52=3,1,0),IF($X52&lt;30,1,0))</formula>
    </cfRule>
    <cfRule type="expression" dxfId="7636" priority="659">
      <formula>AND(IF($Q52=3,1,IF($Q52=4,1,0)),IF($F52&lt;=85,1,0))</formula>
    </cfRule>
  </conditionalFormatting>
  <conditionalFormatting sqref="X52">
    <cfRule type="expression" dxfId="7635" priority="652">
      <formula>AND(IF(OR($Q52=1,$Q52=2),1,0),IF($X52&lt;=20,1,0))</formula>
    </cfRule>
    <cfRule type="expression" dxfId="7634" priority="653">
      <formula>AND(IF($Q52=2,1,0),IF($X52&lt;30,1,0))</formula>
    </cfRule>
    <cfRule type="expression" dxfId="7633" priority="654">
      <formula>AND(IF($Q52=3,1,0),IF($X52&lt;30,1,0))</formula>
    </cfRule>
    <cfRule type="expression" dxfId="7632" priority="655">
      <formula>AND(IF($Q52=3,1,IF($Q52=4,1,0)),IF($F52&lt;=85,1,0))</formula>
    </cfRule>
  </conditionalFormatting>
  <conditionalFormatting sqref="AI52">
    <cfRule type="expression" dxfId="7631" priority="648">
      <formula>AND(IF(OR($Q52=1,$Q52=2),1,0),IF($X52&lt;=20,1,0))</formula>
    </cfRule>
    <cfRule type="expression" dxfId="7630" priority="649">
      <formula>AND(IF($Q52=2,1,0),IF($X52&lt;30,1,0))</formula>
    </cfRule>
    <cfRule type="expression" dxfId="7629" priority="650">
      <formula>AND(IF($Q52=3,1,0),IF($X52&lt;30,1,0))</formula>
    </cfRule>
    <cfRule type="expression" dxfId="7628" priority="651">
      <formula>AND(IF($Q52=3,1,IF($Q52=4,1,0)),IF($F52&lt;=85,1,0))</formula>
    </cfRule>
  </conditionalFormatting>
  <conditionalFormatting sqref="AV53">
    <cfRule type="expression" dxfId="7627" priority="646">
      <formula>AV53="X"</formula>
    </cfRule>
    <cfRule type="expression" dxfId="7626" priority="647">
      <formula>AV53="후보"</formula>
    </cfRule>
  </conditionalFormatting>
  <conditionalFormatting sqref="AC53">
    <cfRule type="cellIs" dxfId="7625" priority="643" operator="greaterThan">
      <formula>0.9</formula>
    </cfRule>
    <cfRule type="cellIs" dxfId="7624" priority="644" operator="greaterThan">
      <formula>0.85</formula>
    </cfRule>
  </conditionalFormatting>
  <conditionalFormatting sqref="N53">
    <cfRule type="cellIs" dxfId="7623" priority="641" operator="greaterThan">
      <formula>0.9</formula>
    </cfRule>
    <cfRule type="cellIs" dxfId="7622" priority="642" operator="greaterThan">
      <formula>0.85</formula>
    </cfRule>
  </conditionalFormatting>
  <conditionalFormatting sqref="E53">
    <cfRule type="expression" dxfId="7621" priority="637">
      <formula>AND(IF(OR($Q53=1,$Q53=2),1,0),IF($X53&lt;=20,1,0))</formula>
    </cfRule>
    <cfRule type="expression" dxfId="7620" priority="638">
      <formula>AND(IF($Q53=2,1,0),IF($X53&lt;30,1,0))</formula>
    </cfRule>
    <cfRule type="expression" dxfId="7619" priority="639">
      <formula>AND(IF($Q53=3,1,0),IF($X53&lt;30,1,0))</formula>
    </cfRule>
    <cfRule type="expression" dxfId="7618" priority="640">
      <formula>AND(IF($Q53=3,1,IF($Q53=4,1,0)),IF($F53&lt;=85,1,0))</formula>
    </cfRule>
  </conditionalFormatting>
  <conditionalFormatting sqref="X53">
    <cfRule type="expression" dxfId="7617" priority="633">
      <formula>AND(IF(OR($Q53=1,$Q53=2),1,0),IF($X53&lt;=20,1,0))</formula>
    </cfRule>
    <cfRule type="expression" dxfId="7616" priority="634">
      <formula>AND(IF($Q53=2,1,0),IF($X53&lt;30,1,0))</formula>
    </cfRule>
    <cfRule type="expression" dxfId="7615" priority="635">
      <formula>AND(IF($Q53=3,1,0),IF($X53&lt;30,1,0))</formula>
    </cfRule>
    <cfRule type="expression" dxfId="7614" priority="636">
      <formula>AND(IF($Q53=3,1,IF($Q53=4,1,0)),IF($F53&lt;=85,1,0))</formula>
    </cfRule>
  </conditionalFormatting>
  <conditionalFormatting sqref="AI53">
    <cfRule type="expression" dxfId="7613" priority="629">
      <formula>AND(IF(OR($Q53=1,$Q53=2),1,0),IF($X53&lt;=20,1,0))</formula>
    </cfRule>
    <cfRule type="expression" dxfId="7612" priority="630">
      <formula>AND(IF($Q53=2,1,0),IF($X53&lt;30,1,0))</formula>
    </cfRule>
    <cfRule type="expression" dxfId="7611" priority="631">
      <formula>AND(IF($Q53=3,1,0),IF($X53&lt;30,1,0))</formula>
    </cfRule>
    <cfRule type="expression" dxfId="7610" priority="632">
      <formula>AND(IF($Q53=3,1,IF($Q53=4,1,0)),IF($F53&lt;=85,1,0))</formula>
    </cfRule>
  </conditionalFormatting>
  <conditionalFormatting sqref="AV54">
    <cfRule type="expression" dxfId="7609" priority="627">
      <formula>AV54="X"</formula>
    </cfRule>
    <cfRule type="expression" dxfId="7608" priority="628">
      <formula>AV54="후보"</formula>
    </cfRule>
  </conditionalFormatting>
  <conditionalFormatting sqref="AC54">
    <cfRule type="cellIs" dxfId="7607" priority="624" operator="greaterThan">
      <formula>0.9</formula>
    </cfRule>
    <cfRule type="cellIs" dxfId="7606" priority="625" operator="greaterThan">
      <formula>0.85</formula>
    </cfRule>
  </conditionalFormatting>
  <conditionalFormatting sqref="N54">
    <cfRule type="cellIs" dxfId="7605" priority="622" operator="greaterThan">
      <formula>0.9</formula>
    </cfRule>
    <cfRule type="cellIs" dxfId="7604" priority="623" operator="greaterThan">
      <formula>0.85</formula>
    </cfRule>
  </conditionalFormatting>
  <conditionalFormatting sqref="E54">
    <cfRule type="expression" dxfId="7603" priority="618">
      <formula>AND(IF(OR($Q54=1,$Q54=2),1,0),IF($X54&lt;=20,1,0))</formula>
    </cfRule>
    <cfRule type="expression" dxfId="7602" priority="619">
      <formula>AND(IF($Q54=2,1,0),IF($X54&lt;30,1,0))</formula>
    </cfRule>
    <cfRule type="expression" dxfId="7601" priority="620">
      <formula>AND(IF($Q54=3,1,0),IF($X54&lt;30,1,0))</formula>
    </cfRule>
    <cfRule type="expression" dxfId="7600" priority="621">
      <formula>AND(IF($Q54=3,1,IF($Q54=4,1,0)),IF($F54&lt;=85,1,0))</formula>
    </cfRule>
  </conditionalFormatting>
  <conditionalFormatting sqref="X54">
    <cfRule type="expression" dxfId="7599" priority="614">
      <formula>AND(IF(OR($Q54=1,$Q54=2),1,0),IF($X54&lt;=20,1,0))</formula>
    </cfRule>
    <cfRule type="expression" dxfId="7598" priority="615">
      <formula>AND(IF($Q54=2,1,0),IF($X54&lt;30,1,0))</formula>
    </cfRule>
    <cfRule type="expression" dxfId="7597" priority="616">
      <formula>AND(IF($Q54=3,1,0),IF($X54&lt;30,1,0))</formula>
    </cfRule>
    <cfRule type="expression" dxfId="7596" priority="617">
      <formula>AND(IF($Q54=3,1,IF($Q54=4,1,0)),IF($F54&lt;=85,1,0))</formula>
    </cfRule>
  </conditionalFormatting>
  <conditionalFormatting sqref="AI54">
    <cfRule type="expression" dxfId="7595" priority="610">
      <formula>AND(IF(OR($Q54=1,$Q54=2),1,0),IF($X54&lt;=20,1,0))</formula>
    </cfRule>
    <cfRule type="expression" dxfId="7594" priority="611">
      <formula>AND(IF($Q54=2,1,0),IF($X54&lt;30,1,0))</formula>
    </cfRule>
    <cfRule type="expression" dxfId="7593" priority="612">
      <formula>AND(IF($Q54=3,1,0),IF($X54&lt;30,1,0))</formula>
    </cfRule>
    <cfRule type="expression" dxfId="7592" priority="613">
      <formula>AND(IF($Q54=3,1,IF($Q54=4,1,0)),IF($F54&lt;=85,1,0))</formula>
    </cfRule>
  </conditionalFormatting>
  <conditionalFormatting sqref="AV55">
    <cfRule type="expression" dxfId="7591" priority="608">
      <formula>AV55="X"</formula>
    </cfRule>
    <cfRule type="expression" dxfId="7590" priority="609">
      <formula>AV55="후보"</formula>
    </cfRule>
  </conditionalFormatting>
  <conditionalFormatting sqref="AC55">
    <cfRule type="cellIs" dxfId="7589" priority="605" operator="greaterThan">
      <formula>0.9</formula>
    </cfRule>
    <cfRule type="cellIs" dxfId="7588" priority="606" operator="greaterThan">
      <formula>0.85</formula>
    </cfRule>
  </conditionalFormatting>
  <conditionalFormatting sqref="N55">
    <cfRule type="cellIs" dxfId="7587" priority="603" operator="greaterThan">
      <formula>0.9</formula>
    </cfRule>
    <cfRule type="cellIs" dxfId="7586" priority="604" operator="greaterThan">
      <formula>0.85</formula>
    </cfRule>
  </conditionalFormatting>
  <conditionalFormatting sqref="E55">
    <cfRule type="expression" dxfId="7585" priority="599">
      <formula>AND(IF(OR($Q55=1,$Q55=2),1,0),IF($X55&lt;=20,1,0))</formula>
    </cfRule>
    <cfRule type="expression" dxfId="7584" priority="600">
      <formula>AND(IF($Q55=2,1,0),IF($X55&lt;30,1,0))</formula>
    </cfRule>
    <cfRule type="expression" dxfId="7583" priority="601">
      <formula>AND(IF($Q55=3,1,0),IF($X55&lt;30,1,0))</formula>
    </cfRule>
    <cfRule type="expression" dxfId="7582" priority="602">
      <formula>AND(IF($Q55=3,1,IF($Q55=4,1,0)),IF($F55&lt;=85,1,0))</formula>
    </cfRule>
  </conditionalFormatting>
  <conditionalFormatting sqref="X55">
    <cfRule type="expression" dxfId="7581" priority="595">
      <formula>AND(IF(OR($Q55=1,$Q55=2),1,0),IF($X55&lt;=20,1,0))</formula>
    </cfRule>
    <cfRule type="expression" dxfId="7580" priority="596">
      <formula>AND(IF($Q55=2,1,0),IF($X55&lt;30,1,0))</formula>
    </cfRule>
    <cfRule type="expression" dxfId="7579" priority="597">
      <formula>AND(IF($Q55=3,1,0),IF($X55&lt;30,1,0))</formula>
    </cfRule>
    <cfRule type="expression" dxfId="7578" priority="598">
      <formula>AND(IF($Q55=3,1,IF($Q55=4,1,0)),IF($F55&lt;=85,1,0))</formula>
    </cfRule>
  </conditionalFormatting>
  <conditionalFormatting sqref="AI55">
    <cfRule type="expression" dxfId="7577" priority="591">
      <formula>AND(IF(OR($Q55=1,$Q55=2),1,0),IF($X55&lt;=20,1,0))</formula>
    </cfRule>
    <cfRule type="expression" dxfId="7576" priority="592">
      <formula>AND(IF($Q55=2,1,0),IF($X55&lt;30,1,0))</formula>
    </cfRule>
    <cfRule type="expression" dxfId="7575" priority="593">
      <formula>AND(IF($Q55=3,1,0),IF($X55&lt;30,1,0))</formula>
    </cfRule>
    <cfRule type="expression" dxfId="7574" priority="594">
      <formula>AND(IF($Q55=3,1,IF($Q55=4,1,0)),IF($F55&lt;=85,1,0))</formula>
    </cfRule>
  </conditionalFormatting>
  <conditionalFormatting sqref="AV56">
    <cfRule type="expression" dxfId="7573" priority="589">
      <formula>AV56="X"</formula>
    </cfRule>
    <cfRule type="expression" dxfId="7572" priority="590">
      <formula>AV56="후보"</formula>
    </cfRule>
  </conditionalFormatting>
  <conditionalFormatting sqref="AC56">
    <cfRule type="cellIs" dxfId="7571" priority="586" operator="greaterThan">
      <formula>0.9</formula>
    </cfRule>
    <cfRule type="cellIs" dxfId="7570" priority="587" operator="greaterThan">
      <formula>0.85</formula>
    </cfRule>
  </conditionalFormatting>
  <conditionalFormatting sqref="N56">
    <cfRule type="cellIs" dxfId="7569" priority="584" operator="greaterThan">
      <formula>0.9</formula>
    </cfRule>
    <cfRule type="cellIs" dxfId="7568" priority="585" operator="greaterThan">
      <formula>0.85</formula>
    </cfRule>
  </conditionalFormatting>
  <conditionalFormatting sqref="E56">
    <cfRule type="expression" dxfId="7567" priority="580">
      <formula>AND(IF(OR($Q56=1,$Q56=2),1,0),IF($X56&lt;=20,1,0))</formula>
    </cfRule>
    <cfRule type="expression" dxfId="7566" priority="581">
      <formula>AND(IF($Q56=2,1,0),IF($X56&lt;30,1,0))</formula>
    </cfRule>
    <cfRule type="expression" dxfId="7565" priority="582">
      <formula>AND(IF($Q56=3,1,0),IF($X56&lt;30,1,0))</formula>
    </cfRule>
    <cfRule type="expression" dxfId="7564" priority="583">
      <formula>AND(IF($Q56=3,1,IF($Q56=4,1,0)),IF($F56&lt;=85,1,0))</formula>
    </cfRule>
  </conditionalFormatting>
  <conditionalFormatting sqref="X56">
    <cfRule type="expression" dxfId="7563" priority="576">
      <formula>AND(IF(OR($Q56=1,$Q56=2),1,0),IF($X56&lt;=20,1,0))</formula>
    </cfRule>
    <cfRule type="expression" dxfId="7562" priority="577">
      <formula>AND(IF($Q56=2,1,0),IF($X56&lt;30,1,0))</formula>
    </cfRule>
    <cfRule type="expression" dxfId="7561" priority="578">
      <formula>AND(IF($Q56=3,1,0),IF($X56&lt;30,1,0))</formula>
    </cfRule>
    <cfRule type="expression" dxfId="7560" priority="579">
      <formula>AND(IF($Q56=3,1,IF($Q56=4,1,0)),IF($F56&lt;=85,1,0))</formula>
    </cfRule>
  </conditionalFormatting>
  <conditionalFormatting sqref="AI56">
    <cfRule type="expression" dxfId="7559" priority="572">
      <formula>AND(IF(OR($Q56=1,$Q56=2),1,0),IF($X56&lt;=20,1,0))</formula>
    </cfRule>
    <cfRule type="expression" dxfId="7558" priority="573">
      <formula>AND(IF($Q56=2,1,0),IF($X56&lt;30,1,0))</formula>
    </cfRule>
    <cfRule type="expression" dxfId="7557" priority="574">
      <formula>AND(IF($Q56=3,1,0),IF($X56&lt;30,1,0))</formula>
    </cfRule>
    <cfRule type="expression" dxfId="7556" priority="575">
      <formula>AND(IF($Q56=3,1,IF($Q56=4,1,0)),IF($F56&lt;=85,1,0))</formula>
    </cfRule>
  </conditionalFormatting>
  <conditionalFormatting sqref="AV57">
    <cfRule type="expression" dxfId="7555" priority="570">
      <formula>AV57="X"</formula>
    </cfRule>
    <cfRule type="expression" dxfId="7554" priority="571">
      <formula>AV57="후보"</formula>
    </cfRule>
  </conditionalFormatting>
  <conditionalFormatting sqref="AC57">
    <cfRule type="cellIs" dxfId="7553" priority="567" operator="greaterThan">
      <formula>0.9</formula>
    </cfRule>
    <cfRule type="cellIs" dxfId="7552" priority="568" operator="greaterThan">
      <formula>0.85</formula>
    </cfRule>
  </conditionalFormatting>
  <conditionalFormatting sqref="N57">
    <cfRule type="cellIs" dxfId="7551" priority="565" operator="greaterThan">
      <formula>0.9</formula>
    </cfRule>
    <cfRule type="cellIs" dxfId="7550" priority="566" operator="greaterThan">
      <formula>0.85</formula>
    </cfRule>
  </conditionalFormatting>
  <conditionalFormatting sqref="E57">
    <cfRule type="expression" dxfId="7549" priority="561">
      <formula>AND(IF(OR($Q57=1,$Q57=2),1,0),IF($X57&lt;=20,1,0))</formula>
    </cfRule>
    <cfRule type="expression" dxfId="7548" priority="562">
      <formula>AND(IF($Q57=2,1,0),IF($X57&lt;30,1,0))</formula>
    </cfRule>
    <cfRule type="expression" dxfId="7547" priority="563">
      <formula>AND(IF($Q57=3,1,0),IF($X57&lt;30,1,0))</formula>
    </cfRule>
    <cfRule type="expression" dxfId="7546" priority="564">
      <formula>AND(IF($Q57=3,1,IF($Q57=4,1,0)),IF($F57&lt;=85,1,0))</formula>
    </cfRule>
  </conditionalFormatting>
  <conditionalFormatting sqref="X57">
    <cfRule type="expression" dxfId="7545" priority="557">
      <formula>AND(IF(OR($Q57=1,$Q57=2),1,0),IF($X57&lt;=20,1,0))</formula>
    </cfRule>
    <cfRule type="expression" dxfId="7544" priority="558">
      <formula>AND(IF($Q57=2,1,0),IF($X57&lt;30,1,0))</formula>
    </cfRule>
    <cfRule type="expression" dxfId="7543" priority="559">
      <formula>AND(IF($Q57=3,1,0),IF($X57&lt;30,1,0))</formula>
    </cfRule>
    <cfRule type="expression" dxfId="7542" priority="560">
      <formula>AND(IF($Q57=3,1,IF($Q57=4,1,0)),IF($F57&lt;=85,1,0))</formula>
    </cfRule>
  </conditionalFormatting>
  <conditionalFormatting sqref="AI57">
    <cfRule type="expression" dxfId="7541" priority="553">
      <formula>AND(IF(OR($Q57=1,$Q57=2),1,0),IF($X57&lt;=20,1,0))</formula>
    </cfRule>
    <cfRule type="expression" dxfId="7540" priority="554">
      <formula>AND(IF($Q57=2,1,0),IF($X57&lt;30,1,0))</formula>
    </cfRule>
    <cfRule type="expression" dxfId="7539" priority="555">
      <formula>AND(IF($Q57=3,1,0),IF($X57&lt;30,1,0))</formula>
    </cfRule>
    <cfRule type="expression" dxfId="7538" priority="556">
      <formula>AND(IF($Q57=3,1,IF($Q57=4,1,0)),IF($F57&lt;=85,1,0))</formula>
    </cfRule>
  </conditionalFormatting>
  <conditionalFormatting sqref="AV58">
    <cfRule type="expression" dxfId="7537" priority="551">
      <formula>AV58="X"</formula>
    </cfRule>
    <cfRule type="expression" dxfId="7536" priority="552">
      <formula>AV58="후보"</formula>
    </cfRule>
  </conditionalFormatting>
  <conditionalFormatting sqref="AC58">
    <cfRule type="cellIs" dxfId="7535" priority="548" operator="greaterThan">
      <formula>0.9</formula>
    </cfRule>
    <cfRule type="cellIs" dxfId="7534" priority="549" operator="greaterThan">
      <formula>0.85</formula>
    </cfRule>
  </conditionalFormatting>
  <conditionalFormatting sqref="N58">
    <cfRule type="cellIs" dxfId="7533" priority="546" operator="greaterThan">
      <formula>0.9</formula>
    </cfRule>
    <cfRule type="cellIs" dxfId="7532" priority="547" operator="greaterThan">
      <formula>0.85</formula>
    </cfRule>
  </conditionalFormatting>
  <conditionalFormatting sqref="E58">
    <cfRule type="expression" dxfId="7531" priority="542">
      <formula>AND(IF(OR($Q58=1,$Q58=2),1,0),IF($X58&lt;=20,1,0))</formula>
    </cfRule>
    <cfRule type="expression" dxfId="7530" priority="543">
      <formula>AND(IF($Q58=2,1,0),IF($X58&lt;30,1,0))</formula>
    </cfRule>
    <cfRule type="expression" dxfId="7529" priority="544">
      <formula>AND(IF($Q58=3,1,0),IF($X58&lt;30,1,0))</formula>
    </cfRule>
    <cfRule type="expression" dxfId="7528" priority="545">
      <formula>AND(IF($Q58=3,1,IF($Q58=4,1,0)),IF($F58&lt;=85,1,0))</formula>
    </cfRule>
  </conditionalFormatting>
  <conditionalFormatting sqref="X58">
    <cfRule type="expression" dxfId="7527" priority="538">
      <formula>AND(IF(OR($Q58=1,$Q58=2),1,0),IF($X58&lt;=20,1,0))</formula>
    </cfRule>
    <cfRule type="expression" dxfId="7526" priority="539">
      <formula>AND(IF($Q58=2,1,0),IF($X58&lt;30,1,0))</formula>
    </cfRule>
    <cfRule type="expression" dxfId="7525" priority="540">
      <formula>AND(IF($Q58=3,1,0),IF($X58&lt;30,1,0))</formula>
    </cfRule>
    <cfRule type="expression" dxfId="7524" priority="541">
      <formula>AND(IF($Q58=3,1,IF($Q58=4,1,0)),IF($F58&lt;=85,1,0))</formula>
    </cfRule>
  </conditionalFormatting>
  <conditionalFormatting sqref="AI58">
    <cfRule type="expression" dxfId="7523" priority="534">
      <formula>AND(IF(OR($Q58=1,$Q58=2),1,0),IF($X58&lt;=20,1,0))</formula>
    </cfRule>
    <cfRule type="expression" dxfId="7522" priority="535">
      <formula>AND(IF($Q58=2,1,0),IF($X58&lt;30,1,0))</formula>
    </cfRule>
    <cfRule type="expression" dxfId="7521" priority="536">
      <formula>AND(IF($Q58=3,1,0),IF($X58&lt;30,1,0))</formula>
    </cfRule>
    <cfRule type="expression" dxfId="7520" priority="537">
      <formula>AND(IF($Q58=3,1,IF($Q58=4,1,0)),IF($F58&lt;=85,1,0))</formula>
    </cfRule>
  </conditionalFormatting>
  <conditionalFormatting sqref="AV59">
    <cfRule type="expression" dxfId="7519" priority="532">
      <formula>AV59="X"</formula>
    </cfRule>
    <cfRule type="expression" dxfId="7518" priority="533">
      <formula>AV59="후보"</formula>
    </cfRule>
  </conditionalFormatting>
  <conditionalFormatting sqref="AC59">
    <cfRule type="cellIs" dxfId="7517" priority="529" operator="greaterThan">
      <formula>0.9</formula>
    </cfRule>
    <cfRule type="cellIs" dxfId="7516" priority="530" operator="greaterThan">
      <formula>0.85</formula>
    </cfRule>
  </conditionalFormatting>
  <conditionalFormatting sqref="N59">
    <cfRule type="cellIs" dxfId="7515" priority="527" operator="greaterThan">
      <formula>0.9</formula>
    </cfRule>
    <cfRule type="cellIs" dxfId="7514" priority="528" operator="greaterThan">
      <formula>0.85</formula>
    </cfRule>
  </conditionalFormatting>
  <conditionalFormatting sqref="E59">
    <cfRule type="expression" dxfId="7513" priority="523">
      <formula>AND(IF(OR($Q59=1,$Q59=2),1,0),IF($X59&lt;=20,1,0))</formula>
    </cfRule>
    <cfRule type="expression" dxfId="7512" priority="524">
      <formula>AND(IF($Q59=2,1,0),IF($X59&lt;30,1,0))</formula>
    </cfRule>
    <cfRule type="expression" dxfId="7511" priority="525">
      <formula>AND(IF($Q59=3,1,0),IF($X59&lt;30,1,0))</formula>
    </cfRule>
    <cfRule type="expression" dxfId="7510" priority="526">
      <formula>AND(IF($Q59=3,1,IF($Q59=4,1,0)),IF($F59&lt;=85,1,0))</formula>
    </cfRule>
  </conditionalFormatting>
  <conditionalFormatting sqref="X59">
    <cfRule type="expression" dxfId="7509" priority="519">
      <formula>AND(IF(OR($Q59=1,$Q59=2),1,0),IF($X59&lt;=20,1,0))</formula>
    </cfRule>
    <cfRule type="expression" dxfId="7508" priority="520">
      <formula>AND(IF($Q59=2,1,0),IF($X59&lt;30,1,0))</formula>
    </cfRule>
    <cfRule type="expression" dxfId="7507" priority="521">
      <formula>AND(IF($Q59=3,1,0),IF($X59&lt;30,1,0))</formula>
    </cfRule>
    <cfRule type="expression" dxfId="7506" priority="522">
      <formula>AND(IF($Q59=3,1,IF($Q59=4,1,0)),IF($F59&lt;=85,1,0))</formula>
    </cfRule>
  </conditionalFormatting>
  <conditionalFormatting sqref="AI59">
    <cfRule type="expression" dxfId="7505" priority="515">
      <formula>AND(IF(OR($Q59=1,$Q59=2),1,0),IF($X59&lt;=20,1,0))</formula>
    </cfRule>
    <cfRule type="expression" dxfId="7504" priority="516">
      <formula>AND(IF($Q59=2,1,0),IF($X59&lt;30,1,0))</formula>
    </cfRule>
    <cfRule type="expression" dxfId="7503" priority="517">
      <formula>AND(IF($Q59=3,1,0),IF($X59&lt;30,1,0))</formula>
    </cfRule>
    <cfRule type="expression" dxfId="7502" priority="518">
      <formula>AND(IF($Q59=3,1,IF($Q59=4,1,0)),IF($F59&lt;=85,1,0))</formula>
    </cfRule>
  </conditionalFormatting>
  <conditionalFormatting sqref="AV60">
    <cfRule type="expression" dxfId="7501" priority="513">
      <formula>AV60="X"</formula>
    </cfRule>
    <cfRule type="expression" dxfId="7500" priority="514">
      <formula>AV60="후보"</formula>
    </cfRule>
  </conditionalFormatting>
  <conditionalFormatting sqref="AC60">
    <cfRule type="cellIs" dxfId="7499" priority="510" operator="greaterThan">
      <formula>0.9</formula>
    </cfRule>
    <cfRule type="cellIs" dxfId="7498" priority="511" operator="greaterThan">
      <formula>0.85</formula>
    </cfRule>
  </conditionalFormatting>
  <conditionalFormatting sqref="N60">
    <cfRule type="cellIs" dxfId="7497" priority="508" operator="greaterThan">
      <formula>0.9</formula>
    </cfRule>
    <cfRule type="cellIs" dxfId="7496" priority="509" operator="greaterThan">
      <formula>0.85</formula>
    </cfRule>
  </conditionalFormatting>
  <conditionalFormatting sqref="E60">
    <cfRule type="expression" dxfId="7495" priority="504">
      <formula>AND(IF(OR($Q60=1,$Q60=2),1,0),IF($X60&lt;=20,1,0))</formula>
    </cfRule>
    <cfRule type="expression" dxfId="7494" priority="505">
      <formula>AND(IF($Q60=2,1,0),IF($X60&lt;30,1,0))</formula>
    </cfRule>
    <cfRule type="expression" dxfId="7493" priority="506">
      <formula>AND(IF($Q60=3,1,0),IF($X60&lt;30,1,0))</formula>
    </cfRule>
    <cfRule type="expression" dxfId="7492" priority="507">
      <formula>AND(IF($Q60=3,1,IF($Q60=4,1,0)),IF($F60&lt;=85,1,0))</formula>
    </cfRule>
  </conditionalFormatting>
  <conditionalFormatting sqref="X60">
    <cfRule type="expression" dxfId="7491" priority="500">
      <formula>AND(IF(OR($Q60=1,$Q60=2),1,0),IF($X60&lt;=20,1,0))</formula>
    </cfRule>
    <cfRule type="expression" dxfId="7490" priority="501">
      <formula>AND(IF($Q60=2,1,0),IF($X60&lt;30,1,0))</formula>
    </cfRule>
    <cfRule type="expression" dxfId="7489" priority="502">
      <formula>AND(IF($Q60=3,1,0),IF($X60&lt;30,1,0))</formula>
    </cfRule>
    <cfRule type="expression" dxfId="7488" priority="503">
      <formula>AND(IF($Q60=3,1,IF($Q60=4,1,0)),IF($F60&lt;=85,1,0))</formula>
    </cfRule>
  </conditionalFormatting>
  <conditionalFormatting sqref="AI60">
    <cfRule type="expression" dxfId="7487" priority="496">
      <formula>AND(IF(OR($Q60=1,$Q60=2),1,0),IF($X60&lt;=20,1,0))</formula>
    </cfRule>
    <cfRule type="expression" dxfId="7486" priority="497">
      <formula>AND(IF($Q60=2,1,0),IF($X60&lt;30,1,0))</formula>
    </cfRule>
    <cfRule type="expression" dxfId="7485" priority="498">
      <formula>AND(IF($Q60=3,1,0),IF($X60&lt;30,1,0))</formula>
    </cfRule>
    <cfRule type="expression" dxfId="7484" priority="499">
      <formula>AND(IF($Q60=3,1,IF($Q60=4,1,0)),IF($F60&lt;=85,1,0))</formula>
    </cfRule>
  </conditionalFormatting>
  <conditionalFormatting sqref="AV61">
    <cfRule type="expression" dxfId="7483" priority="494">
      <formula>AV61="X"</formula>
    </cfRule>
    <cfRule type="expression" dxfId="7482" priority="495">
      <formula>AV61="후보"</formula>
    </cfRule>
  </conditionalFormatting>
  <conditionalFormatting sqref="AC61">
    <cfRule type="cellIs" dxfId="7481" priority="491" operator="greaterThan">
      <formula>0.9</formula>
    </cfRule>
    <cfRule type="cellIs" dxfId="7480" priority="492" operator="greaterThan">
      <formula>0.85</formula>
    </cfRule>
  </conditionalFormatting>
  <conditionalFormatting sqref="N61">
    <cfRule type="cellIs" dxfId="7479" priority="489" operator="greaterThan">
      <formula>0.9</formula>
    </cfRule>
    <cfRule type="cellIs" dxfId="7478" priority="490" operator="greaterThan">
      <formula>0.85</formula>
    </cfRule>
  </conditionalFormatting>
  <conditionalFormatting sqref="E61">
    <cfRule type="expression" dxfId="7477" priority="485">
      <formula>AND(IF(OR($Q61=1,$Q61=2),1,0),IF($X61&lt;=20,1,0))</formula>
    </cfRule>
    <cfRule type="expression" dxfId="7476" priority="486">
      <formula>AND(IF($Q61=2,1,0),IF($X61&lt;30,1,0))</formula>
    </cfRule>
    <cfRule type="expression" dxfId="7475" priority="487">
      <formula>AND(IF($Q61=3,1,0),IF($X61&lt;30,1,0))</formula>
    </cfRule>
    <cfRule type="expression" dxfId="7474" priority="488">
      <formula>AND(IF($Q61=3,1,IF($Q61=4,1,0)),IF($F61&lt;=85,1,0))</formula>
    </cfRule>
  </conditionalFormatting>
  <conditionalFormatting sqref="X61">
    <cfRule type="expression" dxfId="7473" priority="481">
      <formula>AND(IF(OR($Q61=1,$Q61=2),1,0),IF($X61&lt;=20,1,0))</formula>
    </cfRule>
    <cfRule type="expression" dxfId="7472" priority="482">
      <formula>AND(IF($Q61=2,1,0),IF($X61&lt;30,1,0))</formula>
    </cfRule>
    <cfRule type="expression" dxfId="7471" priority="483">
      <formula>AND(IF($Q61=3,1,0),IF($X61&lt;30,1,0))</formula>
    </cfRule>
    <cfRule type="expression" dxfId="7470" priority="484">
      <formula>AND(IF($Q61=3,1,IF($Q61=4,1,0)),IF($F61&lt;=85,1,0))</formula>
    </cfRule>
  </conditionalFormatting>
  <conditionalFormatting sqref="AI61">
    <cfRule type="expression" dxfId="7469" priority="477">
      <formula>AND(IF(OR($Q61=1,$Q61=2),1,0),IF($X61&lt;=20,1,0))</formula>
    </cfRule>
    <cfRule type="expression" dxfId="7468" priority="478">
      <formula>AND(IF($Q61=2,1,0),IF($X61&lt;30,1,0))</formula>
    </cfRule>
    <cfRule type="expression" dxfId="7467" priority="479">
      <formula>AND(IF($Q61=3,1,0),IF($X61&lt;30,1,0))</formula>
    </cfRule>
    <cfRule type="expression" dxfId="7466" priority="480">
      <formula>AND(IF($Q61=3,1,IF($Q61=4,1,0)),IF($F61&lt;=85,1,0))</formula>
    </cfRule>
  </conditionalFormatting>
  <conditionalFormatting sqref="AV62">
    <cfRule type="expression" dxfId="7465" priority="475">
      <formula>AV62="X"</formula>
    </cfRule>
    <cfRule type="expression" dxfId="7464" priority="476">
      <formula>AV62="후보"</formula>
    </cfRule>
  </conditionalFormatting>
  <conditionalFormatting sqref="AC62">
    <cfRule type="cellIs" dxfId="7463" priority="472" operator="greaterThan">
      <formula>0.9</formula>
    </cfRule>
    <cfRule type="cellIs" dxfId="7462" priority="473" operator="greaterThan">
      <formula>0.85</formula>
    </cfRule>
  </conditionalFormatting>
  <conditionalFormatting sqref="N62">
    <cfRule type="cellIs" dxfId="7461" priority="470" operator="greaterThan">
      <formula>0.9</formula>
    </cfRule>
    <cfRule type="cellIs" dxfId="7460" priority="471" operator="greaterThan">
      <formula>0.85</formula>
    </cfRule>
  </conditionalFormatting>
  <conditionalFormatting sqref="E62">
    <cfRule type="expression" dxfId="7459" priority="466">
      <formula>AND(IF(OR($Q62=1,$Q62=2),1,0),IF($X62&lt;=20,1,0))</formula>
    </cfRule>
    <cfRule type="expression" dxfId="7458" priority="467">
      <formula>AND(IF($Q62=2,1,0),IF($X62&lt;30,1,0))</formula>
    </cfRule>
    <cfRule type="expression" dxfId="7457" priority="468">
      <formula>AND(IF($Q62=3,1,0),IF($X62&lt;30,1,0))</formula>
    </cfRule>
    <cfRule type="expression" dxfId="7456" priority="469">
      <formula>AND(IF($Q62=3,1,IF($Q62=4,1,0)),IF($F62&lt;=85,1,0))</formula>
    </cfRule>
  </conditionalFormatting>
  <conditionalFormatting sqref="X62">
    <cfRule type="expression" dxfId="7455" priority="462">
      <formula>AND(IF(OR($Q62=1,$Q62=2),1,0),IF($X62&lt;=20,1,0))</formula>
    </cfRule>
    <cfRule type="expression" dxfId="7454" priority="463">
      <formula>AND(IF($Q62=2,1,0),IF($X62&lt;30,1,0))</formula>
    </cfRule>
    <cfRule type="expression" dxfId="7453" priority="464">
      <formula>AND(IF($Q62=3,1,0),IF($X62&lt;30,1,0))</formula>
    </cfRule>
    <cfRule type="expression" dxfId="7452" priority="465">
      <formula>AND(IF($Q62=3,1,IF($Q62=4,1,0)),IF($F62&lt;=85,1,0))</formula>
    </cfRule>
  </conditionalFormatting>
  <conditionalFormatting sqref="AI62">
    <cfRule type="expression" dxfId="7451" priority="458">
      <formula>AND(IF(OR($Q62=1,$Q62=2),1,0),IF($X62&lt;=20,1,0))</formula>
    </cfRule>
    <cfRule type="expression" dxfId="7450" priority="459">
      <formula>AND(IF($Q62=2,1,0),IF($X62&lt;30,1,0))</formula>
    </cfRule>
    <cfRule type="expression" dxfId="7449" priority="460">
      <formula>AND(IF($Q62=3,1,0),IF($X62&lt;30,1,0))</formula>
    </cfRule>
    <cfRule type="expression" dxfId="7448" priority="461">
      <formula>AND(IF($Q62=3,1,IF($Q62=4,1,0)),IF($F62&lt;=85,1,0))</formula>
    </cfRule>
  </conditionalFormatting>
  <conditionalFormatting sqref="AV63">
    <cfRule type="expression" dxfId="7447" priority="456">
      <formula>AV63="X"</formula>
    </cfRule>
    <cfRule type="expression" dxfId="7446" priority="457">
      <formula>AV63="후보"</formula>
    </cfRule>
  </conditionalFormatting>
  <conditionalFormatting sqref="AC63">
    <cfRule type="cellIs" dxfId="7445" priority="453" operator="greaterThan">
      <formula>0.9</formula>
    </cfRule>
    <cfRule type="cellIs" dxfId="7444" priority="454" operator="greaterThan">
      <formula>0.85</formula>
    </cfRule>
  </conditionalFormatting>
  <conditionalFormatting sqref="N63">
    <cfRule type="cellIs" dxfId="7443" priority="451" operator="greaterThan">
      <formula>0.9</formula>
    </cfRule>
    <cfRule type="cellIs" dxfId="7442" priority="452" operator="greaterThan">
      <formula>0.85</formula>
    </cfRule>
  </conditionalFormatting>
  <conditionalFormatting sqref="E63">
    <cfRule type="expression" dxfId="7441" priority="447">
      <formula>AND(IF(OR($Q63=1,$Q63=2),1,0),IF($X63&lt;=20,1,0))</formula>
    </cfRule>
    <cfRule type="expression" dxfId="7440" priority="448">
      <formula>AND(IF($Q63=2,1,0),IF($X63&lt;30,1,0))</formula>
    </cfRule>
    <cfRule type="expression" dxfId="7439" priority="449">
      <formula>AND(IF($Q63=3,1,0),IF($X63&lt;30,1,0))</formula>
    </cfRule>
    <cfRule type="expression" dxfId="7438" priority="450">
      <formula>AND(IF($Q63=3,1,IF($Q63=4,1,0)),IF($F63&lt;=85,1,0))</formula>
    </cfRule>
  </conditionalFormatting>
  <conditionalFormatting sqref="X63">
    <cfRule type="expression" dxfId="7437" priority="443">
      <formula>AND(IF(OR($Q63=1,$Q63=2),1,0),IF($X63&lt;=20,1,0))</formula>
    </cfRule>
    <cfRule type="expression" dxfId="7436" priority="444">
      <formula>AND(IF($Q63=2,1,0),IF($X63&lt;30,1,0))</formula>
    </cfRule>
    <cfRule type="expression" dxfId="7435" priority="445">
      <formula>AND(IF($Q63=3,1,0),IF($X63&lt;30,1,0))</formula>
    </cfRule>
    <cfRule type="expression" dxfId="7434" priority="446">
      <formula>AND(IF($Q63=3,1,IF($Q63=4,1,0)),IF($F63&lt;=85,1,0))</formula>
    </cfRule>
  </conditionalFormatting>
  <conditionalFormatting sqref="AI63">
    <cfRule type="expression" dxfId="7433" priority="439">
      <formula>AND(IF(OR($Q63=1,$Q63=2),1,0),IF($X63&lt;=20,1,0))</formula>
    </cfRule>
    <cfRule type="expression" dxfId="7432" priority="440">
      <formula>AND(IF($Q63=2,1,0),IF($X63&lt;30,1,0))</formula>
    </cfRule>
    <cfRule type="expression" dxfId="7431" priority="441">
      <formula>AND(IF($Q63=3,1,0),IF($X63&lt;30,1,0))</formula>
    </cfRule>
    <cfRule type="expression" dxfId="7430" priority="442">
      <formula>AND(IF($Q63=3,1,IF($Q63=4,1,0)),IF($F63&lt;=85,1,0))</formula>
    </cfRule>
  </conditionalFormatting>
  <conditionalFormatting sqref="AV64">
    <cfRule type="expression" dxfId="7429" priority="437">
      <formula>AV64="X"</formula>
    </cfRule>
    <cfRule type="expression" dxfId="7428" priority="438">
      <formula>AV64="후보"</formula>
    </cfRule>
  </conditionalFormatting>
  <conditionalFormatting sqref="AC64">
    <cfRule type="cellIs" dxfId="7427" priority="434" operator="greaterThan">
      <formula>0.9</formula>
    </cfRule>
    <cfRule type="cellIs" dxfId="7426" priority="435" operator="greaterThan">
      <formula>0.85</formula>
    </cfRule>
  </conditionalFormatting>
  <conditionalFormatting sqref="N64">
    <cfRule type="cellIs" dxfId="7425" priority="432" operator="greaterThan">
      <formula>0.9</formula>
    </cfRule>
    <cfRule type="cellIs" dxfId="7424" priority="433" operator="greaterThan">
      <formula>0.85</formula>
    </cfRule>
  </conditionalFormatting>
  <conditionalFormatting sqref="E64">
    <cfRule type="expression" dxfId="7423" priority="428">
      <formula>AND(IF(OR($Q64=1,$Q64=2),1,0),IF($X64&lt;=20,1,0))</formula>
    </cfRule>
    <cfRule type="expression" dxfId="7422" priority="429">
      <formula>AND(IF($Q64=2,1,0),IF($X64&lt;30,1,0))</formula>
    </cfRule>
    <cfRule type="expression" dxfId="7421" priority="430">
      <formula>AND(IF($Q64=3,1,0),IF($X64&lt;30,1,0))</formula>
    </cfRule>
    <cfRule type="expression" dxfId="7420" priority="431">
      <formula>AND(IF($Q64=3,1,IF($Q64=4,1,0)),IF($F64&lt;=85,1,0))</formula>
    </cfRule>
  </conditionalFormatting>
  <conditionalFormatting sqref="X64">
    <cfRule type="expression" dxfId="7419" priority="424">
      <formula>AND(IF(OR($Q64=1,$Q64=2),1,0),IF($X64&lt;=20,1,0))</formula>
    </cfRule>
    <cfRule type="expression" dxfId="7418" priority="425">
      <formula>AND(IF($Q64=2,1,0),IF($X64&lt;30,1,0))</formula>
    </cfRule>
    <cfRule type="expression" dxfId="7417" priority="426">
      <formula>AND(IF($Q64=3,1,0),IF($X64&lt;30,1,0))</formula>
    </cfRule>
    <cfRule type="expression" dxfId="7416" priority="427">
      <formula>AND(IF($Q64=3,1,IF($Q64=4,1,0)),IF($F64&lt;=85,1,0))</formula>
    </cfRule>
  </conditionalFormatting>
  <conditionalFormatting sqref="AI64">
    <cfRule type="expression" dxfId="7415" priority="420">
      <formula>AND(IF(OR($Q64=1,$Q64=2),1,0),IF($X64&lt;=20,1,0))</formula>
    </cfRule>
    <cfRule type="expression" dxfId="7414" priority="421">
      <formula>AND(IF($Q64=2,1,0),IF($X64&lt;30,1,0))</formula>
    </cfRule>
    <cfRule type="expression" dxfId="7413" priority="422">
      <formula>AND(IF($Q64=3,1,0),IF($X64&lt;30,1,0))</formula>
    </cfRule>
    <cfRule type="expression" dxfId="7412" priority="423">
      <formula>AND(IF($Q64=3,1,IF($Q64=4,1,0)),IF($F64&lt;=85,1,0))</formula>
    </cfRule>
  </conditionalFormatting>
  <conditionalFormatting sqref="AV65">
    <cfRule type="expression" dxfId="7411" priority="418">
      <formula>AV65="X"</formula>
    </cfRule>
    <cfRule type="expression" dxfId="7410" priority="419">
      <formula>AV65="후보"</formula>
    </cfRule>
  </conditionalFormatting>
  <conditionalFormatting sqref="AC65">
    <cfRule type="cellIs" dxfId="7409" priority="415" operator="greaterThan">
      <formula>0.9</formula>
    </cfRule>
    <cfRule type="cellIs" dxfId="7408" priority="416" operator="greaterThan">
      <formula>0.85</formula>
    </cfRule>
  </conditionalFormatting>
  <conditionalFormatting sqref="N65">
    <cfRule type="cellIs" dxfId="7407" priority="413" operator="greaterThan">
      <formula>0.9</formula>
    </cfRule>
    <cfRule type="cellIs" dxfId="7406" priority="414" operator="greaterThan">
      <formula>0.85</formula>
    </cfRule>
  </conditionalFormatting>
  <conditionalFormatting sqref="E65">
    <cfRule type="expression" dxfId="7405" priority="409">
      <formula>AND(IF(OR($Q65=1,$Q65=2),1,0),IF($X65&lt;=20,1,0))</formula>
    </cfRule>
    <cfRule type="expression" dxfId="7404" priority="410">
      <formula>AND(IF($Q65=2,1,0),IF($X65&lt;30,1,0))</formula>
    </cfRule>
    <cfRule type="expression" dxfId="7403" priority="411">
      <formula>AND(IF($Q65=3,1,0),IF($X65&lt;30,1,0))</formula>
    </cfRule>
    <cfRule type="expression" dxfId="7402" priority="412">
      <formula>AND(IF($Q65=3,1,IF($Q65=4,1,0)),IF($F65&lt;=85,1,0))</formula>
    </cfRule>
  </conditionalFormatting>
  <conditionalFormatting sqref="X65">
    <cfRule type="expression" dxfId="7401" priority="405">
      <formula>AND(IF(OR($Q65=1,$Q65=2),1,0),IF($X65&lt;=20,1,0))</formula>
    </cfRule>
    <cfRule type="expression" dxfId="7400" priority="406">
      <formula>AND(IF($Q65=2,1,0),IF($X65&lt;30,1,0))</formula>
    </cfRule>
    <cfRule type="expression" dxfId="7399" priority="407">
      <formula>AND(IF($Q65=3,1,0),IF($X65&lt;30,1,0))</formula>
    </cfRule>
    <cfRule type="expression" dxfId="7398" priority="408">
      <formula>AND(IF($Q65=3,1,IF($Q65=4,1,0)),IF($F65&lt;=85,1,0))</formula>
    </cfRule>
  </conditionalFormatting>
  <conditionalFormatting sqref="AI65">
    <cfRule type="expression" dxfId="7397" priority="401">
      <formula>AND(IF(OR($Q65=1,$Q65=2),1,0),IF($X65&lt;=20,1,0))</formula>
    </cfRule>
    <cfRule type="expression" dxfId="7396" priority="402">
      <formula>AND(IF($Q65=2,1,0),IF($X65&lt;30,1,0))</formula>
    </cfRule>
    <cfRule type="expression" dxfId="7395" priority="403">
      <formula>AND(IF($Q65=3,1,0),IF($X65&lt;30,1,0))</formula>
    </cfRule>
    <cfRule type="expression" dxfId="7394" priority="404">
      <formula>AND(IF($Q65=3,1,IF($Q65=4,1,0)),IF($F65&lt;=85,1,0))</formula>
    </cfRule>
  </conditionalFormatting>
  <conditionalFormatting sqref="AV66">
    <cfRule type="expression" dxfId="7393" priority="399">
      <formula>AV66="X"</formula>
    </cfRule>
    <cfRule type="expression" dxfId="7392" priority="400">
      <formula>AV66="후보"</formula>
    </cfRule>
  </conditionalFormatting>
  <conditionalFormatting sqref="AC66">
    <cfRule type="cellIs" dxfId="7391" priority="396" operator="greaterThan">
      <formula>0.9</formula>
    </cfRule>
    <cfRule type="cellIs" dxfId="7390" priority="397" operator="greaterThan">
      <formula>0.85</formula>
    </cfRule>
  </conditionalFormatting>
  <conditionalFormatting sqref="N66">
    <cfRule type="cellIs" dxfId="7389" priority="394" operator="greaterThan">
      <formula>0.9</formula>
    </cfRule>
    <cfRule type="cellIs" dxfId="7388" priority="395" operator="greaterThan">
      <formula>0.85</formula>
    </cfRule>
  </conditionalFormatting>
  <conditionalFormatting sqref="E66">
    <cfRule type="expression" dxfId="7387" priority="390">
      <formula>AND(IF(OR($Q66=1,$Q66=2),1,0),IF($X66&lt;=20,1,0))</formula>
    </cfRule>
    <cfRule type="expression" dxfId="7386" priority="391">
      <formula>AND(IF($Q66=2,1,0),IF($X66&lt;30,1,0))</formula>
    </cfRule>
    <cfRule type="expression" dxfId="7385" priority="392">
      <formula>AND(IF($Q66=3,1,0),IF($X66&lt;30,1,0))</formula>
    </cfRule>
    <cfRule type="expression" dxfId="7384" priority="393">
      <formula>AND(IF($Q66=3,1,IF($Q66=4,1,0)),IF($F66&lt;=85,1,0))</formula>
    </cfRule>
  </conditionalFormatting>
  <conditionalFormatting sqref="X66">
    <cfRule type="expression" dxfId="7383" priority="386">
      <formula>AND(IF(OR($Q66=1,$Q66=2),1,0),IF($X66&lt;=20,1,0))</formula>
    </cfRule>
    <cfRule type="expression" dxfId="7382" priority="387">
      <formula>AND(IF($Q66=2,1,0),IF($X66&lt;30,1,0))</formula>
    </cfRule>
    <cfRule type="expression" dxfId="7381" priority="388">
      <formula>AND(IF($Q66=3,1,0),IF($X66&lt;30,1,0))</formula>
    </cfRule>
    <cfRule type="expression" dxfId="7380" priority="389">
      <formula>AND(IF($Q66=3,1,IF($Q66=4,1,0)),IF($F66&lt;=85,1,0))</formula>
    </cfRule>
  </conditionalFormatting>
  <conditionalFormatting sqref="AI66">
    <cfRule type="expression" dxfId="7379" priority="382">
      <formula>AND(IF(OR($Q66=1,$Q66=2),1,0),IF($X66&lt;=20,1,0))</formula>
    </cfRule>
    <cfRule type="expression" dxfId="7378" priority="383">
      <formula>AND(IF($Q66=2,1,0),IF($X66&lt;30,1,0))</formula>
    </cfRule>
    <cfRule type="expression" dxfId="7377" priority="384">
      <formula>AND(IF($Q66=3,1,0),IF($X66&lt;30,1,0))</formula>
    </cfRule>
    <cfRule type="expression" dxfId="7376" priority="385">
      <formula>AND(IF($Q66=3,1,IF($Q66=4,1,0)),IF($F66&lt;=85,1,0))</formula>
    </cfRule>
  </conditionalFormatting>
  <conditionalFormatting sqref="AV67">
    <cfRule type="expression" dxfId="7375" priority="380">
      <formula>AV67="X"</formula>
    </cfRule>
    <cfRule type="expression" dxfId="7374" priority="381">
      <formula>AV67="후보"</formula>
    </cfRule>
  </conditionalFormatting>
  <conditionalFormatting sqref="AC67">
    <cfRule type="cellIs" dxfId="7373" priority="377" operator="greaterThan">
      <formula>0.9</formula>
    </cfRule>
    <cfRule type="cellIs" dxfId="7372" priority="378" operator="greaterThan">
      <formula>0.85</formula>
    </cfRule>
  </conditionalFormatting>
  <conditionalFormatting sqref="N67">
    <cfRule type="cellIs" dxfId="7371" priority="375" operator="greaterThan">
      <formula>0.9</formula>
    </cfRule>
    <cfRule type="cellIs" dxfId="7370" priority="376" operator="greaterThan">
      <formula>0.85</formula>
    </cfRule>
  </conditionalFormatting>
  <conditionalFormatting sqref="E67">
    <cfRule type="expression" dxfId="7369" priority="371">
      <formula>AND(IF(OR($Q67=1,$Q67=2),1,0),IF($X67&lt;=20,1,0))</formula>
    </cfRule>
    <cfRule type="expression" dxfId="7368" priority="372">
      <formula>AND(IF($Q67=2,1,0),IF($X67&lt;30,1,0))</formula>
    </cfRule>
    <cfRule type="expression" dxfId="7367" priority="373">
      <formula>AND(IF($Q67=3,1,0),IF($X67&lt;30,1,0))</formula>
    </cfRule>
    <cfRule type="expression" dxfId="7366" priority="374">
      <formula>AND(IF($Q67=3,1,IF($Q67=4,1,0)),IF($F67&lt;=85,1,0))</formula>
    </cfRule>
  </conditionalFormatting>
  <conditionalFormatting sqref="X67">
    <cfRule type="expression" dxfId="7365" priority="367">
      <formula>AND(IF(OR($Q67=1,$Q67=2),1,0),IF($X67&lt;=20,1,0))</formula>
    </cfRule>
    <cfRule type="expression" dxfId="7364" priority="368">
      <formula>AND(IF($Q67=2,1,0),IF($X67&lt;30,1,0))</formula>
    </cfRule>
    <cfRule type="expression" dxfId="7363" priority="369">
      <formula>AND(IF($Q67=3,1,0),IF($X67&lt;30,1,0))</formula>
    </cfRule>
    <cfRule type="expression" dxfId="7362" priority="370">
      <formula>AND(IF($Q67=3,1,IF($Q67=4,1,0)),IF($F67&lt;=85,1,0))</formula>
    </cfRule>
  </conditionalFormatting>
  <conditionalFormatting sqref="AI67">
    <cfRule type="expression" dxfId="7361" priority="363">
      <formula>AND(IF(OR($Q67=1,$Q67=2),1,0),IF($X67&lt;=20,1,0))</formula>
    </cfRule>
    <cfRule type="expression" dxfId="7360" priority="364">
      <formula>AND(IF($Q67=2,1,0),IF($X67&lt;30,1,0))</formula>
    </cfRule>
    <cfRule type="expression" dxfId="7359" priority="365">
      <formula>AND(IF($Q67=3,1,0),IF($X67&lt;30,1,0))</formula>
    </cfRule>
    <cfRule type="expression" dxfId="7358" priority="366">
      <formula>AND(IF($Q67=3,1,IF($Q67=4,1,0)),IF($F67&lt;=85,1,0))</formula>
    </cfRule>
  </conditionalFormatting>
  <conditionalFormatting sqref="AV68">
    <cfRule type="expression" dxfId="7357" priority="361">
      <formula>AV68="X"</formula>
    </cfRule>
    <cfRule type="expression" dxfId="7356" priority="362">
      <formula>AV68="후보"</formula>
    </cfRule>
  </conditionalFormatting>
  <conditionalFormatting sqref="AC68">
    <cfRule type="cellIs" dxfId="7355" priority="358" operator="greaterThan">
      <formula>0.9</formula>
    </cfRule>
    <cfRule type="cellIs" dxfId="7354" priority="359" operator="greaterThan">
      <formula>0.85</formula>
    </cfRule>
  </conditionalFormatting>
  <conditionalFormatting sqref="N68">
    <cfRule type="cellIs" dxfId="7353" priority="356" operator="greaterThan">
      <formula>0.9</formula>
    </cfRule>
    <cfRule type="cellIs" dxfId="7352" priority="357" operator="greaterThan">
      <formula>0.85</formula>
    </cfRule>
  </conditionalFormatting>
  <conditionalFormatting sqref="E68">
    <cfRule type="expression" dxfId="7351" priority="352">
      <formula>AND(IF(OR($Q68=1,$Q68=2),1,0),IF($X68&lt;=20,1,0))</formula>
    </cfRule>
    <cfRule type="expression" dxfId="7350" priority="353">
      <formula>AND(IF($Q68=2,1,0),IF($X68&lt;30,1,0))</formula>
    </cfRule>
    <cfRule type="expression" dxfId="7349" priority="354">
      <formula>AND(IF($Q68=3,1,0),IF($X68&lt;30,1,0))</formula>
    </cfRule>
    <cfRule type="expression" dxfId="7348" priority="355">
      <formula>AND(IF($Q68=3,1,IF($Q68=4,1,0)),IF($F68&lt;=85,1,0))</formula>
    </cfRule>
  </conditionalFormatting>
  <conditionalFormatting sqref="X68">
    <cfRule type="expression" dxfId="7347" priority="348">
      <formula>AND(IF(OR($Q68=1,$Q68=2),1,0),IF($X68&lt;=20,1,0))</formula>
    </cfRule>
    <cfRule type="expression" dxfId="7346" priority="349">
      <formula>AND(IF($Q68=2,1,0),IF($X68&lt;30,1,0))</formula>
    </cfRule>
    <cfRule type="expression" dxfId="7345" priority="350">
      <formula>AND(IF($Q68=3,1,0),IF($X68&lt;30,1,0))</formula>
    </cfRule>
    <cfRule type="expression" dxfId="7344" priority="351">
      <formula>AND(IF($Q68=3,1,IF($Q68=4,1,0)),IF($F68&lt;=85,1,0))</formula>
    </cfRule>
  </conditionalFormatting>
  <conditionalFormatting sqref="AI68">
    <cfRule type="expression" dxfId="7343" priority="344">
      <formula>AND(IF(OR($Q68=1,$Q68=2),1,0),IF($X68&lt;=20,1,0))</formula>
    </cfRule>
    <cfRule type="expression" dxfId="7342" priority="345">
      <formula>AND(IF($Q68=2,1,0),IF($X68&lt;30,1,0))</formula>
    </cfRule>
    <cfRule type="expression" dxfId="7341" priority="346">
      <formula>AND(IF($Q68=3,1,0),IF($X68&lt;30,1,0))</formula>
    </cfRule>
    <cfRule type="expression" dxfId="7340" priority="347">
      <formula>AND(IF($Q68=3,1,IF($Q68=4,1,0)),IF($F68&lt;=85,1,0))</formula>
    </cfRule>
  </conditionalFormatting>
  <conditionalFormatting sqref="AV69">
    <cfRule type="expression" dxfId="7339" priority="342">
      <formula>AV69="X"</formula>
    </cfRule>
    <cfRule type="expression" dxfId="7338" priority="343">
      <formula>AV69="후보"</formula>
    </cfRule>
  </conditionalFormatting>
  <conditionalFormatting sqref="AC69">
    <cfRule type="cellIs" dxfId="7337" priority="339" operator="greaterThan">
      <formula>0.9</formula>
    </cfRule>
    <cfRule type="cellIs" dxfId="7336" priority="340" operator="greaterThan">
      <formula>0.85</formula>
    </cfRule>
  </conditionalFormatting>
  <conditionalFormatting sqref="N69">
    <cfRule type="cellIs" dxfId="7335" priority="337" operator="greaterThan">
      <formula>0.9</formula>
    </cfRule>
    <cfRule type="cellIs" dxfId="7334" priority="338" operator="greaterThan">
      <formula>0.85</formula>
    </cfRule>
  </conditionalFormatting>
  <conditionalFormatting sqref="E69">
    <cfRule type="expression" dxfId="7333" priority="333">
      <formula>AND(IF(OR($Q69=1,$Q69=2),1,0),IF($X69&lt;=20,1,0))</formula>
    </cfRule>
    <cfRule type="expression" dxfId="7332" priority="334">
      <formula>AND(IF($Q69=2,1,0),IF($X69&lt;30,1,0))</formula>
    </cfRule>
    <cfRule type="expression" dxfId="7331" priority="335">
      <formula>AND(IF($Q69=3,1,0),IF($X69&lt;30,1,0))</formula>
    </cfRule>
    <cfRule type="expression" dxfId="7330" priority="336">
      <formula>AND(IF($Q69=3,1,IF($Q69=4,1,0)),IF($F69&lt;=85,1,0))</formula>
    </cfRule>
  </conditionalFormatting>
  <conditionalFormatting sqref="X69">
    <cfRule type="expression" dxfId="7329" priority="329">
      <formula>AND(IF(OR($Q69=1,$Q69=2),1,0),IF($X69&lt;=20,1,0))</formula>
    </cfRule>
    <cfRule type="expression" dxfId="7328" priority="330">
      <formula>AND(IF($Q69=2,1,0),IF($X69&lt;30,1,0))</formula>
    </cfRule>
    <cfRule type="expression" dxfId="7327" priority="331">
      <formula>AND(IF($Q69=3,1,0),IF($X69&lt;30,1,0))</formula>
    </cfRule>
    <cfRule type="expression" dxfId="7326" priority="332">
      <formula>AND(IF($Q69=3,1,IF($Q69=4,1,0)),IF($F69&lt;=85,1,0))</formula>
    </cfRule>
  </conditionalFormatting>
  <conditionalFormatting sqref="AI69">
    <cfRule type="expression" dxfId="7325" priority="325">
      <formula>AND(IF(OR($Q69=1,$Q69=2),1,0),IF($X69&lt;=20,1,0))</formula>
    </cfRule>
    <cfRule type="expression" dxfId="7324" priority="326">
      <formula>AND(IF($Q69=2,1,0),IF($X69&lt;30,1,0))</formula>
    </cfRule>
    <cfRule type="expression" dxfId="7323" priority="327">
      <formula>AND(IF($Q69=3,1,0),IF($X69&lt;30,1,0))</formula>
    </cfRule>
    <cfRule type="expression" dxfId="7322" priority="328">
      <formula>AND(IF($Q69=3,1,IF($Q69=4,1,0)),IF($F69&lt;=85,1,0))</formula>
    </cfRule>
  </conditionalFormatting>
  <conditionalFormatting sqref="AV70">
    <cfRule type="expression" dxfId="7321" priority="323">
      <formula>AV70="X"</formula>
    </cfRule>
    <cfRule type="expression" dxfId="7320" priority="324">
      <formula>AV70="후보"</formula>
    </cfRule>
  </conditionalFormatting>
  <conditionalFormatting sqref="AC70">
    <cfRule type="cellIs" dxfId="7319" priority="320" operator="greaterThan">
      <formula>0.9</formula>
    </cfRule>
    <cfRule type="cellIs" dxfId="7318" priority="321" operator="greaterThan">
      <formula>0.85</formula>
    </cfRule>
  </conditionalFormatting>
  <conditionalFormatting sqref="N70">
    <cfRule type="cellIs" dxfId="7317" priority="318" operator="greaterThan">
      <formula>0.9</formula>
    </cfRule>
    <cfRule type="cellIs" dxfId="7316" priority="319" operator="greaterThan">
      <formula>0.85</formula>
    </cfRule>
  </conditionalFormatting>
  <conditionalFormatting sqref="E70">
    <cfRule type="expression" dxfId="7315" priority="314">
      <formula>AND(IF(OR($Q70=1,$Q70=2),1,0),IF($X70&lt;=20,1,0))</formula>
    </cfRule>
    <cfRule type="expression" dxfId="7314" priority="315">
      <formula>AND(IF($Q70=2,1,0),IF($X70&lt;30,1,0))</formula>
    </cfRule>
    <cfRule type="expression" dxfId="7313" priority="316">
      <formula>AND(IF($Q70=3,1,0),IF($X70&lt;30,1,0))</formula>
    </cfRule>
    <cfRule type="expression" dxfId="7312" priority="317">
      <formula>AND(IF($Q70=3,1,IF($Q70=4,1,0)),IF($F70&lt;=85,1,0))</formula>
    </cfRule>
  </conditionalFormatting>
  <conditionalFormatting sqref="X70">
    <cfRule type="expression" dxfId="7311" priority="310">
      <formula>AND(IF(OR($Q70=1,$Q70=2),1,0),IF($X70&lt;=20,1,0))</formula>
    </cfRule>
    <cfRule type="expression" dxfId="7310" priority="311">
      <formula>AND(IF($Q70=2,1,0),IF($X70&lt;30,1,0))</formula>
    </cfRule>
    <cfRule type="expression" dxfId="7309" priority="312">
      <formula>AND(IF($Q70=3,1,0),IF($X70&lt;30,1,0))</formula>
    </cfRule>
    <cfRule type="expression" dxfId="7308" priority="313">
      <formula>AND(IF($Q70=3,1,IF($Q70=4,1,0)),IF($F70&lt;=85,1,0))</formula>
    </cfRule>
  </conditionalFormatting>
  <conditionalFormatting sqref="AI70">
    <cfRule type="expression" dxfId="7307" priority="306">
      <formula>AND(IF(OR($Q70=1,$Q70=2),1,0),IF($X70&lt;=20,1,0))</formula>
    </cfRule>
    <cfRule type="expression" dxfId="7306" priority="307">
      <formula>AND(IF($Q70=2,1,0),IF($X70&lt;30,1,0))</formula>
    </cfRule>
    <cfRule type="expression" dxfId="7305" priority="308">
      <formula>AND(IF($Q70=3,1,0),IF($X70&lt;30,1,0))</formula>
    </cfRule>
    <cfRule type="expression" dxfId="7304" priority="309">
      <formula>AND(IF($Q70=3,1,IF($Q70=4,1,0)),IF($F70&lt;=85,1,0))</formula>
    </cfRule>
  </conditionalFormatting>
  <conditionalFormatting sqref="AV71">
    <cfRule type="expression" dxfId="7303" priority="304">
      <formula>AV71="X"</formula>
    </cfRule>
    <cfRule type="expression" dxfId="7302" priority="305">
      <formula>AV71="후보"</formula>
    </cfRule>
  </conditionalFormatting>
  <conditionalFormatting sqref="AC71 N71">
    <cfRule type="cellIs" dxfId="7301" priority="301" operator="greaterThan">
      <formula>0.9</formula>
    </cfRule>
    <cfRule type="cellIs" dxfId="7300" priority="302" operator="greaterThan">
      <formula>0.85</formula>
    </cfRule>
  </conditionalFormatting>
  <conditionalFormatting sqref="AV72">
    <cfRule type="expression" dxfId="7299" priority="299">
      <formula>AV72="X"</formula>
    </cfRule>
    <cfRule type="expression" dxfId="7298" priority="300">
      <formula>AV72="후보"</formula>
    </cfRule>
  </conditionalFormatting>
  <conditionalFormatting sqref="AC72">
    <cfRule type="cellIs" dxfId="7297" priority="296" operator="greaterThan">
      <formula>0.9</formula>
    </cfRule>
    <cfRule type="cellIs" dxfId="7296" priority="297" operator="greaterThan">
      <formula>0.85</formula>
    </cfRule>
  </conditionalFormatting>
  <conditionalFormatting sqref="N72">
    <cfRule type="cellIs" dxfId="7295" priority="294" operator="greaterThan">
      <formula>0.9</formula>
    </cfRule>
    <cfRule type="cellIs" dxfId="7294" priority="295" operator="greaterThan">
      <formula>0.85</formula>
    </cfRule>
  </conditionalFormatting>
  <conditionalFormatting sqref="E72">
    <cfRule type="expression" dxfId="7293" priority="290">
      <formula>AND(IF(OR($Q72=1,$Q72=2),1,0),IF($X72&lt;=20,1,0))</formula>
    </cfRule>
    <cfRule type="expression" dxfId="7292" priority="291">
      <formula>AND(IF($Q72=2,1,0),IF($X72&lt;30,1,0))</formula>
    </cfRule>
    <cfRule type="expression" dxfId="7291" priority="292">
      <formula>AND(IF($Q72=3,1,0),IF($X72&lt;30,1,0))</formula>
    </cfRule>
    <cfRule type="expression" dxfId="7290" priority="293">
      <formula>AND(IF($Q72=3,1,IF($Q72=4,1,0)),IF($F72&lt;=85,1,0))</formula>
    </cfRule>
  </conditionalFormatting>
  <conditionalFormatting sqref="X72">
    <cfRule type="expression" dxfId="7289" priority="286">
      <formula>AND(IF(OR($Q72=1,$Q72=2),1,0),IF($X72&lt;=20,1,0))</formula>
    </cfRule>
    <cfRule type="expression" dxfId="7288" priority="287">
      <formula>AND(IF($Q72=2,1,0),IF($X72&lt;30,1,0))</formula>
    </cfRule>
    <cfRule type="expression" dxfId="7287" priority="288">
      <formula>AND(IF($Q72=3,1,0),IF($X72&lt;30,1,0))</formula>
    </cfRule>
    <cfRule type="expression" dxfId="7286" priority="289">
      <formula>AND(IF($Q72=3,1,IF($Q72=4,1,0)),IF($F72&lt;=85,1,0))</formula>
    </cfRule>
  </conditionalFormatting>
  <conditionalFormatting sqref="AI72">
    <cfRule type="expression" dxfId="7285" priority="282">
      <formula>AND(IF(OR($Q72=1,$Q72=2),1,0),IF($X72&lt;=20,1,0))</formula>
    </cfRule>
    <cfRule type="expression" dxfId="7284" priority="283">
      <formula>AND(IF($Q72=2,1,0),IF($X72&lt;30,1,0))</formula>
    </cfRule>
    <cfRule type="expression" dxfId="7283" priority="284">
      <formula>AND(IF($Q72=3,1,0),IF($X72&lt;30,1,0))</formula>
    </cfRule>
    <cfRule type="expression" dxfId="7282" priority="285">
      <formula>AND(IF($Q72=3,1,IF($Q72=4,1,0)),IF($F72&lt;=85,1,0))</formula>
    </cfRule>
  </conditionalFormatting>
  <conditionalFormatting sqref="AV73">
    <cfRule type="expression" dxfId="7281" priority="280">
      <formula>AV73="X"</formula>
    </cfRule>
    <cfRule type="expression" dxfId="7280" priority="281">
      <formula>AV73="후보"</formula>
    </cfRule>
  </conditionalFormatting>
  <conditionalFormatting sqref="AC73">
    <cfRule type="cellIs" dxfId="7279" priority="277" operator="greaterThan">
      <formula>0.9</formula>
    </cfRule>
    <cfRule type="cellIs" dxfId="7278" priority="278" operator="greaterThan">
      <formula>0.85</formula>
    </cfRule>
  </conditionalFormatting>
  <conditionalFormatting sqref="N73">
    <cfRule type="cellIs" dxfId="7277" priority="275" operator="greaterThan">
      <formula>0.9</formula>
    </cfRule>
    <cfRule type="cellIs" dxfId="7276" priority="276" operator="greaterThan">
      <formula>0.85</formula>
    </cfRule>
  </conditionalFormatting>
  <conditionalFormatting sqref="E73">
    <cfRule type="expression" dxfId="7275" priority="271">
      <formula>AND(IF(OR($Q73=1,$Q73=2),1,0),IF($X73&lt;=20,1,0))</formula>
    </cfRule>
    <cfRule type="expression" dxfId="7274" priority="272">
      <formula>AND(IF($Q73=2,1,0),IF($X73&lt;30,1,0))</formula>
    </cfRule>
    <cfRule type="expression" dxfId="7273" priority="273">
      <formula>AND(IF($Q73=3,1,0),IF($X73&lt;30,1,0))</formula>
    </cfRule>
    <cfRule type="expression" dxfId="7272" priority="274">
      <formula>AND(IF($Q73=3,1,IF($Q73=4,1,0)),IF($F73&lt;=85,1,0))</formula>
    </cfRule>
  </conditionalFormatting>
  <conditionalFormatting sqref="X73">
    <cfRule type="expression" dxfId="7271" priority="267">
      <formula>AND(IF(OR($Q73=1,$Q73=2),1,0),IF($X73&lt;=20,1,0))</formula>
    </cfRule>
    <cfRule type="expression" dxfId="7270" priority="268">
      <formula>AND(IF($Q73=2,1,0),IF($X73&lt;30,1,0))</formula>
    </cfRule>
    <cfRule type="expression" dxfId="7269" priority="269">
      <formula>AND(IF($Q73=3,1,0),IF($X73&lt;30,1,0))</formula>
    </cfRule>
    <cfRule type="expression" dxfId="7268" priority="270">
      <formula>AND(IF($Q73=3,1,IF($Q73=4,1,0)),IF($F73&lt;=85,1,0))</formula>
    </cfRule>
  </conditionalFormatting>
  <conditionalFormatting sqref="AI73">
    <cfRule type="expression" dxfId="7267" priority="263">
      <formula>AND(IF(OR($Q73=1,$Q73=2),1,0),IF($X73&lt;=20,1,0))</formula>
    </cfRule>
    <cfRule type="expression" dxfId="7266" priority="264">
      <formula>AND(IF($Q73=2,1,0),IF($X73&lt;30,1,0))</formula>
    </cfRule>
    <cfRule type="expression" dxfId="7265" priority="265">
      <formula>AND(IF($Q73=3,1,0),IF($X73&lt;30,1,0))</formula>
    </cfRule>
    <cfRule type="expression" dxfId="7264" priority="266">
      <formula>AND(IF($Q73=3,1,IF($Q73=4,1,0)),IF($F73&lt;=85,1,0))</formula>
    </cfRule>
  </conditionalFormatting>
  <conditionalFormatting sqref="AV74">
    <cfRule type="expression" dxfId="7263" priority="261">
      <formula>AV74="X"</formula>
    </cfRule>
    <cfRule type="expression" dxfId="7262" priority="262">
      <formula>AV74="후보"</formula>
    </cfRule>
  </conditionalFormatting>
  <conditionalFormatting sqref="AC74">
    <cfRule type="cellIs" dxfId="7261" priority="258" operator="greaterThan">
      <formula>0.9</formula>
    </cfRule>
    <cfRule type="cellIs" dxfId="7260" priority="259" operator="greaterThan">
      <formula>0.85</formula>
    </cfRule>
  </conditionalFormatting>
  <conditionalFormatting sqref="N74">
    <cfRule type="cellIs" dxfId="7259" priority="256" operator="greaterThan">
      <formula>0.9</formula>
    </cfRule>
    <cfRule type="cellIs" dxfId="7258" priority="257" operator="greaterThan">
      <formula>0.85</formula>
    </cfRule>
  </conditionalFormatting>
  <conditionalFormatting sqref="E74">
    <cfRule type="expression" dxfId="7257" priority="252">
      <formula>AND(IF(OR($Q74=1,$Q74=2),1,0),IF($X74&lt;=20,1,0))</formula>
    </cfRule>
    <cfRule type="expression" dxfId="7256" priority="253">
      <formula>AND(IF($Q74=2,1,0),IF($X74&lt;30,1,0))</formula>
    </cfRule>
    <cfRule type="expression" dxfId="7255" priority="254">
      <formula>AND(IF($Q74=3,1,0),IF($X74&lt;30,1,0))</formula>
    </cfRule>
    <cfRule type="expression" dxfId="7254" priority="255">
      <formula>AND(IF($Q74=3,1,IF($Q74=4,1,0)),IF($F74&lt;=85,1,0))</formula>
    </cfRule>
  </conditionalFormatting>
  <conditionalFormatting sqref="X74">
    <cfRule type="expression" dxfId="7253" priority="248">
      <formula>AND(IF(OR($Q74=1,$Q74=2),1,0),IF($X74&lt;=20,1,0))</formula>
    </cfRule>
    <cfRule type="expression" dxfId="7252" priority="249">
      <formula>AND(IF($Q74=2,1,0),IF($X74&lt;30,1,0))</formula>
    </cfRule>
    <cfRule type="expression" dxfId="7251" priority="250">
      <formula>AND(IF($Q74=3,1,0),IF($X74&lt;30,1,0))</formula>
    </cfRule>
    <cfRule type="expression" dxfId="7250" priority="251">
      <formula>AND(IF($Q74=3,1,IF($Q74=4,1,0)),IF($F74&lt;=85,1,0))</formula>
    </cfRule>
  </conditionalFormatting>
  <conditionalFormatting sqref="AI74">
    <cfRule type="expression" dxfId="7249" priority="244">
      <formula>AND(IF(OR($Q74=1,$Q74=2),1,0),IF($X74&lt;=20,1,0))</formula>
    </cfRule>
    <cfRule type="expression" dxfId="7248" priority="245">
      <formula>AND(IF($Q74=2,1,0),IF($X74&lt;30,1,0))</formula>
    </cfRule>
    <cfRule type="expression" dxfId="7247" priority="246">
      <formula>AND(IF($Q74=3,1,0),IF($X74&lt;30,1,0))</formula>
    </cfRule>
    <cfRule type="expression" dxfId="7246" priority="247">
      <formula>AND(IF($Q74=3,1,IF($Q74=4,1,0)),IF($F74&lt;=85,1,0))</formula>
    </cfRule>
  </conditionalFormatting>
  <conditionalFormatting sqref="AV75">
    <cfRule type="expression" dxfId="7245" priority="242">
      <formula>AV75="X"</formula>
    </cfRule>
    <cfRule type="expression" dxfId="7244" priority="243">
      <formula>AV75="후보"</formula>
    </cfRule>
  </conditionalFormatting>
  <conditionalFormatting sqref="AC75 N75">
    <cfRule type="cellIs" dxfId="7243" priority="239" operator="greaterThan">
      <formula>0.9</formula>
    </cfRule>
    <cfRule type="cellIs" dxfId="7242" priority="240" operator="greaterThan">
      <formula>0.85</formula>
    </cfRule>
  </conditionalFormatting>
  <conditionalFormatting sqref="AV76">
    <cfRule type="expression" dxfId="7241" priority="237">
      <formula>AV76="X"</formula>
    </cfRule>
    <cfRule type="expression" dxfId="7240" priority="238">
      <formula>AV76="후보"</formula>
    </cfRule>
  </conditionalFormatting>
  <conditionalFormatting sqref="AC76">
    <cfRule type="cellIs" dxfId="7239" priority="234" operator="greaterThan">
      <formula>0.9</formula>
    </cfRule>
    <cfRule type="cellIs" dxfId="7238" priority="235" operator="greaterThan">
      <formula>0.85</formula>
    </cfRule>
  </conditionalFormatting>
  <conditionalFormatting sqref="N76">
    <cfRule type="cellIs" dxfId="7237" priority="232" operator="greaterThan">
      <formula>0.9</formula>
    </cfRule>
    <cfRule type="cellIs" dxfId="7236" priority="233" operator="greaterThan">
      <formula>0.85</formula>
    </cfRule>
  </conditionalFormatting>
  <conditionalFormatting sqref="E76">
    <cfRule type="expression" dxfId="7235" priority="228">
      <formula>AND(IF(OR($Q76=1,$Q76=2),1,0),IF($X76&lt;=20,1,0))</formula>
    </cfRule>
    <cfRule type="expression" dxfId="7234" priority="229">
      <formula>AND(IF($Q76=2,1,0),IF($X76&lt;30,1,0))</formula>
    </cfRule>
    <cfRule type="expression" dxfId="7233" priority="230">
      <formula>AND(IF($Q76=3,1,0),IF($X76&lt;30,1,0))</formula>
    </cfRule>
    <cfRule type="expression" dxfId="7232" priority="231">
      <formula>AND(IF($Q76=3,1,IF($Q76=4,1,0)),IF($F76&lt;=85,1,0))</formula>
    </cfRule>
  </conditionalFormatting>
  <conditionalFormatting sqref="X76">
    <cfRule type="expression" dxfId="7231" priority="224">
      <formula>AND(IF(OR($Q76=1,$Q76=2),1,0),IF($X76&lt;=20,1,0))</formula>
    </cfRule>
    <cfRule type="expression" dxfId="7230" priority="225">
      <formula>AND(IF($Q76=2,1,0),IF($X76&lt;30,1,0))</formula>
    </cfRule>
    <cfRule type="expression" dxfId="7229" priority="226">
      <formula>AND(IF($Q76=3,1,0),IF($X76&lt;30,1,0))</formula>
    </cfRule>
    <cfRule type="expression" dxfId="7228" priority="227">
      <formula>AND(IF($Q76=3,1,IF($Q76=4,1,0)),IF($F76&lt;=85,1,0))</formula>
    </cfRule>
  </conditionalFormatting>
  <conditionalFormatting sqref="AI76">
    <cfRule type="expression" dxfId="7227" priority="220">
      <formula>AND(IF(OR($Q76=1,$Q76=2),1,0),IF($X76&lt;=20,1,0))</formula>
    </cfRule>
    <cfRule type="expression" dxfId="7226" priority="221">
      <formula>AND(IF($Q76=2,1,0),IF($X76&lt;30,1,0))</formula>
    </cfRule>
    <cfRule type="expression" dxfId="7225" priority="222">
      <formula>AND(IF($Q76=3,1,0),IF($X76&lt;30,1,0))</formula>
    </cfRule>
    <cfRule type="expression" dxfId="7224" priority="223">
      <formula>AND(IF($Q76=3,1,IF($Q76=4,1,0)),IF($F76&lt;=85,1,0))</formula>
    </cfRule>
  </conditionalFormatting>
  <conditionalFormatting sqref="AV77">
    <cfRule type="expression" dxfId="7223" priority="218">
      <formula>AV77="X"</formula>
    </cfRule>
    <cfRule type="expression" dxfId="7222" priority="219">
      <formula>AV77="후보"</formula>
    </cfRule>
  </conditionalFormatting>
  <conditionalFormatting sqref="AC77">
    <cfRule type="cellIs" dxfId="7221" priority="215" operator="greaterThan">
      <formula>0.9</formula>
    </cfRule>
    <cfRule type="cellIs" dxfId="7220" priority="216" operator="greaterThan">
      <formula>0.85</formula>
    </cfRule>
  </conditionalFormatting>
  <conditionalFormatting sqref="N77">
    <cfRule type="cellIs" dxfId="7219" priority="213" operator="greaterThan">
      <formula>0.9</formula>
    </cfRule>
    <cfRule type="cellIs" dxfId="7218" priority="214" operator="greaterThan">
      <formula>0.85</formula>
    </cfRule>
  </conditionalFormatting>
  <conditionalFormatting sqref="E77">
    <cfRule type="expression" dxfId="7217" priority="209">
      <formula>AND(IF(OR($Q77=1,$Q77=2),1,0),IF($X77&lt;=20,1,0))</formula>
    </cfRule>
    <cfRule type="expression" dxfId="7216" priority="210">
      <formula>AND(IF($Q77=2,1,0),IF($X77&lt;30,1,0))</formula>
    </cfRule>
    <cfRule type="expression" dxfId="7215" priority="211">
      <formula>AND(IF($Q77=3,1,0),IF($X77&lt;30,1,0))</formula>
    </cfRule>
    <cfRule type="expression" dxfId="7214" priority="212">
      <formula>AND(IF($Q77=3,1,IF($Q77=4,1,0)),IF($F77&lt;=85,1,0))</formula>
    </cfRule>
  </conditionalFormatting>
  <conditionalFormatting sqref="X77">
    <cfRule type="expression" dxfId="7213" priority="205">
      <formula>AND(IF(OR($Q77=1,$Q77=2),1,0),IF($X77&lt;=20,1,0))</formula>
    </cfRule>
    <cfRule type="expression" dxfId="7212" priority="206">
      <formula>AND(IF($Q77=2,1,0),IF($X77&lt;30,1,0))</formula>
    </cfRule>
    <cfRule type="expression" dxfId="7211" priority="207">
      <formula>AND(IF($Q77=3,1,0),IF($X77&lt;30,1,0))</formula>
    </cfRule>
    <cfRule type="expression" dxfId="7210" priority="208">
      <formula>AND(IF($Q77=3,1,IF($Q77=4,1,0)),IF($F77&lt;=85,1,0))</formula>
    </cfRule>
  </conditionalFormatting>
  <conditionalFormatting sqref="AI77">
    <cfRule type="expression" dxfId="7209" priority="201">
      <formula>AND(IF(OR($Q77=1,$Q77=2),1,0),IF($X77&lt;=20,1,0))</formula>
    </cfRule>
    <cfRule type="expression" dxfId="7208" priority="202">
      <formula>AND(IF($Q77=2,1,0),IF($X77&lt;30,1,0))</formula>
    </cfRule>
    <cfRule type="expression" dxfId="7207" priority="203">
      <formula>AND(IF($Q77=3,1,0),IF($X77&lt;30,1,0))</formula>
    </cfRule>
    <cfRule type="expression" dxfId="7206" priority="204">
      <formula>AND(IF($Q77=3,1,IF($Q77=4,1,0)),IF($F77&lt;=85,1,0))</formula>
    </cfRule>
  </conditionalFormatting>
  <conditionalFormatting sqref="AV78">
    <cfRule type="expression" dxfId="7205" priority="199">
      <formula>AV78="X"</formula>
    </cfRule>
    <cfRule type="expression" dxfId="7204" priority="200">
      <formula>AV78="후보"</formula>
    </cfRule>
  </conditionalFormatting>
  <conditionalFormatting sqref="AC78">
    <cfRule type="cellIs" dxfId="7203" priority="196" operator="greaterThan">
      <formula>0.9</formula>
    </cfRule>
    <cfRule type="cellIs" dxfId="7202" priority="197" operator="greaterThan">
      <formula>0.85</formula>
    </cfRule>
  </conditionalFormatting>
  <conditionalFormatting sqref="N78">
    <cfRule type="cellIs" dxfId="7201" priority="194" operator="greaterThan">
      <formula>0.9</formula>
    </cfRule>
    <cfRule type="cellIs" dxfId="7200" priority="195" operator="greaterThan">
      <formula>0.85</formula>
    </cfRule>
  </conditionalFormatting>
  <conditionalFormatting sqref="E78">
    <cfRule type="expression" dxfId="7199" priority="190">
      <formula>AND(IF(OR($Q78=1,$Q78=2),1,0),IF($X78&lt;=20,1,0))</formula>
    </cfRule>
    <cfRule type="expression" dxfId="7198" priority="191">
      <formula>AND(IF($Q78=2,1,0),IF($X78&lt;30,1,0))</formula>
    </cfRule>
    <cfRule type="expression" dxfId="7197" priority="192">
      <formula>AND(IF($Q78=3,1,0),IF($X78&lt;30,1,0))</formula>
    </cfRule>
    <cfRule type="expression" dxfId="7196" priority="193">
      <formula>AND(IF($Q78=3,1,IF($Q78=4,1,0)),IF($F78&lt;=85,1,0))</formula>
    </cfRule>
  </conditionalFormatting>
  <conditionalFormatting sqref="X78">
    <cfRule type="expression" dxfId="7195" priority="186">
      <formula>AND(IF(OR($Q78=1,$Q78=2),1,0),IF($X78&lt;=20,1,0))</formula>
    </cfRule>
    <cfRule type="expression" dxfId="7194" priority="187">
      <formula>AND(IF($Q78=2,1,0),IF($X78&lt;30,1,0))</formula>
    </cfRule>
    <cfRule type="expression" dxfId="7193" priority="188">
      <formula>AND(IF($Q78=3,1,0),IF($X78&lt;30,1,0))</formula>
    </cfRule>
    <cfRule type="expression" dxfId="7192" priority="189">
      <formula>AND(IF($Q78=3,1,IF($Q78=4,1,0)),IF($F78&lt;=85,1,0))</formula>
    </cfRule>
  </conditionalFormatting>
  <conditionalFormatting sqref="AI78">
    <cfRule type="expression" dxfId="7191" priority="182">
      <formula>AND(IF(OR($Q78=1,$Q78=2),1,0),IF($X78&lt;=20,1,0))</formula>
    </cfRule>
    <cfRule type="expression" dxfId="7190" priority="183">
      <formula>AND(IF($Q78=2,1,0),IF($X78&lt;30,1,0))</formula>
    </cfRule>
    <cfRule type="expression" dxfId="7189" priority="184">
      <formula>AND(IF($Q78=3,1,0),IF($X78&lt;30,1,0))</formula>
    </cfRule>
    <cfRule type="expression" dxfId="7188" priority="185">
      <formula>AND(IF($Q78=3,1,IF($Q78=4,1,0)),IF($F78&lt;=85,1,0))</formula>
    </cfRule>
  </conditionalFormatting>
  <conditionalFormatting sqref="AV79">
    <cfRule type="expression" dxfId="7187" priority="180">
      <formula>AV79="X"</formula>
    </cfRule>
    <cfRule type="expression" dxfId="7186" priority="181">
      <formula>AV79="후보"</formula>
    </cfRule>
  </conditionalFormatting>
  <conditionalFormatting sqref="AC79">
    <cfRule type="cellIs" dxfId="7185" priority="177" operator="greaterThan">
      <formula>0.9</formula>
    </cfRule>
    <cfRule type="cellIs" dxfId="7184" priority="178" operator="greaterThan">
      <formula>0.85</formula>
    </cfRule>
  </conditionalFormatting>
  <conditionalFormatting sqref="N79">
    <cfRule type="cellIs" dxfId="7183" priority="175" operator="greaterThan">
      <formula>0.9</formula>
    </cfRule>
    <cfRule type="cellIs" dxfId="7182" priority="176" operator="greaterThan">
      <formula>0.85</formula>
    </cfRule>
  </conditionalFormatting>
  <conditionalFormatting sqref="E79">
    <cfRule type="expression" dxfId="7181" priority="171">
      <formula>AND(IF(OR($Q79=1,$Q79=2),1,0),IF($X79&lt;=20,1,0))</formula>
    </cfRule>
    <cfRule type="expression" dxfId="7180" priority="172">
      <formula>AND(IF($Q79=2,1,0),IF($X79&lt;30,1,0))</formula>
    </cfRule>
    <cfRule type="expression" dxfId="7179" priority="173">
      <formula>AND(IF($Q79=3,1,0),IF($X79&lt;30,1,0))</formula>
    </cfRule>
    <cfRule type="expression" dxfId="7178" priority="174">
      <formula>AND(IF($Q79=3,1,IF($Q79=4,1,0)),IF($F79&lt;=85,1,0))</formula>
    </cfRule>
  </conditionalFormatting>
  <conditionalFormatting sqref="X79">
    <cfRule type="expression" dxfId="7177" priority="167">
      <formula>AND(IF(OR($Q79=1,$Q79=2),1,0),IF($X79&lt;=20,1,0))</formula>
    </cfRule>
    <cfRule type="expression" dxfId="7176" priority="168">
      <formula>AND(IF($Q79=2,1,0),IF($X79&lt;30,1,0))</formula>
    </cfRule>
    <cfRule type="expression" dxfId="7175" priority="169">
      <formula>AND(IF($Q79=3,1,0),IF($X79&lt;30,1,0))</formula>
    </cfRule>
    <cfRule type="expression" dxfId="7174" priority="170">
      <formula>AND(IF($Q79=3,1,IF($Q79=4,1,0)),IF($F79&lt;=85,1,0))</formula>
    </cfRule>
  </conditionalFormatting>
  <conditionalFormatting sqref="AI79">
    <cfRule type="expression" dxfId="7173" priority="163">
      <formula>AND(IF(OR($Q79=1,$Q79=2),1,0),IF($X79&lt;=20,1,0))</formula>
    </cfRule>
    <cfRule type="expression" dxfId="7172" priority="164">
      <formula>AND(IF($Q79=2,1,0),IF($X79&lt;30,1,0))</formula>
    </cfRule>
    <cfRule type="expression" dxfId="7171" priority="165">
      <formula>AND(IF($Q79=3,1,0),IF($X79&lt;30,1,0))</formula>
    </cfRule>
    <cfRule type="expression" dxfId="7170" priority="166">
      <formula>AND(IF($Q79=3,1,IF($Q79=4,1,0)),IF($F79&lt;=85,1,0))</formula>
    </cfRule>
  </conditionalFormatting>
  <conditionalFormatting sqref="AV80">
    <cfRule type="expression" dxfId="7169" priority="161">
      <formula>AV80="X"</formula>
    </cfRule>
    <cfRule type="expression" dxfId="7168" priority="162">
      <formula>AV80="후보"</formula>
    </cfRule>
  </conditionalFormatting>
  <conditionalFormatting sqref="AC80">
    <cfRule type="cellIs" dxfId="7167" priority="158" operator="greaterThan">
      <formula>0.9</formula>
    </cfRule>
    <cfRule type="cellIs" dxfId="7166" priority="159" operator="greaterThan">
      <formula>0.85</formula>
    </cfRule>
  </conditionalFormatting>
  <conditionalFormatting sqref="N80">
    <cfRule type="cellIs" dxfId="7165" priority="156" operator="greaterThan">
      <formula>0.9</formula>
    </cfRule>
    <cfRule type="cellIs" dxfId="7164" priority="157" operator="greaterThan">
      <formula>0.85</formula>
    </cfRule>
  </conditionalFormatting>
  <conditionalFormatting sqref="E80">
    <cfRule type="expression" dxfId="7163" priority="152">
      <formula>AND(IF(OR($Q80=1,$Q80=2),1,0),IF($X80&lt;=20,1,0))</formula>
    </cfRule>
    <cfRule type="expression" dxfId="7162" priority="153">
      <formula>AND(IF($Q80=2,1,0),IF($X80&lt;30,1,0))</formula>
    </cfRule>
    <cfRule type="expression" dxfId="7161" priority="154">
      <formula>AND(IF($Q80=3,1,0),IF($X80&lt;30,1,0))</formula>
    </cfRule>
    <cfRule type="expression" dxfId="7160" priority="155">
      <formula>AND(IF($Q80=3,1,IF($Q80=4,1,0)),IF($F80&lt;=85,1,0))</formula>
    </cfRule>
  </conditionalFormatting>
  <conditionalFormatting sqref="X80">
    <cfRule type="expression" dxfId="7159" priority="148">
      <formula>AND(IF(OR($Q80=1,$Q80=2),1,0),IF($X80&lt;=20,1,0))</formula>
    </cfRule>
    <cfRule type="expression" dxfId="7158" priority="149">
      <formula>AND(IF($Q80=2,1,0),IF($X80&lt;30,1,0))</formula>
    </cfRule>
    <cfRule type="expression" dxfId="7157" priority="150">
      <formula>AND(IF($Q80=3,1,0),IF($X80&lt;30,1,0))</formula>
    </cfRule>
    <cfRule type="expression" dxfId="7156" priority="151">
      <formula>AND(IF($Q80=3,1,IF($Q80=4,1,0)),IF($F80&lt;=85,1,0))</formula>
    </cfRule>
  </conditionalFormatting>
  <conditionalFormatting sqref="AI80">
    <cfRule type="expression" dxfId="7155" priority="144">
      <formula>AND(IF(OR($Q80=1,$Q80=2),1,0),IF($X80&lt;=20,1,0))</formula>
    </cfRule>
    <cfRule type="expression" dxfId="7154" priority="145">
      <formula>AND(IF($Q80=2,1,0),IF($X80&lt;30,1,0))</formula>
    </cfRule>
    <cfRule type="expression" dxfId="7153" priority="146">
      <formula>AND(IF($Q80=3,1,0),IF($X80&lt;30,1,0))</formula>
    </cfRule>
    <cfRule type="expression" dxfId="7152" priority="147">
      <formula>AND(IF($Q80=3,1,IF($Q80=4,1,0)),IF($F80&lt;=85,1,0))</formula>
    </cfRule>
  </conditionalFormatting>
  <conditionalFormatting sqref="AV81">
    <cfRule type="expression" dxfId="7151" priority="142">
      <formula>AV81="X"</formula>
    </cfRule>
    <cfRule type="expression" dxfId="7150" priority="143">
      <formula>AV81="후보"</formula>
    </cfRule>
  </conditionalFormatting>
  <conditionalFormatting sqref="AC81">
    <cfRule type="cellIs" dxfId="7149" priority="139" operator="greaterThan">
      <formula>0.9</formula>
    </cfRule>
    <cfRule type="cellIs" dxfId="7148" priority="140" operator="greaterThan">
      <formula>0.85</formula>
    </cfRule>
  </conditionalFormatting>
  <conditionalFormatting sqref="N81">
    <cfRule type="cellIs" dxfId="7147" priority="137" operator="greaterThan">
      <formula>0.9</formula>
    </cfRule>
    <cfRule type="cellIs" dxfId="7146" priority="138" operator="greaterThan">
      <formula>0.85</formula>
    </cfRule>
  </conditionalFormatting>
  <conditionalFormatting sqref="E81">
    <cfRule type="expression" dxfId="7145" priority="133">
      <formula>AND(IF(OR($Q81=1,$Q81=2),1,0),IF($X81&lt;=20,1,0))</formula>
    </cfRule>
    <cfRule type="expression" dxfId="7144" priority="134">
      <formula>AND(IF($Q81=2,1,0),IF($X81&lt;30,1,0))</formula>
    </cfRule>
    <cfRule type="expression" dxfId="7143" priority="135">
      <formula>AND(IF($Q81=3,1,0),IF($X81&lt;30,1,0))</formula>
    </cfRule>
    <cfRule type="expression" dxfId="7142" priority="136">
      <formula>AND(IF($Q81=3,1,IF($Q81=4,1,0)),IF($F81&lt;=85,1,0))</formula>
    </cfRule>
  </conditionalFormatting>
  <conditionalFormatting sqref="X81">
    <cfRule type="expression" dxfId="7141" priority="129">
      <formula>AND(IF(OR($Q81=1,$Q81=2),1,0),IF($X81&lt;=20,1,0))</formula>
    </cfRule>
    <cfRule type="expression" dxfId="7140" priority="130">
      <formula>AND(IF($Q81=2,1,0),IF($X81&lt;30,1,0))</formula>
    </cfRule>
    <cfRule type="expression" dxfId="7139" priority="131">
      <formula>AND(IF($Q81=3,1,0),IF($X81&lt;30,1,0))</formula>
    </cfRule>
    <cfRule type="expression" dxfId="7138" priority="132">
      <formula>AND(IF($Q81=3,1,IF($Q81=4,1,0)),IF($F81&lt;=85,1,0))</formula>
    </cfRule>
  </conditionalFormatting>
  <conditionalFormatting sqref="AI81">
    <cfRule type="expression" dxfId="7137" priority="125">
      <formula>AND(IF(OR($Q81=1,$Q81=2),1,0),IF($X81&lt;=20,1,0))</formula>
    </cfRule>
    <cfRule type="expression" dxfId="7136" priority="126">
      <formula>AND(IF($Q81=2,1,0),IF($X81&lt;30,1,0))</formula>
    </cfRule>
    <cfRule type="expression" dxfId="7135" priority="127">
      <formula>AND(IF($Q81=3,1,0),IF($X81&lt;30,1,0))</formula>
    </cfRule>
    <cfRule type="expression" dxfId="7134" priority="128">
      <formula>AND(IF($Q81=3,1,IF($Q81=4,1,0)),IF($F81&lt;=85,1,0))</formula>
    </cfRule>
  </conditionalFormatting>
  <conditionalFormatting sqref="AV82">
    <cfRule type="expression" dxfId="7133" priority="123">
      <formula>AV82="X"</formula>
    </cfRule>
    <cfRule type="expression" dxfId="7132" priority="124">
      <formula>AV82="후보"</formula>
    </cfRule>
  </conditionalFormatting>
  <conditionalFormatting sqref="AC82 N82">
    <cfRule type="cellIs" dxfId="7131" priority="120" operator="greaterThan">
      <formula>0.9</formula>
    </cfRule>
    <cfRule type="cellIs" dxfId="7130" priority="121" operator="greaterThan">
      <formula>0.85</formula>
    </cfRule>
  </conditionalFormatting>
  <conditionalFormatting sqref="AV83">
    <cfRule type="expression" dxfId="7129" priority="118">
      <formula>AV83="X"</formula>
    </cfRule>
    <cfRule type="expression" dxfId="7128" priority="119">
      <formula>AV83="후보"</formula>
    </cfRule>
  </conditionalFormatting>
  <conditionalFormatting sqref="AC83">
    <cfRule type="cellIs" dxfId="7127" priority="115" operator="greaterThan">
      <formula>0.9</formula>
    </cfRule>
    <cfRule type="cellIs" dxfId="7126" priority="116" operator="greaterThan">
      <formula>0.85</formula>
    </cfRule>
  </conditionalFormatting>
  <conditionalFormatting sqref="N83">
    <cfRule type="cellIs" dxfId="7125" priority="113" operator="greaterThan">
      <formula>0.9</formula>
    </cfRule>
    <cfRule type="cellIs" dxfId="7124" priority="114" operator="greaterThan">
      <formula>0.85</formula>
    </cfRule>
  </conditionalFormatting>
  <conditionalFormatting sqref="E83">
    <cfRule type="expression" dxfId="7123" priority="109">
      <formula>AND(IF(OR($Q83=1,$Q83=2),1,0),IF($X83&lt;=20,1,0))</formula>
    </cfRule>
    <cfRule type="expression" dxfId="7122" priority="110">
      <formula>AND(IF($Q83=2,1,0),IF($X83&lt;30,1,0))</formula>
    </cfRule>
    <cfRule type="expression" dxfId="7121" priority="111">
      <formula>AND(IF($Q83=3,1,0),IF($X83&lt;30,1,0))</formula>
    </cfRule>
    <cfRule type="expression" dxfId="7120" priority="112">
      <formula>AND(IF($Q83=3,1,IF($Q83=4,1,0)),IF($F83&lt;=85,1,0))</formula>
    </cfRule>
  </conditionalFormatting>
  <conditionalFormatting sqref="X83">
    <cfRule type="expression" dxfId="7119" priority="105">
      <formula>AND(IF(OR($Q83=1,$Q83=2),1,0),IF($X83&lt;=20,1,0))</formula>
    </cfRule>
    <cfRule type="expression" dxfId="7118" priority="106">
      <formula>AND(IF($Q83=2,1,0),IF($X83&lt;30,1,0))</formula>
    </cfRule>
    <cfRule type="expression" dxfId="7117" priority="107">
      <formula>AND(IF($Q83=3,1,0),IF($X83&lt;30,1,0))</formula>
    </cfRule>
    <cfRule type="expression" dxfId="7116" priority="108">
      <formula>AND(IF($Q83=3,1,IF($Q83=4,1,0)),IF($F83&lt;=85,1,0))</formula>
    </cfRule>
  </conditionalFormatting>
  <conditionalFormatting sqref="AI83">
    <cfRule type="expression" dxfId="7115" priority="101">
      <formula>AND(IF(OR($Q83=1,$Q83=2),1,0),IF($X83&lt;=20,1,0))</formula>
    </cfRule>
    <cfRule type="expression" dxfId="7114" priority="102">
      <formula>AND(IF($Q83=2,1,0),IF($X83&lt;30,1,0))</formula>
    </cfRule>
    <cfRule type="expression" dxfId="7113" priority="103">
      <formula>AND(IF($Q83=3,1,0),IF($X83&lt;30,1,0))</formula>
    </cfRule>
    <cfRule type="expression" dxfId="7112" priority="104">
      <formula>AND(IF($Q83=3,1,IF($Q83=4,1,0)),IF($F83&lt;=85,1,0))</formula>
    </cfRule>
  </conditionalFormatting>
  <conditionalFormatting sqref="AV84">
    <cfRule type="expression" dxfId="7111" priority="99">
      <formula>AV84="X"</formula>
    </cfRule>
    <cfRule type="expression" dxfId="7110" priority="100">
      <formula>AV84="후보"</formula>
    </cfRule>
  </conditionalFormatting>
  <conditionalFormatting sqref="AC84">
    <cfRule type="cellIs" dxfId="7109" priority="96" operator="greaterThan">
      <formula>0.9</formula>
    </cfRule>
    <cfRule type="cellIs" dxfId="7108" priority="97" operator="greaterThan">
      <formula>0.85</formula>
    </cfRule>
  </conditionalFormatting>
  <conditionalFormatting sqref="N84">
    <cfRule type="cellIs" dxfId="7107" priority="94" operator="greaterThan">
      <formula>0.9</formula>
    </cfRule>
    <cfRule type="cellIs" dxfId="7106" priority="95" operator="greaterThan">
      <formula>0.85</formula>
    </cfRule>
  </conditionalFormatting>
  <conditionalFormatting sqref="E84">
    <cfRule type="expression" dxfId="7105" priority="90">
      <formula>AND(IF(OR($Q84=1,$Q84=2),1,0),IF($X84&lt;=20,1,0))</formula>
    </cfRule>
    <cfRule type="expression" dxfId="7104" priority="91">
      <formula>AND(IF($Q84=2,1,0),IF($X84&lt;30,1,0))</formula>
    </cfRule>
    <cfRule type="expression" dxfId="7103" priority="92">
      <formula>AND(IF($Q84=3,1,0),IF($X84&lt;30,1,0))</formula>
    </cfRule>
    <cfRule type="expression" dxfId="7102" priority="93">
      <formula>AND(IF($Q84=3,1,IF($Q84=4,1,0)),IF($F84&lt;=85,1,0))</formula>
    </cfRule>
  </conditionalFormatting>
  <conditionalFormatting sqref="X84">
    <cfRule type="expression" dxfId="7101" priority="86">
      <formula>AND(IF(OR($Q84=1,$Q84=2),1,0),IF($X84&lt;=20,1,0))</formula>
    </cfRule>
    <cfRule type="expression" dxfId="7100" priority="87">
      <formula>AND(IF($Q84=2,1,0),IF($X84&lt;30,1,0))</formula>
    </cfRule>
    <cfRule type="expression" dxfId="7099" priority="88">
      <formula>AND(IF($Q84=3,1,0),IF($X84&lt;30,1,0))</formula>
    </cfRule>
    <cfRule type="expression" dxfId="7098" priority="89">
      <formula>AND(IF($Q84=3,1,IF($Q84=4,1,0)),IF($F84&lt;=85,1,0))</formula>
    </cfRule>
  </conditionalFormatting>
  <conditionalFormatting sqref="AI84">
    <cfRule type="expression" dxfId="7097" priority="82">
      <formula>AND(IF(OR($Q84=1,$Q84=2),1,0),IF($X84&lt;=20,1,0))</formula>
    </cfRule>
    <cfRule type="expression" dxfId="7096" priority="83">
      <formula>AND(IF($Q84=2,1,0),IF($X84&lt;30,1,0))</formula>
    </cfRule>
    <cfRule type="expression" dxfId="7095" priority="84">
      <formula>AND(IF($Q84=3,1,0),IF($X84&lt;30,1,0))</formula>
    </cfRule>
    <cfRule type="expression" dxfId="7094" priority="85">
      <formula>AND(IF($Q84=3,1,IF($Q84=4,1,0)),IF($F84&lt;=85,1,0))</formula>
    </cfRule>
  </conditionalFormatting>
  <conditionalFormatting sqref="AV85">
    <cfRule type="expression" dxfId="7093" priority="80">
      <formula>AV85="X"</formula>
    </cfRule>
    <cfRule type="expression" dxfId="7092" priority="81">
      <formula>AV85="후보"</formula>
    </cfRule>
  </conditionalFormatting>
  <conditionalFormatting sqref="AC85">
    <cfRule type="cellIs" dxfId="7091" priority="77" operator="greaterThan">
      <formula>0.9</formula>
    </cfRule>
    <cfRule type="cellIs" dxfId="7090" priority="78" operator="greaterThan">
      <formula>0.85</formula>
    </cfRule>
  </conditionalFormatting>
  <conditionalFormatting sqref="N85">
    <cfRule type="cellIs" dxfId="7089" priority="75" operator="greaterThan">
      <formula>0.9</formula>
    </cfRule>
    <cfRule type="cellIs" dxfId="7088" priority="76" operator="greaterThan">
      <formula>0.85</formula>
    </cfRule>
  </conditionalFormatting>
  <conditionalFormatting sqref="E85">
    <cfRule type="expression" dxfId="7087" priority="71">
      <formula>AND(IF(OR($Q85=1,$Q85=2),1,0),IF($X85&lt;=20,1,0))</formula>
    </cfRule>
    <cfRule type="expression" dxfId="7086" priority="72">
      <formula>AND(IF($Q85=2,1,0),IF($X85&lt;30,1,0))</formula>
    </cfRule>
    <cfRule type="expression" dxfId="7085" priority="73">
      <formula>AND(IF($Q85=3,1,0),IF($X85&lt;30,1,0))</formula>
    </cfRule>
    <cfRule type="expression" dxfId="7084" priority="74">
      <formula>AND(IF($Q85=3,1,IF($Q85=4,1,0)),IF($F85&lt;=85,1,0))</formula>
    </cfRule>
  </conditionalFormatting>
  <conditionalFormatting sqref="X85">
    <cfRule type="expression" dxfId="7083" priority="67">
      <formula>AND(IF(OR($Q85=1,$Q85=2),1,0),IF($X85&lt;=20,1,0))</formula>
    </cfRule>
    <cfRule type="expression" dxfId="7082" priority="68">
      <formula>AND(IF($Q85=2,1,0),IF($X85&lt;30,1,0))</formula>
    </cfRule>
    <cfRule type="expression" dxfId="7081" priority="69">
      <formula>AND(IF($Q85=3,1,0),IF($X85&lt;30,1,0))</formula>
    </cfRule>
    <cfRule type="expression" dxfId="7080" priority="70">
      <formula>AND(IF($Q85=3,1,IF($Q85=4,1,0)),IF($F85&lt;=85,1,0))</formula>
    </cfRule>
  </conditionalFormatting>
  <conditionalFormatting sqref="AI85">
    <cfRule type="expression" dxfId="7079" priority="63">
      <formula>AND(IF(OR($Q85=1,$Q85=2),1,0),IF($X85&lt;=20,1,0))</formula>
    </cfRule>
    <cfRule type="expression" dxfId="7078" priority="64">
      <formula>AND(IF($Q85=2,1,0),IF($X85&lt;30,1,0))</formula>
    </cfRule>
    <cfRule type="expression" dxfId="7077" priority="65">
      <formula>AND(IF($Q85=3,1,0),IF($X85&lt;30,1,0))</formula>
    </cfRule>
    <cfRule type="expression" dxfId="7076" priority="66">
      <formula>AND(IF($Q85=3,1,IF($Q85=4,1,0)),IF($F85&lt;=85,1,0))</formula>
    </cfRule>
  </conditionalFormatting>
  <conditionalFormatting sqref="AV86">
    <cfRule type="expression" dxfId="7075" priority="61">
      <formula>AV86="X"</formula>
    </cfRule>
    <cfRule type="expression" dxfId="7074" priority="62">
      <formula>AV86="후보"</formula>
    </cfRule>
  </conditionalFormatting>
  <conditionalFormatting sqref="AC86">
    <cfRule type="cellIs" dxfId="7073" priority="58" operator="greaterThan">
      <formula>0.9</formula>
    </cfRule>
    <cfRule type="cellIs" dxfId="7072" priority="59" operator="greaterThan">
      <formula>0.85</formula>
    </cfRule>
  </conditionalFormatting>
  <conditionalFormatting sqref="N86">
    <cfRule type="cellIs" dxfId="7071" priority="56" operator="greaterThan">
      <formula>0.9</formula>
    </cfRule>
    <cfRule type="cellIs" dxfId="7070" priority="57" operator="greaterThan">
      <formula>0.85</formula>
    </cfRule>
  </conditionalFormatting>
  <conditionalFormatting sqref="E86">
    <cfRule type="expression" dxfId="7069" priority="52">
      <formula>AND(IF(OR($Q86=1,$Q86=2),1,0),IF($X86&lt;=20,1,0))</formula>
    </cfRule>
    <cfRule type="expression" dxfId="7068" priority="53">
      <formula>AND(IF($Q86=2,1,0),IF($X86&lt;30,1,0))</formula>
    </cfRule>
    <cfRule type="expression" dxfId="7067" priority="54">
      <formula>AND(IF($Q86=3,1,0),IF($X86&lt;30,1,0))</formula>
    </cfRule>
    <cfRule type="expression" dxfId="7066" priority="55">
      <formula>AND(IF($Q86=3,1,IF($Q86=4,1,0)),IF($F86&lt;=85,1,0))</formula>
    </cfRule>
  </conditionalFormatting>
  <conditionalFormatting sqref="X86">
    <cfRule type="expression" dxfId="7065" priority="48">
      <formula>AND(IF(OR($Q86=1,$Q86=2),1,0),IF($X86&lt;=20,1,0))</formula>
    </cfRule>
    <cfRule type="expression" dxfId="7064" priority="49">
      <formula>AND(IF($Q86=2,1,0),IF($X86&lt;30,1,0))</formula>
    </cfRule>
    <cfRule type="expression" dxfId="7063" priority="50">
      <formula>AND(IF($Q86=3,1,0),IF($X86&lt;30,1,0))</formula>
    </cfRule>
    <cfRule type="expression" dxfId="7062" priority="51">
      <formula>AND(IF($Q86=3,1,IF($Q86=4,1,0)),IF($F86&lt;=85,1,0))</formula>
    </cfRule>
  </conditionalFormatting>
  <conditionalFormatting sqref="AI86">
    <cfRule type="expression" dxfId="7061" priority="44">
      <formula>AND(IF(OR($Q86=1,$Q86=2),1,0),IF($X86&lt;=20,1,0))</formula>
    </cfRule>
    <cfRule type="expression" dxfId="7060" priority="45">
      <formula>AND(IF($Q86=2,1,0),IF($X86&lt;30,1,0))</formula>
    </cfRule>
    <cfRule type="expression" dxfId="7059" priority="46">
      <formula>AND(IF($Q86=3,1,0),IF($X86&lt;30,1,0))</formula>
    </cfRule>
    <cfRule type="expression" dxfId="7058" priority="47">
      <formula>AND(IF($Q86=3,1,IF($Q86=4,1,0)),IF($F86&lt;=85,1,0))</formula>
    </cfRule>
  </conditionalFormatting>
  <conditionalFormatting sqref="AV87">
    <cfRule type="expression" dxfId="7057" priority="42">
      <formula>AV87="X"</formula>
    </cfRule>
    <cfRule type="expression" dxfId="7056" priority="43">
      <formula>AV87="후보"</formula>
    </cfRule>
  </conditionalFormatting>
  <conditionalFormatting sqref="AC87 N87">
    <cfRule type="cellIs" dxfId="7055" priority="39" operator="greaterThan">
      <formula>0.9</formula>
    </cfRule>
    <cfRule type="cellIs" dxfId="7054" priority="40" operator="greaterThan">
      <formula>0.85</formula>
    </cfRule>
  </conditionalFormatting>
  <conditionalFormatting sqref="AV88">
    <cfRule type="expression" dxfId="7053" priority="37">
      <formula>AV88="X"</formula>
    </cfRule>
    <cfRule type="expression" dxfId="7052" priority="38">
      <formula>AV88="후보"</formula>
    </cfRule>
  </conditionalFormatting>
  <conditionalFormatting sqref="AC88">
    <cfRule type="cellIs" dxfId="7051" priority="34" operator="greaterThan">
      <formula>0.9</formula>
    </cfRule>
    <cfRule type="cellIs" dxfId="7050" priority="35" operator="greaterThan">
      <formula>0.85</formula>
    </cfRule>
  </conditionalFormatting>
  <conditionalFormatting sqref="N88">
    <cfRule type="cellIs" dxfId="7049" priority="32" operator="greaterThan">
      <formula>0.9</formula>
    </cfRule>
    <cfRule type="cellIs" dxfId="7048" priority="33" operator="greaterThan">
      <formula>0.85</formula>
    </cfRule>
  </conditionalFormatting>
  <conditionalFormatting sqref="E88">
    <cfRule type="expression" dxfId="7047" priority="28">
      <formula>AND(IF(OR($Q88=1,$Q88=2),1,0),IF($X88&lt;=20,1,0))</formula>
    </cfRule>
    <cfRule type="expression" dxfId="7046" priority="29">
      <formula>AND(IF($Q88=2,1,0),IF($X88&lt;30,1,0))</formula>
    </cfRule>
    <cfRule type="expression" dxfId="7045" priority="30">
      <formula>AND(IF($Q88=3,1,0),IF($X88&lt;30,1,0))</formula>
    </cfRule>
    <cfRule type="expression" dxfId="7044" priority="31">
      <formula>AND(IF($Q88=3,1,IF($Q88=4,1,0)),IF($F88&lt;=85,1,0))</formula>
    </cfRule>
  </conditionalFormatting>
  <conditionalFormatting sqref="X88">
    <cfRule type="expression" dxfId="7043" priority="24">
      <formula>AND(IF(OR($Q88=1,$Q88=2),1,0),IF($X88&lt;=20,1,0))</formula>
    </cfRule>
    <cfRule type="expression" dxfId="7042" priority="25">
      <formula>AND(IF($Q88=2,1,0),IF($X88&lt;30,1,0))</formula>
    </cfRule>
    <cfRule type="expression" dxfId="7041" priority="26">
      <formula>AND(IF($Q88=3,1,0),IF($X88&lt;30,1,0))</formula>
    </cfRule>
    <cfRule type="expression" dxfId="7040" priority="27">
      <formula>AND(IF($Q88=3,1,IF($Q88=4,1,0)),IF($F88&lt;=85,1,0))</formula>
    </cfRule>
  </conditionalFormatting>
  <conditionalFormatting sqref="AI88">
    <cfRule type="expression" dxfId="7039" priority="20">
      <formula>AND(IF(OR($Q88=1,$Q88=2),1,0),IF($X88&lt;=20,1,0))</formula>
    </cfRule>
    <cfRule type="expression" dxfId="7038" priority="21">
      <formula>AND(IF($Q88=2,1,0),IF($X88&lt;30,1,0))</formula>
    </cfRule>
    <cfRule type="expression" dxfId="7037" priority="22">
      <formula>AND(IF($Q88=3,1,0),IF($X88&lt;30,1,0))</formula>
    </cfRule>
    <cfRule type="expression" dxfId="7036" priority="23">
      <formula>AND(IF($Q88=3,1,IF($Q88=4,1,0)),IF($F88&lt;=85,1,0))</formula>
    </cfRule>
  </conditionalFormatting>
  <conditionalFormatting sqref="AV89">
    <cfRule type="expression" dxfId="7035" priority="18">
      <formula>AV89="X"</formula>
    </cfRule>
    <cfRule type="expression" dxfId="7034" priority="19">
      <formula>AV89="후보"</formula>
    </cfRule>
  </conditionalFormatting>
  <conditionalFormatting sqref="AC89">
    <cfRule type="cellIs" dxfId="7033" priority="15" operator="greaterThan">
      <formula>0.9</formula>
    </cfRule>
    <cfRule type="cellIs" dxfId="7032" priority="16" operator="greaterThan">
      <formula>0.85</formula>
    </cfRule>
  </conditionalFormatting>
  <conditionalFormatting sqref="N89">
    <cfRule type="cellIs" dxfId="7031" priority="13" operator="greaterThan">
      <formula>0.9</formula>
    </cfRule>
    <cfRule type="cellIs" dxfId="7030" priority="14" operator="greaterThan">
      <formula>0.85</formula>
    </cfRule>
  </conditionalFormatting>
  <conditionalFormatting sqref="E89">
    <cfRule type="expression" dxfId="7029" priority="9">
      <formula>AND(IF(OR($Q89=1,$Q89=2),1,0),IF($X89&lt;=20,1,0))</formula>
    </cfRule>
    <cfRule type="expression" dxfId="7028" priority="10">
      <formula>AND(IF($Q89=2,1,0),IF($X89&lt;30,1,0))</formula>
    </cfRule>
    <cfRule type="expression" dxfId="7027" priority="11">
      <formula>AND(IF($Q89=3,1,0),IF($X89&lt;30,1,0))</formula>
    </cfRule>
    <cfRule type="expression" dxfId="7026" priority="12">
      <formula>AND(IF($Q89=3,1,IF($Q89=4,1,0)),IF($F89&lt;=85,1,0))</formula>
    </cfRule>
  </conditionalFormatting>
  <conditionalFormatting sqref="X89">
    <cfRule type="expression" dxfId="7025" priority="5">
      <formula>AND(IF(OR($Q89=1,$Q89=2),1,0),IF($X89&lt;=20,1,0))</formula>
    </cfRule>
    <cfRule type="expression" dxfId="7024" priority="6">
      <formula>AND(IF($Q89=2,1,0),IF($X89&lt;30,1,0))</formula>
    </cfRule>
    <cfRule type="expression" dxfId="7023" priority="7">
      <formula>AND(IF($Q89=3,1,0),IF($X89&lt;30,1,0))</formula>
    </cfRule>
    <cfRule type="expression" dxfId="7022" priority="8">
      <formula>AND(IF($Q89=3,1,IF($Q89=4,1,0)),IF($F89&lt;=85,1,0))</formula>
    </cfRule>
  </conditionalFormatting>
  <conditionalFormatting sqref="AI89">
    <cfRule type="expression" dxfId="7021" priority="1">
      <formula>AND(IF(OR($Q89=1,$Q89=2),1,0),IF($X89&lt;=20,1,0))</formula>
    </cfRule>
    <cfRule type="expression" dxfId="7020" priority="2">
      <formula>AND(IF($Q89=2,1,0),IF($X89&lt;30,1,0))</formula>
    </cfRule>
    <cfRule type="expression" dxfId="7019" priority="3">
      <formula>AND(IF($Q89=3,1,0),IF($X89&lt;30,1,0))</formula>
    </cfRule>
    <cfRule type="expression" dxfId="7018" priority="4">
      <formula>AND(IF($Q89=3,1,IF($Q89=4,1,0)),IF($F89&lt;=85,1,0))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성남시 분당구</v>
      </c>
      <c r="I1" s="42" t="s">
        <v>1627</v>
      </c>
      <c r="X1" s="37" t="s">
        <v>5</v>
      </c>
      <c r="Y1" s="37"/>
      <c r="AA1" s="39">
        <f>단지추출!AA1</f>
        <v>70000</v>
      </c>
      <c r="AH1" s="7" t="str">
        <f>A1</f>
        <v>성남시 분당구</v>
      </c>
      <c r="AJ1" s="115" t="str">
        <f>A1&amp;" 전체 등급"</f>
        <v>성남시 분당구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성남시 분당구 이매동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413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06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이매동 아름2단지한성('92.11.,240^)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1354</v>
      </c>
      <c r="B6" s="10" t="s">
        <v>1666</v>
      </c>
      <c r="C6" s="88">
        <v>240</v>
      </c>
      <c r="D6" s="86">
        <v>69</v>
      </c>
      <c r="E6" s="87">
        <v>21</v>
      </c>
      <c r="F6" s="86">
        <v>59.3</v>
      </c>
      <c r="G6" s="17">
        <v>18</v>
      </c>
      <c r="H6" s="88">
        <v>20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2</v>
      </c>
      <c r="R6" s="79">
        <v>1</v>
      </c>
      <c r="S6" s="79" t="s">
        <v>72</v>
      </c>
      <c r="T6" s="5" t="s">
        <v>310</v>
      </c>
      <c r="U6" s="9"/>
      <c r="W6" s="86">
        <f t="shared" ref="W6:X9" si="2">D6</f>
        <v>69</v>
      </c>
      <c r="X6" s="87">
        <f t="shared" si="2"/>
        <v>21</v>
      </c>
      <c r="Y6" s="92">
        <f t="shared" ref="Y6:Z9" si="3">H6</f>
        <v>20</v>
      </c>
      <c r="Z6" s="90">
        <f t="shared" si="3"/>
        <v>0</v>
      </c>
      <c r="AA6" s="90">
        <f>K6</f>
        <v>0</v>
      </c>
      <c r="AB6" s="90">
        <f t="shared" ref="AB6:AD9" si="4">M6</f>
        <v>0</v>
      </c>
      <c r="AC6" s="4" t="str">
        <f t="shared" si="4"/>
        <v/>
      </c>
      <c r="AD6" s="91">
        <f t="shared" si="4"/>
        <v>0</v>
      </c>
      <c r="AE6" s="79" t="str">
        <f>S6</f>
        <v>계</v>
      </c>
      <c r="AF6" s="79" t="str">
        <f>Q6&amp;"/"&amp;R6</f>
        <v>2/1</v>
      </c>
      <c r="AH6" s="20" t="str">
        <f t="shared" si="1"/>
        <v>아름2단지한성</v>
      </c>
      <c r="AI6" s="87">
        <f t="shared" si="0"/>
        <v>21</v>
      </c>
      <c r="AJ6" s="79" t="str">
        <f>IF(AI6="","",$AJ$2)</f>
        <v>A-</v>
      </c>
      <c r="AK6" s="79" t="s">
        <v>13</v>
      </c>
      <c r="AL6" s="79" t="s">
        <v>62</v>
      </c>
      <c r="AM6" s="79" t="s">
        <v>63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X</v>
      </c>
      <c r="AV6" s="79" t="str">
        <f>IF(AO6="","",IF(AND(AO6="O",AP6="O",AR6="O",AT6="O",AU6="O"),"후보","X"))</f>
        <v/>
      </c>
    </row>
    <row r="7" spans="1:48" x14ac:dyDescent="0.3">
      <c r="A7" s="9" t="s">
        <v>1354</v>
      </c>
      <c r="B7" s="10" t="s">
        <v>1666</v>
      </c>
      <c r="C7" s="88">
        <v>240</v>
      </c>
      <c r="D7" s="86">
        <v>69.2</v>
      </c>
      <c r="E7" s="87">
        <v>21</v>
      </c>
      <c r="F7" s="86">
        <v>59.5</v>
      </c>
      <c r="G7" s="17">
        <v>18</v>
      </c>
      <c r="H7" s="88">
        <v>30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1</v>
      </c>
      <c r="S7" s="79" t="s">
        <v>72</v>
      </c>
      <c r="T7" s="5" t="s">
        <v>98</v>
      </c>
      <c r="U7" s="9"/>
      <c r="W7" s="86">
        <f t="shared" si="2"/>
        <v>69.2</v>
      </c>
      <c r="X7" s="87">
        <f t="shared" si="2"/>
        <v>21</v>
      </c>
      <c r="Y7" s="92">
        <f t="shared" si="3"/>
        <v>30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9" t="str">
        <f>S7</f>
        <v>계</v>
      </c>
      <c r="AF7" s="79" t="str">
        <f>Q7&amp;"/"&amp;R7</f>
        <v>3/1</v>
      </c>
      <c r="AH7" s="20" t="str">
        <f t="shared" si="1"/>
        <v>아름2단지한성</v>
      </c>
      <c r="AI7" s="87">
        <f t="shared" si="0"/>
        <v>21</v>
      </c>
      <c r="AJ7" s="79" t="str">
        <f>IF(AI7="","",$AJ$2)</f>
        <v>A-</v>
      </c>
      <c r="AK7" s="79" t="s">
        <v>13</v>
      </c>
      <c r="AL7" s="79" t="s">
        <v>62</v>
      </c>
      <c r="AM7" s="79" t="s">
        <v>63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X</v>
      </c>
      <c r="AV7" s="79" t="str">
        <f>IF(AO7="","",IF(AND(AO7="O",AP7="O",AR7="O",AT7="O",AU7="O"),"후보","X"))</f>
        <v/>
      </c>
    </row>
    <row r="8" spans="1:48" x14ac:dyDescent="0.3">
      <c r="A8" s="9" t="s">
        <v>1354</v>
      </c>
      <c r="B8" s="10" t="s">
        <v>1666</v>
      </c>
      <c r="C8" s="88">
        <v>240</v>
      </c>
      <c r="D8" s="86">
        <v>97.3</v>
      </c>
      <c r="E8" s="87">
        <v>29</v>
      </c>
      <c r="F8" s="86">
        <v>83.6</v>
      </c>
      <c r="G8" s="17">
        <v>25</v>
      </c>
      <c r="H8" s="88">
        <v>130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72</v>
      </c>
      <c r="T8" s="5">
        <v>97</v>
      </c>
      <c r="U8" s="9"/>
      <c r="W8" s="86">
        <f t="shared" si="2"/>
        <v>97.3</v>
      </c>
      <c r="X8" s="87">
        <f t="shared" si="2"/>
        <v>29</v>
      </c>
      <c r="Y8" s="92">
        <f t="shared" si="3"/>
        <v>130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아름2단지한성</v>
      </c>
      <c r="AI8" s="87">
        <f t="shared" si="0"/>
        <v>29</v>
      </c>
      <c r="AJ8" s="79" t="str">
        <f>IF(AI8="","",$AJ$2)</f>
        <v>A-</v>
      </c>
      <c r="AK8" s="79" t="s">
        <v>13</v>
      </c>
      <c r="AL8" s="79" t="s">
        <v>62</v>
      </c>
      <c r="AM8" s="79" t="s">
        <v>63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X</v>
      </c>
      <c r="AV8" s="79" t="str">
        <f>IF(AO8="","",IF(AND(AO8="O",AP8="O",AR8="O",AT8="O",AU8="O"),"후보","X"))</f>
        <v/>
      </c>
    </row>
    <row r="9" spans="1:48" x14ac:dyDescent="0.3">
      <c r="A9" s="9" t="s">
        <v>1354</v>
      </c>
      <c r="B9" s="10" t="s">
        <v>1666</v>
      </c>
      <c r="C9" s="88">
        <v>240</v>
      </c>
      <c r="D9" s="86">
        <v>98.8</v>
      </c>
      <c r="E9" s="87">
        <v>30</v>
      </c>
      <c r="F9" s="86">
        <v>84.9</v>
      </c>
      <c r="G9" s="17">
        <v>26</v>
      </c>
      <c r="H9" s="88">
        <v>60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2</v>
      </c>
      <c r="S9" s="79" t="s">
        <v>72</v>
      </c>
      <c r="T9" s="5">
        <v>98</v>
      </c>
      <c r="U9" s="9"/>
      <c r="W9" s="86">
        <f t="shared" si="2"/>
        <v>98.8</v>
      </c>
      <c r="X9" s="87">
        <f t="shared" si="2"/>
        <v>30</v>
      </c>
      <c r="Y9" s="92">
        <f t="shared" si="3"/>
        <v>60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3/2</v>
      </c>
      <c r="AH9" s="20" t="str">
        <f t="shared" si="1"/>
        <v>아름2단지한성</v>
      </c>
      <c r="AI9" s="87">
        <f t="shared" si="0"/>
        <v>30</v>
      </c>
      <c r="AJ9" s="79" t="str">
        <f>IF(AI9="","",$AJ$2)</f>
        <v>A-</v>
      </c>
      <c r="AK9" s="79" t="s">
        <v>13</v>
      </c>
      <c r="AL9" s="79" t="s">
        <v>62</v>
      </c>
      <c r="AM9" s="79" t="s">
        <v>63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X</v>
      </c>
      <c r="AV9" s="79" t="str">
        <f>IF(AO9="","",IF(AND(AO9="O",AP9="O",AR9="O",AT9="O",AU9="O"),"후보","X"))</f>
        <v/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이매동 이매동신3단지('92.10.,460^)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6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1358</v>
      </c>
      <c r="B11" s="10" t="s">
        <v>1667</v>
      </c>
      <c r="C11" s="88">
        <v>460</v>
      </c>
      <c r="D11" s="86">
        <v>75.7</v>
      </c>
      <c r="E11" s="87">
        <v>23</v>
      </c>
      <c r="F11" s="86">
        <v>59.5</v>
      </c>
      <c r="G11" s="17">
        <v>18</v>
      </c>
      <c r="H11" s="88">
        <v>40</v>
      </c>
      <c r="I11" s="89">
        <v>130000</v>
      </c>
      <c r="J11" s="89" t="s">
        <v>83</v>
      </c>
      <c r="K11" s="89">
        <v>65500</v>
      </c>
      <c r="L11" s="89" t="s">
        <v>83</v>
      </c>
      <c r="M11" s="90">
        <f>I11-K11</f>
        <v>64500</v>
      </c>
      <c r="N11" s="4">
        <f>IF(ISERROR(K11/I11),"",K11/I11)</f>
        <v>0.50384615384615383</v>
      </c>
      <c r="O11" s="91">
        <f>I11/E11</f>
        <v>5652.173913043478</v>
      </c>
      <c r="P11" s="91">
        <f>K11/E11</f>
        <v>2847.8260869565215</v>
      </c>
      <c r="Q11" s="79">
        <v>3</v>
      </c>
      <c r="R11" s="79">
        <v>1</v>
      </c>
      <c r="S11" s="79" t="s">
        <v>72</v>
      </c>
      <c r="T11" s="5">
        <v>75</v>
      </c>
      <c r="U11" s="9"/>
      <c r="W11" s="86">
        <f t="shared" ref="W11:X15" si="5">D11</f>
        <v>75.7</v>
      </c>
      <c r="X11" s="87">
        <f t="shared" si="5"/>
        <v>23</v>
      </c>
      <c r="Y11" s="92">
        <f t="shared" ref="Y11:Z15" si="6">H11</f>
        <v>40</v>
      </c>
      <c r="Z11" s="90">
        <f t="shared" si="6"/>
        <v>130000</v>
      </c>
      <c r="AA11" s="90">
        <f>K11</f>
        <v>65500</v>
      </c>
      <c r="AB11" s="90">
        <f t="shared" ref="AB11:AD15" si="7">M11</f>
        <v>64500</v>
      </c>
      <c r="AC11" s="4">
        <f t="shared" si="7"/>
        <v>0.50384615384615383</v>
      </c>
      <c r="AD11" s="91">
        <f t="shared" si="7"/>
        <v>5652.173913043478</v>
      </c>
      <c r="AE11" s="79" t="str">
        <f>S11</f>
        <v>계</v>
      </c>
      <c r="AF11" s="79" t="str">
        <f>Q11&amp;"/"&amp;R11</f>
        <v>3/1</v>
      </c>
      <c r="AH11" s="20" t="str">
        <f t="shared" si="1"/>
        <v>이매동신3단지</v>
      </c>
      <c r="AI11" s="87">
        <f t="shared" si="0"/>
        <v>23</v>
      </c>
      <c r="AJ11" s="79" t="str">
        <f>IF(AI11="","",$AJ$2)</f>
        <v>A-</v>
      </c>
      <c r="AK11" s="79" t="s">
        <v>13</v>
      </c>
      <c r="AL11" s="79" t="s">
        <v>62</v>
      </c>
      <c r="AM11" s="79" t="s">
        <v>63</v>
      </c>
      <c r="AN11" s="79" t="str">
        <f>IF(AI11="","",$AN$2)</f>
        <v>C</v>
      </c>
      <c r="AO11" s="79" t="str">
        <f>IF(N11="","",IF(N11&gt;=$AO$1/100,"O","X"))</f>
        <v>X</v>
      </c>
      <c r="AP11" s="79" t="str">
        <f>IF(I11="","",IF(I11&lt;=$AP$1,"O","X"))</f>
        <v>X</v>
      </c>
      <c r="AQ11" s="79" t="str">
        <f>IF(O11="","",IF(O11&lt;=$AQ$1,"O","X"))</f>
        <v>X</v>
      </c>
      <c r="AR11" s="79" t="str">
        <f>IF(M11="","",IF(M11&lt;=$AR$1,"O","X"))</f>
        <v>X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X</v>
      </c>
    </row>
    <row r="12" spans="1:48" x14ac:dyDescent="0.3">
      <c r="A12" s="9" t="s">
        <v>1358</v>
      </c>
      <c r="B12" s="10" t="s">
        <v>1667</v>
      </c>
      <c r="C12" s="88">
        <v>460</v>
      </c>
      <c r="D12" s="86">
        <v>106.1</v>
      </c>
      <c r="E12" s="87">
        <v>32</v>
      </c>
      <c r="F12" s="86">
        <v>84.6</v>
      </c>
      <c r="G12" s="17">
        <v>26</v>
      </c>
      <c r="H12" s="88">
        <v>120</v>
      </c>
      <c r="I12" s="89">
        <v>155000</v>
      </c>
      <c r="J12" s="89" t="s">
        <v>83</v>
      </c>
      <c r="K12" s="89">
        <v>56000</v>
      </c>
      <c r="L12" s="89" t="s">
        <v>82</v>
      </c>
      <c r="M12" s="90">
        <f>I12-K12</f>
        <v>99000</v>
      </c>
      <c r="N12" s="4">
        <f>IF(ISERROR(K12/I12),"",K12/I12)</f>
        <v>0.36129032258064514</v>
      </c>
      <c r="O12" s="91">
        <f>I12/E12</f>
        <v>4843.75</v>
      </c>
      <c r="P12" s="91">
        <f>K12/E12</f>
        <v>1750</v>
      </c>
      <c r="Q12" s="79">
        <v>3</v>
      </c>
      <c r="R12" s="79">
        <v>2</v>
      </c>
      <c r="S12" s="79" t="s">
        <v>72</v>
      </c>
      <c r="T12" s="5">
        <v>106</v>
      </c>
      <c r="U12" s="9"/>
      <c r="W12" s="86">
        <f t="shared" si="5"/>
        <v>106.1</v>
      </c>
      <c r="X12" s="87">
        <f t="shared" si="5"/>
        <v>32</v>
      </c>
      <c r="Y12" s="92">
        <f t="shared" si="6"/>
        <v>120</v>
      </c>
      <c r="Z12" s="90">
        <f t="shared" si="6"/>
        <v>155000</v>
      </c>
      <c r="AA12" s="90">
        <f>K12</f>
        <v>56000</v>
      </c>
      <c r="AB12" s="90">
        <f t="shared" si="7"/>
        <v>99000</v>
      </c>
      <c r="AC12" s="4">
        <f t="shared" si="7"/>
        <v>0.36129032258064514</v>
      </c>
      <c r="AD12" s="91">
        <f t="shared" si="7"/>
        <v>4843.75</v>
      </c>
      <c r="AE12" s="79" t="str">
        <f>S12</f>
        <v>계</v>
      </c>
      <c r="AF12" s="79" t="str">
        <f>Q12&amp;"/"&amp;R12</f>
        <v>3/2</v>
      </c>
      <c r="AH12" s="20" t="str">
        <f t="shared" si="1"/>
        <v>이매동신3단지</v>
      </c>
      <c r="AI12" s="87">
        <f t="shared" si="0"/>
        <v>32</v>
      </c>
      <c r="AJ12" s="79" t="str">
        <f>IF(AI12="","",$AJ$2)</f>
        <v>A-</v>
      </c>
      <c r="AK12" s="79" t="s">
        <v>13</v>
      </c>
      <c r="AL12" s="79" t="s">
        <v>62</v>
      </c>
      <c r="AM12" s="79" t="s">
        <v>63</v>
      </c>
      <c r="AN12" s="79" t="str">
        <f>IF(AI12="","",$AN$2)</f>
        <v>C</v>
      </c>
      <c r="AO12" s="79" t="str">
        <f>IF(N12="","",IF(N12&gt;=$AO$1/100,"O","X"))</f>
        <v>X</v>
      </c>
      <c r="AP12" s="79" t="str">
        <f>IF(I12="","",IF(I12&lt;=$AP$1,"O","X"))</f>
        <v>X</v>
      </c>
      <c r="AQ12" s="79" t="str">
        <f>IF(O12="","",IF(O12&lt;=$AQ$1,"O","X"))</f>
        <v>X</v>
      </c>
      <c r="AR12" s="79" t="str">
        <f>IF(M12="","",IF(M12&lt;=$AR$1,"O","X"))</f>
        <v>X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>X</v>
      </c>
    </row>
    <row r="13" spans="1:48" x14ac:dyDescent="0.3">
      <c r="A13" s="9" t="s">
        <v>1358</v>
      </c>
      <c r="B13" s="10" t="s">
        <v>1667</v>
      </c>
      <c r="C13" s="88">
        <v>460</v>
      </c>
      <c r="D13" s="86">
        <v>124.1</v>
      </c>
      <c r="E13" s="87">
        <v>38</v>
      </c>
      <c r="F13" s="86">
        <v>101.8</v>
      </c>
      <c r="G13" s="17">
        <v>31</v>
      </c>
      <c r="H13" s="88">
        <v>96</v>
      </c>
      <c r="I13" s="89">
        <v>170000</v>
      </c>
      <c r="J13" s="89" t="s">
        <v>65</v>
      </c>
      <c r="K13" s="89">
        <v>80000</v>
      </c>
      <c r="L13" s="89" t="s">
        <v>79</v>
      </c>
      <c r="M13" s="90">
        <f>I13-K13</f>
        <v>90000</v>
      </c>
      <c r="N13" s="4">
        <f>IF(ISERROR(K13/I13),"",K13/I13)</f>
        <v>0.47058823529411764</v>
      </c>
      <c r="O13" s="91">
        <f>I13/E13</f>
        <v>4473.6842105263158</v>
      </c>
      <c r="P13" s="91">
        <f>K13/E13</f>
        <v>2105.2631578947367</v>
      </c>
      <c r="Q13" s="79">
        <v>4</v>
      </c>
      <c r="R13" s="79">
        <v>2</v>
      </c>
      <c r="S13" s="79" t="s">
        <v>72</v>
      </c>
      <c r="T13" s="5">
        <v>124</v>
      </c>
      <c r="U13" s="9"/>
      <c r="W13" s="86">
        <f t="shared" si="5"/>
        <v>124.1</v>
      </c>
      <c r="X13" s="87">
        <f t="shared" si="5"/>
        <v>38</v>
      </c>
      <c r="Y13" s="92">
        <f t="shared" si="6"/>
        <v>96</v>
      </c>
      <c r="Z13" s="90">
        <f t="shared" si="6"/>
        <v>170000</v>
      </c>
      <c r="AA13" s="90">
        <f>K13</f>
        <v>80000</v>
      </c>
      <c r="AB13" s="90">
        <f t="shared" si="7"/>
        <v>90000</v>
      </c>
      <c r="AC13" s="4">
        <f t="shared" si="7"/>
        <v>0.47058823529411764</v>
      </c>
      <c r="AD13" s="91">
        <f t="shared" si="7"/>
        <v>4473.6842105263158</v>
      </c>
      <c r="AE13" s="79" t="str">
        <f>S13</f>
        <v>계</v>
      </c>
      <c r="AF13" s="79" t="str">
        <f>Q13&amp;"/"&amp;R13</f>
        <v>4/2</v>
      </c>
      <c r="AH13" s="20" t="str">
        <f t="shared" si="1"/>
        <v>이매동신3단지</v>
      </c>
      <c r="AI13" s="87">
        <f t="shared" si="0"/>
        <v>38</v>
      </c>
      <c r="AJ13" s="79" t="str">
        <f>IF(AI13="","",$AJ$2)</f>
        <v>A-</v>
      </c>
      <c r="AK13" s="79" t="s">
        <v>13</v>
      </c>
      <c r="AL13" s="79" t="s">
        <v>62</v>
      </c>
      <c r="AM13" s="79" t="s">
        <v>63</v>
      </c>
      <c r="AN13" s="79" t="str">
        <f>IF(AI13="","",$AN$2)</f>
        <v>C</v>
      </c>
      <c r="AO13" s="79" t="str">
        <f>IF(N13="","",IF(N13&gt;=$AO$1/100,"O","X"))</f>
        <v>X</v>
      </c>
      <c r="AP13" s="79" t="str">
        <f>IF(I13="","",IF(I13&lt;=$AP$1,"O","X"))</f>
        <v>X</v>
      </c>
      <c r="AQ13" s="79" t="str">
        <f>IF(O13="","",IF(O13&lt;=$AQ$1,"O","X"))</f>
        <v>X</v>
      </c>
      <c r="AR13" s="79" t="str">
        <f>IF(M13="","",IF(M13&lt;=$AR$1,"O","X"))</f>
        <v>X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O</v>
      </c>
      <c r="AV13" s="79" t="str">
        <f>IF(AO13="","",IF(AND(AO13="O",AP13="O",AR13="O",AT13="O",AU13="O"),"후보","X"))</f>
        <v>X</v>
      </c>
    </row>
    <row r="14" spans="1:48" x14ac:dyDescent="0.3">
      <c r="A14" s="9" t="s">
        <v>1358</v>
      </c>
      <c r="B14" s="10" t="s">
        <v>1667</v>
      </c>
      <c r="C14" s="88">
        <v>460</v>
      </c>
      <c r="D14" s="86">
        <v>140.30000000000001</v>
      </c>
      <c r="E14" s="87">
        <v>42</v>
      </c>
      <c r="F14" s="86">
        <v>117.1</v>
      </c>
      <c r="G14" s="17">
        <v>35</v>
      </c>
      <c r="H14" s="88">
        <v>144</v>
      </c>
      <c r="I14" s="89">
        <v>182000</v>
      </c>
      <c r="J14" s="89" t="s">
        <v>65</v>
      </c>
      <c r="K14" s="89"/>
      <c r="L14" s="89"/>
      <c r="M14" s="90">
        <f>I14-K14</f>
        <v>182000</v>
      </c>
      <c r="N14" s="4">
        <f>IF(ISERROR(K14/I14),"",K14/I14)</f>
        <v>0</v>
      </c>
      <c r="O14" s="91">
        <f>I14/E14</f>
        <v>4333.333333333333</v>
      </c>
      <c r="P14" s="91">
        <f>K14/E14</f>
        <v>0</v>
      </c>
      <c r="Q14" s="79">
        <v>4</v>
      </c>
      <c r="R14" s="79">
        <v>2</v>
      </c>
      <c r="S14" s="79" t="s">
        <v>72</v>
      </c>
      <c r="T14" s="5">
        <v>140</v>
      </c>
      <c r="U14" s="9"/>
      <c r="W14" s="86">
        <f t="shared" si="5"/>
        <v>140.30000000000001</v>
      </c>
      <c r="X14" s="87">
        <f t="shared" si="5"/>
        <v>42</v>
      </c>
      <c r="Y14" s="92">
        <f t="shared" si="6"/>
        <v>144</v>
      </c>
      <c r="Z14" s="90">
        <f t="shared" si="6"/>
        <v>182000</v>
      </c>
      <c r="AA14" s="90">
        <f>K14</f>
        <v>0</v>
      </c>
      <c r="AB14" s="90">
        <f t="shared" si="7"/>
        <v>182000</v>
      </c>
      <c r="AC14" s="4">
        <f t="shared" si="7"/>
        <v>0</v>
      </c>
      <c r="AD14" s="91">
        <f t="shared" si="7"/>
        <v>4333.333333333333</v>
      </c>
      <c r="AE14" s="79" t="str">
        <f>S14</f>
        <v>계</v>
      </c>
      <c r="AF14" s="79" t="str">
        <f>Q14&amp;"/"&amp;R14</f>
        <v>4/2</v>
      </c>
      <c r="AH14" s="20" t="str">
        <f t="shared" si="1"/>
        <v>이매동신3단지</v>
      </c>
      <c r="AI14" s="87">
        <f t="shared" si="0"/>
        <v>42</v>
      </c>
      <c r="AJ14" s="79" t="str">
        <f>IF(AI14="","",$AJ$2)</f>
        <v>A-</v>
      </c>
      <c r="AK14" s="79" t="s">
        <v>13</v>
      </c>
      <c r="AL14" s="79" t="s">
        <v>62</v>
      </c>
      <c r="AM14" s="79" t="s">
        <v>63</v>
      </c>
      <c r="AN14" s="79" t="str">
        <f>IF(AI14="","",$AN$2)</f>
        <v>C</v>
      </c>
      <c r="AO14" s="79" t="str">
        <f>IF(N14="","",IF(N14&gt;=$AO$1/100,"O","X"))</f>
        <v>X</v>
      </c>
      <c r="AP14" s="79" t="str">
        <f>IF(I14="","",IF(I14&lt;=$AP$1,"O","X"))</f>
        <v>X</v>
      </c>
      <c r="AQ14" s="79" t="str">
        <f>IF(O14="","",IF(O14&lt;=$AQ$1,"O","X"))</f>
        <v>X</v>
      </c>
      <c r="AR14" s="79" t="str">
        <f>IF(M14="","",IF(M14&lt;=$AR$1,"O","X"))</f>
        <v>X</v>
      </c>
      <c r="AS14" s="79" t="s">
        <v>2</v>
      </c>
      <c r="AT14" s="79" t="str">
        <f>IF(OR(F14="",AI14=""),"",IF(AND((F14&lt;=85),(AI14&gt;=15)),"O","X"))</f>
        <v>X</v>
      </c>
      <c r="AU14" s="79" t="str">
        <f>IF(C14="","",IF(C14&gt;=$AU$1,"O","X"))</f>
        <v>O</v>
      </c>
      <c r="AV14" s="79" t="str">
        <f>IF(AO14="","",IF(AND(AO14="O",AP14="O",AR14="O",AT14="O",AU14="O"),"후보","X"))</f>
        <v>X</v>
      </c>
    </row>
    <row r="15" spans="1:48" x14ac:dyDescent="0.3">
      <c r="A15" s="9" t="s">
        <v>1358</v>
      </c>
      <c r="B15" s="10" t="s">
        <v>1667</v>
      </c>
      <c r="C15" s="88">
        <v>460</v>
      </c>
      <c r="D15" s="86">
        <v>195.4</v>
      </c>
      <c r="E15" s="87">
        <v>59</v>
      </c>
      <c r="F15" s="86">
        <v>167.9</v>
      </c>
      <c r="G15" s="17">
        <v>51</v>
      </c>
      <c r="H15" s="88">
        <v>60</v>
      </c>
      <c r="I15" s="89">
        <v>210000</v>
      </c>
      <c r="J15" s="89" t="s">
        <v>71</v>
      </c>
      <c r="K15" s="89"/>
      <c r="L15" s="89"/>
      <c r="M15" s="90">
        <f>I15-K15</f>
        <v>210000</v>
      </c>
      <c r="N15" s="4">
        <f>IF(ISERROR(K15/I15),"",K15/I15)</f>
        <v>0</v>
      </c>
      <c r="O15" s="91">
        <f>I15/E15</f>
        <v>3559.3220338983051</v>
      </c>
      <c r="P15" s="91">
        <f>K15/E15</f>
        <v>0</v>
      </c>
      <c r="Q15" s="79">
        <v>5</v>
      </c>
      <c r="R15" s="79">
        <v>2</v>
      </c>
      <c r="S15" s="79" t="s">
        <v>72</v>
      </c>
      <c r="T15" s="5">
        <v>195</v>
      </c>
      <c r="U15" s="9"/>
      <c r="W15" s="86">
        <f t="shared" si="5"/>
        <v>195.4</v>
      </c>
      <c r="X15" s="87">
        <f t="shared" si="5"/>
        <v>59</v>
      </c>
      <c r="Y15" s="92">
        <f t="shared" si="6"/>
        <v>60</v>
      </c>
      <c r="Z15" s="90">
        <f t="shared" si="6"/>
        <v>210000</v>
      </c>
      <c r="AA15" s="90">
        <f>K15</f>
        <v>0</v>
      </c>
      <c r="AB15" s="90">
        <f t="shared" si="7"/>
        <v>210000</v>
      </c>
      <c r="AC15" s="4">
        <f t="shared" si="7"/>
        <v>0</v>
      </c>
      <c r="AD15" s="91">
        <f t="shared" si="7"/>
        <v>3559.3220338983051</v>
      </c>
      <c r="AE15" s="79" t="str">
        <f>S15</f>
        <v>계</v>
      </c>
      <c r="AF15" s="79" t="str">
        <f>Q15&amp;"/"&amp;R15</f>
        <v>5/2</v>
      </c>
      <c r="AH15" s="20" t="str">
        <f t="shared" si="1"/>
        <v>이매동신3단지</v>
      </c>
      <c r="AI15" s="87">
        <f t="shared" si="0"/>
        <v>59</v>
      </c>
      <c r="AJ15" s="79" t="str">
        <f>IF(AI15="","",$AJ$2)</f>
        <v>A-</v>
      </c>
      <c r="AK15" s="79" t="s">
        <v>13</v>
      </c>
      <c r="AL15" s="79" t="s">
        <v>62</v>
      </c>
      <c r="AM15" s="79" t="s">
        <v>63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X</v>
      </c>
      <c r="AQ15" s="79" t="str">
        <f>IF(O15="","",IF(O15&lt;=$AQ$1,"O","X"))</f>
        <v>X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X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x14ac:dyDescent="0.3">
      <c r="A16" s="9"/>
      <c r="B16" s="79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이매동 아름1단지건영('92.12.,706^)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6" t="str">
        <f t="shared" si="0"/>
        <v/>
      </c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</row>
    <row r="17" spans="1:48" x14ac:dyDescent="0.3">
      <c r="A17" s="9" t="s">
        <v>1362</v>
      </c>
      <c r="B17" s="10" t="s">
        <v>1680</v>
      </c>
      <c r="C17" s="88">
        <v>706</v>
      </c>
      <c r="D17" s="86">
        <v>124.5</v>
      </c>
      <c r="E17" s="87">
        <v>38</v>
      </c>
      <c r="F17" s="86">
        <v>101.9</v>
      </c>
      <c r="G17" s="17">
        <v>31</v>
      </c>
      <c r="H17" s="88">
        <v>184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9">
        <v>4</v>
      </c>
      <c r="R17" s="79">
        <v>2</v>
      </c>
      <c r="S17" s="79" t="s">
        <v>72</v>
      </c>
      <c r="T17" s="5">
        <v>124</v>
      </c>
      <c r="U17" s="9"/>
      <c r="W17" s="86">
        <f t="shared" ref="W17:X20" si="8">D17</f>
        <v>124.5</v>
      </c>
      <c r="X17" s="87">
        <f t="shared" si="8"/>
        <v>38</v>
      </c>
      <c r="Y17" s="92">
        <f t="shared" ref="Y17:Z20" si="9">H17</f>
        <v>184</v>
      </c>
      <c r="Z17" s="90">
        <f t="shared" si="9"/>
        <v>0</v>
      </c>
      <c r="AA17" s="90">
        <f>K17</f>
        <v>0</v>
      </c>
      <c r="AB17" s="90">
        <f t="shared" ref="AB17:AD20" si="10">M17</f>
        <v>0</v>
      </c>
      <c r="AC17" s="4" t="str">
        <f t="shared" si="10"/>
        <v/>
      </c>
      <c r="AD17" s="91">
        <f t="shared" si="10"/>
        <v>0</v>
      </c>
      <c r="AE17" s="79" t="str">
        <f>S17</f>
        <v>계</v>
      </c>
      <c r="AF17" s="79" t="str">
        <f>Q17&amp;"/"&amp;R17</f>
        <v>4/2</v>
      </c>
      <c r="AH17" s="20" t="str">
        <f t="shared" si="1"/>
        <v>아름1단지건영</v>
      </c>
      <c r="AI17" s="87">
        <f t="shared" si="0"/>
        <v>38</v>
      </c>
      <c r="AJ17" s="79" t="str">
        <f>IF(AI17="","",$AJ$2)</f>
        <v>A-</v>
      </c>
      <c r="AK17" s="79" t="s">
        <v>13</v>
      </c>
      <c r="AL17" s="79" t="s">
        <v>62</v>
      </c>
      <c r="AM17" s="79" t="s">
        <v>63</v>
      </c>
      <c r="AN17" s="79" t="str">
        <f>IF(AI17="","",$AN$2)</f>
        <v>C</v>
      </c>
      <c r="AO17" s="79" t="str">
        <f>IF(N17="","",IF(N17&gt;=$AO$1/100,"O","X"))</f>
        <v/>
      </c>
      <c r="AP17" s="79" t="str">
        <f>IF(I17="","",IF(I17&lt;=$AP$1,"O","X"))</f>
        <v/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X</v>
      </c>
      <c r="AU17" s="79" t="str">
        <f>IF(C17="","",IF(C17&gt;=$AU$1,"O","X"))</f>
        <v>O</v>
      </c>
      <c r="AV17" s="79" t="str">
        <f>IF(AO17="","",IF(AND(AO17="O",AP17="O",AR17="O",AT17="O",AU17="O"),"후보","X"))</f>
        <v/>
      </c>
    </row>
    <row r="18" spans="1:48" x14ac:dyDescent="0.3">
      <c r="A18" s="9" t="s">
        <v>1362</v>
      </c>
      <c r="B18" s="10" t="s">
        <v>1680</v>
      </c>
      <c r="C18" s="88">
        <v>706</v>
      </c>
      <c r="D18" s="86">
        <v>161.6</v>
      </c>
      <c r="E18" s="87">
        <v>49</v>
      </c>
      <c r="F18" s="86">
        <v>133.9</v>
      </c>
      <c r="G18" s="17">
        <v>41</v>
      </c>
      <c r="H18" s="88">
        <v>420</v>
      </c>
      <c r="I18" s="89">
        <v>164000</v>
      </c>
      <c r="J18" s="89" t="s">
        <v>64</v>
      </c>
      <c r="K18" s="89">
        <v>83000</v>
      </c>
      <c r="L18" s="89" t="s">
        <v>69</v>
      </c>
      <c r="M18" s="90">
        <f>I18-K18</f>
        <v>81000</v>
      </c>
      <c r="N18" s="4">
        <f>IF(ISERROR(K18/I18),"",K18/I18)</f>
        <v>0.50609756097560976</v>
      </c>
      <c r="O18" s="91">
        <f>I18/E18</f>
        <v>3346.9387755102039</v>
      </c>
      <c r="P18" s="91">
        <f>K18/E18</f>
        <v>1693.8775510204082</v>
      </c>
      <c r="Q18" s="79">
        <v>4</v>
      </c>
      <c r="R18" s="79">
        <v>2</v>
      </c>
      <c r="S18" s="79" t="s">
        <v>72</v>
      </c>
      <c r="T18" s="5">
        <v>161</v>
      </c>
      <c r="U18" s="9"/>
      <c r="W18" s="86">
        <f t="shared" si="8"/>
        <v>161.6</v>
      </c>
      <c r="X18" s="87">
        <f t="shared" si="8"/>
        <v>49</v>
      </c>
      <c r="Y18" s="92">
        <f t="shared" si="9"/>
        <v>420</v>
      </c>
      <c r="Z18" s="90">
        <f t="shared" si="9"/>
        <v>164000</v>
      </c>
      <c r="AA18" s="90">
        <f>K18</f>
        <v>83000</v>
      </c>
      <c r="AB18" s="90">
        <f t="shared" si="10"/>
        <v>81000</v>
      </c>
      <c r="AC18" s="4">
        <f t="shared" si="10"/>
        <v>0.50609756097560976</v>
      </c>
      <c r="AD18" s="91">
        <f t="shared" si="10"/>
        <v>3346.9387755102039</v>
      </c>
      <c r="AE18" s="79" t="str">
        <f>S18</f>
        <v>계</v>
      </c>
      <c r="AF18" s="79" t="str">
        <f>Q18&amp;"/"&amp;R18</f>
        <v>4/2</v>
      </c>
      <c r="AH18" s="20" t="str">
        <f t="shared" si="1"/>
        <v>아름1단지건영</v>
      </c>
      <c r="AI18" s="87">
        <f t="shared" si="0"/>
        <v>49</v>
      </c>
      <c r="AJ18" s="79" t="str">
        <f>IF(AI18="","",$AJ$2)</f>
        <v>A-</v>
      </c>
      <c r="AK18" s="79" t="s">
        <v>13</v>
      </c>
      <c r="AL18" s="79" t="s">
        <v>62</v>
      </c>
      <c r="AM18" s="79" t="s">
        <v>63</v>
      </c>
      <c r="AN18" s="79" t="str">
        <f>IF(AI18="","",$AN$2)</f>
        <v>C</v>
      </c>
      <c r="AO18" s="79" t="str">
        <f>IF(N18="","",IF(N18&gt;=$AO$1/100,"O","X"))</f>
        <v>X</v>
      </c>
      <c r="AP18" s="79" t="str">
        <f>IF(I18="","",IF(I18&lt;=$AP$1,"O","X"))</f>
        <v>X</v>
      </c>
      <c r="AQ18" s="79" t="str">
        <f>IF(O18="","",IF(O18&lt;=$AQ$1,"O","X"))</f>
        <v>X</v>
      </c>
      <c r="AR18" s="79" t="str">
        <f>IF(M18="","",IF(M18&lt;=$AR$1,"O","X"))</f>
        <v>X</v>
      </c>
      <c r="AS18" s="79" t="s">
        <v>2</v>
      </c>
      <c r="AT18" s="79" t="str">
        <f>IF(OR(F18="",AI18=""),"",IF(AND((F18&lt;=85),(AI18&gt;=15)),"O","X"))</f>
        <v>X</v>
      </c>
      <c r="AU18" s="79" t="str">
        <f>IF(C18="","",IF(C18&gt;=$AU$1,"O","X"))</f>
        <v>O</v>
      </c>
      <c r="AV18" s="79" t="str">
        <f>IF(AO18="","",IF(AND(AO18="O",AP18="O",AR18="O",AT18="O",AU18="O"),"후보","X"))</f>
        <v>X</v>
      </c>
    </row>
    <row r="19" spans="1:48" x14ac:dyDescent="0.3">
      <c r="A19" s="9" t="s">
        <v>1362</v>
      </c>
      <c r="B19" s="10" t="s">
        <v>1680</v>
      </c>
      <c r="C19" s="88">
        <v>706</v>
      </c>
      <c r="D19" s="86">
        <v>193.4</v>
      </c>
      <c r="E19" s="87">
        <v>59</v>
      </c>
      <c r="F19" s="86">
        <v>163.4</v>
      </c>
      <c r="G19" s="17">
        <v>49</v>
      </c>
      <c r="H19" s="88">
        <v>68</v>
      </c>
      <c r="I19" s="89">
        <v>185000</v>
      </c>
      <c r="J19" s="89" t="s">
        <v>64</v>
      </c>
      <c r="K19" s="89">
        <v>90000</v>
      </c>
      <c r="L19" s="89" t="s">
        <v>82</v>
      </c>
      <c r="M19" s="90">
        <f>I19-K19</f>
        <v>95000</v>
      </c>
      <c r="N19" s="4">
        <f>IF(ISERROR(K19/I19),"",K19/I19)</f>
        <v>0.48648648648648651</v>
      </c>
      <c r="O19" s="91">
        <f>I19/E19</f>
        <v>3135.593220338983</v>
      </c>
      <c r="P19" s="91">
        <f>K19/E19</f>
        <v>1525.4237288135594</v>
      </c>
      <c r="Q19" s="79">
        <v>5</v>
      </c>
      <c r="R19" s="79">
        <v>2</v>
      </c>
      <c r="S19" s="79" t="s">
        <v>72</v>
      </c>
      <c r="T19" s="5">
        <v>193</v>
      </c>
      <c r="U19" s="9"/>
      <c r="W19" s="86">
        <f t="shared" si="8"/>
        <v>193.4</v>
      </c>
      <c r="X19" s="87">
        <f t="shared" si="8"/>
        <v>59</v>
      </c>
      <c r="Y19" s="92">
        <f t="shared" si="9"/>
        <v>68</v>
      </c>
      <c r="Z19" s="90">
        <f t="shared" si="9"/>
        <v>185000</v>
      </c>
      <c r="AA19" s="90">
        <f>K19</f>
        <v>90000</v>
      </c>
      <c r="AB19" s="90">
        <f t="shared" si="10"/>
        <v>95000</v>
      </c>
      <c r="AC19" s="4">
        <f t="shared" si="10"/>
        <v>0.48648648648648651</v>
      </c>
      <c r="AD19" s="91">
        <f t="shared" si="10"/>
        <v>3135.593220338983</v>
      </c>
      <c r="AE19" s="79" t="str">
        <f>S19</f>
        <v>계</v>
      </c>
      <c r="AF19" s="79" t="str">
        <f>Q19&amp;"/"&amp;R19</f>
        <v>5/2</v>
      </c>
      <c r="AH19" s="20" t="str">
        <f t="shared" si="1"/>
        <v>아름1단지건영</v>
      </c>
      <c r="AI19" s="87">
        <f t="shared" si="0"/>
        <v>59</v>
      </c>
      <c r="AJ19" s="79" t="str">
        <f>IF(AI19="","",$AJ$2)</f>
        <v>A-</v>
      </c>
      <c r="AK19" s="79" t="s">
        <v>13</v>
      </c>
      <c r="AL19" s="79" t="s">
        <v>62</v>
      </c>
      <c r="AM19" s="79" t="s">
        <v>63</v>
      </c>
      <c r="AN19" s="79" t="str">
        <f>IF(AI19="","",$AN$2)</f>
        <v>C</v>
      </c>
      <c r="AO19" s="79" t="str">
        <f>IF(N19="","",IF(N19&gt;=$AO$1/100,"O","X"))</f>
        <v>X</v>
      </c>
      <c r="AP19" s="79" t="str">
        <f>IF(I19="","",IF(I19&lt;=$AP$1,"O","X"))</f>
        <v>X</v>
      </c>
      <c r="AQ19" s="79" t="str">
        <f>IF(O19="","",IF(O19&lt;=$AQ$1,"O","X"))</f>
        <v>X</v>
      </c>
      <c r="AR19" s="79" t="str">
        <f>IF(M19="","",IF(M19&lt;=$AR$1,"O","X"))</f>
        <v>X</v>
      </c>
      <c r="AS19" s="79" t="s">
        <v>2</v>
      </c>
      <c r="AT19" s="79" t="str">
        <f>IF(OR(F19="",AI19=""),"",IF(AND((F19&lt;=85),(AI19&gt;=15)),"O","X"))</f>
        <v>X</v>
      </c>
      <c r="AU19" s="79" t="str">
        <f>IF(C19="","",IF(C19&gt;=$AU$1,"O","X"))</f>
        <v>O</v>
      </c>
      <c r="AV19" s="79" t="str">
        <f>IF(AO19="","",IF(AND(AO19="O",AP19="O",AR19="O",AT19="O",AU19="O"),"후보","X"))</f>
        <v>X</v>
      </c>
    </row>
    <row r="20" spans="1:48" x14ac:dyDescent="0.3">
      <c r="A20" s="9" t="s">
        <v>1362</v>
      </c>
      <c r="B20" s="10" t="s">
        <v>1680</v>
      </c>
      <c r="C20" s="88">
        <v>706</v>
      </c>
      <c r="D20" s="86">
        <v>227.9</v>
      </c>
      <c r="E20" s="87">
        <v>69</v>
      </c>
      <c r="F20" s="86">
        <v>195.1</v>
      </c>
      <c r="G20" s="17">
        <v>59</v>
      </c>
      <c r="H20" s="88">
        <v>34</v>
      </c>
      <c r="I20" s="89">
        <v>190000</v>
      </c>
      <c r="J20" s="89" t="s">
        <v>78</v>
      </c>
      <c r="K20" s="89"/>
      <c r="L20" s="89"/>
      <c r="M20" s="90">
        <f>I20-K20</f>
        <v>190000</v>
      </c>
      <c r="N20" s="4">
        <f>IF(ISERROR(K20/I20),"",K20/I20)</f>
        <v>0</v>
      </c>
      <c r="O20" s="91">
        <f>I20/E20</f>
        <v>2753.623188405797</v>
      </c>
      <c r="P20" s="91">
        <f>K20/E20</f>
        <v>0</v>
      </c>
      <c r="Q20" s="79">
        <v>5</v>
      </c>
      <c r="R20" s="79">
        <v>2</v>
      </c>
      <c r="S20" s="79" t="s">
        <v>72</v>
      </c>
      <c r="T20" s="5">
        <v>227</v>
      </c>
      <c r="U20" s="9"/>
      <c r="W20" s="86">
        <f t="shared" si="8"/>
        <v>227.9</v>
      </c>
      <c r="X20" s="87">
        <f t="shared" si="8"/>
        <v>69</v>
      </c>
      <c r="Y20" s="92">
        <f t="shared" si="9"/>
        <v>34</v>
      </c>
      <c r="Z20" s="90">
        <f t="shared" si="9"/>
        <v>190000</v>
      </c>
      <c r="AA20" s="90">
        <f>K20</f>
        <v>0</v>
      </c>
      <c r="AB20" s="90">
        <f t="shared" si="10"/>
        <v>190000</v>
      </c>
      <c r="AC20" s="4">
        <f t="shared" si="10"/>
        <v>0</v>
      </c>
      <c r="AD20" s="91">
        <f t="shared" si="10"/>
        <v>2753.623188405797</v>
      </c>
      <c r="AE20" s="79" t="str">
        <f>S20</f>
        <v>계</v>
      </c>
      <c r="AF20" s="79" t="str">
        <f>Q20&amp;"/"&amp;R20</f>
        <v>5/2</v>
      </c>
      <c r="AH20" s="20" t="str">
        <f t="shared" si="1"/>
        <v>아름1단지건영</v>
      </c>
      <c r="AI20" s="87">
        <f t="shared" si="0"/>
        <v>69</v>
      </c>
      <c r="AJ20" s="79" t="str">
        <f>IF(AI20="","",$AJ$2)</f>
        <v>A-</v>
      </c>
      <c r="AK20" s="79" t="s">
        <v>13</v>
      </c>
      <c r="AL20" s="79" t="s">
        <v>62</v>
      </c>
      <c r="AM20" s="79" t="s">
        <v>63</v>
      </c>
      <c r="AN20" s="79" t="str">
        <f>IF(AI20="","",$AN$2)</f>
        <v>C</v>
      </c>
      <c r="AO20" s="79" t="str">
        <f>IF(N20="","",IF(N20&gt;=$AO$1/100,"O","X"))</f>
        <v>X</v>
      </c>
      <c r="AP20" s="79" t="str">
        <f>IF(I20="","",IF(I20&lt;=$AP$1,"O","X"))</f>
        <v>X</v>
      </c>
      <c r="AQ20" s="79" t="str">
        <f>IF(O20="","",IF(O20&lt;=$AQ$1,"O","X"))</f>
        <v>X</v>
      </c>
      <c r="AR20" s="79" t="str">
        <f>IF(M20="","",IF(M20&lt;=$AR$1,"O","X"))</f>
        <v>X</v>
      </c>
      <c r="AS20" s="79" t="s">
        <v>2</v>
      </c>
      <c r="AT20" s="79" t="str">
        <f>IF(OR(F20="",AI20=""),"",IF(AND((F20&lt;=85),(AI20&gt;=15)),"O","X"))</f>
        <v>X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이매동 이매동신9단지('92.10.,458^)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6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1364</v>
      </c>
      <c r="B22" s="10" t="s">
        <v>1667</v>
      </c>
      <c r="C22" s="88">
        <v>458</v>
      </c>
      <c r="D22" s="86">
        <v>77</v>
      </c>
      <c r="E22" s="87">
        <v>23</v>
      </c>
      <c r="F22" s="86">
        <v>59.5</v>
      </c>
      <c r="G22" s="17">
        <v>18</v>
      </c>
      <c r="H22" s="88">
        <v>40</v>
      </c>
      <c r="I22" s="89">
        <v>135000</v>
      </c>
      <c r="J22" s="89" t="s">
        <v>78</v>
      </c>
      <c r="K22" s="89"/>
      <c r="L22" s="89"/>
      <c r="M22" s="90">
        <f>I22-K22</f>
        <v>135000</v>
      </c>
      <c r="N22" s="4">
        <f>IF(ISERROR(K22/I22),"",K22/I22)</f>
        <v>0</v>
      </c>
      <c r="O22" s="91">
        <f>I22/E22</f>
        <v>5869.565217391304</v>
      </c>
      <c r="P22" s="91">
        <f>K22/E22</f>
        <v>0</v>
      </c>
      <c r="Q22" s="79">
        <v>3</v>
      </c>
      <c r="R22" s="79">
        <v>1</v>
      </c>
      <c r="S22" s="79" t="s">
        <v>72</v>
      </c>
      <c r="T22" s="5">
        <v>77</v>
      </c>
      <c r="U22" s="9"/>
      <c r="W22" s="86">
        <f t="shared" ref="W22:X26" si="11">D22</f>
        <v>77</v>
      </c>
      <c r="X22" s="87">
        <f t="shared" si="11"/>
        <v>23</v>
      </c>
      <c r="Y22" s="92">
        <f t="shared" ref="Y22:Z26" si="12">H22</f>
        <v>40</v>
      </c>
      <c r="Z22" s="90">
        <f t="shared" si="12"/>
        <v>135000</v>
      </c>
      <c r="AA22" s="90">
        <f>K22</f>
        <v>0</v>
      </c>
      <c r="AB22" s="90">
        <f t="shared" ref="AB22:AD26" si="13">M22</f>
        <v>135000</v>
      </c>
      <c r="AC22" s="4">
        <f t="shared" si="13"/>
        <v>0</v>
      </c>
      <c r="AD22" s="91">
        <f t="shared" si="13"/>
        <v>5869.565217391304</v>
      </c>
      <c r="AE22" s="79" t="str">
        <f>S22</f>
        <v>계</v>
      </c>
      <c r="AF22" s="79" t="str">
        <f>Q22&amp;"/"&amp;R22</f>
        <v>3/1</v>
      </c>
      <c r="AH22" s="20" t="str">
        <f t="shared" si="1"/>
        <v>이매동신9단지</v>
      </c>
      <c r="AI22" s="87">
        <f t="shared" si="0"/>
        <v>23</v>
      </c>
      <c r="AJ22" s="79" t="str">
        <f>IF(AI22="","",$AJ$2)</f>
        <v>A-</v>
      </c>
      <c r="AK22" s="79" t="s">
        <v>13</v>
      </c>
      <c r="AL22" s="79" t="s">
        <v>62</v>
      </c>
      <c r="AM22" s="79" t="s">
        <v>63</v>
      </c>
      <c r="AN22" s="79" t="str">
        <f>IF(AI22="","",$AN$2)</f>
        <v>C</v>
      </c>
      <c r="AO22" s="79" t="str">
        <f>IF(N22="","",IF(N22&gt;=$AO$1/100,"O","X"))</f>
        <v>X</v>
      </c>
      <c r="AP22" s="79" t="str">
        <f>IF(I22="","",IF(I22&lt;=$AP$1,"O","X"))</f>
        <v>X</v>
      </c>
      <c r="AQ22" s="79" t="str">
        <f>IF(O22="","",IF(O22&lt;=$AQ$1,"O","X"))</f>
        <v>X</v>
      </c>
      <c r="AR22" s="79" t="str">
        <f>IF(M22="","",IF(M22&lt;=$AR$1,"O","X"))</f>
        <v>X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>X</v>
      </c>
    </row>
    <row r="23" spans="1:48" x14ac:dyDescent="0.3">
      <c r="A23" s="9" t="s">
        <v>1364</v>
      </c>
      <c r="B23" s="10" t="s">
        <v>1667</v>
      </c>
      <c r="C23" s="88">
        <v>458</v>
      </c>
      <c r="D23" s="86">
        <v>103.8</v>
      </c>
      <c r="E23" s="87">
        <v>31</v>
      </c>
      <c r="F23" s="86">
        <v>84.6</v>
      </c>
      <c r="G23" s="17">
        <v>26</v>
      </c>
      <c r="H23" s="88">
        <v>116</v>
      </c>
      <c r="I23" s="89">
        <v>165000</v>
      </c>
      <c r="J23" s="89" t="s">
        <v>64</v>
      </c>
      <c r="K23" s="89"/>
      <c r="L23" s="89"/>
      <c r="M23" s="90">
        <f>I23-K23</f>
        <v>165000</v>
      </c>
      <c r="N23" s="4">
        <f>IF(ISERROR(K23/I23),"",K23/I23)</f>
        <v>0</v>
      </c>
      <c r="O23" s="91">
        <f>I23/E23</f>
        <v>5322.5806451612907</v>
      </c>
      <c r="P23" s="91">
        <f>K23/E23</f>
        <v>0</v>
      </c>
      <c r="Q23" s="79">
        <v>3</v>
      </c>
      <c r="R23" s="79">
        <v>2</v>
      </c>
      <c r="S23" s="79" t="s">
        <v>72</v>
      </c>
      <c r="T23" s="5">
        <v>103</v>
      </c>
      <c r="U23" s="9"/>
      <c r="W23" s="86">
        <f t="shared" si="11"/>
        <v>103.8</v>
      </c>
      <c r="X23" s="87">
        <f t="shared" si="11"/>
        <v>31</v>
      </c>
      <c r="Y23" s="92">
        <f t="shared" si="12"/>
        <v>116</v>
      </c>
      <c r="Z23" s="90">
        <f t="shared" si="12"/>
        <v>165000</v>
      </c>
      <c r="AA23" s="90">
        <f>K23</f>
        <v>0</v>
      </c>
      <c r="AB23" s="90">
        <f t="shared" si="13"/>
        <v>165000</v>
      </c>
      <c r="AC23" s="4">
        <f t="shared" si="13"/>
        <v>0</v>
      </c>
      <c r="AD23" s="91">
        <f t="shared" si="13"/>
        <v>5322.5806451612907</v>
      </c>
      <c r="AE23" s="79" t="str">
        <f>S23</f>
        <v>계</v>
      </c>
      <c r="AF23" s="79" t="str">
        <f>Q23&amp;"/"&amp;R23</f>
        <v>3/2</v>
      </c>
      <c r="AH23" s="20" t="str">
        <f t="shared" si="1"/>
        <v>이매동신9단지</v>
      </c>
      <c r="AI23" s="87">
        <f t="shared" si="0"/>
        <v>31</v>
      </c>
      <c r="AJ23" s="79" t="str">
        <f>IF(AI23="","",$AJ$2)</f>
        <v>A-</v>
      </c>
      <c r="AK23" s="79" t="s">
        <v>13</v>
      </c>
      <c r="AL23" s="79" t="s">
        <v>62</v>
      </c>
      <c r="AM23" s="79" t="s">
        <v>63</v>
      </c>
      <c r="AN23" s="79" t="str">
        <f>IF(AI23="","",$AN$2)</f>
        <v>C</v>
      </c>
      <c r="AO23" s="79" t="str">
        <f>IF(N23="","",IF(N23&gt;=$AO$1/100,"O","X"))</f>
        <v>X</v>
      </c>
      <c r="AP23" s="79" t="str">
        <f>IF(I23="","",IF(I23&lt;=$AP$1,"O","X"))</f>
        <v>X</v>
      </c>
      <c r="AQ23" s="79" t="str">
        <f>IF(O23="","",IF(O23&lt;=$AQ$1,"O","X"))</f>
        <v>X</v>
      </c>
      <c r="AR23" s="79" t="str">
        <f>IF(M23="","",IF(M23&lt;=$AR$1,"O","X"))</f>
        <v>X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>X</v>
      </c>
    </row>
    <row r="24" spans="1:48" x14ac:dyDescent="0.3">
      <c r="A24" s="9" t="s">
        <v>1364</v>
      </c>
      <c r="B24" s="10" t="s">
        <v>1667</v>
      </c>
      <c r="C24" s="88">
        <v>458</v>
      </c>
      <c r="D24" s="86">
        <v>124.2</v>
      </c>
      <c r="E24" s="87">
        <v>38</v>
      </c>
      <c r="F24" s="86">
        <v>101.8</v>
      </c>
      <c r="G24" s="17">
        <v>31</v>
      </c>
      <c r="H24" s="88">
        <v>72</v>
      </c>
      <c r="I24" s="89">
        <v>180000</v>
      </c>
      <c r="J24" s="89" t="s">
        <v>66</v>
      </c>
      <c r="K24" s="89"/>
      <c r="L24" s="89"/>
      <c r="M24" s="90">
        <f>I24-K24</f>
        <v>180000</v>
      </c>
      <c r="N24" s="4">
        <f>IF(ISERROR(K24/I24),"",K24/I24)</f>
        <v>0</v>
      </c>
      <c r="O24" s="91">
        <f>I24/E24</f>
        <v>4736.8421052631575</v>
      </c>
      <c r="P24" s="91">
        <f>K24/E24</f>
        <v>0</v>
      </c>
      <c r="Q24" s="79">
        <v>4</v>
      </c>
      <c r="R24" s="79">
        <v>2</v>
      </c>
      <c r="S24" s="79" t="s">
        <v>72</v>
      </c>
      <c r="T24" s="5">
        <v>124</v>
      </c>
      <c r="U24" s="9"/>
      <c r="W24" s="86">
        <f t="shared" si="11"/>
        <v>124.2</v>
      </c>
      <c r="X24" s="87">
        <f t="shared" si="11"/>
        <v>38</v>
      </c>
      <c r="Y24" s="92">
        <f t="shared" si="12"/>
        <v>72</v>
      </c>
      <c r="Z24" s="90">
        <f t="shared" si="12"/>
        <v>180000</v>
      </c>
      <c r="AA24" s="90">
        <f>K24</f>
        <v>0</v>
      </c>
      <c r="AB24" s="90">
        <f t="shared" si="13"/>
        <v>180000</v>
      </c>
      <c r="AC24" s="4">
        <f t="shared" si="13"/>
        <v>0</v>
      </c>
      <c r="AD24" s="91">
        <f t="shared" si="13"/>
        <v>4736.8421052631575</v>
      </c>
      <c r="AE24" s="79" t="str">
        <f>S24</f>
        <v>계</v>
      </c>
      <c r="AF24" s="79" t="str">
        <f>Q24&amp;"/"&amp;R24</f>
        <v>4/2</v>
      </c>
      <c r="AH24" s="20" t="str">
        <f t="shared" si="1"/>
        <v>이매동신9단지</v>
      </c>
      <c r="AI24" s="87">
        <f t="shared" si="0"/>
        <v>38</v>
      </c>
      <c r="AJ24" s="79" t="str">
        <f>IF(AI24="","",$AJ$2)</f>
        <v>A-</v>
      </c>
      <c r="AK24" s="79" t="s">
        <v>13</v>
      </c>
      <c r="AL24" s="79" t="s">
        <v>62</v>
      </c>
      <c r="AM24" s="79" t="s">
        <v>63</v>
      </c>
      <c r="AN24" s="79" t="str">
        <f>IF(AI24="","",$AN$2)</f>
        <v>C</v>
      </c>
      <c r="AO24" s="79" t="str">
        <f>IF(N24="","",IF(N24&gt;=$AO$1/100,"O","X"))</f>
        <v>X</v>
      </c>
      <c r="AP24" s="79" t="str">
        <f>IF(I24="","",IF(I24&lt;=$AP$1,"O","X"))</f>
        <v>X</v>
      </c>
      <c r="AQ24" s="79" t="str">
        <f>IF(O24="","",IF(O24&lt;=$AQ$1,"O","X"))</f>
        <v>X</v>
      </c>
      <c r="AR24" s="79" t="str">
        <f>IF(M24="","",IF(M24&lt;=$AR$1,"O","X"))</f>
        <v>X</v>
      </c>
      <c r="AS24" s="79" t="s">
        <v>2</v>
      </c>
      <c r="AT24" s="79" t="str">
        <f>IF(OR(F24="",AI24=""),"",IF(AND((F24&lt;=85),(AI24&gt;=15)),"O","X"))</f>
        <v>X</v>
      </c>
      <c r="AU24" s="79" t="str">
        <f>IF(C24="","",IF(C24&gt;=$AU$1,"O","X"))</f>
        <v>O</v>
      </c>
      <c r="AV24" s="79" t="str">
        <f>IF(AO24="","",IF(AND(AO24="O",AP24="O",AR24="O",AT24="O",AU24="O"),"후보","X"))</f>
        <v>X</v>
      </c>
    </row>
    <row r="25" spans="1:48" x14ac:dyDescent="0.3">
      <c r="A25" s="9" t="s">
        <v>1364</v>
      </c>
      <c r="B25" s="10" t="s">
        <v>1667</v>
      </c>
      <c r="C25" s="88">
        <v>458</v>
      </c>
      <c r="D25" s="86">
        <v>140.80000000000001</v>
      </c>
      <c r="E25" s="87">
        <v>43</v>
      </c>
      <c r="F25" s="86">
        <v>117.1</v>
      </c>
      <c r="G25" s="17">
        <v>35</v>
      </c>
      <c r="H25" s="88">
        <v>62</v>
      </c>
      <c r="I25" s="89"/>
      <c r="J25" s="89"/>
      <c r="K25" s="89">
        <v>95000</v>
      </c>
      <c r="L25" s="89" t="s">
        <v>66</v>
      </c>
      <c r="M25" s="90">
        <f>I25-K25</f>
        <v>-95000</v>
      </c>
      <c r="N25" s="4" t="str">
        <f>IF(ISERROR(K25/I25),"",K25/I25)</f>
        <v/>
      </c>
      <c r="O25" s="91">
        <f>I25/E25</f>
        <v>0</v>
      </c>
      <c r="P25" s="91">
        <f>K25/E25</f>
        <v>2209.3023255813955</v>
      </c>
      <c r="Q25" s="79">
        <v>4</v>
      </c>
      <c r="R25" s="79">
        <v>2</v>
      </c>
      <c r="S25" s="79" t="s">
        <v>72</v>
      </c>
      <c r="T25" s="5">
        <v>140</v>
      </c>
      <c r="U25" s="9"/>
      <c r="W25" s="86">
        <f t="shared" si="11"/>
        <v>140.80000000000001</v>
      </c>
      <c r="X25" s="87">
        <f t="shared" si="11"/>
        <v>43</v>
      </c>
      <c r="Y25" s="92">
        <f t="shared" si="12"/>
        <v>62</v>
      </c>
      <c r="Z25" s="90">
        <f t="shared" si="12"/>
        <v>0</v>
      </c>
      <c r="AA25" s="90">
        <f>K25</f>
        <v>95000</v>
      </c>
      <c r="AB25" s="90">
        <f t="shared" si="13"/>
        <v>-95000</v>
      </c>
      <c r="AC25" s="4" t="str">
        <f t="shared" si="13"/>
        <v/>
      </c>
      <c r="AD25" s="91">
        <f t="shared" si="13"/>
        <v>0</v>
      </c>
      <c r="AE25" s="79" t="str">
        <f>S25</f>
        <v>계</v>
      </c>
      <c r="AF25" s="79" t="str">
        <f>Q25&amp;"/"&amp;R25</f>
        <v>4/2</v>
      </c>
      <c r="AH25" s="20" t="str">
        <f t="shared" si="1"/>
        <v>이매동신9단지</v>
      </c>
      <c r="AI25" s="87">
        <f t="shared" si="0"/>
        <v>43</v>
      </c>
      <c r="AJ25" s="79" t="str">
        <f>IF(AI25="","",$AJ$2)</f>
        <v>A-</v>
      </c>
      <c r="AK25" s="79" t="s">
        <v>13</v>
      </c>
      <c r="AL25" s="79" t="s">
        <v>62</v>
      </c>
      <c r="AM25" s="79" t="s">
        <v>63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X</v>
      </c>
      <c r="AU25" s="79" t="str">
        <f>IF(C25="","",IF(C25&gt;=$AU$1,"O","X"))</f>
        <v>O</v>
      </c>
      <c r="AV25" s="79" t="str">
        <f>IF(AO25="","",IF(AND(AO25="O",AP25="O",AR25="O",AT25="O",AU25="O"),"후보","X"))</f>
        <v/>
      </c>
    </row>
    <row r="26" spans="1:48" x14ac:dyDescent="0.3">
      <c r="A26" s="9" t="s">
        <v>1364</v>
      </c>
      <c r="B26" s="10" t="s">
        <v>1667</v>
      </c>
      <c r="C26" s="88">
        <v>458</v>
      </c>
      <c r="D26" s="86">
        <v>160.19999999999999</v>
      </c>
      <c r="E26" s="87">
        <v>48</v>
      </c>
      <c r="F26" s="86">
        <v>134.9</v>
      </c>
      <c r="G26" s="17">
        <v>41</v>
      </c>
      <c r="H26" s="88">
        <v>168</v>
      </c>
      <c r="I26" s="89">
        <v>200000</v>
      </c>
      <c r="J26" s="89" t="s">
        <v>79</v>
      </c>
      <c r="K26" s="89">
        <v>100000</v>
      </c>
      <c r="L26" s="89" t="s">
        <v>78</v>
      </c>
      <c r="M26" s="90">
        <f>I26-K26</f>
        <v>100000</v>
      </c>
      <c r="N26" s="4">
        <f>IF(ISERROR(K26/I26),"",K26/I26)</f>
        <v>0.5</v>
      </c>
      <c r="O26" s="91">
        <f>I26/E26</f>
        <v>4166.666666666667</v>
      </c>
      <c r="P26" s="91">
        <f>K26/E26</f>
        <v>2083.3333333333335</v>
      </c>
      <c r="Q26" s="79">
        <v>4</v>
      </c>
      <c r="R26" s="79">
        <v>2</v>
      </c>
      <c r="S26" s="79" t="s">
        <v>72</v>
      </c>
      <c r="T26" s="5">
        <v>160</v>
      </c>
      <c r="U26" s="9"/>
      <c r="W26" s="86">
        <f t="shared" si="11"/>
        <v>160.19999999999999</v>
      </c>
      <c r="X26" s="87">
        <f t="shared" si="11"/>
        <v>48</v>
      </c>
      <c r="Y26" s="92">
        <f t="shared" si="12"/>
        <v>168</v>
      </c>
      <c r="Z26" s="90">
        <f t="shared" si="12"/>
        <v>200000</v>
      </c>
      <c r="AA26" s="90">
        <f>K26</f>
        <v>100000</v>
      </c>
      <c r="AB26" s="90">
        <f t="shared" si="13"/>
        <v>100000</v>
      </c>
      <c r="AC26" s="4">
        <f t="shared" si="13"/>
        <v>0.5</v>
      </c>
      <c r="AD26" s="91">
        <f t="shared" si="13"/>
        <v>4166.666666666667</v>
      </c>
      <c r="AE26" s="79" t="str">
        <f>S26</f>
        <v>계</v>
      </c>
      <c r="AF26" s="79" t="str">
        <f>Q26&amp;"/"&amp;R26</f>
        <v>4/2</v>
      </c>
      <c r="AH26" s="20" t="str">
        <f t="shared" si="1"/>
        <v>이매동신9단지</v>
      </c>
      <c r="AI26" s="87">
        <f t="shared" si="0"/>
        <v>48</v>
      </c>
      <c r="AJ26" s="79" t="str">
        <f>IF(AI26="","",$AJ$2)</f>
        <v>A-</v>
      </c>
      <c r="AK26" s="79" t="s">
        <v>13</v>
      </c>
      <c r="AL26" s="79" t="s">
        <v>62</v>
      </c>
      <c r="AM26" s="79" t="s">
        <v>63</v>
      </c>
      <c r="AN26" s="79" t="str">
        <f>IF(AI26="","",$AN$2)</f>
        <v>C</v>
      </c>
      <c r="AO26" s="79" t="str">
        <f>IF(N26="","",IF(N26&gt;=$AO$1/100,"O","X"))</f>
        <v>X</v>
      </c>
      <c r="AP26" s="79" t="str">
        <f>IF(I26="","",IF(I26&lt;=$AP$1,"O","X"))</f>
        <v>X</v>
      </c>
      <c r="AQ26" s="79" t="str">
        <f>IF(O26="","",IF(O26&lt;=$AQ$1,"O","X"))</f>
        <v>X</v>
      </c>
      <c r="AR26" s="79" t="str">
        <f>IF(M26="","",IF(M26&lt;=$AR$1,"O","X"))</f>
        <v>X</v>
      </c>
      <c r="AS26" s="79" t="s">
        <v>2</v>
      </c>
      <c r="AT26" s="79" t="str">
        <f>IF(OR(F26="",AI26=""),"",IF(AND((F26&lt;=85),(AI26&gt;=15)),"O","X"))</f>
        <v>X</v>
      </c>
      <c r="AU26" s="79" t="str">
        <f>IF(C26="","",IF(C26&gt;=$AU$1,"O","X"))</f>
        <v>O</v>
      </c>
      <c r="AV26" s="79" t="str">
        <f>IF(AO26="","",IF(AND(AO26="O",AP26="O",AR26="O",AT26="O",AU26="O"),"후보","X"))</f>
        <v>X</v>
      </c>
    </row>
    <row r="27" spans="1:48" x14ac:dyDescent="0.3">
      <c r="A27" s="9"/>
      <c r="B27" s="79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이매동 이매삼환('94.09.,572^)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6" t="str">
        <f t="shared" si="0"/>
        <v/>
      </c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</row>
    <row r="28" spans="1:48" x14ac:dyDescent="0.3">
      <c r="A28" s="9" t="s">
        <v>1368</v>
      </c>
      <c r="B28" s="10" t="s">
        <v>1686</v>
      </c>
      <c r="C28" s="88">
        <v>572</v>
      </c>
      <c r="D28" s="86">
        <v>76.599999999999994</v>
      </c>
      <c r="E28" s="87">
        <v>23</v>
      </c>
      <c r="F28" s="86">
        <v>59.9</v>
      </c>
      <c r="G28" s="17">
        <v>18</v>
      </c>
      <c r="H28" s="88">
        <v>40</v>
      </c>
      <c r="I28" s="89"/>
      <c r="J28" s="89"/>
      <c r="K28" s="89">
        <v>55000</v>
      </c>
      <c r="L28" s="89" t="s">
        <v>78</v>
      </c>
      <c r="M28" s="90">
        <f>I28-K28</f>
        <v>-55000</v>
      </c>
      <c r="N28" s="4" t="str">
        <f>IF(ISERROR(K28/I28),"",K28/I28)</f>
        <v/>
      </c>
      <c r="O28" s="91">
        <f>I28/E28</f>
        <v>0</v>
      </c>
      <c r="P28" s="91">
        <f>K28/E28</f>
        <v>2391.304347826087</v>
      </c>
      <c r="Q28" s="79">
        <v>3</v>
      </c>
      <c r="R28" s="79">
        <v>1</v>
      </c>
      <c r="S28" s="79" t="s">
        <v>72</v>
      </c>
      <c r="T28" s="5">
        <v>76</v>
      </c>
      <c r="U28" s="9"/>
      <c r="W28" s="86">
        <f t="shared" ref="W28:X32" si="14">D28</f>
        <v>76.599999999999994</v>
      </c>
      <c r="X28" s="87">
        <f t="shared" si="14"/>
        <v>23</v>
      </c>
      <c r="Y28" s="92">
        <f t="shared" ref="Y28:Z32" si="15">H28</f>
        <v>40</v>
      </c>
      <c r="Z28" s="90">
        <f t="shared" si="15"/>
        <v>0</v>
      </c>
      <c r="AA28" s="90">
        <f>K28</f>
        <v>55000</v>
      </c>
      <c r="AB28" s="90">
        <f t="shared" ref="AB28:AD32" si="16">M28</f>
        <v>-55000</v>
      </c>
      <c r="AC28" s="4" t="str">
        <f t="shared" si="16"/>
        <v/>
      </c>
      <c r="AD28" s="91">
        <f t="shared" si="16"/>
        <v>0</v>
      </c>
      <c r="AE28" s="79" t="str">
        <f>S28</f>
        <v>계</v>
      </c>
      <c r="AF28" s="79" t="str">
        <f>Q28&amp;"/"&amp;R28</f>
        <v>3/1</v>
      </c>
      <c r="AH28" s="20" t="str">
        <f t="shared" si="1"/>
        <v>이매삼환</v>
      </c>
      <c r="AI28" s="87">
        <f t="shared" si="0"/>
        <v>23</v>
      </c>
      <c r="AJ28" s="79" t="str">
        <f>IF(AI28="","",$AJ$2)</f>
        <v>A-</v>
      </c>
      <c r="AK28" s="79" t="s">
        <v>13</v>
      </c>
      <c r="AL28" s="79" t="s">
        <v>62</v>
      </c>
      <c r="AM28" s="79" t="s">
        <v>63</v>
      </c>
      <c r="AN28" s="79" t="str">
        <f>IF(AI28="","",$AN$2)</f>
        <v>C</v>
      </c>
      <c r="AO28" s="79" t="str">
        <f>IF(N28="","",IF(N28&gt;=$AO$1/100,"O","X"))</f>
        <v/>
      </c>
      <c r="AP28" s="79" t="str">
        <f>IF(I28="","",IF(I28&lt;=$AP$1,"O","X"))</f>
        <v/>
      </c>
      <c r="AQ28" s="79" t="str">
        <f>IF(O28="","",IF(O28&lt;=$AQ$1,"O","X"))</f>
        <v>O</v>
      </c>
      <c r="AR28" s="79" t="str">
        <f>IF(M28="","",IF(M28&lt;=$AR$1,"O","X"))</f>
        <v>O</v>
      </c>
      <c r="AS28" s="79" t="s">
        <v>2</v>
      </c>
      <c r="AT28" s="79" t="str">
        <f>IF(OR(F28="",AI28=""),"",IF(AND((F28&lt;=85),(AI28&gt;=15)),"O","X"))</f>
        <v>O</v>
      </c>
      <c r="AU28" s="79" t="str">
        <f>IF(C28="","",IF(C28&gt;=$AU$1,"O","X"))</f>
        <v>O</v>
      </c>
      <c r="AV28" s="79" t="str">
        <f>IF(AO28="","",IF(AND(AO28="O",AP28="O",AR28="O",AT28="O",AU28="O"),"후보","X"))</f>
        <v/>
      </c>
    </row>
    <row r="29" spans="1:48" x14ac:dyDescent="0.3">
      <c r="A29" s="9" t="s">
        <v>1368</v>
      </c>
      <c r="B29" s="10" t="s">
        <v>1686</v>
      </c>
      <c r="C29" s="88">
        <v>572</v>
      </c>
      <c r="D29" s="86">
        <v>103.9</v>
      </c>
      <c r="E29" s="87">
        <v>31</v>
      </c>
      <c r="F29" s="86">
        <v>84.9</v>
      </c>
      <c r="G29" s="17">
        <v>26</v>
      </c>
      <c r="H29" s="88">
        <v>168</v>
      </c>
      <c r="I29" s="89">
        <v>140000</v>
      </c>
      <c r="J29" s="89" t="s">
        <v>83</v>
      </c>
      <c r="K29" s="89">
        <v>70000</v>
      </c>
      <c r="L29" s="89" t="s">
        <v>82</v>
      </c>
      <c r="M29" s="90">
        <f>I29-K29</f>
        <v>70000</v>
      </c>
      <c r="N29" s="4">
        <f>IF(ISERROR(K29/I29),"",K29/I29)</f>
        <v>0.5</v>
      </c>
      <c r="O29" s="91">
        <f>I29/E29</f>
        <v>4516.1290322580644</v>
      </c>
      <c r="P29" s="91">
        <f>K29/E29</f>
        <v>2258.0645161290322</v>
      </c>
      <c r="Q29" s="79">
        <v>3</v>
      </c>
      <c r="R29" s="79">
        <v>2</v>
      </c>
      <c r="S29" s="79" t="s">
        <v>72</v>
      </c>
      <c r="T29" s="5">
        <v>103</v>
      </c>
      <c r="U29" s="9"/>
      <c r="W29" s="86">
        <f t="shared" si="14"/>
        <v>103.9</v>
      </c>
      <c r="X29" s="87">
        <f t="shared" si="14"/>
        <v>31</v>
      </c>
      <c r="Y29" s="92">
        <f t="shared" si="15"/>
        <v>168</v>
      </c>
      <c r="Z29" s="90">
        <f t="shared" si="15"/>
        <v>140000</v>
      </c>
      <c r="AA29" s="90">
        <f>K29</f>
        <v>70000</v>
      </c>
      <c r="AB29" s="90">
        <f t="shared" si="16"/>
        <v>70000</v>
      </c>
      <c r="AC29" s="4">
        <f t="shared" si="16"/>
        <v>0.5</v>
      </c>
      <c r="AD29" s="91">
        <f t="shared" si="16"/>
        <v>4516.1290322580644</v>
      </c>
      <c r="AE29" s="79" t="str">
        <f>S29</f>
        <v>계</v>
      </c>
      <c r="AF29" s="79" t="str">
        <f>Q29&amp;"/"&amp;R29</f>
        <v>3/2</v>
      </c>
      <c r="AH29" s="20" t="str">
        <f t="shared" si="1"/>
        <v>이매삼환</v>
      </c>
      <c r="AI29" s="87">
        <f t="shared" si="0"/>
        <v>31</v>
      </c>
      <c r="AJ29" s="79" t="str">
        <f>IF(AI29="","",$AJ$2)</f>
        <v>A-</v>
      </c>
      <c r="AK29" s="79" t="s">
        <v>13</v>
      </c>
      <c r="AL29" s="79" t="s">
        <v>62</v>
      </c>
      <c r="AM29" s="79" t="s">
        <v>63</v>
      </c>
      <c r="AN29" s="79" t="str">
        <f>IF(AI29="","",$AN$2)</f>
        <v>C</v>
      </c>
      <c r="AO29" s="79" t="str">
        <f>IF(N29="","",IF(N29&gt;=$AO$1/100,"O","X"))</f>
        <v>X</v>
      </c>
      <c r="AP29" s="79" t="str">
        <f>IF(I29="","",IF(I29&lt;=$AP$1,"O","X"))</f>
        <v>X</v>
      </c>
      <c r="AQ29" s="79" t="str">
        <f>IF(O29="","",IF(O29&lt;=$AQ$1,"O","X"))</f>
        <v>X</v>
      </c>
      <c r="AR29" s="79" t="str">
        <f>IF(M29="","",IF(M29&lt;=$AR$1,"O","X"))</f>
        <v>X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O</v>
      </c>
      <c r="AV29" s="79" t="str">
        <f>IF(AO29="","",IF(AND(AO29="O",AP29="O",AR29="O",AT29="O",AU29="O"),"후보","X"))</f>
        <v>X</v>
      </c>
    </row>
    <row r="30" spans="1:48" x14ac:dyDescent="0.3">
      <c r="A30" s="9" t="s">
        <v>1368</v>
      </c>
      <c r="B30" s="10" t="s">
        <v>1686</v>
      </c>
      <c r="C30" s="88">
        <v>572</v>
      </c>
      <c r="D30" s="86">
        <v>121.7</v>
      </c>
      <c r="E30" s="87">
        <v>37</v>
      </c>
      <c r="F30" s="86">
        <v>101.9</v>
      </c>
      <c r="G30" s="17">
        <v>31</v>
      </c>
      <c r="H30" s="88">
        <v>96</v>
      </c>
      <c r="I30" s="89">
        <v>155000</v>
      </c>
      <c r="J30" s="89" t="s">
        <v>69</v>
      </c>
      <c r="K30" s="89"/>
      <c r="L30" s="89"/>
      <c r="M30" s="90">
        <f>I30-K30</f>
        <v>155000</v>
      </c>
      <c r="N30" s="4">
        <f>IF(ISERROR(K30/I30),"",K30/I30)</f>
        <v>0</v>
      </c>
      <c r="O30" s="91">
        <f>I30/E30</f>
        <v>4189.1891891891892</v>
      </c>
      <c r="P30" s="91">
        <f>K30/E30</f>
        <v>0</v>
      </c>
      <c r="Q30" s="79">
        <v>4</v>
      </c>
      <c r="R30" s="79">
        <v>2</v>
      </c>
      <c r="S30" s="79" t="s">
        <v>72</v>
      </c>
      <c r="T30" s="5">
        <v>121</v>
      </c>
      <c r="U30" s="9"/>
      <c r="W30" s="86">
        <f t="shared" si="14"/>
        <v>121.7</v>
      </c>
      <c r="X30" s="87">
        <f t="shared" si="14"/>
        <v>37</v>
      </c>
      <c r="Y30" s="92">
        <f t="shared" si="15"/>
        <v>96</v>
      </c>
      <c r="Z30" s="90">
        <f t="shared" si="15"/>
        <v>155000</v>
      </c>
      <c r="AA30" s="90">
        <f>K30</f>
        <v>0</v>
      </c>
      <c r="AB30" s="90">
        <f t="shared" si="16"/>
        <v>155000</v>
      </c>
      <c r="AC30" s="4">
        <f t="shared" si="16"/>
        <v>0</v>
      </c>
      <c r="AD30" s="91">
        <f t="shared" si="16"/>
        <v>4189.1891891891892</v>
      </c>
      <c r="AE30" s="79" t="str">
        <f>S30</f>
        <v>계</v>
      </c>
      <c r="AF30" s="79" t="str">
        <f>Q30&amp;"/"&amp;R30</f>
        <v>4/2</v>
      </c>
      <c r="AH30" s="20" t="str">
        <f t="shared" si="1"/>
        <v>이매삼환</v>
      </c>
      <c r="AI30" s="87">
        <f t="shared" si="0"/>
        <v>37</v>
      </c>
      <c r="AJ30" s="79" t="str">
        <f>IF(AI30="","",$AJ$2)</f>
        <v>A-</v>
      </c>
      <c r="AK30" s="79" t="s">
        <v>13</v>
      </c>
      <c r="AL30" s="79" t="s">
        <v>62</v>
      </c>
      <c r="AM30" s="79" t="s">
        <v>63</v>
      </c>
      <c r="AN30" s="79" t="str">
        <f>IF(AI30="","",$AN$2)</f>
        <v>C</v>
      </c>
      <c r="AO30" s="79" t="str">
        <f>IF(N30="","",IF(N30&gt;=$AO$1/100,"O","X"))</f>
        <v>X</v>
      </c>
      <c r="AP30" s="79" t="str">
        <f>IF(I30="","",IF(I30&lt;=$AP$1,"O","X"))</f>
        <v>X</v>
      </c>
      <c r="AQ30" s="79" t="str">
        <f>IF(O30="","",IF(O30&lt;=$AQ$1,"O","X"))</f>
        <v>X</v>
      </c>
      <c r="AR30" s="79" t="str">
        <f>IF(M30="","",IF(M30&lt;=$AR$1,"O","X"))</f>
        <v>X</v>
      </c>
      <c r="AS30" s="79" t="s">
        <v>2</v>
      </c>
      <c r="AT30" s="79" t="str">
        <f>IF(OR(F30="",AI30=""),"",IF(AND((F30&lt;=85),(AI30&gt;=15)),"O","X"))</f>
        <v>X</v>
      </c>
      <c r="AU30" s="79" t="str">
        <f>IF(C30="","",IF(C30&gt;=$AU$1,"O","X"))</f>
        <v>O</v>
      </c>
      <c r="AV30" s="79" t="str">
        <f>IF(AO30="","",IF(AND(AO30="O",AP30="O",AR30="O",AT30="O",AU30="O"),"후보","X"))</f>
        <v>X</v>
      </c>
    </row>
    <row r="31" spans="1:48" x14ac:dyDescent="0.3">
      <c r="A31" s="9" t="s">
        <v>1368</v>
      </c>
      <c r="B31" s="10" t="s">
        <v>1686</v>
      </c>
      <c r="C31" s="88">
        <v>572</v>
      </c>
      <c r="D31" s="86">
        <v>138.69999999999999</v>
      </c>
      <c r="E31" s="87">
        <v>42</v>
      </c>
      <c r="F31" s="86">
        <v>116.8</v>
      </c>
      <c r="G31" s="17">
        <v>35</v>
      </c>
      <c r="H31" s="88">
        <v>74</v>
      </c>
      <c r="I31" s="89">
        <v>140000</v>
      </c>
      <c r="J31" s="89" t="s">
        <v>65</v>
      </c>
      <c r="K31" s="89"/>
      <c r="L31" s="89"/>
      <c r="M31" s="90">
        <f>I31-K31</f>
        <v>140000</v>
      </c>
      <c r="N31" s="4">
        <f>IF(ISERROR(K31/I31),"",K31/I31)</f>
        <v>0</v>
      </c>
      <c r="O31" s="91">
        <f>I31/E31</f>
        <v>3333.3333333333335</v>
      </c>
      <c r="P31" s="91">
        <f>K31/E31</f>
        <v>0</v>
      </c>
      <c r="Q31" s="79">
        <v>4</v>
      </c>
      <c r="R31" s="79">
        <v>2</v>
      </c>
      <c r="S31" s="79" t="s">
        <v>72</v>
      </c>
      <c r="T31" s="5">
        <v>138</v>
      </c>
      <c r="U31" s="9"/>
      <c r="W31" s="86">
        <f t="shared" si="14"/>
        <v>138.69999999999999</v>
      </c>
      <c r="X31" s="87">
        <f t="shared" si="14"/>
        <v>42</v>
      </c>
      <c r="Y31" s="92">
        <f t="shared" si="15"/>
        <v>74</v>
      </c>
      <c r="Z31" s="90">
        <f t="shared" si="15"/>
        <v>140000</v>
      </c>
      <c r="AA31" s="90">
        <f>K31</f>
        <v>0</v>
      </c>
      <c r="AB31" s="90">
        <f t="shared" si="16"/>
        <v>140000</v>
      </c>
      <c r="AC31" s="4">
        <f t="shared" si="16"/>
        <v>0</v>
      </c>
      <c r="AD31" s="91">
        <f t="shared" si="16"/>
        <v>3333.3333333333335</v>
      </c>
      <c r="AE31" s="79" t="str">
        <f>S31</f>
        <v>계</v>
      </c>
      <c r="AF31" s="79" t="str">
        <f>Q31&amp;"/"&amp;R31</f>
        <v>4/2</v>
      </c>
      <c r="AH31" s="20" t="str">
        <f t="shared" si="1"/>
        <v>이매삼환</v>
      </c>
      <c r="AI31" s="87">
        <f t="shared" si="0"/>
        <v>42</v>
      </c>
      <c r="AJ31" s="79" t="str">
        <f>IF(AI31="","",$AJ$2)</f>
        <v>A-</v>
      </c>
      <c r="AK31" s="79" t="s">
        <v>13</v>
      </c>
      <c r="AL31" s="79" t="s">
        <v>62</v>
      </c>
      <c r="AM31" s="79" t="s">
        <v>63</v>
      </c>
      <c r="AN31" s="79" t="str">
        <f>IF(AI31="","",$AN$2)</f>
        <v>C</v>
      </c>
      <c r="AO31" s="79" t="str">
        <f>IF(N31="","",IF(N31&gt;=$AO$1/100,"O","X"))</f>
        <v>X</v>
      </c>
      <c r="AP31" s="79" t="str">
        <f>IF(I31="","",IF(I31&lt;=$AP$1,"O","X"))</f>
        <v>X</v>
      </c>
      <c r="AQ31" s="79" t="str">
        <f>IF(O31="","",IF(O31&lt;=$AQ$1,"O","X"))</f>
        <v>X</v>
      </c>
      <c r="AR31" s="79" t="str">
        <f>IF(M31="","",IF(M31&lt;=$AR$1,"O","X"))</f>
        <v>X</v>
      </c>
      <c r="AS31" s="79" t="s">
        <v>2</v>
      </c>
      <c r="AT31" s="79" t="str">
        <f>IF(OR(F31="",AI31=""),"",IF(AND((F31&lt;=85),(AI31&gt;=15)),"O","X"))</f>
        <v>X</v>
      </c>
      <c r="AU31" s="79" t="str">
        <f>IF(C31="","",IF(C31&gt;=$AU$1,"O","X"))</f>
        <v>O</v>
      </c>
      <c r="AV31" s="79" t="str">
        <f>IF(AO31="","",IF(AND(AO31="O",AP31="O",AR31="O",AT31="O",AU31="O"),"후보","X"))</f>
        <v>X</v>
      </c>
    </row>
    <row r="32" spans="1:48" x14ac:dyDescent="0.3">
      <c r="A32" s="9" t="s">
        <v>1368</v>
      </c>
      <c r="B32" s="10" t="s">
        <v>1686</v>
      </c>
      <c r="C32" s="88">
        <v>572</v>
      </c>
      <c r="D32" s="86">
        <v>154.4</v>
      </c>
      <c r="E32" s="87">
        <v>47</v>
      </c>
      <c r="F32" s="86">
        <v>132.4</v>
      </c>
      <c r="G32" s="17">
        <v>40</v>
      </c>
      <c r="H32" s="88">
        <v>194</v>
      </c>
      <c r="I32" s="89">
        <v>155000</v>
      </c>
      <c r="J32" s="89" t="s">
        <v>66</v>
      </c>
      <c r="K32" s="89">
        <v>90000</v>
      </c>
      <c r="L32" s="89" t="s">
        <v>71</v>
      </c>
      <c r="M32" s="90">
        <f>I32-K32</f>
        <v>65000</v>
      </c>
      <c r="N32" s="4">
        <f>IF(ISERROR(K32/I32),"",K32/I32)</f>
        <v>0.58064516129032262</v>
      </c>
      <c r="O32" s="91">
        <f>I32/E32</f>
        <v>3297.872340425532</v>
      </c>
      <c r="P32" s="91">
        <f>K32/E32</f>
        <v>1914.8936170212767</v>
      </c>
      <c r="Q32" s="79">
        <v>4</v>
      </c>
      <c r="R32" s="79">
        <v>2</v>
      </c>
      <c r="S32" s="79" t="s">
        <v>72</v>
      </c>
      <c r="T32" s="5">
        <v>154</v>
      </c>
      <c r="U32" s="9"/>
      <c r="W32" s="86">
        <f t="shared" si="14"/>
        <v>154.4</v>
      </c>
      <c r="X32" s="87">
        <f t="shared" si="14"/>
        <v>47</v>
      </c>
      <c r="Y32" s="92">
        <f t="shared" si="15"/>
        <v>194</v>
      </c>
      <c r="Z32" s="90">
        <f t="shared" si="15"/>
        <v>155000</v>
      </c>
      <c r="AA32" s="90">
        <f>K32</f>
        <v>90000</v>
      </c>
      <c r="AB32" s="90">
        <f t="shared" si="16"/>
        <v>65000</v>
      </c>
      <c r="AC32" s="4">
        <f t="shared" si="16"/>
        <v>0.58064516129032262</v>
      </c>
      <c r="AD32" s="91">
        <f t="shared" si="16"/>
        <v>3297.872340425532</v>
      </c>
      <c r="AE32" s="79" t="str">
        <f>S32</f>
        <v>계</v>
      </c>
      <c r="AF32" s="79" t="str">
        <f>Q32&amp;"/"&amp;R32</f>
        <v>4/2</v>
      </c>
      <c r="AH32" s="20" t="str">
        <f t="shared" si="1"/>
        <v>이매삼환</v>
      </c>
      <c r="AI32" s="87">
        <f t="shared" si="0"/>
        <v>47</v>
      </c>
      <c r="AJ32" s="79" t="str">
        <f>IF(AI32="","",$AJ$2)</f>
        <v>A-</v>
      </c>
      <c r="AK32" s="79" t="s">
        <v>13</v>
      </c>
      <c r="AL32" s="79" t="s">
        <v>62</v>
      </c>
      <c r="AM32" s="79" t="s">
        <v>63</v>
      </c>
      <c r="AN32" s="79" t="str">
        <f>IF(AI32="","",$AN$2)</f>
        <v>C</v>
      </c>
      <c r="AO32" s="79" t="str">
        <f>IF(N32="","",IF(N32&gt;=$AO$1/100,"O","X"))</f>
        <v>X</v>
      </c>
      <c r="AP32" s="79" t="str">
        <f>IF(I32="","",IF(I32&lt;=$AP$1,"O","X"))</f>
        <v>X</v>
      </c>
      <c r="AQ32" s="79" t="str">
        <f>IF(O32="","",IF(O32&lt;=$AQ$1,"O","X"))</f>
        <v>X</v>
      </c>
      <c r="AR32" s="79" t="str">
        <f>IF(M32="","",IF(M32&lt;=$AR$1,"O","X"))</f>
        <v>X</v>
      </c>
      <c r="AS32" s="79" t="s">
        <v>2</v>
      </c>
      <c r="AT32" s="79" t="str">
        <f>IF(OR(F32="",AI32=""),"",IF(AND((F32&lt;=85),(AI32&gt;=15)),"O","X"))</f>
        <v>X</v>
      </c>
      <c r="AU32" s="79" t="str">
        <f>IF(C32="","",IF(C32&gt;=$AU$1,"O","X"))</f>
        <v>O</v>
      </c>
      <c r="AV32" s="79" t="str">
        <f>IF(AO32="","",IF(AND(AO32="O",AP32="O",AR32="O",AT32="O",AU32="O"),"후보","X"))</f>
        <v>X</v>
      </c>
    </row>
    <row r="33" spans="1:48" x14ac:dyDescent="0.3">
      <c r="A33" s="9"/>
      <c r="B33" s="79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이매동 이매동부코오롱('93.06.,264^)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6" t="str">
        <f t="shared" si="0"/>
        <v/>
      </c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</row>
    <row r="34" spans="1:48" x14ac:dyDescent="0.3">
      <c r="A34" s="9" t="s">
        <v>1372</v>
      </c>
      <c r="B34" s="10" t="s">
        <v>1673</v>
      </c>
      <c r="C34" s="88">
        <v>264</v>
      </c>
      <c r="D34" s="86">
        <v>123.5</v>
      </c>
      <c r="E34" s="87">
        <v>37</v>
      </c>
      <c r="F34" s="86">
        <v>101.4</v>
      </c>
      <c r="G34" s="17">
        <v>31</v>
      </c>
      <c r="H34" s="88">
        <v>60</v>
      </c>
      <c r="I34" s="89"/>
      <c r="J34" s="89"/>
      <c r="K34" s="89"/>
      <c r="L34" s="89"/>
      <c r="M34" s="90">
        <f t="shared" ref="M34:M39" si="17">I34-K34</f>
        <v>0</v>
      </c>
      <c r="N34" s="4" t="str">
        <f t="shared" ref="N34:N39" si="18">IF(ISERROR(K34/I34),"",K34/I34)</f>
        <v/>
      </c>
      <c r="O34" s="91">
        <f t="shared" ref="O34:O39" si="19">I34/E34</f>
        <v>0</v>
      </c>
      <c r="P34" s="91">
        <f t="shared" ref="P34:P39" si="20">K34/E34</f>
        <v>0</v>
      </c>
      <c r="Q34" s="79">
        <v>4</v>
      </c>
      <c r="R34" s="79">
        <v>2</v>
      </c>
      <c r="S34" s="79" t="s">
        <v>72</v>
      </c>
      <c r="T34" s="5" t="s">
        <v>311</v>
      </c>
      <c r="U34" s="9"/>
      <c r="W34" s="86">
        <f t="shared" ref="W34:X39" si="21">D34</f>
        <v>123.5</v>
      </c>
      <c r="X34" s="87">
        <f t="shared" si="21"/>
        <v>37</v>
      </c>
      <c r="Y34" s="92">
        <f t="shared" ref="Y34:Z39" si="22">H34</f>
        <v>60</v>
      </c>
      <c r="Z34" s="90">
        <f t="shared" si="22"/>
        <v>0</v>
      </c>
      <c r="AA34" s="90">
        <f t="shared" ref="AA34:AA39" si="23">K34</f>
        <v>0</v>
      </c>
      <c r="AB34" s="90">
        <f t="shared" ref="AB34:AD39" si="24">M34</f>
        <v>0</v>
      </c>
      <c r="AC34" s="4" t="str">
        <f t="shared" si="24"/>
        <v/>
      </c>
      <c r="AD34" s="91">
        <f t="shared" si="24"/>
        <v>0</v>
      </c>
      <c r="AE34" s="79" t="str">
        <f t="shared" ref="AE34:AE39" si="25">S34</f>
        <v>계</v>
      </c>
      <c r="AF34" s="79" t="str">
        <f t="shared" ref="AF34:AF39" si="26">Q34&amp;"/"&amp;R34</f>
        <v>4/2</v>
      </c>
      <c r="AH34" s="20" t="str">
        <f t="shared" si="1"/>
        <v>이매동부코오롱</v>
      </c>
      <c r="AI34" s="87">
        <f t="shared" si="0"/>
        <v>37</v>
      </c>
      <c r="AJ34" s="79" t="str">
        <f t="shared" ref="AJ34:AJ39" si="27">IF(AI34="","",$AJ$2)</f>
        <v>A-</v>
      </c>
      <c r="AK34" s="79" t="s">
        <v>13</v>
      </c>
      <c r="AL34" s="79" t="s">
        <v>62</v>
      </c>
      <c r="AM34" s="79" t="s">
        <v>63</v>
      </c>
      <c r="AN34" s="79" t="str">
        <f t="shared" ref="AN34:AN39" si="28">IF(AI34="","",$AN$2)</f>
        <v>C</v>
      </c>
      <c r="AO34" s="79" t="str">
        <f t="shared" ref="AO34:AO39" si="29">IF(N34="","",IF(N34&gt;=$AO$1/100,"O","X"))</f>
        <v/>
      </c>
      <c r="AP34" s="79" t="str">
        <f t="shared" ref="AP34:AP39" si="30">IF(I34="","",IF(I34&lt;=$AP$1,"O","X"))</f>
        <v/>
      </c>
      <c r="AQ34" s="79" t="str">
        <f t="shared" ref="AQ34:AQ39" si="31">IF(O34="","",IF(O34&lt;=$AQ$1,"O","X"))</f>
        <v>O</v>
      </c>
      <c r="AR34" s="79" t="str">
        <f t="shared" ref="AR34:AR39" si="32">IF(M34="","",IF(M34&lt;=$AR$1,"O","X"))</f>
        <v>O</v>
      </c>
      <c r="AS34" s="79" t="s">
        <v>2</v>
      </c>
      <c r="AT34" s="79" t="str">
        <f t="shared" ref="AT34:AT39" si="33">IF(OR(F34="",AI34=""),"",IF(AND((F34&lt;=85),(AI34&gt;=15)),"O","X"))</f>
        <v>X</v>
      </c>
      <c r="AU34" s="79" t="str">
        <f t="shared" ref="AU34:AU39" si="34">IF(C34="","",IF(C34&gt;=$AU$1,"O","X"))</f>
        <v>X</v>
      </c>
      <c r="AV34" s="79" t="str">
        <f t="shared" ref="AV34:AV39" si="35">IF(AO34="","",IF(AND(AO34="O",AP34="O",AR34="O",AT34="O",AU34="O"),"후보","X"))</f>
        <v/>
      </c>
    </row>
    <row r="35" spans="1:48" x14ac:dyDescent="0.3">
      <c r="A35" s="9" t="s">
        <v>1372</v>
      </c>
      <c r="B35" s="10" t="s">
        <v>1673</v>
      </c>
      <c r="C35" s="88">
        <v>264</v>
      </c>
      <c r="D35" s="86">
        <v>152.5</v>
      </c>
      <c r="E35" s="87">
        <v>46</v>
      </c>
      <c r="F35" s="86">
        <v>126.2</v>
      </c>
      <c r="G35" s="17">
        <v>38</v>
      </c>
      <c r="H35" s="88">
        <v>96</v>
      </c>
      <c r="I35" s="89"/>
      <c r="J35" s="89"/>
      <c r="K35" s="89"/>
      <c r="L35" s="89"/>
      <c r="M35" s="90">
        <f t="shared" si="17"/>
        <v>0</v>
      </c>
      <c r="N35" s="4" t="str">
        <f t="shared" si="18"/>
        <v/>
      </c>
      <c r="O35" s="91">
        <f t="shared" si="19"/>
        <v>0</v>
      </c>
      <c r="P35" s="91">
        <f t="shared" si="20"/>
        <v>0</v>
      </c>
      <c r="Q35" s="79">
        <v>4</v>
      </c>
      <c r="R35" s="79">
        <v>2</v>
      </c>
      <c r="S35" s="79" t="s">
        <v>72</v>
      </c>
      <c r="T35" s="5" t="s">
        <v>312</v>
      </c>
      <c r="U35" s="9"/>
      <c r="W35" s="86">
        <f t="shared" si="21"/>
        <v>152.5</v>
      </c>
      <c r="X35" s="87">
        <f t="shared" si="21"/>
        <v>46</v>
      </c>
      <c r="Y35" s="92">
        <f t="shared" si="22"/>
        <v>96</v>
      </c>
      <c r="Z35" s="90">
        <f t="shared" si="22"/>
        <v>0</v>
      </c>
      <c r="AA35" s="90">
        <f t="shared" si="23"/>
        <v>0</v>
      </c>
      <c r="AB35" s="90">
        <f t="shared" si="24"/>
        <v>0</v>
      </c>
      <c r="AC35" s="4" t="str">
        <f t="shared" si="24"/>
        <v/>
      </c>
      <c r="AD35" s="91">
        <f t="shared" si="24"/>
        <v>0</v>
      </c>
      <c r="AE35" s="79" t="str">
        <f t="shared" si="25"/>
        <v>계</v>
      </c>
      <c r="AF35" s="79" t="str">
        <f t="shared" si="26"/>
        <v>4/2</v>
      </c>
      <c r="AH35" s="20" t="str">
        <f t="shared" si="1"/>
        <v>이매동부코오롱</v>
      </c>
      <c r="AI35" s="87">
        <f t="shared" ref="AI35:AI66" si="36">IF(E35="","",E35)</f>
        <v>46</v>
      </c>
      <c r="AJ35" s="79" t="str">
        <f t="shared" si="27"/>
        <v>A-</v>
      </c>
      <c r="AK35" s="79" t="s">
        <v>13</v>
      </c>
      <c r="AL35" s="79" t="s">
        <v>62</v>
      </c>
      <c r="AM35" s="79" t="s">
        <v>63</v>
      </c>
      <c r="AN35" s="79" t="str">
        <f t="shared" si="28"/>
        <v>C</v>
      </c>
      <c r="AO35" s="79" t="str">
        <f t="shared" si="29"/>
        <v/>
      </c>
      <c r="AP35" s="79" t="str">
        <f t="shared" si="30"/>
        <v/>
      </c>
      <c r="AQ35" s="79" t="str">
        <f t="shared" si="31"/>
        <v>O</v>
      </c>
      <c r="AR35" s="79" t="str">
        <f t="shared" si="32"/>
        <v>O</v>
      </c>
      <c r="AS35" s="79" t="s">
        <v>2</v>
      </c>
      <c r="AT35" s="79" t="str">
        <f t="shared" si="33"/>
        <v>X</v>
      </c>
      <c r="AU35" s="79" t="str">
        <f t="shared" si="34"/>
        <v>X</v>
      </c>
      <c r="AV35" s="79" t="str">
        <f t="shared" si="35"/>
        <v/>
      </c>
    </row>
    <row r="36" spans="1:48" x14ac:dyDescent="0.3">
      <c r="A36" s="9" t="s">
        <v>1372</v>
      </c>
      <c r="B36" s="10" t="s">
        <v>1673</v>
      </c>
      <c r="C36" s="88">
        <v>264</v>
      </c>
      <c r="D36" s="86">
        <v>152.30000000000001</v>
      </c>
      <c r="E36" s="87">
        <v>46</v>
      </c>
      <c r="F36" s="86">
        <v>123.5</v>
      </c>
      <c r="G36" s="17">
        <v>37</v>
      </c>
      <c r="H36" s="88">
        <v>40</v>
      </c>
      <c r="I36" s="89"/>
      <c r="J36" s="89"/>
      <c r="K36" s="89"/>
      <c r="L36" s="89"/>
      <c r="M36" s="90">
        <f t="shared" si="17"/>
        <v>0</v>
      </c>
      <c r="N36" s="4" t="str">
        <f t="shared" si="18"/>
        <v/>
      </c>
      <c r="O36" s="91">
        <f t="shared" si="19"/>
        <v>0</v>
      </c>
      <c r="P36" s="91">
        <f t="shared" si="20"/>
        <v>0</v>
      </c>
      <c r="Q36" s="79">
        <v>4</v>
      </c>
      <c r="R36" s="79">
        <v>2</v>
      </c>
      <c r="S36" s="79" t="s">
        <v>72</v>
      </c>
      <c r="T36" s="5" t="s">
        <v>313</v>
      </c>
      <c r="U36" s="9"/>
      <c r="W36" s="86">
        <f t="shared" si="21"/>
        <v>152.30000000000001</v>
      </c>
      <c r="X36" s="87">
        <f t="shared" si="21"/>
        <v>46</v>
      </c>
      <c r="Y36" s="92">
        <f t="shared" si="22"/>
        <v>40</v>
      </c>
      <c r="Z36" s="90">
        <f t="shared" si="22"/>
        <v>0</v>
      </c>
      <c r="AA36" s="90">
        <f t="shared" si="23"/>
        <v>0</v>
      </c>
      <c r="AB36" s="90">
        <f t="shared" si="24"/>
        <v>0</v>
      </c>
      <c r="AC36" s="4" t="str">
        <f t="shared" si="24"/>
        <v/>
      </c>
      <c r="AD36" s="91">
        <f t="shared" si="24"/>
        <v>0</v>
      </c>
      <c r="AE36" s="79" t="str">
        <f t="shared" si="25"/>
        <v>계</v>
      </c>
      <c r="AF36" s="79" t="str">
        <f t="shared" si="26"/>
        <v>4/2</v>
      </c>
      <c r="AH36" s="20" t="str">
        <f t="shared" si="1"/>
        <v>이매동부코오롱</v>
      </c>
      <c r="AI36" s="87">
        <f t="shared" si="36"/>
        <v>46</v>
      </c>
      <c r="AJ36" s="79" t="str">
        <f t="shared" si="27"/>
        <v>A-</v>
      </c>
      <c r="AK36" s="79" t="s">
        <v>13</v>
      </c>
      <c r="AL36" s="79" t="s">
        <v>62</v>
      </c>
      <c r="AM36" s="79" t="s">
        <v>63</v>
      </c>
      <c r="AN36" s="79" t="str">
        <f t="shared" si="28"/>
        <v>C</v>
      </c>
      <c r="AO36" s="79" t="str">
        <f t="shared" si="29"/>
        <v/>
      </c>
      <c r="AP36" s="79" t="str">
        <f t="shared" si="30"/>
        <v/>
      </c>
      <c r="AQ36" s="79" t="str">
        <f t="shared" si="31"/>
        <v>O</v>
      </c>
      <c r="AR36" s="79" t="str">
        <f t="shared" si="32"/>
        <v>O</v>
      </c>
      <c r="AS36" s="79" t="s">
        <v>2</v>
      </c>
      <c r="AT36" s="79" t="str">
        <f t="shared" si="33"/>
        <v>X</v>
      </c>
      <c r="AU36" s="79" t="str">
        <f t="shared" si="34"/>
        <v>X</v>
      </c>
      <c r="AV36" s="79" t="str">
        <f t="shared" si="35"/>
        <v/>
      </c>
    </row>
    <row r="37" spans="1:48" x14ac:dyDescent="0.3">
      <c r="A37" s="9" t="s">
        <v>1372</v>
      </c>
      <c r="B37" s="10" t="s">
        <v>1673</v>
      </c>
      <c r="C37" s="88">
        <v>264</v>
      </c>
      <c r="D37" s="86">
        <v>196.3</v>
      </c>
      <c r="E37" s="87">
        <v>59</v>
      </c>
      <c r="F37" s="86">
        <v>163.80000000000001</v>
      </c>
      <c r="G37" s="17">
        <v>50</v>
      </c>
      <c r="H37" s="88">
        <v>32</v>
      </c>
      <c r="I37" s="89"/>
      <c r="J37" s="89"/>
      <c r="K37" s="89"/>
      <c r="L37" s="89"/>
      <c r="M37" s="90">
        <f t="shared" si="17"/>
        <v>0</v>
      </c>
      <c r="N37" s="4" t="str">
        <f t="shared" si="18"/>
        <v/>
      </c>
      <c r="O37" s="91">
        <f t="shared" si="19"/>
        <v>0</v>
      </c>
      <c r="P37" s="91">
        <f t="shared" si="20"/>
        <v>0</v>
      </c>
      <c r="Q37" s="79">
        <v>5</v>
      </c>
      <c r="R37" s="79">
        <v>2</v>
      </c>
      <c r="S37" s="79" t="s">
        <v>72</v>
      </c>
      <c r="T37" s="5" t="s">
        <v>314</v>
      </c>
      <c r="U37" s="9"/>
      <c r="W37" s="86">
        <f t="shared" si="21"/>
        <v>196.3</v>
      </c>
      <c r="X37" s="87">
        <f t="shared" si="21"/>
        <v>59</v>
      </c>
      <c r="Y37" s="92">
        <f t="shared" si="22"/>
        <v>32</v>
      </c>
      <c r="Z37" s="90">
        <f t="shared" si="22"/>
        <v>0</v>
      </c>
      <c r="AA37" s="90">
        <f t="shared" si="23"/>
        <v>0</v>
      </c>
      <c r="AB37" s="90">
        <f t="shared" si="24"/>
        <v>0</v>
      </c>
      <c r="AC37" s="4" t="str">
        <f t="shared" si="24"/>
        <v/>
      </c>
      <c r="AD37" s="91">
        <f t="shared" si="24"/>
        <v>0</v>
      </c>
      <c r="AE37" s="79" t="str">
        <f t="shared" si="25"/>
        <v>계</v>
      </c>
      <c r="AF37" s="79" t="str">
        <f t="shared" si="26"/>
        <v>5/2</v>
      </c>
      <c r="AH37" s="20" t="str">
        <f t="shared" ref="AH37:AH68" si="37">IF(A37="","",A37)</f>
        <v>이매동부코오롱</v>
      </c>
      <c r="AI37" s="87">
        <f t="shared" si="36"/>
        <v>59</v>
      </c>
      <c r="AJ37" s="79" t="str">
        <f t="shared" si="27"/>
        <v>A-</v>
      </c>
      <c r="AK37" s="79" t="s">
        <v>13</v>
      </c>
      <c r="AL37" s="79" t="s">
        <v>62</v>
      </c>
      <c r="AM37" s="79" t="s">
        <v>63</v>
      </c>
      <c r="AN37" s="79" t="str">
        <f t="shared" si="28"/>
        <v>C</v>
      </c>
      <c r="AO37" s="79" t="str">
        <f t="shared" si="29"/>
        <v/>
      </c>
      <c r="AP37" s="79" t="str">
        <f t="shared" si="30"/>
        <v/>
      </c>
      <c r="AQ37" s="79" t="str">
        <f t="shared" si="31"/>
        <v>O</v>
      </c>
      <c r="AR37" s="79" t="str">
        <f t="shared" si="32"/>
        <v>O</v>
      </c>
      <c r="AS37" s="79" t="s">
        <v>2</v>
      </c>
      <c r="AT37" s="79" t="str">
        <f t="shared" si="33"/>
        <v>X</v>
      </c>
      <c r="AU37" s="79" t="str">
        <f t="shared" si="34"/>
        <v>X</v>
      </c>
      <c r="AV37" s="79" t="str">
        <f t="shared" si="35"/>
        <v/>
      </c>
    </row>
    <row r="38" spans="1:48" x14ac:dyDescent="0.3">
      <c r="A38" s="9" t="s">
        <v>1372</v>
      </c>
      <c r="B38" s="10" t="s">
        <v>1673</v>
      </c>
      <c r="C38" s="88">
        <v>264</v>
      </c>
      <c r="D38" s="86">
        <v>197.7</v>
      </c>
      <c r="E38" s="87">
        <v>60</v>
      </c>
      <c r="F38" s="86">
        <v>164</v>
      </c>
      <c r="G38" s="17">
        <v>50</v>
      </c>
      <c r="H38" s="88">
        <v>32</v>
      </c>
      <c r="I38" s="89"/>
      <c r="J38" s="89"/>
      <c r="K38" s="89"/>
      <c r="L38" s="89"/>
      <c r="M38" s="90">
        <f t="shared" si="17"/>
        <v>0</v>
      </c>
      <c r="N38" s="4" t="str">
        <f t="shared" si="18"/>
        <v/>
      </c>
      <c r="O38" s="91">
        <f t="shared" si="19"/>
        <v>0</v>
      </c>
      <c r="P38" s="91">
        <f t="shared" si="20"/>
        <v>0</v>
      </c>
      <c r="Q38" s="79">
        <v>5</v>
      </c>
      <c r="R38" s="79">
        <v>2</v>
      </c>
      <c r="S38" s="79" t="s">
        <v>72</v>
      </c>
      <c r="T38" s="5" t="s">
        <v>315</v>
      </c>
      <c r="U38" s="9"/>
      <c r="W38" s="86">
        <f t="shared" si="21"/>
        <v>197.7</v>
      </c>
      <c r="X38" s="87">
        <f t="shared" si="21"/>
        <v>60</v>
      </c>
      <c r="Y38" s="92">
        <f t="shared" si="22"/>
        <v>32</v>
      </c>
      <c r="Z38" s="90">
        <f t="shared" si="22"/>
        <v>0</v>
      </c>
      <c r="AA38" s="90">
        <f t="shared" si="23"/>
        <v>0</v>
      </c>
      <c r="AB38" s="90">
        <f t="shared" si="24"/>
        <v>0</v>
      </c>
      <c r="AC38" s="4" t="str">
        <f t="shared" si="24"/>
        <v/>
      </c>
      <c r="AD38" s="91">
        <f t="shared" si="24"/>
        <v>0</v>
      </c>
      <c r="AE38" s="79" t="str">
        <f t="shared" si="25"/>
        <v>계</v>
      </c>
      <c r="AF38" s="79" t="str">
        <f t="shared" si="26"/>
        <v>5/2</v>
      </c>
      <c r="AH38" s="20" t="str">
        <f t="shared" si="37"/>
        <v>이매동부코오롱</v>
      </c>
      <c r="AI38" s="87">
        <f t="shared" si="36"/>
        <v>60</v>
      </c>
      <c r="AJ38" s="79" t="str">
        <f t="shared" si="27"/>
        <v>A-</v>
      </c>
      <c r="AK38" s="79" t="s">
        <v>13</v>
      </c>
      <c r="AL38" s="79" t="s">
        <v>62</v>
      </c>
      <c r="AM38" s="79" t="s">
        <v>63</v>
      </c>
      <c r="AN38" s="79" t="str">
        <f t="shared" si="28"/>
        <v>C</v>
      </c>
      <c r="AO38" s="79" t="str">
        <f t="shared" si="29"/>
        <v/>
      </c>
      <c r="AP38" s="79" t="str">
        <f t="shared" si="30"/>
        <v/>
      </c>
      <c r="AQ38" s="79" t="str">
        <f t="shared" si="31"/>
        <v>O</v>
      </c>
      <c r="AR38" s="79" t="str">
        <f t="shared" si="32"/>
        <v>O</v>
      </c>
      <c r="AS38" s="79" t="s">
        <v>2</v>
      </c>
      <c r="AT38" s="79" t="str">
        <f t="shared" si="33"/>
        <v>X</v>
      </c>
      <c r="AU38" s="79" t="str">
        <f t="shared" si="34"/>
        <v>X</v>
      </c>
      <c r="AV38" s="79" t="str">
        <f t="shared" si="35"/>
        <v/>
      </c>
    </row>
    <row r="39" spans="1:48" x14ac:dyDescent="0.3">
      <c r="A39" s="9" t="s">
        <v>1372</v>
      </c>
      <c r="B39" s="10" t="s">
        <v>1673</v>
      </c>
      <c r="C39" s="88">
        <v>264</v>
      </c>
      <c r="D39" s="86">
        <v>198.6</v>
      </c>
      <c r="E39" s="87">
        <v>60</v>
      </c>
      <c r="F39" s="86">
        <v>164.3</v>
      </c>
      <c r="G39" s="17">
        <v>50</v>
      </c>
      <c r="H39" s="88">
        <v>4</v>
      </c>
      <c r="I39" s="89"/>
      <c r="J39" s="89"/>
      <c r="K39" s="89"/>
      <c r="L39" s="89"/>
      <c r="M39" s="90">
        <f t="shared" si="17"/>
        <v>0</v>
      </c>
      <c r="N39" s="4" t="str">
        <f t="shared" si="18"/>
        <v/>
      </c>
      <c r="O39" s="91">
        <f t="shared" si="19"/>
        <v>0</v>
      </c>
      <c r="P39" s="91">
        <f t="shared" si="20"/>
        <v>0</v>
      </c>
      <c r="Q39" s="79">
        <v>5</v>
      </c>
      <c r="R39" s="79">
        <v>2</v>
      </c>
      <c r="S39" s="79" t="s">
        <v>72</v>
      </c>
      <c r="T39" s="5" t="s">
        <v>316</v>
      </c>
      <c r="U39" s="9"/>
      <c r="W39" s="86">
        <f t="shared" si="21"/>
        <v>198.6</v>
      </c>
      <c r="X39" s="87">
        <f t="shared" si="21"/>
        <v>60</v>
      </c>
      <c r="Y39" s="92">
        <f t="shared" si="22"/>
        <v>4</v>
      </c>
      <c r="Z39" s="90">
        <f t="shared" si="22"/>
        <v>0</v>
      </c>
      <c r="AA39" s="90">
        <f t="shared" si="23"/>
        <v>0</v>
      </c>
      <c r="AB39" s="90">
        <f t="shared" si="24"/>
        <v>0</v>
      </c>
      <c r="AC39" s="4" t="str">
        <f t="shared" si="24"/>
        <v/>
      </c>
      <c r="AD39" s="91">
        <f t="shared" si="24"/>
        <v>0</v>
      </c>
      <c r="AE39" s="79" t="str">
        <f t="shared" si="25"/>
        <v>계</v>
      </c>
      <c r="AF39" s="79" t="str">
        <f t="shared" si="26"/>
        <v>5/2</v>
      </c>
      <c r="AH39" s="20" t="str">
        <f t="shared" si="37"/>
        <v>이매동부코오롱</v>
      </c>
      <c r="AI39" s="87">
        <f t="shared" si="36"/>
        <v>60</v>
      </c>
      <c r="AJ39" s="79" t="str">
        <f t="shared" si="27"/>
        <v>A-</v>
      </c>
      <c r="AK39" s="79" t="s">
        <v>13</v>
      </c>
      <c r="AL39" s="79" t="s">
        <v>62</v>
      </c>
      <c r="AM39" s="79" t="s">
        <v>63</v>
      </c>
      <c r="AN39" s="79" t="str">
        <f t="shared" si="28"/>
        <v>C</v>
      </c>
      <c r="AO39" s="79" t="str">
        <f t="shared" si="29"/>
        <v/>
      </c>
      <c r="AP39" s="79" t="str">
        <f t="shared" si="30"/>
        <v/>
      </c>
      <c r="AQ39" s="79" t="str">
        <f t="shared" si="31"/>
        <v>O</v>
      </c>
      <c r="AR39" s="79" t="str">
        <f t="shared" si="32"/>
        <v>O</v>
      </c>
      <c r="AS39" s="79" t="s">
        <v>2</v>
      </c>
      <c r="AT39" s="79" t="str">
        <f t="shared" si="33"/>
        <v>X</v>
      </c>
      <c r="AU39" s="79" t="str">
        <f t="shared" si="34"/>
        <v>X</v>
      </c>
      <c r="AV39" s="79" t="str">
        <f t="shared" si="35"/>
        <v/>
      </c>
    </row>
    <row r="40" spans="1:48" x14ac:dyDescent="0.3">
      <c r="A40" s="9"/>
      <c r="B40" s="79"/>
      <c r="C40" s="6"/>
      <c r="D40" s="9"/>
      <c r="E40" s="14"/>
      <c r="F40" s="86"/>
      <c r="G40" s="9"/>
      <c r="H40" s="9"/>
      <c r="I40" s="9"/>
      <c r="J40" s="9"/>
      <c r="K40" s="9"/>
      <c r="L40" s="9"/>
      <c r="M40" s="9"/>
      <c r="N40" s="9"/>
      <c r="O40" s="91"/>
      <c r="P40" s="91"/>
      <c r="Q40" s="87"/>
      <c r="R40" s="87"/>
      <c r="S40" s="9"/>
      <c r="T40" s="47"/>
      <c r="U40" s="9"/>
      <c r="W40" s="67" t="str">
        <f>$A$4&amp;" "&amp;A41&amp;"("&amp;B41&amp;","&amp;C41&amp;"^)"</f>
        <v>이매동 이매성지('92.09.,304^)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37"/>
        <v/>
      </c>
      <c r="AI40" s="106" t="str">
        <f t="shared" si="36"/>
        <v/>
      </c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</row>
    <row r="41" spans="1:48" x14ac:dyDescent="0.3">
      <c r="A41" s="9" t="s">
        <v>1376</v>
      </c>
      <c r="B41" s="10" t="s">
        <v>1687</v>
      </c>
      <c r="C41" s="88">
        <v>304</v>
      </c>
      <c r="D41" s="86">
        <v>103</v>
      </c>
      <c r="E41" s="87">
        <v>31</v>
      </c>
      <c r="F41" s="86">
        <v>84.9</v>
      </c>
      <c r="G41" s="17">
        <v>26</v>
      </c>
      <c r="H41" s="88">
        <v>168</v>
      </c>
      <c r="I41" s="89">
        <v>165000</v>
      </c>
      <c r="J41" s="89" t="s">
        <v>71</v>
      </c>
      <c r="K41" s="89">
        <v>79000</v>
      </c>
      <c r="L41" s="89" t="s">
        <v>65</v>
      </c>
      <c r="M41" s="90">
        <f>I41-K41</f>
        <v>86000</v>
      </c>
      <c r="N41" s="4">
        <f>IF(ISERROR(K41/I41),"",K41/I41)</f>
        <v>0.47878787878787876</v>
      </c>
      <c r="O41" s="91">
        <f>I41/E41</f>
        <v>5322.5806451612907</v>
      </c>
      <c r="P41" s="91">
        <f>K41/E41</f>
        <v>2548.3870967741937</v>
      </c>
      <c r="Q41" s="79">
        <v>3</v>
      </c>
      <c r="R41" s="79">
        <v>2</v>
      </c>
      <c r="S41" s="79" t="s">
        <v>72</v>
      </c>
      <c r="T41" s="5">
        <v>102</v>
      </c>
      <c r="U41" s="9"/>
      <c r="W41" s="86">
        <f>D41</f>
        <v>103</v>
      </c>
      <c r="X41" s="87">
        <f>E41</f>
        <v>31</v>
      </c>
      <c r="Y41" s="92">
        <f>H41</f>
        <v>168</v>
      </c>
      <c r="Z41" s="90">
        <f>I41</f>
        <v>165000</v>
      </c>
      <c r="AA41" s="90">
        <f>K41</f>
        <v>79000</v>
      </c>
      <c r="AB41" s="90">
        <f t="shared" ref="AB41:AD42" si="38">M41</f>
        <v>86000</v>
      </c>
      <c r="AC41" s="4">
        <f t="shared" si="38"/>
        <v>0.47878787878787876</v>
      </c>
      <c r="AD41" s="91">
        <f t="shared" si="38"/>
        <v>5322.5806451612907</v>
      </c>
      <c r="AE41" s="79" t="str">
        <f>S41</f>
        <v>계</v>
      </c>
      <c r="AF41" s="79" t="str">
        <f>Q41&amp;"/"&amp;R41</f>
        <v>3/2</v>
      </c>
      <c r="AH41" s="20" t="str">
        <f t="shared" si="37"/>
        <v>이매성지</v>
      </c>
      <c r="AI41" s="87">
        <f t="shared" si="36"/>
        <v>31</v>
      </c>
      <c r="AJ41" s="79" t="str">
        <f>IF(AI41="","",$AJ$2)</f>
        <v>A-</v>
      </c>
      <c r="AK41" s="79" t="s">
        <v>13</v>
      </c>
      <c r="AL41" s="79" t="s">
        <v>62</v>
      </c>
      <c r="AM41" s="79" t="s">
        <v>63</v>
      </c>
      <c r="AN41" s="79" t="str">
        <f>IF(AI41="","",$AN$2)</f>
        <v>C</v>
      </c>
      <c r="AO41" s="79" t="str">
        <f>IF(N41="","",IF(N41&gt;=$AO$1/100,"O","X"))</f>
        <v>X</v>
      </c>
      <c r="AP41" s="79" t="str">
        <f>IF(I41="","",IF(I41&lt;=$AP$1,"O","X"))</f>
        <v>X</v>
      </c>
      <c r="AQ41" s="79" t="str">
        <f>IF(O41="","",IF(O41&lt;=$AQ$1,"O","X"))</f>
        <v>X</v>
      </c>
      <c r="AR41" s="79" t="str">
        <f>IF(M41="","",IF(M41&lt;=$AR$1,"O","X"))</f>
        <v>X</v>
      </c>
      <c r="AS41" s="79" t="s">
        <v>2</v>
      </c>
      <c r="AT41" s="79" t="str">
        <f>IF(OR(F41="",AI41=""),"",IF(AND((F41&lt;=85),(AI41&gt;=15)),"O","X"))</f>
        <v>O</v>
      </c>
      <c r="AU41" s="79" t="str">
        <f>IF(C41="","",IF(C41&gt;=$AU$1,"O","X"))</f>
        <v>O</v>
      </c>
      <c r="AV41" s="79" t="str">
        <f>IF(AO41="","",IF(AND(AO41="O",AP41="O",AR41="O",AT41="O",AU41="O"),"후보","X"))</f>
        <v>X</v>
      </c>
    </row>
    <row r="42" spans="1:48" x14ac:dyDescent="0.3">
      <c r="A42" s="9" t="s">
        <v>1376</v>
      </c>
      <c r="B42" s="10" t="s">
        <v>1687</v>
      </c>
      <c r="C42" s="88">
        <v>304</v>
      </c>
      <c r="D42" s="86">
        <v>124.3</v>
      </c>
      <c r="E42" s="87">
        <v>38</v>
      </c>
      <c r="F42" s="86">
        <v>101.9</v>
      </c>
      <c r="G42" s="17">
        <v>31</v>
      </c>
      <c r="H42" s="88">
        <v>136</v>
      </c>
      <c r="I42" s="89">
        <v>185000</v>
      </c>
      <c r="J42" s="89" t="s">
        <v>78</v>
      </c>
      <c r="K42" s="89">
        <v>90000</v>
      </c>
      <c r="L42" s="89" t="s">
        <v>103</v>
      </c>
      <c r="M42" s="90">
        <f>I42-K42</f>
        <v>95000</v>
      </c>
      <c r="N42" s="4">
        <f>IF(ISERROR(K42/I42),"",K42/I42)</f>
        <v>0.48648648648648651</v>
      </c>
      <c r="O42" s="91">
        <f>I42/E42</f>
        <v>4868.4210526315792</v>
      </c>
      <c r="P42" s="91">
        <f>K42/E42</f>
        <v>2368.4210526315787</v>
      </c>
      <c r="Q42" s="79">
        <v>4</v>
      </c>
      <c r="R42" s="79">
        <v>2</v>
      </c>
      <c r="S42" s="79" t="s">
        <v>72</v>
      </c>
      <c r="T42" s="5">
        <v>124</v>
      </c>
      <c r="U42" s="9"/>
      <c r="W42" s="86">
        <f>D42</f>
        <v>124.3</v>
      </c>
      <c r="X42" s="87">
        <f>E42</f>
        <v>38</v>
      </c>
      <c r="Y42" s="92">
        <f>H42</f>
        <v>136</v>
      </c>
      <c r="Z42" s="90">
        <f>I42</f>
        <v>185000</v>
      </c>
      <c r="AA42" s="90">
        <f>K42</f>
        <v>90000</v>
      </c>
      <c r="AB42" s="90">
        <f t="shared" si="38"/>
        <v>95000</v>
      </c>
      <c r="AC42" s="4">
        <f t="shared" si="38"/>
        <v>0.48648648648648651</v>
      </c>
      <c r="AD42" s="91">
        <f t="shared" si="38"/>
        <v>4868.4210526315792</v>
      </c>
      <c r="AE42" s="79" t="str">
        <f>S42</f>
        <v>계</v>
      </c>
      <c r="AF42" s="79" t="str">
        <f>Q42&amp;"/"&amp;R42</f>
        <v>4/2</v>
      </c>
      <c r="AH42" s="20" t="str">
        <f t="shared" si="37"/>
        <v>이매성지</v>
      </c>
      <c r="AI42" s="87">
        <f t="shared" si="36"/>
        <v>38</v>
      </c>
      <c r="AJ42" s="79" t="str">
        <f>IF(AI42="","",$AJ$2)</f>
        <v>A-</v>
      </c>
      <c r="AK42" s="79" t="s">
        <v>13</v>
      </c>
      <c r="AL42" s="79" t="s">
        <v>62</v>
      </c>
      <c r="AM42" s="79" t="s">
        <v>63</v>
      </c>
      <c r="AN42" s="79" t="str">
        <f>IF(AI42="","",$AN$2)</f>
        <v>C</v>
      </c>
      <c r="AO42" s="79" t="str">
        <f>IF(N42="","",IF(N42&gt;=$AO$1/100,"O","X"))</f>
        <v>X</v>
      </c>
      <c r="AP42" s="79" t="str">
        <f>IF(I42="","",IF(I42&lt;=$AP$1,"O","X"))</f>
        <v>X</v>
      </c>
      <c r="AQ42" s="79" t="str">
        <f>IF(O42="","",IF(O42&lt;=$AQ$1,"O","X"))</f>
        <v>X</v>
      </c>
      <c r="AR42" s="79" t="str">
        <f>IF(M42="","",IF(M42&lt;=$AR$1,"O","X"))</f>
        <v>X</v>
      </c>
      <c r="AS42" s="79" t="s">
        <v>2</v>
      </c>
      <c r="AT42" s="79" t="str">
        <f>IF(OR(F42="",AI42=""),"",IF(AND((F42&lt;=85),(AI42&gt;=15)),"O","X"))</f>
        <v>X</v>
      </c>
      <c r="AU42" s="79" t="str">
        <f>IF(C42="","",IF(C42&gt;=$AU$1,"O","X"))</f>
        <v>O</v>
      </c>
      <c r="AV42" s="79" t="str">
        <f>IF(AO42="","",IF(AND(AO42="O",AP42="O",AR42="O",AT42="O",AU42="O"),"후보","X"))</f>
        <v>X</v>
      </c>
    </row>
    <row r="43" spans="1:48" x14ac:dyDescent="0.3">
      <c r="A43" s="9"/>
      <c r="B43" s="79"/>
      <c r="C43" s="6"/>
      <c r="D43" s="9"/>
      <c r="E43" s="14"/>
      <c r="F43" s="86"/>
      <c r="G43" s="9"/>
      <c r="H43" s="9"/>
      <c r="I43" s="9"/>
      <c r="J43" s="9"/>
      <c r="K43" s="9"/>
      <c r="L43" s="9"/>
      <c r="M43" s="9"/>
      <c r="N43" s="9"/>
      <c r="O43" s="91"/>
      <c r="P43" s="91"/>
      <c r="Q43" s="87"/>
      <c r="R43" s="87"/>
      <c r="S43" s="9"/>
      <c r="T43" s="47"/>
      <c r="U43" s="9"/>
      <c r="W43" s="67" t="str">
        <f>$A$4&amp;" "&amp;A44&amp;"("&amp;B44&amp;","&amp;C44&amp;"^)"</f>
        <v>이매동 아름7단지효성('94.12.,388^)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37"/>
        <v/>
      </c>
      <c r="AI43" s="106" t="str">
        <f t="shared" si="36"/>
        <v/>
      </c>
      <c r="AJ43" s="79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</row>
    <row r="44" spans="1:48" x14ac:dyDescent="0.3">
      <c r="A44" s="9" t="s">
        <v>1381</v>
      </c>
      <c r="B44" s="10" t="s">
        <v>1654</v>
      </c>
      <c r="C44" s="88">
        <v>388</v>
      </c>
      <c r="D44" s="86">
        <v>122.3</v>
      </c>
      <c r="E44" s="87">
        <v>37</v>
      </c>
      <c r="F44" s="86">
        <v>101.8</v>
      </c>
      <c r="G44" s="17">
        <v>31</v>
      </c>
      <c r="H44" s="88">
        <v>76</v>
      </c>
      <c r="I44" s="89">
        <v>190000</v>
      </c>
      <c r="J44" s="89" t="s">
        <v>66</v>
      </c>
      <c r="K44" s="89">
        <v>90000</v>
      </c>
      <c r="L44" s="89" t="s">
        <v>78</v>
      </c>
      <c r="M44" s="90">
        <f>I44-K44</f>
        <v>100000</v>
      </c>
      <c r="N44" s="4">
        <f>IF(ISERROR(K44/I44),"",K44/I44)</f>
        <v>0.47368421052631576</v>
      </c>
      <c r="O44" s="91">
        <f>I44/E44</f>
        <v>5135.135135135135</v>
      </c>
      <c r="P44" s="91">
        <f>K44/E44</f>
        <v>2432.4324324324325</v>
      </c>
      <c r="Q44" s="79">
        <v>4</v>
      </c>
      <c r="R44" s="79">
        <v>2</v>
      </c>
      <c r="S44" s="79" t="s">
        <v>72</v>
      </c>
      <c r="T44" s="5">
        <v>122</v>
      </c>
      <c r="U44" s="9"/>
      <c r="W44" s="86">
        <f t="shared" ref="W44:X46" si="39">D44</f>
        <v>122.3</v>
      </c>
      <c r="X44" s="87">
        <f t="shared" si="39"/>
        <v>37</v>
      </c>
      <c r="Y44" s="92">
        <f t="shared" ref="Y44:Z46" si="40">H44</f>
        <v>76</v>
      </c>
      <c r="Z44" s="90">
        <f t="shared" si="40"/>
        <v>190000</v>
      </c>
      <c r="AA44" s="90">
        <f>K44</f>
        <v>90000</v>
      </c>
      <c r="AB44" s="90">
        <f t="shared" ref="AB44:AD46" si="41">M44</f>
        <v>100000</v>
      </c>
      <c r="AC44" s="4">
        <f t="shared" si="41"/>
        <v>0.47368421052631576</v>
      </c>
      <c r="AD44" s="91">
        <f t="shared" si="41"/>
        <v>5135.135135135135</v>
      </c>
      <c r="AE44" s="79" t="str">
        <f>S44</f>
        <v>계</v>
      </c>
      <c r="AF44" s="79" t="str">
        <f>Q44&amp;"/"&amp;R44</f>
        <v>4/2</v>
      </c>
      <c r="AH44" s="20" t="str">
        <f t="shared" si="37"/>
        <v>아름7단지효성</v>
      </c>
      <c r="AI44" s="87">
        <f t="shared" si="36"/>
        <v>37</v>
      </c>
      <c r="AJ44" s="79" t="str">
        <f>IF(AI44="","",$AJ$2)</f>
        <v>A-</v>
      </c>
      <c r="AK44" s="79" t="s">
        <v>13</v>
      </c>
      <c r="AL44" s="79" t="s">
        <v>62</v>
      </c>
      <c r="AM44" s="79" t="s">
        <v>63</v>
      </c>
      <c r="AN44" s="79" t="str">
        <f>IF(AI44="","",$AN$2)</f>
        <v>C</v>
      </c>
      <c r="AO44" s="79" t="str">
        <f>IF(N44="","",IF(N44&gt;=$AO$1/100,"O","X"))</f>
        <v>X</v>
      </c>
      <c r="AP44" s="79" t="str">
        <f>IF(I44="","",IF(I44&lt;=$AP$1,"O","X"))</f>
        <v>X</v>
      </c>
      <c r="AQ44" s="79" t="str">
        <f>IF(O44="","",IF(O44&lt;=$AQ$1,"O","X"))</f>
        <v>X</v>
      </c>
      <c r="AR44" s="79" t="str">
        <f>IF(M44="","",IF(M44&lt;=$AR$1,"O","X"))</f>
        <v>X</v>
      </c>
      <c r="AS44" s="79" t="s">
        <v>2</v>
      </c>
      <c r="AT44" s="79" t="str">
        <f>IF(OR(F44="",AI44=""),"",IF(AND((F44&lt;=85),(AI44&gt;=15)),"O","X"))</f>
        <v>X</v>
      </c>
      <c r="AU44" s="79" t="str">
        <f>IF(C44="","",IF(C44&gt;=$AU$1,"O","X"))</f>
        <v>O</v>
      </c>
      <c r="AV44" s="79" t="str">
        <f>IF(AO44="","",IF(AND(AO44="O",AP44="O",AR44="O",AT44="O",AU44="O"),"후보","X"))</f>
        <v>X</v>
      </c>
    </row>
    <row r="45" spans="1:48" x14ac:dyDescent="0.3">
      <c r="A45" s="9" t="s">
        <v>1381</v>
      </c>
      <c r="B45" s="10" t="s">
        <v>1654</v>
      </c>
      <c r="C45" s="88">
        <v>388</v>
      </c>
      <c r="D45" s="86">
        <v>154.4</v>
      </c>
      <c r="E45" s="87">
        <v>47</v>
      </c>
      <c r="F45" s="86">
        <v>130.4</v>
      </c>
      <c r="G45" s="17">
        <v>39</v>
      </c>
      <c r="H45" s="88">
        <v>222</v>
      </c>
      <c r="I45" s="89"/>
      <c r="J45" s="89"/>
      <c r="K45" s="89"/>
      <c r="L45" s="89"/>
      <c r="M45" s="90">
        <f>I45-K45</f>
        <v>0</v>
      </c>
      <c r="N45" s="4" t="str">
        <f>IF(ISERROR(K45/I45),"",K45/I45)</f>
        <v/>
      </c>
      <c r="O45" s="91">
        <f>I45/E45</f>
        <v>0</v>
      </c>
      <c r="P45" s="91">
        <f>K45/E45</f>
        <v>0</v>
      </c>
      <c r="Q45" s="79">
        <v>4</v>
      </c>
      <c r="R45" s="79">
        <v>2</v>
      </c>
      <c r="S45" s="79" t="s">
        <v>72</v>
      </c>
      <c r="T45" s="5">
        <v>154</v>
      </c>
      <c r="U45" s="9"/>
      <c r="W45" s="86">
        <f t="shared" si="39"/>
        <v>154.4</v>
      </c>
      <c r="X45" s="87">
        <f t="shared" si="39"/>
        <v>47</v>
      </c>
      <c r="Y45" s="92">
        <f t="shared" si="40"/>
        <v>222</v>
      </c>
      <c r="Z45" s="90">
        <f t="shared" si="40"/>
        <v>0</v>
      </c>
      <c r="AA45" s="90">
        <f>K45</f>
        <v>0</v>
      </c>
      <c r="AB45" s="90">
        <f t="shared" si="41"/>
        <v>0</v>
      </c>
      <c r="AC45" s="4" t="str">
        <f t="shared" si="41"/>
        <v/>
      </c>
      <c r="AD45" s="91">
        <f t="shared" si="41"/>
        <v>0</v>
      </c>
      <c r="AE45" s="79" t="str">
        <f>S45</f>
        <v>계</v>
      </c>
      <c r="AF45" s="79" t="str">
        <f>Q45&amp;"/"&amp;R45</f>
        <v>4/2</v>
      </c>
      <c r="AH45" s="20" t="str">
        <f t="shared" si="37"/>
        <v>아름7단지효성</v>
      </c>
      <c r="AI45" s="87">
        <f t="shared" si="36"/>
        <v>47</v>
      </c>
      <c r="AJ45" s="79" t="str">
        <f>IF(AI45="","",$AJ$2)</f>
        <v>A-</v>
      </c>
      <c r="AK45" s="79" t="s">
        <v>13</v>
      </c>
      <c r="AL45" s="79" t="s">
        <v>62</v>
      </c>
      <c r="AM45" s="79" t="s">
        <v>63</v>
      </c>
      <c r="AN45" s="79" t="str">
        <f>IF(AI45="","",$AN$2)</f>
        <v>C</v>
      </c>
      <c r="AO45" s="79" t="str">
        <f>IF(N45="","",IF(N45&gt;=$AO$1/100,"O","X"))</f>
        <v/>
      </c>
      <c r="AP45" s="79" t="str">
        <f>IF(I45="","",IF(I45&lt;=$AP$1,"O","X"))</f>
        <v/>
      </c>
      <c r="AQ45" s="79" t="str">
        <f>IF(O45="","",IF(O45&lt;=$AQ$1,"O","X"))</f>
        <v>O</v>
      </c>
      <c r="AR45" s="79" t="str">
        <f>IF(M45="","",IF(M45&lt;=$AR$1,"O","X"))</f>
        <v>O</v>
      </c>
      <c r="AS45" s="79" t="s">
        <v>2</v>
      </c>
      <c r="AT45" s="79" t="str">
        <f>IF(OR(F45="",AI45=""),"",IF(AND((F45&lt;=85),(AI45&gt;=15)),"O","X"))</f>
        <v>X</v>
      </c>
      <c r="AU45" s="79" t="str">
        <f>IF(C45="","",IF(C45&gt;=$AU$1,"O","X"))</f>
        <v>O</v>
      </c>
      <c r="AV45" s="79" t="str">
        <f>IF(AO45="","",IF(AND(AO45="O",AP45="O",AR45="O",AT45="O",AU45="O"),"후보","X"))</f>
        <v/>
      </c>
    </row>
    <row r="46" spans="1:48" x14ac:dyDescent="0.3">
      <c r="A46" s="9" t="s">
        <v>1381</v>
      </c>
      <c r="B46" s="10" t="s">
        <v>1654</v>
      </c>
      <c r="C46" s="88">
        <v>388</v>
      </c>
      <c r="D46" s="86">
        <v>190.5</v>
      </c>
      <c r="E46" s="87">
        <v>58</v>
      </c>
      <c r="F46" s="86">
        <v>164</v>
      </c>
      <c r="G46" s="17">
        <v>50</v>
      </c>
      <c r="H46" s="88">
        <v>90</v>
      </c>
      <c r="I46" s="89"/>
      <c r="J46" s="89"/>
      <c r="K46" s="89"/>
      <c r="L46" s="89"/>
      <c r="M46" s="90">
        <f>I46-K46</f>
        <v>0</v>
      </c>
      <c r="N46" s="4" t="str">
        <f>IF(ISERROR(K46/I46),"",K46/I46)</f>
        <v/>
      </c>
      <c r="O46" s="91">
        <f>I46/E46</f>
        <v>0</v>
      </c>
      <c r="P46" s="91">
        <f>K46/E46</f>
        <v>0</v>
      </c>
      <c r="Q46" s="79">
        <v>5</v>
      </c>
      <c r="R46" s="79">
        <v>2</v>
      </c>
      <c r="S46" s="79" t="s">
        <v>72</v>
      </c>
      <c r="T46" s="5">
        <v>190</v>
      </c>
      <c r="U46" s="9"/>
      <c r="W46" s="86">
        <f t="shared" si="39"/>
        <v>190.5</v>
      </c>
      <c r="X46" s="87">
        <f t="shared" si="39"/>
        <v>58</v>
      </c>
      <c r="Y46" s="92">
        <f t="shared" si="40"/>
        <v>90</v>
      </c>
      <c r="Z46" s="90">
        <f t="shared" si="40"/>
        <v>0</v>
      </c>
      <c r="AA46" s="90">
        <f>K46</f>
        <v>0</v>
      </c>
      <c r="AB46" s="90">
        <f t="shared" si="41"/>
        <v>0</v>
      </c>
      <c r="AC46" s="4" t="str">
        <f t="shared" si="41"/>
        <v/>
      </c>
      <c r="AD46" s="91">
        <f t="shared" si="41"/>
        <v>0</v>
      </c>
      <c r="AE46" s="79" t="str">
        <f>S46</f>
        <v>계</v>
      </c>
      <c r="AF46" s="79" t="str">
        <f>Q46&amp;"/"&amp;R46</f>
        <v>5/2</v>
      </c>
      <c r="AH46" s="20" t="str">
        <f t="shared" si="37"/>
        <v>아름7단지효성</v>
      </c>
      <c r="AI46" s="87">
        <f t="shared" si="36"/>
        <v>58</v>
      </c>
      <c r="AJ46" s="79" t="str">
        <f>IF(AI46="","",$AJ$2)</f>
        <v>A-</v>
      </c>
      <c r="AK46" s="79" t="s">
        <v>13</v>
      </c>
      <c r="AL46" s="79" t="s">
        <v>62</v>
      </c>
      <c r="AM46" s="79" t="s">
        <v>63</v>
      </c>
      <c r="AN46" s="79" t="str">
        <f>IF(AI46="","",$AN$2)</f>
        <v>C</v>
      </c>
      <c r="AO46" s="79" t="str">
        <f>IF(N46="","",IF(N46&gt;=$AO$1/100,"O","X"))</f>
        <v/>
      </c>
      <c r="AP46" s="79" t="str">
        <f>IF(I46="","",IF(I46&lt;=$AP$1,"O","X"))</f>
        <v/>
      </c>
      <c r="AQ46" s="79" t="str">
        <f>IF(O46="","",IF(O46&lt;=$AQ$1,"O","X"))</f>
        <v>O</v>
      </c>
      <c r="AR46" s="79" t="str">
        <f>IF(M46="","",IF(M46&lt;=$AR$1,"O","X"))</f>
        <v>O</v>
      </c>
      <c r="AS46" s="79" t="s">
        <v>2</v>
      </c>
      <c r="AT46" s="79" t="str">
        <f>IF(OR(F46="",AI46=""),"",IF(AND((F46&lt;=85),(AI46&gt;=15)),"O","X"))</f>
        <v>X</v>
      </c>
      <c r="AU46" s="79" t="str">
        <f>IF(C46="","",IF(C46&gt;=$AU$1,"O","X"))</f>
        <v>O</v>
      </c>
      <c r="AV46" s="79" t="str">
        <f>IF(AO46="","",IF(AND(AO46="O",AP46="O",AR46="O",AT46="O",AU46="O"),"후보","X"))</f>
        <v/>
      </c>
    </row>
    <row r="47" spans="1:48" x14ac:dyDescent="0.3">
      <c r="A47" s="9"/>
      <c r="B47" s="79"/>
      <c r="C47" s="6"/>
      <c r="D47" s="9"/>
      <c r="E47" s="14"/>
      <c r="F47" s="86"/>
      <c r="G47" s="9"/>
      <c r="H47" s="9"/>
      <c r="I47" s="9"/>
      <c r="J47" s="9"/>
      <c r="K47" s="9"/>
      <c r="L47" s="9"/>
      <c r="M47" s="9"/>
      <c r="N47" s="9"/>
      <c r="O47" s="91"/>
      <c r="P47" s="91"/>
      <c r="Q47" s="87"/>
      <c r="R47" s="87"/>
      <c r="S47" s="9"/>
      <c r="T47" s="47"/>
      <c r="U47" s="9"/>
      <c r="W47" s="67" t="str">
        <f>$A$4&amp;" "&amp;A48&amp;"("&amp;B48&amp;","&amp;C48&amp;"^)"</f>
        <v>이매동 이매청구('92.08.,710^)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37"/>
        <v/>
      </c>
      <c r="AI47" s="106" t="str">
        <f t="shared" si="36"/>
        <v/>
      </c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</row>
    <row r="48" spans="1:48" x14ac:dyDescent="0.3">
      <c r="A48" s="9" t="s">
        <v>1385</v>
      </c>
      <c r="B48" s="10" t="s">
        <v>1679</v>
      </c>
      <c r="C48" s="88">
        <v>710</v>
      </c>
      <c r="D48" s="86">
        <v>80.099999999999994</v>
      </c>
      <c r="E48" s="87">
        <v>24</v>
      </c>
      <c r="F48" s="86">
        <v>59.9</v>
      </c>
      <c r="G48" s="17">
        <v>18</v>
      </c>
      <c r="H48" s="88">
        <v>130</v>
      </c>
      <c r="I48" s="89">
        <v>119500</v>
      </c>
      <c r="J48" s="89" t="s">
        <v>80</v>
      </c>
      <c r="K48" s="89">
        <v>58000</v>
      </c>
      <c r="L48" s="89" t="s">
        <v>78</v>
      </c>
      <c r="M48" s="90">
        <f t="shared" ref="M48:M55" si="42">I48-K48</f>
        <v>61500</v>
      </c>
      <c r="N48" s="4">
        <f t="shared" ref="N48:N55" si="43">IF(ISERROR(K48/I48),"",K48/I48)</f>
        <v>0.48535564853556484</v>
      </c>
      <c r="O48" s="91">
        <f t="shared" ref="O48:O55" si="44">I48/E48</f>
        <v>4979.166666666667</v>
      </c>
      <c r="P48" s="91">
        <f t="shared" ref="P48:P55" si="45">K48/E48</f>
        <v>2416.6666666666665</v>
      </c>
      <c r="Q48" s="79">
        <v>3</v>
      </c>
      <c r="R48" s="79">
        <v>1</v>
      </c>
      <c r="S48" s="79" t="s">
        <v>61</v>
      </c>
      <c r="T48" s="5">
        <v>80</v>
      </c>
      <c r="U48" s="9"/>
      <c r="W48" s="86">
        <f t="shared" ref="W48:X55" si="46">D48</f>
        <v>80.099999999999994</v>
      </c>
      <c r="X48" s="87">
        <f t="shared" si="46"/>
        <v>24</v>
      </c>
      <c r="Y48" s="92">
        <f t="shared" ref="Y48:Z55" si="47">H48</f>
        <v>130</v>
      </c>
      <c r="Z48" s="90">
        <f t="shared" si="47"/>
        <v>119500</v>
      </c>
      <c r="AA48" s="90">
        <f t="shared" ref="AA48:AA55" si="48">K48</f>
        <v>58000</v>
      </c>
      <c r="AB48" s="90">
        <f t="shared" ref="AB48:AD55" si="49">M48</f>
        <v>61500</v>
      </c>
      <c r="AC48" s="4">
        <f t="shared" si="49"/>
        <v>0.48535564853556484</v>
      </c>
      <c r="AD48" s="91">
        <f t="shared" si="49"/>
        <v>4979.166666666667</v>
      </c>
      <c r="AE48" s="79" t="str">
        <f t="shared" ref="AE48:AE55" si="50">S48</f>
        <v>복</v>
      </c>
      <c r="AF48" s="79" t="str">
        <f t="shared" ref="AF48:AF55" si="51">Q48&amp;"/"&amp;R48</f>
        <v>3/1</v>
      </c>
      <c r="AH48" s="20" t="str">
        <f t="shared" si="37"/>
        <v>이매청구</v>
      </c>
      <c r="AI48" s="87">
        <f t="shared" si="36"/>
        <v>24</v>
      </c>
      <c r="AJ48" s="79" t="str">
        <f t="shared" ref="AJ48:AJ55" si="52">IF(AI48="","",$AJ$2)</f>
        <v>A-</v>
      </c>
      <c r="AK48" s="79" t="s">
        <v>13</v>
      </c>
      <c r="AL48" s="79" t="s">
        <v>62</v>
      </c>
      <c r="AM48" s="79" t="s">
        <v>63</v>
      </c>
      <c r="AN48" s="79" t="str">
        <f t="shared" ref="AN48:AN55" si="53">IF(AI48="","",$AN$2)</f>
        <v>C</v>
      </c>
      <c r="AO48" s="79" t="str">
        <f t="shared" ref="AO48:AO55" si="54">IF(N48="","",IF(N48&gt;=$AO$1/100,"O","X"))</f>
        <v>X</v>
      </c>
      <c r="AP48" s="79" t="str">
        <f t="shared" ref="AP48:AP55" si="55">IF(I48="","",IF(I48&lt;=$AP$1,"O","X"))</f>
        <v>X</v>
      </c>
      <c r="AQ48" s="79" t="str">
        <f t="shared" ref="AQ48:AQ55" si="56">IF(O48="","",IF(O48&lt;=$AQ$1,"O","X"))</f>
        <v>X</v>
      </c>
      <c r="AR48" s="79" t="str">
        <f t="shared" ref="AR48:AR55" si="57">IF(M48="","",IF(M48&lt;=$AR$1,"O","X"))</f>
        <v>X</v>
      </c>
      <c r="AS48" s="79" t="s">
        <v>2</v>
      </c>
      <c r="AT48" s="79" t="str">
        <f t="shared" ref="AT48:AT55" si="58">IF(OR(F48="",AI48=""),"",IF(AND((F48&lt;=85),(AI48&gt;=15)),"O","X"))</f>
        <v>O</v>
      </c>
      <c r="AU48" s="79" t="str">
        <f t="shared" ref="AU48:AU55" si="59">IF(C48="","",IF(C48&gt;=$AU$1,"O","X"))</f>
        <v>O</v>
      </c>
      <c r="AV48" s="79" t="str">
        <f t="shared" ref="AV48:AV55" si="60">IF(AO48="","",IF(AND(AO48="O",AP48="O",AR48="O",AT48="O",AU48="O"),"후보","X"))</f>
        <v>X</v>
      </c>
    </row>
    <row r="49" spans="1:48" x14ac:dyDescent="0.3">
      <c r="A49" s="9" t="s">
        <v>1385</v>
      </c>
      <c r="B49" s="10" t="s">
        <v>1679</v>
      </c>
      <c r="C49" s="88">
        <v>710</v>
      </c>
      <c r="D49" s="86">
        <v>106.8</v>
      </c>
      <c r="E49" s="87">
        <v>32</v>
      </c>
      <c r="F49" s="86">
        <v>85</v>
      </c>
      <c r="G49" s="17">
        <v>26</v>
      </c>
      <c r="H49" s="88">
        <v>232</v>
      </c>
      <c r="I49" s="89">
        <v>165000</v>
      </c>
      <c r="J49" s="89" t="s">
        <v>82</v>
      </c>
      <c r="K49" s="89">
        <v>70000</v>
      </c>
      <c r="L49" s="89" t="s">
        <v>79</v>
      </c>
      <c r="M49" s="90">
        <f t="shared" si="42"/>
        <v>95000</v>
      </c>
      <c r="N49" s="4">
        <f t="shared" si="43"/>
        <v>0.42424242424242425</v>
      </c>
      <c r="O49" s="91">
        <f t="shared" si="44"/>
        <v>5156.25</v>
      </c>
      <c r="P49" s="91">
        <f t="shared" si="45"/>
        <v>2187.5</v>
      </c>
      <c r="Q49" s="79">
        <v>3</v>
      </c>
      <c r="R49" s="79">
        <v>2</v>
      </c>
      <c r="S49" s="79" t="s">
        <v>72</v>
      </c>
      <c r="T49" s="5">
        <v>106</v>
      </c>
      <c r="U49" s="9"/>
      <c r="W49" s="86">
        <f t="shared" si="46"/>
        <v>106.8</v>
      </c>
      <c r="X49" s="87">
        <f t="shared" si="46"/>
        <v>32</v>
      </c>
      <c r="Y49" s="92">
        <f t="shared" si="47"/>
        <v>232</v>
      </c>
      <c r="Z49" s="90">
        <f t="shared" si="47"/>
        <v>165000</v>
      </c>
      <c r="AA49" s="90">
        <f t="shared" si="48"/>
        <v>70000</v>
      </c>
      <c r="AB49" s="90">
        <f t="shared" si="49"/>
        <v>95000</v>
      </c>
      <c r="AC49" s="4">
        <f t="shared" si="49"/>
        <v>0.42424242424242425</v>
      </c>
      <c r="AD49" s="91">
        <f t="shared" si="49"/>
        <v>5156.25</v>
      </c>
      <c r="AE49" s="79" t="str">
        <f t="shared" si="50"/>
        <v>계</v>
      </c>
      <c r="AF49" s="79" t="str">
        <f t="shared" si="51"/>
        <v>3/2</v>
      </c>
      <c r="AH49" s="20" t="str">
        <f t="shared" si="37"/>
        <v>이매청구</v>
      </c>
      <c r="AI49" s="87">
        <f t="shared" si="36"/>
        <v>32</v>
      </c>
      <c r="AJ49" s="79" t="str">
        <f t="shared" si="52"/>
        <v>A-</v>
      </c>
      <c r="AK49" s="79" t="s">
        <v>13</v>
      </c>
      <c r="AL49" s="79" t="s">
        <v>62</v>
      </c>
      <c r="AM49" s="79" t="s">
        <v>63</v>
      </c>
      <c r="AN49" s="79" t="str">
        <f t="shared" si="53"/>
        <v>C</v>
      </c>
      <c r="AO49" s="79" t="str">
        <f t="shared" si="54"/>
        <v>X</v>
      </c>
      <c r="AP49" s="79" t="str">
        <f t="shared" si="55"/>
        <v>X</v>
      </c>
      <c r="AQ49" s="79" t="str">
        <f t="shared" si="56"/>
        <v>X</v>
      </c>
      <c r="AR49" s="79" t="str">
        <f t="shared" si="57"/>
        <v>X</v>
      </c>
      <c r="AS49" s="79" t="s">
        <v>2</v>
      </c>
      <c r="AT49" s="79" t="str">
        <f t="shared" si="58"/>
        <v>O</v>
      </c>
      <c r="AU49" s="79" t="str">
        <f t="shared" si="59"/>
        <v>O</v>
      </c>
      <c r="AV49" s="79" t="str">
        <f t="shared" si="60"/>
        <v>X</v>
      </c>
    </row>
    <row r="50" spans="1:48" x14ac:dyDescent="0.3">
      <c r="A50" s="9" t="s">
        <v>1385</v>
      </c>
      <c r="B50" s="10" t="s">
        <v>1679</v>
      </c>
      <c r="C50" s="88">
        <v>710</v>
      </c>
      <c r="D50" s="86">
        <v>110.5</v>
      </c>
      <c r="E50" s="87">
        <v>33</v>
      </c>
      <c r="F50" s="86">
        <v>92.5</v>
      </c>
      <c r="G50" s="17">
        <v>28</v>
      </c>
      <c r="H50" s="88">
        <v>2</v>
      </c>
      <c r="I50" s="89"/>
      <c r="J50" s="89"/>
      <c r="K50" s="89"/>
      <c r="L50" s="89"/>
      <c r="M50" s="90">
        <f t="shared" si="42"/>
        <v>0</v>
      </c>
      <c r="N50" s="4" t="str">
        <f t="shared" si="43"/>
        <v/>
      </c>
      <c r="O50" s="91">
        <f t="shared" si="44"/>
        <v>0</v>
      </c>
      <c r="P50" s="91">
        <f t="shared" si="45"/>
        <v>0</v>
      </c>
      <c r="Q50" s="79">
        <v>3</v>
      </c>
      <c r="R50" s="79">
        <v>2</v>
      </c>
      <c r="S50" s="79" t="s">
        <v>72</v>
      </c>
      <c r="T50" s="5">
        <v>110</v>
      </c>
      <c r="U50" s="9"/>
      <c r="W50" s="86">
        <f t="shared" si="46"/>
        <v>110.5</v>
      </c>
      <c r="X50" s="87">
        <f t="shared" si="46"/>
        <v>33</v>
      </c>
      <c r="Y50" s="92">
        <f t="shared" si="47"/>
        <v>2</v>
      </c>
      <c r="Z50" s="90">
        <f t="shared" si="47"/>
        <v>0</v>
      </c>
      <c r="AA50" s="90">
        <f t="shared" si="48"/>
        <v>0</v>
      </c>
      <c r="AB50" s="90">
        <f t="shared" si="49"/>
        <v>0</v>
      </c>
      <c r="AC50" s="4" t="str">
        <f t="shared" si="49"/>
        <v/>
      </c>
      <c r="AD50" s="91">
        <f t="shared" si="49"/>
        <v>0</v>
      </c>
      <c r="AE50" s="79" t="str">
        <f t="shared" si="50"/>
        <v>계</v>
      </c>
      <c r="AF50" s="79" t="str">
        <f t="shared" si="51"/>
        <v>3/2</v>
      </c>
      <c r="AH50" s="20" t="str">
        <f t="shared" si="37"/>
        <v>이매청구</v>
      </c>
      <c r="AI50" s="87">
        <f t="shared" si="36"/>
        <v>33</v>
      </c>
      <c r="AJ50" s="79" t="str">
        <f t="shared" si="52"/>
        <v>A-</v>
      </c>
      <c r="AK50" s="79" t="s">
        <v>13</v>
      </c>
      <c r="AL50" s="79" t="s">
        <v>62</v>
      </c>
      <c r="AM50" s="79" t="s">
        <v>63</v>
      </c>
      <c r="AN50" s="79" t="str">
        <f t="shared" si="53"/>
        <v>C</v>
      </c>
      <c r="AO50" s="79" t="str">
        <f t="shared" si="54"/>
        <v/>
      </c>
      <c r="AP50" s="79" t="str">
        <f t="shared" si="55"/>
        <v/>
      </c>
      <c r="AQ50" s="79" t="str">
        <f t="shared" si="56"/>
        <v>O</v>
      </c>
      <c r="AR50" s="79" t="str">
        <f t="shared" si="57"/>
        <v>O</v>
      </c>
      <c r="AS50" s="79" t="s">
        <v>2</v>
      </c>
      <c r="AT50" s="79" t="str">
        <f t="shared" si="58"/>
        <v>X</v>
      </c>
      <c r="AU50" s="79" t="str">
        <f t="shared" si="59"/>
        <v>O</v>
      </c>
      <c r="AV50" s="79" t="str">
        <f t="shared" si="60"/>
        <v/>
      </c>
    </row>
    <row r="51" spans="1:48" x14ac:dyDescent="0.3">
      <c r="A51" s="9" t="s">
        <v>1385</v>
      </c>
      <c r="B51" s="10" t="s">
        <v>1679</v>
      </c>
      <c r="C51" s="88">
        <v>710</v>
      </c>
      <c r="D51" s="86">
        <v>121.7</v>
      </c>
      <c r="E51" s="87">
        <v>37</v>
      </c>
      <c r="F51" s="86">
        <v>101.9</v>
      </c>
      <c r="G51" s="17">
        <v>31</v>
      </c>
      <c r="H51" s="88">
        <v>62</v>
      </c>
      <c r="I51" s="89">
        <v>160000</v>
      </c>
      <c r="J51" s="89" t="s">
        <v>69</v>
      </c>
      <c r="K51" s="89"/>
      <c r="L51" s="89"/>
      <c r="M51" s="90">
        <f t="shared" si="42"/>
        <v>160000</v>
      </c>
      <c r="N51" s="4">
        <f t="shared" si="43"/>
        <v>0</v>
      </c>
      <c r="O51" s="91">
        <f t="shared" si="44"/>
        <v>4324.3243243243242</v>
      </c>
      <c r="P51" s="91">
        <f t="shared" si="45"/>
        <v>0</v>
      </c>
      <c r="Q51" s="79">
        <v>4</v>
      </c>
      <c r="R51" s="79">
        <v>2</v>
      </c>
      <c r="S51" s="79" t="s">
        <v>72</v>
      </c>
      <c r="T51" s="5">
        <v>121</v>
      </c>
      <c r="U51" s="9"/>
      <c r="W51" s="86">
        <f t="shared" si="46"/>
        <v>121.7</v>
      </c>
      <c r="X51" s="87">
        <f t="shared" si="46"/>
        <v>37</v>
      </c>
      <c r="Y51" s="92">
        <f t="shared" si="47"/>
        <v>62</v>
      </c>
      <c r="Z51" s="90">
        <f t="shared" si="47"/>
        <v>160000</v>
      </c>
      <c r="AA51" s="90">
        <f t="shared" si="48"/>
        <v>0</v>
      </c>
      <c r="AB51" s="90">
        <f t="shared" si="49"/>
        <v>160000</v>
      </c>
      <c r="AC51" s="4">
        <f t="shared" si="49"/>
        <v>0</v>
      </c>
      <c r="AD51" s="91">
        <f t="shared" si="49"/>
        <v>4324.3243243243242</v>
      </c>
      <c r="AE51" s="79" t="str">
        <f t="shared" si="50"/>
        <v>계</v>
      </c>
      <c r="AF51" s="79" t="str">
        <f t="shared" si="51"/>
        <v>4/2</v>
      </c>
      <c r="AH51" s="20" t="str">
        <f t="shared" si="37"/>
        <v>이매청구</v>
      </c>
      <c r="AI51" s="87">
        <f t="shared" si="36"/>
        <v>37</v>
      </c>
      <c r="AJ51" s="79" t="str">
        <f t="shared" si="52"/>
        <v>A-</v>
      </c>
      <c r="AK51" s="79" t="s">
        <v>13</v>
      </c>
      <c r="AL51" s="79" t="s">
        <v>62</v>
      </c>
      <c r="AM51" s="79" t="s">
        <v>63</v>
      </c>
      <c r="AN51" s="79" t="str">
        <f t="shared" si="53"/>
        <v>C</v>
      </c>
      <c r="AO51" s="79" t="str">
        <f t="shared" si="54"/>
        <v>X</v>
      </c>
      <c r="AP51" s="79" t="str">
        <f t="shared" si="55"/>
        <v>X</v>
      </c>
      <c r="AQ51" s="79" t="str">
        <f t="shared" si="56"/>
        <v>X</v>
      </c>
      <c r="AR51" s="79" t="str">
        <f t="shared" si="57"/>
        <v>X</v>
      </c>
      <c r="AS51" s="79" t="s">
        <v>2</v>
      </c>
      <c r="AT51" s="79" t="str">
        <f t="shared" si="58"/>
        <v>X</v>
      </c>
      <c r="AU51" s="79" t="str">
        <f t="shared" si="59"/>
        <v>O</v>
      </c>
      <c r="AV51" s="79" t="str">
        <f t="shared" si="60"/>
        <v>X</v>
      </c>
    </row>
    <row r="52" spans="1:48" x14ac:dyDescent="0.3">
      <c r="A52" s="9" t="s">
        <v>1385</v>
      </c>
      <c r="B52" s="10" t="s">
        <v>1679</v>
      </c>
      <c r="C52" s="88">
        <v>710</v>
      </c>
      <c r="D52" s="86">
        <v>142.69999999999999</v>
      </c>
      <c r="E52" s="87">
        <v>43</v>
      </c>
      <c r="F52" s="86">
        <v>122.3</v>
      </c>
      <c r="G52" s="17">
        <v>37</v>
      </c>
      <c r="H52" s="88">
        <v>6</v>
      </c>
      <c r="I52" s="89"/>
      <c r="J52" s="89"/>
      <c r="K52" s="89"/>
      <c r="L52" s="89"/>
      <c r="M52" s="90">
        <f t="shared" si="42"/>
        <v>0</v>
      </c>
      <c r="N52" s="4" t="str">
        <f t="shared" si="43"/>
        <v/>
      </c>
      <c r="O52" s="91">
        <f t="shared" si="44"/>
        <v>0</v>
      </c>
      <c r="P52" s="91">
        <f t="shared" si="45"/>
        <v>0</v>
      </c>
      <c r="Q52" s="79">
        <v>4</v>
      </c>
      <c r="R52" s="79">
        <v>2</v>
      </c>
      <c r="S52" s="79" t="s">
        <v>72</v>
      </c>
      <c r="T52" s="5">
        <v>142</v>
      </c>
      <c r="U52" s="9"/>
      <c r="W52" s="86">
        <f t="shared" si="46"/>
        <v>142.69999999999999</v>
      </c>
      <c r="X52" s="87">
        <f t="shared" si="46"/>
        <v>43</v>
      </c>
      <c r="Y52" s="92">
        <f t="shared" si="47"/>
        <v>6</v>
      </c>
      <c r="Z52" s="90">
        <f t="shared" si="47"/>
        <v>0</v>
      </c>
      <c r="AA52" s="90">
        <f t="shared" si="48"/>
        <v>0</v>
      </c>
      <c r="AB52" s="90">
        <f t="shared" si="49"/>
        <v>0</v>
      </c>
      <c r="AC52" s="4" t="str">
        <f t="shared" si="49"/>
        <v/>
      </c>
      <c r="AD52" s="91">
        <f t="shared" si="49"/>
        <v>0</v>
      </c>
      <c r="AE52" s="79" t="str">
        <f t="shared" si="50"/>
        <v>계</v>
      </c>
      <c r="AF52" s="79" t="str">
        <f t="shared" si="51"/>
        <v>4/2</v>
      </c>
      <c r="AH52" s="20" t="str">
        <f t="shared" si="37"/>
        <v>이매청구</v>
      </c>
      <c r="AI52" s="87">
        <f t="shared" si="36"/>
        <v>43</v>
      </c>
      <c r="AJ52" s="79" t="str">
        <f t="shared" si="52"/>
        <v>A-</v>
      </c>
      <c r="AK52" s="79" t="s">
        <v>13</v>
      </c>
      <c r="AL52" s="79" t="s">
        <v>62</v>
      </c>
      <c r="AM52" s="79" t="s">
        <v>63</v>
      </c>
      <c r="AN52" s="79" t="str">
        <f t="shared" si="53"/>
        <v>C</v>
      </c>
      <c r="AO52" s="79" t="str">
        <f t="shared" si="54"/>
        <v/>
      </c>
      <c r="AP52" s="79" t="str">
        <f t="shared" si="55"/>
        <v/>
      </c>
      <c r="AQ52" s="79" t="str">
        <f t="shared" si="56"/>
        <v>O</v>
      </c>
      <c r="AR52" s="79" t="str">
        <f t="shared" si="57"/>
        <v>O</v>
      </c>
      <c r="AS52" s="79" t="s">
        <v>2</v>
      </c>
      <c r="AT52" s="79" t="str">
        <f t="shared" si="58"/>
        <v>X</v>
      </c>
      <c r="AU52" s="79" t="str">
        <f t="shared" si="59"/>
        <v>O</v>
      </c>
      <c r="AV52" s="79" t="str">
        <f t="shared" si="60"/>
        <v/>
      </c>
    </row>
    <row r="53" spans="1:48" x14ac:dyDescent="0.3">
      <c r="A53" s="9" t="s">
        <v>1385</v>
      </c>
      <c r="B53" s="10" t="s">
        <v>1679</v>
      </c>
      <c r="C53" s="88">
        <v>710</v>
      </c>
      <c r="D53" s="86">
        <v>155.4</v>
      </c>
      <c r="E53" s="87">
        <v>47</v>
      </c>
      <c r="F53" s="86">
        <v>133.19999999999999</v>
      </c>
      <c r="G53" s="17">
        <v>40</v>
      </c>
      <c r="H53" s="88">
        <v>212</v>
      </c>
      <c r="I53" s="89">
        <v>220000</v>
      </c>
      <c r="J53" s="89" t="s">
        <v>83</v>
      </c>
      <c r="K53" s="89">
        <v>95000</v>
      </c>
      <c r="L53" s="89" t="s">
        <v>64</v>
      </c>
      <c r="M53" s="90">
        <f t="shared" si="42"/>
        <v>125000</v>
      </c>
      <c r="N53" s="4">
        <f t="shared" si="43"/>
        <v>0.43181818181818182</v>
      </c>
      <c r="O53" s="91">
        <f t="shared" si="44"/>
        <v>4680.8510638297876</v>
      </c>
      <c r="P53" s="91">
        <f t="shared" si="45"/>
        <v>2021.2765957446809</v>
      </c>
      <c r="Q53" s="79">
        <v>4</v>
      </c>
      <c r="R53" s="79">
        <v>2</v>
      </c>
      <c r="S53" s="79" t="s">
        <v>72</v>
      </c>
      <c r="T53" s="5">
        <v>155</v>
      </c>
      <c r="U53" s="9"/>
      <c r="W53" s="86">
        <f t="shared" si="46"/>
        <v>155.4</v>
      </c>
      <c r="X53" s="87">
        <f t="shared" si="46"/>
        <v>47</v>
      </c>
      <c r="Y53" s="92">
        <f t="shared" si="47"/>
        <v>212</v>
      </c>
      <c r="Z53" s="90">
        <f t="shared" si="47"/>
        <v>220000</v>
      </c>
      <c r="AA53" s="90">
        <f t="shared" si="48"/>
        <v>95000</v>
      </c>
      <c r="AB53" s="90">
        <f t="shared" si="49"/>
        <v>125000</v>
      </c>
      <c r="AC53" s="4">
        <f t="shared" si="49"/>
        <v>0.43181818181818182</v>
      </c>
      <c r="AD53" s="91">
        <f t="shared" si="49"/>
        <v>4680.8510638297876</v>
      </c>
      <c r="AE53" s="79" t="str">
        <f t="shared" si="50"/>
        <v>계</v>
      </c>
      <c r="AF53" s="79" t="str">
        <f t="shared" si="51"/>
        <v>4/2</v>
      </c>
      <c r="AH53" s="20" t="str">
        <f t="shared" si="37"/>
        <v>이매청구</v>
      </c>
      <c r="AI53" s="87">
        <f t="shared" si="36"/>
        <v>47</v>
      </c>
      <c r="AJ53" s="79" t="str">
        <f t="shared" si="52"/>
        <v>A-</v>
      </c>
      <c r="AK53" s="79" t="s">
        <v>13</v>
      </c>
      <c r="AL53" s="79" t="s">
        <v>62</v>
      </c>
      <c r="AM53" s="79" t="s">
        <v>63</v>
      </c>
      <c r="AN53" s="79" t="str">
        <f t="shared" si="53"/>
        <v>C</v>
      </c>
      <c r="AO53" s="79" t="str">
        <f t="shared" si="54"/>
        <v>X</v>
      </c>
      <c r="AP53" s="79" t="str">
        <f t="shared" si="55"/>
        <v>X</v>
      </c>
      <c r="AQ53" s="79" t="str">
        <f t="shared" si="56"/>
        <v>X</v>
      </c>
      <c r="AR53" s="79" t="str">
        <f t="shared" si="57"/>
        <v>X</v>
      </c>
      <c r="AS53" s="79" t="s">
        <v>2</v>
      </c>
      <c r="AT53" s="79" t="str">
        <f t="shared" si="58"/>
        <v>X</v>
      </c>
      <c r="AU53" s="79" t="str">
        <f t="shared" si="59"/>
        <v>O</v>
      </c>
      <c r="AV53" s="79" t="str">
        <f t="shared" si="60"/>
        <v>X</v>
      </c>
    </row>
    <row r="54" spans="1:48" x14ac:dyDescent="0.3">
      <c r="A54" s="9" t="s">
        <v>1385</v>
      </c>
      <c r="B54" s="10" t="s">
        <v>1679</v>
      </c>
      <c r="C54" s="88">
        <v>710</v>
      </c>
      <c r="D54" s="86">
        <v>216.6</v>
      </c>
      <c r="E54" s="87">
        <v>66</v>
      </c>
      <c r="F54" s="86">
        <v>190.5</v>
      </c>
      <c r="G54" s="17">
        <v>58</v>
      </c>
      <c r="H54" s="88">
        <v>2</v>
      </c>
      <c r="I54" s="89"/>
      <c r="J54" s="89"/>
      <c r="K54" s="89"/>
      <c r="L54" s="89"/>
      <c r="M54" s="90">
        <f t="shared" si="42"/>
        <v>0</v>
      </c>
      <c r="N54" s="4" t="str">
        <f t="shared" si="43"/>
        <v/>
      </c>
      <c r="O54" s="91">
        <f t="shared" si="44"/>
        <v>0</v>
      </c>
      <c r="P54" s="91">
        <f t="shared" si="45"/>
        <v>0</v>
      </c>
      <c r="Q54" s="79">
        <v>5</v>
      </c>
      <c r="R54" s="79">
        <v>2</v>
      </c>
      <c r="S54" s="79" t="s">
        <v>72</v>
      </c>
      <c r="T54" s="5">
        <v>216</v>
      </c>
      <c r="U54" s="9"/>
      <c r="W54" s="86">
        <f t="shared" si="46"/>
        <v>216.6</v>
      </c>
      <c r="X54" s="87">
        <f t="shared" si="46"/>
        <v>66</v>
      </c>
      <c r="Y54" s="92">
        <f t="shared" si="47"/>
        <v>2</v>
      </c>
      <c r="Z54" s="90">
        <f t="shared" si="47"/>
        <v>0</v>
      </c>
      <c r="AA54" s="90">
        <f t="shared" si="48"/>
        <v>0</v>
      </c>
      <c r="AB54" s="90">
        <f t="shared" si="49"/>
        <v>0</v>
      </c>
      <c r="AC54" s="4" t="str">
        <f t="shared" si="49"/>
        <v/>
      </c>
      <c r="AD54" s="91">
        <f t="shared" si="49"/>
        <v>0</v>
      </c>
      <c r="AE54" s="79" t="str">
        <f t="shared" si="50"/>
        <v>계</v>
      </c>
      <c r="AF54" s="79" t="str">
        <f t="shared" si="51"/>
        <v>5/2</v>
      </c>
      <c r="AH54" s="20" t="str">
        <f t="shared" si="37"/>
        <v>이매청구</v>
      </c>
      <c r="AI54" s="87">
        <f t="shared" si="36"/>
        <v>66</v>
      </c>
      <c r="AJ54" s="79" t="str">
        <f t="shared" si="52"/>
        <v>A-</v>
      </c>
      <c r="AK54" s="79" t="s">
        <v>13</v>
      </c>
      <c r="AL54" s="79" t="s">
        <v>62</v>
      </c>
      <c r="AM54" s="79" t="s">
        <v>63</v>
      </c>
      <c r="AN54" s="79" t="str">
        <f t="shared" si="53"/>
        <v>C</v>
      </c>
      <c r="AO54" s="79" t="str">
        <f t="shared" si="54"/>
        <v/>
      </c>
      <c r="AP54" s="79" t="str">
        <f t="shared" si="55"/>
        <v/>
      </c>
      <c r="AQ54" s="79" t="str">
        <f t="shared" si="56"/>
        <v>O</v>
      </c>
      <c r="AR54" s="79" t="str">
        <f t="shared" si="57"/>
        <v>O</v>
      </c>
      <c r="AS54" s="79" t="s">
        <v>2</v>
      </c>
      <c r="AT54" s="79" t="str">
        <f t="shared" si="58"/>
        <v>X</v>
      </c>
      <c r="AU54" s="79" t="str">
        <f t="shared" si="59"/>
        <v>O</v>
      </c>
      <c r="AV54" s="79" t="str">
        <f t="shared" si="60"/>
        <v/>
      </c>
    </row>
    <row r="55" spans="1:48" x14ac:dyDescent="0.3">
      <c r="A55" s="9" t="s">
        <v>1385</v>
      </c>
      <c r="B55" s="10" t="s">
        <v>1679</v>
      </c>
      <c r="C55" s="88">
        <v>710</v>
      </c>
      <c r="D55" s="86">
        <v>221.8</v>
      </c>
      <c r="E55" s="87">
        <v>67</v>
      </c>
      <c r="F55" s="86">
        <v>195</v>
      </c>
      <c r="G55" s="17">
        <v>59</v>
      </c>
      <c r="H55" s="88">
        <v>64</v>
      </c>
      <c r="I55" s="89">
        <v>250000</v>
      </c>
      <c r="J55" s="89" t="s">
        <v>68</v>
      </c>
      <c r="K55" s="89">
        <v>120000</v>
      </c>
      <c r="L55" s="89" t="s">
        <v>66</v>
      </c>
      <c r="M55" s="90">
        <f t="shared" si="42"/>
        <v>130000</v>
      </c>
      <c r="N55" s="4">
        <f t="shared" si="43"/>
        <v>0.48</v>
      </c>
      <c r="O55" s="91">
        <f t="shared" si="44"/>
        <v>3731.3432835820895</v>
      </c>
      <c r="P55" s="91">
        <f t="shared" si="45"/>
        <v>1791.044776119403</v>
      </c>
      <c r="Q55" s="79">
        <v>5</v>
      </c>
      <c r="R55" s="79">
        <v>2</v>
      </c>
      <c r="S55" s="79" t="s">
        <v>72</v>
      </c>
      <c r="T55" s="5">
        <v>221</v>
      </c>
      <c r="U55" s="9"/>
      <c r="W55" s="86">
        <f t="shared" si="46"/>
        <v>221.8</v>
      </c>
      <c r="X55" s="87">
        <f t="shared" si="46"/>
        <v>67</v>
      </c>
      <c r="Y55" s="92">
        <f t="shared" si="47"/>
        <v>64</v>
      </c>
      <c r="Z55" s="90">
        <f t="shared" si="47"/>
        <v>250000</v>
      </c>
      <c r="AA55" s="90">
        <f t="shared" si="48"/>
        <v>120000</v>
      </c>
      <c r="AB55" s="90">
        <f t="shared" si="49"/>
        <v>130000</v>
      </c>
      <c r="AC55" s="4">
        <f t="shared" si="49"/>
        <v>0.48</v>
      </c>
      <c r="AD55" s="91">
        <f t="shared" si="49"/>
        <v>3731.3432835820895</v>
      </c>
      <c r="AE55" s="79" t="str">
        <f t="shared" si="50"/>
        <v>계</v>
      </c>
      <c r="AF55" s="79" t="str">
        <f t="shared" si="51"/>
        <v>5/2</v>
      </c>
      <c r="AH55" s="20" t="str">
        <f t="shared" si="37"/>
        <v>이매청구</v>
      </c>
      <c r="AI55" s="87">
        <f t="shared" si="36"/>
        <v>67</v>
      </c>
      <c r="AJ55" s="79" t="str">
        <f t="shared" si="52"/>
        <v>A-</v>
      </c>
      <c r="AK55" s="79" t="s">
        <v>13</v>
      </c>
      <c r="AL55" s="79" t="s">
        <v>62</v>
      </c>
      <c r="AM55" s="79" t="s">
        <v>63</v>
      </c>
      <c r="AN55" s="79" t="str">
        <f t="shared" si="53"/>
        <v>C</v>
      </c>
      <c r="AO55" s="79" t="str">
        <f t="shared" si="54"/>
        <v>X</v>
      </c>
      <c r="AP55" s="79" t="str">
        <f t="shared" si="55"/>
        <v>X</v>
      </c>
      <c r="AQ55" s="79" t="str">
        <f t="shared" si="56"/>
        <v>X</v>
      </c>
      <c r="AR55" s="79" t="str">
        <f t="shared" si="57"/>
        <v>X</v>
      </c>
      <c r="AS55" s="79" t="s">
        <v>2</v>
      </c>
      <c r="AT55" s="79" t="str">
        <f t="shared" si="58"/>
        <v>X</v>
      </c>
      <c r="AU55" s="79" t="str">
        <f t="shared" si="59"/>
        <v>O</v>
      </c>
      <c r="AV55" s="79" t="str">
        <f t="shared" si="60"/>
        <v>X</v>
      </c>
    </row>
    <row r="56" spans="1:48" x14ac:dyDescent="0.3">
      <c r="A56" s="9"/>
      <c r="B56" s="79"/>
      <c r="C56" s="6"/>
      <c r="D56" s="9"/>
      <c r="E56" s="14"/>
      <c r="F56" s="86"/>
      <c r="G56" s="9"/>
      <c r="H56" s="9"/>
      <c r="I56" s="9"/>
      <c r="J56" s="9"/>
      <c r="K56" s="9"/>
      <c r="L56" s="9"/>
      <c r="M56" s="9"/>
      <c r="N56" s="9"/>
      <c r="O56" s="91"/>
      <c r="P56" s="91"/>
      <c r="Q56" s="87"/>
      <c r="R56" s="87"/>
      <c r="S56" s="9"/>
      <c r="T56" s="47"/>
      <c r="U56" s="9"/>
      <c r="W56" s="67" t="str">
        <f>$A$4&amp;" "&amp;A57&amp;"("&amp;B57&amp;","&amp;C57&amp;"^)"</f>
        <v>이매동 이매삼성('94.04.,1162^)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37"/>
        <v/>
      </c>
      <c r="AI56" s="106" t="str">
        <f t="shared" si="36"/>
        <v/>
      </c>
      <c r="AJ56" s="79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</row>
    <row r="57" spans="1:48" x14ac:dyDescent="0.3">
      <c r="A57" s="9" t="s">
        <v>1389</v>
      </c>
      <c r="B57" s="10" t="s">
        <v>1688</v>
      </c>
      <c r="C57" s="88">
        <v>1162</v>
      </c>
      <c r="D57" s="86">
        <v>74.3</v>
      </c>
      <c r="E57" s="87">
        <v>22</v>
      </c>
      <c r="F57" s="86">
        <v>59.5</v>
      </c>
      <c r="G57" s="17">
        <v>18</v>
      </c>
      <c r="H57" s="88">
        <v>96</v>
      </c>
      <c r="I57" s="89">
        <v>100000</v>
      </c>
      <c r="J57" s="89" t="s">
        <v>66</v>
      </c>
      <c r="K57" s="89"/>
      <c r="L57" s="89"/>
      <c r="M57" s="90">
        <f t="shared" ref="M57:M62" si="61">I57-K57</f>
        <v>100000</v>
      </c>
      <c r="N57" s="4">
        <f t="shared" ref="N57:N62" si="62">IF(ISERROR(K57/I57),"",K57/I57)</f>
        <v>0</v>
      </c>
      <c r="O57" s="91">
        <f t="shared" ref="O57:O62" si="63">I57/E57</f>
        <v>4545.454545454545</v>
      </c>
      <c r="P57" s="91">
        <f t="shared" ref="P57:P62" si="64">K57/E57</f>
        <v>0</v>
      </c>
      <c r="Q57" s="79">
        <v>3</v>
      </c>
      <c r="R57" s="79">
        <v>1</v>
      </c>
      <c r="S57" s="79" t="s">
        <v>72</v>
      </c>
      <c r="T57" s="5">
        <v>74</v>
      </c>
      <c r="U57" s="9"/>
      <c r="W57" s="86">
        <f t="shared" ref="W57:X62" si="65">D57</f>
        <v>74.3</v>
      </c>
      <c r="X57" s="87">
        <f t="shared" si="65"/>
        <v>22</v>
      </c>
      <c r="Y57" s="92">
        <f t="shared" ref="Y57:Z62" si="66">H57</f>
        <v>96</v>
      </c>
      <c r="Z57" s="90">
        <f t="shared" si="66"/>
        <v>100000</v>
      </c>
      <c r="AA57" s="90">
        <f t="shared" ref="AA57:AA62" si="67">K57</f>
        <v>0</v>
      </c>
      <c r="AB57" s="90">
        <f t="shared" ref="AB57:AD62" si="68">M57</f>
        <v>100000</v>
      </c>
      <c r="AC57" s="4">
        <f t="shared" si="68"/>
        <v>0</v>
      </c>
      <c r="AD57" s="91">
        <f t="shared" si="68"/>
        <v>4545.454545454545</v>
      </c>
      <c r="AE57" s="79" t="str">
        <f t="shared" ref="AE57:AE62" si="69">S57</f>
        <v>계</v>
      </c>
      <c r="AF57" s="79" t="str">
        <f t="shared" ref="AF57:AF62" si="70">Q57&amp;"/"&amp;R57</f>
        <v>3/1</v>
      </c>
      <c r="AH57" s="20" t="str">
        <f t="shared" si="37"/>
        <v>이매삼성</v>
      </c>
      <c r="AI57" s="87">
        <f t="shared" si="36"/>
        <v>22</v>
      </c>
      <c r="AJ57" s="79" t="str">
        <f t="shared" ref="AJ57:AJ62" si="71">IF(AI57="","",$AJ$2)</f>
        <v>A-</v>
      </c>
      <c r="AK57" s="79" t="s">
        <v>13</v>
      </c>
      <c r="AL57" s="79" t="s">
        <v>62</v>
      </c>
      <c r="AM57" s="79" t="s">
        <v>63</v>
      </c>
      <c r="AN57" s="79" t="str">
        <f t="shared" ref="AN57:AN62" si="72">IF(AI57="","",$AN$2)</f>
        <v>C</v>
      </c>
      <c r="AO57" s="79" t="str">
        <f t="shared" ref="AO57:AO62" si="73">IF(N57="","",IF(N57&gt;=$AO$1/100,"O","X"))</f>
        <v>X</v>
      </c>
      <c r="AP57" s="79" t="str">
        <f t="shared" ref="AP57:AP62" si="74">IF(I57="","",IF(I57&lt;=$AP$1,"O","X"))</f>
        <v>X</v>
      </c>
      <c r="AQ57" s="79" t="str">
        <f t="shared" ref="AQ57:AQ62" si="75">IF(O57="","",IF(O57&lt;=$AQ$1,"O","X"))</f>
        <v>X</v>
      </c>
      <c r="AR57" s="79" t="str">
        <f t="shared" ref="AR57:AR62" si="76">IF(M57="","",IF(M57&lt;=$AR$1,"O","X"))</f>
        <v>X</v>
      </c>
      <c r="AS57" s="79" t="s">
        <v>2</v>
      </c>
      <c r="AT57" s="79" t="str">
        <f t="shared" ref="AT57:AT62" si="77">IF(OR(F57="",AI57=""),"",IF(AND((F57&lt;=85),(AI57&gt;=15)),"O","X"))</f>
        <v>O</v>
      </c>
      <c r="AU57" s="79" t="str">
        <f t="shared" ref="AU57:AU62" si="78">IF(C57="","",IF(C57&gt;=$AU$1,"O","X"))</f>
        <v>O</v>
      </c>
      <c r="AV57" s="79" t="str">
        <f t="shared" ref="AV57:AV62" si="79">IF(AO57="","",IF(AND(AO57="O",AP57="O",AR57="O",AT57="O",AU57="O"),"후보","X"))</f>
        <v>X</v>
      </c>
    </row>
    <row r="58" spans="1:48" x14ac:dyDescent="0.3">
      <c r="A58" s="9" t="s">
        <v>1389</v>
      </c>
      <c r="B58" s="10" t="s">
        <v>1688</v>
      </c>
      <c r="C58" s="88">
        <v>1162</v>
      </c>
      <c r="D58" s="86">
        <v>91.2</v>
      </c>
      <c r="E58" s="87">
        <v>28</v>
      </c>
      <c r="F58" s="86">
        <v>73.3</v>
      </c>
      <c r="G58" s="17">
        <v>22</v>
      </c>
      <c r="H58" s="88">
        <v>160</v>
      </c>
      <c r="I58" s="89"/>
      <c r="J58" s="89"/>
      <c r="K58" s="89"/>
      <c r="L58" s="89"/>
      <c r="M58" s="90">
        <f t="shared" si="61"/>
        <v>0</v>
      </c>
      <c r="N58" s="4" t="str">
        <f t="shared" si="62"/>
        <v/>
      </c>
      <c r="O58" s="91">
        <f t="shared" si="63"/>
        <v>0</v>
      </c>
      <c r="P58" s="91">
        <f t="shared" si="64"/>
        <v>0</v>
      </c>
      <c r="Q58" s="79">
        <v>3</v>
      </c>
      <c r="R58" s="79">
        <v>1</v>
      </c>
      <c r="S58" s="79" t="s">
        <v>72</v>
      </c>
      <c r="T58" s="5">
        <v>91</v>
      </c>
      <c r="U58" s="9"/>
      <c r="W58" s="86">
        <f t="shared" si="65"/>
        <v>91.2</v>
      </c>
      <c r="X58" s="87">
        <f t="shared" si="65"/>
        <v>28</v>
      </c>
      <c r="Y58" s="92">
        <f t="shared" si="66"/>
        <v>160</v>
      </c>
      <c r="Z58" s="90">
        <f t="shared" si="66"/>
        <v>0</v>
      </c>
      <c r="AA58" s="90">
        <f t="shared" si="67"/>
        <v>0</v>
      </c>
      <c r="AB58" s="90">
        <f t="shared" si="68"/>
        <v>0</v>
      </c>
      <c r="AC58" s="4" t="str">
        <f t="shared" si="68"/>
        <v/>
      </c>
      <c r="AD58" s="91">
        <f t="shared" si="68"/>
        <v>0</v>
      </c>
      <c r="AE58" s="79" t="str">
        <f t="shared" si="69"/>
        <v>계</v>
      </c>
      <c r="AF58" s="79" t="str">
        <f t="shared" si="70"/>
        <v>3/1</v>
      </c>
      <c r="AH58" s="20" t="str">
        <f t="shared" si="37"/>
        <v>이매삼성</v>
      </c>
      <c r="AI58" s="87">
        <f t="shared" si="36"/>
        <v>28</v>
      </c>
      <c r="AJ58" s="79" t="str">
        <f t="shared" si="71"/>
        <v>A-</v>
      </c>
      <c r="AK58" s="79" t="s">
        <v>13</v>
      </c>
      <c r="AL58" s="79" t="s">
        <v>62</v>
      </c>
      <c r="AM58" s="79" t="s">
        <v>63</v>
      </c>
      <c r="AN58" s="79" t="str">
        <f t="shared" si="72"/>
        <v>C</v>
      </c>
      <c r="AO58" s="79" t="str">
        <f t="shared" si="73"/>
        <v/>
      </c>
      <c r="AP58" s="79" t="str">
        <f t="shared" si="74"/>
        <v/>
      </c>
      <c r="AQ58" s="79" t="str">
        <f t="shared" si="75"/>
        <v>O</v>
      </c>
      <c r="AR58" s="79" t="str">
        <f t="shared" si="76"/>
        <v>O</v>
      </c>
      <c r="AS58" s="79" t="s">
        <v>2</v>
      </c>
      <c r="AT58" s="79" t="str">
        <f t="shared" si="77"/>
        <v>O</v>
      </c>
      <c r="AU58" s="79" t="str">
        <f t="shared" si="78"/>
        <v>O</v>
      </c>
      <c r="AV58" s="79" t="str">
        <f t="shared" si="79"/>
        <v/>
      </c>
    </row>
    <row r="59" spans="1:48" x14ac:dyDescent="0.3">
      <c r="A59" s="9" t="s">
        <v>1389</v>
      </c>
      <c r="B59" s="10" t="s">
        <v>1688</v>
      </c>
      <c r="C59" s="88">
        <v>1162</v>
      </c>
      <c r="D59" s="86">
        <v>106.1</v>
      </c>
      <c r="E59" s="87">
        <v>32</v>
      </c>
      <c r="F59" s="86">
        <v>84.9</v>
      </c>
      <c r="G59" s="17">
        <v>26</v>
      </c>
      <c r="H59" s="88">
        <v>220</v>
      </c>
      <c r="I59" s="89"/>
      <c r="J59" s="89"/>
      <c r="K59" s="89"/>
      <c r="L59" s="89"/>
      <c r="M59" s="90">
        <f t="shared" si="61"/>
        <v>0</v>
      </c>
      <c r="N59" s="4" t="str">
        <f t="shared" si="62"/>
        <v/>
      </c>
      <c r="O59" s="91">
        <f t="shared" si="63"/>
        <v>0</v>
      </c>
      <c r="P59" s="91">
        <f t="shared" si="64"/>
        <v>0</v>
      </c>
      <c r="Q59" s="79">
        <v>3</v>
      </c>
      <c r="R59" s="79">
        <v>2</v>
      </c>
      <c r="S59" s="79" t="s">
        <v>72</v>
      </c>
      <c r="T59" s="5">
        <v>106</v>
      </c>
      <c r="U59" s="9"/>
      <c r="W59" s="86">
        <f t="shared" si="65"/>
        <v>106.1</v>
      </c>
      <c r="X59" s="87">
        <f t="shared" si="65"/>
        <v>32</v>
      </c>
      <c r="Y59" s="92">
        <f t="shared" si="66"/>
        <v>220</v>
      </c>
      <c r="Z59" s="90">
        <f t="shared" si="66"/>
        <v>0</v>
      </c>
      <c r="AA59" s="90">
        <f t="shared" si="67"/>
        <v>0</v>
      </c>
      <c r="AB59" s="90">
        <f t="shared" si="68"/>
        <v>0</v>
      </c>
      <c r="AC59" s="4" t="str">
        <f t="shared" si="68"/>
        <v/>
      </c>
      <c r="AD59" s="91">
        <f t="shared" si="68"/>
        <v>0</v>
      </c>
      <c r="AE59" s="79" t="str">
        <f t="shared" si="69"/>
        <v>계</v>
      </c>
      <c r="AF59" s="79" t="str">
        <f t="shared" si="70"/>
        <v>3/2</v>
      </c>
      <c r="AH59" s="20" t="str">
        <f t="shared" si="37"/>
        <v>이매삼성</v>
      </c>
      <c r="AI59" s="87">
        <f t="shared" si="36"/>
        <v>32</v>
      </c>
      <c r="AJ59" s="79" t="str">
        <f t="shared" si="71"/>
        <v>A-</v>
      </c>
      <c r="AK59" s="79" t="s">
        <v>13</v>
      </c>
      <c r="AL59" s="79" t="s">
        <v>62</v>
      </c>
      <c r="AM59" s="79" t="s">
        <v>63</v>
      </c>
      <c r="AN59" s="79" t="str">
        <f t="shared" si="72"/>
        <v>C</v>
      </c>
      <c r="AO59" s="79" t="str">
        <f t="shared" si="73"/>
        <v/>
      </c>
      <c r="AP59" s="79" t="str">
        <f t="shared" si="74"/>
        <v/>
      </c>
      <c r="AQ59" s="79" t="str">
        <f t="shared" si="75"/>
        <v>O</v>
      </c>
      <c r="AR59" s="79" t="str">
        <f t="shared" si="76"/>
        <v>O</v>
      </c>
      <c r="AS59" s="79" t="s">
        <v>2</v>
      </c>
      <c r="AT59" s="79" t="str">
        <f t="shared" si="77"/>
        <v>O</v>
      </c>
      <c r="AU59" s="79" t="str">
        <f t="shared" si="78"/>
        <v>O</v>
      </c>
      <c r="AV59" s="79" t="str">
        <f t="shared" si="79"/>
        <v/>
      </c>
    </row>
    <row r="60" spans="1:48" x14ac:dyDescent="0.3">
      <c r="A60" s="9" t="s">
        <v>1389</v>
      </c>
      <c r="B60" s="10" t="s">
        <v>1688</v>
      </c>
      <c r="C60" s="88">
        <v>1162</v>
      </c>
      <c r="D60" s="86">
        <v>124.5</v>
      </c>
      <c r="E60" s="87">
        <v>38</v>
      </c>
      <c r="F60" s="86">
        <v>101.9</v>
      </c>
      <c r="G60" s="17">
        <v>31</v>
      </c>
      <c r="H60" s="88">
        <v>166</v>
      </c>
      <c r="I60" s="89">
        <v>160000</v>
      </c>
      <c r="J60" s="89" t="s">
        <v>82</v>
      </c>
      <c r="K60" s="89">
        <v>90000</v>
      </c>
      <c r="L60" s="89" t="s">
        <v>66</v>
      </c>
      <c r="M60" s="90">
        <f t="shared" si="61"/>
        <v>70000</v>
      </c>
      <c r="N60" s="4">
        <f t="shared" si="62"/>
        <v>0.5625</v>
      </c>
      <c r="O60" s="91">
        <f t="shared" si="63"/>
        <v>4210.5263157894733</v>
      </c>
      <c r="P60" s="91">
        <f t="shared" si="64"/>
        <v>2368.4210526315787</v>
      </c>
      <c r="Q60" s="79">
        <v>4</v>
      </c>
      <c r="R60" s="79">
        <v>2</v>
      </c>
      <c r="S60" s="79" t="s">
        <v>72</v>
      </c>
      <c r="T60" s="5">
        <v>124</v>
      </c>
      <c r="U60" s="9"/>
      <c r="W60" s="86">
        <f t="shared" si="65"/>
        <v>124.5</v>
      </c>
      <c r="X60" s="87">
        <f t="shared" si="65"/>
        <v>38</v>
      </c>
      <c r="Y60" s="92">
        <f t="shared" si="66"/>
        <v>166</v>
      </c>
      <c r="Z60" s="90">
        <f t="shared" si="66"/>
        <v>160000</v>
      </c>
      <c r="AA60" s="90">
        <f t="shared" si="67"/>
        <v>90000</v>
      </c>
      <c r="AB60" s="90">
        <f t="shared" si="68"/>
        <v>70000</v>
      </c>
      <c r="AC60" s="4">
        <f t="shared" si="68"/>
        <v>0.5625</v>
      </c>
      <c r="AD60" s="91">
        <f t="shared" si="68"/>
        <v>4210.5263157894733</v>
      </c>
      <c r="AE60" s="79" t="str">
        <f t="shared" si="69"/>
        <v>계</v>
      </c>
      <c r="AF60" s="79" t="str">
        <f t="shared" si="70"/>
        <v>4/2</v>
      </c>
      <c r="AH60" s="20" t="str">
        <f t="shared" si="37"/>
        <v>이매삼성</v>
      </c>
      <c r="AI60" s="87">
        <f t="shared" si="36"/>
        <v>38</v>
      </c>
      <c r="AJ60" s="79" t="str">
        <f t="shared" si="71"/>
        <v>A-</v>
      </c>
      <c r="AK60" s="79" t="s">
        <v>13</v>
      </c>
      <c r="AL60" s="79" t="s">
        <v>62</v>
      </c>
      <c r="AM60" s="79" t="s">
        <v>63</v>
      </c>
      <c r="AN60" s="79" t="str">
        <f t="shared" si="72"/>
        <v>C</v>
      </c>
      <c r="AO60" s="79" t="str">
        <f t="shared" si="73"/>
        <v>X</v>
      </c>
      <c r="AP60" s="79" t="str">
        <f t="shared" si="74"/>
        <v>X</v>
      </c>
      <c r="AQ60" s="79" t="str">
        <f t="shared" si="75"/>
        <v>X</v>
      </c>
      <c r="AR60" s="79" t="str">
        <f t="shared" si="76"/>
        <v>X</v>
      </c>
      <c r="AS60" s="79" t="s">
        <v>2</v>
      </c>
      <c r="AT60" s="79" t="str">
        <f t="shared" si="77"/>
        <v>X</v>
      </c>
      <c r="AU60" s="79" t="str">
        <f t="shared" si="78"/>
        <v>O</v>
      </c>
      <c r="AV60" s="79" t="str">
        <f t="shared" si="79"/>
        <v>X</v>
      </c>
    </row>
    <row r="61" spans="1:48" x14ac:dyDescent="0.3">
      <c r="A61" s="9" t="s">
        <v>1389</v>
      </c>
      <c r="B61" s="10" t="s">
        <v>1688</v>
      </c>
      <c r="C61" s="88">
        <v>1162</v>
      </c>
      <c r="D61" s="86">
        <v>153.19999999999999</v>
      </c>
      <c r="E61" s="87">
        <v>46</v>
      </c>
      <c r="F61" s="86">
        <v>127.8</v>
      </c>
      <c r="G61" s="17">
        <v>39</v>
      </c>
      <c r="H61" s="88">
        <v>400</v>
      </c>
      <c r="I61" s="89">
        <v>170000</v>
      </c>
      <c r="J61" s="89" t="s">
        <v>81</v>
      </c>
      <c r="K61" s="89">
        <v>83000</v>
      </c>
      <c r="L61" s="89" t="s">
        <v>69</v>
      </c>
      <c r="M61" s="90">
        <f t="shared" si="61"/>
        <v>87000</v>
      </c>
      <c r="N61" s="4">
        <f t="shared" si="62"/>
        <v>0.48823529411764705</v>
      </c>
      <c r="O61" s="91">
        <f t="shared" si="63"/>
        <v>3695.6521739130435</v>
      </c>
      <c r="P61" s="91">
        <f t="shared" si="64"/>
        <v>1804.3478260869565</v>
      </c>
      <c r="Q61" s="79">
        <v>4</v>
      </c>
      <c r="R61" s="79">
        <v>2</v>
      </c>
      <c r="S61" s="79" t="s">
        <v>72</v>
      </c>
      <c r="T61" s="5">
        <v>153</v>
      </c>
      <c r="U61" s="9"/>
      <c r="W61" s="86">
        <f t="shared" si="65"/>
        <v>153.19999999999999</v>
      </c>
      <c r="X61" s="87">
        <f t="shared" si="65"/>
        <v>46</v>
      </c>
      <c r="Y61" s="92">
        <f t="shared" si="66"/>
        <v>400</v>
      </c>
      <c r="Z61" s="90">
        <f t="shared" si="66"/>
        <v>170000</v>
      </c>
      <c r="AA61" s="90">
        <f t="shared" si="67"/>
        <v>83000</v>
      </c>
      <c r="AB61" s="90">
        <f t="shared" si="68"/>
        <v>87000</v>
      </c>
      <c r="AC61" s="4">
        <f t="shared" si="68"/>
        <v>0.48823529411764705</v>
      </c>
      <c r="AD61" s="91">
        <f t="shared" si="68"/>
        <v>3695.6521739130435</v>
      </c>
      <c r="AE61" s="79" t="str">
        <f t="shared" si="69"/>
        <v>계</v>
      </c>
      <c r="AF61" s="79" t="str">
        <f t="shared" si="70"/>
        <v>4/2</v>
      </c>
      <c r="AH61" s="20" t="str">
        <f t="shared" si="37"/>
        <v>이매삼성</v>
      </c>
      <c r="AI61" s="87">
        <f t="shared" si="36"/>
        <v>46</v>
      </c>
      <c r="AJ61" s="79" t="str">
        <f t="shared" si="71"/>
        <v>A-</v>
      </c>
      <c r="AK61" s="79" t="s">
        <v>13</v>
      </c>
      <c r="AL61" s="79" t="s">
        <v>62</v>
      </c>
      <c r="AM61" s="79" t="s">
        <v>63</v>
      </c>
      <c r="AN61" s="79" t="str">
        <f t="shared" si="72"/>
        <v>C</v>
      </c>
      <c r="AO61" s="79" t="str">
        <f t="shared" si="73"/>
        <v>X</v>
      </c>
      <c r="AP61" s="79" t="str">
        <f t="shared" si="74"/>
        <v>X</v>
      </c>
      <c r="AQ61" s="79" t="str">
        <f t="shared" si="75"/>
        <v>X</v>
      </c>
      <c r="AR61" s="79" t="str">
        <f t="shared" si="76"/>
        <v>X</v>
      </c>
      <c r="AS61" s="79" t="s">
        <v>2</v>
      </c>
      <c r="AT61" s="79" t="str">
        <f t="shared" si="77"/>
        <v>X</v>
      </c>
      <c r="AU61" s="79" t="str">
        <f t="shared" si="78"/>
        <v>O</v>
      </c>
      <c r="AV61" s="79" t="str">
        <f t="shared" si="79"/>
        <v>X</v>
      </c>
    </row>
    <row r="62" spans="1:48" x14ac:dyDescent="0.3">
      <c r="A62" s="9" t="s">
        <v>1389</v>
      </c>
      <c r="B62" s="10" t="s">
        <v>1688</v>
      </c>
      <c r="C62" s="88">
        <v>1162</v>
      </c>
      <c r="D62" s="86">
        <v>201.9</v>
      </c>
      <c r="E62" s="87">
        <v>61</v>
      </c>
      <c r="F62" s="86">
        <v>174.7</v>
      </c>
      <c r="G62" s="17">
        <v>53</v>
      </c>
      <c r="H62" s="88">
        <v>120</v>
      </c>
      <c r="I62" s="89">
        <v>165000</v>
      </c>
      <c r="J62" s="89" t="s">
        <v>83</v>
      </c>
      <c r="K62" s="89">
        <v>100000</v>
      </c>
      <c r="L62" s="89" t="s">
        <v>78</v>
      </c>
      <c r="M62" s="90">
        <f t="shared" si="61"/>
        <v>65000</v>
      </c>
      <c r="N62" s="4">
        <f t="shared" si="62"/>
        <v>0.60606060606060608</v>
      </c>
      <c r="O62" s="91">
        <f t="shared" si="63"/>
        <v>2704.9180327868853</v>
      </c>
      <c r="P62" s="91">
        <f t="shared" si="64"/>
        <v>1639.344262295082</v>
      </c>
      <c r="Q62" s="79">
        <v>5</v>
      </c>
      <c r="R62" s="79">
        <v>2</v>
      </c>
      <c r="S62" s="79" t="s">
        <v>72</v>
      </c>
      <c r="T62" s="5">
        <v>201</v>
      </c>
      <c r="U62" s="9"/>
      <c r="W62" s="86">
        <f t="shared" si="65"/>
        <v>201.9</v>
      </c>
      <c r="X62" s="87">
        <f t="shared" si="65"/>
        <v>61</v>
      </c>
      <c r="Y62" s="92">
        <f t="shared" si="66"/>
        <v>120</v>
      </c>
      <c r="Z62" s="90">
        <f t="shared" si="66"/>
        <v>165000</v>
      </c>
      <c r="AA62" s="90">
        <f t="shared" si="67"/>
        <v>100000</v>
      </c>
      <c r="AB62" s="90">
        <f t="shared" si="68"/>
        <v>65000</v>
      </c>
      <c r="AC62" s="4">
        <f t="shared" si="68"/>
        <v>0.60606060606060608</v>
      </c>
      <c r="AD62" s="91">
        <f t="shared" si="68"/>
        <v>2704.9180327868853</v>
      </c>
      <c r="AE62" s="79" t="str">
        <f t="shared" si="69"/>
        <v>계</v>
      </c>
      <c r="AF62" s="79" t="str">
        <f t="shared" si="70"/>
        <v>5/2</v>
      </c>
      <c r="AH62" s="20" t="str">
        <f t="shared" si="37"/>
        <v>이매삼성</v>
      </c>
      <c r="AI62" s="87">
        <f t="shared" si="36"/>
        <v>61</v>
      </c>
      <c r="AJ62" s="79" t="str">
        <f t="shared" si="71"/>
        <v>A-</v>
      </c>
      <c r="AK62" s="79" t="s">
        <v>13</v>
      </c>
      <c r="AL62" s="79" t="s">
        <v>62</v>
      </c>
      <c r="AM62" s="79" t="s">
        <v>63</v>
      </c>
      <c r="AN62" s="79" t="str">
        <f t="shared" si="72"/>
        <v>C</v>
      </c>
      <c r="AO62" s="79" t="str">
        <f t="shared" si="73"/>
        <v>X</v>
      </c>
      <c r="AP62" s="79" t="str">
        <f t="shared" si="74"/>
        <v>X</v>
      </c>
      <c r="AQ62" s="79" t="str">
        <f t="shared" si="75"/>
        <v>X</v>
      </c>
      <c r="AR62" s="79" t="str">
        <f t="shared" si="76"/>
        <v>X</v>
      </c>
      <c r="AS62" s="79" t="s">
        <v>2</v>
      </c>
      <c r="AT62" s="79" t="str">
        <f t="shared" si="77"/>
        <v>X</v>
      </c>
      <c r="AU62" s="79" t="str">
        <f t="shared" si="78"/>
        <v>O</v>
      </c>
      <c r="AV62" s="79" t="str">
        <f t="shared" si="79"/>
        <v>X</v>
      </c>
    </row>
    <row r="63" spans="1:48" x14ac:dyDescent="0.3">
      <c r="A63" s="9"/>
      <c r="B63" s="79"/>
      <c r="C63" s="6"/>
      <c r="D63" s="9"/>
      <c r="E63" s="14"/>
      <c r="F63" s="86"/>
      <c r="G63" s="9"/>
      <c r="H63" s="9"/>
      <c r="I63" s="9"/>
      <c r="J63" s="9"/>
      <c r="K63" s="9"/>
      <c r="L63" s="9"/>
      <c r="M63" s="9"/>
      <c r="N63" s="9"/>
      <c r="O63" s="91"/>
      <c r="P63" s="91"/>
      <c r="Q63" s="87"/>
      <c r="R63" s="87"/>
      <c r="S63" s="9"/>
      <c r="T63" s="47"/>
      <c r="U63" s="9"/>
      <c r="W63" s="67" t="str">
        <f>$A$4&amp;" "&amp;A64&amp;"("&amp;B64&amp;","&amp;C64&amp;"^)"</f>
        <v>이매동 이매진흥('93.04.,832^)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37"/>
        <v/>
      </c>
      <c r="AI63" s="106" t="str">
        <f t="shared" si="36"/>
        <v/>
      </c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</row>
    <row r="64" spans="1:48" x14ac:dyDescent="0.3">
      <c r="A64" s="9" t="s">
        <v>1393</v>
      </c>
      <c r="B64" s="10" t="s">
        <v>1681</v>
      </c>
      <c r="C64" s="88">
        <v>832</v>
      </c>
      <c r="D64" s="86">
        <v>75.2</v>
      </c>
      <c r="E64" s="87">
        <v>23</v>
      </c>
      <c r="F64" s="86">
        <v>59.6</v>
      </c>
      <c r="G64" s="17">
        <v>18</v>
      </c>
      <c r="H64" s="88">
        <v>172</v>
      </c>
      <c r="I64" s="89">
        <v>120000</v>
      </c>
      <c r="J64" s="89" t="s">
        <v>81</v>
      </c>
      <c r="K64" s="89">
        <v>59000</v>
      </c>
      <c r="L64" s="89" t="s">
        <v>78</v>
      </c>
      <c r="M64" s="90">
        <f>I64-K64</f>
        <v>61000</v>
      </c>
      <c r="N64" s="4">
        <f>IF(ISERROR(K64/I64),"",K64/I64)</f>
        <v>0.49166666666666664</v>
      </c>
      <c r="O64" s="91">
        <f>I64/E64</f>
        <v>5217.391304347826</v>
      </c>
      <c r="P64" s="91">
        <f>K64/E64</f>
        <v>2565.217391304348</v>
      </c>
      <c r="Q64" s="79">
        <v>3</v>
      </c>
      <c r="R64" s="79">
        <v>1</v>
      </c>
      <c r="S64" s="79" t="s">
        <v>72</v>
      </c>
      <c r="T64" s="5">
        <v>75</v>
      </c>
      <c r="U64" s="9"/>
      <c r="W64" s="86">
        <f t="shared" ref="W64:X67" si="80">D64</f>
        <v>75.2</v>
      </c>
      <c r="X64" s="87">
        <f t="shared" si="80"/>
        <v>23</v>
      </c>
      <c r="Y64" s="92">
        <f t="shared" ref="Y64:Z67" si="81">H64</f>
        <v>172</v>
      </c>
      <c r="Z64" s="90">
        <f t="shared" si="81"/>
        <v>120000</v>
      </c>
      <c r="AA64" s="90">
        <f>K64</f>
        <v>59000</v>
      </c>
      <c r="AB64" s="90">
        <f t="shared" ref="AB64:AD67" si="82">M64</f>
        <v>61000</v>
      </c>
      <c r="AC64" s="4">
        <f t="shared" si="82"/>
        <v>0.49166666666666664</v>
      </c>
      <c r="AD64" s="91">
        <f t="shared" si="82"/>
        <v>5217.391304347826</v>
      </c>
      <c r="AE64" s="79" t="str">
        <f>S64</f>
        <v>계</v>
      </c>
      <c r="AF64" s="79" t="str">
        <f>Q64&amp;"/"&amp;R64</f>
        <v>3/1</v>
      </c>
      <c r="AH64" s="20" t="str">
        <f t="shared" si="37"/>
        <v>이매진흥</v>
      </c>
      <c r="AI64" s="87">
        <f t="shared" si="36"/>
        <v>23</v>
      </c>
      <c r="AJ64" s="79" t="str">
        <f>IF(AI64="","",$AJ$2)</f>
        <v>A-</v>
      </c>
      <c r="AK64" s="79" t="s">
        <v>13</v>
      </c>
      <c r="AL64" s="79" t="s">
        <v>62</v>
      </c>
      <c r="AM64" s="79" t="s">
        <v>63</v>
      </c>
      <c r="AN64" s="79" t="str">
        <f>IF(AI64="","",$AN$2)</f>
        <v>C</v>
      </c>
      <c r="AO64" s="79" t="str">
        <f>IF(N64="","",IF(N64&gt;=$AO$1/100,"O","X"))</f>
        <v>X</v>
      </c>
      <c r="AP64" s="79" t="str">
        <f>IF(I64="","",IF(I64&lt;=$AP$1,"O","X"))</f>
        <v>X</v>
      </c>
      <c r="AQ64" s="79" t="str">
        <f>IF(O64="","",IF(O64&lt;=$AQ$1,"O","X"))</f>
        <v>X</v>
      </c>
      <c r="AR64" s="79" t="str">
        <f>IF(M64="","",IF(M64&lt;=$AR$1,"O","X"))</f>
        <v>X</v>
      </c>
      <c r="AS64" s="79" t="s">
        <v>2</v>
      </c>
      <c r="AT64" s="79" t="str">
        <f>IF(OR(F64="",AI64=""),"",IF(AND((F64&lt;=85),(AI64&gt;=15)),"O","X"))</f>
        <v>O</v>
      </c>
      <c r="AU64" s="79" t="str">
        <f>IF(C64="","",IF(C64&gt;=$AU$1,"O","X"))</f>
        <v>O</v>
      </c>
      <c r="AV64" s="79" t="str">
        <f>IF(AO64="","",IF(AND(AO64="O",AP64="O",AR64="O",AT64="O",AU64="O"),"후보","X"))</f>
        <v>X</v>
      </c>
    </row>
    <row r="65" spans="1:48" x14ac:dyDescent="0.3">
      <c r="A65" s="9" t="s">
        <v>1393</v>
      </c>
      <c r="B65" s="10" t="s">
        <v>1681</v>
      </c>
      <c r="C65" s="88">
        <v>832</v>
      </c>
      <c r="D65" s="86">
        <v>102.3</v>
      </c>
      <c r="E65" s="87">
        <v>31</v>
      </c>
      <c r="F65" s="86">
        <v>84.6</v>
      </c>
      <c r="G65" s="17">
        <v>26</v>
      </c>
      <c r="H65" s="88">
        <v>402</v>
      </c>
      <c r="I65" s="89">
        <v>155000</v>
      </c>
      <c r="J65" s="89" t="s">
        <v>59</v>
      </c>
      <c r="K65" s="89">
        <v>67000</v>
      </c>
      <c r="L65" s="89" t="s">
        <v>71</v>
      </c>
      <c r="M65" s="90">
        <f>I65-K65</f>
        <v>88000</v>
      </c>
      <c r="N65" s="4">
        <f>IF(ISERROR(K65/I65),"",K65/I65)</f>
        <v>0.43225806451612903</v>
      </c>
      <c r="O65" s="91">
        <f>I65/E65</f>
        <v>5000</v>
      </c>
      <c r="P65" s="91">
        <f>K65/E65</f>
        <v>2161.2903225806454</v>
      </c>
      <c r="Q65" s="79">
        <v>3</v>
      </c>
      <c r="R65" s="79">
        <v>2</v>
      </c>
      <c r="S65" s="79" t="s">
        <v>72</v>
      </c>
      <c r="T65" s="5">
        <v>102</v>
      </c>
      <c r="U65" s="9"/>
      <c r="W65" s="86">
        <f t="shared" si="80"/>
        <v>102.3</v>
      </c>
      <c r="X65" s="87">
        <f t="shared" si="80"/>
        <v>31</v>
      </c>
      <c r="Y65" s="92">
        <f t="shared" si="81"/>
        <v>402</v>
      </c>
      <c r="Z65" s="90">
        <f t="shared" si="81"/>
        <v>155000</v>
      </c>
      <c r="AA65" s="90">
        <f>K65</f>
        <v>67000</v>
      </c>
      <c r="AB65" s="90">
        <f t="shared" si="82"/>
        <v>88000</v>
      </c>
      <c r="AC65" s="4">
        <f t="shared" si="82"/>
        <v>0.43225806451612903</v>
      </c>
      <c r="AD65" s="91">
        <f t="shared" si="82"/>
        <v>5000</v>
      </c>
      <c r="AE65" s="79" t="str">
        <f>S65</f>
        <v>계</v>
      </c>
      <c r="AF65" s="79" t="str">
        <f>Q65&amp;"/"&amp;R65</f>
        <v>3/2</v>
      </c>
      <c r="AH65" s="20" t="str">
        <f t="shared" si="37"/>
        <v>이매진흥</v>
      </c>
      <c r="AI65" s="87">
        <f t="shared" si="36"/>
        <v>31</v>
      </c>
      <c r="AJ65" s="79" t="str">
        <f>IF(AI65="","",$AJ$2)</f>
        <v>A-</v>
      </c>
      <c r="AK65" s="79" t="s">
        <v>13</v>
      </c>
      <c r="AL65" s="79" t="s">
        <v>62</v>
      </c>
      <c r="AM65" s="79" t="s">
        <v>63</v>
      </c>
      <c r="AN65" s="79" t="str">
        <f>IF(AI65="","",$AN$2)</f>
        <v>C</v>
      </c>
      <c r="AO65" s="79" t="str">
        <f>IF(N65="","",IF(N65&gt;=$AO$1/100,"O","X"))</f>
        <v>X</v>
      </c>
      <c r="AP65" s="79" t="str">
        <f>IF(I65="","",IF(I65&lt;=$AP$1,"O","X"))</f>
        <v>X</v>
      </c>
      <c r="AQ65" s="79" t="str">
        <f>IF(O65="","",IF(O65&lt;=$AQ$1,"O","X"))</f>
        <v>X</v>
      </c>
      <c r="AR65" s="79" t="str">
        <f>IF(M65="","",IF(M65&lt;=$AR$1,"O","X"))</f>
        <v>X</v>
      </c>
      <c r="AS65" s="79" t="s">
        <v>2</v>
      </c>
      <c r="AT65" s="79" t="str">
        <f>IF(OR(F65="",AI65=""),"",IF(AND((F65&lt;=85),(AI65&gt;=15)),"O","X"))</f>
        <v>O</v>
      </c>
      <c r="AU65" s="79" t="str">
        <f>IF(C65="","",IF(C65&gt;=$AU$1,"O","X"))</f>
        <v>O</v>
      </c>
      <c r="AV65" s="79" t="str">
        <f>IF(AO65="","",IF(AND(AO65="O",AP65="O",AR65="O",AT65="O",AU65="O"),"후보","X"))</f>
        <v>X</v>
      </c>
    </row>
    <row r="66" spans="1:48" x14ac:dyDescent="0.3">
      <c r="A66" s="9" t="s">
        <v>1393</v>
      </c>
      <c r="B66" s="10" t="s">
        <v>1681</v>
      </c>
      <c r="C66" s="88">
        <v>832</v>
      </c>
      <c r="D66" s="86">
        <v>122.5</v>
      </c>
      <c r="E66" s="87">
        <v>37</v>
      </c>
      <c r="F66" s="86">
        <v>101.9</v>
      </c>
      <c r="G66" s="17">
        <v>31</v>
      </c>
      <c r="H66" s="88">
        <v>114</v>
      </c>
      <c r="I66" s="89">
        <v>170000</v>
      </c>
      <c r="J66" s="89" t="s">
        <v>79</v>
      </c>
      <c r="K66" s="89">
        <v>78000</v>
      </c>
      <c r="L66" s="89" t="s">
        <v>188</v>
      </c>
      <c r="M66" s="90">
        <f>I66-K66</f>
        <v>92000</v>
      </c>
      <c r="N66" s="4">
        <f>IF(ISERROR(K66/I66),"",K66/I66)</f>
        <v>0.45882352941176469</v>
      </c>
      <c r="O66" s="91">
        <f>I66/E66</f>
        <v>4594.594594594595</v>
      </c>
      <c r="P66" s="91">
        <f>K66/E66</f>
        <v>2108.1081081081079</v>
      </c>
      <c r="Q66" s="79">
        <v>4</v>
      </c>
      <c r="R66" s="79">
        <v>2</v>
      </c>
      <c r="S66" s="79" t="s">
        <v>72</v>
      </c>
      <c r="T66" s="5">
        <v>122</v>
      </c>
      <c r="U66" s="9"/>
      <c r="W66" s="86">
        <f t="shared" si="80"/>
        <v>122.5</v>
      </c>
      <c r="X66" s="87">
        <f t="shared" si="80"/>
        <v>37</v>
      </c>
      <c r="Y66" s="92">
        <f t="shared" si="81"/>
        <v>114</v>
      </c>
      <c r="Z66" s="90">
        <f t="shared" si="81"/>
        <v>170000</v>
      </c>
      <c r="AA66" s="90">
        <f>K66</f>
        <v>78000</v>
      </c>
      <c r="AB66" s="90">
        <f t="shared" si="82"/>
        <v>92000</v>
      </c>
      <c r="AC66" s="4">
        <f t="shared" si="82"/>
        <v>0.45882352941176469</v>
      </c>
      <c r="AD66" s="91">
        <f t="shared" si="82"/>
        <v>4594.594594594595</v>
      </c>
      <c r="AE66" s="79" t="str">
        <f>S66</f>
        <v>계</v>
      </c>
      <c r="AF66" s="79" t="str">
        <f>Q66&amp;"/"&amp;R66</f>
        <v>4/2</v>
      </c>
      <c r="AH66" s="20" t="str">
        <f t="shared" si="37"/>
        <v>이매진흥</v>
      </c>
      <c r="AI66" s="87">
        <f t="shared" si="36"/>
        <v>37</v>
      </c>
      <c r="AJ66" s="79" t="str">
        <f>IF(AI66="","",$AJ$2)</f>
        <v>A-</v>
      </c>
      <c r="AK66" s="79" t="s">
        <v>13</v>
      </c>
      <c r="AL66" s="79" t="s">
        <v>62</v>
      </c>
      <c r="AM66" s="79" t="s">
        <v>63</v>
      </c>
      <c r="AN66" s="79" t="str">
        <f>IF(AI66="","",$AN$2)</f>
        <v>C</v>
      </c>
      <c r="AO66" s="79" t="str">
        <f>IF(N66="","",IF(N66&gt;=$AO$1/100,"O","X"))</f>
        <v>X</v>
      </c>
      <c r="AP66" s="79" t="str">
        <f>IF(I66="","",IF(I66&lt;=$AP$1,"O","X"))</f>
        <v>X</v>
      </c>
      <c r="AQ66" s="79" t="str">
        <f>IF(O66="","",IF(O66&lt;=$AQ$1,"O","X"))</f>
        <v>X</v>
      </c>
      <c r="AR66" s="79" t="str">
        <f>IF(M66="","",IF(M66&lt;=$AR$1,"O","X"))</f>
        <v>X</v>
      </c>
      <c r="AS66" s="79" t="s">
        <v>2</v>
      </c>
      <c r="AT66" s="79" t="str">
        <f>IF(OR(F66="",AI66=""),"",IF(AND((F66&lt;=85),(AI66&gt;=15)),"O","X"))</f>
        <v>X</v>
      </c>
      <c r="AU66" s="79" t="str">
        <f>IF(C66="","",IF(C66&gt;=$AU$1,"O","X"))</f>
        <v>O</v>
      </c>
      <c r="AV66" s="79" t="str">
        <f>IF(AO66="","",IF(AND(AO66="O",AP66="O",AR66="O",AT66="O",AU66="O"),"후보","X"))</f>
        <v>X</v>
      </c>
    </row>
    <row r="67" spans="1:48" x14ac:dyDescent="0.3">
      <c r="A67" s="9" t="s">
        <v>1393</v>
      </c>
      <c r="B67" s="10" t="s">
        <v>1681</v>
      </c>
      <c r="C67" s="88">
        <v>832</v>
      </c>
      <c r="D67" s="86">
        <v>156.1</v>
      </c>
      <c r="E67" s="87">
        <v>47</v>
      </c>
      <c r="F67" s="86">
        <v>134.9</v>
      </c>
      <c r="G67" s="17">
        <v>41</v>
      </c>
      <c r="H67" s="88">
        <v>144</v>
      </c>
      <c r="I67" s="89">
        <v>195000</v>
      </c>
      <c r="J67" s="89" t="s">
        <v>64</v>
      </c>
      <c r="K67" s="89">
        <v>95000</v>
      </c>
      <c r="L67" s="89" t="s">
        <v>81</v>
      </c>
      <c r="M67" s="90">
        <f>I67-K67</f>
        <v>100000</v>
      </c>
      <c r="N67" s="4">
        <f>IF(ISERROR(K67/I67),"",K67/I67)</f>
        <v>0.48717948717948717</v>
      </c>
      <c r="O67" s="91">
        <f>I67/E67</f>
        <v>4148.9361702127662</v>
      </c>
      <c r="P67" s="91">
        <f>K67/E67</f>
        <v>2021.2765957446809</v>
      </c>
      <c r="Q67" s="79">
        <v>4</v>
      </c>
      <c r="R67" s="79">
        <v>2</v>
      </c>
      <c r="S67" s="79" t="s">
        <v>72</v>
      </c>
      <c r="T67" s="5">
        <v>156</v>
      </c>
      <c r="U67" s="9"/>
      <c r="W67" s="86">
        <f t="shared" si="80"/>
        <v>156.1</v>
      </c>
      <c r="X67" s="87">
        <f t="shared" si="80"/>
        <v>47</v>
      </c>
      <c r="Y67" s="92">
        <f t="shared" si="81"/>
        <v>144</v>
      </c>
      <c r="Z67" s="90">
        <f t="shared" si="81"/>
        <v>195000</v>
      </c>
      <c r="AA67" s="90">
        <f>K67</f>
        <v>95000</v>
      </c>
      <c r="AB67" s="90">
        <f t="shared" si="82"/>
        <v>100000</v>
      </c>
      <c r="AC67" s="4">
        <f t="shared" si="82"/>
        <v>0.48717948717948717</v>
      </c>
      <c r="AD67" s="91">
        <f t="shared" si="82"/>
        <v>4148.9361702127662</v>
      </c>
      <c r="AE67" s="79" t="str">
        <f>S67</f>
        <v>계</v>
      </c>
      <c r="AF67" s="79" t="str">
        <f>Q67&amp;"/"&amp;R67</f>
        <v>4/2</v>
      </c>
      <c r="AH67" s="20" t="str">
        <f t="shared" si="37"/>
        <v>이매진흥</v>
      </c>
      <c r="AI67" s="87">
        <f t="shared" ref="AI67:AI95" si="83">IF(E67="","",E67)</f>
        <v>47</v>
      </c>
      <c r="AJ67" s="79" t="str">
        <f>IF(AI67="","",$AJ$2)</f>
        <v>A-</v>
      </c>
      <c r="AK67" s="79" t="s">
        <v>13</v>
      </c>
      <c r="AL67" s="79" t="s">
        <v>62</v>
      </c>
      <c r="AM67" s="79" t="s">
        <v>63</v>
      </c>
      <c r="AN67" s="79" t="str">
        <f>IF(AI67="","",$AN$2)</f>
        <v>C</v>
      </c>
      <c r="AO67" s="79" t="str">
        <f>IF(N67="","",IF(N67&gt;=$AO$1/100,"O","X"))</f>
        <v>X</v>
      </c>
      <c r="AP67" s="79" t="str">
        <f>IF(I67="","",IF(I67&lt;=$AP$1,"O","X"))</f>
        <v>X</v>
      </c>
      <c r="AQ67" s="79" t="str">
        <f>IF(O67="","",IF(O67&lt;=$AQ$1,"O","X"))</f>
        <v>X</v>
      </c>
      <c r="AR67" s="79" t="str">
        <f>IF(M67="","",IF(M67&lt;=$AR$1,"O","X"))</f>
        <v>X</v>
      </c>
      <c r="AS67" s="79" t="s">
        <v>2</v>
      </c>
      <c r="AT67" s="79" t="str">
        <f>IF(OR(F67="",AI67=""),"",IF(AND((F67&lt;=85),(AI67&gt;=15)),"O","X"))</f>
        <v>X</v>
      </c>
      <c r="AU67" s="79" t="str">
        <f>IF(C67="","",IF(C67&gt;=$AU$1,"O","X"))</f>
        <v>O</v>
      </c>
      <c r="AV67" s="79" t="str">
        <f>IF(AO67="","",IF(AND(AO67="O",AP67="O",AR67="O",AT67="O",AU67="O"),"후보","X"))</f>
        <v>X</v>
      </c>
    </row>
    <row r="68" spans="1:48" x14ac:dyDescent="0.3">
      <c r="A68" s="9"/>
      <c r="B68" s="79"/>
      <c r="C68" s="6"/>
      <c r="D68" s="9"/>
      <c r="E68" s="14"/>
      <c r="F68" s="86"/>
      <c r="G68" s="9"/>
      <c r="H68" s="9"/>
      <c r="I68" s="9"/>
      <c r="J68" s="9"/>
      <c r="K68" s="9"/>
      <c r="L68" s="9"/>
      <c r="M68" s="9"/>
      <c r="N68" s="9"/>
      <c r="O68" s="91"/>
      <c r="P68" s="91"/>
      <c r="Q68" s="87"/>
      <c r="R68" s="87"/>
      <c r="S68" s="9"/>
      <c r="T68" s="47"/>
      <c r="U68" s="9"/>
      <c r="W68" s="67" t="str">
        <f>$A$4&amp;" "&amp;A69&amp;"("&amp;B69&amp;","&amp;C69&amp;"^)"</f>
        <v>이매동 이매한신('93.11.,1184^)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37"/>
        <v/>
      </c>
      <c r="AI68" s="106" t="str">
        <f t="shared" si="83"/>
        <v/>
      </c>
      <c r="AJ68" s="79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</row>
    <row r="69" spans="1:48" x14ac:dyDescent="0.3">
      <c r="A69" s="9" t="s">
        <v>1397</v>
      </c>
      <c r="B69" s="10" t="s">
        <v>1689</v>
      </c>
      <c r="C69" s="88">
        <v>1184</v>
      </c>
      <c r="D69" s="86">
        <v>67.400000000000006</v>
      </c>
      <c r="E69" s="87">
        <v>20</v>
      </c>
      <c r="F69" s="86">
        <v>50.1</v>
      </c>
      <c r="G69" s="17">
        <v>15</v>
      </c>
      <c r="H69" s="88">
        <v>460</v>
      </c>
      <c r="I69" s="89">
        <v>90000</v>
      </c>
      <c r="J69" s="89" t="s">
        <v>64</v>
      </c>
      <c r="K69" s="89">
        <v>45000</v>
      </c>
      <c r="L69" s="89" t="s">
        <v>64</v>
      </c>
      <c r="M69" s="90">
        <f>I69-K69</f>
        <v>45000</v>
      </c>
      <c r="N69" s="4">
        <f>IF(ISERROR(K69/I69),"",K69/I69)</f>
        <v>0.5</v>
      </c>
      <c r="O69" s="91">
        <f>I69/E69</f>
        <v>4500</v>
      </c>
      <c r="P69" s="91">
        <f>K69/E69</f>
        <v>2250</v>
      </c>
      <c r="Q69" s="79">
        <v>2</v>
      </c>
      <c r="R69" s="79">
        <v>1</v>
      </c>
      <c r="S69" s="79" t="s">
        <v>61</v>
      </c>
      <c r="T69" s="5">
        <v>67</v>
      </c>
      <c r="U69" s="9"/>
      <c r="W69" s="86">
        <f t="shared" ref="W69:X71" si="84">D69</f>
        <v>67.400000000000006</v>
      </c>
      <c r="X69" s="87">
        <f t="shared" si="84"/>
        <v>20</v>
      </c>
      <c r="Y69" s="92">
        <f t="shared" ref="Y69:Z71" si="85">H69</f>
        <v>460</v>
      </c>
      <c r="Z69" s="90">
        <f t="shared" si="85"/>
        <v>90000</v>
      </c>
      <c r="AA69" s="90">
        <f>K69</f>
        <v>45000</v>
      </c>
      <c r="AB69" s="90">
        <f t="shared" ref="AB69:AD71" si="86">M69</f>
        <v>45000</v>
      </c>
      <c r="AC69" s="4">
        <f t="shared" si="86"/>
        <v>0.5</v>
      </c>
      <c r="AD69" s="91">
        <f t="shared" si="86"/>
        <v>4500</v>
      </c>
      <c r="AE69" s="79" t="str">
        <f>S69</f>
        <v>복</v>
      </c>
      <c r="AF69" s="79" t="str">
        <f>Q69&amp;"/"&amp;R69</f>
        <v>2/1</v>
      </c>
      <c r="AH69" s="20" t="str">
        <f t="shared" ref="AH69:AH95" si="87">IF(A69="","",A69)</f>
        <v>이매한신</v>
      </c>
      <c r="AI69" s="87">
        <f t="shared" si="83"/>
        <v>20</v>
      </c>
      <c r="AJ69" s="79" t="str">
        <f>IF(AI69="","",$AJ$2)</f>
        <v>A-</v>
      </c>
      <c r="AK69" s="79" t="s">
        <v>13</v>
      </c>
      <c r="AL69" s="79" t="s">
        <v>62</v>
      </c>
      <c r="AM69" s="79" t="s">
        <v>63</v>
      </c>
      <c r="AN69" s="79" t="str">
        <f>IF(AI69="","",$AN$2)</f>
        <v>C</v>
      </c>
      <c r="AO69" s="79" t="str">
        <f>IF(N69="","",IF(N69&gt;=$AO$1/100,"O","X"))</f>
        <v>X</v>
      </c>
      <c r="AP69" s="79" t="str">
        <f>IF(I69="","",IF(I69&lt;=$AP$1,"O","X"))</f>
        <v>X</v>
      </c>
      <c r="AQ69" s="79" t="str">
        <f>IF(O69="","",IF(O69&lt;=$AQ$1,"O","X"))</f>
        <v>X</v>
      </c>
      <c r="AR69" s="79" t="str">
        <f>IF(M69="","",IF(M69&lt;=$AR$1,"O","X"))</f>
        <v>X</v>
      </c>
      <c r="AS69" s="79" t="s">
        <v>2</v>
      </c>
      <c r="AT69" s="79" t="str">
        <f>IF(OR(F69="",AI69=""),"",IF(AND((F69&lt;=85),(AI69&gt;=15)),"O","X"))</f>
        <v>O</v>
      </c>
      <c r="AU69" s="79" t="str">
        <f>IF(C69="","",IF(C69&gt;=$AU$1,"O","X"))</f>
        <v>O</v>
      </c>
      <c r="AV69" s="79" t="str">
        <f>IF(AO69="","",IF(AND(AO69="O",AP69="O",AR69="O",AT69="O",AU69="O"),"후보","X"))</f>
        <v>X</v>
      </c>
    </row>
    <row r="70" spans="1:48" x14ac:dyDescent="0.3">
      <c r="A70" s="9" t="s">
        <v>1397</v>
      </c>
      <c r="B70" s="10" t="s">
        <v>1689</v>
      </c>
      <c r="C70" s="88">
        <v>1184</v>
      </c>
      <c r="D70" s="86">
        <v>84.8</v>
      </c>
      <c r="E70" s="87">
        <v>26</v>
      </c>
      <c r="F70" s="86">
        <v>66.3</v>
      </c>
      <c r="G70" s="17">
        <v>20</v>
      </c>
      <c r="H70" s="88">
        <v>368</v>
      </c>
      <c r="I70" s="89">
        <v>120000</v>
      </c>
      <c r="J70" s="89" t="s">
        <v>65</v>
      </c>
      <c r="K70" s="89">
        <v>63000</v>
      </c>
      <c r="L70" s="89" t="s">
        <v>59</v>
      </c>
      <c r="M70" s="90">
        <f>I70-K70</f>
        <v>57000</v>
      </c>
      <c r="N70" s="4">
        <f>IF(ISERROR(K70/I70),"",K70/I70)</f>
        <v>0.52500000000000002</v>
      </c>
      <c r="O70" s="91">
        <f>I70/E70</f>
        <v>4615.3846153846152</v>
      </c>
      <c r="P70" s="91">
        <f>K70/E70</f>
        <v>2423.0769230769229</v>
      </c>
      <c r="Q70" s="79">
        <v>3</v>
      </c>
      <c r="R70" s="79">
        <v>1</v>
      </c>
      <c r="S70" s="79" t="s">
        <v>72</v>
      </c>
      <c r="T70" s="5">
        <v>84</v>
      </c>
      <c r="U70" s="9"/>
      <c r="W70" s="86">
        <f t="shared" si="84"/>
        <v>84.8</v>
      </c>
      <c r="X70" s="87">
        <f t="shared" si="84"/>
        <v>26</v>
      </c>
      <c r="Y70" s="92">
        <f t="shared" si="85"/>
        <v>368</v>
      </c>
      <c r="Z70" s="90">
        <f t="shared" si="85"/>
        <v>120000</v>
      </c>
      <c r="AA70" s="90">
        <f>K70</f>
        <v>63000</v>
      </c>
      <c r="AB70" s="90">
        <f t="shared" si="86"/>
        <v>57000</v>
      </c>
      <c r="AC70" s="4">
        <f t="shared" si="86"/>
        <v>0.52500000000000002</v>
      </c>
      <c r="AD70" s="91">
        <f t="shared" si="86"/>
        <v>4615.3846153846152</v>
      </c>
      <c r="AE70" s="79" t="str">
        <f>S70</f>
        <v>계</v>
      </c>
      <c r="AF70" s="79" t="str">
        <f>Q70&amp;"/"&amp;R70</f>
        <v>3/1</v>
      </c>
      <c r="AH70" s="20" t="str">
        <f t="shared" si="87"/>
        <v>이매한신</v>
      </c>
      <c r="AI70" s="87">
        <f t="shared" si="83"/>
        <v>26</v>
      </c>
      <c r="AJ70" s="79" t="str">
        <f>IF(AI70="","",$AJ$2)</f>
        <v>A-</v>
      </c>
      <c r="AK70" s="79" t="s">
        <v>13</v>
      </c>
      <c r="AL70" s="79" t="s">
        <v>62</v>
      </c>
      <c r="AM70" s="79" t="s">
        <v>63</v>
      </c>
      <c r="AN70" s="79" t="str">
        <f>IF(AI70="","",$AN$2)</f>
        <v>C</v>
      </c>
      <c r="AO70" s="79" t="str">
        <f>IF(N70="","",IF(N70&gt;=$AO$1/100,"O","X"))</f>
        <v>X</v>
      </c>
      <c r="AP70" s="79" t="str">
        <f>IF(I70="","",IF(I70&lt;=$AP$1,"O","X"))</f>
        <v>X</v>
      </c>
      <c r="AQ70" s="79" t="str">
        <f>IF(O70="","",IF(O70&lt;=$AQ$1,"O","X"))</f>
        <v>X</v>
      </c>
      <c r="AR70" s="79" t="str">
        <f>IF(M70="","",IF(M70&lt;=$AR$1,"O","X"))</f>
        <v>X</v>
      </c>
      <c r="AS70" s="79" t="s">
        <v>2</v>
      </c>
      <c r="AT70" s="79" t="str">
        <f>IF(OR(F70="",AI70=""),"",IF(AND((F70&lt;=85),(AI70&gt;=15)),"O","X"))</f>
        <v>O</v>
      </c>
      <c r="AU70" s="79" t="str">
        <f>IF(C70="","",IF(C70&gt;=$AU$1,"O","X"))</f>
        <v>O</v>
      </c>
      <c r="AV70" s="79" t="str">
        <f>IF(AO70="","",IF(AND(AO70="O",AP70="O",AR70="O",AT70="O",AU70="O"),"후보","X"))</f>
        <v>X</v>
      </c>
    </row>
    <row r="71" spans="1:48" x14ac:dyDescent="0.3">
      <c r="A71" s="9" t="s">
        <v>1397</v>
      </c>
      <c r="B71" s="10" t="s">
        <v>1689</v>
      </c>
      <c r="C71" s="88">
        <v>1184</v>
      </c>
      <c r="D71" s="86">
        <v>104.8</v>
      </c>
      <c r="E71" s="87">
        <v>32</v>
      </c>
      <c r="F71" s="86">
        <v>84.9</v>
      </c>
      <c r="G71" s="17">
        <v>26</v>
      </c>
      <c r="H71" s="88">
        <v>356</v>
      </c>
      <c r="I71" s="89">
        <v>146000</v>
      </c>
      <c r="J71" s="89" t="s">
        <v>68</v>
      </c>
      <c r="K71" s="89">
        <v>76000</v>
      </c>
      <c r="L71" s="89" t="s">
        <v>255</v>
      </c>
      <c r="M71" s="90">
        <f>I71-K71</f>
        <v>70000</v>
      </c>
      <c r="N71" s="4">
        <f>IF(ISERROR(K71/I71),"",K71/I71)</f>
        <v>0.52054794520547942</v>
      </c>
      <c r="O71" s="91">
        <f>I71/E71</f>
        <v>4562.5</v>
      </c>
      <c r="P71" s="91">
        <f>K71/E71</f>
        <v>2375</v>
      </c>
      <c r="Q71" s="79">
        <v>3</v>
      </c>
      <c r="R71" s="79">
        <v>2</v>
      </c>
      <c r="S71" s="79" t="s">
        <v>72</v>
      </c>
      <c r="T71" s="5">
        <v>104</v>
      </c>
      <c r="U71" s="9"/>
      <c r="W71" s="86">
        <f t="shared" si="84"/>
        <v>104.8</v>
      </c>
      <c r="X71" s="87">
        <f t="shared" si="84"/>
        <v>32</v>
      </c>
      <c r="Y71" s="92">
        <f t="shared" si="85"/>
        <v>356</v>
      </c>
      <c r="Z71" s="90">
        <f t="shared" si="85"/>
        <v>146000</v>
      </c>
      <c r="AA71" s="90">
        <f>K71</f>
        <v>76000</v>
      </c>
      <c r="AB71" s="90">
        <f t="shared" si="86"/>
        <v>70000</v>
      </c>
      <c r="AC71" s="4">
        <f t="shared" si="86"/>
        <v>0.52054794520547942</v>
      </c>
      <c r="AD71" s="91">
        <f t="shared" si="86"/>
        <v>4562.5</v>
      </c>
      <c r="AE71" s="79" t="str">
        <f>S71</f>
        <v>계</v>
      </c>
      <c r="AF71" s="79" t="str">
        <f>Q71&amp;"/"&amp;R71</f>
        <v>3/2</v>
      </c>
      <c r="AH71" s="20" t="str">
        <f t="shared" si="87"/>
        <v>이매한신</v>
      </c>
      <c r="AI71" s="87">
        <f t="shared" si="83"/>
        <v>32</v>
      </c>
      <c r="AJ71" s="79" t="str">
        <f>IF(AI71="","",$AJ$2)</f>
        <v>A-</v>
      </c>
      <c r="AK71" s="79" t="s">
        <v>13</v>
      </c>
      <c r="AL71" s="79" t="s">
        <v>62</v>
      </c>
      <c r="AM71" s="79" t="s">
        <v>63</v>
      </c>
      <c r="AN71" s="79" t="str">
        <f>IF(AI71="","",$AN$2)</f>
        <v>C</v>
      </c>
      <c r="AO71" s="79" t="str">
        <f>IF(N71="","",IF(N71&gt;=$AO$1/100,"O","X"))</f>
        <v>X</v>
      </c>
      <c r="AP71" s="79" t="str">
        <f>IF(I71="","",IF(I71&lt;=$AP$1,"O","X"))</f>
        <v>X</v>
      </c>
      <c r="AQ71" s="79" t="str">
        <f>IF(O71="","",IF(O71&lt;=$AQ$1,"O","X"))</f>
        <v>X</v>
      </c>
      <c r="AR71" s="79" t="str">
        <f>IF(M71="","",IF(M71&lt;=$AR$1,"O","X"))</f>
        <v>X</v>
      </c>
      <c r="AS71" s="79" t="s">
        <v>2</v>
      </c>
      <c r="AT71" s="79" t="str">
        <f>IF(OR(F71="",AI71=""),"",IF(AND((F71&lt;=85),(AI71&gt;=15)),"O","X"))</f>
        <v>O</v>
      </c>
      <c r="AU71" s="79" t="str">
        <f>IF(C71="","",IF(C71&gt;=$AU$1,"O","X"))</f>
        <v>O</v>
      </c>
      <c r="AV71" s="79" t="str">
        <f>IF(AO71="","",IF(AND(AO71="O",AP71="O",AR71="O",AT71="O",AU71="O"),"후보","X"))</f>
        <v>X</v>
      </c>
    </row>
    <row r="72" spans="1:48" x14ac:dyDescent="0.3">
      <c r="A72" s="9"/>
      <c r="B72" s="79"/>
      <c r="C72" s="6"/>
      <c r="D72" s="9"/>
      <c r="E72" s="14"/>
      <c r="F72" s="86"/>
      <c r="G72" s="9"/>
      <c r="H72" s="9"/>
      <c r="I72" s="9"/>
      <c r="J72" s="9"/>
      <c r="K72" s="9"/>
      <c r="L72" s="9"/>
      <c r="M72" s="9"/>
      <c r="N72" s="9"/>
      <c r="O72" s="91"/>
      <c r="P72" s="91"/>
      <c r="Q72" s="87"/>
      <c r="R72" s="87"/>
      <c r="S72" s="9"/>
      <c r="T72" s="47"/>
      <c r="U72" s="9"/>
      <c r="W72" s="67" t="str">
        <f>$A$4&amp;" "&amp;A73&amp;"("&amp;B73&amp;","&amp;C73&amp;"^)"</f>
        <v>이매동 이매금강('92.07.,588^)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87"/>
        <v/>
      </c>
      <c r="AI72" s="106" t="str">
        <f t="shared" si="83"/>
        <v/>
      </c>
      <c r="AJ72" s="79"/>
      <c r="AK72" s="79"/>
      <c r="AL72" s="79"/>
      <c r="AM72" s="79"/>
      <c r="AN72" s="79"/>
      <c r="AO72" s="79"/>
      <c r="AP72" s="79"/>
      <c r="AQ72" s="79"/>
      <c r="AR72" s="79"/>
      <c r="AS72" s="79"/>
      <c r="AT72" s="79"/>
      <c r="AU72" s="79"/>
      <c r="AV72" s="79"/>
    </row>
    <row r="73" spans="1:48" x14ac:dyDescent="0.3">
      <c r="A73" s="9" t="s">
        <v>1402</v>
      </c>
      <c r="B73" s="10" t="s">
        <v>1658</v>
      </c>
      <c r="C73" s="88">
        <v>588</v>
      </c>
      <c r="D73" s="86">
        <v>70.5</v>
      </c>
      <c r="E73" s="87">
        <v>21</v>
      </c>
      <c r="F73" s="86">
        <v>50.8</v>
      </c>
      <c r="G73" s="17">
        <v>15</v>
      </c>
      <c r="H73" s="88">
        <v>120</v>
      </c>
      <c r="I73" s="89">
        <v>95000</v>
      </c>
      <c r="J73" s="89" t="s">
        <v>83</v>
      </c>
      <c r="K73" s="89">
        <v>45000</v>
      </c>
      <c r="L73" s="89" t="s">
        <v>66</v>
      </c>
      <c r="M73" s="90">
        <f>I73-K73</f>
        <v>50000</v>
      </c>
      <c r="N73" s="4">
        <f>IF(ISERROR(K73/I73),"",K73/I73)</f>
        <v>0.47368421052631576</v>
      </c>
      <c r="O73" s="91">
        <f>I73/E73</f>
        <v>4523.8095238095239</v>
      </c>
      <c r="P73" s="91">
        <f>K73/E73</f>
        <v>2142.8571428571427</v>
      </c>
      <c r="Q73" s="79">
        <v>2</v>
      </c>
      <c r="R73" s="79">
        <v>1</v>
      </c>
      <c r="S73" s="79" t="s">
        <v>61</v>
      </c>
      <c r="T73" s="5">
        <v>70</v>
      </c>
      <c r="U73" s="9"/>
      <c r="W73" s="86">
        <f t="shared" ref="W73:X75" si="88">D73</f>
        <v>70.5</v>
      </c>
      <c r="X73" s="87">
        <f t="shared" si="88"/>
        <v>21</v>
      </c>
      <c r="Y73" s="92">
        <f t="shared" ref="Y73:Z75" si="89">H73</f>
        <v>120</v>
      </c>
      <c r="Z73" s="90">
        <f t="shared" si="89"/>
        <v>95000</v>
      </c>
      <c r="AA73" s="90">
        <f>K73</f>
        <v>45000</v>
      </c>
      <c r="AB73" s="90">
        <f t="shared" ref="AB73:AD75" si="90">M73</f>
        <v>50000</v>
      </c>
      <c r="AC73" s="4">
        <f t="shared" si="90"/>
        <v>0.47368421052631576</v>
      </c>
      <c r="AD73" s="91">
        <f t="shared" si="90"/>
        <v>4523.8095238095239</v>
      </c>
      <c r="AE73" s="79" t="str">
        <f>S73</f>
        <v>복</v>
      </c>
      <c r="AF73" s="79" t="str">
        <f>Q73&amp;"/"&amp;R73</f>
        <v>2/1</v>
      </c>
      <c r="AH73" s="20" t="str">
        <f t="shared" si="87"/>
        <v>이매금강</v>
      </c>
      <c r="AI73" s="87">
        <f t="shared" si="83"/>
        <v>21</v>
      </c>
      <c r="AJ73" s="79" t="str">
        <f>IF(AI73="","",$AJ$2)</f>
        <v>A-</v>
      </c>
      <c r="AK73" s="79" t="s">
        <v>13</v>
      </c>
      <c r="AL73" s="79" t="s">
        <v>62</v>
      </c>
      <c r="AM73" s="79" t="s">
        <v>63</v>
      </c>
      <c r="AN73" s="79" t="str">
        <f>IF(AI73="","",$AN$2)</f>
        <v>C</v>
      </c>
      <c r="AO73" s="79" t="str">
        <f>IF(N73="","",IF(N73&gt;=$AO$1/100,"O","X"))</f>
        <v>X</v>
      </c>
      <c r="AP73" s="79" t="str">
        <f>IF(I73="","",IF(I73&lt;=$AP$1,"O","X"))</f>
        <v>X</v>
      </c>
      <c r="AQ73" s="79" t="str">
        <f>IF(O73="","",IF(O73&lt;=$AQ$1,"O","X"))</f>
        <v>X</v>
      </c>
      <c r="AR73" s="79" t="str">
        <f>IF(M73="","",IF(M73&lt;=$AR$1,"O","X"))</f>
        <v>X</v>
      </c>
      <c r="AS73" s="79" t="s">
        <v>2</v>
      </c>
      <c r="AT73" s="79" t="str">
        <f>IF(OR(F73="",AI73=""),"",IF(AND((F73&lt;=85),(AI73&gt;=15)),"O","X"))</f>
        <v>O</v>
      </c>
      <c r="AU73" s="79" t="str">
        <f>IF(C73="","",IF(C73&gt;=$AU$1,"O","X"))</f>
        <v>O</v>
      </c>
      <c r="AV73" s="79" t="str">
        <f>IF(AO73="","",IF(AND(AO73="O",AP73="O",AR73="O",AT73="O",AU73="O"),"후보","X"))</f>
        <v>X</v>
      </c>
    </row>
    <row r="74" spans="1:48" x14ac:dyDescent="0.3">
      <c r="A74" s="9" t="s">
        <v>1402</v>
      </c>
      <c r="B74" s="10" t="s">
        <v>1658</v>
      </c>
      <c r="C74" s="88">
        <v>588</v>
      </c>
      <c r="D74" s="86">
        <v>102</v>
      </c>
      <c r="E74" s="87">
        <v>31</v>
      </c>
      <c r="F74" s="86">
        <v>84.4</v>
      </c>
      <c r="G74" s="17">
        <v>26</v>
      </c>
      <c r="H74" s="88">
        <v>378</v>
      </c>
      <c r="I74" s="89">
        <v>140000</v>
      </c>
      <c r="J74" s="89" t="s">
        <v>103</v>
      </c>
      <c r="K74" s="89">
        <v>70000</v>
      </c>
      <c r="L74" s="89" t="s">
        <v>59</v>
      </c>
      <c r="M74" s="90">
        <f>I74-K74</f>
        <v>70000</v>
      </c>
      <c r="N74" s="4">
        <f>IF(ISERROR(K74/I74),"",K74/I74)</f>
        <v>0.5</v>
      </c>
      <c r="O74" s="91">
        <f>I74/E74</f>
        <v>4516.1290322580644</v>
      </c>
      <c r="P74" s="91">
        <f>K74/E74</f>
        <v>2258.0645161290322</v>
      </c>
      <c r="Q74" s="79">
        <v>3</v>
      </c>
      <c r="R74" s="79">
        <v>2</v>
      </c>
      <c r="S74" s="79" t="s">
        <v>72</v>
      </c>
      <c r="T74" s="5">
        <v>101</v>
      </c>
      <c r="U74" s="9"/>
      <c r="W74" s="86">
        <f t="shared" si="88"/>
        <v>102</v>
      </c>
      <c r="X74" s="87">
        <f t="shared" si="88"/>
        <v>31</v>
      </c>
      <c r="Y74" s="92">
        <f t="shared" si="89"/>
        <v>378</v>
      </c>
      <c r="Z74" s="90">
        <f t="shared" si="89"/>
        <v>140000</v>
      </c>
      <c r="AA74" s="90">
        <f>K74</f>
        <v>70000</v>
      </c>
      <c r="AB74" s="90">
        <f t="shared" si="90"/>
        <v>70000</v>
      </c>
      <c r="AC74" s="4">
        <f t="shared" si="90"/>
        <v>0.5</v>
      </c>
      <c r="AD74" s="91">
        <f t="shared" si="90"/>
        <v>4516.1290322580644</v>
      </c>
      <c r="AE74" s="79" t="str">
        <f>S74</f>
        <v>계</v>
      </c>
      <c r="AF74" s="79" t="str">
        <f>Q74&amp;"/"&amp;R74</f>
        <v>3/2</v>
      </c>
      <c r="AH74" s="20" t="str">
        <f t="shared" si="87"/>
        <v>이매금강</v>
      </c>
      <c r="AI74" s="87">
        <f t="shared" si="83"/>
        <v>31</v>
      </c>
      <c r="AJ74" s="79" t="str">
        <f>IF(AI74="","",$AJ$2)</f>
        <v>A-</v>
      </c>
      <c r="AK74" s="79" t="s">
        <v>13</v>
      </c>
      <c r="AL74" s="79" t="s">
        <v>62</v>
      </c>
      <c r="AM74" s="79" t="s">
        <v>63</v>
      </c>
      <c r="AN74" s="79" t="str">
        <f>IF(AI74="","",$AN$2)</f>
        <v>C</v>
      </c>
      <c r="AO74" s="79" t="str">
        <f>IF(N74="","",IF(N74&gt;=$AO$1/100,"O","X"))</f>
        <v>X</v>
      </c>
      <c r="AP74" s="79" t="str">
        <f>IF(I74="","",IF(I74&lt;=$AP$1,"O","X"))</f>
        <v>X</v>
      </c>
      <c r="AQ74" s="79" t="str">
        <f>IF(O74="","",IF(O74&lt;=$AQ$1,"O","X"))</f>
        <v>X</v>
      </c>
      <c r="AR74" s="79" t="str">
        <f>IF(M74="","",IF(M74&lt;=$AR$1,"O","X"))</f>
        <v>X</v>
      </c>
      <c r="AS74" s="79" t="s">
        <v>2</v>
      </c>
      <c r="AT74" s="79" t="str">
        <f>IF(OR(F74="",AI74=""),"",IF(AND((F74&lt;=85),(AI74&gt;=15)),"O","X"))</f>
        <v>O</v>
      </c>
      <c r="AU74" s="79" t="str">
        <f>IF(C74="","",IF(C74&gt;=$AU$1,"O","X"))</f>
        <v>O</v>
      </c>
      <c r="AV74" s="79" t="str">
        <f>IF(AO74="","",IF(AND(AO74="O",AP74="O",AR74="O",AT74="O",AU74="O"),"후보","X"))</f>
        <v>X</v>
      </c>
    </row>
    <row r="75" spans="1:48" x14ac:dyDescent="0.3">
      <c r="A75" s="9" t="s">
        <v>1402</v>
      </c>
      <c r="B75" s="10" t="s">
        <v>1658</v>
      </c>
      <c r="C75" s="88">
        <v>588</v>
      </c>
      <c r="D75" s="86">
        <v>119.8</v>
      </c>
      <c r="E75" s="87">
        <v>36</v>
      </c>
      <c r="F75" s="86">
        <v>99.2</v>
      </c>
      <c r="G75" s="17">
        <v>30</v>
      </c>
      <c r="H75" s="88">
        <v>90</v>
      </c>
      <c r="I75" s="89">
        <v>160000</v>
      </c>
      <c r="J75" s="89" t="s">
        <v>66</v>
      </c>
      <c r="K75" s="89">
        <v>85000</v>
      </c>
      <c r="L75" s="89" t="s">
        <v>82</v>
      </c>
      <c r="M75" s="90">
        <f>I75-K75</f>
        <v>75000</v>
      </c>
      <c r="N75" s="4">
        <f>IF(ISERROR(K75/I75),"",K75/I75)</f>
        <v>0.53125</v>
      </c>
      <c r="O75" s="91">
        <f>I75/E75</f>
        <v>4444.4444444444443</v>
      </c>
      <c r="P75" s="91">
        <f>K75/E75</f>
        <v>2361.1111111111113</v>
      </c>
      <c r="Q75" s="79">
        <v>4</v>
      </c>
      <c r="R75" s="79">
        <v>2</v>
      </c>
      <c r="S75" s="79" t="s">
        <v>72</v>
      </c>
      <c r="T75" s="5">
        <v>119</v>
      </c>
      <c r="U75" s="9"/>
      <c r="W75" s="86">
        <f t="shared" si="88"/>
        <v>119.8</v>
      </c>
      <c r="X75" s="87">
        <f t="shared" si="88"/>
        <v>36</v>
      </c>
      <c r="Y75" s="92">
        <f t="shared" si="89"/>
        <v>90</v>
      </c>
      <c r="Z75" s="90">
        <f t="shared" si="89"/>
        <v>160000</v>
      </c>
      <c r="AA75" s="90">
        <f>K75</f>
        <v>85000</v>
      </c>
      <c r="AB75" s="90">
        <f t="shared" si="90"/>
        <v>75000</v>
      </c>
      <c r="AC75" s="4">
        <f t="shared" si="90"/>
        <v>0.53125</v>
      </c>
      <c r="AD75" s="91">
        <f t="shared" si="90"/>
        <v>4444.4444444444443</v>
      </c>
      <c r="AE75" s="79" t="str">
        <f>S75</f>
        <v>계</v>
      </c>
      <c r="AF75" s="79" t="str">
        <f>Q75&amp;"/"&amp;R75</f>
        <v>4/2</v>
      </c>
      <c r="AH75" s="20" t="str">
        <f t="shared" si="87"/>
        <v>이매금강</v>
      </c>
      <c r="AI75" s="87">
        <f t="shared" si="83"/>
        <v>36</v>
      </c>
      <c r="AJ75" s="79" t="str">
        <f>IF(AI75="","",$AJ$2)</f>
        <v>A-</v>
      </c>
      <c r="AK75" s="79" t="s">
        <v>13</v>
      </c>
      <c r="AL75" s="79" t="s">
        <v>62</v>
      </c>
      <c r="AM75" s="79" t="s">
        <v>63</v>
      </c>
      <c r="AN75" s="79" t="str">
        <f>IF(AI75="","",$AN$2)</f>
        <v>C</v>
      </c>
      <c r="AO75" s="79" t="str">
        <f>IF(N75="","",IF(N75&gt;=$AO$1/100,"O","X"))</f>
        <v>X</v>
      </c>
      <c r="AP75" s="79" t="str">
        <f>IF(I75="","",IF(I75&lt;=$AP$1,"O","X"))</f>
        <v>X</v>
      </c>
      <c r="AQ75" s="79" t="str">
        <f>IF(O75="","",IF(O75&lt;=$AQ$1,"O","X"))</f>
        <v>X</v>
      </c>
      <c r="AR75" s="79" t="str">
        <f>IF(M75="","",IF(M75&lt;=$AR$1,"O","X"))</f>
        <v>X</v>
      </c>
      <c r="AS75" s="79" t="s">
        <v>2</v>
      </c>
      <c r="AT75" s="79" t="str">
        <f>IF(OR(F75="",AI75=""),"",IF(AND((F75&lt;=85),(AI75&gt;=15)),"O","X"))</f>
        <v>X</v>
      </c>
      <c r="AU75" s="79" t="str">
        <f>IF(C75="","",IF(C75&gt;=$AU$1,"O","X"))</f>
        <v>O</v>
      </c>
      <c r="AV75" s="79" t="str">
        <f>IF(AO75="","",IF(AND(AO75="O",AP75="O",AR75="O",AT75="O",AU75="O"),"후보","X"))</f>
        <v>X</v>
      </c>
    </row>
    <row r="76" spans="1:48" x14ac:dyDescent="0.3">
      <c r="A76" s="9"/>
      <c r="B76" s="79"/>
      <c r="C76" s="6"/>
      <c r="D76" s="9"/>
      <c r="E76" s="14"/>
      <c r="F76" s="86"/>
      <c r="G76" s="9"/>
      <c r="H76" s="9"/>
      <c r="I76" s="9"/>
      <c r="J76" s="9"/>
      <c r="K76" s="9"/>
      <c r="L76" s="9"/>
      <c r="M76" s="9"/>
      <c r="N76" s="9"/>
      <c r="O76" s="91"/>
      <c r="P76" s="91"/>
      <c r="Q76" s="87"/>
      <c r="R76" s="87"/>
      <c r="S76" s="9"/>
      <c r="T76" s="47"/>
      <c r="U76" s="9"/>
      <c r="W76" s="67" t="str">
        <f>$A$4&amp;" "&amp;A77&amp;"("&amp;B77&amp;","&amp;C77&amp;"^)"</f>
        <v>이매동 아름4단지두산삼호('92.09.,1132^)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87"/>
        <v/>
      </c>
      <c r="AI76" s="106" t="str">
        <f t="shared" si="83"/>
        <v/>
      </c>
      <c r="AJ76" s="79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79"/>
    </row>
    <row r="77" spans="1:48" x14ac:dyDescent="0.3">
      <c r="A77" s="9" t="s">
        <v>1406</v>
      </c>
      <c r="B77" s="10" t="s">
        <v>1687</v>
      </c>
      <c r="C77" s="88">
        <v>1132</v>
      </c>
      <c r="D77" s="86">
        <v>71.3</v>
      </c>
      <c r="E77" s="87">
        <v>22</v>
      </c>
      <c r="F77" s="86">
        <v>59.8</v>
      </c>
      <c r="G77" s="17">
        <v>18</v>
      </c>
      <c r="H77" s="88">
        <v>80</v>
      </c>
      <c r="I77" s="89"/>
      <c r="J77" s="89"/>
      <c r="K77" s="89"/>
      <c r="L77" s="89"/>
      <c r="M77" s="90">
        <f t="shared" ref="M77:M82" si="91">I77-K77</f>
        <v>0</v>
      </c>
      <c r="N77" s="4" t="str">
        <f t="shared" ref="N77:N82" si="92">IF(ISERROR(K77/I77),"",K77/I77)</f>
        <v/>
      </c>
      <c r="O77" s="91">
        <f t="shared" ref="O77:O82" si="93">I77/E77</f>
        <v>0</v>
      </c>
      <c r="P77" s="91">
        <f t="shared" ref="P77:P82" si="94">K77/E77</f>
        <v>0</v>
      </c>
      <c r="Q77" s="79">
        <v>3</v>
      </c>
      <c r="R77" s="79">
        <v>1</v>
      </c>
      <c r="S77" s="79" t="s">
        <v>72</v>
      </c>
      <c r="T77" s="5">
        <v>71</v>
      </c>
      <c r="U77" s="9"/>
      <c r="W77" s="86">
        <f t="shared" ref="W77:X82" si="95">D77</f>
        <v>71.3</v>
      </c>
      <c r="X77" s="87">
        <f t="shared" si="95"/>
        <v>22</v>
      </c>
      <c r="Y77" s="92">
        <f t="shared" ref="Y77:Z82" si="96">H77</f>
        <v>80</v>
      </c>
      <c r="Z77" s="90">
        <f t="shared" si="96"/>
        <v>0</v>
      </c>
      <c r="AA77" s="90">
        <f t="shared" ref="AA77:AA82" si="97">K77</f>
        <v>0</v>
      </c>
      <c r="AB77" s="90">
        <f t="shared" ref="AB77:AD82" si="98">M77</f>
        <v>0</v>
      </c>
      <c r="AC77" s="4" t="str">
        <f t="shared" si="98"/>
        <v/>
      </c>
      <c r="AD77" s="91">
        <f t="shared" si="98"/>
        <v>0</v>
      </c>
      <c r="AE77" s="79" t="str">
        <f t="shared" ref="AE77:AE82" si="99">S77</f>
        <v>계</v>
      </c>
      <c r="AF77" s="79" t="str">
        <f t="shared" ref="AF77:AF82" si="100">Q77&amp;"/"&amp;R77</f>
        <v>3/1</v>
      </c>
      <c r="AH77" s="20" t="str">
        <f t="shared" si="87"/>
        <v>아름4단지두산삼호</v>
      </c>
      <c r="AI77" s="87">
        <f t="shared" si="83"/>
        <v>22</v>
      </c>
      <c r="AJ77" s="79" t="str">
        <f t="shared" ref="AJ77:AJ82" si="101">IF(AI77="","",$AJ$2)</f>
        <v>A-</v>
      </c>
      <c r="AK77" s="79" t="s">
        <v>13</v>
      </c>
      <c r="AL77" s="79" t="s">
        <v>62</v>
      </c>
      <c r="AM77" s="79" t="s">
        <v>63</v>
      </c>
      <c r="AN77" s="79" t="str">
        <f t="shared" ref="AN77:AN82" si="102">IF(AI77="","",$AN$2)</f>
        <v>C</v>
      </c>
      <c r="AO77" s="79" t="str">
        <f t="shared" ref="AO77:AO82" si="103">IF(N77="","",IF(N77&gt;=$AO$1/100,"O","X"))</f>
        <v/>
      </c>
      <c r="AP77" s="79" t="str">
        <f t="shared" ref="AP77:AP82" si="104">IF(I77="","",IF(I77&lt;=$AP$1,"O","X"))</f>
        <v/>
      </c>
      <c r="AQ77" s="79" t="str">
        <f t="shared" ref="AQ77:AQ82" si="105">IF(O77="","",IF(O77&lt;=$AQ$1,"O","X"))</f>
        <v>O</v>
      </c>
      <c r="AR77" s="79" t="str">
        <f t="shared" ref="AR77:AR82" si="106">IF(M77="","",IF(M77&lt;=$AR$1,"O","X"))</f>
        <v>O</v>
      </c>
      <c r="AS77" s="79" t="s">
        <v>2</v>
      </c>
      <c r="AT77" s="79" t="str">
        <f t="shared" ref="AT77:AT82" si="107">IF(OR(F77="",AI77=""),"",IF(AND((F77&lt;=85),(AI77&gt;=15)),"O","X"))</f>
        <v>O</v>
      </c>
      <c r="AU77" s="79" t="str">
        <f t="shared" ref="AU77:AU82" si="108">IF(C77="","",IF(C77&gt;=$AU$1,"O","X"))</f>
        <v>O</v>
      </c>
      <c r="AV77" s="79" t="str">
        <f t="shared" ref="AV77:AV82" si="109">IF(AO77="","",IF(AND(AO77="O",AP77="O",AR77="O",AT77="O",AU77="O"),"후보","X"))</f>
        <v/>
      </c>
    </row>
    <row r="78" spans="1:48" x14ac:dyDescent="0.3">
      <c r="A78" s="9" t="s">
        <v>1406</v>
      </c>
      <c r="B78" s="10" t="s">
        <v>1687</v>
      </c>
      <c r="C78" s="88">
        <v>1132</v>
      </c>
      <c r="D78" s="86">
        <v>102.9</v>
      </c>
      <c r="E78" s="87">
        <v>31</v>
      </c>
      <c r="F78" s="86">
        <v>84.8</v>
      </c>
      <c r="G78" s="17">
        <v>26</v>
      </c>
      <c r="H78" s="88">
        <v>240</v>
      </c>
      <c r="I78" s="89">
        <v>145000</v>
      </c>
      <c r="J78" s="89" t="s">
        <v>66</v>
      </c>
      <c r="K78" s="89">
        <v>75000</v>
      </c>
      <c r="L78" s="89" t="s">
        <v>64</v>
      </c>
      <c r="M78" s="90">
        <f t="shared" si="91"/>
        <v>70000</v>
      </c>
      <c r="N78" s="4">
        <f t="shared" si="92"/>
        <v>0.51724137931034486</v>
      </c>
      <c r="O78" s="91">
        <f t="shared" si="93"/>
        <v>4677.4193548387093</v>
      </c>
      <c r="P78" s="91">
        <f t="shared" si="94"/>
        <v>2419.3548387096776</v>
      </c>
      <c r="Q78" s="79">
        <v>3</v>
      </c>
      <c r="R78" s="79">
        <v>2</v>
      </c>
      <c r="S78" s="79" t="s">
        <v>72</v>
      </c>
      <c r="T78" s="5">
        <v>102</v>
      </c>
      <c r="U78" s="9"/>
      <c r="W78" s="86">
        <f t="shared" si="95"/>
        <v>102.9</v>
      </c>
      <c r="X78" s="87">
        <f t="shared" si="95"/>
        <v>31</v>
      </c>
      <c r="Y78" s="92">
        <f t="shared" si="96"/>
        <v>240</v>
      </c>
      <c r="Z78" s="90">
        <f t="shared" si="96"/>
        <v>145000</v>
      </c>
      <c r="AA78" s="90">
        <f t="shared" si="97"/>
        <v>75000</v>
      </c>
      <c r="AB78" s="90">
        <f t="shared" si="98"/>
        <v>70000</v>
      </c>
      <c r="AC78" s="4">
        <f t="shared" si="98"/>
        <v>0.51724137931034486</v>
      </c>
      <c r="AD78" s="91">
        <f t="shared" si="98"/>
        <v>4677.4193548387093</v>
      </c>
      <c r="AE78" s="79" t="str">
        <f t="shared" si="99"/>
        <v>계</v>
      </c>
      <c r="AF78" s="79" t="str">
        <f t="shared" si="100"/>
        <v>3/2</v>
      </c>
      <c r="AH78" s="20" t="str">
        <f t="shared" si="87"/>
        <v>아름4단지두산삼호</v>
      </c>
      <c r="AI78" s="87">
        <f t="shared" si="83"/>
        <v>31</v>
      </c>
      <c r="AJ78" s="79" t="str">
        <f t="shared" si="101"/>
        <v>A-</v>
      </c>
      <c r="AK78" s="79" t="s">
        <v>13</v>
      </c>
      <c r="AL78" s="79" t="s">
        <v>62</v>
      </c>
      <c r="AM78" s="79" t="s">
        <v>63</v>
      </c>
      <c r="AN78" s="79" t="str">
        <f t="shared" si="102"/>
        <v>C</v>
      </c>
      <c r="AO78" s="79" t="str">
        <f t="shared" si="103"/>
        <v>X</v>
      </c>
      <c r="AP78" s="79" t="str">
        <f t="shared" si="104"/>
        <v>X</v>
      </c>
      <c r="AQ78" s="79" t="str">
        <f t="shared" si="105"/>
        <v>X</v>
      </c>
      <c r="AR78" s="79" t="str">
        <f t="shared" si="106"/>
        <v>X</v>
      </c>
      <c r="AS78" s="79" t="s">
        <v>2</v>
      </c>
      <c r="AT78" s="79" t="str">
        <f t="shared" si="107"/>
        <v>O</v>
      </c>
      <c r="AU78" s="79" t="str">
        <f t="shared" si="108"/>
        <v>O</v>
      </c>
      <c r="AV78" s="79" t="str">
        <f t="shared" si="109"/>
        <v>X</v>
      </c>
    </row>
    <row r="79" spans="1:48" x14ac:dyDescent="0.3">
      <c r="A79" s="9" t="s">
        <v>1406</v>
      </c>
      <c r="B79" s="10" t="s">
        <v>1687</v>
      </c>
      <c r="C79" s="88">
        <v>1132</v>
      </c>
      <c r="D79" s="86">
        <v>123.4</v>
      </c>
      <c r="E79" s="87">
        <v>37</v>
      </c>
      <c r="F79" s="86">
        <v>101.8</v>
      </c>
      <c r="G79" s="17">
        <v>31</v>
      </c>
      <c r="H79" s="88">
        <v>144</v>
      </c>
      <c r="I79" s="89">
        <v>170000</v>
      </c>
      <c r="J79" s="89" t="s">
        <v>83</v>
      </c>
      <c r="K79" s="89">
        <v>70000</v>
      </c>
      <c r="L79" s="89" t="s">
        <v>82</v>
      </c>
      <c r="M79" s="90">
        <f t="shared" si="91"/>
        <v>100000</v>
      </c>
      <c r="N79" s="4">
        <f t="shared" si="92"/>
        <v>0.41176470588235292</v>
      </c>
      <c r="O79" s="91">
        <f t="shared" si="93"/>
        <v>4594.594594594595</v>
      </c>
      <c r="P79" s="91">
        <f t="shared" si="94"/>
        <v>1891.8918918918919</v>
      </c>
      <c r="Q79" s="79">
        <v>4</v>
      </c>
      <c r="R79" s="79">
        <v>2</v>
      </c>
      <c r="S79" s="79" t="s">
        <v>72</v>
      </c>
      <c r="T79" s="5">
        <v>123</v>
      </c>
      <c r="U79" s="9"/>
      <c r="W79" s="86">
        <f t="shared" si="95"/>
        <v>123.4</v>
      </c>
      <c r="X79" s="87">
        <f t="shared" si="95"/>
        <v>37</v>
      </c>
      <c r="Y79" s="92">
        <f t="shared" si="96"/>
        <v>144</v>
      </c>
      <c r="Z79" s="90">
        <f t="shared" si="96"/>
        <v>170000</v>
      </c>
      <c r="AA79" s="90">
        <f t="shared" si="97"/>
        <v>70000</v>
      </c>
      <c r="AB79" s="90">
        <f t="shared" si="98"/>
        <v>100000</v>
      </c>
      <c r="AC79" s="4">
        <f t="shared" si="98"/>
        <v>0.41176470588235292</v>
      </c>
      <c r="AD79" s="91">
        <f t="shared" si="98"/>
        <v>4594.594594594595</v>
      </c>
      <c r="AE79" s="79" t="str">
        <f t="shared" si="99"/>
        <v>계</v>
      </c>
      <c r="AF79" s="79" t="str">
        <f t="shared" si="100"/>
        <v>4/2</v>
      </c>
      <c r="AH79" s="20" t="str">
        <f t="shared" si="87"/>
        <v>아름4단지두산삼호</v>
      </c>
      <c r="AI79" s="87">
        <f t="shared" si="83"/>
        <v>37</v>
      </c>
      <c r="AJ79" s="79" t="str">
        <f t="shared" si="101"/>
        <v>A-</v>
      </c>
      <c r="AK79" s="79" t="s">
        <v>13</v>
      </c>
      <c r="AL79" s="79" t="s">
        <v>62</v>
      </c>
      <c r="AM79" s="79" t="s">
        <v>63</v>
      </c>
      <c r="AN79" s="79" t="str">
        <f t="shared" si="102"/>
        <v>C</v>
      </c>
      <c r="AO79" s="79" t="str">
        <f t="shared" si="103"/>
        <v>X</v>
      </c>
      <c r="AP79" s="79" t="str">
        <f t="shared" si="104"/>
        <v>X</v>
      </c>
      <c r="AQ79" s="79" t="str">
        <f t="shared" si="105"/>
        <v>X</v>
      </c>
      <c r="AR79" s="79" t="str">
        <f t="shared" si="106"/>
        <v>X</v>
      </c>
      <c r="AS79" s="79" t="s">
        <v>2</v>
      </c>
      <c r="AT79" s="79" t="str">
        <f t="shared" si="107"/>
        <v>X</v>
      </c>
      <c r="AU79" s="79" t="str">
        <f t="shared" si="108"/>
        <v>O</v>
      </c>
      <c r="AV79" s="79" t="str">
        <f t="shared" si="109"/>
        <v>X</v>
      </c>
    </row>
    <row r="80" spans="1:48" x14ac:dyDescent="0.3">
      <c r="A80" s="9" t="s">
        <v>1406</v>
      </c>
      <c r="B80" s="10" t="s">
        <v>1687</v>
      </c>
      <c r="C80" s="88">
        <v>1132</v>
      </c>
      <c r="D80" s="86">
        <v>156.30000000000001</v>
      </c>
      <c r="E80" s="87">
        <v>47</v>
      </c>
      <c r="F80" s="86">
        <v>132.69999999999999</v>
      </c>
      <c r="G80" s="17">
        <v>40</v>
      </c>
      <c r="H80" s="88">
        <v>485</v>
      </c>
      <c r="I80" s="89">
        <v>180000</v>
      </c>
      <c r="J80" s="89" t="s">
        <v>68</v>
      </c>
      <c r="K80" s="89">
        <v>85000</v>
      </c>
      <c r="L80" s="89" t="s">
        <v>82</v>
      </c>
      <c r="M80" s="90">
        <f t="shared" si="91"/>
        <v>95000</v>
      </c>
      <c r="N80" s="4">
        <f t="shared" si="92"/>
        <v>0.47222222222222221</v>
      </c>
      <c r="O80" s="91">
        <f t="shared" si="93"/>
        <v>3829.7872340425533</v>
      </c>
      <c r="P80" s="91">
        <f t="shared" si="94"/>
        <v>1808.5106382978724</v>
      </c>
      <c r="Q80" s="79">
        <v>4</v>
      </c>
      <c r="R80" s="79">
        <v>2</v>
      </c>
      <c r="S80" s="79" t="s">
        <v>72</v>
      </c>
      <c r="T80" s="5">
        <v>156</v>
      </c>
      <c r="U80" s="9"/>
      <c r="W80" s="86">
        <f t="shared" si="95"/>
        <v>156.30000000000001</v>
      </c>
      <c r="X80" s="87">
        <f t="shared" si="95"/>
        <v>47</v>
      </c>
      <c r="Y80" s="92">
        <f t="shared" si="96"/>
        <v>485</v>
      </c>
      <c r="Z80" s="90">
        <f t="shared" si="96"/>
        <v>180000</v>
      </c>
      <c r="AA80" s="90">
        <f t="shared" si="97"/>
        <v>85000</v>
      </c>
      <c r="AB80" s="90">
        <f t="shared" si="98"/>
        <v>95000</v>
      </c>
      <c r="AC80" s="4">
        <f t="shared" si="98"/>
        <v>0.47222222222222221</v>
      </c>
      <c r="AD80" s="91">
        <f t="shared" si="98"/>
        <v>3829.7872340425533</v>
      </c>
      <c r="AE80" s="79" t="str">
        <f t="shared" si="99"/>
        <v>계</v>
      </c>
      <c r="AF80" s="79" t="str">
        <f t="shared" si="100"/>
        <v>4/2</v>
      </c>
      <c r="AH80" s="20" t="str">
        <f t="shared" si="87"/>
        <v>아름4단지두산삼호</v>
      </c>
      <c r="AI80" s="87">
        <f t="shared" si="83"/>
        <v>47</v>
      </c>
      <c r="AJ80" s="79" t="str">
        <f t="shared" si="101"/>
        <v>A-</v>
      </c>
      <c r="AK80" s="79" t="s">
        <v>13</v>
      </c>
      <c r="AL80" s="79" t="s">
        <v>62</v>
      </c>
      <c r="AM80" s="79" t="s">
        <v>63</v>
      </c>
      <c r="AN80" s="79" t="str">
        <f t="shared" si="102"/>
        <v>C</v>
      </c>
      <c r="AO80" s="79" t="str">
        <f t="shared" si="103"/>
        <v>X</v>
      </c>
      <c r="AP80" s="79" t="str">
        <f t="shared" si="104"/>
        <v>X</v>
      </c>
      <c r="AQ80" s="79" t="str">
        <f t="shared" si="105"/>
        <v>X</v>
      </c>
      <c r="AR80" s="79" t="str">
        <f t="shared" si="106"/>
        <v>X</v>
      </c>
      <c r="AS80" s="79" t="s">
        <v>2</v>
      </c>
      <c r="AT80" s="79" t="str">
        <f t="shared" si="107"/>
        <v>X</v>
      </c>
      <c r="AU80" s="79" t="str">
        <f t="shared" si="108"/>
        <v>O</v>
      </c>
      <c r="AV80" s="79" t="str">
        <f t="shared" si="109"/>
        <v>X</v>
      </c>
    </row>
    <row r="81" spans="1:48" x14ac:dyDescent="0.3">
      <c r="A81" s="9" t="s">
        <v>1406</v>
      </c>
      <c r="B81" s="10" t="s">
        <v>1687</v>
      </c>
      <c r="C81" s="88">
        <v>1132</v>
      </c>
      <c r="D81" s="86">
        <v>188.3</v>
      </c>
      <c r="E81" s="87">
        <v>57</v>
      </c>
      <c r="F81" s="86">
        <v>158.4</v>
      </c>
      <c r="G81" s="17">
        <v>48</v>
      </c>
      <c r="H81" s="88">
        <v>175</v>
      </c>
      <c r="I81" s="89">
        <v>185000</v>
      </c>
      <c r="J81" s="89" t="s">
        <v>60</v>
      </c>
      <c r="K81" s="89">
        <v>85000</v>
      </c>
      <c r="L81" s="89" t="s">
        <v>82</v>
      </c>
      <c r="M81" s="90">
        <f t="shared" si="91"/>
        <v>100000</v>
      </c>
      <c r="N81" s="4">
        <f t="shared" si="92"/>
        <v>0.45945945945945948</v>
      </c>
      <c r="O81" s="91">
        <f t="shared" si="93"/>
        <v>3245.6140350877195</v>
      </c>
      <c r="P81" s="91">
        <f t="shared" si="94"/>
        <v>1491.2280701754387</v>
      </c>
      <c r="Q81" s="79">
        <v>5</v>
      </c>
      <c r="R81" s="79">
        <v>2</v>
      </c>
      <c r="S81" s="79" t="s">
        <v>72</v>
      </c>
      <c r="T81" s="5">
        <v>188</v>
      </c>
      <c r="U81" s="9"/>
      <c r="W81" s="86">
        <f t="shared" si="95"/>
        <v>188.3</v>
      </c>
      <c r="X81" s="87">
        <f t="shared" si="95"/>
        <v>57</v>
      </c>
      <c r="Y81" s="92">
        <f t="shared" si="96"/>
        <v>175</v>
      </c>
      <c r="Z81" s="90">
        <f t="shared" si="96"/>
        <v>185000</v>
      </c>
      <c r="AA81" s="90">
        <f t="shared" si="97"/>
        <v>85000</v>
      </c>
      <c r="AB81" s="90">
        <f t="shared" si="98"/>
        <v>100000</v>
      </c>
      <c r="AC81" s="4">
        <f t="shared" si="98"/>
        <v>0.45945945945945948</v>
      </c>
      <c r="AD81" s="91">
        <f t="shared" si="98"/>
        <v>3245.6140350877195</v>
      </c>
      <c r="AE81" s="79" t="str">
        <f t="shared" si="99"/>
        <v>계</v>
      </c>
      <c r="AF81" s="79" t="str">
        <f t="shared" si="100"/>
        <v>5/2</v>
      </c>
      <c r="AH81" s="20" t="str">
        <f t="shared" si="87"/>
        <v>아름4단지두산삼호</v>
      </c>
      <c r="AI81" s="87">
        <f t="shared" si="83"/>
        <v>57</v>
      </c>
      <c r="AJ81" s="79" t="str">
        <f t="shared" si="101"/>
        <v>A-</v>
      </c>
      <c r="AK81" s="79" t="s">
        <v>13</v>
      </c>
      <c r="AL81" s="79" t="s">
        <v>62</v>
      </c>
      <c r="AM81" s="79" t="s">
        <v>63</v>
      </c>
      <c r="AN81" s="79" t="str">
        <f t="shared" si="102"/>
        <v>C</v>
      </c>
      <c r="AO81" s="79" t="str">
        <f t="shared" si="103"/>
        <v>X</v>
      </c>
      <c r="AP81" s="79" t="str">
        <f t="shared" si="104"/>
        <v>X</v>
      </c>
      <c r="AQ81" s="79" t="str">
        <f t="shared" si="105"/>
        <v>X</v>
      </c>
      <c r="AR81" s="79" t="str">
        <f t="shared" si="106"/>
        <v>X</v>
      </c>
      <c r="AS81" s="79" t="s">
        <v>2</v>
      </c>
      <c r="AT81" s="79" t="str">
        <f t="shared" si="107"/>
        <v>X</v>
      </c>
      <c r="AU81" s="79" t="str">
        <f t="shared" si="108"/>
        <v>O</v>
      </c>
      <c r="AV81" s="79" t="str">
        <f t="shared" si="109"/>
        <v>X</v>
      </c>
    </row>
    <row r="82" spans="1:48" x14ac:dyDescent="0.3">
      <c r="A82" s="9" t="s">
        <v>1406</v>
      </c>
      <c r="B82" s="10" t="s">
        <v>1687</v>
      </c>
      <c r="C82" s="88">
        <v>1132</v>
      </c>
      <c r="D82" s="86">
        <v>209.9</v>
      </c>
      <c r="E82" s="87">
        <v>63</v>
      </c>
      <c r="F82" s="86">
        <v>178.2</v>
      </c>
      <c r="G82" s="17">
        <v>54</v>
      </c>
      <c r="H82" s="88">
        <v>8</v>
      </c>
      <c r="I82" s="89">
        <v>215000</v>
      </c>
      <c r="J82" s="89" t="s">
        <v>81</v>
      </c>
      <c r="K82" s="89"/>
      <c r="L82" s="89"/>
      <c r="M82" s="90">
        <f t="shared" si="91"/>
        <v>215000</v>
      </c>
      <c r="N82" s="4">
        <f t="shared" si="92"/>
        <v>0</v>
      </c>
      <c r="O82" s="91">
        <f t="shared" si="93"/>
        <v>3412.6984126984125</v>
      </c>
      <c r="P82" s="91">
        <f t="shared" si="94"/>
        <v>0</v>
      </c>
      <c r="Q82" s="79">
        <v>5</v>
      </c>
      <c r="R82" s="79">
        <v>3</v>
      </c>
      <c r="S82" s="79" t="s">
        <v>72</v>
      </c>
      <c r="T82" s="5">
        <v>209</v>
      </c>
      <c r="U82" s="9"/>
      <c r="W82" s="86">
        <f t="shared" si="95"/>
        <v>209.9</v>
      </c>
      <c r="X82" s="87">
        <f t="shared" si="95"/>
        <v>63</v>
      </c>
      <c r="Y82" s="92">
        <f t="shared" si="96"/>
        <v>8</v>
      </c>
      <c r="Z82" s="90">
        <f t="shared" si="96"/>
        <v>215000</v>
      </c>
      <c r="AA82" s="90">
        <f t="shared" si="97"/>
        <v>0</v>
      </c>
      <c r="AB82" s="90">
        <f t="shared" si="98"/>
        <v>215000</v>
      </c>
      <c r="AC82" s="4">
        <f t="shared" si="98"/>
        <v>0</v>
      </c>
      <c r="AD82" s="91">
        <f t="shared" si="98"/>
        <v>3412.6984126984125</v>
      </c>
      <c r="AE82" s="79" t="str">
        <f t="shared" si="99"/>
        <v>계</v>
      </c>
      <c r="AF82" s="79" t="str">
        <f t="shared" si="100"/>
        <v>5/3</v>
      </c>
      <c r="AH82" s="20" t="str">
        <f t="shared" si="87"/>
        <v>아름4단지두산삼호</v>
      </c>
      <c r="AI82" s="87">
        <f t="shared" si="83"/>
        <v>63</v>
      </c>
      <c r="AJ82" s="79" t="str">
        <f t="shared" si="101"/>
        <v>A-</v>
      </c>
      <c r="AK82" s="79" t="s">
        <v>13</v>
      </c>
      <c r="AL82" s="79" t="s">
        <v>62</v>
      </c>
      <c r="AM82" s="79" t="s">
        <v>63</v>
      </c>
      <c r="AN82" s="79" t="str">
        <f t="shared" si="102"/>
        <v>C</v>
      </c>
      <c r="AO82" s="79" t="str">
        <f t="shared" si="103"/>
        <v>X</v>
      </c>
      <c r="AP82" s="79" t="str">
        <f t="shared" si="104"/>
        <v>X</v>
      </c>
      <c r="AQ82" s="79" t="str">
        <f t="shared" si="105"/>
        <v>X</v>
      </c>
      <c r="AR82" s="79" t="str">
        <f t="shared" si="106"/>
        <v>X</v>
      </c>
      <c r="AS82" s="79" t="s">
        <v>2</v>
      </c>
      <c r="AT82" s="79" t="str">
        <f t="shared" si="107"/>
        <v>X</v>
      </c>
      <c r="AU82" s="79" t="str">
        <f t="shared" si="108"/>
        <v>O</v>
      </c>
      <c r="AV82" s="79" t="str">
        <f t="shared" si="109"/>
        <v>X</v>
      </c>
    </row>
    <row r="83" spans="1:48" x14ac:dyDescent="0.3">
      <c r="A83" s="9"/>
      <c r="B83" s="79"/>
      <c r="C83" s="6"/>
      <c r="D83" s="9"/>
      <c r="E83" s="14"/>
      <c r="F83" s="86"/>
      <c r="G83" s="9"/>
      <c r="H83" s="9"/>
      <c r="I83" s="9"/>
      <c r="J83" s="9"/>
      <c r="K83" s="9"/>
      <c r="L83" s="9"/>
      <c r="M83" s="9"/>
      <c r="N83" s="9"/>
      <c r="O83" s="91"/>
      <c r="P83" s="91"/>
      <c r="Q83" s="87"/>
      <c r="R83" s="87"/>
      <c r="S83" s="9"/>
      <c r="T83" s="47"/>
      <c r="U83" s="9"/>
      <c r="W83" s="67" t="str">
        <f>$A$4&amp;" "&amp;A84&amp;"("&amp;B84&amp;","&amp;C84&amp;"^)"</f>
        <v>이매동 아름6단지선경('93.10.,370^)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87"/>
        <v/>
      </c>
      <c r="AI83" s="106" t="str">
        <f t="shared" si="83"/>
        <v/>
      </c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</row>
    <row r="84" spans="1:48" x14ac:dyDescent="0.3">
      <c r="A84" s="9" t="s">
        <v>1410</v>
      </c>
      <c r="B84" s="10" t="s">
        <v>1690</v>
      </c>
      <c r="C84" s="88">
        <v>370</v>
      </c>
      <c r="D84" s="86">
        <v>55.9</v>
      </c>
      <c r="E84" s="87">
        <v>17</v>
      </c>
      <c r="F84" s="86">
        <v>41.8</v>
      </c>
      <c r="G84" s="17">
        <v>13</v>
      </c>
      <c r="H84" s="88">
        <v>108</v>
      </c>
      <c r="I84" s="89">
        <v>93000</v>
      </c>
      <c r="J84" s="89" t="s">
        <v>78</v>
      </c>
      <c r="K84" s="89">
        <v>35000</v>
      </c>
      <c r="L84" s="89" t="s">
        <v>64</v>
      </c>
      <c r="M84" s="90">
        <f>I84-K84</f>
        <v>58000</v>
      </c>
      <c r="N84" s="4">
        <f>IF(ISERROR(K84/I84),"",K84/I84)</f>
        <v>0.37634408602150538</v>
      </c>
      <c r="O84" s="91">
        <f>I84/E84</f>
        <v>5470.588235294118</v>
      </c>
      <c r="P84" s="91">
        <f>K84/E84</f>
        <v>2058.8235294117649</v>
      </c>
      <c r="Q84" s="79">
        <v>2</v>
      </c>
      <c r="R84" s="79">
        <v>1</v>
      </c>
      <c r="S84" s="79" t="s">
        <v>61</v>
      </c>
      <c r="T84" s="5">
        <v>55</v>
      </c>
      <c r="U84" s="9"/>
      <c r="W84" s="86">
        <f>D84</f>
        <v>55.9</v>
      </c>
      <c r="X84" s="87">
        <f>E84</f>
        <v>17</v>
      </c>
      <c r="Y84" s="92">
        <f>H84</f>
        <v>108</v>
      </c>
      <c r="Z84" s="90">
        <f>I84</f>
        <v>93000</v>
      </c>
      <c r="AA84" s="90">
        <f>K84</f>
        <v>35000</v>
      </c>
      <c r="AB84" s="90">
        <f t="shared" ref="AB84:AD85" si="110">M84</f>
        <v>58000</v>
      </c>
      <c r="AC84" s="4">
        <f t="shared" si="110"/>
        <v>0.37634408602150538</v>
      </c>
      <c r="AD84" s="91">
        <f t="shared" si="110"/>
        <v>5470.588235294118</v>
      </c>
      <c r="AE84" s="79" t="str">
        <f>S84</f>
        <v>복</v>
      </c>
      <c r="AF84" s="79" t="str">
        <f>Q84&amp;"/"&amp;R84</f>
        <v>2/1</v>
      </c>
      <c r="AH84" s="20" t="str">
        <f t="shared" si="87"/>
        <v>아름6단지선경</v>
      </c>
      <c r="AI84" s="87">
        <f t="shared" si="83"/>
        <v>17</v>
      </c>
      <c r="AJ84" s="79" t="str">
        <f>IF(AI84="","",$AJ$2)</f>
        <v>A-</v>
      </c>
      <c r="AK84" s="79" t="s">
        <v>13</v>
      </c>
      <c r="AL84" s="79" t="s">
        <v>62</v>
      </c>
      <c r="AM84" s="79" t="s">
        <v>63</v>
      </c>
      <c r="AN84" s="79" t="str">
        <f>IF(AI84="","",$AN$2)</f>
        <v>C</v>
      </c>
      <c r="AO84" s="79" t="str">
        <f>IF(N84="","",IF(N84&gt;=$AO$1/100,"O","X"))</f>
        <v>X</v>
      </c>
      <c r="AP84" s="79" t="str">
        <f>IF(I84="","",IF(I84&lt;=$AP$1,"O","X"))</f>
        <v>X</v>
      </c>
      <c r="AQ84" s="79" t="str">
        <f>IF(O84="","",IF(O84&lt;=$AQ$1,"O","X"))</f>
        <v>X</v>
      </c>
      <c r="AR84" s="79" t="str">
        <f>IF(M84="","",IF(M84&lt;=$AR$1,"O","X"))</f>
        <v>X</v>
      </c>
      <c r="AS84" s="79" t="s">
        <v>2</v>
      </c>
      <c r="AT84" s="79" t="str">
        <f>IF(OR(F84="",AI84=""),"",IF(AND((F84&lt;=85),(AI84&gt;=15)),"O","X"))</f>
        <v>O</v>
      </c>
      <c r="AU84" s="79" t="str">
        <f>IF(C84="","",IF(C84&gt;=$AU$1,"O","X"))</f>
        <v>O</v>
      </c>
      <c r="AV84" s="79" t="str">
        <f>IF(AO84="","",IF(AND(AO84="O",AP84="O",AR84="O",AT84="O",AU84="O"),"후보","X"))</f>
        <v>X</v>
      </c>
    </row>
    <row r="85" spans="1:48" x14ac:dyDescent="0.3">
      <c r="A85" s="9" t="s">
        <v>1410</v>
      </c>
      <c r="B85" s="10" t="s">
        <v>1690</v>
      </c>
      <c r="C85" s="88">
        <v>370</v>
      </c>
      <c r="D85" s="86">
        <v>104.4</v>
      </c>
      <c r="E85" s="87">
        <v>32</v>
      </c>
      <c r="F85" s="86">
        <v>83.6</v>
      </c>
      <c r="G85" s="17">
        <v>25</v>
      </c>
      <c r="H85" s="88">
        <v>262</v>
      </c>
      <c r="I85" s="89">
        <v>160000</v>
      </c>
      <c r="J85" s="89" t="s">
        <v>64</v>
      </c>
      <c r="K85" s="89">
        <v>62000</v>
      </c>
      <c r="L85" s="89" t="s">
        <v>84</v>
      </c>
      <c r="M85" s="90">
        <f>I85-K85</f>
        <v>98000</v>
      </c>
      <c r="N85" s="4">
        <f>IF(ISERROR(K85/I85),"",K85/I85)</f>
        <v>0.38750000000000001</v>
      </c>
      <c r="O85" s="91">
        <f>I85/E85</f>
        <v>5000</v>
      </c>
      <c r="P85" s="91">
        <f>K85/E85</f>
        <v>1937.5</v>
      </c>
      <c r="Q85" s="79">
        <v>3</v>
      </c>
      <c r="R85" s="79">
        <v>2</v>
      </c>
      <c r="S85" s="79" t="s">
        <v>72</v>
      </c>
      <c r="T85" s="5">
        <v>104</v>
      </c>
      <c r="U85" s="9"/>
      <c r="W85" s="86">
        <f>D85</f>
        <v>104.4</v>
      </c>
      <c r="X85" s="87">
        <f>E85</f>
        <v>32</v>
      </c>
      <c r="Y85" s="92">
        <f>H85</f>
        <v>262</v>
      </c>
      <c r="Z85" s="90">
        <f>I85</f>
        <v>160000</v>
      </c>
      <c r="AA85" s="90">
        <f>K85</f>
        <v>62000</v>
      </c>
      <c r="AB85" s="90">
        <f t="shared" si="110"/>
        <v>98000</v>
      </c>
      <c r="AC85" s="4">
        <f t="shared" si="110"/>
        <v>0.38750000000000001</v>
      </c>
      <c r="AD85" s="91">
        <f t="shared" si="110"/>
        <v>5000</v>
      </c>
      <c r="AE85" s="79" t="str">
        <f>S85</f>
        <v>계</v>
      </c>
      <c r="AF85" s="79" t="str">
        <f>Q85&amp;"/"&amp;R85</f>
        <v>3/2</v>
      </c>
      <c r="AH85" s="20" t="str">
        <f t="shared" si="87"/>
        <v>아름6단지선경</v>
      </c>
      <c r="AI85" s="87">
        <f t="shared" si="83"/>
        <v>32</v>
      </c>
      <c r="AJ85" s="79" t="str">
        <f>IF(AI85="","",$AJ$2)</f>
        <v>A-</v>
      </c>
      <c r="AK85" s="79" t="s">
        <v>13</v>
      </c>
      <c r="AL85" s="79" t="s">
        <v>62</v>
      </c>
      <c r="AM85" s="79" t="s">
        <v>63</v>
      </c>
      <c r="AN85" s="79" t="str">
        <f>IF(AI85="","",$AN$2)</f>
        <v>C</v>
      </c>
      <c r="AO85" s="79" t="str">
        <f>IF(N85="","",IF(N85&gt;=$AO$1/100,"O","X"))</f>
        <v>X</v>
      </c>
      <c r="AP85" s="79" t="str">
        <f>IF(I85="","",IF(I85&lt;=$AP$1,"O","X"))</f>
        <v>X</v>
      </c>
      <c r="AQ85" s="79" t="str">
        <f>IF(O85="","",IF(O85&lt;=$AQ$1,"O","X"))</f>
        <v>X</v>
      </c>
      <c r="AR85" s="79" t="str">
        <f>IF(M85="","",IF(M85&lt;=$AR$1,"O","X"))</f>
        <v>X</v>
      </c>
      <c r="AS85" s="79" t="s">
        <v>2</v>
      </c>
      <c r="AT85" s="79" t="str">
        <f>IF(OR(F85="",AI85=""),"",IF(AND((F85&lt;=85),(AI85&gt;=15)),"O","X"))</f>
        <v>O</v>
      </c>
      <c r="AU85" s="79" t="str">
        <f>IF(C85="","",IF(C85&gt;=$AU$1,"O","X"))</f>
        <v>O</v>
      </c>
      <c r="AV85" s="79" t="str">
        <f>IF(AO85="","",IF(AND(AO85="O",AP85="O",AR85="O",AT85="O",AU85="O"),"후보","X"))</f>
        <v>X</v>
      </c>
    </row>
    <row r="86" spans="1:48" x14ac:dyDescent="0.3">
      <c r="A86" s="9"/>
      <c r="B86" s="79"/>
      <c r="C86" s="6"/>
      <c r="D86" s="9"/>
      <c r="E86" s="14"/>
      <c r="F86" s="86"/>
      <c r="G86" s="9"/>
      <c r="H86" s="9"/>
      <c r="I86" s="9"/>
      <c r="J86" s="9"/>
      <c r="K86" s="9"/>
      <c r="L86" s="9"/>
      <c r="M86" s="9"/>
      <c r="N86" s="9"/>
      <c r="O86" s="91"/>
      <c r="P86" s="91"/>
      <c r="Q86" s="87"/>
      <c r="R86" s="87"/>
      <c r="S86" s="9"/>
      <c r="T86" s="47"/>
      <c r="U86" s="9"/>
      <c r="W86" s="67" t="str">
        <f>$A$4&amp;" "&amp;A87&amp;"("&amp;B87&amp;","&amp;C87&amp;"^)"</f>
        <v>이매동 아름3단지태영('92.11.,414^)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87"/>
        <v/>
      </c>
      <c r="AI86" s="106" t="str">
        <f t="shared" si="83"/>
        <v/>
      </c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</row>
    <row r="87" spans="1:48" x14ac:dyDescent="0.3">
      <c r="A87" s="9" t="s">
        <v>1415</v>
      </c>
      <c r="B87" s="10" t="s">
        <v>1666</v>
      </c>
      <c r="C87" s="88">
        <v>414</v>
      </c>
      <c r="D87" s="86">
        <v>125</v>
      </c>
      <c r="E87" s="87">
        <v>38</v>
      </c>
      <c r="F87" s="86">
        <v>101.9</v>
      </c>
      <c r="G87" s="17">
        <v>31</v>
      </c>
      <c r="H87" s="88">
        <v>120</v>
      </c>
      <c r="I87" s="89"/>
      <c r="J87" s="89"/>
      <c r="K87" s="89"/>
      <c r="L87" s="89"/>
      <c r="M87" s="90">
        <f>I87-K87</f>
        <v>0</v>
      </c>
      <c r="N87" s="4" t="str">
        <f>IF(ISERROR(K87/I87),"",K87/I87)</f>
        <v/>
      </c>
      <c r="O87" s="91">
        <f>I87/E87</f>
        <v>0</v>
      </c>
      <c r="P87" s="91">
        <f>K87/E87</f>
        <v>0</v>
      </c>
      <c r="Q87" s="79">
        <v>4</v>
      </c>
      <c r="R87" s="79">
        <v>2</v>
      </c>
      <c r="S87" s="79" t="s">
        <v>72</v>
      </c>
      <c r="T87" s="5">
        <v>125</v>
      </c>
      <c r="U87" s="9"/>
      <c r="W87" s="86">
        <f t="shared" ref="W87:X89" si="111">D87</f>
        <v>125</v>
      </c>
      <c r="X87" s="87">
        <f t="shared" si="111"/>
        <v>38</v>
      </c>
      <c r="Y87" s="92">
        <f t="shared" ref="Y87:Z89" si="112">H87</f>
        <v>120</v>
      </c>
      <c r="Z87" s="90">
        <f t="shared" si="112"/>
        <v>0</v>
      </c>
      <c r="AA87" s="90">
        <f>K87</f>
        <v>0</v>
      </c>
      <c r="AB87" s="90">
        <f t="shared" ref="AB87:AD89" si="113">M87</f>
        <v>0</v>
      </c>
      <c r="AC87" s="4" t="str">
        <f t="shared" si="113"/>
        <v/>
      </c>
      <c r="AD87" s="91">
        <f t="shared" si="113"/>
        <v>0</v>
      </c>
      <c r="AE87" s="79" t="str">
        <f>S87</f>
        <v>계</v>
      </c>
      <c r="AF87" s="79" t="str">
        <f>Q87&amp;"/"&amp;R87</f>
        <v>4/2</v>
      </c>
      <c r="AH87" s="20" t="str">
        <f t="shared" si="87"/>
        <v>아름3단지태영</v>
      </c>
      <c r="AI87" s="87">
        <f t="shared" si="83"/>
        <v>38</v>
      </c>
      <c r="AJ87" s="79" t="str">
        <f>IF(AI87="","",$AJ$2)</f>
        <v>A-</v>
      </c>
      <c r="AK87" s="79" t="s">
        <v>13</v>
      </c>
      <c r="AL87" s="79" t="s">
        <v>62</v>
      </c>
      <c r="AM87" s="79" t="s">
        <v>63</v>
      </c>
      <c r="AN87" s="79" t="str">
        <f>IF(AI87="","",$AN$2)</f>
        <v>C</v>
      </c>
      <c r="AO87" s="79" t="str">
        <f>IF(N87="","",IF(N87&gt;=$AO$1/100,"O","X"))</f>
        <v/>
      </c>
      <c r="AP87" s="79" t="str">
        <f>IF(I87="","",IF(I87&lt;=$AP$1,"O","X"))</f>
        <v/>
      </c>
      <c r="AQ87" s="79" t="str">
        <f>IF(O87="","",IF(O87&lt;=$AQ$1,"O","X"))</f>
        <v>O</v>
      </c>
      <c r="AR87" s="79" t="str">
        <f>IF(M87="","",IF(M87&lt;=$AR$1,"O","X"))</f>
        <v>O</v>
      </c>
      <c r="AS87" s="79" t="s">
        <v>2</v>
      </c>
      <c r="AT87" s="79" t="str">
        <f>IF(OR(F87="",AI87=""),"",IF(AND((F87&lt;=85),(AI87&gt;=15)),"O","X"))</f>
        <v>X</v>
      </c>
      <c r="AU87" s="79" t="str">
        <f>IF(C87="","",IF(C87&gt;=$AU$1,"O","X"))</f>
        <v>O</v>
      </c>
      <c r="AV87" s="79" t="str">
        <f>IF(AO87="","",IF(AND(AO87="O",AP87="O",AR87="O",AT87="O",AU87="O"),"후보","X"))</f>
        <v/>
      </c>
    </row>
    <row r="88" spans="1:48" x14ac:dyDescent="0.3">
      <c r="A88" s="9" t="s">
        <v>1415</v>
      </c>
      <c r="B88" s="10" t="s">
        <v>1666</v>
      </c>
      <c r="C88" s="88">
        <v>414</v>
      </c>
      <c r="D88" s="86">
        <v>161.5</v>
      </c>
      <c r="E88" s="87">
        <v>49</v>
      </c>
      <c r="F88" s="86">
        <v>134.80000000000001</v>
      </c>
      <c r="G88" s="17">
        <v>41</v>
      </c>
      <c r="H88" s="88">
        <v>226</v>
      </c>
      <c r="I88" s="89">
        <v>164000</v>
      </c>
      <c r="J88" s="89" t="s">
        <v>79</v>
      </c>
      <c r="K88" s="89"/>
      <c r="L88" s="89"/>
      <c r="M88" s="90">
        <f>I88-K88</f>
        <v>164000</v>
      </c>
      <c r="N88" s="4">
        <f>IF(ISERROR(K88/I88),"",K88/I88)</f>
        <v>0</v>
      </c>
      <c r="O88" s="91">
        <f>I88/E88</f>
        <v>3346.9387755102039</v>
      </c>
      <c r="P88" s="91">
        <f>K88/E88</f>
        <v>0</v>
      </c>
      <c r="Q88" s="79">
        <v>4</v>
      </c>
      <c r="R88" s="79">
        <v>2</v>
      </c>
      <c r="S88" s="79" t="s">
        <v>72</v>
      </c>
      <c r="T88" s="5">
        <v>161</v>
      </c>
      <c r="U88" s="9"/>
      <c r="W88" s="86">
        <f t="shared" si="111"/>
        <v>161.5</v>
      </c>
      <c r="X88" s="87">
        <f t="shared" si="111"/>
        <v>49</v>
      </c>
      <c r="Y88" s="92">
        <f t="shared" si="112"/>
        <v>226</v>
      </c>
      <c r="Z88" s="90">
        <f t="shared" si="112"/>
        <v>164000</v>
      </c>
      <c r="AA88" s="90">
        <f>K88</f>
        <v>0</v>
      </c>
      <c r="AB88" s="90">
        <f t="shared" si="113"/>
        <v>164000</v>
      </c>
      <c r="AC88" s="4">
        <f t="shared" si="113"/>
        <v>0</v>
      </c>
      <c r="AD88" s="91">
        <f t="shared" si="113"/>
        <v>3346.9387755102039</v>
      </c>
      <c r="AE88" s="79" t="str">
        <f>S88</f>
        <v>계</v>
      </c>
      <c r="AF88" s="79" t="str">
        <f>Q88&amp;"/"&amp;R88</f>
        <v>4/2</v>
      </c>
      <c r="AH88" s="20" t="str">
        <f t="shared" si="87"/>
        <v>아름3단지태영</v>
      </c>
      <c r="AI88" s="87">
        <f t="shared" si="83"/>
        <v>49</v>
      </c>
      <c r="AJ88" s="79" t="str">
        <f>IF(AI88="","",$AJ$2)</f>
        <v>A-</v>
      </c>
      <c r="AK88" s="79" t="s">
        <v>13</v>
      </c>
      <c r="AL88" s="79" t="s">
        <v>62</v>
      </c>
      <c r="AM88" s="79" t="s">
        <v>63</v>
      </c>
      <c r="AN88" s="79" t="str">
        <f>IF(AI88="","",$AN$2)</f>
        <v>C</v>
      </c>
      <c r="AO88" s="79" t="str">
        <f>IF(N88="","",IF(N88&gt;=$AO$1/100,"O","X"))</f>
        <v>X</v>
      </c>
      <c r="AP88" s="79" t="str">
        <f>IF(I88="","",IF(I88&lt;=$AP$1,"O","X"))</f>
        <v>X</v>
      </c>
      <c r="AQ88" s="79" t="str">
        <f>IF(O88="","",IF(O88&lt;=$AQ$1,"O","X"))</f>
        <v>X</v>
      </c>
      <c r="AR88" s="79" t="str">
        <f>IF(M88="","",IF(M88&lt;=$AR$1,"O","X"))</f>
        <v>X</v>
      </c>
      <c r="AS88" s="79" t="s">
        <v>2</v>
      </c>
      <c r="AT88" s="79" t="str">
        <f>IF(OR(F88="",AI88=""),"",IF(AND((F88&lt;=85),(AI88&gt;=15)),"O","X"))</f>
        <v>X</v>
      </c>
      <c r="AU88" s="79" t="str">
        <f>IF(C88="","",IF(C88&gt;=$AU$1,"O","X"))</f>
        <v>O</v>
      </c>
      <c r="AV88" s="79" t="str">
        <f>IF(AO88="","",IF(AND(AO88="O",AP88="O",AR88="O",AT88="O",AU88="O"),"후보","X"))</f>
        <v>X</v>
      </c>
    </row>
    <row r="89" spans="1:48" x14ac:dyDescent="0.3">
      <c r="A89" s="9" t="s">
        <v>1415</v>
      </c>
      <c r="B89" s="10" t="s">
        <v>1666</v>
      </c>
      <c r="C89" s="88">
        <v>414</v>
      </c>
      <c r="D89" s="86">
        <v>195.5</v>
      </c>
      <c r="E89" s="87">
        <v>59</v>
      </c>
      <c r="F89" s="86">
        <v>164.7</v>
      </c>
      <c r="G89" s="17">
        <v>50</v>
      </c>
      <c r="H89" s="88">
        <v>68</v>
      </c>
      <c r="I89" s="89">
        <v>170000</v>
      </c>
      <c r="J89" s="89" t="s">
        <v>59</v>
      </c>
      <c r="K89" s="89"/>
      <c r="L89" s="89"/>
      <c r="M89" s="90">
        <f>I89-K89</f>
        <v>170000</v>
      </c>
      <c r="N89" s="4">
        <f>IF(ISERROR(K89/I89),"",K89/I89)</f>
        <v>0</v>
      </c>
      <c r="O89" s="91">
        <f>I89/E89</f>
        <v>2881.3559322033898</v>
      </c>
      <c r="P89" s="91">
        <f>K89/E89</f>
        <v>0</v>
      </c>
      <c r="Q89" s="79">
        <v>5</v>
      </c>
      <c r="R89" s="79">
        <v>2</v>
      </c>
      <c r="S89" s="79" t="s">
        <v>72</v>
      </c>
      <c r="T89" s="5">
        <v>195</v>
      </c>
      <c r="U89" s="9"/>
      <c r="W89" s="86">
        <f t="shared" si="111"/>
        <v>195.5</v>
      </c>
      <c r="X89" s="87">
        <f t="shared" si="111"/>
        <v>59</v>
      </c>
      <c r="Y89" s="92">
        <f t="shared" si="112"/>
        <v>68</v>
      </c>
      <c r="Z89" s="90">
        <f t="shared" si="112"/>
        <v>170000</v>
      </c>
      <c r="AA89" s="90">
        <f>K89</f>
        <v>0</v>
      </c>
      <c r="AB89" s="90">
        <f t="shared" si="113"/>
        <v>170000</v>
      </c>
      <c r="AC89" s="4">
        <f t="shared" si="113"/>
        <v>0</v>
      </c>
      <c r="AD89" s="91">
        <f t="shared" si="113"/>
        <v>2881.3559322033898</v>
      </c>
      <c r="AE89" s="79" t="str">
        <f>S89</f>
        <v>계</v>
      </c>
      <c r="AF89" s="79" t="str">
        <f>Q89&amp;"/"&amp;R89</f>
        <v>5/2</v>
      </c>
      <c r="AH89" s="20" t="str">
        <f t="shared" si="87"/>
        <v>아름3단지태영</v>
      </c>
      <c r="AI89" s="87">
        <f t="shared" si="83"/>
        <v>59</v>
      </c>
      <c r="AJ89" s="79" t="str">
        <f>IF(AI89="","",$AJ$2)</f>
        <v>A-</v>
      </c>
      <c r="AK89" s="79" t="s">
        <v>13</v>
      </c>
      <c r="AL89" s="79" t="s">
        <v>62</v>
      </c>
      <c r="AM89" s="79" t="s">
        <v>63</v>
      </c>
      <c r="AN89" s="79" t="str">
        <f>IF(AI89="","",$AN$2)</f>
        <v>C</v>
      </c>
      <c r="AO89" s="79" t="str">
        <f>IF(N89="","",IF(N89&gt;=$AO$1/100,"O","X"))</f>
        <v>X</v>
      </c>
      <c r="AP89" s="79" t="str">
        <f>IF(I89="","",IF(I89&lt;=$AP$1,"O","X"))</f>
        <v>X</v>
      </c>
      <c r="AQ89" s="79" t="str">
        <f>IF(O89="","",IF(O89&lt;=$AQ$1,"O","X"))</f>
        <v>X</v>
      </c>
      <c r="AR89" s="79" t="str">
        <f>IF(M89="","",IF(M89&lt;=$AR$1,"O","X"))</f>
        <v>X</v>
      </c>
      <c r="AS89" s="79" t="s">
        <v>2</v>
      </c>
      <c r="AT89" s="79" t="str">
        <f>IF(OR(F89="",AI89=""),"",IF(AND((F89&lt;=85),(AI89&gt;=15)),"O","X"))</f>
        <v>X</v>
      </c>
      <c r="AU89" s="79" t="str">
        <f>IF(C89="","",IF(C89&gt;=$AU$1,"O","X"))</f>
        <v>O</v>
      </c>
      <c r="AV89" s="79" t="str">
        <f>IF(AO89="","",IF(AND(AO89="O",AP89="O",AR89="O",AT89="O",AU89="O"),"후보","X"))</f>
        <v>X</v>
      </c>
    </row>
    <row r="90" spans="1:48" x14ac:dyDescent="0.3">
      <c r="A90" s="9"/>
      <c r="B90" s="79"/>
      <c r="C90" s="6"/>
      <c r="D90" s="9"/>
      <c r="E90" s="14"/>
      <c r="F90" s="86"/>
      <c r="G90" s="9"/>
      <c r="H90" s="9"/>
      <c r="I90" s="9"/>
      <c r="J90" s="9"/>
      <c r="K90" s="9"/>
      <c r="L90" s="9"/>
      <c r="M90" s="9"/>
      <c r="N90" s="9"/>
      <c r="O90" s="91"/>
      <c r="P90" s="91"/>
      <c r="Q90" s="87"/>
      <c r="R90" s="87"/>
      <c r="S90" s="9"/>
      <c r="T90" s="47"/>
      <c r="U90" s="9"/>
      <c r="W90" s="67" t="str">
        <f>$A$4&amp;" "&amp;A91&amp;"("&amp;B91&amp;","&amp;C91&amp;"^)"</f>
        <v>이매동 아름5단지풍림('93.08.,876^)</v>
      </c>
      <c r="X90" s="68"/>
      <c r="Y90" s="68"/>
      <c r="Z90" s="68"/>
      <c r="AA90" s="68"/>
      <c r="AB90" s="68"/>
      <c r="AC90" s="68"/>
      <c r="AD90" s="68"/>
      <c r="AE90" s="68"/>
      <c r="AF90" s="69"/>
      <c r="AH90" s="20" t="str">
        <f t="shared" si="87"/>
        <v/>
      </c>
      <c r="AI90" s="106" t="str">
        <f t="shared" si="83"/>
        <v/>
      </c>
      <c r="AJ90" s="79"/>
      <c r="AK90" s="79"/>
      <c r="AL90" s="79"/>
      <c r="AM90" s="79"/>
      <c r="AN90" s="79"/>
      <c r="AO90" s="79"/>
      <c r="AP90" s="79"/>
      <c r="AQ90" s="79"/>
      <c r="AR90" s="79"/>
      <c r="AS90" s="79"/>
      <c r="AT90" s="79"/>
      <c r="AU90" s="79"/>
      <c r="AV90" s="79"/>
    </row>
    <row r="91" spans="1:48" x14ac:dyDescent="0.3">
      <c r="A91" s="9" t="s">
        <v>1421</v>
      </c>
      <c r="B91" s="10" t="s">
        <v>1691</v>
      </c>
      <c r="C91" s="88">
        <v>876</v>
      </c>
      <c r="D91" s="86">
        <v>76.599999999999994</v>
      </c>
      <c r="E91" s="87">
        <v>23</v>
      </c>
      <c r="F91" s="86">
        <v>59.6</v>
      </c>
      <c r="G91" s="17">
        <v>18</v>
      </c>
      <c r="H91" s="88">
        <v>80</v>
      </c>
      <c r="I91" s="89"/>
      <c r="J91" s="89"/>
      <c r="K91" s="89"/>
      <c r="L91" s="89"/>
      <c r="M91" s="90">
        <f>I91-K91</f>
        <v>0</v>
      </c>
      <c r="N91" s="4" t="str">
        <f>IF(ISERROR(K91/I91),"",K91/I91)</f>
        <v/>
      </c>
      <c r="O91" s="91">
        <f>I91/E91</f>
        <v>0</v>
      </c>
      <c r="P91" s="91">
        <f>K91/E91</f>
        <v>0</v>
      </c>
      <c r="Q91" s="79">
        <v>3</v>
      </c>
      <c r="R91" s="79">
        <v>1</v>
      </c>
      <c r="S91" s="79" t="s">
        <v>72</v>
      </c>
      <c r="T91" s="5">
        <v>76</v>
      </c>
      <c r="U91" s="9"/>
      <c r="W91" s="86">
        <f t="shared" ref="W91:X95" si="114">D91</f>
        <v>76.599999999999994</v>
      </c>
      <c r="X91" s="87">
        <f t="shared" si="114"/>
        <v>23</v>
      </c>
      <c r="Y91" s="92">
        <f t="shared" ref="Y91:Z95" si="115">H91</f>
        <v>80</v>
      </c>
      <c r="Z91" s="90">
        <f t="shared" si="115"/>
        <v>0</v>
      </c>
      <c r="AA91" s="90">
        <f>K91</f>
        <v>0</v>
      </c>
      <c r="AB91" s="90">
        <f t="shared" ref="AB91:AD95" si="116">M91</f>
        <v>0</v>
      </c>
      <c r="AC91" s="4" t="str">
        <f t="shared" si="116"/>
        <v/>
      </c>
      <c r="AD91" s="91">
        <f t="shared" si="116"/>
        <v>0</v>
      </c>
      <c r="AE91" s="79" t="str">
        <f>S91</f>
        <v>계</v>
      </c>
      <c r="AF91" s="79" t="str">
        <f>Q91&amp;"/"&amp;R91</f>
        <v>3/1</v>
      </c>
      <c r="AH91" s="20" t="str">
        <f t="shared" si="87"/>
        <v>아름5단지풍림</v>
      </c>
      <c r="AI91" s="87">
        <f t="shared" si="83"/>
        <v>23</v>
      </c>
      <c r="AJ91" s="79" t="str">
        <f>IF(AI91="","",$AJ$2)</f>
        <v>A-</v>
      </c>
      <c r="AK91" s="79" t="s">
        <v>13</v>
      </c>
      <c r="AL91" s="79" t="s">
        <v>62</v>
      </c>
      <c r="AM91" s="79" t="s">
        <v>63</v>
      </c>
      <c r="AN91" s="79" t="str">
        <f>IF(AI91="","",$AN$2)</f>
        <v>C</v>
      </c>
      <c r="AO91" s="79" t="str">
        <f>IF(N91="","",IF(N91&gt;=$AO$1/100,"O","X"))</f>
        <v/>
      </c>
      <c r="AP91" s="79" t="str">
        <f>IF(I91="","",IF(I91&lt;=$AP$1,"O","X"))</f>
        <v/>
      </c>
      <c r="AQ91" s="79" t="str">
        <f>IF(O91="","",IF(O91&lt;=$AQ$1,"O","X"))</f>
        <v>O</v>
      </c>
      <c r="AR91" s="79" t="str">
        <f>IF(M91="","",IF(M91&lt;=$AR$1,"O","X"))</f>
        <v>O</v>
      </c>
      <c r="AS91" s="79" t="s">
        <v>2</v>
      </c>
      <c r="AT91" s="79" t="str">
        <f>IF(OR(F91="",AI91=""),"",IF(AND((F91&lt;=85),(AI91&gt;=15)),"O","X"))</f>
        <v>O</v>
      </c>
      <c r="AU91" s="79" t="str">
        <f>IF(C91="","",IF(C91&gt;=$AU$1,"O","X"))</f>
        <v>O</v>
      </c>
      <c r="AV91" s="79" t="str">
        <f>IF(AO91="","",IF(AND(AO91="O",AP91="O",AR91="O",AT91="O",AU91="O"),"후보","X"))</f>
        <v/>
      </c>
    </row>
    <row r="92" spans="1:48" x14ac:dyDescent="0.3">
      <c r="A92" s="9" t="s">
        <v>1421</v>
      </c>
      <c r="B92" s="10" t="s">
        <v>1691</v>
      </c>
      <c r="C92" s="88">
        <v>876</v>
      </c>
      <c r="D92" s="86">
        <v>95.8</v>
      </c>
      <c r="E92" s="87">
        <v>29</v>
      </c>
      <c r="F92" s="86">
        <v>75.2</v>
      </c>
      <c r="G92" s="17">
        <v>23</v>
      </c>
      <c r="H92" s="88">
        <v>176</v>
      </c>
      <c r="I92" s="89">
        <v>160000</v>
      </c>
      <c r="J92" s="89" t="s">
        <v>188</v>
      </c>
      <c r="K92" s="89">
        <v>67000</v>
      </c>
      <c r="L92" s="89" t="s">
        <v>64</v>
      </c>
      <c r="M92" s="90">
        <f>I92-K92</f>
        <v>93000</v>
      </c>
      <c r="N92" s="4">
        <f>IF(ISERROR(K92/I92),"",K92/I92)</f>
        <v>0.41875000000000001</v>
      </c>
      <c r="O92" s="91">
        <f>I92/E92</f>
        <v>5517.2413793103451</v>
      </c>
      <c r="P92" s="91">
        <f>K92/E92</f>
        <v>2310.344827586207</v>
      </c>
      <c r="Q92" s="79">
        <v>3</v>
      </c>
      <c r="R92" s="79">
        <v>1</v>
      </c>
      <c r="S92" s="79" t="s">
        <v>72</v>
      </c>
      <c r="T92" s="5">
        <v>95</v>
      </c>
      <c r="U92" s="9"/>
      <c r="W92" s="86">
        <f t="shared" si="114"/>
        <v>95.8</v>
      </c>
      <c r="X92" s="87">
        <f t="shared" si="114"/>
        <v>29</v>
      </c>
      <c r="Y92" s="92">
        <f t="shared" si="115"/>
        <v>176</v>
      </c>
      <c r="Z92" s="90">
        <f t="shared" si="115"/>
        <v>160000</v>
      </c>
      <c r="AA92" s="90">
        <f>K92</f>
        <v>67000</v>
      </c>
      <c r="AB92" s="90">
        <f t="shared" si="116"/>
        <v>93000</v>
      </c>
      <c r="AC92" s="4">
        <f t="shared" si="116"/>
        <v>0.41875000000000001</v>
      </c>
      <c r="AD92" s="91">
        <f t="shared" si="116"/>
        <v>5517.2413793103451</v>
      </c>
      <c r="AE92" s="79" t="str">
        <f>S92</f>
        <v>계</v>
      </c>
      <c r="AF92" s="79" t="str">
        <f>Q92&amp;"/"&amp;R92</f>
        <v>3/1</v>
      </c>
      <c r="AH92" s="20" t="str">
        <f t="shared" si="87"/>
        <v>아름5단지풍림</v>
      </c>
      <c r="AI92" s="87">
        <f t="shared" si="83"/>
        <v>29</v>
      </c>
      <c r="AJ92" s="79" t="str">
        <f>IF(AI92="","",$AJ$2)</f>
        <v>A-</v>
      </c>
      <c r="AK92" s="79" t="s">
        <v>13</v>
      </c>
      <c r="AL92" s="79" t="s">
        <v>62</v>
      </c>
      <c r="AM92" s="79" t="s">
        <v>63</v>
      </c>
      <c r="AN92" s="79" t="str">
        <f>IF(AI92="","",$AN$2)</f>
        <v>C</v>
      </c>
      <c r="AO92" s="79" t="str">
        <f>IF(N92="","",IF(N92&gt;=$AO$1/100,"O","X"))</f>
        <v>X</v>
      </c>
      <c r="AP92" s="79" t="str">
        <f>IF(I92="","",IF(I92&lt;=$AP$1,"O","X"))</f>
        <v>X</v>
      </c>
      <c r="AQ92" s="79" t="str">
        <f>IF(O92="","",IF(O92&lt;=$AQ$1,"O","X"))</f>
        <v>X</v>
      </c>
      <c r="AR92" s="79" t="str">
        <f>IF(M92="","",IF(M92&lt;=$AR$1,"O","X"))</f>
        <v>X</v>
      </c>
      <c r="AS92" s="79" t="s">
        <v>2</v>
      </c>
      <c r="AT92" s="79" t="str">
        <f>IF(OR(F92="",AI92=""),"",IF(AND((F92&lt;=85),(AI92&gt;=15)),"O","X"))</f>
        <v>O</v>
      </c>
      <c r="AU92" s="79" t="str">
        <f>IF(C92="","",IF(C92&gt;=$AU$1,"O","X"))</f>
        <v>O</v>
      </c>
      <c r="AV92" s="79" t="str">
        <f>IF(AO92="","",IF(AND(AO92="O",AP92="O",AR92="O",AT92="O",AU92="O"),"후보","X"))</f>
        <v>X</v>
      </c>
    </row>
    <row r="93" spans="1:48" x14ac:dyDescent="0.3">
      <c r="A93" s="9" t="s">
        <v>1421</v>
      </c>
      <c r="B93" s="10" t="s">
        <v>1691</v>
      </c>
      <c r="C93" s="88">
        <v>876</v>
      </c>
      <c r="D93" s="86">
        <v>123</v>
      </c>
      <c r="E93" s="87">
        <v>37</v>
      </c>
      <c r="F93" s="86">
        <v>102</v>
      </c>
      <c r="G93" s="17">
        <v>31</v>
      </c>
      <c r="H93" s="88">
        <v>142</v>
      </c>
      <c r="I93" s="89">
        <v>189000</v>
      </c>
      <c r="J93" s="89" t="s">
        <v>83</v>
      </c>
      <c r="K93" s="89">
        <v>85000</v>
      </c>
      <c r="L93" s="89" t="s">
        <v>82</v>
      </c>
      <c r="M93" s="90">
        <f>I93-K93</f>
        <v>104000</v>
      </c>
      <c r="N93" s="4">
        <f>IF(ISERROR(K93/I93),"",K93/I93)</f>
        <v>0.44973544973544971</v>
      </c>
      <c r="O93" s="91">
        <f>I93/E93</f>
        <v>5108.1081081081084</v>
      </c>
      <c r="P93" s="91">
        <f>K93/E93</f>
        <v>2297.2972972972975</v>
      </c>
      <c r="Q93" s="79">
        <v>4</v>
      </c>
      <c r="R93" s="79">
        <v>2</v>
      </c>
      <c r="S93" s="79" t="s">
        <v>72</v>
      </c>
      <c r="T93" s="5">
        <v>123</v>
      </c>
      <c r="U93" s="9"/>
      <c r="W93" s="86">
        <f t="shared" si="114"/>
        <v>123</v>
      </c>
      <c r="X93" s="87">
        <f t="shared" si="114"/>
        <v>37</v>
      </c>
      <c r="Y93" s="92">
        <f t="shared" si="115"/>
        <v>142</v>
      </c>
      <c r="Z93" s="90">
        <f t="shared" si="115"/>
        <v>189000</v>
      </c>
      <c r="AA93" s="90">
        <f>K93</f>
        <v>85000</v>
      </c>
      <c r="AB93" s="90">
        <f t="shared" si="116"/>
        <v>104000</v>
      </c>
      <c r="AC93" s="4">
        <f t="shared" si="116"/>
        <v>0.44973544973544971</v>
      </c>
      <c r="AD93" s="91">
        <f t="shared" si="116"/>
        <v>5108.1081081081084</v>
      </c>
      <c r="AE93" s="79" t="str">
        <f>S93</f>
        <v>계</v>
      </c>
      <c r="AF93" s="79" t="str">
        <f>Q93&amp;"/"&amp;R93</f>
        <v>4/2</v>
      </c>
      <c r="AH93" s="20" t="str">
        <f t="shared" si="87"/>
        <v>아름5단지풍림</v>
      </c>
      <c r="AI93" s="87">
        <f t="shared" si="83"/>
        <v>37</v>
      </c>
      <c r="AJ93" s="79" t="str">
        <f>IF(AI93="","",$AJ$2)</f>
        <v>A-</v>
      </c>
      <c r="AK93" s="79" t="s">
        <v>13</v>
      </c>
      <c r="AL93" s="79" t="s">
        <v>62</v>
      </c>
      <c r="AM93" s="79" t="s">
        <v>63</v>
      </c>
      <c r="AN93" s="79" t="str">
        <f>IF(AI93="","",$AN$2)</f>
        <v>C</v>
      </c>
      <c r="AO93" s="79" t="str">
        <f>IF(N93="","",IF(N93&gt;=$AO$1/100,"O","X"))</f>
        <v>X</v>
      </c>
      <c r="AP93" s="79" t="str">
        <f>IF(I93="","",IF(I93&lt;=$AP$1,"O","X"))</f>
        <v>X</v>
      </c>
      <c r="AQ93" s="79" t="str">
        <f>IF(O93="","",IF(O93&lt;=$AQ$1,"O","X"))</f>
        <v>X</v>
      </c>
      <c r="AR93" s="79" t="str">
        <f>IF(M93="","",IF(M93&lt;=$AR$1,"O","X"))</f>
        <v>X</v>
      </c>
      <c r="AS93" s="79" t="s">
        <v>2</v>
      </c>
      <c r="AT93" s="79" t="str">
        <f>IF(OR(F93="",AI93=""),"",IF(AND((F93&lt;=85),(AI93&gt;=15)),"O","X"))</f>
        <v>X</v>
      </c>
      <c r="AU93" s="79" t="str">
        <f>IF(C93="","",IF(C93&gt;=$AU$1,"O","X"))</f>
        <v>O</v>
      </c>
      <c r="AV93" s="79" t="str">
        <f>IF(AO93="","",IF(AND(AO93="O",AP93="O",AR93="O",AT93="O",AU93="O"),"후보","X"))</f>
        <v>X</v>
      </c>
    </row>
    <row r="94" spans="1:48" x14ac:dyDescent="0.3">
      <c r="A94" s="9" t="s">
        <v>1421</v>
      </c>
      <c r="B94" s="10" t="s">
        <v>1691</v>
      </c>
      <c r="C94" s="88">
        <v>876</v>
      </c>
      <c r="D94" s="86">
        <v>158</v>
      </c>
      <c r="E94" s="87">
        <v>48</v>
      </c>
      <c r="F94" s="86">
        <v>134.19999999999999</v>
      </c>
      <c r="G94" s="17">
        <v>41</v>
      </c>
      <c r="H94" s="88">
        <v>400</v>
      </c>
      <c r="I94" s="89">
        <v>198000</v>
      </c>
      <c r="J94" s="89" t="s">
        <v>79</v>
      </c>
      <c r="K94" s="89">
        <v>85000</v>
      </c>
      <c r="L94" s="89" t="s">
        <v>64</v>
      </c>
      <c r="M94" s="90">
        <f>I94-K94</f>
        <v>113000</v>
      </c>
      <c r="N94" s="4">
        <f>IF(ISERROR(K94/I94),"",K94/I94)</f>
        <v>0.42929292929292928</v>
      </c>
      <c r="O94" s="91">
        <f>I94/E94</f>
        <v>4125</v>
      </c>
      <c r="P94" s="91">
        <f>K94/E94</f>
        <v>1770.8333333333333</v>
      </c>
      <c r="Q94" s="79">
        <v>4</v>
      </c>
      <c r="R94" s="79">
        <v>2</v>
      </c>
      <c r="S94" s="79" t="s">
        <v>72</v>
      </c>
      <c r="T94" s="5">
        <v>158</v>
      </c>
      <c r="U94" s="9"/>
      <c r="W94" s="86">
        <f t="shared" si="114"/>
        <v>158</v>
      </c>
      <c r="X94" s="87">
        <f t="shared" si="114"/>
        <v>48</v>
      </c>
      <c r="Y94" s="92">
        <f t="shared" si="115"/>
        <v>400</v>
      </c>
      <c r="Z94" s="90">
        <f t="shared" si="115"/>
        <v>198000</v>
      </c>
      <c r="AA94" s="90">
        <f>K94</f>
        <v>85000</v>
      </c>
      <c r="AB94" s="90">
        <f t="shared" si="116"/>
        <v>113000</v>
      </c>
      <c r="AC94" s="4">
        <f t="shared" si="116"/>
        <v>0.42929292929292928</v>
      </c>
      <c r="AD94" s="91">
        <f t="shared" si="116"/>
        <v>4125</v>
      </c>
      <c r="AE94" s="79" t="str">
        <f>S94</f>
        <v>계</v>
      </c>
      <c r="AF94" s="79" t="str">
        <f>Q94&amp;"/"&amp;R94</f>
        <v>4/2</v>
      </c>
      <c r="AH94" s="20" t="str">
        <f t="shared" si="87"/>
        <v>아름5단지풍림</v>
      </c>
      <c r="AI94" s="87">
        <f t="shared" si="83"/>
        <v>48</v>
      </c>
      <c r="AJ94" s="79" t="str">
        <f>IF(AI94="","",$AJ$2)</f>
        <v>A-</v>
      </c>
      <c r="AK94" s="79" t="s">
        <v>13</v>
      </c>
      <c r="AL94" s="79" t="s">
        <v>62</v>
      </c>
      <c r="AM94" s="79" t="s">
        <v>63</v>
      </c>
      <c r="AN94" s="79" t="str">
        <f>IF(AI94="","",$AN$2)</f>
        <v>C</v>
      </c>
      <c r="AO94" s="79" t="str">
        <f>IF(N94="","",IF(N94&gt;=$AO$1/100,"O","X"))</f>
        <v>X</v>
      </c>
      <c r="AP94" s="79" t="str">
        <f>IF(I94="","",IF(I94&lt;=$AP$1,"O","X"))</f>
        <v>X</v>
      </c>
      <c r="AQ94" s="79" t="str">
        <f>IF(O94="","",IF(O94&lt;=$AQ$1,"O","X"))</f>
        <v>X</v>
      </c>
      <c r="AR94" s="79" t="str">
        <f>IF(M94="","",IF(M94&lt;=$AR$1,"O","X"))</f>
        <v>X</v>
      </c>
      <c r="AS94" s="79" t="s">
        <v>2</v>
      </c>
      <c r="AT94" s="79" t="str">
        <f>IF(OR(F94="",AI94=""),"",IF(AND((F94&lt;=85),(AI94&gt;=15)),"O","X"))</f>
        <v>X</v>
      </c>
      <c r="AU94" s="79" t="str">
        <f>IF(C94="","",IF(C94&gt;=$AU$1,"O","X"))</f>
        <v>O</v>
      </c>
      <c r="AV94" s="79" t="str">
        <f>IF(AO94="","",IF(AND(AO94="O",AP94="O",AR94="O",AT94="O",AU94="O"),"후보","X"))</f>
        <v>X</v>
      </c>
    </row>
    <row r="95" spans="1:48" x14ac:dyDescent="0.3">
      <c r="A95" s="9" t="s">
        <v>1421</v>
      </c>
      <c r="B95" s="10" t="s">
        <v>1691</v>
      </c>
      <c r="C95" s="88">
        <v>876</v>
      </c>
      <c r="D95" s="86">
        <v>192.2</v>
      </c>
      <c r="E95" s="87">
        <v>58</v>
      </c>
      <c r="F95" s="86">
        <v>163.6</v>
      </c>
      <c r="G95" s="17">
        <v>49</v>
      </c>
      <c r="H95" s="88">
        <v>78</v>
      </c>
      <c r="I95" s="89"/>
      <c r="J95" s="89"/>
      <c r="K95" s="89">
        <v>95000</v>
      </c>
      <c r="L95" s="89" t="s">
        <v>71</v>
      </c>
      <c r="M95" s="90">
        <f>I95-K95</f>
        <v>-95000</v>
      </c>
      <c r="N95" s="4" t="str">
        <f>IF(ISERROR(K95/I95),"",K95/I95)</f>
        <v/>
      </c>
      <c r="O95" s="91">
        <f>I95/E95</f>
        <v>0</v>
      </c>
      <c r="P95" s="91">
        <f>K95/E95</f>
        <v>1637.9310344827586</v>
      </c>
      <c r="Q95" s="79">
        <v>5</v>
      </c>
      <c r="R95" s="79">
        <v>2</v>
      </c>
      <c r="S95" s="79" t="s">
        <v>72</v>
      </c>
      <c r="T95" s="5">
        <v>192</v>
      </c>
      <c r="U95" s="9"/>
      <c r="W95" s="86">
        <f t="shared" si="114"/>
        <v>192.2</v>
      </c>
      <c r="X95" s="87">
        <f t="shared" si="114"/>
        <v>58</v>
      </c>
      <c r="Y95" s="92">
        <f t="shared" si="115"/>
        <v>78</v>
      </c>
      <c r="Z95" s="90">
        <f t="shared" si="115"/>
        <v>0</v>
      </c>
      <c r="AA95" s="90">
        <f>K95</f>
        <v>95000</v>
      </c>
      <c r="AB95" s="90">
        <f t="shared" si="116"/>
        <v>-95000</v>
      </c>
      <c r="AC95" s="4" t="str">
        <f t="shared" si="116"/>
        <v/>
      </c>
      <c r="AD95" s="91">
        <f t="shared" si="116"/>
        <v>0</v>
      </c>
      <c r="AE95" s="79" t="str">
        <f>S95</f>
        <v>계</v>
      </c>
      <c r="AF95" s="79" t="str">
        <f>Q95&amp;"/"&amp;R95</f>
        <v>5/2</v>
      </c>
      <c r="AH95" s="20" t="str">
        <f t="shared" si="87"/>
        <v>아름5단지풍림</v>
      </c>
      <c r="AI95" s="87">
        <f t="shared" si="83"/>
        <v>58</v>
      </c>
      <c r="AJ95" s="79" t="str">
        <f>IF(AI95="","",$AJ$2)</f>
        <v>A-</v>
      </c>
      <c r="AK95" s="79" t="s">
        <v>13</v>
      </c>
      <c r="AL95" s="79" t="s">
        <v>62</v>
      </c>
      <c r="AM95" s="79" t="s">
        <v>63</v>
      </c>
      <c r="AN95" s="79" t="str">
        <f>IF(AI95="","",$AN$2)</f>
        <v>C</v>
      </c>
      <c r="AO95" s="79" t="str">
        <f>IF(N95="","",IF(N95&gt;=$AO$1/100,"O","X"))</f>
        <v/>
      </c>
      <c r="AP95" s="79" t="str">
        <f>IF(I95="","",IF(I95&lt;=$AP$1,"O","X"))</f>
        <v/>
      </c>
      <c r="AQ95" s="79" t="str">
        <f>IF(O95="","",IF(O95&lt;=$AQ$1,"O","X"))</f>
        <v>O</v>
      </c>
      <c r="AR95" s="79" t="str">
        <f>IF(M95="","",IF(M95&lt;=$AR$1,"O","X"))</f>
        <v>O</v>
      </c>
      <c r="AS95" s="79" t="s">
        <v>2</v>
      </c>
      <c r="AT95" s="79" t="str">
        <f>IF(OR(F95="",AI95=""),"",IF(AND((F95&lt;=85),(AI95&gt;=15)),"O","X"))</f>
        <v>X</v>
      </c>
      <c r="AU95" s="79" t="str">
        <f>IF(C95="","",IF(C95&gt;=$AU$1,"O","X"))</f>
        <v>O</v>
      </c>
      <c r="AV95" s="79" t="str">
        <f>IF(AO95="","",IF(AND(AO95="O",AP95="O",AR95="O",AT95="O",AU95="O"),"후보","X"))</f>
        <v/>
      </c>
    </row>
  </sheetData>
  <mergeCells count="1">
    <mergeCell ref="AJ1:AN1"/>
  </mergeCells>
  <phoneticPr fontId="2" type="noConversion"/>
  <conditionalFormatting sqref="AV4:AV6">
    <cfRule type="expression" dxfId="7017" priority="1487">
      <formula>AV4="X"</formula>
    </cfRule>
    <cfRule type="expression" dxfId="7016" priority="1488">
      <formula>AV4="후보"</formula>
    </cfRule>
  </conditionalFormatting>
  <conditionalFormatting sqref="AC1:AC2 AC4:AC6 N4:N5">
    <cfRule type="cellIs" dxfId="7015" priority="1484" operator="greaterThan">
      <formula>0.9</formula>
    </cfRule>
    <cfRule type="cellIs" dxfId="7014" priority="1485" operator="greaterThan">
      <formula>0.85</formula>
    </cfRule>
  </conditionalFormatting>
  <conditionalFormatting sqref="N1:N2">
    <cfRule type="cellIs" dxfId="7013" priority="1482" operator="greaterThan">
      <formula>0.9</formula>
    </cfRule>
    <cfRule type="cellIs" dxfId="7012" priority="1483" operator="greaterThan">
      <formula>0.85</formula>
    </cfRule>
  </conditionalFormatting>
  <conditionalFormatting sqref="N6">
    <cfRule type="cellIs" dxfId="7011" priority="1480" operator="greaterThan">
      <formula>0.9</formula>
    </cfRule>
    <cfRule type="cellIs" dxfId="7010" priority="1481" operator="greaterThan">
      <formula>0.85</formula>
    </cfRule>
  </conditionalFormatting>
  <conditionalFormatting sqref="E6">
    <cfRule type="expression" dxfId="7009" priority="1476">
      <formula>AND(IF(OR($Q6=1,$Q6=2),1,0),IF($X6&lt;=20,1,0))</formula>
    </cfRule>
    <cfRule type="expression" dxfId="7008" priority="1477">
      <formula>AND(IF($Q6=2,1,0),IF($X6&lt;30,1,0))</formula>
    </cfRule>
    <cfRule type="expression" dxfId="7007" priority="1478">
      <formula>AND(IF($Q6=3,1,0),IF($X6&lt;30,1,0))</formula>
    </cfRule>
    <cfRule type="expression" dxfId="7006" priority="1479">
      <formula>AND(IF($Q6=3,1,IF($Q6=4,1,0)),IF($F6&lt;=85,1,0))</formula>
    </cfRule>
  </conditionalFormatting>
  <conditionalFormatting sqref="X6">
    <cfRule type="expression" dxfId="7005" priority="1472">
      <formula>AND(IF(OR($Q6=1,$Q6=2),1,0),IF($X6&lt;=20,1,0))</formula>
    </cfRule>
    <cfRule type="expression" dxfId="7004" priority="1473">
      <formula>AND(IF($Q6=2,1,0),IF($X6&lt;30,1,0))</formula>
    </cfRule>
    <cfRule type="expression" dxfId="7003" priority="1474">
      <formula>AND(IF($Q6=3,1,0),IF($X6&lt;30,1,0))</formula>
    </cfRule>
    <cfRule type="expression" dxfId="7002" priority="1475">
      <formula>AND(IF($Q6=3,1,IF($Q6=4,1,0)),IF($F6&lt;=85,1,0))</formula>
    </cfRule>
  </conditionalFormatting>
  <conditionalFormatting sqref="AI6">
    <cfRule type="expression" dxfId="7001" priority="1468">
      <formula>AND(IF(OR($Q6=1,$Q6=2),1,0),IF($X6&lt;=20,1,0))</formula>
    </cfRule>
    <cfRule type="expression" dxfId="7000" priority="1469">
      <formula>AND(IF($Q6=2,1,0),IF($X6&lt;30,1,0))</formula>
    </cfRule>
    <cfRule type="expression" dxfId="6999" priority="1470">
      <formula>AND(IF($Q6=3,1,0),IF($X6&lt;30,1,0))</formula>
    </cfRule>
    <cfRule type="expression" dxfId="6998" priority="1471">
      <formula>AND(IF($Q6=3,1,IF($Q6=4,1,0)),IF($F6&lt;=85,1,0))</formula>
    </cfRule>
  </conditionalFormatting>
  <conditionalFormatting sqref="AV7">
    <cfRule type="expression" dxfId="6997" priority="1466">
      <formula>AV7="X"</formula>
    </cfRule>
    <cfRule type="expression" dxfId="6996" priority="1467">
      <formula>AV7="후보"</formula>
    </cfRule>
  </conditionalFormatting>
  <conditionalFormatting sqref="AC7">
    <cfRule type="cellIs" dxfId="6995" priority="1463" operator="greaterThan">
      <formula>0.9</formula>
    </cfRule>
    <cfRule type="cellIs" dxfId="6994" priority="1464" operator="greaterThan">
      <formula>0.85</formula>
    </cfRule>
  </conditionalFormatting>
  <conditionalFormatting sqref="N7">
    <cfRule type="cellIs" dxfId="6993" priority="1461" operator="greaterThan">
      <formula>0.9</formula>
    </cfRule>
    <cfRule type="cellIs" dxfId="6992" priority="1462" operator="greaterThan">
      <formula>0.85</formula>
    </cfRule>
  </conditionalFormatting>
  <conditionalFormatting sqref="E7">
    <cfRule type="expression" dxfId="6991" priority="1457">
      <formula>AND(IF(OR($Q7=1,$Q7=2),1,0),IF($X7&lt;=20,1,0))</formula>
    </cfRule>
    <cfRule type="expression" dxfId="6990" priority="1458">
      <formula>AND(IF($Q7=2,1,0),IF($X7&lt;30,1,0))</formula>
    </cfRule>
    <cfRule type="expression" dxfId="6989" priority="1459">
      <formula>AND(IF($Q7=3,1,0),IF($X7&lt;30,1,0))</formula>
    </cfRule>
    <cfRule type="expression" dxfId="6988" priority="1460">
      <formula>AND(IF($Q7=3,1,IF($Q7=4,1,0)),IF($F7&lt;=85,1,0))</formula>
    </cfRule>
  </conditionalFormatting>
  <conditionalFormatting sqref="X7">
    <cfRule type="expression" dxfId="6987" priority="1453">
      <formula>AND(IF(OR($Q7=1,$Q7=2),1,0),IF($X7&lt;=20,1,0))</formula>
    </cfRule>
    <cfRule type="expression" dxfId="6986" priority="1454">
      <formula>AND(IF($Q7=2,1,0),IF($X7&lt;30,1,0))</formula>
    </cfRule>
    <cfRule type="expression" dxfId="6985" priority="1455">
      <formula>AND(IF($Q7=3,1,0),IF($X7&lt;30,1,0))</formula>
    </cfRule>
    <cfRule type="expression" dxfId="6984" priority="1456">
      <formula>AND(IF($Q7=3,1,IF($Q7=4,1,0)),IF($F7&lt;=85,1,0))</formula>
    </cfRule>
  </conditionalFormatting>
  <conditionalFormatting sqref="AI7">
    <cfRule type="expression" dxfId="6983" priority="1449">
      <formula>AND(IF(OR($Q7=1,$Q7=2),1,0),IF($X7&lt;=20,1,0))</formula>
    </cfRule>
    <cfRule type="expression" dxfId="6982" priority="1450">
      <formula>AND(IF($Q7=2,1,0),IF($X7&lt;30,1,0))</formula>
    </cfRule>
    <cfRule type="expression" dxfId="6981" priority="1451">
      <formula>AND(IF($Q7=3,1,0),IF($X7&lt;30,1,0))</formula>
    </cfRule>
    <cfRule type="expression" dxfId="6980" priority="1452">
      <formula>AND(IF($Q7=3,1,IF($Q7=4,1,0)),IF($F7&lt;=85,1,0))</formula>
    </cfRule>
  </conditionalFormatting>
  <conditionalFormatting sqref="AV8">
    <cfRule type="expression" dxfId="6979" priority="1447">
      <formula>AV8="X"</formula>
    </cfRule>
    <cfRule type="expression" dxfId="6978" priority="1448">
      <formula>AV8="후보"</formula>
    </cfRule>
  </conditionalFormatting>
  <conditionalFormatting sqref="AC8">
    <cfRule type="cellIs" dxfId="6977" priority="1444" operator="greaterThan">
      <formula>0.9</formula>
    </cfRule>
    <cfRule type="cellIs" dxfId="6976" priority="1445" operator="greaterThan">
      <formula>0.85</formula>
    </cfRule>
  </conditionalFormatting>
  <conditionalFormatting sqref="N8">
    <cfRule type="cellIs" dxfId="6975" priority="1442" operator="greaterThan">
      <formula>0.9</formula>
    </cfRule>
    <cfRule type="cellIs" dxfId="6974" priority="1443" operator="greaterThan">
      <formula>0.85</formula>
    </cfRule>
  </conditionalFormatting>
  <conditionalFormatting sqref="E8">
    <cfRule type="expression" dxfId="6973" priority="1438">
      <formula>AND(IF(OR($Q8=1,$Q8=2),1,0),IF($X8&lt;=20,1,0))</formula>
    </cfRule>
    <cfRule type="expression" dxfId="6972" priority="1439">
      <formula>AND(IF($Q8=2,1,0),IF($X8&lt;30,1,0))</formula>
    </cfRule>
    <cfRule type="expression" dxfId="6971" priority="1440">
      <formula>AND(IF($Q8=3,1,0),IF($X8&lt;30,1,0))</formula>
    </cfRule>
    <cfRule type="expression" dxfId="6970" priority="1441">
      <formula>AND(IF($Q8=3,1,IF($Q8=4,1,0)),IF($F8&lt;=85,1,0))</formula>
    </cfRule>
  </conditionalFormatting>
  <conditionalFormatting sqref="X8">
    <cfRule type="expression" dxfId="6969" priority="1434">
      <formula>AND(IF(OR($Q8=1,$Q8=2),1,0),IF($X8&lt;=20,1,0))</formula>
    </cfRule>
    <cfRule type="expression" dxfId="6968" priority="1435">
      <formula>AND(IF($Q8=2,1,0),IF($X8&lt;30,1,0))</formula>
    </cfRule>
    <cfRule type="expression" dxfId="6967" priority="1436">
      <formula>AND(IF($Q8=3,1,0),IF($X8&lt;30,1,0))</formula>
    </cfRule>
    <cfRule type="expression" dxfId="6966" priority="1437">
      <formula>AND(IF($Q8=3,1,IF($Q8=4,1,0)),IF($F8&lt;=85,1,0))</formula>
    </cfRule>
  </conditionalFormatting>
  <conditionalFormatting sqref="AI8">
    <cfRule type="expression" dxfId="6965" priority="1430">
      <formula>AND(IF(OR($Q8=1,$Q8=2),1,0),IF($X8&lt;=20,1,0))</formula>
    </cfRule>
    <cfRule type="expression" dxfId="6964" priority="1431">
      <formula>AND(IF($Q8=2,1,0),IF($X8&lt;30,1,0))</formula>
    </cfRule>
    <cfRule type="expression" dxfId="6963" priority="1432">
      <formula>AND(IF($Q8=3,1,0),IF($X8&lt;30,1,0))</formula>
    </cfRule>
    <cfRule type="expression" dxfId="6962" priority="1433">
      <formula>AND(IF($Q8=3,1,IF($Q8=4,1,0)),IF($F8&lt;=85,1,0))</formula>
    </cfRule>
  </conditionalFormatting>
  <conditionalFormatting sqref="AV9">
    <cfRule type="expression" dxfId="6961" priority="1428">
      <formula>AV9="X"</formula>
    </cfRule>
    <cfRule type="expression" dxfId="6960" priority="1429">
      <formula>AV9="후보"</formula>
    </cfRule>
  </conditionalFormatting>
  <conditionalFormatting sqref="AC9">
    <cfRule type="cellIs" dxfId="6959" priority="1425" operator="greaterThan">
      <formula>0.9</formula>
    </cfRule>
    <cfRule type="cellIs" dxfId="6958" priority="1426" operator="greaterThan">
      <formula>0.85</formula>
    </cfRule>
  </conditionalFormatting>
  <conditionalFormatting sqref="N9">
    <cfRule type="cellIs" dxfId="6957" priority="1423" operator="greaterThan">
      <formula>0.9</formula>
    </cfRule>
    <cfRule type="cellIs" dxfId="6956" priority="1424" operator="greaterThan">
      <formula>0.85</formula>
    </cfRule>
  </conditionalFormatting>
  <conditionalFormatting sqref="E9">
    <cfRule type="expression" dxfId="6955" priority="1419">
      <formula>AND(IF(OR($Q9=1,$Q9=2),1,0),IF($X9&lt;=20,1,0))</formula>
    </cfRule>
    <cfRule type="expression" dxfId="6954" priority="1420">
      <formula>AND(IF($Q9=2,1,0),IF($X9&lt;30,1,0))</formula>
    </cfRule>
    <cfRule type="expression" dxfId="6953" priority="1421">
      <formula>AND(IF($Q9=3,1,0),IF($X9&lt;30,1,0))</formula>
    </cfRule>
    <cfRule type="expression" dxfId="6952" priority="1422">
      <formula>AND(IF($Q9=3,1,IF($Q9=4,1,0)),IF($F9&lt;=85,1,0))</formula>
    </cfRule>
  </conditionalFormatting>
  <conditionalFormatting sqref="X9">
    <cfRule type="expression" dxfId="6951" priority="1415">
      <formula>AND(IF(OR($Q9=1,$Q9=2),1,0),IF($X9&lt;=20,1,0))</formula>
    </cfRule>
    <cfRule type="expression" dxfId="6950" priority="1416">
      <formula>AND(IF($Q9=2,1,0),IF($X9&lt;30,1,0))</formula>
    </cfRule>
    <cfRule type="expression" dxfId="6949" priority="1417">
      <formula>AND(IF($Q9=3,1,0),IF($X9&lt;30,1,0))</formula>
    </cfRule>
    <cfRule type="expression" dxfId="6948" priority="1418">
      <formula>AND(IF($Q9=3,1,IF($Q9=4,1,0)),IF($F9&lt;=85,1,0))</formula>
    </cfRule>
  </conditionalFormatting>
  <conditionalFormatting sqref="AI9">
    <cfRule type="expression" dxfId="6947" priority="1411">
      <formula>AND(IF(OR($Q9=1,$Q9=2),1,0),IF($X9&lt;=20,1,0))</formula>
    </cfRule>
    <cfRule type="expression" dxfId="6946" priority="1412">
      <formula>AND(IF($Q9=2,1,0),IF($X9&lt;30,1,0))</formula>
    </cfRule>
    <cfRule type="expression" dxfId="6945" priority="1413">
      <formula>AND(IF($Q9=3,1,0),IF($X9&lt;30,1,0))</formula>
    </cfRule>
    <cfRule type="expression" dxfId="6944" priority="1414">
      <formula>AND(IF($Q9=3,1,IF($Q9=4,1,0)),IF($F9&lt;=85,1,0))</formula>
    </cfRule>
  </conditionalFormatting>
  <conditionalFormatting sqref="AV10">
    <cfRule type="expression" dxfId="6943" priority="1409">
      <formula>AV10="X"</formula>
    </cfRule>
    <cfRule type="expression" dxfId="6942" priority="1410">
      <formula>AV10="후보"</formula>
    </cfRule>
  </conditionalFormatting>
  <conditionalFormatting sqref="AC10 N10">
    <cfRule type="cellIs" dxfId="6941" priority="1406" operator="greaterThan">
      <formula>0.9</formula>
    </cfRule>
    <cfRule type="cellIs" dxfId="6940" priority="1407" operator="greaterThan">
      <formula>0.85</formula>
    </cfRule>
  </conditionalFormatting>
  <conditionalFormatting sqref="AV11">
    <cfRule type="expression" dxfId="6939" priority="1404">
      <formula>AV11="X"</formula>
    </cfRule>
    <cfRule type="expression" dxfId="6938" priority="1405">
      <formula>AV11="후보"</formula>
    </cfRule>
  </conditionalFormatting>
  <conditionalFormatting sqref="AC11">
    <cfRule type="cellIs" dxfId="6937" priority="1401" operator="greaterThan">
      <formula>0.9</formula>
    </cfRule>
    <cfRule type="cellIs" dxfId="6936" priority="1402" operator="greaterThan">
      <formula>0.85</formula>
    </cfRule>
  </conditionalFormatting>
  <conditionalFormatting sqref="N11">
    <cfRule type="cellIs" dxfId="6935" priority="1399" operator="greaterThan">
      <formula>0.9</formula>
    </cfRule>
    <cfRule type="cellIs" dxfId="6934" priority="1400" operator="greaterThan">
      <formula>0.85</formula>
    </cfRule>
  </conditionalFormatting>
  <conditionalFormatting sqref="E11">
    <cfRule type="expression" dxfId="6933" priority="1395">
      <formula>AND(IF(OR($Q11=1,$Q11=2),1,0),IF($X11&lt;=20,1,0))</formula>
    </cfRule>
    <cfRule type="expression" dxfId="6932" priority="1396">
      <formula>AND(IF($Q11=2,1,0),IF($X11&lt;30,1,0))</formula>
    </cfRule>
    <cfRule type="expression" dxfId="6931" priority="1397">
      <formula>AND(IF($Q11=3,1,0),IF($X11&lt;30,1,0))</formula>
    </cfRule>
    <cfRule type="expression" dxfId="6930" priority="1398">
      <formula>AND(IF($Q11=3,1,IF($Q11=4,1,0)),IF($F11&lt;=85,1,0))</formula>
    </cfRule>
  </conditionalFormatting>
  <conditionalFormatting sqref="X11">
    <cfRule type="expression" dxfId="6929" priority="1391">
      <formula>AND(IF(OR($Q11=1,$Q11=2),1,0),IF($X11&lt;=20,1,0))</formula>
    </cfRule>
    <cfRule type="expression" dxfId="6928" priority="1392">
      <formula>AND(IF($Q11=2,1,0),IF($X11&lt;30,1,0))</formula>
    </cfRule>
    <cfRule type="expression" dxfId="6927" priority="1393">
      <formula>AND(IF($Q11=3,1,0),IF($X11&lt;30,1,0))</formula>
    </cfRule>
    <cfRule type="expression" dxfId="6926" priority="1394">
      <formula>AND(IF($Q11=3,1,IF($Q11=4,1,0)),IF($F11&lt;=85,1,0))</formula>
    </cfRule>
  </conditionalFormatting>
  <conditionalFormatting sqref="AI11">
    <cfRule type="expression" dxfId="6925" priority="1387">
      <formula>AND(IF(OR($Q11=1,$Q11=2),1,0),IF($X11&lt;=20,1,0))</formula>
    </cfRule>
    <cfRule type="expression" dxfId="6924" priority="1388">
      <formula>AND(IF($Q11=2,1,0),IF($X11&lt;30,1,0))</formula>
    </cfRule>
    <cfRule type="expression" dxfId="6923" priority="1389">
      <formula>AND(IF($Q11=3,1,0),IF($X11&lt;30,1,0))</formula>
    </cfRule>
    <cfRule type="expression" dxfId="6922" priority="1390">
      <formula>AND(IF($Q11=3,1,IF($Q11=4,1,0)),IF($F11&lt;=85,1,0))</formula>
    </cfRule>
  </conditionalFormatting>
  <conditionalFormatting sqref="AV12">
    <cfRule type="expression" dxfId="6921" priority="1385">
      <formula>AV12="X"</formula>
    </cfRule>
    <cfRule type="expression" dxfId="6920" priority="1386">
      <formula>AV12="후보"</formula>
    </cfRule>
  </conditionalFormatting>
  <conditionalFormatting sqref="AC12">
    <cfRule type="cellIs" dxfId="6919" priority="1382" operator="greaterThan">
      <formula>0.9</formula>
    </cfRule>
    <cfRule type="cellIs" dxfId="6918" priority="1383" operator="greaterThan">
      <formula>0.85</formula>
    </cfRule>
  </conditionalFormatting>
  <conditionalFormatting sqref="N12">
    <cfRule type="cellIs" dxfId="6917" priority="1380" operator="greaterThan">
      <formula>0.9</formula>
    </cfRule>
    <cfRule type="cellIs" dxfId="6916" priority="1381" operator="greaterThan">
      <formula>0.85</formula>
    </cfRule>
  </conditionalFormatting>
  <conditionalFormatting sqref="E12">
    <cfRule type="expression" dxfId="6915" priority="1376">
      <formula>AND(IF(OR($Q12=1,$Q12=2),1,0),IF($X12&lt;=20,1,0))</formula>
    </cfRule>
    <cfRule type="expression" dxfId="6914" priority="1377">
      <formula>AND(IF($Q12=2,1,0),IF($X12&lt;30,1,0))</formula>
    </cfRule>
    <cfRule type="expression" dxfId="6913" priority="1378">
      <formula>AND(IF($Q12=3,1,0),IF($X12&lt;30,1,0))</formula>
    </cfRule>
    <cfRule type="expression" dxfId="6912" priority="1379">
      <formula>AND(IF($Q12=3,1,IF($Q12=4,1,0)),IF($F12&lt;=85,1,0))</formula>
    </cfRule>
  </conditionalFormatting>
  <conditionalFormatting sqref="X12">
    <cfRule type="expression" dxfId="6911" priority="1372">
      <formula>AND(IF(OR($Q12=1,$Q12=2),1,0),IF($X12&lt;=20,1,0))</formula>
    </cfRule>
    <cfRule type="expression" dxfId="6910" priority="1373">
      <formula>AND(IF($Q12=2,1,0),IF($X12&lt;30,1,0))</formula>
    </cfRule>
    <cfRule type="expression" dxfId="6909" priority="1374">
      <formula>AND(IF($Q12=3,1,0),IF($X12&lt;30,1,0))</formula>
    </cfRule>
    <cfRule type="expression" dxfId="6908" priority="1375">
      <formula>AND(IF($Q12=3,1,IF($Q12=4,1,0)),IF($F12&lt;=85,1,0))</formula>
    </cfRule>
  </conditionalFormatting>
  <conditionalFormatting sqref="AI12">
    <cfRule type="expression" dxfId="6907" priority="1368">
      <formula>AND(IF(OR($Q12=1,$Q12=2),1,0),IF($X12&lt;=20,1,0))</formula>
    </cfRule>
    <cfRule type="expression" dxfId="6906" priority="1369">
      <formula>AND(IF($Q12=2,1,0),IF($X12&lt;30,1,0))</formula>
    </cfRule>
    <cfRule type="expression" dxfId="6905" priority="1370">
      <formula>AND(IF($Q12=3,1,0),IF($X12&lt;30,1,0))</formula>
    </cfRule>
    <cfRule type="expression" dxfId="6904" priority="1371">
      <formula>AND(IF($Q12=3,1,IF($Q12=4,1,0)),IF($F12&lt;=85,1,0))</formula>
    </cfRule>
  </conditionalFormatting>
  <conditionalFormatting sqref="AV13">
    <cfRule type="expression" dxfId="6903" priority="1366">
      <formula>AV13="X"</formula>
    </cfRule>
    <cfRule type="expression" dxfId="6902" priority="1367">
      <formula>AV13="후보"</formula>
    </cfRule>
  </conditionalFormatting>
  <conditionalFormatting sqref="AC13">
    <cfRule type="cellIs" dxfId="6901" priority="1363" operator="greaterThan">
      <formula>0.9</formula>
    </cfRule>
    <cfRule type="cellIs" dxfId="6900" priority="1364" operator="greaterThan">
      <formula>0.85</formula>
    </cfRule>
  </conditionalFormatting>
  <conditionalFormatting sqref="N13">
    <cfRule type="cellIs" dxfId="6899" priority="1361" operator="greaterThan">
      <formula>0.9</formula>
    </cfRule>
    <cfRule type="cellIs" dxfId="6898" priority="1362" operator="greaterThan">
      <formula>0.85</formula>
    </cfRule>
  </conditionalFormatting>
  <conditionalFormatting sqref="E13">
    <cfRule type="expression" dxfId="6897" priority="1357">
      <formula>AND(IF(OR($Q13=1,$Q13=2),1,0),IF($X13&lt;=20,1,0))</formula>
    </cfRule>
    <cfRule type="expression" dxfId="6896" priority="1358">
      <formula>AND(IF($Q13=2,1,0),IF($X13&lt;30,1,0))</formula>
    </cfRule>
    <cfRule type="expression" dxfId="6895" priority="1359">
      <formula>AND(IF($Q13=3,1,0),IF($X13&lt;30,1,0))</formula>
    </cfRule>
    <cfRule type="expression" dxfId="6894" priority="1360">
      <formula>AND(IF($Q13=3,1,IF($Q13=4,1,0)),IF($F13&lt;=85,1,0))</formula>
    </cfRule>
  </conditionalFormatting>
  <conditionalFormatting sqref="X13">
    <cfRule type="expression" dxfId="6893" priority="1353">
      <formula>AND(IF(OR($Q13=1,$Q13=2),1,0),IF($X13&lt;=20,1,0))</formula>
    </cfRule>
    <cfRule type="expression" dxfId="6892" priority="1354">
      <formula>AND(IF($Q13=2,1,0),IF($X13&lt;30,1,0))</formula>
    </cfRule>
    <cfRule type="expression" dxfId="6891" priority="1355">
      <formula>AND(IF($Q13=3,1,0),IF($X13&lt;30,1,0))</formula>
    </cfRule>
    <cfRule type="expression" dxfId="6890" priority="1356">
      <formula>AND(IF($Q13=3,1,IF($Q13=4,1,0)),IF($F13&lt;=85,1,0))</formula>
    </cfRule>
  </conditionalFormatting>
  <conditionalFormatting sqref="AI13">
    <cfRule type="expression" dxfId="6889" priority="1349">
      <formula>AND(IF(OR($Q13=1,$Q13=2),1,0),IF($X13&lt;=20,1,0))</formula>
    </cfRule>
    <cfRule type="expression" dxfId="6888" priority="1350">
      <formula>AND(IF($Q13=2,1,0),IF($X13&lt;30,1,0))</formula>
    </cfRule>
    <cfRule type="expression" dxfId="6887" priority="1351">
      <formula>AND(IF($Q13=3,1,0),IF($X13&lt;30,1,0))</formula>
    </cfRule>
    <cfRule type="expression" dxfId="6886" priority="1352">
      <formula>AND(IF($Q13=3,1,IF($Q13=4,1,0)),IF($F13&lt;=85,1,0))</formula>
    </cfRule>
  </conditionalFormatting>
  <conditionalFormatting sqref="AV14">
    <cfRule type="expression" dxfId="6885" priority="1347">
      <formula>AV14="X"</formula>
    </cfRule>
    <cfRule type="expression" dxfId="6884" priority="1348">
      <formula>AV14="후보"</formula>
    </cfRule>
  </conditionalFormatting>
  <conditionalFormatting sqref="AC14">
    <cfRule type="cellIs" dxfId="6883" priority="1344" operator="greaterThan">
      <formula>0.9</formula>
    </cfRule>
    <cfRule type="cellIs" dxfId="6882" priority="1345" operator="greaterThan">
      <formula>0.85</formula>
    </cfRule>
  </conditionalFormatting>
  <conditionalFormatting sqref="N14">
    <cfRule type="cellIs" dxfId="6881" priority="1342" operator="greaterThan">
      <formula>0.9</formula>
    </cfRule>
    <cfRule type="cellIs" dxfId="6880" priority="1343" operator="greaterThan">
      <formula>0.85</formula>
    </cfRule>
  </conditionalFormatting>
  <conditionalFormatting sqref="E14">
    <cfRule type="expression" dxfId="6879" priority="1338">
      <formula>AND(IF(OR($Q14=1,$Q14=2),1,0),IF($X14&lt;=20,1,0))</formula>
    </cfRule>
    <cfRule type="expression" dxfId="6878" priority="1339">
      <formula>AND(IF($Q14=2,1,0),IF($X14&lt;30,1,0))</formula>
    </cfRule>
    <cfRule type="expression" dxfId="6877" priority="1340">
      <formula>AND(IF($Q14=3,1,0),IF($X14&lt;30,1,0))</formula>
    </cfRule>
    <cfRule type="expression" dxfId="6876" priority="1341">
      <formula>AND(IF($Q14=3,1,IF($Q14=4,1,0)),IF($F14&lt;=85,1,0))</formula>
    </cfRule>
  </conditionalFormatting>
  <conditionalFormatting sqref="X14">
    <cfRule type="expression" dxfId="6875" priority="1334">
      <formula>AND(IF(OR($Q14=1,$Q14=2),1,0),IF($X14&lt;=20,1,0))</formula>
    </cfRule>
    <cfRule type="expression" dxfId="6874" priority="1335">
      <formula>AND(IF($Q14=2,1,0),IF($X14&lt;30,1,0))</formula>
    </cfRule>
    <cfRule type="expression" dxfId="6873" priority="1336">
      <formula>AND(IF($Q14=3,1,0),IF($X14&lt;30,1,0))</formula>
    </cfRule>
    <cfRule type="expression" dxfId="6872" priority="1337">
      <formula>AND(IF($Q14=3,1,IF($Q14=4,1,0)),IF($F14&lt;=85,1,0))</formula>
    </cfRule>
  </conditionalFormatting>
  <conditionalFormatting sqref="AI14">
    <cfRule type="expression" dxfId="6871" priority="1330">
      <formula>AND(IF(OR($Q14=1,$Q14=2),1,0),IF($X14&lt;=20,1,0))</formula>
    </cfRule>
    <cfRule type="expression" dxfId="6870" priority="1331">
      <formula>AND(IF($Q14=2,1,0),IF($X14&lt;30,1,0))</formula>
    </cfRule>
    <cfRule type="expression" dxfId="6869" priority="1332">
      <formula>AND(IF($Q14=3,1,0),IF($X14&lt;30,1,0))</formula>
    </cfRule>
    <cfRule type="expression" dxfId="6868" priority="1333">
      <formula>AND(IF($Q14=3,1,IF($Q14=4,1,0)),IF($F14&lt;=85,1,0))</formula>
    </cfRule>
  </conditionalFormatting>
  <conditionalFormatting sqref="AV15">
    <cfRule type="expression" dxfId="6867" priority="1328">
      <formula>AV15="X"</formula>
    </cfRule>
    <cfRule type="expression" dxfId="6866" priority="1329">
      <formula>AV15="후보"</formula>
    </cfRule>
  </conditionalFormatting>
  <conditionalFormatting sqref="AC15">
    <cfRule type="cellIs" dxfId="6865" priority="1325" operator="greaterThan">
      <formula>0.9</formula>
    </cfRule>
    <cfRule type="cellIs" dxfId="6864" priority="1326" operator="greaterThan">
      <formula>0.85</formula>
    </cfRule>
  </conditionalFormatting>
  <conditionalFormatting sqref="N15">
    <cfRule type="cellIs" dxfId="6863" priority="1323" operator="greaterThan">
      <formula>0.9</formula>
    </cfRule>
    <cfRule type="cellIs" dxfId="6862" priority="1324" operator="greaterThan">
      <formula>0.85</formula>
    </cfRule>
  </conditionalFormatting>
  <conditionalFormatting sqref="E15">
    <cfRule type="expression" dxfId="6861" priority="1319">
      <formula>AND(IF(OR($Q15=1,$Q15=2),1,0),IF($X15&lt;=20,1,0))</formula>
    </cfRule>
    <cfRule type="expression" dxfId="6860" priority="1320">
      <formula>AND(IF($Q15=2,1,0),IF($X15&lt;30,1,0))</formula>
    </cfRule>
    <cfRule type="expression" dxfId="6859" priority="1321">
      <formula>AND(IF($Q15=3,1,0),IF($X15&lt;30,1,0))</formula>
    </cfRule>
    <cfRule type="expression" dxfId="6858" priority="1322">
      <formula>AND(IF($Q15=3,1,IF($Q15=4,1,0)),IF($F15&lt;=85,1,0))</formula>
    </cfRule>
  </conditionalFormatting>
  <conditionalFormatting sqref="X15">
    <cfRule type="expression" dxfId="6857" priority="1315">
      <formula>AND(IF(OR($Q15=1,$Q15=2),1,0),IF($X15&lt;=20,1,0))</formula>
    </cfRule>
    <cfRule type="expression" dxfId="6856" priority="1316">
      <formula>AND(IF($Q15=2,1,0),IF($X15&lt;30,1,0))</formula>
    </cfRule>
    <cfRule type="expression" dxfId="6855" priority="1317">
      <formula>AND(IF($Q15=3,1,0),IF($X15&lt;30,1,0))</formula>
    </cfRule>
    <cfRule type="expression" dxfId="6854" priority="1318">
      <formula>AND(IF($Q15=3,1,IF($Q15=4,1,0)),IF($F15&lt;=85,1,0))</formula>
    </cfRule>
  </conditionalFormatting>
  <conditionalFormatting sqref="AI15">
    <cfRule type="expression" dxfId="6853" priority="1311">
      <formula>AND(IF(OR($Q15=1,$Q15=2),1,0),IF($X15&lt;=20,1,0))</formula>
    </cfRule>
    <cfRule type="expression" dxfId="6852" priority="1312">
      <formula>AND(IF($Q15=2,1,0),IF($X15&lt;30,1,0))</formula>
    </cfRule>
    <cfRule type="expression" dxfId="6851" priority="1313">
      <formula>AND(IF($Q15=3,1,0),IF($X15&lt;30,1,0))</formula>
    </cfRule>
    <cfRule type="expression" dxfId="6850" priority="1314">
      <formula>AND(IF($Q15=3,1,IF($Q15=4,1,0)),IF($F15&lt;=85,1,0))</formula>
    </cfRule>
  </conditionalFormatting>
  <conditionalFormatting sqref="AV16">
    <cfRule type="expression" dxfId="6849" priority="1309">
      <formula>AV16="X"</formula>
    </cfRule>
    <cfRule type="expression" dxfId="6848" priority="1310">
      <formula>AV16="후보"</formula>
    </cfRule>
  </conditionalFormatting>
  <conditionalFormatting sqref="AC16 N16">
    <cfRule type="cellIs" dxfId="6847" priority="1306" operator="greaterThan">
      <formula>0.9</formula>
    </cfRule>
    <cfRule type="cellIs" dxfId="6846" priority="1307" operator="greaterThan">
      <formula>0.85</formula>
    </cfRule>
  </conditionalFormatting>
  <conditionalFormatting sqref="AV17">
    <cfRule type="expression" dxfId="6845" priority="1304">
      <formula>AV17="X"</formula>
    </cfRule>
    <cfRule type="expression" dxfId="6844" priority="1305">
      <formula>AV17="후보"</formula>
    </cfRule>
  </conditionalFormatting>
  <conditionalFormatting sqref="AC17">
    <cfRule type="cellIs" dxfId="6843" priority="1301" operator="greaterThan">
      <formula>0.9</formula>
    </cfRule>
    <cfRule type="cellIs" dxfId="6842" priority="1302" operator="greaterThan">
      <formula>0.85</formula>
    </cfRule>
  </conditionalFormatting>
  <conditionalFormatting sqref="N17">
    <cfRule type="cellIs" dxfId="6841" priority="1299" operator="greaterThan">
      <formula>0.9</formula>
    </cfRule>
    <cfRule type="cellIs" dxfId="6840" priority="1300" operator="greaterThan">
      <formula>0.85</formula>
    </cfRule>
  </conditionalFormatting>
  <conditionalFormatting sqref="E17">
    <cfRule type="expression" dxfId="6839" priority="1295">
      <formula>AND(IF(OR($Q17=1,$Q17=2),1,0),IF($X17&lt;=20,1,0))</formula>
    </cfRule>
    <cfRule type="expression" dxfId="6838" priority="1296">
      <formula>AND(IF($Q17=2,1,0),IF($X17&lt;30,1,0))</formula>
    </cfRule>
    <cfRule type="expression" dxfId="6837" priority="1297">
      <formula>AND(IF($Q17=3,1,0),IF($X17&lt;30,1,0))</formula>
    </cfRule>
    <cfRule type="expression" dxfId="6836" priority="1298">
      <formula>AND(IF($Q17=3,1,IF($Q17=4,1,0)),IF($F17&lt;=85,1,0))</formula>
    </cfRule>
  </conditionalFormatting>
  <conditionalFormatting sqref="X17">
    <cfRule type="expression" dxfId="6835" priority="1291">
      <formula>AND(IF(OR($Q17=1,$Q17=2),1,0),IF($X17&lt;=20,1,0))</formula>
    </cfRule>
    <cfRule type="expression" dxfId="6834" priority="1292">
      <formula>AND(IF($Q17=2,1,0),IF($X17&lt;30,1,0))</formula>
    </cfRule>
    <cfRule type="expression" dxfId="6833" priority="1293">
      <formula>AND(IF($Q17=3,1,0),IF($X17&lt;30,1,0))</formula>
    </cfRule>
    <cfRule type="expression" dxfId="6832" priority="1294">
      <formula>AND(IF($Q17=3,1,IF($Q17=4,1,0)),IF($F17&lt;=85,1,0))</formula>
    </cfRule>
  </conditionalFormatting>
  <conditionalFormatting sqref="AI17">
    <cfRule type="expression" dxfId="6831" priority="1287">
      <formula>AND(IF(OR($Q17=1,$Q17=2),1,0),IF($X17&lt;=20,1,0))</formula>
    </cfRule>
    <cfRule type="expression" dxfId="6830" priority="1288">
      <formula>AND(IF($Q17=2,1,0),IF($X17&lt;30,1,0))</formula>
    </cfRule>
    <cfRule type="expression" dxfId="6829" priority="1289">
      <formula>AND(IF($Q17=3,1,0),IF($X17&lt;30,1,0))</formula>
    </cfRule>
    <cfRule type="expression" dxfId="6828" priority="1290">
      <formula>AND(IF($Q17=3,1,IF($Q17=4,1,0)),IF($F17&lt;=85,1,0))</formula>
    </cfRule>
  </conditionalFormatting>
  <conditionalFormatting sqref="AV18">
    <cfRule type="expression" dxfId="6827" priority="1285">
      <formula>AV18="X"</formula>
    </cfRule>
    <cfRule type="expression" dxfId="6826" priority="1286">
      <formula>AV18="후보"</formula>
    </cfRule>
  </conditionalFormatting>
  <conditionalFormatting sqref="AC18">
    <cfRule type="cellIs" dxfId="6825" priority="1282" operator="greaterThan">
      <formula>0.9</formula>
    </cfRule>
    <cfRule type="cellIs" dxfId="6824" priority="1283" operator="greaterThan">
      <formula>0.85</formula>
    </cfRule>
  </conditionalFormatting>
  <conditionalFormatting sqref="N18">
    <cfRule type="cellIs" dxfId="6823" priority="1280" operator="greaterThan">
      <formula>0.9</formula>
    </cfRule>
    <cfRule type="cellIs" dxfId="6822" priority="1281" operator="greaterThan">
      <formula>0.85</formula>
    </cfRule>
  </conditionalFormatting>
  <conditionalFormatting sqref="E18">
    <cfRule type="expression" dxfId="6821" priority="1276">
      <formula>AND(IF(OR($Q18=1,$Q18=2),1,0),IF($X18&lt;=20,1,0))</formula>
    </cfRule>
    <cfRule type="expression" dxfId="6820" priority="1277">
      <formula>AND(IF($Q18=2,1,0),IF($X18&lt;30,1,0))</formula>
    </cfRule>
    <cfRule type="expression" dxfId="6819" priority="1278">
      <formula>AND(IF($Q18=3,1,0),IF($X18&lt;30,1,0))</formula>
    </cfRule>
    <cfRule type="expression" dxfId="6818" priority="1279">
      <formula>AND(IF($Q18=3,1,IF($Q18=4,1,0)),IF($F18&lt;=85,1,0))</formula>
    </cfRule>
  </conditionalFormatting>
  <conditionalFormatting sqref="X18">
    <cfRule type="expression" dxfId="6817" priority="1272">
      <formula>AND(IF(OR($Q18=1,$Q18=2),1,0),IF($X18&lt;=20,1,0))</formula>
    </cfRule>
    <cfRule type="expression" dxfId="6816" priority="1273">
      <formula>AND(IF($Q18=2,1,0),IF($X18&lt;30,1,0))</formula>
    </cfRule>
    <cfRule type="expression" dxfId="6815" priority="1274">
      <formula>AND(IF($Q18=3,1,0),IF($X18&lt;30,1,0))</formula>
    </cfRule>
    <cfRule type="expression" dxfId="6814" priority="1275">
      <formula>AND(IF($Q18=3,1,IF($Q18=4,1,0)),IF($F18&lt;=85,1,0))</formula>
    </cfRule>
  </conditionalFormatting>
  <conditionalFormatting sqref="AI18">
    <cfRule type="expression" dxfId="6813" priority="1268">
      <formula>AND(IF(OR($Q18=1,$Q18=2),1,0),IF($X18&lt;=20,1,0))</formula>
    </cfRule>
    <cfRule type="expression" dxfId="6812" priority="1269">
      <formula>AND(IF($Q18=2,1,0),IF($X18&lt;30,1,0))</formula>
    </cfRule>
    <cfRule type="expression" dxfId="6811" priority="1270">
      <formula>AND(IF($Q18=3,1,0),IF($X18&lt;30,1,0))</formula>
    </cfRule>
    <cfRule type="expression" dxfId="6810" priority="1271">
      <formula>AND(IF($Q18=3,1,IF($Q18=4,1,0)),IF($F18&lt;=85,1,0))</formula>
    </cfRule>
  </conditionalFormatting>
  <conditionalFormatting sqref="AV19">
    <cfRule type="expression" dxfId="6809" priority="1266">
      <formula>AV19="X"</formula>
    </cfRule>
    <cfRule type="expression" dxfId="6808" priority="1267">
      <formula>AV19="후보"</formula>
    </cfRule>
  </conditionalFormatting>
  <conditionalFormatting sqref="AC19">
    <cfRule type="cellIs" dxfId="6807" priority="1263" operator="greaterThan">
      <formula>0.9</formula>
    </cfRule>
    <cfRule type="cellIs" dxfId="6806" priority="1264" operator="greaterThan">
      <formula>0.85</formula>
    </cfRule>
  </conditionalFormatting>
  <conditionalFormatting sqref="N19">
    <cfRule type="cellIs" dxfId="6805" priority="1261" operator="greaterThan">
      <formula>0.9</formula>
    </cfRule>
    <cfRule type="cellIs" dxfId="6804" priority="1262" operator="greaterThan">
      <formula>0.85</formula>
    </cfRule>
  </conditionalFormatting>
  <conditionalFormatting sqref="E19">
    <cfRule type="expression" dxfId="6803" priority="1257">
      <formula>AND(IF(OR($Q19=1,$Q19=2),1,0),IF($X19&lt;=20,1,0))</formula>
    </cfRule>
    <cfRule type="expression" dxfId="6802" priority="1258">
      <formula>AND(IF($Q19=2,1,0),IF($X19&lt;30,1,0))</formula>
    </cfRule>
    <cfRule type="expression" dxfId="6801" priority="1259">
      <formula>AND(IF($Q19=3,1,0),IF($X19&lt;30,1,0))</formula>
    </cfRule>
    <cfRule type="expression" dxfId="6800" priority="1260">
      <formula>AND(IF($Q19=3,1,IF($Q19=4,1,0)),IF($F19&lt;=85,1,0))</formula>
    </cfRule>
  </conditionalFormatting>
  <conditionalFormatting sqref="X19">
    <cfRule type="expression" dxfId="6799" priority="1253">
      <formula>AND(IF(OR($Q19=1,$Q19=2),1,0),IF($X19&lt;=20,1,0))</formula>
    </cfRule>
    <cfRule type="expression" dxfId="6798" priority="1254">
      <formula>AND(IF($Q19=2,1,0),IF($X19&lt;30,1,0))</formula>
    </cfRule>
    <cfRule type="expression" dxfId="6797" priority="1255">
      <formula>AND(IF($Q19=3,1,0),IF($X19&lt;30,1,0))</formula>
    </cfRule>
    <cfRule type="expression" dxfId="6796" priority="1256">
      <formula>AND(IF($Q19=3,1,IF($Q19=4,1,0)),IF($F19&lt;=85,1,0))</formula>
    </cfRule>
  </conditionalFormatting>
  <conditionalFormatting sqref="AI19">
    <cfRule type="expression" dxfId="6795" priority="1249">
      <formula>AND(IF(OR($Q19=1,$Q19=2),1,0),IF($X19&lt;=20,1,0))</formula>
    </cfRule>
    <cfRule type="expression" dxfId="6794" priority="1250">
      <formula>AND(IF($Q19=2,1,0),IF($X19&lt;30,1,0))</formula>
    </cfRule>
    <cfRule type="expression" dxfId="6793" priority="1251">
      <formula>AND(IF($Q19=3,1,0),IF($X19&lt;30,1,0))</formula>
    </cfRule>
    <cfRule type="expression" dxfId="6792" priority="1252">
      <formula>AND(IF($Q19=3,1,IF($Q19=4,1,0)),IF($F19&lt;=85,1,0))</formula>
    </cfRule>
  </conditionalFormatting>
  <conditionalFormatting sqref="AV20">
    <cfRule type="expression" dxfId="6791" priority="1247">
      <formula>AV20="X"</formula>
    </cfRule>
    <cfRule type="expression" dxfId="6790" priority="1248">
      <formula>AV20="후보"</formula>
    </cfRule>
  </conditionalFormatting>
  <conditionalFormatting sqref="AC20">
    <cfRule type="cellIs" dxfId="6789" priority="1244" operator="greaterThan">
      <formula>0.9</formula>
    </cfRule>
    <cfRule type="cellIs" dxfId="6788" priority="1245" operator="greaterThan">
      <formula>0.85</formula>
    </cfRule>
  </conditionalFormatting>
  <conditionalFormatting sqref="N20">
    <cfRule type="cellIs" dxfId="6787" priority="1242" operator="greaterThan">
      <formula>0.9</formula>
    </cfRule>
    <cfRule type="cellIs" dxfId="6786" priority="1243" operator="greaterThan">
      <formula>0.85</formula>
    </cfRule>
  </conditionalFormatting>
  <conditionalFormatting sqref="E20">
    <cfRule type="expression" dxfId="6785" priority="1238">
      <formula>AND(IF(OR($Q20=1,$Q20=2),1,0),IF($X20&lt;=20,1,0))</formula>
    </cfRule>
    <cfRule type="expression" dxfId="6784" priority="1239">
      <formula>AND(IF($Q20=2,1,0),IF($X20&lt;30,1,0))</formula>
    </cfRule>
    <cfRule type="expression" dxfId="6783" priority="1240">
      <formula>AND(IF($Q20=3,1,0),IF($X20&lt;30,1,0))</formula>
    </cfRule>
    <cfRule type="expression" dxfId="6782" priority="1241">
      <formula>AND(IF($Q20=3,1,IF($Q20=4,1,0)),IF($F20&lt;=85,1,0))</formula>
    </cfRule>
  </conditionalFormatting>
  <conditionalFormatting sqref="X20">
    <cfRule type="expression" dxfId="6781" priority="1234">
      <formula>AND(IF(OR($Q20=1,$Q20=2),1,0),IF($X20&lt;=20,1,0))</formula>
    </cfRule>
    <cfRule type="expression" dxfId="6780" priority="1235">
      <formula>AND(IF($Q20=2,1,0),IF($X20&lt;30,1,0))</formula>
    </cfRule>
    <cfRule type="expression" dxfId="6779" priority="1236">
      <formula>AND(IF($Q20=3,1,0),IF($X20&lt;30,1,0))</formula>
    </cfRule>
    <cfRule type="expression" dxfId="6778" priority="1237">
      <formula>AND(IF($Q20=3,1,IF($Q20=4,1,0)),IF($F20&lt;=85,1,0))</formula>
    </cfRule>
  </conditionalFormatting>
  <conditionalFormatting sqref="AI20">
    <cfRule type="expression" dxfId="6777" priority="1230">
      <formula>AND(IF(OR($Q20=1,$Q20=2),1,0),IF($X20&lt;=20,1,0))</formula>
    </cfRule>
    <cfRule type="expression" dxfId="6776" priority="1231">
      <formula>AND(IF($Q20=2,1,0),IF($X20&lt;30,1,0))</formula>
    </cfRule>
    <cfRule type="expression" dxfId="6775" priority="1232">
      <formula>AND(IF($Q20=3,1,0),IF($X20&lt;30,1,0))</formula>
    </cfRule>
    <cfRule type="expression" dxfId="6774" priority="1233">
      <formula>AND(IF($Q20=3,1,IF($Q20=4,1,0)),IF($F20&lt;=85,1,0))</formula>
    </cfRule>
  </conditionalFormatting>
  <conditionalFormatting sqref="AV21">
    <cfRule type="expression" dxfId="6773" priority="1228">
      <formula>AV21="X"</formula>
    </cfRule>
    <cfRule type="expression" dxfId="6772" priority="1229">
      <formula>AV21="후보"</formula>
    </cfRule>
  </conditionalFormatting>
  <conditionalFormatting sqref="AC21 N21">
    <cfRule type="cellIs" dxfId="6771" priority="1225" operator="greaterThan">
      <formula>0.9</formula>
    </cfRule>
    <cfRule type="cellIs" dxfId="6770" priority="1226" operator="greaterThan">
      <formula>0.85</formula>
    </cfRule>
  </conditionalFormatting>
  <conditionalFormatting sqref="AV22">
    <cfRule type="expression" dxfId="6769" priority="1223">
      <formula>AV22="X"</formula>
    </cfRule>
    <cfRule type="expression" dxfId="6768" priority="1224">
      <formula>AV22="후보"</formula>
    </cfRule>
  </conditionalFormatting>
  <conditionalFormatting sqref="AC22">
    <cfRule type="cellIs" dxfId="6767" priority="1220" operator="greaterThan">
      <formula>0.9</formula>
    </cfRule>
    <cfRule type="cellIs" dxfId="6766" priority="1221" operator="greaterThan">
      <formula>0.85</formula>
    </cfRule>
  </conditionalFormatting>
  <conditionalFormatting sqref="N22">
    <cfRule type="cellIs" dxfId="6765" priority="1218" operator="greaterThan">
      <formula>0.9</formula>
    </cfRule>
    <cfRule type="cellIs" dxfId="6764" priority="1219" operator="greaterThan">
      <formula>0.85</formula>
    </cfRule>
  </conditionalFormatting>
  <conditionalFormatting sqref="E22">
    <cfRule type="expression" dxfId="6763" priority="1214">
      <formula>AND(IF(OR($Q22=1,$Q22=2),1,0),IF($X22&lt;=20,1,0))</formula>
    </cfRule>
    <cfRule type="expression" dxfId="6762" priority="1215">
      <formula>AND(IF($Q22=2,1,0),IF($X22&lt;30,1,0))</formula>
    </cfRule>
    <cfRule type="expression" dxfId="6761" priority="1216">
      <formula>AND(IF($Q22=3,1,0),IF($X22&lt;30,1,0))</formula>
    </cfRule>
    <cfRule type="expression" dxfId="6760" priority="1217">
      <formula>AND(IF($Q22=3,1,IF($Q22=4,1,0)),IF($F22&lt;=85,1,0))</formula>
    </cfRule>
  </conditionalFormatting>
  <conditionalFormatting sqref="X22">
    <cfRule type="expression" dxfId="6759" priority="1210">
      <formula>AND(IF(OR($Q22=1,$Q22=2),1,0),IF($X22&lt;=20,1,0))</formula>
    </cfRule>
    <cfRule type="expression" dxfId="6758" priority="1211">
      <formula>AND(IF($Q22=2,1,0),IF($X22&lt;30,1,0))</formula>
    </cfRule>
    <cfRule type="expression" dxfId="6757" priority="1212">
      <formula>AND(IF($Q22=3,1,0),IF($X22&lt;30,1,0))</formula>
    </cfRule>
    <cfRule type="expression" dxfId="6756" priority="1213">
      <formula>AND(IF($Q22=3,1,IF($Q22=4,1,0)),IF($F22&lt;=85,1,0))</formula>
    </cfRule>
  </conditionalFormatting>
  <conditionalFormatting sqref="AI22">
    <cfRule type="expression" dxfId="6755" priority="1206">
      <formula>AND(IF(OR($Q22=1,$Q22=2),1,0),IF($X22&lt;=20,1,0))</formula>
    </cfRule>
    <cfRule type="expression" dxfId="6754" priority="1207">
      <formula>AND(IF($Q22=2,1,0),IF($X22&lt;30,1,0))</formula>
    </cfRule>
    <cfRule type="expression" dxfId="6753" priority="1208">
      <formula>AND(IF($Q22=3,1,0),IF($X22&lt;30,1,0))</formula>
    </cfRule>
    <cfRule type="expression" dxfId="6752" priority="1209">
      <formula>AND(IF($Q22=3,1,IF($Q22=4,1,0)),IF($F22&lt;=85,1,0))</formula>
    </cfRule>
  </conditionalFormatting>
  <conditionalFormatting sqref="AV23">
    <cfRule type="expression" dxfId="6751" priority="1204">
      <formula>AV23="X"</formula>
    </cfRule>
    <cfRule type="expression" dxfId="6750" priority="1205">
      <formula>AV23="후보"</formula>
    </cfRule>
  </conditionalFormatting>
  <conditionalFormatting sqref="AC23">
    <cfRule type="cellIs" dxfId="6749" priority="1201" operator="greaterThan">
      <formula>0.9</formula>
    </cfRule>
    <cfRule type="cellIs" dxfId="6748" priority="1202" operator="greaterThan">
      <formula>0.85</formula>
    </cfRule>
  </conditionalFormatting>
  <conditionalFormatting sqref="N23">
    <cfRule type="cellIs" dxfId="6747" priority="1199" operator="greaterThan">
      <formula>0.9</formula>
    </cfRule>
    <cfRule type="cellIs" dxfId="6746" priority="1200" operator="greaterThan">
      <formula>0.85</formula>
    </cfRule>
  </conditionalFormatting>
  <conditionalFormatting sqref="E23">
    <cfRule type="expression" dxfId="6745" priority="1195">
      <formula>AND(IF(OR($Q23=1,$Q23=2),1,0),IF($X23&lt;=20,1,0))</formula>
    </cfRule>
    <cfRule type="expression" dxfId="6744" priority="1196">
      <formula>AND(IF($Q23=2,1,0),IF($X23&lt;30,1,0))</formula>
    </cfRule>
    <cfRule type="expression" dxfId="6743" priority="1197">
      <formula>AND(IF($Q23=3,1,0),IF($X23&lt;30,1,0))</formula>
    </cfRule>
    <cfRule type="expression" dxfId="6742" priority="1198">
      <formula>AND(IF($Q23=3,1,IF($Q23=4,1,0)),IF($F23&lt;=85,1,0))</formula>
    </cfRule>
  </conditionalFormatting>
  <conditionalFormatting sqref="X23">
    <cfRule type="expression" dxfId="6741" priority="1191">
      <formula>AND(IF(OR($Q23=1,$Q23=2),1,0),IF($X23&lt;=20,1,0))</formula>
    </cfRule>
    <cfRule type="expression" dxfId="6740" priority="1192">
      <formula>AND(IF($Q23=2,1,0),IF($X23&lt;30,1,0))</formula>
    </cfRule>
    <cfRule type="expression" dxfId="6739" priority="1193">
      <formula>AND(IF($Q23=3,1,0),IF($X23&lt;30,1,0))</formula>
    </cfRule>
    <cfRule type="expression" dxfId="6738" priority="1194">
      <formula>AND(IF($Q23=3,1,IF($Q23=4,1,0)),IF($F23&lt;=85,1,0))</formula>
    </cfRule>
  </conditionalFormatting>
  <conditionalFormatting sqref="AI23">
    <cfRule type="expression" dxfId="6737" priority="1187">
      <formula>AND(IF(OR($Q23=1,$Q23=2),1,0),IF($X23&lt;=20,1,0))</formula>
    </cfRule>
    <cfRule type="expression" dxfId="6736" priority="1188">
      <formula>AND(IF($Q23=2,1,0),IF($X23&lt;30,1,0))</formula>
    </cfRule>
    <cfRule type="expression" dxfId="6735" priority="1189">
      <formula>AND(IF($Q23=3,1,0),IF($X23&lt;30,1,0))</formula>
    </cfRule>
    <cfRule type="expression" dxfId="6734" priority="1190">
      <formula>AND(IF($Q23=3,1,IF($Q23=4,1,0)),IF($F23&lt;=85,1,0))</formula>
    </cfRule>
  </conditionalFormatting>
  <conditionalFormatting sqref="AV24">
    <cfRule type="expression" dxfId="6733" priority="1185">
      <formula>AV24="X"</formula>
    </cfRule>
    <cfRule type="expression" dxfId="6732" priority="1186">
      <formula>AV24="후보"</formula>
    </cfRule>
  </conditionalFormatting>
  <conditionalFormatting sqref="AC24">
    <cfRule type="cellIs" dxfId="6731" priority="1182" operator="greaterThan">
      <formula>0.9</formula>
    </cfRule>
    <cfRule type="cellIs" dxfId="6730" priority="1183" operator="greaterThan">
      <formula>0.85</formula>
    </cfRule>
  </conditionalFormatting>
  <conditionalFormatting sqref="N24">
    <cfRule type="cellIs" dxfId="6729" priority="1180" operator="greaterThan">
      <formula>0.9</formula>
    </cfRule>
    <cfRule type="cellIs" dxfId="6728" priority="1181" operator="greaterThan">
      <formula>0.85</formula>
    </cfRule>
  </conditionalFormatting>
  <conditionalFormatting sqref="E24">
    <cfRule type="expression" dxfId="6727" priority="1176">
      <formula>AND(IF(OR($Q24=1,$Q24=2),1,0),IF($X24&lt;=20,1,0))</formula>
    </cfRule>
    <cfRule type="expression" dxfId="6726" priority="1177">
      <formula>AND(IF($Q24=2,1,0),IF($X24&lt;30,1,0))</formula>
    </cfRule>
    <cfRule type="expression" dxfId="6725" priority="1178">
      <formula>AND(IF($Q24=3,1,0),IF($X24&lt;30,1,0))</formula>
    </cfRule>
    <cfRule type="expression" dxfId="6724" priority="1179">
      <formula>AND(IF($Q24=3,1,IF($Q24=4,1,0)),IF($F24&lt;=85,1,0))</formula>
    </cfRule>
  </conditionalFormatting>
  <conditionalFormatting sqref="X24">
    <cfRule type="expression" dxfId="6723" priority="1172">
      <formula>AND(IF(OR($Q24=1,$Q24=2),1,0),IF($X24&lt;=20,1,0))</formula>
    </cfRule>
    <cfRule type="expression" dxfId="6722" priority="1173">
      <formula>AND(IF($Q24=2,1,0),IF($X24&lt;30,1,0))</formula>
    </cfRule>
    <cfRule type="expression" dxfId="6721" priority="1174">
      <formula>AND(IF($Q24=3,1,0),IF($X24&lt;30,1,0))</formula>
    </cfRule>
    <cfRule type="expression" dxfId="6720" priority="1175">
      <formula>AND(IF($Q24=3,1,IF($Q24=4,1,0)),IF($F24&lt;=85,1,0))</formula>
    </cfRule>
  </conditionalFormatting>
  <conditionalFormatting sqref="AI24">
    <cfRule type="expression" dxfId="6719" priority="1168">
      <formula>AND(IF(OR($Q24=1,$Q24=2),1,0),IF($X24&lt;=20,1,0))</formula>
    </cfRule>
    <cfRule type="expression" dxfId="6718" priority="1169">
      <formula>AND(IF($Q24=2,1,0),IF($X24&lt;30,1,0))</formula>
    </cfRule>
    <cfRule type="expression" dxfId="6717" priority="1170">
      <formula>AND(IF($Q24=3,1,0),IF($X24&lt;30,1,0))</formula>
    </cfRule>
    <cfRule type="expression" dxfId="6716" priority="1171">
      <formula>AND(IF($Q24=3,1,IF($Q24=4,1,0)),IF($F24&lt;=85,1,0))</formula>
    </cfRule>
  </conditionalFormatting>
  <conditionalFormatting sqref="AV25">
    <cfRule type="expression" dxfId="6715" priority="1166">
      <formula>AV25="X"</formula>
    </cfRule>
    <cfRule type="expression" dxfId="6714" priority="1167">
      <formula>AV25="후보"</formula>
    </cfRule>
  </conditionalFormatting>
  <conditionalFormatting sqref="AC25">
    <cfRule type="cellIs" dxfId="6713" priority="1163" operator="greaterThan">
      <formula>0.9</formula>
    </cfRule>
    <cfRule type="cellIs" dxfId="6712" priority="1164" operator="greaterThan">
      <formula>0.85</formula>
    </cfRule>
  </conditionalFormatting>
  <conditionalFormatting sqref="N25">
    <cfRule type="cellIs" dxfId="6711" priority="1161" operator="greaterThan">
      <formula>0.9</formula>
    </cfRule>
    <cfRule type="cellIs" dxfId="6710" priority="1162" operator="greaterThan">
      <formula>0.85</formula>
    </cfRule>
  </conditionalFormatting>
  <conditionalFormatting sqref="E25">
    <cfRule type="expression" dxfId="6709" priority="1157">
      <formula>AND(IF(OR($Q25=1,$Q25=2),1,0),IF($X25&lt;=20,1,0))</formula>
    </cfRule>
    <cfRule type="expression" dxfId="6708" priority="1158">
      <formula>AND(IF($Q25=2,1,0),IF($X25&lt;30,1,0))</formula>
    </cfRule>
    <cfRule type="expression" dxfId="6707" priority="1159">
      <formula>AND(IF($Q25=3,1,0),IF($X25&lt;30,1,0))</formula>
    </cfRule>
    <cfRule type="expression" dxfId="6706" priority="1160">
      <formula>AND(IF($Q25=3,1,IF($Q25=4,1,0)),IF($F25&lt;=85,1,0))</formula>
    </cfRule>
  </conditionalFormatting>
  <conditionalFormatting sqref="X25">
    <cfRule type="expression" dxfId="6705" priority="1153">
      <formula>AND(IF(OR($Q25=1,$Q25=2),1,0),IF($X25&lt;=20,1,0))</formula>
    </cfRule>
    <cfRule type="expression" dxfId="6704" priority="1154">
      <formula>AND(IF($Q25=2,1,0),IF($X25&lt;30,1,0))</formula>
    </cfRule>
    <cfRule type="expression" dxfId="6703" priority="1155">
      <formula>AND(IF($Q25=3,1,0),IF($X25&lt;30,1,0))</formula>
    </cfRule>
    <cfRule type="expression" dxfId="6702" priority="1156">
      <formula>AND(IF($Q25=3,1,IF($Q25=4,1,0)),IF($F25&lt;=85,1,0))</formula>
    </cfRule>
  </conditionalFormatting>
  <conditionalFormatting sqref="AI25">
    <cfRule type="expression" dxfId="6701" priority="1149">
      <formula>AND(IF(OR($Q25=1,$Q25=2),1,0),IF($X25&lt;=20,1,0))</formula>
    </cfRule>
    <cfRule type="expression" dxfId="6700" priority="1150">
      <formula>AND(IF($Q25=2,1,0),IF($X25&lt;30,1,0))</formula>
    </cfRule>
    <cfRule type="expression" dxfId="6699" priority="1151">
      <formula>AND(IF($Q25=3,1,0),IF($X25&lt;30,1,0))</formula>
    </cfRule>
    <cfRule type="expression" dxfId="6698" priority="1152">
      <formula>AND(IF($Q25=3,1,IF($Q25=4,1,0)),IF($F25&lt;=85,1,0))</formula>
    </cfRule>
  </conditionalFormatting>
  <conditionalFormatting sqref="AV26">
    <cfRule type="expression" dxfId="6697" priority="1147">
      <formula>AV26="X"</formula>
    </cfRule>
    <cfRule type="expression" dxfId="6696" priority="1148">
      <formula>AV26="후보"</formula>
    </cfRule>
  </conditionalFormatting>
  <conditionalFormatting sqref="AC26">
    <cfRule type="cellIs" dxfId="6695" priority="1144" operator="greaterThan">
      <formula>0.9</formula>
    </cfRule>
    <cfRule type="cellIs" dxfId="6694" priority="1145" operator="greaterThan">
      <formula>0.85</formula>
    </cfRule>
  </conditionalFormatting>
  <conditionalFormatting sqref="N26">
    <cfRule type="cellIs" dxfId="6693" priority="1142" operator="greaterThan">
      <formula>0.9</formula>
    </cfRule>
    <cfRule type="cellIs" dxfId="6692" priority="1143" operator="greaterThan">
      <formula>0.85</formula>
    </cfRule>
  </conditionalFormatting>
  <conditionalFormatting sqref="E26">
    <cfRule type="expression" dxfId="6691" priority="1138">
      <formula>AND(IF(OR($Q26=1,$Q26=2),1,0),IF($X26&lt;=20,1,0))</formula>
    </cfRule>
    <cfRule type="expression" dxfId="6690" priority="1139">
      <formula>AND(IF($Q26=2,1,0),IF($X26&lt;30,1,0))</formula>
    </cfRule>
    <cfRule type="expression" dxfId="6689" priority="1140">
      <formula>AND(IF($Q26=3,1,0),IF($X26&lt;30,1,0))</formula>
    </cfRule>
    <cfRule type="expression" dxfId="6688" priority="1141">
      <formula>AND(IF($Q26=3,1,IF($Q26=4,1,0)),IF($F26&lt;=85,1,0))</formula>
    </cfRule>
  </conditionalFormatting>
  <conditionalFormatting sqref="X26">
    <cfRule type="expression" dxfId="6687" priority="1134">
      <formula>AND(IF(OR($Q26=1,$Q26=2),1,0),IF($X26&lt;=20,1,0))</formula>
    </cfRule>
    <cfRule type="expression" dxfId="6686" priority="1135">
      <formula>AND(IF($Q26=2,1,0),IF($X26&lt;30,1,0))</formula>
    </cfRule>
    <cfRule type="expression" dxfId="6685" priority="1136">
      <formula>AND(IF($Q26=3,1,0),IF($X26&lt;30,1,0))</formula>
    </cfRule>
    <cfRule type="expression" dxfId="6684" priority="1137">
      <formula>AND(IF($Q26=3,1,IF($Q26=4,1,0)),IF($F26&lt;=85,1,0))</formula>
    </cfRule>
  </conditionalFormatting>
  <conditionalFormatting sqref="AI26">
    <cfRule type="expression" dxfId="6683" priority="1130">
      <formula>AND(IF(OR($Q26=1,$Q26=2),1,0),IF($X26&lt;=20,1,0))</formula>
    </cfRule>
    <cfRule type="expression" dxfId="6682" priority="1131">
      <formula>AND(IF($Q26=2,1,0),IF($X26&lt;30,1,0))</formula>
    </cfRule>
    <cfRule type="expression" dxfId="6681" priority="1132">
      <formula>AND(IF($Q26=3,1,0),IF($X26&lt;30,1,0))</formula>
    </cfRule>
    <cfRule type="expression" dxfId="6680" priority="1133">
      <formula>AND(IF($Q26=3,1,IF($Q26=4,1,0)),IF($F26&lt;=85,1,0))</formula>
    </cfRule>
  </conditionalFormatting>
  <conditionalFormatting sqref="AV27">
    <cfRule type="expression" dxfId="6679" priority="1128">
      <formula>AV27="X"</formula>
    </cfRule>
    <cfRule type="expression" dxfId="6678" priority="1129">
      <formula>AV27="후보"</formula>
    </cfRule>
  </conditionalFormatting>
  <conditionalFormatting sqref="AC27 N27">
    <cfRule type="cellIs" dxfId="6677" priority="1125" operator="greaterThan">
      <formula>0.9</formula>
    </cfRule>
    <cfRule type="cellIs" dxfId="6676" priority="1126" operator="greaterThan">
      <formula>0.85</formula>
    </cfRule>
  </conditionalFormatting>
  <conditionalFormatting sqref="AV28">
    <cfRule type="expression" dxfId="6675" priority="1123">
      <formula>AV28="X"</formula>
    </cfRule>
    <cfRule type="expression" dxfId="6674" priority="1124">
      <formula>AV28="후보"</formula>
    </cfRule>
  </conditionalFormatting>
  <conditionalFormatting sqref="AC28">
    <cfRule type="cellIs" dxfId="6673" priority="1120" operator="greaterThan">
      <formula>0.9</formula>
    </cfRule>
    <cfRule type="cellIs" dxfId="6672" priority="1121" operator="greaterThan">
      <formula>0.85</formula>
    </cfRule>
  </conditionalFormatting>
  <conditionalFormatting sqref="N28">
    <cfRule type="cellIs" dxfId="6671" priority="1118" operator="greaterThan">
      <formula>0.9</formula>
    </cfRule>
    <cfRule type="cellIs" dxfId="6670" priority="1119" operator="greaterThan">
      <formula>0.85</formula>
    </cfRule>
  </conditionalFormatting>
  <conditionalFormatting sqref="E28">
    <cfRule type="expression" dxfId="6669" priority="1114">
      <formula>AND(IF(OR($Q28=1,$Q28=2),1,0),IF($X28&lt;=20,1,0))</formula>
    </cfRule>
    <cfRule type="expression" dxfId="6668" priority="1115">
      <formula>AND(IF($Q28=2,1,0),IF($X28&lt;30,1,0))</formula>
    </cfRule>
    <cfRule type="expression" dxfId="6667" priority="1116">
      <formula>AND(IF($Q28=3,1,0),IF($X28&lt;30,1,0))</formula>
    </cfRule>
    <cfRule type="expression" dxfId="6666" priority="1117">
      <formula>AND(IF($Q28=3,1,IF($Q28=4,1,0)),IF($F28&lt;=85,1,0))</formula>
    </cfRule>
  </conditionalFormatting>
  <conditionalFormatting sqref="X28">
    <cfRule type="expression" dxfId="6665" priority="1110">
      <formula>AND(IF(OR($Q28=1,$Q28=2),1,0),IF($X28&lt;=20,1,0))</formula>
    </cfRule>
    <cfRule type="expression" dxfId="6664" priority="1111">
      <formula>AND(IF($Q28=2,1,0),IF($X28&lt;30,1,0))</formula>
    </cfRule>
    <cfRule type="expression" dxfId="6663" priority="1112">
      <formula>AND(IF($Q28=3,1,0),IF($X28&lt;30,1,0))</formula>
    </cfRule>
    <cfRule type="expression" dxfId="6662" priority="1113">
      <formula>AND(IF($Q28=3,1,IF($Q28=4,1,0)),IF($F28&lt;=85,1,0))</formula>
    </cfRule>
  </conditionalFormatting>
  <conditionalFormatting sqref="AI28">
    <cfRule type="expression" dxfId="6661" priority="1106">
      <formula>AND(IF(OR($Q28=1,$Q28=2),1,0),IF($X28&lt;=20,1,0))</formula>
    </cfRule>
    <cfRule type="expression" dxfId="6660" priority="1107">
      <formula>AND(IF($Q28=2,1,0),IF($X28&lt;30,1,0))</formula>
    </cfRule>
    <cfRule type="expression" dxfId="6659" priority="1108">
      <formula>AND(IF($Q28=3,1,0),IF($X28&lt;30,1,0))</formula>
    </cfRule>
    <cfRule type="expression" dxfId="6658" priority="1109">
      <formula>AND(IF($Q28=3,1,IF($Q28=4,1,0)),IF($F28&lt;=85,1,0))</formula>
    </cfRule>
  </conditionalFormatting>
  <conditionalFormatting sqref="AV29">
    <cfRule type="expression" dxfId="6657" priority="1104">
      <formula>AV29="X"</formula>
    </cfRule>
    <cfRule type="expression" dxfId="6656" priority="1105">
      <formula>AV29="후보"</formula>
    </cfRule>
  </conditionalFormatting>
  <conditionalFormatting sqref="AC29">
    <cfRule type="cellIs" dxfId="6655" priority="1101" operator="greaterThan">
      <formula>0.9</formula>
    </cfRule>
    <cfRule type="cellIs" dxfId="6654" priority="1102" operator="greaterThan">
      <formula>0.85</formula>
    </cfRule>
  </conditionalFormatting>
  <conditionalFormatting sqref="N29">
    <cfRule type="cellIs" dxfId="6653" priority="1099" operator="greaterThan">
      <formula>0.9</formula>
    </cfRule>
    <cfRule type="cellIs" dxfId="6652" priority="1100" operator="greaterThan">
      <formula>0.85</formula>
    </cfRule>
  </conditionalFormatting>
  <conditionalFormatting sqref="E29">
    <cfRule type="expression" dxfId="6651" priority="1095">
      <formula>AND(IF(OR($Q29=1,$Q29=2),1,0),IF($X29&lt;=20,1,0))</formula>
    </cfRule>
    <cfRule type="expression" dxfId="6650" priority="1096">
      <formula>AND(IF($Q29=2,1,0),IF($X29&lt;30,1,0))</formula>
    </cfRule>
    <cfRule type="expression" dxfId="6649" priority="1097">
      <formula>AND(IF($Q29=3,1,0),IF($X29&lt;30,1,0))</formula>
    </cfRule>
    <cfRule type="expression" dxfId="6648" priority="1098">
      <formula>AND(IF($Q29=3,1,IF($Q29=4,1,0)),IF($F29&lt;=85,1,0))</formula>
    </cfRule>
  </conditionalFormatting>
  <conditionalFormatting sqref="X29">
    <cfRule type="expression" dxfId="6647" priority="1091">
      <formula>AND(IF(OR($Q29=1,$Q29=2),1,0),IF($X29&lt;=20,1,0))</formula>
    </cfRule>
    <cfRule type="expression" dxfId="6646" priority="1092">
      <formula>AND(IF($Q29=2,1,0),IF($X29&lt;30,1,0))</formula>
    </cfRule>
    <cfRule type="expression" dxfId="6645" priority="1093">
      <formula>AND(IF($Q29=3,1,0),IF($X29&lt;30,1,0))</formula>
    </cfRule>
    <cfRule type="expression" dxfId="6644" priority="1094">
      <formula>AND(IF($Q29=3,1,IF($Q29=4,1,0)),IF($F29&lt;=85,1,0))</formula>
    </cfRule>
  </conditionalFormatting>
  <conditionalFormatting sqref="AI29">
    <cfRule type="expression" dxfId="6643" priority="1087">
      <formula>AND(IF(OR($Q29=1,$Q29=2),1,0),IF($X29&lt;=20,1,0))</formula>
    </cfRule>
    <cfRule type="expression" dxfId="6642" priority="1088">
      <formula>AND(IF($Q29=2,1,0),IF($X29&lt;30,1,0))</formula>
    </cfRule>
    <cfRule type="expression" dxfId="6641" priority="1089">
      <formula>AND(IF($Q29=3,1,0),IF($X29&lt;30,1,0))</formula>
    </cfRule>
    <cfRule type="expression" dxfId="6640" priority="1090">
      <formula>AND(IF($Q29=3,1,IF($Q29=4,1,0)),IF($F29&lt;=85,1,0))</formula>
    </cfRule>
  </conditionalFormatting>
  <conditionalFormatting sqref="AV30">
    <cfRule type="expression" dxfId="6639" priority="1085">
      <formula>AV30="X"</formula>
    </cfRule>
    <cfRule type="expression" dxfId="6638" priority="1086">
      <formula>AV30="후보"</formula>
    </cfRule>
  </conditionalFormatting>
  <conditionalFormatting sqref="AC30">
    <cfRule type="cellIs" dxfId="6637" priority="1082" operator="greaterThan">
      <formula>0.9</formula>
    </cfRule>
    <cfRule type="cellIs" dxfId="6636" priority="1083" operator="greaterThan">
      <formula>0.85</formula>
    </cfRule>
  </conditionalFormatting>
  <conditionalFormatting sqref="N30">
    <cfRule type="cellIs" dxfId="6635" priority="1080" operator="greaterThan">
      <formula>0.9</formula>
    </cfRule>
    <cfRule type="cellIs" dxfId="6634" priority="1081" operator="greaterThan">
      <formula>0.85</formula>
    </cfRule>
  </conditionalFormatting>
  <conditionalFormatting sqref="E30">
    <cfRule type="expression" dxfId="6633" priority="1076">
      <formula>AND(IF(OR($Q30=1,$Q30=2),1,0),IF($X30&lt;=20,1,0))</formula>
    </cfRule>
    <cfRule type="expression" dxfId="6632" priority="1077">
      <formula>AND(IF($Q30=2,1,0),IF($X30&lt;30,1,0))</formula>
    </cfRule>
    <cfRule type="expression" dxfId="6631" priority="1078">
      <formula>AND(IF($Q30=3,1,0),IF($X30&lt;30,1,0))</formula>
    </cfRule>
    <cfRule type="expression" dxfId="6630" priority="1079">
      <formula>AND(IF($Q30=3,1,IF($Q30=4,1,0)),IF($F30&lt;=85,1,0))</formula>
    </cfRule>
  </conditionalFormatting>
  <conditionalFormatting sqref="X30">
    <cfRule type="expression" dxfId="6629" priority="1072">
      <formula>AND(IF(OR($Q30=1,$Q30=2),1,0),IF($X30&lt;=20,1,0))</formula>
    </cfRule>
    <cfRule type="expression" dxfId="6628" priority="1073">
      <formula>AND(IF($Q30=2,1,0),IF($X30&lt;30,1,0))</formula>
    </cfRule>
    <cfRule type="expression" dxfId="6627" priority="1074">
      <formula>AND(IF($Q30=3,1,0),IF($X30&lt;30,1,0))</formula>
    </cfRule>
    <cfRule type="expression" dxfId="6626" priority="1075">
      <formula>AND(IF($Q30=3,1,IF($Q30=4,1,0)),IF($F30&lt;=85,1,0))</formula>
    </cfRule>
  </conditionalFormatting>
  <conditionalFormatting sqref="AI30">
    <cfRule type="expression" dxfId="6625" priority="1068">
      <formula>AND(IF(OR($Q30=1,$Q30=2),1,0),IF($X30&lt;=20,1,0))</formula>
    </cfRule>
    <cfRule type="expression" dxfId="6624" priority="1069">
      <formula>AND(IF($Q30=2,1,0),IF($X30&lt;30,1,0))</formula>
    </cfRule>
    <cfRule type="expression" dxfId="6623" priority="1070">
      <formula>AND(IF($Q30=3,1,0),IF($X30&lt;30,1,0))</formula>
    </cfRule>
    <cfRule type="expression" dxfId="6622" priority="1071">
      <formula>AND(IF($Q30=3,1,IF($Q30=4,1,0)),IF($F30&lt;=85,1,0))</formula>
    </cfRule>
  </conditionalFormatting>
  <conditionalFormatting sqref="AV31">
    <cfRule type="expression" dxfId="6621" priority="1066">
      <formula>AV31="X"</formula>
    </cfRule>
    <cfRule type="expression" dxfId="6620" priority="1067">
      <formula>AV31="후보"</formula>
    </cfRule>
  </conditionalFormatting>
  <conditionalFormatting sqref="AC31">
    <cfRule type="cellIs" dxfId="6619" priority="1063" operator="greaterThan">
      <formula>0.9</formula>
    </cfRule>
    <cfRule type="cellIs" dxfId="6618" priority="1064" operator="greaterThan">
      <formula>0.85</formula>
    </cfRule>
  </conditionalFormatting>
  <conditionalFormatting sqref="N31">
    <cfRule type="cellIs" dxfId="6617" priority="1061" operator="greaterThan">
      <formula>0.9</formula>
    </cfRule>
    <cfRule type="cellIs" dxfId="6616" priority="1062" operator="greaterThan">
      <formula>0.85</formula>
    </cfRule>
  </conditionalFormatting>
  <conditionalFormatting sqref="E31">
    <cfRule type="expression" dxfId="6615" priority="1057">
      <formula>AND(IF(OR($Q31=1,$Q31=2),1,0),IF($X31&lt;=20,1,0))</formula>
    </cfRule>
    <cfRule type="expression" dxfId="6614" priority="1058">
      <formula>AND(IF($Q31=2,1,0),IF($X31&lt;30,1,0))</formula>
    </cfRule>
    <cfRule type="expression" dxfId="6613" priority="1059">
      <formula>AND(IF($Q31=3,1,0),IF($X31&lt;30,1,0))</formula>
    </cfRule>
    <cfRule type="expression" dxfId="6612" priority="1060">
      <formula>AND(IF($Q31=3,1,IF($Q31=4,1,0)),IF($F31&lt;=85,1,0))</formula>
    </cfRule>
  </conditionalFormatting>
  <conditionalFormatting sqref="X31">
    <cfRule type="expression" dxfId="6611" priority="1053">
      <formula>AND(IF(OR($Q31=1,$Q31=2),1,0),IF($X31&lt;=20,1,0))</formula>
    </cfRule>
    <cfRule type="expression" dxfId="6610" priority="1054">
      <formula>AND(IF($Q31=2,1,0),IF($X31&lt;30,1,0))</formula>
    </cfRule>
    <cfRule type="expression" dxfId="6609" priority="1055">
      <formula>AND(IF($Q31=3,1,0),IF($X31&lt;30,1,0))</formula>
    </cfRule>
    <cfRule type="expression" dxfId="6608" priority="1056">
      <formula>AND(IF($Q31=3,1,IF($Q31=4,1,0)),IF($F31&lt;=85,1,0))</formula>
    </cfRule>
  </conditionalFormatting>
  <conditionalFormatting sqref="AI31">
    <cfRule type="expression" dxfId="6607" priority="1049">
      <formula>AND(IF(OR($Q31=1,$Q31=2),1,0),IF($X31&lt;=20,1,0))</formula>
    </cfRule>
    <cfRule type="expression" dxfId="6606" priority="1050">
      <formula>AND(IF($Q31=2,1,0),IF($X31&lt;30,1,0))</formula>
    </cfRule>
    <cfRule type="expression" dxfId="6605" priority="1051">
      <formula>AND(IF($Q31=3,1,0),IF($X31&lt;30,1,0))</formula>
    </cfRule>
    <cfRule type="expression" dxfId="6604" priority="1052">
      <formula>AND(IF($Q31=3,1,IF($Q31=4,1,0)),IF($F31&lt;=85,1,0))</formula>
    </cfRule>
  </conditionalFormatting>
  <conditionalFormatting sqref="AV32">
    <cfRule type="expression" dxfId="6603" priority="1047">
      <formula>AV32="X"</formula>
    </cfRule>
    <cfRule type="expression" dxfId="6602" priority="1048">
      <formula>AV32="후보"</formula>
    </cfRule>
  </conditionalFormatting>
  <conditionalFormatting sqref="AC32">
    <cfRule type="cellIs" dxfId="6601" priority="1044" operator="greaterThan">
      <formula>0.9</formula>
    </cfRule>
    <cfRule type="cellIs" dxfId="6600" priority="1045" operator="greaterThan">
      <formula>0.85</formula>
    </cfRule>
  </conditionalFormatting>
  <conditionalFormatting sqref="N32">
    <cfRule type="cellIs" dxfId="6599" priority="1042" operator="greaterThan">
      <formula>0.9</formula>
    </cfRule>
    <cfRule type="cellIs" dxfId="6598" priority="1043" operator="greaterThan">
      <formula>0.85</formula>
    </cfRule>
  </conditionalFormatting>
  <conditionalFormatting sqref="E32">
    <cfRule type="expression" dxfId="6597" priority="1038">
      <formula>AND(IF(OR($Q32=1,$Q32=2),1,0),IF($X32&lt;=20,1,0))</formula>
    </cfRule>
    <cfRule type="expression" dxfId="6596" priority="1039">
      <formula>AND(IF($Q32=2,1,0),IF($X32&lt;30,1,0))</formula>
    </cfRule>
    <cfRule type="expression" dxfId="6595" priority="1040">
      <formula>AND(IF($Q32=3,1,0),IF($X32&lt;30,1,0))</formula>
    </cfRule>
    <cfRule type="expression" dxfId="6594" priority="1041">
      <formula>AND(IF($Q32=3,1,IF($Q32=4,1,0)),IF($F32&lt;=85,1,0))</formula>
    </cfRule>
  </conditionalFormatting>
  <conditionalFormatting sqref="X32">
    <cfRule type="expression" dxfId="6593" priority="1034">
      <formula>AND(IF(OR($Q32=1,$Q32=2),1,0),IF($X32&lt;=20,1,0))</formula>
    </cfRule>
    <cfRule type="expression" dxfId="6592" priority="1035">
      <formula>AND(IF($Q32=2,1,0),IF($X32&lt;30,1,0))</formula>
    </cfRule>
    <cfRule type="expression" dxfId="6591" priority="1036">
      <formula>AND(IF($Q32=3,1,0),IF($X32&lt;30,1,0))</formula>
    </cfRule>
    <cfRule type="expression" dxfId="6590" priority="1037">
      <formula>AND(IF($Q32=3,1,IF($Q32=4,1,0)),IF($F32&lt;=85,1,0))</formula>
    </cfRule>
  </conditionalFormatting>
  <conditionalFormatting sqref="AI32">
    <cfRule type="expression" dxfId="6589" priority="1030">
      <formula>AND(IF(OR($Q32=1,$Q32=2),1,0),IF($X32&lt;=20,1,0))</formula>
    </cfRule>
    <cfRule type="expression" dxfId="6588" priority="1031">
      <formula>AND(IF($Q32=2,1,0),IF($X32&lt;30,1,0))</formula>
    </cfRule>
    <cfRule type="expression" dxfId="6587" priority="1032">
      <formula>AND(IF($Q32=3,1,0),IF($X32&lt;30,1,0))</formula>
    </cfRule>
    <cfRule type="expression" dxfId="6586" priority="1033">
      <formula>AND(IF($Q32=3,1,IF($Q32=4,1,0)),IF($F32&lt;=85,1,0))</formula>
    </cfRule>
  </conditionalFormatting>
  <conditionalFormatting sqref="AV33">
    <cfRule type="expression" dxfId="6585" priority="1028">
      <formula>AV33="X"</formula>
    </cfRule>
    <cfRule type="expression" dxfId="6584" priority="1029">
      <formula>AV33="후보"</formula>
    </cfRule>
  </conditionalFormatting>
  <conditionalFormatting sqref="AC33 N33">
    <cfRule type="cellIs" dxfId="6583" priority="1025" operator="greaterThan">
      <formula>0.9</formula>
    </cfRule>
    <cfRule type="cellIs" dxfId="6582" priority="1026" operator="greaterThan">
      <formula>0.85</formula>
    </cfRule>
  </conditionalFormatting>
  <conditionalFormatting sqref="AV34">
    <cfRule type="expression" dxfId="6581" priority="1023">
      <formula>AV34="X"</formula>
    </cfRule>
    <cfRule type="expression" dxfId="6580" priority="1024">
      <formula>AV34="후보"</formula>
    </cfRule>
  </conditionalFormatting>
  <conditionalFormatting sqref="AC34">
    <cfRule type="cellIs" dxfId="6579" priority="1020" operator="greaterThan">
      <formula>0.9</formula>
    </cfRule>
    <cfRule type="cellIs" dxfId="6578" priority="1021" operator="greaterThan">
      <formula>0.85</formula>
    </cfRule>
  </conditionalFormatting>
  <conditionalFormatting sqref="N34">
    <cfRule type="cellIs" dxfId="6577" priority="1018" operator="greaterThan">
      <formula>0.9</formula>
    </cfRule>
    <cfRule type="cellIs" dxfId="6576" priority="1019" operator="greaterThan">
      <formula>0.85</formula>
    </cfRule>
  </conditionalFormatting>
  <conditionalFormatting sqref="E34">
    <cfRule type="expression" dxfId="6575" priority="1014">
      <formula>AND(IF(OR($Q34=1,$Q34=2),1,0),IF($X34&lt;=20,1,0))</formula>
    </cfRule>
    <cfRule type="expression" dxfId="6574" priority="1015">
      <formula>AND(IF($Q34=2,1,0),IF($X34&lt;30,1,0))</formula>
    </cfRule>
    <cfRule type="expression" dxfId="6573" priority="1016">
      <formula>AND(IF($Q34=3,1,0),IF($X34&lt;30,1,0))</formula>
    </cfRule>
    <cfRule type="expression" dxfId="6572" priority="1017">
      <formula>AND(IF($Q34=3,1,IF($Q34=4,1,0)),IF($F34&lt;=85,1,0))</formula>
    </cfRule>
  </conditionalFormatting>
  <conditionalFormatting sqref="X34">
    <cfRule type="expression" dxfId="6571" priority="1010">
      <formula>AND(IF(OR($Q34=1,$Q34=2),1,0),IF($X34&lt;=20,1,0))</formula>
    </cfRule>
    <cfRule type="expression" dxfId="6570" priority="1011">
      <formula>AND(IF($Q34=2,1,0),IF($X34&lt;30,1,0))</formula>
    </cfRule>
    <cfRule type="expression" dxfId="6569" priority="1012">
      <formula>AND(IF($Q34=3,1,0),IF($X34&lt;30,1,0))</formula>
    </cfRule>
    <cfRule type="expression" dxfId="6568" priority="1013">
      <formula>AND(IF($Q34=3,1,IF($Q34=4,1,0)),IF($F34&lt;=85,1,0))</formula>
    </cfRule>
  </conditionalFormatting>
  <conditionalFormatting sqref="AI34">
    <cfRule type="expression" dxfId="6567" priority="1006">
      <formula>AND(IF(OR($Q34=1,$Q34=2),1,0),IF($X34&lt;=20,1,0))</formula>
    </cfRule>
    <cfRule type="expression" dxfId="6566" priority="1007">
      <formula>AND(IF($Q34=2,1,0),IF($X34&lt;30,1,0))</formula>
    </cfRule>
    <cfRule type="expression" dxfId="6565" priority="1008">
      <formula>AND(IF($Q34=3,1,0),IF($X34&lt;30,1,0))</formula>
    </cfRule>
    <cfRule type="expression" dxfId="6564" priority="1009">
      <formula>AND(IF($Q34=3,1,IF($Q34=4,1,0)),IF($F34&lt;=85,1,0))</formula>
    </cfRule>
  </conditionalFormatting>
  <conditionalFormatting sqref="AV35">
    <cfRule type="expression" dxfId="6563" priority="1004">
      <formula>AV35="X"</formula>
    </cfRule>
    <cfRule type="expression" dxfId="6562" priority="1005">
      <formula>AV35="후보"</formula>
    </cfRule>
  </conditionalFormatting>
  <conditionalFormatting sqref="AC35">
    <cfRule type="cellIs" dxfId="6561" priority="1001" operator="greaterThan">
      <formula>0.9</formula>
    </cfRule>
    <cfRule type="cellIs" dxfId="6560" priority="1002" operator="greaterThan">
      <formula>0.85</formula>
    </cfRule>
  </conditionalFormatting>
  <conditionalFormatting sqref="N35">
    <cfRule type="cellIs" dxfId="6559" priority="999" operator="greaterThan">
      <formula>0.9</formula>
    </cfRule>
    <cfRule type="cellIs" dxfId="6558" priority="1000" operator="greaterThan">
      <formula>0.85</formula>
    </cfRule>
  </conditionalFormatting>
  <conditionalFormatting sqref="E35">
    <cfRule type="expression" dxfId="6557" priority="995">
      <formula>AND(IF(OR($Q35=1,$Q35=2),1,0),IF($X35&lt;=20,1,0))</formula>
    </cfRule>
    <cfRule type="expression" dxfId="6556" priority="996">
      <formula>AND(IF($Q35=2,1,0),IF($X35&lt;30,1,0))</formula>
    </cfRule>
    <cfRule type="expression" dxfId="6555" priority="997">
      <formula>AND(IF($Q35=3,1,0),IF($X35&lt;30,1,0))</formula>
    </cfRule>
    <cfRule type="expression" dxfId="6554" priority="998">
      <formula>AND(IF($Q35=3,1,IF($Q35=4,1,0)),IF($F35&lt;=85,1,0))</formula>
    </cfRule>
  </conditionalFormatting>
  <conditionalFormatting sqref="X35">
    <cfRule type="expression" dxfId="6553" priority="991">
      <formula>AND(IF(OR($Q35=1,$Q35=2),1,0),IF($X35&lt;=20,1,0))</formula>
    </cfRule>
    <cfRule type="expression" dxfId="6552" priority="992">
      <formula>AND(IF($Q35=2,1,0),IF($X35&lt;30,1,0))</formula>
    </cfRule>
    <cfRule type="expression" dxfId="6551" priority="993">
      <formula>AND(IF($Q35=3,1,0),IF($X35&lt;30,1,0))</formula>
    </cfRule>
    <cfRule type="expression" dxfId="6550" priority="994">
      <formula>AND(IF($Q35=3,1,IF($Q35=4,1,0)),IF($F35&lt;=85,1,0))</formula>
    </cfRule>
  </conditionalFormatting>
  <conditionalFormatting sqref="AI35">
    <cfRule type="expression" dxfId="6549" priority="987">
      <formula>AND(IF(OR($Q35=1,$Q35=2),1,0),IF($X35&lt;=20,1,0))</formula>
    </cfRule>
    <cfRule type="expression" dxfId="6548" priority="988">
      <formula>AND(IF($Q35=2,1,0),IF($X35&lt;30,1,0))</formula>
    </cfRule>
    <cfRule type="expression" dxfId="6547" priority="989">
      <formula>AND(IF($Q35=3,1,0),IF($X35&lt;30,1,0))</formula>
    </cfRule>
    <cfRule type="expression" dxfId="6546" priority="990">
      <formula>AND(IF($Q35=3,1,IF($Q35=4,1,0)),IF($F35&lt;=85,1,0))</formula>
    </cfRule>
  </conditionalFormatting>
  <conditionalFormatting sqref="AV36">
    <cfRule type="expression" dxfId="6545" priority="985">
      <formula>AV36="X"</formula>
    </cfRule>
    <cfRule type="expression" dxfId="6544" priority="986">
      <formula>AV36="후보"</formula>
    </cfRule>
  </conditionalFormatting>
  <conditionalFormatting sqref="AC36">
    <cfRule type="cellIs" dxfId="6543" priority="982" operator="greaterThan">
      <formula>0.9</formula>
    </cfRule>
    <cfRule type="cellIs" dxfId="6542" priority="983" operator="greaterThan">
      <formula>0.85</formula>
    </cfRule>
  </conditionalFormatting>
  <conditionalFormatting sqref="N36">
    <cfRule type="cellIs" dxfId="6541" priority="980" operator="greaterThan">
      <formula>0.9</formula>
    </cfRule>
    <cfRule type="cellIs" dxfId="6540" priority="981" operator="greaterThan">
      <formula>0.85</formula>
    </cfRule>
  </conditionalFormatting>
  <conditionalFormatting sqref="E36">
    <cfRule type="expression" dxfId="6539" priority="976">
      <formula>AND(IF(OR($Q36=1,$Q36=2),1,0),IF($X36&lt;=20,1,0))</formula>
    </cfRule>
    <cfRule type="expression" dxfId="6538" priority="977">
      <formula>AND(IF($Q36=2,1,0),IF($X36&lt;30,1,0))</formula>
    </cfRule>
    <cfRule type="expression" dxfId="6537" priority="978">
      <formula>AND(IF($Q36=3,1,0),IF($X36&lt;30,1,0))</formula>
    </cfRule>
    <cfRule type="expression" dxfId="6536" priority="979">
      <formula>AND(IF($Q36=3,1,IF($Q36=4,1,0)),IF($F36&lt;=85,1,0))</formula>
    </cfRule>
  </conditionalFormatting>
  <conditionalFormatting sqref="X36">
    <cfRule type="expression" dxfId="6535" priority="972">
      <formula>AND(IF(OR($Q36=1,$Q36=2),1,0),IF($X36&lt;=20,1,0))</formula>
    </cfRule>
    <cfRule type="expression" dxfId="6534" priority="973">
      <formula>AND(IF($Q36=2,1,0),IF($X36&lt;30,1,0))</formula>
    </cfRule>
    <cfRule type="expression" dxfId="6533" priority="974">
      <formula>AND(IF($Q36=3,1,0),IF($X36&lt;30,1,0))</formula>
    </cfRule>
    <cfRule type="expression" dxfId="6532" priority="975">
      <formula>AND(IF($Q36=3,1,IF($Q36=4,1,0)),IF($F36&lt;=85,1,0))</formula>
    </cfRule>
  </conditionalFormatting>
  <conditionalFormatting sqref="AI36">
    <cfRule type="expression" dxfId="6531" priority="968">
      <formula>AND(IF(OR($Q36=1,$Q36=2),1,0),IF($X36&lt;=20,1,0))</formula>
    </cfRule>
    <cfRule type="expression" dxfId="6530" priority="969">
      <formula>AND(IF($Q36=2,1,0),IF($X36&lt;30,1,0))</formula>
    </cfRule>
    <cfRule type="expression" dxfId="6529" priority="970">
      <formula>AND(IF($Q36=3,1,0),IF($X36&lt;30,1,0))</formula>
    </cfRule>
    <cfRule type="expression" dxfId="6528" priority="971">
      <formula>AND(IF($Q36=3,1,IF($Q36=4,1,0)),IF($F36&lt;=85,1,0))</formula>
    </cfRule>
  </conditionalFormatting>
  <conditionalFormatting sqref="AV37">
    <cfRule type="expression" dxfId="6527" priority="966">
      <formula>AV37="X"</formula>
    </cfRule>
    <cfRule type="expression" dxfId="6526" priority="967">
      <formula>AV37="후보"</formula>
    </cfRule>
  </conditionalFormatting>
  <conditionalFormatting sqref="AC37">
    <cfRule type="cellIs" dxfId="6525" priority="963" operator="greaterThan">
      <formula>0.9</formula>
    </cfRule>
    <cfRule type="cellIs" dxfId="6524" priority="964" operator="greaterThan">
      <formula>0.85</formula>
    </cfRule>
  </conditionalFormatting>
  <conditionalFormatting sqref="N37">
    <cfRule type="cellIs" dxfId="6523" priority="961" operator="greaterThan">
      <formula>0.9</formula>
    </cfRule>
    <cfRule type="cellIs" dxfId="6522" priority="962" operator="greaterThan">
      <formula>0.85</formula>
    </cfRule>
  </conditionalFormatting>
  <conditionalFormatting sqref="E37">
    <cfRule type="expression" dxfId="6521" priority="957">
      <formula>AND(IF(OR($Q37=1,$Q37=2),1,0),IF($X37&lt;=20,1,0))</formula>
    </cfRule>
    <cfRule type="expression" dxfId="6520" priority="958">
      <formula>AND(IF($Q37=2,1,0),IF($X37&lt;30,1,0))</formula>
    </cfRule>
    <cfRule type="expression" dxfId="6519" priority="959">
      <formula>AND(IF($Q37=3,1,0),IF($X37&lt;30,1,0))</formula>
    </cfRule>
    <cfRule type="expression" dxfId="6518" priority="960">
      <formula>AND(IF($Q37=3,1,IF($Q37=4,1,0)),IF($F37&lt;=85,1,0))</formula>
    </cfRule>
  </conditionalFormatting>
  <conditionalFormatting sqref="X37">
    <cfRule type="expression" dxfId="6517" priority="953">
      <formula>AND(IF(OR($Q37=1,$Q37=2),1,0),IF($X37&lt;=20,1,0))</formula>
    </cfRule>
    <cfRule type="expression" dxfId="6516" priority="954">
      <formula>AND(IF($Q37=2,1,0),IF($X37&lt;30,1,0))</formula>
    </cfRule>
    <cfRule type="expression" dxfId="6515" priority="955">
      <formula>AND(IF($Q37=3,1,0),IF($X37&lt;30,1,0))</formula>
    </cfRule>
    <cfRule type="expression" dxfId="6514" priority="956">
      <formula>AND(IF($Q37=3,1,IF($Q37=4,1,0)),IF($F37&lt;=85,1,0))</formula>
    </cfRule>
  </conditionalFormatting>
  <conditionalFormatting sqref="AI37">
    <cfRule type="expression" dxfId="6513" priority="949">
      <formula>AND(IF(OR($Q37=1,$Q37=2),1,0),IF($X37&lt;=20,1,0))</formula>
    </cfRule>
    <cfRule type="expression" dxfId="6512" priority="950">
      <formula>AND(IF($Q37=2,1,0),IF($X37&lt;30,1,0))</formula>
    </cfRule>
    <cfRule type="expression" dxfId="6511" priority="951">
      <formula>AND(IF($Q37=3,1,0),IF($X37&lt;30,1,0))</formula>
    </cfRule>
    <cfRule type="expression" dxfId="6510" priority="952">
      <formula>AND(IF($Q37=3,1,IF($Q37=4,1,0)),IF($F37&lt;=85,1,0))</formula>
    </cfRule>
  </conditionalFormatting>
  <conditionalFormatting sqref="AV38">
    <cfRule type="expression" dxfId="6509" priority="947">
      <formula>AV38="X"</formula>
    </cfRule>
    <cfRule type="expression" dxfId="6508" priority="948">
      <formula>AV38="후보"</formula>
    </cfRule>
  </conditionalFormatting>
  <conditionalFormatting sqref="AC38">
    <cfRule type="cellIs" dxfId="6507" priority="944" operator="greaterThan">
      <formula>0.9</formula>
    </cfRule>
    <cfRule type="cellIs" dxfId="6506" priority="945" operator="greaterThan">
      <formula>0.85</formula>
    </cfRule>
  </conditionalFormatting>
  <conditionalFormatting sqref="N38">
    <cfRule type="cellIs" dxfId="6505" priority="942" operator="greaterThan">
      <formula>0.9</formula>
    </cfRule>
    <cfRule type="cellIs" dxfId="6504" priority="943" operator="greaterThan">
      <formula>0.85</formula>
    </cfRule>
  </conditionalFormatting>
  <conditionalFormatting sqref="E38">
    <cfRule type="expression" dxfId="6503" priority="938">
      <formula>AND(IF(OR($Q38=1,$Q38=2),1,0),IF($X38&lt;=20,1,0))</formula>
    </cfRule>
    <cfRule type="expression" dxfId="6502" priority="939">
      <formula>AND(IF($Q38=2,1,0),IF($X38&lt;30,1,0))</formula>
    </cfRule>
    <cfRule type="expression" dxfId="6501" priority="940">
      <formula>AND(IF($Q38=3,1,0),IF($X38&lt;30,1,0))</formula>
    </cfRule>
    <cfRule type="expression" dxfId="6500" priority="941">
      <formula>AND(IF($Q38=3,1,IF($Q38=4,1,0)),IF($F38&lt;=85,1,0))</formula>
    </cfRule>
  </conditionalFormatting>
  <conditionalFormatting sqref="X38">
    <cfRule type="expression" dxfId="6499" priority="934">
      <formula>AND(IF(OR($Q38=1,$Q38=2),1,0),IF($X38&lt;=20,1,0))</formula>
    </cfRule>
    <cfRule type="expression" dxfId="6498" priority="935">
      <formula>AND(IF($Q38=2,1,0),IF($X38&lt;30,1,0))</formula>
    </cfRule>
    <cfRule type="expression" dxfId="6497" priority="936">
      <formula>AND(IF($Q38=3,1,0),IF($X38&lt;30,1,0))</formula>
    </cfRule>
    <cfRule type="expression" dxfId="6496" priority="937">
      <formula>AND(IF($Q38=3,1,IF($Q38=4,1,0)),IF($F38&lt;=85,1,0))</formula>
    </cfRule>
  </conditionalFormatting>
  <conditionalFormatting sqref="AI38">
    <cfRule type="expression" dxfId="6495" priority="930">
      <formula>AND(IF(OR($Q38=1,$Q38=2),1,0),IF($X38&lt;=20,1,0))</formula>
    </cfRule>
    <cfRule type="expression" dxfId="6494" priority="931">
      <formula>AND(IF($Q38=2,1,0),IF($X38&lt;30,1,0))</formula>
    </cfRule>
    <cfRule type="expression" dxfId="6493" priority="932">
      <formula>AND(IF($Q38=3,1,0),IF($X38&lt;30,1,0))</formula>
    </cfRule>
    <cfRule type="expression" dxfId="6492" priority="933">
      <formula>AND(IF($Q38=3,1,IF($Q38=4,1,0)),IF($F38&lt;=85,1,0))</formula>
    </cfRule>
  </conditionalFormatting>
  <conditionalFormatting sqref="AV39">
    <cfRule type="expression" dxfId="6491" priority="928">
      <formula>AV39="X"</formula>
    </cfRule>
    <cfRule type="expression" dxfId="6490" priority="929">
      <formula>AV39="후보"</formula>
    </cfRule>
  </conditionalFormatting>
  <conditionalFormatting sqref="AC39">
    <cfRule type="cellIs" dxfId="6489" priority="925" operator="greaterThan">
      <formula>0.9</formula>
    </cfRule>
    <cfRule type="cellIs" dxfId="6488" priority="926" operator="greaterThan">
      <formula>0.85</formula>
    </cfRule>
  </conditionalFormatting>
  <conditionalFormatting sqref="N39">
    <cfRule type="cellIs" dxfId="6487" priority="923" operator="greaterThan">
      <formula>0.9</formula>
    </cfRule>
    <cfRule type="cellIs" dxfId="6486" priority="924" operator="greaterThan">
      <formula>0.85</formula>
    </cfRule>
  </conditionalFormatting>
  <conditionalFormatting sqref="E39">
    <cfRule type="expression" dxfId="6485" priority="919">
      <formula>AND(IF(OR($Q39=1,$Q39=2),1,0),IF($X39&lt;=20,1,0))</formula>
    </cfRule>
    <cfRule type="expression" dxfId="6484" priority="920">
      <formula>AND(IF($Q39=2,1,0),IF($X39&lt;30,1,0))</formula>
    </cfRule>
    <cfRule type="expression" dxfId="6483" priority="921">
      <formula>AND(IF($Q39=3,1,0),IF($X39&lt;30,1,0))</formula>
    </cfRule>
    <cfRule type="expression" dxfId="6482" priority="922">
      <formula>AND(IF($Q39=3,1,IF($Q39=4,1,0)),IF($F39&lt;=85,1,0))</formula>
    </cfRule>
  </conditionalFormatting>
  <conditionalFormatting sqref="X39">
    <cfRule type="expression" dxfId="6481" priority="915">
      <formula>AND(IF(OR($Q39=1,$Q39=2),1,0),IF($X39&lt;=20,1,0))</formula>
    </cfRule>
    <cfRule type="expression" dxfId="6480" priority="916">
      <formula>AND(IF($Q39=2,1,0),IF($X39&lt;30,1,0))</formula>
    </cfRule>
    <cfRule type="expression" dxfId="6479" priority="917">
      <formula>AND(IF($Q39=3,1,0),IF($X39&lt;30,1,0))</formula>
    </cfRule>
    <cfRule type="expression" dxfId="6478" priority="918">
      <formula>AND(IF($Q39=3,1,IF($Q39=4,1,0)),IF($F39&lt;=85,1,0))</formula>
    </cfRule>
  </conditionalFormatting>
  <conditionalFormatting sqref="AI39">
    <cfRule type="expression" dxfId="6477" priority="911">
      <formula>AND(IF(OR($Q39=1,$Q39=2),1,0),IF($X39&lt;=20,1,0))</formula>
    </cfRule>
    <cfRule type="expression" dxfId="6476" priority="912">
      <formula>AND(IF($Q39=2,1,0),IF($X39&lt;30,1,0))</formula>
    </cfRule>
    <cfRule type="expression" dxfId="6475" priority="913">
      <formula>AND(IF($Q39=3,1,0),IF($X39&lt;30,1,0))</formula>
    </cfRule>
    <cfRule type="expression" dxfId="6474" priority="914">
      <formula>AND(IF($Q39=3,1,IF($Q39=4,1,0)),IF($F39&lt;=85,1,0))</formula>
    </cfRule>
  </conditionalFormatting>
  <conditionalFormatting sqref="AV40">
    <cfRule type="expression" dxfId="6473" priority="909">
      <formula>AV40="X"</formula>
    </cfRule>
    <cfRule type="expression" dxfId="6472" priority="910">
      <formula>AV40="후보"</formula>
    </cfRule>
  </conditionalFormatting>
  <conditionalFormatting sqref="AC40 N40">
    <cfRule type="cellIs" dxfId="6471" priority="906" operator="greaterThan">
      <formula>0.9</formula>
    </cfRule>
    <cfRule type="cellIs" dxfId="6470" priority="907" operator="greaterThan">
      <formula>0.85</formula>
    </cfRule>
  </conditionalFormatting>
  <conditionalFormatting sqref="AV41">
    <cfRule type="expression" dxfId="6469" priority="904">
      <formula>AV41="X"</formula>
    </cfRule>
    <cfRule type="expression" dxfId="6468" priority="905">
      <formula>AV41="후보"</formula>
    </cfRule>
  </conditionalFormatting>
  <conditionalFormatting sqref="AC41">
    <cfRule type="cellIs" dxfId="6467" priority="901" operator="greaterThan">
      <formula>0.9</formula>
    </cfRule>
    <cfRule type="cellIs" dxfId="6466" priority="902" operator="greaterThan">
      <formula>0.85</formula>
    </cfRule>
  </conditionalFormatting>
  <conditionalFormatting sqref="N41">
    <cfRule type="cellIs" dxfId="6465" priority="899" operator="greaterThan">
      <formula>0.9</formula>
    </cfRule>
    <cfRule type="cellIs" dxfId="6464" priority="900" operator="greaterThan">
      <formula>0.85</formula>
    </cfRule>
  </conditionalFormatting>
  <conditionalFormatting sqref="E41">
    <cfRule type="expression" dxfId="6463" priority="895">
      <formula>AND(IF(OR($Q41=1,$Q41=2),1,0),IF($X41&lt;=20,1,0))</formula>
    </cfRule>
    <cfRule type="expression" dxfId="6462" priority="896">
      <formula>AND(IF($Q41=2,1,0),IF($X41&lt;30,1,0))</formula>
    </cfRule>
    <cfRule type="expression" dxfId="6461" priority="897">
      <formula>AND(IF($Q41=3,1,0),IF($X41&lt;30,1,0))</formula>
    </cfRule>
    <cfRule type="expression" dxfId="6460" priority="898">
      <formula>AND(IF($Q41=3,1,IF($Q41=4,1,0)),IF($F41&lt;=85,1,0))</formula>
    </cfRule>
  </conditionalFormatting>
  <conditionalFormatting sqref="X41">
    <cfRule type="expression" dxfId="6459" priority="891">
      <formula>AND(IF(OR($Q41=1,$Q41=2),1,0),IF($X41&lt;=20,1,0))</formula>
    </cfRule>
    <cfRule type="expression" dxfId="6458" priority="892">
      <formula>AND(IF($Q41=2,1,0),IF($X41&lt;30,1,0))</formula>
    </cfRule>
    <cfRule type="expression" dxfId="6457" priority="893">
      <formula>AND(IF($Q41=3,1,0),IF($X41&lt;30,1,0))</formula>
    </cfRule>
    <cfRule type="expression" dxfId="6456" priority="894">
      <formula>AND(IF($Q41=3,1,IF($Q41=4,1,0)),IF($F41&lt;=85,1,0))</formula>
    </cfRule>
  </conditionalFormatting>
  <conditionalFormatting sqref="AI41">
    <cfRule type="expression" dxfId="6455" priority="887">
      <formula>AND(IF(OR($Q41=1,$Q41=2),1,0),IF($X41&lt;=20,1,0))</formula>
    </cfRule>
    <cfRule type="expression" dxfId="6454" priority="888">
      <formula>AND(IF($Q41=2,1,0),IF($X41&lt;30,1,0))</formula>
    </cfRule>
    <cfRule type="expression" dxfId="6453" priority="889">
      <formula>AND(IF($Q41=3,1,0),IF($X41&lt;30,1,0))</formula>
    </cfRule>
    <cfRule type="expression" dxfId="6452" priority="890">
      <formula>AND(IF($Q41=3,1,IF($Q41=4,1,0)),IF($F41&lt;=85,1,0))</formula>
    </cfRule>
  </conditionalFormatting>
  <conditionalFormatting sqref="AV42">
    <cfRule type="expression" dxfId="6451" priority="885">
      <formula>AV42="X"</formula>
    </cfRule>
    <cfRule type="expression" dxfId="6450" priority="886">
      <formula>AV42="후보"</formula>
    </cfRule>
  </conditionalFormatting>
  <conditionalFormatting sqref="AC42">
    <cfRule type="cellIs" dxfId="6449" priority="882" operator="greaterThan">
      <formula>0.9</formula>
    </cfRule>
    <cfRule type="cellIs" dxfId="6448" priority="883" operator="greaterThan">
      <formula>0.85</formula>
    </cfRule>
  </conditionalFormatting>
  <conditionalFormatting sqref="N42">
    <cfRule type="cellIs" dxfId="6447" priority="880" operator="greaterThan">
      <formula>0.9</formula>
    </cfRule>
    <cfRule type="cellIs" dxfId="6446" priority="881" operator="greaterThan">
      <formula>0.85</formula>
    </cfRule>
  </conditionalFormatting>
  <conditionalFormatting sqref="E42">
    <cfRule type="expression" dxfId="6445" priority="876">
      <formula>AND(IF(OR($Q42=1,$Q42=2),1,0),IF($X42&lt;=20,1,0))</formula>
    </cfRule>
    <cfRule type="expression" dxfId="6444" priority="877">
      <formula>AND(IF($Q42=2,1,0),IF($X42&lt;30,1,0))</formula>
    </cfRule>
    <cfRule type="expression" dxfId="6443" priority="878">
      <formula>AND(IF($Q42=3,1,0),IF($X42&lt;30,1,0))</formula>
    </cfRule>
    <cfRule type="expression" dxfId="6442" priority="879">
      <formula>AND(IF($Q42=3,1,IF($Q42=4,1,0)),IF($F42&lt;=85,1,0))</formula>
    </cfRule>
  </conditionalFormatting>
  <conditionalFormatting sqref="X42">
    <cfRule type="expression" dxfId="6441" priority="872">
      <formula>AND(IF(OR($Q42=1,$Q42=2),1,0),IF($X42&lt;=20,1,0))</formula>
    </cfRule>
    <cfRule type="expression" dxfId="6440" priority="873">
      <formula>AND(IF($Q42=2,1,0),IF($X42&lt;30,1,0))</formula>
    </cfRule>
    <cfRule type="expression" dxfId="6439" priority="874">
      <formula>AND(IF($Q42=3,1,0),IF($X42&lt;30,1,0))</formula>
    </cfRule>
    <cfRule type="expression" dxfId="6438" priority="875">
      <formula>AND(IF($Q42=3,1,IF($Q42=4,1,0)),IF($F42&lt;=85,1,0))</formula>
    </cfRule>
  </conditionalFormatting>
  <conditionalFormatting sqref="AI42">
    <cfRule type="expression" dxfId="6437" priority="868">
      <formula>AND(IF(OR($Q42=1,$Q42=2),1,0),IF($X42&lt;=20,1,0))</formula>
    </cfRule>
    <cfRule type="expression" dxfId="6436" priority="869">
      <formula>AND(IF($Q42=2,1,0),IF($X42&lt;30,1,0))</formula>
    </cfRule>
    <cfRule type="expression" dxfId="6435" priority="870">
      <formula>AND(IF($Q42=3,1,0),IF($X42&lt;30,1,0))</formula>
    </cfRule>
    <cfRule type="expression" dxfId="6434" priority="871">
      <formula>AND(IF($Q42=3,1,IF($Q42=4,1,0)),IF($F42&lt;=85,1,0))</formula>
    </cfRule>
  </conditionalFormatting>
  <conditionalFormatting sqref="AV43">
    <cfRule type="expression" dxfId="6433" priority="866">
      <formula>AV43="X"</formula>
    </cfRule>
    <cfRule type="expression" dxfId="6432" priority="867">
      <formula>AV43="후보"</formula>
    </cfRule>
  </conditionalFormatting>
  <conditionalFormatting sqref="AC43 N43">
    <cfRule type="cellIs" dxfId="6431" priority="863" operator="greaterThan">
      <formula>0.9</formula>
    </cfRule>
    <cfRule type="cellIs" dxfId="6430" priority="864" operator="greaterThan">
      <formula>0.85</formula>
    </cfRule>
  </conditionalFormatting>
  <conditionalFormatting sqref="AV44">
    <cfRule type="expression" dxfId="6429" priority="861">
      <formula>AV44="X"</formula>
    </cfRule>
    <cfRule type="expression" dxfId="6428" priority="862">
      <formula>AV44="후보"</formula>
    </cfRule>
  </conditionalFormatting>
  <conditionalFormatting sqref="AC44">
    <cfRule type="cellIs" dxfId="6427" priority="858" operator="greaterThan">
      <formula>0.9</formula>
    </cfRule>
    <cfRule type="cellIs" dxfId="6426" priority="859" operator="greaterThan">
      <formula>0.85</formula>
    </cfRule>
  </conditionalFormatting>
  <conditionalFormatting sqref="N44">
    <cfRule type="cellIs" dxfId="6425" priority="856" operator="greaterThan">
      <formula>0.9</formula>
    </cfRule>
    <cfRule type="cellIs" dxfId="6424" priority="857" operator="greaterThan">
      <formula>0.85</formula>
    </cfRule>
  </conditionalFormatting>
  <conditionalFormatting sqref="E44">
    <cfRule type="expression" dxfId="6423" priority="852">
      <formula>AND(IF(OR($Q44=1,$Q44=2),1,0),IF($X44&lt;=20,1,0))</formula>
    </cfRule>
    <cfRule type="expression" dxfId="6422" priority="853">
      <formula>AND(IF($Q44=2,1,0),IF($X44&lt;30,1,0))</formula>
    </cfRule>
    <cfRule type="expression" dxfId="6421" priority="854">
      <formula>AND(IF($Q44=3,1,0),IF($X44&lt;30,1,0))</formula>
    </cfRule>
    <cfRule type="expression" dxfId="6420" priority="855">
      <formula>AND(IF($Q44=3,1,IF($Q44=4,1,0)),IF($F44&lt;=85,1,0))</formula>
    </cfRule>
  </conditionalFormatting>
  <conditionalFormatting sqref="X44">
    <cfRule type="expression" dxfId="6419" priority="848">
      <formula>AND(IF(OR($Q44=1,$Q44=2),1,0),IF($X44&lt;=20,1,0))</formula>
    </cfRule>
    <cfRule type="expression" dxfId="6418" priority="849">
      <formula>AND(IF($Q44=2,1,0),IF($X44&lt;30,1,0))</formula>
    </cfRule>
    <cfRule type="expression" dxfId="6417" priority="850">
      <formula>AND(IF($Q44=3,1,0),IF($X44&lt;30,1,0))</formula>
    </cfRule>
    <cfRule type="expression" dxfId="6416" priority="851">
      <formula>AND(IF($Q44=3,1,IF($Q44=4,1,0)),IF($F44&lt;=85,1,0))</formula>
    </cfRule>
  </conditionalFormatting>
  <conditionalFormatting sqref="AI44">
    <cfRule type="expression" dxfId="6415" priority="844">
      <formula>AND(IF(OR($Q44=1,$Q44=2),1,0),IF($X44&lt;=20,1,0))</formula>
    </cfRule>
    <cfRule type="expression" dxfId="6414" priority="845">
      <formula>AND(IF($Q44=2,1,0),IF($X44&lt;30,1,0))</formula>
    </cfRule>
    <cfRule type="expression" dxfId="6413" priority="846">
      <formula>AND(IF($Q44=3,1,0),IF($X44&lt;30,1,0))</formula>
    </cfRule>
    <cfRule type="expression" dxfId="6412" priority="847">
      <formula>AND(IF($Q44=3,1,IF($Q44=4,1,0)),IF($F44&lt;=85,1,0))</formula>
    </cfRule>
  </conditionalFormatting>
  <conditionalFormatting sqref="AV45">
    <cfRule type="expression" dxfId="6411" priority="842">
      <formula>AV45="X"</formula>
    </cfRule>
    <cfRule type="expression" dxfId="6410" priority="843">
      <formula>AV45="후보"</formula>
    </cfRule>
  </conditionalFormatting>
  <conditionalFormatting sqref="AC45">
    <cfRule type="cellIs" dxfId="6409" priority="839" operator="greaterThan">
      <formula>0.9</formula>
    </cfRule>
    <cfRule type="cellIs" dxfId="6408" priority="840" operator="greaterThan">
      <formula>0.85</formula>
    </cfRule>
  </conditionalFormatting>
  <conditionalFormatting sqref="N45">
    <cfRule type="cellIs" dxfId="6407" priority="837" operator="greaterThan">
      <formula>0.9</formula>
    </cfRule>
    <cfRule type="cellIs" dxfId="6406" priority="838" operator="greaterThan">
      <formula>0.85</formula>
    </cfRule>
  </conditionalFormatting>
  <conditionalFormatting sqref="E45">
    <cfRule type="expression" dxfId="6405" priority="833">
      <formula>AND(IF(OR($Q45=1,$Q45=2),1,0),IF($X45&lt;=20,1,0))</formula>
    </cfRule>
    <cfRule type="expression" dxfId="6404" priority="834">
      <formula>AND(IF($Q45=2,1,0),IF($X45&lt;30,1,0))</formula>
    </cfRule>
    <cfRule type="expression" dxfId="6403" priority="835">
      <formula>AND(IF($Q45=3,1,0),IF($X45&lt;30,1,0))</formula>
    </cfRule>
    <cfRule type="expression" dxfId="6402" priority="836">
      <formula>AND(IF($Q45=3,1,IF($Q45=4,1,0)),IF($F45&lt;=85,1,0))</formula>
    </cfRule>
  </conditionalFormatting>
  <conditionalFormatting sqref="X45">
    <cfRule type="expression" dxfId="6401" priority="829">
      <formula>AND(IF(OR($Q45=1,$Q45=2),1,0),IF($X45&lt;=20,1,0))</formula>
    </cfRule>
    <cfRule type="expression" dxfId="6400" priority="830">
      <formula>AND(IF($Q45=2,1,0),IF($X45&lt;30,1,0))</formula>
    </cfRule>
    <cfRule type="expression" dxfId="6399" priority="831">
      <formula>AND(IF($Q45=3,1,0),IF($X45&lt;30,1,0))</formula>
    </cfRule>
    <cfRule type="expression" dxfId="6398" priority="832">
      <formula>AND(IF($Q45=3,1,IF($Q45=4,1,0)),IF($F45&lt;=85,1,0))</formula>
    </cfRule>
  </conditionalFormatting>
  <conditionalFormatting sqref="AI45">
    <cfRule type="expression" dxfId="6397" priority="825">
      <formula>AND(IF(OR($Q45=1,$Q45=2),1,0),IF($X45&lt;=20,1,0))</formula>
    </cfRule>
    <cfRule type="expression" dxfId="6396" priority="826">
      <formula>AND(IF($Q45=2,1,0),IF($X45&lt;30,1,0))</formula>
    </cfRule>
    <cfRule type="expression" dxfId="6395" priority="827">
      <formula>AND(IF($Q45=3,1,0),IF($X45&lt;30,1,0))</formula>
    </cfRule>
    <cfRule type="expression" dxfId="6394" priority="828">
      <formula>AND(IF($Q45=3,1,IF($Q45=4,1,0)),IF($F45&lt;=85,1,0))</formula>
    </cfRule>
  </conditionalFormatting>
  <conditionalFormatting sqref="AV46">
    <cfRule type="expression" dxfId="6393" priority="823">
      <formula>AV46="X"</formula>
    </cfRule>
    <cfRule type="expression" dxfId="6392" priority="824">
      <formula>AV46="후보"</formula>
    </cfRule>
  </conditionalFormatting>
  <conditionalFormatting sqref="AC46">
    <cfRule type="cellIs" dxfId="6391" priority="820" operator="greaterThan">
      <formula>0.9</formula>
    </cfRule>
    <cfRule type="cellIs" dxfId="6390" priority="821" operator="greaterThan">
      <formula>0.85</formula>
    </cfRule>
  </conditionalFormatting>
  <conditionalFormatting sqref="N46">
    <cfRule type="cellIs" dxfId="6389" priority="818" operator="greaterThan">
      <formula>0.9</formula>
    </cfRule>
    <cfRule type="cellIs" dxfId="6388" priority="819" operator="greaterThan">
      <formula>0.85</formula>
    </cfRule>
  </conditionalFormatting>
  <conditionalFormatting sqref="E46">
    <cfRule type="expression" dxfId="6387" priority="814">
      <formula>AND(IF(OR($Q46=1,$Q46=2),1,0),IF($X46&lt;=20,1,0))</formula>
    </cfRule>
    <cfRule type="expression" dxfId="6386" priority="815">
      <formula>AND(IF($Q46=2,1,0),IF($X46&lt;30,1,0))</formula>
    </cfRule>
    <cfRule type="expression" dxfId="6385" priority="816">
      <formula>AND(IF($Q46=3,1,0),IF($X46&lt;30,1,0))</formula>
    </cfRule>
    <cfRule type="expression" dxfId="6384" priority="817">
      <formula>AND(IF($Q46=3,1,IF($Q46=4,1,0)),IF($F46&lt;=85,1,0))</formula>
    </cfRule>
  </conditionalFormatting>
  <conditionalFormatting sqref="X46">
    <cfRule type="expression" dxfId="6383" priority="810">
      <formula>AND(IF(OR($Q46=1,$Q46=2),1,0),IF($X46&lt;=20,1,0))</formula>
    </cfRule>
    <cfRule type="expression" dxfId="6382" priority="811">
      <formula>AND(IF($Q46=2,1,0),IF($X46&lt;30,1,0))</formula>
    </cfRule>
    <cfRule type="expression" dxfId="6381" priority="812">
      <formula>AND(IF($Q46=3,1,0),IF($X46&lt;30,1,0))</formula>
    </cfRule>
    <cfRule type="expression" dxfId="6380" priority="813">
      <formula>AND(IF($Q46=3,1,IF($Q46=4,1,0)),IF($F46&lt;=85,1,0))</formula>
    </cfRule>
  </conditionalFormatting>
  <conditionalFormatting sqref="AI46">
    <cfRule type="expression" dxfId="6379" priority="806">
      <formula>AND(IF(OR($Q46=1,$Q46=2),1,0),IF($X46&lt;=20,1,0))</formula>
    </cfRule>
    <cfRule type="expression" dxfId="6378" priority="807">
      <formula>AND(IF($Q46=2,1,0),IF($X46&lt;30,1,0))</formula>
    </cfRule>
    <cfRule type="expression" dxfId="6377" priority="808">
      <formula>AND(IF($Q46=3,1,0),IF($X46&lt;30,1,0))</formula>
    </cfRule>
    <cfRule type="expression" dxfId="6376" priority="809">
      <formula>AND(IF($Q46=3,1,IF($Q46=4,1,0)),IF($F46&lt;=85,1,0))</formula>
    </cfRule>
  </conditionalFormatting>
  <conditionalFormatting sqref="AV47">
    <cfRule type="expression" dxfId="6375" priority="804">
      <formula>AV47="X"</formula>
    </cfRule>
    <cfRule type="expression" dxfId="6374" priority="805">
      <formula>AV47="후보"</formula>
    </cfRule>
  </conditionalFormatting>
  <conditionalFormatting sqref="AC47 N47">
    <cfRule type="cellIs" dxfId="6373" priority="801" operator="greaterThan">
      <formula>0.9</formula>
    </cfRule>
    <cfRule type="cellIs" dxfId="6372" priority="802" operator="greaterThan">
      <formula>0.85</formula>
    </cfRule>
  </conditionalFormatting>
  <conditionalFormatting sqref="AV48">
    <cfRule type="expression" dxfId="6371" priority="799">
      <formula>AV48="X"</formula>
    </cfRule>
    <cfRule type="expression" dxfId="6370" priority="800">
      <formula>AV48="후보"</formula>
    </cfRule>
  </conditionalFormatting>
  <conditionalFormatting sqref="AC48">
    <cfRule type="cellIs" dxfId="6369" priority="796" operator="greaterThan">
      <formula>0.9</formula>
    </cfRule>
    <cfRule type="cellIs" dxfId="6368" priority="797" operator="greaterThan">
      <formula>0.85</formula>
    </cfRule>
  </conditionalFormatting>
  <conditionalFormatting sqref="N48">
    <cfRule type="cellIs" dxfId="6367" priority="794" operator="greaterThan">
      <formula>0.9</formula>
    </cfRule>
    <cfRule type="cellIs" dxfId="6366" priority="795" operator="greaterThan">
      <formula>0.85</formula>
    </cfRule>
  </conditionalFormatting>
  <conditionalFormatting sqref="E48">
    <cfRule type="expression" dxfId="6365" priority="790">
      <formula>AND(IF(OR($Q48=1,$Q48=2),1,0),IF($X48&lt;=20,1,0))</formula>
    </cfRule>
    <cfRule type="expression" dxfId="6364" priority="791">
      <formula>AND(IF($Q48=2,1,0),IF($X48&lt;30,1,0))</formula>
    </cfRule>
    <cfRule type="expression" dxfId="6363" priority="792">
      <formula>AND(IF($Q48=3,1,0),IF($X48&lt;30,1,0))</formula>
    </cfRule>
    <cfRule type="expression" dxfId="6362" priority="793">
      <formula>AND(IF($Q48=3,1,IF($Q48=4,1,0)),IF($F48&lt;=85,1,0))</formula>
    </cfRule>
  </conditionalFormatting>
  <conditionalFormatting sqref="X48">
    <cfRule type="expression" dxfId="6361" priority="786">
      <formula>AND(IF(OR($Q48=1,$Q48=2),1,0),IF($X48&lt;=20,1,0))</formula>
    </cfRule>
    <cfRule type="expression" dxfId="6360" priority="787">
      <formula>AND(IF($Q48=2,1,0),IF($X48&lt;30,1,0))</formula>
    </cfRule>
    <cfRule type="expression" dxfId="6359" priority="788">
      <formula>AND(IF($Q48=3,1,0),IF($X48&lt;30,1,0))</formula>
    </cfRule>
    <cfRule type="expression" dxfId="6358" priority="789">
      <formula>AND(IF($Q48=3,1,IF($Q48=4,1,0)),IF($F48&lt;=85,1,0))</formula>
    </cfRule>
  </conditionalFormatting>
  <conditionalFormatting sqref="AI48">
    <cfRule type="expression" dxfId="6357" priority="782">
      <formula>AND(IF(OR($Q48=1,$Q48=2),1,0),IF($X48&lt;=20,1,0))</formula>
    </cfRule>
    <cfRule type="expression" dxfId="6356" priority="783">
      <formula>AND(IF($Q48=2,1,0),IF($X48&lt;30,1,0))</formula>
    </cfRule>
    <cfRule type="expression" dxfId="6355" priority="784">
      <formula>AND(IF($Q48=3,1,0),IF($X48&lt;30,1,0))</formula>
    </cfRule>
    <cfRule type="expression" dxfId="6354" priority="785">
      <formula>AND(IF($Q48=3,1,IF($Q48=4,1,0)),IF($F48&lt;=85,1,0))</formula>
    </cfRule>
  </conditionalFormatting>
  <conditionalFormatting sqref="AV49">
    <cfRule type="expression" dxfId="6353" priority="780">
      <formula>AV49="X"</formula>
    </cfRule>
    <cfRule type="expression" dxfId="6352" priority="781">
      <formula>AV49="후보"</formula>
    </cfRule>
  </conditionalFormatting>
  <conditionalFormatting sqref="AC49">
    <cfRule type="cellIs" dxfId="6351" priority="777" operator="greaterThan">
      <formula>0.9</formula>
    </cfRule>
    <cfRule type="cellIs" dxfId="6350" priority="778" operator="greaterThan">
      <formula>0.85</formula>
    </cfRule>
  </conditionalFormatting>
  <conditionalFormatting sqref="N49">
    <cfRule type="cellIs" dxfId="6349" priority="775" operator="greaterThan">
      <formula>0.9</formula>
    </cfRule>
    <cfRule type="cellIs" dxfId="6348" priority="776" operator="greaterThan">
      <formula>0.85</formula>
    </cfRule>
  </conditionalFormatting>
  <conditionalFormatting sqref="E49">
    <cfRule type="expression" dxfId="6347" priority="771">
      <formula>AND(IF(OR($Q49=1,$Q49=2),1,0),IF($X49&lt;=20,1,0))</formula>
    </cfRule>
    <cfRule type="expression" dxfId="6346" priority="772">
      <formula>AND(IF($Q49=2,1,0),IF($X49&lt;30,1,0))</formula>
    </cfRule>
    <cfRule type="expression" dxfId="6345" priority="773">
      <formula>AND(IF($Q49=3,1,0),IF($X49&lt;30,1,0))</formula>
    </cfRule>
    <cfRule type="expression" dxfId="6344" priority="774">
      <formula>AND(IF($Q49=3,1,IF($Q49=4,1,0)),IF($F49&lt;=85,1,0))</formula>
    </cfRule>
  </conditionalFormatting>
  <conditionalFormatting sqref="X49">
    <cfRule type="expression" dxfId="6343" priority="767">
      <formula>AND(IF(OR($Q49=1,$Q49=2),1,0),IF($X49&lt;=20,1,0))</formula>
    </cfRule>
    <cfRule type="expression" dxfId="6342" priority="768">
      <formula>AND(IF($Q49=2,1,0),IF($X49&lt;30,1,0))</formula>
    </cfRule>
    <cfRule type="expression" dxfId="6341" priority="769">
      <formula>AND(IF($Q49=3,1,0),IF($X49&lt;30,1,0))</formula>
    </cfRule>
    <cfRule type="expression" dxfId="6340" priority="770">
      <formula>AND(IF($Q49=3,1,IF($Q49=4,1,0)),IF($F49&lt;=85,1,0))</formula>
    </cfRule>
  </conditionalFormatting>
  <conditionalFormatting sqref="AI49">
    <cfRule type="expression" dxfId="6339" priority="763">
      <formula>AND(IF(OR($Q49=1,$Q49=2),1,0),IF($X49&lt;=20,1,0))</formula>
    </cfRule>
    <cfRule type="expression" dxfId="6338" priority="764">
      <formula>AND(IF($Q49=2,1,0),IF($X49&lt;30,1,0))</formula>
    </cfRule>
    <cfRule type="expression" dxfId="6337" priority="765">
      <formula>AND(IF($Q49=3,1,0),IF($X49&lt;30,1,0))</formula>
    </cfRule>
    <cfRule type="expression" dxfId="6336" priority="766">
      <formula>AND(IF($Q49=3,1,IF($Q49=4,1,0)),IF($F49&lt;=85,1,0))</formula>
    </cfRule>
  </conditionalFormatting>
  <conditionalFormatting sqref="AV50">
    <cfRule type="expression" dxfId="6335" priority="761">
      <formula>AV50="X"</formula>
    </cfRule>
    <cfRule type="expression" dxfId="6334" priority="762">
      <formula>AV50="후보"</formula>
    </cfRule>
  </conditionalFormatting>
  <conditionalFormatting sqref="AC50">
    <cfRule type="cellIs" dxfId="6333" priority="758" operator="greaterThan">
      <formula>0.9</formula>
    </cfRule>
    <cfRule type="cellIs" dxfId="6332" priority="759" operator="greaterThan">
      <formula>0.85</formula>
    </cfRule>
  </conditionalFormatting>
  <conditionalFormatting sqref="N50">
    <cfRule type="cellIs" dxfId="6331" priority="756" operator="greaterThan">
      <formula>0.9</formula>
    </cfRule>
    <cfRule type="cellIs" dxfId="6330" priority="757" operator="greaterThan">
      <formula>0.85</formula>
    </cfRule>
  </conditionalFormatting>
  <conditionalFormatting sqref="E50">
    <cfRule type="expression" dxfId="6329" priority="752">
      <formula>AND(IF(OR($Q50=1,$Q50=2),1,0),IF($X50&lt;=20,1,0))</formula>
    </cfRule>
    <cfRule type="expression" dxfId="6328" priority="753">
      <formula>AND(IF($Q50=2,1,0),IF($X50&lt;30,1,0))</formula>
    </cfRule>
    <cfRule type="expression" dxfId="6327" priority="754">
      <formula>AND(IF($Q50=3,1,0),IF($X50&lt;30,1,0))</formula>
    </cfRule>
    <cfRule type="expression" dxfId="6326" priority="755">
      <formula>AND(IF($Q50=3,1,IF($Q50=4,1,0)),IF($F50&lt;=85,1,0))</formula>
    </cfRule>
  </conditionalFormatting>
  <conditionalFormatting sqref="X50">
    <cfRule type="expression" dxfId="6325" priority="748">
      <formula>AND(IF(OR($Q50=1,$Q50=2),1,0),IF($X50&lt;=20,1,0))</formula>
    </cfRule>
    <cfRule type="expression" dxfId="6324" priority="749">
      <formula>AND(IF($Q50=2,1,0),IF($X50&lt;30,1,0))</formula>
    </cfRule>
    <cfRule type="expression" dxfId="6323" priority="750">
      <formula>AND(IF($Q50=3,1,0),IF($X50&lt;30,1,0))</formula>
    </cfRule>
    <cfRule type="expression" dxfId="6322" priority="751">
      <formula>AND(IF($Q50=3,1,IF($Q50=4,1,0)),IF($F50&lt;=85,1,0))</formula>
    </cfRule>
  </conditionalFormatting>
  <conditionalFormatting sqref="AI50">
    <cfRule type="expression" dxfId="6321" priority="744">
      <formula>AND(IF(OR($Q50=1,$Q50=2),1,0),IF($X50&lt;=20,1,0))</formula>
    </cfRule>
    <cfRule type="expression" dxfId="6320" priority="745">
      <formula>AND(IF($Q50=2,1,0),IF($X50&lt;30,1,0))</formula>
    </cfRule>
    <cfRule type="expression" dxfId="6319" priority="746">
      <formula>AND(IF($Q50=3,1,0),IF($X50&lt;30,1,0))</formula>
    </cfRule>
    <cfRule type="expression" dxfId="6318" priority="747">
      <formula>AND(IF($Q50=3,1,IF($Q50=4,1,0)),IF($F50&lt;=85,1,0))</formula>
    </cfRule>
  </conditionalFormatting>
  <conditionalFormatting sqref="AV51">
    <cfRule type="expression" dxfId="6317" priority="742">
      <formula>AV51="X"</formula>
    </cfRule>
    <cfRule type="expression" dxfId="6316" priority="743">
      <formula>AV51="후보"</formula>
    </cfRule>
  </conditionalFormatting>
  <conditionalFormatting sqref="AC51">
    <cfRule type="cellIs" dxfId="6315" priority="739" operator="greaterThan">
      <formula>0.9</formula>
    </cfRule>
    <cfRule type="cellIs" dxfId="6314" priority="740" operator="greaterThan">
      <formula>0.85</formula>
    </cfRule>
  </conditionalFormatting>
  <conditionalFormatting sqref="N51">
    <cfRule type="cellIs" dxfId="6313" priority="737" operator="greaterThan">
      <formula>0.9</formula>
    </cfRule>
    <cfRule type="cellIs" dxfId="6312" priority="738" operator="greaterThan">
      <formula>0.85</formula>
    </cfRule>
  </conditionalFormatting>
  <conditionalFormatting sqref="E51">
    <cfRule type="expression" dxfId="6311" priority="733">
      <formula>AND(IF(OR($Q51=1,$Q51=2),1,0),IF($X51&lt;=20,1,0))</formula>
    </cfRule>
    <cfRule type="expression" dxfId="6310" priority="734">
      <formula>AND(IF($Q51=2,1,0),IF($X51&lt;30,1,0))</formula>
    </cfRule>
    <cfRule type="expression" dxfId="6309" priority="735">
      <formula>AND(IF($Q51=3,1,0),IF($X51&lt;30,1,0))</formula>
    </cfRule>
    <cfRule type="expression" dxfId="6308" priority="736">
      <formula>AND(IF($Q51=3,1,IF($Q51=4,1,0)),IF($F51&lt;=85,1,0))</formula>
    </cfRule>
  </conditionalFormatting>
  <conditionalFormatting sqref="X51">
    <cfRule type="expression" dxfId="6307" priority="729">
      <formula>AND(IF(OR($Q51=1,$Q51=2),1,0),IF($X51&lt;=20,1,0))</formula>
    </cfRule>
    <cfRule type="expression" dxfId="6306" priority="730">
      <formula>AND(IF($Q51=2,1,0),IF($X51&lt;30,1,0))</formula>
    </cfRule>
    <cfRule type="expression" dxfId="6305" priority="731">
      <formula>AND(IF($Q51=3,1,0),IF($X51&lt;30,1,0))</formula>
    </cfRule>
    <cfRule type="expression" dxfId="6304" priority="732">
      <formula>AND(IF($Q51=3,1,IF($Q51=4,1,0)),IF($F51&lt;=85,1,0))</formula>
    </cfRule>
  </conditionalFormatting>
  <conditionalFormatting sqref="AI51">
    <cfRule type="expression" dxfId="6303" priority="725">
      <formula>AND(IF(OR($Q51=1,$Q51=2),1,0),IF($X51&lt;=20,1,0))</formula>
    </cfRule>
    <cfRule type="expression" dxfId="6302" priority="726">
      <formula>AND(IF($Q51=2,1,0),IF($X51&lt;30,1,0))</formula>
    </cfRule>
    <cfRule type="expression" dxfId="6301" priority="727">
      <formula>AND(IF($Q51=3,1,0),IF($X51&lt;30,1,0))</formula>
    </cfRule>
    <cfRule type="expression" dxfId="6300" priority="728">
      <formula>AND(IF($Q51=3,1,IF($Q51=4,1,0)),IF($F51&lt;=85,1,0))</formula>
    </cfRule>
  </conditionalFormatting>
  <conditionalFormatting sqref="AV52">
    <cfRule type="expression" dxfId="6299" priority="723">
      <formula>AV52="X"</formula>
    </cfRule>
    <cfRule type="expression" dxfId="6298" priority="724">
      <formula>AV52="후보"</formula>
    </cfRule>
  </conditionalFormatting>
  <conditionalFormatting sqref="AC52">
    <cfRule type="cellIs" dxfId="6297" priority="720" operator="greaterThan">
      <formula>0.9</formula>
    </cfRule>
    <cfRule type="cellIs" dxfId="6296" priority="721" operator="greaterThan">
      <formula>0.85</formula>
    </cfRule>
  </conditionalFormatting>
  <conditionalFormatting sqref="N52">
    <cfRule type="cellIs" dxfId="6295" priority="718" operator="greaterThan">
      <formula>0.9</formula>
    </cfRule>
    <cfRule type="cellIs" dxfId="6294" priority="719" operator="greaterThan">
      <formula>0.85</formula>
    </cfRule>
  </conditionalFormatting>
  <conditionalFormatting sqref="E52">
    <cfRule type="expression" dxfId="6293" priority="714">
      <formula>AND(IF(OR($Q52=1,$Q52=2),1,0),IF($X52&lt;=20,1,0))</formula>
    </cfRule>
    <cfRule type="expression" dxfId="6292" priority="715">
      <formula>AND(IF($Q52=2,1,0),IF($X52&lt;30,1,0))</formula>
    </cfRule>
    <cfRule type="expression" dxfId="6291" priority="716">
      <formula>AND(IF($Q52=3,1,0),IF($X52&lt;30,1,0))</formula>
    </cfRule>
    <cfRule type="expression" dxfId="6290" priority="717">
      <formula>AND(IF($Q52=3,1,IF($Q52=4,1,0)),IF($F52&lt;=85,1,0))</formula>
    </cfRule>
  </conditionalFormatting>
  <conditionalFormatting sqref="X52">
    <cfRule type="expression" dxfId="6289" priority="710">
      <formula>AND(IF(OR($Q52=1,$Q52=2),1,0),IF($X52&lt;=20,1,0))</formula>
    </cfRule>
    <cfRule type="expression" dxfId="6288" priority="711">
      <formula>AND(IF($Q52=2,1,0),IF($X52&lt;30,1,0))</formula>
    </cfRule>
    <cfRule type="expression" dxfId="6287" priority="712">
      <formula>AND(IF($Q52=3,1,0),IF($X52&lt;30,1,0))</formula>
    </cfRule>
    <cfRule type="expression" dxfId="6286" priority="713">
      <formula>AND(IF($Q52=3,1,IF($Q52=4,1,0)),IF($F52&lt;=85,1,0))</formula>
    </cfRule>
  </conditionalFormatting>
  <conditionalFormatting sqref="AI52">
    <cfRule type="expression" dxfId="6285" priority="706">
      <formula>AND(IF(OR($Q52=1,$Q52=2),1,0),IF($X52&lt;=20,1,0))</formula>
    </cfRule>
    <cfRule type="expression" dxfId="6284" priority="707">
      <formula>AND(IF($Q52=2,1,0),IF($X52&lt;30,1,0))</formula>
    </cfRule>
    <cfRule type="expression" dxfId="6283" priority="708">
      <formula>AND(IF($Q52=3,1,0),IF($X52&lt;30,1,0))</formula>
    </cfRule>
    <cfRule type="expression" dxfId="6282" priority="709">
      <formula>AND(IF($Q52=3,1,IF($Q52=4,1,0)),IF($F52&lt;=85,1,0))</formula>
    </cfRule>
  </conditionalFormatting>
  <conditionalFormatting sqref="AV53">
    <cfRule type="expression" dxfId="6281" priority="704">
      <formula>AV53="X"</formula>
    </cfRule>
    <cfRule type="expression" dxfId="6280" priority="705">
      <formula>AV53="후보"</formula>
    </cfRule>
  </conditionalFormatting>
  <conditionalFormatting sqref="AC53">
    <cfRule type="cellIs" dxfId="6279" priority="701" operator="greaterThan">
      <formula>0.9</formula>
    </cfRule>
    <cfRule type="cellIs" dxfId="6278" priority="702" operator="greaterThan">
      <formula>0.85</formula>
    </cfRule>
  </conditionalFormatting>
  <conditionalFormatting sqref="N53">
    <cfRule type="cellIs" dxfId="6277" priority="699" operator="greaterThan">
      <formula>0.9</formula>
    </cfRule>
    <cfRule type="cellIs" dxfId="6276" priority="700" operator="greaterThan">
      <formula>0.85</formula>
    </cfRule>
  </conditionalFormatting>
  <conditionalFormatting sqref="E53">
    <cfRule type="expression" dxfId="6275" priority="695">
      <formula>AND(IF(OR($Q53=1,$Q53=2),1,0),IF($X53&lt;=20,1,0))</formula>
    </cfRule>
    <cfRule type="expression" dxfId="6274" priority="696">
      <formula>AND(IF($Q53=2,1,0),IF($X53&lt;30,1,0))</formula>
    </cfRule>
    <cfRule type="expression" dxfId="6273" priority="697">
      <formula>AND(IF($Q53=3,1,0),IF($X53&lt;30,1,0))</formula>
    </cfRule>
    <cfRule type="expression" dxfId="6272" priority="698">
      <formula>AND(IF($Q53=3,1,IF($Q53=4,1,0)),IF($F53&lt;=85,1,0))</formula>
    </cfRule>
  </conditionalFormatting>
  <conditionalFormatting sqref="X53">
    <cfRule type="expression" dxfId="6271" priority="691">
      <formula>AND(IF(OR($Q53=1,$Q53=2),1,0),IF($X53&lt;=20,1,0))</formula>
    </cfRule>
    <cfRule type="expression" dxfId="6270" priority="692">
      <formula>AND(IF($Q53=2,1,0),IF($X53&lt;30,1,0))</formula>
    </cfRule>
    <cfRule type="expression" dxfId="6269" priority="693">
      <formula>AND(IF($Q53=3,1,0),IF($X53&lt;30,1,0))</formula>
    </cfRule>
    <cfRule type="expression" dxfId="6268" priority="694">
      <formula>AND(IF($Q53=3,1,IF($Q53=4,1,0)),IF($F53&lt;=85,1,0))</formula>
    </cfRule>
  </conditionalFormatting>
  <conditionalFormatting sqref="AI53">
    <cfRule type="expression" dxfId="6267" priority="687">
      <formula>AND(IF(OR($Q53=1,$Q53=2),1,0),IF($X53&lt;=20,1,0))</formula>
    </cfRule>
    <cfRule type="expression" dxfId="6266" priority="688">
      <formula>AND(IF($Q53=2,1,0),IF($X53&lt;30,1,0))</formula>
    </cfRule>
    <cfRule type="expression" dxfId="6265" priority="689">
      <formula>AND(IF($Q53=3,1,0),IF($X53&lt;30,1,0))</formula>
    </cfRule>
    <cfRule type="expression" dxfId="6264" priority="690">
      <formula>AND(IF($Q53=3,1,IF($Q53=4,1,0)),IF($F53&lt;=85,1,0))</formula>
    </cfRule>
  </conditionalFormatting>
  <conditionalFormatting sqref="AV54">
    <cfRule type="expression" dxfId="6263" priority="685">
      <formula>AV54="X"</formula>
    </cfRule>
    <cfRule type="expression" dxfId="6262" priority="686">
      <formula>AV54="후보"</formula>
    </cfRule>
  </conditionalFormatting>
  <conditionalFormatting sqref="AC54">
    <cfRule type="cellIs" dxfId="6261" priority="682" operator="greaterThan">
      <formula>0.9</formula>
    </cfRule>
    <cfRule type="cellIs" dxfId="6260" priority="683" operator="greaterThan">
      <formula>0.85</formula>
    </cfRule>
  </conditionalFormatting>
  <conditionalFormatting sqref="N54">
    <cfRule type="cellIs" dxfId="6259" priority="680" operator="greaterThan">
      <formula>0.9</formula>
    </cfRule>
    <cfRule type="cellIs" dxfId="6258" priority="681" operator="greaterThan">
      <formula>0.85</formula>
    </cfRule>
  </conditionalFormatting>
  <conditionalFormatting sqref="E54">
    <cfRule type="expression" dxfId="6257" priority="676">
      <formula>AND(IF(OR($Q54=1,$Q54=2),1,0),IF($X54&lt;=20,1,0))</formula>
    </cfRule>
    <cfRule type="expression" dxfId="6256" priority="677">
      <formula>AND(IF($Q54=2,1,0),IF($X54&lt;30,1,0))</formula>
    </cfRule>
    <cfRule type="expression" dxfId="6255" priority="678">
      <formula>AND(IF($Q54=3,1,0),IF($X54&lt;30,1,0))</formula>
    </cfRule>
    <cfRule type="expression" dxfId="6254" priority="679">
      <formula>AND(IF($Q54=3,1,IF($Q54=4,1,0)),IF($F54&lt;=85,1,0))</formula>
    </cfRule>
  </conditionalFormatting>
  <conditionalFormatting sqref="X54">
    <cfRule type="expression" dxfId="6253" priority="672">
      <formula>AND(IF(OR($Q54=1,$Q54=2),1,0),IF($X54&lt;=20,1,0))</formula>
    </cfRule>
    <cfRule type="expression" dxfId="6252" priority="673">
      <formula>AND(IF($Q54=2,1,0),IF($X54&lt;30,1,0))</formula>
    </cfRule>
    <cfRule type="expression" dxfId="6251" priority="674">
      <formula>AND(IF($Q54=3,1,0),IF($X54&lt;30,1,0))</formula>
    </cfRule>
    <cfRule type="expression" dxfId="6250" priority="675">
      <formula>AND(IF($Q54=3,1,IF($Q54=4,1,0)),IF($F54&lt;=85,1,0))</formula>
    </cfRule>
  </conditionalFormatting>
  <conditionalFormatting sqref="AI54">
    <cfRule type="expression" dxfId="6249" priority="668">
      <formula>AND(IF(OR($Q54=1,$Q54=2),1,0),IF($X54&lt;=20,1,0))</formula>
    </cfRule>
    <cfRule type="expression" dxfId="6248" priority="669">
      <formula>AND(IF($Q54=2,1,0),IF($X54&lt;30,1,0))</formula>
    </cfRule>
    <cfRule type="expression" dxfId="6247" priority="670">
      <formula>AND(IF($Q54=3,1,0),IF($X54&lt;30,1,0))</formula>
    </cfRule>
    <cfRule type="expression" dxfId="6246" priority="671">
      <formula>AND(IF($Q54=3,1,IF($Q54=4,1,0)),IF($F54&lt;=85,1,0))</formula>
    </cfRule>
  </conditionalFormatting>
  <conditionalFormatting sqref="AV55">
    <cfRule type="expression" dxfId="6245" priority="666">
      <formula>AV55="X"</formula>
    </cfRule>
    <cfRule type="expression" dxfId="6244" priority="667">
      <formula>AV55="후보"</formula>
    </cfRule>
  </conditionalFormatting>
  <conditionalFormatting sqref="AC55">
    <cfRule type="cellIs" dxfId="6243" priority="663" operator="greaterThan">
      <formula>0.9</formula>
    </cfRule>
    <cfRule type="cellIs" dxfId="6242" priority="664" operator="greaterThan">
      <formula>0.85</formula>
    </cfRule>
  </conditionalFormatting>
  <conditionalFormatting sqref="N55">
    <cfRule type="cellIs" dxfId="6241" priority="661" operator="greaterThan">
      <formula>0.9</formula>
    </cfRule>
    <cfRule type="cellIs" dxfId="6240" priority="662" operator="greaterThan">
      <formula>0.85</formula>
    </cfRule>
  </conditionalFormatting>
  <conditionalFormatting sqref="E55">
    <cfRule type="expression" dxfId="6239" priority="657">
      <formula>AND(IF(OR($Q55=1,$Q55=2),1,0),IF($X55&lt;=20,1,0))</formula>
    </cfRule>
    <cfRule type="expression" dxfId="6238" priority="658">
      <formula>AND(IF($Q55=2,1,0),IF($X55&lt;30,1,0))</formula>
    </cfRule>
    <cfRule type="expression" dxfId="6237" priority="659">
      <formula>AND(IF($Q55=3,1,0),IF($X55&lt;30,1,0))</formula>
    </cfRule>
    <cfRule type="expression" dxfId="6236" priority="660">
      <formula>AND(IF($Q55=3,1,IF($Q55=4,1,0)),IF($F55&lt;=85,1,0))</formula>
    </cfRule>
  </conditionalFormatting>
  <conditionalFormatting sqref="X55">
    <cfRule type="expression" dxfId="6235" priority="653">
      <formula>AND(IF(OR($Q55=1,$Q55=2),1,0),IF($X55&lt;=20,1,0))</formula>
    </cfRule>
    <cfRule type="expression" dxfId="6234" priority="654">
      <formula>AND(IF($Q55=2,1,0),IF($X55&lt;30,1,0))</formula>
    </cfRule>
    <cfRule type="expression" dxfId="6233" priority="655">
      <formula>AND(IF($Q55=3,1,0),IF($X55&lt;30,1,0))</formula>
    </cfRule>
    <cfRule type="expression" dxfId="6232" priority="656">
      <formula>AND(IF($Q55=3,1,IF($Q55=4,1,0)),IF($F55&lt;=85,1,0))</formula>
    </cfRule>
  </conditionalFormatting>
  <conditionalFormatting sqref="AI55">
    <cfRule type="expression" dxfId="6231" priority="649">
      <formula>AND(IF(OR($Q55=1,$Q55=2),1,0),IF($X55&lt;=20,1,0))</formula>
    </cfRule>
    <cfRule type="expression" dxfId="6230" priority="650">
      <formula>AND(IF($Q55=2,1,0),IF($X55&lt;30,1,0))</formula>
    </cfRule>
    <cfRule type="expression" dxfId="6229" priority="651">
      <formula>AND(IF($Q55=3,1,0),IF($X55&lt;30,1,0))</formula>
    </cfRule>
    <cfRule type="expression" dxfId="6228" priority="652">
      <formula>AND(IF($Q55=3,1,IF($Q55=4,1,0)),IF($F55&lt;=85,1,0))</formula>
    </cfRule>
  </conditionalFormatting>
  <conditionalFormatting sqref="AV56">
    <cfRule type="expression" dxfId="6227" priority="647">
      <formula>AV56="X"</formula>
    </cfRule>
    <cfRule type="expression" dxfId="6226" priority="648">
      <formula>AV56="후보"</formula>
    </cfRule>
  </conditionalFormatting>
  <conditionalFormatting sqref="AC56 N56">
    <cfRule type="cellIs" dxfId="6225" priority="644" operator="greaterThan">
      <formula>0.9</formula>
    </cfRule>
    <cfRule type="cellIs" dxfId="6224" priority="645" operator="greaterThan">
      <formula>0.85</formula>
    </cfRule>
  </conditionalFormatting>
  <conditionalFormatting sqref="AV57">
    <cfRule type="expression" dxfId="6223" priority="642">
      <formula>AV57="X"</formula>
    </cfRule>
    <cfRule type="expression" dxfId="6222" priority="643">
      <formula>AV57="후보"</formula>
    </cfRule>
  </conditionalFormatting>
  <conditionalFormatting sqref="AC57">
    <cfRule type="cellIs" dxfId="6221" priority="639" operator="greaterThan">
      <formula>0.9</formula>
    </cfRule>
    <cfRule type="cellIs" dxfId="6220" priority="640" operator="greaterThan">
      <formula>0.85</formula>
    </cfRule>
  </conditionalFormatting>
  <conditionalFormatting sqref="N57">
    <cfRule type="cellIs" dxfId="6219" priority="637" operator="greaterThan">
      <formula>0.9</formula>
    </cfRule>
    <cfRule type="cellIs" dxfId="6218" priority="638" operator="greaterThan">
      <formula>0.85</formula>
    </cfRule>
  </conditionalFormatting>
  <conditionalFormatting sqref="E57">
    <cfRule type="expression" dxfId="6217" priority="633">
      <formula>AND(IF(OR($Q57=1,$Q57=2),1,0),IF($X57&lt;=20,1,0))</formula>
    </cfRule>
    <cfRule type="expression" dxfId="6216" priority="634">
      <formula>AND(IF($Q57=2,1,0),IF($X57&lt;30,1,0))</formula>
    </cfRule>
    <cfRule type="expression" dxfId="6215" priority="635">
      <formula>AND(IF($Q57=3,1,0),IF($X57&lt;30,1,0))</formula>
    </cfRule>
    <cfRule type="expression" dxfId="6214" priority="636">
      <formula>AND(IF($Q57=3,1,IF($Q57=4,1,0)),IF($F57&lt;=85,1,0))</formula>
    </cfRule>
  </conditionalFormatting>
  <conditionalFormatting sqref="X57">
    <cfRule type="expression" dxfId="6213" priority="629">
      <formula>AND(IF(OR($Q57=1,$Q57=2),1,0),IF($X57&lt;=20,1,0))</formula>
    </cfRule>
    <cfRule type="expression" dxfId="6212" priority="630">
      <formula>AND(IF($Q57=2,1,0),IF($X57&lt;30,1,0))</formula>
    </cfRule>
    <cfRule type="expression" dxfId="6211" priority="631">
      <formula>AND(IF($Q57=3,1,0),IF($X57&lt;30,1,0))</formula>
    </cfRule>
    <cfRule type="expression" dxfId="6210" priority="632">
      <formula>AND(IF($Q57=3,1,IF($Q57=4,1,0)),IF($F57&lt;=85,1,0))</formula>
    </cfRule>
  </conditionalFormatting>
  <conditionalFormatting sqref="AI57">
    <cfRule type="expression" dxfId="6209" priority="625">
      <formula>AND(IF(OR($Q57=1,$Q57=2),1,0),IF($X57&lt;=20,1,0))</formula>
    </cfRule>
    <cfRule type="expression" dxfId="6208" priority="626">
      <formula>AND(IF($Q57=2,1,0),IF($X57&lt;30,1,0))</formula>
    </cfRule>
    <cfRule type="expression" dxfId="6207" priority="627">
      <formula>AND(IF($Q57=3,1,0),IF($X57&lt;30,1,0))</formula>
    </cfRule>
    <cfRule type="expression" dxfId="6206" priority="628">
      <formula>AND(IF($Q57=3,1,IF($Q57=4,1,0)),IF($F57&lt;=85,1,0))</formula>
    </cfRule>
  </conditionalFormatting>
  <conditionalFormatting sqref="AV58">
    <cfRule type="expression" dxfId="6205" priority="623">
      <formula>AV58="X"</formula>
    </cfRule>
    <cfRule type="expression" dxfId="6204" priority="624">
      <formula>AV58="후보"</formula>
    </cfRule>
  </conditionalFormatting>
  <conditionalFormatting sqref="AC58">
    <cfRule type="cellIs" dxfId="6203" priority="620" operator="greaterThan">
      <formula>0.9</formula>
    </cfRule>
    <cfRule type="cellIs" dxfId="6202" priority="621" operator="greaterThan">
      <formula>0.85</formula>
    </cfRule>
  </conditionalFormatting>
  <conditionalFormatting sqref="N58">
    <cfRule type="cellIs" dxfId="6201" priority="618" operator="greaterThan">
      <formula>0.9</formula>
    </cfRule>
    <cfRule type="cellIs" dxfId="6200" priority="619" operator="greaterThan">
      <formula>0.85</formula>
    </cfRule>
  </conditionalFormatting>
  <conditionalFormatting sqref="E58">
    <cfRule type="expression" dxfId="6199" priority="614">
      <formula>AND(IF(OR($Q58=1,$Q58=2),1,0),IF($X58&lt;=20,1,0))</formula>
    </cfRule>
    <cfRule type="expression" dxfId="6198" priority="615">
      <formula>AND(IF($Q58=2,1,0),IF($X58&lt;30,1,0))</formula>
    </cfRule>
    <cfRule type="expression" dxfId="6197" priority="616">
      <formula>AND(IF($Q58=3,1,0),IF($X58&lt;30,1,0))</formula>
    </cfRule>
    <cfRule type="expression" dxfId="6196" priority="617">
      <formula>AND(IF($Q58=3,1,IF($Q58=4,1,0)),IF($F58&lt;=85,1,0))</formula>
    </cfRule>
  </conditionalFormatting>
  <conditionalFormatting sqref="X58">
    <cfRule type="expression" dxfId="6195" priority="610">
      <formula>AND(IF(OR($Q58=1,$Q58=2),1,0),IF($X58&lt;=20,1,0))</formula>
    </cfRule>
    <cfRule type="expression" dxfId="6194" priority="611">
      <formula>AND(IF($Q58=2,1,0),IF($X58&lt;30,1,0))</formula>
    </cfRule>
    <cfRule type="expression" dxfId="6193" priority="612">
      <formula>AND(IF($Q58=3,1,0),IF($X58&lt;30,1,0))</formula>
    </cfRule>
    <cfRule type="expression" dxfId="6192" priority="613">
      <formula>AND(IF($Q58=3,1,IF($Q58=4,1,0)),IF($F58&lt;=85,1,0))</formula>
    </cfRule>
  </conditionalFormatting>
  <conditionalFormatting sqref="AI58">
    <cfRule type="expression" dxfId="6191" priority="606">
      <formula>AND(IF(OR($Q58=1,$Q58=2),1,0),IF($X58&lt;=20,1,0))</formula>
    </cfRule>
    <cfRule type="expression" dxfId="6190" priority="607">
      <formula>AND(IF($Q58=2,1,0),IF($X58&lt;30,1,0))</formula>
    </cfRule>
    <cfRule type="expression" dxfId="6189" priority="608">
      <formula>AND(IF($Q58=3,1,0),IF($X58&lt;30,1,0))</formula>
    </cfRule>
    <cfRule type="expression" dxfId="6188" priority="609">
      <formula>AND(IF($Q58=3,1,IF($Q58=4,1,0)),IF($F58&lt;=85,1,0))</formula>
    </cfRule>
  </conditionalFormatting>
  <conditionalFormatting sqref="AV59">
    <cfRule type="expression" dxfId="6187" priority="604">
      <formula>AV59="X"</formula>
    </cfRule>
    <cfRule type="expression" dxfId="6186" priority="605">
      <formula>AV59="후보"</formula>
    </cfRule>
  </conditionalFormatting>
  <conditionalFormatting sqref="AC59">
    <cfRule type="cellIs" dxfId="6185" priority="601" operator="greaterThan">
      <formula>0.9</formula>
    </cfRule>
    <cfRule type="cellIs" dxfId="6184" priority="602" operator="greaterThan">
      <formula>0.85</formula>
    </cfRule>
  </conditionalFormatting>
  <conditionalFormatting sqref="N59">
    <cfRule type="cellIs" dxfId="6183" priority="599" operator="greaterThan">
      <formula>0.9</formula>
    </cfRule>
    <cfRule type="cellIs" dxfId="6182" priority="600" operator="greaterThan">
      <formula>0.85</formula>
    </cfRule>
  </conditionalFormatting>
  <conditionalFormatting sqref="E59">
    <cfRule type="expression" dxfId="6181" priority="595">
      <formula>AND(IF(OR($Q59=1,$Q59=2),1,0),IF($X59&lt;=20,1,0))</formula>
    </cfRule>
    <cfRule type="expression" dxfId="6180" priority="596">
      <formula>AND(IF($Q59=2,1,0),IF($X59&lt;30,1,0))</formula>
    </cfRule>
    <cfRule type="expression" dxfId="6179" priority="597">
      <formula>AND(IF($Q59=3,1,0),IF($X59&lt;30,1,0))</formula>
    </cfRule>
    <cfRule type="expression" dxfId="6178" priority="598">
      <formula>AND(IF($Q59=3,1,IF($Q59=4,1,0)),IF($F59&lt;=85,1,0))</formula>
    </cfRule>
  </conditionalFormatting>
  <conditionalFormatting sqref="X59">
    <cfRule type="expression" dxfId="6177" priority="591">
      <formula>AND(IF(OR($Q59=1,$Q59=2),1,0),IF($X59&lt;=20,1,0))</formula>
    </cfRule>
    <cfRule type="expression" dxfId="6176" priority="592">
      <formula>AND(IF($Q59=2,1,0),IF($X59&lt;30,1,0))</formula>
    </cfRule>
    <cfRule type="expression" dxfId="6175" priority="593">
      <formula>AND(IF($Q59=3,1,0),IF($X59&lt;30,1,0))</formula>
    </cfRule>
    <cfRule type="expression" dxfId="6174" priority="594">
      <formula>AND(IF($Q59=3,1,IF($Q59=4,1,0)),IF($F59&lt;=85,1,0))</formula>
    </cfRule>
  </conditionalFormatting>
  <conditionalFormatting sqref="AI59">
    <cfRule type="expression" dxfId="6173" priority="587">
      <formula>AND(IF(OR($Q59=1,$Q59=2),1,0),IF($X59&lt;=20,1,0))</formula>
    </cfRule>
    <cfRule type="expression" dxfId="6172" priority="588">
      <formula>AND(IF($Q59=2,1,0),IF($X59&lt;30,1,0))</formula>
    </cfRule>
    <cfRule type="expression" dxfId="6171" priority="589">
      <formula>AND(IF($Q59=3,1,0),IF($X59&lt;30,1,0))</formula>
    </cfRule>
    <cfRule type="expression" dxfId="6170" priority="590">
      <formula>AND(IF($Q59=3,1,IF($Q59=4,1,0)),IF($F59&lt;=85,1,0))</formula>
    </cfRule>
  </conditionalFormatting>
  <conditionalFormatting sqref="AV60">
    <cfRule type="expression" dxfId="6169" priority="585">
      <formula>AV60="X"</formula>
    </cfRule>
    <cfRule type="expression" dxfId="6168" priority="586">
      <formula>AV60="후보"</formula>
    </cfRule>
  </conditionalFormatting>
  <conditionalFormatting sqref="AC60">
    <cfRule type="cellIs" dxfId="6167" priority="582" operator="greaterThan">
      <formula>0.9</formula>
    </cfRule>
    <cfRule type="cellIs" dxfId="6166" priority="583" operator="greaterThan">
      <formula>0.85</formula>
    </cfRule>
  </conditionalFormatting>
  <conditionalFormatting sqref="N60">
    <cfRule type="cellIs" dxfId="6165" priority="580" operator="greaterThan">
      <formula>0.9</formula>
    </cfRule>
    <cfRule type="cellIs" dxfId="6164" priority="581" operator="greaterThan">
      <formula>0.85</formula>
    </cfRule>
  </conditionalFormatting>
  <conditionalFormatting sqref="E60">
    <cfRule type="expression" dxfId="6163" priority="576">
      <formula>AND(IF(OR($Q60=1,$Q60=2),1,0),IF($X60&lt;=20,1,0))</formula>
    </cfRule>
    <cfRule type="expression" dxfId="6162" priority="577">
      <formula>AND(IF($Q60=2,1,0),IF($X60&lt;30,1,0))</formula>
    </cfRule>
    <cfRule type="expression" dxfId="6161" priority="578">
      <formula>AND(IF($Q60=3,1,0),IF($X60&lt;30,1,0))</formula>
    </cfRule>
    <cfRule type="expression" dxfId="6160" priority="579">
      <formula>AND(IF($Q60=3,1,IF($Q60=4,1,0)),IF($F60&lt;=85,1,0))</formula>
    </cfRule>
  </conditionalFormatting>
  <conditionalFormatting sqref="X60">
    <cfRule type="expression" dxfId="6159" priority="572">
      <formula>AND(IF(OR($Q60=1,$Q60=2),1,0),IF($X60&lt;=20,1,0))</formula>
    </cfRule>
    <cfRule type="expression" dxfId="6158" priority="573">
      <formula>AND(IF($Q60=2,1,0),IF($X60&lt;30,1,0))</formula>
    </cfRule>
    <cfRule type="expression" dxfId="6157" priority="574">
      <formula>AND(IF($Q60=3,1,0),IF($X60&lt;30,1,0))</formula>
    </cfRule>
    <cfRule type="expression" dxfId="6156" priority="575">
      <formula>AND(IF($Q60=3,1,IF($Q60=4,1,0)),IF($F60&lt;=85,1,0))</formula>
    </cfRule>
  </conditionalFormatting>
  <conditionalFormatting sqref="AI60">
    <cfRule type="expression" dxfId="6155" priority="568">
      <formula>AND(IF(OR($Q60=1,$Q60=2),1,0),IF($X60&lt;=20,1,0))</formula>
    </cfRule>
    <cfRule type="expression" dxfId="6154" priority="569">
      <formula>AND(IF($Q60=2,1,0),IF($X60&lt;30,1,0))</formula>
    </cfRule>
    <cfRule type="expression" dxfId="6153" priority="570">
      <formula>AND(IF($Q60=3,1,0),IF($X60&lt;30,1,0))</formula>
    </cfRule>
    <cfRule type="expression" dxfId="6152" priority="571">
      <formula>AND(IF($Q60=3,1,IF($Q60=4,1,0)),IF($F60&lt;=85,1,0))</formula>
    </cfRule>
  </conditionalFormatting>
  <conditionalFormatting sqref="AV61">
    <cfRule type="expression" dxfId="6151" priority="566">
      <formula>AV61="X"</formula>
    </cfRule>
    <cfRule type="expression" dxfId="6150" priority="567">
      <formula>AV61="후보"</formula>
    </cfRule>
  </conditionalFormatting>
  <conditionalFormatting sqref="AC61">
    <cfRule type="cellIs" dxfId="6149" priority="563" operator="greaterThan">
      <formula>0.9</formula>
    </cfRule>
    <cfRule type="cellIs" dxfId="6148" priority="564" operator="greaterThan">
      <formula>0.85</formula>
    </cfRule>
  </conditionalFormatting>
  <conditionalFormatting sqref="N61">
    <cfRule type="cellIs" dxfId="6147" priority="561" operator="greaterThan">
      <formula>0.9</formula>
    </cfRule>
    <cfRule type="cellIs" dxfId="6146" priority="562" operator="greaterThan">
      <formula>0.85</formula>
    </cfRule>
  </conditionalFormatting>
  <conditionalFormatting sqref="E61">
    <cfRule type="expression" dxfId="6145" priority="557">
      <formula>AND(IF(OR($Q61=1,$Q61=2),1,0),IF($X61&lt;=20,1,0))</formula>
    </cfRule>
    <cfRule type="expression" dxfId="6144" priority="558">
      <formula>AND(IF($Q61=2,1,0),IF($X61&lt;30,1,0))</formula>
    </cfRule>
    <cfRule type="expression" dxfId="6143" priority="559">
      <formula>AND(IF($Q61=3,1,0),IF($X61&lt;30,1,0))</formula>
    </cfRule>
    <cfRule type="expression" dxfId="6142" priority="560">
      <formula>AND(IF($Q61=3,1,IF($Q61=4,1,0)),IF($F61&lt;=85,1,0))</formula>
    </cfRule>
  </conditionalFormatting>
  <conditionalFormatting sqref="X61">
    <cfRule type="expression" dxfId="6141" priority="553">
      <formula>AND(IF(OR($Q61=1,$Q61=2),1,0),IF($X61&lt;=20,1,0))</formula>
    </cfRule>
    <cfRule type="expression" dxfId="6140" priority="554">
      <formula>AND(IF($Q61=2,1,0),IF($X61&lt;30,1,0))</formula>
    </cfRule>
    <cfRule type="expression" dxfId="6139" priority="555">
      <formula>AND(IF($Q61=3,1,0),IF($X61&lt;30,1,0))</formula>
    </cfRule>
    <cfRule type="expression" dxfId="6138" priority="556">
      <formula>AND(IF($Q61=3,1,IF($Q61=4,1,0)),IF($F61&lt;=85,1,0))</formula>
    </cfRule>
  </conditionalFormatting>
  <conditionalFormatting sqref="AI61">
    <cfRule type="expression" dxfId="6137" priority="549">
      <formula>AND(IF(OR($Q61=1,$Q61=2),1,0),IF($X61&lt;=20,1,0))</formula>
    </cfRule>
    <cfRule type="expression" dxfId="6136" priority="550">
      <formula>AND(IF($Q61=2,1,0),IF($X61&lt;30,1,0))</formula>
    </cfRule>
    <cfRule type="expression" dxfId="6135" priority="551">
      <formula>AND(IF($Q61=3,1,0),IF($X61&lt;30,1,0))</formula>
    </cfRule>
    <cfRule type="expression" dxfId="6134" priority="552">
      <formula>AND(IF($Q61=3,1,IF($Q61=4,1,0)),IF($F61&lt;=85,1,0))</formula>
    </cfRule>
  </conditionalFormatting>
  <conditionalFormatting sqref="AV62">
    <cfRule type="expression" dxfId="6133" priority="547">
      <formula>AV62="X"</formula>
    </cfRule>
    <cfRule type="expression" dxfId="6132" priority="548">
      <formula>AV62="후보"</formula>
    </cfRule>
  </conditionalFormatting>
  <conditionalFormatting sqref="AC62">
    <cfRule type="cellIs" dxfId="6131" priority="544" operator="greaterThan">
      <formula>0.9</formula>
    </cfRule>
    <cfRule type="cellIs" dxfId="6130" priority="545" operator="greaterThan">
      <formula>0.85</formula>
    </cfRule>
  </conditionalFormatting>
  <conditionalFormatting sqref="N62">
    <cfRule type="cellIs" dxfId="6129" priority="542" operator="greaterThan">
      <formula>0.9</formula>
    </cfRule>
    <cfRule type="cellIs" dxfId="6128" priority="543" operator="greaterThan">
      <formula>0.85</formula>
    </cfRule>
  </conditionalFormatting>
  <conditionalFormatting sqref="E62">
    <cfRule type="expression" dxfId="6127" priority="538">
      <formula>AND(IF(OR($Q62=1,$Q62=2),1,0),IF($X62&lt;=20,1,0))</formula>
    </cfRule>
    <cfRule type="expression" dxfId="6126" priority="539">
      <formula>AND(IF($Q62=2,1,0),IF($X62&lt;30,1,0))</formula>
    </cfRule>
    <cfRule type="expression" dxfId="6125" priority="540">
      <formula>AND(IF($Q62=3,1,0),IF($X62&lt;30,1,0))</formula>
    </cfRule>
    <cfRule type="expression" dxfId="6124" priority="541">
      <formula>AND(IF($Q62=3,1,IF($Q62=4,1,0)),IF($F62&lt;=85,1,0))</formula>
    </cfRule>
  </conditionalFormatting>
  <conditionalFormatting sqref="X62">
    <cfRule type="expression" dxfId="6123" priority="534">
      <formula>AND(IF(OR($Q62=1,$Q62=2),1,0),IF($X62&lt;=20,1,0))</formula>
    </cfRule>
    <cfRule type="expression" dxfId="6122" priority="535">
      <formula>AND(IF($Q62=2,1,0),IF($X62&lt;30,1,0))</formula>
    </cfRule>
    <cfRule type="expression" dxfId="6121" priority="536">
      <formula>AND(IF($Q62=3,1,0),IF($X62&lt;30,1,0))</formula>
    </cfRule>
    <cfRule type="expression" dxfId="6120" priority="537">
      <formula>AND(IF($Q62=3,1,IF($Q62=4,1,0)),IF($F62&lt;=85,1,0))</formula>
    </cfRule>
  </conditionalFormatting>
  <conditionalFormatting sqref="AI62">
    <cfRule type="expression" dxfId="6119" priority="530">
      <formula>AND(IF(OR($Q62=1,$Q62=2),1,0),IF($X62&lt;=20,1,0))</formula>
    </cfRule>
    <cfRule type="expression" dxfId="6118" priority="531">
      <formula>AND(IF($Q62=2,1,0),IF($X62&lt;30,1,0))</formula>
    </cfRule>
    <cfRule type="expression" dxfId="6117" priority="532">
      <formula>AND(IF($Q62=3,1,0),IF($X62&lt;30,1,0))</formula>
    </cfRule>
    <cfRule type="expression" dxfId="6116" priority="533">
      <formula>AND(IF($Q62=3,1,IF($Q62=4,1,0)),IF($F62&lt;=85,1,0))</formula>
    </cfRule>
  </conditionalFormatting>
  <conditionalFormatting sqref="AV63">
    <cfRule type="expression" dxfId="6115" priority="528">
      <formula>AV63="X"</formula>
    </cfRule>
    <cfRule type="expression" dxfId="6114" priority="529">
      <formula>AV63="후보"</formula>
    </cfRule>
  </conditionalFormatting>
  <conditionalFormatting sqref="AC63 N63">
    <cfRule type="cellIs" dxfId="6113" priority="525" operator="greaterThan">
      <formula>0.9</formula>
    </cfRule>
    <cfRule type="cellIs" dxfId="6112" priority="526" operator="greaterThan">
      <formula>0.85</formula>
    </cfRule>
  </conditionalFormatting>
  <conditionalFormatting sqref="AV64">
    <cfRule type="expression" dxfId="6111" priority="523">
      <formula>AV64="X"</formula>
    </cfRule>
    <cfRule type="expression" dxfId="6110" priority="524">
      <formula>AV64="후보"</formula>
    </cfRule>
  </conditionalFormatting>
  <conditionalFormatting sqref="AC64">
    <cfRule type="cellIs" dxfId="6109" priority="520" operator="greaterThan">
      <formula>0.9</formula>
    </cfRule>
    <cfRule type="cellIs" dxfId="6108" priority="521" operator="greaterThan">
      <formula>0.85</formula>
    </cfRule>
  </conditionalFormatting>
  <conditionalFormatting sqref="N64">
    <cfRule type="cellIs" dxfId="6107" priority="518" operator="greaterThan">
      <formula>0.9</formula>
    </cfRule>
    <cfRule type="cellIs" dxfId="6106" priority="519" operator="greaterThan">
      <formula>0.85</formula>
    </cfRule>
  </conditionalFormatting>
  <conditionalFormatting sqref="E64">
    <cfRule type="expression" dxfId="6105" priority="514">
      <formula>AND(IF(OR($Q64=1,$Q64=2),1,0),IF($X64&lt;=20,1,0))</formula>
    </cfRule>
    <cfRule type="expression" dxfId="6104" priority="515">
      <formula>AND(IF($Q64=2,1,0),IF($X64&lt;30,1,0))</formula>
    </cfRule>
    <cfRule type="expression" dxfId="6103" priority="516">
      <formula>AND(IF($Q64=3,1,0),IF($X64&lt;30,1,0))</formula>
    </cfRule>
    <cfRule type="expression" dxfId="6102" priority="517">
      <formula>AND(IF($Q64=3,1,IF($Q64=4,1,0)),IF($F64&lt;=85,1,0))</formula>
    </cfRule>
  </conditionalFormatting>
  <conditionalFormatting sqref="X64">
    <cfRule type="expression" dxfId="6101" priority="510">
      <formula>AND(IF(OR($Q64=1,$Q64=2),1,0),IF($X64&lt;=20,1,0))</formula>
    </cfRule>
    <cfRule type="expression" dxfId="6100" priority="511">
      <formula>AND(IF($Q64=2,1,0),IF($X64&lt;30,1,0))</formula>
    </cfRule>
    <cfRule type="expression" dxfId="6099" priority="512">
      <formula>AND(IF($Q64=3,1,0),IF($X64&lt;30,1,0))</formula>
    </cfRule>
    <cfRule type="expression" dxfId="6098" priority="513">
      <formula>AND(IF($Q64=3,1,IF($Q64=4,1,0)),IF($F64&lt;=85,1,0))</formula>
    </cfRule>
  </conditionalFormatting>
  <conditionalFormatting sqref="AI64">
    <cfRule type="expression" dxfId="6097" priority="506">
      <formula>AND(IF(OR($Q64=1,$Q64=2),1,0),IF($X64&lt;=20,1,0))</formula>
    </cfRule>
    <cfRule type="expression" dxfId="6096" priority="507">
      <formula>AND(IF($Q64=2,1,0),IF($X64&lt;30,1,0))</formula>
    </cfRule>
    <cfRule type="expression" dxfId="6095" priority="508">
      <formula>AND(IF($Q64=3,1,0),IF($X64&lt;30,1,0))</formula>
    </cfRule>
    <cfRule type="expression" dxfId="6094" priority="509">
      <formula>AND(IF($Q64=3,1,IF($Q64=4,1,0)),IF($F64&lt;=85,1,0))</formula>
    </cfRule>
  </conditionalFormatting>
  <conditionalFormatting sqref="AV65">
    <cfRule type="expression" dxfId="6093" priority="504">
      <formula>AV65="X"</formula>
    </cfRule>
    <cfRule type="expression" dxfId="6092" priority="505">
      <formula>AV65="후보"</formula>
    </cfRule>
  </conditionalFormatting>
  <conditionalFormatting sqref="AC65">
    <cfRule type="cellIs" dxfId="6091" priority="501" operator="greaterThan">
      <formula>0.9</formula>
    </cfRule>
    <cfRule type="cellIs" dxfId="6090" priority="502" operator="greaterThan">
      <formula>0.85</formula>
    </cfRule>
  </conditionalFormatting>
  <conditionalFormatting sqref="N65">
    <cfRule type="cellIs" dxfId="6089" priority="499" operator="greaterThan">
      <formula>0.9</formula>
    </cfRule>
    <cfRule type="cellIs" dxfId="6088" priority="500" operator="greaterThan">
      <formula>0.85</formula>
    </cfRule>
  </conditionalFormatting>
  <conditionalFormatting sqref="E65">
    <cfRule type="expression" dxfId="6087" priority="495">
      <formula>AND(IF(OR($Q65=1,$Q65=2),1,0),IF($X65&lt;=20,1,0))</formula>
    </cfRule>
    <cfRule type="expression" dxfId="6086" priority="496">
      <formula>AND(IF($Q65=2,1,0),IF($X65&lt;30,1,0))</formula>
    </cfRule>
    <cfRule type="expression" dxfId="6085" priority="497">
      <formula>AND(IF($Q65=3,1,0),IF($X65&lt;30,1,0))</formula>
    </cfRule>
    <cfRule type="expression" dxfId="6084" priority="498">
      <formula>AND(IF($Q65=3,1,IF($Q65=4,1,0)),IF($F65&lt;=85,1,0))</formula>
    </cfRule>
  </conditionalFormatting>
  <conditionalFormatting sqref="X65">
    <cfRule type="expression" dxfId="6083" priority="491">
      <formula>AND(IF(OR($Q65=1,$Q65=2),1,0),IF($X65&lt;=20,1,0))</formula>
    </cfRule>
    <cfRule type="expression" dxfId="6082" priority="492">
      <formula>AND(IF($Q65=2,1,0),IF($X65&lt;30,1,0))</formula>
    </cfRule>
    <cfRule type="expression" dxfId="6081" priority="493">
      <formula>AND(IF($Q65=3,1,0),IF($X65&lt;30,1,0))</formula>
    </cfRule>
    <cfRule type="expression" dxfId="6080" priority="494">
      <formula>AND(IF($Q65=3,1,IF($Q65=4,1,0)),IF($F65&lt;=85,1,0))</formula>
    </cfRule>
  </conditionalFormatting>
  <conditionalFormatting sqref="AI65">
    <cfRule type="expression" dxfId="6079" priority="487">
      <formula>AND(IF(OR($Q65=1,$Q65=2),1,0),IF($X65&lt;=20,1,0))</formula>
    </cfRule>
    <cfRule type="expression" dxfId="6078" priority="488">
      <formula>AND(IF($Q65=2,1,0),IF($X65&lt;30,1,0))</formula>
    </cfRule>
    <cfRule type="expression" dxfId="6077" priority="489">
      <formula>AND(IF($Q65=3,1,0),IF($X65&lt;30,1,0))</formula>
    </cfRule>
    <cfRule type="expression" dxfId="6076" priority="490">
      <formula>AND(IF($Q65=3,1,IF($Q65=4,1,0)),IF($F65&lt;=85,1,0))</formula>
    </cfRule>
  </conditionalFormatting>
  <conditionalFormatting sqref="AV66">
    <cfRule type="expression" dxfId="6075" priority="485">
      <formula>AV66="X"</formula>
    </cfRule>
    <cfRule type="expression" dxfId="6074" priority="486">
      <formula>AV66="후보"</formula>
    </cfRule>
  </conditionalFormatting>
  <conditionalFormatting sqref="AC66">
    <cfRule type="cellIs" dxfId="6073" priority="482" operator="greaterThan">
      <formula>0.9</formula>
    </cfRule>
    <cfRule type="cellIs" dxfId="6072" priority="483" operator="greaterThan">
      <formula>0.85</formula>
    </cfRule>
  </conditionalFormatting>
  <conditionalFormatting sqref="N66">
    <cfRule type="cellIs" dxfId="6071" priority="480" operator="greaterThan">
      <formula>0.9</formula>
    </cfRule>
    <cfRule type="cellIs" dxfId="6070" priority="481" operator="greaterThan">
      <formula>0.85</formula>
    </cfRule>
  </conditionalFormatting>
  <conditionalFormatting sqref="E66">
    <cfRule type="expression" dxfId="6069" priority="476">
      <formula>AND(IF(OR($Q66=1,$Q66=2),1,0),IF($X66&lt;=20,1,0))</formula>
    </cfRule>
    <cfRule type="expression" dxfId="6068" priority="477">
      <formula>AND(IF($Q66=2,1,0),IF($X66&lt;30,1,0))</formula>
    </cfRule>
    <cfRule type="expression" dxfId="6067" priority="478">
      <formula>AND(IF($Q66=3,1,0),IF($X66&lt;30,1,0))</formula>
    </cfRule>
    <cfRule type="expression" dxfId="6066" priority="479">
      <formula>AND(IF($Q66=3,1,IF($Q66=4,1,0)),IF($F66&lt;=85,1,0))</formula>
    </cfRule>
  </conditionalFormatting>
  <conditionalFormatting sqref="X66">
    <cfRule type="expression" dxfId="6065" priority="472">
      <formula>AND(IF(OR($Q66=1,$Q66=2),1,0),IF($X66&lt;=20,1,0))</formula>
    </cfRule>
    <cfRule type="expression" dxfId="6064" priority="473">
      <formula>AND(IF($Q66=2,1,0),IF($X66&lt;30,1,0))</formula>
    </cfRule>
    <cfRule type="expression" dxfId="6063" priority="474">
      <formula>AND(IF($Q66=3,1,0),IF($X66&lt;30,1,0))</formula>
    </cfRule>
    <cfRule type="expression" dxfId="6062" priority="475">
      <formula>AND(IF($Q66=3,1,IF($Q66=4,1,0)),IF($F66&lt;=85,1,0))</formula>
    </cfRule>
  </conditionalFormatting>
  <conditionalFormatting sqref="AI66">
    <cfRule type="expression" dxfId="6061" priority="468">
      <formula>AND(IF(OR($Q66=1,$Q66=2),1,0),IF($X66&lt;=20,1,0))</formula>
    </cfRule>
    <cfRule type="expression" dxfId="6060" priority="469">
      <formula>AND(IF($Q66=2,1,0),IF($X66&lt;30,1,0))</formula>
    </cfRule>
    <cfRule type="expression" dxfId="6059" priority="470">
      <formula>AND(IF($Q66=3,1,0),IF($X66&lt;30,1,0))</formula>
    </cfRule>
    <cfRule type="expression" dxfId="6058" priority="471">
      <formula>AND(IF($Q66=3,1,IF($Q66=4,1,0)),IF($F66&lt;=85,1,0))</formula>
    </cfRule>
  </conditionalFormatting>
  <conditionalFormatting sqref="AV67">
    <cfRule type="expression" dxfId="6057" priority="466">
      <formula>AV67="X"</formula>
    </cfRule>
    <cfRule type="expression" dxfId="6056" priority="467">
      <formula>AV67="후보"</formula>
    </cfRule>
  </conditionalFormatting>
  <conditionalFormatting sqref="AC67">
    <cfRule type="cellIs" dxfId="6055" priority="463" operator="greaterThan">
      <formula>0.9</formula>
    </cfRule>
    <cfRule type="cellIs" dxfId="6054" priority="464" operator="greaterThan">
      <formula>0.85</formula>
    </cfRule>
  </conditionalFormatting>
  <conditionalFormatting sqref="N67">
    <cfRule type="cellIs" dxfId="6053" priority="461" operator="greaterThan">
      <formula>0.9</formula>
    </cfRule>
    <cfRule type="cellIs" dxfId="6052" priority="462" operator="greaterThan">
      <formula>0.85</formula>
    </cfRule>
  </conditionalFormatting>
  <conditionalFormatting sqref="E67">
    <cfRule type="expression" dxfId="6051" priority="457">
      <formula>AND(IF(OR($Q67=1,$Q67=2),1,0),IF($X67&lt;=20,1,0))</formula>
    </cfRule>
    <cfRule type="expression" dxfId="6050" priority="458">
      <formula>AND(IF($Q67=2,1,0),IF($X67&lt;30,1,0))</formula>
    </cfRule>
    <cfRule type="expression" dxfId="6049" priority="459">
      <formula>AND(IF($Q67=3,1,0),IF($X67&lt;30,1,0))</formula>
    </cfRule>
    <cfRule type="expression" dxfId="6048" priority="460">
      <formula>AND(IF($Q67=3,1,IF($Q67=4,1,0)),IF($F67&lt;=85,1,0))</formula>
    </cfRule>
  </conditionalFormatting>
  <conditionalFormatting sqref="X67">
    <cfRule type="expression" dxfId="6047" priority="453">
      <formula>AND(IF(OR($Q67=1,$Q67=2),1,0),IF($X67&lt;=20,1,0))</formula>
    </cfRule>
    <cfRule type="expression" dxfId="6046" priority="454">
      <formula>AND(IF($Q67=2,1,0),IF($X67&lt;30,1,0))</formula>
    </cfRule>
    <cfRule type="expression" dxfId="6045" priority="455">
      <formula>AND(IF($Q67=3,1,0),IF($X67&lt;30,1,0))</formula>
    </cfRule>
    <cfRule type="expression" dxfId="6044" priority="456">
      <formula>AND(IF($Q67=3,1,IF($Q67=4,1,0)),IF($F67&lt;=85,1,0))</formula>
    </cfRule>
  </conditionalFormatting>
  <conditionalFormatting sqref="AI67">
    <cfRule type="expression" dxfId="6043" priority="449">
      <formula>AND(IF(OR($Q67=1,$Q67=2),1,0),IF($X67&lt;=20,1,0))</formula>
    </cfRule>
    <cfRule type="expression" dxfId="6042" priority="450">
      <formula>AND(IF($Q67=2,1,0),IF($X67&lt;30,1,0))</formula>
    </cfRule>
    <cfRule type="expression" dxfId="6041" priority="451">
      <formula>AND(IF($Q67=3,1,0),IF($X67&lt;30,1,0))</formula>
    </cfRule>
    <cfRule type="expression" dxfId="6040" priority="452">
      <formula>AND(IF($Q67=3,1,IF($Q67=4,1,0)),IF($F67&lt;=85,1,0))</formula>
    </cfRule>
  </conditionalFormatting>
  <conditionalFormatting sqref="AV68">
    <cfRule type="expression" dxfId="6039" priority="447">
      <formula>AV68="X"</formula>
    </cfRule>
    <cfRule type="expression" dxfId="6038" priority="448">
      <formula>AV68="후보"</formula>
    </cfRule>
  </conditionalFormatting>
  <conditionalFormatting sqref="AC68 N68">
    <cfRule type="cellIs" dxfId="6037" priority="444" operator="greaterThan">
      <formula>0.9</formula>
    </cfRule>
    <cfRule type="cellIs" dxfId="6036" priority="445" operator="greaterThan">
      <formula>0.85</formula>
    </cfRule>
  </conditionalFormatting>
  <conditionalFormatting sqref="AV69">
    <cfRule type="expression" dxfId="6035" priority="442">
      <formula>AV69="X"</formula>
    </cfRule>
    <cfRule type="expression" dxfId="6034" priority="443">
      <formula>AV69="후보"</formula>
    </cfRule>
  </conditionalFormatting>
  <conditionalFormatting sqref="AC69">
    <cfRule type="cellIs" dxfId="6033" priority="439" operator="greaterThan">
      <formula>0.9</formula>
    </cfRule>
    <cfRule type="cellIs" dxfId="6032" priority="440" operator="greaterThan">
      <formula>0.85</formula>
    </cfRule>
  </conditionalFormatting>
  <conditionalFormatting sqref="N69">
    <cfRule type="cellIs" dxfId="6031" priority="437" operator="greaterThan">
      <formula>0.9</formula>
    </cfRule>
    <cfRule type="cellIs" dxfId="6030" priority="438" operator="greaterThan">
      <formula>0.85</formula>
    </cfRule>
  </conditionalFormatting>
  <conditionalFormatting sqref="E69">
    <cfRule type="expression" dxfId="6029" priority="433">
      <formula>AND(IF(OR($Q69=1,$Q69=2),1,0),IF($X69&lt;=20,1,0))</formula>
    </cfRule>
    <cfRule type="expression" dxfId="6028" priority="434">
      <formula>AND(IF($Q69=2,1,0),IF($X69&lt;30,1,0))</formula>
    </cfRule>
    <cfRule type="expression" dxfId="6027" priority="435">
      <formula>AND(IF($Q69=3,1,0),IF($X69&lt;30,1,0))</formula>
    </cfRule>
    <cfRule type="expression" dxfId="6026" priority="436">
      <formula>AND(IF($Q69=3,1,IF($Q69=4,1,0)),IF($F69&lt;=85,1,0))</formula>
    </cfRule>
  </conditionalFormatting>
  <conditionalFormatting sqref="X69">
    <cfRule type="expression" dxfId="6025" priority="429">
      <formula>AND(IF(OR($Q69=1,$Q69=2),1,0),IF($X69&lt;=20,1,0))</formula>
    </cfRule>
    <cfRule type="expression" dxfId="6024" priority="430">
      <formula>AND(IF($Q69=2,1,0),IF($X69&lt;30,1,0))</formula>
    </cfRule>
    <cfRule type="expression" dxfId="6023" priority="431">
      <formula>AND(IF($Q69=3,1,0),IF($X69&lt;30,1,0))</formula>
    </cfRule>
    <cfRule type="expression" dxfId="6022" priority="432">
      <formula>AND(IF($Q69=3,1,IF($Q69=4,1,0)),IF($F69&lt;=85,1,0))</formula>
    </cfRule>
  </conditionalFormatting>
  <conditionalFormatting sqref="AI69">
    <cfRule type="expression" dxfId="6021" priority="425">
      <formula>AND(IF(OR($Q69=1,$Q69=2),1,0),IF($X69&lt;=20,1,0))</formula>
    </cfRule>
    <cfRule type="expression" dxfId="6020" priority="426">
      <formula>AND(IF($Q69=2,1,0),IF($X69&lt;30,1,0))</formula>
    </cfRule>
    <cfRule type="expression" dxfId="6019" priority="427">
      <formula>AND(IF($Q69=3,1,0),IF($X69&lt;30,1,0))</formula>
    </cfRule>
    <cfRule type="expression" dxfId="6018" priority="428">
      <formula>AND(IF($Q69=3,1,IF($Q69=4,1,0)),IF($F69&lt;=85,1,0))</formula>
    </cfRule>
  </conditionalFormatting>
  <conditionalFormatting sqref="AV70">
    <cfRule type="expression" dxfId="6017" priority="423">
      <formula>AV70="X"</formula>
    </cfRule>
    <cfRule type="expression" dxfId="6016" priority="424">
      <formula>AV70="후보"</formula>
    </cfRule>
  </conditionalFormatting>
  <conditionalFormatting sqref="AC70">
    <cfRule type="cellIs" dxfId="6015" priority="420" operator="greaterThan">
      <formula>0.9</formula>
    </cfRule>
    <cfRule type="cellIs" dxfId="6014" priority="421" operator="greaterThan">
      <formula>0.85</formula>
    </cfRule>
  </conditionalFormatting>
  <conditionalFormatting sqref="N70">
    <cfRule type="cellIs" dxfId="6013" priority="418" operator="greaterThan">
      <formula>0.9</formula>
    </cfRule>
    <cfRule type="cellIs" dxfId="6012" priority="419" operator="greaterThan">
      <formula>0.85</formula>
    </cfRule>
  </conditionalFormatting>
  <conditionalFormatting sqref="E70">
    <cfRule type="expression" dxfId="6011" priority="414">
      <formula>AND(IF(OR($Q70=1,$Q70=2),1,0),IF($X70&lt;=20,1,0))</formula>
    </cfRule>
    <cfRule type="expression" dxfId="6010" priority="415">
      <formula>AND(IF($Q70=2,1,0),IF($X70&lt;30,1,0))</formula>
    </cfRule>
    <cfRule type="expression" dxfId="6009" priority="416">
      <formula>AND(IF($Q70=3,1,0),IF($X70&lt;30,1,0))</formula>
    </cfRule>
    <cfRule type="expression" dxfId="6008" priority="417">
      <formula>AND(IF($Q70=3,1,IF($Q70=4,1,0)),IF($F70&lt;=85,1,0))</formula>
    </cfRule>
  </conditionalFormatting>
  <conditionalFormatting sqref="X70">
    <cfRule type="expression" dxfId="6007" priority="410">
      <formula>AND(IF(OR($Q70=1,$Q70=2),1,0),IF($X70&lt;=20,1,0))</formula>
    </cfRule>
    <cfRule type="expression" dxfId="6006" priority="411">
      <formula>AND(IF($Q70=2,1,0),IF($X70&lt;30,1,0))</formula>
    </cfRule>
    <cfRule type="expression" dxfId="6005" priority="412">
      <formula>AND(IF($Q70=3,1,0),IF($X70&lt;30,1,0))</formula>
    </cfRule>
    <cfRule type="expression" dxfId="6004" priority="413">
      <formula>AND(IF($Q70=3,1,IF($Q70=4,1,0)),IF($F70&lt;=85,1,0))</formula>
    </cfRule>
  </conditionalFormatting>
  <conditionalFormatting sqref="AI70">
    <cfRule type="expression" dxfId="6003" priority="406">
      <formula>AND(IF(OR($Q70=1,$Q70=2),1,0),IF($X70&lt;=20,1,0))</formula>
    </cfRule>
    <cfRule type="expression" dxfId="6002" priority="407">
      <formula>AND(IF($Q70=2,1,0),IF($X70&lt;30,1,0))</formula>
    </cfRule>
    <cfRule type="expression" dxfId="6001" priority="408">
      <formula>AND(IF($Q70=3,1,0),IF($X70&lt;30,1,0))</formula>
    </cfRule>
    <cfRule type="expression" dxfId="6000" priority="409">
      <formula>AND(IF($Q70=3,1,IF($Q70=4,1,0)),IF($F70&lt;=85,1,0))</formula>
    </cfRule>
  </conditionalFormatting>
  <conditionalFormatting sqref="AV71">
    <cfRule type="expression" dxfId="5999" priority="404">
      <formula>AV71="X"</formula>
    </cfRule>
    <cfRule type="expression" dxfId="5998" priority="405">
      <formula>AV71="후보"</formula>
    </cfRule>
  </conditionalFormatting>
  <conditionalFormatting sqref="AC71">
    <cfRule type="cellIs" dxfId="5997" priority="401" operator="greaterThan">
      <formula>0.9</formula>
    </cfRule>
    <cfRule type="cellIs" dxfId="5996" priority="402" operator="greaterThan">
      <formula>0.85</formula>
    </cfRule>
  </conditionalFormatting>
  <conditionalFormatting sqref="N71">
    <cfRule type="cellIs" dxfId="5995" priority="399" operator="greaterThan">
      <formula>0.9</formula>
    </cfRule>
    <cfRule type="cellIs" dxfId="5994" priority="400" operator="greaterThan">
      <formula>0.85</formula>
    </cfRule>
  </conditionalFormatting>
  <conditionalFormatting sqref="E71">
    <cfRule type="expression" dxfId="5993" priority="395">
      <formula>AND(IF(OR($Q71=1,$Q71=2),1,0),IF($X71&lt;=20,1,0))</formula>
    </cfRule>
    <cfRule type="expression" dxfId="5992" priority="396">
      <formula>AND(IF($Q71=2,1,0),IF($X71&lt;30,1,0))</formula>
    </cfRule>
    <cfRule type="expression" dxfId="5991" priority="397">
      <formula>AND(IF($Q71=3,1,0),IF($X71&lt;30,1,0))</formula>
    </cfRule>
    <cfRule type="expression" dxfId="5990" priority="398">
      <formula>AND(IF($Q71=3,1,IF($Q71=4,1,0)),IF($F71&lt;=85,1,0))</formula>
    </cfRule>
  </conditionalFormatting>
  <conditionalFormatting sqref="X71">
    <cfRule type="expression" dxfId="5989" priority="391">
      <formula>AND(IF(OR($Q71=1,$Q71=2),1,0),IF($X71&lt;=20,1,0))</formula>
    </cfRule>
    <cfRule type="expression" dxfId="5988" priority="392">
      <formula>AND(IF($Q71=2,1,0),IF($X71&lt;30,1,0))</formula>
    </cfRule>
    <cfRule type="expression" dxfId="5987" priority="393">
      <formula>AND(IF($Q71=3,1,0),IF($X71&lt;30,1,0))</formula>
    </cfRule>
    <cfRule type="expression" dxfId="5986" priority="394">
      <formula>AND(IF($Q71=3,1,IF($Q71=4,1,0)),IF($F71&lt;=85,1,0))</formula>
    </cfRule>
  </conditionalFormatting>
  <conditionalFormatting sqref="AI71">
    <cfRule type="expression" dxfId="5985" priority="387">
      <formula>AND(IF(OR($Q71=1,$Q71=2),1,0),IF($X71&lt;=20,1,0))</formula>
    </cfRule>
    <cfRule type="expression" dxfId="5984" priority="388">
      <formula>AND(IF($Q71=2,1,0),IF($X71&lt;30,1,0))</formula>
    </cfRule>
    <cfRule type="expression" dxfId="5983" priority="389">
      <formula>AND(IF($Q71=3,1,0),IF($X71&lt;30,1,0))</formula>
    </cfRule>
    <cfRule type="expression" dxfId="5982" priority="390">
      <formula>AND(IF($Q71=3,1,IF($Q71=4,1,0)),IF($F71&lt;=85,1,0))</formula>
    </cfRule>
  </conditionalFormatting>
  <conditionalFormatting sqref="AV72">
    <cfRule type="expression" dxfId="5981" priority="385">
      <formula>AV72="X"</formula>
    </cfRule>
    <cfRule type="expression" dxfId="5980" priority="386">
      <formula>AV72="후보"</formula>
    </cfRule>
  </conditionalFormatting>
  <conditionalFormatting sqref="AC72 N72">
    <cfRule type="cellIs" dxfId="5979" priority="382" operator="greaterThan">
      <formula>0.9</formula>
    </cfRule>
    <cfRule type="cellIs" dxfId="5978" priority="383" operator="greaterThan">
      <formula>0.85</formula>
    </cfRule>
  </conditionalFormatting>
  <conditionalFormatting sqref="AV73">
    <cfRule type="expression" dxfId="5977" priority="380">
      <formula>AV73="X"</formula>
    </cfRule>
    <cfRule type="expression" dxfId="5976" priority="381">
      <formula>AV73="후보"</formula>
    </cfRule>
  </conditionalFormatting>
  <conditionalFormatting sqref="AC73">
    <cfRule type="cellIs" dxfId="5975" priority="377" operator="greaterThan">
      <formula>0.9</formula>
    </cfRule>
    <cfRule type="cellIs" dxfId="5974" priority="378" operator="greaterThan">
      <formula>0.85</formula>
    </cfRule>
  </conditionalFormatting>
  <conditionalFormatting sqref="N73">
    <cfRule type="cellIs" dxfId="5973" priority="375" operator="greaterThan">
      <formula>0.9</formula>
    </cfRule>
    <cfRule type="cellIs" dxfId="5972" priority="376" operator="greaterThan">
      <formula>0.85</formula>
    </cfRule>
  </conditionalFormatting>
  <conditionalFormatting sqref="E73">
    <cfRule type="expression" dxfId="5971" priority="371">
      <formula>AND(IF(OR($Q73=1,$Q73=2),1,0),IF($X73&lt;=20,1,0))</formula>
    </cfRule>
    <cfRule type="expression" dxfId="5970" priority="372">
      <formula>AND(IF($Q73=2,1,0),IF($X73&lt;30,1,0))</formula>
    </cfRule>
    <cfRule type="expression" dxfId="5969" priority="373">
      <formula>AND(IF($Q73=3,1,0),IF($X73&lt;30,1,0))</formula>
    </cfRule>
    <cfRule type="expression" dxfId="5968" priority="374">
      <formula>AND(IF($Q73=3,1,IF($Q73=4,1,0)),IF($F73&lt;=85,1,0))</formula>
    </cfRule>
  </conditionalFormatting>
  <conditionalFormatting sqref="X73">
    <cfRule type="expression" dxfId="5967" priority="367">
      <formula>AND(IF(OR($Q73=1,$Q73=2),1,0),IF($X73&lt;=20,1,0))</formula>
    </cfRule>
    <cfRule type="expression" dxfId="5966" priority="368">
      <formula>AND(IF($Q73=2,1,0),IF($X73&lt;30,1,0))</formula>
    </cfRule>
    <cfRule type="expression" dxfId="5965" priority="369">
      <formula>AND(IF($Q73=3,1,0),IF($X73&lt;30,1,0))</formula>
    </cfRule>
    <cfRule type="expression" dxfId="5964" priority="370">
      <formula>AND(IF($Q73=3,1,IF($Q73=4,1,0)),IF($F73&lt;=85,1,0))</formula>
    </cfRule>
  </conditionalFormatting>
  <conditionalFormatting sqref="AI73">
    <cfRule type="expression" dxfId="5963" priority="363">
      <formula>AND(IF(OR($Q73=1,$Q73=2),1,0),IF($X73&lt;=20,1,0))</formula>
    </cfRule>
    <cfRule type="expression" dxfId="5962" priority="364">
      <formula>AND(IF($Q73=2,1,0),IF($X73&lt;30,1,0))</formula>
    </cfRule>
    <cfRule type="expression" dxfId="5961" priority="365">
      <formula>AND(IF($Q73=3,1,0),IF($X73&lt;30,1,0))</formula>
    </cfRule>
    <cfRule type="expression" dxfId="5960" priority="366">
      <formula>AND(IF($Q73=3,1,IF($Q73=4,1,0)),IF($F73&lt;=85,1,0))</formula>
    </cfRule>
  </conditionalFormatting>
  <conditionalFormatting sqref="AV74">
    <cfRule type="expression" dxfId="5959" priority="361">
      <formula>AV74="X"</formula>
    </cfRule>
    <cfRule type="expression" dxfId="5958" priority="362">
      <formula>AV74="후보"</formula>
    </cfRule>
  </conditionalFormatting>
  <conditionalFormatting sqref="AC74">
    <cfRule type="cellIs" dxfId="5957" priority="358" operator="greaterThan">
      <formula>0.9</formula>
    </cfRule>
    <cfRule type="cellIs" dxfId="5956" priority="359" operator="greaterThan">
      <formula>0.85</formula>
    </cfRule>
  </conditionalFormatting>
  <conditionalFormatting sqref="N74">
    <cfRule type="cellIs" dxfId="5955" priority="356" operator="greaterThan">
      <formula>0.9</formula>
    </cfRule>
    <cfRule type="cellIs" dxfId="5954" priority="357" operator="greaterThan">
      <formula>0.85</formula>
    </cfRule>
  </conditionalFormatting>
  <conditionalFormatting sqref="E74">
    <cfRule type="expression" dxfId="5953" priority="352">
      <formula>AND(IF(OR($Q74=1,$Q74=2),1,0),IF($X74&lt;=20,1,0))</formula>
    </cfRule>
    <cfRule type="expression" dxfId="5952" priority="353">
      <formula>AND(IF($Q74=2,1,0),IF($X74&lt;30,1,0))</formula>
    </cfRule>
    <cfRule type="expression" dxfId="5951" priority="354">
      <formula>AND(IF($Q74=3,1,0),IF($X74&lt;30,1,0))</formula>
    </cfRule>
    <cfRule type="expression" dxfId="5950" priority="355">
      <formula>AND(IF($Q74=3,1,IF($Q74=4,1,0)),IF($F74&lt;=85,1,0))</formula>
    </cfRule>
  </conditionalFormatting>
  <conditionalFormatting sqref="X74">
    <cfRule type="expression" dxfId="5949" priority="348">
      <formula>AND(IF(OR($Q74=1,$Q74=2),1,0),IF($X74&lt;=20,1,0))</formula>
    </cfRule>
    <cfRule type="expression" dxfId="5948" priority="349">
      <formula>AND(IF($Q74=2,1,0),IF($X74&lt;30,1,0))</formula>
    </cfRule>
    <cfRule type="expression" dxfId="5947" priority="350">
      <formula>AND(IF($Q74=3,1,0),IF($X74&lt;30,1,0))</formula>
    </cfRule>
    <cfRule type="expression" dxfId="5946" priority="351">
      <formula>AND(IF($Q74=3,1,IF($Q74=4,1,0)),IF($F74&lt;=85,1,0))</formula>
    </cfRule>
  </conditionalFormatting>
  <conditionalFormatting sqref="AI74">
    <cfRule type="expression" dxfId="5945" priority="344">
      <formula>AND(IF(OR($Q74=1,$Q74=2),1,0),IF($X74&lt;=20,1,0))</formula>
    </cfRule>
    <cfRule type="expression" dxfId="5944" priority="345">
      <formula>AND(IF($Q74=2,1,0),IF($X74&lt;30,1,0))</formula>
    </cfRule>
    <cfRule type="expression" dxfId="5943" priority="346">
      <formula>AND(IF($Q74=3,1,0),IF($X74&lt;30,1,0))</formula>
    </cfRule>
    <cfRule type="expression" dxfId="5942" priority="347">
      <formula>AND(IF($Q74=3,1,IF($Q74=4,1,0)),IF($F74&lt;=85,1,0))</formula>
    </cfRule>
  </conditionalFormatting>
  <conditionalFormatting sqref="AV75">
    <cfRule type="expression" dxfId="5941" priority="342">
      <formula>AV75="X"</formula>
    </cfRule>
    <cfRule type="expression" dxfId="5940" priority="343">
      <formula>AV75="후보"</formula>
    </cfRule>
  </conditionalFormatting>
  <conditionalFormatting sqref="AC75">
    <cfRule type="cellIs" dxfId="5939" priority="339" operator="greaterThan">
      <formula>0.9</formula>
    </cfRule>
    <cfRule type="cellIs" dxfId="5938" priority="340" operator="greaterThan">
      <formula>0.85</formula>
    </cfRule>
  </conditionalFormatting>
  <conditionalFormatting sqref="N75">
    <cfRule type="cellIs" dxfId="5937" priority="337" operator="greaterThan">
      <formula>0.9</formula>
    </cfRule>
    <cfRule type="cellIs" dxfId="5936" priority="338" operator="greaterThan">
      <formula>0.85</formula>
    </cfRule>
  </conditionalFormatting>
  <conditionalFormatting sqref="E75">
    <cfRule type="expression" dxfId="5935" priority="333">
      <formula>AND(IF(OR($Q75=1,$Q75=2),1,0),IF($X75&lt;=20,1,0))</formula>
    </cfRule>
    <cfRule type="expression" dxfId="5934" priority="334">
      <formula>AND(IF($Q75=2,1,0),IF($X75&lt;30,1,0))</formula>
    </cfRule>
    <cfRule type="expression" dxfId="5933" priority="335">
      <formula>AND(IF($Q75=3,1,0),IF($X75&lt;30,1,0))</formula>
    </cfRule>
    <cfRule type="expression" dxfId="5932" priority="336">
      <formula>AND(IF($Q75=3,1,IF($Q75=4,1,0)),IF($F75&lt;=85,1,0))</formula>
    </cfRule>
  </conditionalFormatting>
  <conditionalFormatting sqref="X75">
    <cfRule type="expression" dxfId="5931" priority="329">
      <formula>AND(IF(OR($Q75=1,$Q75=2),1,0),IF($X75&lt;=20,1,0))</formula>
    </cfRule>
    <cfRule type="expression" dxfId="5930" priority="330">
      <formula>AND(IF($Q75=2,1,0),IF($X75&lt;30,1,0))</formula>
    </cfRule>
    <cfRule type="expression" dxfId="5929" priority="331">
      <formula>AND(IF($Q75=3,1,0),IF($X75&lt;30,1,0))</formula>
    </cfRule>
    <cfRule type="expression" dxfId="5928" priority="332">
      <formula>AND(IF($Q75=3,1,IF($Q75=4,1,0)),IF($F75&lt;=85,1,0))</formula>
    </cfRule>
  </conditionalFormatting>
  <conditionalFormatting sqref="AI75">
    <cfRule type="expression" dxfId="5927" priority="325">
      <formula>AND(IF(OR($Q75=1,$Q75=2),1,0),IF($X75&lt;=20,1,0))</formula>
    </cfRule>
    <cfRule type="expression" dxfId="5926" priority="326">
      <formula>AND(IF($Q75=2,1,0),IF($X75&lt;30,1,0))</formula>
    </cfRule>
    <cfRule type="expression" dxfId="5925" priority="327">
      <formula>AND(IF($Q75=3,1,0),IF($X75&lt;30,1,0))</formula>
    </cfRule>
    <cfRule type="expression" dxfId="5924" priority="328">
      <formula>AND(IF($Q75=3,1,IF($Q75=4,1,0)),IF($F75&lt;=85,1,0))</formula>
    </cfRule>
  </conditionalFormatting>
  <conditionalFormatting sqref="AV76">
    <cfRule type="expression" dxfId="5923" priority="323">
      <formula>AV76="X"</formula>
    </cfRule>
    <cfRule type="expression" dxfId="5922" priority="324">
      <formula>AV76="후보"</formula>
    </cfRule>
  </conditionalFormatting>
  <conditionalFormatting sqref="AC76 N76">
    <cfRule type="cellIs" dxfId="5921" priority="320" operator="greaterThan">
      <formula>0.9</formula>
    </cfRule>
    <cfRule type="cellIs" dxfId="5920" priority="321" operator="greaterThan">
      <formula>0.85</formula>
    </cfRule>
  </conditionalFormatting>
  <conditionalFormatting sqref="AV77">
    <cfRule type="expression" dxfId="5919" priority="318">
      <formula>AV77="X"</formula>
    </cfRule>
    <cfRule type="expression" dxfId="5918" priority="319">
      <formula>AV77="후보"</formula>
    </cfRule>
  </conditionalFormatting>
  <conditionalFormatting sqref="AC77">
    <cfRule type="cellIs" dxfId="5917" priority="315" operator="greaterThan">
      <formula>0.9</formula>
    </cfRule>
    <cfRule type="cellIs" dxfId="5916" priority="316" operator="greaterThan">
      <formula>0.85</formula>
    </cfRule>
  </conditionalFormatting>
  <conditionalFormatting sqref="N77">
    <cfRule type="cellIs" dxfId="5915" priority="313" operator="greaterThan">
      <formula>0.9</formula>
    </cfRule>
    <cfRule type="cellIs" dxfId="5914" priority="314" operator="greaterThan">
      <formula>0.85</formula>
    </cfRule>
  </conditionalFormatting>
  <conditionalFormatting sqref="E77">
    <cfRule type="expression" dxfId="5913" priority="309">
      <formula>AND(IF(OR($Q77=1,$Q77=2),1,0),IF($X77&lt;=20,1,0))</formula>
    </cfRule>
    <cfRule type="expression" dxfId="5912" priority="310">
      <formula>AND(IF($Q77=2,1,0),IF($X77&lt;30,1,0))</formula>
    </cfRule>
    <cfRule type="expression" dxfId="5911" priority="311">
      <formula>AND(IF($Q77=3,1,0),IF($X77&lt;30,1,0))</formula>
    </cfRule>
    <cfRule type="expression" dxfId="5910" priority="312">
      <formula>AND(IF($Q77=3,1,IF($Q77=4,1,0)),IF($F77&lt;=85,1,0))</formula>
    </cfRule>
  </conditionalFormatting>
  <conditionalFormatting sqref="X77">
    <cfRule type="expression" dxfId="5909" priority="305">
      <formula>AND(IF(OR($Q77=1,$Q77=2),1,0),IF($X77&lt;=20,1,0))</formula>
    </cfRule>
    <cfRule type="expression" dxfId="5908" priority="306">
      <formula>AND(IF($Q77=2,1,0),IF($X77&lt;30,1,0))</formula>
    </cfRule>
    <cfRule type="expression" dxfId="5907" priority="307">
      <formula>AND(IF($Q77=3,1,0),IF($X77&lt;30,1,0))</formula>
    </cfRule>
    <cfRule type="expression" dxfId="5906" priority="308">
      <formula>AND(IF($Q77=3,1,IF($Q77=4,1,0)),IF($F77&lt;=85,1,0))</formula>
    </cfRule>
  </conditionalFormatting>
  <conditionalFormatting sqref="AI77">
    <cfRule type="expression" dxfId="5905" priority="301">
      <formula>AND(IF(OR($Q77=1,$Q77=2),1,0),IF($X77&lt;=20,1,0))</formula>
    </cfRule>
    <cfRule type="expression" dxfId="5904" priority="302">
      <formula>AND(IF($Q77=2,1,0),IF($X77&lt;30,1,0))</formula>
    </cfRule>
    <cfRule type="expression" dxfId="5903" priority="303">
      <formula>AND(IF($Q77=3,1,0),IF($X77&lt;30,1,0))</formula>
    </cfRule>
    <cfRule type="expression" dxfId="5902" priority="304">
      <formula>AND(IF($Q77=3,1,IF($Q77=4,1,0)),IF($F77&lt;=85,1,0))</formula>
    </cfRule>
  </conditionalFormatting>
  <conditionalFormatting sqref="AV78">
    <cfRule type="expression" dxfId="5901" priority="299">
      <formula>AV78="X"</formula>
    </cfRule>
    <cfRule type="expression" dxfId="5900" priority="300">
      <formula>AV78="후보"</formula>
    </cfRule>
  </conditionalFormatting>
  <conditionalFormatting sqref="AC78">
    <cfRule type="cellIs" dxfId="5899" priority="296" operator="greaterThan">
      <formula>0.9</formula>
    </cfRule>
    <cfRule type="cellIs" dxfId="5898" priority="297" operator="greaterThan">
      <formula>0.85</formula>
    </cfRule>
  </conditionalFormatting>
  <conditionalFormatting sqref="N78">
    <cfRule type="cellIs" dxfId="5897" priority="294" operator="greaterThan">
      <formula>0.9</formula>
    </cfRule>
    <cfRule type="cellIs" dxfId="5896" priority="295" operator="greaterThan">
      <formula>0.85</formula>
    </cfRule>
  </conditionalFormatting>
  <conditionalFormatting sqref="E78">
    <cfRule type="expression" dxfId="5895" priority="290">
      <formula>AND(IF(OR($Q78=1,$Q78=2),1,0),IF($X78&lt;=20,1,0))</formula>
    </cfRule>
    <cfRule type="expression" dxfId="5894" priority="291">
      <formula>AND(IF($Q78=2,1,0),IF($X78&lt;30,1,0))</formula>
    </cfRule>
    <cfRule type="expression" dxfId="5893" priority="292">
      <formula>AND(IF($Q78=3,1,0),IF($X78&lt;30,1,0))</formula>
    </cfRule>
    <cfRule type="expression" dxfId="5892" priority="293">
      <formula>AND(IF($Q78=3,1,IF($Q78=4,1,0)),IF($F78&lt;=85,1,0))</formula>
    </cfRule>
  </conditionalFormatting>
  <conditionalFormatting sqref="X78">
    <cfRule type="expression" dxfId="5891" priority="286">
      <formula>AND(IF(OR($Q78=1,$Q78=2),1,0),IF($X78&lt;=20,1,0))</formula>
    </cfRule>
    <cfRule type="expression" dxfId="5890" priority="287">
      <formula>AND(IF($Q78=2,1,0),IF($X78&lt;30,1,0))</formula>
    </cfRule>
    <cfRule type="expression" dxfId="5889" priority="288">
      <formula>AND(IF($Q78=3,1,0),IF($X78&lt;30,1,0))</formula>
    </cfRule>
    <cfRule type="expression" dxfId="5888" priority="289">
      <formula>AND(IF($Q78=3,1,IF($Q78=4,1,0)),IF($F78&lt;=85,1,0))</formula>
    </cfRule>
  </conditionalFormatting>
  <conditionalFormatting sqref="AI78">
    <cfRule type="expression" dxfId="5887" priority="282">
      <formula>AND(IF(OR($Q78=1,$Q78=2),1,0),IF($X78&lt;=20,1,0))</formula>
    </cfRule>
    <cfRule type="expression" dxfId="5886" priority="283">
      <formula>AND(IF($Q78=2,1,0),IF($X78&lt;30,1,0))</formula>
    </cfRule>
    <cfRule type="expression" dxfId="5885" priority="284">
      <formula>AND(IF($Q78=3,1,0),IF($X78&lt;30,1,0))</formula>
    </cfRule>
    <cfRule type="expression" dxfId="5884" priority="285">
      <formula>AND(IF($Q78=3,1,IF($Q78=4,1,0)),IF($F78&lt;=85,1,0))</formula>
    </cfRule>
  </conditionalFormatting>
  <conditionalFormatting sqref="AV79">
    <cfRule type="expression" dxfId="5883" priority="280">
      <formula>AV79="X"</formula>
    </cfRule>
    <cfRule type="expression" dxfId="5882" priority="281">
      <formula>AV79="후보"</formula>
    </cfRule>
  </conditionalFormatting>
  <conditionalFormatting sqref="AC79">
    <cfRule type="cellIs" dxfId="5881" priority="277" operator="greaterThan">
      <formula>0.9</formula>
    </cfRule>
    <cfRule type="cellIs" dxfId="5880" priority="278" operator="greaterThan">
      <formula>0.85</formula>
    </cfRule>
  </conditionalFormatting>
  <conditionalFormatting sqref="N79">
    <cfRule type="cellIs" dxfId="5879" priority="275" operator="greaterThan">
      <formula>0.9</formula>
    </cfRule>
    <cfRule type="cellIs" dxfId="5878" priority="276" operator="greaterThan">
      <formula>0.85</formula>
    </cfRule>
  </conditionalFormatting>
  <conditionalFormatting sqref="E79">
    <cfRule type="expression" dxfId="5877" priority="271">
      <formula>AND(IF(OR($Q79=1,$Q79=2),1,0),IF($X79&lt;=20,1,0))</formula>
    </cfRule>
    <cfRule type="expression" dxfId="5876" priority="272">
      <formula>AND(IF($Q79=2,1,0),IF($X79&lt;30,1,0))</formula>
    </cfRule>
    <cfRule type="expression" dxfId="5875" priority="273">
      <formula>AND(IF($Q79=3,1,0),IF($X79&lt;30,1,0))</formula>
    </cfRule>
    <cfRule type="expression" dxfId="5874" priority="274">
      <formula>AND(IF($Q79=3,1,IF($Q79=4,1,0)),IF($F79&lt;=85,1,0))</formula>
    </cfRule>
  </conditionalFormatting>
  <conditionalFormatting sqref="X79">
    <cfRule type="expression" dxfId="5873" priority="267">
      <formula>AND(IF(OR($Q79=1,$Q79=2),1,0),IF($X79&lt;=20,1,0))</formula>
    </cfRule>
    <cfRule type="expression" dxfId="5872" priority="268">
      <formula>AND(IF($Q79=2,1,0),IF($X79&lt;30,1,0))</formula>
    </cfRule>
    <cfRule type="expression" dxfId="5871" priority="269">
      <formula>AND(IF($Q79=3,1,0),IF($X79&lt;30,1,0))</formula>
    </cfRule>
    <cfRule type="expression" dxfId="5870" priority="270">
      <formula>AND(IF($Q79=3,1,IF($Q79=4,1,0)),IF($F79&lt;=85,1,0))</formula>
    </cfRule>
  </conditionalFormatting>
  <conditionalFormatting sqref="AI79">
    <cfRule type="expression" dxfId="5869" priority="263">
      <formula>AND(IF(OR($Q79=1,$Q79=2),1,0),IF($X79&lt;=20,1,0))</formula>
    </cfRule>
    <cfRule type="expression" dxfId="5868" priority="264">
      <formula>AND(IF($Q79=2,1,0),IF($X79&lt;30,1,0))</formula>
    </cfRule>
    <cfRule type="expression" dxfId="5867" priority="265">
      <formula>AND(IF($Q79=3,1,0),IF($X79&lt;30,1,0))</formula>
    </cfRule>
    <cfRule type="expression" dxfId="5866" priority="266">
      <formula>AND(IF($Q79=3,1,IF($Q79=4,1,0)),IF($F79&lt;=85,1,0))</formula>
    </cfRule>
  </conditionalFormatting>
  <conditionalFormatting sqref="AV80">
    <cfRule type="expression" dxfId="5865" priority="261">
      <formula>AV80="X"</formula>
    </cfRule>
    <cfRule type="expression" dxfId="5864" priority="262">
      <formula>AV80="후보"</formula>
    </cfRule>
  </conditionalFormatting>
  <conditionalFormatting sqref="AC80">
    <cfRule type="cellIs" dxfId="5863" priority="258" operator="greaterThan">
      <formula>0.9</formula>
    </cfRule>
    <cfRule type="cellIs" dxfId="5862" priority="259" operator="greaterThan">
      <formula>0.85</formula>
    </cfRule>
  </conditionalFormatting>
  <conditionalFormatting sqref="N80">
    <cfRule type="cellIs" dxfId="5861" priority="256" operator="greaterThan">
      <formula>0.9</formula>
    </cfRule>
    <cfRule type="cellIs" dxfId="5860" priority="257" operator="greaterThan">
      <formula>0.85</formula>
    </cfRule>
  </conditionalFormatting>
  <conditionalFormatting sqref="E80">
    <cfRule type="expression" dxfId="5859" priority="252">
      <formula>AND(IF(OR($Q80=1,$Q80=2),1,0),IF($X80&lt;=20,1,0))</formula>
    </cfRule>
    <cfRule type="expression" dxfId="5858" priority="253">
      <formula>AND(IF($Q80=2,1,0),IF($X80&lt;30,1,0))</formula>
    </cfRule>
    <cfRule type="expression" dxfId="5857" priority="254">
      <formula>AND(IF($Q80=3,1,0),IF($X80&lt;30,1,0))</formula>
    </cfRule>
    <cfRule type="expression" dxfId="5856" priority="255">
      <formula>AND(IF($Q80=3,1,IF($Q80=4,1,0)),IF($F80&lt;=85,1,0))</formula>
    </cfRule>
  </conditionalFormatting>
  <conditionalFormatting sqref="X80">
    <cfRule type="expression" dxfId="5855" priority="248">
      <formula>AND(IF(OR($Q80=1,$Q80=2),1,0),IF($X80&lt;=20,1,0))</formula>
    </cfRule>
    <cfRule type="expression" dxfId="5854" priority="249">
      <formula>AND(IF($Q80=2,1,0),IF($X80&lt;30,1,0))</formula>
    </cfRule>
    <cfRule type="expression" dxfId="5853" priority="250">
      <formula>AND(IF($Q80=3,1,0),IF($X80&lt;30,1,0))</formula>
    </cfRule>
    <cfRule type="expression" dxfId="5852" priority="251">
      <formula>AND(IF($Q80=3,1,IF($Q80=4,1,0)),IF($F80&lt;=85,1,0))</formula>
    </cfRule>
  </conditionalFormatting>
  <conditionalFormatting sqref="AI80">
    <cfRule type="expression" dxfId="5851" priority="244">
      <formula>AND(IF(OR($Q80=1,$Q80=2),1,0),IF($X80&lt;=20,1,0))</formula>
    </cfRule>
    <cfRule type="expression" dxfId="5850" priority="245">
      <formula>AND(IF($Q80=2,1,0),IF($X80&lt;30,1,0))</formula>
    </cfRule>
    <cfRule type="expression" dxfId="5849" priority="246">
      <formula>AND(IF($Q80=3,1,0),IF($X80&lt;30,1,0))</formula>
    </cfRule>
    <cfRule type="expression" dxfId="5848" priority="247">
      <formula>AND(IF($Q80=3,1,IF($Q80=4,1,0)),IF($F80&lt;=85,1,0))</formula>
    </cfRule>
  </conditionalFormatting>
  <conditionalFormatting sqref="AV81">
    <cfRule type="expression" dxfId="5847" priority="242">
      <formula>AV81="X"</formula>
    </cfRule>
    <cfRule type="expression" dxfId="5846" priority="243">
      <formula>AV81="후보"</formula>
    </cfRule>
  </conditionalFormatting>
  <conditionalFormatting sqref="AC81">
    <cfRule type="cellIs" dxfId="5845" priority="239" operator="greaterThan">
      <formula>0.9</formula>
    </cfRule>
    <cfRule type="cellIs" dxfId="5844" priority="240" operator="greaterThan">
      <formula>0.85</formula>
    </cfRule>
  </conditionalFormatting>
  <conditionalFormatting sqref="N81">
    <cfRule type="cellIs" dxfId="5843" priority="237" operator="greaterThan">
      <formula>0.9</formula>
    </cfRule>
    <cfRule type="cellIs" dxfId="5842" priority="238" operator="greaterThan">
      <formula>0.85</formula>
    </cfRule>
  </conditionalFormatting>
  <conditionalFormatting sqref="E81">
    <cfRule type="expression" dxfId="5841" priority="233">
      <formula>AND(IF(OR($Q81=1,$Q81=2),1,0),IF($X81&lt;=20,1,0))</formula>
    </cfRule>
    <cfRule type="expression" dxfId="5840" priority="234">
      <formula>AND(IF($Q81=2,1,0),IF($X81&lt;30,1,0))</formula>
    </cfRule>
    <cfRule type="expression" dxfId="5839" priority="235">
      <formula>AND(IF($Q81=3,1,0),IF($X81&lt;30,1,0))</formula>
    </cfRule>
    <cfRule type="expression" dxfId="5838" priority="236">
      <formula>AND(IF($Q81=3,1,IF($Q81=4,1,0)),IF($F81&lt;=85,1,0))</formula>
    </cfRule>
  </conditionalFormatting>
  <conditionalFormatting sqref="X81">
    <cfRule type="expression" dxfId="5837" priority="229">
      <formula>AND(IF(OR($Q81=1,$Q81=2),1,0),IF($X81&lt;=20,1,0))</formula>
    </cfRule>
    <cfRule type="expression" dxfId="5836" priority="230">
      <formula>AND(IF($Q81=2,1,0),IF($X81&lt;30,1,0))</formula>
    </cfRule>
    <cfRule type="expression" dxfId="5835" priority="231">
      <formula>AND(IF($Q81=3,1,0),IF($X81&lt;30,1,0))</formula>
    </cfRule>
    <cfRule type="expression" dxfId="5834" priority="232">
      <formula>AND(IF($Q81=3,1,IF($Q81=4,1,0)),IF($F81&lt;=85,1,0))</formula>
    </cfRule>
  </conditionalFormatting>
  <conditionalFormatting sqref="AI81">
    <cfRule type="expression" dxfId="5833" priority="225">
      <formula>AND(IF(OR($Q81=1,$Q81=2),1,0),IF($X81&lt;=20,1,0))</formula>
    </cfRule>
    <cfRule type="expression" dxfId="5832" priority="226">
      <formula>AND(IF($Q81=2,1,0),IF($X81&lt;30,1,0))</formula>
    </cfRule>
    <cfRule type="expression" dxfId="5831" priority="227">
      <formula>AND(IF($Q81=3,1,0),IF($X81&lt;30,1,0))</formula>
    </cfRule>
    <cfRule type="expression" dxfId="5830" priority="228">
      <formula>AND(IF($Q81=3,1,IF($Q81=4,1,0)),IF($F81&lt;=85,1,0))</formula>
    </cfRule>
  </conditionalFormatting>
  <conditionalFormatting sqref="AV82">
    <cfRule type="expression" dxfId="5829" priority="223">
      <formula>AV82="X"</formula>
    </cfRule>
    <cfRule type="expression" dxfId="5828" priority="224">
      <formula>AV82="후보"</formula>
    </cfRule>
  </conditionalFormatting>
  <conditionalFormatting sqref="AC82">
    <cfRule type="cellIs" dxfId="5827" priority="220" operator="greaterThan">
      <formula>0.9</formula>
    </cfRule>
    <cfRule type="cellIs" dxfId="5826" priority="221" operator="greaterThan">
      <formula>0.85</formula>
    </cfRule>
  </conditionalFormatting>
  <conditionalFormatting sqref="N82">
    <cfRule type="cellIs" dxfId="5825" priority="218" operator="greaterThan">
      <formula>0.9</formula>
    </cfRule>
    <cfRule type="cellIs" dxfId="5824" priority="219" operator="greaterThan">
      <formula>0.85</formula>
    </cfRule>
  </conditionalFormatting>
  <conditionalFormatting sqref="E82">
    <cfRule type="expression" dxfId="5823" priority="214">
      <formula>AND(IF(OR($Q82=1,$Q82=2),1,0),IF($X82&lt;=20,1,0))</formula>
    </cfRule>
    <cfRule type="expression" dxfId="5822" priority="215">
      <formula>AND(IF($Q82=2,1,0),IF($X82&lt;30,1,0))</formula>
    </cfRule>
    <cfRule type="expression" dxfId="5821" priority="216">
      <formula>AND(IF($Q82=3,1,0),IF($X82&lt;30,1,0))</formula>
    </cfRule>
    <cfRule type="expression" dxfId="5820" priority="217">
      <formula>AND(IF($Q82=3,1,IF($Q82=4,1,0)),IF($F82&lt;=85,1,0))</formula>
    </cfRule>
  </conditionalFormatting>
  <conditionalFormatting sqref="X82">
    <cfRule type="expression" dxfId="5819" priority="210">
      <formula>AND(IF(OR($Q82=1,$Q82=2),1,0),IF($X82&lt;=20,1,0))</formula>
    </cfRule>
    <cfRule type="expression" dxfId="5818" priority="211">
      <formula>AND(IF($Q82=2,1,0),IF($X82&lt;30,1,0))</formula>
    </cfRule>
    <cfRule type="expression" dxfId="5817" priority="212">
      <formula>AND(IF($Q82=3,1,0),IF($X82&lt;30,1,0))</formula>
    </cfRule>
    <cfRule type="expression" dxfId="5816" priority="213">
      <formula>AND(IF($Q82=3,1,IF($Q82=4,1,0)),IF($F82&lt;=85,1,0))</formula>
    </cfRule>
  </conditionalFormatting>
  <conditionalFormatting sqref="AI82">
    <cfRule type="expression" dxfId="5815" priority="206">
      <formula>AND(IF(OR($Q82=1,$Q82=2),1,0),IF($X82&lt;=20,1,0))</formula>
    </cfRule>
    <cfRule type="expression" dxfId="5814" priority="207">
      <formula>AND(IF($Q82=2,1,0),IF($X82&lt;30,1,0))</formula>
    </cfRule>
    <cfRule type="expression" dxfId="5813" priority="208">
      <formula>AND(IF($Q82=3,1,0),IF($X82&lt;30,1,0))</formula>
    </cfRule>
    <cfRule type="expression" dxfId="5812" priority="209">
      <formula>AND(IF($Q82=3,1,IF($Q82=4,1,0)),IF($F82&lt;=85,1,0))</formula>
    </cfRule>
  </conditionalFormatting>
  <conditionalFormatting sqref="AV83">
    <cfRule type="expression" dxfId="5811" priority="204">
      <formula>AV83="X"</formula>
    </cfRule>
    <cfRule type="expression" dxfId="5810" priority="205">
      <formula>AV83="후보"</formula>
    </cfRule>
  </conditionalFormatting>
  <conditionalFormatting sqref="AC83 N83">
    <cfRule type="cellIs" dxfId="5809" priority="201" operator="greaterThan">
      <formula>0.9</formula>
    </cfRule>
    <cfRule type="cellIs" dxfId="5808" priority="202" operator="greaterThan">
      <formula>0.85</formula>
    </cfRule>
  </conditionalFormatting>
  <conditionalFormatting sqref="AV84">
    <cfRule type="expression" dxfId="5807" priority="199">
      <formula>AV84="X"</formula>
    </cfRule>
    <cfRule type="expression" dxfId="5806" priority="200">
      <formula>AV84="후보"</formula>
    </cfRule>
  </conditionalFormatting>
  <conditionalFormatting sqref="AC84">
    <cfRule type="cellIs" dxfId="5805" priority="196" operator="greaterThan">
      <formula>0.9</formula>
    </cfRule>
    <cfRule type="cellIs" dxfId="5804" priority="197" operator="greaterThan">
      <formula>0.85</formula>
    </cfRule>
  </conditionalFormatting>
  <conditionalFormatting sqref="N84">
    <cfRule type="cellIs" dxfId="5803" priority="194" operator="greaterThan">
      <formula>0.9</formula>
    </cfRule>
    <cfRule type="cellIs" dxfId="5802" priority="195" operator="greaterThan">
      <formula>0.85</formula>
    </cfRule>
  </conditionalFormatting>
  <conditionalFormatting sqref="E84">
    <cfRule type="expression" dxfId="5801" priority="190">
      <formula>AND(IF(OR($Q84=1,$Q84=2),1,0),IF($X84&lt;=20,1,0))</formula>
    </cfRule>
    <cfRule type="expression" dxfId="5800" priority="191">
      <formula>AND(IF($Q84=2,1,0),IF($X84&lt;30,1,0))</formula>
    </cfRule>
    <cfRule type="expression" dxfId="5799" priority="192">
      <formula>AND(IF($Q84=3,1,0),IF($X84&lt;30,1,0))</formula>
    </cfRule>
    <cfRule type="expression" dxfId="5798" priority="193">
      <formula>AND(IF($Q84=3,1,IF($Q84=4,1,0)),IF($F84&lt;=85,1,0))</formula>
    </cfRule>
  </conditionalFormatting>
  <conditionalFormatting sqref="X84">
    <cfRule type="expression" dxfId="5797" priority="186">
      <formula>AND(IF(OR($Q84=1,$Q84=2),1,0),IF($X84&lt;=20,1,0))</formula>
    </cfRule>
    <cfRule type="expression" dxfId="5796" priority="187">
      <formula>AND(IF($Q84=2,1,0),IF($X84&lt;30,1,0))</formula>
    </cfRule>
    <cfRule type="expression" dxfId="5795" priority="188">
      <formula>AND(IF($Q84=3,1,0),IF($X84&lt;30,1,0))</formula>
    </cfRule>
    <cfRule type="expression" dxfId="5794" priority="189">
      <formula>AND(IF($Q84=3,1,IF($Q84=4,1,0)),IF($F84&lt;=85,1,0))</formula>
    </cfRule>
  </conditionalFormatting>
  <conditionalFormatting sqref="AI84">
    <cfRule type="expression" dxfId="5793" priority="182">
      <formula>AND(IF(OR($Q84=1,$Q84=2),1,0),IF($X84&lt;=20,1,0))</formula>
    </cfRule>
    <cfRule type="expression" dxfId="5792" priority="183">
      <formula>AND(IF($Q84=2,1,0),IF($X84&lt;30,1,0))</formula>
    </cfRule>
    <cfRule type="expression" dxfId="5791" priority="184">
      <formula>AND(IF($Q84=3,1,0),IF($X84&lt;30,1,0))</formula>
    </cfRule>
    <cfRule type="expression" dxfId="5790" priority="185">
      <formula>AND(IF($Q84=3,1,IF($Q84=4,1,0)),IF($F84&lt;=85,1,0))</formula>
    </cfRule>
  </conditionalFormatting>
  <conditionalFormatting sqref="AV85">
    <cfRule type="expression" dxfId="5789" priority="180">
      <formula>AV85="X"</formula>
    </cfRule>
    <cfRule type="expression" dxfId="5788" priority="181">
      <formula>AV85="후보"</formula>
    </cfRule>
  </conditionalFormatting>
  <conditionalFormatting sqref="AC85">
    <cfRule type="cellIs" dxfId="5787" priority="177" operator="greaterThan">
      <formula>0.9</formula>
    </cfRule>
    <cfRule type="cellIs" dxfId="5786" priority="178" operator="greaterThan">
      <formula>0.85</formula>
    </cfRule>
  </conditionalFormatting>
  <conditionalFormatting sqref="N85">
    <cfRule type="cellIs" dxfId="5785" priority="175" operator="greaterThan">
      <formula>0.9</formula>
    </cfRule>
    <cfRule type="cellIs" dxfId="5784" priority="176" operator="greaterThan">
      <formula>0.85</formula>
    </cfRule>
  </conditionalFormatting>
  <conditionalFormatting sqref="E85">
    <cfRule type="expression" dxfId="5783" priority="171">
      <formula>AND(IF(OR($Q85=1,$Q85=2),1,0),IF($X85&lt;=20,1,0))</formula>
    </cfRule>
    <cfRule type="expression" dxfId="5782" priority="172">
      <formula>AND(IF($Q85=2,1,0),IF($X85&lt;30,1,0))</formula>
    </cfRule>
    <cfRule type="expression" dxfId="5781" priority="173">
      <formula>AND(IF($Q85=3,1,0),IF($X85&lt;30,1,0))</formula>
    </cfRule>
    <cfRule type="expression" dxfId="5780" priority="174">
      <formula>AND(IF($Q85=3,1,IF($Q85=4,1,0)),IF($F85&lt;=85,1,0))</formula>
    </cfRule>
  </conditionalFormatting>
  <conditionalFormatting sqref="X85">
    <cfRule type="expression" dxfId="5779" priority="167">
      <formula>AND(IF(OR($Q85=1,$Q85=2),1,0),IF($X85&lt;=20,1,0))</formula>
    </cfRule>
    <cfRule type="expression" dxfId="5778" priority="168">
      <formula>AND(IF($Q85=2,1,0),IF($X85&lt;30,1,0))</formula>
    </cfRule>
    <cfRule type="expression" dxfId="5777" priority="169">
      <formula>AND(IF($Q85=3,1,0),IF($X85&lt;30,1,0))</formula>
    </cfRule>
    <cfRule type="expression" dxfId="5776" priority="170">
      <formula>AND(IF($Q85=3,1,IF($Q85=4,1,0)),IF($F85&lt;=85,1,0))</formula>
    </cfRule>
  </conditionalFormatting>
  <conditionalFormatting sqref="AI85">
    <cfRule type="expression" dxfId="5775" priority="163">
      <formula>AND(IF(OR($Q85=1,$Q85=2),1,0),IF($X85&lt;=20,1,0))</formula>
    </cfRule>
    <cfRule type="expression" dxfId="5774" priority="164">
      <formula>AND(IF($Q85=2,1,0),IF($X85&lt;30,1,0))</formula>
    </cfRule>
    <cfRule type="expression" dxfId="5773" priority="165">
      <formula>AND(IF($Q85=3,1,0),IF($X85&lt;30,1,0))</formula>
    </cfRule>
    <cfRule type="expression" dxfId="5772" priority="166">
      <formula>AND(IF($Q85=3,1,IF($Q85=4,1,0)),IF($F85&lt;=85,1,0))</formula>
    </cfRule>
  </conditionalFormatting>
  <conditionalFormatting sqref="AV86">
    <cfRule type="expression" dxfId="5771" priority="161">
      <formula>AV86="X"</formula>
    </cfRule>
    <cfRule type="expression" dxfId="5770" priority="162">
      <formula>AV86="후보"</formula>
    </cfRule>
  </conditionalFormatting>
  <conditionalFormatting sqref="AC86 N86">
    <cfRule type="cellIs" dxfId="5769" priority="158" operator="greaterThan">
      <formula>0.9</formula>
    </cfRule>
    <cfRule type="cellIs" dxfId="5768" priority="159" operator="greaterThan">
      <formula>0.85</formula>
    </cfRule>
  </conditionalFormatting>
  <conditionalFormatting sqref="AV87">
    <cfRule type="expression" dxfId="5767" priority="156">
      <formula>AV87="X"</formula>
    </cfRule>
    <cfRule type="expression" dxfId="5766" priority="157">
      <formula>AV87="후보"</formula>
    </cfRule>
  </conditionalFormatting>
  <conditionalFormatting sqref="AC87">
    <cfRule type="cellIs" dxfId="5765" priority="153" operator="greaterThan">
      <formula>0.9</formula>
    </cfRule>
    <cfRule type="cellIs" dxfId="5764" priority="154" operator="greaterThan">
      <formula>0.85</formula>
    </cfRule>
  </conditionalFormatting>
  <conditionalFormatting sqref="N87">
    <cfRule type="cellIs" dxfId="5763" priority="151" operator="greaterThan">
      <formula>0.9</formula>
    </cfRule>
    <cfRule type="cellIs" dxfId="5762" priority="152" operator="greaterThan">
      <formula>0.85</formula>
    </cfRule>
  </conditionalFormatting>
  <conditionalFormatting sqref="E87">
    <cfRule type="expression" dxfId="5761" priority="147">
      <formula>AND(IF(OR($Q87=1,$Q87=2),1,0),IF($X87&lt;=20,1,0))</formula>
    </cfRule>
    <cfRule type="expression" dxfId="5760" priority="148">
      <formula>AND(IF($Q87=2,1,0),IF($X87&lt;30,1,0))</formula>
    </cfRule>
    <cfRule type="expression" dxfId="5759" priority="149">
      <formula>AND(IF($Q87=3,1,0),IF($X87&lt;30,1,0))</formula>
    </cfRule>
    <cfRule type="expression" dxfId="5758" priority="150">
      <formula>AND(IF($Q87=3,1,IF($Q87=4,1,0)),IF($F87&lt;=85,1,0))</formula>
    </cfRule>
  </conditionalFormatting>
  <conditionalFormatting sqref="X87">
    <cfRule type="expression" dxfId="5757" priority="143">
      <formula>AND(IF(OR($Q87=1,$Q87=2),1,0),IF($X87&lt;=20,1,0))</formula>
    </cfRule>
    <cfRule type="expression" dxfId="5756" priority="144">
      <formula>AND(IF($Q87=2,1,0),IF($X87&lt;30,1,0))</formula>
    </cfRule>
    <cfRule type="expression" dxfId="5755" priority="145">
      <formula>AND(IF($Q87=3,1,0),IF($X87&lt;30,1,0))</formula>
    </cfRule>
    <cfRule type="expression" dxfId="5754" priority="146">
      <formula>AND(IF($Q87=3,1,IF($Q87=4,1,0)),IF($F87&lt;=85,1,0))</formula>
    </cfRule>
  </conditionalFormatting>
  <conditionalFormatting sqref="AI87">
    <cfRule type="expression" dxfId="5753" priority="139">
      <formula>AND(IF(OR($Q87=1,$Q87=2),1,0),IF($X87&lt;=20,1,0))</formula>
    </cfRule>
    <cfRule type="expression" dxfId="5752" priority="140">
      <formula>AND(IF($Q87=2,1,0),IF($X87&lt;30,1,0))</formula>
    </cfRule>
    <cfRule type="expression" dxfId="5751" priority="141">
      <formula>AND(IF($Q87=3,1,0),IF($X87&lt;30,1,0))</formula>
    </cfRule>
    <cfRule type="expression" dxfId="5750" priority="142">
      <formula>AND(IF($Q87=3,1,IF($Q87=4,1,0)),IF($F87&lt;=85,1,0))</formula>
    </cfRule>
  </conditionalFormatting>
  <conditionalFormatting sqref="AV88">
    <cfRule type="expression" dxfId="5749" priority="137">
      <formula>AV88="X"</formula>
    </cfRule>
    <cfRule type="expression" dxfId="5748" priority="138">
      <formula>AV88="후보"</formula>
    </cfRule>
  </conditionalFormatting>
  <conditionalFormatting sqref="AC88">
    <cfRule type="cellIs" dxfId="5747" priority="134" operator="greaterThan">
      <formula>0.9</formula>
    </cfRule>
    <cfRule type="cellIs" dxfId="5746" priority="135" operator="greaterThan">
      <formula>0.85</formula>
    </cfRule>
  </conditionalFormatting>
  <conditionalFormatting sqref="N88">
    <cfRule type="cellIs" dxfId="5745" priority="132" operator="greaterThan">
      <formula>0.9</formula>
    </cfRule>
    <cfRule type="cellIs" dxfId="5744" priority="133" operator="greaterThan">
      <formula>0.85</formula>
    </cfRule>
  </conditionalFormatting>
  <conditionalFormatting sqref="E88">
    <cfRule type="expression" dxfId="5743" priority="128">
      <formula>AND(IF(OR($Q88=1,$Q88=2),1,0),IF($X88&lt;=20,1,0))</formula>
    </cfRule>
    <cfRule type="expression" dxfId="5742" priority="129">
      <formula>AND(IF($Q88=2,1,0),IF($X88&lt;30,1,0))</formula>
    </cfRule>
    <cfRule type="expression" dxfId="5741" priority="130">
      <formula>AND(IF($Q88=3,1,0),IF($X88&lt;30,1,0))</formula>
    </cfRule>
    <cfRule type="expression" dxfId="5740" priority="131">
      <formula>AND(IF($Q88=3,1,IF($Q88=4,1,0)),IF($F88&lt;=85,1,0))</formula>
    </cfRule>
  </conditionalFormatting>
  <conditionalFormatting sqref="X88">
    <cfRule type="expression" dxfId="5739" priority="124">
      <formula>AND(IF(OR($Q88=1,$Q88=2),1,0),IF($X88&lt;=20,1,0))</formula>
    </cfRule>
    <cfRule type="expression" dxfId="5738" priority="125">
      <formula>AND(IF($Q88=2,1,0),IF($X88&lt;30,1,0))</formula>
    </cfRule>
    <cfRule type="expression" dxfId="5737" priority="126">
      <formula>AND(IF($Q88=3,1,0),IF($X88&lt;30,1,0))</formula>
    </cfRule>
    <cfRule type="expression" dxfId="5736" priority="127">
      <formula>AND(IF($Q88=3,1,IF($Q88=4,1,0)),IF($F88&lt;=85,1,0))</formula>
    </cfRule>
  </conditionalFormatting>
  <conditionalFormatting sqref="AI88">
    <cfRule type="expression" dxfId="5735" priority="120">
      <formula>AND(IF(OR($Q88=1,$Q88=2),1,0),IF($X88&lt;=20,1,0))</formula>
    </cfRule>
    <cfRule type="expression" dxfId="5734" priority="121">
      <formula>AND(IF($Q88=2,1,0),IF($X88&lt;30,1,0))</formula>
    </cfRule>
    <cfRule type="expression" dxfId="5733" priority="122">
      <formula>AND(IF($Q88=3,1,0),IF($X88&lt;30,1,0))</formula>
    </cfRule>
    <cfRule type="expression" dxfId="5732" priority="123">
      <formula>AND(IF($Q88=3,1,IF($Q88=4,1,0)),IF($F88&lt;=85,1,0))</formula>
    </cfRule>
  </conditionalFormatting>
  <conditionalFormatting sqref="AV89">
    <cfRule type="expression" dxfId="5731" priority="118">
      <formula>AV89="X"</formula>
    </cfRule>
    <cfRule type="expression" dxfId="5730" priority="119">
      <formula>AV89="후보"</formula>
    </cfRule>
  </conditionalFormatting>
  <conditionalFormatting sqref="AC89">
    <cfRule type="cellIs" dxfId="5729" priority="115" operator="greaterThan">
      <formula>0.9</formula>
    </cfRule>
    <cfRule type="cellIs" dxfId="5728" priority="116" operator="greaterThan">
      <formula>0.85</formula>
    </cfRule>
  </conditionalFormatting>
  <conditionalFormatting sqref="N89">
    <cfRule type="cellIs" dxfId="5727" priority="113" operator="greaterThan">
      <formula>0.9</formula>
    </cfRule>
    <cfRule type="cellIs" dxfId="5726" priority="114" operator="greaterThan">
      <formula>0.85</formula>
    </cfRule>
  </conditionalFormatting>
  <conditionalFormatting sqref="E89">
    <cfRule type="expression" dxfId="5725" priority="109">
      <formula>AND(IF(OR($Q89=1,$Q89=2),1,0),IF($X89&lt;=20,1,0))</formula>
    </cfRule>
    <cfRule type="expression" dxfId="5724" priority="110">
      <formula>AND(IF($Q89=2,1,0),IF($X89&lt;30,1,0))</formula>
    </cfRule>
    <cfRule type="expression" dxfId="5723" priority="111">
      <formula>AND(IF($Q89=3,1,0),IF($X89&lt;30,1,0))</formula>
    </cfRule>
    <cfRule type="expression" dxfId="5722" priority="112">
      <formula>AND(IF($Q89=3,1,IF($Q89=4,1,0)),IF($F89&lt;=85,1,0))</formula>
    </cfRule>
  </conditionalFormatting>
  <conditionalFormatting sqref="X89">
    <cfRule type="expression" dxfId="5721" priority="105">
      <formula>AND(IF(OR($Q89=1,$Q89=2),1,0),IF($X89&lt;=20,1,0))</formula>
    </cfRule>
    <cfRule type="expression" dxfId="5720" priority="106">
      <formula>AND(IF($Q89=2,1,0),IF($X89&lt;30,1,0))</formula>
    </cfRule>
    <cfRule type="expression" dxfId="5719" priority="107">
      <formula>AND(IF($Q89=3,1,0),IF($X89&lt;30,1,0))</formula>
    </cfRule>
    <cfRule type="expression" dxfId="5718" priority="108">
      <formula>AND(IF($Q89=3,1,IF($Q89=4,1,0)),IF($F89&lt;=85,1,0))</formula>
    </cfRule>
  </conditionalFormatting>
  <conditionalFormatting sqref="AI89">
    <cfRule type="expression" dxfId="5717" priority="101">
      <formula>AND(IF(OR($Q89=1,$Q89=2),1,0),IF($X89&lt;=20,1,0))</formula>
    </cfRule>
    <cfRule type="expression" dxfId="5716" priority="102">
      <formula>AND(IF($Q89=2,1,0),IF($X89&lt;30,1,0))</formula>
    </cfRule>
    <cfRule type="expression" dxfId="5715" priority="103">
      <formula>AND(IF($Q89=3,1,0),IF($X89&lt;30,1,0))</formula>
    </cfRule>
    <cfRule type="expression" dxfId="5714" priority="104">
      <formula>AND(IF($Q89=3,1,IF($Q89=4,1,0)),IF($F89&lt;=85,1,0))</formula>
    </cfRule>
  </conditionalFormatting>
  <conditionalFormatting sqref="AV90">
    <cfRule type="expression" dxfId="5713" priority="99">
      <formula>AV90="X"</formula>
    </cfRule>
    <cfRule type="expression" dxfId="5712" priority="100">
      <formula>AV90="후보"</formula>
    </cfRule>
  </conditionalFormatting>
  <conditionalFormatting sqref="AC90 N90">
    <cfRule type="cellIs" dxfId="5711" priority="96" operator="greaterThan">
      <formula>0.9</formula>
    </cfRule>
    <cfRule type="cellIs" dxfId="5710" priority="97" operator="greaterThan">
      <formula>0.85</formula>
    </cfRule>
  </conditionalFormatting>
  <conditionalFormatting sqref="AV91">
    <cfRule type="expression" dxfId="5709" priority="94">
      <formula>AV91="X"</formula>
    </cfRule>
    <cfRule type="expression" dxfId="5708" priority="95">
      <formula>AV91="후보"</formula>
    </cfRule>
  </conditionalFormatting>
  <conditionalFormatting sqref="AC91">
    <cfRule type="cellIs" dxfId="5707" priority="91" operator="greaterThan">
      <formula>0.9</formula>
    </cfRule>
    <cfRule type="cellIs" dxfId="5706" priority="92" operator="greaterThan">
      <formula>0.85</formula>
    </cfRule>
  </conditionalFormatting>
  <conditionalFormatting sqref="N91">
    <cfRule type="cellIs" dxfId="5705" priority="89" operator="greaterThan">
      <formula>0.9</formula>
    </cfRule>
    <cfRule type="cellIs" dxfId="5704" priority="90" operator="greaterThan">
      <formula>0.85</formula>
    </cfRule>
  </conditionalFormatting>
  <conditionalFormatting sqref="E91">
    <cfRule type="expression" dxfId="5703" priority="85">
      <formula>AND(IF(OR($Q91=1,$Q91=2),1,0),IF($X91&lt;=20,1,0))</formula>
    </cfRule>
    <cfRule type="expression" dxfId="5702" priority="86">
      <formula>AND(IF($Q91=2,1,0),IF($X91&lt;30,1,0))</formula>
    </cfRule>
    <cfRule type="expression" dxfId="5701" priority="87">
      <formula>AND(IF($Q91=3,1,0),IF($X91&lt;30,1,0))</formula>
    </cfRule>
    <cfRule type="expression" dxfId="5700" priority="88">
      <formula>AND(IF($Q91=3,1,IF($Q91=4,1,0)),IF($F91&lt;=85,1,0))</formula>
    </cfRule>
  </conditionalFormatting>
  <conditionalFormatting sqref="X91">
    <cfRule type="expression" dxfId="5699" priority="81">
      <formula>AND(IF(OR($Q91=1,$Q91=2),1,0),IF($X91&lt;=20,1,0))</formula>
    </cfRule>
    <cfRule type="expression" dxfId="5698" priority="82">
      <formula>AND(IF($Q91=2,1,0),IF($X91&lt;30,1,0))</formula>
    </cfRule>
    <cfRule type="expression" dxfId="5697" priority="83">
      <formula>AND(IF($Q91=3,1,0),IF($X91&lt;30,1,0))</formula>
    </cfRule>
    <cfRule type="expression" dxfId="5696" priority="84">
      <formula>AND(IF($Q91=3,1,IF($Q91=4,1,0)),IF($F91&lt;=85,1,0))</formula>
    </cfRule>
  </conditionalFormatting>
  <conditionalFormatting sqref="AI91">
    <cfRule type="expression" dxfId="5695" priority="77">
      <formula>AND(IF(OR($Q91=1,$Q91=2),1,0),IF($X91&lt;=20,1,0))</formula>
    </cfRule>
    <cfRule type="expression" dxfId="5694" priority="78">
      <formula>AND(IF($Q91=2,1,0),IF($X91&lt;30,1,0))</formula>
    </cfRule>
    <cfRule type="expression" dxfId="5693" priority="79">
      <formula>AND(IF($Q91=3,1,0),IF($X91&lt;30,1,0))</formula>
    </cfRule>
    <cfRule type="expression" dxfId="5692" priority="80">
      <formula>AND(IF($Q91=3,1,IF($Q91=4,1,0)),IF($F91&lt;=85,1,0))</formula>
    </cfRule>
  </conditionalFormatting>
  <conditionalFormatting sqref="AV92">
    <cfRule type="expression" dxfId="5691" priority="75">
      <formula>AV92="X"</formula>
    </cfRule>
    <cfRule type="expression" dxfId="5690" priority="76">
      <formula>AV92="후보"</formula>
    </cfRule>
  </conditionalFormatting>
  <conditionalFormatting sqref="AC92">
    <cfRule type="cellIs" dxfId="5689" priority="72" operator="greaterThan">
      <formula>0.9</formula>
    </cfRule>
    <cfRule type="cellIs" dxfId="5688" priority="73" operator="greaterThan">
      <formula>0.85</formula>
    </cfRule>
  </conditionalFormatting>
  <conditionalFormatting sqref="N92">
    <cfRule type="cellIs" dxfId="5687" priority="70" operator="greaterThan">
      <formula>0.9</formula>
    </cfRule>
    <cfRule type="cellIs" dxfId="5686" priority="71" operator="greaterThan">
      <formula>0.85</formula>
    </cfRule>
  </conditionalFormatting>
  <conditionalFormatting sqref="E92">
    <cfRule type="expression" dxfId="5685" priority="66">
      <formula>AND(IF(OR($Q92=1,$Q92=2),1,0),IF($X92&lt;=20,1,0))</formula>
    </cfRule>
    <cfRule type="expression" dxfId="5684" priority="67">
      <formula>AND(IF($Q92=2,1,0),IF($X92&lt;30,1,0))</formula>
    </cfRule>
    <cfRule type="expression" dxfId="5683" priority="68">
      <formula>AND(IF($Q92=3,1,0),IF($X92&lt;30,1,0))</formula>
    </cfRule>
    <cfRule type="expression" dxfId="5682" priority="69">
      <formula>AND(IF($Q92=3,1,IF($Q92=4,1,0)),IF($F92&lt;=85,1,0))</formula>
    </cfRule>
  </conditionalFormatting>
  <conditionalFormatting sqref="X92">
    <cfRule type="expression" dxfId="5681" priority="62">
      <formula>AND(IF(OR($Q92=1,$Q92=2),1,0),IF($X92&lt;=20,1,0))</formula>
    </cfRule>
    <cfRule type="expression" dxfId="5680" priority="63">
      <formula>AND(IF($Q92=2,1,0),IF($X92&lt;30,1,0))</formula>
    </cfRule>
    <cfRule type="expression" dxfId="5679" priority="64">
      <formula>AND(IF($Q92=3,1,0),IF($X92&lt;30,1,0))</formula>
    </cfRule>
    <cfRule type="expression" dxfId="5678" priority="65">
      <formula>AND(IF($Q92=3,1,IF($Q92=4,1,0)),IF($F92&lt;=85,1,0))</formula>
    </cfRule>
  </conditionalFormatting>
  <conditionalFormatting sqref="AI92">
    <cfRule type="expression" dxfId="5677" priority="58">
      <formula>AND(IF(OR($Q92=1,$Q92=2),1,0),IF($X92&lt;=20,1,0))</formula>
    </cfRule>
    <cfRule type="expression" dxfId="5676" priority="59">
      <formula>AND(IF($Q92=2,1,0),IF($X92&lt;30,1,0))</formula>
    </cfRule>
    <cfRule type="expression" dxfId="5675" priority="60">
      <formula>AND(IF($Q92=3,1,0),IF($X92&lt;30,1,0))</formula>
    </cfRule>
    <cfRule type="expression" dxfId="5674" priority="61">
      <formula>AND(IF($Q92=3,1,IF($Q92=4,1,0)),IF($F92&lt;=85,1,0))</formula>
    </cfRule>
  </conditionalFormatting>
  <conditionalFormatting sqref="AV93">
    <cfRule type="expression" dxfId="5673" priority="56">
      <formula>AV93="X"</formula>
    </cfRule>
    <cfRule type="expression" dxfId="5672" priority="57">
      <formula>AV93="후보"</formula>
    </cfRule>
  </conditionalFormatting>
  <conditionalFormatting sqref="AC93">
    <cfRule type="cellIs" dxfId="5671" priority="53" operator="greaterThan">
      <formula>0.9</formula>
    </cfRule>
    <cfRule type="cellIs" dxfId="5670" priority="54" operator="greaterThan">
      <formula>0.85</formula>
    </cfRule>
  </conditionalFormatting>
  <conditionalFormatting sqref="N93">
    <cfRule type="cellIs" dxfId="5669" priority="51" operator="greaterThan">
      <formula>0.9</formula>
    </cfRule>
    <cfRule type="cellIs" dxfId="5668" priority="52" operator="greaterThan">
      <formula>0.85</formula>
    </cfRule>
  </conditionalFormatting>
  <conditionalFormatting sqref="E93">
    <cfRule type="expression" dxfId="5667" priority="47">
      <formula>AND(IF(OR($Q93=1,$Q93=2),1,0),IF($X93&lt;=20,1,0))</formula>
    </cfRule>
    <cfRule type="expression" dxfId="5666" priority="48">
      <formula>AND(IF($Q93=2,1,0),IF($X93&lt;30,1,0))</formula>
    </cfRule>
    <cfRule type="expression" dxfId="5665" priority="49">
      <formula>AND(IF($Q93=3,1,0),IF($X93&lt;30,1,0))</formula>
    </cfRule>
    <cfRule type="expression" dxfId="5664" priority="50">
      <formula>AND(IF($Q93=3,1,IF($Q93=4,1,0)),IF($F93&lt;=85,1,0))</formula>
    </cfRule>
  </conditionalFormatting>
  <conditionalFormatting sqref="X93">
    <cfRule type="expression" dxfId="5663" priority="43">
      <formula>AND(IF(OR($Q93=1,$Q93=2),1,0),IF($X93&lt;=20,1,0))</formula>
    </cfRule>
    <cfRule type="expression" dxfId="5662" priority="44">
      <formula>AND(IF($Q93=2,1,0),IF($X93&lt;30,1,0))</formula>
    </cfRule>
    <cfRule type="expression" dxfId="5661" priority="45">
      <formula>AND(IF($Q93=3,1,0),IF($X93&lt;30,1,0))</formula>
    </cfRule>
    <cfRule type="expression" dxfId="5660" priority="46">
      <formula>AND(IF($Q93=3,1,IF($Q93=4,1,0)),IF($F93&lt;=85,1,0))</formula>
    </cfRule>
  </conditionalFormatting>
  <conditionalFormatting sqref="AI93">
    <cfRule type="expression" dxfId="5659" priority="39">
      <formula>AND(IF(OR($Q93=1,$Q93=2),1,0),IF($X93&lt;=20,1,0))</formula>
    </cfRule>
    <cfRule type="expression" dxfId="5658" priority="40">
      <formula>AND(IF($Q93=2,1,0),IF($X93&lt;30,1,0))</formula>
    </cfRule>
    <cfRule type="expression" dxfId="5657" priority="41">
      <formula>AND(IF($Q93=3,1,0),IF($X93&lt;30,1,0))</formula>
    </cfRule>
    <cfRule type="expression" dxfId="5656" priority="42">
      <formula>AND(IF($Q93=3,1,IF($Q93=4,1,0)),IF($F93&lt;=85,1,0))</formula>
    </cfRule>
  </conditionalFormatting>
  <conditionalFormatting sqref="AV94">
    <cfRule type="expression" dxfId="5655" priority="37">
      <formula>AV94="X"</formula>
    </cfRule>
    <cfRule type="expression" dxfId="5654" priority="38">
      <formula>AV94="후보"</formula>
    </cfRule>
  </conditionalFormatting>
  <conditionalFormatting sqref="AC94">
    <cfRule type="cellIs" dxfId="5653" priority="34" operator="greaterThan">
      <formula>0.9</formula>
    </cfRule>
    <cfRule type="cellIs" dxfId="5652" priority="35" operator="greaterThan">
      <formula>0.85</formula>
    </cfRule>
  </conditionalFormatting>
  <conditionalFormatting sqref="N94">
    <cfRule type="cellIs" dxfId="5651" priority="32" operator="greaterThan">
      <formula>0.9</formula>
    </cfRule>
    <cfRule type="cellIs" dxfId="5650" priority="33" operator="greaterThan">
      <formula>0.85</formula>
    </cfRule>
  </conditionalFormatting>
  <conditionalFormatting sqref="E94">
    <cfRule type="expression" dxfId="5649" priority="28">
      <formula>AND(IF(OR($Q94=1,$Q94=2),1,0),IF($X94&lt;=20,1,0))</formula>
    </cfRule>
    <cfRule type="expression" dxfId="5648" priority="29">
      <formula>AND(IF($Q94=2,1,0),IF($X94&lt;30,1,0))</formula>
    </cfRule>
    <cfRule type="expression" dxfId="5647" priority="30">
      <formula>AND(IF($Q94=3,1,0),IF($X94&lt;30,1,0))</formula>
    </cfRule>
    <cfRule type="expression" dxfId="5646" priority="31">
      <formula>AND(IF($Q94=3,1,IF($Q94=4,1,0)),IF($F94&lt;=85,1,0))</formula>
    </cfRule>
  </conditionalFormatting>
  <conditionalFormatting sqref="X94">
    <cfRule type="expression" dxfId="5645" priority="24">
      <formula>AND(IF(OR($Q94=1,$Q94=2),1,0),IF($X94&lt;=20,1,0))</formula>
    </cfRule>
    <cfRule type="expression" dxfId="5644" priority="25">
      <formula>AND(IF($Q94=2,1,0),IF($X94&lt;30,1,0))</formula>
    </cfRule>
    <cfRule type="expression" dxfId="5643" priority="26">
      <formula>AND(IF($Q94=3,1,0),IF($X94&lt;30,1,0))</formula>
    </cfRule>
    <cfRule type="expression" dxfId="5642" priority="27">
      <formula>AND(IF($Q94=3,1,IF($Q94=4,1,0)),IF($F94&lt;=85,1,0))</formula>
    </cfRule>
  </conditionalFormatting>
  <conditionalFormatting sqref="AI94">
    <cfRule type="expression" dxfId="5641" priority="20">
      <formula>AND(IF(OR($Q94=1,$Q94=2),1,0),IF($X94&lt;=20,1,0))</formula>
    </cfRule>
    <cfRule type="expression" dxfId="5640" priority="21">
      <formula>AND(IF($Q94=2,1,0),IF($X94&lt;30,1,0))</formula>
    </cfRule>
    <cfRule type="expression" dxfId="5639" priority="22">
      <formula>AND(IF($Q94=3,1,0),IF($X94&lt;30,1,0))</formula>
    </cfRule>
    <cfRule type="expression" dxfId="5638" priority="23">
      <formula>AND(IF($Q94=3,1,IF($Q94=4,1,0)),IF($F94&lt;=85,1,0))</formula>
    </cfRule>
  </conditionalFormatting>
  <conditionalFormatting sqref="AV95">
    <cfRule type="expression" dxfId="5637" priority="18">
      <formula>AV95="X"</formula>
    </cfRule>
    <cfRule type="expression" dxfId="5636" priority="19">
      <formula>AV95="후보"</formula>
    </cfRule>
  </conditionalFormatting>
  <conditionalFormatting sqref="AC95">
    <cfRule type="cellIs" dxfId="5635" priority="15" operator="greaterThan">
      <formula>0.9</formula>
    </cfRule>
    <cfRule type="cellIs" dxfId="5634" priority="16" operator="greaterThan">
      <formula>0.85</formula>
    </cfRule>
  </conditionalFormatting>
  <conditionalFormatting sqref="N95">
    <cfRule type="cellIs" dxfId="5633" priority="13" operator="greaterThan">
      <formula>0.9</formula>
    </cfRule>
    <cfRule type="cellIs" dxfId="5632" priority="14" operator="greaterThan">
      <formula>0.85</formula>
    </cfRule>
  </conditionalFormatting>
  <conditionalFormatting sqref="E95">
    <cfRule type="expression" dxfId="5631" priority="9">
      <formula>AND(IF(OR($Q95=1,$Q95=2),1,0),IF($X95&lt;=20,1,0))</formula>
    </cfRule>
    <cfRule type="expression" dxfId="5630" priority="10">
      <formula>AND(IF($Q95=2,1,0),IF($X95&lt;30,1,0))</formula>
    </cfRule>
    <cfRule type="expression" dxfId="5629" priority="11">
      <formula>AND(IF($Q95=3,1,0),IF($X95&lt;30,1,0))</formula>
    </cfRule>
    <cfRule type="expression" dxfId="5628" priority="12">
      <formula>AND(IF($Q95=3,1,IF($Q95=4,1,0)),IF($F95&lt;=85,1,0))</formula>
    </cfRule>
  </conditionalFormatting>
  <conditionalFormatting sqref="X95">
    <cfRule type="expression" dxfId="5627" priority="5">
      <formula>AND(IF(OR($Q95=1,$Q95=2),1,0),IF($X95&lt;=20,1,0))</formula>
    </cfRule>
    <cfRule type="expression" dxfId="5626" priority="6">
      <formula>AND(IF($Q95=2,1,0),IF($X95&lt;30,1,0))</formula>
    </cfRule>
    <cfRule type="expression" dxfId="5625" priority="7">
      <formula>AND(IF($Q95=3,1,0),IF($X95&lt;30,1,0))</formula>
    </cfRule>
    <cfRule type="expression" dxfId="5624" priority="8">
      <formula>AND(IF($Q95=3,1,IF($Q95=4,1,0)),IF($F95&lt;=85,1,0))</formula>
    </cfRule>
  </conditionalFormatting>
  <conditionalFormatting sqref="AI95">
    <cfRule type="expression" dxfId="5623" priority="1">
      <formula>AND(IF(OR($Q95=1,$Q95=2),1,0),IF($X95&lt;=20,1,0))</formula>
    </cfRule>
    <cfRule type="expression" dxfId="5622" priority="2">
      <formula>AND(IF($Q95=2,1,0),IF($X95&lt;30,1,0))</formula>
    </cfRule>
    <cfRule type="expression" dxfId="5621" priority="3">
      <formula>AND(IF($Q95=3,1,0),IF($X95&lt;30,1,0))</formula>
    </cfRule>
    <cfRule type="expression" dxfId="5620" priority="4">
      <formula>AND(IF($Q95=3,1,IF($Q95=4,1,0)),IF($F95&lt;=85,1,0))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2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4" sqref="A254:XFD25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성남시 분당구</v>
      </c>
      <c r="I1" s="42" t="s">
        <v>1627</v>
      </c>
      <c r="X1" s="37" t="s">
        <v>5</v>
      </c>
      <c r="Y1" s="37"/>
      <c r="AA1" s="39">
        <f>단지추출!AA1</f>
        <v>70000</v>
      </c>
      <c r="AH1" s="7" t="str">
        <f>A1</f>
        <v>성남시 분당구</v>
      </c>
      <c r="AJ1" s="115" t="str">
        <f>A1&amp;" 전체 등급"</f>
        <v>성남시 분당구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성남시 분당구 정자동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414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06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정자동 느티마을경남,선경('95.09.,200^)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68" si="1">IF(A5="","",A5)</f>
        <v/>
      </c>
      <c r="AI5" s="106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1427</v>
      </c>
      <c r="B6" s="10" t="s">
        <v>1634</v>
      </c>
      <c r="C6" s="88">
        <v>200</v>
      </c>
      <c r="D6" s="86">
        <v>158.9</v>
      </c>
      <c r="E6" s="87">
        <v>48</v>
      </c>
      <c r="F6" s="86">
        <v>135</v>
      </c>
      <c r="G6" s="17">
        <v>41</v>
      </c>
      <c r="H6" s="88">
        <v>52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4</v>
      </c>
      <c r="R6" s="79">
        <v>2</v>
      </c>
      <c r="S6" s="79" t="s">
        <v>72</v>
      </c>
      <c r="T6" s="5" t="s">
        <v>90</v>
      </c>
      <c r="U6" s="9"/>
      <c r="W6" s="86">
        <f t="shared" ref="W6:X9" si="2">D6</f>
        <v>158.9</v>
      </c>
      <c r="X6" s="87">
        <f t="shared" si="2"/>
        <v>48</v>
      </c>
      <c r="Y6" s="92">
        <f t="shared" ref="Y6:Z9" si="3">H6</f>
        <v>52</v>
      </c>
      <c r="Z6" s="90">
        <f t="shared" si="3"/>
        <v>0</v>
      </c>
      <c r="AA6" s="90">
        <f>K6</f>
        <v>0</v>
      </c>
      <c r="AB6" s="90">
        <f t="shared" ref="AB6:AD9" si="4">M6</f>
        <v>0</v>
      </c>
      <c r="AC6" s="4" t="str">
        <f t="shared" si="4"/>
        <v/>
      </c>
      <c r="AD6" s="91">
        <f t="shared" si="4"/>
        <v>0</v>
      </c>
      <c r="AE6" s="79" t="str">
        <f>S6</f>
        <v>계</v>
      </c>
      <c r="AF6" s="79" t="str">
        <f>Q6&amp;"/"&amp;R6</f>
        <v>4/2</v>
      </c>
      <c r="AH6" s="20" t="str">
        <f t="shared" si="1"/>
        <v>느티마을경남,선경</v>
      </c>
      <c r="AI6" s="87">
        <f t="shared" si="0"/>
        <v>48</v>
      </c>
      <c r="AJ6" s="79" t="str">
        <f>IF(AI6="","",$AJ$2)</f>
        <v>A-</v>
      </c>
      <c r="AK6" s="79" t="s">
        <v>13</v>
      </c>
      <c r="AL6" s="79" t="s">
        <v>62</v>
      </c>
      <c r="AM6" s="79" t="s">
        <v>63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X</v>
      </c>
      <c r="AU6" s="79" t="str">
        <f>IF(C6="","",IF(C6&gt;=$AU$1,"O","X"))</f>
        <v>X</v>
      </c>
      <c r="AV6" s="79" t="str">
        <f>IF(AO6="","",IF(AND(AO6="O",AP6="O",AR6="O",AT6="O",AU6="O"),"후보","X"))</f>
        <v/>
      </c>
    </row>
    <row r="7" spans="1:48" x14ac:dyDescent="0.3">
      <c r="A7" s="9" t="s">
        <v>1427</v>
      </c>
      <c r="B7" s="10" t="s">
        <v>1634</v>
      </c>
      <c r="C7" s="88">
        <v>200</v>
      </c>
      <c r="D7" s="86">
        <v>159.4</v>
      </c>
      <c r="E7" s="87">
        <v>48</v>
      </c>
      <c r="F7" s="86">
        <v>135</v>
      </c>
      <c r="G7" s="17">
        <v>41</v>
      </c>
      <c r="H7" s="88">
        <v>52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4</v>
      </c>
      <c r="R7" s="79">
        <v>2</v>
      </c>
      <c r="S7" s="79" t="s">
        <v>72</v>
      </c>
      <c r="T7" s="5" t="s">
        <v>91</v>
      </c>
      <c r="U7" s="9"/>
      <c r="W7" s="86">
        <f t="shared" si="2"/>
        <v>159.4</v>
      </c>
      <c r="X7" s="87">
        <f t="shared" si="2"/>
        <v>48</v>
      </c>
      <c r="Y7" s="92">
        <f t="shared" si="3"/>
        <v>52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9" t="str">
        <f>S7</f>
        <v>계</v>
      </c>
      <c r="AF7" s="79" t="str">
        <f>Q7&amp;"/"&amp;R7</f>
        <v>4/2</v>
      </c>
      <c r="AH7" s="20" t="str">
        <f t="shared" si="1"/>
        <v>느티마을경남,선경</v>
      </c>
      <c r="AI7" s="87">
        <f t="shared" si="0"/>
        <v>48</v>
      </c>
      <c r="AJ7" s="79" t="str">
        <f>IF(AI7="","",$AJ$2)</f>
        <v>A-</v>
      </c>
      <c r="AK7" s="79" t="s">
        <v>13</v>
      </c>
      <c r="AL7" s="79" t="s">
        <v>62</v>
      </c>
      <c r="AM7" s="79" t="s">
        <v>63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X</v>
      </c>
      <c r="AU7" s="79" t="str">
        <f>IF(C7="","",IF(C7&gt;=$AU$1,"O","X"))</f>
        <v>X</v>
      </c>
      <c r="AV7" s="79" t="str">
        <f>IF(AO7="","",IF(AND(AO7="O",AP7="O",AR7="O",AT7="O",AU7="O"),"후보","X"))</f>
        <v/>
      </c>
    </row>
    <row r="8" spans="1:48" x14ac:dyDescent="0.3">
      <c r="A8" s="9" t="s">
        <v>1427</v>
      </c>
      <c r="B8" s="10" t="s">
        <v>1634</v>
      </c>
      <c r="C8" s="88">
        <v>200</v>
      </c>
      <c r="D8" s="86">
        <v>195.6</v>
      </c>
      <c r="E8" s="87">
        <v>59</v>
      </c>
      <c r="F8" s="86">
        <v>164.8</v>
      </c>
      <c r="G8" s="17">
        <v>50</v>
      </c>
      <c r="H8" s="88">
        <v>48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5</v>
      </c>
      <c r="R8" s="79">
        <v>2</v>
      </c>
      <c r="S8" s="79" t="s">
        <v>72</v>
      </c>
      <c r="T8" s="5">
        <v>195</v>
      </c>
      <c r="U8" s="9"/>
      <c r="W8" s="86">
        <f t="shared" si="2"/>
        <v>195.6</v>
      </c>
      <c r="X8" s="87">
        <f t="shared" si="2"/>
        <v>59</v>
      </c>
      <c r="Y8" s="92">
        <f t="shared" si="3"/>
        <v>48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5/2</v>
      </c>
      <c r="AH8" s="20" t="str">
        <f t="shared" si="1"/>
        <v>느티마을경남,선경</v>
      </c>
      <c r="AI8" s="87">
        <f t="shared" si="0"/>
        <v>59</v>
      </c>
      <c r="AJ8" s="79" t="str">
        <f>IF(AI8="","",$AJ$2)</f>
        <v>A-</v>
      </c>
      <c r="AK8" s="79" t="s">
        <v>13</v>
      </c>
      <c r="AL8" s="79" t="s">
        <v>62</v>
      </c>
      <c r="AM8" s="79" t="s">
        <v>63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X</v>
      </c>
      <c r="AU8" s="79" t="str">
        <f>IF(C8="","",IF(C8&gt;=$AU$1,"O","X"))</f>
        <v>X</v>
      </c>
      <c r="AV8" s="79" t="str">
        <f>IF(AO8="","",IF(AND(AO8="O",AP8="O",AR8="O",AT8="O",AU8="O"),"후보","X"))</f>
        <v/>
      </c>
    </row>
    <row r="9" spans="1:48" x14ac:dyDescent="0.3">
      <c r="A9" s="9" t="s">
        <v>1427</v>
      </c>
      <c r="B9" s="10" t="s">
        <v>1634</v>
      </c>
      <c r="C9" s="88">
        <v>200</v>
      </c>
      <c r="D9" s="86">
        <v>199.1</v>
      </c>
      <c r="E9" s="87">
        <v>60</v>
      </c>
      <c r="F9" s="86">
        <v>164.8</v>
      </c>
      <c r="G9" s="17">
        <v>50</v>
      </c>
      <c r="H9" s="88">
        <v>48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5</v>
      </c>
      <c r="R9" s="79">
        <v>2</v>
      </c>
      <c r="S9" s="79" t="s">
        <v>72</v>
      </c>
      <c r="T9" s="5">
        <v>199</v>
      </c>
      <c r="U9" s="9"/>
      <c r="W9" s="86">
        <f t="shared" si="2"/>
        <v>199.1</v>
      </c>
      <c r="X9" s="87">
        <f t="shared" si="2"/>
        <v>60</v>
      </c>
      <c r="Y9" s="92">
        <f t="shared" si="3"/>
        <v>48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5/2</v>
      </c>
      <c r="AH9" s="20" t="str">
        <f t="shared" si="1"/>
        <v>느티마을경남,선경</v>
      </c>
      <c r="AI9" s="87">
        <f t="shared" si="0"/>
        <v>60</v>
      </c>
      <c r="AJ9" s="79" t="str">
        <f>IF(AI9="","",$AJ$2)</f>
        <v>A-</v>
      </c>
      <c r="AK9" s="79" t="s">
        <v>13</v>
      </c>
      <c r="AL9" s="79" t="s">
        <v>62</v>
      </c>
      <c r="AM9" s="79" t="s">
        <v>63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X</v>
      </c>
      <c r="AU9" s="79" t="str">
        <f>IF(C9="","",IF(C9&gt;=$AU$1,"O","X"))</f>
        <v>X</v>
      </c>
      <c r="AV9" s="79" t="str">
        <f>IF(AO9="","",IF(AND(AO9="O",AP9="O",AR9="O",AT9="O",AU9="O"),"후보","X"))</f>
        <v/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정자동 정든우성4단지('95.01.,270^)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6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1431</v>
      </c>
      <c r="B11" s="10" t="s">
        <v>1676</v>
      </c>
      <c r="C11" s="88">
        <v>270</v>
      </c>
      <c r="D11" s="86">
        <v>123.1</v>
      </c>
      <c r="E11" s="87">
        <v>37</v>
      </c>
      <c r="F11" s="86">
        <v>102</v>
      </c>
      <c r="G11" s="17">
        <v>31</v>
      </c>
      <c r="H11" s="88">
        <v>56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9">
        <v>4</v>
      </c>
      <c r="R11" s="79">
        <v>2</v>
      </c>
      <c r="S11" s="79" t="s">
        <v>61</v>
      </c>
      <c r="T11" s="5">
        <v>123</v>
      </c>
      <c r="U11" s="9"/>
      <c r="W11" s="86">
        <f t="shared" ref="W11:X13" si="5">D11</f>
        <v>123.1</v>
      </c>
      <c r="X11" s="87">
        <f t="shared" si="5"/>
        <v>37</v>
      </c>
      <c r="Y11" s="92">
        <f t="shared" ref="Y11:Z13" si="6">H11</f>
        <v>56</v>
      </c>
      <c r="Z11" s="90">
        <f t="shared" si="6"/>
        <v>0</v>
      </c>
      <c r="AA11" s="90">
        <f>K11</f>
        <v>0</v>
      </c>
      <c r="AB11" s="90">
        <f t="shared" ref="AB11:AD13" si="7">M11</f>
        <v>0</v>
      </c>
      <c r="AC11" s="4" t="str">
        <f t="shared" si="7"/>
        <v/>
      </c>
      <c r="AD11" s="91">
        <f t="shared" si="7"/>
        <v>0</v>
      </c>
      <c r="AE11" s="79" t="str">
        <f>S11</f>
        <v>복</v>
      </c>
      <c r="AF11" s="79" t="str">
        <f>Q11&amp;"/"&amp;R11</f>
        <v>4/2</v>
      </c>
      <c r="AH11" s="20" t="str">
        <f t="shared" si="1"/>
        <v>정든우성4단지</v>
      </c>
      <c r="AI11" s="87">
        <f t="shared" si="0"/>
        <v>37</v>
      </c>
      <c r="AJ11" s="79" t="str">
        <f>IF(AI11="","",$AJ$2)</f>
        <v>A-</v>
      </c>
      <c r="AK11" s="79" t="s">
        <v>13</v>
      </c>
      <c r="AL11" s="79" t="s">
        <v>62</v>
      </c>
      <c r="AM11" s="79" t="s">
        <v>63</v>
      </c>
      <c r="AN11" s="79" t="str">
        <f>IF(AI11="","",$AN$2)</f>
        <v>C</v>
      </c>
      <c r="AO11" s="79" t="str">
        <f>IF(N11="","",IF(N11&gt;=$AO$1/100,"O","X"))</f>
        <v/>
      </c>
      <c r="AP11" s="79" t="str">
        <f>IF(I11="","",IF(I11&lt;=$AP$1,"O","X"))</f>
        <v/>
      </c>
      <c r="AQ11" s="79" t="str">
        <f>IF(O11="","",IF(O11&lt;=$AQ$1,"O","X"))</f>
        <v>O</v>
      </c>
      <c r="AR11" s="79" t="str">
        <f>IF(M11="","",IF(M11&lt;=$AR$1,"O","X"))</f>
        <v>O</v>
      </c>
      <c r="AS11" s="79" t="s">
        <v>2</v>
      </c>
      <c r="AT11" s="79" t="str">
        <f>IF(OR(F11="",AI11=""),"",IF(AND((F11&lt;=85),(AI11&gt;=15)),"O","X"))</f>
        <v>X</v>
      </c>
      <c r="AU11" s="79" t="str">
        <f>IF(C11="","",IF(C11&gt;=$AU$1,"O","X"))</f>
        <v>X</v>
      </c>
      <c r="AV11" s="79" t="str">
        <f>IF(AO11="","",IF(AND(AO11="O",AP11="O",AR11="O",AT11="O",AU11="O"),"후보","X"))</f>
        <v/>
      </c>
    </row>
    <row r="12" spans="1:48" x14ac:dyDescent="0.3">
      <c r="A12" s="9" t="s">
        <v>1431</v>
      </c>
      <c r="B12" s="10" t="s">
        <v>1676</v>
      </c>
      <c r="C12" s="88">
        <v>270</v>
      </c>
      <c r="D12" s="86">
        <v>156.69999999999999</v>
      </c>
      <c r="E12" s="87">
        <v>47</v>
      </c>
      <c r="F12" s="86">
        <v>129.69999999999999</v>
      </c>
      <c r="G12" s="17">
        <v>39</v>
      </c>
      <c r="H12" s="88">
        <v>164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4</v>
      </c>
      <c r="R12" s="79">
        <v>2</v>
      </c>
      <c r="S12" s="79" t="s">
        <v>61</v>
      </c>
      <c r="T12" s="5">
        <v>156</v>
      </c>
      <c r="U12" s="9"/>
      <c r="W12" s="86">
        <f t="shared" si="5"/>
        <v>156.69999999999999</v>
      </c>
      <c r="X12" s="87">
        <f t="shared" si="5"/>
        <v>47</v>
      </c>
      <c r="Y12" s="92">
        <f t="shared" si="6"/>
        <v>164</v>
      </c>
      <c r="Z12" s="90">
        <f t="shared" si="6"/>
        <v>0</v>
      </c>
      <c r="AA12" s="90">
        <f>K12</f>
        <v>0</v>
      </c>
      <c r="AB12" s="90">
        <f t="shared" si="7"/>
        <v>0</v>
      </c>
      <c r="AC12" s="4" t="str">
        <f t="shared" si="7"/>
        <v/>
      </c>
      <c r="AD12" s="91">
        <f t="shared" si="7"/>
        <v>0</v>
      </c>
      <c r="AE12" s="79" t="str">
        <f>S12</f>
        <v>복</v>
      </c>
      <c r="AF12" s="79" t="str">
        <f>Q12&amp;"/"&amp;R12</f>
        <v>4/2</v>
      </c>
      <c r="AH12" s="20" t="str">
        <f t="shared" si="1"/>
        <v>정든우성4단지</v>
      </c>
      <c r="AI12" s="87">
        <f t="shared" si="0"/>
        <v>47</v>
      </c>
      <c r="AJ12" s="79" t="str">
        <f>IF(AI12="","",$AJ$2)</f>
        <v>A-</v>
      </c>
      <c r="AK12" s="79" t="s">
        <v>13</v>
      </c>
      <c r="AL12" s="79" t="s">
        <v>62</v>
      </c>
      <c r="AM12" s="79" t="s">
        <v>63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X</v>
      </c>
      <c r="AU12" s="79" t="str">
        <f>IF(C12="","",IF(C12&gt;=$AU$1,"O","X"))</f>
        <v>X</v>
      </c>
      <c r="AV12" s="79" t="str">
        <f>IF(AO12="","",IF(AND(AO12="O",AP12="O",AR12="O",AT12="O",AU12="O"),"후보","X"))</f>
        <v/>
      </c>
    </row>
    <row r="13" spans="1:48" x14ac:dyDescent="0.3">
      <c r="A13" s="9" t="s">
        <v>1431</v>
      </c>
      <c r="B13" s="10" t="s">
        <v>1676</v>
      </c>
      <c r="C13" s="88">
        <v>270</v>
      </c>
      <c r="D13" s="86">
        <v>191.6</v>
      </c>
      <c r="E13" s="87">
        <v>58</v>
      </c>
      <c r="F13" s="86">
        <v>162.6</v>
      </c>
      <c r="G13" s="17">
        <v>49</v>
      </c>
      <c r="H13" s="88">
        <v>50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5</v>
      </c>
      <c r="R13" s="79">
        <v>2</v>
      </c>
      <c r="S13" s="79" t="s">
        <v>61</v>
      </c>
      <c r="T13" s="5">
        <v>191</v>
      </c>
      <c r="U13" s="9"/>
      <c r="W13" s="86">
        <f t="shared" si="5"/>
        <v>191.6</v>
      </c>
      <c r="X13" s="87">
        <f t="shared" si="5"/>
        <v>58</v>
      </c>
      <c r="Y13" s="92">
        <f t="shared" si="6"/>
        <v>50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9" t="str">
        <f>S13</f>
        <v>복</v>
      </c>
      <c r="AF13" s="79" t="str">
        <f>Q13&amp;"/"&amp;R13</f>
        <v>5/2</v>
      </c>
      <c r="AH13" s="20" t="str">
        <f t="shared" si="1"/>
        <v>정든우성4단지</v>
      </c>
      <c r="AI13" s="87">
        <f t="shared" si="0"/>
        <v>58</v>
      </c>
      <c r="AJ13" s="79" t="str">
        <f>IF(AI13="","",$AJ$2)</f>
        <v>A-</v>
      </c>
      <c r="AK13" s="79" t="s">
        <v>13</v>
      </c>
      <c r="AL13" s="79" t="s">
        <v>62</v>
      </c>
      <c r="AM13" s="79" t="s">
        <v>63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X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정자동 아이파크분당2('03.05.,224^)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6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1435</v>
      </c>
      <c r="B15" s="10" t="s">
        <v>1692</v>
      </c>
      <c r="C15" s="88">
        <v>224</v>
      </c>
      <c r="D15" s="86">
        <v>106.6</v>
      </c>
      <c r="E15" s="87">
        <v>32</v>
      </c>
      <c r="F15" s="86">
        <v>85</v>
      </c>
      <c r="G15" s="17">
        <v>26</v>
      </c>
      <c r="H15" s="88">
        <v>24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9">
        <v>3</v>
      </c>
      <c r="R15" s="79">
        <v>2</v>
      </c>
      <c r="S15" s="79" t="s">
        <v>72</v>
      </c>
      <c r="T15" s="5">
        <v>106</v>
      </c>
      <c r="U15" s="9"/>
      <c r="W15" s="86">
        <f t="shared" ref="W15:X17" si="8">D15</f>
        <v>106.6</v>
      </c>
      <c r="X15" s="87">
        <f t="shared" si="8"/>
        <v>32</v>
      </c>
      <c r="Y15" s="92">
        <f t="shared" ref="Y15:Z17" si="9">H15</f>
        <v>24</v>
      </c>
      <c r="Z15" s="90">
        <f t="shared" si="9"/>
        <v>0</v>
      </c>
      <c r="AA15" s="90">
        <f>K15</f>
        <v>0</v>
      </c>
      <c r="AB15" s="90">
        <f t="shared" ref="AB15:AD17" si="10">M15</f>
        <v>0</v>
      </c>
      <c r="AC15" s="4" t="str">
        <f t="shared" si="10"/>
        <v/>
      </c>
      <c r="AD15" s="91">
        <f t="shared" si="10"/>
        <v>0</v>
      </c>
      <c r="AE15" s="79" t="str">
        <f>S15</f>
        <v>계</v>
      </c>
      <c r="AF15" s="79" t="str">
        <f>Q15&amp;"/"&amp;R15</f>
        <v>3/2</v>
      </c>
      <c r="AH15" s="20" t="str">
        <f t="shared" si="1"/>
        <v>아이파크분당2</v>
      </c>
      <c r="AI15" s="87">
        <f t="shared" si="0"/>
        <v>32</v>
      </c>
      <c r="AJ15" s="79" t="str">
        <f>IF(AI15="","",$AJ$2)</f>
        <v>A-</v>
      </c>
      <c r="AK15" s="79" t="s">
        <v>13</v>
      </c>
      <c r="AL15" s="79" t="s">
        <v>62</v>
      </c>
      <c r="AM15" s="79" t="s">
        <v>63</v>
      </c>
      <c r="AN15" s="79" t="str">
        <f>IF(AI15="","",$AN$2)</f>
        <v>C</v>
      </c>
      <c r="AO15" s="79" t="str">
        <f>IF(N15="","",IF(N15&gt;=$AO$1/100,"O","X"))</f>
        <v/>
      </c>
      <c r="AP15" s="79" t="str">
        <f>IF(I15="","",IF(I15&lt;=$AP$1,"O","X"))</f>
        <v/>
      </c>
      <c r="AQ15" s="79" t="str">
        <f>IF(O15="","",IF(O15&lt;=$AQ$1,"O","X"))</f>
        <v>O</v>
      </c>
      <c r="AR15" s="79" t="str">
        <f>IF(M15="","",IF(M15&lt;=$AR$1,"O","X"))</f>
        <v>O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X</v>
      </c>
      <c r="AV15" s="79" t="str">
        <f>IF(AO15="","",IF(AND(AO15="O",AP15="O",AR15="O",AT15="O",AU15="O"),"후보","X"))</f>
        <v/>
      </c>
    </row>
    <row r="16" spans="1:48" x14ac:dyDescent="0.3">
      <c r="A16" s="9" t="s">
        <v>1435</v>
      </c>
      <c r="B16" s="10" t="s">
        <v>1692</v>
      </c>
      <c r="C16" s="88">
        <v>224</v>
      </c>
      <c r="D16" s="86">
        <v>182.9</v>
      </c>
      <c r="E16" s="87">
        <v>55</v>
      </c>
      <c r="F16" s="86">
        <v>145.5</v>
      </c>
      <c r="G16" s="17">
        <v>44</v>
      </c>
      <c r="H16" s="88">
        <v>112</v>
      </c>
      <c r="I16" s="89"/>
      <c r="J16" s="89"/>
      <c r="K16" s="89"/>
      <c r="L16" s="89"/>
      <c r="M16" s="90">
        <f>I16-K16</f>
        <v>0</v>
      </c>
      <c r="N16" s="4" t="str">
        <f>IF(ISERROR(K16/I16),"",K16/I16)</f>
        <v/>
      </c>
      <c r="O16" s="91">
        <f>I16/E16</f>
        <v>0</v>
      </c>
      <c r="P16" s="91">
        <f>K16/E16</f>
        <v>0</v>
      </c>
      <c r="Q16" s="79">
        <v>4</v>
      </c>
      <c r="R16" s="79">
        <v>2</v>
      </c>
      <c r="S16" s="79" t="s">
        <v>72</v>
      </c>
      <c r="T16" s="5">
        <v>182</v>
      </c>
      <c r="U16" s="9"/>
      <c r="W16" s="86">
        <f t="shared" si="8"/>
        <v>182.9</v>
      </c>
      <c r="X16" s="87">
        <f t="shared" si="8"/>
        <v>55</v>
      </c>
      <c r="Y16" s="92">
        <f t="shared" si="9"/>
        <v>112</v>
      </c>
      <c r="Z16" s="90">
        <f t="shared" si="9"/>
        <v>0</v>
      </c>
      <c r="AA16" s="90">
        <f>K16</f>
        <v>0</v>
      </c>
      <c r="AB16" s="90">
        <f t="shared" si="10"/>
        <v>0</v>
      </c>
      <c r="AC16" s="4" t="str">
        <f t="shared" si="10"/>
        <v/>
      </c>
      <c r="AD16" s="91">
        <f t="shared" si="10"/>
        <v>0</v>
      </c>
      <c r="AE16" s="79" t="str">
        <f>S16</f>
        <v>계</v>
      </c>
      <c r="AF16" s="79" t="str">
        <f>Q16&amp;"/"&amp;R16</f>
        <v>4/2</v>
      </c>
      <c r="AH16" s="20" t="str">
        <f t="shared" si="1"/>
        <v>아이파크분당2</v>
      </c>
      <c r="AI16" s="87">
        <f t="shared" si="0"/>
        <v>55</v>
      </c>
      <c r="AJ16" s="79" t="str">
        <f>IF(AI16="","",$AJ$2)</f>
        <v>A-</v>
      </c>
      <c r="AK16" s="79" t="s">
        <v>13</v>
      </c>
      <c r="AL16" s="79" t="s">
        <v>62</v>
      </c>
      <c r="AM16" s="79" t="s">
        <v>63</v>
      </c>
      <c r="AN16" s="79" t="str">
        <f>IF(AI16="","",$AN$2)</f>
        <v>C</v>
      </c>
      <c r="AO16" s="79" t="str">
        <f>IF(N16="","",IF(N16&gt;=$AO$1/100,"O","X"))</f>
        <v/>
      </c>
      <c r="AP16" s="79" t="str">
        <f>IF(I16="","",IF(I16&lt;=$AP$1,"O","X"))</f>
        <v/>
      </c>
      <c r="AQ16" s="79" t="str">
        <f>IF(O16="","",IF(O16&lt;=$AQ$1,"O","X"))</f>
        <v>O</v>
      </c>
      <c r="AR16" s="79" t="str">
        <f>IF(M16="","",IF(M16&lt;=$AR$1,"O","X"))</f>
        <v>O</v>
      </c>
      <c r="AS16" s="79" t="s">
        <v>2</v>
      </c>
      <c r="AT16" s="79" t="str">
        <f>IF(OR(F16="",AI16=""),"",IF(AND((F16&lt;=85),(AI16&gt;=15)),"O","X"))</f>
        <v>X</v>
      </c>
      <c r="AU16" s="79" t="str">
        <f>IF(C16="","",IF(C16&gt;=$AU$1,"O","X"))</f>
        <v>X</v>
      </c>
      <c r="AV16" s="79" t="str">
        <f>IF(AO16="","",IF(AND(AO16="O",AP16="O",AR16="O",AT16="O",AU16="O"),"후보","X"))</f>
        <v/>
      </c>
    </row>
    <row r="17" spans="1:48" x14ac:dyDescent="0.3">
      <c r="A17" s="9" t="s">
        <v>1435</v>
      </c>
      <c r="B17" s="10" t="s">
        <v>1692</v>
      </c>
      <c r="C17" s="88">
        <v>224</v>
      </c>
      <c r="D17" s="86">
        <v>203.1</v>
      </c>
      <c r="E17" s="87">
        <v>61</v>
      </c>
      <c r="F17" s="86">
        <v>162</v>
      </c>
      <c r="G17" s="17">
        <v>49</v>
      </c>
      <c r="H17" s="88">
        <v>88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9">
        <v>4</v>
      </c>
      <c r="R17" s="79">
        <v>2</v>
      </c>
      <c r="S17" s="79" t="s">
        <v>72</v>
      </c>
      <c r="T17" s="5">
        <v>203</v>
      </c>
      <c r="U17" s="9"/>
      <c r="W17" s="86">
        <f t="shared" si="8"/>
        <v>203.1</v>
      </c>
      <c r="X17" s="87">
        <f t="shared" si="8"/>
        <v>61</v>
      </c>
      <c r="Y17" s="92">
        <f t="shared" si="9"/>
        <v>88</v>
      </c>
      <c r="Z17" s="90">
        <f t="shared" si="9"/>
        <v>0</v>
      </c>
      <c r="AA17" s="90">
        <f>K17</f>
        <v>0</v>
      </c>
      <c r="AB17" s="90">
        <f t="shared" si="10"/>
        <v>0</v>
      </c>
      <c r="AC17" s="4" t="str">
        <f t="shared" si="10"/>
        <v/>
      </c>
      <c r="AD17" s="91">
        <f t="shared" si="10"/>
        <v>0</v>
      </c>
      <c r="AE17" s="79" t="str">
        <f>S17</f>
        <v>계</v>
      </c>
      <c r="AF17" s="79" t="str">
        <f>Q17&amp;"/"&amp;R17</f>
        <v>4/2</v>
      </c>
      <c r="AH17" s="20" t="str">
        <f t="shared" si="1"/>
        <v>아이파크분당2</v>
      </c>
      <c r="AI17" s="87">
        <f t="shared" si="0"/>
        <v>61</v>
      </c>
      <c r="AJ17" s="79" t="str">
        <f>IF(AI17="","",$AJ$2)</f>
        <v>A-</v>
      </c>
      <c r="AK17" s="79" t="s">
        <v>13</v>
      </c>
      <c r="AL17" s="79" t="s">
        <v>62</v>
      </c>
      <c r="AM17" s="79" t="s">
        <v>63</v>
      </c>
      <c r="AN17" s="79" t="str">
        <f>IF(AI17="","",$AN$2)</f>
        <v>C</v>
      </c>
      <c r="AO17" s="79" t="str">
        <f>IF(N17="","",IF(N17&gt;=$AO$1/100,"O","X"))</f>
        <v/>
      </c>
      <c r="AP17" s="79" t="str">
        <f>IF(I17="","",IF(I17&lt;=$AP$1,"O","X"))</f>
        <v/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X</v>
      </c>
      <c r="AU17" s="79" t="str">
        <f>IF(C17="","",IF(C17&gt;=$AU$1,"O","X"))</f>
        <v>X</v>
      </c>
      <c r="AV17" s="79" t="str">
        <f>IF(AO17="","",IF(AND(AO17="O",AP17="O",AR17="O",AT17="O",AU17="O"),"후보","X"))</f>
        <v/>
      </c>
    </row>
    <row r="18" spans="1:48" x14ac:dyDescent="0.3">
      <c r="A18" s="9"/>
      <c r="B18" s="79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정자동 정든우성6단지('94.06.,706^)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6" t="str">
        <f t="shared" si="0"/>
        <v/>
      </c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</row>
    <row r="19" spans="1:48" x14ac:dyDescent="0.3">
      <c r="A19" s="9" t="s">
        <v>1440</v>
      </c>
      <c r="B19" s="10" t="s">
        <v>1693</v>
      </c>
      <c r="C19" s="88">
        <v>706</v>
      </c>
      <c r="D19" s="86">
        <v>64.7</v>
      </c>
      <c r="E19" s="87">
        <v>20</v>
      </c>
      <c r="F19" s="86">
        <v>48.8</v>
      </c>
      <c r="G19" s="17">
        <v>15</v>
      </c>
      <c r="H19" s="88">
        <v>354</v>
      </c>
      <c r="I19" s="89">
        <v>80000</v>
      </c>
      <c r="J19" s="89" t="s">
        <v>64</v>
      </c>
      <c r="K19" s="89">
        <v>40000</v>
      </c>
      <c r="L19" s="89" t="s">
        <v>78</v>
      </c>
      <c r="M19" s="90">
        <f>I19-K19</f>
        <v>40000</v>
      </c>
      <c r="N19" s="4">
        <f>IF(ISERROR(K19/I19),"",K19/I19)</f>
        <v>0.5</v>
      </c>
      <c r="O19" s="91">
        <f>I19/E19</f>
        <v>4000</v>
      </c>
      <c r="P19" s="91">
        <f>K19/E19</f>
        <v>2000</v>
      </c>
      <c r="Q19" s="79">
        <v>2</v>
      </c>
      <c r="R19" s="79">
        <v>1</v>
      </c>
      <c r="S19" s="79" t="s">
        <v>61</v>
      </c>
      <c r="T19" s="5">
        <v>64</v>
      </c>
      <c r="U19" s="9"/>
      <c r="W19" s="86">
        <f t="shared" ref="W19:X21" si="11">D19</f>
        <v>64.7</v>
      </c>
      <c r="X19" s="87">
        <f t="shared" si="11"/>
        <v>20</v>
      </c>
      <c r="Y19" s="92">
        <f t="shared" ref="Y19:Z21" si="12">H19</f>
        <v>354</v>
      </c>
      <c r="Z19" s="90">
        <f t="shared" si="12"/>
        <v>80000</v>
      </c>
      <c r="AA19" s="90">
        <f>K19</f>
        <v>40000</v>
      </c>
      <c r="AB19" s="90">
        <f t="shared" ref="AB19:AD21" si="13">M19</f>
        <v>40000</v>
      </c>
      <c r="AC19" s="4">
        <f t="shared" si="13"/>
        <v>0.5</v>
      </c>
      <c r="AD19" s="91">
        <f t="shared" si="13"/>
        <v>4000</v>
      </c>
      <c r="AE19" s="79" t="str">
        <f>S19</f>
        <v>복</v>
      </c>
      <c r="AF19" s="79" t="str">
        <f>Q19&amp;"/"&amp;R19</f>
        <v>2/1</v>
      </c>
      <c r="AH19" s="20" t="str">
        <f t="shared" si="1"/>
        <v>정든우성6단지</v>
      </c>
      <c r="AI19" s="87">
        <f t="shared" si="0"/>
        <v>20</v>
      </c>
      <c r="AJ19" s="79" t="str">
        <f>IF(AI19="","",$AJ$2)</f>
        <v>A-</v>
      </c>
      <c r="AK19" s="79" t="s">
        <v>13</v>
      </c>
      <c r="AL19" s="79" t="s">
        <v>62</v>
      </c>
      <c r="AM19" s="79" t="s">
        <v>63</v>
      </c>
      <c r="AN19" s="79" t="str">
        <f>IF(AI19="","",$AN$2)</f>
        <v>C</v>
      </c>
      <c r="AO19" s="79" t="str">
        <f>IF(N19="","",IF(N19&gt;=$AO$1/100,"O","X"))</f>
        <v>X</v>
      </c>
      <c r="AP19" s="79" t="str">
        <f>IF(I19="","",IF(I19&lt;=$AP$1,"O","X"))</f>
        <v>X</v>
      </c>
      <c r="AQ19" s="79" t="str">
        <f>IF(O19="","",IF(O19&lt;=$AQ$1,"O","X"))</f>
        <v>X</v>
      </c>
      <c r="AR19" s="79" t="str">
        <f>IF(M19="","",IF(M19&lt;=$AR$1,"O","X"))</f>
        <v>X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O</v>
      </c>
      <c r="AV19" s="79" t="str">
        <f>IF(AO19="","",IF(AND(AO19="O",AP19="O",AR19="O",AT19="O",AU19="O"),"후보","X"))</f>
        <v>X</v>
      </c>
    </row>
    <row r="20" spans="1:48" x14ac:dyDescent="0.3">
      <c r="A20" s="9" t="s">
        <v>1440</v>
      </c>
      <c r="B20" s="10" t="s">
        <v>1693</v>
      </c>
      <c r="C20" s="88">
        <v>706</v>
      </c>
      <c r="D20" s="86">
        <v>88.3</v>
      </c>
      <c r="E20" s="87">
        <v>27</v>
      </c>
      <c r="F20" s="86">
        <v>69.099999999999994</v>
      </c>
      <c r="G20" s="17">
        <v>21</v>
      </c>
      <c r="H20" s="88">
        <v>104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9">
        <v>3</v>
      </c>
      <c r="R20" s="79">
        <v>1</v>
      </c>
      <c r="S20" s="79" t="s">
        <v>72</v>
      </c>
      <c r="T20" s="5">
        <v>88</v>
      </c>
      <c r="U20" s="9"/>
      <c r="W20" s="86">
        <f t="shared" si="11"/>
        <v>88.3</v>
      </c>
      <c r="X20" s="87">
        <f t="shared" si="11"/>
        <v>27</v>
      </c>
      <c r="Y20" s="92">
        <f t="shared" si="12"/>
        <v>104</v>
      </c>
      <c r="Z20" s="90">
        <f t="shared" si="12"/>
        <v>0</v>
      </c>
      <c r="AA20" s="90">
        <f>K20</f>
        <v>0</v>
      </c>
      <c r="AB20" s="90">
        <f t="shared" si="13"/>
        <v>0</v>
      </c>
      <c r="AC20" s="4" t="str">
        <f t="shared" si="13"/>
        <v/>
      </c>
      <c r="AD20" s="91">
        <f t="shared" si="13"/>
        <v>0</v>
      </c>
      <c r="AE20" s="79" t="str">
        <f>S20</f>
        <v>계</v>
      </c>
      <c r="AF20" s="79" t="str">
        <f>Q20&amp;"/"&amp;R20</f>
        <v>3/1</v>
      </c>
      <c r="AH20" s="20" t="str">
        <f t="shared" si="1"/>
        <v>정든우성6단지</v>
      </c>
      <c r="AI20" s="87">
        <f t="shared" si="0"/>
        <v>27</v>
      </c>
      <c r="AJ20" s="79" t="str">
        <f>IF(AI20="","",$AJ$2)</f>
        <v>A-</v>
      </c>
      <c r="AK20" s="79" t="s">
        <v>13</v>
      </c>
      <c r="AL20" s="79" t="s">
        <v>62</v>
      </c>
      <c r="AM20" s="79" t="s">
        <v>63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O</v>
      </c>
      <c r="AV20" s="79" t="str">
        <f>IF(AO20="","",IF(AND(AO20="O",AP20="O",AR20="O",AT20="O",AU20="O"),"후보","X"))</f>
        <v/>
      </c>
    </row>
    <row r="21" spans="1:48" x14ac:dyDescent="0.3">
      <c r="A21" s="9" t="s">
        <v>1440</v>
      </c>
      <c r="B21" s="10" t="s">
        <v>1693</v>
      </c>
      <c r="C21" s="88">
        <v>706</v>
      </c>
      <c r="D21" s="86">
        <v>104.2</v>
      </c>
      <c r="E21" s="87">
        <v>32</v>
      </c>
      <c r="F21" s="86">
        <v>85</v>
      </c>
      <c r="G21" s="17">
        <v>26</v>
      </c>
      <c r="H21" s="88">
        <v>248</v>
      </c>
      <c r="I21" s="89">
        <v>128000</v>
      </c>
      <c r="J21" s="89" t="s">
        <v>74</v>
      </c>
      <c r="K21" s="89">
        <v>70000</v>
      </c>
      <c r="L21" s="89" t="s">
        <v>71</v>
      </c>
      <c r="M21" s="90">
        <f>I21-K21</f>
        <v>58000</v>
      </c>
      <c r="N21" s="4">
        <f>IF(ISERROR(K21/I21),"",K21/I21)</f>
        <v>0.546875</v>
      </c>
      <c r="O21" s="91">
        <f>I21/E21</f>
        <v>4000</v>
      </c>
      <c r="P21" s="91">
        <f>K21/E21</f>
        <v>2187.5</v>
      </c>
      <c r="Q21" s="79">
        <v>3</v>
      </c>
      <c r="R21" s="79">
        <v>2</v>
      </c>
      <c r="S21" s="79" t="s">
        <v>72</v>
      </c>
      <c r="T21" s="5">
        <v>104</v>
      </c>
      <c r="U21" s="9"/>
      <c r="W21" s="86">
        <f t="shared" si="11"/>
        <v>104.2</v>
      </c>
      <c r="X21" s="87">
        <f t="shared" si="11"/>
        <v>32</v>
      </c>
      <c r="Y21" s="92">
        <f t="shared" si="12"/>
        <v>248</v>
      </c>
      <c r="Z21" s="90">
        <f t="shared" si="12"/>
        <v>128000</v>
      </c>
      <c r="AA21" s="90">
        <f>K21</f>
        <v>70000</v>
      </c>
      <c r="AB21" s="90">
        <f t="shared" si="13"/>
        <v>58000</v>
      </c>
      <c r="AC21" s="4">
        <f t="shared" si="13"/>
        <v>0.546875</v>
      </c>
      <c r="AD21" s="91">
        <f t="shared" si="13"/>
        <v>4000</v>
      </c>
      <c r="AE21" s="79" t="str">
        <f>S21</f>
        <v>계</v>
      </c>
      <c r="AF21" s="79" t="str">
        <f>Q21&amp;"/"&amp;R21</f>
        <v>3/2</v>
      </c>
      <c r="AH21" s="20" t="str">
        <f t="shared" si="1"/>
        <v>정든우성6단지</v>
      </c>
      <c r="AI21" s="87">
        <f t="shared" si="0"/>
        <v>32</v>
      </c>
      <c r="AJ21" s="79" t="str">
        <f>IF(AI21="","",$AJ$2)</f>
        <v>A-</v>
      </c>
      <c r="AK21" s="79" t="s">
        <v>13</v>
      </c>
      <c r="AL21" s="79" t="s">
        <v>62</v>
      </c>
      <c r="AM21" s="79" t="s">
        <v>63</v>
      </c>
      <c r="AN21" s="79" t="str">
        <f>IF(AI21="","",$AN$2)</f>
        <v>C</v>
      </c>
      <c r="AO21" s="79" t="str">
        <f>IF(N21="","",IF(N21&gt;=$AO$1/100,"O","X"))</f>
        <v>X</v>
      </c>
      <c r="AP21" s="79" t="str">
        <f>IF(I21="","",IF(I21&lt;=$AP$1,"O","X"))</f>
        <v>X</v>
      </c>
      <c r="AQ21" s="79" t="str">
        <f>IF(O21="","",IF(O21&lt;=$AQ$1,"O","X"))</f>
        <v>X</v>
      </c>
      <c r="AR21" s="79" t="str">
        <f>IF(M21="","",IF(M21&lt;=$AR$1,"O","X"))</f>
        <v>X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O</v>
      </c>
      <c r="AV21" s="79" t="str">
        <f>IF(AO21="","",IF(AND(AO21="O",AP21="O",AR21="O",AT21="O",AU21="O"),"후보","X"))</f>
        <v>X</v>
      </c>
    </row>
    <row r="22" spans="1:48" x14ac:dyDescent="0.3">
      <c r="A22" s="9"/>
      <c r="B22" s="79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정자동 정든한진7차('94.12.,382^)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6" t="str">
        <f t="shared" si="0"/>
        <v/>
      </c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</row>
    <row r="23" spans="1:48" x14ac:dyDescent="0.3">
      <c r="A23" s="9" t="s">
        <v>1445</v>
      </c>
      <c r="B23" s="10" t="s">
        <v>1654</v>
      </c>
      <c r="C23" s="88">
        <v>382</v>
      </c>
      <c r="D23" s="86">
        <v>66.900000000000006</v>
      </c>
      <c r="E23" s="87">
        <v>20</v>
      </c>
      <c r="F23" s="86">
        <v>49.5</v>
      </c>
      <c r="G23" s="17">
        <v>15</v>
      </c>
      <c r="H23" s="88">
        <v>94</v>
      </c>
      <c r="I23" s="89">
        <v>102000</v>
      </c>
      <c r="J23" s="89" t="s">
        <v>78</v>
      </c>
      <c r="K23" s="89">
        <v>33000</v>
      </c>
      <c r="L23" s="89" t="s">
        <v>65</v>
      </c>
      <c r="M23" s="90">
        <f>I23-K23</f>
        <v>69000</v>
      </c>
      <c r="N23" s="4">
        <f>IF(ISERROR(K23/I23),"",K23/I23)</f>
        <v>0.3235294117647059</v>
      </c>
      <c r="O23" s="91">
        <f>I23/E23</f>
        <v>5100</v>
      </c>
      <c r="P23" s="91">
        <f>K23/E23</f>
        <v>1650</v>
      </c>
      <c r="Q23" s="79">
        <v>2</v>
      </c>
      <c r="R23" s="79">
        <v>1</v>
      </c>
      <c r="S23" s="79" t="s">
        <v>72</v>
      </c>
      <c r="T23" s="5">
        <v>66</v>
      </c>
      <c r="U23" s="9"/>
      <c r="W23" s="86">
        <f t="shared" ref="W23:X25" si="14">D23</f>
        <v>66.900000000000006</v>
      </c>
      <c r="X23" s="87">
        <f t="shared" si="14"/>
        <v>20</v>
      </c>
      <c r="Y23" s="92">
        <f t="shared" ref="Y23:Z25" si="15">H23</f>
        <v>94</v>
      </c>
      <c r="Z23" s="90">
        <f t="shared" si="15"/>
        <v>102000</v>
      </c>
      <c r="AA23" s="90">
        <f>K23</f>
        <v>33000</v>
      </c>
      <c r="AB23" s="90">
        <f t="shared" ref="AB23:AD25" si="16">M23</f>
        <v>69000</v>
      </c>
      <c r="AC23" s="4">
        <f t="shared" si="16"/>
        <v>0.3235294117647059</v>
      </c>
      <c r="AD23" s="91">
        <f t="shared" si="16"/>
        <v>5100</v>
      </c>
      <c r="AE23" s="79" t="str">
        <f>S23</f>
        <v>계</v>
      </c>
      <c r="AF23" s="79" t="str">
        <f>Q23&amp;"/"&amp;R23</f>
        <v>2/1</v>
      </c>
      <c r="AH23" s="20" t="str">
        <f t="shared" si="1"/>
        <v>정든한진7차</v>
      </c>
      <c r="AI23" s="87">
        <f t="shared" si="0"/>
        <v>20</v>
      </c>
      <c r="AJ23" s="79" t="str">
        <f>IF(AI23="","",$AJ$2)</f>
        <v>A-</v>
      </c>
      <c r="AK23" s="79" t="s">
        <v>13</v>
      </c>
      <c r="AL23" s="79" t="s">
        <v>62</v>
      </c>
      <c r="AM23" s="79" t="s">
        <v>63</v>
      </c>
      <c r="AN23" s="79" t="str">
        <f>IF(AI23="","",$AN$2)</f>
        <v>C</v>
      </c>
      <c r="AO23" s="79" t="str">
        <f>IF(N23="","",IF(N23&gt;=$AO$1/100,"O","X"))</f>
        <v>X</v>
      </c>
      <c r="AP23" s="79" t="str">
        <f>IF(I23="","",IF(I23&lt;=$AP$1,"O","X"))</f>
        <v>X</v>
      </c>
      <c r="AQ23" s="79" t="str">
        <f>IF(O23="","",IF(O23&lt;=$AQ$1,"O","X"))</f>
        <v>X</v>
      </c>
      <c r="AR23" s="79" t="str">
        <f>IF(M23="","",IF(M23&lt;=$AR$1,"O","X"))</f>
        <v>X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>X</v>
      </c>
    </row>
    <row r="24" spans="1:48" x14ac:dyDescent="0.3">
      <c r="A24" s="9" t="s">
        <v>1445</v>
      </c>
      <c r="B24" s="10" t="s">
        <v>1654</v>
      </c>
      <c r="C24" s="88">
        <v>382</v>
      </c>
      <c r="D24" s="86">
        <v>88.2</v>
      </c>
      <c r="E24" s="87">
        <v>27</v>
      </c>
      <c r="F24" s="86">
        <v>68</v>
      </c>
      <c r="G24" s="17">
        <v>21</v>
      </c>
      <c r="H24" s="88">
        <v>208</v>
      </c>
      <c r="I24" s="89">
        <v>110000</v>
      </c>
      <c r="J24" s="89" t="s">
        <v>71</v>
      </c>
      <c r="K24" s="89">
        <v>65000</v>
      </c>
      <c r="L24" s="89" t="s">
        <v>65</v>
      </c>
      <c r="M24" s="90">
        <f>I24-K24</f>
        <v>45000</v>
      </c>
      <c r="N24" s="4">
        <f>IF(ISERROR(K24/I24),"",K24/I24)</f>
        <v>0.59090909090909094</v>
      </c>
      <c r="O24" s="91">
        <f>I24/E24</f>
        <v>4074.0740740740739</v>
      </c>
      <c r="P24" s="91">
        <f>K24/E24</f>
        <v>2407.4074074074074</v>
      </c>
      <c r="Q24" s="79">
        <v>3</v>
      </c>
      <c r="R24" s="79">
        <v>1</v>
      </c>
      <c r="S24" s="79" t="s">
        <v>72</v>
      </c>
      <c r="T24" s="5">
        <v>88</v>
      </c>
      <c r="U24" s="9"/>
      <c r="W24" s="86">
        <f t="shared" si="14"/>
        <v>88.2</v>
      </c>
      <c r="X24" s="87">
        <f t="shared" si="14"/>
        <v>27</v>
      </c>
      <c r="Y24" s="92">
        <f t="shared" si="15"/>
        <v>208</v>
      </c>
      <c r="Z24" s="90">
        <f t="shared" si="15"/>
        <v>110000</v>
      </c>
      <c r="AA24" s="90">
        <f>K24</f>
        <v>65000</v>
      </c>
      <c r="AB24" s="90">
        <f t="shared" si="16"/>
        <v>45000</v>
      </c>
      <c r="AC24" s="4">
        <f t="shared" si="16"/>
        <v>0.59090909090909094</v>
      </c>
      <c r="AD24" s="91">
        <f t="shared" si="16"/>
        <v>4074.0740740740739</v>
      </c>
      <c r="AE24" s="79" t="str">
        <f>S24</f>
        <v>계</v>
      </c>
      <c r="AF24" s="79" t="str">
        <f>Q24&amp;"/"&amp;R24</f>
        <v>3/1</v>
      </c>
      <c r="AH24" s="20" t="str">
        <f t="shared" si="1"/>
        <v>정든한진7차</v>
      </c>
      <c r="AI24" s="87">
        <f t="shared" si="0"/>
        <v>27</v>
      </c>
      <c r="AJ24" s="79" t="str">
        <f>IF(AI24="","",$AJ$2)</f>
        <v>A-</v>
      </c>
      <c r="AK24" s="79" t="s">
        <v>13</v>
      </c>
      <c r="AL24" s="79" t="s">
        <v>62</v>
      </c>
      <c r="AM24" s="79" t="s">
        <v>63</v>
      </c>
      <c r="AN24" s="79" t="str">
        <f>IF(AI24="","",$AN$2)</f>
        <v>C</v>
      </c>
      <c r="AO24" s="79" t="str">
        <f>IF(N24="","",IF(N24&gt;=$AO$1/100,"O","X"))</f>
        <v>X</v>
      </c>
      <c r="AP24" s="79" t="str">
        <f>IF(I24="","",IF(I24&lt;=$AP$1,"O","X"))</f>
        <v>X</v>
      </c>
      <c r="AQ24" s="79" t="str">
        <f>IF(O24="","",IF(O24&lt;=$AQ$1,"O","X"))</f>
        <v>X</v>
      </c>
      <c r="AR24" s="79" t="str">
        <f>IF(M24="","",IF(M24&lt;=$AR$1,"O","X"))</f>
        <v>X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>X</v>
      </c>
    </row>
    <row r="25" spans="1:48" x14ac:dyDescent="0.3">
      <c r="A25" s="9" t="s">
        <v>1445</v>
      </c>
      <c r="B25" s="10" t="s">
        <v>1654</v>
      </c>
      <c r="C25" s="88">
        <v>382</v>
      </c>
      <c r="D25" s="86">
        <v>106.7</v>
      </c>
      <c r="E25" s="87">
        <v>32</v>
      </c>
      <c r="F25" s="86">
        <v>84.7</v>
      </c>
      <c r="G25" s="17">
        <v>26</v>
      </c>
      <c r="H25" s="88">
        <v>80</v>
      </c>
      <c r="I25" s="89">
        <v>140000</v>
      </c>
      <c r="J25" s="89" t="s">
        <v>82</v>
      </c>
      <c r="K25" s="89">
        <v>70000</v>
      </c>
      <c r="L25" s="89" t="s">
        <v>60</v>
      </c>
      <c r="M25" s="90">
        <f>I25-K25</f>
        <v>70000</v>
      </c>
      <c r="N25" s="4">
        <f>IF(ISERROR(K25/I25),"",K25/I25)</f>
        <v>0.5</v>
      </c>
      <c r="O25" s="91">
        <f>I25/E25</f>
        <v>4375</v>
      </c>
      <c r="P25" s="91">
        <f>K25/E25</f>
        <v>2187.5</v>
      </c>
      <c r="Q25" s="79">
        <v>3</v>
      </c>
      <c r="R25" s="79">
        <v>2</v>
      </c>
      <c r="S25" s="79" t="s">
        <v>72</v>
      </c>
      <c r="T25" s="5">
        <v>106</v>
      </c>
      <c r="U25" s="9"/>
      <c r="W25" s="86">
        <f t="shared" si="14"/>
        <v>106.7</v>
      </c>
      <c r="X25" s="87">
        <f t="shared" si="14"/>
        <v>32</v>
      </c>
      <c r="Y25" s="92">
        <f t="shared" si="15"/>
        <v>80</v>
      </c>
      <c r="Z25" s="90">
        <f t="shared" si="15"/>
        <v>140000</v>
      </c>
      <c r="AA25" s="90">
        <f>K25</f>
        <v>70000</v>
      </c>
      <c r="AB25" s="90">
        <f t="shared" si="16"/>
        <v>70000</v>
      </c>
      <c r="AC25" s="4">
        <f t="shared" si="16"/>
        <v>0.5</v>
      </c>
      <c r="AD25" s="91">
        <f t="shared" si="16"/>
        <v>4375</v>
      </c>
      <c r="AE25" s="79" t="str">
        <f>S25</f>
        <v>계</v>
      </c>
      <c r="AF25" s="79" t="str">
        <f>Q25&amp;"/"&amp;R25</f>
        <v>3/2</v>
      </c>
      <c r="AH25" s="20" t="str">
        <f t="shared" si="1"/>
        <v>정든한진7차</v>
      </c>
      <c r="AI25" s="87">
        <f t="shared" si="0"/>
        <v>32</v>
      </c>
      <c r="AJ25" s="79" t="str">
        <f>IF(AI25="","",$AJ$2)</f>
        <v>A-</v>
      </c>
      <c r="AK25" s="79" t="s">
        <v>13</v>
      </c>
      <c r="AL25" s="79" t="s">
        <v>62</v>
      </c>
      <c r="AM25" s="79" t="s">
        <v>63</v>
      </c>
      <c r="AN25" s="79" t="str">
        <f>IF(AI25="","",$AN$2)</f>
        <v>C</v>
      </c>
      <c r="AO25" s="79" t="str">
        <f>IF(N25="","",IF(N25&gt;=$AO$1/100,"O","X"))</f>
        <v>X</v>
      </c>
      <c r="AP25" s="79" t="str">
        <f>IF(I25="","",IF(I25&lt;=$AP$1,"O","X"))</f>
        <v>X</v>
      </c>
      <c r="AQ25" s="79" t="str">
        <f>IF(O25="","",IF(O25&lt;=$AQ$1,"O","X"))</f>
        <v>X</v>
      </c>
      <c r="AR25" s="79" t="str">
        <f>IF(M25="","",IF(M25&lt;=$AR$1,"O","X"))</f>
        <v>X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>X</v>
      </c>
    </row>
    <row r="26" spans="1:48" x14ac:dyDescent="0.3">
      <c r="A26" s="9"/>
      <c r="B26" s="79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7"/>
      <c r="U26" s="9"/>
      <c r="W26" s="67" t="str">
        <f>$A$4&amp;" "&amp;A27&amp;"("&amp;B27&amp;","&amp;C27&amp;"^)"</f>
        <v>정자동 한솔1단지청구('94.04.,858^)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6" t="str">
        <f t="shared" si="0"/>
        <v/>
      </c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</row>
    <row r="27" spans="1:48" x14ac:dyDescent="0.3">
      <c r="A27" s="9" t="s">
        <v>1449</v>
      </c>
      <c r="B27" s="10" t="s">
        <v>1688</v>
      </c>
      <c r="C27" s="88">
        <v>858</v>
      </c>
      <c r="D27" s="86">
        <v>64.2</v>
      </c>
      <c r="E27" s="87">
        <v>19</v>
      </c>
      <c r="F27" s="86">
        <v>49.4</v>
      </c>
      <c r="G27" s="17">
        <v>15</v>
      </c>
      <c r="H27" s="88">
        <v>232</v>
      </c>
      <c r="I27" s="89">
        <v>83500</v>
      </c>
      <c r="J27" s="89" t="s">
        <v>71</v>
      </c>
      <c r="K27" s="89">
        <v>45000</v>
      </c>
      <c r="L27" s="89" t="s">
        <v>83</v>
      </c>
      <c r="M27" s="90">
        <f>I27-K27</f>
        <v>38500</v>
      </c>
      <c r="N27" s="4">
        <f>IF(ISERROR(K27/I27),"",K27/I27)</f>
        <v>0.53892215568862278</v>
      </c>
      <c r="O27" s="91">
        <f>I27/E27</f>
        <v>4394.7368421052633</v>
      </c>
      <c r="P27" s="91">
        <f>K27/E27</f>
        <v>2368.4210526315787</v>
      </c>
      <c r="Q27" s="79">
        <v>2</v>
      </c>
      <c r="R27" s="79">
        <v>1</v>
      </c>
      <c r="S27" s="79" t="s">
        <v>61</v>
      </c>
      <c r="T27" s="5">
        <v>64</v>
      </c>
      <c r="U27" s="9"/>
      <c r="W27" s="86">
        <f t="shared" ref="W27:X30" si="17">D27</f>
        <v>64.2</v>
      </c>
      <c r="X27" s="87">
        <f t="shared" si="17"/>
        <v>19</v>
      </c>
      <c r="Y27" s="92">
        <f t="shared" ref="Y27:Z30" si="18">H27</f>
        <v>232</v>
      </c>
      <c r="Z27" s="90">
        <f t="shared" si="18"/>
        <v>83500</v>
      </c>
      <c r="AA27" s="90">
        <f>K27</f>
        <v>45000</v>
      </c>
      <c r="AB27" s="90">
        <f t="shared" ref="AB27:AD30" si="19">M27</f>
        <v>38500</v>
      </c>
      <c r="AC27" s="4">
        <f t="shared" si="19"/>
        <v>0.53892215568862278</v>
      </c>
      <c r="AD27" s="91">
        <f t="shared" si="19"/>
        <v>4394.7368421052633</v>
      </c>
      <c r="AE27" s="79" t="str">
        <f>S27</f>
        <v>복</v>
      </c>
      <c r="AF27" s="79" t="str">
        <f>Q27&amp;"/"&amp;R27</f>
        <v>2/1</v>
      </c>
      <c r="AH27" s="20" t="str">
        <f t="shared" si="1"/>
        <v>한솔1단지청구</v>
      </c>
      <c r="AI27" s="87">
        <f t="shared" si="0"/>
        <v>19</v>
      </c>
      <c r="AJ27" s="79" t="str">
        <f>IF(AI27="","",$AJ$2)</f>
        <v>A-</v>
      </c>
      <c r="AK27" s="79" t="s">
        <v>13</v>
      </c>
      <c r="AL27" s="79" t="s">
        <v>62</v>
      </c>
      <c r="AM27" s="79" t="s">
        <v>63</v>
      </c>
      <c r="AN27" s="79" t="str">
        <f>IF(AI27="","",$AN$2)</f>
        <v>C</v>
      </c>
      <c r="AO27" s="79" t="str">
        <f>IF(N27="","",IF(N27&gt;=$AO$1/100,"O","X"))</f>
        <v>X</v>
      </c>
      <c r="AP27" s="79" t="str">
        <f>IF(I27="","",IF(I27&lt;=$AP$1,"O","X"))</f>
        <v>X</v>
      </c>
      <c r="AQ27" s="79" t="str">
        <f>IF(O27="","",IF(O27&lt;=$AQ$1,"O","X"))</f>
        <v>X</v>
      </c>
      <c r="AR27" s="79" t="str">
        <f>IF(M27="","",IF(M27&lt;=$AR$1,"O","X"))</f>
        <v>X</v>
      </c>
      <c r="AS27" s="79" t="s">
        <v>2</v>
      </c>
      <c r="AT27" s="79" t="str">
        <f>IF(OR(F27="",AI27=""),"",IF(AND((F27&lt;=85),(AI27&gt;=15)),"O","X"))</f>
        <v>O</v>
      </c>
      <c r="AU27" s="79" t="str">
        <f>IF(C27="","",IF(C27&gt;=$AU$1,"O","X"))</f>
        <v>O</v>
      </c>
      <c r="AV27" s="79" t="str">
        <f>IF(AO27="","",IF(AND(AO27="O",AP27="O",AR27="O",AT27="O",AU27="O"),"후보","X"))</f>
        <v>X</v>
      </c>
    </row>
    <row r="28" spans="1:48" x14ac:dyDescent="0.3">
      <c r="A28" s="9" t="s">
        <v>1449</v>
      </c>
      <c r="B28" s="10" t="s">
        <v>1688</v>
      </c>
      <c r="C28" s="88">
        <v>858</v>
      </c>
      <c r="D28" s="86">
        <v>106.1</v>
      </c>
      <c r="E28" s="87">
        <v>32</v>
      </c>
      <c r="F28" s="86">
        <v>85</v>
      </c>
      <c r="G28" s="17">
        <v>26</v>
      </c>
      <c r="H28" s="88">
        <v>392</v>
      </c>
      <c r="I28" s="89">
        <v>126000</v>
      </c>
      <c r="J28" s="89" t="s">
        <v>69</v>
      </c>
      <c r="K28" s="89">
        <v>70000</v>
      </c>
      <c r="L28" s="89" t="s">
        <v>64</v>
      </c>
      <c r="M28" s="90">
        <f>I28-K28</f>
        <v>56000</v>
      </c>
      <c r="N28" s="4">
        <f>IF(ISERROR(K28/I28),"",K28/I28)</f>
        <v>0.55555555555555558</v>
      </c>
      <c r="O28" s="91">
        <f>I28/E28</f>
        <v>3937.5</v>
      </c>
      <c r="P28" s="91">
        <f>K28/E28</f>
        <v>2187.5</v>
      </c>
      <c r="Q28" s="79">
        <v>3</v>
      </c>
      <c r="R28" s="79">
        <v>2</v>
      </c>
      <c r="S28" s="79" t="s">
        <v>72</v>
      </c>
      <c r="T28" s="5">
        <v>106</v>
      </c>
      <c r="U28" s="9"/>
      <c r="W28" s="86">
        <f t="shared" si="17"/>
        <v>106.1</v>
      </c>
      <c r="X28" s="87">
        <f t="shared" si="17"/>
        <v>32</v>
      </c>
      <c r="Y28" s="92">
        <f t="shared" si="18"/>
        <v>392</v>
      </c>
      <c r="Z28" s="90">
        <f t="shared" si="18"/>
        <v>126000</v>
      </c>
      <c r="AA28" s="90">
        <f>K28</f>
        <v>70000</v>
      </c>
      <c r="AB28" s="90">
        <f t="shared" si="19"/>
        <v>56000</v>
      </c>
      <c r="AC28" s="4">
        <f t="shared" si="19"/>
        <v>0.55555555555555558</v>
      </c>
      <c r="AD28" s="91">
        <f t="shared" si="19"/>
        <v>3937.5</v>
      </c>
      <c r="AE28" s="79" t="str">
        <f>S28</f>
        <v>계</v>
      </c>
      <c r="AF28" s="79" t="str">
        <f>Q28&amp;"/"&amp;R28</f>
        <v>3/2</v>
      </c>
      <c r="AH28" s="20" t="str">
        <f t="shared" si="1"/>
        <v>한솔1단지청구</v>
      </c>
      <c r="AI28" s="87">
        <f t="shared" si="0"/>
        <v>32</v>
      </c>
      <c r="AJ28" s="79" t="str">
        <f>IF(AI28="","",$AJ$2)</f>
        <v>A-</v>
      </c>
      <c r="AK28" s="79" t="s">
        <v>13</v>
      </c>
      <c r="AL28" s="79" t="s">
        <v>62</v>
      </c>
      <c r="AM28" s="79" t="s">
        <v>63</v>
      </c>
      <c r="AN28" s="79" t="str">
        <f>IF(AI28="","",$AN$2)</f>
        <v>C</v>
      </c>
      <c r="AO28" s="79" t="str">
        <f>IF(N28="","",IF(N28&gt;=$AO$1/100,"O","X"))</f>
        <v>X</v>
      </c>
      <c r="AP28" s="79" t="str">
        <f>IF(I28="","",IF(I28&lt;=$AP$1,"O","X"))</f>
        <v>X</v>
      </c>
      <c r="AQ28" s="79" t="str">
        <f>IF(O28="","",IF(O28&lt;=$AQ$1,"O","X"))</f>
        <v>X</v>
      </c>
      <c r="AR28" s="79" t="str">
        <f>IF(M28="","",IF(M28&lt;=$AR$1,"O","X"))</f>
        <v>X</v>
      </c>
      <c r="AS28" s="79" t="s">
        <v>2</v>
      </c>
      <c r="AT28" s="79" t="str">
        <f>IF(OR(F28="",AI28=""),"",IF(AND((F28&lt;=85),(AI28&gt;=15)),"O","X"))</f>
        <v>O</v>
      </c>
      <c r="AU28" s="79" t="str">
        <f>IF(C28="","",IF(C28&gt;=$AU$1,"O","X"))</f>
        <v>O</v>
      </c>
      <c r="AV28" s="79" t="str">
        <f>IF(AO28="","",IF(AND(AO28="O",AP28="O",AR28="O",AT28="O",AU28="O"),"후보","X"))</f>
        <v>X</v>
      </c>
    </row>
    <row r="29" spans="1:48" x14ac:dyDescent="0.3">
      <c r="A29" s="9" t="s">
        <v>1449</v>
      </c>
      <c r="B29" s="10" t="s">
        <v>1688</v>
      </c>
      <c r="C29" s="88">
        <v>858</v>
      </c>
      <c r="D29" s="86">
        <v>122.7</v>
      </c>
      <c r="E29" s="87">
        <v>37</v>
      </c>
      <c r="F29" s="86">
        <v>102</v>
      </c>
      <c r="G29" s="17">
        <v>31</v>
      </c>
      <c r="H29" s="88">
        <v>156</v>
      </c>
      <c r="I29" s="89">
        <v>143000</v>
      </c>
      <c r="J29" s="89" t="s">
        <v>69</v>
      </c>
      <c r="K29" s="89">
        <v>80000</v>
      </c>
      <c r="L29" s="89" t="s">
        <v>84</v>
      </c>
      <c r="M29" s="90">
        <f>I29-K29</f>
        <v>63000</v>
      </c>
      <c r="N29" s="4">
        <f>IF(ISERROR(K29/I29),"",K29/I29)</f>
        <v>0.55944055944055948</v>
      </c>
      <c r="O29" s="91">
        <f>I29/E29</f>
        <v>3864.864864864865</v>
      </c>
      <c r="P29" s="91">
        <f>K29/E29</f>
        <v>2162.1621621621621</v>
      </c>
      <c r="Q29" s="79">
        <v>3</v>
      </c>
      <c r="R29" s="79">
        <v>2</v>
      </c>
      <c r="S29" s="79" t="s">
        <v>72</v>
      </c>
      <c r="T29" s="5">
        <v>122</v>
      </c>
      <c r="U29" s="9"/>
      <c r="W29" s="86">
        <f t="shared" si="17"/>
        <v>122.7</v>
      </c>
      <c r="X29" s="87">
        <f t="shared" si="17"/>
        <v>37</v>
      </c>
      <c r="Y29" s="92">
        <f t="shared" si="18"/>
        <v>156</v>
      </c>
      <c r="Z29" s="90">
        <f t="shared" si="18"/>
        <v>143000</v>
      </c>
      <c r="AA29" s="90">
        <f>K29</f>
        <v>80000</v>
      </c>
      <c r="AB29" s="90">
        <f t="shared" si="19"/>
        <v>63000</v>
      </c>
      <c r="AC29" s="4">
        <f t="shared" si="19"/>
        <v>0.55944055944055948</v>
      </c>
      <c r="AD29" s="91">
        <f t="shared" si="19"/>
        <v>3864.864864864865</v>
      </c>
      <c r="AE29" s="79" t="str">
        <f>S29</f>
        <v>계</v>
      </c>
      <c r="AF29" s="79" t="str">
        <f>Q29&amp;"/"&amp;R29</f>
        <v>3/2</v>
      </c>
      <c r="AH29" s="20" t="str">
        <f t="shared" si="1"/>
        <v>한솔1단지청구</v>
      </c>
      <c r="AI29" s="87">
        <f t="shared" si="0"/>
        <v>37</v>
      </c>
      <c r="AJ29" s="79" t="str">
        <f>IF(AI29="","",$AJ$2)</f>
        <v>A-</v>
      </c>
      <c r="AK29" s="79" t="s">
        <v>13</v>
      </c>
      <c r="AL29" s="79" t="s">
        <v>62</v>
      </c>
      <c r="AM29" s="79" t="s">
        <v>63</v>
      </c>
      <c r="AN29" s="79" t="str">
        <f>IF(AI29="","",$AN$2)</f>
        <v>C</v>
      </c>
      <c r="AO29" s="79" t="str">
        <f>IF(N29="","",IF(N29&gt;=$AO$1/100,"O","X"))</f>
        <v>X</v>
      </c>
      <c r="AP29" s="79" t="str">
        <f>IF(I29="","",IF(I29&lt;=$AP$1,"O","X"))</f>
        <v>X</v>
      </c>
      <c r="AQ29" s="79" t="str">
        <f>IF(O29="","",IF(O29&lt;=$AQ$1,"O","X"))</f>
        <v>X</v>
      </c>
      <c r="AR29" s="79" t="str">
        <f>IF(M29="","",IF(M29&lt;=$AR$1,"O","X"))</f>
        <v>X</v>
      </c>
      <c r="AS29" s="79" t="s">
        <v>2</v>
      </c>
      <c r="AT29" s="79" t="str">
        <f>IF(OR(F29="",AI29=""),"",IF(AND((F29&lt;=85),(AI29&gt;=15)),"O","X"))</f>
        <v>X</v>
      </c>
      <c r="AU29" s="79" t="str">
        <f>IF(C29="","",IF(C29&gt;=$AU$1,"O","X"))</f>
        <v>O</v>
      </c>
      <c r="AV29" s="79" t="str">
        <f>IF(AO29="","",IF(AND(AO29="O",AP29="O",AR29="O",AT29="O",AU29="O"),"후보","X"))</f>
        <v>X</v>
      </c>
    </row>
    <row r="30" spans="1:48" x14ac:dyDescent="0.3">
      <c r="A30" s="9" t="s">
        <v>1449</v>
      </c>
      <c r="B30" s="10" t="s">
        <v>1688</v>
      </c>
      <c r="C30" s="88">
        <v>858</v>
      </c>
      <c r="D30" s="86">
        <v>160</v>
      </c>
      <c r="E30" s="87">
        <v>48</v>
      </c>
      <c r="F30" s="86">
        <v>135</v>
      </c>
      <c r="G30" s="17">
        <v>41</v>
      </c>
      <c r="H30" s="88">
        <v>78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9">
        <v>5</v>
      </c>
      <c r="R30" s="79">
        <v>2</v>
      </c>
      <c r="S30" s="79" t="s">
        <v>72</v>
      </c>
      <c r="T30" s="5">
        <v>159</v>
      </c>
      <c r="U30" s="9"/>
      <c r="W30" s="86">
        <f t="shared" si="17"/>
        <v>160</v>
      </c>
      <c r="X30" s="87">
        <f t="shared" si="17"/>
        <v>48</v>
      </c>
      <c r="Y30" s="92">
        <f t="shared" si="18"/>
        <v>78</v>
      </c>
      <c r="Z30" s="90">
        <f t="shared" si="18"/>
        <v>0</v>
      </c>
      <c r="AA30" s="90">
        <f>K30</f>
        <v>0</v>
      </c>
      <c r="AB30" s="90">
        <f t="shared" si="19"/>
        <v>0</v>
      </c>
      <c r="AC30" s="4" t="str">
        <f t="shared" si="19"/>
        <v/>
      </c>
      <c r="AD30" s="91">
        <f t="shared" si="19"/>
        <v>0</v>
      </c>
      <c r="AE30" s="79" t="str">
        <f>S30</f>
        <v>계</v>
      </c>
      <c r="AF30" s="79" t="str">
        <f>Q30&amp;"/"&amp;R30</f>
        <v>5/2</v>
      </c>
      <c r="AH30" s="20" t="str">
        <f t="shared" si="1"/>
        <v>한솔1단지청구</v>
      </c>
      <c r="AI30" s="87">
        <f t="shared" si="0"/>
        <v>48</v>
      </c>
      <c r="AJ30" s="79" t="str">
        <f>IF(AI30="","",$AJ$2)</f>
        <v>A-</v>
      </c>
      <c r="AK30" s="79" t="s">
        <v>13</v>
      </c>
      <c r="AL30" s="79" t="s">
        <v>62</v>
      </c>
      <c r="AM30" s="79" t="s">
        <v>63</v>
      </c>
      <c r="AN30" s="79" t="str">
        <f>IF(AI30="","",$AN$2)</f>
        <v>C</v>
      </c>
      <c r="AO30" s="79" t="str">
        <f>IF(N30="","",IF(N30&gt;=$AO$1/100,"O","X"))</f>
        <v/>
      </c>
      <c r="AP30" s="79" t="str">
        <f>IF(I30="","",IF(I30&lt;=$AP$1,"O","X"))</f>
        <v/>
      </c>
      <c r="AQ30" s="79" t="str">
        <f>IF(O30="","",IF(O30&lt;=$AQ$1,"O","X"))</f>
        <v>O</v>
      </c>
      <c r="AR30" s="79" t="str">
        <f>IF(M30="","",IF(M30&lt;=$AR$1,"O","X"))</f>
        <v>O</v>
      </c>
      <c r="AS30" s="79" t="s">
        <v>2</v>
      </c>
      <c r="AT30" s="79" t="str">
        <f>IF(OR(F30="",AI30=""),"",IF(AND((F30&lt;=85),(AI30&gt;=15)),"O","X"))</f>
        <v>X</v>
      </c>
      <c r="AU30" s="79" t="str">
        <f>IF(C30="","",IF(C30&gt;=$AU$1,"O","X"))</f>
        <v>O</v>
      </c>
      <c r="AV30" s="79" t="str">
        <f>IF(AO30="","",IF(AND(AO30="O",AP30="O",AR30="O",AT30="O",AU30="O"),"후보","X"))</f>
        <v/>
      </c>
    </row>
    <row r="31" spans="1:48" x14ac:dyDescent="0.3">
      <c r="A31" s="9"/>
      <c r="B31" s="79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정자동 동양파라곤('04.10.,344^)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6" t="str">
        <f t="shared" si="0"/>
        <v/>
      </c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</row>
    <row r="32" spans="1:48" x14ac:dyDescent="0.3">
      <c r="A32" s="9" t="s">
        <v>1453</v>
      </c>
      <c r="B32" s="10" t="s">
        <v>1639</v>
      </c>
      <c r="C32" s="88">
        <v>344</v>
      </c>
      <c r="D32" s="86">
        <v>103.4</v>
      </c>
      <c r="E32" s="87">
        <v>31</v>
      </c>
      <c r="F32" s="86">
        <v>80.099999999999994</v>
      </c>
      <c r="G32" s="17">
        <v>24</v>
      </c>
      <c r="H32" s="88">
        <v>24</v>
      </c>
      <c r="I32" s="89"/>
      <c r="J32" s="89"/>
      <c r="K32" s="89"/>
      <c r="L32" s="89"/>
      <c r="M32" s="90">
        <f t="shared" ref="M32:M37" si="20">I32-K32</f>
        <v>0</v>
      </c>
      <c r="N32" s="4" t="str">
        <f t="shared" ref="N32:N37" si="21">IF(ISERROR(K32/I32),"",K32/I32)</f>
        <v/>
      </c>
      <c r="O32" s="91">
        <f t="shared" ref="O32:O37" si="22">I32/E32</f>
        <v>0</v>
      </c>
      <c r="P32" s="91">
        <f t="shared" ref="P32:P37" si="23">K32/E32</f>
        <v>0</v>
      </c>
      <c r="Q32" s="79">
        <v>3</v>
      </c>
      <c r="R32" s="79">
        <v>2</v>
      </c>
      <c r="S32" s="79" t="s">
        <v>72</v>
      </c>
      <c r="T32" s="5">
        <v>103</v>
      </c>
      <c r="U32" s="9"/>
      <c r="W32" s="86">
        <f t="shared" ref="W32:X37" si="24">D32</f>
        <v>103.4</v>
      </c>
      <c r="X32" s="87">
        <f t="shared" si="24"/>
        <v>31</v>
      </c>
      <c r="Y32" s="92">
        <f t="shared" ref="Y32:Z37" si="25">H32</f>
        <v>24</v>
      </c>
      <c r="Z32" s="90">
        <f t="shared" si="25"/>
        <v>0</v>
      </c>
      <c r="AA32" s="90">
        <f t="shared" ref="AA32:AA37" si="26">K32</f>
        <v>0</v>
      </c>
      <c r="AB32" s="90">
        <f t="shared" ref="AB32:AD37" si="27">M32</f>
        <v>0</v>
      </c>
      <c r="AC32" s="4" t="str">
        <f t="shared" si="27"/>
        <v/>
      </c>
      <c r="AD32" s="91">
        <f t="shared" si="27"/>
        <v>0</v>
      </c>
      <c r="AE32" s="79" t="str">
        <f t="shared" ref="AE32:AE37" si="28">S32</f>
        <v>계</v>
      </c>
      <c r="AF32" s="79" t="str">
        <f t="shared" ref="AF32:AF37" si="29">Q32&amp;"/"&amp;R32</f>
        <v>3/2</v>
      </c>
      <c r="AH32" s="20" t="str">
        <f t="shared" si="1"/>
        <v>동양파라곤</v>
      </c>
      <c r="AI32" s="87">
        <f t="shared" si="0"/>
        <v>31</v>
      </c>
      <c r="AJ32" s="79" t="str">
        <f t="shared" ref="AJ32:AJ37" si="30">IF(AI32="","",$AJ$2)</f>
        <v>A-</v>
      </c>
      <c r="AK32" s="79" t="s">
        <v>13</v>
      </c>
      <c r="AL32" s="79" t="s">
        <v>62</v>
      </c>
      <c r="AM32" s="79" t="s">
        <v>63</v>
      </c>
      <c r="AN32" s="79" t="str">
        <f t="shared" ref="AN32:AN37" si="31">IF(AI32="","",$AN$2)</f>
        <v>C</v>
      </c>
      <c r="AO32" s="79" t="str">
        <f t="shared" ref="AO32:AO37" si="32">IF(N32="","",IF(N32&gt;=$AO$1/100,"O","X"))</f>
        <v/>
      </c>
      <c r="AP32" s="79" t="str">
        <f t="shared" ref="AP32:AP37" si="33">IF(I32="","",IF(I32&lt;=$AP$1,"O","X"))</f>
        <v/>
      </c>
      <c r="AQ32" s="79" t="str">
        <f t="shared" ref="AQ32:AQ37" si="34">IF(O32="","",IF(O32&lt;=$AQ$1,"O","X"))</f>
        <v>O</v>
      </c>
      <c r="AR32" s="79" t="str">
        <f t="shared" ref="AR32:AR37" si="35">IF(M32="","",IF(M32&lt;=$AR$1,"O","X"))</f>
        <v>O</v>
      </c>
      <c r="AS32" s="79" t="s">
        <v>2</v>
      </c>
      <c r="AT32" s="79" t="str">
        <f t="shared" ref="AT32:AT37" si="36">IF(OR(F32="",AI32=""),"",IF(AND((F32&lt;=85),(AI32&gt;=15)),"O","X"))</f>
        <v>O</v>
      </c>
      <c r="AU32" s="79" t="str">
        <f t="shared" ref="AU32:AU37" si="37">IF(C32="","",IF(C32&gt;=$AU$1,"O","X"))</f>
        <v>O</v>
      </c>
      <c r="AV32" s="79" t="str">
        <f t="shared" ref="AV32:AV37" si="38">IF(AO32="","",IF(AND(AO32="O",AP32="O",AR32="O",AT32="O",AU32="O"),"후보","X"))</f>
        <v/>
      </c>
    </row>
    <row r="33" spans="1:48" x14ac:dyDescent="0.3">
      <c r="A33" s="9" t="s">
        <v>1453</v>
      </c>
      <c r="B33" s="10" t="s">
        <v>1639</v>
      </c>
      <c r="C33" s="88">
        <v>344</v>
      </c>
      <c r="D33" s="86">
        <v>109.8</v>
      </c>
      <c r="E33" s="87">
        <v>33</v>
      </c>
      <c r="F33" s="86">
        <v>85</v>
      </c>
      <c r="G33" s="17">
        <v>26</v>
      </c>
      <c r="H33" s="88">
        <v>24</v>
      </c>
      <c r="I33" s="89"/>
      <c r="J33" s="89"/>
      <c r="K33" s="89"/>
      <c r="L33" s="89"/>
      <c r="M33" s="90">
        <f t="shared" si="20"/>
        <v>0</v>
      </c>
      <c r="N33" s="4" t="str">
        <f t="shared" si="21"/>
        <v/>
      </c>
      <c r="O33" s="91">
        <f t="shared" si="22"/>
        <v>0</v>
      </c>
      <c r="P33" s="91">
        <f t="shared" si="23"/>
        <v>0</v>
      </c>
      <c r="Q33" s="79">
        <v>3</v>
      </c>
      <c r="R33" s="79">
        <v>2</v>
      </c>
      <c r="S33" s="79" t="s">
        <v>72</v>
      </c>
      <c r="T33" s="5">
        <v>109</v>
      </c>
      <c r="U33" s="9"/>
      <c r="W33" s="86">
        <f t="shared" si="24"/>
        <v>109.8</v>
      </c>
      <c r="X33" s="87">
        <f t="shared" si="24"/>
        <v>33</v>
      </c>
      <c r="Y33" s="92">
        <f t="shared" si="25"/>
        <v>24</v>
      </c>
      <c r="Z33" s="90">
        <f t="shared" si="25"/>
        <v>0</v>
      </c>
      <c r="AA33" s="90">
        <f t="shared" si="26"/>
        <v>0</v>
      </c>
      <c r="AB33" s="90">
        <f t="shared" si="27"/>
        <v>0</v>
      </c>
      <c r="AC33" s="4" t="str">
        <f t="shared" si="27"/>
        <v/>
      </c>
      <c r="AD33" s="91">
        <f t="shared" si="27"/>
        <v>0</v>
      </c>
      <c r="AE33" s="79" t="str">
        <f t="shared" si="28"/>
        <v>계</v>
      </c>
      <c r="AF33" s="79" t="str">
        <f t="shared" si="29"/>
        <v>3/2</v>
      </c>
      <c r="AH33" s="20" t="str">
        <f t="shared" si="1"/>
        <v>동양파라곤</v>
      </c>
      <c r="AI33" s="87">
        <f t="shared" si="0"/>
        <v>33</v>
      </c>
      <c r="AJ33" s="79" t="str">
        <f t="shared" si="30"/>
        <v>A-</v>
      </c>
      <c r="AK33" s="79" t="s">
        <v>13</v>
      </c>
      <c r="AL33" s="79" t="s">
        <v>62</v>
      </c>
      <c r="AM33" s="79" t="s">
        <v>63</v>
      </c>
      <c r="AN33" s="79" t="str">
        <f t="shared" si="31"/>
        <v>C</v>
      </c>
      <c r="AO33" s="79" t="str">
        <f t="shared" si="32"/>
        <v/>
      </c>
      <c r="AP33" s="79" t="str">
        <f t="shared" si="33"/>
        <v/>
      </c>
      <c r="AQ33" s="79" t="str">
        <f t="shared" si="34"/>
        <v>O</v>
      </c>
      <c r="AR33" s="79" t="str">
        <f t="shared" si="35"/>
        <v>O</v>
      </c>
      <c r="AS33" s="79" t="s">
        <v>2</v>
      </c>
      <c r="AT33" s="79" t="str">
        <f t="shared" si="36"/>
        <v>O</v>
      </c>
      <c r="AU33" s="79" t="str">
        <f t="shared" si="37"/>
        <v>O</v>
      </c>
      <c r="AV33" s="79" t="str">
        <f t="shared" si="38"/>
        <v/>
      </c>
    </row>
    <row r="34" spans="1:48" x14ac:dyDescent="0.3">
      <c r="A34" s="9" t="s">
        <v>1453</v>
      </c>
      <c r="B34" s="10" t="s">
        <v>1639</v>
      </c>
      <c r="C34" s="88">
        <v>344</v>
      </c>
      <c r="D34" s="86">
        <v>158.30000000000001</v>
      </c>
      <c r="E34" s="87">
        <v>48</v>
      </c>
      <c r="F34" s="86">
        <v>140.19999999999999</v>
      </c>
      <c r="G34" s="17">
        <v>42</v>
      </c>
      <c r="H34" s="88">
        <v>12</v>
      </c>
      <c r="I34" s="89"/>
      <c r="J34" s="89"/>
      <c r="K34" s="89"/>
      <c r="L34" s="89"/>
      <c r="M34" s="90">
        <f t="shared" si="20"/>
        <v>0</v>
      </c>
      <c r="N34" s="4" t="str">
        <f t="shared" si="21"/>
        <v/>
      </c>
      <c r="O34" s="91">
        <f t="shared" si="22"/>
        <v>0</v>
      </c>
      <c r="P34" s="91">
        <f t="shared" si="23"/>
        <v>0</v>
      </c>
      <c r="Q34" s="79">
        <v>4</v>
      </c>
      <c r="R34" s="79">
        <v>2</v>
      </c>
      <c r="S34" s="79" t="s">
        <v>72</v>
      </c>
      <c r="T34" s="5">
        <v>158</v>
      </c>
      <c r="U34" s="9"/>
      <c r="W34" s="86">
        <f t="shared" si="24"/>
        <v>158.30000000000001</v>
      </c>
      <c r="X34" s="87">
        <f t="shared" si="24"/>
        <v>48</v>
      </c>
      <c r="Y34" s="92">
        <f t="shared" si="25"/>
        <v>12</v>
      </c>
      <c r="Z34" s="90">
        <f t="shared" si="25"/>
        <v>0</v>
      </c>
      <c r="AA34" s="90">
        <f t="shared" si="26"/>
        <v>0</v>
      </c>
      <c r="AB34" s="90">
        <f t="shared" si="27"/>
        <v>0</v>
      </c>
      <c r="AC34" s="4" t="str">
        <f t="shared" si="27"/>
        <v/>
      </c>
      <c r="AD34" s="91">
        <f t="shared" si="27"/>
        <v>0</v>
      </c>
      <c r="AE34" s="79" t="str">
        <f t="shared" si="28"/>
        <v>계</v>
      </c>
      <c r="AF34" s="79" t="str">
        <f t="shared" si="29"/>
        <v>4/2</v>
      </c>
      <c r="AH34" s="20" t="str">
        <f t="shared" si="1"/>
        <v>동양파라곤</v>
      </c>
      <c r="AI34" s="87">
        <f t="shared" si="0"/>
        <v>48</v>
      </c>
      <c r="AJ34" s="79" t="str">
        <f t="shared" si="30"/>
        <v>A-</v>
      </c>
      <c r="AK34" s="79" t="s">
        <v>13</v>
      </c>
      <c r="AL34" s="79" t="s">
        <v>62</v>
      </c>
      <c r="AM34" s="79" t="s">
        <v>63</v>
      </c>
      <c r="AN34" s="79" t="str">
        <f t="shared" si="31"/>
        <v>C</v>
      </c>
      <c r="AO34" s="79" t="str">
        <f t="shared" si="32"/>
        <v/>
      </c>
      <c r="AP34" s="79" t="str">
        <f t="shared" si="33"/>
        <v/>
      </c>
      <c r="AQ34" s="79" t="str">
        <f t="shared" si="34"/>
        <v>O</v>
      </c>
      <c r="AR34" s="79" t="str">
        <f t="shared" si="35"/>
        <v>O</v>
      </c>
      <c r="AS34" s="79" t="s">
        <v>2</v>
      </c>
      <c r="AT34" s="79" t="str">
        <f t="shared" si="36"/>
        <v>X</v>
      </c>
      <c r="AU34" s="79" t="str">
        <f t="shared" si="37"/>
        <v>O</v>
      </c>
      <c r="AV34" s="79" t="str">
        <f t="shared" si="38"/>
        <v/>
      </c>
    </row>
    <row r="35" spans="1:48" x14ac:dyDescent="0.3">
      <c r="A35" s="9" t="s">
        <v>1453</v>
      </c>
      <c r="B35" s="10" t="s">
        <v>1639</v>
      </c>
      <c r="C35" s="88">
        <v>344</v>
      </c>
      <c r="D35" s="86">
        <v>165</v>
      </c>
      <c r="E35" s="87">
        <v>50</v>
      </c>
      <c r="F35" s="86">
        <v>146.4</v>
      </c>
      <c r="G35" s="17">
        <v>44</v>
      </c>
      <c r="H35" s="88">
        <v>160</v>
      </c>
      <c r="I35" s="89"/>
      <c r="J35" s="89"/>
      <c r="K35" s="89"/>
      <c r="L35" s="89"/>
      <c r="M35" s="90">
        <f t="shared" si="20"/>
        <v>0</v>
      </c>
      <c r="N35" s="4" t="str">
        <f t="shared" si="21"/>
        <v/>
      </c>
      <c r="O35" s="91">
        <f t="shared" si="22"/>
        <v>0</v>
      </c>
      <c r="P35" s="91">
        <f t="shared" si="23"/>
        <v>0</v>
      </c>
      <c r="Q35" s="79">
        <v>4</v>
      </c>
      <c r="R35" s="79">
        <v>2</v>
      </c>
      <c r="S35" s="79" t="s">
        <v>72</v>
      </c>
      <c r="T35" s="5">
        <v>164</v>
      </c>
      <c r="U35" s="9"/>
      <c r="W35" s="86">
        <f t="shared" si="24"/>
        <v>165</v>
      </c>
      <c r="X35" s="87">
        <f t="shared" si="24"/>
        <v>50</v>
      </c>
      <c r="Y35" s="92">
        <f t="shared" si="25"/>
        <v>160</v>
      </c>
      <c r="Z35" s="90">
        <f t="shared" si="25"/>
        <v>0</v>
      </c>
      <c r="AA35" s="90">
        <f t="shared" si="26"/>
        <v>0</v>
      </c>
      <c r="AB35" s="90">
        <f t="shared" si="27"/>
        <v>0</v>
      </c>
      <c r="AC35" s="4" t="str">
        <f t="shared" si="27"/>
        <v/>
      </c>
      <c r="AD35" s="91">
        <f t="shared" si="27"/>
        <v>0</v>
      </c>
      <c r="AE35" s="79" t="str">
        <f t="shared" si="28"/>
        <v>계</v>
      </c>
      <c r="AF35" s="79" t="str">
        <f t="shared" si="29"/>
        <v>4/2</v>
      </c>
      <c r="AH35" s="20" t="str">
        <f t="shared" si="1"/>
        <v>동양파라곤</v>
      </c>
      <c r="AI35" s="87">
        <f t="shared" si="0"/>
        <v>50</v>
      </c>
      <c r="AJ35" s="79" t="str">
        <f t="shared" si="30"/>
        <v>A-</v>
      </c>
      <c r="AK35" s="79" t="s">
        <v>13</v>
      </c>
      <c r="AL35" s="79" t="s">
        <v>62</v>
      </c>
      <c r="AM35" s="79" t="s">
        <v>63</v>
      </c>
      <c r="AN35" s="79" t="str">
        <f t="shared" si="31"/>
        <v>C</v>
      </c>
      <c r="AO35" s="79" t="str">
        <f t="shared" si="32"/>
        <v/>
      </c>
      <c r="AP35" s="79" t="str">
        <f t="shared" si="33"/>
        <v/>
      </c>
      <c r="AQ35" s="79" t="str">
        <f t="shared" si="34"/>
        <v>O</v>
      </c>
      <c r="AR35" s="79" t="str">
        <f t="shared" si="35"/>
        <v>O</v>
      </c>
      <c r="AS35" s="79" t="s">
        <v>2</v>
      </c>
      <c r="AT35" s="79" t="str">
        <f t="shared" si="36"/>
        <v>X</v>
      </c>
      <c r="AU35" s="79" t="str">
        <f t="shared" si="37"/>
        <v>O</v>
      </c>
      <c r="AV35" s="79" t="str">
        <f t="shared" si="38"/>
        <v/>
      </c>
    </row>
    <row r="36" spans="1:48" x14ac:dyDescent="0.3">
      <c r="A36" s="9" t="s">
        <v>1453</v>
      </c>
      <c r="B36" s="10" t="s">
        <v>1639</v>
      </c>
      <c r="C36" s="88">
        <v>344</v>
      </c>
      <c r="D36" s="86">
        <v>187.5</v>
      </c>
      <c r="E36" s="87">
        <v>57</v>
      </c>
      <c r="F36" s="86">
        <v>166.4</v>
      </c>
      <c r="G36" s="17">
        <v>50</v>
      </c>
      <c r="H36" s="88">
        <v>112</v>
      </c>
      <c r="I36" s="89"/>
      <c r="J36" s="89"/>
      <c r="K36" s="89"/>
      <c r="L36" s="89"/>
      <c r="M36" s="90">
        <f t="shared" si="20"/>
        <v>0</v>
      </c>
      <c r="N36" s="4" t="str">
        <f t="shared" si="21"/>
        <v/>
      </c>
      <c r="O36" s="91">
        <f t="shared" si="22"/>
        <v>0</v>
      </c>
      <c r="P36" s="91">
        <f t="shared" si="23"/>
        <v>0</v>
      </c>
      <c r="Q36" s="79">
        <v>4</v>
      </c>
      <c r="R36" s="79">
        <v>2</v>
      </c>
      <c r="S36" s="79" t="s">
        <v>72</v>
      </c>
      <c r="T36" s="5">
        <v>187</v>
      </c>
      <c r="U36" s="9"/>
      <c r="W36" s="86">
        <f t="shared" si="24"/>
        <v>187.5</v>
      </c>
      <c r="X36" s="87">
        <f t="shared" si="24"/>
        <v>57</v>
      </c>
      <c r="Y36" s="92">
        <f t="shared" si="25"/>
        <v>112</v>
      </c>
      <c r="Z36" s="90">
        <f t="shared" si="25"/>
        <v>0</v>
      </c>
      <c r="AA36" s="90">
        <f t="shared" si="26"/>
        <v>0</v>
      </c>
      <c r="AB36" s="90">
        <f t="shared" si="27"/>
        <v>0</v>
      </c>
      <c r="AC36" s="4" t="str">
        <f t="shared" si="27"/>
        <v/>
      </c>
      <c r="AD36" s="91">
        <f t="shared" si="27"/>
        <v>0</v>
      </c>
      <c r="AE36" s="79" t="str">
        <f t="shared" si="28"/>
        <v>계</v>
      </c>
      <c r="AF36" s="79" t="str">
        <f t="shared" si="29"/>
        <v>4/2</v>
      </c>
      <c r="AH36" s="20" t="str">
        <f t="shared" si="1"/>
        <v>동양파라곤</v>
      </c>
      <c r="AI36" s="87">
        <f t="shared" si="0"/>
        <v>57</v>
      </c>
      <c r="AJ36" s="79" t="str">
        <f t="shared" si="30"/>
        <v>A-</v>
      </c>
      <c r="AK36" s="79" t="s">
        <v>13</v>
      </c>
      <c r="AL36" s="79" t="s">
        <v>62</v>
      </c>
      <c r="AM36" s="79" t="s">
        <v>63</v>
      </c>
      <c r="AN36" s="79" t="str">
        <f t="shared" si="31"/>
        <v>C</v>
      </c>
      <c r="AO36" s="79" t="str">
        <f t="shared" si="32"/>
        <v/>
      </c>
      <c r="AP36" s="79" t="str">
        <f t="shared" si="33"/>
        <v/>
      </c>
      <c r="AQ36" s="79" t="str">
        <f t="shared" si="34"/>
        <v>O</v>
      </c>
      <c r="AR36" s="79" t="str">
        <f t="shared" si="35"/>
        <v>O</v>
      </c>
      <c r="AS36" s="79" t="s">
        <v>2</v>
      </c>
      <c r="AT36" s="79" t="str">
        <f t="shared" si="36"/>
        <v>X</v>
      </c>
      <c r="AU36" s="79" t="str">
        <f t="shared" si="37"/>
        <v>O</v>
      </c>
      <c r="AV36" s="79" t="str">
        <f t="shared" si="38"/>
        <v/>
      </c>
    </row>
    <row r="37" spans="1:48" x14ac:dyDescent="0.3">
      <c r="A37" s="9" t="s">
        <v>1453</v>
      </c>
      <c r="B37" s="10" t="s">
        <v>1639</v>
      </c>
      <c r="C37" s="88">
        <v>344</v>
      </c>
      <c r="D37" s="86">
        <v>218.7</v>
      </c>
      <c r="E37" s="87">
        <v>66</v>
      </c>
      <c r="F37" s="86">
        <v>193.8</v>
      </c>
      <c r="G37" s="17">
        <v>59</v>
      </c>
      <c r="H37" s="88">
        <v>12</v>
      </c>
      <c r="I37" s="89"/>
      <c r="J37" s="89"/>
      <c r="K37" s="89"/>
      <c r="L37" s="89"/>
      <c r="M37" s="90">
        <f t="shared" si="20"/>
        <v>0</v>
      </c>
      <c r="N37" s="4" t="str">
        <f t="shared" si="21"/>
        <v/>
      </c>
      <c r="O37" s="91">
        <f t="shared" si="22"/>
        <v>0</v>
      </c>
      <c r="P37" s="91">
        <f t="shared" si="23"/>
        <v>0</v>
      </c>
      <c r="Q37" s="79">
        <v>4</v>
      </c>
      <c r="R37" s="79">
        <v>3</v>
      </c>
      <c r="S37" s="79" t="s">
        <v>72</v>
      </c>
      <c r="T37" s="5">
        <v>218</v>
      </c>
      <c r="U37" s="9"/>
      <c r="W37" s="86">
        <f t="shared" si="24"/>
        <v>218.7</v>
      </c>
      <c r="X37" s="87">
        <f t="shared" si="24"/>
        <v>66</v>
      </c>
      <c r="Y37" s="92">
        <f t="shared" si="25"/>
        <v>12</v>
      </c>
      <c r="Z37" s="90">
        <f t="shared" si="25"/>
        <v>0</v>
      </c>
      <c r="AA37" s="90">
        <f t="shared" si="26"/>
        <v>0</v>
      </c>
      <c r="AB37" s="90">
        <f t="shared" si="27"/>
        <v>0</v>
      </c>
      <c r="AC37" s="4" t="str">
        <f t="shared" si="27"/>
        <v/>
      </c>
      <c r="AD37" s="91">
        <f t="shared" si="27"/>
        <v>0</v>
      </c>
      <c r="AE37" s="79" t="str">
        <f t="shared" si="28"/>
        <v>계</v>
      </c>
      <c r="AF37" s="79" t="str">
        <f t="shared" si="29"/>
        <v>4/3</v>
      </c>
      <c r="AH37" s="20" t="str">
        <f t="shared" si="1"/>
        <v>동양파라곤</v>
      </c>
      <c r="AI37" s="87">
        <f t="shared" si="0"/>
        <v>66</v>
      </c>
      <c r="AJ37" s="79" t="str">
        <f t="shared" si="30"/>
        <v>A-</v>
      </c>
      <c r="AK37" s="79" t="s">
        <v>13</v>
      </c>
      <c r="AL37" s="79" t="s">
        <v>62</v>
      </c>
      <c r="AM37" s="79" t="s">
        <v>63</v>
      </c>
      <c r="AN37" s="79" t="str">
        <f t="shared" si="31"/>
        <v>C</v>
      </c>
      <c r="AO37" s="79" t="str">
        <f t="shared" si="32"/>
        <v/>
      </c>
      <c r="AP37" s="79" t="str">
        <f t="shared" si="33"/>
        <v/>
      </c>
      <c r="AQ37" s="79" t="str">
        <f t="shared" si="34"/>
        <v>O</v>
      </c>
      <c r="AR37" s="79" t="str">
        <f t="shared" si="35"/>
        <v>O</v>
      </c>
      <c r="AS37" s="79" t="s">
        <v>2</v>
      </c>
      <c r="AT37" s="79" t="str">
        <f t="shared" si="36"/>
        <v>X</v>
      </c>
      <c r="AU37" s="79" t="str">
        <f t="shared" si="37"/>
        <v>O</v>
      </c>
      <c r="AV37" s="79" t="str">
        <f t="shared" si="38"/>
        <v/>
      </c>
    </row>
    <row r="38" spans="1:48" x14ac:dyDescent="0.3">
      <c r="A38" s="9"/>
      <c r="B38" s="79"/>
      <c r="C38" s="6"/>
      <c r="D38" s="9"/>
      <c r="E38" s="14"/>
      <c r="F38" s="86"/>
      <c r="G38" s="9"/>
      <c r="H38" s="9"/>
      <c r="I38" s="9"/>
      <c r="J38" s="9"/>
      <c r="K38" s="9"/>
      <c r="L38" s="9"/>
      <c r="M38" s="9"/>
      <c r="N38" s="9"/>
      <c r="O38" s="91"/>
      <c r="P38" s="91"/>
      <c r="Q38" s="87"/>
      <c r="R38" s="87"/>
      <c r="S38" s="9"/>
      <c r="T38" s="47"/>
      <c r="U38" s="9"/>
      <c r="W38" s="67" t="str">
        <f>$A$4&amp;" "&amp;A39&amp;"("&amp;B39&amp;","&amp;C39&amp;"^)"</f>
        <v>정자동 느티마을공무원3단지('94.11.,770^)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1"/>
        <v/>
      </c>
      <c r="AI38" s="106" t="str">
        <f t="shared" si="0"/>
        <v/>
      </c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</row>
    <row r="39" spans="1:48" x14ac:dyDescent="0.3">
      <c r="A39" s="9" t="s">
        <v>1457</v>
      </c>
      <c r="B39" s="10" t="s">
        <v>1644</v>
      </c>
      <c r="C39" s="88">
        <v>770</v>
      </c>
      <c r="D39" s="86">
        <v>84.6</v>
      </c>
      <c r="E39" s="87">
        <v>26</v>
      </c>
      <c r="F39" s="86">
        <v>58.7</v>
      </c>
      <c r="G39" s="17">
        <v>18</v>
      </c>
      <c r="H39" s="88">
        <v>358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9">
        <v>2</v>
      </c>
      <c r="R39" s="79">
        <v>1</v>
      </c>
      <c r="S39" s="79" t="s">
        <v>61</v>
      </c>
      <c r="T39" s="5">
        <v>84</v>
      </c>
      <c r="U39" s="9"/>
      <c r="W39" s="86">
        <f t="shared" ref="W39:X43" si="39">D39</f>
        <v>84.6</v>
      </c>
      <c r="X39" s="87">
        <f t="shared" si="39"/>
        <v>26</v>
      </c>
      <c r="Y39" s="92">
        <f t="shared" ref="Y39:Z43" si="40">H39</f>
        <v>358</v>
      </c>
      <c r="Z39" s="90">
        <f t="shared" si="40"/>
        <v>0</v>
      </c>
      <c r="AA39" s="90">
        <f>K39</f>
        <v>0</v>
      </c>
      <c r="AB39" s="90">
        <f t="shared" ref="AB39:AD43" si="41">M39</f>
        <v>0</v>
      </c>
      <c r="AC39" s="4" t="str">
        <f t="shared" si="41"/>
        <v/>
      </c>
      <c r="AD39" s="91">
        <f t="shared" si="41"/>
        <v>0</v>
      </c>
      <c r="AE39" s="79" t="str">
        <f>S39</f>
        <v>복</v>
      </c>
      <c r="AF39" s="79" t="str">
        <f>Q39&amp;"/"&amp;R39</f>
        <v>2/1</v>
      </c>
      <c r="AH39" s="20" t="str">
        <f t="shared" si="1"/>
        <v>느티마을공무원3단지</v>
      </c>
      <c r="AI39" s="87">
        <f t="shared" si="0"/>
        <v>26</v>
      </c>
      <c r="AJ39" s="79" t="str">
        <f>IF(AI39="","",$AJ$2)</f>
        <v>A-</v>
      </c>
      <c r="AK39" s="79" t="s">
        <v>13</v>
      </c>
      <c r="AL39" s="79" t="s">
        <v>62</v>
      </c>
      <c r="AM39" s="79" t="s">
        <v>63</v>
      </c>
      <c r="AN39" s="79" t="str">
        <f>IF(AI39="","",$AN$2)</f>
        <v>C</v>
      </c>
      <c r="AO39" s="79" t="str">
        <f>IF(N39="","",IF(N39&gt;=$AO$1/100,"O","X"))</f>
        <v/>
      </c>
      <c r="AP39" s="79" t="str">
        <f>IF(I39="","",IF(I39&lt;=$AP$1,"O","X"))</f>
        <v/>
      </c>
      <c r="AQ39" s="79" t="str">
        <f>IF(O39="","",IF(O39&lt;=$AQ$1,"O","X"))</f>
        <v>O</v>
      </c>
      <c r="AR39" s="79" t="str">
        <f>IF(M39="","",IF(M39&lt;=$AR$1,"O","X"))</f>
        <v>O</v>
      </c>
      <c r="AS39" s="79" t="s">
        <v>2</v>
      </c>
      <c r="AT39" s="79" t="str">
        <f>IF(OR(F39="",AI39=""),"",IF(AND((F39&lt;=85),(AI39&gt;=15)),"O","X"))</f>
        <v>O</v>
      </c>
      <c r="AU39" s="79" t="str">
        <f>IF(C39="","",IF(C39&gt;=$AU$1,"O","X"))</f>
        <v>O</v>
      </c>
      <c r="AV39" s="79" t="str">
        <f>IF(AO39="","",IF(AND(AO39="O",AP39="O",AR39="O",AT39="O",AU39="O"),"후보","X"))</f>
        <v/>
      </c>
    </row>
    <row r="40" spans="1:48" x14ac:dyDescent="0.3">
      <c r="A40" s="9" t="s">
        <v>1457</v>
      </c>
      <c r="B40" s="10" t="s">
        <v>1644</v>
      </c>
      <c r="C40" s="88">
        <v>770</v>
      </c>
      <c r="D40" s="86">
        <v>90.9</v>
      </c>
      <c r="E40" s="87">
        <v>28</v>
      </c>
      <c r="F40" s="86">
        <v>66.599999999999994</v>
      </c>
      <c r="G40" s="17">
        <v>20</v>
      </c>
      <c r="H40" s="88">
        <v>145</v>
      </c>
      <c r="I40" s="89">
        <v>150000</v>
      </c>
      <c r="J40" s="89" t="s">
        <v>79</v>
      </c>
      <c r="K40" s="89">
        <v>35000</v>
      </c>
      <c r="L40" s="89" t="s">
        <v>78</v>
      </c>
      <c r="M40" s="90">
        <f>I40-K40</f>
        <v>115000</v>
      </c>
      <c r="N40" s="4">
        <f>IF(ISERROR(K40/I40),"",K40/I40)</f>
        <v>0.23333333333333334</v>
      </c>
      <c r="O40" s="91">
        <f>I40/E40</f>
        <v>5357.1428571428569</v>
      </c>
      <c r="P40" s="91">
        <f>K40/E40</f>
        <v>1250</v>
      </c>
      <c r="Q40" s="79">
        <v>3</v>
      </c>
      <c r="R40" s="79">
        <v>1</v>
      </c>
      <c r="S40" s="79" t="s">
        <v>61</v>
      </c>
      <c r="T40" s="5" t="s">
        <v>269</v>
      </c>
      <c r="U40" s="9"/>
      <c r="W40" s="86">
        <f t="shared" si="39"/>
        <v>90.9</v>
      </c>
      <c r="X40" s="87">
        <f t="shared" si="39"/>
        <v>28</v>
      </c>
      <c r="Y40" s="92">
        <f t="shared" si="40"/>
        <v>145</v>
      </c>
      <c r="Z40" s="90">
        <f t="shared" si="40"/>
        <v>150000</v>
      </c>
      <c r="AA40" s="90">
        <f>K40</f>
        <v>35000</v>
      </c>
      <c r="AB40" s="90">
        <f t="shared" si="41"/>
        <v>115000</v>
      </c>
      <c r="AC40" s="4">
        <f t="shared" si="41"/>
        <v>0.23333333333333334</v>
      </c>
      <c r="AD40" s="91">
        <f t="shared" si="41"/>
        <v>5357.1428571428569</v>
      </c>
      <c r="AE40" s="79" t="str">
        <f>S40</f>
        <v>복</v>
      </c>
      <c r="AF40" s="79" t="str">
        <f>Q40&amp;"/"&amp;R40</f>
        <v>3/1</v>
      </c>
      <c r="AH40" s="20" t="str">
        <f t="shared" si="1"/>
        <v>느티마을공무원3단지</v>
      </c>
      <c r="AI40" s="87">
        <f t="shared" si="0"/>
        <v>28</v>
      </c>
      <c r="AJ40" s="79" t="str">
        <f>IF(AI40="","",$AJ$2)</f>
        <v>A-</v>
      </c>
      <c r="AK40" s="79" t="s">
        <v>13</v>
      </c>
      <c r="AL40" s="79" t="s">
        <v>62</v>
      </c>
      <c r="AM40" s="79" t="s">
        <v>63</v>
      </c>
      <c r="AN40" s="79" t="str">
        <f>IF(AI40="","",$AN$2)</f>
        <v>C</v>
      </c>
      <c r="AO40" s="79" t="str">
        <f>IF(N40="","",IF(N40&gt;=$AO$1/100,"O","X"))</f>
        <v>X</v>
      </c>
      <c r="AP40" s="79" t="str">
        <f>IF(I40="","",IF(I40&lt;=$AP$1,"O","X"))</f>
        <v>X</v>
      </c>
      <c r="AQ40" s="79" t="str">
        <f>IF(O40="","",IF(O40&lt;=$AQ$1,"O","X"))</f>
        <v>X</v>
      </c>
      <c r="AR40" s="79" t="str">
        <f>IF(M40="","",IF(M40&lt;=$AR$1,"O","X"))</f>
        <v>X</v>
      </c>
      <c r="AS40" s="79" t="s">
        <v>2</v>
      </c>
      <c r="AT40" s="79" t="str">
        <f>IF(OR(F40="",AI40=""),"",IF(AND((F40&lt;=85),(AI40&gt;=15)),"O","X"))</f>
        <v>O</v>
      </c>
      <c r="AU40" s="79" t="str">
        <f>IF(C40="","",IF(C40&gt;=$AU$1,"O","X"))</f>
        <v>O</v>
      </c>
      <c r="AV40" s="79" t="str">
        <f>IF(AO40="","",IF(AND(AO40="O",AP40="O",AR40="O",AT40="O",AU40="O"),"후보","X"))</f>
        <v>X</v>
      </c>
    </row>
    <row r="41" spans="1:48" x14ac:dyDescent="0.3">
      <c r="A41" s="9" t="s">
        <v>1457</v>
      </c>
      <c r="B41" s="10" t="s">
        <v>1644</v>
      </c>
      <c r="C41" s="88">
        <v>770</v>
      </c>
      <c r="D41" s="86">
        <v>92.1</v>
      </c>
      <c r="E41" s="87">
        <v>28</v>
      </c>
      <c r="F41" s="86">
        <v>67.400000000000006</v>
      </c>
      <c r="G41" s="17">
        <v>20</v>
      </c>
      <c r="H41" s="88">
        <v>150</v>
      </c>
      <c r="I41" s="89">
        <v>150000</v>
      </c>
      <c r="J41" s="89" t="s">
        <v>81</v>
      </c>
      <c r="K41" s="89">
        <v>37000</v>
      </c>
      <c r="L41" s="89" t="s">
        <v>82</v>
      </c>
      <c r="M41" s="90">
        <f>I41-K41</f>
        <v>113000</v>
      </c>
      <c r="N41" s="4">
        <f>IF(ISERROR(K41/I41),"",K41/I41)</f>
        <v>0.24666666666666667</v>
      </c>
      <c r="O41" s="91">
        <f>I41/E41</f>
        <v>5357.1428571428569</v>
      </c>
      <c r="P41" s="91">
        <f>K41/E41</f>
        <v>1321.4285714285713</v>
      </c>
      <c r="Q41" s="79">
        <v>3</v>
      </c>
      <c r="R41" s="79">
        <v>1</v>
      </c>
      <c r="S41" s="79" t="s">
        <v>61</v>
      </c>
      <c r="T41" s="5" t="s">
        <v>270</v>
      </c>
      <c r="U41" s="9"/>
      <c r="W41" s="86">
        <f t="shared" si="39"/>
        <v>92.1</v>
      </c>
      <c r="X41" s="87">
        <f t="shared" si="39"/>
        <v>28</v>
      </c>
      <c r="Y41" s="92">
        <f t="shared" si="40"/>
        <v>150</v>
      </c>
      <c r="Z41" s="90">
        <f t="shared" si="40"/>
        <v>150000</v>
      </c>
      <c r="AA41" s="90">
        <f>K41</f>
        <v>37000</v>
      </c>
      <c r="AB41" s="90">
        <f t="shared" si="41"/>
        <v>113000</v>
      </c>
      <c r="AC41" s="4">
        <f t="shared" si="41"/>
        <v>0.24666666666666667</v>
      </c>
      <c r="AD41" s="91">
        <f t="shared" si="41"/>
        <v>5357.1428571428569</v>
      </c>
      <c r="AE41" s="79" t="str">
        <f>S41</f>
        <v>복</v>
      </c>
      <c r="AF41" s="79" t="str">
        <f>Q41&amp;"/"&amp;R41</f>
        <v>3/1</v>
      </c>
      <c r="AH41" s="20" t="str">
        <f t="shared" si="1"/>
        <v>느티마을공무원3단지</v>
      </c>
      <c r="AI41" s="87">
        <f t="shared" si="0"/>
        <v>28</v>
      </c>
      <c r="AJ41" s="79" t="str">
        <f>IF(AI41="","",$AJ$2)</f>
        <v>A-</v>
      </c>
      <c r="AK41" s="79" t="s">
        <v>13</v>
      </c>
      <c r="AL41" s="79" t="s">
        <v>62</v>
      </c>
      <c r="AM41" s="79" t="s">
        <v>63</v>
      </c>
      <c r="AN41" s="79" t="str">
        <f>IF(AI41="","",$AN$2)</f>
        <v>C</v>
      </c>
      <c r="AO41" s="79" t="str">
        <f>IF(N41="","",IF(N41&gt;=$AO$1/100,"O","X"))</f>
        <v>X</v>
      </c>
      <c r="AP41" s="79" t="str">
        <f>IF(I41="","",IF(I41&lt;=$AP$1,"O","X"))</f>
        <v>X</v>
      </c>
      <c r="AQ41" s="79" t="str">
        <f>IF(O41="","",IF(O41&lt;=$AQ$1,"O","X"))</f>
        <v>X</v>
      </c>
      <c r="AR41" s="79" t="str">
        <f>IF(M41="","",IF(M41&lt;=$AR$1,"O","X"))</f>
        <v>X</v>
      </c>
      <c r="AS41" s="79" t="s">
        <v>2</v>
      </c>
      <c r="AT41" s="79" t="str">
        <f>IF(OR(F41="",AI41=""),"",IF(AND((F41&lt;=85),(AI41&gt;=15)),"O","X"))</f>
        <v>O</v>
      </c>
      <c r="AU41" s="79" t="str">
        <f>IF(C41="","",IF(C41&gt;=$AU$1,"O","X"))</f>
        <v>O</v>
      </c>
      <c r="AV41" s="79" t="str">
        <f>IF(AO41="","",IF(AND(AO41="O",AP41="O",AR41="O",AT41="O",AU41="O"),"후보","X"))</f>
        <v>X</v>
      </c>
    </row>
    <row r="42" spans="1:48" x14ac:dyDescent="0.3">
      <c r="A42" s="9" t="s">
        <v>1457</v>
      </c>
      <c r="B42" s="10" t="s">
        <v>1644</v>
      </c>
      <c r="C42" s="88">
        <v>770</v>
      </c>
      <c r="D42" s="86">
        <v>94.6</v>
      </c>
      <c r="E42" s="87">
        <v>29</v>
      </c>
      <c r="F42" s="86">
        <v>66.599999999999994</v>
      </c>
      <c r="G42" s="17">
        <v>20</v>
      </c>
      <c r="H42" s="88">
        <v>57</v>
      </c>
      <c r="I42" s="89"/>
      <c r="J42" s="89"/>
      <c r="K42" s="89">
        <v>45000</v>
      </c>
      <c r="L42" s="89" t="s">
        <v>74</v>
      </c>
      <c r="M42" s="90">
        <f>I42-K42</f>
        <v>-45000</v>
      </c>
      <c r="N42" s="4" t="str">
        <f>IF(ISERROR(K42/I42),"",K42/I42)</f>
        <v/>
      </c>
      <c r="O42" s="91">
        <f>I42/E42</f>
        <v>0</v>
      </c>
      <c r="P42" s="91">
        <f>K42/E42</f>
        <v>1551.7241379310344</v>
      </c>
      <c r="Q42" s="79">
        <v>3</v>
      </c>
      <c r="R42" s="79">
        <v>1</v>
      </c>
      <c r="S42" s="79" t="s">
        <v>61</v>
      </c>
      <c r="T42" s="5" t="s">
        <v>119</v>
      </c>
      <c r="U42" s="9"/>
      <c r="W42" s="86">
        <f t="shared" si="39"/>
        <v>94.6</v>
      </c>
      <c r="X42" s="87">
        <f t="shared" si="39"/>
        <v>29</v>
      </c>
      <c r="Y42" s="92">
        <f t="shared" si="40"/>
        <v>57</v>
      </c>
      <c r="Z42" s="90">
        <f t="shared" si="40"/>
        <v>0</v>
      </c>
      <c r="AA42" s="90">
        <f>K42</f>
        <v>45000</v>
      </c>
      <c r="AB42" s="90">
        <f t="shared" si="41"/>
        <v>-45000</v>
      </c>
      <c r="AC42" s="4" t="str">
        <f t="shared" si="41"/>
        <v/>
      </c>
      <c r="AD42" s="91">
        <f t="shared" si="41"/>
        <v>0</v>
      </c>
      <c r="AE42" s="79" t="str">
        <f>S42</f>
        <v>복</v>
      </c>
      <c r="AF42" s="79" t="str">
        <f>Q42&amp;"/"&amp;R42</f>
        <v>3/1</v>
      </c>
      <c r="AH42" s="20" t="str">
        <f t="shared" si="1"/>
        <v>느티마을공무원3단지</v>
      </c>
      <c r="AI42" s="87">
        <f t="shared" si="0"/>
        <v>29</v>
      </c>
      <c r="AJ42" s="79" t="str">
        <f>IF(AI42="","",$AJ$2)</f>
        <v>A-</v>
      </c>
      <c r="AK42" s="79" t="s">
        <v>13</v>
      </c>
      <c r="AL42" s="79" t="s">
        <v>62</v>
      </c>
      <c r="AM42" s="79" t="s">
        <v>63</v>
      </c>
      <c r="AN42" s="79" t="str">
        <f>IF(AI42="","",$AN$2)</f>
        <v>C</v>
      </c>
      <c r="AO42" s="79" t="str">
        <f>IF(N42="","",IF(N42&gt;=$AO$1/100,"O","X"))</f>
        <v/>
      </c>
      <c r="AP42" s="79" t="str">
        <f>IF(I42="","",IF(I42&lt;=$AP$1,"O","X"))</f>
        <v/>
      </c>
      <c r="AQ42" s="79" t="str">
        <f>IF(O42="","",IF(O42&lt;=$AQ$1,"O","X"))</f>
        <v>O</v>
      </c>
      <c r="AR42" s="79" t="str">
        <f>IF(M42="","",IF(M42&lt;=$AR$1,"O","X"))</f>
        <v>O</v>
      </c>
      <c r="AS42" s="79" t="s">
        <v>2</v>
      </c>
      <c r="AT42" s="79" t="str">
        <f>IF(OR(F42="",AI42=""),"",IF(AND((F42&lt;=85),(AI42&gt;=15)),"O","X"))</f>
        <v>O</v>
      </c>
      <c r="AU42" s="79" t="str">
        <f>IF(C42="","",IF(C42&gt;=$AU$1,"O","X"))</f>
        <v>O</v>
      </c>
      <c r="AV42" s="79" t="str">
        <f>IF(AO42="","",IF(AND(AO42="O",AP42="O",AR42="O",AT42="O",AU42="O"),"후보","X"))</f>
        <v/>
      </c>
    </row>
    <row r="43" spans="1:48" x14ac:dyDescent="0.3">
      <c r="A43" s="9" t="s">
        <v>1457</v>
      </c>
      <c r="B43" s="10" t="s">
        <v>1644</v>
      </c>
      <c r="C43" s="88">
        <v>770</v>
      </c>
      <c r="D43" s="86">
        <v>95.8</v>
      </c>
      <c r="E43" s="87">
        <v>29</v>
      </c>
      <c r="F43" s="86">
        <v>67.400000000000006</v>
      </c>
      <c r="G43" s="17">
        <v>20</v>
      </c>
      <c r="H43" s="88">
        <v>60</v>
      </c>
      <c r="I43" s="89">
        <v>155000</v>
      </c>
      <c r="J43" s="89" t="s">
        <v>66</v>
      </c>
      <c r="K43" s="89"/>
      <c r="L43" s="89"/>
      <c r="M43" s="90">
        <f>I43-K43</f>
        <v>155000</v>
      </c>
      <c r="N43" s="4">
        <f>IF(ISERROR(K43/I43),"",K43/I43)</f>
        <v>0</v>
      </c>
      <c r="O43" s="91">
        <f>I43/E43</f>
        <v>5344.8275862068967</v>
      </c>
      <c r="P43" s="91">
        <f>K43/E43</f>
        <v>0</v>
      </c>
      <c r="Q43" s="79">
        <v>3</v>
      </c>
      <c r="R43" s="79">
        <v>1</v>
      </c>
      <c r="S43" s="79" t="s">
        <v>61</v>
      </c>
      <c r="T43" s="5" t="s">
        <v>120</v>
      </c>
      <c r="U43" s="9"/>
      <c r="W43" s="86">
        <f t="shared" si="39"/>
        <v>95.8</v>
      </c>
      <c r="X43" s="87">
        <f t="shared" si="39"/>
        <v>29</v>
      </c>
      <c r="Y43" s="92">
        <f t="shared" si="40"/>
        <v>60</v>
      </c>
      <c r="Z43" s="90">
        <f t="shared" si="40"/>
        <v>155000</v>
      </c>
      <c r="AA43" s="90">
        <f>K43</f>
        <v>0</v>
      </c>
      <c r="AB43" s="90">
        <f t="shared" si="41"/>
        <v>155000</v>
      </c>
      <c r="AC43" s="4">
        <f t="shared" si="41"/>
        <v>0</v>
      </c>
      <c r="AD43" s="91">
        <f t="shared" si="41"/>
        <v>5344.8275862068967</v>
      </c>
      <c r="AE43" s="79" t="str">
        <f>S43</f>
        <v>복</v>
      </c>
      <c r="AF43" s="79" t="str">
        <f>Q43&amp;"/"&amp;R43</f>
        <v>3/1</v>
      </c>
      <c r="AH43" s="20" t="str">
        <f t="shared" si="1"/>
        <v>느티마을공무원3단지</v>
      </c>
      <c r="AI43" s="87">
        <f t="shared" si="0"/>
        <v>29</v>
      </c>
      <c r="AJ43" s="79" t="str">
        <f>IF(AI43="","",$AJ$2)</f>
        <v>A-</v>
      </c>
      <c r="AK43" s="79" t="s">
        <v>13</v>
      </c>
      <c r="AL43" s="79" t="s">
        <v>62</v>
      </c>
      <c r="AM43" s="79" t="s">
        <v>63</v>
      </c>
      <c r="AN43" s="79" t="str">
        <f>IF(AI43="","",$AN$2)</f>
        <v>C</v>
      </c>
      <c r="AO43" s="79" t="str">
        <f>IF(N43="","",IF(N43&gt;=$AO$1/100,"O","X"))</f>
        <v>X</v>
      </c>
      <c r="AP43" s="79" t="str">
        <f>IF(I43="","",IF(I43&lt;=$AP$1,"O","X"))</f>
        <v>X</v>
      </c>
      <c r="AQ43" s="79" t="str">
        <f>IF(O43="","",IF(O43&lt;=$AQ$1,"O","X"))</f>
        <v>X</v>
      </c>
      <c r="AR43" s="79" t="str">
        <f>IF(M43="","",IF(M43&lt;=$AR$1,"O","X"))</f>
        <v>X</v>
      </c>
      <c r="AS43" s="79" t="s">
        <v>2</v>
      </c>
      <c r="AT43" s="79" t="str">
        <f>IF(OR(F43="",AI43=""),"",IF(AND((F43&lt;=85),(AI43&gt;=15)),"O","X"))</f>
        <v>O</v>
      </c>
      <c r="AU43" s="79" t="str">
        <f>IF(C43="","",IF(C43&gt;=$AU$1,"O","X"))</f>
        <v>O</v>
      </c>
      <c r="AV43" s="79" t="str">
        <f>IF(AO43="","",IF(AND(AO43="O",AP43="O",AR43="O",AT43="O",AU43="O"),"후보","X"))</f>
        <v>X</v>
      </c>
    </row>
    <row r="44" spans="1:48" x14ac:dyDescent="0.3">
      <c r="A44" s="9"/>
      <c r="B44" s="79"/>
      <c r="C44" s="6"/>
      <c r="D44" s="9"/>
      <c r="E44" s="14"/>
      <c r="F44" s="86"/>
      <c r="G44" s="9"/>
      <c r="H44" s="9"/>
      <c r="I44" s="9"/>
      <c r="J44" s="9"/>
      <c r="K44" s="9"/>
      <c r="L44" s="9"/>
      <c r="M44" s="9"/>
      <c r="N44" s="9"/>
      <c r="O44" s="91"/>
      <c r="P44" s="91"/>
      <c r="Q44" s="87"/>
      <c r="R44" s="87"/>
      <c r="S44" s="9"/>
      <c r="T44" s="47"/>
      <c r="U44" s="9"/>
      <c r="W44" s="67" t="str">
        <f>$A$4&amp;" "&amp;A45&amp;"("&amp;B45&amp;","&amp;C45&amp;"^)"</f>
        <v>정자동 한솔4단지주공('94.05.,1651^)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1"/>
        <v/>
      </c>
      <c r="AI44" s="106" t="str">
        <f t="shared" si="0"/>
        <v/>
      </c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</row>
    <row r="45" spans="1:48" x14ac:dyDescent="0.3">
      <c r="A45" s="9" t="s">
        <v>1461</v>
      </c>
      <c r="B45" s="10" t="s">
        <v>1642</v>
      </c>
      <c r="C45" s="88">
        <v>1651</v>
      </c>
      <c r="D45" s="86">
        <v>50</v>
      </c>
      <c r="E45" s="87">
        <v>15</v>
      </c>
      <c r="F45" s="86">
        <v>35.299999999999997</v>
      </c>
      <c r="G45" s="17">
        <v>11</v>
      </c>
      <c r="H45" s="88">
        <v>611</v>
      </c>
      <c r="I45" s="89">
        <v>65000</v>
      </c>
      <c r="J45" s="89" t="s">
        <v>78</v>
      </c>
      <c r="K45" s="89">
        <v>29000</v>
      </c>
      <c r="L45" s="89" t="s">
        <v>78</v>
      </c>
      <c r="M45" s="90">
        <f>I45-K45</f>
        <v>36000</v>
      </c>
      <c r="N45" s="4">
        <f>IF(ISERROR(K45/I45),"",K45/I45)</f>
        <v>0.44615384615384618</v>
      </c>
      <c r="O45" s="91">
        <f>I45/E45</f>
        <v>4333.333333333333</v>
      </c>
      <c r="P45" s="91">
        <f>K45/E45</f>
        <v>1933.3333333333333</v>
      </c>
      <c r="Q45" s="79">
        <v>2</v>
      </c>
      <c r="R45" s="79">
        <v>1</v>
      </c>
      <c r="S45" s="79" t="s">
        <v>61</v>
      </c>
      <c r="T45" s="5" t="s">
        <v>264</v>
      </c>
      <c r="U45" s="9"/>
      <c r="W45" s="86">
        <f t="shared" ref="W45:X48" si="42">D45</f>
        <v>50</v>
      </c>
      <c r="X45" s="87">
        <f t="shared" si="42"/>
        <v>15</v>
      </c>
      <c r="Y45" s="92">
        <f t="shared" ref="Y45:Z48" si="43">H45</f>
        <v>611</v>
      </c>
      <c r="Z45" s="90">
        <f t="shared" si="43"/>
        <v>65000</v>
      </c>
      <c r="AA45" s="90">
        <f>K45</f>
        <v>29000</v>
      </c>
      <c r="AB45" s="90">
        <f t="shared" ref="AB45:AD48" si="44">M45</f>
        <v>36000</v>
      </c>
      <c r="AC45" s="4">
        <f t="shared" si="44"/>
        <v>0.44615384615384618</v>
      </c>
      <c r="AD45" s="91">
        <f t="shared" si="44"/>
        <v>4333.333333333333</v>
      </c>
      <c r="AE45" s="79" t="str">
        <f>S45</f>
        <v>복</v>
      </c>
      <c r="AF45" s="79" t="str">
        <f>Q45&amp;"/"&amp;R45</f>
        <v>2/1</v>
      </c>
      <c r="AH45" s="20" t="str">
        <f t="shared" si="1"/>
        <v>한솔4단지주공</v>
      </c>
      <c r="AI45" s="87">
        <f t="shared" si="0"/>
        <v>15</v>
      </c>
      <c r="AJ45" s="79" t="str">
        <f>IF(AI45="","",$AJ$2)</f>
        <v>A-</v>
      </c>
      <c r="AK45" s="79" t="s">
        <v>13</v>
      </c>
      <c r="AL45" s="79" t="s">
        <v>62</v>
      </c>
      <c r="AM45" s="79" t="s">
        <v>63</v>
      </c>
      <c r="AN45" s="79" t="str">
        <f>IF(AI45="","",$AN$2)</f>
        <v>C</v>
      </c>
      <c r="AO45" s="79" t="str">
        <f>IF(N45="","",IF(N45&gt;=$AO$1/100,"O","X"))</f>
        <v>X</v>
      </c>
      <c r="AP45" s="79" t="str">
        <f>IF(I45="","",IF(I45&lt;=$AP$1,"O","X"))</f>
        <v>X</v>
      </c>
      <c r="AQ45" s="79" t="str">
        <f>IF(O45="","",IF(O45&lt;=$AQ$1,"O","X"))</f>
        <v>X</v>
      </c>
      <c r="AR45" s="79" t="str">
        <f>IF(M45="","",IF(M45&lt;=$AR$1,"O","X"))</f>
        <v>X</v>
      </c>
      <c r="AS45" s="79" t="s">
        <v>2</v>
      </c>
      <c r="AT45" s="79" t="str">
        <f>IF(OR(F45="",AI45=""),"",IF(AND((F45&lt;=85),(AI45&gt;=15)),"O","X"))</f>
        <v>O</v>
      </c>
      <c r="AU45" s="79" t="str">
        <f>IF(C45="","",IF(C45&gt;=$AU$1,"O","X"))</f>
        <v>O</v>
      </c>
      <c r="AV45" s="79" t="str">
        <f>IF(AO45="","",IF(AND(AO45="O",AP45="O",AR45="O",AT45="O",AU45="O"),"후보","X"))</f>
        <v>X</v>
      </c>
    </row>
    <row r="46" spans="1:48" x14ac:dyDescent="0.3">
      <c r="A46" s="9" t="s">
        <v>1461</v>
      </c>
      <c r="B46" s="10" t="s">
        <v>1642</v>
      </c>
      <c r="C46" s="88">
        <v>1651</v>
      </c>
      <c r="D46" s="86">
        <v>51.1</v>
      </c>
      <c r="E46" s="87">
        <v>15</v>
      </c>
      <c r="F46" s="86">
        <v>36</v>
      </c>
      <c r="G46" s="17">
        <v>11</v>
      </c>
      <c r="H46" s="88">
        <v>210</v>
      </c>
      <c r="I46" s="89">
        <v>66000</v>
      </c>
      <c r="J46" s="89" t="s">
        <v>83</v>
      </c>
      <c r="K46" s="89">
        <v>27000</v>
      </c>
      <c r="L46" s="89" t="s">
        <v>80</v>
      </c>
      <c r="M46" s="90">
        <f>I46-K46</f>
        <v>39000</v>
      </c>
      <c r="N46" s="4">
        <f>IF(ISERROR(K46/I46),"",K46/I46)</f>
        <v>0.40909090909090912</v>
      </c>
      <c r="O46" s="91">
        <f>I46/E46</f>
        <v>4400</v>
      </c>
      <c r="P46" s="91">
        <f>K46/E46</f>
        <v>1800</v>
      </c>
      <c r="Q46" s="79">
        <v>2</v>
      </c>
      <c r="R46" s="79">
        <v>1</v>
      </c>
      <c r="S46" s="79" t="s">
        <v>61</v>
      </c>
      <c r="T46" s="5" t="s">
        <v>265</v>
      </c>
      <c r="U46" s="9"/>
      <c r="W46" s="86">
        <f t="shared" si="42"/>
        <v>51.1</v>
      </c>
      <c r="X46" s="87">
        <f t="shared" si="42"/>
        <v>15</v>
      </c>
      <c r="Y46" s="92">
        <f t="shared" si="43"/>
        <v>210</v>
      </c>
      <c r="Z46" s="90">
        <f t="shared" si="43"/>
        <v>66000</v>
      </c>
      <c r="AA46" s="90">
        <f>K46</f>
        <v>27000</v>
      </c>
      <c r="AB46" s="90">
        <f t="shared" si="44"/>
        <v>39000</v>
      </c>
      <c r="AC46" s="4">
        <f t="shared" si="44"/>
        <v>0.40909090909090912</v>
      </c>
      <c r="AD46" s="91">
        <f t="shared" si="44"/>
        <v>4400</v>
      </c>
      <c r="AE46" s="79" t="str">
        <f>S46</f>
        <v>복</v>
      </c>
      <c r="AF46" s="79" t="str">
        <f>Q46&amp;"/"&amp;R46</f>
        <v>2/1</v>
      </c>
      <c r="AH46" s="20" t="str">
        <f t="shared" si="1"/>
        <v>한솔4단지주공</v>
      </c>
      <c r="AI46" s="87">
        <f t="shared" si="0"/>
        <v>15</v>
      </c>
      <c r="AJ46" s="79" t="str">
        <f>IF(AI46="","",$AJ$2)</f>
        <v>A-</v>
      </c>
      <c r="AK46" s="79" t="s">
        <v>13</v>
      </c>
      <c r="AL46" s="79" t="s">
        <v>62</v>
      </c>
      <c r="AM46" s="79" t="s">
        <v>63</v>
      </c>
      <c r="AN46" s="79" t="str">
        <f>IF(AI46="","",$AN$2)</f>
        <v>C</v>
      </c>
      <c r="AO46" s="79" t="str">
        <f>IF(N46="","",IF(N46&gt;=$AO$1/100,"O","X"))</f>
        <v>X</v>
      </c>
      <c r="AP46" s="79" t="str">
        <f>IF(I46="","",IF(I46&lt;=$AP$1,"O","X"))</f>
        <v>X</v>
      </c>
      <c r="AQ46" s="79" t="str">
        <f>IF(O46="","",IF(O46&lt;=$AQ$1,"O","X"))</f>
        <v>X</v>
      </c>
      <c r="AR46" s="79" t="str">
        <f>IF(M46="","",IF(M46&lt;=$AR$1,"O","X"))</f>
        <v>X</v>
      </c>
      <c r="AS46" s="79" t="s">
        <v>2</v>
      </c>
      <c r="AT46" s="79" t="str">
        <f>IF(OR(F46="",AI46=""),"",IF(AND((F46&lt;=85),(AI46&gt;=15)),"O","X"))</f>
        <v>O</v>
      </c>
      <c r="AU46" s="79" t="str">
        <f>IF(C46="","",IF(C46&gt;=$AU$1,"O","X"))</f>
        <v>O</v>
      </c>
      <c r="AV46" s="79" t="str">
        <f>IF(AO46="","",IF(AND(AO46="O",AP46="O",AR46="O",AT46="O",AU46="O"),"후보","X"))</f>
        <v>X</v>
      </c>
    </row>
    <row r="47" spans="1:48" x14ac:dyDescent="0.3">
      <c r="A47" s="9" t="s">
        <v>1461</v>
      </c>
      <c r="B47" s="10" t="s">
        <v>1642</v>
      </c>
      <c r="C47" s="88">
        <v>1651</v>
      </c>
      <c r="D47" s="86">
        <v>57.5</v>
      </c>
      <c r="E47" s="87">
        <v>17</v>
      </c>
      <c r="F47" s="86">
        <v>41.9</v>
      </c>
      <c r="G47" s="17">
        <v>13</v>
      </c>
      <c r="H47" s="88">
        <v>534</v>
      </c>
      <c r="I47" s="89">
        <v>76000</v>
      </c>
      <c r="J47" s="89" t="s">
        <v>65</v>
      </c>
      <c r="K47" s="89">
        <v>30000</v>
      </c>
      <c r="L47" s="89" t="s">
        <v>64</v>
      </c>
      <c r="M47" s="90">
        <f>I47-K47</f>
        <v>46000</v>
      </c>
      <c r="N47" s="4">
        <f>IF(ISERROR(K47/I47),"",K47/I47)</f>
        <v>0.39473684210526316</v>
      </c>
      <c r="O47" s="91">
        <f>I47/E47</f>
        <v>4470.588235294118</v>
      </c>
      <c r="P47" s="91">
        <f>K47/E47</f>
        <v>1764.7058823529412</v>
      </c>
      <c r="Q47" s="79">
        <v>2</v>
      </c>
      <c r="R47" s="79">
        <v>1</v>
      </c>
      <c r="S47" s="79" t="s">
        <v>61</v>
      </c>
      <c r="T47" s="5">
        <v>57</v>
      </c>
      <c r="U47" s="9"/>
      <c r="W47" s="86">
        <f t="shared" si="42"/>
        <v>57.5</v>
      </c>
      <c r="X47" s="87">
        <f t="shared" si="42"/>
        <v>17</v>
      </c>
      <c r="Y47" s="92">
        <f t="shared" si="43"/>
        <v>534</v>
      </c>
      <c r="Z47" s="90">
        <f t="shared" si="43"/>
        <v>76000</v>
      </c>
      <c r="AA47" s="90">
        <f>K47</f>
        <v>30000</v>
      </c>
      <c r="AB47" s="90">
        <f t="shared" si="44"/>
        <v>46000</v>
      </c>
      <c r="AC47" s="4">
        <f t="shared" si="44"/>
        <v>0.39473684210526316</v>
      </c>
      <c r="AD47" s="91">
        <f t="shared" si="44"/>
        <v>4470.588235294118</v>
      </c>
      <c r="AE47" s="79" t="str">
        <f>S47</f>
        <v>복</v>
      </c>
      <c r="AF47" s="79" t="str">
        <f>Q47&amp;"/"&amp;R47</f>
        <v>2/1</v>
      </c>
      <c r="AH47" s="20" t="str">
        <f t="shared" si="1"/>
        <v>한솔4단지주공</v>
      </c>
      <c r="AI47" s="87">
        <f t="shared" si="0"/>
        <v>17</v>
      </c>
      <c r="AJ47" s="79" t="str">
        <f>IF(AI47="","",$AJ$2)</f>
        <v>A-</v>
      </c>
      <c r="AK47" s="79" t="s">
        <v>13</v>
      </c>
      <c r="AL47" s="79" t="s">
        <v>62</v>
      </c>
      <c r="AM47" s="79" t="s">
        <v>63</v>
      </c>
      <c r="AN47" s="79" t="str">
        <f>IF(AI47="","",$AN$2)</f>
        <v>C</v>
      </c>
      <c r="AO47" s="79" t="str">
        <f>IF(N47="","",IF(N47&gt;=$AO$1/100,"O","X"))</f>
        <v>X</v>
      </c>
      <c r="AP47" s="79" t="str">
        <f>IF(I47="","",IF(I47&lt;=$AP$1,"O","X"))</f>
        <v>X</v>
      </c>
      <c r="AQ47" s="79" t="str">
        <f>IF(O47="","",IF(O47&lt;=$AQ$1,"O","X"))</f>
        <v>X</v>
      </c>
      <c r="AR47" s="79" t="str">
        <f>IF(M47="","",IF(M47&lt;=$AR$1,"O","X"))</f>
        <v>X</v>
      </c>
      <c r="AS47" s="79" t="s">
        <v>2</v>
      </c>
      <c r="AT47" s="79" t="str">
        <f>IF(OR(F47="",AI47=""),"",IF(AND((F47&lt;=85),(AI47&gt;=15)),"O","X"))</f>
        <v>O</v>
      </c>
      <c r="AU47" s="79" t="str">
        <f>IF(C47="","",IF(C47&gt;=$AU$1,"O","X"))</f>
        <v>O</v>
      </c>
      <c r="AV47" s="79" t="str">
        <f>IF(AO47="","",IF(AND(AO47="O",AP47="O",AR47="O",AT47="O",AU47="O"),"후보","X"))</f>
        <v>X</v>
      </c>
    </row>
    <row r="48" spans="1:48" x14ac:dyDescent="0.3">
      <c r="A48" s="9" t="s">
        <v>1461</v>
      </c>
      <c r="B48" s="10" t="s">
        <v>1642</v>
      </c>
      <c r="C48" s="88">
        <v>1651</v>
      </c>
      <c r="D48" s="86">
        <v>61.8</v>
      </c>
      <c r="E48" s="87">
        <v>19</v>
      </c>
      <c r="F48" s="86">
        <v>42.8</v>
      </c>
      <c r="G48" s="17">
        <v>13</v>
      </c>
      <c r="H48" s="88">
        <v>296</v>
      </c>
      <c r="I48" s="89">
        <v>70000</v>
      </c>
      <c r="J48" s="89" t="s">
        <v>80</v>
      </c>
      <c r="K48" s="89">
        <v>29000</v>
      </c>
      <c r="L48" s="89" t="s">
        <v>96</v>
      </c>
      <c r="M48" s="90">
        <f>I48-K48</f>
        <v>41000</v>
      </c>
      <c r="N48" s="4">
        <f>IF(ISERROR(K48/I48),"",K48/I48)</f>
        <v>0.41428571428571431</v>
      </c>
      <c r="O48" s="91">
        <f>I48/E48</f>
        <v>3684.2105263157896</v>
      </c>
      <c r="P48" s="91">
        <f>K48/E48</f>
        <v>1526.3157894736842</v>
      </c>
      <c r="Q48" s="79">
        <v>2</v>
      </c>
      <c r="R48" s="79">
        <v>1</v>
      </c>
      <c r="S48" s="79" t="s">
        <v>61</v>
      </c>
      <c r="T48" s="5">
        <v>61</v>
      </c>
      <c r="U48" s="9"/>
      <c r="W48" s="86">
        <f t="shared" si="42"/>
        <v>61.8</v>
      </c>
      <c r="X48" s="87">
        <f t="shared" si="42"/>
        <v>19</v>
      </c>
      <c r="Y48" s="92">
        <f t="shared" si="43"/>
        <v>296</v>
      </c>
      <c r="Z48" s="90">
        <f t="shared" si="43"/>
        <v>70000</v>
      </c>
      <c r="AA48" s="90">
        <f>K48</f>
        <v>29000</v>
      </c>
      <c r="AB48" s="90">
        <f t="shared" si="44"/>
        <v>41000</v>
      </c>
      <c r="AC48" s="4">
        <f t="shared" si="44"/>
        <v>0.41428571428571431</v>
      </c>
      <c r="AD48" s="91">
        <f t="shared" si="44"/>
        <v>3684.2105263157896</v>
      </c>
      <c r="AE48" s="79" t="str">
        <f>S48</f>
        <v>복</v>
      </c>
      <c r="AF48" s="79" t="str">
        <f>Q48&amp;"/"&amp;R48</f>
        <v>2/1</v>
      </c>
      <c r="AH48" s="20" t="str">
        <f t="shared" si="1"/>
        <v>한솔4단지주공</v>
      </c>
      <c r="AI48" s="87">
        <f t="shared" si="0"/>
        <v>19</v>
      </c>
      <c r="AJ48" s="79" t="str">
        <f>IF(AI48="","",$AJ$2)</f>
        <v>A-</v>
      </c>
      <c r="AK48" s="79" t="s">
        <v>13</v>
      </c>
      <c r="AL48" s="79" t="s">
        <v>62</v>
      </c>
      <c r="AM48" s="79" t="s">
        <v>63</v>
      </c>
      <c r="AN48" s="79" t="str">
        <f>IF(AI48="","",$AN$2)</f>
        <v>C</v>
      </c>
      <c r="AO48" s="79" t="str">
        <f>IF(N48="","",IF(N48&gt;=$AO$1/100,"O","X"))</f>
        <v>X</v>
      </c>
      <c r="AP48" s="79" t="str">
        <f>IF(I48="","",IF(I48&lt;=$AP$1,"O","X"))</f>
        <v>X</v>
      </c>
      <c r="AQ48" s="79" t="str">
        <f>IF(O48="","",IF(O48&lt;=$AQ$1,"O","X"))</f>
        <v>X</v>
      </c>
      <c r="AR48" s="79" t="str">
        <f>IF(M48="","",IF(M48&lt;=$AR$1,"O","X"))</f>
        <v>X</v>
      </c>
      <c r="AS48" s="79" t="s">
        <v>2</v>
      </c>
      <c r="AT48" s="79" t="str">
        <f>IF(OR(F48="",AI48=""),"",IF(AND((F48&lt;=85),(AI48&gt;=15)),"O","X"))</f>
        <v>O</v>
      </c>
      <c r="AU48" s="79" t="str">
        <f>IF(C48="","",IF(C48&gt;=$AU$1,"O","X"))</f>
        <v>O</v>
      </c>
      <c r="AV48" s="79" t="str">
        <f>IF(AO48="","",IF(AND(AO48="O",AP48="O",AR48="O",AT48="O",AU48="O"),"후보","X"))</f>
        <v>X</v>
      </c>
    </row>
    <row r="49" spans="1:48" x14ac:dyDescent="0.3">
      <c r="A49" s="9"/>
      <c r="B49" s="79"/>
      <c r="C49" s="6"/>
      <c r="D49" s="9"/>
      <c r="E49" s="14"/>
      <c r="F49" s="86"/>
      <c r="G49" s="9"/>
      <c r="H49" s="9"/>
      <c r="I49" s="9"/>
      <c r="J49" s="9"/>
      <c r="K49" s="9"/>
      <c r="L49" s="9"/>
      <c r="M49" s="9"/>
      <c r="N49" s="9"/>
      <c r="O49" s="91"/>
      <c r="P49" s="91"/>
      <c r="Q49" s="87"/>
      <c r="R49" s="87"/>
      <c r="S49" s="9"/>
      <c r="T49" s="47"/>
      <c r="U49" s="9"/>
      <c r="W49" s="67" t="str">
        <f>$A$4&amp;" "&amp;A50&amp;"("&amp;B50&amp;","&amp;C50&amp;"^)"</f>
        <v>정자동 파크뷰('04.07.,1829^)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1"/>
        <v/>
      </c>
      <c r="AI49" s="106" t="str">
        <f t="shared" si="0"/>
        <v/>
      </c>
      <c r="AJ49" s="79"/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</row>
    <row r="50" spans="1:48" x14ac:dyDescent="0.3">
      <c r="A50" s="9" t="s">
        <v>1465</v>
      </c>
      <c r="B50" s="10" t="s">
        <v>1694</v>
      </c>
      <c r="C50" s="88">
        <v>1829</v>
      </c>
      <c r="D50" s="86">
        <v>108.2</v>
      </c>
      <c r="E50" s="87">
        <v>33</v>
      </c>
      <c r="F50" s="86">
        <v>85</v>
      </c>
      <c r="G50" s="17">
        <v>26</v>
      </c>
      <c r="H50" s="88">
        <v>360</v>
      </c>
      <c r="I50" s="89"/>
      <c r="J50" s="89"/>
      <c r="K50" s="89"/>
      <c r="L50" s="89"/>
      <c r="M50" s="90">
        <f t="shared" ref="M50:M67" si="45">I50-K50</f>
        <v>0</v>
      </c>
      <c r="N50" s="4" t="str">
        <f t="shared" ref="N50:N67" si="46">IF(ISERROR(K50/I50),"",K50/I50)</f>
        <v/>
      </c>
      <c r="O50" s="91">
        <f t="shared" ref="O50:O67" si="47">I50/E50</f>
        <v>0</v>
      </c>
      <c r="P50" s="91">
        <f t="shared" ref="P50:P67" si="48">K50/E50</f>
        <v>0</v>
      </c>
      <c r="Q50" s="79">
        <v>3</v>
      </c>
      <c r="R50" s="79">
        <v>2</v>
      </c>
      <c r="S50" s="79" t="s">
        <v>72</v>
      </c>
      <c r="T50" s="5">
        <v>108</v>
      </c>
      <c r="U50" s="9"/>
      <c r="W50" s="86">
        <f t="shared" ref="W50:W67" si="49">D50</f>
        <v>108.2</v>
      </c>
      <c r="X50" s="87">
        <f t="shared" ref="X50:X67" si="50">E50</f>
        <v>33</v>
      </c>
      <c r="Y50" s="92">
        <f t="shared" ref="Y50:Y67" si="51">H50</f>
        <v>360</v>
      </c>
      <c r="Z50" s="90">
        <f t="shared" ref="Z50:Z67" si="52">I50</f>
        <v>0</v>
      </c>
      <c r="AA50" s="90">
        <f t="shared" ref="AA50:AA67" si="53">K50</f>
        <v>0</v>
      </c>
      <c r="AB50" s="90">
        <f t="shared" ref="AB50:AB67" si="54">M50</f>
        <v>0</v>
      </c>
      <c r="AC50" s="4" t="str">
        <f t="shared" ref="AC50:AC67" si="55">N50</f>
        <v/>
      </c>
      <c r="AD50" s="91">
        <f t="shared" ref="AD50:AD67" si="56">O50</f>
        <v>0</v>
      </c>
      <c r="AE50" s="79" t="str">
        <f t="shared" ref="AE50:AE67" si="57">S50</f>
        <v>계</v>
      </c>
      <c r="AF50" s="79" t="str">
        <f t="shared" ref="AF50:AF67" si="58">Q50&amp;"/"&amp;R50</f>
        <v>3/2</v>
      </c>
      <c r="AH50" s="20" t="str">
        <f t="shared" si="1"/>
        <v>파크뷰</v>
      </c>
      <c r="AI50" s="87">
        <f t="shared" si="0"/>
        <v>33</v>
      </c>
      <c r="AJ50" s="79" t="str">
        <f t="shared" ref="AJ50:AJ67" si="59">IF(AI50="","",$AJ$2)</f>
        <v>A-</v>
      </c>
      <c r="AK50" s="79" t="s">
        <v>13</v>
      </c>
      <c r="AL50" s="79" t="s">
        <v>62</v>
      </c>
      <c r="AM50" s="79" t="s">
        <v>63</v>
      </c>
      <c r="AN50" s="79" t="str">
        <f t="shared" ref="AN50:AN67" si="60">IF(AI50="","",$AN$2)</f>
        <v>C</v>
      </c>
      <c r="AO50" s="79" t="str">
        <f t="shared" ref="AO50:AO67" si="61">IF(N50="","",IF(N50&gt;=$AO$1/100,"O","X"))</f>
        <v/>
      </c>
      <c r="AP50" s="79" t="str">
        <f t="shared" ref="AP50:AP67" si="62">IF(I50="","",IF(I50&lt;=$AP$1,"O","X"))</f>
        <v/>
      </c>
      <c r="AQ50" s="79" t="str">
        <f t="shared" ref="AQ50:AQ67" si="63">IF(O50="","",IF(O50&lt;=$AQ$1,"O","X"))</f>
        <v>O</v>
      </c>
      <c r="AR50" s="79" t="str">
        <f t="shared" ref="AR50:AR67" si="64">IF(M50="","",IF(M50&lt;=$AR$1,"O","X"))</f>
        <v>O</v>
      </c>
      <c r="AS50" s="79" t="s">
        <v>2</v>
      </c>
      <c r="AT50" s="79" t="str">
        <f t="shared" ref="AT50:AT67" si="65">IF(OR(F50="",AI50=""),"",IF(AND((F50&lt;=85),(AI50&gt;=15)),"O","X"))</f>
        <v>O</v>
      </c>
      <c r="AU50" s="79" t="str">
        <f t="shared" ref="AU50:AU67" si="66">IF(C50="","",IF(C50&gt;=$AU$1,"O","X"))</f>
        <v>O</v>
      </c>
      <c r="AV50" s="79" t="str">
        <f t="shared" ref="AV50:AV67" si="67">IF(AO50="","",IF(AND(AO50="O",AP50="O",AR50="O",AT50="O",AU50="O"),"후보","X"))</f>
        <v/>
      </c>
    </row>
    <row r="51" spans="1:48" x14ac:dyDescent="0.3">
      <c r="A51" s="9" t="s">
        <v>1465</v>
      </c>
      <c r="B51" s="10" t="s">
        <v>1694</v>
      </c>
      <c r="C51" s="88">
        <v>1829</v>
      </c>
      <c r="D51" s="86">
        <v>158.5</v>
      </c>
      <c r="E51" s="87">
        <v>48</v>
      </c>
      <c r="F51" s="86">
        <v>124.5</v>
      </c>
      <c r="G51" s="17">
        <v>38</v>
      </c>
      <c r="H51" s="88">
        <v>366</v>
      </c>
      <c r="I51" s="89"/>
      <c r="J51" s="89"/>
      <c r="K51" s="89"/>
      <c r="L51" s="89"/>
      <c r="M51" s="90">
        <f t="shared" si="45"/>
        <v>0</v>
      </c>
      <c r="N51" s="4" t="str">
        <f t="shared" si="46"/>
        <v/>
      </c>
      <c r="O51" s="91">
        <f t="shared" si="47"/>
        <v>0</v>
      </c>
      <c r="P51" s="91">
        <f t="shared" si="48"/>
        <v>0</v>
      </c>
      <c r="Q51" s="79">
        <v>4</v>
      </c>
      <c r="R51" s="79">
        <v>2</v>
      </c>
      <c r="S51" s="79" t="s">
        <v>72</v>
      </c>
      <c r="T51" s="5">
        <v>158</v>
      </c>
      <c r="U51" s="9"/>
      <c r="W51" s="86">
        <f t="shared" si="49"/>
        <v>158.5</v>
      </c>
      <c r="X51" s="87">
        <f t="shared" si="50"/>
        <v>48</v>
      </c>
      <c r="Y51" s="92">
        <f t="shared" si="51"/>
        <v>366</v>
      </c>
      <c r="Z51" s="90">
        <f t="shared" si="52"/>
        <v>0</v>
      </c>
      <c r="AA51" s="90">
        <f t="shared" si="53"/>
        <v>0</v>
      </c>
      <c r="AB51" s="90">
        <f t="shared" si="54"/>
        <v>0</v>
      </c>
      <c r="AC51" s="4" t="str">
        <f t="shared" si="55"/>
        <v/>
      </c>
      <c r="AD51" s="91">
        <f t="shared" si="56"/>
        <v>0</v>
      </c>
      <c r="AE51" s="79" t="str">
        <f t="shared" si="57"/>
        <v>계</v>
      </c>
      <c r="AF51" s="79" t="str">
        <f t="shared" si="58"/>
        <v>4/2</v>
      </c>
      <c r="AH51" s="20" t="str">
        <f t="shared" si="1"/>
        <v>파크뷰</v>
      </c>
      <c r="AI51" s="87">
        <f t="shared" si="0"/>
        <v>48</v>
      </c>
      <c r="AJ51" s="79" t="str">
        <f t="shared" si="59"/>
        <v>A-</v>
      </c>
      <c r="AK51" s="79" t="s">
        <v>13</v>
      </c>
      <c r="AL51" s="79" t="s">
        <v>62</v>
      </c>
      <c r="AM51" s="79" t="s">
        <v>63</v>
      </c>
      <c r="AN51" s="79" t="str">
        <f t="shared" si="60"/>
        <v>C</v>
      </c>
      <c r="AO51" s="79" t="str">
        <f t="shared" si="61"/>
        <v/>
      </c>
      <c r="AP51" s="79" t="str">
        <f t="shared" si="62"/>
        <v/>
      </c>
      <c r="AQ51" s="79" t="str">
        <f t="shared" si="63"/>
        <v>O</v>
      </c>
      <c r="AR51" s="79" t="str">
        <f t="shared" si="64"/>
        <v>O</v>
      </c>
      <c r="AS51" s="79" t="s">
        <v>2</v>
      </c>
      <c r="AT51" s="79" t="str">
        <f t="shared" si="65"/>
        <v>X</v>
      </c>
      <c r="AU51" s="79" t="str">
        <f t="shared" si="66"/>
        <v>O</v>
      </c>
      <c r="AV51" s="79" t="str">
        <f t="shared" si="67"/>
        <v/>
      </c>
    </row>
    <row r="52" spans="1:48" x14ac:dyDescent="0.3">
      <c r="A52" s="9" t="s">
        <v>1465</v>
      </c>
      <c r="B52" s="10" t="s">
        <v>1694</v>
      </c>
      <c r="C52" s="88">
        <v>1829</v>
      </c>
      <c r="D52" s="86">
        <v>177.8</v>
      </c>
      <c r="E52" s="87">
        <v>54</v>
      </c>
      <c r="F52" s="86">
        <v>139.69999999999999</v>
      </c>
      <c r="G52" s="17">
        <v>42</v>
      </c>
      <c r="H52" s="88">
        <v>372</v>
      </c>
      <c r="I52" s="89"/>
      <c r="J52" s="89"/>
      <c r="K52" s="89"/>
      <c r="L52" s="89"/>
      <c r="M52" s="90">
        <f t="shared" si="45"/>
        <v>0</v>
      </c>
      <c r="N52" s="4" t="str">
        <f t="shared" si="46"/>
        <v/>
      </c>
      <c r="O52" s="91">
        <f t="shared" si="47"/>
        <v>0</v>
      </c>
      <c r="P52" s="91">
        <f t="shared" si="48"/>
        <v>0</v>
      </c>
      <c r="Q52" s="79">
        <v>4</v>
      </c>
      <c r="R52" s="79">
        <v>2</v>
      </c>
      <c r="S52" s="79" t="s">
        <v>72</v>
      </c>
      <c r="T52" s="5" t="s">
        <v>317</v>
      </c>
      <c r="U52" s="9"/>
      <c r="W52" s="86">
        <f t="shared" si="49"/>
        <v>177.8</v>
      </c>
      <c r="X52" s="87">
        <f t="shared" si="50"/>
        <v>54</v>
      </c>
      <c r="Y52" s="92">
        <f t="shared" si="51"/>
        <v>372</v>
      </c>
      <c r="Z52" s="90">
        <f t="shared" si="52"/>
        <v>0</v>
      </c>
      <c r="AA52" s="90">
        <f t="shared" si="53"/>
        <v>0</v>
      </c>
      <c r="AB52" s="90">
        <f t="shared" si="54"/>
        <v>0</v>
      </c>
      <c r="AC52" s="4" t="str">
        <f t="shared" si="55"/>
        <v/>
      </c>
      <c r="AD52" s="91">
        <f t="shared" si="56"/>
        <v>0</v>
      </c>
      <c r="AE52" s="79" t="str">
        <f t="shared" si="57"/>
        <v>계</v>
      </c>
      <c r="AF52" s="79" t="str">
        <f t="shared" si="58"/>
        <v>4/2</v>
      </c>
      <c r="AH52" s="20" t="str">
        <f t="shared" si="1"/>
        <v>파크뷰</v>
      </c>
      <c r="AI52" s="87">
        <f t="shared" si="0"/>
        <v>54</v>
      </c>
      <c r="AJ52" s="79" t="str">
        <f t="shared" si="59"/>
        <v>A-</v>
      </c>
      <c r="AK52" s="79" t="s">
        <v>13</v>
      </c>
      <c r="AL52" s="79" t="s">
        <v>62</v>
      </c>
      <c r="AM52" s="79" t="s">
        <v>63</v>
      </c>
      <c r="AN52" s="79" t="str">
        <f t="shared" si="60"/>
        <v>C</v>
      </c>
      <c r="AO52" s="79" t="str">
        <f t="shared" si="61"/>
        <v/>
      </c>
      <c r="AP52" s="79" t="str">
        <f t="shared" si="62"/>
        <v/>
      </c>
      <c r="AQ52" s="79" t="str">
        <f t="shared" si="63"/>
        <v>O</v>
      </c>
      <c r="AR52" s="79" t="str">
        <f t="shared" si="64"/>
        <v>O</v>
      </c>
      <c r="AS52" s="79" t="s">
        <v>2</v>
      </c>
      <c r="AT52" s="79" t="str">
        <f t="shared" si="65"/>
        <v>X</v>
      </c>
      <c r="AU52" s="79" t="str">
        <f t="shared" si="66"/>
        <v>O</v>
      </c>
      <c r="AV52" s="79" t="str">
        <f t="shared" si="67"/>
        <v/>
      </c>
    </row>
    <row r="53" spans="1:48" x14ac:dyDescent="0.3">
      <c r="A53" s="9" t="s">
        <v>1465</v>
      </c>
      <c r="B53" s="10" t="s">
        <v>1694</v>
      </c>
      <c r="C53" s="88">
        <v>1829</v>
      </c>
      <c r="D53" s="86">
        <v>177.8</v>
      </c>
      <c r="E53" s="87">
        <v>54</v>
      </c>
      <c r="F53" s="86">
        <v>139.69999999999999</v>
      </c>
      <c r="G53" s="17">
        <v>42</v>
      </c>
      <c r="H53" s="88">
        <v>182</v>
      </c>
      <c r="I53" s="89"/>
      <c r="J53" s="89"/>
      <c r="K53" s="89"/>
      <c r="L53" s="89"/>
      <c r="M53" s="90">
        <f t="shared" si="45"/>
        <v>0</v>
      </c>
      <c r="N53" s="4" t="str">
        <f t="shared" si="46"/>
        <v/>
      </c>
      <c r="O53" s="91">
        <f t="shared" si="47"/>
        <v>0</v>
      </c>
      <c r="P53" s="91">
        <f t="shared" si="48"/>
        <v>0</v>
      </c>
      <c r="Q53" s="79">
        <v>4</v>
      </c>
      <c r="R53" s="79">
        <v>2</v>
      </c>
      <c r="S53" s="79" t="s">
        <v>72</v>
      </c>
      <c r="T53" s="5" t="s">
        <v>318</v>
      </c>
      <c r="U53" s="9"/>
      <c r="W53" s="86">
        <f t="shared" si="49"/>
        <v>177.8</v>
      </c>
      <c r="X53" s="87">
        <f t="shared" si="50"/>
        <v>54</v>
      </c>
      <c r="Y53" s="92">
        <f t="shared" si="51"/>
        <v>182</v>
      </c>
      <c r="Z53" s="90">
        <f t="shared" si="52"/>
        <v>0</v>
      </c>
      <c r="AA53" s="90">
        <f t="shared" si="53"/>
        <v>0</v>
      </c>
      <c r="AB53" s="90">
        <f t="shared" si="54"/>
        <v>0</v>
      </c>
      <c r="AC53" s="4" t="str">
        <f t="shared" si="55"/>
        <v/>
      </c>
      <c r="AD53" s="91">
        <f t="shared" si="56"/>
        <v>0</v>
      </c>
      <c r="AE53" s="79" t="str">
        <f t="shared" si="57"/>
        <v>계</v>
      </c>
      <c r="AF53" s="79" t="str">
        <f t="shared" si="58"/>
        <v>4/2</v>
      </c>
      <c r="AH53" s="20" t="str">
        <f t="shared" si="1"/>
        <v>파크뷰</v>
      </c>
      <c r="AI53" s="87">
        <f t="shared" si="0"/>
        <v>54</v>
      </c>
      <c r="AJ53" s="79" t="str">
        <f t="shared" si="59"/>
        <v>A-</v>
      </c>
      <c r="AK53" s="79" t="s">
        <v>13</v>
      </c>
      <c r="AL53" s="79" t="s">
        <v>62</v>
      </c>
      <c r="AM53" s="79" t="s">
        <v>63</v>
      </c>
      <c r="AN53" s="79" t="str">
        <f t="shared" si="60"/>
        <v>C</v>
      </c>
      <c r="AO53" s="79" t="str">
        <f t="shared" si="61"/>
        <v/>
      </c>
      <c r="AP53" s="79" t="str">
        <f t="shared" si="62"/>
        <v/>
      </c>
      <c r="AQ53" s="79" t="str">
        <f t="shared" si="63"/>
        <v>O</v>
      </c>
      <c r="AR53" s="79" t="str">
        <f t="shared" si="64"/>
        <v>O</v>
      </c>
      <c r="AS53" s="79" t="s">
        <v>2</v>
      </c>
      <c r="AT53" s="79" t="str">
        <f t="shared" si="65"/>
        <v>X</v>
      </c>
      <c r="AU53" s="79" t="str">
        <f t="shared" si="66"/>
        <v>O</v>
      </c>
      <c r="AV53" s="79" t="str">
        <f t="shared" si="67"/>
        <v/>
      </c>
    </row>
    <row r="54" spans="1:48" x14ac:dyDescent="0.3">
      <c r="A54" s="9" t="s">
        <v>1465</v>
      </c>
      <c r="B54" s="10" t="s">
        <v>1694</v>
      </c>
      <c r="C54" s="88">
        <v>1829</v>
      </c>
      <c r="D54" s="86">
        <v>207.3</v>
      </c>
      <c r="E54" s="87">
        <v>63</v>
      </c>
      <c r="F54" s="86">
        <v>162.9</v>
      </c>
      <c r="G54" s="17">
        <v>49</v>
      </c>
      <c r="H54" s="88">
        <v>294</v>
      </c>
      <c r="I54" s="89"/>
      <c r="J54" s="89"/>
      <c r="K54" s="89"/>
      <c r="L54" s="89"/>
      <c r="M54" s="90">
        <f t="shared" si="45"/>
        <v>0</v>
      </c>
      <c r="N54" s="4" t="str">
        <f t="shared" si="46"/>
        <v/>
      </c>
      <c r="O54" s="91">
        <f t="shared" si="47"/>
        <v>0</v>
      </c>
      <c r="P54" s="91">
        <f t="shared" si="48"/>
        <v>0</v>
      </c>
      <c r="Q54" s="79">
        <v>4</v>
      </c>
      <c r="R54" s="79">
        <v>2</v>
      </c>
      <c r="S54" s="79" t="s">
        <v>72</v>
      </c>
      <c r="T54" s="5">
        <v>207</v>
      </c>
      <c r="U54" s="9"/>
      <c r="W54" s="86">
        <f t="shared" si="49"/>
        <v>207.3</v>
      </c>
      <c r="X54" s="87">
        <f t="shared" si="50"/>
        <v>63</v>
      </c>
      <c r="Y54" s="92">
        <f t="shared" si="51"/>
        <v>294</v>
      </c>
      <c r="Z54" s="90">
        <f t="shared" si="52"/>
        <v>0</v>
      </c>
      <c r="AA54" s="90">
        <f t="shared" si="53"/>
        <v>0</v>
      </c>
      <c r="AB54" s="90">
        <f t="shared" si="54"/>
        <v>0</v>
      </c>
      <c r="AC54" s="4" t="str">
        <f t="shared" si="55"/>
        <v/>
      </c>
      <c r="AD54" s="91">
        <f t="shared" si="56"/>
        <v>0</v>
      </c>
      <c r="AE54" s="79" t="str">
        <f t="shared" si="57"/>
        <v>계</v>
      </c>
      <c r="AF54" s="79" t="str">
        <f t="shared" si="58"/>
        <v>4/2</v>
      </c>
      <c r="AH54" s="20" t="str">
        <f t="shared" si="1"/>
        <v>파크뷰</v>
      </c>
      <c r="AI54" s="87">
        <f t="shared" si="0"/>
        <v>63</v>
      </c>
      <c r="AJ54" s="79" t="str">
        <f t="shared" si="59"/>
        <v>A-</v>
      </c>
      <c r="AK54" s="79" t="s">
        <v>13</v>
      </c>
      <c r="AL54" s="79" t="s">
        <v>62</v>
      </c>
      <c r="AM54" s="79" t="s">
        <v>63</v>
      </c>
      <c r="AN54" s="79" t="str">
        <f t="shared" si="60"/>
        <v>C</v>
      </c>
      <c r="AO54" s="79" t="str">
        <f t="shared" si="61"/>
        <v/>
      </c>
      <c r="AP54" s="79" t="str">
        <f t="shared" si="62"/>
        <v/>
      </c>
      <c r="AQ54" s="79" t="str">
        <f t="shared" si="63"/>
        <v>O</v>
      </c>
      <c r="AR54" s="79" t="str">
        <f t="shared" si="64"/>
        <v>O</v>
      </c>
      <c r="AS54" s="79" t="s">
        <v>2</v>
      </c>
      <c r="AT54" s="79" t="str">
        <f t="shared" si="65"/>
        <v>X</v>
      </c>
      <c r="AU54" s="79" t="str">
        <f t="shared" si="66"/>
        <v>O</v>
      </c>
      <c r="AV54" s="79" t="str">
        <f t="shared" si="67"/>
        <v/>
      </c>
    </row>
    <row r="55" spans="1:48" x14ac:dyDescent="0.3">
      <c r="A55" s="9" t="s">
        <v>1465</v>
      </c>
      <c r="B55" s="10" t="s">
        <v>1694</v>
      </c>
      <c r="C55" s="88">
        <v>1829</v>
      </c>
      <c r="D55" s="86">
        <v>231.9</v>
      </c>
      <c r="E55" s="87">
        <v>70</v>
      </c>
      <c r="F55" s="86">
        <v>182.2</v>
      </c>
      <c r="G55" s="17">
        <v>55</v>
      </c>
      <c r="H55" s="88">
        <v>176</v>
      </c>
      <c r="I55" s="89"/>
      <c r="J55" s="89"/>
      <c r="K55" s="89"/>
      <c r="L55" s="89"/>
      <c r="M55" s="90">
        <f t="shared" si="45"/>
        <v>0</v>
      </c>
      <c r="N55" s="4" t="str">
        <f t="shared" si="46"/>
        <v/>
      </c>
      <c r="O55" s="91">
        <f t="shared" si="47"/>
        <v>0</v>
      </c>
      <c r="P55" s="91">
        <f t="shared" si="48"/>
        <v>0</v>
      </c>
      <c r="Q55" s="79">
        <v>4</v>
      </c>
      <c r="R55" s="79">
        <v>2</v>
      </c>
      <c r="S55" s="79" t="s">
        <v>72</v>
      </c>
      <c r="T55" s="5" t="s">
        <v>319</v>
      </c>
      <c r="U55" s="9"/>
      <c r="W55" s="86">
        <f t="shared" si="49"/>
        <v>231.9</v>
      </c>
      <c r="X55" s="87">
        <f t="shared" si="50"/>
        <v>70</v>
      </c>
      <c r="Y55" s="92">
        <f t="shared" si="51"/>
        <v>176</v>
      </c>
      <c r="Z55" s="90">
        <f t="shared" si="52"/>
        <v>0</v>
      </c>
      <c r="AA55" s="90">
        <f t="shared" si="53"/>
        <v>0</v>
      </c>
      <c r="AB55" s="90">
        <f t="shared" si="54"/>
        <v>0</v>
      </c>
      <c r="AC55" s="4" t="str">
        <f t="shared" si="55"/>
        <v/>
      </c>
      <c r="AD55" s="91">
        <f t="shared" si="56"/>
        <v>0</v>
      </c>
      <c r="AE55" s="79" t="str">
        <f t="shared" si="57"/>
        <v>계</v>
      </c>
      <c r="AF55" s="79" t="str">
        <f t="shared" si="58"/>
        <v>4/2</v>
      </c>
      <c r="AH55" s="20" t="str">
        <f t="shared" si="1"/>
        <v>파크뷰</v>
      </c>
      <c r="AI55" s="87">
        <f t="shared" si="0"/>
        <v>70</v>
      </c>
      <c r="AJ55" s="79" t="str">
        <f t="shared" si="59"/>
        <v>A-</v>
      </c>
      <c r="AK55" s="79" t="s">
        <v>13</v>
      </c>
      <c r="AL55" s="79" t="s">
        <v>62</v>
      </c>
      <c r="AM55" s="79" t="s">
        <v>63</v>
      </c>
      <c r="AN55" s="79" t="str">
        <f t="shared" si="60"/>
        <v>C</v>
      </c>
      <c r="AO55" s="79" t="str">
        <f t="shared" si="61"/>
        <v/>
      </c>
      <c r="AP55" s="79" t="str">
        <f t="shared" si="62"/>
        <v/>
      </c>
      <c r="AQ55" s="79" t="str">
        <f t="shared" si="63"/>
        <v>O</v>
      </c>
      <c r="AR55" s="79" t="str">
        <f t="shared" si="64"/>
        <v>O</v>
      </c>
      <c r="AS55" s="79" t="s">
        <v>2</v>
      </c>
      <c r="AT55" s="79" t="str">
        <f t="shared" si="65"/>
        <v>X</v>
      </c>
      <c r="AU55" s="79" t="str">
        <f t="shared" si="66"/>
        <v>O</v>
      </c>
      <c r="AV55" s="79" t="str">
        <f t="shared" si="67"/>
        <v/>
      </c>
    </row>
    <row r="56" spans="1:48" x14ac:dyDescent="0.3">
      <c r="A56" s="9" t="s">
        <v>1465</v>
      </c>
      <c r="B56" s="10" t="s">
        <v>1694</v>
      </c>
      <c r="C56" s="88">
        <v>1829</v>
      </c>
      <c r="D56" s="86">
        <v>231.2</v>
      </c>
      <c r="E56" s="87">
        <v>70</v>
      </c>
      <c r="F56" s="86">
        <v>181.7</v>
      </c>
      <c r="G56" s="17">
        <v>55</v>
      </c>
      <c r="H56" s="88">
        <v>1</v>
      </c>
      <c r="I56" s="89"/>
      <c r="J56" s="89"/>
      <c r="K56" s="89"/>
      <c r="L56" s="89"/>
      <c r="M56" s="90">
        <f t="shared" si="45"/>
        <v>0</v>
      </c>
      <c r="N56" s="4" t="str">
        <f t="shared" si="46"/>
        <v/>
      </c>
      <c r="O56" s="91">
        <f t="shared" si="47"/>
        <v>0</v>
      </c>
      <c r="P56" s="91">
        <f t="shared" si="48"/>
        <v>0</v>
      </c>
      <c r="Q56" s="79">
        <v>4</v>
      </c>
      <c r="R56" s="79">
        <v>2</v>
      </c>
      <c r="S56" s="79" t="s">
        <v>72</v>
      </c>
      <c r="T56" s="5" t="s">
        <v>320</v>
      </c>
      <c r="U56" s="9"/>
      <c r="W56" s="86">
        <f t="shared" si="49"/>
        <v>231.2</v>
      </c>
      <c r="X56" s="87">
        <f t="shared" si="50"/>
        <v>70</v>
      </c>
      <c r="Y56" s="92">
        <f t="shared" si="51"/>
        <v>1</v>
      </c>
      <c r="Z56" s="90">
        <f t="shared" si="52"/>
        <v>0</v>
      </c>
      <c r="AA56" s="90">
        <f t="shared" si="53"/>
        <v>0</v>
      </c>
      <c r="AB56" s="90">
        <f t="shared" si="54"/>
        <v>0</v>
      </c>
      <c r="AC56" s="4" t="str">
        <f t="shared" si="55"/>
        <v/>
      </c>
      <c r="AD56" s="91">
        <f t="shared" si="56"/>
        <v>0</v>
      </c>
      <c r="AE56" s="79" t="str">
        <f t="shared" si="57"/>
        <v>계</v>
      </c>
      <c r="AF56" s="79" t="str">
        <f t="shared" si="58"/>
        <v>4/2</v>
      </c>
      <c r="AH56" s="20" t="str">
        <f t="shared" si="1"/>
        <v>파크뷰</v>
      </c>
      <c r="AI56" s="87">
        <f t="shared" si="0"/>
        <v>70</v>
      </c>
      <c r="AJ56" s="79" t="str">
        <f t="shared" si="59"/>
        <v>A-</v>
      </c>
      <c r="AK56" s="79" t="s">
        <v>13</v>
      </c>
      <c r="AL56" s="79" t="s">
        <v>62</v>
      </c>
      <c r="AM56" s="79" t="s">
        <v>63</v>
      </c>
      <c r="AN56" s="79" t="str">
        <f t="shared" si="60"/>
        <v>C</v>
      </c>
      <c r="AO56" s="79" t="str">
        <f t="shared" si="61"/>
        <v/>
      </c>
      <c r="AP56" s="79" t="str">
        <f t="shared" si="62"/>
        <v/>
      </c>
      <c r="AQ56" s="79" t="str">
        <f t="shared" si="63"/>
        <v>O</v>
      </c>
      <c r="AR56" s="79" t="str">
        <f t="shared" si="64"/>
        <v>O</v>
      </c>
      <c r="AS56" s="79" t="s">
        <v>2</v>
      </c>
      <c r="AT56" s="79" t="str">
        <f t="shared" si="65"/>
        <v>X</v>
      </c>
      <c r="AU56" s="79" t="str">
        <f t="shared" si="66"/>
        <v>O</v>
      </c>
      <c r="AV56" s="79" t="str">
        <f t="shared" si="67"/>
        <v/>
      </c>
    </row>
    <row r="57" spans="1:48" x14ac:dyDescent="0.3">
      <c r="A57" s="9" t="s">
        <v>1465</v>
      </c>
      <c r="B57" s="10" t="s">
        <v>1694</v>
      </c>
      <c r="C57" s="88">
        <v>1829</v>
      </c>
      <c r="D57" s="86">
        <v>254.2</v>
      </c>
      <c r="E57" s="87">
        <v>77</v>
      </c>
      <c r="F57" s="86">
        <v>199.8</v>
      </c>
      <c r="G57" s="17">
        <v>60</v>
      </c>
      <c r="H57" s="88">
        <v>60</v>
      </c>
      <c r="I57" s="89"/>
      <c r="J57" s="89"/>
      <c r="K57" s="89"/>
      <c r="L57" s="89"/>
      <c r="M57" s="90">
        <f t="shared" si="45"/>
        <v>0</v>
      </c>
      <c r="N57" s="4" t="str">
        <f t="shared" si="46"/>
        <v/>
      </c>
      <c r="O57" s="91">
        <f t="shared" si="47"/>
        <v>0</v>
      </c>
      <c r="P57" s="91">
        <f t="shared" si="48"/>
        <v>0</v>
      </c>
      <c r="Q57" s="79">
        <v>5</v>
      </c>
      <c r="R57" s="79">
        <v>3</v>
      </c>
      <c r="S57" s="79" t="s">
        <v>72</v>
      </c>
      <c r="T57" s="5" t="s">
        <v>321</v>
      </c>
      <c r="U57" s="9"/>
      <c r="W57" s="86">
        <f t="shared" si="49"/>
        <v>254.2</v>
      </c>
      <c r="X57" s="87">
        <f t="shared" si="50"/>
        <v>77</v>
      </c>
      <c r="Y57" s="92">
        <f t="shared" si="51"/>
        <v>60</v>
      </c>
      <c r="Z57" s="90">
        <f t="shared" si="52"/>
        <v>0</v>
      </c>
      <c r="AA57" s="90">
        <f t="shared" si="53"/>
        <v>0</v>
      </c>
      <c r="AB57" s="90">
        <f t="shared" si="54"/>
        <v>0</v>
      </c>
      <c r="AC57" s="4" t="str">
        <f t="shared" si="55"/>
        <v/>
      </c>
      <c r="AD57" s="91">
        <f t="shared" si="56"/>
        <v>0</v>
      </c>
      <c r="AE57" s="79" t="str">
        <f t="shared" si="57"/>
        <v>계</v>
      </c>
      <c r="AF57" s="79" t="str">
        <f t="shared" si="58"/>
        <v>5/3</v>
      </c>
      <c r="AH57" s="20" t="str">
        <f t="shared" si="1"/>
        <v>파크뷰</v>
      </c>
      <c r="AI57" s="87">
        <f t="shared" si="0"/>
        <v>77</v>
      </c>
      <c r="AJ57" s="79" t="str">
        <f t="shared" si="59"/>
        <v>A-</v>
      </c>
      <c r="AK57" s="79" t="s">
        <v>13</v>
      </c>
      <c r="AL57" s="79" t="s">
        <v>62</v>
      </c>
      <c r="AM57" s="79" t="s">
        <v>63</v>
      </c>
      <c r="AN57" s="79" t="str">
        <f t="shared" si="60"/>
        <v>C</v>
      </c>
      <c r="AO57" s="79" t="str">
        <f t="shared" si="61"/>
        <v/>
      </c>
      <c r="AP57" s="79" t="str">
        <f t="shared" si="62"/>
        <v/>
      </c>
      <c r="AQ57" s="79" t="str">
        <f t="shared" si="63"/>
        <v>O</v>
      </c>
      <c r="AR57" s="79" t="str">
        <f t="shared" si="64"/>
        <v>O</v>
      </c>
      <c r="AS57" s="79" t="s">
        <v>2</v>
      </c>
      <c r="AT57" s="79" t="str">
        <f t="shared" si="65"/>
        <v>X</v>
      </c>
      <c r="AU57" s="79" t="str">
        <f t="shared" si="66"/>
        <v>O</v>
      </c>
      <c r="AV57" s="79" t="str">
        <f t="shared" si="67"/>
        <v/>
      </c>
    </row>
    <row r="58" spans="1:48" x14ac:dyDescent="0.3">
      <c r="A58" s="9" t="s">
        <v>1465</v>
      </c>
      <c r="B58" s="10" t="s">
        <v>1694</v>
      </c>
      <c r="C58" s="88">
        <v>1829</v>
      </c>
      <c r="D58" s="86">
        <v>254.4</v>
      </c>
      <c r="E58" s="87">
        <v>77</v>
      </c>
      <c r="F58" s="86">
        <v>199.9</v>
      </c>
      <c r="G58" s="17">
        <v>60</v>
      </c>
      <c r="H58" s="88">
        <v>3</v>
      </c>
      <c r="I58" s="89"/>
      <c r="J58" s="89"/>
      <c r="K58" s="89"/>
      <c r="L58" s="89"/>
      <c r="M58" s="90">
        <f t="shared" si="45"/>
        <v>0</v>
      </c>
      <c r="N58" s="4" t="str">
        <f t="shared" si="46"/>
        <v/>
      </c>
      <c r="O58" s="91">
        <f t="shared" si="47"/>
        <v>0</v>
      </c>
      <c r="P58" s="91">
        <f t="shared" si="48"/>
        <v>0</v>
      </c>
      <c r="Q58" s="79">
        <v>5</v>
      </c>
      <c r="R58" s="79">
        <v>3</v>
      </c>
      <c r="S58" s="79" t="s">
        <v>72</v>
      </c>
      <c r="T58" s="5" t="s">
        <v>322</v>
      </c>
      <c r="U58" s="9"/>
      <c r="W58" s="86">
        <f t="shared" si="49"/>
        <v>254.4</v>
      </c>
      <c r="X58" s="87">
        <f t="shared" si="50"/>
        <v>77</v>
      </c>
      <c r="Y58" s="92">
        <f t="shared" si="51"/>
        <v>3</v>
      </c>
      <c r="Z58" s="90">
        <f t="shared" si="52"/>
        <v>0</v>
      </c>
      <c r="AA58" s="90">
        <f t="shared" si="53"/>
        <v>0</v>
      </c>
      <c r="AB58" s="90">
        <f t="shared" si="54"/>
        <v>0</v>
      </c>
      <c r="AC58" s="4" t="str">
        <f t="shared" si="55"/>
        <v/>
      </c>
      <c r="AD58" s="91">
        <f t="shared" si="56"/>
        <v>0</v>
      </c>
      <c r="AE58" s="79" t="str">
        <f t="shared" si="57"/>
        <v>계</v>
      </c>
      <c r="AF58" s="79" t="str">
        <f t="shared" si="58"/>
        <v>5/3</v>
      </c>
      <c r="AH58" s="20" t="str">
        <f t="shared" si="1"/>
        <v>파크뷰</v>
      </c>
      <c r="AI58" s="87">
        <f t="shared" si="0"/>
        <v>77</v>
      </c>
      <c r="AJ58" s="79" t="str">
        <f t="shared" si="59"/>
        <v>A-</v>
      </c>
      <c r="AK58" s="79" t="s">
        <v>13</v>
      </c>
      <c r="AL58" s="79" t="s">
        <v>62</v>
      </c>
      <c r="AM58" s="79" t="s">
        <v>63</v>
      </c>
      <c r="AN58" s="79" t="str">
        <f t="shared" si="60"/>
        <v>C</v>
      </c>
      <c r="AO58" s="79" t="str">
        <f t="shared" si="61"/>
        <v/>
      </c>
      <c r="AP58" s="79" t="str">
        <f t="shared" si="62"/>
        <v/>
      </c>
      <c r="AQ58" s="79" t="str">
        <f t="shared" si="63"/>
        <v>O</v>
      </c>
      <c r="AR58" s="79" t="str">
        <f t="shared" si="64"/>
        <v>O</v>
      </c>
      <c r="AS58" s="79" t="s">
        <v>2</v>
      </c>
      <c r="AT58" s="79" t="str">
        <f t="shared" si="65"/>
        <v>X</v>
      </c>
      <c r="AU58" s="79" t="str">
        <f t="shared" si="66"/>
        <v>O</v>
      </c>
      <c r="AV58" s="79" t="str">
        <f t="shared" si="67"/>
        <v/>
      </c>
    </row>
    <row r="59" spans="1:48" x14ac:dyDescent="0.3">
      <c r="A59" s="9" t="s">
        <v>1465</v>
      </c>
      <c r="B59" s="10" t="s">
        <v>1694</v>
      </c>
      <c r="C59" s="88">
        <v>1829</v>
      </c>
      <c r="D59" s="86">
        <v>310.89999999999998</v>
      </c>
      <c r="E59" s="87">
        <v>94</v>
      </c>
      <c r="F59" s="86">
        <v>244.6</v>
      </c>
      <c r="G59" s="17">
        <v>74</v>
      </c>
      <c r="H59" s="88">
        <v>1</v>
      </c>
      <c r="I59" s="89"/>
      <c r="J59" s="89"/>
      <c r="K59" s="89"/>
      <c r="L59" s="89"/>
      <c r="M59" s="90">
        <f t="shared" si="45"/>
        <v>0</v>
      </c>
      <c r="N59" s="4" t="str">
        <f t="shared" si="46"/>
        <v/>
      </c>
      <c r="O59" s="91">
        <f t="shared" si="47"/>
        <v>0</v>
      </c>
      <c r="P59" s="91">
        <f t="shared" si="48"/>
        <v>0</v>
      </c>
      <c r="Q59" s="79">
        <v>5</v>
      </c>
      <c r="R59" s="79">
        <v>3</v>
      </c>
      <c r="S59" s="79" t="s">
        <v>72</v>
      </c>
      <c r="T59" s="5" t="s">
        <v>323</v>
      </c>
      <c r="U59" s="9"/>
      <c r="W59" s="86">
        <f t="shared" si="49"/>
        <v>310.89999999999998</v>
      </c>
      <c r="X59" s="87">
        <f t="shared" si="50"/>
        <v>94</v>
      </c>
      <c r="Y59" s="92">
        <f t="shared" si="51"/>
        <v>1</v>
      </c>
      <c r="Z59" s="90">
        <f t="shared" si="52"/>
        <v>0</v>
      </c>
      <c r="AA59" s="90">
        <f t="shared" si="53"/>
        <v>0</v>
      </c>
      <c r="AB59" s="90">
        <f t="shared" si="54"/>
        <v>0</v>
      </c>
      <c r="AC59" s="4" t="str">
        <f t="shared" si="55"/>
        <v/>
      </c>
      <c r="AD59" s="91">
        <f t="shared" si="56"/>
        <v>0</v>
      </c>
      <c r="AE59" s="79" t="str">
        <f t="shared" si="57"/>
        <v>계</v>
      </c>
      <c r="AF59" s="79" t="str">
        <f t="shared" si="58"/>
        <v>5/3</v>
      </c>
      <c r="AH59" s="20" t="str">
        <f t="shared" si="1"/>
        <v>파크뷰</v>
      </c>
      <c r="AI59" s="87">
        <f t="shared" si="0"/>
        <v>94</v>
      </c>
      <c r="AJ59" s="79" t="str">
        <f t="shared" si="59"/>
        <v>A-</v>
      </c>
      <c r="AK59" s="79" t="s">
        <v>13</v>
      </c>
      <c r="AL59" s="79" t="s">
        <v>62</v>
      </c>
      <c r="AM59" s="79" t="s">
        <v>63</v>
      </c>
      <c r="AN59" s="79" t="str">
        <f t="shared" si="60"/>
        <v>C</v>
      </c>
      <c r="AO59" s="79" t="str">
        <f t="shared" si="61"/>
        <v/>
      </c>
      <c r="AP59" s="79" t="str">
        <f t="shared" si="62"/>
        <v/>
      </c>
      <c r="AQ59" s="79" t="str">
        <f t="shared" si="63"/>
        <v>O</v>
      </c>
      <c r="AR59" s="79" t="str">
        <f t="shared" si="64"/>
        <v>O</v>
      </c>
      <c r="AS59" s="79" t="s">
        <v>2</v>
      </c>
      <c r="AT59" s="79" t="str">
        <f t="shared" si="65"/>
        <v>X</v>
      </c>
      <c r="AU59" s="79" t="str">
        <f t="shared" si="66"/>
        <v>O</v>
      </c>
      <c r="AV59" s="79" t="str">
        <f t="shared" si="67"/>
        <v/>
      </c>
    </row>
    <row r="60" spans="1:48" x14ac:dyDescent="0.3">
      <c r="A60" s="9" t="s">
        <v>1465</v>
      </c>
      <c r="B60" s="10" t="s">
        <v>1694</v>
      </c>
      <c r="C60" s="88">
        <v>1829</v>
      </c>
      <c r="D60" s="86">
        <v>311.2</v>
      </c>
      <c r="E60" s="87">
        <v>94</v>
      </c>
      <c r="F60" s="86">
        <v>244.5</v>
      </c>
      <c r="G60" s="17">
        <v>74</v>
      </c>
      <c r="H60" s="88">
        <v>4</v>
      </c>
      <c r="I60" s="89"/>
      <c r="J60" s="89"/>
      <c r="K60" s="89"/>
      <c r="L60" s="89"/>
      <c r="M60" s="90">
        <f t="shared" si="45"/>
        <v>0</v>
      </c>
      <c r="N60" s="4" t="str">
        <f t="shared" si="46"/>
        <v/>
      </c>
      <c r="O60" s="91">
        <f t="shared" si="47"/>
        <v>0</v>
      </c>
      <c r="P60" s="91">
        <f t="shared" si="48"/>
        <v>0</v>
      </c>
      <c r="Q60" s="79">
        <v>5</v>
      </c>
      <c r="R60" s="79">
        <v>3</v>
      </c>
      <c r="S60" s="79" t="s">
        <v>72</v>
      </c>
      <c r="T60" s="5" t="s">
        <v>324</v>
      </c>
      <c r="U60" s="9"/>
      <c r="W60" s="86">
        <f t="shared" si="49"/>
        <v>311.2</v>
      </c>
      <c r="X60" s="87">
        <f t="shared" si="50"/>
        <v>94</v>
      </c>
      <c r="Y60" s="92">
        <f t="shared" si="51"/>
        <v>4</v>
      </c>
      <c r="Z60" s="90">
        <f t="shared" si="52"/>
        <v>0</v>
      </c>
      <c r="AA60" s="90">
        <f t="shared" si="53"/>
        <v>0</v>
      </c>
      <c r="AB60" s="90">
        <f t="shared" si="54"/>
        <v>0</v>
      </c>
      <c r="AC60" s="4" t="str">
        <f t="shared" si="55"/>
        <v/>
      </c>
      <c r="AD60" s="91">
        <f t="shared" si="56"/>
        <v>0</v>
      </c>
      <c r="AE60" s="79" t="str">
        <f t="shared" si="57"/>
        <v>계</v>
      </c>
      <c r="AF60" s="79" t="str">
        <f t="shared" si="58"/>
        <v>5/3</v>
      </c>
      <c r="AH60" s="20" t="str">
        <f t="shared" si="1"/>
        <v>파크뷰</v>
      </c>
      <c r="AI60" s="87">
        <f t="shared" si="0"/>
        <v>94</v>
      </c>
      <c r="AJ60" s="79" t="str">
        <f t="shared" si="59"/>
        <v>A-</v>
      </c>
      <c r="AK60" s="79" t="s">
        <v>13</v>
      </c>
      <c r="AL60" s="79" t="s">
        <v>62</v>
      </c>
      <c r="AM60" s="79" t="s">
        <v>63</v>
      </c>
      <c r="AN60" s="79" t="str">
        <f t="shared" si="60"/>
        <v>C</v>
      </c>
      <c r="AO60" s="79" t="str">
        <f t="shared" si="61"/>
        <v/>
      </c>
      <c r="AP60" s="79" t="str">
        <f t="shared" si="62"/>
        <v/>
      </c>
      <c r="AQ60" s="79" t="str">
        <f t="shared" si="63"/>
        <v>O</v>
      </c>
      <c r="AR60" s="79" t="str">
        <f t="shared" si="64"/>
        <v>O</v>
      </c>
      <c r="AS60" s="79" t="s">
        <v>2</v>
      </c>
      <c r="AT60" s="79" t="str">
        <f t="shared" si="65"/>
        <v>X</v>
      </c>
      <c r="AU60" s="79" t="str">
        <f t="shared" si="66"/>
        <v>O</v>
      </c>
      <c r="AV60" s="79" t="str">
        <f t="shared" si="67"/>
        <v/>
      </c>
    </row>
    <row r="61" spans="1:48" x14ac:dyDescent="0.3">
      <c r="A61" s="9" t="s">
        <v>1465</v>
      </c>
      <c r="B61" s="10" t="s">
        <v>1694</v>
      </c>
      <c r="C61" s="88">
        <v>1829</v>
      </c>
      <c r="D61" s="86">
        <v>311.2</v>
      </c>
      <c r="E61" s="87">
        <v>94</v>
      </c>
      <c r="F61" s="86">
        <v>244.6</v>
      </c>
      <c r="G61" s="17">
        <v>74</v>
      </c>
      <c r="H61" s="88">
        <v>2</v>
      </c>
      <c r="I61" s="89"/>
      <c r="J61" s="89"/>
      <c r="K61" s="89"/>
      <c r="L61" s="89"/>
      <c r="M61" s="90">
        <f t="shared" si="45"/>
        <v>0</v>
      </c>
      <c r="N61" s="4" t="str">
        <f t="shared" si="46"/>
        <v/>
      </c>
      <c r="O61" s="91">
        <f t="shared" si="47"/>
        <v>0</v>
      </c>
      <c r="P61" s="91">
        <f t="shared" si="48"/>
        <v>0</v>
      </c>
      <c r="Q61" s="79">
        <v>5</v>
      </c>
      <c r="R61" s="79">
        <v>3</v>
      </c>
      <c r="S61" s="79" t="s">
        <v>72</v>
      </c>
      <c r="T61" s="5" t="s">
        <v>325</v>
      </c>
      <c r="U61" s="9"/>
      <c r="W61" s="86">
        <f t="shared" si="49"/>
        <v>311.2</v>
      </c>
      <c r="X61" s="87">
        <f t="shared" si="50"/>
        <v>94</v>
      </c>
      <c r="Y61" s="92">
        <f t="shared" si="51"/>
        <v>2</v>
      </c>
      <c r="Z61" s="90">
        <f t="shared" si="52"/>
        <v>0</v>
      </c>
      <c r="AA61" s="90">
        <f t="shared" si="53"/>
        <v>0</v>
      </c>
      <c r="AB61" s="90">
        <f t="shared" si="54"/>
        <v>0</v>
      </c>
      <c r="AC61" s="4" t="str">
        <f t="shared" si="55"/>
        <v/>
      </c>
      <c r="AD61" s="91">
        <f t="shared" si="56"/>
        <v>0</v>
      </c>
      <c r="AE61" s="79" t="str">
        <f t="shared" si="57"/>
        <v>계</v>
      </c>
      <c r="AF61" s="79" t="str">
        <f t="shared" si="58"/>
        <v>5/3</v>
      </c>
      <c r="AH61" s="20" t="str">
        <f t="shared" si="1"/>
        <v>파크뷰</v>
      </c>
      <c r="AI61" s="87">
        <f t="shared" si="0"/>
        <v>94</v>
      </c>
      <c r="AJ61" s="79" t="str">
        <f t="shared" si="59"/>
        <v>A-</v>
      </c>
      <c r="AK61" s="79" t="s">
        <v>13</v>
      </c>
      <c r="AL61" s="79" t="s">
        <v>62</v>
      </c>
      <c r="AM61" s="79" t="s">
        <v>63</v>
      </c>
      <c r="AN61" s="79" t="str">
        <f t="shared" si="60"/>
        <v>C</v>
      </c>
      <c r="AO61" s="79" t="str">
        <f t="shared" si="61"/>
        <v/>
      </c>
      <c r="AP61" s="79" t="str">
        <f t="shared" si="62"/>
        <v/>
      </c>
      <c r="AQ61" s="79" t="str">
        <f t="shared" si="63"/>
        <v>O</v>
      </c>
      <c r="AR61" s="79" t="str">
        <f t="shared" si="64"/>
        <v>O</v>
      </c>
      <c r="AS61" s="79" t="s">
        <v>2</v>
      </c>
      <c r="AT61" s="79" t="str">
        <f t="shared" si="65"/>
        <v>X</v>
      </c>
      <c r="AU61" s="79" t="str">
        <f t="shared" si="66"/>
        <v>O</v>
      </c>
      <c r="AV61" s="79" t="str">
        <f t="shared" si="67"/>
        <v/>
      </c>
    </row>
    <row r="62" spans="1:48" x14ac:dyDescent="0.3">
      <c r="A62" s="9" t="s">
        <v>1465</v>
      </c>
      <c r="B62" s="10" t="s">
        <v>1694</v>
      </c>
      <c r="C62" s="88">
        <v>1829</v>
      </c>
      <c r="D62" s="86">
        <v>311.2</v>
      </c>
      <c r="E62" s="87">
        <v>94</v>
      </c>
      <c r="F62" s="86">
        <v>244.5</v>
      </c>
      <c r="G62" s="17">
        <v>74</v>
      </c>
      <c r="H62" s="88">
        <v>2</v>
      </c>
      <c r="I62" s="89"/>
      <c r="J62" s="89"/>
      <c r="K62" s="89"/>
      <c r="L62" s="89"/>
      <c r="M62" s="90">
        <f t="shared" si="45"/>
        <v>0</v>
      </c>
      <c r="N62" s="4" t="str">
        <f t="shared" si="46"/>
        <v/>
      </c>
      <c r="O62" s="91">
        <f t="shared" si="47"/>
        <v>0</v>
      </c>
      <c r="P62" s="91">
        <f t="shared" si="48"/>
        <v>0</v>
      </c>
      <c r="Q62" s="79">
        <v>5</v>
      </c>
      <c r="R62" s="79">
        <v>3</v>
      </c>
      <c r="S62" s="79" t="s">
        <v>72</v>
      </c>
      <c r="T62" s="5" t="s">
        <v>326</v>
      </c>
      <c r="U62" s="9"/>
      <c r="W62" s="86">
        <f t="shared" si="49"/>
        <v>311.2</v>
      </c>
      <c r="X62" s="87">
        <f t="shared" si="50"/>
        <v>94</v>
      </c>
      <c r="Y62" s="92">
        <f t="shared" si="51"/>
        <v>2</v>
      </c>
      <c r="Z62" s="90">
        <f t="shared" si="52"/>
        <v>0</v>
      </c>
      <c r="AA62" s="90">
        <f t="shared" si="53"/>
        <v>0</v>
      </c>
      <c r="AB62" s="90">
        <f t="shared" si="54"/>
        <v>0</v>
      </c>
      <c r="AC62" s="4" t="str">
        <f t="shared" si="55"/>
        <v/>
      </c>
      <c r="AD62" s="91">
        <f t="shared" si="56"/>
        <v>0</v>
      </c>
      <c r="AE62" s="79" t="str">
        <f t="shared" si="57"/>
        <v>계</v>
      </c>
      <c r="AF62" s="79" t="str">
        <f t="shared" si="58"/>
        <v>5/3</v>
      </c>
      <c r="AH62" s="20" t="str">
        <f t="shared" si="1"/>
        <v>파크뷰</v>
      </c>
      <c r="AI62" s="87">
        <f t="shared" si="0"/>
        <v>94</v>
      </c>
      <c r="AJ62" s="79" t="str">
        <f t="shared" si="59"/>
        <v>A-</v>
      </c>
      <c r="AK62" s="79" t="s">
        <v>13</v>
      </c>
      <c r="AL62" s="79" t="s">
        <v>62</v>
      </c>
      <c r="AM62" s="79" t="s">
        <v>63</v>
      </c>
      <c r="AN62" s="79" t="str">
        <f t="shared" si="60"/>
        <v>C</v>
      </c>
      <c r="AO62" s="79" t="str">
        <f t="shared" si="61"/>
        <v/>
      </c>
      <c r="AP62" s="79" t="str">
        <f t="shared" si="62"/>
        <v/>
      </c>
      <c r="AQ62" s="79" t="str">
        <f t="shared" si="63"/>
        <v>O</v>
      </c>
      <c r="AR62" s="79" t="str">
        <f t="shared" si="64"/>
        <v>O</v>
      </c>
      <c r="AS62" s="79" t="s">
        <v>2</v>
      </c>
      <c r="AT62" s="79" t="str">
        <f t="shared" si="65"/>
        <v>X</v>
      </c>
      <c r="AU62" s="79" t="str">
        <f t="shared" si="66"/>
        <v>O</v>
      </c>
      <c r="AV62" s="79" t="str">
        <f t="shared" si="67"/>
        <v/>
      </c>
    </row>
    <row r="63" spans="1:48" x14ac:dyDescent="0.3">
      <c r="A63" s="9" t="s">
        <v>1465</v>
      </c>
      <c r="B63" s="10" t="s">
        <v>1694</v>
      </c>
      <c r="C63" s="88">
        <v>1829</v>
      </c>
      <c r="D63" s="86">
        <v>311.39999999999998</v>
      </c>
      <c r="E63" s="87">
        <v>94</v>
      </c>
      <c r="F63" s="86">
        <v>244.7</v>
      </c>
      <c r="G63" s="17">
        <v>74</v>
      </c>
      <c r="H63" s="88">
        <v>2</v>
      </c>
      <c r="I63" s="89"/>
      <c r="J63" s="89"/>
      <c r="K63" s="89"/>
      <c r="L63" s="89"/>
      <c r="M63" s="90">
        <f t="shared" si="45"/>
        <v>0</v>
      </c>
      <c r="N63" s="4" t="str">
        <f t="shared" si="46"/>
        <v/>
      </c>
      <c r="O63" s="91">
        <f t="shared" si="47"/>
        <v>0</v>
      </c>
      <c r="P63" s="91">
        <f t="shared" si="48"/>
        <v>0</v>
      </c>
      <c r="Q63" s="79">
        <v>5</v>
      </c>
      <c r="R63" s="79">
        <v>3</v>
      </c>
      <c r="S63" s="79" t="s">
        <v>72</v>
      </c>
      <c r="T63" s="5" t="s">
        <v>327</v>
      </c>
      <c r="U63" s="9"/>
      <c r="W63" s="86">
        <f t="shared" si="49"/>
        <v>311.39999999999998</v>
      </c>
      <c r="X63" s="87">
        <f t="shared" si="50"/>
        <v>94</v>
      </c>
      <c r="Y63" s="92">
        <f t="shared" si="51"/>
        <v>2</v>
      </c>
      <c r="Z63" s="90">
        <f t="shared" si="52"/>
        <v>0</v>
      </c>
      <c r="AA63" s="90">
        <f t="shared" si="53"/>
        <v>0</v>
      </c>
      <c r="AB63" s="90">
        <f t="shared" si="54"/>
        <v>0</v>
      </c>
      <c r="AC63" s="4" t="str">
        <f t="shared" si="55"/>
        <v/>
      </c>
      <c r="AD63" s="91">
        <f t="shared" si="56"/>
        <v>0</v>
      </c>
      <c r="AE63" s="79" t="str">
        <f t="shared" si="57"/>
        <v>계</v>
      </c>
      <c r="AF63" s="79" t="str">
        <f t="shared" si="58"/>
        <v>5/3</v>
      </c>
      <c r="AH63" s="20" t="str">
        <f t="shared" si="1"/>
        <v>파크뷰</v>
      </c>
      <c r="AI63" s="87">
        <f t="shared" si="0"/>
        <v>94</v>
      </c>
      <c r="AJ63" s="79" t="str">
        <f t="shared" si="59"/>
        <v>A-</v>
      </c>
      <c r="AK63" s="79" t="s">
        <v>13</v>
      </c>
      <c r="AL63" s="79" t="s">
        <v>62</v>
      </c>
      <c r="AM63" s="79" t="s">
        <v>63</v>
      </c>
      <c r="AN63" s="79" t="str">
        <f t="shared" si="60"/>
        <v>C</v>
      </c>
      <c r="AO63" s="79" t="str">
        <f t="shared" si="61"/>
        <v/>
      </c>
      <c r="AP63" s="79" t="str">
        <f t="shared" si="62"/>
        <v/>
      </c>
      <c r="AQ63" s="79" t="str">
        <f t="shared" si="63"/>
        <v>O</v>
      </c>
      <c r="AR63" s="79" t="str">
        <f t="shared" si="64"/>
        <v>O</v>
      </c>
      <c r="AS63" s="79" t="s">
        <v>2</v>
      </c>
      <c r="AT63" s="79" t="str">
        <f t="shared" si="65"/>
        <v>X</v>
      </c>
      <c r="AU63" s="79" t="str">
        <f t="shared" si="66"/>
        <v>O</v>
      </c>
      <c r="AV63" s="79" t="str">
        <f t="shared" si="67"/>
        <v/>
      </c>
    </row>
    <row r="64" spans="1:48" x14ac:dyDescent="0.3">
      <c r="A64" s="9" t="s">
        <v>1465</v>
      </c>
      <c r="B64" s="10" t="s">
        <v>1694</v>
      </c>
      <c r="C64" s="88">
        <v>1829</v>
      </c>
      <c r="D64" s="86">
        <v>311</v>
      </c>
      <c r="E64" s="87">
        <v>94</v>
      </c>
      <c r="F64" s="86">
        <v>244.4</v>
      </c>
      <c r="G64" s="17">
        <v>74</v>
      </c>
      <c r="H64" s="88">
        <v>1</v>
      </c>
      <c r="I64" s="89"/>
      <c r="J64" s="89"/>
      <c r="K64" s="89"/>
      <c r="L64" s="89"/>
      <c r="M64" s="90">
        <f t="shared" si="45"/>
        <v>0</v>
      </c>
      <c r="N64" s="4" t="str">
        <f t="shared" si="46"/>
        <v/>
      </c>
      <c r="O64" s="91">
        <f t="shared" si="47"/>
        <v>0</v>
      </c>
      <c r="P64" s="91">
        <f t="shared" si="48"/>
        <v>0</v>
      </c>
      <c r="Q64" s="79">
        <v>5</v>
      </c>
      <c r="R64" s="79">
        <v>3</v>
      </c>
      <c r="S64" s="79" t="s">
        <v>72</v>
      </c>
      <c r="T64" s="5" t="s">
        <v>328</v>
      </c>
      <c r="U64" s="9"/>
      <c r="W64" s="86">
        <f t="shared" si="49"/>
        <v>311</v>
      </c>
      <c r="X64" s="87">
        <f t="shared" si="50"/>
        <v>94</v>
      </c>
      <c r="Y64" s="92">
        <f t="shared" si="51"/>
        <v>1</v>
      </c>
      <c r="Z64" s="90">
        <f t="shared" si="52"/>
        <v>0</v>
      </c>
      <c r="AA64" s="90">
        <f t="shared" si="53"/>
        <v>0</v>
      </c>
      <c r="AB64" s="90">
        <f t="shared" si="54"/>
        <v>0</v>
      </c>
      <c r="AC64" s="4" t="str">
        <f t="shared" si="55"/>
        <v/>
      </c>
      <c r="AD64" s="91">
        <f t="shared" si="56"/>
        <v>0</v>
      </c>
      <c r="AE64" s="79" t="str">
        <f t="shared" si="57"/>
        <v>계</v>
      </c>
      <c r="AF64" s="79" t="str">
        <f t="shared" si="58"/>
        <v>5/3</v>
      </c>
      <c r="AH64" s="20" t="str">
        <f t="shared" si="1"/>
        <v>파크뷰</v>
      </c>
      <c r="AI64" s="87">
        <f t="shared" si="0"/>
        <v>94</v>
      </c>
      <c r="AJ64" s="79" t="str">
        <f t="shared" si="59"/>
        <v>A-</v>
      </c>
      <c r="AK64" s="79" t="s">
        <v>13</v>
      </c>
      <c r="AL64" s="79" t="s">
        <v>62</v>
      </c>
      <c r="AM64" s="79" t="s">
        <v>63</v>
      </c>
      <c r="AN64" s="79" t="str">
        <f t="shared" si="60"/>
        <v>C</v>
      </c>
      <c r="AO64" s="79" t="str">
        <f t="shared" si="61"/>
        <v/>
      </c>
      <c r="AP64" s="79" t="str">
        <f t="shared" si="62"/>
        <v/>
      </c>
      <c r="AQ64" s="79" t="str">
        <f t="shared" si="63"/>
        <v>O</v>
      </c>
      <c r="AR64" s="79" t="str">
        <f t="shared" si="64"/>
        <v>O</v>
      </c>
      <c r="AS64" s="79" t="s">
        <v>2</v>
      </c>
      <c r="AT64" s="79" t="str">
        <f t="shared" si="65"/>
        <v>X</v>
      </c>
      <c r="AU64" s="79" t="str">
        <f t="shared" si="66"/>
        <v>O</v>
      </c>
      <c r="AV64" s="79" t="str">
        <f t="shared" si="67"/>
        <v/>
      </c>
    </row>
    <row r="65" spans="1:48" x14ac:dyDescent="0.3">
      <c r="A65" s="9" t="s">
        <v>1465</v>
      </c>
      <c r="B65" s="10" t="s">
        <v>1694</v>
      </c>
      <c r="C65" s="88">
        <v>1829</v>
      </c>
      <c r="D65" s="86">
        <v>311.39999999999998</v>
      </c>
      <c r="E65" s="87">
        <v>94</v>
      </c>
      <c r="F65" s="86">
        <v>244.7</v>
      </c>
      <c r="G65" s="17">
        <v>74</v>
      </c>
      <c r="H65" s="88">
        <v>1</v>
      </c>
      <c r="I65" s="89"/>
      <c r="J65" s="89"/>
      <c r="K65" s="89"/>
      <c r="L65" s="89"/>
      <c r="M65" s="90">
        <f t="shared" si="45"/>
        <v>0</v>
      </c>
      <c r="N65" s="4" t="str">
        <f t="shared" si="46"/>
        <v/>
      </c>
      <c r="O65" s="91">
        <f t="shared" si="47"/>
        <v>0</v>
      </c>
      <c r="P65" s="91">
        <f t="shared" si="48"/>
        <v>0</v>
      </c>
      <c r="Q65" s="79">
        <v>5</v>
      </c>
      <c r="R65" s="79">
        <v>3</v>
      </c>
      <c r="S65" s="79" t="s">
        <v>72</v>
      </c>
      <c r="T65" s="5" t="s">
        <v>329</v>
      </c>
      <c r="U65" s="9"/>
      <c r="W65" s="86">
        <f t="shared" si="49"/>
        <v>311.39999999999998</v>
      </c>
      <c r="X65" s="87">
        <f t="shared" si="50"/>
        <v>94</v>
      </c>
      <c r="Y65" s="92">
        <f t="shared" si="51"/>
        <v>1</v>
      </c>
      <c r="Z65" s="90">
        <f t="shared" si="52"/>
        <v>0</v>
      </c>
      <c r="AA65" s="90">
        <f t="shared" si="53"/>
        <v>0</v>
      </c>
      <c r="AB65" s="90">
        <f t="shared" si="54"/>
        <v>0</v>
      </c>
      <c r="AC65" s="4" t="str">
        <f t="shared" si="55"/>
        <v/>
      </c>
      <c r="AD65" s="91">
        <f t="shared" si="56"/>
        <v>0</v>
      </c>
      <c r="AE65" s="79" t="str">
        <f t="shared" si="57"/>
        <v>계</v>
      </c>
      <c r="AF65" s="79" t="str">
        <f t="shared" si="58"/>
        <v>5/3</v>
      </c>
      <c r="AH65" s="20" t="str">
        <f t="shared" si="1"/>
        <v>파크뷰</v>
      </c>
      <c r="AI65" s="87">
        <f t="shared" si="0"/>
        <v>94</v>
      </c>
      <c r="AJ65" s="79" t="str">
        <f t="shared" si="59"/>
        <v>A-</v>
      </c>
      <c r="AK65" s="79" t="s">
        <v>13</v>
      </c>
      <c r="AL65" s="79" t="s">
        <v>62</v>
      </c>
      <c r="AM65" s="79" t="s">
        <v>63</v>
      </c>
      <c r="AN65" s="79" t="str">
        <f t="shared" si="60"/>
        <v>C</v>
      </c>
      <c r="AO65" s="79" t="str">
        <f t="shared" si="61"/>
        <v/>
      </c>
      <c r="AP65" s="79" t="str">
        <f t="shared" si="62"/>
        <v/>
      </c>
      <c r="AQ65" s="79" t="str">
        <f t="shared" si="63"/>
        <v>O</v>
      </c>
      <c r="AR65" s="79" t="str">
        <f t="shared" si="64"/>
        <v>O</v>
      </c>
      <c r="AS65" s="79" t="s">
        <v>2</v>
      </c>
      <c r="AT65" s="79" t="str">
        <f t="shared" si="65"/>
        <v>X</v>
      </c>
      <c r="AU65" s="79" t="str">
        <f t="shared" si="66"/>
        <v>O</v>
      </c>
      <c r="AV65" s="79" t="str">
        <f t="shared" si="67"/>
        <v/>
      </c>
    </row>
    <row r="66" spans="1:48" x14ac:dyDescent="0.3">
      <c r="A66" s="9" t="s">
        <v>1465</v>
      </c>
      <c r="B66" s="10" t="s">
        <v>1694</v>
      </c>
      <c r="C66" s="88">
        <v>1829</v>
      </c>
      <c r="D66" s="86">
        <v>311.2</v>
      </c>
      <c r="E66" s="87">
        <v>94</v>
      </c>
      <c r="F66" s="86">
        <v>244.5</v>
      </c>
      <c r="G66" s="17">
        <v>74</v>
      </c>
      <c r="H66" s="88">
        <v>1</v>
      </c>
      <c r="I66" s="89"/>
      <c r="J66" s="89"/>
      <c r="K66" s="89"/>
      <c r="L66" s="89"/>
      <c r="M66" s="90">
        <f t="shared" si="45"/>
        <v>0</v>
      </c>
      <c r="N66" s="4" t="str">
        <f t="shared" si="46"/>
        <v/>
      </c>
      <c r="O66" s="91">
        <f t="shared" si="47"/>
        <v>0</v>
      </c>
      <c r="P66" s="91">
        <f t="shared" si="48"/>
        <v>0</v>
      </c>
      <c r="Q66" s="79">
        <v>5</v>
      </c>
      <c r="R66" s="79">
        <v>3</v>
      </c>
      <c r="S66" s="79" t="s">
        <v>72</v>
      </c>
      <c r="T66" s="5" t="s">
        <v>330</v>
      </c>
      <c r="U66" s="9"/>
      <c r="W66" s="86">
        <f t="shared" si="49"/>
        <v>311.2</v>
      </c>
      <c r="X66" s="87">
        <f t="shared" si="50"/>
        <v>94</v>
      </c>
      <c r="Y66" s="92">
        <f t="shared" si="51"/>
        <v>1</v>
      </c>
      <c r="Z66" s="90">
        <f t="shared" si="52"/>
        <v>0</v>
      </c>
      <c r="AA66" s="90">
        <f t="shared" si="53"/>
        <v>0</v>
      </c>
      <c r="AB66" s="90">
        <f t="shared" si="54"/>
        <v>0</v>
      </c>
      <c r="AC66" s="4" t="str">
        <f t="shared" si="55"/>
        <v/>
      </c>
      <c r="AD66" s="91">
        <f t="shared" si="56"/>
        <v>0</v>
      </c>
      <c r="AE66" s="79" t="str">
        <f t="shared" si="57"/>
        <v>계</v>
      </c>
      <c r="AF66" s="79" t="str">
        <f t="shared" si="58"/>
        <v>5/3</v>
      </c>
      <c r="AH66" s="20" t="str">
        <f t="shared" si="1"/>
        <v>파크뷰</v>
      </c>
      <c r="AI66" s="87">
        <f t="shared" si="0"/>
        <v>94</v>
      </c>
      <c r="AJ66" s="79" t="str">
        <f t="shared" si="59"/>
        <v>A-</v>
      </c>
      <c r="AK66" s="79" t="s">
        <v>13</v>
      </c>
      <c r="AL66" s="79" t="s">
        <v>62</v>
      </c>
      <c r="AM66" s="79" t="s">
        <v>63</v>
      </c>
      <c r="AN66" s="79" t="str">
        <f t="shared" si="60"/>
        <v>C</v>
      </c>
      <c r="AO66" s="79" t="str">
        <f t="shared" si="61"/>
        <v/>
      </c>
      <c r="AP66" s="79" t="str">
        <f t="shared" si="62"/>
        <v/>
      </c>
      <c r="AQ66" s="79" t="str">
        <f t="shared" si="63"/>
        <v>O</v>
      </c>
      <c r="AR66" s="79" t="str">
        <f t="shared" si="64"/>
        <v>O</v>
      </c>
      <c r="AS66" s="79" t="s">
        <v>2</v>
      </c>
      <c r="AT66" s="79" t="str">
        <f t="shared" si="65"/>
        <v>X</v>
      </c>
      <c r="AU66" s="79" t="str">
        <f t="shared" si="66"/>
        <v>O</v>
      </c>
      <c r="AV66" s="79" t="str">
        <f t="shared" si="67"/>
        <v/>
      </c>
    </row>
    <row r="67" spans="1:48" x14ac:dyDescent="0.3">
      <c r="A67" s="9" t="s">
        <v>1465</v>
      </c>
      <c r="B67" s="10" t="s">
        <v>1694</v>
      </c>
      <c r="C67" s="88">
        <v>1829</v>
      </c>
      <c r="D67" s="86">
        <v>311.2</v>
      </c>
      <c r="E67" s="87">
        <v>94</v>
      </c>
      <c r="F67" s="86">
        <v>244.6</v>
      </c>
      <c r="G67" s="17">
        <v>74</v>
      </c>
      <c r="H67" s="88">
        <v>1</v>
      </c>
      <c r="I67" s="89"/>
      <c r="J67" s="89"/>
      <c r="K67" s="89"/>
      <c r="L67" s="89"/>
      <c r="M67" s="90">
        <f t="shared" si="45"/>
        <v>0</v>
      </c>
      <c r="N67" s="4" t="str">
        <f t="shared" si="46"/>
        <v/>
      </c>
      <c r="O67" s="91">
        <f t="shared" si="47"/>
        <v>0</v>
      </c>
      <c r="P67" s="91">
        <f t="shared" si="48"/>
        <v>0</v>
      </c>
      <c r="Q67" s="79">
        <v>5</v>
      </c>
      <c r="R67" s="79">
        <v>3</v>
      </c>
      <c r="S67" s="79" t="s">
        <v>72</v>
      </c>
      <c r="T67" s="5" t="s">
        <v>331</v>
      </c>
      <c r="U67" s="9"/>
      <c r="W67" s="86">
        <f t="shared" si="49"/>
        <v>311.2</v>
      </c>
      <c r="X67" s="87">
        <f t="shared" si="50"/>
        <v>94</v>
      </c>
      <c r="Y67" s="92">
        <f t="shared" si="51"/>
        <v>1</v>
      </c>
      <c r="Z67" s="90">
        <f t="shared" si="52"/>
        <v>0</v>
      </c>
      <c r="AA67" s="90">
        <f t="shared" si="53"/>
        <v>0</v>
      </c>
      <c r="AB67" s="90">
        <f t="shared" si="54"/>
        <v>0</v>
      </c>
      <c r="AC67" s="4" t="str">
        <f t="shared" si="55"/>
        <v/>
      </c>
      <c r="AD67" s="91">
        <f t="shared" si="56"/>
        <v>0</v>
      </c>
      <c r="AE67" s="79" t="str">
        <f t="shared" si="57"/>
        <v>계</v>
      </c>
      <c r="AF67" s="79" t="str">
        <f t="shared" si="58"/>
        <v>5/3</v>
      </c>
      <c r="AH67" s="20" t="str">
        <f t="shared" si="1"/>
        <v>파크뷰</v>
      </c>
      <c r="AI67" s="87">
        <f t="shared" ref="AI67:AI130" si="68">IF(E67="","",E67)</f>
        <v>94</v>
      </c>
      <c r="AJ67" s="79" t="str">
        <f t="shared" si="59"/>
        <v>A-</v>
      </c>
      <c r="AK67" s="79" t="s">
        <v>13</v>
      </c>
      <c r="AL67" s="79" t="s">
        <v>62</v>
      </c>
      <c r="AM67" s="79" t="s">
        <v>63</v>
      </c>
      <c r="AN67" s="79" t="str">
        <f t="shared" si="60"/>
        <v>C</v>
      </c>
      <c r="AO67" s="79" t="str">
        <f t="shared" si="61"/>
        <v/>
      </c>
      <c r="AP67" s="79" t="str">
        <f t="shared" si="62"/>
        <v/>
      </c>
      <c r="AQ67" s="79" t="str">
        <f t="shared" si="63"/>
        <v>O</v>
      </c>
      <c r="AR67" s="79" t="str">
        <f t="shared" si="64"/>
        <v>O</v>
      </c>
      <c r="AS67" s="79" t="s">
        <v>2</v>
      </c>
      <c r="AT67" s="79" t="str">
        <f t="shared" si="65"/>
        <v>X</v>
      </c>
      <c r="AU67" s="79" t="str">
        <f t="shared" si="66"/>
        <v>O</v>
      </c>
      <c r="AV67" s="79" t="str">
        <f t="shared" si="67"/>
        <v/>
      </c>
    </row>
    <row r="68" spans="1:48" x14ac:dyDescent="0.3">
      <c r="A68" s="9"/>
      <c r="B68" s="79"/>
      <c r="C68" s="6"/>
      <c r="D68" s="9"/>
      <c r="E68" s="14"/>
      <c r="F68" s="86"/>
      <c r="G68" s="9"/>
      <c r="H68" s="9"/>
      <c r="I68" s="9"/>
      <c r="J68" s="9"/>
      <c r="K68" s="9"/>
      <c r="L68" s="9"/>
      <c r="M68" s="9"/>
      <c r="N68" s="9"/>
      <c r="O68" s="91"/>
      <c r="P68" s="91"/>
      <c r="Q68" s="87"/>
      <c r="R68" s="87"/>
      <c r="S68" s="9"/>
      <c r="T68" s="47"/>
      <c r="U68" s="9"/>
      <c r="W68" s="67" t="str">
        <f>$A$4&amp;" "&amp;A69&amp;"("&amp;B69&amp;","&amp;C69&amp;"^)"</f>
        <v>정자동 정든신화('95.06.,564^)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1"/>
        <v/>
      </c>
      <c r="AI68" s="106" t="str">
        <f t="shared" si="68"/>
        <v/>
      </c>
      <c r="AJ68" s="79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</row>
    <row r="69" spans="1:48" x14ac:dyDescent="0.3">
      <c r="A69" s="9" t="s">
        <v>1469</v>
      </c>
      <c r="B69" s="10" t="s">
        <v>1630</v>
      </c>
      <c r="C69" s="88">
        <v>564</v>
      </c>
      <c r="D69" s="86">
        <v>70.400000000000006</v>
      </c>
      <c r="E69" s="87">
        <v>21</v>
      </c>
      <c r="F69" s="86">
        <v>52.4</v>
      </c>
      <c r="G69" s="17">
        <v>16</v>
      </c>
      <c r="H69" s="88">
        <v>60</v>
      </c>
      <c r="I69" s="89">
        <v>104000</v>
      </c>
      <c r="J69" s="89" t="s">
        <v>80</v>
      </c>
      <c r="K69" s="89">
        <v>51000</v>
      </c>
      <c r="L69" s="89" t="s">
        <v>65</v>
      </c>
      <c r="M69" s="90">
        <f t="shared" ref="M69:M75" si="69">I69-K69</f>
        <v>53000</v>
      </c>
      <c r="N69" s="4">
        <f t="shared" ref="N69:N75" si="70">IF(ISERROR(K69/I69),"",K69/I69)</f>
        <v>0.49038461538461536</v>
      </c>
      <c r="O69" s="91">
        <f t="shared" ref="O69:O75" si="71">I69/E69</f>
        <v>4952.3809523809523</v>
      </c>
      <c r="P69" s="91">
        <f t="shared" ref="P69:P75" si="72">K69/E69</f>
        <v>2428.5714285714284</v>
      </c>
      <c r="Q69" s="79">
        <v>2</v>
      </c>
      <c r="R69" s="79">
        <v>1</v>
      </c>
      <c r="S69" s="79" t="s">
        <v>72</v>
      </c>
      <c r="T69" s="5">
        <v>70</v>
      </c>
      <c r="U69" s="9"/>
      <c r="W69" s="86">
        <f t="shared" ref="W69:X75" si="73">D69</f>
        <v>70.400000000000006</v>
      </c>
      <c r="X69" s="87">
        <f t="shared" si="73"/>
        <v>21</v>
      </c>
      <c r="Y69" s="92">
        <f t="shared" ref="Y69:Z75" si="74">H69</f>
        <v>60</v>
      </c>
      <c r="Z69" s="90">
        <f t="shared" si="74"/>
        <v>104000</v>
      </c>
      <c r="AA69" s="90">
        <f t="shared" ref="AA69:AA75" si="75">K69</f>
        <v>51000</v>
      </c>
      <c r="AB69" s="90">
        <f t="shared" ref="AB69:AD75" si="76">M69</f>
        <v>53000</v>
      </c>
      <c r="AC69" s="4">
        <f t="shared" si="76"/>
        <v>0.49038461538461536</v>
      </c>
      <c r="AD69" s="91">
        <f t="shared" si="76"/>
        <v>4952.3809523809523</v>
      </c>
      <c r="AE69" s="79" t="str">
        <f t="shared" ref="AE69:AE75" si="77">S69</f>
        <v>계</v>
      </c>
      <c r="AF69" s="79" t="str">
        <f t="shared" ref="AF69:AF75" si="78">Q69&amp;"/"&amp;R69</f>
        <v>2/1</v>
      </c>
      <c r="AH69" s="20" t="str">
        <f t="shared" ref="AH69:AH132" si="79">IF(A69="","",A69)</f>
        <v>정든신화</v>
      </c>
      <c r="AI69" s="87">
        <f t="shared" si="68"/>
        <v>21</v>
      </c>
      <c r="AJ69" s="79" t="str">
        <f t="shared" ref="AJ69:AJ75" si="80">IF(AI69="","",$AJ$2)</f>
        <v>A-</v>
      </c>
      <c r="AK69" s="79" t="s">
        <v>13</v>
      </c>
      <c r="AL69" s="79" t="s">
        <v>62</v>
      </c>
      <c r="AM69" s="79" t="s">
        <v>63</v>
      </c>
      <c r="AN69" s="79" t="str">
        <f t="shared" ref="AN69:AN75" si="81">IF(AI69="","",$AN$2)</f>
        <v>C</v>
      </c>
      <c r="AO69" s="79" t="str">
        <f t="shared" ref="AO69:AO75" si="82">IF(N69="","",IF(N69&gt;=$AO$1/100,"O","X"))</f>
        <v>X</v>
      </c>
      <c r="AP69" s="79" t="str">
        <f t="shared" ref="AP69:AP75" si="83">IF(I69="","",IF(I69&lt;=$AP$1,"O","X"))</f>
        <v>X</v>
      </c>
      <c r="AQ69" s="79" t="str">
        <f t="shared" ref="AQ69:AQ75" si="84">IF(O69="","",IF(O69&lt;=$AQ$1,"O","X"))</f>
        <v>X</v>
      </c>
      <c r="AR69" s="79" t="str">
        <f t="shared" ref="AR69:AR75" si="85">IF(M69="","",IF(M69&lt;=$AR$1,"O","X"))</f>
        <v>X</v>
      </c>
      <c r="AS69" s="79" t="s">
        <v>2</v>
      </c>
      <c r="AT69" s="79" t="str">
        <f t="shared" ref="AT69:AT75" si="86">IF(OR(F69="",AI69=""),"",IF(AND((F69&lt;=85),(AI69&gt;=15)),"O","X"))</f>
        <v>O</v>
      </c>
      <c r="AU69" s="79" t="str">
        <f t="shared" ref="AU69:AU75" si="87">IF(C69="","",IF(C69&gt;=$AU$1,"O","X"))</f>
        <v>O</v>
      </c>
      <c r="AV69" s="79" t="str">
        <f t="shared" ref="AV69:AV75" si="88">IF(AO69="","",IF(AND(AO69="O",AP69="O",AR69="O",AT69="O",AU69="O"),"후보","X"))</f>
        <v>X</v>
      </c>
    </row>
    <row r="70" spans="1:48" x14ac:dyDescent="0.3">
      <c r="A70" s="9" t="s">
        <v>1469</v>
      </c>
      <c r="B70" s="10" t="s">
        <v>1630</v>
      </c>
      <c r="C70" s="88">
        <v>564</v>
      </c>
      <c r="D70" s="86">
        <v>91.4</v>
      </c>
      <c r="E70" s="87">
        <v>28</v>
      </c>
      <c r="F70" s="86">
        <v>69.900000000000006</v>
      </c>
      <c r="G70" s="17">
        <v>21</v>
      </c>
      <c r="H70" s="88">
        <v>112</v>
      </c>
      <c r="I70" s="89">
        <v>115000</v>
      </c>
      <c r="J70" s="89" t="s">
        <v>79</v>
      </c>
      <c r="K70" s="89">
        <v>60000</v>
      </c>
      <c r="L70" s="89" t="s">
        <v>80</v>
      </c>
      <c r="M70" s="90">
        <f t="shared" si="69"/>
        <v>55000</v>
      </c>
      <c r="N70" s="4">
        <f t="shared" si="70"/>
        <v>0.52173913043478259</v>
      </c>
      <c r="O70" s="91">
        <f t="shared" si="71"/>
        <v>4107.1428571428569</v>
      </c>
      <c r="P70" s="91">
        <f t="shared" si="72"/>
        <v>2142.8571428571427</v>
      </c>
      <c r="Q70" s="79">
        <v>3</v>
      </c>
      <c r="R70" s="79">
        <v>1</v>
      </c>
      <c r="S70" s="79" t="s">
        <v>72</v>
      </c>
      <c r="T70" s="5">
        <v>91</v>
      </c>
      <c r="U70" s="9"/>
      <c r="W70" s="86">
        <f t="shared" si="73"/>
        <v>91.4</v>
      </c>
      <c r="X70" s="87">
        <f t="shared" si="73"/>
        <v>28</v>
      </c>
      <c r="Y70" s="92">
        <f t="shared" si="74"/>
        <v>112</v>
      </c>
      <c r="Z70" s="90">
        <f t="shared" si="74"/>
        <v>115000</v>
      </c>
      <c r="AA70" s="90">
        <f t="shared" si="75"/>
        <v>60000</v>
      </c>
      <c r="AB70" s="90">
        <f t="shared" si="76"/>
        <v>55000</v>
      </c>
      <c r="AC70" s="4">
        <f t="shared" si="76"/>
        <v>0.52173913043478259</v>
      </c>
      <c r="AD70" s="91">
        <f t="shared" si="76"/>
        <v>4107.1428571428569</v>
      </c>
      <c r="AE70" s="79" t="str">
        <f t="shared" si="77"/>
        <v>계</v>
      </c>
      <c r="AF70" s="79" t="str">
        <f t="shared" si="78"/>
        <v>3/1</v>
      </c>
      <c r="AH70" s="20" t="str">
        <f t="shared" si="79"/>
        <v>정든신화</v>
      </c>
      <c r="AI70" s="87">
        <f t="shared" si="68"/>
        <v>28</v>
      </c>
      <c r="AJ70" s="79" t="str">
        <f t="shared" si="80"/>
        <v>A-</v>
      </c>
      <c r="AK70" s="79" t="s">
        <v>13</v>
      </c>
      <c r="AL70" s="79" t="s">
        <v>62</v>
      </c>
      <c r="AM70" s="79" t="s">
        <v>63</v>
      </c>
      <c r="AN70" s="79" t="str">
        <f t="shared" si="81"/>
        <v>C</v>
      </c>
      <c r="AO70" s="79" t="str">
        <f t="shared" si="82"/>
        <v>X</v>
      </c>
      <c r="AP70" s="79" t="str">
        <f t="shared" si="83"/>
        <v>X</v>
      </c>
      <c r="AQ70" s="79" t="str">
        <f t="shared" si="84"/>
        <v>X</v>
      </c>
      <c r="AR70" s="79" t="str">
        <f t="shared" si="85"/>
        <v>X</v>
      </c>
      <c r="AS70" s="79" t="s">
        <v>2</v>
      </c>
      <c r="AT70" s="79" t="str">
        <f t="shared" si="86"/>
        <v>O</v>
      </c>
      <c r="AU70" s="79" t="str">
        <f t="shared" si="87"/>
        <v>O</v>
      </c>
      <c r="AV70" s="79" t="str">
        <f t="shared" si="88"/>
        <v>X</v>
      </c>
    </row>
    <row r="71" spans="1:48" x14ac:dyDescent="0.3">
      <c r="A71" s="9" t="s">
        <v>1469</v>
      </c>
      <c r="B71" s="10" t="s">
        <v>1630</v>
      </c>
      <c r="C71" s="88">
        <v>564</v>
      </c>
      <c r="D71" s="86">
        <v>107.7</v>
      </c>
      <c r="E71" s="87">
        <v>33</v>
      </c>
      <c r="F71" s="86">
        <v>84.9</v>
      </c>
      <c r="G71" s="17">
        <v>26</v>
      </c>
      <c r="H71" s="88">
        <v>76</v>
      </c>
      <c r="I71" s="89">
        <v>135000</v>
      </c>
      <c r="J71" s="89" t="s">
        <v>66</v>
      </c>
      <c r="K71" s="89">
        <v>73000</v>
      </c>
      <c r="L71" s="89" t="s">
        <v>103</v>
      </c>
      <c r="M71" s="90">
        <f t="shared" si="69"/>
        <v>62000</v>
      </c>
      <c r="N71" s="4">
        <f t="shared" si="70"/>
        <v>0.54074074074074074</v>
      </c>
      <c r="O71" s="91">
        <f t="shared" si="71"/>
        <v>4090.909090909091</v>
      </c>
      <c r="P71" s="91">
        <f t="shared" si="72"/>
        <v>2212.121212121212</v>
      </c>
      <c r="Q71" s="79">
        <v>3</v>
      </c>
      <c r="R71" s="79">
        <v>2</v>
      </c>
      <c r="S71" s="79" t="s">
        <v>72</v>
      </c>
      <c r="T71" s="5">
        <v>107</v>
      </c>
      <c r="U71" s="9"/>
      <c r="W71" s="86">
        <f t="shared" si="73"/>
        <v>107.7</v>
      </c>
      <c r="X71" s="87">
        <f t="shared" si="73"/>
        <v>33</v>
      </c>
      <c r="Y71" s="92">
        <f t="shared" si="74"/>
        <v>76</v>
      </c>
      <c r="Z71" s="90">
        <f t="shared" si="74"/>
        <v>135000</v>
      </c>
      <c r="AA71" s="90">
        <f t="shared" si="75"/>
        <v>73000</v>
      </c>
      <c r="AB71" s="90">
        <f t="shared" si="76"/>
        <v>62000</v>
      </c>
      <c r="AC71" s="4">
        <f t="shared" si="76"/>
        <v>0.54074074074074074</v>
      </c>
      <c r="AD71" s="91">
        <f t="shared" si="76"/>
        <v>4090.909090909091</v>
      </c>
      <c r="AE71" s="79" t="str">
        <f t="shared" si="77"/>
        <v>계</v>
      </c>
      <c r="AF71" s="79" t="str">
        <f t="shared" si="78"/>
        <v>3/2</v>
      </c>
      <c r="AH71" s="20" t="str">
        <f t="shared" si="79"/>
        <v>정든신화</v>
      </c>
      <c r="AI71" s="87">
        <f t="shared" si="68"/>
        <v>33</v>
      </c>
      <c r="AJ71" s="79" t="str">
        <f t="shared" si="80"/>
        <v>A-</v>
      </c>
      <c r="AK71" s="79" t="s">
        <v>13</v>
      </c>
      <c r="AL71" s="79" t="s">
        <v>62</v>
      </c>
      <c r="AM71" s="79" t="s">
        <v>63</v>
      </c>
      <c r="AN71" s="79" t="str">
        <f t="shared" si="81"/>
        <v>C</v>
      </c>
      <c r="AO71" s="79" t="str">
        <f t="shared" si="82"/>
        <v>X</v>
      </c>
      <c r="AP71" s="79" t="str">
        <f t="shared" si="83"/>
        <v>X</v>
      </c>
      <c r="AQ71" s="79" t="str">
        <f t="shared" si="84"/>
        <v>X</v>
      </c>
      <c r="AR71" s="79" t="str">
        <f t="shared" si="85"/>
        <v>X</v>
      </c>
      <c r="AS71" s="79" t="s">
        <v>2</v>
      </c>
      <c r="AT71" s="79" t="str">
        <f t="shared" si="86"/>
        <v>O</v>
      </c>
      <c r="AU71" s="79" t="str">
        <f t="shared" si="87"/>
        <v>O</v>
      </c>
      <c r="AV71" s="79" t="str">
        <f t="shared" si="88"/>
        <v>X</v>
      </c>
    </row>
    <row r="72" spans="1:48" x14ac:dyDescent="0.3">
      <c r="A72" s="9" t="s">
        <v>1469</v>
      </c>
      <c r="B72" s="10" t="s">
        <v>1630</v>
      </c>
      <c r="C72" s="88">
        <v>564</v>
      </c>
      <c r="D72" s="86">
        <v>126.2</v>
      </c>
      <c r="E72" s="87">
        <v>38</v>
      </c>
      <c r="F72" s="86">
        <v>101.8</v>
      </c>
      <c r="G72" s="17">
        <v>31</v>
      </c>
      <c r="H72" s="88">
        <v>68</v>
      </c>
      <c r="I72" s="89">
        <v>142000</v>
      </c>
      <c r="J72" s="89" t="s">
        <v>69</v>
      </c>
      <c r="K72" s="89"/>
      <c r="L72" s="89"/>
      <c r="M72" s="90">
        <f t="shared" si="69"/>
        <v>142000</v>
      </c>
      <c r="N72" s="4">
        <f t="shared" si="70"/>
        <v>0</v>
      </c>
      <c r="O72" s="91">
        <f t="shared" si="71"/>
        <v>3736.8421052631579</v>
      </c>
      <c r="P72" s="91">
        <f t="shared" si="72"/>
        <v>0</v>
      </c>
      <c r="Q72" s="79">
        <v>4</v>
      </c>
      <c r="R72" s="79">
        <v>2</v>
      </c>
      <c r="S72" s="79" t="s">
        <v>72</v>
      </c>
      <c r="T72" s="5">
        <v>126</v>
      </c>
      <c r="U72" s="9"/>
      <c r="W72" s="86">
        <f t="shared" si="73"/>
        <v>126.2</v>
      </c>
      <c r="X72" s="87">
        <f t="shared" si="73"/>
        <v>38</v>
      </c>
      <c r="Y72" s="92">
        <f t="shared" si="74"/>
        <v>68</v>
      </c>
      <c r="Z72" s="90">
        <f t="shared" si="74"/>
        <v>142000</v>
      </c>
      <c r="AA72" s="90">
        <f t="shared" si="75"/>
        <v>0</v>
      </c>
      <c r="AB72" s="90">
        <f t="shared" si="76"/>
        <v>142000</v>
      </c>
      <c r="AC72" s="4">
        <f t="shared" si="76"/>
        <v>0</v>
      </c>
      <c r="AD72" s="91">
        <f t="shared" si="76"/>
        <v>3736.8421052631579</v>
      </c>
      <c r="AE72" s="79" t="str">
        <f t="shared" si="77"/>
        <v>계</v>
      </c>
      <c r="AF72" s="79" t="str">
        <f t="shared" si="78"/>
        <v>4/2</v>
      </c>
      <c r="AH72" s="20" t="str">
        <f t="shared" si="79"/>
        <v>정든신화</v>
      </c>
      <c r="AI72" s="87">
        <f t="shared" si="68"/>
        <v>38</v>
      </c>
      <c r="AJ72" s="79" t="str">
        <f t="shared" si="80"/>
        <v>A-</v>
      </c>
      <c r="AK72" s="79" t="s">
        <v>13</v>
      </c>
      <c r="AL72" s="79" t="s">
        <v>62</v>
      </c>
      <c r="AM72" s="79" t="s">
        <v>63</v>
      </c>
      <c r="AN72" s="79" t="str">
        <f t="shared" si="81"/>
        <v>C</v>
      </c>
      <c r="AO72" s="79" t="str">
        <f t="shared" si="82"/>
        <v>X</v>
      </c>
      <c r="AP72" s="79" t="str">
        <f t="shared" si="83"/>
        <v>X</v>
      </c>
      <c r="AQ72" s="79" t="str">
        <f t="shared" si="84"/>
        <v>X</v>
      </c>
      <c r="AR72" s="79" t="str">
        <f t="shared" si="85"/>
        <v>X</v>
      </c>
      <c r="AS72" s="79" t="s">
        <v>2</v>
      </c>
      <c r="AT72" s="79" t="str">
        <f t="shared" si="86"/>
        <v>X</v>
      </c>
      <c r="AU72" s="79" t="str">
        <f t="shared" si="87"/>
        <v>O</v>
      </c>
      <c r="AV72" s="79" t="str">
        <f t="shared" si="88"/>
        <v>X</v>
      </c>
    </row>
    <row r="73" spans="1:48" x14ac:dyDescent="0.3">
      <c r="A73" s="9" t="s">
        <v>1469</v>
      </c>
      <c r="B73" s="10" t="s">
        <v>1630</v>
      </c>
      <c r="C73" s="88">
        <v>564</v>
      </c>
      <c r="D73" s="86">
        <v>141.5</v>
      </c>
      <c r="E73" s="87">
        <v>43</v>
      </c>
      <c r="F73" s="86">
        <v>115.8</v>
      </c>
      <c r="G73" s="17">
        <v>35</v>
      </c>
      <c r="H73" s="88">
        <v>84</v>
      </c>
      <c r="I73" s="89">
        <v>145000</v>
      </c>
      <c r="J73" s="89" t="s">
        <v>80</v>
      </c>
      <c r="K73" s="89">
        <v>85000</v>
      </c>
      <c r="L73" s="89" t="s">
        <v>65</v>
      </c>
      <c r="M73" s="90">
        <f t="shared" si="69"/>
        <v>60000</v>
      </c>
      <c r="N73" s="4">
        <f t="shared" si="70"/>
        <v>0.58620689655172409</v>
      </c>
      <c r="O73" s="91">
        <f t="shared" si="71"/>
        <v>3372.0930232558139</v>
      </c>
      <c r="P73" s="91">
        <f t="shared" si="72"/>
        <v>1976.7441860465117</v>
      </c>
      <c r="Q73" s="79">
        <v>4</v>
      </c>
      <c r="R73" s="79">
        <v>2</v>
      </c>
      <c r="S73" s="79" t="s">
        <v>72</v>
      </c>
      <c r="T73" s="5">
        <v>141</v>
      </c>
      <c r="U73" s="9"/>
      <c r="W73" s="86">
        <f t="shared" si="73"/>
        <v>141.5</v>
      </c>
      <c r="X73" s="87">
        <f t="shared" si="73"/>
        <v>43</v>
      </c>
      <c r="Y73" s="92">
        <f t="shared" si="74"/>
        <v>84</v>
      </c>
      <c r="Z73" s="90">
        <f t="shared" si="74"/>
        <v>145000</v>
      </c>
      <c r="AA73" s="90">
        <f t="shared" si="75"/>
        <v>85000</v>
      </c>
      <c r="AB73" s="90">
        <f t="shared" si="76"/>
        <v>60000</v>
      </c>
      <c r="AC73" s="4">
        <f t="shared" si="76"/>
        <v>0.58620689655172409</v>
      </c>
      <c r="AD73" s="91">
        <f t="shared" si="76"/>
        <v>3372.0930232558139</v>
      </c>
      <c r="AE73" s="79" t="str">
        <f t="shared" si="77"/>
        <v>계</v>
      </c>
      <c r="AF73" s="79" t="str">
        <f t="shared" si="78"/>
        <v>4/2</v>
      </c>
      <c r="AH73" s="20" t="str">
        <f t="shared" si="79"/>
        <v>정든신화</v>
      </c>
      <c r="AI73" s="87">
        <f t="shared" si="68"/>
        <v>43</v>
      </c>
      <c r="AJ73" s="79" t="str">
        <f t="shared" si="80"/>
        <v>A-</v>
      </c>
      <c r="AK73" s="79" t="s">
        <v>13</v>
      </c>
      <c r="AL73" s="79" t="s">
        <v>62</v>
      </c>
      <c r="AM73" s="79" t="s">
        <v>63</v>
      </c>
      <c r="AN73" s="79" t="str">
        <f t="shared" si="81"/>
        <v>C</v>
      </c>
      <c r="AO73" s="79" t="str">
        <f t="shared" si="82"/>
        <v>X</v>
      </c>
      <c r="AP73" s="79" t="str">
        <f t="shared" si="83"/>
        <v>X</v>
      </c>
      <c r="AQ73" s="79" t="str">
        <f t="shared" si="84"/>
        <v>X</v>
      </c>
      <c r="AR73" s="79" t="str">
        <f t="shared" si="85"/>
        <v>X</v>
      </c>
      <c r="AS73" s="79" t="s">
        <v>2</v>
      </c>
      <c r="AT73" s="79" t="str">
        <f t="shared" si="86"/>
        <v>X</v>
      </c>
      <c r="AU73" s="79" t="str">
        <f t="shared" si="87"/>
        <v>O</v>
      </c>
      <c r="AV73" s="79" t="str">
        <f t="shared" si="88"/>
        <v>X</v>
      </c>
    </row>
    <row r="74" spans="1:48" x14ac:dyDescent="0.3">
      <c r="A74" s="9" t="s">
        <v>1469</v>
      </c>
      <c r="B74" s="10" t="s">
        <v>1630</v>
      </c>
      <c r="C74" s="88">
        <v>564</v>
      </c>
      <c r="D74" s="86">
        <v>161.69999999999999</v>
      </c>
      <c r="E74" s="87">
        <v>49</v>
      </c>
      <c r="F74" s="86">
        <v>134.30000000000001</v>
      </c>
      <c r="G74" s="17">
        <v>41</v>
      </c>
      <c r="H74" s="88">
        <v>100</v>
      </c>
      <c r="I74" s="89">
        <v>165000</v>
      </c>
      <c r="J74" s="89" t="s">
        <v>71</v>
      </c>
      <c r="K74" s="89"/>
      <c r="L74" s="89"/>
      <c r="M74" s="90">
        <f t="shared" si="69"/>
        <v>165000</v>
      </c>
      <c r="N74" s="4">
        <f t="shared" si="70"/>
        <v>0</v>
      </c>
      <c r="O74" s="91">
        <f t="shared" si="71"/>
        <v>3367.3469387755104</v>
      </c>
      <c r="P74" s="91">
        <f t="shared" si="72"/>
        <v>0</v>
      </c>
      <c r="Q74" s="79">
        <v>4</v>
      </c>
      <c r="R74" s="79">
        <v>2</v>
      </c>
      <c r="S74" s="79" t="s">
        <v>72</v>
      </c>
      <c r="T74" s="5">
        <v>161</v>
      </c>
      <c r="U74" s="9"/>
      <c r="W74" s="86">
        <f t="shared" si="73"/>
        <v>161.69999999999999</v>
      </c>
      <c r="X74" s="87">
        <f t="shared" si="73"/>
        <v>49</v>
      </c>
      <c r="Y74" s="92">
        <f t="shared" si="74"/>
        <v>100</v>
      </c>
      <c r="Z74" s="90">
        <f t="shared" si="74"/>
        <v>165000</v>
      </c>
      <c r="AA74" s="90">
        <f t="shared" si="75"/>
        <v>0</v>
      </c>
      <c r="AB74" s="90">
        <f t="shared" si="76"/>
        <v>165000</v>
      </c>
      <c r="AC74" s="4">
        <f t="shared" si="76"/>
        <v>0</v>
      </c>
      <c r="AD74" s="91">
        <f t="shared" si="76"/>
        <v>3367.3469387755104</v>
      </c>
      <c r="AE74" s="79" t="str">
        <f t="shared" si="77"/>
        <v>계</v>
      </c>
      <c r="AF74" s="79" t="str">
        <f t="shared" si="78"/>
        <v>4/2</v>
      </c>
      <c r="AH74" s="20" t="str">
        <f t="shared" si="79"/>
        <v>정든신화</v>
      </c>
      <c r="AI74" s="87">
        <f t="shared" si="68"/>
        <v>49</v>
      </c>
      <c r="AJ74" s="79" t="str">
        <f t="shared" si="80"/>
        <v>A-</v>
      </c>
      <c r="AK74" s="79" t="s">
        <v>13</v>
      </c>
      <c r="AL74" s="79" t="s">
        <v>62</v>
      </c>
      <c r="AM74" s="79" t="s">
        <v>63</v>
      </c>
      <c r="AN74" s="79" t="str">
        <f t="shared" si="81"/>
        <v>C</v>
      </c>
      <c r="AO74" s="79" t="str">
        <f t="shared" si="82"/>
        <v>X</v>
      </c>
      <c r="AP74" s="79" t="str">
        <f t="shared" si="83"/>
        <v>X</v>
      </c>
      <c r="AQ74" s="79" t="str">
        <f t="shared" si="84"/>
        <v>X</v>
      </c>
      <c r="AR74" s="79" t="str">
        <f t="shared" si="85"/>
        <v>X</v>
      </c>
      <c r="AS74" s="79" t="s">
        <v>2</v>
      </c>
      <c r="AT74" s="79" t="str">
        <f t="shared" si="86"/>
        <v>X</v>
      </c>
      <c r="AU74" s="79" t="str">
        <f t="shared" si="87"/>
        <v>O</v>
      </c>
      <c r="AV74" s="79" t="str">
        <f t="shared" si="88"/>
        <v>X</v>
      </c>
    </row>
    <row r="75" spans="1:48" x14ac:dyDescent="0.3">
      <c r="A75" s="9" t="s">
        <v>1469</v>
      </c>
      <c r="B75" s="10" t="s">
        <v>1630</v>
      </c>
      <c r="C75" s="88">
        <v>564</v>
      </c>
      <c r="D75" s="86">
        <v>194.3</v>
      </c>
      <c r="E75" s="87">
        <v>59</v>
      </c>
      <c r="F75" s="86">
        <v>163.6</v>
      </c>
      <c r="G75" s="17">
        <v>49</v>
      </c>
      <c r="H75" s="88">
        <v>64</v>
      </c>
      <c r="I75" s="89">
        <v>190000</v>
      </c>
      <c r="J75" s="89" t="s">
        <v>79</v>
      </c>
      <c r="K75" s="89"/>
      <c r="L75" s="89"/>
      <c r="M75" s="90">
        <f t="shared" si="69"/>
        <v>190000</v>
      </c>
      <c r="N75" s="4">
        <f t="shared" si="70"/>
        <v>0</v>
      </c>
      <c r="O75" s="91">
        <f t="shared" si="71"/>
        <v>3220.3389830508477</v>
      </c>
      <c r="P75" s="91">
        <f t="shared" si="72"/>
        <v>0</v>
      </c>
      <c r="Q75" s="79">
        <v>5</v>
      </c>
      <c r="R75" s="79">
        <v>2</v>
      </c>
      <c r="S75" s="79" t="s">
        <v>72</v>
      </c>
      <c r="T75" s="5">
        <v>194</v>
      </c>
      <c r="U75" s="9"/>
      <c r="W75" s="86">
        <f t="shared" si="73"/>
        <v>194.3</v>
      </c>
      <c r="X75" s="87">
        <f t="shared" si="73"/>
        <v>59</v>
      </c>
      <c r="Y75" s="92">
        <f t="shared" si="74"/>
        <v>64</v>
      </c>
      <c r="Z75" s="90">
        <f t="shared" si="74"/>
        <v>190000</v>
      </c>
      <c r="AA75" s="90">
        <f t="shared" si="75"/>
        <v>0</v>
      </c>
      <c r="AB75" s="90">
        <f t="shared" si="76"/>
        <v>190000</v>
      </c>
      <c r="AC75" s="4">
        <f t="shared" si="76"/>
        <v>0</v>
      </c>
      <c r="AD75" s="91">
        <f t="shared" si="76"/>
        <v>3220.3389830508477</v>
      </c>
      <c r="AE75" s="79" t="str">
        <f t="shared" si="77"/>
        <v>계</v>
      </c>
      <c r="AF75" s="79" t="str">
        <f t="shared" si="78"/>
        <v>5/2</v>
      </c>
      <c r="AH75" s="20" t="str">
        <f t="shared" si="79"/>
        <v>정든신화</v>
      </c>
      <c r="AI75" s="87">
        <f t="shared" si="68"/>
        <v>59</v>
      </c>
      <c r="AJ75" s="79" t="str">
        <f t="shared" si="80"/>
        <v>A-</v>
      </c>
      <c r="AK75" s="79" t="s">
        <v>13</v>
      </c>
      <c r="AL75" s="79" t="s">
        <v>62</v>
      </c>
      <c r="AM75" s="79" t="s">
        <v>63</v>
      </c>
      <c r="AN75" s="79" t="str">
        <f t="shared" si="81"/>
        <v>C</v>
      </c>
      <c r="AO75" s="79" t="str">
        <f t="shared" si="82"/>
        <v>X</v>
      </c>
      <c r="AP75" s="79" t="str">
        <f t="shared" si="83"/>
        <v>X</v>
      </c>
      <c r="AQ75" s="79" t="str">
        <f t="shared" si="84"/>
        <v>X</v>
      </c>
      <c r="AR75" s="79" t="str">
        <f t="shared" si="85"/>
        <v>X</v>
      </c>
      <c r="AS75" s="79" t="s">
        <v>2</v>
      </c>
      <c r="AT75" s="79" t="str">
        <f t="shared" si="86"/>
        <v>X</v>
      </c>
      <c r="AU75" s="79" t="str">
        <f t="shared" si="87"/>
        <v>O</v>
      </c>
      <c r="AV75" s="79" t="str">
        <f t="shared" si="88"/>
        <v>X</v>
      </c>
    </row>
    <row r="76" spans="1:48" x14ac:dyDescent="0.3">
      <c r="A76" s="9"/>
      <c r="B76" s="79"/>
      <c r="C76" s="6"/>
      <c r="D76" s="9"/>
      <c r="E76" s="14"/>
      <c r="F76" s="86"/>
      <c r="G76" s="9"/>
      <c r="H76" s="9"/>
      <c r="I76" s="9"/>
      <c r="J76" s="9"/>
      <c r="K76" s="9"/>
      <c r="L76" s="9"/>
      <c r="M76" s="9"/>
      <c r="N76" s="9"/>
      <c r="O76" s="91"/>
      <c r="P76" s="91"/>
      <c r="Q76" s="87"/>
      <c r="R76" s="87"/>
      <c r="S76" s="9"/>
      <c r="T76" s="47"/>
      <c r="U76" s="9"/>
      <c r="W76" s="67" t="str">
        <f>$A$4&amp;" "&amp;A77&amp;"("&amp;B77&amp;","&amp;C77&amp;"^)"</f>
        <v>정자동 미켈란쉐르빌('03.09.,803^)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79"/>
        <v/>
      </c>
      <c r="AI76" s="106" t="str">
        <f t="shared" si="68"/>
        <v/>
      </c>
      <c r="AJ76" s="79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79"/>
    </row>
    <row r="77" spans="1:48" x14ac:dyDescent="0.3">
      <c r="A77" s="9" t="s">
        <v>1473</v>
      </c>
      <c r="B77" s="10" t="s">
        <v>1636</v>
      </c>
      <c r="C77" s="88">
        <v>803</v>
      </c>
      <c r="D77" s="86">
        <v>21.7</v>
      </c>
      <c r="E77" s="87">
        <v>7</v>
      </c>
      <c r="F77" s="86">
        <v>17.7</v>
      </c>
      <c r="G77" s="17">
        <v>5</v>
      </c>
      <c r="H77" s="88">
        <v>6</v>
      </c>
      <c r="I77" s="89"/>
      <c r="J77" s="89"/>
      <c r="K77" s="89"/>
      <c r="L77" s="89"/>
      <c r="M77" s="90">
        <f t="shared" ref="M77:M106" si="89">I77-K77</f>
        <v>0</v>
      </c>
      <c r="N77" s="4" t="str">
        <f t="shared" ref="N77:N106" si="90">IF(ISERROR(K77/I77),"",K77/I77)</f>
        <v/>
      </c>
      <c r="O77" s="91">
        <f t="shared" ref="O77:O106" si="91">I77/E77</f>
        <v>0</v>
      </c>
      <c r="P77" s="91">
        <f t="shared" ref="P77:P106" si="92">K77/E77</f>
        <v>0</v>
      </c>
      <c r="Q77" s="79">
        <v>1</v>
      </c>
      <c r="R77" s="79">
        <v>1</v>
      </c>
      <c r="S77" s="79" t="s">
        <v>72</v>
      </c>
      <c r="T77" s="5" t="s">
        <v>332</v>
      </c>
      <c r="U77" s="9"/>
      <c r="W77" s="86">
        <f t="shared" ref="W77:W106" si="93">D77</f>
        <v>21.7</v>
      </c>
      <c r="X77" s="87">
        <f t="shared" ref="X77:X106" si="94">E77</f>
        <v>7</v>
      </c>
      <c r="Y77" s="92">
        <f t="shared" ref="Y77:Y106" si="95">H77</f>
        <v>6</v>
      </c>
      <c r="Z77" s="90">
        <f t="shared" ref="Z77:Z106" si="96">I77</f>
        <v>0</v>
      </c>
      <c r="AA77" s="90">
        <f t="shared" ref="AA77:AA106" si="97">K77</f>
        <v>0</v>
      </c>
      <c r="AB77" s="90">
        <f t="shared" ref="AB77:AB106" si="98">M77</f>
        <v>0</v>
      </c>
      <c r="AC77" s="4" t="str">
        <f t="shared" ref="AC77:AC106" si="99">N77</f>
        <v/>
      </c>
      <c r="AD77" s="91">
        <f t="shared" ref="AD77:AD106" si="100">O77</f>
        <v>0</v>
      </c>
      <c r="AE77" s="79" t="str">
        <f t="shared" ref="AE77:AE106" si="101">S77</f>
        <v>계</v>
      </c>
      <c r="AF77" s="79" t="str">
        <f t="shared" ref="AF77:AF106" si="102">Q77&amp;"/"&amp;R77</f>
        <v>1/1</v>
      </c>
      <c r="AH77" s="20" t="str">
        <f t="shared" si="79"/>
        <v>미켈란쉐르빌</v>
      </c>
      <c r="AI77" s="87">
        <f t="shared" si="68"/>
        <v>7</v>
      </c>
      <c r="AJ77" s="79" t="str">
        <f t="shared" ref="AJ77:AJ106" si="103">IF(AI77="","",$AJ$2)</f>
        <v>A-</v>
      </c>
      <c r="AK77" s="79" t="s">
        <v>13</v>
      </c>
      <c r="AL77" s="79" t="s">
        <v>62</v>
      </c>
      <c r="AM77" s="79" t="s">
        <v>63</v>
      </c>
      <c r="AN77" s="79" t="str">
        <f t="shared" ref="AN77:AN106" si="104">IF(AI77="","",$AN$2)</f>
        <v>C</v>
      </c>
      <c r="AO77" s="79" t="str">
        <f t="shared" ref="AO77:AO106" si="105">IF(N77="","",IF(N77&gt;=$AO$1/100,"O","X"))</f>
        <v/>
      </c>
      <c r="AP77" s="79" t="str">
        <f t="shared" ref="AP77:AP106" si="106">IF(I77="","",IF(I77&lt;=$AP$1,"O","X"))</f>
        <v/>
      </c>
      <c r="AQ77" s="79" t="str">
        <f t="shared" ref="AQ77:AQ106" si="107">IF(O77="","",IF(O77&lt;=$AQ$1,"O","X"))</f>
        <v>O</v>
      </c>
      <c r="AR77" s="79" t="str">
        <f t="shared" ref="AR77:AR106" si="108">IF(M77="","",IF(M77&lt;=$AR$1,"O","X"))</f>
        <v>O</v>
      </c>
      <c r="AS77" s="79" t="s">
        <v>2</v>
      </c>
      <c r="AT77" s="79" t="str">
        <f t="shared" ref="AT77:AT106" si="109">IF(OR(F77="",AI77=""),"",IF(AND((F77&lt;=85),(AI77&gt;=15)),"O","X"))</f>
        <v>X</v>
      </c>
      <c r="AU77" s="79" t="str">
        <f t="shared" ref="AU77:AU106" si="110">IF(C77="","",IF(C77&gt;=$AU$1,"O","X"))</f>
        <v>O</v>
      </c>
      <c r="AV77" s="79" t="str">
        <f t="shared" ref="AV77:AV106" si="111">IF(AO77="","",IF(AND(AO77="O",AP77="O",AR77="O",AT77="O",AU77="O"),"후보","X"))</f>
        <v/>
      </c>
    </row>
    <row r="78" spans="1:48" x14ac:dyDescent="0.3">
      <c r="A78" s="9" t="s">
        <v>1473</v>
      </c>
      <c r="B78" s="10" t="s">
        <v>1636</v>
      </c>
      <c r="C78" s="88">
        <v>803</v>
      </c>
      <c r="D78" s="86">
        <v>23.3</v>
      </c>
      <c r="E78" s="87">
        <v>7</v>
      </c>
      <c r="F78" s="86">
        <v>19</v>
      </c>
      <c r="G78" s="17">
        <v>6</v>
      </c>
      <c r="H78" s="88">
        <v>3</v>
      </c>
      <c r="I78" s="89"/>
      <c r="J78" s="89"/>
      <c r="K78" s="89"/>
      <c r="L78" s="89"/>
      <c r="M78" s="90">
        <f t="shared" si="89"/>
        <v>0</v>
      </c>
      <c r="N78" s="4" t="str">
        <f t="shared" si="90"/>
        <v/>
      </c>
      <c r="O78" s="91">
        <f t="shared" si="91"/>
        <v>0</v>
      </c>
      <c r="P78" s="91">
        <f t="shared" si="92"/>
        <v>0</v>
      </c>
      <c r="Q78" s="79">
        <v>1</v>
      </c>
      <c r="R78" s="79">
        <v>1</v>
      </c>
      <c r="S78" s="79" t="s">
        <v>72</v>
      </c>
      <c r="T78" s="5" t="s">
        <v>333</v>
      </c>
      <c r="U78" s="9"/>
      <c r="W78" s="86">
        <f t="shared" si="93"/>
        <v>23.3</v>
      </c>
      <c r="X78" s="87">
        <f t="shared" si="94"/>
        <v>7</v>
      </c>
      <c r="Y78" s="92">
        <f t="shared" si="95"/>
        <v>3</v>
      </c>
      <c r="Z78" s="90">
        <f t="shared" si="96"/>
        <v>0</v>
      </c>
      <c r="AA78" s="90">
        <f t="shared" si="97"/>
        <v>0</v>
      </c>
      <c r="AB78" s="90">
        <f t="shared" si="98"/>
        <v>0</v>
      </c>
      <c r="AC78" s="4" t="str">
        <f t="shared" si="99"/>
        <v/>
      </c>
      <c r="AD78" s="91">
        <f t="shared" si="100"/>
        <v>0</v>
      </c>
      <c r="AE78" s="79" t="str">
        <f t="shared" si="101"/>
        <v>계</v>
      </c>
      <c r="AF78" s="79" t="str">
        <f t="shared" si="102"/>
        <v>1/1</v>
      </c>
      <c r="AH78" s="20" t="str">
        <f t="shared" si="79"/>
        <v>미켈란쉐르빌</v>
      </c>
      <c r="AI78" s="87">
        <f t="shared" si="68"/>
        <v>7</v>
      </c>
      <c r="AJ78" s="79" t="str">
        <f t="shared" si="103"/>
        <v>A-</v>
      </c>
      <c r="AK78" s="79" t="s">
        <v>13</v>
      </c>
      <c r="AL78" s="79" t="s">
        <v>62</v>
      </c>
      <c r="AM78" s="79" t="s">
        <v>63</v>
      </c>
      <c r="AN78" s="79" t="str">
        <f t="shared" si="104"/>
        <v>C</v>
      </c>
      <c r="AO78" s="79" t="str">
        <f t="shared" si="105"/>
        <v/>
      </c>
      <c r="AP78" s="79" t="str">
        <f t="shared" si="106"/>
        <v/>
      </c>
      <c r="AQ78" s="79" t="str">
        <f t="shared" si="107"/>
        <v>O</v>
      </c>
      <c r="AR78" s="79" t="str">
        <f t="shared" si="108"/>
        <v>O</v>
      </c>
      <c r="AS78" s="79" t="s">
        <v>2</v>
      </c>
      <c r="AT78" s="79" t="str">
        <f t="shared" si="109"/>
        <v>X</v>
      </c>
      <c r="AU78" s="79" t="str">
        <f t="shared" si="110"/>
        <v>O</v>
      </c>
      <c r="AV78" s="79" t="str">
        <f t="shared" si="111"/>
        <v/>
      </c>
    </row>
    <row r="79" spans="1:48" x14ac:dyDescent="0.3">
      <c r="A79" s="9" t="s">
        <v>1473</v>
      </c>
      <c r="B79" s="10" t="s">
        <v>1636</v>
      </c>
      <c r="C79" s="88">
        <v>803</v>
      </c>
      <c r="D79" s="86">
        <v>24.5</v>
      </c>
      <c r="E79" s="87">
        <v>7</v>
      </c>
      <c r="F79" s="86">
        <v>20</v>
      </c>
      <c r="G79" s="17">
        <v>6</v>
      </c>
      <c r="H79" s="88">
        <v>12</v>
      </c>
      <c r="I79" s="89"/>
      <c r="J79" s="89"/>
      <c r="K79" s="89"/>
      <c r="L79" s="89"/>
      <c r="M79" s="90">
        <f t="shared" si="89"/>
        <v>0</v>
      </c>
      <c r="N79" s="4" t="str">
        <f t="shared" si="90"/>
        <v/>
      </c>
      <c r="O79" s="91">
        <f t="shared" si="91"/>
        <v>0</v>
      </c>
      <c r="P79" s="91">
        <f t="shared" si="92"/>
        <v>0</v>
      </c>
      <c r="Q79" s="79">
        <v>1</v>
      </c>
      <c r="R79" s="79">
        <v>1</v>
      </c>
      <c r="S79" s="79" t="s">
        <v>72</v>
      </c>
      <c r="T79" s="5" t="s">
        <v>334</v>
      </c>
      <c r="U79" s="9"/>
      <c r="W79" s="86">
        <f t="shared" si="93"/>
        <v>24.5</v>
      </c>
      <c r="X79" s="87">
        <f t="shared" si="94"/>
        <v>7</v>
      </c>
      <c r="Y79" s="92">
        <f t="shared" si="95"/>
        <v>12</v>
      </c>
      <c r="Z79" s="90">
        <f t="shared" si="96"/>
        <v>0</v>
      </c>
      <c r="AA79" s="90">
        <f t="shared" si="97"/>
        <v>0</v>
      </c>
      <c r="AB79" s="90">
        <f t="shared" si="98"/>
        <v>0</v>
      </c>
      <c r="AC79" s="4" t="str">
        <f t="shared" si="99"/>
        <v/>
      </c>
      <c r="AD79" s="91">
        <f t="shared" si="100"/>
        <v>0</v>
      </c>
      <c r="AE79" s="79" t="str">
        <f t="shared" si="101"/>
        <v>계</v>
      </c>
      <c r="AF79" s="79" t="str">
        <f t="shared" si="102"/>
        <v>1/1</v>
      </c>
      <c r="AH79" s="20" t="str">
        <f t="shared" si="79"/>
        <v>미켈란쉐르빌</v>
      </c>
      <c r="AI79" s="87">
        <f t="shared" si="68"/>
        <v>7</v>
      </c>
      <c r="AJ79" s="79" t="str">
        <f t="shared" si="103"/>
        <v>A-</v>
      </c>
      <c r="AK79" s="79" t="s">
        <v>13</v>
      </c>
      <c r="AL79" s="79" t="s">
        <v>62</v>
      </c>
      <c r="AM79" s="79" t="s">
        <v>63</v>
      </c>
      <c r="AN79" s="79" t="str">
        <f t="shared" si="104"/>
        <v>C</v>
      </c>
      <c r="AO79" s="79" t="str">
        <f t="shared" si="105"/>
        <v/>
      </c>
      <c r="AP79" s="79" t="str">
        <f t="shared" si="106"/>
        <v/>
      </c>
      <c r="AQ79" s="79" t="str">
        <f t="shared" si="107"/>
        <v>O</v>
      </c>
      <c r="AR79" s="79" t="str">
        <f t="shared" si="108"/>
        <v>O</v>
      </c>
      <c r="AS79" s="79" t="s">
        <v>2</v>
      </c>
      <c r="AT79" s="79" t="str">
        <f t="shared" si="109"/>
        <v>X</v>
      </c>
      <c r="AU79" s="79" t="str">
        <f t="shared" si="110"/>
        <v>O</v>
      </c>
      <c r="AV79" s="79" t="str">
        <f t="shared" si="111"/>
        <v/>
      </c>
    </row>
    <row r="80" spans="1:48" x14ac:dyDescent="0.3">
      <c r="A80" s="9" t="s">
        <v>1473</v>
      </c>
      <c r="B80" s="10" t="s">
        <v>1636</v>
      </c>
      <c r="C80" s="88">
        <v>803</v>
      </c>
      <c r="D80" s="86">
        <v>25.9</v>
      </c>
      <c r="E80" s="87">
        <v>8</v>
      </c>
      <c r="F80" s="86">
        <v>21.1</v>
      </c>
      <c r="G80" s="17">
        <v>6</v>
      </c>
      <c r="H80" s="88">
        <v>6</v>
      </c>
      <c r="I80" s="89"/>
      <c r="J80" s="89"/>
      <c r="K80" s="89"/>
      <c r="L80" s="89"/>
      <c r="M80" s="90">
        <f t="shared" si="89"/>
        <v>0</v>
      </c>
      <c r="N80" s="4" t="str">
        <f t="shared" si="90"/>
        <v/>
      </c>
      <c r="O80" s="91">
        <f t="shared" si="91"/>
        <v>0</v>
      </c>
      <c r="P80" s="91">
        <f t="shared" si="92"/>
        <v>0</v>
      </c>
      <c r="Q80" s="79">
        <v>1</v>
      </c>
      <c r="R80" s="79">
        <v>1</v>
      </c>
      <c r="S80" s="79" t="s">
        <v>72</v>
      </c>
      <c r="T80" s="5" t="s">
        <v>335</v>
      </c>
      <c r="U80" s="9"/>
      <c r="W80" s="86">
        <f t="shared" si="93"/>
        <v>25.9</v>
      </c>
      <c r="X80" s="87">
        <f t="shared" si="94"/>
        <v>8</v>
      </c>
      <c r="Y80" s="92">
        <f t="shared" si="95"/>
        <v>6</v>
      </c>
      <c r="Z80" s="90">
        <f t="shared" si="96"/>
        <v>0</v>
      </c>
      <c r="AA80" s="90">
        <f t="shared" si="97"/>
        <v>0</v>
      </c>
      <c r="AB80" s="90">
        <f t="shared" si="98"/>
        <v>0</v>
      </c>
      <c r="AC80" s="4" t="str">
        <f t="shared" si="99"/>
        <v/>
      </c>
      <c r="AD80" s="91">
        <f t="shared" si="100"/>
        <v>0</v>
      </c>
      <c r="AE80" s="79" t="str">
        <f t="shared" si="101"/>
        <v>계</v>
      </c>
      <c r="AF80" s="79" t="str">
        <f t="shared" si="102"/>
        <v>1/1</v>
      </c>
      <c r="AH80" s="20" t="str">
        <f t="shared" si="79"/>
        <v>미켈란쉐르빌</v>
      </c>
      <c r="AI80" s="87">
        <f t="shared" si="68"/>
        <v>8</v>
      </c>
      <c r="AJ80" s="79" t="str">
        <f t="shared" si="103"/>
        <v>A-</v>
      </c>
      <c r="AK80" s="79" t="s">
        <v>13</v>
      </c>
      <c r="AL80" s="79" t="s">
        <v>62</v>
      </c>
      <c r="AM80" s="79" t="s">
        <v>63</v>
      </c>
      <c r="AN80" s="79" t="str">
        <f t="shared" si="104"/>
        <v>C</v>
      </c>
      <c r="AO80" s="79" t="str">
        <f t="shared" si="105"/>
        <v/>
      </c>
      <c r="AP80" s="79" t="str">
        <f t="shared" si="106"/>
        <v/>
      </c>
      <c r="AQ80" s="79" t="str">
        <f t="shared" si="107"/>
        <v>O</v>
      </c>
      <c r="AR80" s="79" t="str">
        <f t="shared" si="108"/>
        <v>O</v>
      </c>
      <c r="AS80" s="79" t="s">
        <v>2</v>
      </c>
      <c r="AT80" s="79" t="str">
        <f t="shared" si="109"/>
        <v>X</v>
      </c>
      <c r="AU80" s="79" t="str">
        <f t="shared" si="110"/>
        <v>O</v>
      </c>
      <c r="AV80" s="79" t="str">
        <f t="shared" si="111"/>
        <v/>
      </c>
    </row>
    <row r="81" spans="1:48" x14ac:dyDescent="0.3">
      <c r="A81" s="9" t="s">
        <v>1473</v>
      </c>
      <c r="B81" s="10" t="s">
        <v>1636</v>
      </c>
      <c r="C81" s="88">
        <v>803</v>
      </c>
      <c r="D81" s="86">
        <v>26.2</v>
      </c>
      <c r="E81" s="87">
        <v>8</v>
      </c>
      <c r="F81" s="86">
        <v>21.3</v>
      </c>
      <c r="G81" s="17">
        <v>6</v>
      </c>
      <c r="H81" s="88">
        <v>6</v>
      </c>
      <c r="I81" s="89"/>
      <c r="J81" s="89"/>
      <c r="K81" s="89"/>
      <c r="L81" s="89"/>
      <c r="M81" s="90">
        <f t="shared" si="89"/>
        <v>0</v>
      </c>
      <c r="N81" s="4" t="str">
        <f t="shared" si="90"/>
        <v/>
      </c>
      <c r="O81" s="91">
        <f t="shared" si="91"/>
        <v>0</v>
      </c>
      <c r="P81" s="91">
        <f t="shared" si="92"/>
        <v>0</v>
      </c>
      <c r="Q81" s="79">
        <v>1</v>
      </c>
      <c r="R81" s="79">
        <v>1</v>
      </c>
      <c r="S81" s="79" t="s">
        <v>72</v>
      </c>
      <c r="T81" s="5" t="s">
        <v>336</v>
      </c>
      <c r="U81" s="9"/>
      <c r="W81" s="86">
        <f t="shared" si="93"/>
        <v>26.2</v>
      </c>
      <c r="X81" s="87">
        <f t="shared" si="94"/>
        <v>8</v>
      </c>
      <c r="Y81" s="92">
        <f t="shared" si="95"/>
        <v>6</v>
      </c>
      <c r="Z81" s="90">
        <f t="shared" si="96"/>
        <v>0</v>
      </c>
      <c r="AA81" s="90">
        <f t="shared" si="97"/>
        <v>0</v>
      </c>
      <c r="AB81" s="90">
        <f t="shared" si="98"/>
        <v>0</v>
      </c>
      <c r="AC81" s="4" t="str">
        <f t="shared" si="99"/>
        <v/>
      </c>
      <c r="AD81" s="91">
        <f t="shared" si="100"/>
        <v>0</v>
      </c>
      <c r="AE81" s="79" t="str">
        <f t="shared" si="101"/>
        <v>계</v>
      </c>
      <c r="AF81" s="79" t="str">
        <f t="shared" si="102"/>
        <v>1/1</v>
      </c>
      <c r="AH81" s="20" t="str">
        <f t="shared" si="79"/>
        <v>미켈란쉐르빌</v>
      </c>
      <c r="AI81" s="87">
        <f t="shared" si="68"/>
        <v>8</v>
      </c>
      <c r="AJ81" s="79" t="str">
        <f t="shared" si="103"/>
        <v>A-</v>
      </c>
      <c r="AK81" s="79" t="s">
        <v>13</v>
      </c>
      <c r="AL81" s="79" t="s">
        <v>62</v>
      </c>
      <c r="AM81" s="79" t="s">
        <v>63</v>
      </c>
      <c r="AN81" s="79" t="str">
        <f t="shared" si="104"/>
        <v>C</v>
      </c>
      <c r="AO81" s="79" t="str">
        <f t="shared" si="105"/>
        <v/>
      </c>
      <c r="AP81" s="79" t="str">
        <f t="shared" si="106"/>
        <v/>
      </c>
      <c r="AQ81" s="79" t="str">
        <f t="shared" si="107"/>
        <v>O</v>
      </c>
      <c r="AR81" s="79" t="str">
        <f t="shared" si="108"/>
        <v>O</v>
      </c>
      <c r="AS81" s="79" t="s">
        <v>2</v>
      </c>
      <c r="AT81" s="79" t="str">
        <f t="shared" si="109"/>
        <v>X</v>
      </c>
      <c r="AU81" s="79" t="str">
        <f t="shared" si="110"/>
        <v>O</v>
      </c>
      <c r="AV81" s="79" t="str">
        <f t="shared" si="111"/>
        <v/>
      </c>
    </row>
    <row r="82" spans="1:48" x14ac:dyDescent="0.3">
      <c r="A82" s="9" t="s">
        <v>1473</v>
      </c>
      <c r="B82" s="10" t="s">
        <v>1636</v>
      </c>
      <c r="C82" s="88">
        <v>803</v>
      </c>
      <c r="D82" s="86">
        <v>28.9</v>
      </c>
      <c r="E82" s="87">
        <v>9</v>
      </c>
      <c r="F82" s="86">
        <v>23.5</v>
      </c>
      <c r="G82" s="17">
        <v>7</v>
      </c>
      <c r="H82" s="88">
        <v>6</v>
      </c>
      <c r="I82" s="89"/>
      <c r="J82" s="89"/>
      <c r="K82" s="89"/>
      <c r="L82" s="89"/>
      <c r="M82" s="90">
        <f t="shared" si="89"/>
        <v>0</v>
      </c>
      <c r="N82" s="4" t="str">
        <f t="shared" si="90"/>
        <v/>
      </c>
      <c r="O82" s="91">
        <f t="shared" si="91"/>
        <v>0</v>
      </c>
      <c r="P82" s="91">
        <f t="shared" si="92"/>
        <v>0</v>
      </c>
      <c r="Q82" s="79">
        <v>1</v>
      </c>
      <c r="R82" s="79">
        <v>1</v>
      </c>
      <c r="S82" s="79" t="s">
        <v>72</v>
      </c>
      <c r="T82" s="5">
        <v>28</v>
      </c>
      <c r="U82" s="9"/>
      <c r="W82" s="86">
        <f t="shared" si="93"/>
        <v>28.9</v>
      </c>
      <c r="X82" s="87">
        <f t="shared" si="94"/>
        <v>9</v>
      </c>
      <c r="Y82" s="92">
        <f t="shared" si="95"/>
        <v>6</v>
      </c>
      <c r="Z82" s="90">
        <f t="shared" si="96"/>
        <v>0</v>
      </c>
      <c r="AA82" s="90">
        <f t="shared" si="97"/>
        <v>0</v>
      </c>
      <c r="AB82" s="90">
        <f t="shared" si="98"/>
        <v>0</v>
      </c>
      <c r="AC82" s="4" t="str">
        <f t="shared" si="99"/>
        <v/>
      </c>
      <c r="AD82" s="91">
        <f t="shared" si="100"/>
        <v>0</v>
      </c>
      <c r="AE82" s="79" t="str">
        <f t="shared" si="101"/>
        <v>계</v>
      </c>
      <c r="AF82" s="79" t="str">
        <f t="shared" si="102"/>
        <v>1/1</v>
      </c>
      <c r="AH82" s="20" t="str">
        <f t="shared" si="79"/>
        <v>미켈란쉐르빌</v>
      </c>
      <c r="AI82" s="87">
        <f t="shared" si="68"/>
        <v>9</v>
      </c>
      <c r="AJ82" s="79" t="str">
        <f t="shared" si="103"/>
        <v>A-</v>
      </c>
      <c r="AK82" s="79" t="s">
        <v>13</v>
      </c>
      <c r="AL82" s="79" t="s">
        <v>62</v>
      </c>
      <c r="AM82" s="79" t="s">
        <v>63</v>
      </c>
      <c r="AN82" s="79" t="str">
        <f t="shared" si="104"/>
        <v>C</v>
      </c>
      <c r="AO82" s="79" t="str">
        <f t="shared" si="105"/>
        <v/>
      </c>
      <c r="AP82" s="79" t="str">
        <f t="shared" si="106"/>
        <v/>
      </c>
      <c r="AQ82" s="79" t="str">
        <f t="shared" si="107"/>
        <v>O</v>
      </c>
      <c r="AR82" s="79" t="str">
        <f t="shared" si="108"/>
        <v>O</v>
      </c>
      <c r="AS82" s="79" t="s">
        <v>2</v>
      </c>
      <c r="AT82" s="79" t="str">
        <f t="shared" si="109"/>
        <v>X</v>
      </c>
      <c r="AU82" s="79" t="str">
        <f t="shared" si="110"/>
        <v>O</v>
      </c>
      <c r="AV82" s="79" t="str">
        <f t="shared" si="111"/>
        <v/>
      </c>
    </row>
    <row r="83" spans="1:48" x14ac:dyDescent="0.3">
      <c r="A83" s="9" t="s">
        <v>1473</v>
      </c>
      <c r="B83" s="10" t="s">
        <v>1636</v>
      </c>
      <c r="C83" s="88">
        <v>803</v>
      </c>
      <c r="D83" s="86">
        <v>35.6</v>
      </c>
      <c r="E83" s="87">
        <v>11</v>
      </c>
      <c r="F83" s="86">
        <v>29</v>
      </c>
      <c r="G83" s="17">
        <v>9</v>
      </c>
      <c r="H83" s="88">
        <v>6</v>
      </c>
      <c r="I83" s="89"/>
      <c r="J83" s="89"/>
      <c r="K83" s="89"/>
      <c r="L83" s="89"/>
      <c r="M83" s="90">
        <f t="shared" si="89"/>
        <v>0</v>
      </c>
      <c r="N83" s="4" t="str">
        <f t="shared" si="90"/>
        <v/>
      </c>
      <c r="O83" s="91">
        <f t="shared" si="91"/>
        <v>0</v>
      </c>
      <c r="P83" s="91">
        <f t="shared" si="92"/>
        <v>0</v>
      </c>
      <c r="Q83" s="79">
        <v>1</v>
      </c>
      <c r="R83" s="79">
        <v>1</v>
      </c>
      <c r="S83" s="79" t="s">
        <v>72</v>
      </c>
      <c r="T83" s="5" t="s">
        <v>337</v>
      </c>
      <c r="U83" s="9"/>
      <c r="W83" s="86">
        <f t="shared" si="93"/>
        <v>35.6</v>
      </c>
      <c r="X83" s="87">
        <f t="shared" si="94"/>
        <v>11</v>
      </c>
      <c r="Y83" s="92">
        <f t="shared" si="95"/>
        <v>6</v>
      </c>
      <c r="Z83" s="90">
        <f t="shared" si="96"/>
        <v>0</v>
      </c>
      <c r="AA83" s="90">
        <f t="shared" si="97"/>
        <v>0</v>
      </c>
      <c r="AB83" s="90">
        <f t="shared" si="98"/>
        <v>0</v>
      </c>
      <c r="AC83" s="4" t="str">
        <f t="shared" si="99"/>
        <v/>
      </c>
      <c r="AD83" s="91">
        <f t="shared" si="100"/>
        <v>0</v>
      </c>
      <c r="AE83" s="79" t="str">
        <f t="shared" si="101"/>
        <v>계</v>
      </c>
      <c r="AF83" s="79" t="str">
        <f t="shared" si="102"/>
        <v>1/1</v>
      </c>
      <c r="AH83" s="20" t="str">
        <f t="shared" si="79"/>
        <v>미켈란쉐르빌</v>
      </c>
      <c r="AI83" s="87">
        <f t="shared" si="68"/>
        <v>11</v>
      </c>
      <c r="AJ83" s="79" t="str">
        <f t="shared" si="103"/>
        <v>A-</v>
      </c>
      <c r="AK83" s="79" t="s">
        <v>13</v>
      </c>
      <c r="AL83" s="79" t="s">
        <v>62</v>
      </c>
      <c r="AM83" s="79" t="s">
        <v>63</v>
      </c>
      <c r="AN83" s="79" t="str">
        <f t="shared" si="104"/>
        <v>C</v>
      </c>
      <c r="AO83" s="79" t="str">
        <f t="shared" si="105"/>
        <v/>
      </c>
      <c r="AP83" s="79" t="str">
        <f t="shared" si="106"/>
        <v/>
      </c>
      <c r="AQ83" s="79" t="str">
        <f t="shared" si="107"/>
        <v>O</v>
      </c>
      <c r="AR83" s="79" t="str">
        <f t="shared" si="108"/>
        <v>O</v>
      </c>
      <c r="AS83" s="79" t="s">
        <v>2</v>
      </c>
      <c r="AT83" s="79" t="str">
        <f t="shared" si="109"/>
        <v>X</v>
      </c>
      <c r="AU83" s="79" t="str">
        <f t="shared" si="110"/>
        <v>O</v>
      </c>
      <c r="AV83" s="79" t="str">
        <f t="shared" si="111"/>
        <v/>
      </c>
    </row>
    <row r="84" spans="1:48" x14ac:dyDescent="0.3">
      <c r="A84" s="9" t="s">
        <v>1473</v>
      </c>
      <c r="B84" s="10" t="s">
        <v>1636</v>
      </c>
      <c r="C84" s="88">
        <v>803</v>
      </c>
      <c r="D84" s="86">
        <v>37.9</v>
      </c>
      <c r="E84" s="87">
        <v>11</v>
      </c>
      <c r="F84" s="86">
        <v>30.8</v>
      </c>
      <c r="G84" s="17">
        <v>9</v>
      </c>
      <c r="H84" s="88">
        <v>3</v>
      </c>
      <c r="I84" s="89"/>
      <c r="J84" s="89"/>
      <c r="K84" s="89"/>
      <c r="L84" s="89"/>
      <c r="M84" s="90">
        <f t="shared" si="89"/>
        <v>0</v>
      </c>
      <c r="N84" s="4" t="str">
        <f t="shared" si="90"/>
        <v/>
      </c>
      <c r="O84" s="91">
        <f t="shared" si="91"/>
        <v>0</v>
      </c>
      <c r="P84" s="91">
        <f t="shared" si="92"/>
        <v>0</v>
      </c>
      <c r="Q84" s="79">
        <v>1</v>
      </c>
      <c r="R84" s="79">
        <v>1</v>
      </c>
      <c r="S84" s="79" t="s">
        <v>72</v>
      </c>
      <c r="T84" s="5" t="s">
        <v>338</v>
      </c>
      <c r="U84" s="9"/>
      <c r="W84" s="86">
        <f t="shared" si="93"/>
        <v>37.9</v>
      </c>
      <c r="X84" s="87">
        <f t="shared" si="94"/>
        <v>11</v>
      </c>
      <c r="Y84" s="92">
        <f t="shared" si="95"/>
        <v>3</v>
      </c>
      <c r="Z84" s="90">
        <f t="shared" si="96"/>
        <v>0</v>
      </c>
      <c r="AA84" s="90">
        <f t="shared" si="97"/>
        <v>0</v>
      </c>
      <c r="AB84" s="90">
        <f t="shared" si="98"/>
        <v>0</v>
      </c>
      <c r="AC84" s="4" t="str">
        <f t="shared" si="99"/>
        <v/>
      </c>
      <c r="AD84" s="91">
        <f t="shared" si="100"/>
        <v>0</v>
      </c>
      <c r="AE84" s="79" t="str">
        <f t="shared" si="101"/>
        <v>계</v>
      </c>
      <c r="AF84" s="79" t="str">
        <f t="shared" si="102"/>
        <v>1/1</v>
      </c>
      <c r="AH84" s="20" t="str">
        <f t="shared" si="79"/>
        <v>미켈란쉐르빌</v>
      </c>
      <c r="AI84" s="87">
        <f t="shared" si="68"/>
        <v>11</v>
      </c>
      <c r="AJ84" s="79" t="str">
        <f t="shared" si="103"/>
        <v>A-</v>
      </c>
      <c r="AK84" s="79" t="s">
        <v>13</v>
      </c>
      <c r="AL84" s="79" t="s">
        <v>62</v>
      </c>
      <c r="AM84" s="79" t="s">
        <v>63</v>
      </c>
      <c r="AN84" s="79" t="str">
        <f t="shared" si="104"/>
        <v>C</v>
      </c>
      <c r="AO84" s="79" t="str">
        <f t="shared" si="105"/>
        <v/>
      </c>
      <c r="AP84" s="79" t="str">
        <f t="shared" si="106"/>
        <v/>
      </c>
      <c r="AQ84" s="79" t="str">
        <f t="shared" si="107"/>
        <v>O</v>
      </c>
      <c r="AR84" s="79" t="str">
        <f t="shared" si="108"/>
        <v>O</v>
      </c>
      <c r="AS84" s="79" t="s">
        <v>2</v>
      </c>
      <c r="AT84" s="79" t="str">
        <f t="shared" si="109"/>
        <v>X</v>
      </c>
      <c r="AU84" s="79" t="str">
        <f t="shared" si="110"/>
        <v>O</v>
      </c>
      <c r="AV84" s="79" t="str">
        <f t="shared" si="111"/>
        <v/>
      </c>
    </row>
    <row r="85" spans="1:48" x14ac:dyDescent="0.3">
      <c r="A85" s="9" t="s">
        <v>1473</v>
      </c>
      <c r="B85" s="10" t="s">
        <v>1636</v>
      </c>
      <c r="C85" s="88">
        <v>803</v>
      </c>
      <c r="D85" s="86">
        <v>41.2</v>
      </c>
      <c r="E85" s="87">
        <v>12</v>
      </c>
      <c r="F85" s="86">
        <v>33.5</v>
      </c>
      <c r="G85" s="17">
        <v>10</v>
      </c>
      <c r="H85" s="88">
        <v>6</v>
      </c>
      <c r="I85" s="89"/>
      <c r="J85" s="89"/>
      <c r="K85" s="89"/>
      <c r="L85" s="89"/>
      <c r="M85" s="90">
        <f t="shared" si="89"/>
        <v>0</v>
      </c>
      <c r="N85" s="4" t="str">
        <f t="shared" si="90"/>
        <v/>
      </c>
      <c r="O85" s="91">
        <f t="shared" si="91"/>
        <v>0</v>
      </c>
      <c r="P85" s="91">
        <f t="shared" si="92"/>
        <v>0</v>
      </c>
      <c r="Q85" s="79">
        <v>1</v>
      </c>
      <c r="R85" s="79">
        <v>1</v>
      </c>
      <c r="S85" s="79" t="s">
        <v>72</v>
      </c>
      <c r="T85" s="5">
        <v>41</v>
      </c>
      <c r="U85" s="9"/>
      <c r="W85" s="86">
        <f t="shared" si="93"/>
        <v>41.2</v>
      </c>
      <c r="X85" s="87">
        <f t="shared" si="94"/>
        <v>12</v>
      </c>
      <c r="Y85" s="92">
        <f t="shared" si="95"/>
        <v>6</v>
      </c>
      <c r="Z85" s="90">
        <f t="shared" si="96"/>
        <v>0</v>
      </c>
      <c r="AA85" s="90">
        <f t="shared" si="97"/>
        <v>0</v>
      </c>
      <c r="AB85" s="90">
        <f t="shared" si="98"/>
        <v>0</v>
      </c>
      <c r="AC85" s="4" t="str">
        <f t="shared" si="99"/>
        <v/>
      </c>
      <c r="AD85" s="91">
        <f t="shared" si="100"/>
        <v>0</v>
      </c>
      <c r="AE85" s="79" t="str">
        <f t="shared" si="101"/>
        <v>계</v>
      </c>
      <c r="AF85" s="79" t="str">
        <f t="shared" si="102"/>
        <v>1/1</v>
      </c>
      <c r="AH85" s="20" t="str">
        <f t="shared" si="79"/>
        <v>미켈란쉐르빌</v>
      </c>
      <c r="AI85" s="87">
        <f t="shared" si="68"/>
        <v>12</v>
      </c>
      <c r="AJ85" s="79" t="str">
        <f t="shared" si="103"/>
        <v>A-</v>
      </c>
      <c r="AK85" s="79" t="s">
        <v>13</v>
      </c>
      <c r="AL85" s="79" t="s">
        <v>62</v>
      </c>
      <c r="AM85" s="79" t="s">
        <v>63</v>
      </c>
      <c r="AN85" s="79" t="str">
        <f t="shared" si="104"/>
        <v>C</v>
      </c>
      <c r="AO85" s="79" t="str">
        <f t="shared" si="105"/>
        <v/>
      </c>
      <c r="AP85" s="79" t="str">
        <f t="shared" si="106"/>
        <v/>
      </c>
      <c r="AQ85" s="79" t="str">
        <f t="shared" si="107"/>
        <v>O</v>
      </c>
      <c r="AR85" s="79" t="str">
        <f t="shared" si="108"/>
        <v>O</v>
      </c>
      <c r="AS85" s="79" t="s">
        <v>2</v>
      </c>
      <c r="AT85" s="79" t="str">
        <f t="shared" si="109"/>
        <v>X</v>
      </c>
      <c r="AU85" s="79" t="str">
        <f t="shared" si="110"/>
        <v>O</v>
      </c>
      <c r="AV85" s="79" t="str">
        <f t="shared" si="111"/>
        <v/>
      </c>
    </row>
    <row r="86" spans="1:48" x14ac:dyDescent="0.3">
      <c r="A86" s="9" t="s">
        <v>1473</v>
      </c>
      <c r="B86" s="10" t="s">
        <v>1636</v>
      </c>
      <c r="C86" s="88">
        <v>803</v>
      </c>
      <c r="D86" s="86">
        <v>43.4</v>
      </c>
      <c r="E86" s="87">
        <v>13</v>
      </c>
      <c r="F86" s="86">
        <v>35.200000000000003</v>
      </c>
      <c r="G86" s="17">
        <v>11</v>
      </c>
      <c r="H86" s="88">
        <v>3</v>
      </c>
      <c r="I86" s="89"/>
      <c r="J86" s="89"/>
      <c r="K86" s="89"/>
      <c r="L86" s="89"/>
      <c r="M86" s="90">
        <f t="shared" si="89"/>
        <v>0</v>
      </c>
      <c r="N86" s="4" t="str">
        <f t="shared" si="90"/>
        <v/>
      </c>
      <c r="O86" s="91">
        <f t="shared" si="91"/>
        <v>0</v>
      </c>
      <c r="P86" s="91">
        <f t="shared" si="92"/>
        <v>0</v>
      </c>
      <c r="Q86" s="79">
        <v>1</v>
      </c>
      <c r="R86" s="79">
        <v>1</v>
      </c>
      <c r="S86" s="79" t="s">
        <v>72</v>
      </c>
      <c r="T86" s="5" t="s">
        <v>339</v>
      </c>
      <c r="U86" s="9"/>
      <c r="W86" s="86">
        <f t="shared" si="93"/>
        <v>43.4</v>
      </c>
      <c r="X86" s="87">
        <f t="shared" si="94"/>
        <v>13</v>
      </c>
      <c r="Y86" s="92">
        <f t="shared" si="95"/>
        <v>3</v>
      </c>
      <c r="Z86" s="90">
        <f t="shared" si="96"/>
        <v>0</v>
      </c>
      <c r="AA86" s="90">
        <f t="shared" si="97"/>
        <v>0</v>
      </c>
      <c r="AB86" s="90">
        <f t="shared" si="98"/>
        <v>0</v>
      </c>
      <c r="AC86" s="4" t="str">
        <f t="shared" si="99"/>
        <v/>
      </c>
      <c r="AD86" s="91">
        <f t="shared" si="100"/>
        <v>0</v>
      </c>
      <c r="AE86" s="79" t="str">
        <f t="shared" si="101"/>
        <v>계</v>
      </c>
      <c r="AF86" s="79" t="str">
        <f t="shared" si="102"/>
        <v>1/1</v>
      </c>
      <c r="AH86" s="20" t="str">
        <f t="shared" si="79"/>
        <v>미켈란쉐르빌</v>
      </c>
      <c r="AI86" s="87">
        <f t="shared" si="68"/>
        <v>13</v>
      </c>
      <c r="AJ86" s="79" t="str">
        <f t="shared" si="103"/>
        <v>A-</v>
      </c>
      <c r="AK86" s="79" t="s">
        <v>13</v>
      </c>
      <c r="AL86" s="79" t="s">
        <v>62</v>
      </c>
      <c r="AM86" s="79" t="s">
        <v>63</v>
      </c>
      <c r="AN86" s="79" t="str">
        <f t="shared" si="104"/>
        <v>C</v>
      </c>
      <c r="AO86" s="79" t="str">
        <f t="shared" si="105"/>
        <v/>
      </c>
      <c r="AP86" s="79" t="str">
        <f t="shared" si="106"/>
        <v/>
      </c>
      <c r="AQ86" s="79" t="str">
        <f t="shared" si="107"/>
        <v>O</v>
      </c>
      <c r="AR86" s="79" t="str">
        <f t="shared" si="108"/>
        <v>O</v>
      </c>
      <c r="AS86" s="79" t="s">
        <v>2</v>
      </c>
      <c r="AT86" s="79" t="str">
        <f t="shared" si="109"/>
        <v>X</v>
      </c>
      <c r="AU86" s="79" t="str">
        <f t="shared" si="110"/>
        <v>O</v>
      </c>
      <c r="AV86" s="79" t="str">
        <f t="shared" si="111"/>
        <v/>
      </c>
    </row>
    <row r="87" spans="1:48" x14ac:dyDescent="0.3">
      <c r="A87" s="9" t="s">
        <v>1473</v>
      </c>
      <c r="B87" s="10" t="s">
        <v>1636</v>
      </c>
      <c r="C87" s="88">
        <v>803</v>
      </c>
      <c r="D87" s="86">
        <v>44.6</v>
      </c>
      <c r="E87" s="87">
        <v>13</v>
      </c>
      <c r="F87" s="86">
        <v>36.299999999999997</v>
      </c>
      <c r="G87" s="17">
        <v>11</v>
      </c>
      <c r="H87" s="88">
        <v>3</v>
      </c>
      <c r="I87" s="89"/>
      <c r="J87" s="89"/>
      <c r="K87" s="89"/>
      <c r="L87" s="89"/>
      <c r="M87" s="90">
        <f t="shared" si="89"/>
        <v>0</v>
      </c>
      <c r="N87" s="4" t="str">
        <f t="shared" si="90"/>
        <v/>
      </c>
      <c r="O87" s="91">
        <f t="shared" si="91"/>
        <v>0</v>
      </c>
      <c r="P87" s="91">
        <f t="shared" si="92"/>
        <v>0</v>
      </c>
      <c r="Q87" s="79">
        <v>1</v>
      </c>
      <c r="R87" s="79">
        <v>1</v>
      </c>
      <c r="S87" s="79" t="s">
        <v>72</v>
      </c>
      <c r="T87" s="5" t="s">
        <v>340</v>
      </c>
      <c r="U87" s="9"/>
      <c r="W87" s="86">
        <f t="shared" si="93"/>
        <v>44.6</v>
      </c>
      <c r="X87" s="87">
        <f t="shared" si="94"/>
        <v>13</v>
      </c>
      <c r="Y87" s="92">
        <f t="shared" si="95"/>
        <v>3</v>
      </c>
      <c r="Z87" s="90">
        <f t="shared" si="96"/>
        <v>0</v>
      </c>
      <c r="AA87" s="90">
        <f t="shared" si="97"/>
        <v>0</v>
      </c>
      <c r="AB87" s="90">
        <f t="shared" si="98"/>
        <v>0</v>
      </c>
      <c r="AC87" s="4" t="str">
        <f t="shared" si="99"/>
        <v/>
      </c>
      <c r="AD87" s="91">
        <f t="shared" si="100"/>
        <v>0</v>
      </c>
      <c r="AE87" s="79" t="str">
        <f t="shared" si="101"/>
        <v>계</v>
      </c>
      <c r="AF87" s="79" t="str">
        <f t="shared" si="102"/>
        <v>1/1</v>
      </c>
      <c r="AH87" s="20" t="str">
        <f t="shared" si="79"/>
        <v>미켈란쉐르빌</v>
      </c>
      <c r="AI87" s="87">
        <f t="shared" si="68"/>
        <v>13</v>
      </c>
      <c r="AJ87" s="79" t="str">
        <f t="shared" si="103"/>
        <v>A-</v>
      </c>
      <c r="AK87" s="79" t="s">
        <v>13</v>
      </c>
      <c r="AL87" s="79" t="s">
        <v>62</v>
      </c>
      <c r="AM87" s="79" t="s">
        <v>63</v>
      </c>
      <c r="AN87" s="79" t="str">
        <f t="shared" si="104"/>
        <v>C</v>
      </c>
      <c r="AO87" s="79" t="str">
        <f t="shared" si="105"/>
        <v/>
      </c>
      <c r="AP87" s="79" t="str">
        <f t="shared" si="106"/>
        <v/>
      </c>
      <c r="AQ87" s="79" t="str">
        <f t="shared" si="107"/>
        <v>O</v>
      </c>
      <c r="AR87" s="79" t="str">
        <f t="shared" si="108"/>
        <v>O</v>
      </c>
      <c r="AS87" s="79" t="s">
        <v>2</v>
      </c>
      <c r="AT87" s="79" t="str">
        <f t="shared" si="109"/>
        <v>X</v>
      </c>
      <c r="AU87" s="79" t="str">
        <f t="shared" si="110"/>
        <v>O</v>
      </c>
      <c r="AV87" s="79" t="str">
        <f t="shared" si="111"/>
        <v/>
      </c>
    </row>
    <row r="88" spans="1:48" x14ac:dyDescent="0.3">
      <c r="A88" s="9" t="s">
        <v>1473</v>
      </c>
      <c r="B88" s="10" t="s">
        <v>1636</v>
      </c>
      <c r="C88" s="88">
        <v>803</v>
      </c>
      <c r="D88" s="86">
        <v>46.6</v>
      </c>
      <c r="E88" s="87">
        <v>14</v>
      </c>
      <c r="F88" s="86">
        <v>37.9</v>
      </c>
      <c r="G88" s="17">
        <v>11</v>
      </c>
      <c r="H88" s="88">
        <v>3</v>
      </c>
      <c r="I88" s="89"/>
      <c r="J88" s="89"/>
      <c r="K88" s="89"/>
      <c r="L88" s="89"/>
      <c r="M88" s="90">
        <f t="shared" si="89"/>
        <v>0</v>
      </c>
      <c r="N88" s="4" t="str">
        <f t="shared" si="90"/>
        <v/>
      </c>
      <c r="O88" s="91">
        <f t="shared" si="91"/>
        <v>0</v>
      </c>
      <c r="P88" s="91">
        <f t="shared" si="92"/>
        <v>0</v>
      </c>
      <c r="Q88" s="79">
        <v>1</v>
      </c>
      <c r="R88" s="79">
        <v>1</v>
      </c>
      <c r="S88" s="79" t="s">
        <v>72</v>
      </c>
      <c r="T88" s="5" t="s">
        <v>341</v>
      </c>
      <c r="U88" s="9"/>
      <c r="W88" s="86">
        <f t="shared" si="93"/>
        <v>46.6</v>
      </c>
      <c r="X88" s="87">
        <f t="shared" si="94"/>
        <v>14</v>
      </c>
      <c r="Y88" s="92">
        <f t="shared" si="95"/>
        <v>3</v>
      </c>
      <c r="Z88" s="90">
        <f t="shared" si="96"/>
        <v>0</v>
      </c>
      <c r="AA88" s="90">
        <f t="shared" si="97"/>
        <v>0</v>
      </c>
      <c r="AB88" s="90">
        <f t="shared" si="98"/>
        <v>0</v>
      </c>
      <c r="AC88" s="4" t="str">
        <f t="shared" si="99"/>
        <v/>
      </c>
      <c r="AD88" s="91">
        <f t="shared" si="100"/>
        <v>0</v>
      </c>
      <c r="AE88" s="79" t="str">
        <f t="shared" si="101"/>
        <v>계</v>
      </c>
      <c r="AF88" s="79" t="str">
        <f t="shared" si="102"/>
        <v>1/1</v>
      </c>
      <c r="AH88" s="20" t="str">
        <f t="shared" si="79"/>
        <v>미켈란쉐르빌</v>
      </c>
      <c r="AI88" s="87">
        <f t="shared" si="68"/>
        <v>14</v>
      </c>
      <c r="AJ88" s="79" t="str">
        <f t="shared" si="103"/>
        <v>A-</v>
      </c>
      <c r="AK88" s="79" t="s">
        <v>13</v>
      </c>
      <c r="AL88" s="79" t="s">
        <v>62</v>
      </c>
      <c r="AM88" s="79" t="s">
        <v>63</v>
      </c>
      <c r="AN88" s="79" t="str">
        <f t="shared" si="104"/>
        <v>C</v>
      </c>
      <c r="AO88" s="79" t="str">
        <f t="shared" si="105"/>
        <v/>
      </c>
      <c r="AP88" s="79" t="str">
        <f t="shared" si="106"/>
        <v/>
      </c>
      <c r="AQ88" s="79" t="str">
        <f t="shared" si="107"/>
        <v>O</v>
      </c>
      <c r="AR88" s="79" t="str">
        <f t="shared" si="108"/>
        <v>O</v>
      </c>
      <c r="AS88" s="79" t="s">
        <v>2</v>
      </c>
      <c r="AT88" s="79" t="str">
        <f t="shared" si="109"/>
        <v>X</v>
      </c>
      <c r="AU88" s="79" t="str">
        <f t="shared" si="110"/>
        <v>O</v>
      </c>
      <c r="AV88" s="79" t="str">
        <f t="shared" si="111"/>
        <v/>
      </c>
    </row>
    <row r="89" spans="1:48" x14ac:dyDescent="0.3">
      <c r="A89" s="9" t="s">
        <v>1473</v>
      </c>
      <c r="B89" s="10" t="s">
        <v>1636</v>
      </c>
      <c r="C89" s="88">
        <v>803</v>
      </c>
      <c r="D89" s="86">
        <v>46.7</v>
      </c>
      <c r="E89" s="87">
        <v>14</v>
      </c>
      <c r="F89" s="86">
        <v>38</v>
      </c>
      <c r="G89" s="17">
        <v>11</v>
      </c>
      <c r="H89" s="88">
        <v>3</v>
      </c>
      <c r="I89" s="89"/>
      <c r="J89" s="89"/>
      <c r="K89" s="89"/>
      <c r="L89" s="89"/>
      <c r="M89" s="90">
        <f t="shared" si="89"/>
        <v>0</v>
      </c>
      <c r="N89" s="4" t="str">
        <f t="shared" si="90"/>
        <v/>
      </c>
      <c r="O89" s="91">
        <f t="shared" si="91"/>
        <v>0</v>
      </c>
      <c r="P89" s="91">
        <f t="shared" si="92"/>
        <v>0</v>
      </c>
      <c r="Q89" s="79">
        <v>1</v>
      </c>
      <c r="R89" s="79">
        <v>1</v>
      </c>
      <c r="S89" s="79" t="s">
        <v>72</v>
      </c>
      <c r="T89" s="5" t="s">
        <v>342</v>
      </c>
      <c r="U89" s="9"/>
      <c r="W89" s="86">
        <f t="shared" si="93"/>
        <v>46.7</v>
      </c>
      <c r="X89" s="87">
        <f t="shared" si="94"/>
        <v>14</v>
      </c>
      <c r="Y89" s="92">
        <f t="shared" si="95"/>
        <v>3</v>
      </c>
      <c r="Z89" s="90">
        <f t="shared" si="96"/>
        <v>0</v>
      </c>
      <c r="AA89" s="90">
        <f t="shared" si="97"/>
        <v>0</v>
      </c>
      <c r="AB89" s="90">
        <f t="shared" si="98"/>
        <v>0</v>
      </c>
      <c r="AC89" s="4" t="str">
        <f t="shared" si="99"/>
        <v/>
      </c>
      <c r="AD89" s="91">
        <f t="shared" si="100"/>
        <v>0</v>
      </c>
      <c r="AE89" s="79" t="str">
        <f t="shared" si="101"/>
        <v>계</v>
      </c>
      <c r="AF89" s="79" t="str">
        <f t="shared" si="102"/>
        <v>1/1</v>
      </c>
      <c r="AH89" s="20" t="str">
        <f t="shared" si="79"/>
        <v>미켈란쉐르빌</v>
      </c>
      <c r="AI89" s="87">
        <f t="shared" si="68"/>
        <v>14</v>
      </c>
      <c r="AJ89" s="79" t="str">
        <f t="shared" si="103"/>
        <v>A-</v>
      </c>
      <c r="AK89" s="79" t="s">
        <v>13</v>
      </c>
      <c r="AL89" s="79" t="s">
        <v>62</v>
      </c>
      <c r="AM89" s="79" t="s">
        <v>63</v>
      </c>
      <c r="AN89" s="79" t="str">
        <f t="shared" si="104"/>
        <v>C</v>
      </c>
      <c r="AO89" s="79" t="str">
        <f t="shared" si="105"/>
        <v/>
      </c>
      <c r="AP89" s="79" t="str">
        <f t="shared" si="106"/>
        <v/>
      </c>
      <c r="AQ89" s="79" t="str">
        <f t="shared" si="107"/>
        <v>O</v>
      </c>
      <c r="AR89" s="79" t="str">
        <f t="shared" si="108"/>
        <v>O</v>
      </c>
      <c r="AS89" s="79" t="s">
        <v>2</v>
      </c>
      <c r="AT89" s="79" t="str">
        <f t="shared" si="109"/>
        <v>X</v>
      </c>
      <c r="AU89" s="79" t="str">
        <f t="shared" si="110"/>
        <v>O</v>
      </c>
      <c r="AV89" s="79" t="str">
        <f t="shared" si="111"/>
        <v/>
      </c>
    </row>
    <row r="90" spans="1:48" x14ac:dyDescent="0.3">
      <c r="A90" s="9" t="s">
        <v>1473</v>
      </c>
      <c r="B90" s="10" t="s">
        <v>1636</v>
      </c>
      <c r="C90" s="88">
        <v>803</v>
      </c>
      <c r="D90" s="86">
        <v>49.1</v>
      </c>
      <c r="E90" s="87">
        <v>15</v>
      </c>
      <c r="F90" s="86">
        <v>40</v>
      </c>
      <c r="G90" s="17">
        <v>12</v>
      </c>
      <c r="H90" s="88">
        <v>3</v>
      </c>
      <c r="I90" s="89"/>
      <c r="J90" s="89"/>
      <c r="K90" s="89"/>
      <c r="L90" s="89"/>
      <c r="M90" s="90">
        <f t="shared" si="89"/>
        <v>0</v>
      </c>
      <c r="N90" s="4" t="str">
        <f t="shared" si="90"/>
        <v/>
      </c>
      <c r="O90" s="91">
        <f t="shared" si="91"/>
        <v>0</v>
      </c>
      <c r="P90" s="91">
        <f t="shared" si="92"/>
        <v>0</v>
      </c>
      <c r="Q90" s="79">
        <v>1</v>
      </c>
      <c r="R90" s="79">
        <v>1</v>
      </c>
      <c r="S90" s="79" t="s">
        <v>72</v>
      </c>
      <c r="T90" s="5" t="s">
        <v>85</v>
      </c>
      <c r="U90" s="9"/>
      <c r="W90" s="86">
        <f t="shared" si="93"/>
        <v>49.1</v>
      </c>
      <c r="X90" s="87">
        <f t="shared" si="94"/>
        <v>15</v>
      </c>
      <c r="Y90" s="92">
        <f t="shared" si="95"/>
        <v>3</v>
      </c>
      <c r="Z90" s="90">
        <f t="shared" si="96"/>
        <v>0</v>
      </c>
      <c r="AA90" s="90">
        <f t="shared" si="97"/>
        <v>0</v>
      </c>
      <c r="AB90" s="90">
        <f t="shared" si="98"/>
        <v>0</v>
      </c>
      <c r="AC90" s="4" t="str">
        <f t="shared" si="99"/>
        <v/>
      </c>
      <c r="AD90" s="91">
        <f t="shared" si="100"/>
        <v>0</v>
      </c>
      <c r="AE90" s="79" t="str">
        <f t="shared" si="101"/>
        <v>계</v>
      </c>
      <c r="AF90" s="79" t="str">
        <f t="shared" si="102"/>
        <v>1/1</v>
      </c>
      <c r="AH90" s="20" t="str">
        <f t="shared" si="79"/>
        <v>미켈란쉐르빌</v>
      </c>
      <c r="AI90" s="87">
        <f t="shared" si="68"/>
        <v>15</v>
      </c>
      <c r="AJ90" s="79" t="str">
        <f t="shared" si="103"/>
        <v>A-</v>
      </c>
      <c r="AK90" s="79" t="s">
        <v>13</v>
      </c>
      <c r="AL90" s="79" t="s">
        <v>62</v>
      </c>
      <c r="AM90" s="79" t="s">
        <v>63</v>
      </c>
      <c r="AN90" s="79" t="str">
        <f t="shared" si="104"/>
        <v>C</v>
      </c>
      <c r="AO90" s="79" t="str">
        <f t="shared" si="105"/>
        <v/>
      </c>
      <c r="AP90" s="79" t="str">
        <f t="shared" si="106"/>
        <v/>
      </c>
      <c r="AQ90" s="79" t="str">
        <f t="shared" si="107"/>
        <v>O</v>
      </c>
      <c r="AR90" s="79" t="str">
        <f t="shared" si="108"/>
        <v>O</v>
      </c>
      <c r="AS90" s="79" t="s">
        <v>2</v>
      </c>
      <c r="AT90" s="79" t="str">
        <f t="shared" si="109"/>
        <v>O</v>
      </c>
      <c r="AU90" s="79" t="str">
        <f t="shared" si="110"/>
        <v>O</v>
      </c>
      <c r="AV90" s="79" t="str">
        <f t="shared" si="111"/>
        <v/>
      </c>
    </row>
    <row r="91" spans="1:48" x14ac:dyDescent="0.3">
      <c r="A91" s="9" t="s">
        <v>1473</v>
      </c>
      <c r="B91" s="10" t="s">
        <v>1636</v>
      </c>
      <c r="C91" s="88">
        <v>803</v>
      </c>
      <c r="D91" s="86">
        <v>50.3</v>
      </c>
      <c r="E91" s="87">
        <v>15</v>
      </c>
      <c r="F91" s="86">
        <v>40.9</v>
      </c>
      <c r="G91" s="17">
        <v>12</v>
      </c>
      <c r="H91" s="88">
        <v>3</v>
      </c>
      <c r="I91" s="89"/>
      <c r="J91" s="89"/>
      <c r="K91" s="89"/>
      <c r="L91" s="89"/>
      <c r="M91" s="90">
        <f t="shared" si="89"/>
        <v>0</v>
      </c>
      <c r="N91" s="4" t="str">
        <f t="shared" si="90"/>
        <v/>
      </c>
      <c r="O91" s="91">
        <f t="shared" si="91"/>
        <v>0</v>
      </c>
      <c r="P91" s="91">
        <f t="shared" si="92"/>
        <v>0</v>
      </c>
      <c r="Q91" s="79">
        <v>1</v>
      </c>
      <c r="R91" s="79">
        <v>1</v>
      </c>
      <c r="S91" s="79" t="s">
        <v>72</v>
      </c>
      <c r="T91" s="5" t="s">
        <v>86</v>
      </c>
      <c r="U91" s="9"/>
      <c r="W91" s="86">
        <f t="shared" si="93"/>
        <v>50.3</v>
      </c>
      <c r="X91" s="87">
        <f t="shared" si="94"/>
        <v>15</v>
      </c>
      <c r="Y91" s="92">
        <f t="shared" si="95"/>
        <v>3</v>
      </c>
      <c r="Z91" s="90">
        <f t="shared" si="96"/>
        <v>0</v>
      </c>
      <c r="AA91" s="90">
        <f t="shared" si="97"/>
        <v>0</v>
      </c>
      <c r="AB91" s="90">
        <f t="shared" si="98"/>
        <v>0</v>
      </c>
      <c r="AC91" s="4" t="str">
        <f t="shared" si="99"/>
        <v/>
      </c>
      <c r="AD91" s="91">
        <f t="shared" si="100"/>
        <v>0</v>
      </c>
      <c r="AE91" s="79" t="str">
        <f t="shared" si="101"/>
        <v>계</v>
      </c>
      <c r="AF91" s="79" t="str">
        <f t="shared" si="102"/>
        <v>1/1</v>
      </c>
      <c r="AH91" s="20" t="str">
        <f t="shared" si="79"/>
        <v>미켈란쉐르빌</v>
      </c>
      <c r="AI91" s="87">
        <f t="shared" si="68"/>
        <v>15</v>
      </c>
      <c r="AJ91" s="79" t="str">
        <f t="shared" si="103"/>
        <v>A-</v>
      </c>
      <c r="AK91" s="79" t="s">
        <v>13</v>
      </c>
      <c r="AL91" s="79" t="s">
        <v>62</v>
      </c>
      <c r="AM91" s="79" t="s">
        <v>63</v>
      </c>
      <c r="AN91" s="79" t="str">
        <f t="shared" si="104"/>
        <v>C</v>
      </c>
      <c r="AO91" s="79" t="str">
        <f t="shared" si="105"/>
        <v/>
      </c>
      <c r="AP91" s="79" t="str">
        <f t="shared" si="106"/>
        <v/>
      </c>
      <c r="AQ91" s="79" t="str">
        <f t="shared" si="107"/>
        <v>O</v>
      </c>
      <c r="AR91" s="79" t="str">
        <f t="shared" si="108"/>
        <v>O</v>
      </c>
      <c r="AS91" s="79" t="s">
        <v>2</v>
      </c>
      <c r="AT91" s="79" t="str">
        <f t="shared" si="109"/>
        <v>O</v>
      </c>
      <c r="AU91" s="79" t="str">
        <f t="shared" si="110"/>
        <v>O</v>
      </c>
      <c r="AV91" s="79" t="str">
        <f t="shared" si="111"/>
        <v/>
      </c>
    </row>
    <row r="92" spans="1:48" x14ac:dyDescent="0.3">
      <c r="A92" s="9" t="s">
        <v>1473</v>
      </c>
      <c r="B92" s="10" t="s">
        <v>1636</v>
      </c>
      <c r="C92" s="88">
        <v>803</v>
      </c>
      <c r="D92" s="86">
        <v>58</v>
      </c>
      <c r="E92" s="87">
        <v>18</v>
      </c>
      <c r="F92" s="86">
        <v>47.2</v>
      </c>
      <c r="G92" s="17">
        <v>14</v>
      </c>
      <c r="H92" s="88">
        <v>6</v>
      </c>
      <c r="I92" s="89"/>
      <c r="J92" s="89"/>
      <c r="K92" s="89"/>
      <c r="L92" s="89"/>
      <c r="M92" s="90">
        <f t="shared" si="89"/>
        <v>0</v>
      </c>
      <c r="N92" s="4" t="str">
        <f t="shared" si="90"/>
        <v/>
      </c>
      <c r="O92" s="91">
        <f t="shared" si="91"/>
        <v>0</v>
      </c>
      <c r="P92" s="91">
        <f t="shared" si="92"/>
        <v>0</v>
      </c>
      <c r="Q92" s="79">
        <v>1</v>
      </c>
      <c r="R92" s="79">
        <v>1</v>
      </c>
      <c r="S92" s="79" t="s">
        <v>72</v>
      </c>
      <c r="T92" s="5">
        <v>57</v>
      </c>
      <c r="U92" s="9"/>
      <c r="W92" s="86">
        <f t="shared" si="93"/>
        <v>58</v>
      </c>
      <c r="X92" s="87">
        <f t="shared" si="94"/>
        <v>18</v>
      </c>
      <c r="Y92" s="92">
        <f t="shared" si="95"/>
        <v>6</v>
      </c>
      <c r="Z92" s="90">
        <f t="shared" si="96"/>
        <v>0</v>
      </c>
      <c r="AA92" s="90">
        <f t="shared" si="97"/>
        <v>0</v>
      </c>
      <c r="AB92" s="90">
        <f t="shared" si="98"/>
        <v>0</v>
      </c>
      <c r="AC92" s="4" t="str">
        <f t="shared" si="99"/>
        <v/>
      </c>
      <c r="AD92" s="91">
        <f t="shared" si="100"/>
        <v>0</v>
      </c>
      <c r="AE92" s="79" t="str">
        <f t="shared" si="101"/>
        <v>계</v>
      </c>
      <c r="AF92" s="79" t="str">
        <f t="shared" si="102"/>
        <v>1/1</v>
      </c>
      <c r="AH92" s="20" t="str">
        <f t="shared" si="79"/>
        <v>미켈란쉐르빌</v>
      </c>
      <c r="AI92" s="87">
        <f t="shared" si="68"/>
        <v>18</v>
      </c>
      <c r="AJ92" s="79" t="str">
        <f t="shared" si="103"/>
        <v>A-</v>
      </c>
      <c r="AK92" s="79" t="s">
        <v>13</v>
      </c>
      <c r="AL92" s="79" t="s">
        <v>62</v>
      </c>
      <c r="AM92" s="79" t="s">
        <v>63</v>
      </c>
      <c r="AN92" s="79" t="str">
        <f t="shared" si="104"/>
        <v>C</v>
      </c>
      <c r="AO92" s="79" t="str">
        <f t="shared" si="105"/>
        <v/>
      </c>
      <c r="AP92" s="79" t="str">
        <f t="shared" si="106"/>
        <v/>
      </c>
      <c r="AQ92" s="79" t="str">
        <f t="shared" si="107"/>
        <v>O</v>
      </c>
      <c r="AR92" s="79" t="str">
        <f t="shared" si="108"/>
        <v>O</v>
      </c>
      <c r="AS92" s="79" t="s">
        <v>2</v>
      </c>
      <c r="AT92" s="79" t="str">
        <f t="shared" si="109"/>
        <v>O</v>
      </c>
      <c r="AU92" s="79" t="str">
        <f t="shared" si="110"/>
        <v>O</v>
      </c>
      <c r="AV92" s="79" t="str">
        <f t="shared" si="111"/>
        <v/>
      </c>
    </row>
    <row r="93" spans="1:48" x14ac:dyDescent="0.3">
      <c r="A93" s="9" t="s">
        <v>1473</v>
      </c>
      <c r="B93" s="10" t="s">
        <v>1636</v>
      </c>
      <c r="C93" s="88">
        <v>803</v>
      </c>
      <c r="D93" s="86">
        <v>101.5</v>
      </c>
      <c r="E93" s="87">
        <v>31</v>
      </c>
      <c r="F93" s="86">
        <v>82.8</v>
      </c>
      <c r="G93" s="17">
        <v>25</v>
      </c>
      <c r="H93" s="88">
        <v>3</v>
      </c>
      <c r="I93" s="89"/>
      <c r="J93" s="89"/>
      <c r="K93" s="89"/>
      <c r="L93" s="89"/>
      <c r="M93" s="90">
        <f t="shared" si="89"/>
        <v>0</v>
      </c>
      <c r="N93" s="4" t="str">
        <f t="shared" si="90"/>
        <v/>
      </c>
      <c r="O93" s="91">
        <f t="shared" si="91"/>
        <v>0</v>
      </c>
      <c r="P93" s="91">
        <f t="shared" si="92"/>
        <v>0</v>
      </c>
      <c r="Q93" s="79">
        <v>3</v>
      </c>
      <c r="R93" s="79">
        <v>1</v>
      </c>
      <c r="S93" s="79" t="s">
        <v>72</v>
      </c>
      <c r="T93" s="5">
        <v>101</v>
      </c>
      <c r="U93" s="9"/>
      <c r="W93" s="86">
        <f t="shared" si="93"/>
        <v>101.5</v>
      </c>
      <c r="X93" s="87">
        <f t="shared" si="94"/>
        <v>31</v>
      </c>
      <c r="Y93" s="92">
        <f t="shared" si="95"/>
        <v>3</v>
      </c>
      <c r="Z93" s="90">
        <f t="shared" si="96"/>
        <v>0</v>
      </c>
      <c r="AA93" s="90">
        <f t="shared" si="97"/>
        <v>0</v>
      </c>
      <c r="AB93" s="90">
        <f t="shared" si="98"/>
        <v>0</v>
      </c>
      <c r="AC93" s="4" t="str">
        <f t="shared" si="99"/>
        <v/>
      </c>
      <c r="AD93" s="91">
        <f t="shared" si="100"/>
        <v>0</v>
      </c>
      <c r="AE93" s="79" t="str">
        <f t="shared" si="101"/>
        <v>계</v>
      </c>
      <c r="AF93" s="79" t="str">
        <f t="shared" si="102"/>
        <v>3/1</v>
      </c>
      <c r="AH93" s="20" t="str">
        <f t="shared" si="79"/>
        <v>미켈란쉐르빌</v>
      </c>
      <c r="AI93" s="87">
        <f t="shared" si="68"/>
        <v>31</v>
      </c>
      <c r="AJ93" s="79" t="str">
        <f t="shared" si="103"/>
        <v>A-</v>
      </c>
      <c r="AK93" s="79" t="s">
        <v>13</v>
      </c>
      <c r="AL93" s="79" t="s">
        <v>62</v>
      </c>
      <c r="AM93" s="79" t="s">
        <v>63</v>
      </c>
      <c r="AN93" s="79" t="str">
        <f t="shared" si="104"/>
        <v>C</v>
      </c>
      <c r="AO93" s="79" t="str">
        <f t="shared" si="105"/>
        <v/>
      </c>
      <c r="AP93" s="79" t="str">
        <f t="shared" si="106"/>
        <v/>
      </c>
      <c r="AQ93" s="79" t="str">
        <f t="shared" si="107"/>
        <v>O</v>
      </c>
      <c r="AR93" s="79" t="str">
        <f t="shared" si="108"/>
        <v>O</v>
      </c>
      <c r="AS93" s="79" t="s">
        <v>2</v>
      </c>
      <c r="AT93" s="79" t="str">
        <f t="shared" si="109"/>
        <v>O</v>
      </c>
      <c r="AU93" s="79" t="str">
        <f t="shared" si="110"/>
        <v>O</v>
      </c>
      <c r="AV93" s="79" t="str">
        <f t="shared" si="111"/>
        <v/>
      </c>
    </row>
    <row r="94" spans="1:48" x14ac:dyDescent="0.3">
      <c r="A94" s="9" t="s">
        <v>1473</v>
      </c>
      <c r="B94" s="10" t="s">
        <v>1636</v>
      </c>
      <c r="C94" s="88">
        <v>803</v>
      </c>
      <c r="D94" s="86">
        <v>165.8</v>
      </c>
      <c r="E94" s="87">
        <v>50</v>
      </c>
      <c r="F94" s="86">
        <v>135</v>
      </c>
      <c r="G94" s="17">
        <v>41</v>
      </c>
      <c r="H94" s="88">
        <v>30</v>
      </c>
      <c r="I94" s="89"/>
      <c r="J94" s="89"/>
      <c r="K94" s="89"/>
      <c r="L94" s="89"/>
      <c r="M94" s="90">
        <f t="shared" si="89"/>
        <v>0</v>
      </c>
      <c r="N94" s="4" t="str">
        <f t="shared" si="90"/>
        <v/>
      </c>
      <c r="O94" s="91">
        <f t="shared" si="91"/>
        <v>0</v>
      </c>
      <c r="P94" s="91">
        <f t="shared" si="92"/>
        <v>0</v>
      </c>
      <c r="Q94" s="79">
        <v>4</v>
      </c>
      <c r="R94" s="79">
        <v>2</v>
      </c>
      <c r="S94" s="79" t="s">
        <v>72</v>
      </c>
      <c r="T94" s="5">
        <v>165</v>
      </c>
      <c r="U94" s="9"/>
      <c r="W94" s="86">
        <f t="shared" si="93"/>
        <v>165.8</v>
      </c>
      <c r="X94" s="87">
        <f t="shared" si="94"/>
        <v>50</v>
      </c>
      <c r="Y94" s="92">
        <f t="shared" si="95"/>
        <v>30</v>
      </c>
      <c r="Z94" s="90">
        <f t="shared" si="96"/>
        <v>0</v>
      </c>
      <c r="AA94" s="90">
        <f t="shared" si="97"/>
        <v>0</v>
      </c>
      <c r="AB94" s="90">
        <f t="shared" si="98"/>
        <v>0</v>
      </c>
      <c r="AC94" s="4" t="str">
        <f t="shared" si="99"/>
        <v/>
      </c>
      <c r="AD94" s="91">
        <f t="shared" si="100"/>
        <v>0</v>
      </c>
      <c r="AE94" s="79" t="str">
        <f t="shared" si="101"/>
        <v>계</v>
      </c>
      <c r="AF94" s="79" t="str">
        <f t="shared" si="102"/>
        <v>4/2</v>
      </c>
      <c r="AH94" s="20" t="str">
        <f t="shared" si="79"/>
        <v>미켈란쉐르빌</v>
      </c>
      <c r="AI94" s="87">
        <f t="shared" si="68"/>
        <v>50</v>
      </c>
      <c r="AJ94" s="79" t="str">
        <f t="shared" si="103"/>
        <v>A-</v>
      </c>
      <c r="AK94" s="79" t="s">
        <v>13</v>
      </c>
      <c r="AL94" s="79" t="s">
        <v>62</v>
      </c>
      <c r="AM94" s="79" t="s">
        <v>63</v>
      </c>
      <c r="AN94" s="79" t="str">
        <f t="shared" si="104"/>
        <v>C</v>
      </c>
      <c r="AO94" s="79" t="str">
        <f t="shared" si="105"/>
        <v/>
      </c>
      <c r="AP94" s="79" t="str">
        <f t="shared" si="106"/>
        <v/>
      </c>
      <c r="AQ94" s="79" t="str">
        <f t="shared" si="107"/>
        <v>O</v>
      </c>
      <c r="AR94" s="79" t="str">
        <f t="shared" si="108"/>
        <v>O</v>
      </c>
      <c r="AS94" s="79" t="s">
        <v>2</v>
      </c>
      <c r="AT94" s="79" t="str">
        <f t="shared" si="109"/>
        <v>X</v>
      </c>
      <c r="AU94" s="79" t="str">
        <f t="shared" si="110"/>
        <v>O</v>
      </c>
      <c r="AV94" s="79" t="str">
        <f t="shared" si="111"/>
        <v/>
      </c>
    </row>
    <row r="95" spans="1:48" x14ac:dyDescent="0.3">
      <c r="A95" s="9" t="s">
        <v>1473</v>
      </c>
      <c r="B95" s="10" t="s">
        <v>1636</v>
      </c>
      <c r="C95" s="88">
        <v>803</v>
      </c>
      <c r="D95" s="86">
        <v>185.4</v>
      </c>
      <c r="E95" s="87">
        <v>56</v>
      </c>
      <c r="F95" s="86">
        <v>150.9</v>
      </c>
      <c r="G95" s="17">
        <v>46</v>
      </c>
      <c r="H95" s="88">
        <v>92</v>
      </c>
      <c r="I95" s="89"/>
      <c r="J95" s="89"/>
      <c r="K95" s="89"/>
      <c r="L95" s="89"/>
      <c r="M95" s="90">
        <f t="shared" si="89"/>
        <v>0</v>
      </c>
      <c r="N95" s="4" t="str">
        <f t="shared" si="90"/>
        <v/>
      </c>
      <c r="O95" s="91">
        <f t="shared" si="91"/>
        <v>0</v>
      </c>
      <c r="P95" s="91">
        <f t="shared" si="92"/>
        <v>0</v>
      </c>
      <c r="Q95" s="79">
        <v>4</v>
      </c>
      <c r="R95" s="79">
        <v>2</v>
      </c>
      <c r="S95" s="79" t="s">
        <v>72</v>
      </c>
      <c r="T95" s="5" t="s">
        <v>343</v>
      </c>
      <c r="U95" s="9"/>
      <c r="W95" s="86">
        <f t="shared" si="93"/>
        <v>185.4</v>
      </c>
      <c r="X95" s="87">
        <f t="shared" si="94"/>
        <v>56</v>
      </c>
      <c r="Y95" s="92">
        <f t="shared" si="95"/>
        <v>92</v>
      </c>
      <c r="Z95" s="90">
        <f t="shared" si="96"/>
        <v>0</v>
      </c>
      <c r="AA95" s="90">
        <f t="shared" si="97"/>
        <v>0</v>
      </c>
      <c r="AB95" s="90">
        <f t="shared" si="98"/>
        <v>0</v>
      </c>
      <c r="AC95" s="4" t="str">
        <f t="shared" si="99"/>
        <v/>
      </c>
      <c r="AD95" s="91">
        <f t="shared" si="100"/>
        <v>0</v>
      </c>
      <c r="AE95" s="79" t="str">
        <f t="shared" si="101"/>
        <v>계</v>
      </c>
      <c r="AF95" s="79" t="str">
        <f t="shared" si="102"/>
        <v>4/2</v>
      </c>
      <c r="AH95" s="20" t="str">
        <f t="shared" si="79"/>
        <v>미켈란쉐르빌</v>
      </c>
      <c r="AI95" s="87">
        <f t="shared" si="68"/>
        <v>56</v>
      </c>
      <c r="AJ95" s="79" t="str">
        <f t="shared" si="103"/>
        <v>A-</v>
      </c>
      <c r="AK95" s="79" t="s">
        <v>13</v>
      </c>
      <c r="AL95" s="79" t="s">
        <v>62</v>
      </c>
      <c r="AM95" s="79" t="s">
        <v>63</v>
      </c>
      <c r="AN95" s="79" t="str">
        <f t="shared" si="104"/>
        <v>C</v>
      </c>
      <c r="AO95" s="79" t="str">
        <f t="shared" si="105"/>
        <v/>
      </c>
      <c r="AP95" s="79" t="str">
        <f t="shared" si="106"/>
        <v/>
      </c>
      <c r="AQ95" s="79" t="str">
        <f t="shared" si="107"/>
        <v>O</v>
      </c>
      <c r="AR95" s="79" t="str">
        <f t="shared" si="108"/>
        <v>O</v>
      </c>
      <c r="AS95" s="79" t="s">
        <v>2</v>
      </c>
      <c r="AT95" s="79" t="str">
        <f t="shared" si="109"/>
        <v>X</v>
      </c>
      <c r="AU95" s="79" t="str">
        <f t="shared" si="110"/>
        <v>O</v>
      </c>
      <c r="AV95" s="79" t="str">
        <f t="shared" si="111"/>
        <v/>
      </c>
    </row>
    <row r="96" spans="1:48" x14ac:dyDescent="0.3">
      <c r="A96" s="9" t="s">
        <v>1473</v>
      </c>
      <c r="B96" s="10" t="s">
        <v>1636</v>
      </c>
      <c r="C96" s="88">
        <v>803</v>
      </c>
      <c r="D96" s="86">
        <v>186.4</v>
      </c>
      <c r="E96" s="87">
        <v>56</v>
      </c>
      <c r="F96" s="86">
        <v>151.69999999999999</v>
      </c>
      <c r="G96" s="17">
        <v>46</v>
      </c>
      <c r="H96" s="88">
        <v>30</v>
      </c>
      <c r="I96" s="89"/>
      <c r="J96" s="89"/>
      <c r="K96" s="89"/>
      <c r="L96" s="89"/>
      <c r="M96" s="90">
        <f t="shared" si="89"/>
        <v>0</v>
      </c>
      <c r="N96" s="4" t="str">
        <f t="shared" si="90"/>
        <v/>
      </c>
      <c r="O96" s="91">
        <f t="shared" si="91"/>
        <v>0</v>
      </c>
      <c r="P96" s="91">
        <f t="shared" si="92"/>
        <v>0</v>
      </c>
      <c r="Q96" s="79">
        <v>4</v>
      </c>
      <c r="R96" s="79">
        <v>2</v>
      </c>
      <c r="S96" s="79" t="s">
        <v>72</v>
      </c>
      <c r="T96" s="5" t="s">
        <v>344</v>
      </c>
      <c r="U96" s="9"/>
      <c r="W96" s="86">
        <f t="shared" si="93"/>
        <v>186.4</v>
      </c>
      <c r="X96" s="87">
        <f t="shared" si="94"/>
        <v>56</v>
      </c>
      <c r="Y96" s="92">
        <f t="shared" si="95"/>
        <v>30</v>
      </c>
      <c r="Z96" s="90">
        <f t="shared" si="96"/>
        <v>0</v>
      </c>
      <c r="AA96" s="90">
        <f t="shared" si="97"/>
        <v>0</v>
      </c>
      <c r="AB96" s="90">
        <f t="shared" si="98"/>
        <v>0</v>
      </c>
      <c r="AC96" s="4" t="str">
        <f t="shared" si="99"/>
        <v/>
      </c>
      <c r="AD96" s="91">
        <f t="shared" si="100"/>
        <v>0</v>
      </c>
      <c r="AE96" s="79" t="str">
        <f t="shared" si="101"/>
        <v>계</v>
      </c>
      <c r="AF96" s="79" t="str">
        <f t="shared" si="102"/>
        <v>4/2</v>
      </c>
      <c r="AH96" s="20" t="str">
        <f t="shared" si="79"/>
        <v>미켈란쉐르빌</v>
      </c>
      <c r="AI96" s="87">
        <f t="shared" si="68"/>
        <v>56</v>
      </c>
      <c r="AJ96" s="79" t="str">
        <f t="shared" si="103"/>
        <v>A-</v>
      </c>
      <c r="AK96" s="79" t="s">
        <v>13</v>
      </c>
      <c r="AL96" s="79" t="s">
        <v>62</v>
      </c>
      <c r="AM96" s="79" t="s">
        <v>63</v>
      </c>
      <c r="AN96" s="79" t="str">
        <f t="shared" si="104"/>
        <v>C</v>
      </c>
      <c r="AO96" s="79" t="str">
        <f t="shared" si="105"/>
        <v/>
      </c>
      <c r="AP96" s="79" t="str">
        <f t="shared" si="106"/>
        <v/>
      </c>
      <c r="AQ96" s="79" t="str">
        <f t="shared" si="107"/>
        <v>O</v>
      </c>
      <c r="AR96" s="79" t="str">
        <f t="shared" si="108"/>
        <v>O</v>
      </c>
      <c r="AS96" s="79" t="s">
        <v>2</v>
      </c>
      <c r="AT96" s="79" t="str">
        <f t="shared" si="109"/>
        <v>X</v>
      </c>
      <c r="AU96" s="79" t="str">
        <f t="shared" si="110"/>
        <v>O</v>
      </c>
      <c r="AV96" s="79" t="str">
        <f t="shared" si="111"/>
        <v/>
      </c>
    </row>
    <row r="97" spans="1:48" x14ac:dyDescent="0.3">
      <c r="A97" s="9" t="s">
        <v>1473</v>
      </c>
      <c r="B97" s="10" t="s">
        <v>1636</v>
      </c>
      <c r="C97" s="88">
        <v>803</v>
      </c>
      <c r="D97" s="86">
        <v>186.5</v>
      </c>
      <c r="E97" s="87">
        <v>56</v>
      </c>
      <c r="F97" s="86">
        <v>151.9</v>
      </c>
      <c r="G97" s="17">
        <v>46</v>
      </c>
      <c r="H97" s="88">
        <v>29</v>
      </c>
      <c r="I97" s="89"/>
      <c r="J97" s="89"/>
      <c r="K97" s="89"/>
      <c r="L97" s="89"/>
      <c r="M97" s="90">
        <f t="shared" si="89"/>
        <v>0</v>
      </c>
      <c r="N97" s="4" t="str">
        <f t="shared" si="90"/>
        <v/>
      </c>
      <c r="O97" s="91">
        <f t="shared" si="91"/>
        <v>0</v>
      </c>
      <c r="P97" s="91">
        <f t="shared" si="92"/>
        <v>0</v>
      </c>
      <c r="Q97" s="79">
        <v>4</v>
      </c>
      <c r="R97" s="79">
        <v>2</v>
      </c>
      <c r="S97" s="79" t="s">
        <v>72</v>
      </c>
      <c r="T97" s="5" t="s">
        <v>345</v>
      </c>
      <c r="U97" s="9"/>
      <c r="W97" s="86">
        <f t="shared" si="93"/>
        <v>186.5</v>
      </c>
      <c r="X97" s="87">
        <f t="shared" si="94"/>
        <v>56</v>
      </c>
      <c r="Y97" s="92">
        <f t="shared" si="95"/>
        <v>29</v>
      </c>
      <c r="Z97" s="90">
        <f t="shared" si="96"/>
        <v>0</v>
      </c>
      <c r="AA97" s="90">
        <f t="shared" si="97"/>
        <v>0</v>
      </c>
      <c r="AB97" s="90">
        <f t="shared" si="98"/>
        <v>0</v>
      </c>
      <c r="AC97" s="4" t="str">
        <f t="shared" si="99"/>
        <v/>
      </c>
      <c r="AD97" s="91">
        <f t="shared" si="100"/>
        <v>0</v>
      </c>
      <c r="AE97" s="79" t="str">
        <f t="shared" si="101"/>
        <v>계</v>
      </c>
      <c r="AF97" s="79" t="str">
        <f t="shared" si="102"/>
        <v>4/2</v>
      </c>
      <c r="AH97" s="20" t="str">
        <f t="shared" si="79"/>
        <v>미켈란쉐르빌</v>
      </c>
      <c r="AI97" s="87">
        <f t="shared" si="68"/>
        <v>56</v>
      </c>
      <c r="AJ97" s="79" t="str">
        <f t="shared" si="103"/>
        <v>A-</v>
      </c>
      <c r="AK97" s="79" t="s">
        <v>13</v>
      </c>
      <c r="AL97" s="79" t="s">
        <v>62</v>
      </c>
      <c r="AM97" s="79" t="s">
        <v>63</v>
      </c>
      <c r="AN97" s="79" t="str">
        <f t="shared" si="104"/>
        <v>C</v>
      </c>
      <c r="AO97" s="79" t="str">
        <f t="shared" si="105"/>
        <v/>
      </c>
      <c r="AP97" s="79" t="str">
        <f t="shared" si="106"/>
        <v/>
      </c>
      <c r="AQ97" s="79" t="str">
        <f t="shared" si="107"/>
        <v>O</v>
      </c>
      <c r="AR97" s="79" t="str">
        <f t="shared" si="108"/>
        <v>O</v>
      </c>
      <c r="AS97" s="79" t="s">
        <v>2</v>
      </c>
      <c r="AT97" s="79" t="str">
        <f t="shared" si="109"/>
        <v>X</v>
      </c>
      <c r="AU97" s="79" t="str">
        <f t="shared" si="110"/>
        <v>O</v>
      </c>
      <c r="AV97" s="79" t="str">
        <f t="shared" si="111"/>
        <v/>
      </c>
    </row>
    <row r="98" spans="1:48" x14ac:dyDescent="0.3">
      <c r="A98" s="9" t="s">
        <v>1473</v>
      </c>
      <c r="B98" s="10" t="s">
        <v>1636</v>
      </c>
      <c r="C98" s="88">
        <v>803</v>
      </c>
      <c r="D98" s="86">
        <v>190.5</v>
      </c>
      <c r="E98" s="87">
        <v>58</v>
      </c>
      <c r="F98" s="86">
        <v>155.1</v>
      </c>
      <c r="G98" s="17">
        <v>47</v>
      </c>
      <c r="H98" s="88">
        <v>46</v>
      </c>
      <c r="I98" s="89"/>
      <c r="J98" s="89"/>
      <c r="K98" s="89"/>
      <c r="L98" s="89"/>
      <c r="M98" s="90">
        <f t="shared" si="89"/>
        <v>0</v>
      </c>
      <c r="N98" s="4" t="str">
        <f t="shared" si="90"/>
        <v/>
      </c>
      <c r="O98" s="91">
        <f t="shared" si="91"/>
        <v>0</v>
      </c>
      <c r="P98" s="91">
        <f t="shared" si="92"/>
        <v>0</v>
      </c>
      <c r="Q98" s="79">
        <v>4</v>
      </c>
      <c r="R98" s="79">
        <v>2</v>
      </c>
      <c r="S98" s="79" t="s">
        <v>72</v>
      </c>
      <c r="T98" s="5" t="s">
        <v>285</v>
      </c>
      <c r="U98" s="9"/>
      <c r="W98" s="86">
        <f t="shared" si="93"/>
        <v>190.5</v>
      </c>
      <c r="X98" s="87">
        <f t="shared" si="94"/>
        <v>58</v>
      </c>
      <c r="Y98" s="92">
        <f t="shared" si="95"/>
        <v>46</v>
      </c>
      <c r="Z98" s="90">
        <f t="shared" si="96"/>
        <v>0</v>
      </c>
      <c r="AA98" s="90">
        <f t="shared" si="97"/>
        <v>0</v>
      </c>
      <c r="AB98" s="90">
        <f t="shared" si="98"/>
        <v>0</v>
      </c>
      <c r="AC98" s="4" t="str">
        <f t="shared" si="99"/>
        <v/>
      </c>
      <c r="AD98" s="91">
        <f t="shared" si="100"/>
        <v>0</v>
      </c>
      <c r="AE98" s="79" t="str">
        <f t="shared" si="101"/>
        <v>계</v>
      </c>
      <c r="AF98" s="79" t="str">
        <f t="shared" si="102"/>
        <v>4/2</v>
      </c>
      <c r="AH98" s="20" t="str">
        <f t="shared" si="79"/>
        <v>미켈란쉐르빌</v>
      </c>
      <c r="AI98" s="87">
        <f t="shared" si="68"/>
        <v>58</v>
      </c>
      <c r="AJ98" s="79" t="str">
        <f t="shared" si="103"/>
        <v>A-</v>
      </c>
      <c r="AK98" s="79" t="s">
        <v>13</v>
      </c>
      <c r="AL98" s="79" t="s">
        <v>62</v>
      </c>
      <c r="AM98" s="79" t="s">
        <v>63</v>
      </c>
      <c r="AN98" s="79" t="str">
        <f t="shared" si="104"/>
        <v>C</v>
      </c>
      <c r="AO98" s="79" t="str">
        <f t="shared" si="105"/>
        <v/>
      </c>
      <c r="AP98" s="79" t="str">
        <f t="shared" si="106"/>
        <v/>
      </c>
      <c r="AQ98" s="79" t="str">
        <f t="shared" si="107"/>
        <v>O</v>
      </c>
      <c r="AR98" s="79" t="str">
        <f t="shared" si="108"/>
        <v>O</v>
      </c>
      <c r="AS98" s="79" t="s">
        <v>2</v>
      </c>
      <c r="AT98" s="79" t="str">
        <f t="shared" si="109"/>
        <v>X</v>
      </c>
      <c r="AU98" s="79" t="str">
        <f t="shared" si="110"/>
        <v>O</v>
      </c>
      <c r="AV98" s="79" t="str">
        <f t="shared" si="111"/>
        <v/>
      </c>
    </row>
    <row r="99" spans="1:48" x14ac:dyDescent="0.3">
      <c r="A99" s="9" t="s">
        <v>1473</v>
      </c>
      <c r="B99" s="10" t="s">
        <v>1636</v>
      </c>
      <c r="C99" s="88">
        <v>803</v>
      </c>
      <c r="D99" s="86">
        <v>190.5</v>
      </c>
      <c r="E99" s="87">
        <v>58</v>
      </c>
      <c r="F99" s="86">
        <v>155.1</v>
      </c>
      <c r="G99" s="17">
        <v>47</v>
      </c>
      <c r="H99" s="88">
        <v>30</v>
      </c>
      <c r="I99" s="89"/>
      <c r="J99" s="89"/>
      <c r="K99" s="89"/>
      <c r="L99" s="89"/>
      <c r="M99" s="90">
        <f t="shared" si="89"/>
        <v>0</v>
      </c>
      <c r="N99" s="4" t="str">
        <f t="shared" si="90"/>
        <v/>
      </c>
      <c r="O99" s="91">
        <f t="shared" si="91"/>
        <v>0</v>
      </c>
      <c r="P99" s="91">
        <f t="shared" si="92"/>
        <v>0</v>
      </c>
      <c r="Q99" s="79">
        <v>4</v>
      </c>
      <c r="R99" s="79">
        <v>2</v>
      </c>
      <c r="S99" s="79" t="s">
        <v>72</v>
      </c>
      <c r="T99" s="5" t="s">
        <v>287</v>
      </c>
      <c r="U99" s="9"/>
      <c r="W99" s="86">
        <f t="shared" si="93"/>
        <v>190.5</v>
      </c>
      <c r="X99" s="87">
        <f t="shared" si="94"/>
        <v>58</v>
      </c>
      <c r="Y99" s="92">
        <f t="shared" si="95"/>
        <v>30</v>
      </c>
      <c r="Z99" s="90">
        <f t="shared" si="96"/>
        <v>0</v>
      </c>
      <c r="AA99" s="90">
        <f t="shared" si="97"/>
        <v>0</v>
      </c>
      <c r="AB99" s="90">
        <f t="shared" si="98"/>
        <v>0</v>
      </c>
      <c r="AC99" s="4" t="str">
        <f t="shared" si="99"/>
        <v/>
      </c>
      <c r="AD99" s="91">
        <f t="shared" si="100"/>
        <v>0</v>
      </c>
      <c r="AE99" s="79" t="str">
        <f t="shared" si="101"/>
        <v>계</v>
      </c>
      <c r="AF99" s="79" t="str">
        <f t="shared" si="102"/>
        <v>4/2</v>
      </c>
      <c r="AH99" s="20" t="str">
        <f t="shared" si="79"/>
        <v>미켈란쉐르빌</v>
      </c>
      <c r="AI99" s="87">
        <f t="shared" si="68"/>
        <v>58</v>
      </c>
      <c r="AJ99" s="79" t="str">
        <f t="shared" si="103"/>
        <v>A-</v>
      </c>
      <c r="AK99" s="79" t="s">
        <v>13</v>
      </c>
      <c r="AL99" s="79" t="s">
        <v>62</v>
      </c>
      <c r="AM99" s="79" t="s">
        <v>63</v>
      </c>
      <c r="AN99" s="79" t="str">
        <f t="shared" si="104"/>
        <v>C</v>
      </c>
      <c r="AO99" s="79" t="str">
        <f t="shared" si="105"/>
        <v/>
      </c>
      <c r="AP99" s="79" t="str">
        <f t="shared" si="106"/>
        <v/>
      </c>
      <c r="AQ99" s="79" t="str">
        <f t="shared" si="107"/>
        <v>O</v>
      </c>
      <c r="AR99" s="79" t="str">
        <f t="shared" si="108"/>
        <v>O</v>
      </c>
      <c r="AS99" s="79" t="s">
        <v>2</v>
      </c>
      <c r="AT99" s="79" t="str">
        <f t="shared" si="109"/>
        <v>X</v>
      </c>
      <c r="AU99" s="79" t="str">
        <f t="shared" si="110"/>
        <v>O</v>
      </c>
      <c r="AV99" s="79" t="str">
        <f t="shared" si="111"/>
        <v/>
      </c>
    </row>
    <row r="100" spans="1:48" x14ac:dyDescent="0.3">
      <c r="A100" s="9" t="s">
        <v>1473</v>
      </c>
      <c r="B100" s="10" t="s">
        <v>1636</v>
      </c>
      <c r="C100" s="88">
        <v>803</v>
      </c>
      <c r="D100" s="86">
        <v>192.9</v>
      </c>
      <c r="E100" s="87">
        <v>58</v>
      </c>
      <c r="F100" s="86">
        <v>157</v>
      </c>
      <c r="G100" s="17">
        <v>48</v>
      </c>
      <c r="H100" s="88">
        <v>60</v>
      </c>
      <c r="I100" s="89"/>
      <c r="J100" s="89"/>
      <c r="K100" s="89"/>
      <c r="L100" s="89"/>
      <c r="M100" s="90">
        <f t="shared" si="89"/>
        <v>0</v>
      </c>
      <c r="N100" s="4" t="str">
        <f t="shared" si="90"/>
        <v/>
      </c>
      <c r="O100" s="91">
        <f t="shared" si="91"/>
        <v>0</v>
      </c>
      <c r="P100" s="91">
        <f t="shared" si="92"/>
        <v>0</v>
      </c>
      <c r="Q100" s="79">
        <v>4</v>
      </c>
      <c r="R100" s="79">
        <v>2</v>
      </c>
      <c r="S100" s="79" t="s">
        <v>72</v>
      </c>
      <c r="T100" s="5" t="s">
        <v>346</v>
      </c>
      <c r="U100" s="9"/>
      <c r="W100" s="86">
        <f t="shared" si="93"/>
        <v>192.9</v>
      </c>
      <c r="X100" s="87">
        <f t="shared" si="94"/>
        <v>58</v>
      </c>
      <c r="Y100" s="92">
        <f t="shared" si="95"/>
        <v>60</v>
      </c>
      <c r="Z100" s="90">
        <f t="shared" si="96"/>
        <v>0</v>
      </c>
      <c r="AA100" s="90">
        <f t="shared" si="97"/>
        <v>0</v>
      </c>
      <c r="AB100" s="90">
        <f t="shared" si="98"/>
        <v>0</v>
      </c>
      <c r="AC100" s="4" t="str">
        <f t="shared" si="99"/>
        <v/>
      </c>
      <c r="AD100" s="91">
        <f t="shared" si="100"/>
        <v>0</v>
      </c>
      <c r="AE100" s="79" t="str">
        <f t="shared" si="101"/>
        <v>계</v>
      </c>
      <c r="AF100" s="79" t="str">
        <f t="shared" si="102"/>
        <v>4/2</v>
      </c>
      <c r="AH100" s="20" t="str">
        <f t="shared" si="79"/>
        <v>미켈란쉐르빌</v>
      </c>
      <c r="AI100" s="87">
        <f t="shared" si="68"/>
        <v>58</v>
      </c>
      <c r="AJ100" s="79" t="str">
        <f t="shared" si="103"/>
        <v>A-</v>
      </c>
      <c r="AK100" s="79" t="s">
        <v>13</v>
      </c>
      <c r="AL100" s="79" t="s">
        <v>62</v>
      </c>
      <c r="AM100" s="79" t="s">
        <v>63</v>
      </c>
      <c r="AN100" s="79" t="str">
        <f t="shared" si="104"/>
        <v>C</v>
      </c>
      <c r="AO100" s="79" t="str">
        <f t="shared" si="105"/>
        <v/>
      </c>
      <c r="AP100" s="79" t="str">
        <f t="shared" si="106"/>
        <v/>
      </c>
      <c r="AQ100" s="79" t="str">
        <f t="shared" si="107"/>
        <v>O</v>
      </c>
      <c r="AR100" s="79" t="str">
        <f t="shared" si="108"/>
        <v>O</v>
      </c>
      <c r="AS100" s="79" t="s">
        <v>2</v>
      </c>
      <c r="AT100" s="79" t="str">
        <f t="shared" si="109"/>
        <v>X</v>
      </c>
      <c r="AU100" s="79" t="str">
        <f t="shared" si="110"/>
        <v>O</v>
      </c>
      <c r="AV100" s="79" t="str">
        <f t="shared" si="111"/>
        <v/>
      </c>
    </row>
    <row r="101" spans="1:48" x14ac:dyDescent="0.3">
      <c r="A101" s="9" t="s">
        <v>1473</v>
      </c>
      <c r="B101" s="10" t="s">
        <v>1636</v>
      </c>
      <c r="C101" s="88">
        <v>803</v>
      </c>
      <c r="D101" s="86">
        <v>193.5</v>
      </c>
      <c r="E101" s="87">
        <v>59</v>
      </c>
      <c r="F101" s="86">
        <v>157.6</v>
      </c>
      <c r="G101" s="17">
        <v>48</v>
      </c>
      <c r="H101" s="88">
        <v>152</v>
      </c>
      <c r="I101" s="89"/>
      <c r="J101" s="89"/>
      <c r="K101" s="89"/>
      <c r="L101" s="89"/>
      <c r="M101" s="90">
        <f t="shared" si="89"/>
        <v>0</v>
      </c>
      <c r="N101" s="4" t="str">
        <f t="shared" si="90"/>
        <v/>
      </c>
      <c r="O101" s="91">
        <f t="shared" si="91"/>
        <v>0</v>
      </c>
      <c r="P101" s="91">
        <f t="shared" si="92"/>
        <v>0</v>
      </c>
      <c r="Q101" s="79">
        <v>4</v>
      </c>
      <c r="R101" s="79">
        <v>2</v>
      </c>
      <c r="S101" s="79" t="s">
        <v>72</v>
      </c>
      <c r="T101" s="5">
        <v>193</v>
      </c>
      <c r="U101" s="9"/>
      <c r="W101" s="86">
        <f t="shared" si="93"/>
        <v>193.5</v>
      </c>
      <c r="X101" s="87">
        <f t="shared" si="94"/>
        <v>59</v>
      </c>
      <c r="Y101" s="92">
        <f t="shared" si="95"/>
        <v>152</v>
      </c>
      <c r="Z101" s="90">
        <f t="shared" si="96"/>
        <v>0</v>
      </c>
      <c r="AA101" s="90">
        <f t="shared" si="97"/>
        <v>0</v>
      </c>
      <c r="AB101" s="90">
        <f t="shared" si="98"/>
        <v>0</v>
      </c>
      <c r="AC101" s="4" t="str">
        <f t="shared" si="99"/>
        <v/>
      </c>
      <c r="AD101" s="91">
        <f t="shared" si="100"/>
        <v>0</v>
      </c>
      <c r="AE101" s="79" t="str">
        <f t="shared" si="101"/>
        <v>계</v>
      </c>
      <c r="AF101" s="79" t="str">
        <f t="shared" si="102"/>
        <v>4/2</v>
      </c>
      <c r="AH101" s="20" t="str">
        <f t="shared" si="79"/>
        <v>미켈란쉐르빌</v>
      </c>
      <c r="AI101" s="87">
        <f t="shared" si="68"/>
        <v>59</v>
      </c>
      <c r="AJ101" s="79" t="str">
        <f t="shared" si="103"/>
        <v>A-</v>
      </c>
      <c r="AK101" s="79" t="s">
        <v>13</v>
      </c>
      <c r="AL101" s="79" t="s">
        <v>62</v>
      </c>
      <c r="AM101" s="79" t="s">
        <v>63</v>
      </c>
      <c r="AN101" s="79" t="str">
        <f t="shared" si="104"/>
        <v>C</v>
      </c>
      <c r="AO101" s="79" t="str">
        <f t="shared" si="105"/>
        <v/>
      </c>
      <c r="AP101" s="79" t="str">
        <f t="shared" si="106"/>
        <v/>
      </c>
      <c r="AQ101" s="79" t="str">
        <f t="shared" si="107"/>
        <v>O</v>
      </c>
      <c r="AR101" s="79" t="str">
        <f t="shared" si="108"/>
        <v>O</v>
      </c>
      <c r="AS101" s="79" t="s">
        <v>2</v>
      </c>
      <c r="AT101" s="79" t="str">
        <f t="shared" si="109"/>
        <v>X</v>
      </c>
      <c r="AU101" s="79" t="str">
        <f t="shared" si="110"/>
        <v>O</v>
      </c>
      <c r="AV101" s="79" t="str">
        <f t="shared" si="111"/>
        <v/>
      </c>
    </row>
    <row r="102" spans="1:48" x14ac:dyDescent="0.3">
      <c r="A102" s="9" t="s">
        <v>1473</v>
      </c>
      <c r="B102" s="10" t="s">
        <v>1636</v>
      </c>
      <c r="C102" s="88">
        <v>803</v>
      </c>
      <c r="D102" s="86">
        <v>203</v>
      </c>
      <c r="E102" s="87">
        <v>61</v>
      </c>
      <c r="F102" s="86">
        <v>165.3</v>
      </c>
      <c r="G102" s="17">
        <v>50</v>
      </c>
      <c r="H102" s="88">
        <v>214</v>
      </c>
      <c r="I102" s="89"/>
      <c r="J102" s="89"/>
      <c r="K102" s="89"/>
      <c r="L102" s="89"/>
      <c r="M102" s="90">
        <f t="shared" si="89"/>
        <v>0</v>
      </c>
      <c r="N102" s="4" t="str">
        <f t="shared" si="90"/>
        <v/>
      </c>
      <c r="O102" s="91">
        <f t="shared" si="91"/>
        <v>0</v>
      </c>
      <c r="P102" s="91">
        <f t="shared" si="92"/>
        <v>0</v>
      </c>
      <c r="Q102" s="79">
        <v>4</v>
      </c>
      <c r="R102" s="79">
        <v>2</v>
      </c>
      <c r="S102" s="79" t="s">
        <v>72</v>
      </c>
      <c r="T102" s="5">
        <v>202</v>
      </c>
      <c r="U102" s="9"/>
      <c r="W102" s="86">
        <f t="shared" si="93"/>
        <v>203</v>
      </c>
      <c r="X102" s="87">
        <f t="shared" si="94"/>
        <v>61</v>
      </c>
      <c r="Y102" s="92">
        <f t="shared" si="95"/>
        <v>214</v>
      </c>
      <c r="Z102" s="90">
        <f t="shared" si="96"/>
        <v>0</v>
      </c>
      <c r="AA102" s="90">
        <f t="shared" si="97"/>
        <v>0</v>
      </c>
      <c r="AB102" s="90">
        <f t="shared" si="98"/>
        <v>0</v>
      </c>
      <c r="AC102" s="4" t="str">
        <f t="shared" si="99"/>
        <v/>
      </c>
      <c r="AD102" s="91">
        <f t="shared" si="100"/>
        <v>0</v>
      </c>
      <c r="AE102" s="79" t="str">
        <f t="shared" si="101"/>
        <v>계</v>
      </c>
      <c r="AF102" s="79" t="str">
        <f t="shared" si="102"/>
        <v>4/2</v>
      </c>
      <c r="AH102" s="20" t="str">
        <f t="shared" si="79"/>
        <v>미켈란쉐르빌</v>
      </c>
      <c r="AI102" s="87">
        <f t="shared" si="68"/>
        <v>61</v>
      </c>
      <c r="AJ102" s="79" t="str">
        <f t="shared" si="103"/>
        <v>A-</v>
      </c>
      <c r="AK102" s="79" t="s">
        <v>13</v>
      </c>
      <c r="AL102" s="79" t="s">
        <v>62</v>
      </c>
      <c r="AM102" s="79" t="s">
        <v>63</v>
      </c>
      <c r="AN102" s="79" t="str">
        <f t="shared" si="104"/>
        <v>C</v>
      </c>
      <c r="AO102" s="79" t="str">
        <f t="shared" si="105"/>
        <v/>
      </c>
      <c r="AP102" s="79" t="str">
        <f t="shared" si="106"/>
        <v/>
      </c>
      <c r="AQ102" s="79" t="str">
        <f t="shared" si="107"/>
        <v>O</v>
      </c>
      <c r="AR102" s="79" t="str">
        <f t="shared" si="108"/>
        <v>O</v>
      </c>
      <c r="AS102" s="79" t="s">
        <v>2</v>
      </c>
      <c r="AT102" s="79" t="str">
        <f t="shared" si="109"/>
        <v>X</v>
      </c>
      <c r="AU102" s="79" t="str">
        <f t="shared" si="110"/>
        <v>O</v>
      </c>
      <c r="AV102" s="79" t="str">
        <f t="shared" si="111"/>
        <v/>
      </c>
    </row>
    <row r="103" spans="1:48" x14ac:dyDescent="0.3">
      <c r="A103" s="9" t="s">
        <v>1473</v>
      </c>
      <c r="B103" s="10" t="s">
        <v>1636</v>
      </c>
      <c r="C103" s="88">
        <v>803</v>
      </c>
      <c r="D103" s="86">
        <v>233.8</v>
      </c>
      <c r="E103" s="87">
        <v>71</v>
      </c>
      <c r="F103" s="86">
        <v>190.4</v>
      </c>
      <c r="G103" s="17">
        <v>58</v>
      </c>
      <c r="H103" s="88">
        <v>1</v>
      </c>
      <c r="I103" s="89"/>
      <c r="J103" s="89"/>
      <c r="K103" s="89"/>
      <c r="L103" s="89"/>
      <c r="M103" s="90">
        <f t="shared" si="89"/>
        <v>0</v>
      </c>
      <c r="N103" s="4" t="str">
        <f t="shared" si="90"/>
        <v/>
      </c>
      <c r="O103" s="91">
        <f t="shared" si="91"/>
        <v>0</v>
      </c>
      <c r="P103" s="91">
        <f t="shared" si="92"/>
        <v>0</v>
      </c>
      <c r="Q103" s="79">
        <v>4</v>
      </c>
      <c r="R103" s="79">
        <v>2</v>
      </c>
      <c r="S103" s="79" t="s">
        <v>72</v>
      </c>
      <c r="T103" s="5">
        <v>233</v>
      </c>
      <c r="U103" s="9"/>
      <c r="W103" s="86">
        <f t="shared" si="93"/>
        <v>233.8</v>
      </c>
      <c r="X103" s="87">
        <f t="shared" si="94"/>
        <v>71</v>
      </c>
      <c r="Y103" s="92">
        <f t="shared" si="95"/>
        <v>1</v>
      </c>
      <c r="Z103" s="90">
        <f t="shared" si="96"/>
        <v>0</v>
      </c>
      <c r="AA103" s="90">
        <f t="shared" si="97"/>
        <v>0</v>
      </c>
      <c r="AB103" s="90">
        <f t="shared" si="98"/>
        <v>0</v>
      </c>
      <c r="AC103" s="4" t="str">
        <f t="shared" si="99"/>
        <v/>
      </c>
      <c r="AD103" s="91">
        <f t="shared" si="100"/>
        <v>0</v>
      </c>
      <c r="AE103" s="79" t="str">
        <f t="shared" si="101"/>
        <v>계</v>
      </c>
      <c r="AF103" s="79" t="str">
        <f t="shared" si="102"/>
        <v>4/2</v>
      </c>
      <c r="AH103" s="20" t="str">
        <f t="shared" si="79"/>
        <v>미켈란쉐르빌</v>
      </c>
      <c r="AI103" s="87">
        <f t="shared" si="68"/>
        <v>71</v>
      </c>
      <c r="AJ103" s="79" t="str">
        <f t="shared" si="103"/>
        <v>A-</v>
      </c>
      <c r="AK103" s="79" t="s">
        <v>13</v>
      </c>
      <c r="AL103" s="79" t="s">
        <v>62</v>
      </c>
      <c r="AM103" s="79" t="s">
        <v>63</v>
      </c>
      <c r="AN103" s="79" t="str">
        <f t="shared" si="104"/>
        <v>C</v>
      </c>
      <c r="AO103" s="79" t="str">
        <f t="shared" si="105"/>
        <v/>
      </c>
      <c r="AP103" s="79" t="str">
        <f t="shared" si="106"/>
        <v/>
      </c>
      <c r="AQ103" s="79" t="str">
        <f t="shared" si="107"/>
        <v>O</v>
      </c>
      <c r="AR103" s="79" t="str">
        <f t="shared" si="108"/>
        <v>O</v>
      </c>
      <c r="AS103" s="79" t="s">
        <v>2</v>
      </c>
      <c r="AT103" s="79" t="str">
        <f t="shared" si="109"/>
        <v>X</v>
      </c>
      <c r="AU103" s="79" t="str">
        <f t="shared" si="110"/>
        <v>O</v>
      </c>
      <c r="AV103" s="79" t="str">
        <f t="shared" si="111"/>
        <v/>
      </c>
    </row>
    <row r="104" spans="1:48" x14ac:dyDescent="0.3">
      <c r="A104" s="9" t="s">
        <v>1473</v>
      </c>
      <c r="B104" s="10" t="s">
        <v>1636</v>
      </c>
      <c r="C104" s="88">
        <v>803</v>
      </c>
      <c r="D104" s="86">
        <v>239.3</v>
      </c>
      <c r="E104" s="87">
        <v>72</v>
      </c>
      <c r="F104" s="86">
        <v>194.8</v>
      </c>
      <c r="G104" s="17">
        <v>59</v>
      </c>
      <c r="H104" s="88">
        <v>30</v>
      </c>
      <c r="I104" s="89"/>
      <c r="J104" s="89"/>
      <c r="K104" s="89"/>
      <c r="L104" s="89"/>
      <c r="M104" s="90">
        <f t="shared" si="89"/>
        <v>0</v>
      </c>
      <c r="N104" s="4" t="str">
        <f t="shared" si="90"/>
        <v/>
      </c>
      <c r="O104" s="91">
        <f t="shared" si="91"/>
        <v>0</v>
      </c>
      <c r="P104" s="91">
        <f t="shared" si="92"/>
        <v>0</v>
      </c>
      <c r="Q104" s="79">
        <v>4</v>
      </c>
      <c r="R104" s="79">
        <v>2</v>
      </c>
      <c r="S104" s="79" t="s">
        <v>72</v>
      </c>
      <c r="T104" s="5">
        <v>239</v>
      </c>
      <c r="U104" s="9"/>
      <c r="W104" s="86">
        <f t="shared" si="93"/>
        <v>239.3</v>
      </c>
      <c r="X104" s="87">
        <f t="shared" si="94"/>
        <v>72</v>
      </c>
      <c r="Y104" s="92">
        <f t="shared" si="95"/>
        <v>30</v>
      </c>
      <c r="Z104" s="90">
        <f t="shared" si="96"/>
        <v>0</v>
      </c>
      <c r="AA104" s="90">
        <f t="shared" si="97"/>
        <v>0</v>
      </c>
      <c r="AB104" s="90">
        <f t="shared" si="98"/>
        <v>0</v>
      </c>
      <c r="AC104" s="4" t="str">
        <f t="shared" si="99"/>
        <v/>
      </c>
      <c r="AD104" s="91">
        <f t="shared" si="100"/>
        <v>0</v>
      </c>
      <c r="AE104" s="79" t="str">
        <f t="shared" si="101"/>
        <v>계</v>
      </c>
      <c r="AF104" s="79" t="str">
        <f t="shared" si="102"/>
        <v>4/2</v>
      </c>
      <c r="AH104" s="20" t="str">
        <f t="shared" si="79"/>
        <v>미켈란쉐르빌</v>
      </c>
      <c r="AI104" s="87">
        <f t="shared" si="68"/>
        <v>72</v>
      </c>
      <c r="AJ104" s="79" t="str">
        <f t="shared" si="103"/>
        <v>A-</v>
      </c>
      <c r="AK104" s="79" t="s">
        <v>13</v>
      </c>
      <c r="AL104" s="79" t="s">
        <v>62</v>
      </c>
      <c r="AM104" s="79" t="s">
        <v>63</v>
      </c>
      <c r="AN104" s="79" t="str">
        <f t="shared" si="104"/>
        <v>C</v>
      </c>
      <c r="AO104" s="79" t="str">
        <f t="shared" si="105"/>
        <v/>
      </c>
      <c r="AP104" s="79" t="str">
        <f t="shared" si="106"/>
        <v/>
      </c>
      <c r="AQ104" s="79" t="str">
        <f t="shared" si="107"/>
        <v>O</v>
      </c>
      <c r="AR104" s="79" t="str">
        <f t="shared" si="108"/>
        <v>O</v>
      </c>
      <c r="AS104" s="79" t="s">
        <v>2</v>
      </c>
      <c r="AT104" s="79" t="str">
        <f t="shared" si="109"/>
        <v>X</v>
      </c>
      <c r="AU104" s="79" t="str">
        <f t="shared" si="110"/>
        <v>O</v>
      </c>
      <c r="AV104" s="79" t="str">
        <f t="shared" si="111"/>
        <v/>
      </c>
    </row>
    <row r="105" spans="1:48" x14ac:dyDescent="0.3">
      <c r="A105" s="9" t="s">
        <v>1473</v>
      </c>
      <c r="B105" s="10" t="s">
        <v>1636</v>
      </c>
      <c r="C105" s="88">
        <v>803</v>
      </c>
      <c r="D105" s="86">
        <v>300.60000000000002</v>
      </c>
      <c r="E105" s="87">
        <v>91</v>
      </c>
      <c r="F105" s="86">
        <v>244.7</v>
      </c>
      <c r="G105" s="17">
        <v>74</v>
      </c>
      <c r="H105" s="88">
        <v>7</v>
      </c>
      <c r="I105" s="89"/>
      <c r="J105" s="89"/>
      <c r="K105" s="89"/>
      <c r="L105" s="89"/>
      <c r="M105" s="90">
        <f t="shared" si="89"/>
        <v>0</v>
      </c>
      <c r="N105" s="4" t="str">
        <f t="shared" si="90"/>
        <v/>
      </c>
      <c r="O105" s="91">
        <f t="shared" si="91"/>
        <v>0</v>
      </c>
      <c r="P105" s="91">
        <f t="shared" si="92"/>
        <v>0</v>
      </c>
      <c r="Q105" s="79">
        <v>4</v>
      </c>
      <c r="R105" s="79">
        <v>2</v>
      </c>
      <c r="S105" s="79" t="s">
        <v>72</v>
      </c>
      <c r="T105" s="5">
        <v>300</v>
      </c>
      <c r="U105" s="9"/>
      <c r="W105" s="86">
        <f t="shared" si="93"/>
        <v>300.60000000000002</v>
      </c>
      <c r="X105" s="87">
        <f t="shared" si="94"/>
        <v>91</v>
      </c>
      <c r="Y105" s="92">
        <f t="shared" si="95"/>
        <v>7</v>
      </c>
      <c r="Z105" s="90">
        <f t="shared" si="96"/>
        <v>0</v>
      </c>
      <c r="AA105" s="90">
        <f t="shared" si="97"/>
        <v>0</v>
      </c>
      <c r="AB105" s="90">
        <f t="shared" si="98"/>
        <v>0</v>
      </c>
      <c r="AC105" s="4" t="str">
        <f t="shared" si="99"/>
        <v/>
      </c>
      <c r="AD105" s="91">
        <f t="shared" si="100"/>
        <v>0</v>
      </c>
      <c r="AE105" s="79" t="str">
        <f t="shared" si="101"/>
        <v>계</v>
      </c>
      <c r="AF105" s="79" t="str">
        <f t="shared" si="102"/>
        <v>4/2</v>
      </c>
      <c r="AH105" s="20" t="str">
        <f t="shared" si="79"/>
        <v>미켈란쉐르빌</v>
      </c>
      <c r="AI105" s="87">
        <f t="shared" si="68"/>
        <v>91</v>
      </c>
      <c r="AJ105" s="79" t="str">
        <f t="shared" si="103"/>
        <v>A-</v>
      </c>
      <c r="AK105" s="79" t="s">
        <v>13</v>
      </c>
      <c r="AL105" s="79" t="s">
        <v>62</v>
      </c>
      <c r="AM105" s="79" t="s">
        <v>63</v>
      </c>
      <c r="AN105" s="79" t="str">
        <f t="shared" si="104"/>
        <v>C</v>
      </c>
      <c r="AO105" s="79" t="str">
        <f t="shared" si="105"/>
        <v/>
      </c>
      <c r="AP105" s="79" t="str">
        <f t="shared" si="106"/>
        <v/>
      </c>
      <c r="AQ105" s="79" t="str">
        <f t="shared" si="107"/>
        <v>O</v>
      </c>
      <c r="AR105" s="79" t="str">
        <f t="shared" si="108"/>
        <v>O</v>
      </c>
      <c r="AS105" s="79" t="s">
        <v>2</v>
      </c>
      <c r="AT105" s="79" t="str">
        <f t="shared" si="109"/>
        <v>X</v>
      </c>
      <c r="AU105" s="79" t="str">
        <f t="shared" si="110"/>
        <v>O</v>
      </c>
      <c r="AV105" s="79" t="str">
        <f t="shared" si="111"/>
        <v/>
      </c>
    </row>
    <row r="106" spans="1:48" x14ac:dyDescent="0.3">
      <c r="A106" s="9" t="s">
        <v>1473</v>
      </c>
      <c r="B106" s="10" t="s">
        <v>1636</v>
      </c>
      <c r="C106" s="88">
        <v>803</v>
      </c>
      <c r="D106" s="86">
        <v>336.4</v>
      </c>
      <c r="E106" s="87">
        <v>102</v>
      </c>
      <c r="F106" s="86">
        <v>273.89999999999998</v>
      </c>
      <c r="G106" s="17">
        <v>83</v>
      </c>
      <c r="H106" s="88">
        <v>1</v>
      </c>
      <c r="I106" s="89"/>
      <c r="J106" s="89"/>
      <c r="K106" s="89"/>
      <c r="L106" s="89"/>
      <c r="M106" s="90">
        <f t="shared" si="89"/>
        <v>0</v>
      </c>
      <c r="N106" s="4" t="str">
        <f t="shared" si="90"/>
        <v/>
      </c>
      <c r="O106" s="91">
        <f t="shared" si="91"/>
        <v>0</v>
      </c>
      <c r="P106" s="91">
        <f t="shared" si="92"/>
        <v>0</v>
      </c>
      <c r="Q106" s="79">
        <v>4</v>
      </c>
      <c r="R106" s="79">
        <v>3</v>
      </c>
      <c r="S106" s="79" t="s">
        <v>72</v>
      </c>
      <c r="T106" s="5">
        <v>336</v>
      </c>
      <c r="U106" s="9"/>
      <c r="W106" s="86">
        <f t="shared" si="93"/>
        <v>336.4</v>
      </c>
      <c r="X106" s="87">
        <f t="shared" si="94"/>
        <v>102</v>
      </c>
      <c r="Y106" s="92">
        <f t="shared" si="95"/>
        <v>1</v>
      </c>
      <c r="Z106" s="90">
        <f t="shared" si="96"/>
        <v>0</v>
      </c>
      <c r="AA106" s="90">
        <f t="shared" si="97"/>
        <v>0</v>
      </c>
      <c r="AB106" s="90">
        <f t="shared" si="98"/>
        <v>0</v>
      </c>
      <c r="AC106" s="4" t="str">
        <f t="shared" si="99"/>
        <v/>
      </c>
      <c r="AD106" s="91">
        <f t="shared" si="100"/>
        <v>0</v>
      </c>
      <c r="AE106" s="79" t="str">
        <f t="shared" si="101"/>
        <v>계</v>
      </c>
      <c r="AF106" s="79" t="str">
        <f t="shared" si="102"/>
        <v>4/3</v>
      </c>
      <c r="AH106" s="20" t="str">
        <f t="shared" si="79"/>
        <v>미켈란쉐르빌</v>
      </c>
      <c r="AI106" s="87">
        <f t="shared" si="68"/>
        <v>102</v>
      </c>
      <c r="AJ106" s="79" t="str">
        <f t="shared" si="103"/>
        <v>A-</v>
      </c>
      <c r="AK106" s="79" t="s">
        <v>13</v>
      </c>
      <c r="AL106" s="79" t="s">
        <v>62</v>
      </c>
      <c r="AM106" s="79" t="s">
        <v>63</v>
      </c>
      <c r="AN106" s="79" t="str">
        <f t="shared" si="104"/>
        <v>C</v>
      </c>
      <c r="AO106" s="79" t="str">
        <f t="shared" si="105"/>
        <v/>
      </c>
      <c r="AP106" s="79" t="str">
        <f t="shared" si="106"/>
        <v/>
      </c>
      <c r="AQ106" s="79" t="str">
        <f t="shared" si="107"/>
        <v>O</v>
      </c>
      <c r="AR106" s="79" t="str">
        <f t="shared" si="108"/>
        <v>O</v>
      </c>
      <c r="AS106" s="79" t="s">
        <v>2</v>
      </c>
      <c r="AT106" s="79" t="str">
        <f t="shared" si="109"/>
        <v>X</v>
      </c>
      <c r="AU106" s="79" t="str">
        <f t="shared" si="110"/>
        <v>O</v>
      </c>
      <c r="AV106" s="79" t="str">
        <f t="shared" si="111"/>
        <v/>
      </c>
    </row>
    <row r="107" spans="1:48" x14ac:dyDescent="0.3">
      <c r="A107" s="9"/>
      <c r="B107" s="79"/>
      <c r="C107" s="6"/>
      <c r="D107" s="9"/>
      <c r="E107" s="14"/>
      <c r="F107" s="86"/>
      <c r="G107" s="9"/>
      <c r="H107" s="9"/>
      <c r="I107" s="9"/>
      <c r="J107" s="9"/>
      <c r="K107" s="9"/>
      <c r="L107" s="9"/>
      <c r="M107" s="9"/>
      <c r="N107" s="9"/>
      <c r="O107" s="91"/>
      <c r="P107" s="91"/>
      <c r="Q107" s="87"/>
      <c r="R107" s="87"/>
      <c r="S107" s="9"/>
      <c r="T107" s="47"/>
      <c r="U107" s="9"/>
      <c r="W107" s="67" t="str">
        <f>$A$4&amp;" "&amp;A108&amp;"("&amp;B108&amp;","&amp;C108&amp;"^)"</f>
        <v>정자동 정든한진6차('95.06.,298^)</v>
      </c>
      <c r="X107" s="68"/>
      <c r="Y107" s="68"/>
      <c r="Z107" s="68"/>
      <c r="AA107" s="68"/>
      <c r="AB107" s="68"/>
      <c r="AC107" s="68"/>
      <c r="AD107" s="68"/>
      <c r="AE107" s="68"/>
      <c r="AF107" s="69"/>
      <c r="AH107" s="20" t="str">
        <f t="shared" si="79"/>
        <v/>
      </c>
      <c r="AI107" s="106" t="str">
        <f t="shared" si="68"/>
        <v/>
      </c>
      <c r="AJ107" s="79"/>
      <c r="AK107" s="79"/>
      <c r="AL107" s="79"/>
      <c r="AM107" s="79"/>
      <c r="AN107" s="79"/>
      <c r="AO107" s="79"/>
      <c r="AP107" s="79"/>
      <c r="AQ107" s="79"/>
      <c r="AR107" s="79"/>
      <c r="AS107" s="79"/>
      <c r="AT107" s="79"/>
      <c r="AU107" s="79"/>
      <c r="AV107" s="79"/>
    </row>
    <row r="108" spans="1:48" x14ac:dyDescent="0.3">
      <c r="A108" s="9" t="s">
        <v>1477</v>
      </c>
      <c r="B108" s="10" t="s">
        <v>1630</v>
      </c>
      <c r="C108" s="88">
        <v>298</v>
      </c>
      <c r="D108" s="86">
        <v>121.4</v>
      </c>
      <c r="E108" s="87">
        <v>37</v>
      </c>
      <c r="F108" s="86">
        <v>99.6</v>
      </c>
      <c r="G108" s="17">
        <v>30</v>
      </c>
      <c r="H108" s="88">
        <v>86</v>
      </c>
      <c r="I108" s="89"/>
      <c r="J108" s="89"/>
      <c r="K108" s="89"/>
      <c r="L108" s="89"/>
      <c r="M108" s="90">
        <f>I108-K108</f>
        <v>0</v>
      </c>
      <c r="N108" s="4" t="str">
        <f>IF(ISERROR(K108/I108),"",K108/I108)</f>
        <v/>
      </c>
      <c r="O108" s="91">
        <f>I108/E108</f>
        <v>0</v>
      </c>
      <c r="P108" s="91">
        <f>K108/E108</f>
        <v>0</v>
      </c>
      <c r="Q108" s="79">
        <v>4</v>
      </c>
      <c r="R108" s="79">
        <v>2</v>
      </c>
      <c r="S108" s="79" t="s">
        <v>72</v>
      </c>
      <c r="T108" s="5">
        <v>121</v>
      </c>
      <c r="U108" s="9"/>
      <c r="W108" s="86">
        <f t="shared" ref="W108:X111" si="112">D108</f>
        <v>121.4</v>
      </c>
      <c r="X108" s="87">
        <f t="shared" si="112"/>
        <v>37</v>
      </c>
      <c r="Y108" s="92">
        <f t="shared" ref="Y108:Z111" si="113">H108</f>
        <v>86</v>
      </c>
      <c r="Z108" s="90">
        <f t="shared" si="113"/>
        <v>0</v>
      </c>
      <c r="AA108" s="90">
        <f>K108</f>
        <v>0</v>
      </c>
      <c r="AB108" s="90">
        <f t="shared" ref="AB108:AD111" si="114">M108</f>
        <v>0</v>
      </c>
      <c r="AC108" s="4" t="str">
        <f t="shared" si="114"/>
        <v/>
      </c>
      <c r="AD108" s="91">
        <f t="shared" si="114"/>
        <v>0</v>
      </c>
      <c r="AE108" s="79" t="str">
        <f>S108</f>
        <v>계</v>
      </c>
      <c r="AF108" s="79" t="str">
        <f>Q108&amp;"/"&amp;R108</f>
        <v>4/2</v>
      </c>
      <c r="AH108" s="20" t="str">
        <f t="shared" si="79"/>
        <v>정든한진6차</v>
      </c>
      <c r="AI108" s="87">
        <f t="shared" si="68"/>
        <v>37</v>
      </c>
      <c r="AJ108" s="79" t="str">
        <f>IF(AI108="","",$AJ$2)</f>
        <v>A-</v>
      </c>
      <c r="AK108" s="79" t="s">
        <v>13</v>
      </c>
      <c r="AL108" s="79" t="s">
        <v>62</v>
      </c>
      <c r="AM108" s="79" t="s">
        <v>63</v>
      </c>
      <c r="AN108" s="79" t="str">
        <f>IF(AI108="","",$AN$2)</f>
        <v>C</v>
      </c>
      <c r="AO108" s="79" t="str">
        <f>IF(N108="","",IF(N108&gt;=$AO$1/100,"O","X"))</f>
        <v/>
      </c>
      <c r="AP108" s="79" t="str">
        <f>IF(I108="","",IF(I108&lt;=$AP$1,"O","X"))</f>
        <v/>
      </c>
      <c r="AQ108" s="79" t="str">
        <f>IF(O108="","",IF(O108&lt;=$AQ$1,"O","X"))</f>
        <v>O</v>
      </c>
      <c r="AR108" s="79" t="str">
        <f>IF(M108="","",IF(M108&lt;=$AR$1,"O","X"))</f>
        <v>O</v>
      </c>
      <c r="AS108" s="79" t="s">
        <v>2</v>
      </c>
      <c r="AT108" s="79" t="str">
        <f>IF(OR(F108="",AI108=""),"",IF(AND((F108&lt;=85),(AI108&gt;=15)),"O","X"))</f>
        <v>X</v>
      </c>
      <c r="AU108" s="79" t="str">
        <f>IF(C108="","",IF(C108&gt;=$AU$1,"O","X"))</f>
        <v>X</v>
      </c>
      <c r="AV108" s="79" t="str">
        <f>IF(AO108="","",IF(AND(AO108="O",AP108="O",AR108="O",AT108="O",AU108="O"),"후보","X"))</f>
        <v/>
      </c>
    </row>
    <row r="109" spans="1:48" x14ac:dyDescent="0.3">
      <c r="A109" s="9" t="s">
        <v>1477</v>
      </c>
      <c r="B109" s="10" t="s">
        <v>1630</v>
      </c>
      <c r="C109" s="88">
        <v>298</v>
      </c>
      <c r="D109" s="86">
        <v>135.19999999999999</v>
      </c>
      <c r="E109" s="87">
        <v>41</v>
      </c>
      <c r="F109" s="86">
        <v>112.2</v>
      </c>
      <c r="G109" s="17">
        <v>34</v>
      </c>
      <c r="H109" s="88">
        <v>70</v>
      </c>
      <c r="I109" s="89"/>
      <c r="J109" s="89"/>
      <c r="K109" s="89"/>
      <c r="L109" s="89"/>
      <c r="M109" s="90">
        <f>I109-K109</f>
        <v>0</v>
      </c>
      <c r="N109" s="4" t="str">
        <f>IF(ISERROR(K109/I109),"",K109/I109)</f>
        <v/>
      </c>
      <c r="O109" s="91">
        <f>I109/E109</f>
        <v>0</v>
      </c>
      <c r="P109" s="91">
        <f>K109/E109</f>
        <v>0</v>
      </c>
      <c r="Q109" s="79">
        <v>4</v>
      </c>
      <c r="R109" s="79">
        <v>2</v>
      </c>
      <c r="S109" s="79" t="s">
        <v>72</v>
      </c>
      <c r="T109" s="5">
        <v>135</v>
      </c>
      <c r="U109" s="9"/>
      <c r="W109" s="86">
        <f t="shared" si="112"/>
        <v>135.19999999999999</v>
      </c>
      <c r="X109" s="87">
        <f t="shared" si="112"/>
        <v>41</v>
      </c>
      <c r="Y109" s="92">
        <f t="shared" si="113"/>
        <v>70</v>
      </c>
      <c r="Z109" s="90">
        <f t="shared" si="113"/>
        <v>0</v>
      </c>
      <c r="AA109" s="90">
        <f>K109</f>
        <v>0</v>
      </c>
      <c r="AB109" s="90">
        <f t="shared" si="114"/>
        <v>0</v>
      </c>
      <c r="AC109" s="4" t="str">
        <f t="shared" si="114"/>
        <v/>
      </c>
      <c r="AD109" s="91">
        <f t="shared" si="114"/>
        <v>0</v>
      </c>
      <c r="AE109" s="79" t="str">
        <f>S109</f>
        <v>계</v>
      </c>
      <c r="AF109" s="79" t="str">
        <f>Q109&amp;"/"&amp;R109</f>
        <v>4/2</v>
      </c>
      <c r="AH109" s="20" t="str">
        <f t="shared" si="79"/>
        <v>정든한진6차</v>
      </c>
      <c r="AI109" s="87">
        <f t="shared" si="68"/>
        <v>41</v>
      </c>
      <c r="AJ109" s="79" t="str">
        <f>IF(AI109="","",$AJ$2)</f>
        <v>A-</v>
      </c>
      <c r="AK109" s="79" t="s">
        <v>13</v>
      </c>
      <c r="AL109" s="79" t="s">
        <v>62</v>
      </c>
      <c r="AM109" s="79" t="s">
        <v>63</v>
      </c>
      <c r="AN109" s="79" t="str">
        <f>IF(AI109="","",$AN$2)</f>
        <v>C</v>
      </c>
      <c r="AO109" s="79" t="str">
        <f>IF(N109="","",IF(N109&gt;=$AO$1/100,"O","X"))</f>
        <v/>
      </c>
      <c r="AP109" s="79" t="str">
        <f>IF(I109="","",IF(I109&lt;=$AP$1,"O","X"))</f>
        <v/>
      </c>
      <c r="AQ109" s="79" t="str">
        <f>IF(O109="","",IF(O109&lt;=$AQ$1,"O","X"))</f>
        <v>O</v>
      </c>
      <c r="AR109" s="79" t="str">
        <f>IF(M109="","",IF(M109&lt;=$AR$1,"O","X"))</f>
        <v>O</v>
      </c>
      <c r="AS109" s="79" t="s">
        <v>2</v>
      </c>
      <c r="AT109" s="79" t="str">
        <f>IF(OR(F109="",AI109=""),"",IF(AND((F109&lt;=85),(AI109&gt;=15)),"O","X"))</f>
        <v>X</v>
      </c>
      <c r="AU109" s="79" t="str">
        <f>IF(C109="","",IF(C109&gt;=$AU$1,"O","X"))</f>
        <v>X</v>
      </c>
      <c r="AV109" s="79" t="str">
        <f>IF(AO109="","",IF(AND(AO109="O",AP109="O",AR109="O",AT109="O",AU109="O"),"후보","X"))</f>
        <v/>
      </c>
    </row>
    <row r="110" spans="1:48" x14ac:dyDescent="0.3">
      <c r="A110" s="9" t="s">
        <v>1477</v>
      </c>
      <c r="B110" s="10" t="s">
        <v>1630</v>
      </c>
      <c r="C110" s="88">
        <v>298</v>
      </c>
      <c r="D110" s="86">
        <v>156.80000000000001</v>
      </c>
      <c r="E110" s="87">
        <v>47</v>
      </c>
      <c r="F110" s="86">
        <v>135</v>
      </c>
      <c r="G110" s="17">
        <v>41</v>
      </c>
      <c r="H110" s="88">
        <v>100</v>
      </c>
      <c r="I110" s="89"/>
      <c r="J110" s="89"/>
      <c r="K110" s="89"/>
      <c r="L110" s="89"/>
      <c r="M110" s="90">
        <f>I110-K110</f>
        <v>0</v>
      </c>
      <c r="N110" s="4" t="str">
        <f>IF(ISERROR(K110/I110),"",K110/I110)</f>
        <v/>
      </c>
      <c r="O110" s="91">
        <f>I110/E110</f>
        <v>0</v>
      </c>
      <c r="P110" s="91">
        <f>K110/E110</f>
        <v>0</v>
      </c>
      <c r="Q110" s="79">
        <v>4</v>
      </c>
      <c r="R110" s="79">
        <v>2</v>
      </c>
      <c r="S110" s="79" t="s">
        <v>72</v>
      </c>
      <c r="T110" s="5">
        <v>156</v>
      </c>
      <c r="U110" s="9"/>
      <c r="W110" s="86">
        <f t="shared" si="112"/>
        <v>156.80000000000001</v>
      </c>
      <c r="X110" s="87">
        <f t="shared" si="112"/>
        <v>47</v>
      </c>
      <c r="Y110" s="92">
        <f t="shared" si="113"/>
        <v>100</v>
      </c>
      <c r="Z110" s="90">
        <f t="shared" si="113"/>
        <v>0</v>
      </c>
      <c r="AA110" s="90">
        <f>K110</f>
        <v>0</v>
      </c>
      <c r="AB110" s="90">
        <f t="shared" si="114"/>
        <v>0</v>
      </c>
      <c r="AC110" s="4" t="str">
        <f t="shared" si="114"/>
        <v/>
      </c>
      <c r="AD110" s="91">
        <f t="shared" si="114"/>
        <v>0</v>
      </c>
      <c r="AE110" s="79" t="str">
        <f>S110</f>
        <v>계</v>
      </c>
      <c r="AF110" s="79" t="str">
        <f>Q110&amp;"/"&amp;R110</f>
        <v>4/2</v>
      </c>
      <c r="AH110" s="20" t="str">
        <f t="shared" si="79"/>
        <v>정든한진6차</v>
      </c>
      <c r="AI110" s="87">
        <f t="shared" si="68"/>
        <v>47</v>
      </c>
      <c r="AJ110" s="79" t="str">
        <f>IF(AI110="","",$AJ$2)</f>
        <v>A-</v>
      </c>
      <c r="AK110" s="79" t="s">
        <v>13</v>
      </c>
      <c r="AL110" s="79" t="s">
        <v>62</v>
      </c>
      <c r="AM110" s="79" t="s">
        <v>63</v>
      </c>
      <c r="AN110" s="79" t="str">
        <f>IF(AI110="","",$AN$2)</f>
        <v>C</v>
      </c>
      <c r="AO110" s="79" t="str">
        <f>IF(N110="","",IF(N110&gt;=$AO$1/100,"O","X"))</f>
        <v/>
      </c>
      <c r="AP110" s="79" t="str">
        <f>IF(I110="","",IF(I110&lt;=$AP$1,"O","X"))</f>
        <v/>
      </c>
      <c r="AQ110" s="79" t="str">
        <f>IF(O110="","",IF(O110&lt;=$AQ$1,"O","X"))</f>
        <v>O</v>
      </c>
      <c r="AR110" s="79" t="str">
        <f>IF(M110="","",IF(M110&lt;=$AR$1,"O","X"))</f>
        <v>O</v>
      </c>
      <c r="AS110" s="79" t="s">
        <v>2</v>
      </c>
      <c r="AT110" s="79" t="str">
        <f>IF(OR(F110="",AI110=""),"",IF(AND((F110&lt;=85),(AI110&gt;=15)),"O","X"))</f>
        <v>X</v>
      </c>
      <c r="AU110" s="79" t="str">
        <f>IF(C110="","",IF(C110&gt;=$AU$1,"O","X"))</f>
        <v>X</v>
      </c>
      <c r="AV110" s="79" t="str">
        <f>IF(AO110="","",IF(AND(AO110="O",AP110="O",AR110="O",AT110="O",AU110="O"),"후보","X"))</f>
        <v/>
      </c>
    </row>
    <row r="111" spans="1:48" x14ac:dyDescent="0.3">
      <c r="A111" s="9" t="s">
        <v>1477</v>
      </c>
      <c r="B111" s="10" t="s">
        <v>1630</v>
      </c>
      <c r="C111" s="88">
        <v>298</v>
      </c>
      <c r="D111" s="86">
        <v>197.2</v>
      </c>
      <c r="E111" s="87">
        <v>60</v>
      </c>
      <c r="F111" s="86">
        <v>162.4</v>
      </c>
      <c r="G111" s="17">
        <v>49</v>
      </c>
      <c r="H111" s="88">
        <v>42</v>
      </c>
      <c r="I111" s="89"/>
      <c r="J111" s="89"/>
      <c r="K111" s="89"/>
      <c r="L111" s="89"/>
      <c r="M111" s="90">
        <f>I111-K111</f>
        <v>0</v>
      </c>
      <c r="N111" s="4" t="str">
        <f>IF(ISERROR(K111/I111),"",K111/I111)</f>
        <v/>
      </c>
      <c r="O111" s="91">
        <f>I111/E111</f>
        <v>0</v>
      </c>
      <c r="P111" s="91">
        <f>K111/E111</f>
        <v>0</v>
      </c>
      <c r="Q111" s="79">
        <v>5</v>
      </c>
      <c r="R111" s="79">
        <v>2</v>
      </c>
      <c r="S111" s="79" t="s">
        <v>72</v>
      </c>
      <c r="T111" s="5">
        <v>197</v>
      </c>
      <c r="U111" s="9"/>
      <c r="W111" s="86">
        <f t="shared" si="112"/>
        <v>197.2</v>
      </c>
      <c r="X111" s="87">
        <f t="shared" si="112"/>
        <v>60</v>
      </c>
      <c r="Y111" s="92">
        <f t="shared" si="113"/>
        <v>42</v>
      </c>
      <c r="Z111" s="90">
        <f t="shared" si="113"/>
        <v>0</v>
      </c>
      <c r="AA111" s="90">
        <f>K111</f>
        <v>0</v>
      </c>
      <c r="AB111" s="90">
        <f t="shared" si="114"/>
        <v>0</v>
      </c>
      <c r="AC111" s="4" t="str">
        <f t="shared" si="114"/>
        <v/>
      </c>
      <c r="AD111" s="91">
        <f t="shared" si="114"/>
        <v>0</v>
      </c>
      <c r="AE111" s="79" t="str">
        <f>S111</f>
        <v>계</v>
      </c>
      <c r="AF111" s="79" t="str">
        <f>Q111&amp;"/"&amp;R111</f>
        <v>5/2</v>
      </c>
      <c r="AH111" s="20" t="str">
        <f t="shared" si="79"/>
        <v>정든한진6차</v>
      </c>
      <c r="AI111" s="87">
        <f t="shared" si="68"/>
        <v>60</v>
      </c>
      <c r="AJ111" s="79" t="str">
        <f>IF(AI111="","",$AJ$2)</f>
        <v>A-</v>
      </c>
      <c r="AK111" s="79" t="s">
        <v>13</v>
      </c>
      <c r="AL111" s="79" t="s">
        <v>62</v>
      </c>
      <c r="AM111" s="79" t="s">
        <v>63</v>
      </c>
      <c r="AN111" s="79" t="str">
        <f>IF(AI111="","",$AN$2)</f>
        <v>C</v>
      </c>
      <c r="AO111" s="79" t="str">
        <f>IF(N111="","",IF(N111&gt;=$AO$1/100,"O","X"))</f>
        <v/>
      </c>
      <c r="AP111" s="79" t="str">
        <f>IF(I111="","",IF(I111&lt;=$AP$1,"O","X"))</f>
        <v/>
      </c>
      <c r="AQ111" s="79" t="str">
        <f>IF(O111="","",IF(O111&lt;=$AQ$1,"O","X"))</f>
        <v>O</v>
      </c>
      <c r="AR111" s="79" t="str">
        <f>IF(M111="","",IF(M111&lt;=$AR$1,"O","X"))</f>
        <v>O</v>
      </c>
      <c r="AS111" s="79" t="s">
        <v>2</v>
      </c>
      <c r="AT111" s="79" t="str">
        <f>IF(OR(F111="",AI111=""),"",IF(AND((F111&lt;=85),(AI111&gt;=15)),"O","X"))</f>
        <v>X</v>
      </c>
      <c r="AU111" s="79" t="str">
        <f>IF(C111="","",IF(C111&gt;=$AU$1,"O","X"))</f>
        <v>X</v>
      </c>
      <c r="AV111" s="79" t="str">
        <f>IF(AO111="","",IF(AND(AO111="O",AP111="O",AR111="O",AT111="O",AU111="O"),"후보","X"))</f>
        <v/>
      </c>
    </row>
    <row r="112" spans="1:48" x14ac:dyDescent="0.3">
      <c r="A112" s="9"/>
      <c r="B112" s="79"/>
      <c r="C112" s="6"/>
      <c r="D112" s="9"/>
      <c r="E112" s="14"/>
      <c r="F112" s="86"/>
      <c r="G112" s="9"/>
      <c r="H112" s="9"/>
      <c r="I112" s="9"/>
      <c r="J112" s="9"/>
      <c r="K112" s="9"/>
      <c r="L112" s="9"/>
      <c r="M112" s="9"/>
      <c r="N112" s="9"/>
      <c r="O112" s="91"/>
      <c r="P112" s="91"/>
      <c r="Q112" s="87"/>
      <c r="R112" s="87"/>
      <c r="S112" s="9"/>
      <c r="T112" s="47"/>
      <c r="U112" s="9"/>
      <c r="W112" s="67" t="str">
        <f>$A$4&amp;" "&amp;A113&amp;"("&amp;B113&amp;","&amp;C113&amp;"^)"</f>
        <v>정자동 한솔3단지한일('93.10.,416^)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79"/>
        <v/>
      </c>
      <c r="AI112" s="106" t="str">
        <f t="shared" si="68"/>
        <v/>
      </c>
      <c r="AJ112" s="79"/>
      <c r="AK112" s="79"/>
      <c r="AL112" s="79"/>
      <c r="AM112" s="79"/>
      <c r="AN112" s="79"/>
      <c r="AO112" s="79"/>
      <c r="AP112" s="79"/>
      <c r="AQ112" s="79"/>
      <c r="AR112" s="79"/>
      <c r="AS112" s="79"/>
      <c r="AT112" s="79"/>
      <c r="AU112" s="79"/>
      <c r="AV112" s="79"/>
    </row>
    <row r="113" spans="1:48" x14ac:dyDescent="0.3">
      <c r="A113" s="9" t="s">
        <v>1481</v>
      </c>
      <c r="B113" s="10" t="s">
        <v>1690</v>
      </c>
      <c r="C113" s="88">
        <v>416</v>
      </c>
      <c r="D113" s="86">
        <v>77.8</v>
      </c>
      <c r="E113" s="87">
        <v>24</v>
      </c>
      <c r="F113" s="86">
        <v>60</v>
      </c>
      <c r="G113" s="17">
        <v>18</v>
      </c>
      <c r="H113" s="88">
        <v>112</v>
      </c>
      <c r="I113" s="89">
        <v>120000</v>
      </c>
      <c r="J113" s="89" t="s">
        <v>82</v>
      </c>
      <c r="K113" s="89">
        <v>59000</v>
      </c>
      <c r="L113" s="89" t="s">
        <v>59</v>
      </c>
      <c r="M113" s="90">
        <f>I113-K113</f>
        <v>61000</v>
      </c>
      <c r="N113" s="4">
        <f>IF(ISERROR(K113/I113),"",K113/I113)</f>
        <v>0.49166666666666664</v>
      </c>
      <c r="O113" s="91">
        <f>I113/E113</f>
        <v>5000</v>
      </c>
      <c r="P113" s="91">
        <f>K113/E113</f>
        <v>2458.3333333333335</v>
      </c>
      <c r="Q113" s="79">
        <v>3</v>
      </c>
      <c r="R113" s="79">
        <v>1</v>
      </c>
      <c r="S113" s="79" t="s">
        <v>72</v>
      </c>
      <c r="T113" s="5">
        <v>77</v>
      </c>
      <c r="U113" s="9"/>
      <c r="W113" s="86">
        <f t="shared" ref="W113:X116" si="115">D113</f>
        <v>77.8</v>
      </c>
      <c r="X113" s="87">
        <f t="shared" si="115"/>
        <v>24</v>
      </c>
      <c r="Y113" s="92">
        <f t="shared" ref="Y113:Z116" si="116">H113</f>
        <v>112</v>
      </c>
      <c r="Z113" s="90">
        <f t="shared" si="116"/>
        <v>120000</v>
      </c>
      <c r="AA113" s="90">
        <f>K113</f>
        <v>59000</v>
      </c>
      <c r="AB113" s="90">
        <f t="shared" ref="AB113:AD116" si="117">M113</f>
        <v>61000</v>
      </c>
      <c r="AC113" s="4">
        <f t="shared" si="117"/>
        <v>0.49166666666666664</v>
      </c>
      <c r="AD113" s="91">
        <f t="shared" si="117"/>
        <v>5000</v>
      </c>
      <c r="AE113" s="79" t="str">
        <f>S113</f>
        <v>계</v>
      </c>
      <c r="AF113" s="79" t="str">
        <f>Q113&amp;"/"&amp;R113</f>
        <v>3/1</v>
      </c>
      <c r="AH113" s="20" t="str">
        <f t="shared" si="79"/>
        <v>한솔3단지한일</v>
      </c>
      <c r="AI113" s="87">
        <f t="shared" si="68"/>
        <v>24</v>
      </c>
      <c r="AJ113" s="79" t="str">
        <f>IF(AI113="","",$AJ$2)</f>
        <v>A-</v>
      </c>
      <c r="AK113" s="79" t="s">
        <v>13</v>
      </c>
      <c r="AL113" s="79" t="s">
        <v>62</v>
      </c>
      <c r="AM113" s="79" t="s">
        <v>63</v>
      </c>
      <c r="AN113" s="79" t="str">
        <f>IF(AI113="","",$AN$2)</f>
        <v>C</v>
      </c>
      <c r="AO113" s="79" t="str">
        <f>IF(N113="","",IF(N113&gt;=$AO$1/100,"O","X"))</f>
        <v>X</v>
      </c>
      <c r="AP113" s="79" t="str">
        <f>IF(I113="","",IF(I113&lt;=$AP$1,"O","X"))</f>
        <v>X</v>
      </c>
      <c r="AQ113" s="79" t="str">
        <f>IF(O113="","",IF(O113&lt;=$AQ$1,"O","X"))</f>
        <v>X</v>
      </c>
      <c r="AR113" s="79" t="str">
        <f>IF(M113="","",IF(M113&lt;=$AR$1,"O","X"))</f>
        <v>X</v>
      </c>
      <c r="AS113" s="79" t="s">
        <v>2</v>
      </c>
      <c r="AT113" s="79" t="str">
        <f>IF(OR(F113="",AI113=""),"",IF(AND((F113&lt;=85),(AI113&gt;=15)),"O","X"))</f>
        <v>O</v>
      </c>
      <c r="AU113" s="79" t="str">
        <f>IF(C113="","",IF(C113&gt;=$AU$1,"O","X"))</f>
        <v>O</v>
      </c>
      <c r="AV113" s="79" t="str">
        <f>IF(AO113="","",IF(AND(AO113="O",AP113="O",AR113="O",AT113="O",AU113="O"),"후보","X"))</f>
        <v>X</v>
      </c>
    </row>
    <row r="114" spans="1:48" x14ac:dyDescent="0.3">
      <c r="A114" s="9" t="s">
        <v>1481</v>
      </c>
      <c r="B114" s="10" t="s">
        <v>1690</v>
      </c>
      <c r="C114" s="88">
        <v>416</v>
      </c>
      <c r="D114" s="86">
        <v>108.2</v>
      </c>
      <c r="E114" s="87">
        <v>33</v>
      </c>
      <c r="F114" s="86">
        <v>84.9</v>
      </c>
      <c r="G114" s="17">
        <v>26</v>
      </c>
      <c r="H114" s="88">
        <v>136</v>
      </c>
      <c r="I114" s="89">
        <v>137000</v>
      </c>
      <c r="J114" s="89" t="s">
        <v>68</v>
      </c>
      <c r="K114" s="89">
        <v>80000</v>
      </c>
      <c r="L114" s="89" t="s">
        <v>80</v>
      </c>
      <c r="M114" s="90">
        <f>I114-K114</f>
        <v>57000</v>
      </c>
      <c r="N114" s="4">
        <f>IF(ISERROR(K114/I114),"",K114/I114)</f>
        <v>0.58394160583941601</v>
      </c>
      <c r="O114" s="91">
        <f>I114/E114</f>
        <v>4151.515151515152</v>
      </c>
      <c r="P114" s="91">
        <f>K114/E114</f>
        <v>2424.242424242424</v>
      </c>
      <c r="Q114" s="79">
        <v>3</v>
      </c>
      <c r="R114" s="79">
        <v>2</v>
      </c>
      <c r="S114" s="79" t="s">
        <v>72</v>
      </c>
      <c r="T114" s="5">
        <v>108</v>
      </c>
      <c r="U114" s="9"/>
      <c r="W114" s="86">
        <f t="shared" si="115"/>
        <v>108.2</v>
      </c>
      <c r="X114" s="87">
        <f t="shared" si="115"/>
        <v>33</v>
      </c>
      <c r="Y114" s="92">
        <f t="shared" si="116"/>
        <v>136</v>
      </c>
      <c r="Z114" s="90">
        <f t="shared" si="116"/>
        <v>137000</v>
      </c>
      <c r="AA114" s="90">
        <f>K114</f>
        <v>80000</v>
      </c>
      <c r="AB114" s="90">
        <f t="shared" si="117"/>
        <v>57000</v>
      </c>
      <c r="AC114" s="4">
        <f t="shared" si="117"/>
        <v>0.58394160583941601</v>
      </c>
      <c r="AD114" s="91">
        <f t="shared" si="117"/>
        <v>4151.515151515152</v>
      </c>
      <c r="AE114" s="79" t="str">
        <f>S114</f>
        <v>계</v>
      </c>
      <c r="AF114" s="79" t="str">
        <f>Q114&amp;"/"&amp;R114</f>
        <v>3/2</v>
      </c>
      <c r="AH114" s="20" t="str">
        <f t="shared" si="79"/>
        <v>한솔3단지한일</v>
      </c>
      <c r="AI114" s="87">
        <f t="shared" si="68"/>
        <v>33</v>
      </c>
      <c r="AJ114" s="79" t="str">
        <f>IF(AI114="","",$AJ$2)</f>
        <v>A-</v>
      </c>
      <c r="AK114" s="79" t="s">
        <v>13</v>
      </c>
      <c r="AL114" s="79" t="s">
        <v>62</v>
      </c>
      <c r="AM114" s="79" t="s">
        <v>63</v>
      </c>
      <c r="AN114" s="79" t="str">
        <f>IF(AI114="","",$AN$2)</f>
        <v>C</v>
      </c>
      <c r="AO114" s="79" t="str">
        <f>IF(N114="","",IF(N114&gt;=$AO$1/100,"O","X"))</f>
        <v>X</v>
      </c>
      <c r="AP114" s="79" t="str">
        <f>IF(I114="","",IF(I114&lt;=$AP$1,"O","X"))</f>
        <v>X</v>
      </c>
      <c r="AQ114" s="79" t="str">
        <f>IF(O114="","",IF(O114&lt;=$AQ$1,"O","X"))</f>
        <v>X</v>
      </c>
      <c r="AR114" s="79" t="str">
        <f>IF(M114="","",IF(M114&lt;=$AR$1,"O","X"))</f>
        <v>X</v>
      </c>
      <c r="AS114" s="79" t="s">
        <v>2</v>
      </c>
      <c r="AT114" s="79" t="str">
        <f>IF(OR(F114="",AI114=""),"",IF(AND((F114&lt;=85),(AI114&gt;=15)),"O","X"))</f>
        <v>O</v>
      </c>
      <c r="AU114" s="79" t="str">
        <f>IF(C114="","",IF(C114&gt;=$AU$1,"O","X"))</f>
        <v>O</v>
      </c>
      <c r="AV114" s="79" t="str">
        <f>IF(AO114="","",IF(AND(AO114="O",AP114="O",AR114="O",AT114="O",AU114="O"),"후보","X"))</f>
        <v>X</v>
      </c>
    </row>
    <row r="115" spans="1:48" x14ac:dyDescent="0.3">
      <c r="A115" s="9" t="s">
        <v>1481</v>
      </c>
      <c r="B115" s="10" t="s">
        <v>1690</v>
      </c>
      <c r="C115" s="88">
        <v>416</v>
      </c>
      <c r="D115" s="86">
        <v>126.4</v>
      </c>
      <c r="E115" s="87">
        <v>38</v>
      </c>
      <c r="F115" s="86">
        <v>102</v>
      </c>
      <c r="G115" s="17">
        <v>31</v>
      </c>
      <c r="H115" s="88">
        <v>40</v>
      </c>
      <c r="I115" s="89">
        <v>153000</v>
      </c>
      <c r="J115" s="89" t="s">
        <v>103</v>
      </c>
      <c r="K115" s="89">
        <v>85000</v>
      </c>
      <c r="L115" s="89" t="s">
        <v>71</v>
      </c>
      <c r="M115" s="90">
        <f>I115-K115</f>
        <v>68000</v>
      </c>
      <c r="N115" s="4">
        <f>IF(ISERROR(K115/I115),"",K115/I115)</f>
        <v>0.55555555555555558</v>
      </c>
      <c r="O115" s="91">
        <f>I115/E115</f>
        <v>4026.3157894736842</v>
      </c>
      <c r="P115" s="91">
        <f>K115/E115</f>
        <v>2236.8421052631579</v>
      </c>
      <c r="Q115" s="79">
        <v>4</v>
      </c>
      <c r="R115" s="79">
        <v>2</v>
      </c>
      <c r="S115" s="79" t="s">
        <v>72</v>
      </c>
      <c r="T115" s="5">
        <v>126</v>
      </c>
      <c r="U115" s="9"/>
      <c r="W115" s="86">
        <f t="shared" si="115"/>
        <v>126.4</v>
      </c>
      <c r="X115" s="87">
        <f t="shared" si="115"/>
        <v>38</v>
      </c>
      <c r="Y115" s="92">
        <f t="shared" si="116"/>
        <v>40</v>
      </c>
      <c r="Z115" s="90">
        <f t="shared" si="116"/>
        <v>153000</v>
      </c>
      <c r="AA115" s="90">
        <f>K115</f>
        <v>85000</v>
      </c>
      <c r="AB115" s="90">
        <f t="shared" si="117"/>
        <v>68000</v>
      </c>
      <c r="AC115" s="4">
        <f t="shared" si="117"/>
        <v>0.55555555555555558</v>
      </c>
      <c r="AD115" s="91">
        <f t="shared" si="117"/>
        <v>4026.3157894736842</v>
      </c>
      <c r="AE115" s="79" t="str">
        <f>S115</f>
        <v>계</v>
      </c>
      <c r="AF115" s="79" t="str">
        <f>Q115&amp;"/"&amp;R115</f>
        <v>4/2</v>
      </c>
      <c r="AH115" s="20" t="str">
        <f t="shared" si="79"/>
        <v>한솔3단지한일</v>
      </c>
      <c r="AI115" s="87">
        <f t="shared" si="68"/>
        <v>38</v>
      </c>
      <c r="AJ115" s="79" t="str">
        <f>IF(AI115="","",$AJ$2)</f>
        <v>A-</v>
      </c>
      <c r="AK115" s="79" t="s">
        <v>13</v>
      </c>
      <c r="AL115" s="79" t="s">
        <v>62</v>
      </c>
      <c r="AM115" s="79" t="s">
        <v>63</v>
      </c>
      <c r="AN115" s="79" t="str">
        <f>IF(AI115="","",$AN$2)</f>
        <v>C</v>
      </c>
      <c r="AO115" s="79" t="str">
        <f>IF(N115="","",IF(N115&gt;=$AO$1/100,"O","X"))</f>
        <v>X</v>
      </c>
      <c r="AP115" s="79" t="str">
        <f>IF(I115="","",IF(I115&lt;=$AP$1,"O","X"))</f>
        <v>X</v>
      </c>
      <c r="AQ115" s="79" t="str">
        <f>IF(O115="","",IF(O115&lt;=$AQ$1,"O","X"))</f>
        <v>X</v>
      </c>
      <c r="AR115" s="79" t="str">
        <f>IF(M115="","",IF(M115&lt;=$AR$1,"O","X"))</f>
        <v>X</v>
      </c>
      <c r="AS115" s="79" t="s">
        <v>2</v>
      </c>
      <c r="AT115" s="79" t="str">
        <f>IF(OR(F115="",AI115=""),"",IF(AND((F115&lt;=85),(AI115&gt;=15)),"O","X"))</f>
        <v>X</v>
      </c>
      <c r="AU115" s="79" t="str">
        <f>IF(C115="","",IF(C115&gt;=$AU$1,"O","X"))</f>
        <v>O</v>
      </c>
      <c r="AV115" s="79" t="str">
        <f>IF(AO115="","",IF(AND(AO115="O",AP115="O",AR115="O",AT115="O",AU115="O"),"후보","X"))</f>
        <v>X</v>
      </c>
    </row>
    <row r="116" spans="1:48" x14ac:dyDescent="0.3">
      <c r="A116" s="9" t="s">
        <v>1481</v>
      </c>
      <c r="B116" s="10" t="s">
        <v>1690</v>
      </c>
      <c r="C116" s="88">
        <v>416</v>
      </c>
      <c r="D116" s="86">
        <v>157.4</v>
      </c>
      <c r="E116" s="87">
        <v>48</v>
      </c>
      <c r="F116" s="86">
        <v>130.5</v>
      </c>
      <c r="G116" s="17">
        <v>39</v>
      </c>
      <c r="H116" s="88">
        <v>128</v>
      </c>
      <c r="I116" s="89"/>
      <c r="J116" s="89"/>
      <c r="K116" s="89"/>
      <c r="L116" s="89"/>
      <c r="M116" s="90">
        <f>I116-K116</f>
        <v>0</v>
      </c>
      <c r="N116" s="4" t="str">
        <f>IF(ISERROR(K116/I116),"",K116/I116)</f>
        <v/>
      </c>
      <c r="O116" s="91">
        <f>I116/E116</f>
        <v>0</v>
      </c>
      <c r="P116" s="91">
        <f>K116/E116</f>
        <v>0</v>
      </c>
      <c r="Q116" s="79">
        <v>4</v>
      </c>
      <c r="R116" s="79">
        <v>2</v>
      </c>
      <c r="S116" s="79" t="s">
        <v>72</v>
      </c>
      <c r="T116" s="5">
        <v>157</v>
      </c>
      <c r="U116" s="9"/>
      <c r="W116" s="86">
        <f t="shared" si="115"/>
        <v>157.4</v>
      </c>
      <c r="X116" s="87">
        <f t="shared" si="115"/>
        <v>48</v>
      </c>
      <c r="Y116" s="92">
        <f t="shared" si="116"/>
        <v>128</v>
      </c>
      <c r="Z116" s="90">
        <f t="shared" si="116"/>
        <v>0</v>
      </c>
      <c r="AA116" s="90">
        <f>K116</f>
        <v>0</v>
      </c>
      <c r="AB116" s="90">
        <f t="shared" si="117"/>
        <v>0</v>
      </c>
      <c r="AC116" s="4" t="str">
        <f t="shared" si="117"/>
        <v/>
      </c>
      <c r="AD116" s="91">
        <f t="shared" si="117"/>
        <v>0</v>
      </c>
      <c r="AE116" s="79" t="str">
        <f>S116</f>
        <v>계</v>
      </c>
      <c r="AF116" s="79" t="str">
        <f>Q116&amp;"/"&amp;R116</f>
        <v>4/2</v>
      </c>
      <c r="AH116" s="20" t="str">
        <f t="shared" si="79"/>
        <v>한솔3단지한일</v>
      </c>
      <c r="AI116" s="87">
        <f t="shared" si="68"/>
        <v>48</v>
      </c>
      <c r="AJ116" s="79" t="str">
        <f>IF(AI116="","",$AJ$2)</f>
        <v>A-</v>
      </c>
      <c r="AK116" s="79" t="s">
        <v>13</v>
      </c>
      <c r="AL116" s="79" t="s">
        <v>62</v>
      </c>
      <c r="AM116" s="79" t="s">
        <v>63</v>
      </c>
      <c r="AN116" s="79" t="str">
        <f>IF(AI116="","",$AN$2)</f>
        <v>C</v>
      </c>
      <c r="AO116" s="79" t="str">
        <f>IF(N116="","",IF(N116&gt;=$AO$1/100,"O","X"))</f>
        <v/>
      </c>
      <c r="AP116" s="79" t="str">
        <f>IF(I116="","",IF(I116&lt;=$AP$1,"O","X"))</f>
        <v/>
      </c>
      <c r="AQ116" s="79" t="str">
        <f>IF(O116="","",IF(O116&lt;=$AQ$1,"O","X"))</f>
        <v>O</v>
      </c>
      <c r="AR116" s="79" t="str">
        <f>IF(M116="","",IF(M116&lt;=$AR$1,"O","X"))</f>
        <v>O</v>
      </c>
      <c r="AS116" s="79" t="s">
        <v>2</v>
      </c>
      <c r="AT116" s="79" t="str">
        <f>IF(OR(F116="",AI116=""),"",IF(AND((F116&lt;=85),(AI116&gt;=15)),"O","X"))</f>
        <v>X</v>
      </c>
      <c r="AU116" s="79" t="str">
        <f>IF(C116="","",IF(C116&gt;=$AU$1,"O","X"))</f>
        <v>O</v>
      </c>
      <c r="AV116" s="79" t="str">
        <f>IF(AO116="","",IF(AND(AO116="O",AP116="O",AR116="O",AT116="O",AU116="O"),"후보","X"))</f>
        <v/>
      </c>
    </row>
    <row r="117" spans="1:48" x14ac:dyDescent="0.3">
      <c r="A117" s="9"/>
      <c r="B117" s="79"/>
      <c r="C117" s="6"/>
      <c r="D117" s="9"/>
      <c r="E117" s="14"/>
      <c r="F117" s="86"/>
      <c r="G117" s="9"/>
      <c r="H117" s="9"/>
      <c r="I117" s="9"/>
      <c r="J117" s="9"/>
      <c r="K117" s="9"/>
      <c r="L117" s="9"/>
      <c r="M117" s="9"/>
      <c r="N117" s="9"/>
      <c r="O117" s="91"/>
      <c r="P117" s="91"/>
      <c r="Q117" s="87"/>
      <c r="R117" s="87"/>
      <c r="S117" s="9"/>
      <c r="T117" s="47"/>
      <c r="U117" s="9"/>
      <c r="W117" s="67" t="str">
        <f>$A$4&amp;" "&amp;A118&amp;"("&amp;B118&amp;","&amp;C118&amp;"^)"</f>
        <v>정자동 정든동아1단지('95.04.,300^)</v>
      </c>
      <c r="X117" s="68"/>
      <c r="Y117" s="68"/>
      <c r="Z117" s="68"/>
      <c r="AA117" s="68"/>
      <c r="AB117" s="68"/>
      <c r="AC117" s="68"/>
      <c r="AD117" s="68"/>
      <c r="AE117" s="68"/>
      <c r="AF117" s="69"/>
      <c r="AH117" s="20" t="str">
        <f t="shared" si="79"/>
        <v/>
      </c>
      <c r="AI117" s="106" t="str">
        <f t="shared" si="68"/>
        <v/>
      </c>
      <c r="AJ117" s="79"/>
      <c r="AK117" s="79"/>
      <c r="AL117" s="79"/>
      <c r="AM117" s="79"/>
      <c r="AN117" s="79"/>
      <c r="AO117" s="79"/>
      <c r="AP117" s="79"/>
      <c r="AQ117" s="79"/>
      <c r="AR117" s="79"/>
      <c r="AS117" s="79"/>
      <c r="AT117" s="79"/>
      <c r="AU117" s="79"/>
      <c r="AV117" s="79"/>
    </row>
    <row r="118" spans="1:48" x14ac:dyDescent="0.3">
      <c r="A118" s="9" t="s">
        <v>1485</v>
      </c>
      <c r="B118" s="10" t="s">
        <v>1631</v>
      </c>
      <c r="C118" s="88">
        <v>300</v>
      </c>
      <c r="D118" s="86">
        <v>122.3</v>
      </c>
      <c r="E118" s="87">
        <v>37</v>
      </c>
      <c r="F118" s="86">
        <v>102</v>
      </c>
      <c r="G118" s="17">
        <v>31</v>
      </c>
      <c r="H118" s="88">
        <v>116</v>
      </c>
      <c r="I118" s="89"/>
      <c r="J118" s="89"/>
      <c r="K118" s="89"/>
      <c r="L118" s="89"/>
      <c r="M118" s="90">
        <f>I118-K118</f>
        <v>0</v>
      </c>
      <c r="N118" s="4" t="str">
        <f>IF(ISERROR(K118/I118),"",K118/I118)</f>
        <v/>
      </c>
      <c r="O118" s="91">
        <f>I118/E118</f>
        <v>0</v>
      </c>
      <c r="P118" s="91">
        <f>K118/E118</f>
        <v>0</v>
      </c>
      <c r="Q118" s="79">
        <v>4</v>
      </c>
      <c r="R118" s="79">
        <v>2</v>
      </c>
      <c r="S118" s="79" t="s">
        <v>72</v>
      </c>
      <c r="T118" s="5">
        <v>122</v>
      </c>
      <c r="U118" s="9"/>
      <c r="W118" s="86">
        <f t="shared" ref="W118:X121" si="118">D118</f>
        <v>122.3</v>
      </c>
      <c r="X118" s="87">
        <f t="shared" si="118"/>
        <v>37</v>
      </c>
      <c r="Y118" s="92">
        <f t="shared" ref="Y118:Z121" si="119">H118</f>
        <v>116</v>
      </c>
      <c r="Z118" s="90">
        <f t="shared" si="119"/>
        <v>0</v>
      </c>
      <c r="AA118" s="90">
        <f>K118</f>
        <v>0</v>
      </c>
      <c r="AB118" s="90">
        <f t="shared" ref="AB118:AD121" si="120">M118</f>
        <v>0</v>
      </c>
      <c r="AC118" s="4" t="str">
        <f t="shared" si="120"/>
        <v/>
      </c>
      <c r="AD118" s="91">
        <f t="shared" si="120"/>
        <v>0</v>
      </c>
      <c r="AE118" s="79" t="str">
        <f>S118</f>
        <v>계</v>
      </c>
      <c r="AF118" s="79" t="str">
        <f>Q118&amp;"/"&amp;R118</f>
        <v>4/2</v>
      </c>
      <c r="AH118" s="20" t="str">
        <f t="shared" si="79"/>
        <v>정든동아1단지</v>
      </c>
      <c r="AI118" s="87">
        <f t="shared" si="68"/>
        <v>37</v>
      </c>
      <c r="AJ118" s="79" t="str">
        <f>IF(AI118="","",$AJ$2)</f>
        <v>A-</v>
      </c>
      <c r="AK118" s="79" t="s">
        <v>13</v>
      </c>
      <c r="AL118" s="79" t="s">
        <v>62</v>
      </c>
      <c r="AM118" s="79" t="s">
        <v>63</v>
      </c>
      <c r="AN118" s="79" t="str">
        <f>IF(AI118="","",$AN$2)</f>
        <v>C</v>
      </c>
      <c r="AO118" s="79" t="str">
        <f>IF(N118="","",IF(N118&gt;=$AO$1/100,"O","X"))</f>
        <v/>
      </c>
      <c r="AP118" s="79" t="str">
        <f>IF(I118="","",IF(I118&lt;=$AP$1,"O","X"))</f>
        <v/>
      </c>
      <c r="AQ118" s="79" t="str">
        <f>IF(O118="","",IF(O118&lt;=$AQ$1,"O","X"))</f>
        <v>O</v>
      </c>
      <c r="AR118" s="79" t="str">
        <f>IF(M118="","",IF(M118&lt;=$AR$1,"O","X"))</f>
        <v>O</v>
      </c>
      <c r="AS118" s="79" t="s">
        <v>2</v>
      </c>
      <c r="AT118" s="79" t="str">
        <f>IF(OR(F118="",AI118=""),"",IF(AND((F118&lt;=85),(AI118&gt;=15)),"O","X"))</f>
        <v>X</v>
      </c>
      <c r="AU118" s="79" t="str">
        <f>IF(C118="","",IF(C118&gt;=$AU$1,"O","X"))</f>
        <v>O</v>
      </c>
      <c r="AV118" s="79" t="str">
        <f>IF(AO118="","",IF(AND(AO118="O",AP118="O",AR118="O",AT118="O",AU118="O"),"후보","X"))</f>
        <v/>
      </c>
    </row>
    <row r="119" spans="1:48" x14ac:dyDescent="0.3">
      <c r="A119" s="9" t="s">
        <v>1485</v>
      </c>
      <c r="B119" s="10" t="s">
        <v>1631</v>
      </c>
      <c r="C119" s="88">
        <v>300</v>
      </c>
      <c r="D119" s="86">
        <v>146.19999999999999</v>
      </c>
      <c r="E119" s="87">
        <v>44</v>
      </c>
      <c r="F119" s="86">
        <v>124.3</v>
      </c>
      <c r="G119" s="17">
        <v>38</v>
      </c>
      <c r="H119" s="88">
        <v>62</v>
      </c>
      <c r="I119" s="89"/>
      <c r="J119" s="89"/>
      <c r="K119" s="89"/>
      <c r="L119" s="89"/>
      <c r="M119" s="90">
        <f>I119-K119</f>
        <v>0</v>
      </c>
      <c r="N119" s="4" t="str">
        <f>IF(ISERROR(K119/I119),"",K119/I119)</f>
        <v/>
      </c>
      <c r="O119" s="91">
        <f>I119/E119</f>
        <v>0</v>
      </c>
      <c r="P119" s="91">
        <f>K119/E119</f>
        <v>0</v>
      </c>
      <c r="Q119" s="79">
        <v>4</v>
      </c>
      <c r="R119" s="79">
        <v>2</v>
      </c>
      <c r="S119" s="79" t="s">
        <v>72</v>
      </c>
      <c r="T119" s="5">
        <v>146</v>
      </c>
      <c r="U119" s="9"/>
      <c r="W119" s="86">
        <f t="shared" si="118"/>
        <v>146.19999999999999</v>
      </c>
      <c r="X119" s="87">
        <f t="shared" si="118"/>
        <v>44</v>
      </c>
      <c r="Y119" s="92">
        <f t="shared" si="119"/>
        <v>62</v>
      </c>
      <c r="Z119" s="90">
        <f t="shared" si="119"/>
        <v>0</v>
      </c>
      <c r="AA119" s="90">
        <f>K119</f>
        <v>0</v>
      </c>
      <c r="AB119" s="90">
        <f t="shared" si="120"/>
        <v>0</v>
      </c>
      <c r="AC119" s="4" t="str">
        <f t="shared" si="120"/>
        <v/>
      </c>
      <c r="AD119" s="91">
        <f t="shared" si="120"/>
        <v>0</v>
      </c>
      <c r="AE119" s="79" t="str">
        <f>S119</f>
        <v>계</v>
      </c>
      <c r="AF119" s="79" t="str">
        <f>Q119&amp;"/"&amp;R119</f>
        <v>4/2</v>
      </c>
      <c r="AH119" s="20" t="str">
        <f t="shared" si="79"/>
        <v>정든동아1단지</v>
      </c>
      <c r="AI119" s="87">
        <f t="shared" si="68"/>
        <v>44</v>
      </c>
      <c r="AJ119" s="79" t="str">
        <f>IF(AI119="","",$AJ$2)</f>
        <v>A-</v>
      </c>
      <c r="AK119" s="79" t="s">
        <v>13</v>
      </c>
      <c r="AL119" s="79" t="s">
        <v>62</v>
      </c>
      <c r="AM119" s="79" t="s">
        <v>63</v>
      </c>
      <c r="AN119" s="79" t="str">
        <f>IF(AI119="","",$AN$2)</f>
        <v>C</v>
      </c>
      <c r="AO119" s="79" t="str">
        <f>IF(N119="","",IF(N119&gt;=$AO$1/100,"O","X"))</f>
        <v/>
      </c>
      <c r="AP119" s="79" t="str">
        <f>IF(I119="","",IF(I119&lt;=$AP$1,"O","X"))</f>
        <v/>
      </c>
      <c r="AQ119" s="79" t="str">
        <f>IF(O119="","",IF(O119&lt;=$AQ$1,"O","X"))</f>
        <v>O</v>
      </c>
      <c r="AR119" s="79" t="str">
        <f>IF(M119="","",IF(M119&lt;=$AR$1,"O","X"))</f>
        <v>O</v>
      </c>
      <c r="AS119" s="79" t="s">
        <v>2</v>
      </c>
      <c r="AT119" s="79" t="str">
        <f>IF(OR(F119="",AI119=""),"",IF(AND((F119&lt;=85),(AI119&gt;=15)),"O","X"))</f>
        <v>X</v>
      </c>
      <c r="AU119" s="79" t="str">
        <f>IF(C119="","",IF(C119&gt;=$AU$1,"O","X"))</f>
        <v>O</v>
      </c>
      <c r="AV119" s="79" t="str">
        <f>IF(AO119="","",IF(AND(AO119="O",AP119="O",AR119="O",AT119="O",AU119="O"),"후보","X"))</f>
        <v/>
      </c>
    </row>
    <row r="120" spans="1:48" x14ac:dyDescent="0.3">
      <c r="A120" s="9" t="s">
        <v>1485</v>
      </c>
      <c r="B120" s="10" t="s">
        <v>1631</v>
      </c>
      <c r="C120" s="88">
        <v>300</v>
      </c>
      <c r="D120" s="86">
        <v>179.1</v>
      </c>
      <c r="E120" s="87">
        <v>54</v>
      </c>
      <c r="F120" s="86">
        <v>154.9</v>
      </c>
      <c r="G120" s="17">
        <v>47</v>
      </c>
      <c r="H120" s="88">
        <v>61</v>
      </c>
      <c r="I120" s="89"/>
      <c r="J120" s="89"/>
      <c r="K120" s="89"/>
      <c r="L120" s="89"/>
      <c r="M120" s="90">
        <f>I120-K120</f>
        <v>0</v>
      </c>
      <c r="N120" s="4" t="str">
        <f>IF(ISERROR(K120/I120),"",K120/I120)</f>
        <v/>
      </c>
      <c r="O120" s="91">
        <f>I120/E120</f>
        <v>0</v>
      </c>
      <c r="P120" s="91">
        <f>K120/E120</f>
        <v>0</v>
      </c>
      <c r="Q120" s="79">
        <v>5</v>
      </c>
      <c r="R120" s="79">
        <v>2</v>
      </c>
      <c r="S120" s="79" t="s">
        <v>72</v>
      </c>
      <c r="T120" s="5">
        <v>179</v>
      </c>
      <c r="U120" s="9"/>
      <c r="W120" s="86">
        <f t="shared" si="118"/>
        <v>179.1</v>
      </c>
      <c r="X120" s="87">
        <f t="shared" si="118"/>
        <v>54</v>
      </c>
      <c r="Y120" s="92">
        <f t="shared" si="119"/>
        <v>61</v>
      </c>
      <c r="Z120" s="90">
        <f t="shared" si="119"/>
        <v>0</v>
      </c>
      <c r="AA120" s="90">
        <f>K120</f>
        <v>0</v>
      </c>
      <c r="AB120" s="90">
        <f t="shared" si="120"/>
        <v>0</v>
      </c>
      <c r="AC120" s="4" t="str">
        <f t="shared" si="120"/>
        <v/>
      </c>
      <c r="AD120" s="91">
        <f t="shared" si="120"/>
        <v>0</v>
      </c>
      <c r="AE120" s="79" t="str">
        <f>S120</f>
        <v>계</v>
      </c>
      <c r="AF120" s="79" t="str">
        <f>Q120&amp;"/"&amp;R120</f>
        <v>5/2</v>
      </c>
      <c r="AH120" s="20" t="str">
        <f t="shared" si="79"/>
        <v>정든동아1단지</v>
      </c>
      <c r="AI120" s="87">
        <f t="shared" si="68"/>
        <v>54</v>
      </c>
      <c r="AJ120" s="79" t="str">
        <f>IF(AI120="","",$AJ$2)</f>
        <v>A-</v>
      </c>
      <c r="AK120" s="79" t="s">
        <v>13</v>
      </c>
      <c r="AL120" s="79" t="s">
        <v>62</v>
      </c>
      <c r="AM120" s="79" t="s">
        <v>63</v>
      </c>
      <c r="AN120" s="79" t="str">
        <f>IF(AI120="","",$AN$2)</f>
        <v>C</v>
      </c>
      <c r="AO120" s="79" t="str">
        <f>IF(N120="","",IF(N120&gt;=$AO$1/100,"O","X"))</f>
        <v/>
      </c>
      <c r="AP120" s="79" t="str">
        <f>IF(I120="","",IF(I120&lt;=$AP$1,"O","X"))</f>
        <v/>
      </c>
      <c r="AQ120" s="79" t="str">
        <f>IF(O120="","",IF(O120&lt;=$AQ$1,"O","X"))</f>
        <v>O</v>
      </c>
      <c r="AR120" s="79" t="str">
        <f>IF(M120="","",IF(M120&lt;=$AR$1,"O","X"))</f>
        <v>O</v>
      </c>
      <c r="AS120" s="79" t="s">
        <v>2</v>
      </c>
      <c r="AT120" s="79" t="str">
        <f>IF(OR(F120="",AI120=""),"",IF(AND((F120&lt;=85),(AI120&gt;=15)),"O","X"))</f>
        <v>X</v>
      </c>
      <c r="AU120" s="79" t="str">
        <f>IF(C120="","",IF(C120&gt;=$AU$1,"O","X"))</f>
        <v>O</v>
      </c>
      <c r="AV120" s="79" t="str">
        <f>IF(AO120="","",IF(AND(AO120="O",AP120="O",AR120="O",AT120="O",AU120="O"),"후보","X"))</f>
        <v/>
      </c>
    </row>
    <row r="121" spans="1:48" x14ac:dyDescent="0.3">
      <c r="A121" s="9" t="s">
        <v>1485</v>
      </c>
      <c r="B121" s="10" t="s">
        <v>1631</v>
      </c>
      <c r="C121" s="88">
        <v>300</v>
      </c>
      <c r="D121" s="86">
        <v>189.5</v>
      </c>
      <c r="E121" s="87">
        <v>57</v>
      </c>
      <c r="F121" s="86">
        <v>164.8</v>
      </c>
      <c r="G121" s="17">
        <v>50</v>
      </c>
      <c r="H121" s="88">
        <v>61</v>
      </c>
      <c r="I121" s="89"/>
      <c r="J121" s="89"/>
      <c r="K121" s="89"/>
      <c r="L121" s="89"/>
      <c r="M121" s="90">
        <f>I121-K121</f>
        <v>0</v>
      </c>
      <c r="N121" s="4" t="str">
        <f>IF(ISERROR(K121/I121),"",K121/I121)</f>
        <v/>
      </c>
      <c r="O121" s="91">
        <f>I121/E121</f>
        <v>0</v>
      </c>
      <c r="P121" s="91">
        <f>K121/E121</f>
        <v>0</v>
      </c>
      <c r="Q121" s="79">
        <v>5</v>
      </c>
      <c r="R121" s="79">
        <v>2</v>
      </c>
      <c r="S121" s="79" t="s">
        <v>72</v>
      </c>
      <c r="T121" s="5">
        <v>189</v>
      </c>
      <c r="U121" s="9"/>
      <c r="W121" s="86">
        <f t="shared" si="118"/>
        <v>189.5</v>
      </c>
      <c r="X121" s="87">
        <f t="shared" si="118"/>
        <v>57</v>
      </c>
      <c r="Y121" s="92">
        <f t="shared" si="119"/>
        <v>61</v>
      </c>
      <c r="Z121" s="90">
        <f t="shared" si="119"/>
        <v>0</v>
      </c>
      <c r="AA121" s="90">
        <f>K121</f>
        <v>0</v>
      </c>
      <c r="AB121" s="90">
        <f t="shared" si="120"/>
        <v>0</v>
      </c>
      <c r="AC121" s="4" t="str">
        <f t="shared" si="120"/>
        <v/>
      </c>
      <c r="AD121" s="91">
        <f t="shared" si="120"/>
        <v>0</v>
      </c>
      <c r="AE121" s="79" t="str">
        <f>S121</f>
        <v>계</v>
      </c>
      <c r="AF121" s="79" t="str">
        <f>Q121&amp;"/"&amp;R121</f>
        <v>5/2</v>
      </c>
      <c r="AH121" s="20" t="str">
        <f t="shared" si="79"/>
        <v>정든동아1단지</v>
      </c>
      <c r="AI121" s="87">
        <f t="shared" si="68"/>
        <v>57</v>
      </c>
      <c r="AJ121" s="79" t="str">
        <f>IF(AI121="","",$AJ$2)</f>
        <v>A-</v>
      </c>
      <c r="AK121" s="79" t="s">
        <v>13</v>
      </c>
      <c r="AL121" s="79" t="s">
        <v>62</v>
      </c>
      <c r="AM121" s="79" t="s">
        <v>63</v>
      </c>
      <c r="AN121" s="79" t="str">
        <f>IF(AI121="","",$AN$2)</f>
        <v>C</v>
      </c>
      <c r="AO121" s="79" t="str">
        <f>IF(N121="","",IF(N121&gt;=$AO$1/100,"O","X"))</f>
        <v/>
      </c>
      <c r="AP121" s="79" t="str">
        <f>IF(I121="","",IF(I121&lt;=$AP$1,"O","X"))</f>
        <v/>
      </c>
      <c r="AQ121" s="79" t="str">
        <f>IF(O121="","",IF(O121&lt;=$AQ$1,"O","X"))</f>
        <v>O</v>
      </c>
      <c r="AR121" s="79" t="str">
        <f>IF(M121="","",IF(M121&lt;=$AR$1,"O","X"))</f>
        <v>O</v>
      </c>
      <c r="AS121" s="79" t="s">
        <v>2</v>
      </c>
      <c r="AT121" s="79" t="str">
        <f>IF(OR(F121="",AI121=""),"",IF(AND((F121&lt;=85),(AI121&gt;=15)),"O","X"))</f>
        <v>X</v>
      </c>
      <c r="AU121" s="79" t="str">
        <f>IF(C121="","",IF(C121&gt;=$AU$1,"O","X"))</f>
        <v>O</v>
      </c>
      <c r="AV121" s="79" t="str">
        <f>IF(AO121="","",IF(AND(AO121="O",AP121="O",AR121="O",AT121="O",AU121="O"),"후보","X"))</f>
        <v/>
      </c>
    </row>
    <row r="122" spans="1:48" x14ac:dyDescent="0.3">
      <c r="A122" s="9"/>
      <c r="B122" s="79"/>
      <c r="C122" s="6"/>
      <c r="D122" s="9"/>
      <c r="E122" s="14"/>
      <c r="F122" s="86"/>
      <c r="G122" s="9"/>
      <c r="H122" s="9"/>
      <c r="I122" s="9"/>
      <c r="J122" s="9"/>
      <c r="K122" s="9"/>
      <c r="L122" s="9"/>
      <c r="M122" s="9"/>
      <c r="N122" s="9"/>
      <c r="O122" s="91"/>
      <c r="P122" s="91"/>
      <c r="Q122" s="87"/>
      <c r="R122" s="87"/>
      <c r="S122" s="9"/>
      <c r="T122" s="47"/>
      <c r="U122" s="9"/>
      <c r="W122" s="67" t="str">
        <f>$A$4&amp;" "&amp;A123&amp;"("&amp;B123&amp;","&amp;C123&amp;"^)"</f>
        <v>정자동 아이파크분당1('03.05.,540^)</v>
      </c>
      <c r="X122" s="68"/>
      <c r="Y122" s="68"/>
      <c r="Z122" s="68"/>
      <c r="AA122" s="68"/>
      <c r="AB122" s="68"/>
      <c r="AC122" s="68"/>
      <c r="AD122" s="68"/>
      <c r="AE122" s="68"/>
      <c r="AF122" s="69"/>
      <c r="AH122" s="20" t="str">
        <f t="shared" si="79"/>
        <v/>
      </c>
      <c r="AI122" s="106" t="str">
        <f t="shared" si="68"/>
        <v/>
      </c>
      <c r="AJ122" s="79"/>
      <c r="AK122" s="79"/>
      <c r="AL122" s="79"/>
      <c r="AM122" s="79"/>
      <c r="AN122" s="79"/>
      <c r="AO122" s="79"/>
      <c r="AP122" s="79"/>
      <c r="AQ122" s="79"/>
      <c r="AR122" s="79"/>
      <c r="AS122" s="79"/>
      <c r="AT122" s="79"/>
      <c r="AU122" s="79"/>
      <c r="AV122" s="79"/>
    </row>
    <row r="123" spans="1:48" x14ac:dyDescent="0.3">
      <c r="A123" s="9" t="s">
        <v>1489</v>
      </c>
      <c r="B123" s="10" t="s">
        <v>1692</v>
      </c>
      <c r="C123" s="88">
        <v>540</v>
      </c>
      <c r="D123" s="86">
        <v>96.8</v>
      </c>
      <c r="E123" s="87">
        <v>29</v>
      </c>
      <c r="F123" s="86">
        <v>78.099999999999994</v>
      </c>
      <c r="G123" s="17">
        <v>24</v>
      </c>
      <c r="H123" s="88">
        <v>2</v>
      </c>
      <c r="I123" s="89"/>
      <c r="J123" s="89"/>
      <c r="K123" s="89"/>
      <c r="L123" s="89"/>
      <c r="M123" s="90">
        <f t="shared" ref="M123:M142" si="121">I123-K123</f>
        <v>0</v>
      </c>
      <c r="N123" s="4" t="str">
        <f t="shared" ref="N123:N142" si="122">IF(ISERROR(K123/I123),"",K123/I123)</f>
        <v/>
      </c>
      <c r="O123" s="91">
        <f t="shared" ref="O123:O142" si="123">I123/E123</f>
        <v>0</v>
      </c>
      <c r="P123" s="91">
        <f t="shared" ref="P123:P142" si="124">K123/E123</f>
        <v>0</v>
      </c>
      <c r="Q123" s="79">
        <v>2</v>
      </c>
      <c r="R123" s="79">
        <v>2</v>
      </c>
      <c r="S123" s="79" t="s">
        <v>72</v>
      </c>
      <c r="T123" s="5" t="s">
        <v>347</v>
      </c>
      <c r="U123" s="9"/>
      <c r="W123" s="86">
        <f t="shared" ref="W123:W142" si="125">D123</f>
        <v>96.8</v>
      </c>
      <c r="X123" s="87">
        <f t="shared" ref="X123:X142" si="126">E123</f>
        <v>29</v>
      </c>
      <c r="Y123" s="92">
        <f t="shared" ref="Y123:Y142" si="127">H123</f>
        <v>2</v>
      </c>
      <c r="Z123" s="90">
        <f t="shared" ref="Z123:Z142" si="128">I123</f>
        <v>0</v>
      </c>
      <c r="AA123" s="90">
        <f t="shared" ref="AA123:AA142" si="129">K123</f>
        <v>0</v>
      </c>
      <c r="AB123" s="90">
        <f t="shared" ref="AB123:AB142" si="130">M123</f>
        <v>0</v>
      </c>
      <c r="AC123" s="4" t="str">
        <f t="shared" ref="AC123:AC142" si="131">N123</f>
        <v/>
      </c>
      <c r="AD123" s="91">
        <f t="shared" ref="AD123:AD142" si="132">O123</f>
        <v>0</v>
      </c>
      <c r="AE123" s="79" t="str">
        <f t="shared" ref="AE123:AE142" si="133">S123</f>
        <v>계</v>
      </c>
      <c r="AF123" s="79" t="str">
        <f t="shared" ref="AF123:AF142" si="134">Q123&amp;"/"&amp;R123</f>
        <v>2/2</v>
      </c>
      <c r="AH123" s="20" t="str">
        <f t="shared" si="79"/>
        <v>아이파크분당1</v>
      </c>
      <c r="AI123" s="87">
        <f t="shared" si="68"/>
        <v>29</v>
      </c>
      <c r="AJ123" s="79" t="str">
        <f t="shared" ref="AJ123:AJ142" si="135">IF(AI123="","",$AJ$2)</f>
        <v>A-</v>
      </c>
      <c r="AK123" s="79" t="s">
        <v>13</v>
      </c>
      <c r="AL123" s="79" t="s">
        <v>62</v>
      </c>
      <c r="AM123" s="79" t="s">
        <v>63</v>
      </c>
      <c r="AN123" s="79" t="str">
        <f t="shared" ref="AN123:AN142" si="136">IF(AI123="","",$AN$2)</f>
        <v>C</v>
      </c>
      <c r="AO123" s="79" t="str">
        <f t="shared" ref="AO123:AO142" si="137">IF(N123="","",IF(N123&gt;=$AO$1/100,"O","X"))</f>
        <v/>
      </c>
      <c r="AP123" s="79" t="str">
        <f t="shared" ref="AP123:AP142" si="138">IF(I123="","",IF(I123&lt;=$AP$1,"O","X"))</f>
        <v/>
      </c>
      <c r="AQ123" s="79" t="str">
        <f t="shared" ref="AQ123:AQ142" si="139">IF(O123="","",IF(O123&lt;=$AQ$1,"O","X"))</f>
        <v>O</v>
      </c>
      <c r="AR123" s="79" t="str">
        <f t="shared" ref="AR123:AR142" si="140">IF(M123="","",IF(M123&lt;=$AR$1,"O","X"))</f>
        <v>O</v>
      </c>
      <c r="AS123" s="79" t="s">
        <v>2</v>
      </c>
      <c r="AT123" s="79" t="str">
        <f t="shared" ref="AT123:AT142" si="141">IF(OR(F123="",AI123=""),"",IF(AND((F123&lt;=85),(AI123&gt;=15)),"O","X"))</f>
        <v>O</v>
      </c>
      <c r="AU123" s="79" t="str">
        <f t="shared" ref="AU123:AU142" si="142">IF(C123="","",IF(C123&gt;=$AU$1,"O","X"))</f>
        <v>O</v>
      </c>
      <c r="AV123" s="79" t="str">
        <f t="shared" ref="AV123:AV142" si="143">IF(AO123="","",IF(AND(AO123="O",AP123="O",AR123="O",AT123="O",AU123="O"),"후보","X"))</f>
        <v/>
      </c>
    </row>
    <row r="124" spans="1:48" x14ac:dyDescent="0.3">
      <c r="A124" s="9" t="s">
        <v>1489</v>
      </c>
      <c r="B124" s="10" t="s">
        <v>1692</v>
      </c>
      <c r="C124" s="88">
        <v>540</v>
      </c>
      <c r="D124" s="86">
        <v>97.8</v>
      </c>
      <c r="E124" s="87">
        <v>30</v>
      </c>
      <c r="F124" s="86">
        <v>78.900000000000006</v>
      </c>
      <c r="G124" s="17">
        <v>24</v>
      </c>
      <c r="H124" s="88">
        <v>2</v>
      </c>
      <c r="I124" s="89"/>
      <c r="J124" s="89"/>
      <c r="K124" s="89"/>
      <c r="L124" s="89"/>
      <c r="M124" s="90">
        <f t="shared" si="121"/>
        <v>0</v>
      </c>
      <c r="N124" s="4" t="str">
        <f t="shared" si="122"/>
        <v/>
      </c>
      <c r="O124" s="91">
        <f t="shared" si="123"/>
        <v>0</v>
      </c>
      <c r="P124" s="91">
        <f t="shared" si="124"/>
        <v>0</v>
      </c>
      <c r="Q124" s="79">
        <v>2</v>
      </c>
      <c r="R124" s="79">
        <v>2</v>
      </c>
      <c r="S124" s="79" t="s">
        <v>72</v>
      </c>
      <c r="T124" s="5" t="s">
        <v>189</v>
      </c>
      <c r="U124" s="9"/>
      <c r="W124" s="86">
        <f t="shared" si="125"/>
        <v>97.8</v>
      </c>
      <c r="X124" s="87">
        <f t="shared" si="126"/>
        <v>30</v>
      </c>
      <c r="Y124" s="92">
        <f t="shared" si="127"/>
        <v>2</v>
      </c>
      <c r="Z124" s="90">
        <f t="shared" si="128"/>
        <v>0</v>
      </c>
      <c r="AA124" s="90">
        <f t="shared" si="129"/>
        <v>0</v>
      </c>
      <c r="AB124" s="90">
        <f t="shared" si="130"/>
        <v>0</v>
      </c>
      <c r="AC124" s="4" t="str">
        <f t="shared" si="131"/>
        <v/>
      </c>
      <c r="AD124" s="91">
        <f t="shared" si="132"/>
        <v>0</v>
      </c>
      <c r="AE124" s="79" t="str">
        <f t="shared" si="133"/>
        <v>계</v>
      </c>
      <c r="AF124" s="79" t="str">
        <f t="shared" si="134"/>
        <v>2/2</v>
      </c>
      <c r="AH124" s="20" t="str">
        <f t="shared" si="79"/>
        <v>아이파크분당1</v>
      </c>
      <c r="AI124" s="87">
        <f t="shared" si="68"/>
        <v>30</v>
      </c>
      <c r="AJ124" s="79" t="str">
        <f t="shared" si="135"/>
        <v>A-</v>
      </c>
      <c r="AK124" s="79" t="s">
        <v>13</v>
      </c>
      <c r="AL124" s="79" t="s">
        <v>62</v>
      </c>
      <c r="AM124" s="79" t="s">
        <v>63</v>
      </c>
      <c r="AN124" s="79" t="str">
        <f t="shared" si="136"/>
        <v>C</v>
      </c>
      <c r="AO124" s="79" t="str">
        <f t="shared" si="137"/>
        <v/>
      </c>
      <c r="AP124" s="79" t="str">
        <f t="shared" si="138"/>
        <v/>
      </c>
      <c r="AQ124" s="79" t="str">
        <f t="shared" si="139"/>
        <v>O</v>
      </c>
      <c r="AR124" s="79" t="str">
        <f t="shared" si="140"/>
        <v>O</v>
      </c>
      <c r="AS124" s="79" t="s">
        <v>2</v>
      </c>
      <c r="AT124" s="79" t="str">
        <f t="shared" si="141"/>
        <v>O</v>
      </c>
      <c r="AU124" s="79" t="str">
        <f t="shared" si="142"/>
        <v>O</v>
      </c>
      <c r="AV124" s="79" t="str">
        <f t="shared" si="143"/>
        <v/>
      </c>
    </row>
    <row r="125" spans="1:48" x14ac:dyDescent="0.3">
      <c r="A125" s="9" t="s">
        <v>1489</v>
      </c>
      <c r="B125" s="10" t="s">
        <v>1692</v>
      </c>
      <c r="C125" s="88">
        <v>540</v>
      </c>
      <c r="D125" s="86">
        <v>99.6</v>
      </c>
      <c r="E125" s="87">
        <v>30</v>
      </c>
      <c r="F125" s="86">
        <v>80.3</v>
      </c>
      <c r="G125" s="17">
        <v>24</v>
      </c>
      <c r="H125" s="88">
        <v>56</v>
      </c>
      <c r="I125" s="89"/>
      <c r="J125" s="89"/>
      <c r="K125" s="89"/>
      <c r="L125" s="89"/>
      <c r="M125" s="90">
        <f t="shared" si="121"/>
        <v>0</v>
      </c>
      <c r="N125" s="4" t="str">
        <f t="shared" si="122"/>
        <v/>
      </c>
      <c r="O125" s="91">
        <f t="shared" si="123"/>
        <v>0</v>
      </c>
      <c r="P125" s="91">
        <f t="shared" si="124"/>
        <v>0</v>
      </c>
      <c r="Q125" s="79">
        <v>2</v>
      </c>
      <c r="R125" s="79">
        <v>2</v>
      </c>
      <c r="S125" s="79" t="s">
        <v>72</v>
      </c>
      <c r="T125" s="5" t="s">
        <v>348</v>
      </c>
      <c r="U125" s="9"/>
      <c r="W125" s="86">
        <f t="shared" si="125"/>
        <v>99.6</v>
      </c>
      <c r="X125" s="87">
        <f t="shared" si="126"/>
        <v>30</v>
      </c>
      <c r="Y125" s="92">
        <f t="shared" si="127"/>
        <v>56</v>
      </c>
      <c r="Z125" s="90">
        <f t="shared" si="128"/>
        <v>0</v>
      </c>
      <c r="AA125" s="90">
        <f t="shared" si="129"/>
        <v>0</v>
      </c>
      <c r="AB125" s="90">
        <f t="shared" si="130"/>
        <v>0</v>
      </c>
      <c r="AC125" s="4" t="str">
        <f t="shared" si="131"/>
        <v/>
      </c>
      <c r="AD125" s="91">
        <f t="shared" si="132"/>
        <v>0</v>
      </c>
      <c r="AE125" s="79" t="str">
        <f t="shared" si="133"/>
        <v>계</v>
      </c>
      <c r="AF125" s="79" t="str">
        <f t="shared" si="134"/>
        <v>2/2</v>
      </c>
      <c r="AH125" s="20" t="str">
        <f t="shared" si="79"/>
        <v>아이파크분당1</v>
      </c>
      <c r="AI125" s="87">
        <f t="shared" si="68"/>
        <v>30</v>
      </c>
      <c r="AJ125" s="79" t="str">
        <f t="shared" si="135"/>
        <v>A-</v>
      </c>
      <c r="AK125" s="79" t="s">
        <v>13</v>
      </c>
      <c r="AL125" s="79" t="s">
        <v>62</v>
      </c>
      <c r="AM125" s="79" t="s">
        <v>63</v>
      </c>
      <c r="AN125" s="79" t="str">
        <f t="shared" si="136"/>
        <v>C</v>
      </c>
      <c r="AO125" s="79" t="str">
        <f t="shared" si="137"/>
        <v/>
      </c>
      <c r="AP125" s="79" t="str">
        <f t="shared" si="138"/>
        <v/>
      </c>
      <c r="AQ125" s="79" t="str">
        <f t="shared" si="139"/>
        <v>O</v>
      </c>
      <c r="AR125" s="79" t="str">
        <f t="shared" si="140"/>
        <v>O</v>
      </c>
      <c r="AS125" s="79" t="s">
        <v>2</v>
      </c>
      <c r="AT125" s="79" t="str">
        <f t="shared" si="141"/>
        <v>O</v>
      </c>
      <c r="AU125" s="79" t="str">
        <f t="shared" si="142"/>
        <v>O</v>
      </c>
      <c r="AV125" s="79" t="str">
        <f t="shared" si="143"/>
        <v/>
      </c>
    </row>
    <row r="126" spans="1:48" x14ac:dyDescent="0.3">
      <c r="A126" s="9" t="s">
        <v>1489</v>
      </c>
      <c r="B126" s="10" t="s">
        <v>1692</v>
      </c>
      <c r="C126" s="88">
        <v>540</v>
      </c>
      <c r="D126" s="86">
        <v>100.2</v>
      </c>
      <c r="E126" s="87">
        <v>30</v>
      </c>
      <c r="F126" s="86">
        <v>80.8</v>
      </c>
      <c r="G126" s="17">
        <v>24</v>
      </c>
      <c r="H126" s="88">
        <v>56</v>
      </c>
      <c r="I126" s="89"/>
      <c r="J126" s="89"/>
      <c r="K126" s="89"/>
      <c r="L126" s="89"/>
      <c r="M126" s="90">
        <f t="shared" si="121"/>
        <v>0</v>
      </c>
      <c r="N126" s="4" t="str">
        <f t="shared" si="122"/>
        <v/>
      </c>
      <c r="O126" s="91">
        <f t="shared" si="123"/>
        <v>0</v>
      </c>
      <c r="P126" s="91">
        <f t="shared" si="124"/>
        <v>0</v>
      </c>
      <c r="Q126" s="79">
        <v>2</v>
      </c>
      <c r="R126" s="79">
        <v>2</v>
      </c>
      <c r="S126" s="79" t="s">
        <v>72</v>
      </c>
      <c r="T126" s="5" t="s">
        <v>349</v>
      </c>
      <c r="U126" s="9"/>
      <c r="W126" s="86">
        <f t="shared" si="125"/>
        <v>100.2</v>
      </c>
      <c r="X126" s="87">
        <f t="shared" si="126"/>
        <v>30</v>
      </c>
      <c r="Y126" s="92">
        <f t="shared" si="127"/>
        <v>56</v>
      </c>
      <c r="Z126" s="90">
        <f t="shared" si="128"/>
        <v>0</v>
      </c>
      <c r="AA126" s="90">
        <f t="shared" si="129"/>
        <v>0</v>
      </c>
      <c r="AB126" s="90">
        <f t="shared" si="130"/>
        <v>0</v>
      </c>
      <c r="AC126" s="4" t="str">
        <f t="shared" si="131"/>
        <v/>
      </c>
      <c r="AD126" s="91">
        <f t="shared" si="132"/>
        <v>0</v>
      </c>
      <c r="AE126" s="79" t="str">
        <f t="shared" si="133"/>
        <v>계</v>
      </c>
      <c r="AF126" s="79" t="str">
        <f t="shared" si="134"/>
        <v>2/2</v>
      </c>
      <c r="AH126" s="20" t="str">
        <f t="shared" si="79"/>
        <v>아이파크분당1</v>
      </c>
      <c r="AI126" s="87">
        <f t="shared" si="68"/>
        <v>30</v>
      </c>
      <c r="AJ126" s="79" t="str">
        <f t="shared" si="135"/>
        <v>A-</v>
      </c>
      <c r="AK126" s="79" t="s">
        <v>13</v>
      </c>
      <c r="AL126" s="79" t="s">
        <v>62</v>
      </c>
      <c r="AM126" s="79" t="s">
        <v>63</v>
      </c>
      <c r="AN126" s="79" t="str">
        <f t="shared" si="136"/>
        <v>C</v>
      </c>
      <c r="AO126" s="79" t="str">
        <f t="shared" si="137"/>
        <v/>
      </c>
      <c r="AP126" s="79" t="str">
        <f t="shared" si="138"/>
        <v/>
      </c>
      <c r="AQ126" s="79" t="str">
        <f t="shared" si="139"/>
        <v>O</v>
      </c>
      <c r="AR126" s="79" t="str">
        <f t="shared" si="140"/>
        <v>O</v>
      </c>
      <c r="AS126" s="79" t="s">
        <v>2</v>
      </c>
      <c r="AT126" s="79" t="str">
        <f t="shared" si="141"/>
        <v>O</v>
      </c>
      <c r="AU126" s="79" t="str">
        <f t="shared" si="142"/>
        <v>O</v>
      </c>
      <c r="AV126" s="79" t="str">
        <f t="shared" si="143"/>
        <v/>
      </c>
    </row>
    <row r="127" spans="1:48" x14ac:dyDescent="0.3">
      <c r="A127" s="9" t="s">
        <v>1489</v>
      </c>
      <c r="B127" s="10" t="s">
        <v>1692</v>
      </c>
      <c r="C127" s="88">
        <v>540</v>
      </c>
      <c r="D127" s="86">
        <v>181.2</v>
      </c>
      <c r="E127" s="87">
        <v>55</v>
      </c>
      <c r="F127" s="86">
        <v>146.1</v>
      </c>
      <c r="G127" s="17">
        <v>44</v>
      </c>
      <c r="H127" s="88">
        <v>58</v>
      </c>
      <c r="I127" s="89"/>
      <c r="J127" s="89"/>
      <c r="K127" s="89"/>
      <c r="L127" s="89"/>
      <c r="M127" s="90">
        <f t="shared" si="121"/>
        <v>0</v>
      </c>
      <c r="N127" s="4" t="str">
        <f t="shared" si="122"/>
        <v/>
      </c>
      <c r="O127" s="91">
        <f t="shared" si="123"/>
        <v>0</v>
      </c>
      <c r="P127" s="91">
        <f t="shared" si="124"/>
        <v>0</v>
      </c>
      <c r="Q127" s="79">
        <v>3</v>
      </c>
      <c r="R127" s="79">
        <v>2</v>
      </c>
      <c r="S127" s="79" t="s">
        <v>72</v>
      </c>
      <c r="T127" s="5">
        <v>181</v>
      </c>
      <c r="U127" s="9"/>
      <c r="W127" s="86">
        <f t="shared" si="125"/>
        <v>181.2</v>
      </c>
      <c r="X127" s="87">
        <f t="shared" si="126"/>
        <v>55</v>
      </c>
      <c r="Y127" s="92">
        <f t="shared" si="127"/>
        <v>58</v>
      </c>
      <c r="Z127" s="90">
        <f t="shared" si="128"/>
        <v>0</v>
      </c>
      <c r="AA127" s="90">
        <f t="shared" si="129"/>
        <v>0</v>
      </c>
      <c r="AB127" s="90">
        <f t="shared" si="130"/>
        <v>0</v>
      </c>
      <c r="AC127" s="4" t="str">
        <f t="shared" si="131"/>
        <v/>
      </c>
      <c r="AD127" s="91">
        <f t="shared" si="132"/>
        <v>0</v>
      </c>
      <c r="AE127" s="79" t="str">
        <f t="shared" si="133"/>
        <v>계</v>
      </c>
      <c r="AF127" s="79" t="str">
        <f t="shared" si="134"/>
        <v>3/2</v>
      </c>
      <c r="AH127" s="20" t="str">
        <f t="shared" si="79"/>
        <v>아이파크분당1</v>
      </c>
      <c r="AI127" s="87">
        <f t="shared" si="68"/>
        <v>55</v>
      </c>
      <c r="AJ127" s="79" t="str">
        <f t="shared" si="135"/>
        <v>A-</v>
      </c>
      <c r="AK127" s="79" t="s">
        <v>13</v>
      </c>
      <c r="AL127" s="79" t="s">
        <v>62</v>
      </c>
      <c r="AM127" s="79" t="s">
        <v>63</v>
      </c>
      <c r="AN127" s="79" t="str">
        <f t="shared" si="136"/>
        <v>C</v>
      </c>
      <c r="AO127" s="79" t="str">
        <f t="shared" si="137"/>
        <v/>
      </c>
      <c r="AP127" s="79" t="str">
        <f t="shared" si="138"/>
        <v/>
      </c>
      <c r="AQ127" s="79" t="str">
        <f t="shared" si="139"/>
        <v>O</v>
      </c>
      <c r="AR127" s="79" t="str">
        <f t="shared" si="140"/>
        <v>O</v>
      </c>
      <c r="AS127" s="79" t="s">
        <v>2</v>
      </c>
      <c r="AT127" s="79" t="str">
        <f t="shared" si="141"/>
        <v>X</v>
      </c>
      <c r="AU127" s="79" t="str">
        <f t="shared" si="142"/>
        <v>O</v>
      </c>
      <c r="AV127" s="79" t="str">
        <f t="shared" si="143"/>
        <v/>
      </c>
    </row>
    <row r="128" spans="1:48" x14ac:dyDescent="0.3">
      <c r="A128" s="9" t="s">
        <v>1489</v>
      </c>
      <c r="B128" s="10" t="s">
        <v>1692</v>
      </c>
      <c r="C128" s="88">
        <v>540</v>
      </c>
      <c r="D128" s="86">
        <v>194.3</v>
      </c>
      <c r="E128" s="87">
        <v>59</v>
      </c>
      <c r="F128" s="86">
        <v>156.69999999999999</v>
      </c>
      <c r="G128" s="17">
        <v>47</v>
      </c>
      <c r="H128" s="88">
        <v>30</v>
      </c>
      <c r="I128" s="89"/>
      <c r="J128" s="89"/>
      <c r="K128" s="89"/>
      <c r="L128" s="89"/>
      <c r="M128" s="90">
        <f t="shared" si="121"/>
        <v>0</v>
      </c>
      <c r="N128" s="4" t="str">
        <f t="shared" si="122"/>
        <v/>
      </c>
      <c r="O128" s="91">
        <f t="shared" si="123"/>
        <v>0</v>
      </c>
      <c r="P128" s="91">
        <f t="shared" si="124"/>
        <v>0</v>
      </c>
      <c r="Q128" s="79">
        <v>4</v>
      </c>
      <c r="R128" s="79">
        <v>3</v>
      </c>
      <c r="S128" s="79" t="s">
        <v>72</v>
      </c>
      <c r="T128" s="5">
        <v>194</v>
      </c>
      <c r="U128" s="9"/>
      <c r="W128" s="86">
        <f t="shared" si="125"/>
        <v>194.3</v>
      </c>
      <c r="X128" s="87">
        <f t="shared" si="126"/>
        <v>59</v>
      </c>
      <c r="Y128" s="92">
        <f t="shared" si="127"/>
        <v>30</v>
      </c>
      <c r="Z128" s="90">
        <f t="shared" si="128"/>
        <v>0</v>
      </c>
      <c r="AA128" s="90">
        <f t="shared" si="129"/>
        <v>0</v>
      </c>
      <c r="AB128" s="90">
        <f t="shared" si="130"/>
        <v>0</v>
      </c>
      <c r="AC128" s="4" t="str">
        <f t="shared" si="131"/>
        <v/>
      </c>
      <c r="AD128" s="91">
        <f t="shared" si="132"/>
        <v>0</v>
      </c>
      <c r="AE128" s="79" t="str">
        <f t="shared" si="133"/>
        <v>계</v>
      </c>
      <c r="AF128" s="79" t="str">
        <f t="shared" si="134"/>
        <v>4/3</v>
      </c>
      <c r="AH128" s="20" t="str">
        <f t="shared" si="79"/>
        <v>아이파크분당1</v>
      </c>
      <c r="AI128" s="87">
        <f t="shared" si="68"/>
        <v>59</v>
      </c>
      <c r="AJ128" s="79" t="str">
        <f t="shared" si="135"/>
        <v>A-</v>
      </c>
      <c r="AK128" s="79" t="s">
        <v>13</v>
      </c>
      <c r="AL128" s="79" t="s">
        <v>62</v>
      </c>
      <c r="AM128" s="79" t="s">
        <v>63</v>
      </c>
      <c r="AN128" s="79" t="str">
        <f t="shared" si="136"/>
        <v>C</v>
      </c>
      <c r="AO128" s="79" t="str">
        <f t="shared" si="137"/>
        <v/>
      </c>
      <c r="AP128" s="79" t="str">
        <f t="shared" si="138"/>
        <v/>
      </c>
      <c r="AQ128" s="79" t="str">
        <f t="shared" si="139"/>
        <v>O</v>
      </c>
      <c r="AR128" s="79" t="str">
        <f t="shared" si="140"/>
        <v>O</v>
      </c>
      <c r="AS128" s="79" t="s">
        <v>2</v>
      </c>
      <c r="AT128" s="79" t="str">
        <f t="shared" si="141"/>
        <v>X</v>
      </c>
      <c r="AU128" s="79" t="str">
        <f t="shared" si="142"/>
        <v>O</v>
      </c>
      <c r="AV128" s="79" t="str">
        <f t="shared" si="143"/>
        <v/>
      </c>
    </row>
    <row r="129" spans="1:48" x14ac:dyDescent="0.3">
      <c r="A129" s="9" t="s">
        <v>1489</v>
      </c>
      <c r="B129" s="10" t="s">
        <v>1692</v>
      </c>
      <c r="C129" s="88">
        <v>540</v>
      </c>
      <c r="D129" s="86">
        <v>199.4</v>
      </c>
      <c r="E129" s="87">
        <v>60</v>
      </c>
      <c r="F129" s="86">
        <v>160.80000000000001</v>
      </c>
      <c r="G129" s="17">
        <v>49</v>
      </c>
      <c r="H129" s="88">
        <v>30</v>
      </c>
      <c r="I129" s="89"/>
      <c r="J129" s="89"/>
      <c r="K129" s="89"/>
      <c r="L129" s="89"/>
      <c r="M129" s="90">
        <f t="shared" si="121"/>
        <v>0</v>
      </c>
      <c r="N129" s="4" t="str">
        <f t="shared" si="122"/>
        <v/>
      </c>
      <c r="O129" s="91">
        <f t="shared" si="123"/>
        <v>0</v>
      </c>
      <c r="P129" s="91">
        <f t="shared" si="124"/>
        <v>0</v>
      </c>
      <c r="Q129" s="79">
        <v>4</v>
      </c>
      <c r="R129" s="79">
        <v>2</v>
      </c>
      <c r="S129" s="79" t="s">
        <v>72</v>
      </c>
      <c r="T129" s="5">
        <v>199</v>
      </c>
      <c r="U129" s="9"/>
      <c r="W129" s="86">
        <f t="shared" si="125"/>
        <v>199.4</v>
      </c>
      <c r="X129" s="87">
        <f t="shared" si="126"/>
        <v>60</v>
      </c>
      <c r="Y129" s="92">
        <f t="shared" si="127"/>
        <v>30</v>
      </c>
      <c r="Z129" s="90">
        <f t="shared" si="128"/>
        <v>0</v>
      </c>
      <c r="AA129" s="90">
        <f t="shared" si="129"/>
        <v>0</v>
      </c>
      <c r="AB129" s="90">
        <f t="shared" si="130"/>
        <v>0</v>
      </c>
      <c r="AC129" s="4" t="str">
        <f t="shared" si="131"/>
        <v/>
      </c>
      <c r="AD129" s="91">
        <f t="shared" si="132"/>
        <v>0</v>
      </c>
      <c r="AE129" s="79" t="str">
        <f t="shared" si="133"/>
        <v>계</v>
      </c>
      <c r="AF129" s="79" t="str">
        <f t="shared" si="134"/>
        <v>4/2</v>
      </c>
      <c r="AH129" s="20" t="str">
        <f t="shared" si="79"/>
        <v>아이파크분당1</v>
      </c>
      <c r="AI129" s="87">
        <f t="shared" si="68"/>
        <v>60</v>
      </c>
      <c r="AJ129" s="79" t="str">
        <f t="shared" si="135"/>
        <v>A-</v>
      </c>
      <c r="AK129" s="79" t="s">
        <v>13</v>
      </c>
      <c r="AL129" s="79" t="s">
        <v>62</v>
      </c>
      <c r="AM129" s="79" t="s">
        <v>63</v>
      </c>
      <c r="AN129" s="79" t="str">
        <f t="shared" si="136"/>
        <v>C</v>
      </c>
      <c r="AO129" s="79" t="str">
        <f t="shared" si="137"/>
        <v/>
      </c>
      <c r="AP129" s="79" t="str">
        <f t="shared" si="138"/>
        <v/>
      </c>
      <c r="AQ129" s="79" t="str">
        <f t="shared" si="139"/>
        <v>O</v>
      </c>
      <c r="AR129" s="79" t="str">
        <f t="shared" si="140"/>
        <v>O</v>
      </c>
      <c r="AS129" s="79" t="s">
        <v>2</v>
      </c>
      <c r="AT129" s="79" t="str">
        <f t="shared" si="141"/>
        <v>X</v>
      </c>
      <c r="AU129" s="79" t="str">
        <f t="shared" si="142"/>
        <v>O</v>
      </c>
      <c r="AV129" s="79" t="str">
        <f t="shared" si="143"/>
        <v/>
      </c>
    </row>
    <row r="130" spans="1:48" x14ac:dyDescent="0.3">
      <c r="A130" s="9" t="s">
        <v>1489</v>
      </c>
      <c r="B130" s="10" t="s">
        <v>1692</v>
      </c>
      <c r="C130" s="88">
        <v>540</v>
      </c>
      <c r="D130" s="86">
        <v>210.9</v>
      </c>
      <c r="E130" s="87">
        <v>64</v>
      </c>
      <c r="F130" s="86">
        <v>170.1</v>
      </c>
      <c r="G130" s="17">
        <v>51</v>
      </c>
      <c r="H130" s="88">
        <v>30</v>
      </c>
      <c r="I130" s="89"/>
      <c r="J130" s="89"/>
      <c r="K130" s="89"/>
      <c r="L130" s="89"/>
      <c r="M130" s="90">
        <f t="shared" si="121"/>
        <v>0</v>
      </c>
      <c r="N130" s="4" t="str">
        <f t="shared" si="122"/>
        <v/>
      </c>
      <c r="O130" s="91">
        <f t="shared" si="123"/>
        <v>0</v>
      </c>
      <c r="P130" s="91">
        <f t="shared" si="124"/>
        <v>0</v>
      </c>
      <c r="Q130" s="79">
        <v>4</v>
      </c>
      <c r="R130" s="79">
        <v>2</v>
      </c>
      <c r="S130" s="79" t="s">
        <v>72</v>
      </c>
      <c r="T130" s="5" t="s">
        <v>350</v>
      </c>
      <c r="U130" s="9"/>
      <c r="W130" s="86">
        <f t="shared" si="125"/>
        <v>210.9</v>
      </c>
      <c r="X130" s="87">
        <f t="shared" si="126"/>
        <v>64</v>
      </c>
      <c r="Y130" s="92">
        <f t="shared" si="127"/>
        <v>30</v>
      </c>
      <c r="Z130" s="90">
        <f t="shared" si="128"/>
        <v>0</v>
      </c>
      <c r="AA130" s="90">
        <f t="shared" si="129"/>
        <v>0</v>
      </c>
      <c r="AB130" s="90">
        <f t="shared" si="130"/>
        <v>0</v>
      </c>
      <c r="AC130" s="4" t="str">
        <f t="shared" si="131"/>
        <v/>
      </c>
      <c r="AD130" s="91">
        <f t="shared" si="132"/>
        <v>0</v>
      </c>
      <c r="AE130" s="79" t="str">
        <f t="shared" si="133"/>
        <v>계</v>
      </c>
      <c r="AF130" s="79" t="str">
        <f t="shared" si="134"/>
        <v>4/2</v>
      </c>
      <c r="AH130" s="20" t="str">
        <f t="shared" si="79"/>
        <v>아이파크분당1</v>
      </c>
      <c r="AI130" s="87">
        <f t="shared" si="68"/>
        <v>64</v>
      </c>
      <c r="AJ130" s="79" t="str">
        <f t="shared" si="135"/>
        <v>A-</v>
      </c>
      <c r="AK130" s="79" t="s">
        <v>13</v>
      </c>
      <c r="AL130" s="79" t="s">
        <v>62</v>
      </c>
      <c r="AM130" s="79" t="s">
        <v>63</v>
      </c>
      <c r="AN130" s="79" t="str">
        <f t="shared" si="136"/>
        <v>C</v>
      </c>
      <c r="AO130" s="79" t="str">
        <f t="shared" si="137"/>
        <v/>
      </c>
      <c r="AP130" s="79" t="str">
        <f t="shared" si="138"/>
        <v/>
      </c>
      <c r="AQ130" s="79" t="str">
        <f t="shared" si="139"/>
        <v>O</v>
      </c>
      <c r="AR130" s="79" t="str">
        <f t="shared" si="140"/>
        <v>O</v>
      </c>
      <c r="AS130" s="79" t="s">
        <v>2</v>
      </c>
      <c r="AT130" s="79" t="str">
        <f t="shared" si="141"/>
        <v>X</v>
      </c>
      <c r="AU130" s="79" t="str">
        <f t="shared" si="142"/>
        <v>O</v>
      </c>
      <c r="AV130" s="79" t="str">
        <f t="shared" si="143"/>
        <v/>
      </c>
    </row>
    <row r="131" spans="1:48" x14ac:dyDescent="0.3">
      <c r="A131" s="9" t="s">
        <v>1489</v>
      </c>
      <c r="B131" s="10" t="s">
        <v>1692</v>
      </c>
      <c r="C131" s="88">
        <v>540</v>
      </c>
      <c r="D131" s="86">
        <v>211.9</v>
      </c>
      <c r="E131" s="87">
        <v>64</v>
      </c>
      <c r="F131" s="86">
        <v>170.9</v>
      </c>
      <c r="G131" s="17">
        <v>52</v>
      </c>
      <c r="H131" s="88">
        <v>30</v>
      </c>
      <c r="I131" s="89"/>
      <c r="J131" s="89"/>
      <c r="K131" s="89"/>
      <c r="L131" s="89"/>
      <c r="M131" s="90">
        <f t="shared" si="121"/>
        <v>0</v>
      </c>
      <c r="N131" s="4" t="str">
        <f t="shared" si="122"/>
        <v/>
      </c>
      <c r="O131" s="91">
        <f t="shared" si="123"/>
        <v>0</v>
      </c>
      <c r="P131" s="91">
        <f t="shared" si="124"/>
        <v>0</v>
      </c>
      <c r="Q131" s="79">
        <v>4</v>
      </c>
      <c r="R131" s="79">
        <v>3</v>
      </c>
      <c r="S131" s="79" t="s">
        <v>72</v>
      </c>
      <c r="T131" s="5" t="s">
        <v>351</v>
      </c>
      <c r="U131" s="9"/>
      <c r="W131" s="86">
        <f t="shared" si="125"/>
        <v>211.9</v>
      </c>
      <c r="X131" s="87">
        <f t="shared" si="126"/>
        <v>64</v>
      </c>
      <c r="Y131" s="92">
        <f t="shared" si="127"/>
        <v>30</v>
      </c>
      <c r="Z131" s="90">
        <f t="shared" si="128"/>
        <v>0</v>
      </c>
      <c r="AA131" s="90">
        <f t="shared" si="129"/>
        <v>0</v>
      </c>
      <c r="AB131" s="90">
        <f t="shared" si="130"/>
        <v>0</v>
      </c>
      <c r="AC131" s="4" t="str">
        <f t="shared" si="131"/>
        <v/>
      </c>
      <c r="AD131" s="91">
        <f t="shared" si="132"/>
        <v>0</v>
      </c>
      <c r="AE131" s="79" t="str">
        <f t="shared" si="133"/>
        <v>계</v>
      </c>
      <c r="AF131" s="79" t="str">
        <f t="shared" si="134"/>
        <v>4/3</v>
      </c>
      <c r="AH131" s="20" t="str">
        <f t="shared" si="79"/>
        <v>아이파크분당1</v>
      </c>
      <c r="AI131" s="87">
        <f t="shared" ref="AI131:AI194" si="144">IF(E131="","",E131)</f>
        <v>64</v>
      </c>
      <c r="AJ131" s="79" t="str">
        <f t="shared" si="135"/>
        <v>A-</v>
      </c>
      <c r="AK131" s="79" t="s">
        <v>13</v>
      </c>
      <c r="AL131" s="79" t="s">
        <v>62</v>
      </c>
      <c r="AM131" s="79" t="s">
        <v>63</v>
      </c>
      <c r="AN131" s="79" t="str">
        <f t="shared" si="136"/>
        <v>C</v>
      </c>
      <c r="AO131" s="79" t="str">
        <f t="shared" si="137"/>
        <v/>
      </c>
      <c r="AP131" s="79" t="str">
        <f t="shared" si="138"/>
        <v/>
      </c>
      <c r="AQ131" s="79" t="str">
        <f t="shared" si="139"/>
        <v>O</v>
      </c>
      <c r="AR131" s="79" t="str">
        <f t="shared" si="140"/>
        <v>O</v>
      </c>
      <c r="AS131" s="79" t="s">
        <v>2</v>
      </c>
      <c r="AT131" s="79" t="str">
        <f t="shared" si="141"/>
        <v>X</v>
      </c>
      <c r="AU131" s="79" t="str">
        <f t="shared" si="142"/>
        <v>O</v>
      </c>
      <c r="AV131" s="79" t="str">
        <f t="shared" si="143"/>
        <v/>
      </c>
    </row>
    <row r="132" spans="1:48" x14ac:dyDescent="0.3">
      <c r="A132" s="9" t="s">
        <v>1489</v>
      </c>
      <c r="B132" s="10" t="s">
        <v>1692</v>
      </c>
      <c r="C132" s="88">
        <v>540</v>
      </c>
      <c r="D132" s="86">
        <v>213</v>
      </c>
      <c r="E132" s="87">
        <v>64</v>
      </c>
      <c r="F132" s="86">
        <v>171.8</v>
      </c>
      <c r="G132" s="17">
        <v>52</v>
      </c>
      <c r="H132" s="88">
        <v>30</v>
      </c>
      <c r="I132" s="89"/>
      <c r="J132" s="89"/>
      <c r="K132" s="89"/>
      <c r="L132" s="89"/>
      <c r="M132" s="90">
        <f t="shared" si="121"/>
        <v>0</v>
      </c>
      <c r="N132" s="4" t="str">
        <f t="shared" si="122"/>
        <v/>
      </c>
      <c r="O132" s="91">
        <f t="shared" si="123"/>
        <v>0</v>
      </c>
      <c r="P132" s="91">
        <f t="shared" si="124"/>
        <v>0</v>
      </c>
      <c r="Q132" s="79">
        <v>4</v>
      </c>
      <c r="R132" s="79">
        <v>2</v>
      </c>
      <c r="S132" s="79" t="s">
        <v>72</v>
      </c>
      <c r="T132" s="5" t="s">
        <v>352</v>
      </c>
      <c r="U132" s="9"/>
      <c r="W132" s="86">
        <f t="shared" si="125"/>
        <v>213</v>
      </c>
      <c r="X132" s="87">
        <f t="shared" si="126"/>
        <v>64</v>
      </c>
      <c r="Y132" s="92">
        <f t="shared" si="127"/>
        <v>30</v>
      </c>
      <c r="Z132" s="90">
        <f t="shared" si="128"/>
        <v>0</v>
      </c>
      <c r="AA132" s="90">
        <f t="shared" si="129"/>
        <v>0</v>
      </c>
      <c r="AB132" s="90">
        <f t="shared" si="130"/>
        <v>0</v>
      </c>
      <c r="AC132" s="4" t="str">
        <f t="shared" si="131"/>
        <v/>
      </c>
      <c r="AD132" s="91">
        <f t="shared" si="132"/>
        <v>0</v>
      </c>
      <c r="AE132" s="79" t="str">
        <f t="shared" si="133"/>
        <v>계</v>
      </c>
      <c r="AF132" s="79" t="str">
        <f t="shared" si="134"/>
        <v>4/2</v>
      </c>
      <c r="AH132" s="20" t="str">
        <f t="shared" si="79"/>
        <v>아이파크분당1</v>
      </c>
      <c r="AI132" s="87">
        <f t="shared" si="144"/>
        <v>64</v>
      </c>
      <c r="AJ132" s="79" t="str">
        <f t="shared" si="135"/>
        <v>A-</v>
      </c>
      <c r="AK132" s="79" t="s">
        <v>13</v>
      </c>
      <c r="AL132" s="79" t="s">
        <v>62</v>
      </c>
      <c r="AM132" s="79" t="s">
        <v>63</v>
      </c>
      <c r="AN132" s="79" t="str">
        <f t="shared" si="136"/>
        <v>C</v>
      </c>
      <c r="AO132" s="79" t="str">
        <f t="shared" si="137"/>
        <v/>
      </c>
      <c r="AP132" s="79" t="str">
        <f t="shared" si="138"/>
        <v/>
      </c>
      <c r="AQ132" s="79" t="str">
        <f t="shared" si="139"/>
        <v>O</v>
      </c>
      <c r="AR132" s="79" t="str">
        <f t="shared" si="140"/>
        <v>O</v>
      </c>
      <c r="AS132" s="79" t="s">
        <v>2</v>
      </c>
      <c r="AT132" s="79" t="str">
        <f t="shared" si="141"/>
        <v>X</v>
      </c>
      <c r="AU132" s="79" t="str">
        <f t="shared" si="142"/>
        <v>O</v>
      </c>
      <c r="AV132" s="79" t="str">
        <f t="shared" si="143"/>
        <v/>
      </c>
    </row>
    <row r="133" spans="1:48" x14ac:dyDescent="0.3">
      <c r="A133" s="9" t="s">
        <v>1489</v>
      </c>
      <c r="B133" s="10" t="s">
        <v>1692</v>
      </c>
      <c r="C133" s="88">
        <v>540</v>
      </c>
      <c r="D133" s="86">
        <v>214.1</v>
      </c>
      <c r="E133" s="87">
        <v>65</v>
      </c>
      <c r="F133" s="86">
        <v>172.7</v>
      </c>
      <c r="G133" s="17">
        <v>52</v>
      </c>
      <c r="H133" s="88">
        <v>56</v>
      </c>
      <c r="I133" s="89"/>
      <c r="J133" s="89"/>
      <c r="K133" s="89"/>
      <c r="L133" s="89"/>
      <c r="M133" s="90">
        <f t="shared" si="121"/>
        <v>0</v>
      </c>
      <c r="N133" s="4" t="str">
        <f t="shared" si="122"/>
        <v/>
      </c>
      <c r="O133" s="91">
        <f t="shared" si="123"/>
        <v>0</v>
      </c>
      <c r="P133" s="91">
        <f t="shared" si="124"/>
        <v>0</v>
      </c>
      <c r="Q133" s="79">
        <v>4</v>
      </c>
      <c r="R133" s="79">
        <v>2</v>
      </c>
      <c r="S133" s="79" t="s">
        <v>72</v>
      </c>
      <c r="T133" s="5" t="s">
        <v>353</v>
      </c>
      <c r="U133" s="9"/>
      <c r="W133" s="86">
        <f t="shared" si="125"/>
        <v>214.1</v>
      </c>
      <c r="X133" s="87">
        <f t="shared" si="126"/>
        <v>65</v>
      </c>
      <c r="Y133" s="92">
        <f t="shared" si="127"/>
        <v>56</v>
      </c>
      <c r="Z133" s="90">
        <f t="shared" si="128"/>
        <v>0</v>
      </c>
      <c r="AA133" s="90">
        <f t="shared" si="129"/>
        <v>0</v>
      </c>
      <c r="AB133" s="90">
        <f t="shared" si="130"/>
        <v>0</v>
      </c>
      <c r="AC133" s="4" t="str">
        <f t="shared" si="131"/>
        <v/>
      </c>
      <c r="AD133" s="91">
        <f t="shared" si="132"/>
        <v>0</v>
      </c>
      <c r="AE133" s="79" t="str">
        <f t="shared" si="133"/>
        <v>계</v>
      </c>
      <c r="AF133" s="79" t="str">
        <f t="shared" si="134"/>
        <v>4/2</v>
      </c>
      <c r="AH133" s="20" t="str">
        <f t="shared" ref="AH133:AH196" si="145">IF(A133="","",A133)</f>
        <v>아이파크분당1</v>
      </c>
      <c r="AI133" s="87">
        <f t="shared" si="144"/>
        <v>65</v>
      </c>
      <c r="AJ133" s="79" t="str">
        <f t="shared" si="135"/>
        <v>A-</v>
      </c>
      <c r="AK133" s="79" t="s">
        <v>13</v>
      </c>
      <c r="AL133" s="79" t="s">
        <v>62</v>
      </c>
      <c r="AM133" s="79" t="s">
        <v>63</v>
      </c>
      <c r="AN133" s="79" t="str">
        <f t="shared" si="136"/>
        <v>C</v>
      </c>
      <c r="AO133" s="79" t="str">
        <f t="shared" si="137"/>
        <v/>
      </c>
      <c r="AP133" s="79" t="str">
        <f t="shared" si="138"/>
        <v/>
      </c>
      <c r="AQ133" s="79" t="str">
        <f t="shared" si="139"/>
        <v>O</v>
      </c>
      <c r="AR133" s="79" t="str">
        <f t="shared" si="140"/>
        <v>O</v>
      </c>
      <c r="AS133" s="79" t="s">
        <v>2</v>
      </c>
      <c r="AT133" s="79" t="str">
        <f t="shared" si="141"/>
        <v>X</v>
      </c>
      <c r="AU133" s="79" t="str">
        <f t="shared" si="142"/>
        <v>O</v>
      </c>
      <c r="AV133" s="79" t="str">
        <f t="shared" si="143"/>
        <v/>
      </c>
    </row>
    <row r="134" spans="1:48" x14ac:dyDescent="0.3">
      <c r="A134" s="9" t="s">
        <v>1489</v>
      </c>
      <c r="B134" s="10" t="s">
        <v>1692</v>
      </c>
      <c r="C134" s="88">
        <v>540</v>
      </c>
      <c r="D134" s="86">
        <v>214.1</v>
      </c>
      <c r="E134" s="87">
        <v>65</v>
      </c>
      <c r="F134" s="86">
        <v>172.6</v>
      </c>
      <c r="G134" s="17">
        <v>52</v>
      </c>
      <c r="H134" s="88">
        <v>30</v>
      </c>
      <c r="I134" s="89"/>
      <c r="J134" s="89"/>
      <c r="K134" s="89"/>
      <c r="L134" s="89"/>
      <c r="M134" s="90">
        <f t="shared" si="121"/>
        <v>0</v>
      </c>
      <c r="N134" s="4" t="str">
        <f t="shared" si="122"/>
        <v/>
      </c>
      <c r="O134" s="91">
        <f t="shared" si="123"/>
        <v>0</v>
      </c>
      <c r="P134" s="91">
        <f t="shared" si="124"/>
        <v>0</v>
      </c>
      <c r="Q134" s="79">
        <v>4</v>
      </c>
      <c r="R134" s="79">
        <v>2</v>
      </c>
      <c r="S134" s="79" t="s">
        <v>72</v>
      </c>
      <c r="T134" s="5" t="s">
        <v>354</v>
      </c>
      <c r="U134" s="9"/>
      <c r="W134" s="86">
        <f t="shared" si="125"/>
        <v>214.1</v>
      </c>
      <c r="X134" s="87">
        <f t="shared" si="126"/>
        <v>65</v>
      </c>
      <c r="Y134" s="92">
        <f t="shared" si="127"/>
        <v>30</v>
      </c>
      <c r="Z134" s="90">
        <f t="shared" si="128"/>
        <v>0</v>
      </c>
      <c r="AA134" s="90">
        <f t="shared" si="129"/>
        <v>0</v>
      </c>
      <c r="AB134" s="90">
        <f t="shared" si="130"/>
        <v>0</v>
      </c>
      <c r="AC134" s="4" t="str">
        <f t="shared" si="131"/>
        <v/>
      </c>
      <c r="AD134" s="91">
        <f t="shared" si="132"/>
        <v>0</v>
      </c>
      <c r="AE134" s="79" t="str">
        <f t="shared" si="133"/>
        <v>계</v>
      </c>
      <c r="AF134" s="79" t="str">
        <f t="shared" si="134"/>
        <v>4/2</v>
      </c>
      <c r="AH134" s="20" t="str">
        <f t="shared" si="145"/>
        <v>아이파크분당1</v>
      </c>
      <c r="AI134" s="87">
        <f t="shared" si="144"/>
        <v>65</v>
      </c>
      <c r="AJ134" s="79" t="str">
        <f t="shared" si="135"/>
        <v>A-</v>
      </c>
      <c r="AK134" s="79" t="s">
        <v>13</v>
      </c>
      <c r="AL134" s="79" t="s">
        <v>62</v>
      </c>
      <c r="AM134" s="79" t="s">
        <v>63</v>
      </c>
      <c r="AN134" s="79" t="str">
        <f t="shared" si="136"/>
        <v>C</v>
      </c>
      <c r="AO134" s="79" t="str">
        <f t="shared" si="137"/>
        <v/>
      </c>
      <c r="AP134" s="79" t="str">
        <f t="shared" si="138"/>
        <v/>
      </c>
      <c r="AQ134" s="79" t="str">
        <f t="shared" si="139"/>
        <v>O</v>
      </c>
      <c r="AR134" s="79" t="str">
        <f t="shared" si="140"/>
        <v>O</v>
      </c>
      <c r="AS134" s="79" t="s">
        <v>2</v>
      </c>
      <c r="AT134" s="79" t="str">
        <f t="shared" si="141"/>
        <v>X</v>
      </c>
      <c r="AU134" s="79" t="str">
        <f t="shared" si="142"/>
        <v>O</v>
      </c>
      <c r="AV134" s="79" t="str">
        <f t="shared" si="143"/>
        <v/>
      </c>
    </row>
    <row r="135" spans="1:48" x14ac:dyDescent="0.3">
      <c r="A135" s="9" t="s">
        <v>1489</v>
      </c>
      <c r="B135" s="10" t="s">
        <v>1692</v>
      </c>
      <c r="C135" s="88">
        <v>540</v>
      </c>
      <c r="D135" s="86">
        <v>228.8</v>
      </c>
      <c r="E135" s="87">
        <v>69</v>
      </c>
      <c r="F135" s="86">
        <v>184.5</v>
      </c>
      <c r="G135" s="17">
        <v>56</v>
      </c>
      <c r="H135" s="88">
        <v>30</v>
      </c>
      <c r="I135" s="89"/>
      <c r="J135" s="89"/>
      <c r="K135" s="89"/>
      <c r="L135" s="89"/>
      <c r="M135" s="90">
        <f t="shared" si="121"/>
        <v>0</v>
      </c>
      <c r="N135" s="4" t="str">
        <f t="shared" si="122"/>
        <v/>
      </c>
      <c r="O135" s="91">
        <f t="shared" si="123"/>
        <v>0</v>
      </c>
      <c r="P135" s="91">
        <f t="shared" si="124"/>
        <v>0</v>
      </c>
      <c r="Q135" s="79">
        <v>4</v>
      </c>
      <c r="R135" s="79">
        <v>3</v>
      </c>
      <c r="S135" s="79" t="s">
        <v>72</v>
      </c>
      <c r="T135" s="5">
        <v>228</v>
      </c>
      <c r="U135" s="9"/>
      <c r="W135" s="86">
        <f t="shared" si="125"/>
        <v>228.8</v>
      </c>
      <c r="X135" s="87">
        <f t="shared" si="126"/>
        <v>69</v>
      </c>
      <c r="Y135" s="92">
        <f t="shared" si="127"/>
        <v>30</v>
      </c>
      <c r="Z135" s="90">
        <f t="shared" si="128"/>
        <v>0</v>
      </c>
      <c r="AA135" s="90">
        <f t="shared" si="129"/>
        <v>0</v>
      </c>
      <c r="AB135" s="90">
        <f t="shared" si="130"/>
        <v>0</v>
      </c>
      <c r="AC135" s="4" t="str">
        <f t="shared" si="131"/>
        <v/>
      </c>
      <c r="AD135" s="91">
        <f t="shared" si="132"/>
        <v>0</v>
      </c>
      <c r="AE135" s="79" t="str">
        <f t="shared" si="133"/>
        <v>계</v>
      </c>
      <c r="AF135" s="79" t="str">
        <f t="shared" si="134"/>
        <v>4/3</v>
      </c>
      <c r="AH135" s="20" t="str">
        <f t="shared" si="145"/>
        <v>아이파크분당1</v>
      </c>
      <c r="AI135" s="87">
        <f t="shared" si="144"/>
        <v>69</v>
      </c>
      <c r="AJ135" s="79" t="str">
        <f t="shared" si="135"/>
        <v>A-</v>
      </c>
      <c r="AK135" s="79" t="s">
        <v>13</v>
      </c>
      <c r="AL135" s="79" t="s">
        <v>62</v>
      </c>
      <c r="AM135" s="79" t="s">
        <v>63</v>
      </c>
      <c r="AN135" s="79" t="str">
        <f t="shared" si="136"/>
        <v>C</v>
      </c>
      <c r="AO135" s="79" t="str">
        <f t="shared" si="137"/>
        <v/>
      </c>
      <c r="AP135" s="79" t="str">
        <f t="shared" si="138"/>
        <v/>
      </c>
      <c r="AQ135" s="79" t="str">
        <f t="shared" si="139"/>
        <v>O</v>
      </c>
      <c r="AR135" s="79" t="str">
        <f t="shared" si="140"/>
        <v>O</v>
      </c>
      <c r="AS135" s="79" t="s">
        <v>2</v>
      </c>
      <c r="AT135" s="79" t="str">
        <f t="shared" si="141"/>
        <v>X</v>
      </c>
      <c r="AU135" s="79" t="str">
        <f t="shared" si="142"/>
        <v>O</v>
      </c>
      <c r="AV135" s="79" t="str">
        <f t="shared" si="143"/>
        <v/>
      </c>
    </row>
    <row r="136" spans="1:48" x14ac:dyDescent="0.3">
      <c r="A136" s="9" t="s">
        <v>1489</v>
      </c>
      <c r="B136" s="10" t="s">
        <v>1692</v>
      </c>
      <c r="C136" s="88">
        <v>540</v>
      </c>
      <c r="D136" s="86">
        <v>232.5</v>
      </c>
      <c r="E136" s="87">
        <v>70</v>
      </c>
      <c r="F136" s="86">
        <v>187.5</v>
      </c>
      <c r="G136" s="17">
        <v>57</v>
      </c>
      <c r="H136" s="88">
        <v>30</v>
      </c>
      <c r="I136" s="89"/>
      <c r="J136" s="89"/>
      <c r="K136" s="89"/>
      <c r="L136" s="89"/>
      <c r="M136" s="90">
        <f t="shared" si="121"/>
        <v>0</v>
      </c>
      <c r="N136" s="4" t="str">
        <f t="shared" si="122"/>
        <v/>
      </c>
      <c r="O136" s="91">
        <f t="shared" si="123"/>
        <v>0</v>
      </c>
      <c r="P136" s="91">
        <f t="shared" si="124"/>
        <v>0</v>
      </c>
      <c r="Q136" s="79">
        <v>4</v>
      </c>
      <c r="R136" s="79">
        <v>2</v>
      </c>
      <c r="S136" s="79" t="s">
        <v>72</v>
      </c>
      <c r="T136" s="5">
        <v>232</v>
      </c>
      <c r="U136" s="9"/>
      <c r="W136" s="86">
        <f t="shared" si="125"/>
        <v>232.5</v>
      </c>
      <c r="X136" s="87">
        <f t="shared" si="126"/>
        <v>70</v>
      </c>
      <c r="Y136" s="92">
        <f t="shared" si="127"/>
        <v>30</v>
      </c>
      <c r="Z136" s="90">
        <f t="shared" si="128"/>
        <v>0</v>
      </c>
      <c r="AA136" s="90">
        <f t="shared" si="129"/>
        <v>0</v>
      </c>
      <c r="AB136" s="90">
        <f t="shared" si="130"/>
        <v>0</v>
      </c>
      <c r="AC136" s="4" t="str">
        <f t="shared" si="131"/>
        <v/>
      </c>
      <c r="AD136" s="91">
        <f t="shared" si="132"/>
        <v>0</v>
      </c>
      <c r="AE136" s="79" t="str">
        <f t="shared" si="133"/>
        <v>계</v>
      </c>
      <c r="AF136" s="79" t="str">
        <f t="shared" si="134"/>
        <v>4/2</v>
      </c>
      <c r="AH136" s="20" t="str">
        <f t="shared" si="145"/>
        <v>아이파크분당1</v>
      </c>
      <c r="AI136" s="87">
        <f t="shared" si="144"/>
        <v>70</v>
      </c>
      <c r="AJ136" s="79" t="str">
        <f t="shared" si="135"/>
        <v>A-</v>
      </c>
      <c r="AK136" s="79" t="s">
        <v>13</v>
      </c>
      <c r="AL136" s="79" t="s">
        <v>62</v>
      </c>
      <c r="AM136" s="79" t="s">
        <v>63</v>
      </c>
      <c r="AN136" s="79" t="str">
        <f t="shared" si="136"/>
        <v>C</v>
      </c>
      <c r="AO136" s="79" t="str">
        <f t="shared" si="137"/>
        <v/>
      </c>
      <c r="AP136" s="79" t="str">
        <f t="shared" si="138"/>
        <v/>
      </c>
      <c r="AQ136" s="79" t="str">
        <f t="shared" si="139"/>
        <v>O</v>
      </c>
      <c r="AR136" s="79" t="str">
        <f t="shared" si="140"/>
        <v>O</v>
      </c>
      <c r="AS136" s="79" t="s">
        <v>2</v>
      </c>
      <c r="AT136" s="79" t="str">
        <f t="shared" si="141"/>
        <v>X</v>
      </c>
      <c r="AU136" s="79" t="str">
        <f t="shared" si="142"/>
        <v>O</v>
      </c>
      <c r="AV136" s="79" t="str">
        <f t="shared" si="143"/>
        <v/>
      </c>
    </row>
    <row r="137" spans="1:48" x14ac:dyDescent="0.3">
      <c r="A137" s="9" t="s">
        <v>1489</v>
      </c>
      <c r="B137" s="10" t="s">
        <v>1692</v>
      </c>
      <c r="C137" s="88">
        <v>540</v>
      </c>
      <c r="D137" s="86">
        <v>239.2</v>
      </c>
      <c r="E137" s="87">
        <v>72</v>
      </c>
      <c r="F137" s="86">
        <v>192.9</v>
      </c>
      <c r="G137" s="17">
        <v>58</v>
      </c>
      <c r="H137" s="88">
        <v>2</v>
      </c>
      <c r="I137" s="89"/>
      <c r="J137" s="89"/>
      <c r="K137" s="89"/>
      <c r="L137" s="89"/>
      <c r="M137" s="90">
        <f t="shared" si="121"/>
        <v>0</v>
      </c>
      <c r="N137" s="4" t="str">
        <f t="shared" si="122"/>
        <v/>
      </c>
      <c r="O137" s="91">
        <f t="shared" si="123"/>
        <v>0</v>
      </c>
      <c r="P137" s="91">
        <f t="shared" si="124"/>
        <v>0</v>
      </c>
      <c r="Q137" s="79">
        <v>5</v>
      </c>
      <c r="R137" s="79">
        <v>3</v>
      </c>
      <c r="S137" s="79" t="s">
        <v>72</v>
      </c>
      <c r="T137" s="5">
        <v>239</v>
      </c>
      <c r="U137" s="9"/>
      <c r="W137" s="86">
        <f t="shared" si="125"/>
        <v>239.2</v>
      </c>
      <c r="X137" s="87">
        <f t="shared" si="126"/>
        <v>72</v>
      </c>
      <c r="Y137" s="92">
        <f t="shared" si="127"/>
        <v>2</v>
      </c>
      <c r="Z137" s="90">
        <f t="shared" si="128"/>
        <v>0</v>
      </c>
      <c r="AA137" s="90">
        <f t="shared" si="129"/>
        <v>0</v>
      </c>
      <c r="AB137" s="90">
        <f t="shared" si="130"/>
        <v>0</v>
      </c>
      <c r="AC137" s="4" t="str">
        <f t="shared" si="131"/>
        <v/>
      </c>
      <c r="AD137" s="91">
        <f t="shared" si="132"/>
        <v>0</v>
      </c>
      <c r="AE137" s="79" t="str">
        <f t="shared" si="133"/>
        <v>계</v>
      </c>
      <c r="AF137" s="79" t="str">
        <f t="shared" si="134"/>
        <v>5/3</v>
      </c>
      <c r="AH137" s="20" t="str">
        <f t="shared" si="145"/>
        <v>아이파크분당1</v>
      </c>
      <c r="AI137" s="87">
        <f t="shared" si="144"/>
        <v>72</v>
      </c>
      <c r="AJ137" s="79" t="str">
        <f t="shared" si="135"/>
        <v>A-</v>
      </c>
      <c r="AK137" s="79" t="s">
        <v>13</v>
      </c>
      <c r="AL137" s="79" t="s">
        <v>62</v>
      </c>
      <c r="AM137" s="79" t="s">
        <v>63</v>
      </c>
      <c r="AN137" s="79" t="str">
        <f t="shared" si="136"/>
        <v>C</v>
      </c>
      <c r="AO137" s="79" t="str">
        <f t="shared" si="137"/>
        <v/>
      </c>
      <c r="AP137" s="79" t="str">
        <f t="shared" si="138"/>
        <v/>
      </c>
      <c r="AQ137" s="79" t="str">
        <f t="shared" si="139"/>
        <v>O</v>
      </c>
      <c r="AR137" s="79" t="str">
        <f t="shared" si="140"/>
        <v>O</v>
      </c>
      <c r="AS137" s="79" t="s">
        <v>2</v>
      </c>
      <c r="AT137" s="79" t="str">
        <f t="shared" si="141"/>
        <v>X</v>
      </c>
      <c r="AU137" s="79" t="str">
        <f t="shared" si="142"/>
        <v>O</v>
      </c>
      <c r="AV137" s="79" t="str">
        <f t="shared" si="143"/>
        <v/>
      </c>
    </row>
    <row r="138" spans="1:48" x14ac:dyDescent="0.3">
      <c r="A138" s="9" t="s">
        <v>1489</v>
      </c>
      <c r="B138" s="10" t="s">
        <v>1692</v>
      </c>
      <c r="C138" s="88">
        <v>540</v>
      </c>
      <c r="D138" s="86">
        <v>243.5</v>
      </c>
      <c r="E138" s="87">
        <v>74</v>
      </c>
      <c r="F138" s="86">
        <v>196.4</v>
      </c>
      <c r="G138" s="17">
        <v>59</v>
      </c>
      <c r="H138" s="88">
        <v>56</v>
      </c>
      <c r="I138" s="89"/>
      <c r="J138" s="89"/>
      <c r="K138" s="89"/>
      <c r="L138" s="89"/>
      <c r="M138" s="90">
        <f t="shared" si="121"/>
        <v>0</v>
      </c>
      <c r="N138" s="4" t="str">
        <f t="shared" si="122"/>
        <v/>
      </c>
      <c r="O138" s="91">
        <f t="shared" si="123"/>
        <v>0</v>
      </c>
      <c r="P138" s="91">
        <f t="shared" si="124"/>
        <v>0</v>
      </c>
      <c r="Q138" s="79">
        <v>5</v>
      </c>
      <c r="R138" s="79">
        <v>3</v>
      </c>
      <c r="S138" s="79" t="s">
        <v>72</v>
      </c>
      <c r="T138" s="5">
        <v>243</v>
      </c>
      <c r="U138" s="9"/>
      <c r="W138" s="86">
        <f t="shared" si="125"/>
        <v>243.5</v>
      </c>
      <c r="X138" s="87">
        <f t="shared" si="126"/>
        <v>74</v>
      </c>
      <c r="Y138" s="92">
        <f t="shared" si="127"/>
        <v>56</v>
      </c>
      <c r="Z138" s="90">
        <f t="shared" si="128"/>
        <v>0</v>
      </c>
      <c r="AA138" s="90">
        <f t="shared" si="129"/>
        <v>0</v>
      </c>
      <c r="AB138" s="90">
        <f t="shared" si="130"/>
        <v>0</v>
      </c>
      <c r="AC138" s="4" t="str">
        <f t="shared" si="131"/>
        <v/>
      </c>
      <c r="AD138" s="91">
        <f t="shared" si="132"/>
        <v>0</v>
      </c>
      <c r="AE138" s="79" t="str">
        <f t="shared" si="133"/>
        <v>계</v>
      </c>
      <c r="AF138" s="79" t="str">
        <f t="shared" si="134"/>
        <v>5/3</v>
      </c>
      <c r="AH138" s="20" t="str">
        <f t="shared" si="145"/>
        <v>아이파크분당1</v>
      </c>
      <c r="AI138" s="87">
        <f t="shared" si="144"/>
        <v>74</v>
      </c>
      <c r="AJ138" s="79" t="str">
        <f t="shared" si="135"/>
        <v>A-</v>
      </c>
      <c r="AK138" s="79" t="s">
        <v>13</v>
      </c>
      <c r="AL138" s="79" t="s">
        <v>62</v>
      </c>
      <c r="AM138" s="79" t="s">
        <v>63</v>
      </c>
      <c r="AN138" s="79" t="str">
        <f t="shared" si="136"/>
        <v>C</v>
      </c>
      <c r="AO138" s="79" t="str">
        <f t="shared" si="137"/>
        <v/>
      </c>
      <c r="AP138" s="79" t="str">
        <f t="shared" si="138"/>
        <v/>
      </c>
      <c r="AQ138" s="79" t="str">
        <f t="shared" si="139"/>
        <v>O</v>
      </c>
      <c r="AR138" s="79" t="str">
        <f t="shared" si="140"/>
        <v>O</v>
      </c>
      <c r="AS138" s="79" t="s">
        <v>2</v>
      </c>
      <c r="AT138" s="79" t="str">
        <f t="shared" si="141"/>
        <v>X</v>
      </c>
      <c r="AU138" s="79" t="str">
        <f t="shared" si="142"/>
        <v>O</v>
      </c>
      <c r="AV138" s="79" t="str">
        <f t="shared" si="143"/>
        <v/>
      </c>
    </row>
    <row r="139" spans="1:48" x14ac:dyDescent="0.3">
      <c r="A139" s="9" t="s">
        <v>1489</v>
      </c>
      <c r="B139" s="10" t="s">
        <v>1692</v>
      </c>
      <c r="C139" s="88">
        <v>540</v>
      </c>
      <c r="D139" s="86">
        <v>288.89999999999998</v>
      </c>
      <c r="E139" s="87">
        <v>87</v>
      </c>
      <c r="F139" s="86">
        <v>244.6</v>
      </c>
      <c r="G139" s="17">
        <v>74</v>
      </c>
      <c r="H139" s="88">
        <v>3</v>
      </c>
      <c r="I139" s="89"/>
      <c r="J139" s="89"/>
      <c r="K139" s="89"/>
      <c r="L139" s="89"/>
      <c r="M139" s="90">
        <f t="shared" si="121"/>
        <v>0</v>
      </c>
      <c r="N139" s="4" t="str">
        <f t="shared" si="122"/>
        <v/>
      </c>
      <c r="O139" s="91">
        <f t="shared" si="123"/>
        <v>0</v>
      </c>
      <c r="P139" s="91">
        <f t="shared" si="124"/>
        <v>0</v>
      </c>
      <c r="Q139" s="79">
        <v>5</v>
      </c>
      <c r="R139" s="79">
        <v>3</v>
      </c>
      <c r="S139" s="79" t="s">
        <v>72</v>
      </c>
      <c r="T139" s="5">
        <v>288</v>
      </c>
      <c r="U139" s="9"/>
      <c r="W139" s="86">
        <f t="shared" si="125"/>
        <v>288.89999999999998</v>
      </c>
      <c r="X139" s="87">
        <f t="shared" si="126"/>
        <v>87</v>
      </c>
      <c r="Y139" s="92">
        <f t="shared" si="127"/>
        <v>3</v>
      </c>
      <c r="Z139" s="90">
        <f t="shared" si="128"/>
        <v>0</v>
      </c>
      <c r="AA139" s="90">
        <f t="shared" si="129"/>
        <v>0</v>
      </c>
      <c r="AB139" s="90">
        <f t="shared" si="130"/>
        <v>0</v>
      </c>
      <c r="AC139" s="4" t="str">
        <f t="shared" si="131"/>
        <v/>
      </c>
      <c r="AD139" s="91">
        <f t="shared" si="132"/>
        <v>0</v>
      </c>
      <c r="AE139" s="79" t="str">
        <f t="shared" si="133"/>
        <v>계</v>
      </c>
      <c r="AF139" s="79" t="str">
        <f t="shared" si="134"/>
        <v>5/3</v>
      </c>
      <c r="AH139" s="20" t="str">
        <f t="shared" si="145"/>
        <v>아이파크분당1</v>
      </c>
      <c r="AI139" s="87">
        <f t="shared" si="144"/>
        <v>87</v>
      </c>
      <c r="AJ139" s="79" t="str">
        <f t="shared" si="135"/>
        <v>A-</v>
      </c>
      <c r="AK139" s="79" t="s">
        <v>13</v>
      </c>
      <c r="AL139" s="79" t="s">
        <v>62</v>
      </c>
      <c r="AM139" s="79" t="s">
        <v>63</v>
      </c>
      <c r="AN139" s="79" t="str">
        <f t="shared" si="136"/>
        <v>C</v>
      </c>
      <c r="AO139" s="79" t="str">
        <f t="shared" si="137"/>
        <v/>
      </c>
      <c r="AP139" s="79" t="str">
        <f t="shared" si="138"/>
        <v/>
      </c>
      <c r="AQ139" s="79" t="str">
        <f t="shared" si="139"/>
        <v>O</v>
      </c>
      <c r="AR139" s="79" t="str">
        <f t="shared" si="140"/>
        <v>O</v>
      </c>
      <c r="AS139" s="79" t="s">
        <v>2</v>
      </c>
      <c r="AT139" s="79" t="str">
        <f t="shared" si="141"/>
        <v>X</v>
      </c>
      <c r="AU139" s="79" t="str">
        <f t="shared" si="142"/>
        <v>O</v>
      </c>
      <c r="AV139" s="79" t="str">
        <f t="shared" si="143"/>
        <v/>
      </c>
    </row>
    <row r="140" spans="1:48" x14ac:dyDescent="0.3">
      <c r="A140" s="9" t="s">
        <v>1489</v>
      </c>
      <c r="B140" s="10" t="s">
        <v>1692</v>
      </c>
      <c r="C140" s="88">
        <v>540</v>
      </c>
      <c r="D140" s="86">
        <v>292.39999999999998</v>
      </c>
      <c r="E140" s="87">
        <v>88</v>
      </c>
      <c r="F140" s="86">
        <v>235.8</v>
      </c>
      <c r="G140" s="17">
        <v>71</v>
      </c>
      <c r="H140" s="88">
        <v>3</v>
      </c>
      <c r="I140" s="89"/>
      <c r="J140" s="89"/>
      <c r="K140" s="89"/>
      <c r="L140" s="89"/>
      <c r="M140" s="90">
        <f t="shared" si="121"/>
        <v>0</v>
      </c>
      <c r="N140" s="4" t="str">
        <f t="shared" si="122"/>
        <v/>
      </c>
      <c r="O140" s="91">
        <f t="shared" si="123"/>
        <v>0</v>
      </c>
      <c r="P140" s="91">
        <f t="shared" si="124"/>
        <v>0</v>
      </c>
      <c r="Q140" s="79">
        <v>5</v>
      </c>
      <c r="R140" s="79">
        <v>3</v>
      </c>
      <c r="S140" s="79" t="s">
        <v>72</v>
      </c>
      <c r="T140" s="5">
        <v>292</v>
      </c>
      <c r="U140" s="9"/>
      <c r="W140" s="86">
        <f t="shared" si="125"/>
        <v>292.39999999999998</v>
      </c>
      <c r="X140" s="87">
        <f t="shared" si="126"/>
        <v>88</v>
      </c>
      <c r="Y140" s="92">
        <f t="shared" si="127"/>
        <v>3</v>
      </c>
      <c r="Z140" s="90">
        <f t="shared" si="128"/>
        <v>0</v>
      </c>
      <c r="AA140" s="90">
        <f t="shared" si="129"/>
        <v>0</v>
      </c>
      <c r="AB140" s="90">
        <f t="shared" si="130"/>
        <v>0</v>
      </c>
      <c r="AC140" s="4" t="str">
        <f t="shared" si="131"/>
        <v/>
      </c>
      <c r="AD140" s="91">
        <f t="shared" si="132"/>
        <v>0</v>
      </c>
      <c r="AE140" s="79" t="str">
        <f t="shared" si="133"/>
        <v>계</v>
      </c>
      <c r="AF140" s="79" t="str">
        <f t="shared" si="134"/>
        <v>5/3</v>
      </c>
      <c r="AH140" s="20" t="str">
        <f t="shared" si="145"/>
        <v>아이파크분당1</v>
      </c>
      <c r="AI140" s="87">
        <f t="shared" si="144"/>
        <v>88</v>
      </c>
      <c r="AJ140" s="79" t="str">
        <f t="shared" si="135"/>
        <v>A-</v>
      </c>
      <c r="AK140" s="79" t="s">
        <v>13</v>
      </c>
      <c r="AL140" s="79" t="s">
        <v>62</v>
      </c>
      <c r="AM140" s="79" t="s">
        <v>63</v>
      </c>
      <c r="AN140" s="79" t="str">
        <f t="shared" si="136"/>
        <v>C</v>
      </c>
      <c r="AO140" s="79" t="str">
        <f t="shared" si="137"/>
        <v/>
      </c>
      <c r="AP140" s="79" t="str">
        <f t="shared" si="138"/>
        <v/>
      </c>
      <c r="AQ140" s="79" t="str">
        <f t="shared" si="139"/>
        <v>O</v>
      </c>
      <c r="AR140" s="79" t="str">
        <f t="shared" si="140"/>
        <v>O</v>
      </c>
      <c r="AS140" s="79" t="s">
        <v>2</v>
      </c>
      <c r="AT140" s="79" t="str">
        <f t="shared" si="141"/>
        <v>X</v>
      </c>
      <c r="AU140" s="79" t="str">
        <f t="shared" si="142"/>
        <v>O</v>
      </c>
      <c r="AV140" s="79" t="str">
        <f t="shared" si="143"/>
        <v/>
      </c>
    </row>
    <row r="141" spans="1:48" x14ac:dyDescent="0.3">
      <c r="A141" s="9" t="s">
        <v>1489</v>
      </c>
      <c r="B141" s="10" t="s">
        <v>1692</v>
      </c>
      <c r="C141" s="88">
        <v>540</v>
      </c>
      <c r="D141" s="86">
        <v>303.3</v>
      </c>
      <c r="E141" s="87">
        <v>92</v>
      </c>
      <c r="F141" s="86">
        <v>244.6</v>
      </c>
      <c r="G141" s="17">
        <v>74</v>
      </c>
      <c r="H141" s="88">
        <v>3</v>
      </c>
      <c r="I141" s="89"/>
      <c r="J141" s="89"/>
      <c r="K141" s="89"/>
      <c r="L141" s="89"/>
      <c r="M141" s="90">
        <f t="shared" si="121"/>
        <v>0</v>
      </c>
      <c r="N141" s="4" t="str">
        <f t="shared" si="122"/>
        <v/>
      </c>
      <c r="O141" s="91">
        <f t="shared" si="123"/>
        <v>0</v>
      </c>
      <c r="P141" s="91">
        <f t="shared" si="124"/>
        <v>0</v>
      </c>
      <c r="Q141" s="79">
        <v>5</v>
      </c>
      <c r="R141" s="79">
        <v>2</v>
      </c>
      <c r="S141" s="79" t="s">
        <v>72</v>
      </c>
      <c r="T141" s="5" t="s">
        <v>355</v>
      </c>
      <c r="U141" s="9"/>
      <c r="W141" s="86">
        <f t="shared" si="125"/>
        <v>303.3</v>
      </c>
      <c r="X141" s="87">
        <f t="shared" si="126"/>
        <v>92</v>
      </c>
      <c r="Y141" s="92">
        <f t="shared" si="127"/>
        <v>3</v>
      </c>
      <c r="Z141" s="90">
        <f t="shared" si="128"/>
        <v>0</v>
      </c>
      <c r="AA141" s="90">
        <f t="shared" si="129"/>
        <v>0</v>
      </c>
      <c r="AB141" s="90">
        <f t="shared" si="130"/>
        <v>0</v>
      </c>
      <c r="AC141" s="4" t="str">
        <f t="shared" si="131"/>
        <v/>
      </c>
      <c r="AD141" s="91">
        <f t="shared" si="132"/>
        <v>0</v>
      </c>
      <c r="AE141" s="79" t="str">
        <f t="shared" si="133"/>
        <v>계</v>
      </c>
      <c r="AF141" s="79" t="str">
        <f t="shared" si="134"/>
        <v>5/2</v>
      </c>
      <c r="AH141" s="20" t="str">
        <f t="shared" si="145"/>
        <v>아이파크분당1</v>
      </c>
      <c r="AI141" s="87">
        <f t="shared" si="144"/>
        <v>92</v>
      </c>
      <c r="AJ141" s="79" t="str">
        <f t="shared" si="135"/>
        <v>A-</v>
      </c>
      <c r="AK141" s="79" t="s">
        <v>13</v>
      </c>
      <c r="AL141" s="79" t="s">
        <v>62</v>
      </c>
      <c r="AM141" s="79" t="s">
        <v>63</v>
      </c>
      <c r="AN141" s="79" t="str">
        <f t="shared" si="136"/>
        <v>C</v>
      </c>
      <c r="AO141" s="79" t="str">
        <f t="shared" si="137"/>
        <v/>
      </c>
      <c r="AP141" s="79" t="str">
        <f t="shared" si="138"/>
        <v/>
      </c>
      <c r="AQ141" s="79" t="str">
        <f t="shared" si="139"/>
        <v>O</v>
      </c>
      <c r="AR141" s="79" t="str">
        <f t="shared" si="140"/>
        <v>O</v>
      </c>
      <c r="AS141" s="79" t="s">
        <v>2</v>
      </c>
      <c r="AT141" s="79" t="str">
        <f t="shared" si="141"/>
        <v>X</v>
      </c>
      <c r="AU141" s="79" t="str">
        <f t="shared" si="142"/>
        <v>O</v>
      </c>
      <c r="AV141" s="79" t="str">
        <f t="shared" si="143"/>
        <v/>
      </c>
    </row>
    <row r="142" spans="1:48" x14ac:dyDescent="0.3">
      <c r="A142" s="9" t="s">
        <v>1489</v>
      </c>
      <c r="B142" s="10" t="s">
        <v>1692</v>
      </c>
      <c r="C142" s="88">
        <v>540</v>
      </c>
      <c r="D142" s="86">
        <v>303.3</v>
      </c>
      <c r="E142" s="87">
        <v>92</v>
      </c>
      <c r="F142" s="86">
        <v>244.6</v>
      </c>
      <c r="G142" s="17">
        <v>74</v>
      </c>
      <c r="H142" s="88">
        <v>3</v>
      </c>
      <c r="I142" s="89"/>
      <c r="J142" s="89"/>
      <c r="K142" s="89"/>
      <c r="L142" s="89"/>
      <c r="M142" s="90">
        <f t="shared" si="121"/>
        <v>0</v>
      </c>
      <c r="N142" s="4" t="str">
        <f t="shared" si="122"/>
        <v/>
      </c>
      <c r="O142" s="91">
        <f t="shared" si="123"/>
        <v>0</v>
      </c>
      <c r="P142" s="91">
        <f t="shared" si="124"/>
        <v>0</v>
      </c>
      <c r="Q142" s="79">
        <v>5</v>
      </c>
      <c r="R142" s="79">
        <v>3</v>
      </c>
      <c r="S142" s="79" t="s">
        <v>72</v>
      </c>
      <c r="T142" s="5" t="s">
        <v>356</v>
      </c>
      <c r="U142" s="9"/>
      <c r="W142" s="86">
        <f t="shared" si="125"/>
        <v>303.3</v>
      </c>
      <c r="X142" s="87">
        <f t="shared" si="126"/>
        <v>92</v>
      </c>
      <c r="Y142" s="92">
        <f t="shared" si="127"/>
        <v>3</v>
      </c>
      <c r="Z142" s="90">
        <f t="shared" si="128"/>
        <v>0</v>
      </c>
      <c r="AA142" s="90">
        <f t="shared" si="129"/>
        <v>0</v>
      </c>
      <c r="AB142" s="90">
        <f t="shared" si="130"/>
        <v>0</v>
      </c>
      <c r="AC142" s="4" t="str">
        <f t="shared" si="131"/>
        <v/>
      </c>
      <c r="AD142" s="91">
        <f t="shared" si="132"/>
        <v>0</v>
      </c>
      <c r="AE142" s="79" t="str">
        <f t="shared" si="133"/>
        <v>계</v>
      </c>
      <c r="AF142" s="79" t="str">
        <f t="shared" si="134"/>
        <v>5/3</v>
      </c>
      <c r="AH142" s="20" t="str">
        <f t="shared" si="145"/>
        <v>아이파크분당1</v>
      </c>
      <c r="AI142" s="87">
        <f t="shared" si="144"/>
        <v>92</v>
      </c>
      <c r="AJ142" s="79" t="str">
        <f t="shared" si="135"/>
        <v>A-</v>
      </c>
      <c r="AK142" s="79" t="s">
        <v>13</v>
      </c>
      <c r="AL142" s="79" t="s">
        <v>62</v>
      </c>
      <c r="AM142" s="79" t="s">
        <v>63</v>
      </c>
      <c r="AN142" s="79" t="str">
        <f t="shared" si="136"/>
        <v>C</v>
      </c>
      <c r="AO142" s="79" t="str">
        <f t="shared" si="137"/>
        <v/>
      </c>
      <c r="AP142" s="79" t="str">
        <f t="shared" si="138"/>
        <v/>
      </c>
      <c r="AQ142" s="79" t="str">
        <f t="shared" si="139"/>
        <v>O</v>
      </c>
      <c r="AR142" s="79" t="str">
        <f t="shared" si="140"/>
        <v>O</v>
      </c>
      <c r="AS142" s="79" t="s">
        <v>2</v>
      </c>
      <c r="AT142" s="79" t="str">
        <f t="shared" si="141"/>
        <v>X</v>
      </c>
      <c r="AU142" s="79" t="str">
        <f t="shared" si="142"/>
        <v>O</v>
      </c>
      <c r="AV142" s="79" t="str">
        <f t="shared" si="143"/>
        <v/>
      </c>
    </row>
    <row r="143" spans="1:48" x14ac:dyDescent="0.3">
      <c r="A143" s="9"/>
      <c r="B143" s="79"/>
      <c r="C143" s="6"/>
      <c r="D143" s="9"/>
      <c r="E143" s="14"/>
      <c r="F143" s="86"/>
      <c r="G143" s="9"/>
      <c r="H143" s="9"/>
      <c r="I143" s="9"/>
      <c r="J143" s="9"/>
      <c r="K143" s="9"/>
      <c r="L143" s="9"/>
      <c r="M143" s="9"/>
      <c r="N143" s="9"/>
      <c r="O143" s="91"/>
      <c r="P143" s="91"/>
      <c r="Q143" s="87"/>
      <c r="R143" s="87"/>
      <c r="S143" s="9"/>
      <c r="T143" s="47"/>
      <c r="U143" s="9"/>
      <c r="W143" s="67" t="str">
        <f>$A$4&amp;" "&amp;A144&amp;"("&amp;B144&amp;","&amp;C144&amp;"^)"</f>
        <v>정자동 삼성아데나루체('04.12.,259^)</v>
      </c>
      <c r="X143" s="68"/>
      <c r="Y143" s="68"/>
      <c r="Z143" s="68"/>
      <c r="AA143" s="68"/>
      <c r="AB143" s="68"/>
      <c r="AC143" s="68"/>
      <c r="AD143" s="68"/>
      <c r="AE143" s="68"/>
      <c r="AF143" s="69"/>
      <c r="AH143" s="20" t="str">
        <f t="shared" si="145"/>
        <v/>
      </c>
      <c r="AI143" s="106" t="str">
        <f t="shared" si="144"/>
        <v/>
      </c>
      <c r="AJ143" s="79"/>
      <c r="AK143" s="79"/>
      <c r="AL143" s="79"/>
      <c r="AM143" s="79"/>
      <c r="AN143" s="79"/>
      <c r="AO143" s="79"/>
      <c r="AP143" s="79"/>
      <c r="AQ143" s="79"/>
      <c r="AR143" s="79"/>
      <c r="AS143" s="79"/>
      <c r="AT143" s="79"/>
      <c r="AU143" s="79"/>
      <c r="AV143" s="79"/>
    </row>
    <row r="144" spans="1:48" x14ac:dyDescent="0.3">
      <c r="A144" s="9" t="s">
        <v>1493</v>
      </c>
      <c r="B144" s="10" t="s">
        <v>1695</v>
      </c>
      <c r="C144" s="88">
        <v>259</v>
      </c>
      <c r="D144" s="86">
        <v>110.4</v>
      </c>
      <c r="E144" s="87">
        <v>33</v>
      </c>
      <c r="F144" s="86">
        <v>85</v>
      </c>
      <c r="G144" s="17">
        <v>26</v>
      </c>
      <c r="H144" s="88">
        <v>34</v>
      </c>
      <c r="I144" s="89"/>
      <c r="J144" s="89"/>
      <c r="K144" s="89"/>
      <c r="L144" s="89"/>
      <c r="M144" s="90">
        <f t="shared" ref="M144:M152" si="146">I144-K144</f>
        <v>0</v>
      </c>
      <c r="N144" s="4" t="str">
        <f t="shared" ref="N144:N152" si="147">IF(ISERROR(K144/I144),"",K144/I144)</f>
        <v/>
      </c>
      <c r="O144" s="91">
        <f t="shared" ref="O144:O152" si="148">I144/E144</f>
        <v>0</v>
      </c>
      <c r="P144" s="91">
        <f t="shared" ref="P144:P152" si="149">K144/E144</f>
        <v>0</v>
      </c>
      <c r="Q144" s="79">
        <v>3</v>
      </c>
      <c r="R144" s="79">
        <v>2</v>
      </c>
      <c r="S144" s="79" t="s">
        <v>72</v>
      </c>
      <c r="T144" s="5">
        <v>110</v>
      </c>
      <c r="U144" s="9"/>
      <c r="W144" s="86">
        <f t="shared" ref="W144:W152" si="150">D144</f>
        <v>110.4</v>
      </c>
      <c r="X144" s="87">
        <f t="shared" ref="X144:X152" si="151">E144</f>
        <v>33</v>
      </c>
      <c r="Y144" s="92">
        <f t="shared" ref="Y144:Y152" si="152">H144</f>
        <v>34</v>
      </c>
      <c r="Z144" s="90">
        <f t="shared" ref="Z144:Z152" si="153">I144</f>
        <v>0</v>
      </c>
      <c r="AA144" s="90">
        <f t="shared" ref="AA144:AA152" si="154">K144</f>
        <v>0</v>
      </c>
      <c r="AB144" s="90">
        <f t="shared" ref="AB144:AB152" si="155">M144</f>
        <v>0</v>
      </c>
      <c r="AC144" s="4" t="str">
        <f t="shared" ref="AC144:AC152" si="156">N144</f>
        <v/>
      </c>
      <c r="AD144" s="91">
        <f t="shared" ref="AD144:AD152" si="157">O144</f>
        <v>0</v>
      </c>
      <c r="AE144" s="79" t="str">
        <f t="shared" ref="AE144:AE152" si="158">S144</f>
        <v>계</v>
      </c>
      <c r="AF144" s="79" t="str">
        <f t="shared" ref="AF144:AF152" si="159">Q144&amp;"/"&amp;R144</f>
        <v>3/2</v>
      </c>
      <c r="AH144" s="20" t="str">
        <f t="shared" si="145"/>
        <v>삼성아데나루체</v>
      </c>
      <c r="AI144" s="87">
        <f t="shared" si="144"/>
        <v>33</v>
      </c>
      <c r="AJ144" s="79" t="str">
        <f t="shared" ref="AJ144:AJ152" si="160">IF(AI144="","",$AJ$2)</f>
        <v>A-</v>
      </c>
      <c r="AK144" s="79" t="s">
        <v>13</v>
      </c>
      <c r="AL144" s="79" t="s">
        <v>62</v>
      </c>
      <c r="AM144" s="79" t="s">
        <v>63</v>
      </c>
      <c r="AN144" s="79" t="str">
        <f t="shared" ref="AN144:AN152" si="161">IF(AI144="","",$AN$2)</f>
        <v>C</v>
      </c>
      <c r="AO144" s="79" t="str">
        <f t="shared" ref="AO144:AO152" si="162">IF(N144="","",IF(N144&gt;=$AO$1/100,"O","X"))</f>
        <v/>
      </c>
      <c r="AP144" s="79" t="str">
        <f t="shared" ref="AP144:AP152" si="163">IF(I144="","",IF(I144&lt;=$AP$1,"O","X"))</f>
        <v/>
      </c>
      <c r="AQ144" s="79" t="str">
        <f t="shared" ref="AQ144:AQ152" si="164">IF(O144="","",IF(O144&lt;=$AQ$1,"O","X"))</f>
        <v>O</v>
      </c>
      <c r="AR144" s="79" t="str">
        <f t="shared" ref="AR144:AR152" si="165">IF(M144="","",IF(M144&lt;=$AR$1,"O","X"))</f>
        <v>O</v>
      </c>
      <c r="AS144" s="79" t="s">
        <v>2</v>
      </c>
      <c r="AT144" s="79" t="str">
        <f t="shared" ref="AT144:AT152" si="166">IF(OR(F144="",AI144=""),"",IF(AND((F144&lt;=85),(AI144&gt;=15)),"O","X"))</f>
        <v>O</v>
      </c>
      <c r="AU144" s="79" t="str">
        <f t="shared" ref="AU144:AU152" si="167">IF(C144="","",IF(C144&gt;=$AU$1,"O","X"))</f>
        <v>X</v>
      </c>
      <c r="AV144" s="79" t="str">
        <f t="shared" ref="AV144:AV152" si="168">IF(AO144="","",IF(AND(AO144="O",AP144="O",AR144="O",AT144="O",AU144="O"),"후보","X"))</f>
        <v/>
      </c>
    </row>
    <row r="145" spans="1:48" x14ac:dyDescent="0.3">
      <c r="A145" s="9" t="s">
        <v>1493</v>
      </c>
      <c r="B145" s="10" t="s">
        <v>1695</v>
      </c>
      <c r="C145" s="88">
        <v>259</v>
      </c>
      <c r="D145" s="86">
        <v>158.69999999999999</v>
      </c>
      <c r="E145" s="87">
        <v>48</v>
      </c>
      <c r="F145" s="86">
        <v>128.19999999999999</v>
      </c>
      <c r="G145" s="17">
        <v>39</v>
      </c>
      <c r="H145" s="88">
        <v>56</v>
      </c>
      <c r="I145" s="89"/>
      <c r="J145" s="89"/>
      <c r="K145" s="89"/>
      <c r="L145" s="89"/>
      <c r="M145" s="90">
        <f t="shared" si="146"/>
        <v>0</v>
      </c>
      <c r="N145" s="4" t="str">
        <f t="shared" si="147"/>
        <v/>
      </c>
      <c r="O145" s="91">
        <f t="shared" si="148"/>
        <v>0</v>
      </c>
      <c r="P145" s="91">
        <f t="shared" si="149"/>
        <v>0</v>
      </c>
      <c r="Q145" s="79">
        <v>4</v>
      </c>
      <c r="R145" s="79">
        <v>2</v>
      </c>
      <c r="S145" s="79" t="s">
        <v>72</v>
      </c>
      <c r="T145" s="5" t="s">
        <v>357</v>
      </c>
      <c r="U145" s="9"/>
      <c r="W145" s="86">
        <f t="shared" si="150"/>
        <v>158.69999999999999</v>
      </c>
      <c r="X145" s="87">
        <f t="shared" si="151"/>
        <v>48</v>
      </c>
      <c r="Y145" s="92">
        <f t="shared" si="152"/>
        <v>56</v>
      </c>
      <c r="Z145" s="90">
        <f t="shared" si="153"/>
        <v>0</v>
      </c>
      <c r="AA145" s="90">
        <f t="shared" si="154"/>
        <v>0</v>
      </c>
      <c r="AB145" s="90">
        <f t="shared" si="155"/>
        <v>0</v>
      </c>
      <c r="AC145" s="4" t="str">
        <f t="shared" si="156"/>
        <v/>
      </c>
      <c r="AD145" s="91">
        <f t="shared" si="157"/>
        <v>0</v>
      </c>
      <c r="AE145" s="79" t="str">
        <f t="shared" si="158"/>
        <v>계</v>
      </c>
      <c r="AF145" s="79" t="str">
        <f t="shared" si="159"/>
        <v>4/2</v>
      </c>
      <c r="AH145" s="20" t="str">
        <f t="shared" si="145"/>
        <v>삼성아데나루체</v>
      </c>
      <c r="AI145" s="87">
        <f t="shared" si="144"/>
        <v>48</v>
      </c>
      <c r="AJ145" s="79" t="str">
        <f t="shared" si="160"/>
        <v>A-</v>
      </c>
      <c r="AK145" s="79" t="s">
        <v>13</v>
      </c>
      <c r="AL145" s="79" t="s">
        <v>62</v>
      </c>
      <c r="AM145" s="79" t="s">
        <v>63</v>
      </c>
      <c r="AN145" s="79" t="str">
        <f t="shared" si="161"/>
        <v>C</v>
      </c>
      <c r="AO145" s="79" t="str">
        <f t="shared" si="162"/>
        <v/>
      </c>
      <c r="AP145" s="79" t="str">
        <f t="shared" si="163"/>
        <v/>
      </c>
      <c r="AQ145" s="79" t="str">
        <f t="shared" si="164"/>
        <v>O</v>
      </c>
      <c r="AR145" s="79" t="str">
        <f t="shared" si="165"/>
        <v>O</v>
      </c>
      <c r="AS145" s="79" t="s">
        <v>2</v>
      </c>
      <c r="AT145" s="79" t="str">
        <f t="shared" si="166"/>
        <v>X</v>
      </c>
      <c r="AU145" s="79" t="str">
        <f t="shared" si="167"/>
        <v>X</v>
      </c>
      <c r="AV145" s="79" t="str">
        <f t="shared" si="168"/>
        <v/>
      </c>
    </row>
    <row r="146" spans="1:48" x14ac:dyDescent="0.3">
      <c r="A146" s="9" t="s">
        <v>1493</v>
      </c>
      <c r="B146" s="10" t="s">
        <v>1695</v>
      </c>
      <c r="C146" s="88">
        <v>259</v>
      </c>
      <c r="D146" s="86">
        <v>158.4</v>
      </c>
      <c r="E146" s="87">
        <v>48</v>
      </c>
      <c r="F146" s="86">
        <v>127.9</v>
      </c>
      <c r="G146" s="17">
        <v>39</v>
      </c>
      <c r="H146" s="88">
        <v>46</v>
      </c>
      <c r="I146" s="89"/>
      <c r="J146" s="89"/>
      <c r="K146" s="89"/>
      <c r="L146" s="89"/>
      <c r="M146" s="90">
        <f t="shared" si="146"/>
        <v>0</v>
      </c>
      <c r="N146" s="4" t="str">
        <f t="shared" si="147"/>
        <v/>
      </c>
      <c r="O146" s="91">
        <f t="shared" si="148"/>
        <v>0</v>
      </c>
      <c r="P146" s="91">
        <f t="shared" si="149"/>
        <v>0</v>
      </c>
      <c r="Q146" s="79">
        <v>4</v>
      </c>
      <c r="R146" s="79">
        <v>2</v>
      </c>
      <c r="S146" s="79" t="s">
        <v>72</v>
      </c>
      <c r="T146" s="5" t="s">
        <v>128</v>
      </c>
      <c r="U146" s="9"/>
      <c r="W146" s="86">
        <f t="shared" si="150"/>
        <v>158.4</v>
      </c>
      <c r="X146" s="87">
        <f t="shared" si="151"/>
        <v>48</v>
      </c>
      <c r="Y146" s="92">
        <f t="shared" si="152"/>
        <v>46</v>
      </c>
      <c r="Z146" s="90">
        <f t="shared" si="153"/>
        <v>0</v>
      </c>
      <c r="AA146" s="90">
        <f t="shared" si="154"/>
        <v>0</v>
      </c>
      <c r="AB146" s="90">
        <f t="shared" si="155"/>
        <v>0</v>
      </c>
      <c r="AC146" s="4" t="str">
        <f t="shared" si="156"/>
        <v/>
      </c>
      <c r="AD146" s="91">
        <f t="shared" si="157"/>
        <v>0</v>
      </c>
      <c r="AE146" s="79" t="str">
        <f t="shared" si="158"/>
        <v>계</v>
      </c>
      <c r="AF146" s="79" t="str">
        <f t="shared" si="159"/>
        <v>4/2</v>
      </c>
      <c r="AH146" s="20" t="str">
        <f t="shared" si="145"/>
        <v>삼성아데나루체</v>
      </c>
      <c r="AI146" s="87">
        <f t="shared" si="144"/>
        <v>48</v>
      </c>
      <c r="AJ146" s="79" t="str">
        <f t="shared" si="160"/>
        <v>A-</v>
      </c>
      <c r="AK146" s="79" t="s">
        <v>13</v>
      </c>
      <c r="AL146" s="79" t="s">
        <v>62</v>
      </c>
      <c r="AM146" s="79" t="s">
        <v>63</v>
      </c>
      <c r="AN146" s="79" t="str">
        <f t="shared" si="161"/>
        <v>C</v>
      </c>
      <c r="AO146" s="79" t="str">
        <f t="shared" si="162"/>
        <v/>
      </c>
      <c r="AP146" s="79" t="str">
        <f t="shared" si="163"/>
        <v/>
      </c>
      <c r="AQ146" s="79" t="str">
        <f t="shared" si="164"/>
        <v>O</v>
      </c>
      <c r="AR146" s="79" t="str">
        <f t="shared" si="165"/>
        <v>O</v>
      </c>
      <c r="AS146" s="79" t="s">
        <v>2</v>
      </c>
      <c r="AT146" s="79" t="str">
        <f t="shared" si="166"/>
        <v>X</v>
      </c>
      <c r="AU146" s="79" t="str">
        <f t="shared" si="167"/>
        <v>X</v>
      </c>
      <c r="AV146" s="79" t="str">
        <f t="shared" si="168"/>
        <v/>
      </c>
    </row>
    <row r="147" spans="1:48" x14ac:dyDescent="0.3">
      <c r="A147" s="9" t="s">
        <v>1493</v>
      </c>
      <c r="B147" s="10" t="s">
        <v>1695</v>
      </c>
      <c r="C147" s="88">
        <v>259</v>
      </c>
      <c r="D147" s="86">
        <v>158.30000000000001</v>
      </c>
      <c r="E147" s="87">
        <v>48</v>
      </c>
      <c r="F147" s="86">
        <v>127.8</v>
      </c>
      <c r="G147" s="17">
        <v>39</v>
      </c>
      <c r="H147" s="88">
        <v>42</v>
      </c>
      <c r="I147" s="89"/>
      <c r="J147" s="89"/>
      <c r="K147" s="89"/>
      <c r="L147" s="89"/>
      <c r="M147" s="90">
        <f t="shared" si="146"/>
        <v>0</v>
      </c>
      <c r="N147" s="4" t="str">
        <f t="shared" si="147"/>
        <v/>
      </c>
      <c r="O147" s="91">
        <f t="shared" si="148"/>
        <v>0</v>
      </c>
      <c r="P147" s="91">
        <f t="shared" si="149"/>
        <v>0</v>
      </c>
      <c r="Q147" s="79">
        <v>4</v>
      </c>
      <c r="R147" s="79">
        <v>2</v>
      </c>
      <c r="S147" s="79" t="s">
        <v>72</v>
      </c>
      <c r="T147" s="5" t="s">
        <v>90</v>
      </c>
      <c r="U147" s="9"/>
      <c r="W147" s="86">
        <f t="shared" si="150"/>
        <v>158.30000000000001</v>
      </c>
      <c r="X147" s="87">
        <f t="shared" si="151"/>
        <v>48</v>
      </c>
      <c r="Y147" s="92">
        <f t="shared" si="152"/>
        <v>42</v>
      </c>
      <c r="Z147" s="90">
        <f t="shared" si="153"/>
        <v>0</v>
      </c>
      <c r="AA147" s="90">
        <f t="shared" si="154"/>
        <v>0</v>
      </c>
      <c r="AB147" s="90">
        <f t="shared" si="155"/>
        <v>0</v>
      </c>
      <c r="AC147" s="4" t="str">
        <f t="shared" si="156"/>
        <v/>
      </c>
      <c r="AD147" s="91">
        <f t="shared" si="157"/>
        <v>0</v>
      </c>
      <c r="AE147" s="79" t="str">
        <f t="shared" si="158"/>
        <v>계</v>
      </c>
      <c r="AF147" s="79" t="str">
        <f t="shared" si="159"/>
        <v>4/2</v>
      </c>
      <c r="AH147" s="20" t="str">
        <f t="shared" si="145"/>
        <v>삼성아데나루체</v>
      </c>
      <c r="AI147" s="87">
        <f t="shared" si="144"/>
        <v>48</v>
      </c>
      <c r="AJ147" s="79" t="str">
        <f t="shared" si="160"/>
        <v>A-</v>
      </c>
      <c r="AK147" s="79" t="s">
        <v>13</v>
      </c>
      <c r="AL147" s="79" t="s">
        <v>62</v>
      </c>
      <c r="AM147" s="79" t="s">
        <v>63</v>
      </c>
      <c r="AN147" s="79" t="str">
        <f t="shared" si="161"/>
        <v>C</v>
      </c>
      <c r="AO147" s="79" t="str">
        <f t="shared" si="162"/>
        <v/>
      </c>
      <c r="AP147" s="79" t="str">
        <f t="shared" si="163"/>
        <v/>
      </c>
      <c r="AQ147" s="79" t="str">
        <f t="shared" si="164"/>
        <v>O</v>
      </c>
      <c r="AR147" s="79" t="str">
        <f t="shared" si="165"/>
        <v>O</v>
      </c>
      <c r="AS147" s="79" t="s">
        <v>2</v>
      </c>
      <c r="AT147" s="79" t="str">
        <f t="shared" si="166"/>
        <v>X</v>
      </c>
      <c r="AU147" s="79" t="str">
        <f t="shared" si="167"/>
        <v>X</v>
      </c>
      <c r="AV147" s="79" t="str">
        <f t="shared" si="168"/>
        <v/>
      </c>
    </row>
    <row r="148" spans="1:48" x14ac:dyDescent="0.3">
      <c r="A148" s="9" t="s">
        <v>1493</v>
      </c>
      <c r="B148" s="10" t="s">
        <v>1695</v>
      </c>
      <c r="C148" s="88">
        <v>259</v>
      </c>
      <c r="D148" s="86">
        <v>166.9</v>
      </c>
      <c r="E148" s="87">
        <v>50</v>
      </c>
      <c r="F148" s="86">
        <v>134.80000000000001</v>
      </c>
      <c r="G148" s="17">
        <v>41</v>
      </c>
      <c r="H148" s="88">
        <v>2</v>
      </c>
      <c r="I148" s="89"/>
      <c r="J148" s="89"/>
      <c r="K148" s="89"/>
      <c r="L148" s="89"/>
      <c r="M148" s="90">
        <f t="shared" si="146"/>
        <v>0</v>
      </c>
      <c r="N148" s="4" t="str">
        <f t="shared" si="147"/>
        <v/>
      </c>
      <c r="O148" s="91">
        <f t="shared" si="148"/>
        <v>0</v>
      </c>
      <c r="P148" s="91">
        <f t="shared" si="149"/>
        <v>0</v>
      </c>
      <c r="Q148" s="79">
        <v>4</v>
      </c>
      <c r="R148" s="79">
        <v>2</v>
      </c>
      <c r="S148" s="79" t="s">
        <v>72</v>
      </c>
      <c r="T148" s="5">
        <v>166</v>
      </c>
      <c r="U148" s="9"/>
      <c r="W148" s="86">
        <f t="shared" si="150"/>
        <v>166.9</v>
      </c>
      <c r="X148" s="87">
        <f t="shared" si="151"/>
        <v>50</v>
      </c>
      <c r="Y148" s="92">
        <f t="shared" si="152"/>
        <v>2</v>
      </c>
      <c r="Z148" s="90">
        <f t="shared" si="153"/>
        <v>0</v>
      </c>
      <c r="AA148" s="90">
        <f t="shared" si="154"/>
        <v>0</v>
      </c>
      <c r="AB148" s="90">
        <f t="shared" si="155"/>
        <v>0</v>
      </c>
      <c r="AC148" s="4" t="str">
        <f t="shared" si="156"/>
        <v/>
      </c>
      <c r="AD148" s="91">
        <f t="shared" si="157"/>
        <v>0</v>
      </c>
      <c r="AE148" s="79" t="str">
        <f t="shared" si="158"/>
        <v>계</v>
      </c>
      <c r="AF148" s="79" t="str">
        <f t="shared" si="159"/>
        <v>4/2</v>
      </c>
      <c r="AH148" s="20" t="str">
        <f t="shared" si="145"/>
        <v>삼성아데나루체</v>
      </c>
      <c r="AI148" s="87">
        <f t="shared" si="144"/>
        <v>50</v>
      </c>
      <c r="AJ148" s="79" t="str">
        <f t="shared" si="160"/>
        <v>A-</v>
      </c>
      <c r="AK148" s="79" t="s">
        <v>13</v>
      </c>
      <c r="AL148" s="79" t="s">
        <v>62</v>
      </c>
      <c r="AM148" s="79" t="s">
        <v>63</v>
      </c>
      <c r="AN148" s="79" t="str">
        <f t="shared" si="161"/>
        <v>C</v>
      </c>
      <c r="AO148" s="79" t="str">
        <f t="shared" si="162"/>
        <v/>
      </c>
      <c r="AP148" s="79" t="str">
        <f t="shared" si="163"/>
        <v/>
      </c>
      <c r="AQ148" s="79" t="str">
        <f t="shared" si="164"/>
        <v>O</v>
      </c>
      <c r="AR148" s="79" t="str">
        <f t="shared" si="165"/>
        <v>O</v>
      </c>
      <c r="AS148" s="79" t="s">
        <v>2</v>
      </c>
      <c r="AT148" s="79" t="str">
        <f t="shared" si="166"/>
        <v>X</v>
      </c>
      <c r="AU148" s="79" t="str">
        <f t="shared" si="167"/>
        <v>X</v>
      </c>
      <c r="AV148" s="79" t="str">
        <f t="shared" si="168"/>
        <v/>
      </c>
    </row>
    <row r="149" spans="1:48" x14ac:dyDescent="0.3">
      <c r="A149" s="9" t="s">
        <v>1493</v>
      </c>
      <c r="B149" s="10" t="s">
        <v>1695</v>
      </c>
      <c r="C149" s="88">
        <v>259</v>
      </c>
      <c r="D149" s="86">
        <v>178.2</v>
      </c>
      <c r="E149" s="87">
        <v>54</v>
      </c>
      <c r="F149" s="86">
        <v>143.69999999999999</v>
      </c>
      <c r="G149" s="17">
        <v>43</v>
      </c>
      <c r="H149" s="88">
        <v>16</v>
      </c>
      <c r="I149" s="89"/>
      <c r="J149" s="89"/>
      <c r="K149" s="89"/>
      <c r="L149" s="89"/>
      <c r="M149" s="90">
        <f t="shared" si="146"/>
        <v>0</v>
      </c>
      <c r="N149" s="4" t="str">
        <f t="shared" si="147"/>
        <v/>
      </c>
      <c r="O149" s="91">
        <f t="shared" si="148"/>
        <v>0</v>
      </c>
      <c r="P149" s="91">
        <f t="shared" si="149"/>
        <v>0</v>
      </c>
      <c r="Q149" s="79">
        <v>4</v>
      </c>
      <c r="R149" s="79">
        <v>2</v>
      </c>
      <c r="S149" s="79" t="s">
        <v>72</v>
      </c>
      <c r="T149" s="5">
        <v>178</v>
      </c>
      <c r="U149" s="9"/>
      <c r="W149" s="86">
        <f t="shared" si="150"/>
        <v>178.2</v>
      </c>
      <c r="X149" s="87">
        <f t="shared" si="151"/>
        <v>54</v>
      </c>
      <c r="Y149" s="92">
        <f t="shared" si="152"/>
        <v>16</v>
      </c>
      <c r="Z149" s="90">
        <f t="shared" si="153"/>
        <v>0</v>
      </c>
      <c r="AA149" s="90">
        <f t="shared" si="154"/>
        <v>0</v>
      </c>
      <c r="AB149" s="90">
        <f t="shared" si="155"/>
        <v>0</v>
      </c>
      <c r="AC149" s="4" t="str">
        <f t="shared" si="156"/>
        <v/>
      </c>
      <c r="AD149" s="91">
        <f t="shared" si="157"/>
        <v>0</v>
      </c>
      <c r="AE149" s="79" t="str">
        <f t="shared" si="158"/>
        <v>계</v>
      </c>
      <c r="AF149" s="79" t="str">
        <f t="shared" si="159"/>
        <v>4/2</v>
      </c>
      <c r="AH149" s="20" t="str">
        <f t="shared" si="145"/>
        <v>삼성아데나루체</v>
      </c>
      <c r="AI149" s="87">
        <f t="shared" si="144"/>
        <v>54</v>
      </c>
      <c r="AJ149" s="79" t="str">
        <f t="shared" si="160"/>
        <v>A-</v>
      </c>
      <c r="AK149" s="79" t="s">
        <v>13</v>
      </c>
      <c r="AL149" s="79" t="s">
        <v>62</v>
      </c>
      <c r="AM149" s="79" t="s">
        <v>63</v>
      </c>
      <c r="AN149" s="79" t="str">
        <f t="shared" si="161"/>
        <v>C</v>
      </c>
      <c r="AO149" s="79" t="str">
        <f t="shared" si="162"/>
        <v/>
      </c>
      <c r="AP149" s="79" t="str">
        <f t="shared" si="163"/>
        <v/>
      </c>
      <c r="AQ149" s="79" t="str">
        <f t="shared" si="164"/>
        <v>O</v>
      </c>
      <c r="AR149" s="79" t="str">
        <f t="shared" si="165"/>
        <v>O</v>
      </c>
      <c r="AS149" s="79" t="s">
        <v>2</v>
      </c>
      <c r="AT149" s="79" t="str">
        <f t="shared" si="166"/>
        <v>X</v>
      </c>
      <c r="AU149" s="79" t="str">
        <f t="shared" si="167"/>
        <v>X</v>
      </c>
      <c r="AV149" s="79" t="str">
        <f t="shared" si="168"/>
        <v/>
      </c>
    </row>
    <row r="150" spans="1:48" x14ac:dyDescent="0.3">
      <c r="A150" s="9" t="s">
        <v>1493</v>
      </c>
      <c r="B150" s="10" t="s">
        <v>1695</v>
      </c>
      <c r="C150" s="88">
        <v>259</v>
      </c>
      <c r="D150" s="86">
        <v>189.3</v>
      </c>
      <c r="E150" s="87">
        <v>57</v>
      </c>
      <c r="F150" s="86">
        <v>153.1</v>
      </c>
      <c r="G150" s="17">
        <v>46</v>
      </c>
      <c r="H150" s="88">
        <v>21</v>
      </c>
      <c r="I150" s="89"/>
      <c r="J150" s="89"/>
      <c r="K150" s="89"/>
      <c r="L150" s="89"/>
      <c r="M150" s="90">
        <f t="shared" si="146"/>
        <v>0</v>
      </c>
      <c r="N150" s="4" t="str">
        <f t="shared" si="147"/>
        <v/>
      </c>
      <c r="O150" s="91">
        <f t="shared" si="148"/>
        <v>0</v>
      </c>
      <c r="P150" s="91">
        <f t="shared" si="149"/>
        <v>0</v>
      </c>
      <c r="Q150" s="79">
        <v>4</v>
      </c>
      <c r="R150" s="79">
        <v>2</v>
      </c>
      <c r="S150" s="79" t="s">
        <v>72</v>
      </c>
      <c r="T150" s="5" t="s">
        <v>358</v>
      </c>
      <c r="U150" s="9"/>
      <c r="W150" s="86">
        <f t="shared" si="150"/>
        <v>189.3</v>
      </c>
      <c r="X150" s="87">
        <f t="shared" si="151"/>
        <v>57</v>
      </c>
      <c r="Y150" s="92">
        <f t="shared" si="152"/>
        <v>21</v>
      </c>
      <c r="Z150" s="90">
        <f t="shared" si="153"/>
        <v>0</v>
      </c>
      <c r="AA150" s="90">
        <f t="shared" si="154"/>
        <v>0</v>
      </c>
      <c r="AB150" s="90">
        <f t="shared" si="155"/>
        <v>0</v>
      </c>
      <c r="AC150" s="4" t="str">
        <f t="shared" si="156"/>
        <v/>
      </c>
      <c r="AD150" s="91">
        <f t="shared" si="157"/>
        <v>0</v>
      </c>
      <c r="AE150" s="79" t="str">
        <f t="shared" si="158"/>
        <v>계</v>
      </c>
      <c r="AF150" s="79" t="str">
        <f t="shared" si="159"/>
        <v>4/2</v>
      </c>
      <c r="AH150" s="20" t="str">
        <f t="shared" si="145"/>
        <v>삼성아데나루체</v>
      </c>
      <c r="AI150" s="87">
        <f t="shared" si="144"/>
        <v>57</v>
      </c>
      <c r="AJ150" s="79" t="str">
        <f t="shared" si="160"/>
        <v>A-</v>
      </c>
      <c r="AK150" s="79" t="s">
        <v>13</v>
      </c>
      <c r="AL150" s="79" t="s">
        <v>62</v>
      </c>
      <c r="AM150" s="79" t="s">
        <v>63</v>
      </c>
      <c r="AN150" s="79" t="str">
        <f t="shared" si="161"/>
        <v>C</v>
      </c>
      <c r="AO150" s="79" t="str">
        <f t="shared" si="162"/>
        <v/>
      </c>
      <c r="AP150" s="79" t="str">
        <f t="shared" si="163"/>
        <v/>
      </c>
      <c r="AQ150" s="79" t="str">
        <f t="shared" si="164"/>
        <v>O</v>
      </c>
      <c r="AR150" s="79" t="str">
        <f t="shared" si="165"/>
        <v>O</v>
      </c>
      <c r="AS150" s="79" t="s">
        <v>2</v>
      </c>
      <c r="AT150" s="79" t="str">
        <f t="shared" si="166"/>
        <v>X</v>
      </c>
      <c r="AU150" s="79" t="str">
        <f t="shared" si="167"/>
        <v>X</v>
      </c>
      <c r="AV150" s="79" t="str">
        <f t="shared" si="168"/>
        <v/>
      </c>
    </row>
    <row r="151" spans="1:48" x14ac:dyDescent="0.3">
      <c r="A151" s="9" t="s">
        <v>1493</v>
      </c>
      <c r="B151" s="10" t="s">
        <v>1695</v>
      </c>
      <c r="C151" s="88">
        <v>259</v>
      </c>
      <c r="D151" s="86">
        <v>189.1</v>
      </c>
      <c r="E151" s="87">
        <v>57</v>
      </c>
      <c r="F151" s="86">
        <v>153.30000000000001</v>
      </c>
      <c r="G151" s="17">
        <v>46</v>
      </c>
      <c r="H151" s="88">
        <v>21</v>
      </c>
      <c r="I151" s="89"/>
      <c r="J151" s="89"/>
      <c r="K151" s="89"/>
      <c r="L151" s="89"/>
      <c r="M151" s="90">
        <f t="shared" si="146"/>
        <v>0</v>
      </c>
      <c r="N151" s="4" t="str">
        <f t="shared" si="147"/>
        <v/>
      </c>
      <c r="O151" s="91">
        <f t="shared" si="148"/>
        <v>0</v>
      </c>
      <c r="P151" s="91">
        <f t="shared" si="149"/>
        <v>0</v>
      </c>
      <c r="Q151" s="79">
        <v>4</v>
      </c>
      <c r="R151" s="79">
        <v>2</v>
      </c>
      <c r="S151" s="79" t="s">
        <v>72</v>
      </c>
      <c r="T151" s="5" t="s">
        <v>233</v>
      </c>
      <c r="U151" s="9"/>
      <c r="W151" s="86">
        <f t="shared" si="150"/>
        <v>189.1</v>
      </c>
      <c r="X151" s="87">
        <f t="shared" si="151"/>
        <v>57</v>
      </c>
      <c r="Y151" s="92">
        <f t="shared" si="152"/>
        <v>21</v>
      </c>
      <c r="Z151" s="90">
        <f t="shared" si="153"/>
        <v>0</v>
      </c>
      <c r="AA151" s="90">
        <f t="shared" si="154"/>
        <v>0</v>
      </c>
      <c r="AB151" s="90">
        <f t="shared" si="155"/>
        <v>0</v>
      </c>
      <c r="AC151" s="4" t="str">
        <f t="shared" si="156"/>
        <v/>
      </c>
      <c r="AD151" s="91">
        <f t="shared" si="157"/>
        <v>0</v>
      </c>
      <c r="AE151" s="79" t="str">
        <f t="shared" si="158"/>
        <v>계</v>
      </c>
      <c r="AF151" s="79" t="str">
        <f t="shared" si="159"/>
        <v>4/2</v>
      </c>
      <c r="AH151" s="20" t="str">
        <f t="shared" si="145"/>
        <v>삼성아데나루체</v>
      </c>
      <c r="AI151" s="87">
        <f t="shared" si="144"/>
        <v>57</v>
      </c>
      <c r="AJ151" s="79" t="str">
        <f t="shared" si="160"/>
        <v>A-</v>
      </c>
      <c r="AK151" s="79" t="s">
        <v>13</v>
      </c>
      <c r="AL151" s="79" t="s">
        <v>62</v>
      </c>
      <c r="AM151" s="79" t="s">
        <v>63</v>
      </c>
      <c r="AN151" s="79" t="str">
        <f t="shared" si="161"/>
        <v>C</v>
      </c>
      <c r="AO151" s="79" t="str">
        <f t="shared" si="162"/>
        <v/>
      </c>
      <c r="AP151" s="79" t="str">
        <f t="shared" si="163"/>
        <v/>
      </c>
      <c r="AQ151" s="79" t="str">
        <f t="shared" si="164"/>
        <v>O</v>
      </c>
      <c r="AR151" s="79" t="str">
        <f t="shared" si="165"/>
        <v>O</v>
      </c>
      <c r="AS151" s="79" t="s">
        <v>2</v>
      </c>
      <c r="AT151" s="79" t="str">
        <f t="shared" si="166"/>
        <v>X</v>
      </c>
      <c r="AU151" s="79" t="str">
        <f t="shared" si="167"/>
        <v>X</v>
      </c>
      <c r="AV151" s="79" t="str">
        <f t="shared" si="168"/>
        <v/>
      </c>
    </row>
    <row r="152" spans="1:48" x14ac:dyDescent="0.3">
      <c r="A152" s="9" t="s">
        <v>1493</v>
      </c>
      <c r="B152" s="10" t="s">
        <v>1695</v>
      </c>
      <c r="C152" s="88">
        <v>259</v>
      </c>
      <c r="D152" s="86">
        <v>189.2</v>
      </c>
      <c r="E152" s="87">
        <v>57</v>
      </c>
      <c r="F152" s="86">
        <v>153.30000000000001</v>
      </c>
      <c r="G152" s="17">
        <v>46</v>
      </c>
      <c r="H152" s="88">
        <v>21</v>
      </c>
      <c r="I152" s="89"/>
      <c r="J152" s="89"/>
      <c r="K152" s="89"/>
      <c r="L152" s="89"/>
      <c r="M152" s="90">
        <f t="shared" si="146"/>
        <v>0</v>
      </c>
      <c r="N152" s="4" t="str">
        <f t="shared" si="147"/>
        <v/>
      </c>
      <c r="O152" s="91">
        <f t="shared" si="148"/>
        <v>0</v>
      </c>
      <c r="P152" s="91">
        <f t="shared" si="149"/>
        <v>0</v>
      </c>
      <c r="Q152" s="79">
        <v>4</v>
      </c>
      <c r="R152" s="79">
        <v>2</v>
      </c>
      <c r="S152" s="79" t="s">
        <v>72</v>
      </c>
      <c r="T152" s="5" t="s">
        <v>359</v>
      </c>
      <c r="U152" s="9"/>
      <c r="W152" s="86">
        <f t="shared" si="150"/>
        <v>189.2</v>
      </c>
      <c r="X152" s="87">
        <f t="shared" si="151"/>
        <v>57</v>
      </c>
      <c r="Y152" s="92">
        <f t="shared" si="152"/>
        <v>21</v>
      </c>
      <c r="Z152" s="90">
        <f t="shared" si="153"/>
        <v>0</v>
      </c>
      <c r="AA152" s="90">
        <f t="shared" si="154"/>
        <v>0</v>
      </c>
      <c r="AB152" s="90">
        <f t="shared" si="155"/>
        <v>0</v>
      </c>
      <c r="AC152" s="4" t="str">
        <f t="shared" si="156"/>
        <v/>
      </c>
      <c r="AD152" s="91">
        <f t="shared" si="157"/>
        <v>0</v>
      </c>
      <c r="AE152" s="79" t="str">
        <f t="shared" si="158"/>
        <v>계</v>
      </c>
      <c r="AF152" s="79" t="str">
        <f t="shared" si="159"/>
        <v>4/2</v>
      </c>
      <c r="AH152" s="20" t="str">
        <f t="shared" si="145"/>
        <v>삼성아데나루체</v>
      </c>
      <c r="AI152" s="87">
        <f t="shared" si="144"/>
        <v>57</v>
      </c>
      <c r="AJ152" s="79" t="str">
        <f t="shared" si="160"/>
        <v>A-</v>
      </c>
      <c r="AK152" s="79" t="s">
        <v>13</v>
      </c>
      <c r="AL152" s="79" t="s">
        <v>62</v>
      </c>
      <c r="AM152" s="79" t="s">
        <v>63</v>
      </c>
      <c r="AN152" s="79" t="str">
        <f t="shared" si="161"/>
        <v>C</v>
      </c>
      <c r="AO152" s="79" t="str">
        <f t="shared" si="162"/>
        <v/>
      </c>
      <c r="AP152" s="79" t="str">
        <f t="shared" si="163"/>
        <v/>
      </c>
      <c r="AQ152" s="79" t="str">
        <f t="shared" si="164"/>
        <v>O</v>
      </c>
      <c r="AR152" s="79" t="str">
        <f t="shared" si="165"/>
        <v>O</v>
      </c>
      <c r="AS152" s="79" t="s">
        <v>2</v>
      </c>
      <c r="AT152" s="79" t="str">
        <f t="shared" si="166"/>
        <v>X</v>
      </c>
      <c r="AU152" s="79" t="str">
        <f t="shared" si="167"/>
        <v>X</v>
      </c>
      <c r="AV152" s="79" t="str">
        <f t="shared" si="168"/>
        <v/>
      </c>
    </row>
    <row r="153" spans="1:48" x14ac:dyDescent="0.3">
      <c r="A153" s="9"/>
      <c r="B153" s="79"/>
      <c r="C153" s="6"/>
      <c r="D153" s="9"/>
      <c r="E153" s="14"/>
      <c r="F153" s="86"/>
      <c r="G153" s="9"/>
      <c r="H153" s="9"/>
      <c r="I153" s="9"/>
      <c r="J153" s="9"/>
      <c r="K153" s="9"/>
      <c r="L153" s="9"/>
      <c r="M153" s="9"/>
      <c r="N153" s="9"/>
      <c r="O153" s="91"/>
      <c r="P153" s="91"/>
      <c r="Q153" s="87"/>
      <c r="R153" s="87"/>
      <c r="S153" s="9"/>
      <c r="T153" s="47"/>
      <c r="U153" s="9"/>
      <c r="W153" s="67" t="str">
        <f>$A$4&amp;" "&amp;A154&amp;"("&amp;B154&amp;","&amp;C154&amp;"^)"</f>
        <v>정자동 분당더샵파크리버('21.10.,506^)</v>
      </c>
      <c r="X153" s="68"/>
      <c r="Y153" s="68"/>
      <c r="Z153" s="68"/>
      <c r="AA153" s="68"/>
      <c r="AB153" s="68"/>
      <c r="AC153" s="68"/>
      <c r="AD153" s="68"/>
      <c r="AE153" s="68"/>
      <c r="AF153" s="69"/>
      <c r="AH153" s="20" t="str">
        <f t="shared" si="145"/>
        <v/>
      </c>
      <c r="AI153" s="106" t="str">
        <f t="shared" si="144"/>
        <v/>
      </c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</row>
    <row r="154" spans="1:48" x14ac:dyDescent="0.3">
      <c r="A154" s="9" t="s">
        <v>1502</v>
      </c>
      <c r="B154" s="10" t="s">
        <v>1696</v>
      </c>
      <c r="C154" s="88">
        <v>506</v>
      </c>
      <c r="D154" s="86">
        <v>81</v>
      </c>
      <c r="E154" s="87">
        <v>24</v>
      </c>
      <c r="F154" s="86">
        <v>59.9</v>
      </c>
      <c r="G154" s="17">
        <v>18</v>
      </c>
      <c r="H154" s="88">
        <v>28</v>
      </c>
      <c r="I154" s="89"/>
      <c r="J154" s="89"/>
      <c r="K154" s="89"/>
      <c r="L154" s="89"/>
      <c r="M154" s="90">
        <f t="shared" ref="M154:M168" si="169">I154-K154</f>
        <v>0</v>
      </c>
      <c r="N154" s="4" t="str">
        <f t="shared" ref="N154:N168" si="170">IF(ISERROR(K154/I154),"",K154/I154)</f>
        <v/>
      </c>
      <c r="O154" s="91">
        <f t="shared" ref="O154:O168" si="171">I154/E154</f>
        <v>0</v>
      </c>
      <c r="P154" s="91">
        <f t="shared" ref="P154:P168" si="172">K154/E154</f>
        <v>0</v>
      </c>
      <c r="Q154" s="79">
        <v>3</v>
      </c>
      <c r="R154" s="79">
        <v>2</v>
      </c>
      <c r="S154" s="79" t="s">
        <v>72</v>
      </c>
      <c r="T154" s="5" t="s">
        <v>70</v>
      </c>
      <c r="U154" s="9"/>
      <c r="W154" s="86">
        <f t="shared" ref="W154:W168" si="173">D154</f>
        <v>81</v>
      </c>
      <c r="X154" s="87">
        <f t="shared" ref="X154:X168" si="174">E154</f>
        <v>24</v>
      </c>
      <c r="Y154" s="92">
        <f t="shared" ref="Y154:Y168" si="175">H154</f>
        <v>28</v>
      </c>
      <c r="Z154" s="90">
        <f t="shared" ref="Z154:Z168" si="176">I154</f>
        <v>0</v>
      </c>
      <c r="AA154" s="90">
        <f t="shared" ref="AA154:AA168" si="177">K154</f>
        <v>0</v>
      </c>
      <c r="AB154" s="90">
        <f t="shared" ref="AB154:AB168" si="178">M154</f>
        <v>0</v>
      </c>
      <c r="AC154" s="4" t="str">
        <f t="shared" ref="AC154:AC168" si="179">N154</f>
        <v/>
      </c>
      <c r="AD154" s="91">
        <f t="shared" ref="AD154:AD168" si="180">O154</f>
        <v>0</v>
      </c>
      <c r="AE154" s="79" t="str">
        <f t="shared" ref="AE154:AE168" si="181">S154</f>
        <v>계</v>
      </c>
      <c r="AF154" s="79" t="str">
        <f t="shared" ref="AF154:AF168" si="182">Q154&amp;"/"&amp;R154</f>
        <v>3/2</v>
      </c>
      <c r="AH154" s="20" t="str">
        <f t="shared" si="145"/>
        <v>분당더샵파크리버</v>
      </c>
      <c r="AI154" s="87">
        <f t="shared" si="144"/>
        <v>24</v>
      </c>
      <c r="AJ154" s="79" t="str">
        <f t="shared" ref="AJ154:AJ168" si="183">IF(AI154="","",$AJ$2)</f>
        <v>A-</v>
      </c>
      <c r="AK154" s="79" t="s">
        <v>13</v>
      </c>
      <c r="AL154" s="79" t="s">
        <v>62</v>
      </c>
      <c r="AM154" s="79" t="s">
        <v>63</v>
      </c>
      <c r="AN154" s="79" t="str">
        <f t="shared" ref="AN154:AN168" si="184">IF(AI154="","",$AN$2)</f>
        <v>C</v>
      </c>
      <c r="AO154" s="79" t="str">
        <f t="shared" ref="AO154:AO168" si="185">IF(N154="","",IF(N154&gt;=$AO$1/100,"O","X"))</f>
        <v/>
      </c>
      <c r="AP154" s="79" t="str">
        <f t="shared" ref="AP154:AP168" si="186">IF(I154="","",IF(I154&lt;=$AP$1,"O","X"))</f>
        <v/>
      </c>
      <c r="AQ154" s="79" t="str">
        <f t="shared" ref="AQ154:AQ168" si="187">IF(O154="","",IF(O154&lt;=$AQ$1,"O","X"))</f>
        <v>O</v>
      </c>
      <c r="AR154" s="79" t="str">
        <f t="shared" ref="AR154:AR168" si="188">IF(M154="","",IF(M154&lt;=$AR$1,"O","X"))</f>
        <v>O</v>
      </c>
      <c r="AS154" s="79" t="s">
        <v>2</v>
      </c>
      <c r="AT154" s="79" t="str">
        <f t="shared" ref="AT154:AT168" si="189">IF(OR(F154="",AI154=""),"",IF(AND((F154&lt;=85),(AI154&gt;=15)),"O","X"))</f>
        <v>O</v>
      </c>
      <c r="AU154" s="79" t="str">
        <f t="shared" ref="AU154:AU168" si="190">IF(C154="","",IF(C154&gt;=$AU$1,"O","X"))</f>
        <v>O</v>
      </c>
      <c r="AV154" s="79" t="str">
        <f t="shared" ref="AV154:AV168" si="191">IF(AO154="","",IF(AND(AO154="O",AP154="O",AR154="O",AT154="O",AU154="O"),"후보","X"))</f>
        <v/>
      </c>
    </row>
    <row r="155" spans="1:48" x14ac:dyDescent="0.3">
      <c r="A155" s="9" t="s">
        <v>1502</v>
      </c>
      <c r="B155" s="10" t="s">
        <v>1696</v>
      </c>
      <c r="C155" s="88">
        <v>506</v>
      </c>
      <c r="D155" s="86">
        <v>81.2</v>
      </c>
      <c r="E155" s="87">
        <v>25</v>
      </c>
      <c r="F155" s="86">
        <v>59.9</v>
      </c>
      <c r="G155" s="17">
        <v>18</v>
      </c>
      <c r="H155" s="88">
        <v>60</v>
      </c>
      <c r="I155" s="89"/>
      <c r="J155" s="89"/>
      <c r="K155" s="89"/>
      <c r="L155" s="89"/>
      <c r="M155" s="90">
        <f t="shared" si="169"/>
        <v>0</v>
      </c>
      <c r="N155" s="4" t="str">
        <f t="shared" si="170"/>
        <v/>
      </c>
      <c r="O155" s="91">
        <f t="shared" si="171"/>
        <v>0</v>
      </c>
      <c r="P155" s="91">
        <f t="shared" si="172"/>
        <v>0</v>
      </c>
      <c r="Q155" s="79">
        <v>3</v>
      </c>
      <c r="R155" s="79">
        <v>2</v>
      </c>
      <c r="S155" s="79" t="s">
        <v>72</v>
      </c>
      <c r="T155" s="5" t="s">
        <v>200</v>
      </c>
      <c r="U155" s="9"/>
      <c r="W155" s="86">
        <f t="shared" si="173"/>
        <v>81.2</v>
      </c>
      <c r="X155" s="87">
        <f t="shared" si="174"/>
        <v>25</v>
      </c>
      <c r="Y155" s="92">
        <f t="shared" si="175"/>
        <v>60</v>
      </c>
      <c r="Z155" s="90">
        <f t="shared" si="176"/>
        <v>0</v>
      </c>
      <c r="AA155" s="90">
        <f t="shared" si="177"/>
        <v>0</v>
      </c>
      <c r="AB155" s="90">
        <f t="shared" si="178"/>
        <v>0</v>
      </c>
      <c r="AC155" s="4" t="str">
        <f t="shared" si="179"/>
        <v/>
      </c>
      <c r="AD155" s="91">
        <f t="shared" si="180"/>
        <v>0</v>
      </c>
      <c r="AE155" s="79" t="str">
        <f t="shared" si="181"/>
        <v>계</v>
      </c>
      <c r="AF155" s="79" t="str">
        <f t="shared" si="182"/>
        <v>3/2</v>
      </c>
      <c r="AH155" s="20" t="str">
        <f t="shared" si="145"/>
        <v>분당더샵파크리버</v>
      </c>
      <c r="AI155" s="87">
        <f t="shared" si="144"/>
        <v>25</v>
      </c>
      <c r="AJ155" s="79" t="str">
        <f t="shared" si="183"/>
        <v>A-</v>
      </c>
      <c r="AK155" s="79" t="s">
        <v>13</v>
      </c>
      <c r="AL155" s="79" t="s">
        <v>62</v>
      </c>
      <c r="AM155" s="79" t="s">
        <v>63</v>
      </c>
      <c r="AN155" s="79" t="str">
        <f t="shared" si="184"/>
        <v>C</v>
      </c>
      <c r="AO155" s="79" t="str">
        <f t="shared" si="185"/>
        <v/>
      </c>
      <c r="AP155" s="79" t="str">
        <f t="shared" si="186"/>
        <v/>
      </c>
      <c r="AQ155" s="79" t="str">
        <f t="shared" si="187"/>
        <v>O</v>
      </c>
      <c r="AR155" s="79" t="str">
        <f t="shared" si="188"/>
        <v>O</v>
      </c>
      <c r="AS155" s="79" t="s">
        <v>2</v>
      </c>
      <c r="AT155" s="79" t="str">
        <f t="shared" si="189"/>
        <v>O</v>
      </c>
      <c r="AU155" s="79" t="str">
        <f t="shared" si="190"/>
        <v>O</v>
      </c>
      <c r="AV155" s="79" t="str">
        <f t="shared" si="191"/>
        <v/>
      </c>
    </row>
    <row r="156" spans="1:48" x14ac:dyDescent="0.3">
      <c r="A156" s="9" t="s">
        <v>1502</v>
      </c>
      <c r="B156" s="10" t="s">
        <v>1696</v>
      </c>
      <c r="C156" s="88">
        <v>506</v>
      </c>
      <c r="D156" s="86">
        <v>101.3</v>
      </c>
      <c r="E156" s="87">
        <v>31</v>
      </c>
      <c r="F156" s="86">
        <v>75</v>
      </c>
      <c r="G156" s="17">
        <v>23</v>
      </c>
      <c r="H156" s="88">
        <v>29</v>
      </c>
      <c r="I156" s="89"/>
      <c r="J156" s="89"/>
      <c r="K156" s="89"/>
      <c r="L156" s="89"/>
      <c r="M156" s="90">
        <f t="shared" si="169"/>
        <v>0</v>
      </c>
      <c r="N156" s="4" t="str">
        <f t="shared" si="170"/>
        <v/>
      </c>
      <c r="O156" s="91">
        <f t="shared" si="171"/>
        <v>0</v>
      </c>
      <c r="P156" s="91">
        <f t="shared" si="172"/>
        <v>0</v>
      </c>
      <c r="Q156" s="79">
        <v>3</v>
      </c>
      <c r="R156" s="79">
        <v>2</v>
      </c>
      <c r="S156" s="79" t="s">
        <v>72</v>
      </c>
      <c r="T156" s="5" t="s">
        <v>360</v>
      </c>
      <c r="U156" s="9"/>
      <c r="W156" s="86">
        <f t="shared" si="173"/>
        <v>101.3</v>
      </c>
      <c r="X156" s="87">
        <f t="shared" si="174"/>
        <v>31</v>
      </c>
      <c r="Y156" s="92">
        <f t="shared" si="175"/>
        <v>29</v>
      </c>
      <c r="Z156" s="90">
        <f t="shared" si="176"/>
        <v>0</v>
      </c>
      <c r="AA156" s="90">
        <f t="shared" si="177"/>
        <v>0</v>
      </c>
      <c r="AB156" s="90">
        <f t="shared" si="178"/>
        <v>0</v>
      </c>
      <c r="AC156" s="4" t="str">
        <f t="shared" si="179"/>
        <v/>
      </c>
      <c r="AD156" s="91">
        <f t="shared" si="180"/>
        <v>0</v>
      </c>
      <c r="AE156" s="79" t="str">
        <f t="shared" si="181"/>
        <v>계</v>
      </c>
      <c r="AF156" s="79" t="str">
        <f t="shared" si="182"/>
        <v>3/2</v>
      </c>
      <c r="AH156" s="20" t="str">
        <f t="shared" si="145"/>
        <v>분당더샵파크리버</v>
      </c>
      <c r="AI156" s="87">
        <f t="shared" si="144"/>
        <v>31</v>
      </c>
      <c r="AJ156" s="79" t="str">
        <f t="shared" si="183"/>
        <v>A-</v>
      </c>
      <c r="AK156" s="79" t="s">
        <v>13</v>
      </c>
      <c r="AL156" s="79" t="s">
        <v>62</v>
      </c>
      <c r="AM156" s="79" t="s">
        <v>63</v>
      </c>
      <c r="AN156" s="79" t="str">
        <f t="shared" si="184"/>
        <v>C</v>
      </c>
      <c r="AO156" s="79" t="str">
        <f t="shared" si="185"/>
        <v/>
      </c>
      <c r="AP156" s="79" t="str">
        <f t="shared" si="186"/>
        <v/>
      </c>
      <c r="AQ156" s="79" t="str">
        <f t="shared" si="187"/>
        <v>O</v>
      </c>
      <c r="AR156" s="79" t="str">
        <f t="shared" si="188"/>
        <v>O</v>
      </c>
      <c r="AS156" s="79" t="s">
        <v>2</v>
      </c>
      <c r="AT156" s="79" t="str">
        <f t="shared" si="189"/>
        <v>O</v>
      </c>
      <c r="AU156" s="79" t="str">
        <f t="shared" si="190"/>
        <v>O</v>
      </c>
      <c r="AV156" s="79" t="str">
        <f t="shared" si="191"/>
        <v/>
      </c>
    </row>
    <row r="157" spans="1:48" x14ac:dyDescent="0.3">
      <c r="A157" s="9" t="s">
        <v>1502</v>
      </c>
      <c r="B157" s="10" t="s">
        <v>1696</v>
      </c>
      <c r="C157" s="88">
        <v>506</v>
      </c>
      <c r="D157" s="86">
        <v>101.1</v>
      </c>
      <c r="E157" s="87">
        <v>31</v>
      </c>
      <c r="F157" s="86">
        <v>75</v>
      </c>
      <c r="G157" s="17">
        <v>23</v>
      </c>
      <c r="H157" s="88">
        <v>26</v>
      </c>
      <c r="I157" s="89"/>
      <c r="J157" s="89"/>
      <c r="K157" s="89"/>
      <c r="L157" s="89"/>
      <c r="M157" s="90">
        <f t="shared" si="169"/>
        <v>0</v>
      </c>
      <c r="N157" s="4" t="str">
        <f t="shared" si="170"/>
        <v/>
      </c>
      <c r="O157" s="91">
        <f t="shared" si="171"/>
        <v>0</v>
      </c>
      <c r="P157" s="91">
        <f t="shared" si="172"/>
        <v>0</v>
      </c>
      <c r="Q157" s="79">
        <v>3</v>
      </c>
      <c r="R157" s="79">
        <v>2</v>
      </c>
      <c r="S157" s="79" t="s">
        <v>72</v>
      </c>
      <c r="T157" s="5" t="s">
        <v>361</v>
      </c>
      <c r="U157" s="9"/>
      <c r="W157" s="86">
        <f t="shared" si="173"/>
        <v>101.1</v>
      </c>
      <c r="X157" s="87">
        <f t="shared" si="174"/>
        <v>31</v>
      </c>
      <c r="Y157" s="92">
        <f t="shared" si="175"/>
        <v>26</v>
      </c>
      <c r="Z157" s="90">
        <f t="shared" si="176"/>
        <v>0</v>
      </c>
      <c r="AA157" s="90">
        <f t="shared" si="177"/>
        <v>0</v>
      </c>
      <c r="AB157" s="90">
        <f t="shared" si="178"/>
        <v>0</v>
      </c>
      <c r="AC157" s="4" t="str">
        <f t="shared" si="179"/>
        <v/>
      </c>
      <c r="AD157" s="91">
        <f t="shared" si="180"/>
        <v>0</v>
      </c>
      <c r="AE157" s="79" t="str">
        <f t="shared" si="181"/>
        <v>계</v>
      </c>
      <c r="AF157" s="79" t="str">
        <f t="shared" si="182"/>
        <v>3/2</v>
      </c>
      <c r="AH157" s="20" t="str">
        <f t="shared" si="145"/>
        <v>분당더샵파크리버</v>
      </c>
      <c r="AI157" s="87">
        <f t="shared" si="144"/>
        <v>31</v>
      </c>
      <c r="AJ157" s="79" t="str">
        <f t="shared" si="183"/>
        <v>A-</v>
      </c>
      <c r="AK157" s="79" t="s">
        <v>13</v>
      </c>
      <c r="AL157" s="79" t="s">
        <v>62</v>
      </c>
      <c r="AM157" s="79" t="s">
        <v>63</v>
      </c>
      <c r="AN157" s="79" t="str">
        <f t="shared" si="184"/>
        <v>C</v>
      </c>
      <c r="AO157" s="79" t="str">
        <f t="shared" si="185"/>
        <v/>
      </c>
      <c r="AP157" s="79" t="str">
        <f t="shared" si="186"/>
        <v/>
      </c>
      <c r="AQ157" s="79" t="str">
        <f t="shared" si="187"/>
        <v>O</v>
      </c>
      <c r="AR157" s="79" t="str">
        <f t="shared" si="188"/>
        <v>O</v>
      </c>
      <c r="AS157" s="79" t="s">
        <v>2</v>
      </c>
      <c r="AT157" s="79" t="str">
        <f t="shared" si="189"/>
        <v>O</v>
      </c>
      <c r="AU157" s="79" t="str">
        <f t="shared" si="190"/>
        <v>O</v>
      </c>
      <c r="AV157" s="79" t="str">
        <f t="shared" si="191"/>
        <v/>
      </c>
    </row>
    <row r="158" spans="1:48" x14ac:dyDescent="0.3">
      <c r="A158" s="9" t="s">
        <v>1502</v>
      </c>
      <c r="B158" s="10" t="s">
        <v>1696</v>
      </c>
      <c r="C158" s="88">
        <v>506</v>
      </c>
      <c r="D158" s="86">
        <v>113.1</v>
      </c>
      <c r="E158" s="87">
        <v>34</v>
      </c>
      <c r="F158" s="86">
        <v>84.9</v>
      </c>
      <c r="G158" s="17">
        <v>26</v>
      </c>
      <c r="H158" s="88">
        <v>52</v>
      </c>
      <c r="I158" s="89"/>
      <c r="J158" s="89"/>
      <c r="K158" s="89"/>
      <c r="L158" s="89"/>
      <c r="M158" s="90">
        <f t="shared" si="169"/>
        <v>0</v>
      </c>
      <c r="N158" s="4" t="str">
        <f t="shared" si="170"/>
        <v/>
      </c>
      <c r="O158" s="91">
        <f t="shared" si="171"/>
        <v>0</v>
      </c>
      <c r="P158" s="91">
        <f t="shared" si="172"/>
        <v>0</v>
      </c>
      <c r="Q158" s="79">
        <v>3</v>
      </c>
      <c r="R158" s="79">
        <v>2</v>
      </c>
      <c r="S158" s="79" t="s">
        <v>72</v>
      </c>
      <c r="T158" s="5" t="s">
        <v>362</v>
      </c>
      <c r="U158" s="9"/>
      <c r="W158" s="86">
        <f t="shared" si="173"/>
        <v>113.1</v>
      </c>
      <c r="X158" s="87">
        <f t="shared" si="174"/>
        <v>34</v>
      </c>
      <c r="Y158" s="92">
        <f t="shared" si="175"/>
        <v>52</v>
      </c>
      <c r="Z158" s="90">
        <f t="shared" si="176"/>
        <v>0</v>
      </c>
      <c r="AA158" s="90">
        <f t="shared" si="177"/>
        <v>0</v>
      </c>
      <c r="AB158" s="90">
        <f t="shared" si="178"/>
        <v>0</v>
      </c>
      <c r="AC158" s="4" t="str">
        <f t="shared" si="179"/>
        <v/>
      </c>
      <c r="AD158" s="91">
        <f t="shared" si="180"/>
        <v>0</v>
      </c>
      <c r="AE158" s="79" t="str">
        <f t="shared" si="181"/>
        <v>계</v>
      </c>
      <c r="AF158" s="79" t="str">
        <f t="shared" si="182"/>
        <v>3/2</v>
      </c>
      <c r="AH158" s="20" t="str">
        <f t="shared" si="145"/>
        <v>분당더샵파크리버</v>
      </c>
      <c r="AI158" s="87">
        <f t="shared" si="144"/>
        <v>34</v>
      </c>
      <c r="AJ158" s="79" t="str">
        <f t="shared" si="183"/>
        <v>A-</v>
      </c>
      <c r="AK158" s="79" t="s">
        <v>13</v>
      </c>
      <c r="AL158" s="79" t="s">
        <v>62</v>
      </c>
      <c r="AM158" s="79" t="s">
        <v>63</v>
      </c>
      <c r="AN158" s="79" t="str">
        <f t="shared" si="184"/>
        <v>C</v>
      </c>
      <c r="AO158" s="79" t="str">
        <f t="shared" si="185"/>
        <v/>
      </c>
      <c r="AP158" s="79" t="str">
        <f t="shared" si="186"/>
        <v/>
      </c>
      <c r="AQ158" s="79" t="str">
        <f t="shared" si="187"/>
        <v>O</v>
      </c>
      <c r="AR158" s="79" t="str">
        <f t="shared" si="188"/>
        <v>O</v>
      </c>
      <c r="AS158" s="79" t="s">
        <v>2</v>
      </c>
      <c r="AT158" s="79" t="str">
        <f t="shared" si="189"/>
        <v>O</v>
      </c>
      <c r="AU158" s="79" t="str">
        <f t="shared" si="190"/>
        <v>O</v>
      </c>
      <c r="AV158" s="79" t="str">
        <f t="shared" si="191"/>
        <v/>
      </c>
    </row>
    <row r="159" spans="1:48" x14ac:dyDescent="0.3">
      <c r="A159" s="9" t="s">
        <v>1502</v>
      </c>
      <c r="B159" s="10" t="s">
        <v>1696</v>
      </c>
      <c r="C159" s="88">
        <v>506</v>
      </c>
      <c r="D159" s="86">
        <v>113.6</v>
      </c>
      <c r="E159" s="87">
        <v>34</v>
      </c>
      <c r="F159" s="86">
        <v>84.9</v>
      </c>
      <c r="G159" s="17">
        <v>26</v>
      </c>
      <c r="H159" s="88">
        <v>36</v>
      </c>
      <c r="I159" s="89"/>
      <c r="J159" s="89"/>
      <c r="K159" s="89"/>
      <c r="L159" s="89"/>
      <c r="M159" s="90">
        <f t="shared" si="169"/>
        <v>0</v>
      </c>
      <c r="N159" s="4" t="str">
        <f t="shared" si="170"/>
        <v/>
      </c>
      <c r="O159" s="91">
        <f t="shared" si="171"/>
        <v>0</v>
      </c>
      <c r="P159" s="91">
        <f t="shared" si="172"/>
        <v>0</v>
      </c>
      <c r="Q159" s="79">
        <v>3</v>
      </c>
      <c r="R159" s="79">
        <v>2</v>
      </c>
      <c r="S159" s="79" t="s">
        <v>72</v>
      </c>
      <c r="T159" s="5" t="s">
        <v>144</v>
      </c>
      <c r="U159" s="9"/>
      <c r="W159" s="86">
        <f t="shared" si="173"/>
        <v>113.6</v>
      </c>
      <c r="X159" s="87">
        <f t="shared" si="174"/>
        <v>34</v>
      </c>
      <c r="Y159" s="92">
        <f t="shared" si="175"/>
        <v>36</v>
      </c>
      <c r="Z159" s="90">
        <f t="shared" si="176"/>
        <v>0</v>
      </c>
      <c r="AA159" s="90">
        <f t="shared" si="177"/>
        <v>0</v>
      </c>
      <c r="AB159" s="90">
        <f t="shared" si="178"/>
        <v>0</v>
      </c>
      <c r="AC159" s="4" t="str">
        <f t="shared" si="179"/>
        <v/>
      </c>
      <c r="AD159" s="91">
        <f t="shared" si="180"/>
        <v>0</v>
      </c>
      <c r="AE159" s="79" t="str">
        <f t="shared" si="181"/>
        <v>계</v>
      </c>
      <c r="AF159" s="79" t="str">
        <f t="shared" si="182"/>
        <v>3/2</v>
      </c>
      <c r="AH159" s="20" t="str">
        <f t="shared" si="145"/>
        <v>분당더샵파크리버</v>
      </c>
      <c r="AI159" s="87">
        <f t="shared" si="144"/>
        <v>34</v>
      </c>
      <c r="AJ159" s="79" t="str">
        <f t="shared" si="183"/>
        <v>A-</v>
      </c>
      <c r="AK159" s="79" t="s">
        <v>13</v>
      </c>
      <c r="AL159" s="79" t="s">
        <v>62</v>
      </c>
      <c r="AM159" s="79" t="s">
        <v>63</v>
      </c>
      <c r="AN159" s="79" t="str">
        <f t="shared" si="184"/>
        <v>C</v>
      </c>
      <c r="AO159" s="79" t="str">
        <f t="shared" si="185"/>
        <v/>
      </c>
      <c r="AP159" s="79" t="str">
        <f t="shared" si="186"/>
        <v/>
      </c>
      <c r="AQ159" s="79" t="str">
        <f t="shared" si="187"/>
        <v>O</v>
      </c>
      <c r="AR159" s="79" t="str">
        <f t="shared" si="188"/>
        <v>O</v>
      </c>
      <c r="AS159" s="79" t="s">
        <v>2</v>
      </c>
      <c r="AT159" s="79" t="str">
        <f t="shared" si="189"/>
        <v>O</v>
      </c>
      <c r="AU159" s="79" t="str">
        <f t="shared" si="190"/>
        <v>O</v>
      </c>
      <c r="AV159" s="79" t="str">
        <f t="shared" si="191"/>
        <v/>
      </c>
    </row>
    <row r="160" spans="1:48" x14ac:dyDescent="0.3">
      <c r="A160" s="9" t="s">
        <v>1502</v>
      </c>
      <c r="B160" s="10" t="s">
        <v>1696</v>
      </c>
      <c r="C160" s="88">
        <v>506</v>
      </c>
      <c r="D160" s="86">
        <v>113.7</v>
      </c>
      <c r="E160" s="87">
        <v>34</v>
      </c>
      <c r="F160" s="86">
        <v>84.9</v>
      </c>
      <c r="G160" s="17">
        <v>26</v>
      </c>
      <c r="H160" s="88">
        <v>36</v>
      </c>
      <c r="I160" s="89"/>
      <c r="J160" s="89"/>
      <c r="K160" s="89"/>
      <c r="L160" s="89"/>
      <c r="M160" s="90">
        <f t="shared" si="169"/>
        <v>0</v>
      </c>
      <c r="N160" s="4" t="str">
        <f t="shared" si="170"/>
        <v/>
      </c>
      <c r="O160" s="91">
        <f t="shared" si="171"/>
        <v>0</v>
      </c>
      <c r="P160" s="91">
        <f t="shared" si="172"/>
        <v>0</v>
      </c>
      <c r="Q160" s="79">
        <v>3</v>
      </c>
      <c r="R160" s="79">
        <v>2</v>
      </c>
      <c r="S160" s="79" t="s">
        <v>72</v>
      </c>
      <c r="T160" s="5" t="s">
        <v>145</v>
      </c>
      <c r="U160" s="9"/>
      <c r="W160" s="86">
        <f t="shared" si="173"/>
        <v>113.7</v>
      </c>
      <c r="X160" s="87">
        <f t="shared" si="174"/>
        <v>34</v>
      </c>
      <c r="Y160" s="92">
        <f t="shared" si="175"/>
        <v>36</v>
      </c>
      <c r="Z160" s="90">
        <f t="shared" si="176"/>
        <v>0</v>
      </c>
      <c r="AA160" s="90">
        <f t="shared" si="177"/>
        <v>0</v>
      </c>
      <c r="AB160" s="90">
        <f t="shared" si="178"/>
        <v>0</v>
      </c>
      <c r="AC160" s="4" t="str">
        <f t="shared" si="179"/>
        <v/>
      </c>
      <c r="AD160" s="91">
        <f t="shared" si="180"/>
        <v>0</v>
      </c>
      <c r="AE160" s="79" t="str">
        <f t="shared" si="181"/>
        <v>계</v>
      </c>
      <c r="AF160" s="79" t="str">
        <f t="shared" si="182"/>
        <v>3/2</v>
      </c>
      <c r="AH160" s="20" t="str">
        <f t="shared" si="145"/>
        <v>분당더샵파크리버</v>
      </c>
      <c r="AI160" s="87">
        <f t="shared" si="144"/>
        <v>34</v>
      </c>
      <c r="AJ160" s="79" t="str">
        <f t="shared" si="183"/>
        <v>A-</v>
      </c>
      <c r="AK160" s="79" t="s">
        <v>13</v>
      </c>
      <c r="AL160" s="79" t="s">
        <v>62</v>
      </c>
      <c r="AM160" s="79" t="s">
        <v>63</v>
      </c>
      <c r="AN160" s="79" t="str">
        <f t="shared" si="184"/>
        <v>C</v>
      </c>
      <c r="AO160" s="79" t="str">
        <f t="shared" si="185"/>
        <v/>
      </c>
      <c r="AP160" s="79" t="str">
        <f t="shared" si="186"/>
        <v/>
      </c>
      <c r="AQ160" s="79" t="str">
        <f t="shared" si="187"/>
        <v>O</v>
      </c>
      <c r="AR160" s="79" t="str">
        <f t="shared" si="188"/>
        <v>O</v>
      </c>
      <c r="AS160" s="79" t="s">
        <v>2</v>
      </c>
      <c r="AT160" s="79" t="str">
        <f t="shared" si="189"/>
        <v>O</v>
      </c>
      <c r="AU160" s="79" t="str">
        <f t="shared" si="190"/>
        <v>O</v>
      </c>
      <c r="AV160" s="79" t="str">
        <f t="shared" si="191"/>
        <v/>
      </c>
    </row>
    <row r="161" spans="1:48" x14ac:dyDescent="0.3">
      <c r="A161" s="9" t="s">
        <v>1502</v>
      </c>
      <c r="B161" s="10" t="s">
        <v>1696</v>
      </c>
      <c r="C161" s="88">
        <v>506</v>
      </c>
      <c r="D161" s="86">
        <v>113.6</v>
      </c>
      <c r="E161" s="87">
        <v>34</v>
      </c>
      <c r="F161" s="86">
        <v>84.9</v>
      </c>
      <c r="G161" s="17">
        <v>26</v>
      </c>
      <c r="H161" s="88">
        <v>26</v>
      </c>
      <c r="I161" s="89"/>
      <c r="J161" s="89"/>
      <c r="K161" s="89"/>
      <c r="L161" s="89"/>
      <c r="M161" s="90">
        <f t="shared" si="169"/>
        <v>0</v>
      </c>
      <c r="N161" s="4" t="str">
        <f t="shared" si="170"/>
        <v/>
      </c>
      <c r="O161" s="91">
        <f t="shared" si="171"/>
        <v>0</v>
      </c>
      <c r="P161" s="91">
        <f t="shared" si="172"/>
        <v>0</v>
      </c>
      <c r="Q161" s="79">
        <v>3</v>
      </c>
      <c r="R161" s="79">
        <v>2</v>
      </c>
      <c r="S161" s="79" t="s">
        <v>72</v>
      </c>
      <c r="T161" s="5" t="s">
        <v>363</v>
      </c>
      <c r="U161" s="9"/>
      <c r="W161" s="86">
        <f t="shared" si="173"/>
        <v>113.6</v>
      </c>
      <c r="X161" s="87">
        <f t="shared" si="174"/>
        <v>34</v>
      </c>
      <c r="Y161" s="92">
        <f t="shared" si="175"/>
        <v>26</v>
      </c>
      <c r="Z161" s="90">
        <f t="shared" si="176"/>
        <v>0</v>
      </c>
      <c r="AA161" s="90">
        <f t="shared" si="177"/>
        <v>0</v>
      </c>
      <c r="AB161" s="90">
        <f t="shared" si="178"/>
        <v>0</v>
      </c>
      <c r="AC161" s="4" t="str">
        <f t="shared" si="179"/>
        <v/>
      </c>
      <c r="AD161" s="91">
        <f t="shared" si="180"/>
        <v>0</v>
      </c>
      <c r="AE161" s="79" t="str">
        <f t="shared" si="181"/>
        <v>계</v>
      </c>
      <c r="AF161" s="79" t="str">
        <f t="shared" si="182"/>
        <v>3/2</v>
      </c>
      <c r="AH161" s="20" t="str">
        <f t="shared" si="145"/>
        <v>분당더샵파크리버</v>
      </c>
      <c r="AI161" s="87">
        <f t="shared" si="144"/>
        <v>34</v>
      </c>
      <c r="AJ161" s="79" t="str">
        <f t="shared" si="183"/>
        <v>A-</v>
      </c>
      <c r="AK161" s="79" t="s">
        <v>13</v>
      </c>
      <c r="AL161" s="79" t="s">
        <v>62</v>
      </c>
      <c r="AM161" s="79" t="s">
        <v>63</v>
      </c>
      <c r="AN161" s="79" t="str">
        <f t="shared" si="184"/>
        <v>C</v>
      </c>
      <c r="AO161" s="79" t="str">
        <f t="shared" si="185"/>
        <v/>
      </c>
      <c r="AP161" s="79" t="str">
        <f t="shared" si="186"/>
        <v/>
      </c>
      <c r="AQ161" s="79" t="str">
        <f t="shared" si="187"/>
        <v>O</v>
      </c>
      <c r="AR161" s="79" t="str">
        <f t="shared" si="188"/>
        <v>O</v>
      </c>
      <c r="AS161" s="79" t="s">
        <v>2</v>
      </c>
      <c r="AT161" s="79" t="str">
        <f t="shared" si="189"/>
        <v>O</v>
      </c>
      <c r="AU161" s="79" t="str">
        <f t="shared" si="190"/>
        <v>O</v>
      </c>
      <c r="AV161" s="79" t="str">
        <f t="shared" si="191"/>
        <v/>
      </c>
    </row>
    <row r="162" spans="1:48" x14ac:dyDescent="0.3">
      <c r="A162" s="9" t="s">
        <v>1502</v>
      </c>
      <c r="B162" s="10" t="s">
        <v>1696</v>
      </c>
      <c r="C162" s="88">
        <v>506</v>
      </c>
      <c r="D162" s="86">
        <v>113.7</v>
      </c>
      <c r="E162" s="87">
        <v>34</v>
      </c>
      <c r="F162" s="86">
        <v>84.9</v>
      </c>
      <c r="G162" s="17">
        <v>26</v>
      </c>
      <c r="H162" s="88">
        <v>17</v>
      </c>
      <c r="I162" s="89"/>
      <c r="J162" s="89"/>
      <c r="K162" s="89"/>
      <c r="L162" s="89"/>
      <c r="M162" s="90">
        <f t="shared" si="169"/>
        <v>0</v>
      </c>
      <c r="N162" s="4" t="str">
        <f t="shared" si="170"/>
        <v/>
      </c>
      <c r="O162" s="91">
        <f t="shared" si="171"/>
        <v>0</v>
      </c>
      <c r="P162" s="91">
        <f t="shared" si="172"/>
        <v>0</v>
      </c>
      <c r="Q162" s="79">
        <v>3</v>
      </c>
      <c r="R162" s="79">
        <v>2</v>
      </c>
      <c r="S162" s="79" t="s">
        <v>72</v>
      </c>
      <c r="T162" s="5" t="s">
        <v>364</v>
      </c>
      <c r="U162" s="9"/>
      <c r="W162" s="86">
        <f t="shared" si="173"/>
        <v>113.7</v>
      </c>
      <c r="X162" s="87">
        <f t="shared" si="174"/>
        <v>34</v>
      </c>
      <c r="Y162" s="92">
        <f t="shared" si="175"/>
        <v>17</v>
      </c>
      <c r="Z162" s="90">
        <f t="shared" si="176"/>
        <v>0</v>
      </c>
      <c r="AA162" s="90">
        <f t="shared" si="177"/>
        <v>0</v>
      </c>
      <c r="AB162" s="90">
        <f t="shared" si="178"/>
        <v>0</v>
      </c>
      <c r="AC162" s="4" t="str">
        <f t="shared" si="179"/>
        <v/>
      </c>
      <c r="AD162" s="91">
        <f t="shared" si="180"/>
        <v>0</v>
      </c>
      <c r="AE162" s="79" t="str">
        <f t="shared" si="181"/>
        <v>계</v>
      </c>
      <c r="AF162" s="79" t="str">
        <f t="shared" si="182"/>
        <v>3/2</v>
      </c>
      <c r="AH162" s="20" t="str">
        <f t="shared" si="145"/>
        <v>분당더샵파크리버</v>
      </c>
      <c r="AI162" s="87">
        <f t="shared" si="144"/>
        <v>34</v>
      </c>
      <c r="AJ162" s="79" t="str">
        <f t="shared" si="183"/>
        <v>A-</v>
      </c>
      <c r="AK162" s="79" t="s">
        <v>13</v>
      </c>
      <c r="AL162" s="79" t="s">
        <v>62</v>
      </c>
      <c r="AM162" s="79" t="s">
        <v>63</v>
      </c>
      <c r="AN162" s="79" t="str">
        <f t="shared" si="184"/>
        <v>C</v>
      </c>
      <c r="AO162" s="79" t="str">
        <f t="shared" si="185"/>
        <v/>
      </c>
      <c r="AP162" s="79" t="str">
        <f t="shared" si="186"/>
        <v/>
      </c>
      <c r="AQ162" s="79" t="str">
        <f t="shared" si="187"/>
        <v>O</v>
      </c>
      <c r="AR162" s="79" t="str">
        <f t="shared" si="188"/>
        <v>O</v>
      </c>
      <c r="AS162" s="79" t="s">
        <v>2</v>
      </c>
      <c r="AT162" s="79" t="str">
        <f t="shared" si="189"/>
        <v>O</v>
      </c>
      <c r="AU162" s="79" t="str">
        <f t="shared" si="190"/>
        <v>O</v>
      </c>
      <c r="AV162" s="79" t="str">
        <f t="shared" si="191"/>
        <v/>
      </c>
    </row>
    <row r="163" spans="1:48" x14ac:dyDescent="0.3">
      <c r="A163" s="9" t="s">
        <v>1502</v>
      </c>
      <c r="B163" s="10" t="s">
        <v>1696</v>
      </c>
      <c r="C163" s="88">
        <v>506</v>
      </c>
      <c r="D163" s="86">
        <v>114.3</v>
      </c>
      <c r="E163" s="87">
        <v>35</v>
      </c>
      <c r="F163" s="86">
        <v>85</v>
      </c>
      <c r="G163" s="17">
        <v>26</v>
      </c>
      <c r="H163" s="88">
        <v>96</v>
      </c>
      <c r="I163" s="89"/>
      <c r="J163" s="89"/>
      <c r="K163" s="89"/>
      <c r="L163" s="89"/>
      <c r="M163" s="90">
        <f t="shared" si="169"/>
        <v>0</v>
      </c>
      <c r="N163" s="4" t="str">
        <f t="shared" si="170"/>
        <v/>
      </c>
      <c r="O163" s="91">
        <f t="shared" si="171"/>
        <v>0</v>
      </c>
      <c r="P163" s="91">
        <f t="shared" si="172"/>
        <v>0</v>
      </c>
      <c r="Q163" s="79">
        <v>3</v>
      </c>
      <c r="R163" s="79">
        <v>2</v>
      </c>
      <c r="S163" s="79" t="s">
        <v>72</v>
      </c>
      <c r="T163" s="5" t="s">
        <v>122</v>
      </c>
      <c r="U163" s="9"/>
      <c r="W163" s="86">
        <f t="shared" si="173"/>
        <v>114.3</v>
      </c>
      <c r="X163" s="87">
        <f t="shared" si="174"/>
        <v>35</v>
      </c>
      <c r="Y163" s="92">
        <f t="shared" si="175"/>
        <v>96</v>
      </c>
      <c r="Z163" s="90">
        <f t="shared" si="176"/>
        <v>0</v>
      </c>
      <c r="AA163" s="90">
        <f t="shared" si="177"/>
        <v>0</v>
      </c>
      <c r="AB163" s="90">
        <f t="shared" si="178"/>
        <v>0</v>
      </c>
      <c r="AC163" s="4" t="str">
        <f t="shared" si="179"/>
        <v/>
      </c>
      <c r="AD163" s="91">
        <f t="shared" si="180"/>
        <v>0</v>
      </c>
      <c r="AE163" s="79" t="str">
        <f t="shared" si="181"/>
        <v>계</v>
      </c>
      <c r="AF163" s="79" t="str">
        <f t="shared" si="182"/>
        <v>3/2</v>
      </c>
      <c r="AH163" s="20" t="str">
        <f t="shared" si="145"/>
        <v>분당더샵파크리버</v>
      </c>
      <c r="AI163" s="87">
        <f t="shared" si="144"/>
        <v>35</v>
      </c>
      <c r="AJ163" s="79" t="str">
        <f t="shared" si="183"/>
        <v>A-</v>
      </c>
      <c r="AK163" s="79" t="s">
        <v>13</v>
      </c>
      <c r="AL163" s="79" t="s">
        <v>62</v>
      </c>
      <c r="AM163" s="79" t="s">
        <v>63</v>
      </c>
      <c r="AN163" s="79" t="str">
        <f t="shared" si="184"/>
        <v>C</v>
      </c>
      <c r="AO163" s="79" t="str">
        <f t="shared" si="185"/>
        <v/>
      </c>
      <c r="AP163" s="79" t="str">
        <f t="shared" si="186"/>
        <v/>
      </c>
      <c r="AQ163" s="79" t="str">
        <f t="shared" si="187"/>
        <v>O</v>
      </c>
      <c r="AR163" s="79" t="str">
        <f t="shared" si="188"/>
        <v>O</v>
      </c>
      <c r="AS163" s="79" t="s">
        <v>2</v>
      </c>
      <c r="AT163" s="79" t="str">
        <f t="shared" si="189"/>
        <v>O</v>
      </c>
      <c r="AU163" s="79" t="str">
        <f t="shared" si="190"/>
        <v>O</v>
      </c>
      <c r="AV163" s="79" t="str">
        <f t="shared" si="191"/>
        <v/>
      </c>
    </row>
    <row r="164" spans="1:48" x14ac:dyDescent="0.3">
      <c r="A164" s="9" t="s">
        <v>1502</v>
      </c>
      <c r="B164" s="10" t="s">
        <v>1696</v>
      </c>
      <c r="C164" s="88">
        <v>506</v>
      </c>
      <c r="D164" s="86">
        <v>114.3</v>
      </c>
      <c r="E164" s="87">
        <v>35</v>
      </c>
      <c r="F164" s="86">
        <v>85</v>
      </c>
      <c r="G164" s="17">
        <v>26</v>
      </c>
      <c r="H164" s="88">
        <v>39</v>
      </c>
      <c r="I164" s="89"/>
      <c r="J164" s="89"/>
      <c r="K164" s="89"/>
      <c r="L164" s="89"/>
      <c r="M164" s="90">
        <f t="shared" si="169"/>
        <v>0</v>
      </c>
      <c r="N164" s="4" t="str">
        <f t="shared" si="170"/>
        <v/>
      </c>
      <c r="O164" s="91">
        <f t="shared" si="171"/>
        <v>0</v>
      </c>
      <c r="P164" s="91">
        <f t="shared" si="172"/>
        <v>0</v>
      </c>
      <c r="Q164" s="79">
        <v>3</v>
      </c>
      <c r="R164" s="79">
        <v>2</v>
      </c>
      <c r="S164" s="79" t="s">
        <v>72</v>
      </c>
      <c r="T164" s="5" t="s">
        <v>365</v>
      </c>
      <c r="U164" s="9"/>
      <c r="W164" s="86">
        <f t="shared" si="173"/>
        <v>114.3</v>
      </c>
      <c r="X164" s="87">
        <f t="shared" si="174"/>
        <v>35</v>
      </c>
      <c r="Y164" s="92">
        <f t="shared" si="175"/>
        <v>39</v>
      </c>
      <c r="Z164" s="90">
        <f t="shared" si="176"/>
        <v>0</v>
      </c>
      <c r="AA164" s="90">
        <f t="shared" si="177"/>
        <v>0</v>
      </c>
      <c r="AB164" s="90">
        <f t="shared" si="178"/>
        <v>0</v>
      </c>
      <c r="AC164" s="4" t="str">
        <f t="shared" si="179"/>
        <v/>
      </c>
      <c r="AD164" s="91">
        <f t="shared" si="180"/>
        <v>0</v>
      </c>
      <c r="AE164" s="79" t="str">
        <f t="shared" si="181"/>
        <v>계</v>
      </c>
      <c r="AF164" s="79" t="str">
        <f t="shared" si="182"/>
        <v>3/2</v>
      </c>
      <c r="AH164" s="20" t="str">
        <f t="shared" si="145"/>
        <v>분당더샵파크리버</v>
      </c>
      <c r="AI164" s="87">
        <f t="shared" si="144"/>
        <v>35</v>
      </c>
      <c r="AJ164" s="79" t="str">
        <f t="shared" si="183"/>
        <v>A-</v>
      </c>
      <c r="AK164" s="79" t="s">
        <v>13</v>
      </c>
      <c r="AL164" s="79" t="s">
        <v>62</v>
      </c>
      <c r="AM164" s="79" t="s">
        <v>63</v>
      </c>
      <c r="AN164" s="79" t="str">
        <f t="shared" si="184"/>
        <v>C</v>
      </c>
      <c r="AO164" s="79" t="str">
        <f t="shared" si="185"/>
        <v/>
      </c>
      <c r="AP164" s="79" t="str">
        <f t="shared" si="186"/>
        <v/>
      </c>
      <c r="AQ164" s="79" t="str">
        <f t="shared" si="187"/>
        <v>O</v>
      </c>
      <c r="AR164" s="79" t="str">
        <f t="shared" si="188"/>
        <v>O</v>
      </c>
      <c r="AS164" s="79" t="s">
        <v>2</v>
      </c>
      <c r="AT164" s="79" t="str">
        <f t="shared" si="189"/>
        <v>O</v>
      </c>
      <c r="AU164" s="79" t="str">
        <f t="shared" si="190"/>
        <v>O</v>
      </c>
      <c r="AV164" s="79" t="str">
        <f t="shared" si="191"/>
        <v/>
      </c>
    </row>
    <row r="165" spans="1:48" x14ac:dyDescent="0.3">
      <c r="A165" s="9" t="s">
        <v>1502</v>
      </c>
      <c r="B165" s="10" t="s">
        <v>1696</v>
      </c>
      <c r="C165" s="88">
        <v>506</v>
      </c>
      <c r="D165" s="86">
        <v>114.3</v>
      </c>
      <c r="E165" s="87">
        <v>35</v>
      </c>
      <c r="F165" s="86">
        <v>85</v>
      </c>
      <c r="G165" s="17">
        <v>26</v>
      </c>
      <c r="H165" s="88">
        <v>18</v>
      </c>
      <c r="I165" s="89"/>
      <c r="J165" s="89"/>
      <c r="K165" s="89"/>
      <c r="L165" s="89"/>
      <c r="M165" s="90">
        <f t="shared" si="169"/>
        <v>0</v>
      </c>
      <c r="N165" s="4" t="str">
        <f t="shared" si="170"/>
        <v/>
      </c>
      <c r="O165" s="91">
        <f t="shared" si="171"/>
        <v>0</v>
      </c>
      <c r="P165" s="91">
        <f t="shared" si="172"/>
        <v>0</v>
      </c>
      <c r="Q165" s="79">
        <v>3</v>
      </c>
      <c r="R165" s="79">
        <v>2</v>
      </c>
      <c r="S165" s="79" t="s">
        <v>72</v>
      </c>
      <c r="T165" s="5" t="s">
        <v>366</v>
      </c>
      <c r="U165" s="9"/>
      <c r="W165" s="86">
        <f t="shared" si="173"/>
        <v>114.3</v>
      </c>
      <c r="X165" s="87">
        <f t="shared" si="174"/>
        <v>35</v>
      </c>
      <c r="Y165" s="92">
        <f t="shared" si="175"/>
        <v>18</v>
      </c>
      <c r="Z165" s="90">
        <f t="shared" si="176"/>
        <v>0</v>
      </c>
      <c r="AA165" s="90">
        <f t="shared" si="177"/>
        <v>0</v>
      </c>
      <c r="AB165" s="90">
        <f t="shared" si="178"/>
        <v>0</v>
      </c>
      <c r="AC165" s="4" t="str">
        <f t="shared" si="179"/>
        <v/>
      </c>
      <c r="AD165" s="91">
        <f t="shared" si="180"/>
        <v>0</v>
      </c>
      <c r="AE165" s="79" t="str">
        <f t="shared" si="181"/>
        <v>계</v>
      </c>
      <c r="AF165" s="79" t="str">
        <f t="shared" si="182"/>
        <v>3/2</v>
      </c>
      <c r="AH165" s="20" t="str">
        <f t="shared" si="145"/>
        <v>분당더샵파크리버</v>
      </c>
      <c r="AI165" s="87">
        <f t="shared" si="144"/>
        <v>35</v>
      </c>
      <c r="AJ165" s="79" t="str">
        <f t="shared" si="183"/>
        <v>A-</v>
      </c>
      <c r="AK165" s="79" t="s">
        <v>13</v>
      </c>
      <c r="AL165" s="79" t="s">
        <v>62</v>
      </c>
      <c r="AM165" s="79" t="s">
        <v>63</v>
      </c>
      <c r="AN165" s="79" t="str">
        <f t="shared" si="184"/>
        <v>C</v>
      </c>
      <c r="AO165" s="79" t="str">
        <f t="shared" si="185"/>
        <v/>
      </c>
      <c r="AP165" s="79" t="str">
        <f t="shared" si="186"/>
        <v/>
      </c>
      <c r="AQ165" s="79" t="str">
        <f t="shared" si="187"/>
        <v>O</v>
      </c>
      <c r="AR165" s="79" t="str">
        <f t="shared" si="188"/>
        <v>O</v>
      </c>
      <c r="AS165" s="79" t="s">
        <v>2</v>
      </c>
      <c r="AT165" s="79" t="str">
        <f t="shared" si="189"/>
        <v>O</v>
      </c>
      <c r="AU165" s="79" t="str">
        <f t="shared" si="190"/>
        <v>O</v>
      </c>
      <c r="AV165" s="79" t="str">
        <f t="shared" si="191"/>
        <v/>
      </c>
    </row>
    <row r="166" spans="1:48" x14ac:dyDescent="0.3">
      <c r="A166" s="9" t="s">
        <v>1502</v>
      </c>
      <c r="B166" s="10" t="s">
        <v>1696</v>
      </c>
      <c r="C166" s="88">
        <v>506</v>
      </c>
      <c r="D166" s="86">
        <v>114.1</v>
      </c>
      <c r="E166" s="87">
        <v>35</v>
      </c>
      <c r="F166" s="86">
        <v>85</v>
      </c>
      <c r="G166" s="17">
        <v>26</v>
      </c>
      <c r="H166" s="88">
        <v>17</v>
      </c>
      <c r="I166" s="89"/>
      <c r="J166" s="89"/>
      <c r="K166" s="89"/>
      <c r="L166" s="89"/>
      <c r="M166" s="90">
        <f t="shared" si="169"/>
        <v>0</v>
      </c>
      <c r="N166" s="4" t="str">
        <f t="shared" si="170"/>
        <v/>
      </c>
      <c r="O166" s="91">
        <f t="shared" si="171"/>
        <v>0</v>
      </c>
      <c r="P166" s="91">
        <f t="shared" si="172"/>
        <v>0</v>
      </c>
      <c r="Q166" s="79">
        <v>3</v>
      </c>
      <c r="R166" s="79">
        <v>2</v>
      </c>
      <c r="S166" s="79" t="s">
        <v>72</v>
      </c>
      <c r="T166" s="5" t="s">
        <v>367</v>
      </c>
      <c r="U166" s="9"/>
      <c r="W166" s="86">
        <f t="shared" si="173"/>
        <v>114.1</v>
      </c>
      <c r="X166" s="87">
        <f t="shared" si="174"/>
        <v>35</v>
      </c>
      <c r="Y166" s="92">
        <f t="shared" si="175"/>
        <v>17</v>
      </c>
      <c r="Z166" s="90">
        <f t="shared" si="176"/>
        <v>0</v>
      </c>
      <c r="AA166" s="90">
        <f t="shared" si="177"/>
        <v>0</v>
      </c>
      <c r="AB166" s="90">
        <f t="shared" si="178"/>
        <v>0</v>
      </c>
      <c r="AC166" s="4" t="str">
        <f t="shared" si="179"/>
        <v/>
      </c>
      <c r="AD166" s="91">
        <f t="shared" si="180"/>
        <v>0</v>
      </c>
      <c r="AE166" s="79" t="str">
        <f t="shared" si="181"/>
        <v>계</v>
      </c>
      <c r="AF166" s="79" t="str">
        <f t="shared" si="182"/>
        <v>3/2</v>
      </c>
      <c r="AH166" s="20" t="str">
        <f t="shared" si="145"/>
        <v>분당더샵파크리버</v>
      </c>
      <c r="AI166" s="87">
        <f t="shared" si="144"/>
        <v>35</v>
      </c>
      <c r="AJ166" s="79" t="str">
        <f t="shared" si="183"/>
        <v>A-</v>
      </c>
      <c r="AK166" s="79" t="s">
        <v>13</v>
      </c>
      <c r="AL166" s="79" t="s">
        <v>62</v>
      </c>
      <c r="AM166" s="79" t="s">
        <v>63</v>
      </c>
      <c r="AN166" s="79" t="str">
        <f t="shared" si="184"/>
        <v>C</v>
      </c>
      <c r="AO166" s="79" t="str">
        <f t="shared" si="185"/>
        <v/>
      </c>
      <c r="AP166" s="79" t="str">
        <f t="shared" si="186"/>
        <v/>
      </c>
      <c r="AQ166" s="79" t="str">
        <f t="shared" si="187"/>
        <v>O</v>
      </c>
      <c r="AR166" s="79" t="str">
        <f t="shared" si="188"/>
        <v>O</v>
      </c>
      <c r="AS166" s="79" t="s">
        <v>2</v>
      </c>
      <c r="AT166" s="79" t="str">
        <f t="shared" si="189"/>
        <v>O</v>
      </c>
      <c r="AU166" s="79" t="str">
        <f t="shared" si="190"/>
        <v>O</v>
      </c>
      <c r="AV166" s="79" t="str">
        <f t="shared" si="191"/>
        <v/>
      </c>
    </row>
    <row r="167" spans="1:48" x14ac:dyDescent="0.3">
      <c r="A167" s="9" t="s">
        <v>1502</v>
      </c>
      <c r="B167" s="10" t="s">
        <v>1696</v>
      </c>
      <c r="C167" s="88">
        <v>506</v>
      </c>
      <c r="D167" s="86">
        <v>114.1</v>
      </c>
      <c r="E167" s="87">
        <v>35</v>
      </c>
      <c r="F167" s="86">
        <v>85</v>
      </c>
      <c r="G167" s="17">
        <v>26</v>
      </c>
      <c r="H167" s="88">
        <v>13</v>
      </c>
      <c r="I167" s="89"/>
      <c r="J167" s="89"/>
      <c r="K167" s="89"/>
      <c r="L167" s="89"/>
      <c r="M167" s="90">
        <f t="shared" si="169"/>
        <v>0</v>
      </c>
      <c r="N167" s="4" t="str">
        <f t="shared" si="170"/>
        <v/>
      </c>
      <c r="O167" s="91">
        <f t="shared" si="171"/>
        <v>0</v>
      </c>
      <c r="P167" s="91">
        <f t="shared" si="172"/>
        <v>0</v>
      </c>
      <c r="Q167" s="79">
        <v>3</v>
      </c>
      <c r="R167" s="79">
        <v>2</v>
      </c>
      <c r="S167" s="79" t="s">
        <v>72</v>
      </c>
      <c r="T167" s="5" t="s">
        <v>368</v>
      </c>
      <c r="U167" s="9"/>
      <c r="W167" s="86">
        <f t="shared" si="173"/>
        <v>114.1</v>
      </c>
      <c r="X167" s="87">
        <f t="shared" si="174"/>
        <v>35</v>
      </c>
      <c r="Y167" s="92">
        <f t="shared" si="175"/>
        <v>13</v>
      </c>
      <c r="Z167" s="90">
        <f t="shared" si="176"/>
        <v>0</v>
      </c>
      <c r="AA167" s="90">
        <f t="shared" si="177"/>
        <v>0</v>
      </c>
      <c r="AB167" s="90">
        <f t="shared" si="178"/>
        <v>0</v>
      </c>
      <c r="AC167" s="4" t="str">
        <f t="shared" si="179"/>
        <v/>
      </c>
      <c r="AD167" s="91">
        <f t="shared" si="180"/>
        <v>0</v>
      </c>
      <c r="AE167" s="79" t="str">
        <f t="shared" si="181"/>
        <v>계</v>
      </c>
      <c r="AF167" s="79" t="str">
        <f t="shared" si="182"/>
        <v>3/2</v>
      </c>
      <c r="AH167" s="20" t="str">
        <f t="shared" si="145"/>
        <v>분당더샵파크리버</v>
      </c>
      <c r="AI167" s="87">
        <f t="shared" si="144"/>
        <v>35</v>
      </c>
      <c r="AJ167" s="79" t="str">
        <f t="shared" si="183"/>
        <v>A-</v>
      </c>
      <c r="AK167" s="79" t="s">
        <v>13</v>
      </c>
      <c r="AL167" s="79" t="s">
        <v>62</v>
      </c>
      <c r="AM167" s="79" t="s">
        <v>63</v>
      </c>
      <c r="AN167" s="79" t="str">
        <f t="shared" si="184"/>
        <v>C</v>
      </c>
      <c r="AO167" s="79" t="str">
        <f t="shared" si="185"/>
        <v/>
      </c>
      <c r="AP167" s="79" t="str">
        <f t="shared" si="186"/>
        <v/>
      </c>
      <c r="AQ167" s="79" t="str">
        <f t="shared" si="187"/>
        <v>O</v>
      </c>
      <c r="AR167" s="79" t="str">
        <f t="shared" si="188"/>
        <v>O</v>
      </c>
      <c r="AS167" s="79" t="s">
        <v>2</v>
      </c>
      <c r="AT167" s="79" t="str">
        <f t="shared" si="189"/>
        <v>O</v>
      </c>
      <c r="AU167" s="79" t="str">
        <f t="shared" si="190"/>
        <v>O</v>
      </c>
      <c r="AV167" s="79" t="str">
        <f t="shared" si="191"/>
        <v/>
      </c>
    </row>
    <row r="168" spans="1:48" x14ac:dyDescent="0.3">
      <c r="A168" s="9" t="s">
        <v>1502</v>
      </c>
      <c r="B168" s="10" t="s">
        <v>1696</v>
      </c>
      <c r="C168" s="88">
        <v>506</v>
      </c>
      <c r="D168" s="86">
        <v>114.3</v>
      </c>
      <c r="E168" s="87">
        <v>35</v>
      </c>
      <c r="F168" s="86">
        <v>85</v>
      </c>
      <c r="G168" s="17">
        <v>26</v>
      </c>
      <c r="H168" s="88">
        <v>13</v>
      </c>
      <c r="I168" s="89"/>
      <c r="J168" s="89"/>
      <c r="K168" s="89"/>
      <c r="L168" s="89"/>
      <c r="M168" s="90">
        <f t="shared" si="169"/>
        <v>0</v>
      </c>
      <c r="N168" s="4" t="str">
        <f t="shared" si="170"/>
        <v/>
      </c>
      <c r="O168" s="91">
        <f t="shared" si="171"/>
        <v>0</v>
      </c>
      <c r="P168" s="91">
        <f t="shared" si="172"/>
        <v>0</v>
      </c>
      <c r="Q168" s="79">
        <v>3</v>
      </c>
      <c r="R168" s="79">
        <v>2</v>
      </c>
      <c r="S168" s="79" t="s">
        <v>72</v>
      </c>
      <c r="T168" s="5" t="s">
        <v>369</v>
      </c>
      <c r="U168" s="9"/>
      <c r="W168" s="86">
        <f t="shared" si="173"/>
        <v>114.3</v>
      </c>
      <c r="X168" s="87">
        <f t="shared" si="174"/>
        <v>35</v>
      </c>
      <c r="Y168" s="92">
        <f t="shared" si="175"/>
        <v>13</v>
      </c>
      <c r="Z168" s="90">
        <f t="shared" si="176"/>
        <v>0</v>
      </c>
      <c r="AA168" s="90">
        <f t="shared" si="177"/>
        <v>0</v>
      </c>
      <c r="AB168" s="90">
        <f t="shared" si="178"/>
        <v>0</v>
      </c>
      <c r="AC168" s="4" t="str">
        <f t="shared" si="179"/>
        <v/>
      </c>
      <c r="AD168" s="91">
        <f t="shared" si="180"/>
        <v>0</v>
      </c>
      <c r="AE168" s="79" t="str">
        <f t="shared" si="181"/>
        <v>계</v>
      </c>
      <c r="AF168" s="79" t="str">
        <f t="shared" si="182"/>
        <v>3/2</v>
      </c>
      <c r="AH168" s="20" t="str">
        <f t="shared" si="145"/>
        <v>분당더샵파크리버</v>
      </c>
      <c r="AI168" s="87">
        <f t="shared" si="144"/>
        <v>35</v>
      </c>
      <c r="AJ168" s="79" t="str">
        <f t="shared" si="183"/>
        <v>A-</v>
      </c>
      <c r="AK168" s="79" t="s">
        <v>13</v>
      </c>
      <c r="AL168" s="79" t="s">
        <v>62</v>
      </c>
      <c r="AM168" s="79" t="s">
        <v>63</v>
      </c>
      <c r="AN168" s="79" t="str">
        <f t="shared" si="184"/>
        <v>C</v>
      </c>
      <c r="AO168" s="79" t="str">
        <f t="shared" si="185"/>
        <v/>
      </c>
      <c r="AP168" s="79" t="str">
        <f t="shared" si="186"/>
        <v/>
      </c>
      <c r="AQ168" s="79" t="str">
        <f t="shared" si="187"/>
        <v>O</v>
      </c>
      <c r="AR168" s="79" t="str">
        <f t="shared" si="188"/>
        <v>O</v>
      </c>
      <c r="AS168" s="79" t="s">
        <v>2</v>
      </c>
      <c r="AT168" s="79" t="str">
        <f t="shared" si="189"/>
        <v>O</v>
      </c>
      <c r="AU168" s="79" t="str">
        <f t="shared" si="190"/>
        <v>O</v>
      </c>
      <c r="AV168" s="79" t="str">
        <f t="shared" si="191"/>
        <v/>
      </c>
    </row>
    <row r="169" spans="1:48" x14ac:dyDescent="0.3">
      <c r="A169" s="9"/>
      <c r="B169" s="79"/>
      <c r="C169" s="6"/>
      <c r="D169" s="9"/>
      <c r="E169" s="14"/>
      <c r="F169" s="86"/>
      <c r="G169" s="9"/>
      <c r="H169" s="9"/>
      <c r="I169" s="9"/>
      <c r="J169" s="9"/>
      <c r="K169" s="9"/>
      <c r="L169" s="9"/>
      <c r="M169" s="9"/>
      <c r="N169" s="9"/>
      <c r="O169" s="91"/>
      <c r="P169" s="91"/>
      <c r="Q169" s="87"/>
      <c r="R169" s="87"/>
      <c r="S169" s="9"/>
      <c r="T169" s="47"/>
      <c r="U169" s="9"/>
      <c r="W169" s="67" t="str">
        <f>$A$4&amp;" "&amp;A170&amp;"("&amp;B170&amp;","&amp;C170&amp;"^)"</f>
        <v>정자동 상록우성('95.01.,1762^)</v>
      </c>
      <c r="X169" s="68"/>
      <c r="Y169" s="68"/>
      <c r="Z169" s="68"/>
      <c r="AA169" s="68"/>
      <c r="AB169" s="68"/>
      <c r="AC169" s="68"/>
      <c r="AD169" s="68"/>
      <c r="AE169" s="68"/>
      <c r="AF169" s="69"/>
      <c r="AH169" s="20" t="str">
        <f t="shared" si="145"/>
        <v/>
      </c>
      <c r="AI169" s="106" t="str">
        <f t="shared" si="144"/>
        <v/>
      </c>
      <c r="AJ169" s="79"/>
      <c r="AK169" s="79"/>
      <c r="AL169" s="79"/>
      <c r="AM169" s="79"/>
      <c r="AN169" s="79"/>
      <c r="AO169" s="79"/>
      <c r="AP169" s="79"/>
      <c r="AQ169" s="79"/>
      <c r="AR169" s="79"/>
      <c r="AS169" s="79"/>
      <c r="AT169" s="79"/>
      <c r="AU169" s="79"/>
      <c r="AV169" s="79"/>
    </row>
    <row r="170" spans="1:48" x14ac:dyDescent="0.3">
      <c r="A170" s="9" t="s">
        <v>1507</v>
      </c>
      <c r="B170" s="10" t="s">
        <v>1676</v>
      </c>
      <c r="C170" s="88">
        <v>1762</v>
      </c>
      <c r="D170" s="86">
        <v>74.2</v>
      </c>
      <c r="E170" s="87">
        <v>22</v>
      </c>
      <c r="F170" s="86">
        <v>55.1</v>
      </c>
      <c r="G170" s="17">
        <v>17</v>
      </c>
      <c r="H170" s="88">
        <v>160</v>
      </c>
      <c r="I170" s="89">
        <v>115000</v>
      </c>
      <c r="J170" s="89" t="s">
        <v>66</v>
      </c>
      <c r="K170" s="89">
        <v>48000</v>
      </c>
      <c r="L170" s="89" t="s">
        <v>66</v>
      </c>
      <c r="M170" s="90">
        <f t="shared" ref="M170:M176" si="192">I170-K170</f>
        <v>67000</v>
      </c>
      <c r="N170" s="4">
        <f t="shared" ref="N170:N176" si="193">IF(ISERROR(K170/I170),"",K170/I170)</f>
        <v>0.41739130434782606</v>
      </c>
      <c r="O170" s="91">
        <f t="shared" ref="O170:O176" si="194">I170/E170</f>
        <v>5227.272727272727</v>
      </c>
      <c r="P170" s="91">
        <f t="shared" ref="P170:P176" si="195">K170/E170</f>
        <v>2181.818181818182</v>
      </c>
      <c r="Q170" s="79">
        <v>2</v>
      </c>
      <c r="R170" s="79">
        <v>1</v>
      </c>
      <c r="S170" s="79" t="s">
        <v>61</v>
      </c>
      <c r="T170" s="5" t="s">
        <v>240</v>
      </c>
      <c r="U170" s="9"/>
      <c r="W170" s="86">
        <f t="shared" ref="W170:X176" si="196">D170</f>
        <v>74.2</v>
      </c>
      <c r="X170" s="87">
        <f t="shared" si="196"/>
        <v>22</v>
      </c>
      <c r="Y170" s="92">
        <f t="shared" ref="Y170:Z176" si="197">H170</f>
        <v>160</v>
      </c>
      <c r="Z170" s="90">
        <f t="shared" si="197"/>
        <v>115000</v>
      </c>
      <c r="AA170" s="90">
        <f t="shared" ref="AA170:AA176" si="198">K170</f>
        <v>48000</v>
      </c>
      <c r="AB170" s="90">
        <f t="shared" ref="AB170:AD176" si="199">M170</f>
        <v>67000</v>
      </c>
      <c r="AC170" s="4">
        <f t="shared" si="199"/>
        <v>0.41739130434782606</v>
      </c>
      <c r="AD170" s="91">
        <f t="shared" si="199"/>
        <v>5227.272727272727</v>
      </c>
      <c r="AE170" s="79" t="str">
        <f t="shared" ref="AE170:AE176" si="200">S170</f>
        <v>복</v>
      </c>
      <c r="AF170" s="79" t="str">
        <f t="shared" ref="AF170:AF176" si="201">Q170&amp;"/"&amp;R170</f>
        <v>2/1</v>
      </c>
      <c r="AH170" s="20" t="str">
        <f t="shared" si="145"/>
        <v>상록우성</v>
      </c>
      <c r="AI170" s="87">
        <f t="shared" si="144"/>
        <v>22</v>
      </c>
      <c r="AJ170" s="79" t="str">
        <f t="shared" ref="AJ170:AJ176" si="202">IF(AI170="","",$AJ$2)</f>
        <v>A-</v>
      </c>
      <c r="AK170" s="79" t="s">
        <v>13</v>
      </c>
      <c r="AL170" s="79" t="s">
        <v>62</v>
      </c>
      <c r="AM170" s="79" t="s">
        <v>63</v>
      </c>
      <c r="AN170" s="79" t="str">
        <f t="shared" ref="AN170:AN176" si="203">IF(AI170="","",$AN$2)</f>
        <v>C</v>
      </c>
      <c r="AO170" s="79" t="str">
        <f t="shared" ref="AO170:AO176" si="204">IF(N170="","",IF(N170&gt;=$AO$1/100,"O","X"))</f>
        <v>X</v>
      </c>
      <c r="AP170" s="79" t="str">
        <f t="shared" ref="AP170:AP176" si="205">IF(I170="","",IF(I170&lt;=$AP$1,"O","X"))</f>
        <v>X</v>
      </c>
      <c r="AQ170" s="79" t="str">
        <f t="shared" ref="AQ170:AQ176" si="206">IF(O170="","",IF(O170&lt;=$AQ$1,"O","X"))</f>
        <v>X</v>
      </c>
      <c r="AR170" s="79" t="str">
        <f t="shared" ref="AR170:AR176" si="207">IF(M170="","",IF(M170&lt;=$AR$1,"O","X"))</f>
        <v>X</v>
      </c>
      <c r="AS170" s="79" t="s">
        <v>2</v>
      </c>
      <c r="AT170" s="79" t="str">
        <f t="shared" ref="AT170:AT176" si="208">IF(OR(F170="",AI170=""),"",IF(AND((F170&lt;=85),(AI170&gt;=15)),"O","X"))</f>
        <v>O</v>
      </c>
      <c r="AU170" s="79" t="str">
        <f t="shared" ref="AU170:AU176" si="209">IF(C170="","",IF(C170&gt;=$AU$1,"O","X"))</f>
        <v>O</v>
      </c>
      <c r="AV170" s="79" t="str">
        <f t="shared" ref="AV170:AV176" si="210">IF(AO170="","",IF(AND(AO170="O",AP170="O",AR170="O",AT170="O",AU170="O"),"후보","X"))</f>
        <v>X</v>
      </c>
    </row>
    <row r="171" spans="1:48" x14ac:dyDescent="0.3">
      <c r="A171" s="9" t="s">
        <v>1507</v>
      </c>
      <c r="B171" s="10" t="s">
        <v>1676</v>
      </c>
      <c r="C171" s="88">
        <v>1762</v>
      </c>
      <c r="D171" s="86">
        <v>77.099999999999994</v>
      </c>
      <c r="E171" s="87">
        <v>23</v>
      </c>
      <c r="F171" s="86">
        <v>57.3</v>
      </c>
      <c r="G171" s="17">
        <v>17</v>
      </c>
      <c r="H171" s="88">
        <v>58</v>
      </c>
      <c r="I171" s="89"/>
      <c r="J171" s="89"/>
      <c r="K171" s="89"/>
      <c r="L171" s="89"/>
      <c r="M171" s="90">
        <f t="shared" si="192"/>
        <v>0</v>
      </c>
      <c r="N171" s="4" t="str">
        <f t="shared" si="193"/>
        <v/>
      </c>
      <c r="O171" s="91">
        <f t="shared" si="194"/>
        <v>0</v>
      </c>
      <c r="P171" s="91">
        <f t="shared" si="195"/>
        <v>0</v>
      </c>
      <c r="Q171" s="79">
        <v>2</v>
      </c>
      <c r="R171" s="79">
        <v>1</v>
      </c>
      <c r="S171" s="79" t="s">
        <v>61</v>
      </c>
      <c r="T171" s="5" t="s">
        <v>370</v>
      </c>
      <c r="U171" s="9"/>
      <c r="W171" s="86">
        <f t="shared" si="196"/>
        <v>77.099999999999994</v>
      </c>
      <c r="X171" s="87">
        <f t="shared" si="196"/>
        <v>23</v>
      </c>
      <c r="Y171" s="92">
        <f t="shared" si="197"/>
        <v>58</v>
      </c>
      <c r="Z171" s="90">
        <f t="shared" si="197"/>
        <v>0</v>
      </c>
      <c r="AA171" s="90">
        <f t="shared" si="198"/>
        <v>0</v>
      </c>
      <c r="AB171" s="90">
        <f t="shared" si="199"/>
        <v>0</v>
      </c>
      <c r="AC171" s="4" t="str">
        <f t="shared" si="199"/>
        <v/>
      </c>
      <c r="AD171" s="91">
        <f t="shared" si="199"/>
        <v>0</v>
      </c>
      <c r="AE171" s="79" t="str">
        <f t="shared" si="200"/>
        <v>복</v>
      </c>
      <c r="AF171" s="79" t="str">
        <f t="shared" si="201"/>
        <v>2/1</v>
      </c>
      <c r="AH171" s="20" t="str">
        <f t="shared" si="145"/>
        <v>상록우성</v>
      </c>
      <c r="AI171" s="87">
        <f t="shared" si="144"/>
        <v>23</v>
      </c>
      <c r="AJ171" s="79" t="str">
        <f t="shared" si="202"/>
        <v>A-</v>
      </c>
      <c r="AK171" s="79" t="s">
        <v>13</v>
      </c>
      <c r="AL171" s="79" t="s">
        <v>62</v>
      </c>
      <c r="AM171" s="79" t="s">
        <v>63</v>
      </c>
      <c r="AN171" s="79" t="str">
        <f t="shared" si="203"/>
        <v>C</v>
      </c>
      <c r="AO171" s="79" t="str">
        <f t="shared" si="204"/>
        <v/>
      </c>
      <c r="AP171" s="79" t="str">
        <f t="shared" si="205"/>
        <v/>
      </c>
      <c r="AQ171" s="79" t="str">
        <f t="shared" si="206"/>
        <v>O</v>
      </c>
      <c r="AR171" s="79" t="str">
        <f t="shared" si="207"/>
        <v>O</v>
      </c>
      <c r="AS171" s="79" t="s">
        <v>2</v>
      </c>
      <c r="AT171" s="79" t="str">
        <f t="shared" si="208"/>
        <v>O</v>
      </c>
      <c r="AU171" s="79" t="str">
        <f t="shared" si="209"/>
        <v>O</v>
      </c>
      <c r="AV171" s="79" t="str">
        <f t="shared" si="210"/>
        <v/>
      </c>
    </row>
    <row r="172" spans="1:48" x14ac:dyDescent="0.3">
      <c r="A172" s="9" t="s">
        <v>1507</v>
      </c>
      <c r="B172" s="10" t="s">
        <v>1676</v>
      </c>
      <c r="C172" s="88">
        <v>1762</v>
      </c>
      <c r="D172" s="86">
        <v>86.5</v>
      </c>
      <c r="E172" s="87">
        <v>26</v>
      </c>
      <c r="F172" s="86">
        <v>69.099999999999994</v>
      </c>
      <c r="G172" s="17">
        <v>21</v>
      </c>
      <c r="H172" s="88">
        <v>368</v>
      </c>
      <c r="I172" s="89">
        <v>145000</v>
      </c>
      <c r="J172" s="89" t="s">
        <v>78</v>
      </c>
      <c r="K172" s="89">
        <v>70000</v>
      </c>
      <c r="L172" s="89" t="s">
        <v>64</v>
      </c>
      <c r="M172" s="90">
        <f t="shared" si="192"/>
        <v>75000</v>
      </c>
      <c r="N172" s="4">
        <f t="shared" si="193"/>
        <v>0.48275862068965519</v>
      </c>
      <c r="O172" s="91">
        <f t="shared" si="194"/>
        <v>5576.9230769230771</v>
      </c>
      <c r="P172" s="91">
        <f t="shared" si="195"/>
        <v>2692.3076923076924</v>
      </c>
      <c r="Q172" s="79">
        <v>3</v>
      </c>
      <c r="R172" s="79">
        <v>1</v>
      </c>
      <c r="S172" s="79" t="s">
        <v>72</v>
      </c>
      <c r="T172" s="5">
        <v>86</v>
      </c>
      <c r="U172" s="9"/>
      <c r="W172" s="86">
        <f t="shared" si="196"/>
        <v>86.5</v>
      </c>
      <c r="X172" s="87">
        <f t="shared" si="196"/>
        <v>26</v>
      </c>
      <c r="Y172" s="92">
        <f t="shared" si="197"/>
        <v>368</v>
      </c>
      <c r="Z172" s="90">
        <f t="shared" si="197"/>
        <v>145000</v>
      </c>
      <c r="AA172" s="90">
        <f t="shared" si="198"/>
        <v>70000</v>
      </c>
      <c r="AB172" s="90">
        <f t="shared" si="199"/>
        <v>75000</v>
      </c>
      <c r="AC172" s="4">
        <f t="shared" si="199"/>
        <v>0.48275862068965519</v>
      </c>
      <c r="AD172" s="91">
        <f t="shared" si="199"/>
        <v>5576.9230769230771</v>
      </c>
      <c r="AE172" s="79" t="str">
        <f t="shared" si="200"/>
        <v>계</v>
      </c>
      <c r="AF172" s="79" t="str">
        <f t="shared" si="201"/>
        <v>3/1</v>
      </c>
      <c r="AH172" s="20" t="str">
        <f t="shared" si="145"/>
        <v>상록우성</v>
      </c>
      <c r="AI172" s="87">
        <f t="shared" si="144"/>
        <v>26</v>
      </c>
      <c r="AJ172" s="79" t="str">
        <f t="shared" si="202"/>
        <v>A-</v>
      </c>
      <c r="AK172" s="79" t="s">
        <v>13</v>
      </c>
      <c r="AL172" s="79" t="s">
        <v>62</v>
      </c>
      <c r="AM172" s="79" t="s">
        <v>63</v>
      </c>
      <c r="AN172" s="79" t="str">
        <f t="shared" si="203"/>
        <v>C</v>
      </c>
      <c r="AO172" s="79" t="str">
        <f t="shared" si="204"/>
        <v>X</v>
      </c>
      <c r="AP172" s="79" t="str">
        <f t="shared" si="205"/>
        <v>X</v>
      </c>
      <c r="AQ172" s="79" t="str">
        <f t="shared" si="206"/>
        <v>X</v>
      </c>
      <c r="AR172" s="79" t="str">
        <f t="shared" si="207"/>
        <v>X</v>
      </c>
      <c r="AS172" s="79" t="s">
        <v>2</v>
      </c>
      <c r="AT172" s="79" t="str">
        <f t="shared" si="208"/>
        <v>O</v>
      </c>
      <c r="AU172" s="79" t="str">
        <f t="shared" si="209"/>
        <v>O</v>
      </c>
      <c r="AV172" s="79" t="str">
        <f t="shared" si="210"/>
        <v>X</v>
      </c>
    </row>
    <row r="173" spans="1:48" x14ac:dyDescent="0.3">
      <c r="A173" s="9" t="s">
        <v>1507</v>
      </c>
      <c r="B173" s="10" t="s">
        <v>1676</v>
      </c>
      <c r="C173" s="88">
        <v>1762</v>
      </c>
      <c r="D173" s="86">
        <v>103.5</v>
      </c>
      <c r="E173" s="87">
        <v>31</v>
      </c>
      <c r="F173" s="86">
        <v>85</v>
      </c>
      <c r="G173" s="17">
        <v>26</v>
      </c>
      <c r="H173" s="88">
        <v>278</v>
      </c>
      <c r="I173" s="89">
        <v>158000</v>
      </c>
      <c r="J173" s="89" t="s">
        <v>79</v>
      </c>
      <c r="K173" s="89">
        <v>80000</v>
      </c>
      <c r="L173" s="89" t="s">
        <v>81</v>
      </c>
      <c r="M173" s="90">
        <f t="shared" si="192"/>
        <v>78000</v>
      </c>
      <c r="N173" s="4">
        <f t="shared" si="193"/>
        <v>0.50632911392405067</v>
      </c>
      <c r="O173" s="91">
        <f t="shared" si="194"/>
        <v>5096.7741935483873</v>
      </c>
      <c r="P173" s="91">
        <f t="shared" si="195"/>
        <v>2580.6451612903224</v>
      </c>
      <c r="Q173" s="79">
        <v>3</v>
      </c>
      <c r="R173" s="79">
        <v>2</v>
      </c>
      <c r="S173" s="79" t="s">
        <v>72</v>
      </c>
      <c r="T173" s="5">
        <v>103</v>
      </c>
      <c r="U173" s="9"/>
      <c r="W173" s="86">
        <f t="shared" si="196"/>
        <v>103.5</v>
      </c>
      <c r="X173" s="87">
        <f t="shared" si="196"/>
        <v>31</v>
      </c>
      <c r="Y173" s="92">
        <f t="shared" si="197"/>
        <v>278</v>
      </c>
      <c r="Z173" s="90">
        <f t="shared" si="197"/>
        <v>158000</v>
      </c>
      <c r="AA173" s="90">
        <f t="shared" si="198"/>
        <v>80000</v>
      </c>
      <c r="AB173" s="90">
        <f t="shared" si="199"/>
        <v>78000</v>
      </c>
      <c r="AC173" s="4">
        <f t="shared" si="199"/>
        <v>0.50632911392405067</v>
      </c>
      <c r="AD173" s="91">
        <f t="shared" si="199"/>
        <v>5096.7741935483873</v>
      </c>
      <c r="AE173" s="79" t="str">
        <f t="shared" si="200"/>
        <v>계</v>
      </c>
      <c r="AF173" s="79" t="str">
        <f t="shared" si="201"/>
        <v>3/2</v>
      </c>
      <c r="AH173" s="20" t="str">
        <f t="shared" si="145"/>
        <v>상록우성</v>
      </c>
      <c r="AI173" s="87">
        <f t="shared" si="144"/>
        <v>31</v>
      </c>
      <c r="AJ173" s="79" t="str">
        <f t="shared" si="202"/>
        <v>A-</v>
      </c>
      <c r="AK173" s="79" t="s">
        <v>13</v>
      </c>
      <c r="AL173" s="79" t="s">
        <v>62</v>
      </c>
      <c r="AM173" s="79" t="s">
        <v>63</v>
      </c>
      <c r="AN173" s="79" t="str">
        <f t="shared" si="203"/>
        <v>C</v>
      </c>
      <c r="AO173" s="79" t="str">
        <f t="shared" si="204"/>
        <v>X</v>
      </c>
      <c r="AP173" s="79" t="str">
        <f t="shared" si="205"/>
        <v>X</v>
      </c>
      <c r="AQ173" s="79" t="str">
        <f t="shared" si="206"/>
        <v>X</v>
      </c>
      <c r="AR173" s="79" t="str">
        <f t="shared" si="207"/>
        <v>X</v>
      </c>
      <c r="AS173" s="79" t="s">
        <v>2</v>
      </c>
      <c r="AT173" s="79" t="str">
        <f t="shared" si="208"/>
        <v>O</v>
      </c>
      <c r="AU173" s="79" t="str">
        <f t="shared" si="209"/>
        <v>O</v>
      </c>
      <c r="AV173" s="79" t="str">
        <f t="shared" si="210"/>
        <v>X</v>
      </c>
    </row>
    <row r="174" spans="1:48" x14ac:dyDescent="0.3">
      <c r="A174" s="9" t="s">
        <v>1507</v>
      </c>
      <c r="B174" s="10" t="s">
        <v>1676</v>
      </c>
      <c r="C174" s="88">
        <v>1762</v>
      </c>
      <c r="D174" s="86">
        <v>122.7</v>
      </c>
      <c r="E174" s="87">
        <v>37</v>
      </c>
      <c r="F174" s="86">
        <v>102</v>
      </c>
      <c r="G174" s="17">
        <v>31</v>
      </c>
      <c r="H174" s="88">
        <v>192</v>
      </c>
      <c r="I174" s="89">
        <v>178000</v>
      </c>
      <c r="J174" s="89" t="s">
        <v>66</v>
      </c>
      <c r="K174" s="89">
        <v>90000</v>
      </c>
      <c r="L174" s="89" t="s">
        <v>66</v>
      </c>
      <c r="M174" s="90">
        <f t="shared" si="192"/>
        <v>88000</v>
      </c>
      <c r="N174" s="4">
        <f t="shared" si="193"/>
        <v>0.5056179775280899</v>
      </c>
      <c r="O174" s="91">
        <f t="shared" si="194"/>
        <v>4810.8108108108108</v>
      </c>
      <c r="P174" s="91">
        <f t="shared" si="195"/>
        <v>2432.4324324324325</v>
      </c>
      <c r="Q174" s="79">
        <v>4</v>
      </c>
      <c r="R174" s="79">
        <v>2</v>
      </c>
      <c r="S174" s="79" t="s">
        <v>72</v>
      </c>
      <c r="T174" s="5">
        <v>122</v>
      </c>
      <c r="U174" s="9"/>
      <c r="W174" s="86">
        <f t="shared" si="196"/>
        <v>122.7</v>
      </c>
      <c r="X174" s="87">
        <f t="shared" si="196"/>
        <v>37</v>
      </c>
      <c r="Y174" s="92">
        <f t="shared" si="197"/>
        <v>192</v>
      </c>
      <c r="Z174" s="90">
        <f t="shared" si="197"/>
        <v>178000</v>
      </c>
      <c r="AA174" s="90">
        <f t="shared" si="198"/>
        <v>90000</v>
      </c>
      <c r="AB174" s="90">
        <f t="shared" si="199"/>
        <v>88000</v>
      </c>
      <c r="AC174" s="4">
        <f t="shared" si="199"/>
        <v>0.5056179775280899</v>
      </c>
      <c r="AD174" s="91">
        <f t="shared" si="199"/>
        <v>4810.8108108108108</v>
      </c>
      <c r="AE174" s="79" t="str">
        <f t="shared" si="200"/>
        <v>계</v>
      </c>
      <c r="AF174" s="79" t="str">
        <f t="shared" si="201"/>
        <v>4/2</v>
      </c>
      <c r="AH174" s="20" t="str">
        <f t="shared" si="145"/>
        <v>상록우성</v>
      </c>
      <c r="AI174" s="87">
        <f t="shared" si="144"/>
        <v>37</v>
      </c>
      <c r="AJ174" s="79" t="str">
        <f t="shared" si="202"/>
        <v>A-</v>
      </c>
      <c r="AK174" s="79" t="s">
        <v>13</v>
      </c>
      <c r="AL174" s="79" t="s">
        <v>62</v>
      </c>
      <c r="AM174" s="79" t="s">
        <v>63</v>
      </c>
      <c r="AN174" s="79" t="str">
        <f t="shared" si="203"/>
        <v>C</v>
      </c>
      <c r="AO174" s="79" t="str">
        <f t="shared" si="204"/>
        <v>X</v>
      </c>
      <c r="AP174" s="79" t="str">
        <f t="shared" si="205"/>
        <v>X</v>
      </c>
      <c r="AQ174" s="79" t="str">
        <f t="shared" si="206"/>
        <v>X</v>
      </c>
      <c r="AR174" s="79" t="str">
        <f t="shared" si="207"/>
        <v>X</v>
      </c>
      <c r="AS174" s="79" t="s">
        <v>2</v>
      </c>
      <c r="AT174" s="79" t="str">
        <f t="shared" si="208"/>
        <v>X</v>
      </c>
      <c r="AU174" s="79" t="str">
        <f t="shared" si="209"/>
        <v>O</v>
      </c>
      <c r="AV174" s="79" t="str">
        <f t="shared" si="210"/>
        <v>X</v>
      </c>
    </row>
    <row r="175" spans="1:48" x14ac:dyDescent="0.3">
      <c r="A175" s="9" t="s">
        <v>1507</v>
      </c>
      <c r="B175" s="10" t="s">
        <v>1676</v>
      </c>
      <c r="C175" s="88">
        <v>1762</v>
      </c>
      <c r="D175" s="86">
        <v>153.80000000000001</v>
      </c>
      <c r="E175" s="87">
        <v>47</v>
      </c>
      <c r="F175" s="86">
        <v>129.69999999999999</v>
      </c>
      <c r="G175" s="17">
        <v>39</v>
      </c>
      <c r="H175" s="88">
        <v>584</v>
      </c>
      <c r="I175" s="89">
        <v>195000</v>
      </c>
      <c r="J175" s="89" t="s">
        <v>79</v>
      </c>
      <c r="K175" s="89">
        <v>95000</v>
      </c>
      <c r="L175" s="89" t="s">
        <v>80</v>
      </c>
      <c r="M175" s="90">
        <f t="shared" si="192"/>
        <v>100000</v>
      </c>
      <c r="N175" s="4">
        <f t="shared" si="193"/>
        <v>0.48717948717948717</v>
      </c>
      <c r="O175" s="91">
        <f t="shared" si="194"/>
        <v>4148.9361702127662</v>
      </c>
      <c r="P175" s="91">
        <f t="shared" si="195"/>
        <v>2021.2765957446809</v>
      </c>
      <c r="Q175" s="79">
        <v>4</v>
      </c>
      <c r="R175" s="79">
        <v>2</v>
      </c>
      <c r="S175" s="79" t="s">
        <v>72</v>
      </c>
      <c r="T175" s="5">
        <v>153</v>
      </c>
      <c r="U175" s="9"/>
      <c r="W175" s="86">
        <f t="shared" si="196"/>
        <v>153.80000000000001</v>
      </c>
      <c r="X175" s="87">
        <f t="shared" si="196"/>
        <v>47</v>
      </c>
      <c r="Y175" s="92">
        <f t="shared" si="197"/>
        <v>584</v>
      </c>
      <c r="Z175" s="90">
        <f t="shared" si="197"/>
        <v>195000</v>
      </c>
      <c r="AA175" s="90">
        <f t="shared" si="198"/>
        <v>95000</v>
      </c>
      <c r="AB175" s="90">
        <f t="shared" si="199"/>
        <v>100000</v>
      </c>
      <c r="AC175" s="4">
        <f t="shared" si="199"/>
        <v>0.48717948717948717</v>
      </c>
      <c r="AD175" s="91">
        <f t="shared" si="199"/>
        <v>4148.9361702127662</v>
      </c>
      <c r="AE175" s="79" t="str">
        <f t="shared" si="200"/>
        <v>계</v>
      </c>
      <c r="AF175" s="79" t="str">
        <f t="shared" si="201"/>
        <v>4/2</v>
      </c>
      <c r="AH175" s="20" t="str">
        <f t="shared" si="145"/>
        <v>상록우성</v>
      </c>
      <c r="AI175" s="87">
        <f t="shared" si="144"/>
        <v>47</v>
      </c>
      <c r="AJ175" s="79" t="str">
        <f t="shared" si="202"/>
        <v>A-</v>
      </c>
      <c r="AK175" s="79" t="s">
        <v>13</v>
      </c>
      <c r="AL175" s="79" t="s">
        <v>62</v>
      </c>
      <c r="AM175" s="79" t="s">
        <v>63</v>
      </c>
      <c r="AN175" s="79" t="str">
        <f t="shared" si="203"/>
        <v>C</v>
      </c>
      <c r="AO175" s="79" t="str">
        <f t="shared" si="204"/>
        <v>X</v>
      </c>
      <c r="AP175" s="79" t="str">
        <f t="shared" si="205"/>
        <v>X</v>
      </c>
      <c r="AQ175" s="79" t="str">
        <f t="shared" si="206"/>
        <v>X</v>
      </c>
      <c r="AR175" s="79" t="str">
        <f t="shared" si="207"/>
        <v>X</v>
      </c>
      <c r="AS175" s="79" t="s">
        <v>2</v>
      </c>
      <c r="AT175" s="79" t="str">
        <f t="shared" si="208"/>
        <v>X</v>
      </c>
      <c r="AU175" s="79" t="str">
        <f t="shared" si="209"/>
        <v>O</v>
      </c>
      <c r="AV175" s="79" t="str">
        <f t="shared" si="210"/>
        <v>X</v>
      </c>
    </row>
    <row r="176" spans="1:48" x14ac:dyDescent="0.3">
      <c r="A176" s="9" t="s">
        <v>1507</v>
      </c>
      <c r="B176" s="10" t="s">
        <v>1676</v>
      </c>
      <c r="C176" s="88">
        <v>1762</v>
      </c>
      <c r="D176" s="86">
        <v>188.5</v>
      </c>
      <c r="E176" s="87">
        <v>57</v>
      </c>
      <c r="F176" s="86">
        <v>162.6</v>
      </c>
      <c r="G176" s="17">
        <v>49</v>
      </c>
      <c r="H176" s="88">
        <v>122</v>
      </c>
      <c r="I176" s="89">
        <v>230000</v>
      </c>
      <c r="J176" s="89" t="s">
        <v>71</v>
      </c>
      <c r="K176" s="89">
        <v>120000</v>
      </c>
      <c r="L176" s="89" t="s">
        <v>64</v>
      </c>
      <c r="M176" s="90">
        <f t="shared" si="192"/>
        <v>110000</v>
      </c>
      <c r="N176" s="4">
        <f t="shared" si="193"/>
        <v>0.52173913043478259</v>
      </c>
      <c r="O176" s="91">
        <f t="shared" si="194"/>
        <v>4035.0877192982457</v>
      </c>
      <c r="P176" s="91">
        <f t="shared" si="195"/>
        <v>2105.2631578947367</v>
      </c>
      <c r="Q176" s="79">
        <v>5</v>
      </c>
      <c r="R176" s="79">
        <v>2</v>
      </c>
      <c r="S176" s="79" t="s">
        <v>72</v>
      </c>
      <c r="T176" s="5">
        <v>188</v>
      </c>
      <c r="U176" s="9"/>
      <c r="W176" s="86">
        <f t="shared" si="196"/>
        <v>188.5</v>
      </c>
      <c r="X176" s="87">
        <f t="shared" si="196"/>
        <v>57</v>
      </c>
      <c r="Y176" s="92">
        <f t="shared" si="197"/>
        <v>122</v>
      </c>
      <c r="Z176" s="90">
        <f t="shared" si="197"/>
        <v>230000</v>
      </c>
      <c r="AA176" s="90">
        <f t="shared" si="198"/>
        <v>120000</v>
      </c>
      <c r="AB176" s="90">
        <f t="shared" si="199"/>
        <v>110000</v>
      </c>
      <c r="AC176" s="4">
        <f t="shared" si="199"/>
        <v>0.52173913043478259</v>
      </c>
      <c r="AD176" s="91">
        <f t="shared" si="199"/>
        <v>4035.0877192982457</v>
      </c>
      <c r="AE176" s="79" t="str">
        <f t="shared" si="200"/>
        <v>계</v>
      </c>
      <c r="AF176" s="79" t="str">
        <f t="shared" si="201"/>
        <v>5/2</v>
      </c>
      <c r="AH176" s="20" t="str">
        <f t="shared" si="145"/>
        <v>상록우성</v>
      </c>
      <c r="AI176" s="87">
        <f t="shared" si="144"/>
        <v>57</v>
      </c>
      <c r="AJ176" s="79" t="str">
        <f t="shared" si="202"/>
        <v>A-</v>
      </c>
      <c r="AK176" s="79" t="s">
        <v>13</v>
      </c>
      <c r="AL176" s="79" t="s">
        <v>62</v>
      </c>
      <c r="AM176" s="79" t="s">
        <v>63</v>
      </c>
      <c r="AN176" s="79" t="str">
        <f t="shared" si="203"/>
        <v>C</v>
      </c>
      <c r="AO176" s="79" t="str">
        <f t="shared" si="204"/>
        <v>X</v>
      </c>
      <c r="AP176" s="79" t="str">
        <f t="shared" si="205"/>
        <v>X</v>
      </c>
      <c r="AQ176" s="79" t="str">
        <f t="shared" si="206"/>
        <v>X</v>
      </c>
      <c r="AR176" s="79" t="str">
        <f t="shared" si="207"/>
        <v>X</v>
      </c>
      <c r="AS176" s="79" t="s">
        <v>2</v>
      </c>
      <c r="AT176" s="79" t="str">
        <f t="shared" si="208"/>
        <v>X</v>
      </c>
      <c r="AU176" s="79" t="str">
        <f t="shared" si="209"/>
        <v>O</v>
      </c>
      <c r="AV176" s="79" t="str">
        <f t="shared" si="210"/>
        <v>X</v>
      </c>
    </row>
    <row r="177" spans="1:48" x14ac:dyDescent="0.3">
      <c r="A177" s="9"/>
      <c r="B177" s="79"/>
      <c r="C177" s="6"/>
      <c r="D177" s="9"/>
      <c r="E177" s="14"/>
      <c r="F177" s="86"/>
      <c r="G177" s="9"/>
      <c r="H177" s="9"/>
      <c r="I177" s="9"/>
      <c r="J177" s="9"/>
      <c r="K177" s="9"/>
      <c r="L177" s="9"/>
      <c r="M177" s="9"/>
      <c r="N177" s="9"/>
      <c r="O177" s="91"/>
      <c r="P177" s="91"/>
      <c r="Q177" s="87"/>
      <c r="R177" s="87"/>
      <c r="S177" s="9"/>
      <c r="T177" s="47"/>
      <c r="U177" s="9"/>
      <c r="W177" s="67" t="str">
        <f>$A$4&amp;" "&amp;A178&amp;"("&amp;B178&amp;","&amp;C178&amp;"^)"</f>
        <v>정자동 아이파크분당3('03.05.,307^)</v>
      </c>
      <c r="X177" s="68"/>
      <c r="Y177" s="68"/>
      <c r="Z177" s="68"/>
      <c r="AA177" s="68"/>
      <c r="AB177" s="68"/>
      <c r="AC177" s="68"/>
      <c r="AD177" s="68"/>
      <c r="AE177" s="68"/>
      <c r="AF177" s="69"/>
      <c r="AH177" s="20" t="str">
        <f t="shared" si="145"/>
        <v/>
      </c>
      <c r="AI177" s="106" t="str">
        <f t="shared" si="144"/>
        <v/>
      </c>
      <c r="AJ177" s="79"/>
      <c r="AK177" s="79"/>
      <c r="AL177" s="79"/>
      <c r="AM177" s="79"/>
      <c r="AN177" s="79"/>
      <c r="AO177" s="79"/>
      <c r="AP177" s="79"/>
      <c r="AQ177" s="79"/>
      <c r="AR177" s="79"/>
      <c r="AS177" s="79"/>
      <c r="AT177" s="79"/>
      <c r="AU177" s="79"/>
      <c r="AV177" s="79"/>
    </row>
    <row r="178" spans="1:48" x14ac:dyDescent="0.3">
      <c r="A178" s="9" t="s">
        <v>1511</v>
      </c>
      <c r="B178" s="10" t="s">
        <v>1692</v>
      </c>
      <c r="C178" s="88">
        <v>307</v>
      </c>
      <c r="D178" s="86">
        <v>104.3</v>
      </c>
      <c r="E178" s="87">
        <v>32</v>
      </c>
      <c r="F178" s="86">
        <v>84.9</v>
      </c>
      <c r="G178" s="17">
        <v>26</v>
      </c>
      <c r="H178" s="88">
        <v>42</v>
      </c>
      <c r="I178" s="89"/>
      <c r="J178" s="89"/>
      <c r="K178" s="89"/>
      <c r="L178" s="89"/>
      <c r="M178" s="90">
        <f t="shared" ref="M178:M184" si="211">I178-K178</f>
        <v>0</v>
      </c>
      <c r="N178" s="4" t="str">
        <f t="shared" ref="N178:N184" si="212">IF(ISERROR(K178/I178),"",K178/I178)</f>
        <v/>
      </c>
      <c r="O178" s="91">
        <f t="shared" ref="O178:O184" si="213">I178/E178</f>
        <v>0</v>
      </c>
      <c r="P178" s="91">
        <f t="shared" ref="P178:P184" si="214">K178/E178</f>
        <v>0</v>
      </c>
      <c r="Q178" s="79">
        <v>3</v>
      </c>
      <c r="R178" s="79">
        <v>2</v>
      </c>
      <c r="S178" s="79" t="s">
        <v>72</v>
      </c>
      <c r="T178" s="5">
        <v>104</v>
      </c>
      <c r="U178" s="9"/>
      <c r="W178" s="86">
        <f t="shared" ref="W178:X184" si="215">D178</f>
        <v>104.3</v>
      </c>
      <c r="X178" s="87">
        <f t="shared" si="215"/>
        <v>32</v>
      </c>
      <c r="Y178" s="92">
        <f t="shared" ref="Y178:Z184" si="216">H178</f>
        <v>42</v>
      </c>
      <c r="Z178" s="90">
        <f t="shared" si="216"/>
        <v>0</v>
      </c>
      <c r="AA178" s="90">
        <f t="shared" ref="AA178:AA184" si="217">K178</f>
        <v>0</v>
      </c>
      <c r="AB178" s="90">
        <f t="shared" ref="AB178:AD184" si="218">M178</f>
        <v>0</v>
      </c>
      <c r="AC178" s="4" t="str">
        <f t="shared" si="218"/>
        <v/>
      </c>
      <c r="AD178" s="91">
        <f t="shared" si="218"/>
        <v>0</v>
      </c>
      <c r="AE178" s="79" t="str">
        <f t="shared" ref="AE178:AE184" si="219">S178</f>
        <v>계</v>
      </c>
      <c r="AF178" s="79" t="str">
        <f t="shared" ref="AF178:AF184" si="220">Q178&amp;"/"&amp;R178</f>
        <v>3/2</v>
      </c>
      <c r="AH178" s="20" t="str">
        <f t="shared" si="145"/>
        <v>아이파크분당3</v>
      </c>
      <c r="AI178" s="87">
        <f t="shared" si="144"/>
        <v>32</v>
      </c>
      <c r="AJ178" s="79" t="str">
        <f t="shared" ref="AJ178:AJ184" si="221">IF(AI178="","",$AJ$2)</f>
        <v>A-</v>
      </c>
      <c r="AK178" s="79" t="s">
        <v>13</v>
      </c>
      <c r="AL178" s="79" t="s">
        <v>62</v>
      </c>
      <c r="AM178" s="79" t="s">
        <v>63</v>
      </c>
      <c r="AN178" s="79" t="str">
        <f t="shared" ref="AN178:AN184" si="222">IF(AI178="","",$AN$2)</f>
        <v>C</v>
      </c>
      <c r="AO178" s="79" t="str">
        <f t="shared" ref="AO178:AO184" si="223">IF(N178="","",IF(N178&gt;=$AO$1/100,"O","X"))</f>
        <v/>
      </c>
      <c r="AP178" s="79" t="str">
        <f t="shared" ref="AP178:AP184" si="224">IF(I178="","",IF(I178&lt;=$AP$1,"O","X"))</f>
        <v/>
      </c>
      <c r="AQ178" s="79" t="str">
        <f t="shared" ref="AQ178:AQ184" si="225">IF(O178="","",IF(O178&lt;=$AQ$1,"O","X"))</f>
        <v>O</v>
      </c>
      <c r="AR178" s="79" t="str">
        <f t="shared" ref="AR178:AR184" si="226">IF(M178="","",IF(M178&lt;=$AR$1,"O","X"))</f>
        <v>O</v>
      </c>
      <c r="AS178" s="79" t="s">
        <v>2</v>
      </c>
      <c r="AT178" s="79" t="str">
        <f t="shared" ref="AT178:AT184" si="227">IF(OR(F178="",AI178=""),"",IF(AND((F178&lt;=85),(AI178&gt;=15)),"O","X"))</f>
        <v>O</v>
      </c>
      <c r="AU178" s="79" t="str">
        <f t="shared" ref="AU178:AU184" si="228">IF(C178="","",IF(C178&gt;=$AU$1,"O","X"))</f>
        <v>O</v>
      </c>
      <c r="AV178" s="79" t="str">
        <f t="shared" ref="AV178:AV184" si="229">IF(AO178="","",IF(AND(AO178="O",AP178="O",AR178="O",AT178="O",AU178="O"),"후보","X"))</f>
        <v/>
      </c>
    </row>
    <row r="179" spans="1:48" x14ac:dyDescent="0.3">
      <c r="A179" s="9" t="s">
        <v>1511</v>
      </c>
      <c r="B179" s="10" t="s">
        <v>1692</v>
      </c>
      <c r="C179" s="88">
        <v>307</v>
      </c>
      <c r="D179" s="86">
        <v>188.3</v>
      </c>
      <c r="E179" s="87">
        <v>57</v>
      </c>
      <c r="F179" s="86">
        <v>153.4</v>
      </c>
      <c r="G179" s="17">
        <v>46</v>
      </c>
      <c r="H179" s="88">
        <v>60</v>
      </c>
      <c r="I179" s="89"/>
      <c r="J179" s="89"/>
      <c r="K179" s="89"/>
      <c r="L179" s="89"/>
      <c r="M179" s="90">
        <f t="shared" si="211"/>
        <v>0</v>
      </c>
      <c r="N179" s="4" t="str">
        <f t="shared" si="212"/>
        <v/>
      </c>
      <c r="O179" s="91">
        <f t="shared" si="213"/>
        <v>0</v>
      </c>
      <c r="P179" s="91">
        <f t="shared" si="214"/>
        <v>0</v>
      </c>
      <c r="Q179" s="79">
        <v>4</v>
      </c>
      <c r="R179" s="79">
        <v>2</v>
      </c>
      <c r="S179" s="79" t="s">
        <v>72</v>
      </c>
      <c r="T179" s="5" t="s">
        <v>232</v>
      </c>
      <c r="U179" s="9"/>
      <c r="W179" s="86">
        <f t="shared" si="215"/>
        <v>188.3</v>
      </c>
      <c r="X179" s="87">
        <f t="shared" si="215"/>
        <v>57</v>
      </c>
      <c r="Y179" s="92">
        <f t="shared" si="216"/>
        <v>60</v>
      </c>
      <c r="Z179" s="90">
        <f t="shared" si="216"/>
        <v>0</v>
      </c>
      <c r="AA179" s="90">
        <f t="shared" si="217"/>
        <v>0</v>
      </c>
      <c r="AB179" s="90">
        <f t="shared" si="218"/>
        <v>0</v>
      </c>
      <c r="AC179" s="4" t="str">
        <f t="shared" si="218"/>
        <v/>
      </c>
      <c r="AD179" s="91">
        <f t="shared" si="218"/>
        <v>0</v>
      </c>
      <c r="AE179" s="79" t="str">
        <f t="shared" si="219"/>
        <v>계</v>
      </c>
      <c r="AF179" s="79" t="str">
        <f t="shared" si="220"/>
        <v>4/2</v>
      </c>
      <c r="AH179" s="20" t="str">
        <f t="shared" si="145"/>
        <v>아이파크분당3</v>
      </c>
      <c r="AI179" s="87">
        <f t="shared" si="144"/>
        <v>57</v>
      </c>
      <c r="AJ179" s="79" t="str">
        <f t="shared" si="221"/>
        <v>A-</v>
      </c>
      <c r="AK179" s="79" t="s">
        <v>13</v>
      </c>
      <c r="AL179" s="79" t="s">
        <v>62</v>
      </c>
      <c r="AM179" s="79" t="s">
        <v>63</v>
      </c>
      <c r="AN179" s="79" t="str">
        <f t="shared" si="222"/>
        <v>C</v>
      </c>
      <c r="AO179" s="79" t="str">
        <f t="shared" si="223"/>
        <v/>
      </c>
      <c r="AP179" s="79" t="str">
        <f t="shared" si="224"/>
        <v/>
      </c>
      <c r="AQ179" s="79" t="str">
        <f t="shared" si="225"/>
        <v>O</v>
      </c>
      <c r="AR179" s="79" t="str">
        <f t="shared" si="226"/>
        <v>O</v>
      </c>
      <c r="AS179" s="79" t="s">
        <v>2</v>
      </c>
      <c r="AT179" s="79" t="str">
        <f t="shared" si="227"/>
        <v>X</v>
      </c>
      <c r="AU179" s="79" t="str">
        <f t="shared" si="228"/>
        <v>O</v>
      </c>
      <c r="AV179" s="79" t="str">
        <f t="shared" si="229"/>
        <v/>
      </c>
    </row>
    <row r="180" spans="1:48" x14ac:dyDescent="0.3">
      <c r="A180" s="9" t="s">
        <v>1511</v>
      </c>
      <c r="B180" s="10" t="s">
        <v>1692</v>
      </c>
      <c r="C180" s="88">
        <v>307</v>
      </c>
      <c r="D180" s="86">
        <v>192.3</v>
      </c>
      <c r="E180" s="87">
        <v>58</v>
      </c>
      <c r="F180" s="86">
        <v>156</v>
      </c>
      <c r="G180" s="17">
        <v>47</v>
      </c>
      <c r="H180" s="88">
        <v>2</v>
      </c>
      <c r="I180" s="89"/>
      <c r="J180" s="89"/>
      <c r="K180" s="89"/>
      <c r="L180" s="89"/>
      <c r="M180" s="90">
        <f t="shared" si="211"/>
        <v>0</v>
      </c>
      <c r="N180" s="4" t="str">
        <f t="shared" si="212"/>
        <v/>
      </c>
      <c r="O180" s="91">
        <f t="shared" si="213"/>
        <v>0</v>
      </c>
      <c r="P180" s="91">
        <f t="shared" si="214"/>
        <v>0</v>
      </c>
      <c r="Q180" s="79">
        <v>4</v>
      </c>
      <c r="R180" s="79">
        <v>2</v>
      </c>
      <c r="S180" s="79" t="s">
        <v>72</v>
      </c>
      <c r="T180" s="5">
        <v>192</v>
      </c>
      <c r="U180" s="9"/>
      <c r="W180" s="86">
        <f t="shared" si="215"/>
        <v>192.3</v>
      </c>
      <c r="X180" s="87">
        <f t="shared" si="215"/>
        <v>58</v>
      </c>
      <c r="Y180" s="92">
        <f t="shared" si="216"/>
        <v>2</v>
      </c>
      <c r="Z180" s="90">
        <f t="shared" si="216"/>
        <v>0</v>
      </c>
      <c r="AA180" s="90">
        <f t="shared" si="217"/>
        <v>0</v>
      </c>
      <c r="AB180" s="90">
        <f t="shared" si="218"/>
        <v>0</v>
      </c>
      <c r="AC180" s="4" t="str">
        <f t="shared" si="218"/>
        <v/>
      </c>
      <c r="AD180" s="91">
        <f t="shared" si="218"/>
        <v>0</v>
      </c>
      <c r="AE180" s="79" t="str">
        <f t="shared" si="219"/>
        <v>계</v>
      </c>
      <c r="AF180" s="79" t="str">
        <f t="shared" si="220"/>
        <v>4/2</v>
      </c>
      <c r="AH180" s="20" t="str">
        <f t="shared" si="145"/>
        <v>아이파크분당3</v>
      </c>
      <c r="AI180" s="87">
        <f t="shared" si="144"/>
        <v>58</v>
      </c>
      <c r="AJ180" s="79" t="str">
        <f t="shared" si="221"/>
        <v>A-</v>
      </c>
      <c r="AK180" s="79" t="s">
        <v>13</v>
      </c>
      <c r="AL180" s="79" t="s">
        <v>62</v>
      </c>
      <c r="AM180" s="79" t="s">
        <v>63</v>
      </c>
      <c r="AN180" s="79" t="str">
        <f t="shared" si="222"/>
        <v>C</v>
      </c>
      <c r="AO180" s="79" t="str">
        <f t="shared" si="223"/>
        <v/>
      </c>
      <c r="AP180" s="79" t="str">
        <f t="shared" si="224"/>
        <v/>
      </c>
      <c r="AQ180" s="79" t="str">
        <f t="shared" si="225"/>
        <v>O</v>
      </c>
      <c r="AR180" s="79" t="str">
        <f t="shared" si="226"/>
        <v>O</v>
      </c>
      <c r="AS180" s="79" t="s">
        <v>2</v>
      </c>
      <c r="AT180" s="79" t="str">
        <f t="shared" si="227"/>
        <v>X</v>
      </c>
      <c r="AU180" s="79" t="str">
        <f t="shared" si="228"/>
        <v>O</v>
      </c>
      <c r="AV180" s="79" t="str">
        <f t="shared" si="229"/>
        <v/>
      </c>
    </row>
    <row r="181" spans="1:48" x14ac:dyDescent="0.3">
      <c r="A181" s="9" t="s">
        <v>1511</v>
      </c>
      <c r="B181" s="10" t="s">
        <v>1692</v>
      </c>
      <c r="C181" s="88">
        <v>307</v>
      </c>
      <c r="D181" s="86">
        <v>194.1</v>
      </c>
      <c r="E181" s="87">
        <v>59</v>
      </c>
      <c r="F181" s="86">
        <v>158.1</v>
      </c>
      <c r="G181" s="17">
        <v>48</v>
      </c>
      <c r="H181" s="88">
        <v>4</v>
      </c>
      <c r="I181" s="89"/>
      <c r="J181" s="89"/>
      <c r="K181" s="89"/>
      <c r="L181" s="89"/>
      <c r="M181" s="90">
        <f t="shared" si="211"/>
        <v>0</v>
      </c>
      <c r="N181" s="4" t="str">
        <f t="shared" si="212"/>
        <v/>
      </c>
      <c r="O181" s="91">
        <f t="shared" si="213"/>
        <v>0</v>
      </c>
      <c r="P181" s="91">
        <f t="shared" si="214"/>
        <v>0</v>
      </c>
      <c r="Q181" s="79">
        <v>4</v>
      </c>
      <c r="R181" s="79">
        <v>3</v>
      </c>
      <c r="S181" s="79" t="s">
        <v>72</v>
      </c>
      <c r="T181" s="5" t="s">
        <v>371</v>
      </c>
      <c r="U181" s="9"/>
      <c r="W181" s="86">
        <f t="shared" si="215"/>
        <v>194.1</v>
      </c>
      <c r="X181" s="87">
        <f t="shared" si="215"/>
        <v>59</v>
      </c>
      <c r="Y181" s="92">
        <f t="shared" si="216"/>
        <v>4</v>
      </c>
      <c r="Z181" s="90">
        <f t="shared" si="216"/>
        <v>0</v>
      </c>
      <c r="AA181" s="90">
        <f t="shared" si="217"/>
        <v>0</v>
      </c>
      <c r="AB181" s="90">
        <f t="shared" si="218"/>
        <v>0</v>
      </c>
      <c r="AC181" s="4" t="str">
        <f t="shared" si="218"/>
        <v/>
      </c>
      <c r="AD181" s="91">
        <f t="shared" si="218"/>
        <v>0</v>
      </c>
      <c r="AE181" s="79" t="str">
        <f t="shared" si="219"/>
        <v>계</v>
      </c>
      <c r="AF181" s="79" t="str">
        <f t="shared" si="220"/>
        <v>4/3</v>
      </c>
      <c r="AH181" s="20" t="str">
        <f t="shared" si="145"/>
        <v>아이파크분당3</v>
      </c>
      <c r="AI181" s="87">
        <f t="shared" si="144"/>
        <v>59</v>
      </c>
      <c r="AJ181" s="79" t="str">
        <f t="shared" si="221"/>
        <v>A-</v>
      </c>
      <c r="AK181" s="79" t="s">
        <v>13</v>
      </c>
      <c r="AL181" s="79" t="s">
        <v>62</v>
      </c>
      <c r="AM181" s="79" t="s">
        <v>63</v>
      </c>
      <c r="AN181" s="79" t="str">
        <f t="shared" si="222"/>
        <v>C</v>
      </c>
      <c r="AO181" s="79" t="str">
        <f t="shared" si="223"/>
        <v/>
      </c>
      <c r="AP181" s="79" t="str">
        <f t="shared" si="224"/>
        <v/>
      </c>
      <c r="AQ181" s="79" t="str">
        <f t="shared" si="225"/>
        <v>O</v>
      </c>
      <c r="AR181" s="79" t="str">
        <f t="shared" si="226"/>
        <v>O</v>
      </c>
      <c r="AS181" s="79" t="s">
        <v>2</v>
      </c>
      <c r="AT181" s="79" t="str">
        <f t="shared" si="227"/>
        <v>X</v>
      </c>
      <c r="AU181" s="79" t="str">
        <f t="shared" si="228"/>
        <v>O</v>
      </c>
      <c r="AV181" s="79" t="str">
        <f t="shared" si="229"/>
        <v/>
      </c>
    </row>
    <row r="182" spans="1:48" x14ac:dyDescent="0.3">
      <c r="A182" s="9" t="s">
        <v>1511</v>
      </c>
      <c r="B182" s="10" t="s">
        <v>1692</v>
      </c>
      <c r="C182" s="88">
        <v>307</v>
      </c>
      <c r="D182" s="86">
        <v>195.6</v>
      </c>
      <c r="E182" s="87">
        <v>59</v>
      </c>
      <c r="F182" s="86">
        <v>159.4</v>
      </c>
      <c r="G182" s="17">
        <v>48</v>
      </c>
      <c r="H182" s="88">
        <v>19</v>
      </c>
      <c r="I182" s="89"/>
      <c r="J182" s="89"/>
      <c r="K182" s="89"/>
      <c r="L182" s="89"/>
      <c r="M182" s="90">
        <f t="shared" si="211"/>
        <v>0</v>
      </c>
      <c r="N182" s="4" t="str">
        <f t="shared" si="212"/>
        <v/>
      </c>
      <c r="O182" s="91">
        <f t="shared" si="213"/>
        <v>0</v>
      </c>
      <c r="P182" s="91">
        <f t="shared" si="214"/>
        <v>0</v>
      </c>
      <c r="Q182" s="79">
        <v>4</v>
      </c>
      <c r="R182" s="79">
        <v>3</v>
      </c>
      <c r="S182" s="79" t="s">
        <v>72</v>
      </c>
      <c r="T182" s="5" t="s">
        <v>372</v>
      </c>
      <c r="U182" s="9"/>
      <c r="W182" s="86">
        <f t="shared" si="215"/>
        <v>195.6</v>
      </c>
      <c r="X182" s="87">
        <f t="shared" si="215"/>
        <v>59</v>
      </c>
      <c r="Y182" s="92">
        <f t="shared" si="216"/>
        <v>19</v>
      </c>
      <c r="Z182" s="90">
        <f t="shared" si="216"/>
        <v>0</v>
      </c>
      <c r="AA182" s="90">
        <f t="shared" si="217"/>
        <v>0</v>
      </c>
      <c r="AB182" s="90">
        <f t="shared" si="218"/>
        <v>0</v>
      </c>
      <c r="AC182" s="4" t="str">
        <f t="shared" si="218"/>
        <v/>
      </c>
      <c r="AD182" s="91">
        <f t="shared" si="218"/>
        <v>0</v>
      </c>
      <c r="AE182" s="79" t="str">
        <f t="shared" si="219"/>
        <v>계</v>
      </c>
      <c r="AF182" s="79" t="str">
        <f t="shared" si="220"/>
        <v>4/3</v>
      </c>
      <c r="AH182" s="20" t="str">
        <f t="shared" si="145"/>
        <v>아이파크분당3</v>
      </c>
      <c r="AI182" s="87">
        <f t="shared" si="144"/>
        <v>59</v>
      </c>
      <c r="AJ182" s="79" t="str">
        <f t="shared" si="221"/>
        <v>A-</v>
      </c>
      <c r="AK182" s="79" t="s">
        <v>13</v>
      </c>
      <c r="AL182" s="79" t="s">
        <v>62</v>
      </c>
      <c r="AM182" s="79" t="s">
        <v>63</v>
      </c>
      <c r="AN182" s="79" t="str">
        <f t="shared" si="222"/>
        <v>C</v>
      </c>
      <c r="AO182" s="79" t="str">
        <f t="shared" si="223"/>
        <v/>
      </c>
      <c r="AP182" s="79" t="str">
        <f t="shared" si="224"/>
        <v/>
      </c>
      <c r="AQ182" s="79" t="str">
        <f t="shared" si="225"/>
        <v>O</v>
      </c>
      <c r="AR182" s="79" t="str">
        <f t="shared" si="226"/>
        <v>O</v>
      </c>
      <c r="AS182" s="79" t="s">
        <v>2</v>
      </c>
      <c r="AT182" s="79" t="str">
        <f t="shared" si="227"/>
        <v>X</v>
      </c>
      <c r="AU182" s="79" t="str">
        <f t="shared" si="228"/>
        <v>O</v>
      </c>
      <c r="AV182" s="79" t="str">
        <f t="shared" si="229"/>
        <v/>
      </c>
    </row>
    <row r="183" spans="1:48" x14ac:dyDescent="0.3">
      <c r="A183" s="9" t="s">
        <v>1511</v>
      </c>
      <c r="B183" s="10" t="s">
        <v>1692</v>
      </c>
      <c r="C183" s="88">
        <v>307</v>
      </c>
      <c r="D183" s="86">
        <v>201</v>
      </c>
      <c r="E183" s="87">
        <v>61</v>
      </c>
      <c r="F183" s="86">
        <v>163.69999999999999</v>
      </c>
      <c r="G183" s="17">
        <v>50</v>
      </c>
      <c r="H183" s="88">
        <v>120</v>
      </c>
      <c r="I183" s="89"/>
      <c r="J183" s="89"/>
      <c r="K183" s="89"/>
      <c r="L183" s="89"/>
      <c r="M183" s="90">
        <f t="shared" si="211"/>
        <v>0</v>
      </c>
      <c r="N183" s="4" t="str">
        <f t="shared" si="212"/>
        <v/>
      </c>
      <c r="O183" s="91">
        <f t="shared" si="213"/>
        <v>0</v>
      </c>
      <c r="P183" s="91">
        <f t="shared" si="214"/>
        <v>0</v>
      </c>
      <c r="Q183" s="79">
        <v>4</v>
      </c>
      <c r="R183" s="79">
        <v>3</v>
      </c>
      <c r="S183" s="79" t="s">
        <v>72</v>
      </c>
      <c r="T183" s="5" t="s">
        <v>373</v>
      </c>
      <c r="U183" s="9"/>
      <c r="W183" s="86">
        <f t="shared" si="215"/>
        <v>201</v>
      </c>
      <c r="X183" s="87">
        <f t="shared" si="215"/>
        <v>61</v>
      </c>
      <c r="Y183" s="92">
        <f t="shared" si="216"/>
        <v>120</v>
      </c>
      <c r="Z183" s="90">
        <f t="shared" si="216"/>
        <v>0</v>
      </c>
      <c r="AA183" s="90">
        <f t="shared" si="217"/>
        <v>0</v>
      </c>
      <c r="AB183" s="90">
        <f t="shared" si="218"/>
        <v>0</v>
      </c>
      <c r="AC183" s="4" t="str">
        <f t="shared" si="218"/>
        <v/>
      </c>
      <c r="AD183" s="91">
        <f t="shared" si="218"/>
        <v>0</v>
      </c>
      <c r="AE183" s="79" t="str">
        <f t="shared" si="219"/>
        <v>계</v>
      </c>
      <c r="AF183" s="79" t="str">
        <f t="shared" si="220"/>
        <v>4/3</v>
      </c>
      <c r="AH183" s="20" t="str">
        <f t="shared" si="145"/>
        <v>아이파크분당3</v>
      </c>
      <c r="AI183" s="87">
        <f t="shared" si="144"/>
        <v>61</v>
      </c>
      <c r="AJ183" s="79" t="str">
        <f t="shared" si="221"/>
        <v>A-</v>
      </c>
      <c r="AK183" s="79" t="s">
        <v>13</v>
      </c>
      <c r="AL183" s="79" t="s">
        <v>62</v>
      </c>
      <c r="AM183" s="79" t="s">
        <v>63</v>
      </c>
      <c r="AN183" s="79" t="str">
        <f t="shared" si="222"/>
        <v>C</v>
      </c>
      <c r="AO183" s="79" t="str">
        <f t="shared" si="223"/>
        <v/>
      </c>
      <c r="AP183" s="79" t="str">
        <f t="shared" si="224"/>
        <v/>
      </c>
      <c r="AQ183" s="79" t="str">
        <f t="shared" si="225"/>
        <v>O</v>
      </c>
      <c r="AR183" s="79" t="str">
        <f t="shared" si="226"/>
        <v>O</v>
      </c>
      <c r="AS183" s="79" t="s">
        <v>2</v>
      </c>
      <c r="AT183" s="79" t="str">
        <f t="shared" si="227"/>
        <v>X</v>
      </c>
      <c r="AU183" s="79" t="str">
        <f t="shared" si="228"/>
        <v>O</v>
      </c>
      <c r="AV183" s="79" t="str">
        <f t="shared" si="229"/>
        <v/>
      </c>
    </row>
    <row r="184" spans="1:48" x14ac:dyDescent="0.3">
      <c r="A184" s="9" t="s">
        <v>1511</v>
      </c>
      <c r="B184" s="10" t="s">
        <v>1692</v>
      </c>
      <c r="C184" s="88">
        <v>307</v>
      </c>
      <c r="D184" s="86">
        <v>210.4</v>
      </c>
      <c r="E184" s="87">
        <v>64</v>
      </c>
      <c r="F184" s="86">
        <v>171.4</v>
      </c>
      <c r="G184" s="17">
        <v>52</v>
      </c>
      <c r="H184" s="88">
        <v>60</v>
      </c>
      <c r="I184" s="89"/>
      <c r="J184" s="89"/>
      <c r="K184" s="89"/>
      <c r="L184" s="89"/>
      <c r="M184" s="90">
        <f t="shared" si="211"/>
        <v>0</v>
      </c>
      <c r="N184" s="4" t="str">
        <f t="shared" si="212"/>
        <v/>
      </c>
      <c r="O184" s="91">
        <f t="shared" si="213"/>
        <v>0</v>
      </c>
      <c r="P184" s="91">
        <f t="shared" si="214"/>
        <v>0</v>
      </c>
      <c r="Q184" s="79">
        <v>4</v>
      </c>
      <c r="R184" s="79">
        <v>3</v>
      </c>
      <c r="S184" s="79" t="s">
        <v>72</v>
      </c>
      <c r="T184" s="5" t="s">
        <v>374</v>
      </c>
      <c r="U184" s="9"/>
      <c r="W184" s="86">
        <f t="shared" si="215"/>
        <v>210.4</v>
      </c>
      <c r="X184" s="87">
        <f t="shared" si="215"/>
        <v>64</v>
      </c>
      <c r="Y184" s="92">
        <f t="shared" si="216"/>
        <v>60</v>
      </c>
      <c r="Z184" s="90">
        <f t="shared" si="216"/>
        <v>0</v>
      </c>
      <c r="AA184" s="90">
        <f t="shared" si="217"/>
        <v>0</v>
      </c>
      <c r="AB184" s="90">
        <f t="shared" si="218"/>
        <v>0</v>
      </c>
      <c r="AC184" s="4" t="str">
        <f t="shared" si="218"/>
        <v/>
      </c>
      <c r="AD184" s="91">
        <f t="shared" si="218"/>
        <v>0</v>
      </c>
      <c r="AE184" s="79" t="str">
        <f t="shared" si="219"/>
        <v>계</v>
      </c>
      <c r="AF184" s="79" t="str">
        <f t="shared" si="220"/>
        <v>4/3</v>
      </c>
      <c r="AH184" s="20" t="str">
        <f t="shared" si="145"/>
        <v>아이파크분당3</v>
      </c>
      <c r="AI184" s="87">
        <f t="shared" si="144"/>
        <v>64</v>
      </c>
      <c r="AJ184" s="79" t="str">
        <f t="shared" si="221"/>
        <v>A-</v>
      </c>
      <c r="AK184" s="79" t="s">
        <v>13</v>
      </c>
      <c r="AL184" s="79" t="s">
        <v>62</v>
      </c>
      <c r="AM184" s="79" t="s">
        <v>63</v>
      </c>
      <c r="AN184" s="79" t="str">
        <f t="shared" si="222"/>
        <v>C</v>
      </c>
      <c r="AO184" s="79" t="str">
        <f t="shared" si="223"/>
        <v/>
      </c>
      <c r="AP184" s="79" t="str">
        <f t="shared" si="224"/>
        <v/>
      </c>
      <c r="AQ184" s="79" t="str">
        <f t="shared" si="225"/>
        <v>O</v>
      </c>
      <c r="AR184" s="79" t="str">
        <f t="shared" si="226"/>
        <v>O</v>
      </c>
      <c r="AS184" s="79" t="s">
        <v>2</v>
      </c>
      <c r="AT184" s="79" t="str">
        <f t="shared" si="227"/>
        <v>X</v>
      </c>
      <c r="AU184" s="79" t="str">
        <f t="shared" si="228"/>
        <v>O</v>
      </c>
      <c r="AV184" s="79" t="str">
        <f t="shared" si="229"/>
        <v/>
      </c>
    </row>
    <row r="185" spans="1:48" x14ac:dyDescent="0.3">
      <c r="A185" s="9"/>
      <c r="B185" s="79"/>
      <c r="C185" s="6"/>
      <c r="D185" s="9"/>
      <c r="E185" s="14"/>
      <c r="F185" s="86"/>
      <c r="G185" s="9"/>
      <c r="H185" s="9"/>
      <c r="I185" s="9"/>
      <c r="J185" s="9"/>
      <c r="K185" s="9"/>
      <c r="L185" s="9"/>
      <c r="M185" s="9"/>
      <c r="N185" s="9"/>
      <c r="O185" s="91"/>
      <c r="P185" s="91"/>
      <c r="Q185" s="87"/>
      <c r="R185" s="87"/>
      <c r="S185" s="9"/>
      <c r="T185" s="47"/>
      <c r="U185" s="9"/>
      <c r="W185" s="67" t="str">
        <f>$A$4&amp;" "&amp;A186&amp;"("&amp;B186&amp;","&amp;C186&amp;"^)"</f>
        <v>정자동 정든한진8차('95.06.,512^)</v>
      </c>
      <c r="X185" s="68"/>
      <c r="Y185" s="68"/>
      <c r="Z185" s="68"/>
      <c r="AA185" s="68"/>
      <c r="AB185" s="68"/>
      <c r="AC185" s="68"/>
      <c r="AD185" s="68"/>
      <c r="AE185" s="68"/>
      <c r="AF185" s="69"/>
      <c r="AH185" s="20" t="str">
        <f t="shared" si="145"/>
        <v/>
      </c>
      <c r="AI185" s="106" t="str">
        <f t="shared" si="144"/>
        <v/>
      </c>
      <c r="AJ185" s="79"/>
      <c r="AK185" s="79"/>
      <c r="AL185" s="79"/>
      <c r="AM185" s="79"/>
      <c r="AN185" s="79"/>
      <c r="AO185" s="79"/>
      <c r="AP185" s="79"/>
      <c r="AQ185" s="79"/>
      <c r="AR185" s="79"/>
      <c r="AS185" s="79"/>
      <c r="AT185" s="79"/>
      <c r="AU185" s="79"/>
      <c r="AV185" s="79"/>
    </row>
    <row r="186" spans="1:48" x14ac:dyDescent="0.3">
      <c r="A186" s="9" t="s">
        <v>1515</v>
      </c>
      <c r="B186" s="10" t="s">
        <v>1630</v>
      </c>
      <c r="C186" s="88">
        <v>512</v>
      </c>
      <c r="D186" s="86">
        <v>67.7</v>
      </c>
      <c r="E186" s="87">
        <v>20</v>
      </c>
      <c r="F186" s="86">
        <v>49.5</v>
      </c>
      <c r="G186" s="17">
        <v>15</v>
      </c>
      <c r="H186" s="88">
        <v>52</v>
      </c>
      <c r="I186" s="89">
        <v>105000</v>
      </c>
      <c r="J186" s="89" t="s">
        <v>78</v>
      </c>
      <c r="K186" s="89">
        <v>53000</v>
      </c>
      <c r="L186" s="89" t="s">
        <v>79</v>
      </c>
      <c r="M186" s="90">
        <f t="shared" ref="M186:M192" si="230">I186-K186</f>
        <v>52000</v>
      </c>
      <c r="N186" s="4">
        <f t="shared" ref="N186:N192" si="231">IF(ISERROR(K186/I186),"",K186/I186)</f>
        <v>0.50476190476190474</v>
      </c>
      <c r="O186" s="91">
        <f t="shared" ref="O186:O192" si="232">I186/E186</f>
        <v>5250</v>
      </c>
      <c r="P186" s="91">
        <f t="shared" ref="P186:P192" si="233">K186/E186</f>
        <v>2650</v>
      </c>
      <c r="Q186" s="79">
        <v>2</v>
      </c>
      <c r="R186" s="79">
        <v>1</v>
      </c>
      <c r="S186" s="79" t="s">
        <v>72</v>
      </c>
      <c r="T186" s="5">
        <v>67</v>
      </c>
      <c r="U186" s="9"/>
      <c r="W186" s="86">
        <f t="shared" ref="W186:X192" si="234">D186</f>
        <v>67.7</v>
      </c>
      <c r="X186" s="87">
        <f t="shared" si="234"/>
        <v>20</v>
      </c>
      <c r="Y186" s="92">
        <f t="shared" ref="Y186:Z192" si="235">H186</f>
        <v>52</v>
      </c>
      <c r="Z186" s="90">
        <f t="shared" si="235"/>
        <v>105000</v>
      </c>
      <c r="AA186" s="90">
        <f t="shared" ref="AA186:AA192" si="236">K186</f>
        <v>53000</v>
      </c>
      <c r="AB186" s="90">
        <f t="shared" ref="AB186:AD192" si="237">M186</f>
        <v>52000</v>
      </c>
      <c r="AC186" s="4">
        <f t="shared" si="237"/>
        <v>0.50476190476190474</v>
      </c>
      <c r="AD186" s="91">
        <f t="shared" si="237"/>
        <v>5250</v>
      </c>
      <c r="AE186" s="79" t="str">
        <f t="shared" ref="AE186:AE192" si="238">S186</f>
        <v>계</v>
      </c>
      <c r="AF186" s="79" t="str">
        <f t="shared" ref="AF186:AF192" si="239">Q186&amp;"/"&amp;R186</f>
        <v>2/1</v>
      </c>
      <c r="AH186" s="20" t="str">
        <f t="shared" si="145"/>
        <v>정든한진8차</v>
      </c>
      <c r="AI186" s="87">
        <f t="shared" si="144"/>
        <v>20</v>
      </c>
      <c r="AJ186" s="79" t="str">
        <f t="shared" ref="AJ186:AJ192" si="240">IF(AI186="","",$AJ$2)</f>
        <v>A-</v>
      </c>
      <c r="AK186" s="79" t="s">
        <v>13</v>
      </c>
      <c r="AL186" s="79" t="s">
        <v>62</v>
      </c>
      <c r="AM186" s="79" t="s">
        <v>63</v>
      </c>
      <c r="AN186" s="79" t="str">
        <f t="shared" ref="AN186:AN192" si="241">IF(AI186="","",$AN$2)</f>
        <v>C</v>
      </c>
      <c r="AO186" s="79" t="str">
        <f t="shared" ref="AO186:AO192" si="242">IF(N186="","",IF(N186&gt;=$AO$1/100,"O","X"))</f>
        <v>X</v>
      </c>
      <c r="AP186" s="79" t="str">
        <f t="shared" ref="AP186:AP192" si="243">IF(I186="","",IF(I186&lt;=$AP$1,"O","X"))</f>
        <v>X</v>
      </c>
      <c r="AQ186" s="79" t="str">
        <f t="shared" ref="AQ186:AQ192" si="244">IF(O186="","",IF(O186&lt;=$AQ$1,"O","X"))</f>
        <v>X</v>
      </c>
      <c r="AR186" s="79" t="str">
        <f t="shared" ref="AR186:AR192" si="245">IF(M186="","",IF(M186&lt;=$AR$1,"O","X"))</f>
        <v>X</v>
      </c>
      <c r="AS186" s="79" t="s">
        <v>2</v>
      </c>
      <c r="AT186" s="79" t="str">
        <f t="shared" ref="AT186:AT192" si="246">IF(OR(F186="",AI186=""),"",IF(AND((F186&lt;=85),(AI186&gt;=15)),"O","X"))</f>
        <v>O</v>
      </c>
      <c r="AU186" s="79" t="str">
        <f t="shared" ref="AU186:AU192" si="247">IF(C186="","",IF(C186&gt;=$AU$1,"O","X"))</f>
        <v>O</v>
      </c>
      <c r="AV186" s="79" t="str">
        <f t="shared" ref="AV186:AV192" si="248">IF(AO186="","",IF(AND(AO186="O",AP186="O",AR186="O",AT186="O",AU186="O"),"후보","X"))</f>
        <v>X</v>
      </c>
    </row>
    <row r="187" spans="1:48" x14ac:dyDescent="0.3">
      <c r="A187" s="9" t="s">
        <v>1515</v>
      </c>
      <c r="B187" s="10" t="s">
        <v>1630</v>
      </c>
      <c r="C187" s="88">
        <v>512</v>
      </c>
      <c r="D187" s="86">
        <v>88.5</v>
      </c>
      <c r="E187" s="87">
        <v>27</v>
      </c>
      <c r="F187" s="86">
        <v>68</v>
      </c>
      <c r="G187" s="17">
        <v>21</v>
      </c>
      <c r="H187" s="88">
        <v>100</v>
      </c>
      <c r="I187" s="89">
        <v>122000</v>
      </c>
      <c r="J187" s="89" t="s">
        <v>80</v>
      </c>
      <c r="K187" s="89">
        <v>65000</v>
      </c>
      <c r="L187" s="89" t="s">
        <v>66</v>
      </c>
      <c r="M187" s="90">
        <f t="shared" si="230"/>
        <v>57000</v>
      </c>
      <c r="N187" s="4">
        <f t="shared" si="231"/>
        <v>0.53278688524590168</v>
      </c>
      <c r="O187" s="91">
        <f t="shared" si="232"/>
        <v>4518.5185185185182</v>
      </c>
      <c r="P187" s="91">
        <f t="shared" si="233"/>
        <v>2407.4074074074074</v>
      </c>
      <c r="Q187" s="79">
        <v>3</v>
      </c>
      <c r="R187" s="79">
        <v>1</v>
      </c>
      <c r="S187" s="79" t="s">
        <v>72</v>
      </c>
      <c r="T187" s="5">
        <v>88</v>
      </c>
      <c r="U187" s="9"/>
      <c r="W187" s="86">
        <f t="shared" si="234"/>
        <v>88.5</v>
      </c>
      <c r="X187" s="87">
        <f t="shared" si="234"/>
        <v>27</v>
      </c>
      <c r="Y187" s="92">
        <f t="shared" si="235"/>
        <v>100</v>
      </c>
      <c r="Z187" s="90">
        <f t="shared" si="235"/>
        <v>122000</v>
      </c>
      <c r="AA187" s="90">
        <f t="shared" si="236"/>
        <v>65000</v>
      </c>
      <c r="AB187" s="90">
        <f t="shared" si="237"/>
        <v>57000</v>
      </c>
      <c r="AC187" s="4">
        <f t="shared" si="237"/>
        <v>0.53278688524590168</v>
      </c>
      <c r="AD187" s="91">
        <f t="shared" si="237"/>
        <v>4518.5185185185182</v>
      </c>
      <c r="AE187" s="79" t="str">
        <f t="shared" si="238"/>
        <v>계</v>
      </c>
      <c r="AF187" s="79" t="str">
        <f t="shared" si="239"/>
        <v>3/1</v>
      </c>
      <c r="AH187" s="20" t="str">
        <f t="shared" si="145"/>
        <v>정든한진8차</v>
      </c>
      <c r="AI187" s="87">
        <f t="shared" si="144"/>
        <v>27</v>
      </c>
      <c r="AJ187" s="79" t="str">
        <f t="shared" si="240"/>
        <v>A-</v>
      </c>
      <c r="AK187" s="79" t="s">
        <v>13</v>
      </c>
      <c r="AL187" s="79" t="s">
        <v>62</v>
      </c>
      <c r="AM187" s="79" t="s">
        <v>63</v>
      </c>
      <c r="AN187" s="79" t="str">
        <f t="shared" si="241"/>
        <v>C</v>
      </c>
      <c r="AO187" s="79" t="str">
        <f t="shared" si="242"/>
        <v>X</v>
      </c>
      <c r="AP187" s="79" t="str">
        <f t="shared" si="243"/>
        <v>X</v>
      </c>
      <c r="AQ187" s="79" t="str">
        <f t="shared" si="244"/>
        <v>X</v>
      </c>
      <c r="AR187" s="79" t="str">
        <f t="shared" si="245"/>
        <v>X</v>
      </c>
      <c r="AS187" s="79" t="s">
        <v>2</v>
      </c>
      <c r="AT187" s="79" t="str">
        <f t="shared" si="246"/>
        <v>O</v>
      </c>
      <c r="AU187" s="79" t="str">
        <f t="shared" si="247"/>
        <v>O</v>
      </c>
      <c r="AV187" s="79" t="str">
        <f t="shared" si="248"/>
        <v>X</v>
      </c>
    </row>
    <row r="188" spans="1:48" x14ac:dyDescent="0.3">
      <c r="A188" s="9" t="s">
        <v>1515</v>
      </c>
      <c r="B188" s="10" t="s">
        <v>1630</v>
      </c>
      <c r="C188" s="88">
        <v>512</v>
      </c>
      <c r="D188" s="86">
        <v>105.4</v>
      </c>
      <c r="E188" s="87">
        <v>32</v>
      </c>
      <c r="F188" s="86">
        <v>84.7</v>
      </c>
      <c r="G188" s="17">
        <v>26</v>
      </c>
      <c r="H188" s="88">
        <v>64</v>
      </c>
      <c r="I188" s="89">
        <v>160000</v>
      </c>
      <c r="J188" s="89" t="s">
        <v>68</v>
      </c>
      <c r="K188" s="89">
        <v>69000</v>
      </c>
      <c r="L188" s="89" t="s">
        <v>83</v>
      </c>
      <c r="M188" s="90">
        <f t="shared" si="230"/>
        <v>91000</v>
      </c>
      <c r="N188" s="4">
        <f t="shared" si="231"/>
        <v>0.43125000000000002</v>
      </c>
      <c r="O188" s="91">
        <f t="shared" si="232"/>
        <v>5000</v>
      </c>
      <c r="P188" s="91">
        <f t="shared" si="233"/>
        <v>2156.25</v>
      </c>
      <c r="Q188" s="79">
        <v>3</v>
      </c>
      <c r="R188" s="79">
        <v>2</v>
      </c>
      <c r="S188" s="79" t="s">
        <v>72</v>
      </c>
      <c r="T188" s="5">
        <v>105</v>
      </c>
      <c r="U188" s="9"/>
      <c r="W188" s="86">
        <f t="shared" si="234"/>
        <v>105.4</v>
      </c>
      <c r="X188" s="87">
        <f t="shared" si="234"/>
        <v>32</v>
      </c>
      <c r="Y188" s="92">
        <f t="shared" si="235"/>
        <v>64</v>
      </c>
      <c r="Z188" s="90">
        <f t="shared" si="235"/>
        <v>160000</v>
      </c>
      <c r="AA188" s="90">
        <f t="shared" si="236"/>
        <v>69000</v>
      </c>
      <c r="AB188" s="90">
        <f t="shared" si="237"/>
        <v>91000</v>
      </c>
      <c r="AC188" s="4">
        <f t="shared" si="237"/>
        <v>0.43125000000000002</v>
      </c>
      <c r="AD188" s="91">
        <f t="shared" si="237"/>
        <v>5000</v>
      </c>
      <c r="AE188" s="79" t="str">
        <f t="shared" si="238"/>
        <v>계</v>
      </c>
      <c r="AF188" s="79" t="str">
        <f t="shared" si="239"/>
        <v>3/2</v>
      </c>
      <c r="AH188" s="20" t="str">
        <f t="shared" si="145"/>
        <v>정든한진8차</v>
      </c>
      <c r="AI188" s="87">
        <f t="shared" si="144"/>
        <v>32</v>
      </c>
      <c r="AJ188" s="79" t="str">
        <f t="shared" si="240"/>
        <v>A-</v>
      </c>
      <c r="AK188" s="79" t="s">
        <v>13</v>
      </c>
      <c r="AL188" s="79" t="s">
        <v>62</v>
      </c>
      <c r="AM188" s="79" t="s">
        <v>63</v>
      </c>
      <c r="AN188" s="79" t="str">
        <f t="shared" si="241"/>
        <v>C</v>
      </c>
      <c r="AO188" s="79" t="str">
        <f t="shared" si="242"/>
        <v>X</v>
      </c>
      <c r="AP188" s="79" t="str">
        <f t="shared" si="243"/>
        <v>X</v>
      </c>
      <c r="AQ188" s="79" t="str">
        <f t="shared" si="244"/>
        <v>X</v>
      </c>
      <c r="AR188" s="79" t="str">
        <f t="shared" si="245"/>
        <v>X</v>
      </c>
      <c r="AS188" s="79" t="s">
        <v>2</v>
      </c>
      <c r="AT188" s="79" t="str">
        <f t="shared" si="246"/>
        <v>O</v>
      </c>
      <c r="AU188" s="79" t="str">
        <f t="shared" si="247"/>
        <v>O</v>
      </c>
      <c r="AV188" s="79" t="str">
        <f t="shared" si="248"/>
        <v>X</v>
      </c>
    </row>
    <row r="189" spans="1:48" x14ac:dyDescent="0.3">
      <c r="A189" s="9" t="s">
        <v>1515</v>
      </c>
      <c r="B189" s="10" t="s">
        <v>1630</v>
      </c>
      <c r="C189" s="88">
        <v>512</v>
      </c>
      <c r="D189" s="86">
        <v>120.5</v>
      </c>
      <c r="E189" s="87">
        <v>36</v>
      </c>
      <c r="F189" s="86">
        <v>99.6</v>
      </c>
      <c r="G189" s="17">
        <v>30</v>
      </c>
      <c r="H189" s="88">
        <v>44</v>
      </c>
      <c r="I189" s="89"/>
      <c r="J189" s="89"/>
      <c r="K189" s="89">
        <v>80000</v>
      </c>
      <c r="L189" s="89" t="s">
        <v>255</v>
      </c>
      <c r="M189" s="90">
        <f t="shared" si="230"/>
        <v>-80000</v>
      </c>
      <c r="N189" s="4" t="str">
        <f t="shared" si="231"/>
        <v/>
      </c>
      <c r="O189" s="91">
        <f t="shared" si="232"/>
        <v>0</v>
      </c>
      <c r="P189" s="91">
        <f t="shared" si="233"/>
        <v>2222.2222222222222</v>
      </c>
      <c r="Q189" s="79">
        <v>4</v>
      </c>
      <c r="R189" s="79">
        <v>2</v>
      </c>
      <c r="S189" s="79" t="s">
        <v>72</v>
      </c>
      <c r="T189" s="5">
        <v>120</v>
      </c>
      <c r="U189" s="9"/>
      <c r="W189" s="86">
        <f t="shared" si="234"/>
        <v>120.5</v>
      </c>
      <c r="X189" s="87">
        <f t="shared" si="234"/>
        <v>36</v>
      </c>
      <c r="Y189" s="92">
        <f t="shared" si="235"/>
        <v>44</v>
      </c>
      <c r="Z189" s="90">
        <f t="shared" si="235"/>
        <v>0</v>
      </c>
      <c r="AA189" s="90">
        <f t="shared" si="236"/>
        <v>80000</v>
      </c>
      <c r="AB189" s="90">
        <f t="shared" si="237"/>
        <v>-80000</v>
      </c>
      <c r="AC189" s="4" t="str">
        <f t="shared" si="237"/>
        <v/>
      </c>
      <c r="AD189" s="91">
        <f t="shared" si="237"/>
        <v>0</v>
      </c>
      <c r="AE189" s="79" t="str">
        <f t="shared" si="238"/>
        <v>계</v>
      </c>
      <c r="AF189" s="79" t="str">
        <f t="shared" si="239"/>
        <v>4/2</v>
      </c>
      <c r="AH189" s="20" t="str">
        <f t="shared" si="145"/>
        <v>정든한진8차</v>
      </c>
      <c r="AI189" s="87">
        <f t="shared" si="144"/>
        <v>36</v>
      </c>
      <c r="AJ189" s="79" t="str">
        <f t="shared" si="240"/>
        <v>A-</v>
      </c>
      <c r="AK189" s="79" t="s">
        <v>13</v>
      </c>
      <c r="AL189" s="79" t="s">
        <v>62</v>
      </c>
      <c r="AM189" s="79" t="s">
        <v>63</v>
      </c>
      <c r="AN189" s="79" t="str">
        <f t="shared" si="241"/>
        <v>C</v>
      </c>
      <c r="AO189" s="79" t="str">
        <f t="shared" si="242"/>
        <v/>
      </c>
      <c r="AP189" s="79" t="str">
        <f t="shared" si="243"/>
        <v/>
      </c>
      <c r="AQ189" s="79" t="str">
        <f t="shared" si="244"/>
        <v>O</v>
      </c>
      <c r="AR189" s="79" t="str">
        <f t="shared" si="245"/>
        <v>O</v>
      </c>
      <c r="AS189" s="79" t="s">
        <v>2</v>
      </c>
      <c r="AT189" s="79" t="str">
        <f t="shared" si="246"/>
        <v>X</v>
      </c>
      <c r="AU189" s="79" t="str">
        <f t="shared" si="247"/>
        <v>O</v>
      </c>
      <c r="AV189" s="79" t="str">
        <f t="shared" si="248"/>
        <v/>
      </c>
    </row>
    <row r="190" spans="1:48" x14ac:dyDescent="0.3">
      <c r="A190" s="9" t="s">
        <v>1515</v>
      </c>
      <c r="B190" s="10" t="s">
        <v>1630</v>
      </c>
      <c r="C190" s="88">
        <v>512</v>
      </c>
      <c r="D190" s="86">
        <v>133.5</v>
      </c>
      <c r="E190" s="87">
        <v>40</v>
      </c>
      <c r="F190" s="86">
        <v>112.2</v>
      </c>
      <c r="G190" s="17">
        <v>34</v>
      </c>
      <c r="H190" s="88">
        <v>80</v>
      </c>
      <c r="I190" s="89">
        <v>152000</v>
      </c>
      <c r="J190" s="89" t="s">
        <v>64</v>
      </c>
      <c r="K190" s="89">
        <v>87000</v>
      </c>
      <c r="L190" s="89" t="s">
        <v>71</v>
      </c>
      <c r="M190" s="90">
        <f t="shared" si="230"/>
        <v>65000</v>
      </c>
      <c r="N190" s="4">
        <f t="shared" si="231"/>
        <v>0.57236842105263153</v>
      </c>
      <c r="O190" s="91">
        <f t="shared" si="232"/>
        <v>3800</v>
      </c>
      <c r="P190" s="91">
        <f t="shared" si="233"/>
        <v>2175</v>
      </c>
      <c r="Q190" s="79">
        <v>4</v>
      </c>
      <c r="R190" s="79">
        <v>2</v>
      </c>
      <c r="S190" s="79" t="s">
        <v>72</v>
      </c>
      <c r="T190" s="5">
        <v>133</v>
      </c>
      <c r="U190" s="9"/>
      <c r="W190" s="86">
        <f t="shared" si="234"/>
        <v>133.5</v>
      </c>
      <c r="X190" s="87">
        <f t="shared" si="234"/>
        <v>40</v>
      </c>
      <c r="Y190" s="92">
        <f t="shared" si="235"/>
        <v>80</v>
      </c>
      <c r="Z190" s="90">
        <f t="shared" si="235"/>
        <v>152000</v>
      </c>
      <c r="AA190" s="90">
        <f t="shared" si="236"/>
        <v>87000</v>
      </c>
      <c r="AB190" s="90">
        <f t="shared" si="237"/>
        <v>65000</v>
      </c>
      <c r="AC190" s="4">
        <f t="shared" si="237"/>
        <v>0.57236842105263153</v>
      </c>
      <c r="AD190" s="91">
        <f t="shared" si="237"/>
        <v>3800</v>
      </c>
      <c r="AE190" s="79" t="str">
        <f t="shared" si="238"/>
        <v>계</v>
      </c>
      <c r="AF190" s="79" t="str">
        <f t="shared" si="239"/>
        <v>4/2</v>
      </c>
      <c r="AH190" s="20" t="str">
        <f t="shared" si="145"/>
        <v>정든한진8차</v>
      </c>
      <c r="AI190" s="87">
        <f t="shared" si="144"/>
        <v>40</v>
      </c>
      <c r="AJ190" s="79" t="str">
        <f t="shared" si="240"/>
        <v>A-</v>
      </c>
      <c r="AK190" s="79" t="s">
        <v>13</v>
      </c>
      <c r="AL190" s="79" t="s">
        <v>62</v>
      </c>
      <c r="AM190" s="79" t="s">
        <v>63</v>
      </c>
      <c r="AN190" s="79" t="str">
        <f t="shared" si="241"/>
        <v>C</v>
      </c>
      <c r="AO190" s="79" t="str">
        <f t="shared" si="242"/>
        <v>X</v>
      </c>
      <c r="AP190" s="79" t="str">
        <f t="shared" si="243"/>
        <v>X</v>
      </c>
      <c r="AQ190" s="79" t="str">
        <f t="shared" si="244"/>
        <v>X</v>
      </c>
      <c r="AR190" s="79" t="str">
        <f t="shared" si="245"/>
        <v>X</v>
      </c>
      <c r="AS190" s="79" t="s">
        <v>2</v>
      </c>
      <c r="AT190" s="79" t="str">
        <f t="shared" si="246"/>
        <v>X</v>
      </c>
      <c r="AU190" s="79" t="str">
        <f t="shared" si="247"/>
        <v>O</v>
      </c>
      <c r="AV190" s="79" t="str">
        <f t="shared" si="248"/>
        <v>X</v>
      </c>
    </row>
    <row r="191" spans="1:48" x14ac:dyDescent="0.3">
      <c r="A191" s="9" t="s">
        <v>1515</v>
      </c>
      <c r="B191" s="10" t="s">
        <v>1630</v>
      </c>
      <c r="C191" s="88">
        <v>512</v>
      </c>
      <c r="D191" s="86">
        <v>158.6</v>
      </c>
      <c r="E191" s="87">
        <v>48</v>
      </c>
      <c r="F191" s="86">
        <v>135</v>
      </c>
      <c r="G191" s="17">
        <v>41</v>
      </c>
      <c r="H191" s="88">
        <v>120</v>
      </c>
      <c r="I191" s="89"/>
      <c r="J191" s="89"/>
      <c r="K191" s="89"/>
      <c r="L191" s="89"/>
      <c r="M191" s="90">
        <f t="shared" si="230"/>
        <v>0</v>
      </c>
      <c r="N191" s="4" t="str">
        <f t="shared" si="231"/>
        <v/>
      </c>
      <c r="O191" s="91">
        <f t="shared" si="232"/>
        <v>0</v>
      </c>
      <c r="P191" s="91">
        <f t="shared" si="233"/>
        <v>0</v>
      </c>
      <c r="Q191" s="79">
        <v>4</v>
      </c>
      <c r="R191" s="79">
        <v>2</v>
      </c>
      <c r="S191" s="79" t="s">
        <v>72</v>
      </c>
      <c r="T191" s="5">
        <v>158</v>
      </c>
      <c r="U191" s="9"/>
      <c r="W191" s="86">
        <f t="shared" si="234"/>
        <v>158.6</v>
      </c>
      <c r="X191" s="87">
        <f t="shared" si="234"/>
        <v>48</v>
      </c>
      <c r="Y191" s="92">
        <f t="shared" si="235"/>
        <v>120</v>
      </c>
      <c r="Z191" s="90">
        <f t="shared" si="235"/>
        <v>0</v>
      </c>
      <c r="AA191" s="90">
        <f t="shared" si="236"/>
        <v>0</v>
      </c>
      <c r="AB191" s="90">
        <f t="shared" si="237"/>
        <v>0</v>
      </c>
      <c r="AC191" s="4" t="str">
        <f t="shared" si="237"/>
        <v/>
      </c>
      <c r="AD191" s="91">
        <f t="shared" si="237"/>
        <v>0</v>
      </c>
      <c r="AE191" s="79" t="str">
        <f t="shared" si="238"/>
        <v>계</v>
      </c>
      <c r="AF191" s="79" t="str">
        <f t="shared" si="239"/>
        <v>4/2</v>
      </c>
      <c r="AH191" s="20" t="str">
        <f t="shared" si="145"/>
        <v>정든한진8차</v>
      </c>
      <c r="AI191" s="87">
        <f t="shared" si="144"/>
        <v>48</v>
      </c>
      <c r="AJ191" s="79" t="str">
        <f t="shared" si="240"/>
        <v>A-</v>
      </c>
      <c r="AK191" s="79" t="s">
        <v>13</v>
      </c>
      <c r="AL191" s="79" t="s">
        <v>62</v>
      </c>
      <c r="AM191" s="79" t="s">
        <v>63</v>
      </c>
      <c r="AN191" s="79" t="str">
        <f t="shared" si="241"/>
        <v>C</v>
      </c>
      <c r="AO191" s="79" t="str">
        <f t="shared" si="242"/>
        <v/>
      </c>
      <c r="AP191" s="79" t="str">
        <f t="shared" si="243"/>
        <v/>
      </c>
      <c r="AQ191" s="79" t="str">
        <f t="shared" si="244"/>
        <v>O</v>
      </c>
      <c r="AR191" s="79" t="str">
        <f t="shared" si="245"/>
        <v>O</v>
      </c>
      <c r="AS191" s="79" t="s">
        <v>2</v>
      </c>
      <c r="AT191" s="79" t="str">
        <f t="shared" si="246"/>
        <v>X</v>
      </c>
      <c r="AU191" s="79" t="str">
        <f t="shared" si="247"/>
        <v>O</v>
      </c>
      <c r="AV191" s="79" t="str">
        <f t="shared" si="248"/>
        <v/>
      </c>
    </row>
    <row r="192" spans="1:48" x14ac:dyDescent="0.3">
      <c r="A192" s="9" t="s">
        <v>1515</v>
      </c>
      <c r="B192" s="10" t="s">
        <v>1630</v>
      </c>
      <c r="C192" s="88">
        <v>512</v>
      </c>
      <c r="D192" s="86">
        <v>193.8</v>
      </c>
      <c r="E192" s="87">
        <v>59</v>
      </c>
      <c r="F192" s="86">
        <v>162.4</v>
      </c>
      <c r="G192" s="17">
        <v>49</v>
      </c>
      <c r="H192" s="88">
        <v>52</v>
      </c>
      <c r="I192" s="89">
        <v>185000</v>
      </c>
      <c r="J192" s="89" t="s">
        <v>78</v>
      </c>
      <c r="K192" s="89">
        <v>110000</v>
      </c>
      <c r="L192" s="89" t="s">
        <v>78</v>
      </c>
      <c r="M192" s="90">
        <f t="shared" si="230"/>
        <v>75000</v>
      </c>
      <c r="N192" s="4">
        <f t="shared" si="231"/>
        <v>0.59459459459459463</v>
      </c>
      <c r="O192" s="91">
        <f t="shared" si="232"/>
        <v>3135.593220338983</v>
      </c>
      <c r="P192" s="91">
        <f t="shared" si="233"/>
        <v>1864.406779661017</v>
      </c>
      <c r="Q192" s="79">
        <v>5</v>
      </c>
      <c r="R192" s="79">
        <v>2</v>
      </c>
      <c r="S192" s="79" t="s">
        <v>72</v>
      </c>
      <c r="T192" s="5">
        <v>193</v>
      </c>
      <c r="U192" s="9"/>
      <c r="W192" s="86">
        <f t="shared" si="234"/>
        <v>193.8</v>
      </c>
      <c r="X192" s="87">
        <f t="shared" si="234"/>
        <v>59</v>
      </c>
      <c r="Y192" s="92">
        <f t="shared" si="235"/>
        <v>52</v>
      </c>
      <c r="Z192" s="90">
        <f t="shared" si="235"/>
        <v>185000</v>
      </c>
      <c r="AA192" s="90">
        <f t="shared" si="236"/>
        <v>110000</v>
      </c>
      <c r="AB192" s="90">
        <f t="shared" si="237"/>
        <v>75000</v>
      </c>
      <c r="AC192" s="4">
        <f t="shared" si="237"/>
        <v>0.59459459459459463</v>
      </c>
      <c r="AD192" s="91">
        <f t="shared" si="237"/>
        <v>3135.593220338983</v>
      </c>
      <c r="AE192" s="79" t="str">
        <f t="shared" si="238"/>
        <v>계</v>
      </c>
      <c r="AF192" s="79" t="str">
        <f t="shared" si="239"/>
        <v>5/2</v>
      </c>
      <c r="AH192" s="20" t="str">
        <f t="shared" si="145"/>
        <v>정든한진8차</v>
      </c>
      <c r="AI192" s="87">
        <f t="shared" si="144"/>
        <v>59</v>
      </c>
      <c r="AJ192" s="79" t="str">
        <f t="shared" si="240"/>
        <v>A-</v>
      </c>
      <c r="AK192" s="79" t="s">
        <v>13</v>
      </c>
      <c r="AL192" s="79" t="s">
        <v>62</v>
      </c>
      <c r="AM192" s="79" t="s">
        <v>63</v>
      </c>
      <c r="AN192" s="79" t="str">
        <f t="shared" si="241"/>
        <v>C</v>
      </c>
      <c r="AO192" s="79" t="str">
        <f t="shared" si="242"/>
        <v>X</v>
      </c>
      <c r="AP192" s="79" t="str">
        <f t="shared" si="243"/>
        <v>X</v>
      </c>
      <c r="AQ192" s="79" t="str">
        <f t="shared" si="244"/>
        <v>X</v>
      </c>
      <c r="AR192" s="79" t="str">
        <f t="shared" si="245"/>
        <v>X</v>
      </c>
      <c r="AS192" s="79" t="s">
        <v>2</v>
      </c>
      <c r="AT192" s="79" t="str">
        <f t="shared" si="246"/>
        <v>X</v>
      </c>
      <c r="AU192" s="79" t="str">
        <f t="shared" si="247"/>
        <v>O</v>
      </c>
      <c r="AV192" s="79" t="str">
        <f t="shared" si="248"/>
        <v>X</v>
      </c>
    </row>
    <row r="193" spans="1:48" x14ac:dyDescent="0.3">
      <c r="A193" s="9"/>
      <c r="B193" s="79"/>
      <c r="C193" s="6"/>
      <c r="D193" s="9"/>
      <c r="E193" s="14"/>
      <c r="F193" s="86"/>
      <c r="G193" s="9"/>
      <c r="H193" s="9"/>
      <c r="I193" s="9"/>
      <c r="J193" s="9"/>
      <c r="K193" s="9"/>
      <c r="L193" s="9"/>
      <c r="M193" s="9"/>
      <c r="N193" s="9"/>
      <c r="O193" s="91"/>
      <c r="P193" s="91"/>
      <c r="Q193" s="87"/>
      <c r="R193" s="87"/>
      <c r="S193" s="9"/>
      <c r="T193" s="47"/>
      <c r="U193" s="9"/>
      <c r="W193" s="67" t="str">
        <f>$A$4&amp;" "&amp;A194&amp;"("&amp;B194&amp;","&amp;C194&amp;"^)"</f>
        <v>정자동 상록임광보성('95.05.,568^)</v>
      </c>
      <c r="X193" s="68"/>
      <c r="Y193" s="68"/>
      <c r="Z193" s="68"/>
      <c r="AA193" s="68"/>
      <c r="AB193" s="68"/>
      <c r="AC193" s="68"/>
      <c r="AD193" s="68"/>
      <c r="AE193" s="68"/>
      <c r="AF193" s="69"/>
      <c r="AH193" s="20" t="str">
        <f t="shared" si="145"/>
        <v/>
      </c>
      <c r="AI193" s="106" t="str">
        <f t="shared" si="144"/>
        <v/>
      </c>
      <c r="AJ193" s="79"/>
      <c r="AK193" s="79"/>
      <c r="AL193" s="79"/>
      <c r="AM193" s="79"/>
      <c r="AN193" s="79"/>
      <c r="AO193" s="79"/>
      <c r="AP193" s="79"/>
      <c r="AQ193" s="79"/>
      <c r="AR193" s="79"/>
      <c r="AS193" s="79"/>
      <c r="AT193" s="79"/>
      <c r="AU193" s="79"/>
      <c r="AV193" s="79"/>
    </row>
    <row r="194" spans="1:48" x14ac:dyDescent="0.3">
      <c r="A194" s="9" t="s">
        <v>1519</v>
      </c>
      <c r="B194" s="10" t="s">
        <v>1697</v>
      </c>
      <c r="C194" s="88">
        <v>568</v>
      </c>
      <c r="D194" s="86">
        <v>65.900000000000006</v>
      </c>
      <c r="E194" s="87">
        <v>20</v>
      </c>
      <c r="F194" s="86">
        <v>48.8</v>
      </c>
      <c r="G194" s="17">
        <v>15</v>
      </c>
      <c r="H194" s="88">
        <v>140</v>
      </c>
      <c r="I194" s="89">
        <v>91000</v>
      </c>
      <c r="J194" s="89" t="s">
        <v>80</v>
      </c>
      <c r="K194" s="89">
        <v>50000</v>
      </c>
      <c r="L194" s="89" t="s">
        <v>80</v>
      </c>
      <c r="M194" s="90">
        <f>I194-K194</f>
        <v>41000</v>
      </c>
      <c r="N194" s="4">
        <f>IF(ISERROR(K194/I194),"",K194/I194)</f>
        <v>0.5494505494505495</v>
      </c>
      <c r="O194" s="91">
        <f>I194/E194</f>
        <v>4550</v>
      </c>
      <c r="P194" s="91">
        <f>K194/E194</f>
        <v>2500</v>
      </c>
      <c r="Q194" s="79">
        <v>2</v>
      </c>
      <c r="R194" s="79">
        <v>1</v>
      </c>
      <c r="S194" s="79" t="s">
        <v>61</v>
      </c>
      <c r="T194" s="5">
        <v>65</v>
      </c>
      <c r="U194" s="9"/>
      <c r="W194" s="86">
        <f t="shared" ref="W194:X196" si="249">D194</f>
        <v>65.900000000000006</v>
      </c>
      <c r="X194" s="87">
        <f t="shared" si="249"/>
        <v>20</v>
      </c>
      <c r="Y194" s="92">
        <f t="shared" ref="Y194:Z196" si="250">H194</f>
        <v>140</v>
      </c>
      <c r="Z194" s="90">
        <f t="shared" si="250"/>
        <v>91000</v>
      </c>
      <c r="AA194" s="90">
        <f>K194</f>
        <v>50000</v>
      </c>
      <c r="AB194" s="90">
        <f t="shared" ref="AB194:AD196" si="251">M194</f>
        <v>41000</v>
      </c>
      <c r="AC194" s="4">
        <f t="shared" si="251"/>
        <v>0.5494505494505495</v>
      </c>
      <c r="AD194" s="91">
        <f t="shared" si="251"/>
        <v>4550</v>
      </c>
      <c r="AE194" s="79" t="str">
        <f>S194</f>
        <v>복</v>
      </c>
      <c r="AF194" s="79" t="str">
        <f>Q194&amp;"/"&amp;R194</f>
        <v>2/1</v>
      </c>
      <c r="AH194" s="20" t="str">
        <f t="shared" si="145"/>
        <v>상록임광보성</v>
      </c>
      <c r="AI194" s="87">
        <f t="shared" si="144"/>
        <v>20</v>
      </c>
      <c r="AJ194" s="79" t="str">
        <f>IF(AI194="","",$AJ$2)</f>
        <v>A-</v>
      </c>
      <c r="AK194" s="79" t="s">
        <v>13</v>
      </c>
      <c r="AL194" s="79" t="s">
        <v>62</v>
      </c>
      <c r="AM194" s="79" t="s">
        <v>63</v>
      </c>
      <c r="AN194" s="79" t="str">
        <f>IF(AI194="","",$AN$2)</f>
        <v>C</v>
      </c>
      <c r="AO194" s="79" t="str">
        <f>IF(N194="","",IF(N194&gt;=$AO$1/100,"O","X"))</f>
        <v>X</v>
      </c>
      <c r="AP194" s="79" t="str">
        <f>IF(I194="","",IF(I194&lt;=$AP$1,"O","X"))</f>
        <v>X</v>
      </c>
      <c r="AQ194" s="79" t="str">
        <f>IF(O194="","",IF(O194&lt;=$AQ$1,"O","X"))</f>
        <v>X</v>
      </c>
      <c r="AR194" s="79" t="str">
        <f>IF(M194="","",IF(M194&lt;=$AR$1,"O","X"))</f>
        <v>X</v>
      </c>
      <c r="AS194" s="79" t="s">
        <v>2</v>
      </c>
      <c r="AT194" s="79" t="str">
        <f>IF(OR(F194="",AI194=""),"",IF(AND((F194&lt;=85),(AI194&gt;=15)),"O","X"))</f>
        <v>O</v>
      </c>
      <c r="AU194" s="79" t="str">
        <f>IF(C194="","",IF(C194&gt;=$AU$1,"O","X"))</f>
        <v>O</v>
      </c>
      <c r="AV194" s="79" t="str">
        <f>IF(AO194="","",IF(AND(AO194="O",AP194="O",AR194="O",AT194="O",AU194="O"),"후보","X"))</f>
        <v>X</v>
      </c>
    </row>
    <row r="195" spans="1:48" x14ac:dyDescent="0.3">
      <c r="A195" s="9" t="s">
        <v>1519</v>
      </c>
      <c r="B195" s="10" t="s">
        <v>1697</v>
      </c>
      <c r="C195" s="88">
        <v>568</v>
      </c>
      <c r="D195" s="86">
        <v>86</v>
      </c>
      <c r="E195" s="87">
        <v>26</v>
      </c>
      <c r="F195" s="86">
        <v>67.400000000000006</v>
      </c>
      <c r="G195" s="17">
        <v>20</v>
      </c>
      <c r="H195" s="88">
        <v>180</v>
      </c>
      <c r="I195" s="89">
        <v>110000</v>
      </c>
      <c r="J195" s="89" t="s">
        <v>84</v>
      </c>
      <c r="K195" s="89">
        <v>60000</v>
      </c>
      <c r="L195" s="89" t="s">
        <v>66</v>
      </c>
      <c r="M195" s="90">
        <f>I195-K195</f>
        <v>50000</v>
      </c>
      <c r="N195" s="4">
        <f>IF(ISERROR(K195/I195),"",K195/I195)</f>
        <v>0.54545454545454541</v>
      </c>
      <c r="O195" s="91">
        <f>I195/E195</f>
        <v>4230.7692307692305</v>
      </c>
      <c r="P195" s="91">
        <f>K195/E195</f>
        <v>2307.6923076923076</v>
      </c>
      <c r="Q195" s="79">
        <v>3</v>
      </c>
      <c r="R195" s="79">
        <v>1</v>
      </c>
      <c r="S195" s="79" t="s">
        <v>72</v>
      </c>
      <c r="T195" s="5">
        <v>86</v>
      </c>
      <c r="U195" s="9"/>
      <c r="W195" s="86">
        <f t="shared" si="249"/>
        <v>86</v>
      </c>
      <c r="X195" s="87">
        <f t="shared" si="249"/>
        <v>26</v>
      </c>
      <c r="Y195" s="92">
        <f t="shared" si="250"/>
        <v>180</v>
      </c>
      <c r="Z195" s="90">
        <f t="shared" si="250"/>
        <v>110000</v>
      </c>
      <c r="AA195" s="90">
        <f>K195</f>
        <v>60000</v>
      </c>
      <c r="AB195" s="90">
        <f t="shared" si="251"/>
        <v>50000</v>
      </c>
      <c r="AC195" s="4">
        <f t="shared" si="251"/>
        <v>0.54545454545454541</v>
      </c>
      <c r="AD195" s="91">
        <f t="shared" si="251"/>
        <v>4230.7692307692305</v>
      </c>
      <c r="AE195" s="79" t="str">
        <f>S195</f>
        <v>계</v>
      </c>
      <c r="AF195" s="79" t="str">
        <f>Q195&amp;"/"&amp;R195</f>
        <v>3/1</v>
      </c>
      <c r="AH195" s="20" t="str">
        <f t="shared" si="145"/>
        <v>상록임광보성</v>
      </c>
      <c r="AI195" s="87">
        <f t="shared" ref="AI195:AI254" si="252">IF(E195="","",E195)</f>
        <v>26</v>
      </c>
      <c r="AJ195" s="79" t="str">
        <f>IF(AI195="","",$AJ$2)</f>
        <v>A-</v>
      </c>
      <c r="AK195" s="79" t="s">
        <v>13</v>
      </c>
      <c r="AL195" s="79" t="s">
        <v>62</v>
      </c>
      <c r="AM195" s="79" t="s">
        <v>63</v>
      </c>
      <c r="AN195" s="79" t="str">
        <f>IF(AI195="","",$AN$2)</f>
        <v>C</v>
      </c>
      <c r="AO195" s="79" t="str">
        <f>IF(N195="","",IF(N195&gt;=$AO$1/100,"O","X"))</f>
        <v>X</v>
      </c>
      <c r="AP195" s="79" t="str">
        <f>IF(I195="","",IF(I195&lt;=$AP$1,"O","X"))</f>
        <v>X</v>
      </c>
      <c r="AQ195" s="79" t="str">
        <f>IF(O195="","",IF(O195&lt;=$AQ$1,"O","X"))</f>
        <v>X</v>
      </c>
      <c r="AR195" s="79" t="str">
        <f>IF(M195="","",IF(M195&lt;=$AR$1,"O","X"))</f>
        <v>X</v>
      </c>
      <c r="AS195" s="79" t="s">
        <v>2</v>
      </c>
      <c r="AT195" s="79" t="str">
        <f>IF(OR(F195="",AI195=""),"",IF(AND((F195&lt;=85),(AI195&gt;=15)),"O","X"))</f>
        <v>O</v>
      </c>
      <c r="AU195" s="79" t="str">
        <f>IF(C195="","",IF(C195&gt;=$AU$1,"O","X"))</f>
        <v>O</v>
      </c>
      <c r="AV195" s="79" t="str">
        <f>IF(AO195="","",IF(AND(AO195="O",AP195="O",AR195="O",AT195="O",AU195="O"),"후보","X"))</f>
        <v>X</v>
      </c>
    </row>
    <row r="196" spans="1:48" x14ac:dyDescent="0.3">
      <c r="A196" s="9" t="s">
        <v>1519</v>
      </c>
      <c r="B196" s="10" t="s">
        <v>1697</v>
      </c>
      <c r="C196" s="88">
        <v>568</v>
      </c>
      <c r="D196" s="86">
        <v>106</v>
      </c>
      <c r="E196" s="87">
        <v>32</v>
      </c>
      <c r="F196" s="86">
        <v>85</v>
      </c>
      <c r="G196" s="17">
        <v>26</v>
      </c>
      <c r="H196" s="88">
        <v>248</v>
      </c>
      <c r="I196" s="89">
        <v>140000</v>
      </c>
      <c r="J196" s="89" t="s">
        <v>79</v>
      </c>
      <c r="K196" s="89">
        <v>85000</v>
      </c>
      <c r="L196" s="89" t="s">
        <v>81</v>
      </c>
      <c r="M196" s="90">
        <f>I196-K196</f>
        <v>55000</v>
      </c>
      <c r="N196" s="4">
        <f>IF(ISERROR(K196/I196),"",K196/I196)</f>
        <v>0.6071428571428571</v>
      </c>
      <c r="O196" s="91">
        <f>I196/E196</f>
        <v>4375</v>
      </c>
      <c r="P196" s="91">
        <f>K196/E196</f>
        <v>2656.25</v>
      </c>
      <c r="Q196" s="79">
        <v>3</v>
      </c>
      <c r="R196" s="79">
        <v>2</v>
      </c>
      <c r="S196" s="79" t="s">
        <v>72</v>
      </c>
      <c r="T196" s="5">
        <v>106</v>
      </c>
      <c r="U196" s="9"/>
      <c r="W196" s="86">
        <f t="shared" si="249"/>
        <v>106</v>
      </c>
      <c r="X196" s="87">
        <f t="shared" si="249"/>
        <v>32</v>
      </c>
      <c r="Y196" s="92">
        <f t="shared" si="250"/>
        <v>248</v>
      </c>
      <c r="Z196" s="90">
        <f t="shared" si="250"/>
        <v>140000</v>
      </c>
      <c r="AA196" s="90">
        <f>K196</f>
        <v>85000</v>
      </c>
      <c r="AB196" s="90">
        <f t="shared" si="251"/>
        <v>55000</v>
      </c>
      <c r="AC196" s="4">
        <f t="shared" si="251"/>
        <v>0.6071428571428571</v>
      </c>
      <c r="AD196" s="91">
        <f t="shared" si="251"/>
        <v>4375</v>
      </c>
      <c r="AE196" s="79" t="str">
        <f>S196</f>
        <v>계</v>
      </c>
      <c r="AF196" s="79" t="str">
        <f>Q196&amp;"/"&amp;R196</f>
        <v>3/2</v>
      </c>
      <c r="AH196" s="20" t="str">
        <f t="shared" si="145"/>
        <v>상록임광보성</v>
      </c>
      <c r="AI196" s="87">
        <f t="shared" si="252"/>
        <v>32</v>
      </c>
      <c r="AJ196" s="79" t="str">
        <f>IF(AI196="","",$AJ$2)</f>
        <v>A-</v>
      </c>
      <c r="AK196" s="79" t="s">
        <v>13</v>
      </c>
      <c r="AL196" s="79" t="s">
        <v>62</v>
      </c>
      <c r="AM196" s="79" t="s">
        <v>63</v>
      </c>
      <c r="AN196" s="79" t="str">
        <f>IF(AI196="","",$AN$2)</f>
        <v>C</v>
      </c>
      <c r="AO196" s="79" t="str">
        <f>IF(N196="","",IF(N196&gt;=$AO$1/100,"O","X"))</f>
        <v>X</v>
      </c>
      <c r="AP196" s="79" t="str">
        <f>IF(I196="","",IF(I196&lt;=$AP$1,"O","X"))</f>
        <v>X</v>
      </c>
      <c r="AQ196" s="79" t="str">
        <f>IF(O196="","",IF(O196&lt;=$AQ$1,"O","X"))</f>
        <v>X</v>
      </c>
      <c r="AR196" s="79" t="str">
        <f>IF(M196="","",IF(M196&lt;=$AR$1,"O","X"))</f>
        <v>X</v>
      </c>
      <c r="AS196" s="79" t="s">
        <v>2</v>
      </c>
      <c r="AT196" s="79" t="str">
        <f>IF(OR(F196="",AI196=""),"",IF(AND((F196&lt;=85),(AI196&gt;=15)),"O","X"))</f>
        <v>O</v>
      </c>
      <c r="AU196" s="79" t="str">
        <f>IF(C196="","",IF(C196&gt;=$AU$1,"O","X"))</f>
        <v>O</v>
      </c>
      <c r="AV196" s="79" t="str">
        <f>IF(AO196="","",IF(AND(AO196="O",AP196="O",AR196="O",AT196="O",AU196="O"),"후보","X"))</f>
        <v>X</v>
      </c>
    </row>
    <row r="197" spans="1:48" x14ac:dyDescent="0.3">
      <c r="A197" s="9"/>
      <c r="B197" s="79"/>
      <c r="C197" s="6"/>
      <c r="D197" s="9"/>
      <c r="E197" s="14"/>
      <c r="F197" s="86"/>
      <c r="G197" s="9"/>
      <c r="H197" s="9"/>
      <c r="I197" s="9"/>
      <c r="J197" s="9"/>
      <c r="K197" s="9"/>
      <c r="L197" s="9"/>
      <c r="M197" s="9"/>
      <c r="N197" s="9"/>
      <c r="O197" s="91"/>
      <c r="P197" s="91"/>
      <c r="Q197" s="87"/>
      <c r="R197" s="87"/>
      <c r="S197" s="9"/>
      <c r="T197" s="47"/>
      <c r="U197" s="9"/>
      <c r="W197" s="67" t="str">
        <f>$A$4&amp;" "&amp;A198&amp;"("&amp;B198&amp;","&amp;C198&amp;"^)"</f>
        <v>정자동 분당더샵스타파크('07.02.,378^)</v>
      </c>
      <c r="X197" s="68"/>
      <c r="Y197" s="68"/>
      <c r="Z197" s="68"/>
      <c r="AA197" s="68"/>
      <c r="AB197" s="68"/>
      <c r="AC197" s="68"/>
      <c r="AD197" s="68"/>
      <c r="AE197" s="68"/>
      <c r="AF197" s="69"/>
      <c r="AH197" s="20" t="str">
        <f t="shared" ref="AH197:AH254" si="253">IF(A197="","",A197)</f>
        <v/>
      </c>
      <c r="AI197" s="106" t="str">
        <f t="shared" si="252"/>
        <v/>
      </c>
      <c r="AJ197" s="79"/>
      <c r="AK197" s="79"/>
      <c r="AL197" s="79"/>
      <c r="AM197" s="79"/>
      <c r="AN197" s="79"/>
      <c r="AO197" s="79"/>
      <c r="AP197" s="79"/>
      <c r="AQ197" s="79"/>
      <c r="AR197" s="79"/>
      <c r="AS197" s="79"/>
      <c r="AT197" s="79"/>
      <c r="AU197" s="79"/>
      <c r="AV197" s="79"/>
    </row>
    <row r="198" spans="1:48" x14ac:dyDescent="0.3">
      <c r="A198" s="9" t="s">
        <v>1524</v>
      </c>
      <c r="B198" s="10" t="s">
        <v>1698</v>
      </c>
      <c r="C198" s="88">
        <v>378</v>
      </c>
      <c r="D198" s="86">
        <v>111.2</v>
      </c>
      <c r="E198" s="87">
        <v>34</v>
      </c>
      <c r="F198" s="86">
        <v>84.9</v>
      </c>
      <c r="G198" s="17">
        <v>26</v>
      </c>
      <c r="H198" s="88">
        <v>31</v>
      </c>
      <c r="I198" s="89"/>
      <c r="J198" s="89"/>
      <c r="K198" s="89"/>
      <c r="L198" s="89"/>
      <c r="M198" s="90">
        <f>I198-K198</f>
        <v>0</v>
      </c>
      <c r="N198" s="4" t="str">
        <f>IF(ISERROR(K198/I198),"",K198/I198)</f>
        <v/>
      </c>
      <c r="O198" s="91">
        <f>I198/E198</f>
        <v>0</v>
      </c>
      <c r="P198" s="91">
        <f>K198/E198</f>
        <v>0</v>
      </c>
      <c r="Q198" s="79">
        <v>3</v>
      </c>
      <c r="R198" s="79">
        <v>2</v>
      </c>
      <c r="S198" s="79" t="s">
        <v>61</v>
      </c>
      <c r="T198" s="5" t="s">
        <v>134</v>
      </c>
      <c r="U198" s="9"/>
      <c r="W198" s="86">
        <f t="shared" ref="W198:X202" si="254">D198</f>
        <v>111.2</v>
      </c>
      <c r="X198" s="87">
        <f t="shared" si="254"/>
        <v>34</v>
      </c>
      <c r="Y198" s="92">
        <f t="shared" ref="Y198:Z202" si="255">H198</f>
        <v>31</v>
      </c>
      <c r="Z198" s="90">
        <f t="shared" si="255"/>
        <v>0</v>
      </c>
      <c r="AA198" s="90">
        <f>K198</f>
        <v>0</v>
      </c>
      <c r="AB198" s="90">
        <f t="shared" ref="AB198:AD202" si="256">M198</f>
        <v>0</v>
      </c>
      <c r="AC198" s="4" t="str">
        <f t="shared" si="256"/>
        <v/>
      </c>
      <c r="AD198" s="91">
        <f t="shared" si="256"/>
        <v>0</v>
      </c>
      <c r="AE198" s="79" t="str">
        <f>S198</f>
        <v>복</v>
      </c>
      <c r="AF198" s="79" t="str">
        <f>Q198&amp;"/"&amp;R198</f>
        <v>3/2</v>
      </c>
      <c r="AH198" s="20" t="str">
        <f t="shared" si="253"/>
        <v>분당더샵스타파크</v>
      </c>
      <c r="AI198" s="87">
        <f t="shared" si="252"/>
        <v>34</v>
      </c>
      <c r="AJ198" s="79" t="str">
        <f>IF(AI198="","",$AJ$2)</f>
        <v>A-</v>
      </c>
      <c r="AK198" s="79" t="s">
        <v>13</v>
      </c>
      <c r="AL198" s="79" t="s">
        <v>62</v>
      </c>
      <c r="AM198" s="79" t="s">
        <v>63</v>
      </c>
      <c r="AN198" s="79" t="str">
        <f>IF(AI198="","",$AN$2)</f>
        <v>C</v>
      </c>
      <c r="AO198" s="79" t="str">
        <f>IF(N198="","",IF(N198&gt;=$AO$1/100,"O","X"))</f>
        <v/>
      </c>
      <c r="AP198" s="79" t="str">
        <f>IF(I198="","",IF(I198&lt;=$AP$1,"O","X"))</f>
        <v/>
      </c>
      <c r="AQ198" s="79" t="str">
        <f>IF(O198="","",IF(O198&lt;=$AQ$1,"O","X"))</f>
        <v>O</v>
      </c>
      <c r="AR198" s="79" t="str">
        <f>IF(M198="","",IF(M198&lt;=$AR$1,"O","X"))</f>
        <v>O</v>
      </c>
      <c r="AS198" s="79" t="s">
        <v>2</v>
      </c>
      <c r="AT198" s="79" t="str">
        <f>IF(OR(F198="",AI198=""),"",IF(AND((F198&lt;=85),(AI198&gt;=15)),"O","X"))</f>
        <v>O</v>
      </c>
      <c r="AU198" s="79" t="str">
        <f>IF(C198="","",IF(C198&gt;=$AU$1,"O","X"))</f>
        <v>O</v>
      </c>
      <c r="AV198" s="79" t="str">
        <f>IF(AO198="","",IF(AND(AO198="O",AP198="O",AR198="O",AT198="O",AU198="O"),"후보","X"))</f>
        <v/>
      </c>
    </row>
    <row r="199" spans="1:48" x14ac:dyDescent="0.3">
      <c r="A199" s="9" t="s">
        <v>1524</v>
      </c>
      <c r="B199" s="10" t="s">
        <v>1698</v>
      </c>
      <c r="C199" s="88">
        <v>378</v>
      </c>
      <c r="D199" s="86">
        <v>111.7</v>
      </c>
      <c r="E199" s="87">
        <v>34</v>
      </c>
      <c r="F199" s="86">
        <v>84.9</v>
      </c>
      <c r="G199" s="17">
        <v>26</v>
      </c>
      <c r="H199" s="88">
        <v>31</v>
      </c>
      <c r="I199" s="89"/>
      <c r="J199" s="89"/>
      <c r="K199" s="89"/>
      <c r="L199" s="89"/>
      <c r="M199" s="90">
        <f>I199-K199</f>
        <v>0</v>
      </c>
      <c r="N199" s="4" t="str">
        <f>IF(ISERROR(K199/I199),"",K199/I199)</f>
        <v/>
      </c>
      <c r="O199" s="91">
        <f>I199/E199</f>
        <v>0</v>
      </c>
      <c r="P199" s="91">
        <f>K199/E199</f>
        <v>0</v>
      </c>
      <c r="Q199" s="79">
        <v>3</v>
      </c>
      <c r="R199" s="79">
        <v>2</v>
      </c>
      <c r="S199" s="79" t="s">
        <v>61</v>
      </c>
      <c r="T199" s="5" t="s">
        <v>152</v>
      </c>
      <c r="U199" s="9"/>
      <c r="W199" s="86">
        <f t="shared" si="254"/>
        <v>111.7</v>
      </c>
      <c r="X199" s="87">
        <f t="shared" si="254"/>
        <v>34</v>
      </c>
      <c r="Y199" s="92">
        <f t="shared" si="255"/>
        <v>31</v>
      </c>
      <c r="Z199" s="90">
        <f t="shared" si="255"/>
        <v>0</v>
      </c>
      <c r="AA199" s="90">
        <f>K199</f>
        <v>0</v>
      </c>
      <c r="AB199" s="90">
        <f t="shared" si="256"/>
        <v>0</v>
      </c>
      <c r="AC199" s="4" t="str">
        <f t="shared" si="256"/>
        <v/>
      </c>
      <c r="AD199" s="91">
        <f t="shared" si="256"/>
        <v>0</v>
      </c>
      <c r="AE199" s="79" t="str">
        <f>S199</f>
        <v>복</v>
      </c>
      <c r="AF199" s="79" t="str">
        <f>Q199&amp;"/"&amp;R199</f>
        <v>3/2</v>
      </c>
      <c r="AH199" s="20" t="str">
        <f t="shared" si="253"/>
        <v>분당더샵스타파크</v>
      </c>
      <c r="AI199" s="87">
        <f t="shared" si="252"/>
        <v>34</v>
      </c>
      <c r="AJ199" s="79" t="str">
        <f>IF(AI199="","",$AJ$2)</f>
        <v>A-</v>
      </c>
      <c r="AK199" s="79" t="s">
        <v>13</v>
      </c>
      <c r="AL199" s="79" t="s">
        <v>62</v>
      </c>
      <c r="AM199" s="79" t="s">
        <v>63</v>
      </c>
      <c r="AN199" s="79" t="str">
        <f>IF(AI199="","",$AN$2)</f>
        <v>C</v>
      </c>
      <c r="AO199" s="79" t="str">
        <f>IF(N199="","",IF(N199&gt;=$AO$1/100,"O","X"))</f>
        <v/>
      </c>
      <c r="AP199" s="79" t="str">
        <f>IF(I199="","",IF(I199&lt;=$AP$1,"O","X"))</f>
        <v/>
      </c>
      <c r="AQ199" s="79" t="str">
        <f>IF(O199="","",IF(O199&lt;=$AQ$1,"O","X"))</f>
        <v>O</v>
      </c>
      <c r="AR199" s="79" t="str">
        <f>IF(M199="","",IF(M199&lt;=$AR$1,"O","X"))</f>
        <v>O</v>
      </c>
      <c r="AS199" s="79" t="s">
        <v>2</v>
      </c>
      <c r="AT199" s="79" t="str">
        <f>IF(OR(F199="",AI199=""),"",IF(AND((F199&lt;=85),(AI199&gt;=15)),"O","X"))</f>
        <v>O</v>
      </c>
      <c r="AU199" s="79" t="str">
        <f>IF(C199="","",IF(C199&gt;=$AU$1,"O","X"))</f>
        <v>O</v>
      </c>
      <c r="AV199" s="79" t="str">
        <f>IF(AO199="","",IF(AND(AO199="O",AP199="O",AR199="O",AT199="O",AU199="O"),"후보","X"))</f>
        <v/>
      </c>
    </row>
    <row r="200" spans="1:48" x14ac:dyDescent="0.3">
      <c r="A200" s="9" t="s">
        <v>1524</v>
      </c>
      <c r="B200" s="10" t="s">
        <v>1698</v>
      </c>
      <c r="C200" s="88">
        <v>378</v>
      </c>
      <c r="D200" s="86">
        <v>152.9</v>
      </c>
      <c r="E200" s="87">
        <v>46</v>
      </c>
      <c r="F200" s="86">
        <v>116.8</v>
      </c>
      <c r="G200" s="17">
        <v>35</v>
      </c>
      <c r="H200" s="88">
        <v>190</v>
      </c>
      <c r="I200" s="89"/>
      <c r="J200" s="89"/>
      <c r="K200" s="89"/>
      <c r="L200" s="89"/>
      <c r="M200" s="90">
        <f>I200-K200</f>
        <v>0</v>
      </c>
      <c r="N200" s="4" t="str">
        <f>IF(ISERROR(K200/I200),"",K200/I200)</f>
        <v/>
      </c>
      <c r="O200" s="91">
        <f>I200/E200</f>
        <v>0</v>
      </c>
      <c r="P200" s="91">
        <f>K200/E200</f>
        <v>0</v>
      </c>
      <c r="Q200" s="79">
        <v>4</v>
      </c>
      <c r="R200" s="79">
        <v>2</v>
      </c>
      <c r="S200" s="79" t="s">
        <v>61</v>
      </c>
      <c r="T200" s="5" t="s">
        <v>375</v>
      </c>
      <c r="U200" s="9"/>
      <c r="W200" s="86">
        <f t="shared" si="254"/>
        <v>152.9</v>
      </c>
      <c r="X200" s="87">
        <f t="shared" si="254"/>
        <v>46</v>
      </c>
      <c r="Y200" s="92">
        <f t="shared" si="255"/>
        <v>190</v>
      </c>
      <c r="Z200" s="90">
        <f t="shared" si="255"/>
        <v>0</v>
      </c>
      <c r="AA200" s="90">
        <f>K200</f>
        <v>0</v>
      </c>
      <c r="AB200" s="90">
        <f t="shared" si="256"/>
        <v>0</v>
      </c>
      <c r="AC200" s="4" t="str">
        <f t="shared" si="256"/>
        <v/>
      </c>
      <c r="AD200" s="91">
        <f t="shared" si="256"/>
        <v>0</v>
      </c>
      <c r="AE200" s="79" t="str">
        <f>S200</f>
        <v>복</v>
      </c>
      <c r="AF200" s="79" t="str">
        <f>Q200&amp;"/"&amp;R200</f>
        <v>4/2</v>
      </c>
      <c r="AH200" s="20" t="str">
        <f t="shared" si="253"/>
        <v>분당더샵스타파크</v>
      </c>
      <c r="AI200" s="87">
        <f t="shared" si="252"/>
        <v>46</v>
      </c>
      <c r="AJ200" s="79" t="str">
        <f>IF(AI200="","",$AJ$2)</f>
        <v>A-</v>
      </c>
      <c r="AK200" s="79" t="s">
        <v>13</v>
      </c>
      <c r="AL200" s="79" t="s">
        <v>62</v>
      </c>
      <c r="AM200" s="79" t="s">
        <v>63</v>
      </c>
      <c r="AN200" s="79" t="str">
        <f>IF(AI200="","",$AN$2)</f>
        <v>C</v>
      </c>
      <c r="AO200" s="79" t="str">
        <f>IF(N200="","",IF(N200&gt;=$AO$1/100,"O","X"))</f>
        <v/>
      </c>
      <c r="AP200" s="79" t="str">
        <f>IF(I200="","",IF(I200&lt;=$AP$1,"O","X"))</f>
        <v/>
      </c>
      <c r="AQ200" s="79" t="str">
        <f>IF(O200="","",IF(O200&lt;=$AQ$1,"O","X"))</f>
        <v>O</v>
      </c>
      <c r="AR200" s="79" t="str">
        <f>IF(M200="","",IF(M200&lt;=$AR$1,"O","X"))</f>
        <v>O</v>
      </c>
      <c r="AS200" s="79" t="s">
        <v>2</v>
      </c>
      <c r="AT200" s="79" t="str">
        <f>IF(OR(F200="",AI200=""),"",IF(AND((F200&lt;=85),(AI200&gt;=15)),"O","X"))</f>
        <v>X</v>
      </c>
      <c r="AU200" s="79" t="str">
        <f>IF(C200="","",IF(C200&gt;=$AU$1,"O","X"))</f>
        <v>O</v>
      </c>
      <c r="AV200" s="79" t="str">
        <f>IF(AO200="","",IF(AND(AO200="O",AP200="O",AR200="O",AT200="O",AU200="O"),"후보","X"))</f>
        <v/>
      </c>
    </row>
    <row r="201" spans="1:48" x14ac:dyDescent="0.3">
      <c r="A201" s="9" t="s">
        <v>1524</v>
      </c>
      <c r="B201" s="10" t="s">
        <v>1698</v>
      </c>
      <c r="C201" s="88">
        <v>378</v>
      </c>
      <c r="D201" s="86">
        <v>152.69999999999999</v>
      </c>
      <c r="E201" s="87">
        <v>46</v>
      </c>
      <c r="F201" s="86">
        <v>116.5</v>
      </c>
      <c r="G201" s="17">
        <v>35</v>
      </c>
      <c r="H201" s="88">
        <v>31</v>
      </c>
      <c r="I201" s="89"/>
      <c r="J201" s="89"/>
      <c r="K201" s="89"/>
      <c r="L201" s="89"/>
      <c r="M201" s="90">
        <f>I201-K201</f>
        <v>0</v>
      </c>
      <c r="N201" s="4" t="str">
        <f>IF(ISERROR(K201/I201),"",K201/I201)</f>
        <v/>
      </c>
      <c r="O201" s="91">
        <f>I201/E201</f>
        <v>0</v>
      </c>
      <c r="P201" s="91">
        <f>K201/E201</f>
        <v>0</v>
      </c>
      <c r="Q201" s="79">
        <v>4</v>
      </c>
      <c r="R201" s="79">
        <v>2</v>
      </c>
      <c r="S201" s="79" t="s">
        <v>61</v>
      </c>
      <c r="T201" s="5" t="s">
        <v>168</v>
      </c>
      <c r="U201" s="9"/>
      <c r="W201" s="86">
        <f t="shared" si="254"/>
        <v>152.69999999999999</v>
      </c>
      <c r="X201" s="87">
        <f t="shared" si="254"/>
        <v>46</v>
      </c>
      <c r="Y201" s="92">
        <f t="shared" si="255"/>
        <v>31</v>
      </c>
      <c r="Z201" s="90">
        <f t="shared" si="255"/>
        <v>0</v>
      </c>
      <c r="AA201" s="90">
        <f>K201</f>
        <v>0</v>
      </c>
      <c r="AB201" s="90">
        <f t="shared" si="256"/>
        <v>0</v>
      </c>
      <c r="AC201" s="4" t="str">
        <f t="shared" si="256"/>
        <v/>
      </c>
      <c r="AD201" s="91">
        <f t="shared" si="256"/>
        <v>0</v>
      </c>
      <c r="AE201" s="79" t="str">
        <f>S201</f>
        <v>복</v>
      </c>
      <c r="AF201" s="79" t="str">
        <f>Q201&amp;"/"&amp;R201</f>
        <v>4/2</v>
      </c>
      <c r="AH201" s="20" t="str">
        <f t="shared" si="253"/>
        <v>분당더샵스타파크</v>
      </c>
      <c r="AI201" s="87">
        <f t="shared" si="252"/>
        <v>46</v>
      </c>
      <c r="AJ201" s="79" t="str">
        <f>IF(AI201="","",$AJ$2)</f>
        <v>A-</v>
      </c>
      <c r="AK201" s="79" t="s">
        <v>13</v>
      </c>
      <c r="AL201" s="79" t="s">
        <v>62</v>
      </c>
      <c r="AM201" s="79" t="s">
        <v>63</v>
      </c>
      <c r="AN201" s="79" t="str">
        <f>IF(AI201="","",$AN$2)</f>
        <v>C</v>
      </c>
      <c r="AO201" s="79" t="str">
        <f>IF(N201="","",IF(N201&gt;=$AO$1/100,"O","X"))</f>
        <v/>
      </c>
      <c r="AP201" s="79" t="str">
        <f>IF(I201="","",IF(I201&lt;=$AP$1,"O","X"))</f>
        <v/>
      </c>
      <c r="AQ201" s="79" t="str">
        <f>IF(O201="","",IF(O201&lt;=$AQ$1,"O","X"))</f>
        <v>O</v>
      </c>
      <c r="AR201" s="79" t="str">
        <f>IF(M201="","",IF(M201&lt;=$AR$1,"O","X"))</f>
        <v>O</v>
      </c>
      <c r="AS201" s="79" t="s">
        <v>2</v>
      </c>
      <c r="AT201" s="79" t="str">
        <f>IF(OR(F201="",AI201=""),"",IF(AND((F201&lt;=85),(AI201&gt;=15)),"O","X"))</f>
        <v>X</v>
      </c>
      <c r="AU201" s="79" t="str">
        <f>IF(C201="","",IF(C201&gt;=$AU$1,"O","X"))</f>
        <v>O</v>
      </c>
      <c r="AV201" s="79" t="str">
        <f>IF(AO201="","",IF(AND(AO201="O",AP201="O",AR201="O",AT201="O",AU201="O"),"후보","X"))</f>
        <v/>
      </c>
    </row>
    <row r="202" spans="1:48" x14ac:dyDescent="0.3">
      <c r="A202" s="9" t="s">
        <v>1524</v>
      </c>
      <c r="B202" s="10" t="s">
        <v>1698</v>
      </c>
      <c r="C202" s="88">
        <v>378</v>
      </c>
      <c r="D202" s="86">
        <v>153.9</v>
      </c>
      <c r="E202" s="87">
        <v>47</v>
      </c>
      <c r="F202" s="86">
        <v>117.2</v>
      </c>
      <c r="G202" s="17">
        <v>35</v>
      </c>
      <c r="H202" s="88">
        <v>95</v>
      </c>
      <c r="I202" s="89"/>
      <c r="J202" s="89"/>
      <c r="K202" s="89"/>
      <c r="L202" s="89"/>
      <c r="M202" s="90">
        <f>I202-K202</f>
        <v>0</v>
      </c>
      <c r="N202" s="4" t="str">
        <f>IF(ISERROR(K202/I202),"",K202/I202)</f>
        <v/>
      </c>
      <c r="O202" s="91">
        <f>I202/E202</f>
        <v>0</v>
      </c>
      <c r="P202" s="91">
        <f>K202/E202</f>
        <v>0</v>
      </c>
      <c r="Q202" s="79">
        <v>4</v>
      </c>
      <c r="R202" s="79">
        <v>2</v>
      </c>
      <c r="S202" s="79" t="s">
        <v>61</v>
      </c>
      <c r="T202" s="5" t="s">
        <v>376</v>
      </c>
      <c r="U202" s="9"/>
      <c r="W202" s="86">
        <f t="shared" si="254"/>
        <v>153.9</v>
      </c>
      <c r="X202" s="87">
        <f t="shared" si="254"/>
        <v>47</v>
      </c>
      <c r="Y202" s="92">
        <f t="shared" si="255"/>
        <v>95</v>
      </c>
      <c r="Z202" s="90">
        <f t="shared" si="255"/>
        <v>0</v>
      </c>
      <c r="AA202" s="90">
        <f>K202</f>
        <v>0</v>
      </c>
      <c r="AB202" s="90">
        <f t="shared" si="256"/>
        <v>0</v>
      </c>
      <c r="AC202" s="4" t="str">
        <f t="shared" si="256"/>
        <v/>
      </c>
      <c r="AD202" s="91">
        <f t="shared" si="256"/>
        <v>0</v>
      </c>
      <c r="AE202" s="79" t="str">
        <f>S202</f>
        <v>복</v>
      </c>
      <c r="AF202" s="79" t="str">
        <f>Q202&amp;"/"&amp;R202</f>
        <v>4/2</v>
      </c>
      <c r="AH202" s="20" t="str">
        <f t="shared" si="253"/>
        <v>분당더샵스타파크</v>
      </c>
      <c r="AI202" s="87">
        <f t="shared" si="252"/>
        <v>47</v>
      </c>
      <c r="AJ202" s="79" t="str">
        <f>IF(AI202="","",$AJ$2)</f>
        <v>A-</v>
      </c>
      <c r="AK202" s="79" t="s">
        <v>13</v>
      </c>
      <c r="AL202" s="79" t="s">
        <v>62</v>
      </c>
      <c r="AM202" s="79" t="s">
        <v>63</v>
      </c>
      <c r="AN202" s="79" t="str">
        <f>IF(AI202="","",$AN$2)</f>
        <v>C</v>
      </c>
      <c r="AO202" s="79" t="str">
        <f>IF(N202="","",IF(N202&gt;=$AO$1/100,"O","X"))</f>
        <v/>
      </c>
      <c r="AP202" s="79" t="str">
        <f>IF(I202="","",IF(I202&lt;=$AP$1,"O","X"))</f>
        <v/>
      </c>
      <c r="AQ202" s="79" t="str">
        <f>IF(O202="","",IF(O202&lt;=$AQ$1,"O","X"))</f>
        <v>O</v>
      </c>
      <c r="AR202" s="79" t="str">
        <f>IF(M202="","",IF(M202&lt;=$AR$1,"O","X"))</f>
        <v>O</v>
      </c>
      <c r="AS202" s="79" t="s">
        <v>2</v>
      </c>
      <c r="AT202" s="79" t="str">
        <f>IF(OR(F202="",AI202=""),"",IF(AND((F202&lt;=85),(AI202&gt;=15)),"O","X"))</f>
        <v>X</v>
      </c>
      <c r="AU202" s="79" t="str">
        <f>IF(C202="","",IF(C202&gt;=$AU$1,"O","X"))</f>
        <v>O</v>
      </c>
      <c r="AV202" s="79" t="str">
        <f>IF(AO202="","",IF(AND(AO202="O",AP202="O",AR202="O",AT202="O",AU202="O"),"후보","X"))</f>
        <v/>
      </c>
    </row>
    <row r="203" spans="1:48" x14ac:dyDescent="0.3">
      <c r="A203" s="9"/>
      <c r="B203" s="79"/>
      <c r="C203" s="6"/>
      <c r="D203" s="9"/>
      <c r="E203" s="14"/>
      <c r="F203" s="86"/>
      <c r="G203" s="9"/>
      <c r="H203" s="9"/>
      <c r="I203" s="9"/>
      <c r="J203" s="9"/>
      <c r="K203" s="9"/>
      <c r="L203" s="9"/>
      <c r="M203" s="9"/>
      <c r="N203" s="9"/>
      <c r="O203" s="91"/>
      <c r="P203" s="91"/>
      <c r="Q203" s="87"/>
      <c r="R203" s="87"/>
      <c r="S203" s="9"/>
      <c r="T203" s="47"/>
      <c r="U203" s="9"/>
      <c r="W203" s="67" t="str">
        <f>$A$4&amp;" "&amp;A204&amp;"("&amp;B204&amp;","&amp;C204&amp;"^)"</f>
        <v>정자동 정든동아2단지('95.05.,706^)</v>
      </c>
      <c r="X203" s="68"/>
      <c r="Y203" s="68"/>
      <c r="Z203" s="68"/>
      <c r="AA203" s="68"/>
      <c r="AB203" s="68"/>
      <c r="AC203" s="68"/>
      <c r="AD203" s="68"/>
      <c r="AE203" s="68"/>
      <c r="AF203" s="69"/>
      <c r="AH203" s="20" t="str">
        <f t="shared" si="253"/>
        <v/>
      </c>
      <c r="AI203" s="106" t="str">
        <f t="shared" si="252"/>
        <v/>
      </c>
      <c r="AJ203" s="79"/>
      <c r="AK203" s="79"/>
      <c r="AL203" s="79"/>
      <c r="AM203" s="79"/>
      <c r="AN203" s="79"/>
      <c r="AO203" s="79"/>
      <c r="AP203" s="79"/>
      <c r="AQ203" s="79"/>
      <c r="AR203" s="79"/>
      <c r="AS203" s="79"/>
      <c r="AT203" s="79"/>
      <c r="AU203" s="79"/>
      <c r="AV203" s="79"/>
    </row>
    <row r="204" spans="1:48" x14ac:dyDescent="0.3">
      <c r="A204" s="9" t="s">
        <v>1529</v>
      </c>
      <c r="B204" s="10" t="s">
        <v>1697</v>
      </c>
      <c r="C204" s="88">
        <v>706</v>
      </c>
      <c r="D204" s="86">
        <v>64.7</v>
      </c>
      <c r="E204" s="87">
        <v>20</v>
      </c>
      <c r="F204" s="86">
        <v>48.8</v>
      </c>
      <c r="G204" s="17">
        <v>15</v>
      </c>
      <c r="H204" s="88">
        <v>354</v>
      </c>
      <c r="I204" s="89">
        <v>79000</v>
      </c>
      <c r="J204" s="89" t="s">
        <v>71</v>
      </c>
      <c r="K204" s="89">
        <v>41000</v>
      </c>
      <c r="L204" s="89" t="s">
        <v>82</v>
      </c>
      <c r="M204" s="90">
        <f>I204-K204</f>
        <v>38000</v>
      </c>
      <c r="N204" s="4">
        <f>IF(ISERROR(K204/I204),"",K204/I204)</f>
        <v>0.51898734177215189</v>
      </c>
      <c r="O204" s="91">
        <f>I204/E204</f>
        <v>3950</v>
      </c>
      <c r="P204" s="91">
        <f>K204/E204</f>
        <v>2050</v>
      </c>
      <c r="Q204" s="79">
        <v>2</v>
      </c>
      <c r="R204" s="79">
        <v>1</v>
      </c>
      <c r="S204" s="79" t="s">
        <v>61</v>
      </c>
      <c r="T204" s="5">
        <v>64</v>
      </c>
      <c r="U204" s="9"/>
      <c r="W204" s="86">
        <f t="shared" ref="W204:X206" si="257">D204</f>
        <v>64.7</v>
      </c>
      <c r="X204" s="87">
        <f t="shared" si="257"/>
        <v>20</v>
      </c>
      <c r="Y204" s="92">
        <f t="shared" ref="Y204:Z206" si="258">H204</f>
        <v>354</v>
      </c>
      <c r="Z204" s="90">
        <f t="shared" si="258"/>
        <v>79000</v>
      </c>
      <c r="AA204" s="90">
        <f>K204</f>
        <v>41000</v>
      </c>
      <c r="AB204" s="90">
        <f t="shared" ref="AB204:AD206" si="259">M204</f>
        <v>38000</v>
      </c>
      <c r="AC204" s="4">
        <f t="shared" si="259"/>
        <v>0.51898734177215189</v>
      </c>
      <c r="AD204" s="91">
        <f t="shared" si="259"/>
        <v>3950</v>
      </c>
      <c r="AE204" s="79" t="str">
        <f>S204</f>
        <v>복</v>
      </c>
      <c r="AF204" s="79" t="str">
        <f>Q204&amp;"/"&amp;R204</f>
        <v>2/1</v>
      </c>
      <c r="AH204" s="20" t="str">
        <f t="shared" si="253"/>
        <v>정든동아2단지</v>
      </c>
      <c r="AI204" s="87">
        <f t="shared" si="252"/>
        <v>20</v>
      </c>
      <c r="AJ204" s="79" t="str">
        <f>IF(AI204="","",$AJ$2)</f>
        <v>A-</v>
      </c>
      <c r="AK204" s="79" t="s">
        <v>13</v>
      </c>
      <c r="AL204" s="79" t="s">
        <v>62</v>
      </c>
      <c r="AM204" s="79" t="s">
        <v>63</v>
      </c>
      <c r="AN204" s="79" t="str">
        <f>IF(AI204="","",$AN$2)</f>
        <v>C</v>
      </c>
      <c r="AO204" s="79" t="str">
        <f>IF(N204="","",IF(N204&gt;=$AO$1/100,"O","X"))</f>
        <v>X</v>
      </c>
      <c r="AP204" s="79" t="str">
        <f>IF(I204="","",IF(I204&lt;=$AP$1,"O","X"))</f>
        <v>X</v>
      </c>
      <c r="AQ204" s="79" t="str">
        <f>IF(O204="","",IF(O204&lt;=$AQ$1,"O","X"))</f>
        <v>X</v>
      </c>
      <c r="AR204" s="79" t="str">
        <f>IF(M204="","",IF(M204&lt;=$AR$1,"O","X"))</f>
        <v>X</v>
      </c>
      <c r="AS204" s="79" t="s">
        <v>2</v>
      </c>
      <c r="AT204" s="79" t="str">
        <f>IF(OR(F204="",AI204=""),"",IF(AND((F204&lt;=85),(AI204&gt;=15)),"O","X"))</f>
        <v>O</v>
      </c>
      <c r="AU204" s="79" t="str">
        <f>IF(C204="","",IF(C204&gt;=$AU$1,"O","X"))</f>
        <v>O</v>
      </c>
      <c r="AV204" s="79" t="str">
        <f>IF(AO204="","",IF(AND(AO204="O",AP204="O",AR204="O",AT204="O",AU204="O"),"후보","X"))</f>
        <v>X</v>
      </c>
    </row>
    <row r="205" spans="1:48" x14ac:dyDescent="0.3">
      <c r="A205" s="9" t="s">
        <v>1529</v>
      </c>
      <c r="B205" s="10" t="s">
        <v>1697</v>
      </c>
      <c r="C205" s="88">
        <v>706</v>
      </c>
      <c r="D205" s="86">
        <v>88.3</v>
      </c>
      <c r="E205" s="87">
        <v>27</v>
      </c>
      <c r="F205" s="86">
        <v>69.099999999999994</v>
      </c>
      <c r="G205" s="17">
        <v>21</v>
      </c>
      <c r="H205" s="88">
        <v>104</v>
      </c>
      <c r="I205" s="89"/>
      <c r="J205" s="89"/>
      <c r="K205" s="89"/>
      <c r="L205" s="89"/>
      <c r="M205" s="90">
        <f>I205-K205</f>
        <v>0</v>
      </c>
      <c r="N205" s="4" t="str">
        <f>IF(ISERROR(K205/I205),"",K205/I205)</f>
        <v/>
      </c>
      <c r="O205" s="91">
        <f>I205/E205</f>
        <v>0</v>
      </c>
      <c r="P205" s="91">
        <f>K205/E205</f>
        <v>0</v>
      </c>
      <c r="Q205" s="79">
        <v>3</v>
      </c>
      <c r="R205" s="79">
        <v>1</v>
      </c>
      <c r="S205" s="79" t="s">
        <v>72</v>
      </c>
      <c r="T205" s="5">
        <v>88</v>
      </c>
      <c r="U205" s="9"/>
      <c r="W205" s="86">
        <f t="shared" si="257"/>
        <v>88.3</v>
      </c>
      <c r="X205" s="87">
        <f t="shared" si="257"/>
        <v>27</v>
      </c>
      <c r="Y205" s="92">
        <f t="shared" si="258"/>
        <v>104</v>
      </c>
      <c r="Z205" s="90">
        <f t="shared" si="258"/>
        <v>0</v>
      </c>
      <c r="AA205" s="90">
        <f>K205</f>
        <v>0</v>
      </c>
      <c r="AB205" s="90">
        <f t="shared" si="259"/>
        <v>0</v>
      </c>
      <c r="AC205" s="4" t="str">
        <f t="shared" si="259"/>
        <v/>
      </c>
      <c r="AD205" s="91">
        <f t="shared" si="259"/>
        <v>0</v>
      </c>
      <c r="AE205" s="79" t="str">
        <f>S205</f>
        <v>계</v>
      </c>
      <c r="AF205" s="79" t="str">
        <f>Q205&amp;"/"&amp;R205</f>
        <v>3/1</v>
      </c>
      <c r="AH205" s="20" t="str">
        <f t="shared" si="253"/>
        <v>정든동아2단지</v>
      </c>
      <c r="AI205" s="87">
        <f t="shared" si="252"/>
        <v>27</v>
      </c>
      <c r="AJ205" s="79" t="str">
        <f>IF(AI205="","",$AJ$2)</f>
        <v>A-</v>
      </c>
      <c r="AK205" s="79" t="s">
        <v>13</v>
      </c>
      <c r="AL205" s="79" t="s">
        <v>62</v>
      </c>
      <c r="AM205" s="79" t="s">
        <v>63</v>
      </c>
      <c r="AN205" s="79" t="str">
        <f>IF(AI205="","",$AN$2)</f>
        <v>C</v>
      </c>
      <c r="AO205" s="79" t="str">
        <f>IF(N205="","",IF(N205&gt;=$AO$1/100,"O","X"))</f>
        <v/>
      </c>
      <c r="AP205" s="79" t="str">
        <f>IF(I205="","",IF(I205&lt;=$AP$1,"O","X"))</f>
        <v/>
      </c>
      <c r="AQ205" s="79" t="str">
        <f>IF(O205="","",IF(O205&lt;=$AQ$1,"O","X"))</f>
        <v>O</v>
      </c>
      <c r="AR205" s="79" t="str">
        <f>IF(M205="","",IF(M205&lt;=$AR$1,"O","X"))</f>
        <v>O</v>
      </c>
      <c r="AS205" s="79" t="s">
        <v>2</v>
      </c>
      <c r="AT205" s="79" t="str">
        <f>IF(OR(F205="",AI205=""),"",IF(AND((F205&lt;=85),(AI205&gt;=15)),"O","X"))</f>
        <v>O</v>
      </c>
      <c r="AU205" s="79" t="str">
        <f>IF(C205="","",IF(C205&gt;=$AU$1,"O","X"))</f>
        <v>O</v>
      </c>
      <c r="AV205" s="79" t="str">
        <f>IF(AO205="","",IF(AND(AO205="O",AP205="O",AR205="O",AT205="O",AU205="O"),"후보","X"))</f>
        <v/>
      </c>
    </row>
    <row r="206" spans="1:48" x14ac:dyDescent="0.3">
      <c r="A206" s="9" t="s">
        <v>1529</v>
      </c>
      <c r="B206" s="10" t="s">
        <v>1697</v>
      </c>
      <c r="C206" s="88">
        <v>706</v>
      </c>
      <c r="D206" s="86">
        <v>104.2</v>
      </c>
      <c r="E206" s="87">
        <v>32</v>
      </c>
      <c r="F206" s="86">
        <v>85</v>
      </c>
      <c r="G206" s="17">
        <v>26</v>
      </c>
      <c r="H206" s="88">
        <v>248</v>
      </c>
      <c r="I206" s="89">
        <v>125000</v>
      </c>
      <c r="J206" s="89" t="s">
        <v>83</v>
      </c>
      <c r="K206" s="89">
        <v>75000</v>
      </c>
      <c r="L206" s="89" t="s">
        <v>79</v>
      </c>
      <c r="M206" s="90">
        <f>I206-K206</f>
        <v>50000</v>
      </c>
      <c r="N206" s="4">
        <f>IF(ISERROR(K206/I206),"",K206/I206)</f>
        <v>0.6</v>
      </c>
      <c r="O206" s="91">
        <f>I206/E206</f>
        <v>3906.25</v>
      </c>
      <c r="P206" s="91">
        <f>K206/E206</f>
        <v>2343.75</v>
      </c>
      <c r="Q206" s="79">
        <v>3</v>
      </c>
      <c r="R206" s="79">
        <v>2</v>
      </c>
      <c r="S206" s="79" t="s">
        <v>72</v>
      </c>
      <c r="T206" s="5">
        <v>104</v>
      </c>
      <c r="U206" s="9"/>
      <c r="W206" s="86">
        <f t="shared" si="257"/>
        <v>104.2</v>
      </c>
      <c r="X206" s="87">
        <f t="shared" si="257"/>
        <v>32</v>
      </c>
      <c r="Y206" s="92">
        <f t="shared" si="258"/>
        <v>248</v>
      </c>
      <c r="Z206" s="90">
        <f t="shared" si="258"/>
        <v>125000</v>
      </c>
      <c r="AA206" s="90">
        <f>K206</f>
        <v>75000</v>
      </c>
      <c r="AB206" s="90">
        <f t="shared" si="259"/>
        <v>50000</v>
      </c>
      <c r="AC206" s="4">
        <f t="shared" si="259"/>
        <v>0.6</v>
      </c>
      <c r="AD206" s="91">
        <f t="shared" si="259"/>
        <v>3906.25</v>
      </c>
      <c r="AE206" s="79" t="str">
        <f>S206</f>
        <v>계</v>
      </c>
      <c r="AF206" s="79" t="str">
        <f>Q206&amp;"/"&amp;R206</f>
        <v>3/2</v>
      </c>
      <c r="AH206" s="20" t="str">
        <f t="shared" si="253"/>
        <v>정든동아2단지</v>
      </c>
      <c r="AI206" s="87">
        <f t="shared" si="252"/>
        <v>32</v>
      </c>
      <c r="AJ206" s="79" t="str">
        <f>IF(AI206="","",$AJ$2)</f>
        <v>A-</v>
      </c>
      <c r="AK206" s="79" t="s">
        <v>13</v>
      </c>
      <c r="AL206" s="79" t="s">
        <v>62</v>
      </c>
      <c r="AM206" s="79" t="s">
        <v>63</v>
      </c>
      <c r="AN206" s="79" t="str">
        <f>IF(AI206="","",$AN$2)</f>
        <v>C</v>
      </c>
      <c r="AO206" s="79" t="str">
        <f>IF(N206="","",IF(N206&gt;=$AO$1/100,"O","X"))</f>
        <v>X</v>
      </c>
      <c r="AP206" s="79" t="str">
        <f>IF(I206="","",IF(I206&lt;=$AP$1,"O","X"))</f>
        <v>X</v>
      </c>
      <c r="AQ206" s="79" t="str">
        <f>IF(O206="","",IF(O206&lt;=$AQ$1,"O","X"))</f>
        <v>X</v>
      </c>
      <c r="AR206" s="79" t="str">
        <f>IF(M206="","",IF(M206&lt;=$AR$1,"O","X"))</f>
        <v>X</v>
      </c>
      <c r="AS206" s="79" t="s">
        <v>2</v>
      </c>
      <c r="AT206" s="79" t="str">
        <f>IF(OR(F206="",AI206=""),"",IF(AND((F206&lt;=85),(AI206&gt;=15)),"O","X"))</f>
        <v>O</v>
      </c>
      <c r="AU206" s="79" t="str">
        <f>IF(C206="","",IF(C206&gt;=$AU$1,"O","X"))</f>
        <v>O</v>
      </c>
      <c r="AV206" s="79" t="str">
        <f>IF(AO206="","",IF(AND(AO206="O",AP206="O",AR206="O",AT206="O",AU206="O"),"후보","X"))</f>
        <v>X</v>
      </c>
    </row>
    <row r="207" spans="1:48" x14ac:dyDescent="0.3">
      <c r="A207" s="9"/>
      <c r="B207" s="79"/>
      <c r="C207" s="6"/>
      <c r="D207" s="9"/>
      <c r="E207" s="14"/>
      <c r="F207" s="86"/>
      <c r="G207" s="9"/>
      <c r="H207" s="9"/>
      <c r="I207" s="9"/>
      <c r="J207" s="9"/>
      <c r="K207" s="9"/>
      <c r="L207" s="9"/>
      <c r="M207" s="9"/>
      <c r="N207" s="9"/>
      <c r="O207" s="91"/>
      <c r="P207" s="91"/>
      <c r="Q207" s="87"/>
      <c r="R207" s="87"/>
      <c r="S207" s="9"/>
      <c r="T207" s="47"/>
      <c r="U207" s="9"/>
      <c r="W207" s="67" t="str">
        <f>$A$4&amp;" "&amp;A208&amp;"("&amp;B208&amp;","&amp;C208&amp;"^)"</f>
        <v>정자동 한솔2단지LG('95.06.,598^)</v>
      </c>
      <c r="X207" s="68"/>
      <c r="Y207" s="68"/>
      <c r="Z207" s="68"/>
      <c r="AA207" s="68"/>
      <c r="AB207" s="68"/>
      <c r="AC207" s="68"/>
      <c r="AD207" s="68"/>
      <c r="AE207" s="68"/>
      <c r="AF207" s="69"/>
      <c r="AH207" s="20" t="str">
        <f t="shared" si="253"/>
        <v/>
      </c>
      <c r="AI207" s="106" t="str">
        <f t="shared" si="252"/>
        <v/>
      </c>
      <c r="AJ207" s="79"/>
      <c r="AK207" s="79"/>
      <c r="AL207" s="79"/>
      <c r="AM207" s="79"/>
      <c r="AN207" s="79"/>
      <c r="AO207" s="79"/>
      <c r="AP207" s="79"/>
      <c r="AQ207" s="79"/>
      <c r="AR207" s="79"/>
      <c r="AS207" s="79"/>
      <c r="AT207" s="79"/>
      <c r="AU207" s="79"/>
      <c r="AV207" s="79"/>
    </row>
    <row r="208" spans="1:48" x14ac:dyDescent="0.3">
      <c r="A208" s="9" t="s">
        <v>1532</v>
      </c>
      <c r="B208" s="10" t="s">
        <v>1630</v>
      </c>
      <c r="C208" s="88">
        <v>598</v>
      </c>
      <c r="D208" s="86">
        <v>124.4</v>
      </c>
      <c r="E208" s="87">
        <v>38</v>
      </c>
      <c r="F208" s="86">
        <v>101.9</v>
      </c>
      <c r="G208" s="17">
        <v>31</v>
      </c>
      <c r="H208" s="88">
        <v>240</v>
      </c>
      <c r="I208" s="89"/>
      <c r="J208" s="89"/>
      <c r="K208" s="89"/>
      <c r="L208" s="89"/>
      <c r="M208" s="90">
        <f>I208-K208</f>
        <v>0</v>
      </c>
      <c r="N208" s="4" t="str">
        <f>IF(ISERROR(K208/I208),"",K208/I208)</f>
        <v/>
      </c>
      <c r="O208" s="91">
        <f>I208/E208</f>
        <v>0</v>
      </c>
      <c r="P208" s="91">
        <f>K208/E208</f>
        <v>0</v>
      </c>
      <c r="Q208" s="79">
        <v>4</v>
      </c>
      <c r="R208" s="79">
        <v>2</v>
      </c>
      <c r="S208" s="79" t="s">
        <v>72</v>
      </c>
      <c r="T208" s="5">
        <v>124</v>
      </c>
      <c r="U208" s="9"/>
      <c r="W208" s="86">
        <f t="shared" ref="W208:X210" si="260">D208</f>
        <v>124.4</v>
      </c>
      <c r="X208" s="87">
        <f t="shared" si="260"/>
        <v>38</v>
      </c>
      <c r="Y208" s="92">
        <f t="shared" ref="Y208:Z210" si="261">H208</f>
        <v>240</v>
      </c>
      <c r="Z208" s="90">
        <f t="shared" si="261"/>
        <v>0</v>
      </c>
      <c r="AA208" s="90">
        <f>K208</f>
        <v>0</v>
      </c>
      <c r="AB208" s="90">
        <f t="shared" ref="AB208:AD210" si="262">M208</f>
        <v>0</v>
      </c>
      <c r="AC208" s="4" t="str">
        <f t="shared" si="262"/>
        <v/>
      </c>
      <c r="AD208" s="91">
        <f t="shared" si="262"/>
        <v>0</v>
      </c>
      <c r="AE208" s="79" t="str">
        <f>S208</f>
        <v>계</v>
      </c>
      <c r="AF208" s="79" t="str">
        <f>Q208&amp;"/"&amp;R208</f>
        <v>4/2</v>
      </c>
      <c r="AH208" s="20" t="str">
        <f t="shared" si="253"/>
        <v>한솔2단지LG</v>
      </c>
      <c r="AI208" s="87">
        <f t="shared" si="252"/>
        <v>38</v>
      </c>
      <c r="AJ208" s="79" t="str">
        <f>IF(AI208="","",$AJ$2)</f>
        <v>A-</v>
      </c>
      <c r="AK208" s="79" t="s">
        <v>13</v>
      </c>
      <c r="AL208" s="79" t="s">
        <v>62</v>
      </c>
      <c r="AM208" s="79" t="s">
        <v>63</v>
      </c>
      <c r="AN208" s="79" t="str">
        <f>IF(AI208="","",$AN$2)</f>
        <v>C</v>
      </c>
      <c r="AO208" s="79" t="str">
        <f>IF(N208="","",IF(N208&gt;=$AO$1/100,"O","X"))</f>
        <v/>
      </c>
      <c r="AP208" s="79" t="str">
        <f>IF(I208="","",IF(I208&lt;=$AP$1,"O","X"))</f>
        <v/>
      </c>
      <c r="AQ208" s="79" t="str">
        <f>IF(O208="","",IF(O208&lt;=$AQ$1,"O","X"))</f>
        <v>O</v>
      </c>
      <c r="AR208" s="79" t="str">
        <f>IF(M208="","",IF(M208&lt;=$AR$1,"O","X"))</f>
        <v>O</v>
      </c>
      <c r="AS208" s="79" t="s">
        <v>2</v>
      </c>
      <c r="AT208" s="79" t="str">
        <f>IF(OR(F208="",AI208=""),"",IF(AND((F208&lt;=85),(AI208&gt;=15)),"O","X"))</f>
        <v>X</v>
      </c>
      <c r="AU208" s="79" t="str">
        <f>IF(C208="","",IF(C208&gt;=$AU$1,"O","X"))</f>
        <v>O</v>
      </c>
      <c r="AV208" s="79" t="str">
        <f>IF(AO208="","",IF(AND(AO208="O",AP208="O",AR208="O",AT208="O",AU208="O"),"후보","X"))</f>
        <v/>
      </c>
    </row>
    <row r="209" spans="1:48" x14ac:dyDescent="0.3">
      <c r="A209" s="9" t="s">
        <v>1532</v>
      </c>
      <c r="B209" s="10" t="s">
        <v>1630</v>
      </c>
      <c r="C209" s="88">
        <v>598</v>
      </c>
      <c r="D209" s="86">
        <v>160.9</v>
      </c>
      <c r="E209" s="87">
        <v>49</v>
      </c>
      <c r="F209" s="86">
        <v>134.9</v>
      </c>
      <c r="G209" s="17">
        <v>41</v>
      </c>
      <c r="H209" s="88">
        <v>258</v>
      </c>
      <c r="I209" s="89">
        <v>157000</v>
      </c>
      <c r="J209" s="89" t="s">
        <v>59</v>
      </c>
      <c r="K209" s="89">
        <v>90000</v>
      </c>
      <c r="L209" s="89" t="s">
        <v>59</v>
      </c>
      <c r="M209" s="90">
        <f>I209-K209</f>
        <v>67000</v>
      </c>
      <c r="N209" s="4">
        <f>IF(ISERROR(K209/I209),"",K209/I209)</f>
        <v>0.57324840764331209</v>
      </c>
      <c r="O209" s="91">
        <f>I209/E209</f>
        <v>3204.0816326530612</v>
      </c>
      <c r="P209" s="91">
        <f>K209/E209</f>
        <v>1836.7346938775511</v>
      </c>
      <c r="Q209" s="79">
        <v>4</v>
      </c>
      <c r="R209" s="79">
        <v>2</v>
      </c>
      <c r="S209" s="79" t="s">
        <v>72</v>
      </c>
      <c r="T209" s="5">
        <v>160</v>
      </c>
      <c r="U209" s="9"/>
      <c r="W209" s="86">
        <f t="shared" si="260"/>
        <v>160.9</v>
      </c>
      <c r="X209" s="87">
        <f t="shared" si="260"/>
        <v>49</v>
      </c>
      <c r="Y209" s="92">
        <f t="shared" si="261"/>
        <v>258</v>
      </c>
      <c r="Z209" s="90">
        <f t="shared" si="261"/>
        <v>157000</v>
      </c>
      <c r="AA209" s="90">
        <f>K209</f>
        <v>90000</v>
      </c>
      <c r="AB209" s="90">
        <f t="shared" si="262"/>
        <v>67000</v>
      </c>
      <c r="AC209" s="4">
        <f t="shared" si="262"/>
        <v>0.57324840764331209</v>
      </c>
      <c r="AD209" s="91">
        <f t="shared" si="262"/>
        <v>3204.0816326530612</v>
      </c>
      <c r="AE209" s="79" t="str">
        <f>S209</f>
        <v>계</v>
      </c>
      <c r="AF209" s="79" t="str">
        <f>Q209&amp;"/"&amp;R209</f>
        <v>4/2</v>
      </c>
      <c r="AH209" s="20" t="str">
        <f t="shared" si="253"/>
        <v>한솔2단지LG</v>
      </c>
      <c r="AI209" s="87">
        <f t="shared" si="252"/>
        <v>49</v>
      </c>
      <c r="AJ209" s="79" t="str">
        <f>IF(AI209="","",$AJ$2)</f>
        <v>A-</v>
      </c>
      <c r="AK209" s="79" t="s">
        <v>13</v>
      </c>
      <c r="AL209" s="79" t="s">
        <v>62</v>
      </c>
      <c r="AM209" s="79" t="s">
        <v>63</v>
      </c>
      <c r="AN209" s="79" t="str">
        <f>IF(AI209="","",$AN$2)</f>
        <v>C</v>
      </c>
      <c r="AO209" s="79" t="str">
        <f>IF(N209="","",IF(N209&gt;=$AO$1/100,"O","X"))</f>
        <v>X</v>
      </c>
      <c r="AP209" s="79" t="str">
        <f>IF(I209="","",IF(I209&lt;=$AP$1,"O","X"))</f>
        <v>X</v>
      </c>
      <c r="AQ209" s="79" t="str">
        <f>IF(O209="","",IF(O209&lt;=$AQ$1,"O","X"))</f>
        <v>X</v>
      </c>
      <c r="AR209" s="79" t="str">
        <f>IF(M209="","",IF(M209&lt;=$AR$1,"O","X"))</f>
        <v>X</v>
      </c>
      <c r="AS209" s="79" t="s">
        <v>2</v>
      </c>
      <c r="AT209" s="79" t="str">
        <f>IF(OR(F209="",AI209=""),"",IF(AND((F209&lt;=85),(AI209&gt;=15)),"O","X"))</f>
        <v>X</v>
      </c>
      <c r="AU209" s="79" t="str">
        <f>IF(C209="","",IF(C209&gt;=$AU$1,"O","X"))</f>
        <v>O</v>
      </c>
      <c r="AV209" s="79" t="str">
        <f>IF(AO209="","",IF(AND(AO209="O",AP209="O",AR209="O",AT209="O",AU209="O"),"후보","X"))</f>
        <v>X</v>
      </c>
    </row>
    <row r="210" spans="1:48" x14ac:dyDescent="0.3">
      <c r="A210" s="9" t="s">
        <v>1532</v>
      </c>
      <c r="B210" s="10" t="s">
        <v>1630</v>
      </c>
      <c r="C210" s="88">
        <v>598</v>
      </c>
      <c r="D210" s="86">
        <v>193.3</v>
      </c>
      <c r="E210" s="87">
        <v>58</v>
      </c>
      <c r="F210" s="86">
        <v>165</v>
      </c>
      <c r="G210" s="17">
        <v>50</v>
      </c>
      <c r="H210" s="88">
        <v>100</v>
      </c>
      <c r="I210" s="89">
        <v>180000</v>
      </c>
      <c r="J210" s="89" t="s">
        <v>69</v>
      </c>
      <c r="K210" s="89">
        <v>98000</v>
      </c>
      <c r="L210" s="89" t="s">
        <v>71</v>
      </c>
      <c r="M210" s="90">
        <f>I210-K210</f>
        <v>82000</v>
      </c>
      <c r="N210" s="4">
        <f>IF(ISERROR(K210/I210),"",K210/I210)</f>
        <v>0.5444444444444444</v>
      </c>
      <c r="O210" s="91">
        <f>I210/E210</f>
        <v>3103.4482758620688</v>
      </c>
      <c r="P210" s="91">
        <f>K210/E210</f>
        <v>1689.655172413793</v>
      </c>
      <c r="Q210" s="79">
        <v>5</v>
      </c>
      <c r="R210" s="79">
        <v>2</v>
      </c>
      <c r="S210" s="79" t="s">
        <v>72</v>
      </c>
      <c r="T210" s="5">
        <v>193</v>
      </c>
      <c r="U210" s="9"/>
      <c r="W210" s="86">
        <f t="shared" si="260"/>
        <v>193.3</v>
      </c>
      <c r="X210" s="87">
        <f t="shared" si="260"/>
        <v>58</v>
      </c>
      <c r="Y210" s="92">
        <f t="shared" si="261"/>
        <v>100</v>
      </c>
      <c r="Z210" s="90">
        <f t="shared" si="261"/>
        <v>180000</v>
      </c>
      <c r="AA210" s="90">
        <f>K210</f>
        <v>98000</v>
      </c>
      <c r="AB210" s="90">
        <f t="shared" si="262"/>
        <v>82000</v>
      </c>
      <c r="AC210" s="4">
        <f t="shared" si="262"/>
        <v>0.5444444444444444</v>
      </c>
      <c r="AD210" s="91">
        <f t="shared" si="262"/>
        <v>3103.4482758620688</v>
      </c>
      <c r="AE210" s="79" t="str">
        <f>S210</f>
        <v>계</v>
      </c>
      <c r="AF210" s="79" t="str">
        <f>Q210&amp;"/"&amp;R210</f>
        <v>5/2</v>
      </c>
      <c r="AH210" s="20" t="str">
        <f t="shared" si="253"/>
        <v>한솔2단지LG</v>
      </c>
      <c r="AI210" s="87">
        <f t="shared" si="252"/>
        <v>58</v>
      </c>
      <c r="AJ210" s="79" t="str">
        <f>IF(AI210="","",$AJ$2)</f>
        <v>A-</v>
      </c>
      <c r="AK210" s="79" t="s">
        <v>13</v>
      </c>
      <c r="AL210" s="79" t="s">
        <v>62</v>
      </c>
      <c r="AM210" s="79" t="s">
        <v>63</v>
      </c>
      <c r="AN210" s="79" t="str">
        <f>IF(AI210="","",$AN$2)</f>
        <v>C</v>
      </c>
      <c r="AO210" s="79" t="str">
        <f>IF(N210="","",IF(N210&gt;=$AO$1/100,"O","X"))</f>
        <v>X</v>
      </c>
      <c r="AP210" s="79" t="str">
        <f>IF(I210="","",IF(I210&lt;=$AP$1,"O","X"))</f>
        <v>X</v>
      </c>
      <c r="AQ210" s="79" t="str">
        <f>IF(O210="","",IF(O210&lt;=$AQ$1,"O","X"))</f>
        <v>X</v>
      </c>
      <c r="AR210" s="79" t="str">
        <f>IF(M210="","",IF(M210&lt;=$AR$1,"O","X"))</f>
        <v>X</v>
      </c>
      <c r="AS210" s="79" t="s">
        <v>2</v>
      </c>
      <c r="AT210" s="79" t="str">
        <f>IF(OR(F210="",AI210=""),"",IF(AND((F210&lt;=85),(AI210&gt;=15)),"O","X"))</f>
        <v>X</v>
      </c>
      <c r="AU210" s="79" t="str">
        <f>IF(C210="","",IF(C210&gt;=$AU$1,"O","X"))</f>
        <v>O</v>
      </c>
      <c r="AV210" s="79" t="str">
        <f>IF(AO210="","",IF(AND(AO210="O",AP210="O",AR210="O",AT210="O",AU210="O"),"후보","X"))</f>
        <v>X</v>
      </c>
    </row>
    <row r="211" spans="1:48" x14ac:dyDescent="0.3">
      <c r="A211" s="9"/>
      <c r="B211" s="79"/>
      <c r="C211" s="6"/>
      <c r="D211" s="9"/>
      <c r="E211" s="14"/>
      <c r="F211" s="86"/>
      <c r="G211" s="9"/>
      <c r="H211" s="9"/>
      <c r="I211" s="9"/>
      <c r="J211" s="9"/>
      <c r="K211" s="9"/>
      <c r="L211" s="9"/>
      <c r="M211" s="9"/>
      <c r="N211" s="9"/>
      <c r="O211" s="91"/>
      <c r="P211" s="91"/>
      <c r="Q211" s="87"/>
      <c r="R211" s="87"/>
      <c r="S211" s="9"/>
      <c r="T211" s="47"/>
      <c r="U211" s="9"/>
      <c r="W211" s="67" t="str">
        <f>$A$4&amp;" "&amp;A212&amp;"("&amp;B212&amp;","&amp;C212&amp;"^)"</f>
        <v>정자동 느티마을공무원4단지('94.11.,1006^)</v>
      </c>
      <c r="X211" s="68"/>
      <c r="Y211" s="68"/>
      <c r="Z211" s="68"/>
      <c r="AA211" s="68"/>
      <c r="AB211" s="68"/>
      <c r="AC211" s="68"/>
      <c r="AD211" s="68"/>
      <c r="AE211" s="68"/>
      <c r="AF211" s="69"/>
      <c r="AH211" s="20" t="str">
        <f t="shared" si="253"/>
        <v/>
      </c>
      <c r="AI211" s="106" t="str">
        <f t="shared" si="252"/>
        <v/>
      </c>
      <c r="AJ211" s="79"/>
      <c r="AK211" s="79"/>
      <c r="AL211" s="79"/>
      <c r="AM211" s="79"/>
      <c r="AN211" s="79"/>
      <c r="AO211" s="79"/>
      <c r="AP211" s="79"/>
      <c r="AQ211" s="79"/>
      <c r="AR211" s="79"/>
      <c r="AS211" s="79"/>
      <c r="AT211" s="79"/>
      <c r="AU211" s="79"/>
      <c r="AV211" s="79"/>
    </row>
    <row r="212" spans="1:48" x14ac:dyDescent="0.3">
      <c r="A212" s="9" t="s">
        <v>1536</v>
      </c>
      <c r="B212" s="10" t="s">
        <v>1644</v>
      </c>
      <c r="C212" s="88">
        <v>1006</v>
      </c>
      <c r="D212" s="86">
        <v>80.099999999999994</v>
      </c>
      <c r="E212" s="87">
        <v>24</v>
      </c>
      <c r="F212" s="86">
        <v>58.2</v>
      </c>
      <c r="G212" s="17">
        <v>18</v>
      </c>
      <c r="H212" s="88">
        <v>118</v>
      </c>
      <c r="I212" s="89">
        <v>130000</v>
      </c>
      <c r="J212" s="89" t="s">
        <v>79</v>
      </c>
      <c r="K212" s="89">
        <v>35000</v>
      </c>
      <c r="L212" s="89" t="s">
        <v>79</v>
      </c>
      <c r="M212" s="90">
        <f t="shared" ref="M212:M218" si="263">I212-K212</f>
        <v>95000</v>
      </c>
      <c r="N212" s="4">
        <f t="shared" ref="N212:N218" si="264">IF(ISERROR(K212/I212),"",K212/I212)</f>
        <v>0.26923076923076922</v>
      </c>
      <c r="O212" s="91">
        <f t="shared" ref="O212:O218" si="265">I212/E212</f>
        <v>5416.666666666667</v>
      </c>
      <c r="P212" s="91">
        <f t="shared" ref="P212:P218" si="266">K212/E212</f>
        <v>1458.3333333333333</v>
      </c>
      <c r="Q212" s="79">
        <v>2</v>
      </c>
      <c r="R212" s="79">
        <v>1</v>
      </c>
      <c r="S212" s="79" t="s">
        <v>61</v>
      </c>
      <c r="T212" s="5">
        <v>80</v>
      </c>
      <c r="U212" s="9"/>
      <c r="W212" s="86">
        <f t="shared" ref="W212:X218" si="267">D212</f>
        <v>80.099999999999994</v>
      </c>
      <c r="X212" s="87">
        <f t="shared" si="267"/>
        <v>24</v>
      </c>
      <c r="Y212" s="92">
        <f t="shared" ref="Y212:Z218" si="268">H212</f>
        <v>118</v>
      </c>
      <c r="Z212" s="90">
        <f t="shared" si="268"/>
        <v>130000</v>
      </c>
      <c r="AA212" s="90">
        <f t="shared" ref="AA212:AA218" si="269">K212</f>
        <v>35000</v>
      </c>
      <c r="AB212" s="90">
        <f t="shared" ref="AB212:AD218" si="270">M212</f>
        <v>95000</v>
      </c>
      <c r="AC212" s="4">
        <f t="shared" si="270"/>
        <v>0.26923076923076922</v>
      </c>
      <c r="AD212" s="91">
        <f t="shared" si="270"/>
        <v>5416.666666666667</v>
      </c>
      <c r="AE212" s="79" t="str">
        <f t="shared" ref="AE212:AE218" si="271">S212</f>
        <v>복</v>
      </c>
      <c r="AF212" s="79" t="str">
        <f t="shared" ref="AF212:AF218" si="272">Q212&amp;"/"&amp;R212</f>
        <v>2/1</v>
      </c>
      <c r="AH212" s="20" t="str">
        <f t="shared" si="253"/>
        <v>느티마을공무원4단지</v>
      </c>
      <c r="AI212" s="87">
        <f t="shared" si="252"/>
        <v>24</v>
      </c>
      <c r="AJ212" s="79" t="str">
        <f t="shared" ref="AJ212:AJ218" si="273">IF(AI212="","",$AJ$2)</f>
        <v>A-</v>
      </c>
      <c r="AK212" s="79" t="s">
        <v>13</v>
      </c>
      <c r="AL212" s="79" t="s">
        <v>62</v>
      </c>
      <c r="AM212" s="79" t="s">
        <v>63</v>
      </c>
      <c r="AN212" s="79" t="str">
        <f t="shared" ref="AN212:AN218" si="274">IF(AI212="","",$AN$2)</f>
        <v>C</v>
      </c>
      <c r="AO212" s="79" t="str">
        <f t="shared" ref="AO212:AO218" si="275">IF(N212="","",IF(N212&gt;=$AO$1/100,"O","X"))</f>
        <v>X</v>
      </c>
      <c r="AP212" s="79" t="str">
        <f t="shared" ref="AP212:AP218" si="276">IF(I212="","",IF(I212&lt;=$AP$1,"O","X"))</f>
        <v>X</v>
      </c>
      <c r="AQ212" s="79" t="str">
        <f t="shared" ref="AQ212:AQ218" si="277">IF(O212="","",IF(O212&lt;=$AQ$1,"O","X"))</f>
        <v>X</v>
      </c>
      <c r="AR212" s="79" t="str">
        <f t="shared" ref="AR212:AR218" si="278">IF(M212="","",IF(M212&lt;=$AR$1,"O","X"))</f>
        <v>X</v>
      </c>
      <c r="AS212" s="79" t="s">
        <v>2</v>
      </c>
      <c r="AT212" s="79" t="str">
        <f t="shared" ref="AT212:AT218" si="279">IF(OR(F212="",AI212=""),"",IF(AND((F212&lt;=85),(AI212&gt;=15)),"O","X"))</f>
        <v>O</v>
      </c>
      <c r="AU212" s="79" t="str">
        <f t="shared" ref="AU212:AU218" si="280">IF(C212="","",IF(C212&gt;=$AU$1,"O","X"))</f>
        <v>O</v>
      </c>
      <c r="AV212" s="79" t="str">
        <f t="shared" ref="AV212:AV218" si="281">IF(AO212="","",IF(AND(AO212="O",AP212="O",AR212="O",AT212="O",AU212="O"),"후보","X"))</f>
        <v>X</v>
      </c>
    </row>
    <row r="213" spans="1:48" x14ac:dyDescent="0.3">
      <c r="A213" s="9" t="s">
        <v>1536</v>
      </c>
      <c r="B213" s="10" t="s">
        <v>1644</v>
      </c>
      <c r="C213" s="88">
        <v>1006</v>
      </c>
      <c r="D213" s="86">
        <v>84</v>
      </c>
      <c r="E213" s="87">
        <v>25</v>
      </c>
      <c r="F213" s="86">
        <v>58.7</v>
      </c>
      <c r="G213" s="17">
        <v>18</v>
      </c>
      <c r="H213" s="88">
        <v>198</v>
      </c>
      <c r="I213" s="89">
        <v>140000</v>
      </c>
      <c r="J213" s="89" t="s">
        <v>82</v>
      </c>
      <c r="K213" s="89">
        <v>36000</v>
      </c>
      <c r="L213" s="89" t="s">
        <v>66</v>
      </c>
      <c r="M213" s="90">
        <f t="shared" si="263"/>
        <v>104000</v>
      </c>
      <c r="N213" s="4">
        <f t="shared" si="264"/>
        <v>0.25714285714285712</v>
      </c>
      <c r="O213" s="91">
        <f t="shared" si="265"/>
        <v>5600</v>
      </c>
      <c r="P213" s="91">
        <f t="shared" si="266"/>
        <v>1440</v>
      </c>
      <c r="Q213" s="79">
        <v>2</v>
      </c>
      <c r="R213" s="79">
        <v>1</v>
      </c>
      <c r="S213" s="79" t="s">
        <v>61</v>
      </c>
      <c r="T213" s="5">
        <v>83</v>
      </c>
      <c r="U213" s="9"/>
      <c r="W213" s="86">
        <f t="shared" si="267"/>
        <v>84</v>
      </c>
      <c r="X213" s="87">
        <f t="shared" si="267"/>
        <v>25</v>
      </c>
      <c r="Y213" s="92">
        <f t="shared" si="268"/>
        <v>198</v>
      </c>
      <c r="Z213" s="90">
        <f t="shared" si="268"/>
        <v>140000</v>
      </c>
      <c r="AA213" s="90">
        <f t="shared" si="269"/>
        <v>36000</v>
      </c>
      <c r="AB213" s="90">
        <f t="shared" si="270"/>
        <v>104000</v>
      </c>
      <c r="AC213" s="4">
        <f t="shared" si="270"/>
        <v>0.25714285714285712</v>
      </c>
      <c r="AD213" s="91">
        <f t="shared" si="270"/>
        <v>5600</v>
      </c>
      <c r="AE213" s="79" t="str">
        <f t="shared" si="271"/>
        <v>복</v>
      </c>
      <c r="AF213" s="79" t="str">
        <f t="shared" si="272"/>
        <v>2/1</v>
      </c>
      <c r="AH213" s="20" t="str">
        <f t="shared" si="253"/>
        <v>느티마을공무원4단지</v>
      </c>
      <c r="AI213" s="87">
        <f t="shared" si="252"/>
        <v>25</v>
      </c>
      <c r="AJ213" s="79" t="str">
        <f t="shared" si="273"/>
        <v>A-</v>
      </c>
      <c r="AK213" s="79" t="s">
        <v>13</v>
      </c>
      <c r="AL213" s="79" t="s">
        <v>62</v>
      </c>
      <c r="AM213" s="79" t="s">
        <v>63</v>
      </c>
      <c r="AN213" s="79" t="str">
        <f t="shared" si="274"/>
        <v>C</v>
      </c>
      <c r="AO213" s="79" t="str">
        <f t="shared" si="275"/>
        <v>X</v>
      </c>
      <c r="AP213" s="79" t="str">
        <f t="shared" si="276"/>
        <v>X</v>
      </c>
      <c r="AQ213" s="79" t="str">
        <f t="shared" si="277"/>
        <v>X</v>
      </c>
      <c r="AR213" s="79" t="str">
        <f t="shared" si="278"/>
        <v>X</v>
      </c>
      <c r="AS213" s="79" t="s">
        <v>2</v>
      </c>
      <c r="AT213" s="79" t="str">
        <f t="shared" si="279"/>
        <v>O</v>
      </c>
      <c r="AU213" s="79" t="str">
        <f t="shared" si="280"/>
        <v>O</v>
      </c>
      <c r="AV213" s="79" t="str">
        <f t="shared" si="281"/>
        <v>X</v>
      </c>
    </row>
    <row r="214" spans="1:48" x14ac:dyDescent="0.3">
      <c r="A214" s="9" t="s">
        <v>1536</v>
      </c>
      <c r="B214" s="10" t="s">
        <v>1644</v>
      </c>
      <c r="C214" s="88">
        <v>1006</v>
      </c>
      <c r="D214" s="86">
        <v>84.6</v>
      </c>
      <c r="E214" s="87">
        <v>26</v>
      </c>
      <c r="F214" s="86">
        <v>58.7</v>
      </c>
      <c r="G214" s="17">
        <v>18</v>
      </c>
      <c r="H214" s="88">
        <v>160</v>
      </c>
      <c r="I214" s="89"/>
      <c r="J214" s="89"/>
      <c r="K214" s="89"/>
      <c r="L214" s="89"/>
      <c r="M214" s="90">
        <f t="shared" si="263"/>
        <v>0</v>
      </c>
      <c r="N214" s="4" t="str">
        <f t="shared" si="264"/>
        <v/>
      </c>
      <c r="O214" s="91">
        <f t="shared" si="265"/>
        <v>0</v>
      </c>
      <c r="P214" s="91">
        <f t="shared" si="266"/>
        <v>0</v>
      </c>
      <c r="Q214" s="79">
        <v>2</v>
      </c>
      <c r="R214" s="79">
        <v>1</v>
      </c>
      <c r="S214" s="79" t="s">
        <v>61</v>
      </c>
      <c r="T214" s="5">
        <v>84</v>
      </c>
      <c r="U214" s="9"/>
      <c r="W214" s="86">
        <f t="shared" si="267"/>
        <v>84.6</v>
      </c>
      <c r="X214" s="87">
        <f t="shared" si="267"/>
        <v>26</v>
      </c>
      <c r="Y214" s="92">
        <f t="shared" si="268"/>
        <v>160</v>
      </c>
      <c r="Z214" s="90">
        <f t="shared" si="268"/>
        <v>0</v>
      </c>
      <c r="AA214" s="90">
        <f t="shared" si="269"/>
        <v>0</v>
      </c>
      <c r="AB214" s="90">
        <f t="shared" si="270"/>
        <v>0</v>
      </c>
      <c r="AC214" s="4" t="str">
        <f t="shared" si="270"/>
        <v/>
      </c>
      <c r="AD214" s="91">
        <f t="shared" si="270"/>
        <v>0</v>
      </c>
      <c r="AE214" s="79" t="str">
        <f t="shared" si="271"/>
        <v>복</v>
      </c>
      <c r="AF214" s="79" t="str">
        <f t="shared" si="272"/>
        <v>2/1</v>
      </c>
      <c r="AH214" s="20" t="str">
        <f t="shared" si="253"/>
        <v>느티마을공무원4단지</v>
      </c>
      <c r="AI214" s="87">
        <f t="shared" si="252"/>
        <v>26</v>
      </c>
      <c r="AJ214" s="79" t="str">
        <f t="shared" si="273"/>
        <v>A-</v>
      </c>
      <c r="AK214" s="79" t="s">
        <v>13</v>
      </c>
      <c r="AL214" s="79" t="s">
        <v>62</v>
      </c>
      <c r="AM214" s="79" t="s">
        <v>63</v>
      </c>
      <c r="AN214" s="79" t="str">
        <f t="shared" si="274"/>
        <v>C</v>
      </c>
      <c r="AO214" s="79" t="str">
        <f t="shared" si="275"/>
        <v/>
      </c>
      <c r="AP214" s="79" t="str">
        <f t="shared" si="276"/>
        <v/>
      </c>
      <c r="AQ214" s="79" t="str">
        <f t="shared" si="277"/>
        <v>O</v>
      </c>
      <c r="AR214" s="79" t="str">
        <f t="shared" si="278"/>
        <v>O</v>
      </c>
      <c r="AS214" s="79" t="s">
        <v>2</v>
      </c>
      <c r="AT214" s="79" t="str">
        <f t="shared" si="279"/>
        <v>O</v>
      </c>
      <c r="AU214" s="79" t="str">
        <f t="shared" si="280"/>
        <v>O</v>
      </c>
      <c r="AV214" s="79" t="str">
        <f t="shared" si="281"/>
        <v/>
      </c>
    </row>
    <row r="215" spans="1:48" x14ac:dyDescent="0.3">
      <c r="A215" s="9" t="s">
        <v>1536</v>
      </c>
      <c r="B215" s="10" t="s">
        <v>1644</v>
      </c>
      <c r="C215" s="88">
        <v>1006</v>
      </c>
      <c r="D215" s="86">
        <v>90.9</v>
      </c>
      <c r="E215" s="87">
        <v>28</v>
      </c>
      <c r="F215" s="86">
        <v>66.599999999999994</v>
      </c>
      <c r="G215" s="17">
        <v>20</v>
      </c>
      <c r="H215" s="88">
        <v>203</v>
      </c>
      <c r="I215" s="89">
        <v>125000</v>
      </c>
      <c r="J215" s="89" t="s">
        <v>59</v>
      </c>
      <c r="K215" s="89">
        <v>37000</v>
      </c>
      <c r="L215" s="89" t="s">
        <v>79</v>
      </c>
      <c r="M215" s="90">
        <f t="shared" si="263"/>
        <v>88000</v>
      </c>
      <c r="N215" s="4">
        <f t="shared" si="264"/>
        <v>0.29599999999999999</v>
      </c>
      <c r="O215" s="91">
        <f t="shared" si="265"/>
        <v>4464.2857142857147</v>
      </c>
      <c r="P215" s="91">
        <f t="shared" si="266"/>
        <v>1321.4285714285713</v>
      </c>
      <c r="Q215" s="79">
        <v>3</v>
      </c>
      <c r="R215" s="79">
        <v>1</v>
      </c>
      <c r="S215" s="79" t="s">
        <v>61</v>
      </c>
      <c r="T215" s="5" t="s">
        <v>269</v>
      </c>
      <c r="U215" s="9"/>
      <c r="W215" s="86">
        <f t="shared" si="267"/>
        <v>90.9</v>
      </c>
      <c r="X215" s="87">
        <f t="shared" si="267"/>
        <v>28</v>
      </c>
      <c r="Y215" s="92">
        <f t="shared" si="268"/>
        <v>203</v>
      </c>
      <c r="Z215" s="90">
        <f t="shared" si="268"/>
        <v>125000</v>
      </c>
      <c r="AA215" s="90">
        <f t="shared" si="269"/>
        <v>37000</v>
      </c>
      <c r="AB215" s="90">
        <f t="shared" si="270"/>
        <v>88000</v>
      </c>
      <c r="AC215" s="4">
        <f t="shared" si="270"/>
        <v>0.29599999999999999</v>
      </c>
      <c r="AD215" s="91">
        <f t="shared" si="270"/>
        <v>4464.2857142857147</v>
      </c>
      <c r="AE215" s="79" t="str">
        <f t="shared" si="271"/>
        <v>복</v>
      </c>
      <c r="AF215" s="79" t="str">
        <f t="shared" si="272"/>
        <v>3/1</v>
      </c>
      <c r="AH215" s="20" t="str">
        <f t="shared" si="253"/>
        <v>느티마을공무원4단지</v>
      </c>
      <c r="AI215" s="87">
        <f t="shared" si="252"/>
        <v>28</v>
      </c>
      <c r="AJ215" s="79" t="str">
        <f t="shared" si="273"/>
        <v>A-</v>
      </c>
      <c r="AK215" s="79" t="s">
        <v>13</v>
      </c>
      <c r="AL215" s="79" t="s">
        <v>62</v>
      </c>
      <c r="AM215" s="79" t="s">
        <v>63</v>
      </c>
      <c r="AN215" s="79" t="str">
        <f t="shared" si="274"/>
        <v>C</v>
      </c>
      <c r="AO215" s="79" t="str">
        <f t="shared" si="275"/>
        <v>X</v>
      </c>
      <c r="AP215" s="79" t="str">
        <f t="shared" si="276"/>
        <v>X</v>
      </c>
      <c r="AQ215" s="79" t="str">
        <f t="shared" si="277"/>
        <v>X</v>
      </c>
      <c r="AR215" s="79" t="str">
        <f t="shared" si="278"/>
        <v>X</v>
      </c>
      <c r="AS215" s="79" t="s">
        <v>2</v>
      </c>
      <c r="AT215" s="79" t="str">
        <f t="shared" si="279"/>
        <v>O</v>
      </c>
      <c r="AU215" s="79" t="str">
        <f t="shared" si="280"/>
        <v>O</v>
      </c>
      <c r="AV215" s="79" t="str">
        <f t="shared" si="281"/>
        <v>X</v>
      </c>
    </row>
    <row r="216" spans="1:48" x14ac:dyDescent="0.3">
      <c r="A216" s="9" t="s">
        <v>1536</v>
      </c>
      <c r="B216" s="10" t="s">
        <v>1644</v>
      </c>
      <c r="C216" s="88">
        <v>1006</v>
      </c>
      <c r="D216" s="86">
        <v>92.1</v>
      </c>
      <c r="E216" s="87">
        <v>28</v>
      </c>
      <c r="F216" s="86">
        <v>67.400000000000006</v>
      </c>
      <c r="G216" s="17">
        <v>20</v>
      </c>
      <c r="H216" s="88">
        <v>210</v>
      </c>
      <c r="I216" s="89">
        <v>128000</v>
      </c>
      <c r="J216" s="89" t="s">
        <v>80</v>
      </c>
      <c r="K216" s="89"/>
      <c r="L216" s="89"/>
      <c r="M216" s="90">
        <f t="shared" si="263"/>
        <v>128000</v>
      </c>
      <c r="N216" s="4">
        <f t="shared" si="264"/>
        <v>0</v>
      </c>
      <c r="O216" s="91">
        <f t="shared" si="265"/>
        <v>4571.4285714285716</v>
      </c>
      <c r="P216" s="91">
        <f t="shared" si="266"/>
        <v>0</v>
      </c>
      <c r="Q216" s="79">
        <v>3</v>
      </c>
      <c r="R216" s="79">
        <v>1</v>
      </c>
      <c r="S216" s="79" t="s">
        <v>61</v>
      </c>
      <c r="T216" s="5" t="s">
        <v>270</v>
      </c>
      <c r="U216" s="9"/>
      <c r="W216" s="86">
        <f t="shared" si="267"/>
        <v>92.1</v>
      </c>
      <c r="X216" s="87">
        <f t="shared" si="267"/>
        <v>28</v>
      </c>
      <c r="Y216" s="92">
        <f t="shared" si="268"/>
        <v>210</v>
      </c>
      <c r="Z216" s="90">
        <f t="shared" si="268"/>
        <v>128000</v>
      </c>
      <c r="AA216" s="90">
        <f t="shared" si="269"/>
        <v>0</v>
      </c>
      <c r="AB216" s="90">
        <f t="shared" si="270"/>
        <v>128000</v>
      </c>
      <c r="AC216" s="4">
        <f t="shared" si="270"/>
        <v>0</v>
      </c>
      <c r="AD216" s="91">
        <f t="shared" si="270"/>
        <v>4571.4285714285716</v>
      </c>
      <c r="AE216" s="79" t="str">
        <f t="shared" si="271"/>
        <v>복</v>
      </c>
      <c r="AF216" s="79" t="str">
        <f t="shared" si="272"/>
        <v>3/1</v>
      </c>
      <c r="AH216" s="20" t="str">
        <f t="shared" si="253"/>
        <v>느티마을공무원4단지</v>
      </c>
      <c r="AI216" s="87">
        <f t="shared" si="252"/>
        <v>28</v>
      </c>
      <c r="AJ216" s="79" t="str">
        <f t="shared" si="273"/>
        <v>A-</v>
      </c>
      <c r="AK216" s="79" t="s">
        <v>13</v>
      </c>
      <c r="AL216" s="79" t="s">
        <v>62</v>
      </c>
      <c r="AM216" s="79" t="s">
        <v>63</v>
      </c>
      <c r="AN216" s="79" t="str">
        <f t="shared" si="274"/>
        <v>C</v>
      </c>
      <c r="AO216" s="79" t="str">
        <f t="shared" si="275"/>
        <v>X</v>
      </c>
      <c r="AP216" s="79" t="str">
        <f t="shared" si="276"/>
        <v>X</v>
      </c>
      <c r="AQ216" s="79" t="str">
        <f t="shared" si="277"/>
        <v>X</v>
      </c>
      <c r="AR216" s="79" t="str">
        <f t="shared" si="278"/>
        <v>X</v>
      </c>
      <c r="AS216" s="79" t="s">
        <v>2</v>
      </c>
      <c r="AT216" s="79" t="str">
        <f t="shared" si="279"/>
        <v>O</v>
      </c>
      <c r="AU216" s="79" t="str">
        <f t="shared" si="280"/>
        <v>O</v>
      </c>
      <c r="AV216" s="79" t="str">
        <f t="shared" si="281"/>
        <v>X</v>
      </c>
    </row>
    <row r="217" spans="1:48" x14ac:dyDescent="0.3">
      <c r="A217" s="9" t="s">
        <v>1536</v>
      </c>
      <c r="B217" s="10" t="s">
        <v>1644</v>
      </c>
      <c r="C217" s="88">
        <v>1006</v>
      </c>
      <c r="D217" s="86">
        <v>94.6</v>
      </c>
      <c r="E217" s="87">
        <v>29</v>
      </c>
      <c r="F217" s="86">
        <v>66.599999999999994</v>
      </c>
      <c r="G217" s="17">
        <v>20</v>
      </c>
      <c r="H217" s="88">
        <v>57</v>
      </c>
      <c r="I217" s="89"/>
      <c r="J217" s="89"/>
      <c r="K217" s="89"/>
      <c r="L217" s="89"/>
      <c r="M217" s="90">
        <f t="shared" si="263"/>
        <v>0</v>
      </c>
      <c r="N217" s="4" t="str">
        <f t="shared" si="264"/>
        <v/>
      </c>
      <c r="O217" s="91">
        <f t="shared" si="265"/>
        <v>0</v>
      </c>
      <c r="P217" s="91">
        <f t="shared" si="266"/>
        <v>0</v>
      </c>
      <c r="Q217" s="79">
        <v>3</v>
      </c>
      <c r="R217" s="79">
        <v>1</v>
      </c>
      <c r="S217" s="79" t="s">
        <v>61</v>
      </c>
      <c r="T217" s="5" t="s">
        <v>119</v>
      </c>
      <c r="U217" s="9"/>
      <c r="W217" s="86">
        <f t="shared" si="267"/>
        <v>94.6</v>
      </c>
      <c r="X217" s="87">
        <f t="shared" si="267"/>
        <v>29</v>
      </c>
      <c r="Y217" s="92">
        <f t="shared" si="268"/>
        <v>57</v>
      </c>
      <c r="Z217" s="90">
        <f t="shared" si="268"/>
        <v>0</v>
      </c>
      <c r="AA217" s="90">
        <f t="shared" si="269"/>
        <v>0</v>
      </c>
      <c r="AB217" s="90">
        <f t="shared" si="270"/>
        <v>0</v>
      </c>
      <c r="AC217" s="4" t="str">
        <f t="shared" si="270"/>
        <v/>
      </c>
      <c r="AD217" s="91">
        <f t="shared" si="270"/>
        <v>0</v>
      </c>
      <c r="AE217" s="79" t="str">
        <f t="shared" si="271"/>
        <v>복</v>
      </c>
      <c r="AF217" s="79" t="str">
        <f t="shared" si="272"/>
        <v>3/1</v>
      </c>
      <c r="AH217" s="20" t="str">
        <f t="shared" si="253"/>
        <v>느티마을공무원4단지</v>
      </c>
      <c r="AI217" s="87">
        <f t="shared" si="252"/>
        <v>29</v>
      </c>
      <c r="AJ217" s="79" t="str">
        <f t="shared" si="273"/>
        <v>A-</v>
      </c>
      <c r="AK217" s="79" t="s">
        <v>13</v>
      </c>
      <c r="AL217" s="79" t="s">
        <v>62</v>
      </c>
      <c r="AM217" s="79" t="s">
        <v>63</v>
      </c>
      <c r="AN217" s="79" t="str">
        <f t="shared" si="274"/>
        <v>C</v>
      </c>
      <c r="AO217" s="79" t="str">
        <f t="shared" si="275"/>
        <v/>
      </c>
      <c r="AP217" s="79" t="str">
        <f t="shared" si="276"/>
        <v/>
      </c>
      <c r="AQ217" s="79" t="str">
        <f t="shared" si="277"/>
        <v>O</v>
      </c>
      <c r="AR217" s="79" t="str">
        <f t="shared" si="278"/>
        <v>O</v>
      </c>
      <c r="AS217" s="79" t="s">
        <v>2</v>
      </c>
      <c r="AT217" s="79" t="str">
        <f t="shared" si="279"/>
        <v>O</v>
      </c>
      <c r="AU217" s="79" t="str">
        <f t="shared" si="280"/>
        <v>O</v>
      </c>
      <c r="AV217" s="79" t="str">
        <f t="shared" si="281"/>
        <v/>
      </c>
    </row>
    <row r="218" spans="1:48" x14ac:dyDescent="0.3">
      <c r="A218" s="9" t="s">
        <v>1536</v>
      </c>
      <c r="B218" s="10" t="s">
        <v>1644</v>
      </c>
      <c r="C218" s="88">
        <v>1006</v>
      </c>
      <c r="D218" s="86">
        <v>95.8</v>
      </c>
      <c r="E218" s="87">
        <v>29</v>
      </c>
      <c r="F218" s="86">
        <v>67.400000000000006</v>
      </c>
      <c r="G218" s="17">
        <v>20</v>
      </c>
      <c r="H218" s="88">
        <v>60</v>
      </c>
      <c r="I218" s="89">
        <v>145000</v>
      </c>
      <c r="J218" s="89" t="s">
        <v>64</v>
      </c>
      <c r="K218" s="89">
        <v>39000</v>
      </c>
      <c r="L218" s="89" t="s">
        <v>78</v>
      </c>
      <c r="M218" s="90">
        <f t="shared" si="263"/>
        <v>106000</v>
      </c>
      <c r="N218" s="4">
        <f t="shared" si="264"/>
        <v>0.26896551724137929</v>
      </c>
      <c r="O218" s="91">
        <f t="shared" si="265"/>
        <v>5000</v>
      </c>
      <c r="P218" s="91">
        <f t="shared" si="266"/>
        <v>1344.8275862068965</v>
      </c>
      <c r="Q218" s="79">
        <v>3</v>
      </c>
      <c r="R218" s="79">
        <v>1</v>
      </c>
      <c r="S218" s="79" t="s">
        <v>61</v>
      </c>
      <c r="T218" s="5" t="s">
        <v>120</v>
      </c>
      <c r="U218" s="9"/>
      <c r="W218" s="86">
        <f t="shared" si="267"/>
        <v>95.8</v>
      </c>
      <c r="X218" s="87">
        <f t="shared" si="267"/>
        <v>29</v>
      </c>
      <c r="Y218" s="92">
        <f t="shared" si="268"/>
        <v>60</v>
      </c>
      <c r="Z218" s="90">
        <f t="shared" si="268"/>
        <v>145000</v>
      </c>
      <c r="AA218" s="90">
        <f t="shared" si="269"/>
        <v>39000</v>
      </c>
      <c r="AB218" s="90">
        <f t="shared" si="270"/>
        <v>106000</v>
      </c>
      <c r="AC218" s="4">
        <f t="shared" si="270"/>
        <v>0.26896551724137929</v>
      </c>
      <c r="AD218" s="91">
        <f t="shared" si="270"/>
        <v>5000</v>
      </c>
      <c r="AE218" s="79" t="str">
        <f t="shared" si="271"/>
        <v>복</v>
      </c>
      <c r="AF218" s="79" t="str">
        <f t="shared" si="272"/>
        <v>3/1</v>
      </c>
      <c r="AH218" s="20" t="str">
        <f t="shared" si="253"/>
        <v>느티마을공무원4단지</v>
      </c>
      <c r="AI218" s="87">
        <f t="shared" si="252"/>
        <v>29</v>
      </c>
      <c r="AJ218" s="79" t="str">
        <f t="shared" si="273"/>
        <v>A-</v>
      </c>
      <c r="AK218" s="79" t="s">
        <v>13</v>
      </c>
      <c r="AL218" s="79" t="s">
        <v>62</v>
      </c>
      <c r="AM218" s="79" t="s">
        <v>63</v>
      </c>
      <c r="AN218" s="79" t="str">
        <f t="shared" si="274"/>
        <v>C</v>
      </c>
      <c r="AO218" s="79" t="str">
        <f t="shared" si="275"/>
        <v>X</v>
      </c>
      <c r="AP218" s="79" t="str">
        <f t="shared" si="276"/>
        <v>X</v>
      </c>
      <c r="AQ218" s="79" t="str">
        <f t="shared" si="277"/>
        <v>X</v>
      </c>
      <c r="AR218" s="79" t="str">
        <f t="shared" si="278"/>
        <v>X</v>
      </c>
      <c r="AS218" s="79" t="s">
        <v>2</v>
      </c>
      <c r="AT218" s="79" t="str">
        <f t="shared" si="279"/>
        <v>O</v>
      </c>
      <c r="AU218" s="79" t="str">
        <f t="shared" si="280"/>
        <v>O</v>
      </c>
      <c r="AV218" s="79" t="str">
        <f t="shared" si="281"/>
        <v>X</v>
      </c>
    </row>
    <row r="219" spans="1:48" x14ac:dyDescent="0.3">
      <c r="A219" s="9"/>
      <c r="B219" s="79"/>
      <c r="C219" s="6"/>
      <c r="D219" s="9"/>
      <c r="E219" s="14"/>
      <c r="F219" s="86"/>
      <c r="G219" s="9"/>
      <c r="H219" s="9"/>
      <c r="I219" s="9"/>
      <c r="J219" s="9"/>
      <c r="K219" s="9"/>
      <c r="L219" s="9"/>
      <c r="M219" s="9"/>
      <c r="N219" s="9"/>
      <c r="O219" s="91"/>
      <c r="P219" s="91"/>
      <c r="Q219" s="87"/>
      <c r="R219" s="87"/>
      <c r="S219" s="9"/>
      <c r="T219" s="47"/>
      <c r="U219" s="9"/>
      <c r="W219" s="67" t="str">
        <f>$A$4&amp;" "&amp;A220&amp;"("&amp;B220&amp;","&amp;C220&amp;"^)"</f>
        <v>정자동 상록라이프('94.06.,750^)</v>
      </c>
      <c r="X219" s="68"/>
      <c r="Y219" s="68"/>
      <c r="Z219" s="68"/>
      <c r="AA219" s="68"/>
      <c r="AB219" s="68"/>
      <c r="AC219" s="68"/>
      <c r="AD219" s="68"/>
      <c r="AE219" s="68"/>
      <c r="AF219" s="69"/>
      <c r="AH219" s="20" t="str">
        <f t="shared" si="253"/>
        <v/>
      </c>
      <c r="AI219" s="106" t="str">
        <f t="shared" si="252"/>
        <v/>
      </c>
      <c r="AJ219" s="79"/>
      <c r="AK219" s="79"/>
      <c r="AL219" s="79"/>
      <c r="AM219" s="79"/>
      <c r="AN219" s="79"/>
      <c r="AO219" s="79"/>
      <c r="AP219" s="79"/>
      <c r="AQ219" s="79"/>
      <c r="AR219" s="79"/>
      <c r="AS219" s="79"/>
      <c r="AT219" s="79"/>
      <c r="AU219" s="79"/>
      <c r="AV219" s="79"/>
    </row>
    <row r="220" spans="1:48" x14ac:dyDescent="0.3">
      <c r="A220" s="9" t="s">
        <v>1539</v>
      </c>
      <c r="B220" s="10" t="s">
        <v>1693</v>
      </c>
      <c r="C220" s="88">
        <v>750</v>
      </c>
      <c r="D220" s="86">
        <v>66.400000000000006</v>
      </c>
      <c r="E220" s="87">
        <v>20</v>
      </c>
      <c r="F220" s="86">
        <v>49.1</v>
      </c>
      <c r="G220" s="17">
        <v>15</v>
      </c>
      <c r="H220" s="88">
        <v>72</v>
      </c>
      <c r="I220" s="89">
        <v>105000</v>
      </c>
      <c r="J220" s="89" t="s">
        <v>64</v>
      </c>
      <c r="K220" s="89">
        <v>55000</v>
      </c>
      <c r="L220" s="89" t="s">
        <v>65</v>
      </c>
      <c r="M220" s="90">
        <f t="shared" ref="M220:M225" si="282">I220-K220</f>
        <v>50000</v>
      </c>
      <c r="N220" s="4">
        <f t="shared" ref="N220:N225" si="283">IF(ISERROR(K220/I220),"",K220/I220)</f>
        <v>0.52380952380952384</v>
      </c>
      <c r="O220" s="91">
        <f t="shared" ref="O220:O225" si="284">I220/E220</f>
        <v>5250</v>
      </c>
      <c r="P220" s="91">
        <f t="shared" ref="P220:P225" si="285">K220/E220</f>
        <v>2750</v>
      </c>
      <c r="Q220" s="79">
        <v>2</v>
      </c>
      <c r="R220" s="79">
        <v>1</v>
      </c>
      <c r="S220" s="79" t="s">
        <v>61</v>
      </c>
      <c r="T220" s="5">
        <v>66</v>
      </c>
      <c r="U220" s="9"/>
      <c r="W220" s="86">
        <f t="shared" ref="W220:X225" si="286">D220</f>
        <v>66.400000000000006</v>
      </c>
      <c r="X220" s="87">
        <f t="shared" si="286"/>
        <v>20</v>
      </c>
      <c r="Y220" s="92">
        <f t="shared" ref="Y220:Z225" si="287">H220</f>
        <v>72</v>
      </c>
      <c r="Z220" s="90">
        <f t="shared" si="287"/>
        <v>105000</v>
      </c>
      <c r="AA220" s="90">
        <f t="shared" ref="AA220:AA225" si="288">K220</f>
        <v>55000</v>
      </c>
      <c r="AB220" s="90">
        <f t="shared" ref="AB220:AD225" si="289">M220</f>
        <v>50000</v>
      </c>
      <c r="AC220" s="4">
        <f t="shared" si="289"/>
        <v>0.52380952380952384</v>
      </c>
      <c r="AD220" s="91">
        <f t="shared" si="289"/>
        <v>5250</v>
      </c>
      <c r="AE220" s="79" t="str">
        <f t="shared" ref="AE220:AE225" si="290">S220</f>
        <v>복</v>
      </c>
      <c r="AF220" s="79" t="str">
        <f t="shared" ref="AF220:AF225" si="291">Q220&amp;"/"&amp;R220</f>
        <v>2/1</v>
      </c>
      <c r="AH220" s="20" t="str">
        <f t="shared" si="253"/>
        <v>상록라이프</v>
      </c>
      <c r="AI220" s="87">
        <f t="shared" si="252"/>
        <v>20</v>
      </c>
      <c r="AJ220" s="79" t="str">
        <f t="shared" ref="AJ220:AJ225" si="292">IF(AI220="","",$AJ$2)</f>
        <v>A-</v>
      </c>
      <c r="AK220" s="79" t="s">
        <v>13</v>
      </c>
      <c r="AL220" s="79" t="s">
        <v>62</v>
      </c>
      <c r="AM220" s="79" t="s">
        <v>63</v>
      </c>
      <c r="AN220" s="79" t="str">
        <f t="shared" ref="AN220:AN225" si="293">IF(AI220="","",$AN$2)</f>
        <v>C</v>
      </c>
      <c r="AO220" s="79" t="str">
        <f t="shared" ref="AO220:AO225" si="294">IF(N220="","",IF(N220&gt;=$AO$1/100,"O","X"))</f>
        <v>X</v>
      </c>
      <c r="AP220" s="79" t="str">
        <f t="shared" ref="AP220:AP225" si="295">IF(I220="","",IF(I220&lt;=$AP$1,"O","X"))</f>
        <v>X</v>
      </c>
      <c r="AQ220" s="79" t="str">
        <f t="shared" ref="AQ220:AQ225" si="296">IF(O220="","",IF(O220&lt;=$AQ$1,"O","X"))</f>
        <v>X</v>
      </c>
      <c r="AR220" s="79" t="str">
        <f t="shared" ref="AR220:AR225" si="297">IF(M220="","",IF(M220&lt;=$AR$1,"O","X"))</f>
        <v>X</v>
      </c>
      <c r="AS220" s="79" t="s">
        <v>2</v>
      </c>
      <c r="AT220" s="79" t="str">
        <f t="shared" ref="AT220:AT225" si="298">IF(OR(F220="",AI220=""),"",IF(AND((F220&lt;=85),(AI220&gt;=15)),"O","X"))</f>
        <v>O</v>
      </c>
      <c r="AU220" s="79" t="str">
        <f t="shared" ref="AU220:AU225" si="299">IF(C220="","",IF(C220&gt;=$AU$1,"O","X"))</f>
        <v>O</v>
      </c>
      <c r="AV220" s="79" t="str">
        <f t="shared" ref="AV220:AV225" si="300">IF(AO220="","",IF(AND(AO220="O",AP220="O",AR220="O",AT220="O",AU220="O"),"후보","X"))</f>
        <v>X</v>
      </c>
    </row>
    <row r="221" spans="1:48" x14ac:dyDescent="0.3">
      <c r="A221" s="9" t="s">
        <v>1539</v>
      </c>
      <c r="B221" s="10" t="s">
        <v>1693</v>
      </c>
      <c r="C221" s="88">
        <v>750</v>
      </c>
      <c r="D221" s="86">
        <v>91.6</v>
      </c>
      <c r="E221" s="87">
        <v>28</v>
      </c>
      <c r="F221" s="86">
        <v>71.599999999999994</v>
      </c>
      <c r="G221" s="17">
        <v>22</v>
      </c>
      <c r="H221" s="88">
        <v>68</v>
      </c>
      <c r="I221" s="89">
        <v>135000</v>
      </c>
      <c r="J221" s="89" t="s">
        <v>82</v>
      </c>
      <c r="K221" s="89">
        <v>60000</v>
      </c>
      <c r="L221" s="89" t="s">
        <v>74</v>
      </c>
      <c r="M221" s="90">
        <f t="shared" si="282"/>
        <v>75000</v>
      </c>
      <c r="N221" s="4">
        <f t="shared" si="283"/>
        <v>0.44444444444444442</v>
      </c>
      <c r="O221" s="91">
        <f t="shared" si="284"/>
        <v>4821.4285714285716</v>
      </c>
      <c r="P221" s="91">
        <f t="shared" si="285"/>
        <v>2142.8571428571427</v>
      </c>
      <c r="Q221" s="79">
        <v>3</v>
      </c>
      <c r="R221" s="79">
        <v>1</v>
      </c>
      <c r="S221" s="79" t="s">
        <v>72</v>
      </c>
      <c r="T221" s="5">
        <v>91</v>
      </c>
      <c r="U221" s="9"/>
      <c r="W221" s="86">
        <f t="shared" si="286"/>
        <v>91.6</v>
      </c>
      <c r="X221" s="87">
        <f t="shared" si="286"/>
        <v>28</v>
      </c>
      <c r="Y221" s="92">
        <f t="shared" si="287"/>
        <v>68</v>
      </c>
      <c r="Z221" s="90">
        <f t="shared" si="287"/>
        <v>135000</v>
      </c>
      <c r="AA221" s="90">
        <f t="shared" si="288"/>
        <v>60000</v>
      </c>
      <c r="AB221" s="90">
        <f t="shared" si="289"/>
        <v>75000</v>
      </c>
      <c r="AC221" s="4">
        <f t="shared" si="289"/>
        <v>0.44444444444444442</v>
      </c>
      <c r="AD221" s="91">
        <f t="shared" si="289"/>
        <v>4821.4285714285716</v>
      </c>
      <c r="AE221" s="79" t="str">
        <f t="shared" si="290"/>
        <v>계</v>
      </c>
      <c r="AF221" s="79" t="str">
        <f t="shared" si="291"/>
        <v>3/1</v>
      </c>
      <c r="AH221" s="20" t="str">
        <f t="shared" si="253"/>
        <v>상록라이프</v>
      </c>
      <c r="AI221" s="87">
        <f t="shared" si="252"/>
        <v>28</v>
      </c>
      <c r="AJ221" s="79" t="str">
        <f t="shared" si="292"/>
        <v>A-</v>
      </c>
      <c r="AK221" s="79" t="s">
        <v>13</v>
      </c>
      <c r="AL221" s="79" t="s">
        <v>62</v>
      </c>
      <c r="AM221" s="79" t="s">
        <v>63</v>
      </c>
      <c r="AN221" s="79" t="str">
        <f t="shared" si="293"/>
        <v>C</v>
      </c>
      <c r="AO221" s="79" t="str">
        <f t="shared" si="294"/>
        <v>X</v>
      </c>
      <c r="AP221" s="79" t="str">
        <f t="shared" si="295"/>
        <v>X</v>
      </c>
      <c r="AQ221" s="79" t="str">
        <f t="shared" si="296"/>
        <v>X</v>
      </c>
      <c r="AR221" s="79" t="str">
        <f t="shared" si="297"/>
        <v>X</v>
      </c>
      <c r="AS221" s="79" t="s">
        <v>2</v>
      </c>
      <c r="AT221" s="79" t="str">
        <f t="shared" si="298"/>
        <v>O</v>
      </c>
      <c r="AU221" s="79" t="str">
        <f t="shared" si="299"/>
        <v>O</v>
      </c>
      <c r="AV221" s="79" t="str">
        <f t="shared" si="300"/>
        <v>X</v>
      </c>
    </row>
    <row r="222" spans="1:48" x14ac:dyDescent="0.3">
      <c r="A222" s="9" t="s">
        <v>1539</v>
      </c>
      <c r="B222" s="10" t="s">
        <v>1693</v>
      </c>
      <c r="C222" s="88">
        <v>750</v>
      </c>
      <c r="D222" s="86">
        <v>105.3</v>
      </c>
      <c r="E222" s="87">
        <v>32</v>
      </c>
      <c r="F222" s="86">
        <v>84.8</v>
      </c>
      <c r="G222" s="17">
        <v>26</v>
      </c>
      <c r="H222" s="88">
        <v>144</v>
      </c>
      <c r="I222" s="89">
        <v>150000</v>
      </c>
      <c r="J222" s="89" t="s">
        <v>66</v>
      </c>
      <c r="K222" s="89">
        <v>78000</v>
      </c>
      <c r="L222" s="89" t="s">
        <v>65</v>
      </c>
      <c r="M222" s="90">
        <f t="shared" si="282"/>
        <v>72000</v>
      </c>
      <c r="N222" s="4">
        <f t="shared" si="283"/>
        <v>0.52</v>
      </c>
      <c r="O222" s="91">
        <f t="shared" si="284"/>
        <v>4687.5</v>
      </c>
      <c r="P222" s="91">
        <f t="shared" si="285"/>
        <v>2437.5</v>
      </c>
      <c r="Q222" s="79">
        <v>3</v>
      </c>
      <c r="R222" s="79">
        <v>2</v>
      </c>
      <c r="S222" s="79" t="s">
        <v>72</v>
      </c>
      <c r="T222" s="5">
        <v>105</v>
      </c>
      <c r="U222" s="9"/>
      <c r="W222" s="86">
        <f t="shared" si="286"/>
        <v>105.3</v>
      </c>
      <c r="X222" s="87">
        <f t="shared" si="286"/>
        <v>32</v>
      </c>
      <c r="Y222" s="92">
        <f t="shared" si="287"/>
        <v>144</v>
      </c>
      <c r="Z222" s="90">
        <f t="shared" si="287"/>
        <v>150000</v>
      </c>
      <c r="AA222" s="90">
        <f t="shared" si="288"/>
        <v>78000</v>
      </c>
      <c r="AB222" s="90">
        <f t="shared" si="289"/>
        <v>72000</v>
      </c>
      <c r="AC222" s="4">
        <f t="shared" si="289"/>
        <v>0.52</v>
      </c>
      <c r="AD222" s="91">
        <f t="shared" si="289"/>
        <v>4687.5</v>
      </c>
      <c r="AE222" s="79" t="str">
        <f t="shared" si="290"/>
        <v>계</v>
      </c>
      <c r="AF222" s="79" t="str">
        <f t="shared" si="291"/>
        <v>3/2</v>
      </c>
      <c r="AH222" s="20" t="str">
        <f t="shared" si="253"/>
        <v>상록라이프</v>
      </c>
      <c r="AI222" s="87">
        <f t="shared" si="252"/>
        <v>32</v>
      </c>
      <c r="AJ222" s="79" t="str">
        <f t="shared" si="292"/>
        <v>A-</v>
      </c>
      <c r="AK222" s="79" t="s">
        <v>13</v>
      </c>
      <c r="AL222" s="79" t="s">
        <v>62</v>
      </c>
      <c r="AM222" s="79" t="s">
        <v>63</v>
      </c>
      <c r="AN222" s="79" t="str">
        <f t="shared" si="293"/>
        <v>C</v>
      </c>
      <c r="AO222" s="79" t="str">
        <f t="shared" si="294"/>
        <v>X</v>
      </c>
      <c r="AP222" s="79" t="str">
        <f t="shared" si="295"/>
        <v>X</v>
      </c>
      <c r="AQ222" s="79" t="str">
        <f t="shared" si="296"/>
        <v>X</v>
      </c>
      <c r="AR222" s="79" t="str">
        <f t="shared" si="297"/>
        <v>X</v>
      </c>
      <c r="AS222" s="79" t="s">
        <v>2</v>
      </c>
      <c r="AT222" s="79" t="str">
        <f t="shared" si="298"/>
        <v>O</v>
      </c>
      <c r="AU222" s="79" t="str">
        <f t="shared" si="299"/>
        <v>O</v>
      </c>
      <c r="AV222" s="79" t="str">
        <f t="shared" si="300"/>
        <v>X</v>
      </c>
    </row>
    <row r="223" spans="1:48" x14ac:dyDescent="0.3">
      <c r="A223" s="9" t="s">
        <v>1539</v>
      </c>
      <c r="B223" s="10" t="s">
        <v>1693</v>
      </c>
      <c r="C223" s="88">
        <v>750</v>
      </c>
      <c r="D223" s="86">
        <v>123.8</v>
      </c>
      <c r="E223" s="87">
        <v>37</v>
      </c>
      <c r="F223" s="86">
        <v>101.8</v>
      </c>
      <c r="G223" s="17">
        <v>31</v>
      </c>
      <c r="H223" s="88">
        <v>70</v>
      </c>
      <c r="I223" s="89">
        <v>166000</v>
      </c>
      <c r="J223" s="89" t="s">
        <v>80</v>
      </c>
      <c r="K223" s="89"/>
      <c r="L223" s="89"/>
      <c r="M223" s="90">
        <f t="shared" si="282"/>
        <v>166000</v>
      </c>
      <c r="N223" s="4">
        <f t="shared" si="283"/>
        <v>0</v>
      </c>
      <c r="O223" s="91">
        <f t="shared" si="284"/>
        <v>4486.4864864864867</v>
      </c>
      <c r="P223" s="91">
        <f t="shared" si="285"/>
        <v>0</v>
      </c>
      <c r="Q223" s="79">
        <v>4</v>
      </c>
      <c r="R223" s="79">
        <v>2</v>
      </c>
      <c r="S223" s="79" t="s">
        <v>72</v>
      </c>
      <c r="T223" s="5">
        <v>123</v>
      </c>
      <c r="U223" s="9"/>
      <c r="W223" s="86">
        <f t="shared" si="286"/>
        <v>123.8</v>
      </c>
      <c r="X223" s="87">
        <f t="shared" si="286"/>
        <v>37</v>
      </c>
      <c r="Y223" s="92">
        <f t="shared" si="287"/>
        <v>70</v>
      </c>
      <c r="Z223" s="90">
        <f t="shared" si="287"/>
        <v>166000</v>
      </c>
      <c r="AA223" s="90">
        <f t="shared" si="288"/>
        <v>0</v>
      </c>
      <c r="AB223" s="90">
        <f t="shared" si="289"/>
        <v>166000</v>
      </c>
      <c r="AC223" s="4">
        <f t="shared" si="289"/>
        <v>0</v>
      </c>
      <c r="AD223" s="91">
        <f t="shared" si="289"/>
        <v>4486.4864864864867</v>
      </c>
      <c r="AE223" s="79" t="str">
        <f t="shared" si="290"/>
        <v>계</v>
      </c>
      <c r="AF223" s="79" t="str">
        <f t="shared" si="291"/>
        <v>4/2</v>
      </c>
      <c r="AH223" s="20" t="str">
        <f t="shared" si="253"/>
        <v>상록라이프</v>
      </c>
      <c r="AI223" s="87">
        <f t="shared" si="252"/>
        <v>37</v>
      </c>
      <c r="AJ223" s="79" t="str">
        <f t="shared" si="292"/>
        <v>A-</v>
      </c>
      <c r="AK223" s="79" t="s">
        <v>13</v>
      </c>
      <c r="AL223" s="79" t="s">
        <v>62</v>
      </c>
      <c r="AM223" s="79" t="s">
        <v>63</v>
      </c>
      <c r="AN223" s="79" t="str">
        <f t="shared" si="293"/>
        <v>C</v>
      </c>
      <c r="AO223" s="79" t="str">
        <f t="shared" si="294"/>
        <v>X</v>
      </c>
      <c r="AP223" s="79" t="str">
        <f t="shared" si="295"/>
        <v>X</v>
      </c>
      <c r="AQ223" s="79" t="str">
        <f t="shared" si="296"/>
        <v>X</v>
      </c>
      <c r="AR223" s="79" t="str">
        <f t="shared" si="297"/>
        <v>X</v>
      </c>
      <c r="AS223" s="79" t="s">
        <v>2</v>
      </c>
      <c r="AT223" s="79" t="str">
        <f t="shared" si="298"/>
        <v>X</v>
      </c>
      <c r="AU223" s="79" t="str">
        <f t="shared" si="299"/>
        <v>O</v>
      </c>
      <c r="AV223" s="79" t="str">
        <f t="shared" si="300"/>
        <v>X</v>
      </c>
    </row>
    <row r="224" spans="1:48" x14ac:dyDescent="0.3">
      <c r="A224" s="9" t="s">
        <v>1539</v>
      </c>
      <c r="B224" s="10" t="s">
        <v>1693</v>
      </c>
      <c r="C224" s="88">
        <v>750</v>
      </c>
      <c r="D224" s="86">
        <v>152.5</v>
      </c>
      <c r="E224" s="87">
        <v>46</v>
      </c>
      <c r="F224" s="86">
        <v>128.69999999999999</v>
      </c>
      <c r="G224" s="17">
        <v>39</v>
      </c>
      <c r="H224" s="88">
        <v>314</v>
      </c>
      <c r="I224" s="89">
        <v>170000</v>
      </c>
      <c r="J224" s="89" t="s">
        <v>79</v>
      </c>
      <c r="K224" s="89">
        <v>100000</v>
      </c>
      <c r="L224" s="89" t="s">
        <v>84</v>
      </c>
      <c r="M224" s="90">
        <f t="shared" si="282"/>
        <v>70000</v>
      </c>
      <c r="N224" s="4">
        <f t="shared" si="283"/>
        <v>0.58823529411764708</v>
      </c>
      <c r="O224" s="91">
        <f t="shared" si="284"/>
        <v>3695.6521739130435</v>
      </c>
      <c r="P224" s="91">
        <f t="shared" si="285"/>
        <v>2173.913043478261</v>
      </c>
      <c r="Q224" s="79">
        <v>4</v>
      </c>
      <c r="R224" s="79">
        <v>2</v>
      </c>
      <c r="S224" s="79" t="s">
        <v>72</v>
      </c>
      <c r="T224" s="5">
        <v>152</v>
      </c>
      <c r="U224" s="9"/>
      <c r="W224" s="86">
        <f t="shared" si="286"/>
        <v>152.5</v>
      </c>
      <c r="X224" s="87">
        <f t="shared" si="286"/>
        <v>46</v>
      </c>
      <c r="Y224" s="92">
        <f t="shared" si="287"/>
        <v>314</v>
      </c>
      <c r="Z224" s="90">
        <f t="shared" si="287"/>
        <v>170000</v>
      </c>
      <c r="AA224" s="90">
        <f t="shared" si="288"/>
        <v>100000</v>
      </c>
      <c r="AB224" s="90">
        <f t="shared" si="289"/>
        <v>70000</v>
      </c>
      <c r="AC224" s="4">
        <f t="shared" si="289"/>
        <v>0.58823529411764708</v>
      </c>
      <c r="AD224" s="91">
        <f t="shared" si="289"/>
        <v>3695.6521739130435</v>
      </c>
      <c r="AE224" s="79" t="str">
        <f t="shared" si="290"/>
        <v>계</v>
      </c>
      <c r="AF224" s="79" t="str">
        <f t="shared" si="291"/>
        <v>4/2</v>
      </c>
      <c r="AH224" s="20" t="str">
        <f t="shared" si="253"/>
        <v>상록라이프</v>
      </c>
      <c r="AI224" s="87">
        <f t="shared" si="252"/>
        <v>46</v>
      </c>
      <c r="AJ224" s="79" t="str">
        <f t="shared" si="292"/>
        <v>A-</v>
      </c>
      <c r="AK224" s="79" t="s">
        <v>13</v>
      </c>
      <c r="AL224" s="79" t="s">
        <v>62</v>
      </c>
      <c r="AM224" s="79" t="s">
        <v>63</v>
      </c>
      <c r="AN224" s="79" t="str">
        <f t="shared" si="293"/>
        <v>C</v>
      </c>
      <c r="AO224" s="79" t="str">
        <f t="shared" si="294"/>
        <v>X</v>
      </c>
      <c r="AP224" s="79" t="str">
        <f t="shared" si="295"/>
        <v>X</v>
      </c>
      <c r="AQ224" s="79" t="str">
        <f t="shared" si="296"/>
        <v>X</v>
      </c>
      <c r="AR224" s="79" t="str">
        <f t="shared" si="297"/>
        <v>X</v>
      </c>
      <c r="AS224" s="79" t="s">
        <v>2</v>
      </c>
      <c r="AT224" s="79" t="str">
        <f t="shared" si="298"/>
        <v>X</v>
      </c>
      <c r="AU224" s="79" t="str">
        <f t="shared" si="299"/>
        <v>O</v>
      </c>
      <c r="AV224" s="79" t="str">
        <f t="shared" si="300"/>
        <v>X</v>
      </c>
    </row>
    <row r="225" spans="1:48" x14ac:dyDescent="0.3">
      <c r="A225" s="9" t="s">
        <v>1539</v>
      </c>
      <c r="B225" s="10" t="s">
        <v>1693</v>
      </c>
      <c r="C225" s="88">
        <v>750</v>
      </c>
      <c r="D225" s="86">
        <v>187.4</v>
      </c>
      <c r="E225" s="87">
        <v>57</v>
      </c>
      <c r="F225" s="86">
        <v>159.30000000000001</v>
      </c>
      <c r="G225" s="17">
        <v>48</v>
      </c>
      <c r="H225" s="88">
        <v>82</v>
      </c>
      <c r="I225" s="89">
        <v>200000</v>
      </c>
      <c r="J225" s="89" t="s">
        <v>79</v>
      </c>
      <c r="K225" s="89">
        <v>90000</v>
      </c>
      <c r="L225" s="89" t="s">
        <v>84</v>
      </c>
      <c r="M225" s="90">
        <f t="shared" si="282"/>
        <v>110000</v>
      </c>
      <c r="N225" s="4">
        <f t="shared" si="283"/>
        <v>0.45</v>
      </c>
      <c r="O225" s="91">
        <f t="shared" si="284"/>
        <v>3508.7719298245615</v>
      </c>
      <c r="P225" s="91">
        <f t="shared" si="285"/>
        <v>1578.9473684210527</v>
      </c>
      <c r="Q225" s="79">
        <v>5</v>
      </c>
      <c r="R225" s="79">
        <v>2</v>
      </c>
      <c r="S225" s="79" t="s">
        <v>72</v>
      </c>
      <c r="T225" s="5">
        <v>187</v>
      </c>
      <c r="U225" s="9"/>
      <c r="W225" s="86">
        <f t="shared" si="286"/>
        <v>187.4</v>
      </c>
      <c r="X225" s="87">
        <f t="shared" si="286"/>
        <v>57</v>
      </c>
      <c r="Y225" s="92">
        <f t="shared" si="287"/>
        <v>82</v>
      </c>
      <c r="Z225" s="90">
        <f t="shared" si="287"/>
        <v>200000</v>
      </c>
      <c r="AA225" s="90">
        <f t="shared" si="288"/>
        <v>90000</v>
      </c>
      <c r="AB225" s="90">
        <f t="shared" si="289"/>
        <v>110000</v>
      </c>
      <c r="AC225" s="4">
        <f t="shared" si="289"/>
        <v>0.45</v>
      </c>
      <c r="AD225" s="91">
        <f t="shared" si="289"/>
        <v>3508.7719298245615</v>
      </c>
      <c r="AE225" s="79" t="str">
        <f t="shared" si="290"/>
        <v>계</v>
      </c>
      <c r="AF225" s="79" t="str">
        <f t="shared" si="291"/>
        <v>5/2</v>
      </c>
      <c r="AH225" s="20" t="str">
        <f t="shared" si="253"/>
        <v>상록라이프</v>
      </c>
      <c r="AI225" s="87">
        <f t="shared" si="252"/>
        <v>57</v>
      </c>
      <c r="AJ225" s="79" t="str">
        <f t="shared" si="292"/>
        <v>A-</v>
      </c>
      <c r="AK225" s="79" t="s">
        <v>13</v>
      </c>
      <c r="AL225" s="79" t="s">
        <v>62</v>
      </c>
      <c r="AM225" s="79" t="s">
        <v>63</v>
      </c>
      <c r="AN225" s="79" t="str">
        <f t="shared" si="293"/>
        <v>C</v>
      </c>
      <c r="AO225" s="79" t="str">
        <f t="shared" si="294"/>
        <v>X</v>
      </c>
      <c r="AP225" s="79" t="str">
        <f t="shared" si="295"/>
        <v>X</v>
      </c>
      <c r="AQ225" s="79" t="str">
        <f t="shared" si="296"/>
        <v>X</v>
      </c>
      <c r="AR225" s="79" t="str">
        <f t="shared" si="297"/>
        <v>X</v>
      </c>
      <c r="AS225" s="79" t="s">
        <v>2</v>
      </c>
      <c r="AT225" s="79" t="str">
        <f t="shared" si="298"/>
        <v>X</v>
      </c>
      <c r="AU225" s="79" t="str">
        <f t="shared" si="299"/>
        <v>O</v>
      </c>
      <c r="AV225" s="79" t="str">
        <f t="shared" si="300"/>
        <v>X</v>
      </c>
    </row>
    <row r="226" spans="1:48" x14ac:dyDescent="0.3">
      <c r="A226" s="9"/>
      <c r="B226" s="79"/>
      <c r="C226" s="6"/>
      <c r="D226" s="9"/>
      <c r="E226" s="14"/>
      <c r="F226" s="86"/>
      <c r="G226" s="9"/>
      <c r="H226" s="9"/>
      <c r="I226" s="9"/>
      <c r="J226" s="9"/>
      <c r="K226" s="9"/>
      <c r="L226" s="9"/>
      <c r="M226" s="9"/>
      <c r="N226" s="9"/>
      <c r="O226" s="91"/>
      <c r="P226" s="91"/>
      <c r="Q226" s="87"/>
      <c r="R226" s="87"/>
      <c r="S226" s="9"/>
      <c r="T226" s="47"/>
      <c r="U226" s="9"/>
      <c r="W226" s="67" t="str">
        <f>$A$4&amp;" "&amp;A227&amp;"("&amp;B227&amp;","&amp;C227&amp;"^)"</f>
        <v>정자동 아데나팰리스('03.04.,203^)</v>
      </c>
      <c r="X226" s="68"/>
      <c r="Y226" s="68"/>
      <c r="Z226" s="68"/>
      <c r="AA226" s="68"/>
      <c r="AB226" s="68"/>
      <c r="AC226" s="68"/>
      <c r="AD226" s="68"/>
      <c r="AE226" s="68"/>
      <c r="AF226" s="69"/>
      <c r="AH226" s="20" t="str">
        <f t="shared" si="253"/>
        <v/>
      </c>
      <c r="AI226" s="106" t="str">
        <f t="shared" si="252"/>
        <v/>
      </c>
      <c r="AJ226" s="79"/>
      <c r="AK226" s="79"/>
      <c r="AL226" s="79"/>
      <c r="AM226" s="79"/>
      <c r="AN226" s="79"/>
      <c r="AO226" s="79"/>
      <c r="AP226" s="79"/>
      <c r="AQ226" s="79"/>
      <c r="AR226" s="79"/>
      <c r="AS226" s="79"/>
      <c r="AT226" s="79"/>
      <c r="AU226" s="79"/>
      <c r="AV226" s="79"/>
    </row>
    <row r="227" spans="1:48" x14ac:dyDescent="0.3">
      <c r="A227" s="9" t="s">
        <v>1548</v>
      </c>
      <c r="B227" s="10" t="s">
        <v>1699</v>
      </c>
      <c r="C227" s="88">
        <v>203</v>
      </c>
      <c r="D227" s="86">
        <v>113.7</v>
      </c>
      <c r="E227" s="87">
        <v>34</v>
      </c>
      <c r="F227" s="86">
        <v>84.9</v>
      </c>
      <c r="G227" s="17">
        <v>26</v>
      </c>
      <c r="H227" s="88">
        <v>21</v>
      </c>
      <c r="I227" s="89"/>
      <c r="J227" s="89"/>
      <c r="K227" s="89"/>
      <c r="L227" s="89"/>
      <c r="M227" s="90">
        <f>I227-K227</f>
        <v>0</v>
      </c>
      <c r="N227" s="4" t="str">
        <f>IF(ISERROR(K227/I227),"",K227/I227)</f>
        <v/>
      </c>
      <c r="O227" s="91">
        <f>I227/E227</f>
        <v>0</v>
      </c>
      <c r="P227" s="91">
        <f>K227/E227</f>
        <v>0</v>
      </c>
      <c r="Q227" s="79">
        <v>3</v>
      </c>
      <c r="R227" s="79">
        <v>2</v>
      </c>
      <c r="S227" s="79" t="s">
        <v>72</v>
      </c>
      <c r="T227" s="5">
        <v>113</v>
      </c>
      <c r="U227" s="9"/>
      <c r="W227" s="86">
        <f t="shared" ref="W227:X229" si="301">D227</f>
        <v>113.7</v>
      </c>
      <c r="X227" s="87">
        <f t="shared" si="301"/>
        <v>34</v>
      </c>
      <c r="Y227" s="92">
        <f t="shared" ref="Y227:Z229" si="302">H227</f>
        <v>21</v>
      </c>
      <c r="Z227" s="90">
        <f t="shared" si="302"/>
        <v>0</v>
      </c>
      <c r="AA227" s="90">
        <f>K227</f>
        <v>0</v>
      </c>
      <c r="AB227" s="90">
        <f t="shared" ref="AB227:AD229" si="303">M227</f>
        <v>0</v>
      </c>
      <c r="AC227" s="4" t="str">
        <f t="shared" si="303"/>
        <v/>
      </c>
      <c r="AD227" s="91">
        <f t="shared" si="303"/>
        <v>0</v>
      </c>
      <c r="AE227" s="79" t="str">
        <f>S227</f>
        <v>계</v>
      </c>
      <c r="AF227" s="79" t="str">
        <f>Q227&amp;"/"&amp;R227</f>
        <v>3/2</v>
      </c>
      <c r="AH227" s="20" t="str">
        <f t="shared" si="253"/>
        <v>아데나팰리스</v>
      </c>
      <c r="AI227" s="87">
        <f t="shared" si="252"/>
        <v>34</v>
      </c>
      <c r="AJ227" s="79" t="str">
        <f>IF(AI227="","",$AJ$2)</f>
        <v>A-</v>
      </c>
      <c r="AK227" s="79" t="s">
        <v>13</v>
      </c>
      <c r="AL227" s="79" t="s">
        <v>62</v>
      </c>
      <c r="AM227" s="79" t="s">
        <v>63</v>
      </c>
      <c r="AN227" s="79" t="str">
        <f>IF(AI227="","",$AN$2)</f>
        <v>C</v>
      </c>
      <c r="AO227" s="79" t="str">
        <f>IF(N227="","",IF(N227&gt;=$AO$1/100,"O","X"))</f>
        <v/>
      </c>
      <c r="AP227" s="79" t="str">
        <f>IF(I227="","",IF(I227&lt;=$AP$1,"O","X"))</f>
        <v/>
      </c>
      <c r="AQ227" s="79" t="str">
        <f>IF(O227="","",IF(O227&lt;=$AQ$1,"O","X"))</f>
        <v>O</v>
      </c>
      <c r="AR227" s="79" t="str">
        <f>IF(M227="","",IF(M227&lt;=$AR$1,"O","X"))</f>
        <v>O</v>
      </c>
      <c r="AS227" s="79" t="s">
        <v>2</v>
      </c>
      <c r="AT227" s="79" t="str">
        <f>IF(OR(F227="",AI227=""),"",IF(AND((F227&lt;=85),(AI227&gt;=15)),"O","X"))</f>
        <v>O</v>
      </c>
      <c r="AU227" s="79" t="str">
        <f>IF(C227="","",IF(C227&gt;=$AU$1,"O","X"))</f>
        <v>X</v>
      </c>
      <c r="AV227" s="79" t="str">
        <f>IF(AO227="","",IF(AND(AO227="O",AP227="O",AR227="O",AT227="O",AU227="O"),"후보","X"))</f>
        <v/>
      </c>
    </row>
    <row r="228" spans="1:48" x14ac:dyDescent="0.3">
      <c r="A228" s="9" t="s">
        <v>1548</v>
      </c>
      <c r="B228" s="10" t="s">
        <v>1699</v>
      </c>
      <c r="C228" s="88">
        <v>203</v>
      </c>
      <c r="D228" s="86">
        <v>186.3</v>
      </c>
      <c r="E228" s="87">
        <v>56</v>
      </c>
      <c r="F228" s="86">
        <v>139.1</v>
      </c>
      <c r="G228" s="17">
        <v>42</v>
      </c>
      <c r="H228" s="88">
        <v>90</v>
      </c>
      <c r="I228" s="89"/>
      <c r="J228" s="89"/>
      <c r="K228" s="89"/>
      <c r="L228" s="89"/>
      <c r="M228" s="90">
        <f>I228-K228</f>
        <v>0</v>
      </c>
      <c r="N228" s="4" t="str">
        <f>IF(ISERROR(K228/I228),"",K228/I228)</f>
        <v/>
      </c>
      <c r="O228" s="91">
        <f>I228/E228</f>
        <v>0</v>
      </c>
      <c r="P228" s="91">
        <f>K228/E228</f>
        <v>0</v>
      </c>
      <c r="Q228" s="79">
        <v>4</v>
      </c>
      <c r="R228" s="79">
        <v>2</v>
      </c>
      <c r="S228" s="79" t="s">
        <v>72</v>
      </c>
      <c r="T228" s="5">
        <v>186</v>
      </c>
      <c r="U228" s="9"/>
      <c r="W228" s="86">
        <f t="shared" si="301"/>
        <v>186.3</v>
      </c>
      <c r="X228" s="87">
        <f t="shared" si="301"/>
        <v>56</v>
      </c>
      <c r="Y228" s="92">
        <f t="shared" si="302"/>
        <v>90</v>
      </c>
      <c r="Z228" s="90">
        <f t="shared" si="302"/>
        <v>0</v>
      </c>
      <c r="AA228" s="90">
        <f>K228</f>
        <v>0</v>
      </c>
      <c r="AB228" s="90">
        <f t="shared" si="303"/>
        <v>0</v>
      </c>
      <c r="AC228" s="4" t="str">
        <f t="shared" si="303"/>
        <v/>
      </c>
      <c r="AD228" s="91">
        <f t="shared" si="303"/>
        <v>0</v>
      </c>
      <c r="AE228" s="79" t="str">
        <f>S228</f>
        <v>계</v>
      </c>
      <c r="AF228" s="79" t="str">
        <f>Q228&amp;"/"&amp;R228</f>
        <v>4/2</v>
      </c>
      <c r="AH228" s="20" t="str">
        <f t="shared" si="253"/>
        <v>아데나팰리스</v>
      </c>
      <c r="AI228" s="87">
        <f t="shared" si="252"/>
        <v>56</v>
      </c>
      <c r="AJ228" s="79" t="str">
        <f>IF(AI228="","",$AJ$2)</f>
        <v>A-</v>
      </c>
      <c r="AK228" s="79" t="s">
        <v>13</v>
      </c>
      <c r="AL228" s="79" t="s">
        <v>62</v>
      </c>
      <c r="AM228" s="79" t="s">
        <v>63</v>
      </c>
      <c r="AN228" s="79" t="str">
        <f>IF(AI228="","",$AN$2)</f>
        <v>C</v>
      </c>
      <c r="AO228" s="79" t="str">
        <f>IF(N228="","",IF(N228&gt;=$AO$1/100,"O","X"))</f>
        <v/>
      </c>
      <c r="AP228" s="79" t="str">
        <f>IF(I228="","",IF(I228&lt;=$AP$1,"O","X"))</f>
        <v/>
      </c>
      <c r="AQ228" s="79" t="str">
        <f>IF(O228="","",IF(O228&lt;=$AQ$1,"O","X"))</f>
        <v>O</v>
      </c>
      <c r="AR228" s="79" t="str">
        <f>IF(M228="","",IF(M228&lt;=$AR$1,"O","X"))</f>
        <v>O</v>
      </c>
      <c r="AS228" s="79" t="s">
        <v>2</v>
      </c>
      <c r="AT228" s="79" t="str">
        <f>IF(OR(F228="",AI228=""),"",IF(AND((F228&lt;=85),(AI228&gt;=15)),"O","X"))</f>
        <v>X</v>
      </c>
      <c r="AU228" s="79" t="str">
        <f>IF(C228="","",IF(C228&gt;=$AU$1,"O","X"))</f>
        <v>X</v>
      </c>
      <c r="AV228" s="79" t="str">
        <f>IF(AO228="","",IF(AND(AO228="O",AP228="O",AR228="O",AT228="O",AU228="O"),"후보","X"))</f>
        <v/>
      </c>
    </row>
    <row r="229" spans="1:48" x14ac:dyDescent="0.3">
      <c r="A229" s="9" t="s">
        <v>1548</v>
      </c>
      <c r="B229" s="10" t="s">
        <v>1699</v>
      </c>
      <c r="C229" s="88">
        <v>203</v>
      </c>
      <c r="D229" s="86">
        <v>219.6</v>
      </c>
      <c r="E229" s="87">
        <v>66</v>
      </c>
      <c r="F229" s="86">
        <v>164</v>
      </c>
      <c r="G229" s="17">
        <v>50</v>
      </c>
      <c r="H229" s="88">
        <v>92</v>
      </c>
      <c r="I229" s="89"/>
      <c r="J229" s="89"/>
      <c r="K229" s="89"/>
      <c r="L229" s="89"/>
      <c r="M229" s="90">
        <f>I229-K229</f>
        <v>0</v>
      </c>
      <c r="N229" s="4" t="str">
        <f>IF(ISERROR(K229/I229),"",K229/I229)</f>
        <v/>
      </c>
      <c r="O229" s="91">
        <f>I229/E229</f>
        <v>0</v>
      </c>
      <c r="P229" s="91">
        <f>K229/E229</f>
        <v>0</v>
      </c>
      <c r="Q229" s="79">
        <v>5</v>
      </c>
      <c r="R229" s="79">
        <v>2</v>
      </c>
      <c r="S229" s="79" t="s">
        <v>72</v>
      </c>
      <c r="T229" s="5">
        <v>219</v>
      </c>
      <c r="U229" s="9"/>
      <c r="W229" s="86">
        <f t="shared" si="301"/>
        <v>219.6</v>
      </c>
      <c r="X229" s="87">
        <f t="shared" si="301"/>
        <v>66</v>
      </c>
      <c r="Y229" s="92">
        <f t="shared" si="302"/>
        <v>92</v>
      </c>
      <c r="Z229" s="90">
        <f t="shared" si="302"/>
        <v>0</v>
      </c>
      <c r="AA229" s="90">
        <f>K229</f>
        <v>0</v>
      </c>
      <c r="AB229" s="90">
        <f t="shared" si="303"/>
        <v>0</v>
      </c>
      <c r="AC229" s="4" t="str">
        <f t="shared" si="303"/>
        <v/>
      </c>
      <c r="AD229" s="91">
        <f t="shared" si="303"/>
        <v>0</v>
      </c>
      <c r="AE229" s="79" t="str">
        <f>S229</f>
        <v>계</v>
      </c>
      <c r="AF229" s="79" t="str">
        <f>Q229&amp;"/"&amp;R229</f>
        <v>5/2</v>
      </c>
      <c r="AH229" s="20" t="str">
        <f t="shared" si="253"/>
        <v>아데나팰리스</v>
      </c>
      <c r="AI229" s="87">
        <f t="shared" si="252"/>
        <v>66</v>
      </c>
      <c r="AJ229" s="79" t="str">
        <f>IF(AI229="","",$AJ$2)</f>
        <v>A-</v>
      </c>
      <c r="AK229" s="79" t="s">
        <v>13</v>
      </c>
      <c r="AL229" s="79" t="s">
        <v>62</v>
      </c>
      <c r="AM229" s="79" t="s">
        <v>63</v>
      </c>
      <c r="AN229" s="79" t="str">
        <f>IF(AI229="","",$AN$2)</f>
        <v>C</v>
      </c>
      <c r="AO229" s="79" t="str">
        <f>IF(N229="","",IF(N229&gt;=$AO$1/100,"O","X"))</f>
        <v/>
      </c>
      <c r="AP229" s="79" t="str">
        <f>IF(I229="","",IF(I229&lt;=$AP$1,"O","X"))</f>
        <v/>
      </c>
      <c r="AQ229" s="79" t="str">
        <f>IF(O229="","",IF(O229&lt;=$AQ$1,"O","X"))</f>
        <v>O</v>
      </c>
      <c r="AR229" s="79" t="str">
        <f>IF(M229="","",IF(M229&lt;=$AR$1,"O","X"))</f>
        <v>O</v>
      </c>
      <c r="AS229" s="79" t="s">
        <v>2</v>
      </c>
      <c r="AT229" s="79" t="str">
        <f>IF(OR(F229="",AI229=""),"",IF(AND((F229&lt;=85),(AI229&gt;=15)),"O","X"))</f>
        <v>X</v>
      </c>
      <c r="AU229" s="79" t="str">
        <f>IF(C229="","",IF(C229&gt;=$AU$1,"O","X"))</f>
        <v>X</v>
      </c>
      <c r="AV229" s="79" t="str">
        <f>IF(AO229="","",IF(AND(AO229="O",AP229="O",AR229="O",AT229="O",AU229="O"),"후보","X"))</f>
        <v/>
      </c>
    </row>
    <row r="230" spans="1:48" x14ac:dyDescent="0.3">
      <c r="A230" s="9"/>
      <c r="B230" s="79"/>
      <c r="C230" s="6"/>
      <c r="D230" s="9"/>
      <c r="E230" s="14"/>
      <c r="F230" s="86"/>
      <c r="G230" s="9"/>
      <c r="H230" s="9"/>
      <c r="I230" s="9"/>
      <c r="J230" s="9"/>
      <c r="K230" s="9"/>
      <c r="L230" s="9"/>
      <c r="M230" s="9"/>
      <c r="N230" s="9"/>
      <c r="O230" s="91"/>
      <c r="P230" s="91"/>
      <c r="Q230" s="87"/>
      <c r="R230" s="87"/>
      <c r="S230" s="9"/>
      <c r="T230" s="47"/>
      <c r="U230" s="9"/>
      <c r="W230" s="67" t="str">
        <f>$A$4&amp;" "&amp;A231&amp;"("&amp;B231&amp;","&amp;C231&amp;"^)"</f>
        <v>정자동 한솔5단지주공('94.10.,1156^)</v>
      </c>
      <c r="X230" s="68"/>
      <c r="Y230" s="68"/>
      <c r="Z230" s="68"/>
      <c r="AA230" s="68"/>
      <c r="AB230" s="68"/>
      <c r="AC230" s="68"/>
      <c r="AD230" s="68"/>
      <c r="AE230" s="68"/>
      <c r="AF230" s="69"/>
      <c r="AH230" s="20" t="str">
        <f t="shared" si="253"/>
        <v/>
      </c>
      <c r="AI230" s="106" t="str">
        <f t="shared" si="252"/>
        <v/>
      </c>
      <c r="AJ230" s="79"/>
      <c r="AK230" s="79"/>
      <c r="AL230" s="79"/>
      <c r="AM230" s="79"/>
      <c r="AN230" s="79"/>
      <c r="AO230" s="79"/>
      <c r="AP230" s="79"/>
      <c r="AQ230" s="79"/>
      <c r="AR230" s="79"/>
      <c r="AS230" s="79"/>
      <c r="AT230" s="79"/>
      <c r="AU230" s="79"/>
      <c r="AV230" s="79"/>
    </row>
    <row r="231" spans="1:48" x14ac:dyDescent="0.3">
      <c r="A231" s="9" t="s">
        <v>1558</v>
      </c>
      <c r="B231" s="10" t="s">
        <v>1700</v>
      </c>
      <c r="C231" s="88">
        <v>1156</v>
      </c>
      <c r="D231" s="86">
        <v>57.4</v>
      </c>
      <c r="E231" s="87">
        <v>17</v>
      </c>
      <c r="F231" s="86">
        <v>41.9</v>
      </c>
      <c r="G231" s="17">
        <v>13</v>
      </c>
      <c r="H231" s="88">
        <v>267</v>
      </c>
      <c r="I231" s="89">
        <v>80000</v>
      </c>
      <c r="J231" s="89" t="s">
        <v>64</v>
      </c>
      <c r="K231" s="89">
        <v>30000</v>
      </c>
      <c r="L231" s="89" t="s">
        <v>79</v>
      </c>
      <c r="M231" s="90">
        <f t="shared" ref="M231:M236" si="304">I231-K231</f>
        <v>50000</v>
      </c>
      <c r="N231" s="4">
        <f t="shared" ref="N231:N236" si="305">IF(ISERROR(K231/I231),"",K231/I231)</f>
        <v>0.375</v>
      </c>
      <c r="O231" s="91">
        <f t="shared" ref="O231:O236" si="306">I231/E231</f>
        <v>4705.8823529411766</v>
      </c>
      <c r="P231" s="91">
        <f t="shared" ref="P231:P236" si="307">K231/E231</f>
        <v>1764.7058823529412</v>
      </c>
      <c r="Q231" s="79">
        <v>2</v>
      </c>
      <c r="R231" s="79">
        <v>1</v>
      </c>
      <c r="S231" s="79" t="s">
        <v>61</v>
      </c>
      <c r="T231" s="5">
        <v>57</v>
      </c>
      <c r="U231" s="9"/>
      <c r="W231" s="86">
        <f t="shared" ref="W231:X236" si="308">D231</f>
        <v>57.4</v>
      </c>
      <c r="X231" s="87">
        <f t="shared" si="308"/>
        <v>17</v>
      </c>
      <c r="Y231" s="92">
        <f t="shared" ref="Y231:Z236" si="309">H231</f>
        <v>267</v>
      </c>
      <c r="Z231" s="90">
        <f t="shared" si="309"/>
        <v>80000</v>
      </c>
      <c r="AA231" s="90">
        <f t="shared" ref="AA231:AA236" si="310">K231</f>
        <v>30000</v>
      </c>
      <c r="AB231" s="90">
        <f t="shared" ref="AB231:AD236" si="311">M231</f>
        <v>50000</v>
      </c>
      <c r="AC231" s="4">
        <f t="shared" si="311"/>
        <v>0.375</v>
      </c>
      <c r="AD231" s="91">
        <f t="shared" si="311"/>
        <v>4705.8823529411766</v>
      </c>
      <c r="AE231" s="79" t="str">
        <f t="shared" ref="AE231:AE236" si="312">S231</f>
        <v>복</v>
      </c>
      <c r="AF231" s="79" t="str">
        <f t="shared" ref="AF231:AF236" si="313">Q231&amp;"/"&amp;R231</f>
        <v>2/1</v>
      </c>
      <c r="AH231" s="20" t="str">
        <f t="shared" si="253"/>
        <v>한솔5단지주공</v>
      </c>
      <c r="AI231" s="87">
        <f t="shared" si="252"/>
        <v>17</v>
      </c>
      <c r="AJ231" s="79" t="str">
        <f t="shared" ref="AJ231:AJ236" si="314">IF(AI231="","",$AJ$2)</f>
        <v>A-</v>
      </c>
      <c r="AK231" s="79" t="s">
        <v>13</v>
      </c>
      <c r="AL231" s="79" t="s">
        <v>62</v>
      </c>
      <c r="AM231" s="79" t="s">
        <v>63</v>
      </c>
      <c r="AN231" s="79" t="str">
        <f t="shared" ref="AN231:AN236" si="315">IF(AI231="","",$AN$2)</f>
        <v>C</v>
      </c>
      <c r="AO231" s="79" t="str">
        <f t="shared" ref="AO231:AO236" si="316">IF(N231="","",IF(N231&gt;=$AO$1/100,"O","X"))</f>
        <v>X</v>
      </c>
      <c r="AP231" s="79" t="str">
        <f t="shared" ref="AP231:AP236" si="317">IF(I231="","",IF(I231&lt;=$AP$1,"O","X"))</f>
        <v>X</v>
      </c>
      <c r="AQ231" s="79" t="str">
        <f t="shared" ref="AQ231:AQ236" si="318">IF(O231="","",IF(O231&lt;=$AQ$1,"O","X"))</f>
        <v>X</v>
      </c>
      <c r="AR231" s="79" t="str">
        <f t="shared" ref="AR231:AR236" si="319">IF(M231="","",IF(M231&lt;=$AR$1,"O","X"))</f>
        <v>X</v>
      </c>
      <c r="AS231" s="79" t="s">
        <v>2</v>
      </c>
      <c r="AT231" s="79" t="str">
        <f t="shared" ref="AT231:AT236" si="320">IF(OR(F231="",AI231=""),"",IF(AND((F231&lt;=85),(AI231&gt;=15)),"O","X"))</f>
        <v>O</v>
      </c>
      <c r="AU231" s="79" t="str">
        <f t="shared" ref="AU231:AU236" si="321">IF(C231="","",IF(C231&gt;=$AU$1,"O","X"))</f>
        <v>O</v>
      </c>
      <c r="AV231" s="79" t="str">
        <f t="shared" ref="AV231:AV236" si="322">IF(AO231="","",IF(AND(AO231="O",AP231="O",AR231="O",AT231="O",AU231="O"),"후보","X"))</f>
        <v>X</v>
      </c>
    </row>
    <row r="232" spans="1:48" x14ac:dyDescent="0.3">
      <c r="A232" s="9" t="s">
        <v>1558</v>
      </c>
      <c r="B232" s="10" t="s">
        <v>1700</v>
      </c>
      <c r="C232" s="88">
        <v>1156</v>
      </c>
      <c r="D232" s="86">
        <v>60.3</v>
      </c>
      <c r="E232" s="87">
        <v>18</v>
      </c>
      <c r="F232" s="86">
        <v>41.9</v>
      </c>
      <c r="G232" s="17">
        <v>13</v>
      </c>
      <c r="H232" s="88">
        <v>177</v>
      </c>
      <c r="I232" s="89">
        <v>75000</v>
      </c>
      <c r="J232" s="89" t="s">
        <v>81</v>
      </c>
      <c r="K232" s="89">
        <v>15000</v>
      </c>
      <c r="L232" s="89" t="s">
        <v>84</v>
      </c>
      <c r="M232" s="90">
        <f t="shared" si="304"/>
        <v>60000</v>
      </c>
      <c r="N232" s="4">
        <f t="shared" si="305"/>
        <v>0.2</v>
      </c>
      <c r="O232" s="91">
        <f t="shared" si="306"/>
        <v>4166.666666666667</v>
      </c>
      <c r="P232" s="91">
        <f t="shared" si="307"/>
        <v>833.33333333333337</v>
      </c>
      <c r="Q232" s="79">
        <v>2</v>
      </c>
      <c r="R232" s="79">
        <v>1</v>
      </c>
      <c r="S232" s="79" t="s">
        <v>61</v>
      </c>
      <c r="T232" s="5">
        <v>60</v>
      </c>
      <c r="U232" s="9"/>
      <c r="W232" s="86">
        <f t="shared" si="308"/>
        <v>60.3</v>
      </c>
      <c r="X232" s="87">
        <f t="shared" si="308"/>
        <v>18</v>
      </c>
      <c r="Y232" s="92">
        <f t="shared" si="309"/>
        <v>177</v>
      </c>
      <c r="Z232" s="90">
        <f t="shared" si="309"/>
        <v>75000</v>
      </c>
      <c r="AA232" s="90">
        <f t="shared" si="310"/>
        <v>15000</v>
      </c>
      <c r="AB232" s="90">
        <f t="shared" si="311"/>
        <v>60000</v>
      </c>
      <c r="AC232" s="4">
        <f t="shared" si="311"/>
        <v>0.2</v>
      </c>
      <c r="AD232" s="91">
        <f t="shared" si="311"/>
        <v>4166.666666666667</v>
      </c>
      <c r="AE232" s="79" t="str">
        <f t="shared" si="312"/>
        <v>복</v>
      </c>
      <c r="AF232" s="79" t="str">
        <f t="shared" si="313"/>
        <v>2/1</v>
      </c>
      <c r="AH232" s="20" t="str">
        <f t="shared" si="253"/>
        <v>한솔5단지주공</v>
      </c>
      <c r="AI232" s="87">
        <f t="shared" si="252"/>
        <v>18</v>
      </c>
      <c r="AJ232" s="79" t="str">
        <f t="shared" si="314"/>
        <v>A-</v>
      </c>
      <c r="AK232" s="79" t="s">
        <v>13</v>
      </c>
      <c r="AL232" s="79" t="s">
        <v>62</v>
      </c>
      <c r="AM232" s="79" t="s">
        <v>63</v>
      </c>
      <c r="AN232" s="79" t="str">
        <f t="shared" si="315"/>
        <v>C</v>
      </c>
      <c r="AO232" s="79" t="str">
        <f t="shared" si="316"/>
        <v>X</v>
      </c>
      <c r="AP232" s="79" t="str">
        <f t="shared" si="317"/>
        <v>X</v>
      </c>
      <c r="AQ232" s="79" t="str">
        <f t="shared" si="318"/>
        <v>X</v>
      </c>
      <c r="AR232" s="79" t="str">
        <f t="shared" si="319"/>
        <v>X</v>
      </c>
      <c r="AS232" s="79" t="s">
        <v>2</v>
      </c>
      <c r="AT232" s="79" t="str">
        <f t="shared" si="320"/>
        <v>O</v>
      </c>
      <c r="AU232" s="79" t="str">
        <f t="shared" si="321"/>
        <v>O</v>
      </c>
      <c r="AV232" s="79" t="str">
        <f t="shared" si="322"/>
        <v>X</v>
      </c>
    </row>
    <row r="233" spans="1:48" x14ac:dyDescent="0.3">
      <c r="A233" s="9" t="s">
        <v>1558</v>
      </c>
      <c r="B233" s="10" t="s">
        <v>1700</v>
      </c>
      <c r="C233" s="88">
        <v>1156</v>
      </c>
      <c r="D233" s="86">
        <v>61.8</v>
      </c>
      <c r="E233" s="87">
        <v>19</v>
      </c>
      <c r="F233" s="86">
        <v>42.8</v>
      </c>
      <c r="G233" s="17">
        <v>13</v>
      </c>
      <c r="H233" s="88">
        <v>296</v>
      </c>
      <c r="I233" s="89">
        <v>88000</v>
      </c>
      <c r="J233" s="89" t="s">
        <v>69</v>
      </c>
      <c r="K233" s="89">
        <v>16500</v>
      </c>
      <c r="L233" s="89" t="s">
        <v>78</v>
      </c>
      <c r="M233" s="90">
        <f t="shared" si="304"/>
        <v>71500</v>
      </c>
      <c r="N233" s="4">
        <f t="shared" si="305"/>
        <v>0.1875</v>
      </c>
      <c r="O233" s="91">
        <f t="shared" si="306"/>
        <v>4631.5789473684208</v>
      </c>
      <c r="P233" s="91">
        <f t="shared" si="307"/>
        <v>868.42105263157896</v>
      </c>
      <c r="Q233" s="79">
        <v>2</v>
      </c>
      <c r="R233" s="79">
        <v>1</v>
      </c>
      <c r="S233" s="79" t="s">
        <v>61</v>
      </c>
      <c r="T233" s="5">
        <v>61</v>
      </c>
      <c r="U233" s="9"/>
      <c r="W233" s="86">
        <f t="shared" si="308"/>
        <v>61.8</v>
      </c>
      <c r="X233" s="87">
        <f t="shared" si="308"/>
        <v>19</v>
      </c>
      <c r="Y233" s="92">
        <f t="shared" si="309"/>
        <v>296</v>
      </c>
      <c r="Z233" s="90">
        <f t="shared" si="309"/>
        <v>88000</v>
      </c>
      <c r="AA233" s="90">
        <f t="shared" si="310"/>
        <v>16500</v>
      </c>
      <c r="AB233" s="90">
        <f t="shared" si="311"/>
        <v>71500</v>
      </c>
      <c r="AC233" s="4">
        <f t="shared" si="311"/>
        <v>0.1875</v>
      </c>
      <c r="AD233" s="91">
        <f t="shared" si="311"/>
        <v>4631.5789473684208</v>
      </c>
      <c r="AE233" s="79" t="str">
        <f t="shared" si="312"/>
        <v>복</v>
      </c>
      <c r="AF233" s="79" t="str">
        <f t="shared" si="313"/>
        <v>2/1</v>
      </c>
      <c r="AH233" s="20" t="str">
        <f t="shared" si="253"/>
        <v>한솔5단지주공</v>
      </c>
      <c r="AI233" s="87">
        <f t="shared" si="252"/>
        <v>19</v>
      </c>
      <c r="AJ233" s="79" t="str">
        <f t="shared" si="314"/>
        <v>A-</v>
      </c>
      <c r="AK233" s="79" t="s">
        <v>13</v>
      </c>
      <c r="AL233" s="79" t="s">
        <v>62</v>
      </c>
      <c r="AM233" s="79" t="s">
        <v>63</v>
      </c>
      <c r="AN233" s="79" t="str">
        <f t="shared" si="315"/>
        <v>C</v>
      </c>
      <c r="AO233" s="79" t="str">
        <f t="shared" si="316"/>
        <v>X</v>
      </c>
      <c r="AP233" s="79" t="str">
        <f t="shared" si="317"/>
        <v>X</v>
      </c>
      <c r="AQ233" s="79" t="str">
        <f t="shared" si="318"/>
        <v>X</v>
      </c>
      <c r="AR233" s="79" t="str">
        <f t="shared" si="319"/>
        <v>X</v>
      </c>
      <c r="AS233" s="79" t="s">
        <v>2</v>
      </c>
      <c r="AT233" s="79" t="str">
        <f t="shared" si="320"/>
        <v>O</v>
      </c>
      <c r="AU233" s="79" t="str">
        <f t="shared" si="321"/>
        <v>O</v>
      </c>
      <c r="AV233" s="79" t="str">
        <f t="shared" si="322"/>
        <v>X</v>
      </c>
    </row>
    <row r="234" spans="1:48" x14ac:dyDescent="0.3">
      <c r="A234" s="9" t="s">
        <v>1558</v>
      </c>
      <c r="B234" s="10" t="s">
        <v>1700</v>
      </c>
      <c r="C234" s="88">
        <v>1156</v>
      </c>
      <c r="D234" s="86">
        <v>74.400000000000006</v>
      </c>
      <c r="E234" s="87">
        <v>23</v>
      </c>
      <c r="F234" s="86">
        <v>51.7</v>
      </c>
      <c r="G234" s="17">
        <v>16</v>
      </c>
      <c r="H234" s="88">
        <v>180</v>
      </c>
      <c r="I234" s="89">
        <v>95000</v>
      </c>
      <c r="J234" s="89" t="s">
        <v>81</v>
      </c>
      <c r="K234" s="89">
        <v>20000</v>
      </c>
      <c r="L234" s="89" t="s">
        <v>84</v>
      </c>
      <c r="M234" s="90">
        <f t="shared" si="304"/>
        <v>75000</v>
      </c>
      <c r="N234" s="4">
        <f t="shared" si="305"/>
        <v>0.21052631578947367</v>
      </c>
      <c r="O234" s="91">
        <f t="shared" si="306"/>
        <v>4130.434782608696</v>
      </c>
      <c r="P234" s="91">
        <f t="shared" si="307"/>
        <v>869.56521739130437</v>
      </c>
      <c r="Q234" s="79">
        <v>2</v>
      </c>
      <c r="R234" s="79">
        <v>1</v>
      </c>
      <c r="S234" s="79" t="s">
        <v>61</v>
      </c>
      <c r="T234" s="5">
        <v>74</v>
      </c>
      <c r="U234" s="9"/>
      <c r="W234" s="86">
        <f t="shared" si="308"/>
        <v>74.400000000000006</v>
      </c>
      <c r="X234" s="87">
        <f t="shared" si="308"/>
        <v>23</v>
      </c>
      <c r="Y234" s="92">
        <f t="shared" si="309"/>
        <v>180</v>
      </c>
      <c r="Z234" s="90">
        <f t="shared" si="309"/>
        <v>95000</v>
      </c>
      <c r="AA234" s="90">
        <f t="shared" si="310"/>
        <v>20000</v>
      </c>
      <c r="AB234" s="90">
        <f t="shared" si="311"/>
        <v>75000</v>
      </c>
      <c r="AC234" s="4">
        <f t="shared" si="311"/>
        <v>0.21052631578947367</v>
      </c>
      <c r="AD234" s="91">
        <f t="shared" si="311"/>
        <v>4130.434782608696</v>
      </c>
      <c r="AE234" s="79" t="str">
        <f t="shared" si="312"/>
        <v>복</v>
      </c>
      <c r="AF234" s="79" t="str">
        <f t="shared" si="313"/>
        <v>2/1</v>
      </c>
      <c r="AH234" s="20" t="str">
        <f t="shared" si="253"/>
        <v>한솔5단지주공</v>
      </c>
      <c r="AI234" s="87">
        <f t="shared" si="252"/>
        <v>23</v>
      </c>
      <c r="AJ234" s="79" t="str">
        <f t="shared" si="314"/>
        <v>A-</v>
      </c>
      <c r="AK234" s="79" t="s">
        <v>13</v>
      </c>
      <c r="AL234" s="79" t="s">
        <v>62</v>
      </c>
      <c r="AM234" s="79" t="s">
        <v>63</v>
      </c>
      <c r="AN234" s="79" t="str">
        <f t="shared" si="315"/>
        <v>C</v>
      </c>
      <c r="AO234" s="79" t="str">
        <f t="shared" si="316"/>
        <v>X</v>
      </c>
      <c r="AP234" s="79" t="str">
        <f t="shared" si="317"/>
        <v>X</v>
      </c>
      <c r="AQ234" s="79" t="str">
        <f t="shared" si="318"/>
        <v>X</v>
      </c>
      <c r="AR234" s="79" t="str">
        <f t="shared" si="319"/>
        <v>X</v>
      </c>
      <c r="AS234" s="79" t="s">
        <v>2</v>
      </c>
      <c r="AT234" s="79" t="str">
        <f t="shared" si="320"/>
        <v>O</v>
      </c>
      <c r="AU234" s="79" t="str">
        <f t="shared" si="321"/>
        <v>O</v>
      </c>
      <c r="AV234" s="79" t="str">
        <f t="shared" si="322"/>
        <v>X</v>
      </c>
    </row>
    <row r="235" spans="1:48" x14ac:dyDescent="0.3">
      <c r="A235" s="9" t="s">
        <v>1558</v>
      </c>
      <c r="B235" s="10" t="s">
        <v>1700</v>
      </c>
      <c r="C235" s="88">
        <v>1156</v>
      </c>
      <c r="D235" s="86">
        <v>100.1</v>
      </c>
      <c r="E235" s="87">
        <v>30</v>
      </c>
      <c r="F235" s="86">
        <v>74.2</v>
      </c>
      <c r="G235" s="17">
        <v>22</v>
      </c>
      <c r="H235" s="88">
        <v>116</v>
      </c>
      <c r="I235" s="89">
        <v>130000</v>
      </c>
      <c r="J235" s="89" t="s">
        <v>83</v>
      </c>
      <c r="K235" s="89">
        <v>33000</v>
      </c>
      <c r="L235" s="89" t="s">
        <v>74</v>
      </c>
      <c r="M235" s="90">
        <f t="shared" si="304"/>
        <v>97000</v>
      </c>
      <c r="N235" s="4">
        <f t="shared" si="305"/>
        <v>0.25384615384615383</v>
      </c>
      <c r="O235" s="91">
        <f t="shared" si="306"/>
        <v>4333.333333333333</v>
      </c>
      <c r="P235" s="91">
        <f t="shared" si="307"/>
        <v>1100</v>
      </c>
      <c r="Q235" s="79">
        <v>3</v>
      </c>
      <c r="R235" s="79">
        <v>1</v>
      </c>
      <c r="S235" s="79" t="s">
        <v>61</v>
      </c>
      <c r="T235" s="5">
        <v>100</v>
      </c>
      <c r="U235" s="9"/>
      <c r="W235" s="86">
        <f t="shared" si="308"/>
        <v>100.1</v>
      </c>
      <c r="X235" s="87">
        <f t="shared" si="308"/>
        <v>30</v>
      </c>
      <c r="Y235" s="92">
        <f t="shared" si="309"/>
        <v>116</v>
      </c>
      <c r="Z235" s="90">
        <f t="shared" si="309"/>
        <v>130000</v>
      </c>
      <c r="AA235" s="90">
        <f t="shared" si="310"/>
        <v>33000</v>
      </c>
      <c r="AB235" s="90">
        <f t="shared" si="311"/>
        <v>97000</v>
      </c>
      <c r="AC235" s="4">
        <f t="shared" si="311"/>
        <v>0.25384615384615383</v>
      </c>
      <c r="AD235" s="91">
        <f t="shared" si="311"/>
        <v>4333.333333333333</v>
      </c>
      <c r="AE235" s="79" t="str">
        <f t="shared" si="312"/>
        <v>복</v>
      </c>
      <c r="AF235" s="79" t="str">
        <f t="shared" si="313"/>
        <v>3/1</v>
      </c>
      <c r="AH235" s="20" t="str">
        <f t="shared" si="253"/>
        <v>한솔5단지주공</v>
      </c>
      <c r="AI235" s="87">
        <f t="shared" si="252"/>
        <v>30</v>
      </c>
      <c r="AJ235" s="79" t="str">
        <f t="shared" si="314"/>
        <v>A-</v>
      </c>
      <c r="AK235" s="79" t="s">
        <v>13</v>
      </c>
      <c r="AL235" s="79" t="s">
        <v>62</v>
      </c>
      <c r="AM235" s="79" t="s">
        <v>63</v>
      </c>
      <c r="AN235" s="79" t="str">
        <f t="shared" si="315"/>
        <v>C</v>
      </c>
      <c r="AO235" s="79" t="str">
        <f t="shared" si="316"/>
        <v>X</v>
      </c>
      <c r="AP235" s="79" t="str">
        <f t="shared" si="317"/>
        <v>X</v>
      </c>
      <c r="AQ235" s="79" t="str">
        <f t="shared" si="318"/>
        <v>X</v>
      </c>
      <c r="AR235" s="79" t="str">
        <f t="shared" si="319"/>
        <v>X</v>
      </c>
      <c r="AS235" s="79" t="s">
        <v>2</v>
      </c>
      <c r="AT235" s="79" t="str">
        <f t="shared" si="320"/>
        <v>O</v>
      </c>
      <c r="AU235" s="79" t="str">
        <f t="shared" si="321"/>
        <v>O</v>
      </c>
      <c r="AV235" s="79" t="str">
        <f t="shared" si="322"/>
        <v>X</v>
      </c>
    </row>
    <row r="236" spans="1:48" x14ac:dyDescent="0.3">
      <c r="A236" s="9" t="s">
        <v>1558</v>
      </c>
      <c r="B236" s="10" t="s">
        <v>1700</v>
      </c>
      <c r="C236" s="88">
        <v>1156</v>
      </c>
      <c r="D236" s="86">
        <v>101.1</v>
      </c>
      <c r="E236" s="87">
        <v>31</v>
      </c>
      <c r="F236" s="86">
        <v>74.900000000000006</v>
      </c>
      <c r="G236" s="17">
        <v>23</v>
      </c>
      <c r="H236" s="88">
        <v>120</v>
      </c>
      <c r="I236" s="89">
        <v>130000</v>
      </c>
      <c r="J236" s="89" t="s">
        <v>66</v>
      </c>
      <c r="K236" s="89">
        <v>39000</v>
      </c>
      <c r="L236" s="89" t="s">
        <v>82</v>
      </c>
      <c r="M236" s="90">
        <f t="shared" si="304"/>
        <v>91000</v>
      </c>
      <c r="N236" s="4">
        <f t="shared" si="305"/>
        <v>0.3</v>
      </c>
      <c r="O236" s="91">
        <f t="shared" si="306"/>
        <v>4193.5483870967746</v>
      </c>
      <c r="P236" s="91">
        <f t="shared" si="307"/>
        <v>1258.0645161290322</v>
      </c>
      <c r="Q236" s="79">
        <v>3</v>
      </c>
      <c r="R236" s="79">
        <v>1</v>
      </c>
      <c r="S236" s="79" t="s">
        <v>61</v>
      </c>
      <c r="T236" s="5">
        <v>101</v>
      </c>
      <c r="U236" s="9"/>
      <c r="W236" s="86">
        <f t="shared" si="308"/>
        <v>101.1</v>
      </c>
      <c r="X236" s="87">
        <f t="shared" si="308"/>
        <v>31</v>
      </c>
      <c r="Y236" s="92">
        <f t="shared" si="309"/>
        <v>120</v>
      </c>
      <c r="Z236" s="90">
        <f t="shared" si="309"/>
        <v>130000</v>
      </c>
      <c r="AA236" s="90">
        <f t="shared" si="310"/>
        <v>39000</v>
      </c>
      <c r="AB236" s="90">
        <f t="shared" si="311"/>
        <v>91000</v>
      </c>
      <c r="AC236" s="4">
        <f t="shared" si="311"/>
        <v>0.3</v>
      </c>
      <c r="AD236" s="91">
        <f t="shared" si="311"/>
        <v>4193.5483870967746</v>
      </c>
      <c r="AE236" s="79" t="str">
        <f t="shared" si="312"/>
        <v>복</v>
      </c>
      <c r="AF236" s="79" t="str">
        <f t="shared" si="313"/>
        <v>3/1</v>
      </c>
      <c r="AH236" s="20" t="str">
        <f t="shared" si="253"/>
        <v>한솔5단지주공</v>
      </c>
      <c r="AI236" s="87">
        <f t="shared" si="252"/>
        <v>31</v>
      </c>
      <c r="AJ236" s="79" t="str">
        <f t="shared" si="314"/>
        <v>A-</v>
      </c>
      <c r="AK236" s="79" t="s">
        <v>13</v>
      </c>
      <c r="AL236" s="79" t="s">
        <v>62</v>
      </c>
      <c r="AM236" s="79" t="s">
        <v>63</v>
      </c>
      <c r="AN236" s="79" t="str">
        <f t="shared" si="315"/>
        <v>C</v>
      </c>
      <c r="AO236" s="79" t="str">
        <f t="shared" si="316"/>
        <v>X</v>
      </c>
      <c r="AP236" s="79" t="str">
        <f t="shared" si="317"/>
        <v>X</v>
      </c>
      <c r="AQ236" s="79" t="str">
        <f t="shared" si="318"/>
        <v>X</v>
      </c>
      <c r="AR236" s="79" t="str">
        <f t="shared" si="319"/>
        <v>X</v>
      </c>
      <c r="AS236" s="79" t="s">
        <v>2</v>
      </c>
      <c r="AT236" s="79" t="str">
        <f t="shared" si="320"/>
        <v>O</v>
      </c>
      <c r="AU236" s="79" t="str">
        <f t="shared" si="321"/>
        <v>O</v>
      </c>
      <c r="AV236" s="79" t="str">
        <f t="shared" si="322"/>
        <v>X</v>
      </c>
    </row>
    <row r="237" spans="1:48" x14ac:dyDescent="0.3">
      <c r="A237" s="9"/>
      <c r="B237" s="79"/>
      <c r="C237" s="6"/>
      <c r="D237" s="9"/>
      <c r="E237" s="14"/>
      <c r="F237" s="86"/>
      <c r="G237" s="9"/>
      <c r="H237" s="9"/>
      <c r="I237" s="9"/>
      <c r="J237" s="9"/>
      <c r="K237" s="9"/>
      <c r="L237" s="9"/>
      <c r="M237" s="9"/>
      <c r="N237" s="9"/>
      <c r="O237" s="91"/>
      <c r="P237" s="91"/>
      <c r="Q237" s="87"/>
      <c r="R237" s="87"/>
      <c r="S237" s="9"/>
      <c r="T237" s="47"/>
      <c r="U237" s="9"/>
      <c r="W237" s="67" t="str">
        <f>$A$4&amp;" "&amp;A238&amp;"("&amp;B238&amp;","&amp;C238&amp;"^)"</f>
        <v>정자동 한솔6단지주공('95.10.,1038^)</v>
      </c>
      <c r="X237" s="68"/>
      <c r="Y237" s="68"/>
      <c r="Z237" s="68"/>
      <c r="AA237" s="68"/>
      <c r="AB237" s="68"/>
      <c r="AC237" s="68"/>
      <c r="AD237" s="68"/>
      <c r="AE237" s="68"/>
      <c r="AF237" s="69"/>
      <c r="AH237" s="20" t="str">
        <f t="shared" si="253"/>
        <v/>
      </c>
      <c r="AI237" s="106" t="str">
        <f t="shared" si="252"/>
        <v/>
      </c>
      <c r="AJ237" s="79"/>
      <c r="AK237" s="79"/>
      <c r="AL237" s="79"/>
      <c r="AM237" s="79"/>
      <c r="AN237" s="79"/>
      <c r="AO237" s="79"/>
      <c r="AP237" s="79"/>
      <c r="AQ237" s="79"/>
      <c r="AR237" s="79"/>
      <c r="AS237" s="79"/>
      <c r="AT237" s="79"/>
      <c r="AU237" s="79"/>
      <c r="AV237" s="79"/>
    </row>
    <row r="238" spans="1:48" x14ac:dyDescent="0.3">
      <c r="A238" s="9" t="s">
        <v>1562</v>
      </c>
      <c r="B238" s="10" t="s">
        <v>1672</v>
      </c>
      <c r="C238" s="88">
        <v>1038</v>
      </c>
      <c r="D238" s="86">
        <v>53.2</v>
      </c>
      <c r="E238" s="87">
        <v>16</v>
      </c>
      <c r="F238" s="86">
        <v>37.700000000000003</v>
      </c>
      <c r="G238" s="17">
        <v>11</v>
      </c>
      <c r="H238" s="88">
        <v>445</v>
      </c>
      <c r="I238" s="89"/>
      <c r="J238" s="89"/>
      <c r="K238" s="89"/>
      <c r="L238" s="89"/>
      <c r="M238" s="90">
        <f>I238-K238</f>
        <v>0</v>
      </c>
      <c r="N238" s="4" t="str">
        <f>IF(ISERROR(K238/I238),"",K238/I238)</f>
        <v/>
      </c>
      <c r="O238" s="91">
        <f>I238/E238</f>
        <v>0</v>
      </c>
      <c r="P238" s="91">
        <f>K238/E238</f>
        <v>0</v>
      </c>
      <c r="Q238" s="79">
        <v>2</v>
      </c>
      <c r="R238" s="79">
        <v>1</v>
      </c>
      <c r="S238" s="79" t="s">
        <v>61</v>
      </c>
      <c r="T238" s="5">
        <v>53</v>
      </c>
      <c r="U238" s="9"/>
      <c r="W238" s="86">
        <f t="shared" ref="W238:X241" si="323">D238</f>
        <v>53.2</v>
      </c>
      <c r="X238" s="87">
        <f t="shared" si="323"/>
        <v>16</v>
      </c>
      <c r="Y238" s="92">
        <f t="shared" ref="Y238:Z241" si="324">H238</f>
        <v>445</v>
      </c>
      <c r="Z238" s="90">
        <f t="shared" si="324"/>
        <v>0</v>
      </c>
      <c r="AA238" s="90">
        <f>K238</f>
        <v>0</v>
      </c>
      <c r="AB238" s="90">
        <f t="shared" ref="AB238:AD241" si="325">M238</f>
        <v>0</v>
      </c>
      <c r="AC238" s="4" t="str">
        <f t="shared" si="325"/>
        <v/>
      </c>
      <c r="AD238" s="91">
        <f t="shared" si="325"/>
        <v>0</v>
      </c>
      <c r="AE238" s="79" t="str">
        <f>S238</f>
        <v>복</v>
      </c>
      <c r="AF238" s="79" t="str">
        <f>Q238&amp;"/"&amp;R238</f>
        <v>2/1</v>
      </c>
      <c r="AH238" s="20" t="str">
        <f t="shared" si="253"/>
        <v>한솔6단지주공</v>
      </c>
      <c r="AI238" s="87">
        <f t="shared" si="252"/>
        <v>16</v>
      </c>
      <c r="AJ238" s="79" t="str">
        <f>IF(AI238="","",$AJ$2)</f>
        <v>A-</v>
      </c>
      <c r="AK238" s="79" t="s">
        <v>13</v>
      </c>
      <c r="AL238" s="79" t="s">
        <v>62</v>
      </c>
      <c r="AM238" s="79" t="s">
        <v>63</v>
      </c>
      <c r="AN238" s="79" t="str">
        <f>IF(AI238="","",$AN$2)</f>
        <v>C</v>
      </c>
      <c r="AO238" s="79" t="str">
        <f>IF(N238="","",IF(N238&gt;=$AO$1/100,"O","X"))</f>
        <v/>
      </c>
      <c r="AP238" s="79" t="str">
        <f>IF(I238="","",IF(I238&lt;=$AP$1,"O","X"))</f>
        <v/>
      </c>
      <c r="AQ238" s="79" t="str">
        <f>IF(O238="","",IF(O238&lt;=$AQ$1,"O","X"))</f>
        <v>O</v>
      </c>
      <c r="AR238" s="79" t="str">
        <f>IF(M238="","",IF(M238&lt;=$AR$1,"O","X"))</f>
        <v>O</v>
      </c>
      <c r="AS238" s="79" t="s">
        <v>2</v>
      </c>
      <c r="AT238" s="79" t="str">
        <f>IF(OR(F238="",AI238=""),"",IF(AND((F238&lt;=85),(AI238&gt;=15)),"O","X"))</f>
        <v>O</v>
      </c>
      <c r="AU238" s="79" t="str">
        <f>IF(C238="","",IF(C238&gt;=$AU$1,"O","X"))</f>
        <v>O</v>
      </c>
      <c r="AV238" s="79" t="str">
        <f>IF(AO238="","",IF(AND(AO238="O",AP238="O",AR238="O",AT238="O",AU238="O"),"후보","X"))</f>
        <v/>
      </c>
    </row>
    <row r="239" spans="1:48" x14ac:dyDescent="0.3">
      <c r="A239" s="9" t="s">
        <v>1562</v>
      </c>
      <c r="B239" s="10" t="s">
        <v>1672</v>
      </c>
      <c r="C239" s="88">
        <v>1038</v>
      </c>
      <c r="D239" s="86">
        <v>57.9</v>
      </c>
      <c r="E239" s="87">
        <v>18</v>
      </c>
      <c r="F239" s="86">
        <v>39.9</v>
      </c>
      <c r="G239" s="17">
        <v>12</v>
      </c>
      <c r="H239" s="88">
        <v>237</v>
      </c>
      <c r="I239" s="89">
        <v>80000</v>
      </c>
      <c r="J239" s="89" t="s">
        <v>188</v>
      </c>
      <c r="K239" s="89">
        <v>32000</v>
      </c>
      <c r="L239" s="89" t="s">
        <v>66</v>
      </c>
      <c r="M239" s="90">
        <f>I239-K239</f>
        <v>48000</v>
      </c>
      <c r="N239" s="4">
        <f>IF(ISERROR(K239/I239),"",K239/I239)</f>
        <v>0.4</v>
      </c>
      <c r="O239" s="91">
        <f>I239/E239</f>
        <v>4444.4444444444443</v>
      </c>
      <c r="P239" s="91">
        <f>K239/E239</f>
        <v>1777.7777777777778</v>
      </c>
      <c r="Q239" s="79">
        <v>2</v>
      </c>
      <c r="R239" s="79">
        <v>1</v>
      </c>
      <c r="S239" s="79" t="s">
        <v>61</v>
      </c>
      <c r="T239" s="5">
        <v>57</v>
      </c>
      <c r="U239" s="9"/>
      <c r="W239" s="86">
        <f t="shared" si="323"/>
        <v>57.9</v>
      </c>
      <c r="X239" s="87">
        <f t="shared" si="323"/>
        <v>18</v>
      </c>
      <c r="Y239" s="92">
        <f t="shared" si="324"/>
        <v>237</v>
      </c>
      <c r="Z239" s="90">
        <f t="shared" si="324"/>
        <v>80000</v>
      </c>
      <c r="AA239" s="90">
        <f>K239</f>
        <v>32000</v>
      </c>
      <c r="AB239" s="90">
        <f t="shared" si="325"/>
        <v>48000</v>
      </c>
      <c r="AC239" s="4">
        <f t="shared" si="325"/>
        <v>0.4</v>
      </c>
      <c r="AD239" s="91">
        <f t="shared" si="325"/>
        <v>4444.4444444444443</v>
      </c>
      <c r="AE239" s="79" t="str">
        <f>S239</f>
        <v>복</v>
      </c>
      <c r="AF239" s="79" t="str">
        <f>Q239&amp;"/"&amp;R239</f>
        <v>2/1</v>
      </c>
      <c r="AH239" s="20" t="str">
        <f t="shared" si="253"/>
        <v>한솔6단지주공</v>
      </c>
      <c r="AI239" s="87">
        <f t="shared" si="252"/>
        <v>18</v>
      </c>
      <c r="AJ239" s="79" t="str">
        <f>IF(AI239="","",$AJ$2)</f>
        <v>A-</v>
      </c>
      <c r="AK239" s="79" t="s">
        <v>13</v>
      </c>
      <c r="AL239" s="79" t="s">
        <v>62</v>
      </c>
      <c r="AM239" s="79" t="s">
        <v>63</v>
      </c>
      <c r="AN239" s="79" t="str">
        <f>IF(AI239="","",$AN$2)</f>
        <v>C</v>
      </c>
      <c r="AO239" s="79" t="str">
        <f>IF(N239="","",IF(N239&gt;=$AO$1/100,"O","X"))</f>
        <v>X</v>
      </c>
      <c r="AP239" s="79" t="str">
        <f>IF(I239="","",IF(I239&lt;=$AP$1,"O","X"))</f>
        <v>X</v>
      </c>
      <c r="AQ239" s="79" t="str">
        <f>IF(O239="","",IF(O239&lt;=$AQ$1,"O","X"))</f>
        <v>X</v>
      </c>
      <c r="AR239" s="79" t="str">
        <f>IF(M239="","",IF(M239&lt;=$AR$1,"O","X"))</f>
        <v>X</v>
      </c>
      <c r="AS239" s="79" t="s">
        <v>2</v>
      </c>
      <c r="AT239" s="79" t="str">
        <f>IF(OR(F239="",AI239=""),"",IF(AND((F239&lt;=85),(AI239&gt;=15)),"O","X"))</f>
        <v>O</v>
      </c>
      <c r="AU239" s="79" t="str">
        <f>IF(C239="","",IF(C239&gt;=$AU$1,"O","X"))</f>
        <v>O</v>
      </c>
      <c r="AV239" s="79" t="str">
        <f>IF(AO239="","",IF(AND(AO239="O",AP239="O",AR239="O",AT239="O",AU239="O"),"후보","X"))</f>
        <v>X</v>
      </c>
    </row>
    <row r="240" spans="1:48" x14ac:dyDescent="0.3">
      <c r="A240" s="9" t="s">
        <v>1562</v>
      </c>
      <c r="B240" s="10" t="s">
        <v>1672</v>
      </c>
      <c r="C240" s="88">
        <v>1038</v>
      </c>
      <c r="D240" s="86">
        <v>80.099999999999994</v>
      </c>
      <c r="E240" s="87">
        <v>24</v>
      </c>
      <c r="F240" s="86">
        <v>58.2</v>
      </c>
      <c r="G240" s="17">
        <v>18</v>
      </c>
      <c r="H240" s="88">
        <v>177</v>
      </c>
      <c r="I240" s="89">
        <v>113000</v>
      </c>
      <c r="J240" s="89" t="s">
        <v>64</v>
      </c>
      <c r="K240" s="89">
        <v>48000</v>
      </c>
      <c r="L240" s="89" t="s">
        <v>65</v>
      </c>
      <c r="M240" s="90">
        <f>I240-K240</f>
        <v>65000</v>
      </c>
      <c r="N240" s="4">
        <f>IF(ISERROR(K240/I240),"",K240/I240)</f>
        <v>0.4247787610619469</v>
      </c>
      <c r="O240" s="91">
        <f>I240/E240</f>
        <v>4708.333333333333</v>
      </c>
      <c r="P240" s="91">
        <f>K240/E240</f>
        <v>2000</v>
      </c>
      <c r="Q240" s="79">
        <v>2</v>
      </c>
      <c r="R240" s="79">
        <v>1</v>
      </c>
      <c r="S240" s="79" t="s">
        <v>61</v>
      </c>
      <c r="T240" s="5">
        <v>80</v>
      </c>
      <c r="U240" s="9"/>
      <c r="W240" s="86">
        <f t="shared" si="323"/>
        <v>80.099999999999994</v>
      </c>
      <c r="X240" s="87">
        <f t="shared" si="323"/>
        <v>24</v>
      </c>
      <c r="Y240" s="92">
        <f t="shared" si="324"/>
        <v>177</v>
      </c>
      <c r="Z240" s="90">
        <f t="shared" si="324"/>
        <v>113000</v>
      </c>
      <c r="AA240" s="90">
        <f>K240</f>
        <v>48000</v>
      </c>
      <c r="AB240" s="90">
        <f t="shared" si="325"/>
        <v>65000</v>
      </c>
      <c r="AC240" s="4">
        <f t="shared" si="325"/>
        <v>0.4247787610619469</v>
      </c>
      <c r="AD240" s="91">
        <f t="shared" si="325"/>
        <v>4708.333333333333</v>
      </c>
      <c r="AE240" s="79" t="str">
        <f>S240</f>
        <v>복</v>
      </c>
      <c r="AF240" s="79" t="str">
        <f>Q240&amp;"/"&amp;R240</f>
        <v>2/1</v>
      </c>
      <c r="AH240" s="20" t="str">
        <f t="shared" si="253"/>
        <v>한솔6단지주공</v>
      </c>
      <c r="AI240" s="87">
        <f t="shared" si="252"/>
        <v>24</v>
      </c>
      <c r="AJ240" s="79" t="str">
        <f>IF(AI240="","",$AJ$2)</f>
        <v>A-</v>
      </c>
      <c r="AK240" s="79" t="s">
        <v>13</v>
      </c>
      <c r="AL240" s="79" t="s">
        <v>62</v>
      </c>
      <c r="AM240" s="79" t="s">
        <v>63</v>
      </c>
      <c r="AN240" s="79" t="str">
        <f>IF(AI240="","",$AN$2)</f>
        <v>C</v>
      </c>
      <c r="AO240" s="79" t="str">
        <f>IF(N240="","",IF(N240&gt;=$AO$1/100,"O","X"))</f>
        <v>X</v>
      </c>
      <c r="AP240" s="79" t="str">
        <f>IF(I240="","",IF(I240&lt;=$AP$1,"O","X"))</f>
        <v>X</v>
      </c>
      <c r="AQ240" s="79" t="str">
        <f>IF(O240="","",IF(O240&lt;=$AQ$1,"O","X"))</f>
        <v>X</v>
      </c>
      <c r="AR240" s="79" t="str">
        <f>IF(M240="","",IF(M240&lt;=$AR$1,"O","X"))</f>
        <v>X</v>
      </c>
      <c r="AS240" s="79" t="s">
        <v>2</v>
      </c>
      <c r="AT240" s="79" t="str">
        <f>IF(OR(F240="",AI240=""),"",IF(AND((F240&lt;=85),(AI240&gt;=15)),"O","X"))</f>
        <v>O</v>
      </c>
      <c r="AU240" s="79" t="str">
        <f>IF(C240="","",IF(C240&gt;=$AU$1,"O","X"))</f>
        <v>O</v>
      </c>
      <c r="AV240" s="79" t="str">
        <f>IF(AO240="","",IF(AND(AO240="O",AP240="O",AR240="O",AT240="O",AU240="O"),"후보","X"))</f>
        <v>X</v>
      </c>
    </row>
    <row r="241" spans="1:48" x14ac:dyDescent="0.3">
      <c r="A241" s="9" t="s">
        <v>1562</v>
      </c>
      <c r="B241" s="10" t="s">
        <v>1672</v>
      </c>
      <c r="C241" s="88">
        <v>1038</v>
      </c>
      <c r="D241" s="86">
        <v>84</v>
      </c>
      <c r="E241" s="87">
        <v>25</v>
      </c>
      <c r="F241" s="86">
        <v>58.7</v>
      </c>
      <c r="G241" s="17">
        <v>18</v>
      </c>
      <c r="H241" s="88">
        <v>179</v>
      </c>
      <c r="I241" s="89">
        <v>120000</v>
      </c>
      <c r="J241" s="89" t="s">
        <v>59</v>
      </c>
      <c r="K241" s="89">
        <v>48000</v>
      </c>
      <c r="L241" s="89" t="s">
        <v>60</v>
      </c>
      <c r="M241" s="90">
        <f>I241-K241</f>
        <v>72000</v>
      </c>
      <c r="N241" s="4">
        <f>IF(ISERROR(K241/I241),"",K241/I241)</f>
        <v>0.4</v>
      </c>
      <c r="O241" s="91">
        <f>I241/E241</f>
        <v>4800</v>
      </c>
      <c r="P241" s="91">
        <f>K241/E241</f>
        <v>1920</v>
      </c>
      <c r="Q241" s="79">
        <v>2</v>
      </c>
      <c r="R241" s="79">
        <v>1</v>
      </c>
      <c r="S241" s="79" t="s">
        <v>61</v>
      </c>
      <c r="T241" s="5">
        <v>83</v>
      </c>
      <c r="U241" s="9"/>
      <c r="W241" s="86">
        <f t="shared" si="323"/>
        <v>84</v>
      </c>
      <c r="X241" s="87">
        <f t="shared" si="323"/>
        <v>25</v>
      </c>
      <c r="Y241" s="92">
        <f t="shared" si="324"/>
        <v>179</v>
      </c>
      <c r="Z241" s="90">
        <f t="shared" si="324"/>
        <v>120000</v>
      </c>
      <c r="AA241" s="90">
        <f>K241</f>
        <v>48000</v>
      </c>
      <c r="AB241" s="90">
        <f t="shared" si="325"/>
        <v>72000</v>
      </c>
      <c r="AC241" s="4">
        <f t="shared" si="325"/>
        <v>0.4</v>
      </c>
      <c r="AD241" s="91">
        <f t="shared" si="325"/>
        <v>4800</v>
      </c>
      <c r="AE241" s="79" t="str">
        <f>S241</f>
        <v>복</v>
      </c>
      <c r="AF241" s="79" t="str">
        <f>Q241&amp;"/"&amp;R241</f>
        <v>2/1</v>
      </c>
      <c r="AH241" s="20" t="str">
        <f t="shared" si="253"/>
        <v>한솔6단지주공</v>
      </c>
      <c r="AI241" s="87">
        <f t="shared" si="252"/>
        <v>25</v>
      </c>
      <c r="AJ241" s="79" t="str">
        <f>IF(AI241="","",$AJ$2)</f>
        <v>A-</v>
      </c>
      <c r="AK241" s="79" t="s">
        <v>13</v>
      </c>
      <c r="AL241" s="79" t="s">
        <v>62</v>
      </c>
      <c r="AM241" s="79" t="s">
        <v>63</v>
      </c>
      <c r="AN241" s="79" t="str">
        <f>IF(AI241="","",$AN$2)</f>
        <v>C</v>
      </c>
      <c r="AO241" s="79" t="str">
        <f>IF(N241="","",IF(N241&gt;=$AO$1/100,"O","X"))</f>
        <v>X</v>
      </c>
      <c r="AP241" s="79" t="str">
        <f>IF(I241="","",IF(I241&lt;=$AP$1,"O","X"))</f>
        <v>X</v>
      </c>
      <c r="AQ241" s="79" t="str">
        <f>IF(O241="","",IF(O241&lt;=$AQ$1,"O","X"))</f>
        <v>X</v>
      </c>
      <c r="AR241" s="79" t="str">
        <f>IF(M241="","",IF(M241&lt;=$AR$1,"O","X"))</f>
        <v>X</v>
      </c>
      <c r="AS241" s="79" t="s">
        <v>2</v>
      </c>
      <c r="AT241" s="79" t="str">
        <f>IF(OR(F241="",AI241=""),"",IF(AND((F241&lt;=85),(AI241&gt;=15)),"O","X"))</f>
        <v>O</v>
      </c>
      <c r="AU241" s="79" t="str">
        <f>IF(C241="","",IF(C241&gt;=$AU$1,"O","X"))</f>
        <v>O</v>
      </c>
      <c r="AV241" s="79" t="str">
        <f>IF(AO241="","",IF(AND(AO241="O",AP241="O",AR241="O",AT241="O",AU241="O"),"후보","X"))</f>
        <v>X</v>
      </c>
    </row>
    <row r="242" spans="1:48" x14ac:dyDescent="0.3">
      <c r="A242" s="9"/>
      <c r="B242" s="79"/>
      <c r="C242" s="6"/>
      <c r="D242" s="9"/>
      <c r="E242" s="14"/>
      <c r="F242" s="86"/>
      <c r="G242" s="9"/>
      <c r="H242" s="9"/>
      <c r="I242" s="9"/>
      <c r="J242" s="9"/>
      <c r="K242" s="9"/>
      <c r="L242" s="9"/>
      <c r="M242" s="9"/>
      <c r="N242" s="9"/>
      <c r="O242" s="91"/>
      <c r="P242" s="91"/>
      <c r="Q242" s="87"/>
      <c r="R242" s="87"/>
      <c r="S242" s="9"/>
      <c r="T242" s="47"/>
      <c r="U242" s="9"/>
      <c r="W242" s="67" t="str">
        <f>$A$4&amp;" "&amp;A243&amp;"("&amp;B243&amp;","&amp;C243&amp;"^)"</f>
        <v>정자동 로얄팰리스('03.02.,566^)</v>
      </c>
      <c r="X242" s="68"/>
      <c r="Y242" s="68"/>
      <c r="Z242" s="68"/>
      <c r="AA242" s="68"/>
      <c r="AB242" s="68"/>
      <c r="AC242" s="68"/>
      <c r="AD242" s="68"/>
      <c r="AE242" s="68"/>
      <c r="AF242" s="69"/>
      <c r="AH242" s="20" t="str">
        <f t="shared" si="253"/>
        <v/>
      </c>
      <c r="AI242" s="106" t="str">
        <f t="shared" si="252"/>
        <v/>
      </c>
      <c r="AJ242" s="79"/>
      <c r="AK242" s="79"/>
      <c r="AL242" s="79"/>
      <c r="AM242" s="79"/>
      <c r="AN242" s="79"/>
      <c r="AO242" s="79"/>
      <c r="AP242" s="79"/>
      <c r="AQ242" s="79"/>
      <c r="AR242" s="79"/>
      <c r="AS242" s="79"/>
      <c r="AT242" s="79"/>
      <c r="AU242" s="79"/>
      <c r="AV242" s="79"/>
    </row>
    <row r="243" spans="1:48" x14ac:dyDescent="0.3">
      <c r="A243" s="9" t="s">
        <v>1566</v>
      </c>
      <c r="B243" s="10" t="s">
        <v>1701</v>
      </c>
      <c r="C243" s="88">
        <v>566</v>
      </c>
      <c r="D243" s="86">
        <v>165.1</v>
      </c>
      <c r="E243" s="87">
        <v>50</v>
      </c>
      <c r="F243" s="86">
        <v>137.80000000000001</v>
      </c>
      <c r="G243" s="17">
        <v>42</v>
      </c>
      <c r="H243" s="88">
        <v>58</v>
      </c>
      <c r="I243" s="89"/>
      <c r="J243" s="89"/>
      <c r="K243" s="89"/>
      <c r="L243" s="89"/>
      <c r="M243" s="90">
        <f t="shared" ref="M243:M254" si="326">I243-K243</f>
        <v>0</v>
      </c>
      <c r="N243" s="4" t="str">
        <f t="shared" ref="N243:N254" si="327">IF(ISERROR(K243/I243),"",K243/I243)</f>
        <v/>
      </c>
      <c r="O243" s="91">
        <f t="shared" ref="O243:O254" si="328">I243/E243</f>
        <v>0</v>
      </c>
      <c r="P243" s="91">
        <f t="shared" ref="P243:P254" si="329">K243/E243</f>
        <v>0</v>
      </c>
      <c r="Q243" s="79">
        <v>4</v>
      </c>
      <c r="R243" s="79">
        <v>2</v>
      </c>
      <c r="S243" s="79" t="s">
        <v>72</v>
      </c>
      <c r="T243" s="5">
        <v>165</v>
      </c>
      <c r="U243" s="9"/>
      <c r="W243" s="86">
        <f t="shared" ref="W243:W254" si="330">D243</f>
        <v>165.1</v>
      </c>
      <c r="X243" s="87">
        <f t="shared" ref="X243:X254" si="331">E243</f>
        <v>50</v>
      </c>
      <c r="Y243" s="92">
        <f t="shared" ref="Y243:Y254" si="332">H243</f>
        <v>58</v>
      </c>
      <c r="Z243" s="90">
        <f t="shared" ref="Z243:Z254" si="333">I243</f>
        <v>0</v>
      </c>
      <c r="AA243" s="90">
        <f t="shared" ref="AA243:AA254" si="334">K243</f>
        <v>0</v>
      </c>
      <c r="AB243" s="90">
        <f t="shared" ref="AB243:AB254" si="335">M243</f>
        <v>0</v>
      </c>
      <c r="AC243" s="4" t="str">
        <f t="shared" ref="AC243:AC254" si="336">N243</f>
        <v/>
      </c>
      <c r="AD243" s="91">
        <f t="shared" ref="AD243:AD254" si="337">O243</f>
        <v>0</v>
      </c>
      <c r="AE243" s="79" t="str">
        <f t="shared" ref="AE243:AE254" si="338">S243</f>
        <v>계</v>
      </c>
      <c r="AF243" s="79" t="str">
        <f t="shared" ref="AF243:AF254" si="339">Q243&amp;"/"&amp;R243</f>
        <v>4/2</v>
      </c>
      <c r="AH243" s="20" t="str">
        <f t="shared" si="253"/>
        <v>로얄팰리스</v>
      </c>
      <c r="AI243" s="87">
        <f t="shared" si="252"/>
        <v>50</v>
      </c>
      <c r="AJ243" s="79" t="str">
        <f t="shared" ref="AJ243:AJ254" si="340">IF(AI243="","",$AJ$2)</f>
        <v>A-</v>
      </c>
      <c r="AK243" s="79" t="s">
        <v>13</v>
      </c>
      <c r="AL243" s="79" t="s">
        <v>62</v>
      </c>
      <c r="AM243" s="79" t="s">
        <v>63</v>
      </c>
      <c r="AN243" s="79" t="str">
        <f t="shared" ref="AN243:AN254" si="341">IF(AI243="","",$AN$2)</f>
        <v>C</v>
      </c>
      <c r="AO243" s="79" t="str">
        <f t="shared" ref="AO243:AO254" si="342">IF(N243="","",IF(N243&gt;=$AO$1/100,"O","X"))</f>
        <v/>
      </c>
      <c r="AP243" s="79" t="str">
        <f t="shared" ref="AP243:AP254" si="343">IF(I243="","",IF(I243&lt;=$AP$1,"O","X"))</f>
        <v/>
      </c>
      <c r="AQ243" s="79" t="str">
        <f t="shared" ref="AQ243:AQ254" si="344">IF(O243="","",IF(O243&lt;=$AQ$1,"O","X"))</f>
        <v>O</v>
      </c>
      <c r="AR243" s="79" t="str">
        <f t="shared" ref="AR243:AR254" si="345">IF(M243="","",IF(M243&lt;=$AR$1,"O","X"))</f>
        <v>O</v>
      </c>
      <c r="AS243" s="79" t="s">
        <v>2</v>
      </c>
      <c r="AT243" s="79" t="str">
        <f t="shared" ref="AT243:AT254" si="346">IF(OR(F243="",AI243=""),"",IF(AND((F243&lt;=85),(AI243&gt;=15)),"O","X"))</f>
        <v>X</v>
      </c>
      <c r="AU243" s="79" t="str">
        <f t="shared" ref="AU243:AU254" si="347">IF(C243="","",IF(C243&gt;=$AU$1,"O","X"))</f>
        <v>O</v>
      </c>
      <c r="AV243" s="79" t="str">
        <f t="shared" ref="AV243:AV254" si="348">IF(AO243="","",IF(AND(AO243="O",AP243="O",AR243="O",AT243="O",AU243="O"),"후보","X"))</f>
        <v/>
      </c>
    </row>
    <row r="244" spans="1:48" x14ac:dyDescent="0.3">
      <c r="A244" s="9" t="s">
        <v>1566</v>
      </c>
      <c r="B244" s="10" t="s">
        <v>1701</v>
      </c>
      <c r="C244" s="88">
        <v>566</v>
      </c>
      <c r="D244" s="86">
        <v>174.9</v>
      </c>
      <c r="E244" s="87">
        <v>53</v>
      </c>
      <c r="F244" s="86">
        <v>145.9</v>
      </c>
      <c r="G244" s="17">
        <v>44</v>
      </c>
      <c r="H244" s="88">
        <v>29</v>
      </c>
      <c r="I244" s="89"/>
      <c r="J244" s="89"/>
      <c r="K244" s="89"/>
      <c r="L244" s="89"/>
      <c r="M244" s="90">
        <f t="shared" si="326"/>
        <v>0</v>
      </c>
      <c r="N244" s="4" t="str">
        <f t="shared" si="327"/>
        <v/>
      </c>
      <c r="O244" s="91">
        <f t="shared" si="328"/>
        <v>0</v>
      </c>
      <c r="P244" s="91">
        <f t="shared" si="329"/>
        <v>0</v>
      </c>
      <c r="Q244" s="79">
        <v>4</v>
      </c>
      <c r="R244" s="79">
        <v>2</v>
      </c>
      <c r="S244" s="79" t="s">
        <v>72</v>
      </c>
      <c r="T244" s="5" t="s">
        <v>377</v>
      </c>
      <c r="U244" s="9"/>
      <c r="W244" s="86">
        <f t="shared" si="330"/>
        <v>174.9</v>
      </c>
      <c r="X244" s="87">
        <f t="shared" si="331"/>
        <v>53</v>
      </c>
      <c r="Y244" s="92">
        <f t="shared" si="332"/>
        <v>29</v>
      </c>
      <c r="Z244" s="90">
        <f t="shared" si="333"/>
        <v>0</v>
      </c>
      <c r="AA244" s="90">
        <f t="shared" si="334"/>
        <v>0</v>
      </c>
      <c r="AB244" s="90">
        <f t="shared" si="335"/>
        <v>0</v>
      </c>
      <c r="AC244" s="4" t="str">
        <f t="shared" si="336"/>
        <v/>
      </c>
      <c r="AD244" s="91">
        <f t="shared" si="337"/>
        <v>0</v>
      </c>
      <c r="AE244" s="79" t="str">
        <f t="shared" si="338"/>
        <v>계</v>
      </c>
      <c r="AF244" s="79" t="str">
        <f t="shared" si="339"/>
        <v>4/2</v>
      </c>
      <c r="AH244" s="20" t="str">
        <f t="shared" si="253"/>
        <v>로얄팰리스</v>
      </c>
      <c r="AI244" s="87">
        <f t="shared" si="252"/>
        <v>53</v>
      </c>
      <c r="AJ244" s="79" t="str">
        <f t="shared" si="340"/>
        <v>A-</v>
      </c>
      <c r="AK244" s="79" t="s">
        <v>13</v>
      </c>
      <c r="AL244" s="79" t="s">
        <v>62</v>
      </c>
      <c r="AM244" s="79" t="s">
        <v>63</v>
      </c>
      <c r="AN244" s="79" t="str">
        <f t="shared" si="341"/>
        <v>C</v>
      </c>
      <c r="AO244" s="79" t="str">
        <f t="shared" si="342"/>
        <v/>
      </c>
      <c r="AP244" s="79" t="str">
        <f t="shared" si="343"/>
        <v/>
      </c>
      <c r="AQ244" s="79" t="str">
        <f t="shared" si="344"/>
        <v>O</v>
      </c>
      <c r="AR244" s="79" t="str">
        <f t="shared" si="345"/>
        <v>O</v>
      </c>
      <c r="AS244" s="79" t="s">
        <v>2</v>
      </c>
      <c r="AT244" s="79" t="str">
        <f t="shared" si="346"/>
        <v>X</v>
      </c>
      <c r="AU244" s="79" t="str">
        <f t="shared" si="347"/>
        <v>O</v>
      </c>
      <c r="AV244" s="79" t="str">
        <f t="shared" si="348"/>
        <v/>
      </c>
    </row>
    <row r="245" spans="1:48" x14ac:dyDescent="0.3">
      <c r="A245" s="9" t="s">
        <v>1566</v>
      </c>
      <c r="B245" s="10" t="s">
        <v>1701</v>
      </c>
      <c r="C245" s="88">
        <v>566</v>
      </c>
      <c r="D245" s="86">
        <v>176.3</v>
      </c>
      <c r="E245" s="87">
        <v>53</v>
      </c>
      <c r="F245" s="86">
        <v>147.1</v>
      </c>
      <c r="G245" s="17">
        <v>44</v>
      </c>
      <c r="H245" s="88">
        <v>27</v>
      </c>
      <c r="I245" s="89"/>
      <c r="J245" s="89"/>
      <c r="K245" s="89"/>
      <c r="L245" s="89"/>
      <c r="M245" s="90">
        <f t="shared" si="326"/>
        <v>0</v>
      </c>
      <c r="N245" s="4" t="str">
        <f t="shared" si="327"/>
        <v/>
      </c>
      <c r="O245" s="91">
        <f t="shared" si="328"/>
        <v>0</v>
      </c>
      <c r="P245" s="91">
        <f t="shared" si="329"/>
        <v>0</v>
      </c>
      <c r="Q245" s="79">
        <v>4</v>
      </c>
      <c r="R245" s="79">
        <v>2</v>
      </c>
      <c r="S245" s="79" t="s">
        <v>72</v>
      </c>
      <c r="T245" s="5" t="s">
        <v>378</v>
      </c>
      <c r="U245" s="9"/>
      <c r="W245" s="86">
        <f t="shared" si="330"/>
        <v>176.3</v>
      </c>
      <c r="X245" s="87">
        <f t="shared" si="331"/>
        <v>53</v>
      </c>
      <c r="Y245" s="92">
        <f t="shared" si="332"/>
        <v>27</v>
      </c>
      <c r="Z245" s="90">
        <f t="shared" si="333"/>
        <v>0</v>
      </c>
      <c r="AA245" s="90">
        <f t="shared" si="334"/>
        <v>0</v>
      </c>
      <c r="AB245" s="90">
        <f t="shared" si="335"/>
        <v>0</v>
      </c>
      <c r="AC245" s="4" t="str">
        <f t="shared" si="336"/>
        <v/>
      </c>
      <c r="AD245" s="91">
        <f t="shared" si="337"/>
        <v>0</v>
      </c>
      <c r="AE245" s="79" t="str">
        <f t="shared" si="338"/>
        <v>계</v>
      </c>
      <c r="AF245" s="79" t="str">
        <f t="shared" si="339"/>
        <v>4/2</v>
      </c>
      <c r="AH245" s="20" t="str">
        <f t="shared" si="253"/>
        <v>로얄팰리스</v>
      </c>
      <c r="AI245" s="87">
        <f t="shared" si="252"/>
        <v>53</v>
      </c>
      <c r="AJ245" s="79" t="str">
        <f t="shared" si="340"/>
        <v>A-</v>
      </c>
      <c r="AK245" s="79" t="s">
        <v>13</v>
      </c>
      <c r="AL245" s="79" t="s">
        <v>62</v>
      </c>
      <c r="AM245" s="79" t="s">
        <v>63</v>
      </c>
      <c r="AN245" s="79" t="str">
        <f t="shared" si="341"/>
        <v>C</v>
      </c>
      <c r="AO245" s="79" t="str">
        <f t="shared" si="342"/>
        <v/>
      </c>
      <c r="AP245" s="79" t="str">
        <f t="shared" si="343"/>
        <v/>
      </c>
      <c r="AQ245" s="79" t="str">
        <f t="shared" si="344"/>
        <v>O</v>
      </c>
      <c r="AR245" s="79" t="str">
        <f t="shared" si="345"/>
        <v>O</v>
      </c>
      <c r="AS245" s="79" t="s">
        <v>2</v>
      </c>
      <c r="AT245" s="79" t="str">
        <f t="shared" si="346"/>
        <v>X</v>
      </c>
      <c r="AU245" s="79" t="str">
        <f t="shared" si="347"/>
        <v>O</v>
      </c>
      <c r="AV245" s="79" t="str">
        <f t="shared" si="348"/>
        <v/>
      </c>
    </row>
    <row r="246" spans="1:48" x14ac:dyDescent="0.3">
      <c r="A246" s="9" t="s">
        <v>1566</v>
      </c>
      <c r="B246" s="10" t="s">
        <v>1701</v>
      </c>
      <c r="C246" s="88">
        <v>566</v>
      </c>
      <c r="D246" s="86">
        <v>177.6</v>
      </c>
      <c r="E246" s="87">
        <v>54</v>
      </c>
      <c r="F246" s="86">
        <v>148.19999999999999</v>
      </c>
      <c r="G246" s="17">
        <v>45</v>
      </c>
      <c r="H246" s="88">
        <v>58</v>
      </c>
      <c r="I246" s="89"/>
      <c r="J246" s="89"/>
      <c r="K246" s="89"/>
      <c r="L246" s="89"/>
      <c r="M246" s="90">
        <f t="shared" si="326"/>
        <v>0</v>
      </c>
      <c r="N246" s="4" t="str">
        <f t="shared" si="327"/>
        <v/>
      </c>
      <c r="O246" s="91">
        <f t="shared" si="328"/>
        <v>0</v>
      </c>
      <c r="P246" s="91">
        <f t="shared" si="329"/>
        <v>0</v>
      </c>
      <c r="Q246" s="79">
        <v>4</v>
      </c>
      <c r="R246" s="79">
        <v>2</v>
      </c>
      <c r="S246" s="79" t="s">
        <v>72</v>
      </c>
      <c r="T246" s="5">
        <v>177</v>
      </c>
      <c r="U246" s="9"/>
      <c r="W246" s="86">
        <f t="shared" si="330"/>
        <v>177.6</v>
      </c>
      <c r="X246" s="87">
        <f t="shared" si="331"/>
        <v>54</v>
      </c>
      <c r="Y246" s="92">
        <f t="shared" si="332"/>
        <v>58</v>
      </c>
      <c r="Z246" s="90">
        <f t="shared" si="333"/>
        <v>0</v>
      </c>
      <c r="AA246" s="90">
        <f t="shared" si="334"/>
        <v>0</v>
      </c>
      <c r="AB246" s="90">
        <f t="shared" si="335"/>
        <v>0</v>
      </c>
      <c r="AC246" s="4" t="str">
        <f t="shared" si="336"/>
        <v/>
      </c>
      <c r="AD246" s="91">
        <f t="shared" si="337"/>
        <v>0</v>
      </c>
      <c r="AE246" s="79" t="str">
        <f t="shared" si="338"/>
        <v>계</v>
      </c>
      <c r="AF246" s="79" t="str">
        <f t="shared" si="339"/>
        <v>4/2</v>
      </c>
      <c r="AH246" s="20" t="str">
        <f t="shared" si="253"/>
        <v>로얄팰리스</v>
      </c>
      <c r="AI246" s="87">
        <f t="shared" si="252"/>
        <v>54</v>
      </c>
      <c r="AJ246" s="79" t="str">
        <f t="shared" si="340"/>
        <v>A-</v>
      </c>
      <c r="AK246" s="79" t="s">
        <v>13</v>
      </c>
      <c r="AL246" s="79" t="s">
        <v>62</v>
      </c>
      <c r="AM246" s="79" t="s">
        <v>63</v>
      </c>
      <c r="AN246" s="79" t="str">
        <f t="shared" si="341"/>
        <v>C</v>
      </c>
      <c r="AO246" s="79" t="str">
        <f t="shared" si="342"/>
        <v/>
      </c>
      <c r="AP246" s="79" t="str">
        <f t="shared" si="343"/>
        <v/>
      </c>
      <c r="AQ246" s="79" t="str">
        <f t="shared" si="344"/>
        <v>O</v>
      </c>
      <c r="AR246" s="79" t="str">
        <f t="shared" si="345"/>
        <v>O</v>
      </c>
      <c r="AS246" s="79" t="s">
        <v>2</v>
      </c>
      <c r="AT246" s="79" t="str">
        <f t="shared" si="346"/>
        <v>X</v>
      </c>
      <c r="AU246" s="79" t="str">
        <f t="shared" si="347"/>
        <v>O</v>
      </c>
      <c r="AV246" s="79" t="str">
        <f t="shared" si="348"/>
        <v/>
      </c>
    </row>
    <row r="247" spans="1:48" x14ac:dyDescent="0.3">
      <c r="A247" s="9" t="s">
        <v>1566</v>
      </c>
      <c r="B247" s="10" t="s">
        <v>1701</v>
      </c>
      <c r="C247" s="88">
        <v>566</v>
      </c>
      <c r="D247" s="86">
        <v>190.2</v>
      </c>
      <c r="E247" s="87">
        <v>58</v>
      </c>
      <c r="F247" s="86">
        <v>158.69999999999999</v>
      </c>
      <c r="G247" s="17">
        <v>48</v>
      </c>
      <c r="H247" s="88">
        <v>54</v>
      </c>
      <c r="I247" s="89"/>
      <c r="J247" s="89"/>
      <c r="K247" s="89"/>
      <c r="L247" s="89"/>
      <c r="M247" s="90">
        <f t="shared" si="326"/>
        <v>0</v>
      </c>
      <c r="N247" s="4" t="str">
        <f t="shared" si="327"/>
        <v/>
      </c>
      <c r="O247" s="91">
        <f t="shared" si="328"/>
        <v>0</v>
      </c>
      <c r="P247" s="91">
        <f t="shared" si="329"/>
        <v>0</v>
      </c>
      <c r="Q247" s="79">
        <v>4</v>
      </c>
      <c r="R247" s="79">
        <v>2</v>
      </c>
      <c r="S247" s="79" t="s">
        <v>72</v>
      </c>
      <c r="T247" s="5">
        <v>190</v>
      </c>
      <c r="U247" s="9"/>
      <c r="W247" s="86">
        <f t="shared" si="330"/>
        <v>190.2</v>
      </c>
      <c r="X247" s="87">
        <f t="shared" si="331"/>
        <v>58</v>
      </c>
      <c r="Y247" s="92">
        <f t="shared" si="332"/>
        <v>54</v>
      </c>
      <c r="Z247" s="90">
        <f t="shared" si="333"/>
        <v>0</v>
      </c>
      <c r="AA247" s="90">
        <f t="shared" si="334"/>
        <v>0</v>
      </c>
      <c r="AB247" s="90">
        <f t="shared" si="335"/>
        <v>0</v>
      </c>
      <c r="AC247" s="4" t="str">
        <f t="shared" si="336"/>
        <v/>
      </c>
      <c r="AD247" s="91">
        <f t="shared" si="337"/>
        <v>0</v>
      </c>
      <c r="AE247" s="79" t="str">
        <f t="shared" si="338"/>
        <v>계</v>
      </c>
      <c r="AF247" s="79" t="str">
        <f t="shared" si="339"/>
        <v>4/2</v>
      </c>
      <c r="AH247" s="20" t="str">
        <f t="shared" si="253"/>
        <v>로얄팰리스</v>
      </c>
      <c r="AI247" s="87">
        <f t="shared" si="252"/>
        <v>58</v>
      </c>
      <c r="AJ247" s="79" t="str">
        <f t="shared" si="340"/>
        <v>A-</v>
      </c>
      <c r="AK247" s="79" t="s">
        <v>13</v>
      </c>
      <c r="AL247" s="79" t="s">
        <v>62</v>
      </c>
      <c r="AM247" s="79" t="s">
        <v>63</v>
      </c>
      <c r="AN247" s="79" t="str">
        <f t="shared" si="341"/>
        <v>C</v>
      </c>
      <c r="AO247" s="79" t="str">
        <f t="shared" si="342"/>
        <v/>
      </c>
      <c r="AP247" s="79" t="str">
        <f t="shared" si="343"/>
        <v/>
      </c>
      <c r="AQ247" s="79" t="str">
        <f t="shared" si="344"/>
        <v>O</v>
      </c>
      <c r="AR247" s="79" t="str">
        <f t="shared" si="345"/>
        <v>O</v>
      </c>
      <c r="AS247" s="79" t="s">
        <v>2</v>
      </c>
      <c r="AT247" s="79" t="str">
        <f t="shared" si="346"/>
        <v>X</v>
      </c>
      <c r="AU247" s="79" t="str">
        <f t="shared" si="347"/>
        <v>O</v>
      </c>
      <c r="AV247" s="79" t="str">
        <f t="shared" si="348"/>
        <v/>
      </c>
    </row>
    <row r="248" spans="1:48" x14ac:dyDescent="0.3">
      <c r="A248" s="9" t="s">
        <v>1566</v>
      </c>
      <c r="B248" s="10" t="s">
        <v>1701</v>
      </c>
      <c r="C248" s="88">
        <v>566</v>
      </c>
      <c r="D248" s="86">
        <v>204.5</v>
      </c>
      <c r="E248" s="87">
        <v>62</v>
      </c>
      <c r="F248" s="86">
        <v>170.6</v>
      </c>
      <c r="G248" s="17">
        <v>52</v>
      </c>
      <c r="H248" s="88">
        <v>29</v>
      </c>
      <c r="I248" s="89"/>
      <c r="J248" s="89"/>
      <c r="K248" s="89"/>
      <c r="L248" s="89"/>
      <c r="M248" s="90">
        <f t="shared" si="326"/>
        <v>0</v>
      </c>
      <c r="N248" s="4" t="str">
        <f t="shared" si="327"/>
        <v/>
      </c>
      <c r="O248" s="91">
        <f t="shared" si="328"/>
        <v>0</v>
      </c>
      <c r="P248" s="91">
        <f t="shared" si="329"/>
        <v>0</v>
      </c>
      <c r="Q248" s="79">
        <v>4</v>
      </c>
      <c r="R248" s="79">
        <v>2</v>
      </c>
      <c r="S248" s="79" t="s">
        <v>72</v>
      </c>
      <c r="T248" s="5">
        <v>204</v>
      </c>
      <c r="U248" s="9"/>
      <c r="W248" s="86">
        <f t="shared" si="330"/>
        <v>204.5</v>
      </c>
      <c r="X248" s="87">
        <f t="shared" si="331"/>
        <v>62</v>
      </c>
      <c r="Y248" s="92">
        <f t="shared" si="332"/>
        <v>29</v>
      </c>
      <c r="Z248" s="90">
        <f t="shared" si="333"/>
        <v>0</v>
      </c>
      <c r="AA248" s="90">
        <f t="shared" si="334"/>
        <v>0</v>
      </c>
      <c r="AB248" s="90">
        <f t="shared" si="335"/>
        <v>0</v>
      </c>
      <c r="AC248" s="4" t="str">
        <f t="shared" si="336"/>
        <v/>
      </c>
      <c r="AD248" s="91">
        <f t="shared" si="337"/>
        <v>0</v>
      </c>
      <c r="AE248" s="79" t="str">
        <f t="shared" si="338"/>
        <v>계</v>
      </c>
      <c r="AF248" s="79" t="str">
        <f t="shared" si="339"/>
        <v>4/2</v>
      </c>
      <c r="AH248" s="20" t="str">
        <f t="shared" si="253"/>
        <v>로얄팰리스</v>
      </c>
      <c r="AI248" s="87">
        <f t="shared" si="252"/>
        <v>62</v>
      </c>
      <c r="AJ248" s="79" t="str">
        <f t="shared" si="340"/>
        <v>A-</v>
      </c>
      <c r="AK248" s="79" t="s">
        <v>13</v>
      </c>
      <c r="AL248" s="79" t="s">
        <v>62</v>
      </c>
      <c r="AM248" s="79" t="s">
        <v>63</v>
      </c>
      <c r="AN248" s="79" t="str">
        <f t="shared" si="341"/>
        <v>C</v>
      </c>
      <c r="AO248" s="79" t="str">
        <f t="shared" si="342"/>
        <v/>
      </c>
      <c r="AP248" s="79" t="str">
        <f t="shared" si="343"/>
        <v/>
      </c>
      <c r="AQ248" s="79" t="str">
        <f t="shared" si="344"/>
        <v>O</v>
      </c>
      <c r="AR248" s="79" t="str">
        <f t="shared" si="345"/>
        <v>O</v>
      </c>
      <c r="AS248" s="79" t="s">
        <v>2</v>
      </c>
      <c r="AT248" s="79" t="str">
        <f t="shared" si="346"/>
        <v>X</v>
      </c>
      <c r="AU248" s="79" t="str">
        <f t="shared" si="347"/>
        <v>O</v>
      </c>
      <c r="AV248" s="79" t="str">
        <f t="shared" si="348"/>
        <v/>
      </c>
    </row>
    <row r="249" spans="1:48" x14ac:dyDescent="0.3">
      <c r="A249" s="9" t="s">
        <v>1566</v>
      </c>
      <c r="B249" s="10" t="s">
        <v>1701</v>
      </c>
      <c r="C249" s="88">
        <v>566</v>
      </c>
      <c r="D249" s="86">
        <v>231.6</v>
      </c>
      <c r="E249" s="87">
        <v>70</v>
      </c>
      <c r="F249" s="86">
        <v>193.3</v>
      </c>
      <c r="G249" s="17">
        <v>58</v>
      </c>
      <c r="H249" s="88">
        <v>60</v>
      </c>
      <c r="I249" s="89"/>
      <c r="J249" s="89"/>
      <c r="K249" s="89"/>
      <c r="L249" s="89"/>
      <c r="M249" s="90">
        <f t="shared" si="326"/>
        <v>0</v>
      </c>
      <c r="N249" s="4" t="str">
        <f t="shared" si="327"/>
        <v/>
      </c>
      <c r="O249" s="91">
        <f t="shared" si="328"/>
        <v>0</v>
      </c>
      <c r="P249" s="91">
        <f t="shared" si="329"/>
        <v>0</v>
      </c>
      <c r="Q249" s="79">
        <v>5</v>
      </c>
      <c r="R249" s="79">
        <v>3</v>
      </c>
      <c r="S249" s="79" t="s">
        <v>72</v>
      </c>
      <c r="T249" s="5">
        <v>231</v>
      </c>
      <c r="U249" s="9"/>
      <c r="W249" s="86">
        <f t="shared" si="330"/>
        <v>231.6</v>
      </c>
      <c r="X249" s="87">
        <f t="shared" si="331"/>
        <v>70</v>
      </c>
      <c r="Y249" s="92">
        <f t="shared" si="332"/>
        <v>60</v>
      </c>
      <c r="Z249" s="90">
        <f t="shared" si="333"/>
        <v>0</v>
      </c>
      <c r="AA249" s="90">
        <f t="shared" si="334"/>
        <v>0</v>
      </c>
      <c r="AB249" s="90">
        <f t="shared" si="335"/>
        <v>0</v>
      </c>
      <c r="AC249" s="4" t="str">
        <f t="shared" si="336"/>
        <v/>
      </c>
      <c r="AD249" s="91">
        <f t="shared" si="337"/>
        <v>0</v>
      </c>
      <c r="AE249" s="79" t="str">
        <f t="shared" si="338"/>
        <v>계</v>
      </c>
      <c r="AF249" s="79" t="str">
        <f t="shared" si="339"/>
        <v>5/3</v>
      </c>
      <c r="AH249" s="20" t="str">
        <f t="shared" si="253"/>
        <v>로얄팰리스</v>
      </c>
      <c r="AI249" s="87">
        <f t="shared" si="252"/>
        <v>70</v>
      </c>
      <c r="AJ249" s="79" t="str">
        <f t="shared" si="340"/>
        <v>A-</v>
      </c>
      <c r="AK249" s="79" t="s">
        <v>13</v>
      </c>
      <c r="AL249" s="79" t="s">
        <v>62</v>
      </c>
      <c r="AM249" s="79" t="s">
        <v>63</v>
      </c>
      <c r="AN249" s="79" t="str">
        <f t="shared" si="341"/>
        <v>C</v>
      </c>
      <c r="AO249" s="79" t="str">
        <f t="shared" si="342"/>
        <v/>
      </c>
      <c r="AP249" s="79" t="str">
        <f t="shared" si="343"/>
        <v/>
      </c>
      <c r="AQ249" s="79" t="str">
        <f t="shared" si="344"/>
        <v>O</v>
      </c>
      <c r="AR249" s="79" t="str">
        <f t="shared" si="345"/>
        <v>O</v>
      </c>
      <c r="AS249" s="79" t="s">
        <v>2</v>
      </c>
      <c r="AT249" s="79" t="str">
        <f t="shared" si="346"/>
        <v>X</v>
      </c>
      <c r="AU249" s="79" t="str">
        <f t="shared" si="347"/>
        <v>O</v>
      </c>
      <c r="AV249" s="79" t="str">
        <f t="shared" si="348"/>
        <v/>
      </c>
    </row>
    <row r="250" spans="1:48" x14ac:dyDescent="0.3">
      <c r="A250" s="9" t="s">
        <v>1566</v>
      </c>
      <c r="B250" s="10" t="s">
        <v>1701</v>
      </c>
      <c r="C250" s="88">
        <v>566</v>
      </c>
      <c r="D250" s="86">
        <v>250.4</v>
      </c>
      <c r="E250" s="87">
        <v>76</v>
      </c>
      <c r="F250" s="86">
        <v>208.9</v>
      </c>
      <c r="G250" s="17">
        <v>63</v>
      </c>
      <c r="H250" s="88">
        <v>104</v>
      </c>
      <c r="I250" s="89"/>
      <c r="J250" s="89"/>
      <c r="K250" s="89"/>
      <c r="L250" s="89"/>
      <c r="M250" s="90">
        <f t="shared" si="326"/>
        <v>0</v>
      </c>
      <c r="N250" s="4" t="str">
        <f t="shared" si="327"/>
        <v/>
      </c>
      <c r="O250" s="91">
        <f t="shared" si="328"/>
        <v>0</v>
      </c>
      <c r="P250" s="91">
        <f t="shared" si="329"/>
        <v>0</v>
      </c>
      <c r="Q250" s="79">
        <v>5</v>
      </c>
      <c r="R250" s="79">
        <v>3</v>
      </c>
      <c r="S250" s="79" t="s">
        <v>72</v>
      </c>
      <c r="T250" s="5">
        <v>250</v>
      </c>
      <c r="U250" s="9"/>
      <c r="W250" s="86">
        <f t="shared" si="330"/>
        <v>250.4</v>
      </c>
      <c r="X250" s="87">
        <f t="shared" si="331"/>
        <v>76</v>
      </c>
      <c r="Y250" s="92">
        <f t="shared" si="332"/>
        <v>104</v>
      </c>
      <c r="Z250" s="90">
        <f t="shared" si="333"/>
        <v>0</v>
      </c>
      <c r="AA250" s="90">
        <f t="shared" si="334"/>
        <v>0</v>
      </c>
      <c r="AB250" s="90">
        <f t="shared" si="335"/>
        <v>0</v>
      </c>
      <c r="AC250" s="4" t="str">
        <f t="shared" si="336"/>
        <v/>
      </c>
      <c r="AD250" s="91">
        <f t="shared" si="337"/>
        <v>0</v>
      </c>
      <c r="AE250" s="79" t="str">
        <f t="shared" si="338"/>
        <v>계</v>
      </c>
      <c r="AF250" s="79" t="str">
        <f t="shared" si="339"/>
        <v>5/3</v>
      </c>
      <c r="AH250" s="20" t="str">
        <f t="shared" si="253"/>
        <v>로얄팰리스</v>
      </c>
      <c r="AI250" s="87">
        <f t="shared" si="252"/>
        <v>76</v>
      </c>
      <c r="AJ250" s="79" t="str">
        <f t="shared" si="340"/>
        <v>A-</v>
      </c>
      <c r="AK250" s="79" t="s">
        <v>13</v>
      </c>
      <c r="AL250" s="79" t="s">
        <v>62</v>
      </c>
      <c r="AM250" s="79" t="s">
        <v>63</v>
      </c>
      <c r="AN250" s="79" t="str">
        <f t="shared" si="341"/>
        <v>C</v>
      </c>
      <c r="AO250" s="79" t="str">
        <f t="shared" si="342"/>
        <v/>
      </c>
      <c r="AP250" s="79" t="str">
        <f t="shared" si="343"/>
        <v/>
      </c>
      <c r="AQ250" s="79" t="str">
        <f t="shared" si="344"/>
        <v>O</v>
      </c>
      <c r="AR250" s="79" t="str">
        <f t="shared" si="345"/>
        <v>O</v>
      </c>
      <c r="AS250" s="79" t="s">
        <v>2</v>
      </c>
      <c r="AT250" s="79" t="str">
        <f t="shared" si="346"/>
        <v>X</v>
      </c>
      <c r="AU250" s="79" t="str">
        <f t="shared" si="347"/>
        <v>O</v>
      </c>
      <c r="AV250" s="79" t="str">
        <f t="shared" si="348"/>
        <v/>
      </c>
    </row>
    <row r="251" spans="1:48" x14ac:dyDescent="0.3">
      <c r="A251" s="9" t="s">
        <v>1566</v>
      </c>
      <c r="B251" s="10" t="s">
        <v>1701</v>
      </c>
      <c r="C251" s="88">
        <v>566</v>
      </c>
      <c r="D251" s="86">
        <v>253.1</v>
      </c>
      <c r="E251" s="87">
        <v>77</v>
      </c>
      <c r="F251" s="86">
        <v>211.2</v>
      </c>
      <c r="G251" s="17">
        <v>64</v>
      </c>
      <c r="H251" s="88">
        <v>29</v>
      </c>
      <c r="I251" s="89"/>
      <c r="J251" s="89"/>
      <c r="K251" s="89"/>
      <c r="L251" s="89"/>
      <c r="M251" s="90">
        <f t="shared" si="326"/>
        <v>0</v>
      </c>
      <c r="N251" s="4" t="str">
        <f t="shared" si="327"/>
        <v/>
      </c>
      <c r="O251" s="91">
        <f t="shared" si="328"/>
        <v>0</v>
      </c>
      <c r="P251" s="91">
        <f t="shared" si="329"/>
        <v>0</v>
      </c>
      <c r="Q251" s="79">
        <v>5</v>
      </c>
      <c r="R251" s="79">
        <v>3</v>
      </c>
      <c r="S251" s="79" t="s">
        <v>72</v>
      </c>
      <c r="T251" s="5">
        <v>253</v>
      </c>
      <c r="U251" s="9"/>
      <c r="W251" s="86">
        <f t="shared" si="330"/>
        <v>253.1</v>
      </c>
      <c r="X251" s="87">
        <f t="shared" si="331"/>
        <v>77</v>
      </c>
      <c r="Y251" s="92">
        <f t="shared" si="332"/>
        <v>29</v>
      </c>
      <c r="Z251" s="90">
        <f t="shared" si="333"/>
        <v>0</v>
      </c>
      <c r="AA251" s="90">
        <f t="shared" si="334"/>
        <v>0</v>
      </c>
      <c r="AB251" s="90">
        <f t="shared" si="335"/>
        <v>0</v>
      </c>
      <c r="AC251" s="4" t="str">
        <f t="shared" si="336"/>
        <v/>
      </c>
      <c r="AD251" s="91">
        <f t="shared" si="337"/>
        <v>0</v>
      </c>
      <c r="AE251" s="79" t="str">
        <f t="shared" si="338"/>
        <v>계</v>
      </c>
      <c r="AF251" s="79" t="str">
        <f t="shared" si="339"/>
        <v>5/3</v>
      </c>
      <c r="AH251" s="20" t="str">
        <f t="shared" si="253"/>
        <v>로얄팰리스</v>
      </c>
      <c r="AI251" s="87">
        <f t="shared" si="252"/>
        <v>77</v>
      </c>
      <c r="AJ251" s="79" t="str">
        <f t="shared" si="340"/>
        <v>A-</v>
      </c>
      <c r="AK251" s="79" t="s">
        <v>13</v>
      </c>
      <c r="AL251" s="79" t="s">
        <v>62</v>
      </c>
      <c r="AM251" s="79" t="s">
        <v>63</v>
      </c>
      <c r="AN251" s="79" t="str">
        <f t="shared" si="341"/>
        <v>C</v>
      </c>
      <c r="AO251" s="79" t="str">
        <f t="shared" si="342"/>
        <v/>
      </c>
      <c r="AP251" s="79" t="str">
        <f t="shared" si="343"/>
        <v/>
      </c>
      <c r="AQ251" s="79" t="str">
        <f t="shared" si="344"/>
        <v>O</v>
      </c>
      <c r="AR251" s="79" t="str">
        <f t="shared" si="345"/>
        <v>O</v>
      </c>
      <c r="AS251" s="79" t="s">
        <v>2</v>
      </c>
      <c r="AT251" s="79" t="str">
        <f t="shared" si="346"/>
        <v>X</v>
      </c>
      <c r="AU251" s="79" t="str">
        <f t="shared" si="347"/>
        <v>O</v>
      </c>
      <c r="AV251" s="79" t="str">
        <f t="shared" si="348"/>
        <v/>
      </c>
    </row>
    <row r="252" spans="1:48" x14ac:dyDescent="0.3">
      <c r="A252" s="9" t="s">
        <v>1566</v>
      </c>
      <c r="B252" s="10" t="s">
        <v>1701</v>
      </c>
      <c r="C252" s="88">
        <v>566</v>
      </c>
      <c r="D252" s="86">
        <v>257.60000000000002</v>
      </c>
      <c r="E252" s="87">
        <v>78</v>
      </c>
      <c r="F252" s="86">
        <v>214.9</v>
      </c>
      <c r="G252" s="17">
        <v>65</v>
      </c>
      <c r="H252" s="88">
        <v>29</v>
      </c>
      <c r="I252" s="89"/>
      <c r="J252" s="89"/>
      <c r="K252" s="89"/>
      <c r="L252" s="89"/>
      <c r="M252" s="90">
        <f t="shared" si="326"/>
        <v>0</v>
      </c>
      <c r="N252" s="4" t="str">
        <f t="shared" si="327"/>
        <v/>
      </c>
      <c r="O252" s="91">
        <f t="shared" si="328"/>
        <v>0</v>
      </c>
      <c r="P252" s="91">
        <f t="shared" si="329"/>
        <v>0</v>
      </c>
      <c r="Q252" s="79">
        <v>5</v>
      </c>
      <c r="R252" s="79">
        <v>3</v>
      </c>
      <c r="S252" s="79" t="s">
        <v>72</v>
      </c>
      <c r="T252" s="5">
        <v>257</v>
      </c>
      <c r="U252" s="9"/>
      <c r="W252" s="86">
        <f t="shared" si="330"/>
        <v>257.60000000000002</v>
      </c>
      <c r="X252" s="87">
        <f t="shared" si="331"/>
        <v>78</v>
      </c>
      <c r="Y252" s="92">
        <f t="shared" si="332"/>
        <v>29</v>
      </c>
      <c r="Z252" s="90">
        <f t="shared" si="333"/>
        <v>0</v>
      </c>
      <c r="AA252" s="90">
        <f t="shared" si="334"/>
        <v>0</v>
      </c>
      <c r="AB252" s="90">
        <f t="shared" si="335"/>
        <v>0</v>
      </c>
      <c r="AC252" s="4" t="str">
        <f t="shared" si="336"/>
        <v/>
      </c>
      <c r="AD252" s="91">
        <f t="shared" si="337"/>
        <v>0</v>
      </c>
      <c r="AE252" s="79" t="str">
        <f t="shared" si="338"/>
        <v>계</v>
      </c>
      <c r="AF252" s="79" t="str">
        <f t="shared" si="339"/>
        <v>5/3</v>
      </c>
      <c r="AH252" s="20" t="str">
        <f t="shared" si="253"/>
        <v>로얄팰리스</v>
      </c>
      <c r="AI252" s="87">
        <f t="shared" si="252"/>
        <v>78</v>
      </c>
      <c r="AJ252" s="79" t="str">
        <f t="shared" si="340"/>
        <v>A-</v>
      </c>
      <c r="AK252" s="79" t="s">
        <v>13</v>
      </c>
      <c r="AL252" s="79" t="s">
        <v>62</v>
      </c>
      <c r="AM252" s="79" t="s">
        <v>63</v>
      </c>
      <c r="AN252" s="79" t="str">
        <f t="shared" si="341"/>
        <v>C</v>
      </c>
      <c r="AO252" s="79" t="str">
        <f t="shared" si="342"/>
        <v/>
      </c>
      <c r="AP252" s="79" t="str">
        <f t="shared" si="343"/>
        <v/>
      </c>
      <c r="AQ252" s="79" t="str">
        <f t="shared" si="344"/>
        <v>O</v>
      </c>
      <c r="AR252" s="79" t="str">
        <f t="shared" si="345"/>
        <v>O</v>
      </c>
      <c r="AS252" s="79" t="s">
        <v>2</v>
      </c>
      <c r="AT252" s="79" t="str">
        <f t="shared" si="346"/>
        <v>X</v>
      </c>
      <c r="AU252" s="79" t="str">
        <f t="shared" si="347"/>
        <v>O</v>
      </c>
      <c r="AV252" s="79" t="str">
        <f t="shared" si="348"/>
        <v/>
      </c>
    </row>
    <row r="253" spans="1:48" x14ac:dyDescent="0.3">
      <c r="A253" s="9" t="s">
        <v>1566</v>
      </c>
      <c r="B253" s="10" t="s">
        <v>1701</v>
      </c>
      <c r="C253" s="88">
        <v>566</v>
      </c>
      <c r="D253" s="86">
        <v>292.60000000000002</v>
      </c>
      <c r="E253" s="87">
        <v>89</v>
      </c>
      <c r="F253" s="86">
        <v>244.2</v>
      </c>
      <c r="G253" s="17">
        <v>74</v>
      </c>
      <c r="H253" s="88">
        <v>60</v>
      </c>
      <c r="I253" s="89"/>
      <c r="J253" s="89"/>
      <c r="K253" s="89"/>
      <c r="L253" s="89"/>
      <c r="M253" s="90">
        <f t="shared" si="326"/>
        <v>0</v>
      </c>
      <c r="N253" s="4" t="str">
        <f t="shared" si="327"/>
        <v/>
      </c>
      <c r="O253" s="91">
        <f t="shared" si="328"/>
        <v>0</v>
      </c>
      <c r="P253" s="91">
        <f t="shared" si="329"/>
        <v>0</v>
      </c>
      <c r="Q253" s="79">
        <v>5</v>
      </c>
      <c r="R253" s="79">
        <v>3</v>
      </c>
      <c r="S253" s="79" t="s">
        <v>72</v>
      </c>
      <c r="T253" s="5" t="s">
        <v>379</v>
      </c>
      <c r="U253" s="9"/>
      <c r="W253" s="86">
        <f t="shared" si="330"/>
        <v>292.60000000000002</v>
      </c>
      <c r="X253" s="87">
        <f t="shared" si="331"/>
        <v>89</v>
      </c>
      <c r="Y253" s="92">
        <f t="shared" si="332"/>
        <v>60</v>
      </c>
      <c r="Z253" s="90">
        <f t="shared" si="333"/>
        <v>0</v>
      </c>
      <c r="AA253" s="90">
        <f t="shared" si="334"/>
        <v>0</v>
      </c>
      <c r="AB253" s="90">
        <f t="shared" si="335"/>
        <v>0</v>
      </c>
      <c r="AC253" s="4" t="str">
        <f t="shared" si="336"/>
        <v/>
      </c>
      <c r="AD253" s="91">
        <f t="shared" si="337"/>
        <v>0</v>
      </c>
      <c r="AE253" s="79" t="str">
        <f t="shared" si="338"/>
        <v>계</v>
      </c>
      <c r="AF253" s="79" t="str">
        <f t="shared" si="339"/>
        <v>5/3</v>
      </c>
      <c r="AH253" s="20" t="str">
        <f t="shared" si="253"/>
        <v>로얄팰리스</v>
      </c>
      <c r="AI253" s="87">
        <f t="shared" si="252"/>
        <v>89</v>
      </c>
      <c r="AJ253" s="79" t="str">
        <f t="shared" si="340"/>
        <v>A-</v>
      </c>
      <c r="AK253" s="79" t="s">
        <v>13</v>
      </c>
      <c r="AL253" s="79" t="s">
        <v>62</v>
      </c>
      <c r="AM253" s="79" t="s">
        <v>63</v>
      </c>
      <c r="AN253" s="79" t="str">
        <f t="shared" si="341"/>
        <v>C</v>
      </c>
      <c r="AO253" s="79" t="str">
        <f t="shared" si="342"/>
        <v/>
      </c>
      <c r="AP253" s="79" t="str">
        <f t="shared" si="343"/>
        <v/>
      </c>
      <c r="AQ253" s="79" t="str">
        <f t="shared" si="344"/>
        <v>O</v>
      </c>
      <c r="AR253" s="79" t="str">
        <f t="shared" si="345"/>
        <v>O</v>
      </c>
      <c r="AS253" s="79" t="s">
        <v>2</v>
      </c>
      <c r="AT253" s="79" t="str">
        <f t="shared" si="346"/>
        <v>X</v>
      </c>
      <c r="AU253" s="79" t="str">
        <f t="shared" si="347"/>
        <v>O</v>
      </c>
      <c r="AV253" s="79" t="str">
        <f t="shared" si="348"/>
        <v/>
      </c>
    </row>
    <row r="254" spans="1:48" x14ac:dyDescent="0.3">
      <c r="A254" s="9" t="s">
        <v>1566</v>
      </c>
      <c r="B254" s="10" t="s">
        <v>1701</v>
      </c>
      <c r="C254" s="88">
        <v>566</v>
      </c>
      <c r="D254" s="86">
        <v>293.10000000000002</v>
      </c>
      <c r="E254" s="87">
        <v>89</v>
      </c>
      <c r="F254" s="86">
        <v>244.5</v>
      </c>
      <c r="G254" s="17">
        <v>74</v>
      </c>
      <c r="H254" s="88">
        <v>29</v>
      </c>
      <c r="I254" s="89"/>
      <c r="J254" s="89"/>
      <c r="K254" s="89"/>
      <c r="L254" s="89"/>
      <c r="M254" s="90">
        <f t="shared" si="326"/>
        <v>0</v>
      </c>
      <c r="N254" s="4" t="str">
        <f t="shared" si="327"/>
        <v/>
      </c>
      <c r="O254" s="91">
        <f t="shared" si="328"/>
        <v>0</v>
      </c>
      <c r="P254" s="91">
        <f t="shared" si="329"/>
        <v>0</v>
      </c>
      <c r="Q254" s="79">
        <v>5</v>
      </c>
      <c r="R254" s="79">
        <v>3</v>
      </c>
      <c r="S254" s="79" t="s">
        <v>72</v>
      </c>
      <c r="T254" s="5" t="s">
        <v>380</v>
      </c>
      <c r="U254" s="9"/>
      <c r="W254" s="86">
        <f t="shared" si="330"/>
        <v>293.10000000000002</v>
      </c>
      <c r="X254" s="87">
        <f t="shared" si="331"/>
        <v>89</v>
      </c>
      <c r="Y254" s="92">
        <f t="shared" si="332"/>
        <v>29</v>
      </c>
      <c r="Z254" s="90">
        <f t="shared" si="333"/>
        <v>0</v>
      </c>
      <c r="AA254" s="90">
        <f t="shared" si="334"/>
        <v>0</v>
      </c>
      <c r="AB254" s="90">
        <f t="shared" si="335"/>
        <v>0</v>
      </c>
      <c r="AC254" s="4" t="str">
        <f t="shared" si="336"/>
        <v/>
      </c>
      <c r="AD254" s="91">
        <f t="shared" si="337"/>
        <v>0</v>
      </c>
      <c r="AE254" s="79" t="str">
        <f t="shared" si="338"/>
        <v>계</v>
      </c>
      <c r="AF254" s="79" t="str">
        <f t="shared" si="339"/>
        <v>5/3</v>
      </c>
      <c r="AH254" s="20" t="str">
        <f t="shared" si="253"/>
        <v>로얄팰리스</v>
      </c>
      <c r="AI254" s="87">
        <f t="shared" si="252"/>
        <v>89</v>
      </c>
      <c r="AJ254" s="79" t="str">
        <f t="shared" si="340"/>
        <v>A-</v>
      </c>
      <c r="AK254" s="79" t="s">
        <v>13</v>
      </c>
      <c r="AL254" s="79" t="s">
        <v>62</v>
      </c>
      <c r="AM254" s="79" t="s">
        <v>63</v>
      </c>
      <c r="AN254" s="79" t="str">
        <f t="shared" si="341"/>
        <v>C</v>
      </c>
      <c r="AO254" s="79" t="str">
        <f t="shared" si="342"/>
        <v/>
      </c>
      <c r="AP254" s="79" t="str">
        <f t="shared" si="343"/>
        <v/>
      </c>
      <c r="AQ254" s="79" t="str">
        <f t="shared" si="344"/>
        <v>O</v>
      </c>
      <c r="AR254" s="79" t="str">
        <f t="shared" si="345"/>
        <v>O</v>
      </c>
      <c r="AS254" s="79" t="s">
        <v>2</v>
      </c>
      <c r="AT254" s="79" t="str">
        <f t="shared" si="346"/>
        <v>X</v>
      </c>
      <c r="AU254" s="79" t="str">
        <f t="shared" si="347"/>
        <v>O</v>
      </c>
      <c r="AV254" s="79" t="str">
        <f t="shared" si="348"/>
        <v/>
      </c>
    </row>
  </sheetData>
  <mergeCells count="1">
    <mergeCell ref="AJ1:AN1"/>
  </mergeCells>
  <phoneticPr fontId="2" type="noConversion"/>
  <conditionalFormatting sqref="AV4:AV6">
    <cfRule type="expression" dxfId="5619" priority="4312">
      <formula>AV4="X"</formula>
    </cfRule>
    <cfRule type="expression" dxfId="5618" priority="4313">
      <formula>AV4="후보"</formula>
    </cfRule>
  </conditionalFormatting>
  <conditionalFormatting sqref="AC1:AC2 AC4:AC6 N4:N5">
    <cfRule type="cellIs" dxfId="5617" priority="4309" operator="greaterThan">
      <formula>0.9</formula>
    </cfRule>
    <cfRule type="cellIs" dxfId="5616" priority="4310" operator="greaterThan">
      <formula>0.85</formula>
    </cfRule>
  </conditionalFormatting>
  <conditionalFormatting sqref="N1:N2">
    <cfRule type="cellIs" dxfId="5615" priority="4307" operator="greaterThan">
      <formula>0.9</formula>
    </cfRule>
    <cfRule type="cellIs" dxfId="5614" priority="4308" operator="greaterThan">
      <formula>0.85</formula>
    </cfRule>
  </conditionalFormatting>
  <conditionalFormatting sqref="N6">
    <cfRule type="cellIs" dxfId="5613" priority="4305" operator="greaterThan">
      <formula>0.9</formula>
    </cfRule>
    <cfRule type="cellIs" dxfId="5612" priority="4306" operator="greaterThan">
      <formula>0.85</formula>
    </cfRule>
  </conditionalFormatting>
  <conditionalFormatting sqref="E6">
    <cfRule type="expression" dxfId="5611" priority="4301">
      <formula>AND(IF(OR($Q6=1,$Q6=2),1,0),IF($X6&lt;=20,1,0))</formula>
    </cfRule>
    <cfRule type="expression" dxfId="5610" priority="4302">
      <formula>AND(IF($Q6=2,1,0),IF($X6&lt;30,1,0))</formula>
    </cfRule>
    <cfRule type="expression" dxfId="5609" priority="4303">
      <formula>AND(IF($Q6=3,1,0),IF($X6&lt;30,1,0))</formula>
    </cfRule>
    <cfRule type="expression" dxfId="5608" priority="4304">
      <formula>AND(IF($Q6=3,1,IF($Q6=4,1,0)),IF($F6&lt;=85,1,0))</formula>
    </cfRule>
  </conditionalFormatting>
  <conditionalFormatting sqref="X6">
    <cfRule type="expression" dxfId="5607" priority="4297">
      <formula>AND(IF(OR($Q6=1,$Q6=2),1,0),IF($X6&lt;=20,1,0))</formula>
    </cfRule>
    <cfRule type="expression" dxfId="5606" priority="4298">
      <formula>AND(IF($Q6=2,1,0),IF($X6&lt;30,1,0))</formula>
    </cfRule>
    <cfRule type="expression" dxfId="5605" priority="4299">
      <formula>AND(IF($Q6=3,1,0),IF($X6&lt;30,1,0))</formula>
    </cfRule>
    <cfRule type="expression" dxfId="5604" priority="4300">
      <formula>AND(IF($Q6=3,1,IF($Q6=4,1,0)),IF($F6&lt;=85,1,0))</formula>
    </cfRule>
  </conditionalFormatting>
  <conditionalFormatting sqref="AI6">
    <cfRule type="expression" dxfId="5603" priority="4293">
      <formula>AND(IF(OR($Q6=1,$Q6=2),1,0),IF($X6&lt;=20,1,0))</formula>
    </cfRule>
    <cfRule type="expression" dxfId="5602" priority="4294">
      <formula>AND(IF($Q6=2,1,0),IF($X6&lt;30,1,0))</formula>
    </cfRule>
    <cfRule type="expression" dxfId="5601" priority="4295">
      <formula>AND(IF($Q6=3,1,0),IF($X6&lt;30,1,0))</formula>
    </cfRule>
    <cfRule type="expression" dxfId="5600" priority="4296">
      <formula>AND(IF($Q6=3,1,IF($Q6=4,1,0)),IF($F6&lt;=85,1,0))</formula>
    </cfRule>
  </conditionalFormatting>
  <conditionalFormatting sqref="AV7">
    <cfRule type="expression" dxfId="5599" priority="4291">
      <formula>AV7="X"</formula>
    </cfRule>
    <cfRule type="expression" dxfId="5598" priority="4292">
      <formula>AV7="후보"</formula>
    </cfRule>
  </conditionalFormatting>
  <conditionalFormatting sqref="AC7">
    <cfRule type="cellIs" dxfId="5597" priority="4288" operator="greaterThan">
      <formula>0.9</formula>
    </cfRule>
    <cfRule type="cellIs" dxfId="5596" priority="4289" operator="greaterThan">
      <formula>0.85</formula>
    </cfRule>
  </conditionalFormatting>
  <conditionalFormatting sqref="N7">
    <cfRule type="cellIs" dxfId="5595" priority="4286" operator="greaterThan">
      <formula>0.9</formula>
    </cfRule>
    <cfRule type="cellIs" dxfId="5594" priority="4287" operator="greaterThan">
      <formula>0.85</formula>
    </cfRule>
  </conditionalFormatting>
  <conditionalFormatting sqref="E7">
    <cfRule type="expression" dxfId="5593" priority="4282">
      <formula>AND(IF(OR($Q7=1,$Q7=2),1,0),IF($X7&lt;=20,1,0))</formula>
    </cfRule>
    <cfRule type="expression" dxfId="5592" priority="4283">
      <formula>AND(IF($Q7=2,1,0),IF($X7&lt;30,1,0))</formula>
    </cfRule>
    <cfRule type="expression" dxfId="5591" priority="4284">
      <formula>AND(IF($Q7=3,1,0),IF($X7&lt;30,1,0))</formula>
    </cfRule>
    <cfRule type="expression" dxfId="5590" priority="4285">
      <formula>AND(IF($Q7=3,1,IF($Q7=4,1,0)),IF($F7&lt;=85,1,0))</formula>
    </cfRule>
  </conditionalFormatting>
  <conditionalFormatting sqref="X7">
    <cfRule type="expression" dxfId="5589" priority="4278">
      <formula>AND(IF(OR($Q7=1,$Q7=2),1,0),IF($X7&lt;=20,1,0))</formula>
    </cfRule>
    <cfRule type="expression" dxfId="5588" priority="4279">
      <formula>AND(IF($Q7=2,1,0),IF($X7&lt;30,1,0))</formula>
    </cfRule>
    <cfRule type="expression" dxfId="5587" priority="4280">
      <formula>AND(IF($Q7=3,1,0),IF($X7&lt;30,1,0))</formula>
    </cfRule>
    <cfRule type="expression" dxfId="5586" priority="4281">
      <formula>AND(IF($Q7=3,1,IF($Q7=4,1,0)),IF($F7&lt;=85,1,0))</formula>
    </cfRule>
  </conditionalFormatting>
  <conditionalFormatting sqref="AI7">
    <cfRule type="expression" dxfId="5585" priority="4274">
      <formula>AND(IF(OR($Q7=1,$Q7=2),1,0),IF($X7&lt;=20,1,0))</formula>
    </cfRule>
    <cfRule type="expression" dxfId="5584" priority="4275">
      <formula>AND(IF($Q7=2,1,0),IF($X7&lt;30,1,0))</formula>
    </cfRule>
    <cfRule type="expression" dxfId="5583" priority="4276">
      <formula>AND(IF($Q7=3,1,0),IF($X7&lt;30,1,0))</formula>
    </cfRule>
    <cfRule type="expression" dxfId="5582" priority="4277">
      <formula>AND(IF($Q7=3,1,IF($Q7=4,1,0)),IF($F7&lt;=85,1,0))</formula>
    </cfRule>
  </conditionalFormatting>
  <conditionalFormatting sqref="AV8">
    <cfRule type="expression" dxfId="5581" priority="4272">
      <formula>AV8="X"</formula>
    </cfRule>
    <cfRule type="expression" dxfId="5580" priority="4273">
      <formula>AV8="후보"</formula>
    </cfRule>
  </conditionalFormatting>
  <conditionalFormatting sqref="AC8">
    <cfRule type="cellIs" dxfId="5579" priority="4269" operator="greaterThan">
      <formula>0.9</formula>
    </cfRule>
    <cfRule type="cellIs" dxfId="5578" priority="4270" operator="greaterThan">
      <formula>0.85</formula>
    </cfRule>
  </conditionalFormatting>
  <conditionalFormatting sqref="N8">
    <cfRule type="cellIs" dxfId="5577" priority="4267" operator="greaterThan">
      <formula>0.9</formula>
    </cfRule>
    <cfRule type="cellIs" dxfId="5576" priority="4268" operator="greaterThan">
      <formula>0.85</formula>
    </cfRule>
  </conditionalFormatting>
  <conditionalFormatting sqref="E8">
    <cfRule type="expression" dxfId="5575" priority="4263">
      <formula>AND(IF(OR($Q8=1,$Q8=2),1,0),IF($X8&lt;=20,1,0))</formula>
    </cfRule>
    <cfRule type="expression" dxfId="5574" priority="4264">
      <formula>AND(IF($Q8=2,1,0),IF($X8&lt;30,1,0))</formula>
    </cfRule>
    <cfRule type="expression" dxfId="5573" priority="4265">
      <formula>AND(IF($Q8=3,1,0),IF($X8&lt;30,1,0))</formula>
    </cfRule>
    <cfRule type="expression" dxfId="5572" priority="4266">
      <formula>AND(IF($Q8=3,1,IF($Q8=4,1,0)),IF($F8&lt;=85,1,0))</formula>
    </cfRule>
  </conditionalFormatting>
  <conditionalFormatting sqref="X8">
    <cfRule type="expression" dxfId="5571" priority="4259">
      <formula>AND(IF(OR($Q8=1,$Q8=2),1,0),IF($X8&lt;=20,1,0))</formula>
    </cfRule>
    <cfRule type="expression" dxfId="5570" priority="4260">
      <formula>AND(IF($Q8=2,1,0),IF($X8&lt;30,1,0))</formula>
    </cfRule>
    <cfRule type="expression" dxfId="5569" priority="4261">
      <formula>AND(IF($Q8=3,1,0),IF($X8&lt;30,1,0))</formula>
    </cfRule>
    <cfRule type="expression" dxfId="5568" priority="4262">
      <formula>AND(IF($Q8=3,1,IF($Q8=4,1,0)),IF($F8&lt;=85,1,0))</formula>
    </cfRule>
  </conditionalFormatting>
  <conditionalFormatting sqref="AI8">
    <cfRule type="expression" dxfId="5567" priority="4255">
      <formula>AND(IF(OR($Q8=1,$Q8=2),1,0),IF($X8&lt;=20,1,0))</formula>
    </cfRule>
    <cfRule type="expression" dxfId="5566" priority="4256">
      <formula>AND(IF($Q8=2,1,0),IF($X8&lt;30,1,0))</formula>
    </cfRule>
    <cfRule type="expression" dxfId="5565" priority="4257">
      <formula>AND(IF($Q8=3,1,0),IF($X8&lt;30,1,0))</formula>
    </cfRule>
    <cfRule type="expression" dxfId="5564" priority="4258">
      <formula>AND(IF($Q8=3,1,IF($Q8=4,1,0)),IF($F8&lt;=85,1,0))</formula>
    </cfRule>
  </conditionalFormatting>
  <conditionalFormatting sqref="AV9">
    <cfRule type="expression" dxfId="5563" priority="4253">
      <formula>AV9="X"</formula>
    </cfRule>
    <cfRule type="expression" dxfId="5562" priority="4254">
      <formula>AV9="후보"</formula>
    </cfRule>
  </conditionalFormatting>
  <conditionalFormatting sqref="AC9">
    <cfRule type="cellIs" dxfId="5561" priority="4250" operator="greaterThan">
      <formula>0.9</formula>
    </cfRule>
    <cfRule type="cellIs" dxfId="5560" priority="4251" operator="greaterThan">
      <formula>0.85</formula>
    </cfRule>
  </conditionalFormatting>
  <conditionalFormatting sqref="N9">
    <cfRule type="cellIs" dxfId="5559" priority="4248" operator="greaterThan">
      <formula>0.9</formula>
    </cfRule>
    <cfRule type="cellIs" dxfId="5558" priority="4249" operator="greaterThan">
      <formula>0.85</formula>
    </cfRule>
  </conditionalFormatting>
  <conditionalFormatting sqref="E9">
    <cfRule type="expression" dxfId="5557" priority="4244">
      <formula>AND(IF(OR($Q9=1,$Q9=2),1,0),IF($X9&lt;=20,1,0))</formula>
    </cfRule>
    <cfRule type="expression" dxfId="5556" priority="4245">
      <formula>AND(IF($Q9=2,1,0),IF($X9&lt;30,1,0))</formula>
    </cfRule>
    <cfRule type="expression" dxfId="5555" priority="4246">
      <formula>AND(IF($Q9=3,1,0),IF($X9&lt;30,1,0))</formula>
    </cfRule>
    <cfRule type="expression" dxfId="5554" priority="4247">
      <formula>AND(IF($Q9=3,1,IF($Q9=4,1,0)),IF($F9&lt;=85,1,0))</formula>
    </cfRule>
  </conditionalFormatting>
  <conditionalFormatting sqref="X9">
    <cfRule type="expression" dxfId="5553" priority="4240">
      <formula>AND(IF(OR($Q9=1,$Q9=2),1,0),IF($X9&lt;=20,1,0))</formula>
    </cfRule>
    <cfRule type="expression" dxfId="5552" priority="4241">
      <formula>AND(IF($Q9=2,1,0),IF($X9&lt;30,1,0))</formula>
    </cfRule>
    <cfRule type="expression" dxfId="5551" priority="4242">
      <formula>AND(IF($Q9=3,1,0),IF($X9&lt;30,1,0))</formula>
    </cfRule>
    <cfRule type="expression" dxfId="5550" priority="4243">
      <formula>AND(IF($Q9=3,1,IF($Q9=4,1,0)),IF($F9&lt;=85,1,0))</formula>
    </cfRule>
  </conditionalFormatting>
  <conditionalFormatting sqref="AI9">
    <cfRule type="expression" dxfId="5549" priority="4236">
      <formula>AND(IF(OR($Q9=1,$Q9=2),1,0),IF($X9&lt;=20,1,0))</formula>
    </cfRule>
    <cfRule type="expression" dxfId="5548" priority="4237">
      <formula>AND(IF($Q9=2,1,0),IF($X9&lt;30,1,0))</formula>
    </cfRule>
    <cfRule type="expression" dxfId="5547" priority="4238">
      <formula>AND(IF($Q9=3,1,0),IF($X9&lt;30,1,0))</formula>
    </cfRule>
    <cfRule type="expression" dxfId="5546" priority="4239">
      <formula>AND(IF($Q9=3,1,IF($Q9=4,1,0)),IF($F9&lt;=85,1,0))</formula>
    </cfRule>
  </conditionalFormatting>
  <conditionalFormatting sqref="AV10">
    <cfRule type="expression" dxfId="5545" priority="4234">
      <formula>AV10="X"</formula>
    </cfRule>
    <cfRule type="expression" dxfId="5544" priority="4235">
      <formula>AV10="후보"</formula>
    </cfRule>
  </conditionalFormatting>
  <conditionalFormatting sqref="AC10 N10">
    <cfRule type="cellIs" dxfId="5543" priority="4231" operator="greaterThan">
      <formula>0.9</formula>
    </cfRule>
    <cfRule type="cellIs" dxfId="5542" priority="4232" operator="greaterThan">
      <formula>0.85</formula>
    </cfRule>
  </conditionalFormatting>
  <conditionalFormatting sqref="AV11">
    <cfRule type="expression" dxfId="5541" priority="4229">
      <formula>AV11="X"</formula>
    </cfRule>
    <cfRule type="expression" dxfId="5540" priority="4230">
      <formula>AV11="후보"</formula>
    </cfRule>
  </conditionalFormatting>
  <conditionalFormatting sqref="AC11">
    <cfRule type="cellIs" dxfId="5539" priority="4226" operator="greaterThan">
      <formula>0.9</formula>
    </cfRule>
    <cfRule type="cellIs" dxfId="5538" priority="4227" operator="greaterThan">
      <formula>0.85</formula>
    </cfRule>
  </conditionalFormatting>
  <conditionalFormatting sqref="N11">
    <cfRule type="cellIs" dxfId="5537" priority="4224" operator="greaterThan">
      <formula>0.9</formula>
    </cfRule>
    <cfRule type="cellIs" dxfId="5536" priority="4225" operator="greaterThan">
      <formula>0.85</formula>
    </cfRule>
  </conditionalFormatting>
  <conditionalFormatting sqref="E11">
    <cfRule type="expression" dxfId="5535" priority="4220">
      <formula>AND(IF(OR($Q11=1,$Q11=2),1,0),IF($X11&lt;=20,1,0))</formula>
    </cfRule>
    <cfRule type="expression" dxfId="5534" priority="4221">
      <formula>AND(IF($Q11=2,1,0),IF($X11&lt;30,1,0))</formula>
    </cfRule>
    <cfRule type="expression" dxfId="5533" priority="4222">
      <formula>AND(IF($Q11=3,1,0),IF($X11&lt;30,1,0))</formula>
    </cfRule>
    <cfRule type="expression" dxfId="5532" priority="4223">
      <formula>AND(IF($Q11=3,1,IF($Q11=4,1,0)),IF($F11&lt;=85,1,0))</formula>
    </cfRule>
  </conditionalFormatting>
  <conditionalFormatting sqref="X11">
    <cfRule type="expression" dxfId="5531" priority="4216">
      <formula>AND(IF(OR($Q11=1,$Q11=2),1,0),IF($X11&lt;=20,1,0))</formula>
    </cfRule>
    <cfRule type="expression" dxfId="5530" priority="4217">
      <formula>AND(IF($Q11=2,1,0),IF($X11&lt;30,1,0))</formula>
    </cfRule>
    <cfRule type="expression" dxfId="5529" priority="4218">
      <formula>AND(IF($Q11=3,1,0),IF($X11&lt;30,1,0))</formula>
    </cfRule>
    <cfRule type="expression" dxfId="5528" priority="4219">
      <formula>AND(IF($Q11=3,1,IF($Q11=4,1,0)),IF($F11&lt;=85,1,0))</formula>
    </cfRule>
  </conditionalFormatting>
  <conditionalFormatting sqref="AI11">
    <cfRule type="expression" dxfId="5527" priority="4212">
      <formula>AND(IF(OR($Q11=1,$Q11=2),1,0),IF($X11&lt;=20,1,0))</formula>
    </cfRule>
    <cfRule type="expression" dxfId="5526" priority="4213">
      <formula>AND(IF($Q11=2,1,0),IF($X11&lt;30,1,0))</formula>
    </cfRule>
    <cfRule type="expression" dxfId="5525" priority="4214">
      <formula>AND(IF($Q11=3,1,0),IF($X11&lt;30,1,0))</formula>
    </cfRule>
    <cfRule type="expression" dxfId="5524" priority="4215">
      <formula>AND(IF($Q11=3,1,IF($Q11=4,1,0)),IF($F11&lt;=85,1,0))</formula>
    </cfRule>
  </conditionalFormatting>
  <conditionalFormatting sqref="AV12">
    <cfRule type="expression" dxfId="5523" priority="4210">
      <formula>AV12="X"</formula>
    </cfRule>
    <cfRule type="expression" dxfId="5522" priority="4211">
      <formula>AV12="후보"</formula>
    </cfRule>
  </conditionalFormatting>
  <conditionalFormatting sqref="AC12">
    <cfRule type="cellIs" dxfId="5521" priority="4207" operator="greaterThan">
      <formula>0.9</formula>
    </cfRule>
    <cfRule type="cellIs" dxfId="5520" priority="4208" operator="greaterThan">
      <formula>0.85</formula>
    </cfRule>
  </conditionalFormatting>
  <conditionalFormatting sqref="N12">
    <cfRule type="cellIs" dxfId="5519" priority="4205" operator="greaterThan">
      <formula>0.9</formula>
    </cfRule>
    <cfRule type="cellIs" dxfId="5518" priority="4206" operator="greaterThan">
      <formula>0.85</formula>
    </cfRule>
  </conditionalFormatting>
  <conditionalFormatting sqref="E12">
    <cfRule type="expression" dxfId="5517" priority="4201">
      <formula>AND(IF(OR($Q12=1,$Q12=2),1,0),IF($X12&lt;=20,1,0))</formula>
    </cfRule>
    <cfRule type="expression" dxfId="5516" priority="4202">
      <formula>AND(IF($Q12=2,1,0),IF($X12&lt;30,1,0))</formula>
    </cfRule>
    <cfRule type="expression" dxfId="5515" priority="4203">
      <formula>AND(IF($Q12=3,1,0),IF($X12&lt;30,1,0))</formula>
    </cfRule>
    <cfRule type="expression" dxfId="5514" priority="4204">
      <formula>AND(IF($Q12=3,1,IF($Q12=4,1,0)),IF($F12&lt;=85,1,0))</formula>
    </cfRule>
  </conditionalFormatting>
  <conditionalFormatting sqref="X12">
    <cfRule type="expression" dxfId="5513" priority="4197">
      <formula>AND(IF(OR($Q12=1,$Q12=2),1,0),IF($X12&lt;=20,1,0))</formula>
    </cfRule>
    <cfRule type="expression" dxfId="5512" priority="4198">
      <formula>AND(IF($Q12=2,1,0),IF($X12&lt;30,1,0))</formula>
    </cfRule>
    <cfRule type="expression" dxfId="5511" priority="4199">
      <formula>AND(IF($Q12=3,1,0),IF($X12&lt;30,1,0))</formula>
    </cfRule>
    <cfRule type="expression" dxfId="5510" priority="4200">
      <formula>AND(IF($Q12=3,1,IF($Q12=4,1,0)),IF($F12&lt;=85,1,0))</formula>
    </cfRule>
  </conditionalFormatting>
  <conditionalFormatting sqref="AI12">
    <cfRule type="expression" dxfId="5509" priority="4193">
      <formula>AND(IF(OR($Q12=1,$Q12=2),1,0),IF($X12&lt;=20,1,0))</formula>
    </cfRule>
    <cfRule type="expression" dxfId="5508" priority="4194">
      <formula>AND(IF($Q12=2,1,0),IF($X12&lt;30,1,0))</formula>
    </cfRule>
    <cfRule type="expression" dxfId="5507" priority="4195">
      <formula>AND(IF($Q12=3,1,0),IF($X12&lt;30,1,0))</formula>
    </cfRule>
    <cfRule type="expression" dxfId="5506" priority="4196">
      <formula>AND(IF($Q12=3,1,IF($Q12=4,1,0)),IF($F12&lt;=85,1,0))</formula>
    </cfRule>
  </conditionalFormatting>
  <conditionalFormatting sqref="AV13">
    <cfRule type="expression" dxfId="5505" priority="4191">
      <formula>AV13="X"</formula>
    </cfRule>
    <cfRule type="expression" dxfId="5504" priority="4192">
      <formula>AV13="후보"</formula>
    </cfRule>
  </conditionalFormatting>
  <conditionalFormatting sqref="AC13">
    <cfRule type="cellIs" dxfId="5503" priority="4188" operator="greaterThan">
      <formula>0.9</formula>
    </cfRule>
    <cfRule type="cellIs" dxfId="5502" priority="4189" operator="greaterThan">
      <formula>0.85</formula>
    </cfRule>
  </conditionalFormatting>
  <conditionalFormatting sqref="N13">
    <cfRule type="cellIs" dxfId="5501" priority="4186" operator="greaterThan">
      <formula>0.9</formula>
    </cfRule>
    <cfRule type="cellIs" dxfId="5500" priority="4187" operator="greaterThan">
      <formula>0.85</formula>
    </cfRule>
  </conditionalFormatting>
  <conditionalFormatting sqref="E13">
    <cfRule type="expression" dxfId="5499" priority="4182">
      <formula>AND(IF(OR($Q13=1,$Q13=2),1,0),IF($X13&lt;=20,1,0))</formula>
    </cfRule>
    <cfRule type="expression" dxfId="5498" priority="4183">
      <formula>AND(IF($Q13=2,1,0),IF($X13&lt;30,1,0))</formula>
    </cfRule>
    <cfRule type="expression" dxfId="5497" priority="4184">
      <formula>AND(IF($Q13=3,1,0),IF($X13&lt;30,1,0))</formula>
    </cfRule>
    <cfRule type="expression" dxfId="5496" priority="4185">
      <formula>AND(IF($Q13=3,1,IF($Q13=4,1,0)),IF($F13&lt;=85,1,0))</formula>
    </cfRule>
  </conditionalFormatting>
  <conditionalFormatting sqref="X13">
    <cfRule type="expression" dxfId="5495" priority="4178">
      <formula>AND(IF(OR($Q13=1,$Q13=2),1,0),IF($X13&lt;=20,1,0))</formula>
    </cfRule>
    <cfRule type="expression" dxfId="5494" priority="4179">
      <formula>AND(IF($Q13=2,1,0),IF($X13&lt;30,1,0))</formula>
    </cfRule>
    <cfRule type="expression" dxfId="5493" priority="4180">
      <formula>AND(IF($Q13=3,1,0),IF($X13&lt;30,1,0))</formula>
    </cfRule>
    <cfRule type="expression" dxfId="5492" priority="4181">
      <formula>AND(IF($Q13=3,1,IF($Q13=4,1,0)),IF($F13&lt;=85,1,0))</formula>
    </cfRule>
  </conditionalFormatting>
  <conditionalFormatting sqref="AI13">
    <cfRule type="expression" dxfId="5491" priority="4174">
      <formula>AND(IF(OR($Q13=1,$Q13=2),1,0),IF($X13&lt;=20,1,0))</formula>
    </cfRule>
    <cfRule type="expression" dxfId="5490" priority="4175">
      <formula>AND(IF($Q13=2,1,0),IF($X13&lt;30,1,0))</formula>
    </cfRule>
    <cfRule type="expression" dxfId="5489" priority="4176">
      <formula>AND(IF($Q13=3,1,0),IF($X13&lt;30,1,0))</formula>
    </cfRule>
    <cfRule type="expression" dxfId="5488" priority="4177">
      <formula>AND(IF($Q13=3,1,IF($Q13=4,1,0)),IF($F13&lt;=85,1,0))</formula>
    </cfRule>
  </conditionalFormatting>
  <conditionalFormatting sqref="AV14">
    <cfRule type="expression" dxfId="5487" priority="4172">
      <formula>AV14="X"</formula>
    </cfRule>
    <cfRule type="expression" dxfId="5486" priority="4173">
      <formula>AV14="후보"</formula>
    </cfRule>
  </conditionalFormatting>
  <conditionalFormatting sqref="AC14 N14">
    <cfRule type="cellIs" dxfId="5485" priority="4169" operator="greaterThan">
      <formula>0.9</formula>
    </cfRule>
    <cfRule type="cellIs" dxfId="5484" priority="4170" operator="greaterThan">
      <formula>0.85</formula>
    </cfRule>
  </conditionalFormatting>
  <conditionalFormatting sqref="AV15">
    <cfRule type="expression" dxfId="5483" priority="4167">
      <formula>AV15="X"</formula>
    </cfRule>
    <cfRule type="expression" dxfId="5482" priority="4168">
      <formula>AV15="후보"</formula>
    </cfRule>
  </conditionalFormatting>
  <conditionalFormatting sqref="AC15">
    <cfRule type="cellIs" dxfId="5481" priority="4164" operator="greaterThan">
      <formula>0.9</formula>
    </cfRule>
    <cfRule type="cellIs" dxfId="5480" priority="4165" operator="greaterThan">
      <formula>0.85</formula>
    </cfRule>
  </conditionalFormatting>
  <conditionalFormatting sqref="N15">
    <cfRule type="cellIs" dxfId="5479" priority="4162" operator="greaterThan">
      <formula>0.9</formula>
    </cfRule>
    <cfRule type="cellIs" dxfId="5478" priority="4163" operator="greaterThan">
      <formula>0.85</formula>
    </cfRule>
  </conditionalFormatting>
  <conditionalFormatting sqref="E15">
    <cfRule type="expression" dxfId="5477" priority="4158">
      <formula>AND(IF(OR($Q15=1,$Q15=2),1,0),IF($X15&lt;=20,1,0))</formula>
    </cfRule>
    <cfRule type="expression" dxfId="5476" priority="4159">
      <formula>AND(IF($Q15=2,1,0),IF($X15&lt;30,1,0))</formula>
    </cfRule>
    <cfRule type="expression" dxfId="5475" priority="4160">
      <formula>AND(IF($Q15=3,1,0),IF($X15&lt;30,1,0))</formula>
    </cfRule>
    <cfRule type="expression" dxfId="5474" priority="4161">
      <formula>AND(IF($Q15=3,1,IF($Q15=4,1,0)),IF($F15&lt;=85,1,0))</formula>
    </cfRule>
  </conditionalFormatting>
  <conditionalFormatting sqref="X15">
    <cfRule type="expression" dxfId="5473" priority="4154">
      <formula>AND(IF(OR($Q15=1,$Q15=2),1,0),IF($X15&lt;=20,1,0))</formula>
    </cfRule>
    <cfRule type="expression" dxfId="5472" priority="4155">
      <formula>AND(IF($Q15=2,1,0),IF($X15&lt;30,1,0))</formula>
    </cfRule>
    <cfRule type="expression" dxfId="5471" priority="4156">
      <formula>AND(IF($Q15=3,1,0),IF($X15&lt;30,1,0))</formula>
    </cfRule>
    <cfRule type="expression" dxfId="5470" priority="4157">
      <formula>AND(IF($Q15=3,1,IF($Q15=4,1,0)),IF($F15&lt;=85,1,0))</formula>
    </cfRule>
  </conditionalFormatting>
  <conditionalFormatting sqref="AI15">
    <cfRule type="expression" dxfId="5469" priority="4150">
      <formula>AND(IF(OR($Q15=1,$Q15=2),1,0),IF($X15&lt;=20,1,0))</formula>
    </cfRule>
    <cfRule type="expression" dxfId="5468" priority="4151">
      <formula>AND(IF($Q15=2,1,0),IF($X15&lt;30,1,0))</formula>
    </cfRule>
    <cfRule type="expression" dxfId="5467" priority="4152">
      <formula>AND(IF($Q15=3,1,0),IF($X15&lt;30,1,0))</formula>
    </cfRule>
    <cfRule type="expression" dxfId="5466" priority="4153">
      <formula>AND(IF($Q15=3,1,IF($Q15=4,1,0)),IF($F15&lt;=85,1,0))</formula>
    </cfRule>
  </conditionalFormatting>
  <conditionalFormatting sqref="AV16">
    <cfRule type="expression" dxfId="5465" priority="4148">
      <formula>AV16="X"</formula>
    </cfRule>
    <cfRule type="expression" dxfId="5464" priority="4149">
      <formula>AV16="후보"</formula>
    </cfRule>
  </conditionalFormatting>
  <conditionalFormatting sqref="AC16">
    <cfRule type="cellIs" dxfId="5463" priority="4145" operator="greaterThan">
      <formula>0.9</formula>
    </cfRule>
    <cfRule type="cellIs" dxfId="5462" priority="4146" operator="greaterThan">
      <formula>0.85</formula>
    </cfRule>
  </conditionalFormatting>
  <conditionalFormatting sqref="N16">
    <cfRule type="cellIs" dxfId="5461" priority="4143" operator="greaterThan">
      <formula>0.9</formula>
    </cfRule>
    <cfRule type="cellIs" dxfId="5460" priority="4144" operator="greaterThan">
      <formula>0.85</formula>
    </cfRule>
  </conditionalFormatting>
  <conditionalFormatting sqref="E16">
    <cfRule type="expression" dxfId="5459" priority="4139">
      <formula>AND(IF(OR($Q16=1,$Q16=2),1,0),IF($X16&lt;=20,1,0))</formula>
    </cfRule>
    <cfRule type="expression" dxfId="5458" priority="4140">
      <formula>AND(IF($Q16=2,1,0),IF($X16&lt;30,1,0))</formula>
    </cfRule>
    <cfRule type="expression" dxfId="5457" priority="4141">
      <formula>AND(IF($Q16=3,1,0),IF($X16&lt;30,1,0))</formula>
    </cfRule>
    <cfRule type="expression" dxfId="5456" priority="4142">
      <formula>AND(IF($Q16=3,1,IF($Q16=4,1,0)),IF($F16&lt;=85,1,0))</formula>
    </cfRule>
  </conditionalFormatting>
  <conditionalFormatting sqref="X16">
    <cfRule type="expression" dxfId="5455" priority="4135">
      <formula>AND(IF(OR($Q16=1,$Q16=2),1,0),IF($X16&lt;=20,1,0))</formula>
    </cfRule>
    <cfRule type="expression" dxfId="5454" priority="4136">
      <formula>AND(IF($Q16=2,1,0),IF($X16&lt;30,1,0))</formula>
    </cfRule>
    <cfRule type="expression" dxfId="5453" priority="4137">
      <formula>AND(IF($Q16=3,1,0),IF($X16&lt;30,1,0))</formula>
    </cfRule>
    <cfRule type="expression" dxfId="5452" priority="4138">
      <formula>AND(IF($Q16=3,1,IF($Q16=4,1,0)),IF($F16&lt;=85,1,0))</formula>
    </cfRule>
  </conditionalFormatting>
  <conditionalFormatting sqref="AI16">
    <cfRule type="expression" dxfId="5451" priority="4131">
      <formula>AND(IF(OR($Q16=1,$Q16=2),1,0),IF($X16&lt;=20,1,0))</formula>
    </cfRule>
    <cfRule type="expression" dxfId="5450" priority="4132">
      <formula>AND(IF($Q16=2,1,0),IF($X16&lt;30,1,0))</formula>
    </cfRule>
    <cfRule type="expression" dxfId="5449" priority="4133">
      <formula>AND(IF($Q16=3,1,0),IF($X16&lt;30,1,0))</formula>
    </cfRule>
    <cfRule type="expression" dxfId="5448" priority="4134">
      <formula>AND(IF($Q16=3,1,IF($Q16=4,1,0)),IF($F16&lt;=85,1,0))</formula>
    </cfRule>
  </conditionalFormatting>
  <conditionalFormatting sqref="AV17">
    <cfRule type="expression" dxfId="5447" priority="4129">
      <formula>AV17="X"</formula>
    </cfRule>
    <cfRule type="expression" dxfId="5446" priority="4130">
      <formula>AV17="후보"</formula>
    </cfRule>
  </conditionalFormatting>
  <conditionalFormatting sqref="AC17">
    <cfRule type="cellIs" dxfId="5445" priority="4126" operator="greaterThan">
      <formula>0.9</formula>
    </cfRule>
    <cfRule type="cellIs" dxfId="5444" priority="4127" operator="greaterThan">
      <formula>0.85</formula>
    </cfRule>
  </conditionalFormatting>
  <conditionalFormatting sqref="N17">
    <cfRule type="cellIs" dxfId="5443" priority="4124" operator="greaterThan">
      <formula>0.9</formula>
    </cfRule>
    <cfRule type="cellIs" dxfId="5442" priority="4125" operator="greaterThan">
      <formula>0.85</formula>
    </cfRule>
  </conditionalFormatting>
  <conditionalFormatting sqref="E17">
    <cfRule type="expression" dxfId="5441" priority="4120">
      <formula>AND(IF(OR($Q17=1,$Q17=2),1,0),IF($X17&lt;=20,1,0))</formula>
    </cfRule>
    <cfRule type="expression" dxfId="5440" priority="4121">
      <formula>AND(IF($Q17=2,1,0),IF($X17&lt;30,1,0))</formula>
    </cfRule>
    <cfRule type="expression" dxfId="5439" priority="4122">
      <formula>AND(IF($Q17=3,1,0),IF($X17&lt;30,1,0))</formula>
    </cfRule>
    <cfRule type="expression" dxfId="5438" priority="4123">
      <formula>AND(IF($Q17=3,1,IF($Q17=4,1,0)),IF($F17&lt;=85,1,0))</formula>
    </cfRule>
  </conditionalFormatting>
  <conditionalFormatting sqref="X17">
    <cfRule type="expression" dxfId="5437" priority="4116">
      <formula>AND(IF(OR($Q17=1,$Q17=2),1,0),IF($X17&lt;=20,1,0))</formula>
    </cfRule>
    <cfRule type="expression" dxfId="5436" priority="4117">
      <formula>AND(IF($Q17=2,1,0),IF($X17&lt;30,1,0))</formula>
    </cfRule>
    <cfRule type="expression" dxfId="5435" priority="4118">
      <formula>AND(IF($Q17=3,1,0),IF($X17&lt;30,1,0))</formula>
    </cfRule>
    <cfRule type="expression" dxfId="5434" priority="4119">
      <formula>AND(IF($Q17=3,1,IF($Q17=4,1,0)),IF($F17&lt;=85,1,0))</formula>
    </cfRule>
  </conditionalFormatting>
  <conditionalFormatting sqref="AI17">
    <cfRule type="expression" dxfId="5433" priority="4112">
      <formula>AND(IF(OR($Q17=1,$Q17=2),1,0),IF($X17&lt;=20,1,0))</formula>
    </cfRule>
    <cfRule type="expression" dxfId="5432" priority="4113">
      <formula>AND(IF($Q17=2,1,0),IF($X17&lt;30,1,0))</formula>
    </cfRule>
    <cfRule type="expression" dxfId="5431" priority="4114">
      <formula>AND(IF($Q17=3,1,0),IF($X17&lt;30,1,0))</formula>
    </cfRule>
    <cfRule type="expression" dxfId="5430" priority="4115">
      <formula>AND(IF($Q17=3,1,IF($Q17=4,1,0)),IF($F17&lt;=85,1,0))</formula>
    </cfRule>
  </conditionalFormatting>
  <conditionalFormatting sqref="AV18">
    <cfRule type="expression" dxfId="5429" priority="4110">
      <formula>AV18="X"</formula>
    </cfRule>
    <cfRule type="expression" dxfId="5428" priority="4111">
      <formula>AV18="후보"</formula>
    </cfRule>
  </conditionalFormatting>
  <conditionalFormatting sqref="AC18 N18">
    <cfRule type="cellIs" dxfId="5427" priority="4107" operator="greaterThan">
      <formula>0.9</formula>
    </cfRule>
    <cfRule type="cellIs" dxfId="5426" priority="4108" operator="greaterThan">
      <formula>0.85</formula>
    </cfRule>
  </conditionalFormatting>
  <conditionalFormatting sqref="AV19">
    <cfRule type="expression" dxfId="5425" priority="4105">
      <formula>AV19="X"</formula>
    </cfRule>
    <cfRule type="expression" dxfId="5424" priority="4106">
      <formula>AV19="후보"</formula>
    </cfRule>
  </conditionalFormatting>
  <conditionalFormatting sqref="AC19">
    <cfRule type="cellIs" dxfId="5423" priority="4102" operator="greaterThan">
      <formula>0.9</formula>
    </cfRule>
    <cfRule type="cellIs" dxfId="5422" priority="4103" operator="greaterThan">
      <formula>0.85</formula>
    </cfRule>
  </conditionalFormatting>
  <conditionalFormatting sqref="N19">
    <cfRule type="cellIs" dxfId="5421" priority="4100" operator="greaterThan">
      <formula>0.9</formula>
    </cfRule>
    <cfRule type="cellIs" dxfId="5420" priority="4101" operator="greaterThan">
      <formula>0.85</formula>
    </cfRule>
  </conditionalFormatting>
  <conditionalFormatting sqref="E19">
    <cfRule type="expression" dxfId="5419" priority="4096">
      <formula>AND(IF(OR($Q19=1,$Q19=2),1,0),IF($X19&lt;=20,1,0))</formula>
    </cfRule>
    <cfRule type="expression" dxfId="5418" priority="4097">
      <formula>AND(IF($Q19=2,1,0),IF($X19&lt;30,1,0))</formula>
    </cfRule>
    <cfRule type="expression" dxfId="5417" priority="4098">
      <formula>AND(IF($Q19=3,1,0),IF($X19&lt;30,1,0))</formula>
    </cfRule>
    <cfRule type="expression" dxfId="5416" priority="4099">
      <formula>AND(IF($Q19=3,1,IF($Q19=4,1,0)),IF($F19&lt;=85,1,0))</formula>
    </cfRule>
  </conditionalFormatting>
  <conditionalFormatting sqref="X19">
    <cfRule type="expression" dxfId="5415" priority="4092">
      <formula>AND(IF(OR($Q19=1,$Q19=2),1,0),IF($X19&lt;=20,1,0))</formula>
    </cfRule>
    <cfRule type="expression" dxfId="5414" priority="4093">
      <formula>AND(IF($Q19=2,1,0),IF($X19&lt;30,1,0))</formula>
    </cfRule>
    <cfRule type="expression" dxfId="5413" priority="4094">
      <formula>AND(IF($Q19=3,1,0),IF($X19&lt;30,1,0))</formula>
    </cfRule>
    <cfRule type="expression" dxfId="5412" priority="4095">
      <formula>AND(IF($Q19=3,1,IF($Q19=4,1,0)),IF($F19&lt;=85,1,0))</formula>
    </cfRule>
  </conditionalFormatting>
  <conditionalFormatting sqref="AI19">
    <cfRule type="expression" dxfId="5411" priority="4088">
      <formula>AND(IF(OR($Q19=1,$Q19=2),1,0),IF($X19&lt;=20,1,0))</formula>
    </cfRule>
    <cfRule type="expression" dxfId="5410" priority="4089">
      <formula>AND(IF($Q19=2,1,0),IF($X19&lt;30,1,0))</formula>
    </cfRule>
    <cfRule type="expression" dxfId="5409" priority="4090">
      <formula>AND(IF($Q19=3,1,0),IF($X19&lt;30,1,0))</formula>
    </cfRule>
    <cfRule type="expression" dxfId="5408" priority="4091">
      <formula>AND(IF($Q19=3,1,IF($Q19=4,1,0)),IF($F19&lt;=85,1,0))</formula>
    </cfRule>
  </conditionalFormatting>
  <conditionalFormatting sqref="AV20">
    <cfRule type="expression" dxfId="5407" priority="4086">
      <formula>AV20="X"</formula>
    </cfRule>
    <cfRule type="expression" dxfId="5406" priority="4087">
      <formula>AV20="후보"</formula>
    </cfRule>
  </conditionalFormatting>
  <conditionalFormatting sqref="AC20">
    <cfRule type="cellIs" dxfId="5405" priority="4083" operator="greaterThan">
      <formula>0.9</formula>
    </cfRule>
    <cfRule type="cellIs" dxfId="5404" priority="4084" operator="greaterThan">
      <formula>0.85</formula>
    </cfRule>
  </conditionalFormatting>
  <conditionalFormatting sqref="N20">
    <cfRule type="cellIs" dxfId="5403" priority="4081" operator="greaterThan">
      <formula>0.9</formula>
    </cfRule>
    <cfRule type="cellIs" dxfId="5402" priority="4082" operator="greaterThan">
      <formula>0.85</formula>
    </cfRule>
  </conditionalFormatting>
  <conditionalFormatting sqref="E20">
    <cfRule type="expression" dxfId="5401" priority="4077">
      <formula>AND(IF(OR($Q20=1,$Q20=2),1,0),IF($X20&lt;=20,1,0))</formula>
    </cfRule>
    <cfRule type="expression" dxfId="5400" priority="4078">
      <formula>AND(IF($Q20=2,1,0),IF($X20&lt;30,1,0))</formula>
    </cfRule>
    <cfRule type="expression" dxfId="5399" priority="4079">
      <formula>AND(IF($Q20=3,1,0),IF($X20&lt;30,1,0))</formula>
    </cfRule>
    <cfRule type="expression" dxfId="5398" priority="4080">
      <formula>AND(IF($Q20=3,1,IF($Q20=4,1,0)),IF($F20&lt;=85,1,0))</formula>
    </cfRule>
  </conditionalFormatting>
  <conditionalFormatting sqref="X20">
    <cfRule type="expression" dxfId="5397" priority="4073">
      <formula>AND(IF(OR($Q20=1,$Q20=2),1,0),IF($X20&lt;=20,1,0))</formula>
    </cfRule>
    <cfRule type="expression" dxfId="5396" priority="4074">
      <formula>AND(IF($Q20=2,1,0),IF($X20&lt;30,1,0))</formula>
    </cfRule>
    <cfRule type="expression" dxfId="5395" priority="4075">
      <formula>AND(IF($Q20=3,1,0),IF($X20&lt;30,1,0))</formula>
    </cfRule>
    <cfRule type="expression" dxfId="5394" priority="4076">
      <formula>AND(IF($Q20=3,1,IF($Q20=4,1,0)),IF($F20&lt;=85,1,0))</formula>
    </cfRule>
  </conditionalFormatting>
  <conditionalFormatting sqref="AI20">
    <cfRule type="expression" dxfId="5393" priority="4069">
      <formula>AND(IF(OR($Q20=1,$Q20=2),1,0),IF($X20&lt;=20,1,0))</formula>
    </cfRule>
    <cfRule type="expression" dxfId="5392" priority="4070">
      <formula>AND(IF($Q20=2,1,0),IF($X20&lt;30,1,0))</formula>
    </cfRule>
    <cfRule type="expression" dxfId="5391" priority="4071">
      <formula>AND(IF($Q20=3,1,0),IF($X20&lt;30,1,0))</formula>
    </cfRule>
    <cfRule type="expression" dxfId="5390" priority="4072">
      <formula>AND(IF($Q20=3,1,IF($Q20=4,1,0)),IF($F20&lt;=85,1,0))</formula>
    </cfRule>
  </conditionalFormatting>
  <conditionalFormatting sqref="AV21">
    <cfRule type="expression" dxfId="5389" priority="4067">
      <formula>AV21="X"</formula>
    </cfRule>
    <cfRule type="expression" dxfId="5388" priority="4068">
      <formula>AV21="후보"</formula>
    </cfRule>
  </conditionalFormatting>
  <conditionalFormatting sqref="AC21">
    <cfRule type="cellIs" dxfId="5387" priority="4064" operator="greaterThan">
      <formula>0.9</formula>
    </cfRule>
    <cfRule type="cellIs" dxfId="5386" priority="4065" operator="greaterThan">
      <formula>0.85</formula>
    </cfRule>
  </conditionalFormatting>
  <conditionalFormatting sqref="N21">
    <cfRule type="cellIs" dxfId="5385" priority="4062" operator="greaterThan">
      <formula>0.9</formula>
    </cfRule>
    <cfRule type="cellIs" dxfId="5384" priority="4063" operator="greaterThan">
      <formula>0.85</formula>
    </cfRule>
  </conditionalFormatting>
  <conditionalFormatting sqref="E21">
    <cfRule type="expression" dxfId="5383" priority="4058">
      <formula>AND(IF(OR($Q21=1,$Q21=2),1,0),IF($X21&lt;=20,1,0))</formula>
    </cfRule>
    <cfRule type="expression" dxfId="5382" priority="4059">
      <formula>AND(IF($Q21=2,1,0),IF($X21&lt;30,1,0))</formula>
    </cfRule>
    <cfRule type="expression" dxfId="5381" priority="4060">
      <formula>AND(IF($Q21=3,1,0),IF($X21&lt;30,1,0))</formula>
    </cfRule>
    <cfRule type="expression" dxfId="5380" priority="4061">
      <formula>AND(IF($Q21=3,1,IF($Q21=4,1,0)),IF($F21&lt;=85,1,0))</formula>
    </cfRule>
  </conditionalFormatting>
  <conditionalFormatting sqref="X21">
    <cfRule type="expression" dxfId="5379" priority="4054">
      <formula>AND(IF(OR($Q21=1,$Q21=2),1,0),IF($X21&lt;=20,1,0))</formula>
    </cfRule>
    <cfRule type="expression" dxfId="5378" priority="4055">
      <formula>AND(IF($Q21=2,1,0),IF($X21&lt;30,1,0))</formula>
    </cfRule>
    <cfRule type="expression" dxfId="5377" priority="4056">
      <formula>AND(IF($Q21=3,1,0),IF($X21&lt;30,1,0))</formula>
    </cfRule>
    <cfRule type="expression" dxfId="5376" priority="4057">
      <formula>AND(IF($Q21=3,1,IF($Q21=4,1,0)),IF($F21&lt;=85,1,0))</formula>
    </cfRule>
  </conditionalFormatting>
  <conditionalFormatting sqref="AI21">
    <cfRule type="expression" dxfId="5375" priority="4050">
      <formula>AND(IF(OR($Q21=1,$Q21=2),1,0),IF($X21&lt;=20,1,0))</formula>
    </cfRule>
    <cfRule type="expression" dxfId="5374" priority="4051">
      <formula>AND(IF($Q21=2,1,0),IF($X21&lt;30,1,0))</formula>
    </cfRule>
    <cfRule type="expression" dxfId="5373" priority="4052">
      <formula>AND(IF($Q21=3,1,0),IF($X21&lt;30,1,0))</formula>
    </cfRule>
    <cfRule type="expression" dxfId="5372" priority="4053">
      <formula>AND(IF($Q21=3,1,IF($Q21=4,1,0)),IF($F21&lt;=85,1,0))</formula>
    </cfRule>
  </conditionalFormatting>
  <conditionalFormatting sqref="AV22">
    <cfRule type="expression" dxfId="5371" priority="4048">
      <formula>AV22="X"</formula>
    </cfRule>
    <cfRule type="expression" dxfId="5370" priority="4049">
      <formula>AV22="후보"</formula>
    </cfRule>
  </conditionalFormatting>
  <conditionalFormatting sqref="AC22 N22">
    <cfRule type="cellIs" dxfId="5369" priority="4045" operator="greaterThan">
      <formula>0.9</formula>
    </cfRule>
    <cfRule type="cellIs" dxfId="5368" priority="4046" operator="greaterThan">
      <formula>0.85</formula>
    </cfRule>
  </conditionalFormatting>
  <conditionalFormatting sqref="AV23">
    <cfRule type="expression" dxfId="5367" priority="4043">
      <formula>AV23="X"</formula>
    </cfRule>
    <cfRule type="expression" dxfId="5366" priority="4044">
      <formula>AV23="후보"</formula>
    </cfRule>
  </conditionalFormatting>
  <conditionalFormatting sqref="AC23">
    <cfRule type="cellIs" dxfId="5365" priority="4040" operator="greaterThan">
      <formula>0.9</formula>
    </cfRule>
    <cfRule type="cellIs" dxfId="5364" priority="4041" operator="greaterThan">
      <formula>0.85</formula>
    </cfRule>
  </conditionalFormatting>
  <conditionalFormatting sqref="N23">
    <cfRule type="cellIs" dxfId="5363" priority="4038" operator="greaterThan">
      <formula>0.9</formula>
    </cfRule>
    <cfRule type="cellIs" dxfId="5362" priority="4039" operator="greaterThan">
      <formula>0.85</formula>
    </cfRule>
  </conditionalFormatting>
  <conditionalFormatting sqref="E23">
    <cfRule type="expression" dxfId="5361" priority="4034">
      <formula>AND(IF(OR($Q23=1,$Q23=2),1,0),IF($X23&lt;=20,1,0))</formula>
    </cfRule>
    <cfRule type="expression" dxfId="5360" priority="4035">
      <formula>AND(IF($Q23=2,1,0),IF($X23&lt;30,1,0))</formula>
    </cfRule>
    <cfRule type="expression" dxfId="5359" priority="4036">
      <formula>AND(IF($Q23=3,1,0),IF($X23&lt;30,1,0))</formula>
    </cfRule>
    <cfRule type="expression" dxfId="5358" priority="4037">
      <formula>AND(IF($Q23=3,1,IF($Q23=4,1,0)),IF($F23&lt;=85,1,0))</formula>
    </cfRule>
  </conditionalFormatting>
  <conditionalFormatting sqref="X23">
    <cfRule type="expression" dxfId="5357" priority="4030">
      <formula>AND(IF(OR($Q23=1,$Q23=2),1,0),IF($X23&lt;=20,1,0))</formula>
    </cfRule>
    <cfRule type="expression" dxfId="5356" priority="4031">
      <formula>AND(IF($Q23=2,1,0),IF($X23&lt;30,1,0))</formula>
    </cfRule>
    <cfRule type="expression" dxfId="5355" priority="4032">
      <formula>AND(IF($Q23=3,1,0),IF($X23&lt;30,1,0))</formula>
    </cfRule>
    <cfRule type="expression" dxfId="5354" priority="4033">
      <formula>AND(IF($Q23=3,1,IF($Q23=4,1,0)),IF($F23&lt;=85,1,0))</formula>
    </cfRule>
  </conditionalFormatting>
  <conditionalFormatting sqref="AI23">
    <cfRule type="expression" dxfId="5353" priority="4026">
      <formula>AND(IF(OR($Q23=1,$Q23=2),1,0),IF($X23&lt;=20,1,0))</formula>
    </cfRule>
    <cfRule type="expression" dxfId="5352" priority="4027">
      <formula>AND(IF($Q23=2,1,0),IF($X23&lt;30,1,0))</formula>
    </cfRule>
    <cfRule type="expression" dxfId="5351" priority="4028">
      <formula>AND(IF($Q23=3,1,0),IF($X23&lt;30,1,0))</formula>
    </cfRule>
    <cfRule type="expression" dxfId="5350" priority="4029">
      <formula>AND(IF($Q23=3,1,IF($Q23=4,1,0)),IF($F23&lt;=85,1,0))</formula>
    </cfRule>
  </conditionalFormatting>
  <conditionalFormatting sqref="AV24">
    <cfRule type="expression" dxfId="5349" priority="4024">
      <formula>AV24="X"</formula>
    </cfRule>
    <cfRule type="expression" dxfId="5348" priority="4025">
      <formula>AV24="후보"</formula>
    </cfRule>
  </conditionalFormatting>
  <conditionalFormatting sqref="AC24">
    <cfRule type="cellIs" dxfId="5347" priority="4021" operator="greaterThan">
      <formula>0.9</formula>
    </cfRule>
    <cfRule type="cellIs" dxfId="5346" priority="4022" operator="greaterThan">
      <formula>0.85</formula>
    </cfRule>
  </conditionalFormatting>
  <conditionalFormatting sqref="N24">
    <cfRule type="cellIs" dxfId="5345" priority="4019" operator="greaterThan">
      <formula>0.9</formula>
    </cfRule>
    <cfRule type="cellIs" dxfId="5344" priority="4020" operator="greaterThan">
      <formula>0.85</formula>
    </cfRule>
  </conditionalFormatting>
  <conditionalFormatting sqref="E24">
    <cfRule type="expression" dxfId="5343" priority="4015">
      <formula>AND(IF(OR($Q24=1,$Q24=2),1,0),IF($X24&lt;=20,1,0))</formula>
    </cfRule>
    <cfRule type="expression" dxfId="5342" priority="4016">
      <formula>AND(IF($Q24=2,1,0),IF($X24&lt;30,1,0))</formula>
    </cfRule>
    <cfRule type="expression" dxfId="5341" priority="4017">
      <formula>AND(IF($Q24=3,1,0),IF($X24&lt;30,1,0))</formula>
    </cfRule>
    <cfRule type="expression" dxfId="5340" priority="4018">
      <formula>AND(IF($Q24=3,1,IF($Q24=4,1,0)),IF($F24&lt;=85,1,0))</formula>
    </cfRule>
  </conditionalFormatting>
  <conditionalFormatting sqref="X24">
    <cfRule type="expression" dxfId="5339" priority="4011">
      <formula>AND(IF(OR($Q24=1,$Q24=2),1,0),IF($X24&lt;=20,1,0))</formula>
    </cfRule>
    <cfRule type="expression" dxfId="5338" priority="4012">
      <formula>AND(IF($Q24=2,1,0),IF($X24&lt;30,1,0))</formula>
    </cfRule>
    <cfRule type="expression" dxfId="5337" priority="4013">
      <formula>AND(IF($Q24=3,1,0),IF($X24&lt;30,1,0))</formula>
    </cfRule>
    <cfRule type="expression" dxfId="5336" priority="4014">
      <formula>AND(IF($Q24=3,1,IF($Q24=4,1,0)),IF($F24&lt;=85,1,0))</formula>
    </cfRule>
  </conditionalFormatting>
  <conditionalFormatting sqref="AI24">
    <cfRule type="expression" dxfId="5335" priority="4007">
      <formula>AND(IF(OR($Q24=1,$Q24=2),1,0),IF($X24&lt;=20,1,0))</formula>
    </cfRule>
    <cfRule type="expression" dxfId="5334" priority="4008">
      <formula>AND(IF($Q24=2,1,0),IF($X24&lt;30,1,0))</formula>
    </cfRule>
    <cfRule type="expression" dxfId="5333" priority="4009">
      <formula>AND(IF($Q24=3,1,0),IF($X24&lt;30,1,0))</formula>
    </cfRule>
    <cfRule type="expression" dxfId="5332" priority="4010">
      <formula>AND(IF($Q24=3,1,IF($Q24=4,1,0)),IF($F24&lt;=85,1,0))</formula>
    </cfRule>
  </conditionalFormatting>
  <conditionalFormatting sqref="AV25">
    <cfRule type="expression" dxfId="5331" priority="4005">
      <formula>AV25="X"</formula>
    </cfRule>
    <cfRule type="expression" dxfId="5330" priority="4006">
      <formula>AV25="후보"</formula>
    </cfRule>
  </conditionalFormatting>
  <conditionalFormatting sqref="AC25">
    <cfRule type="cellIs" dxfId="5329" priority="4002" operator="greaterThan">
      <formula>0.9</formula>
    </cfRule>
    <cfRule type="cellIs" dxfId="5328" priority="4003" operator="greaterThan">
      <formula>0.85</formula>
    </cfRule>
  </conditionalFormatting>
  <conditionalFormatting sqref="N25">
    <cfRule type="cellIs" dxfId="5327" priority="4000" operator="greaterThan">
      <formula>0.9</formula>
    </cfRule>
    <cfRule type="cellIs" dxfId="5326" priority="4001" operator="greaterThan">
      <formula>0.85</formula>
    </cfRule>
  </conditionalFormatting>
  <conditionalFormatting sqref="E25">
    <cfRule type="expression" dxfId="5325" priority="3996">
      <formula>AND(IF(OR($Q25=1,$Q25=2),1,0),IF($X25&lt;=20,1,0))</formula>
    </cfRule>
    <cfRule type="expression" dxfId="5324" priority="3997">
      <formula>AND(IF($Q25=2,1,0),IF($X25&lt;30,1,0))</formula>
    </cfRule>
    <cfRule type="expression" dxfId="5323" priority="3998">
      <formula>AND(IF($Q25=3,1,0),IF($X25&lt;30,1,0))</formula>
    </cfRule>
    <cfRule type="expression" dxfId="5322" priority="3999">
      <formula>AND(IF($Q25=3,1,IF($Q25=4,1,0)),IF($F25&lt;=85,1,0))</formula>
    </cfRule>
  </conditionalFormatting>
  <conditionalFormatting sqref="X25">
    <cfRule type="expression" dxfId="5321" priority="3992">
      <formula>AND(IF(OR($Q25=1,$Q25=2),1,0),IF($X25&lt;=20,1,0))</formula>
    </cfRule>
    <cfRule type="expression" dxfId="5320" priority="3993">
      <formula>AND(IF($Q25=2,1,0),IF($X25&lt;30,1,0))</formula>
    </cfRule>
    <cfRule type="expression" dxfId="5319" priority="3994">
      <formula>AND(IF($Q25=3,1,0),IF($X25&lt;30,1,0))</formula>
    </cfRule>
    <cfRule type="expression" dxfId="5318" priority="3995">
      <formula>AND(IF($Q25=3,1,IF($Q25=4,1,0)),IF($F25&lt;=85,1,0))</formula>
    </cfRule>
  </conditionalFormatting>
  <conditionalFormatting sqref="AI25">
    <cfRule type="expression" dxfId="5317" priority="3988">
      <formula>AND(IF(OR($Q25=1,$Q25=2),1,0),IF($X25&lt;=20,1,0))</formula>
    </cfRule>
    <cfRule type="expression" dxfId="5316" priority="3989">
      <formula>AND(IF($Q25=2,1,0),IF($X25&lt;30,1,0))</formula>
    </cfRule>
    <cfRule type="expression" dxfId="5315" priority="3990">
      <formula>AND(IF($Q25=3,1,0),IF($X25&lt;30,1,0))</formula>
    </cfRule>
    <cfRule type="expression" dxfId="5314" priority="3991">
      <formula>AND(IF($Q25=3,1,IF($Q25=4,1,0)),IF($F25&lt;=85,1,0))</formula>
    </cfRule>
  </conditionalFormatting>
  <conditionalFormatting sqref="AV26">
    <cfRule type="expression" dxfId="5313" priority="3986">
      <formula>AV26="X"</formula>
    </cfRule>
    <cfRule type="expression" dxfId="5312" priority="3987">
      <formula>AV26="후보"</formula>
    </cfRule>
  </conditionalFormatting>
  <conditionalFormatting sqref="AC26 N26">
    <cfRule type="cellIs" dxfId="5311" priority="3983" operator="greaterThan">
      <formula>0.9</formula>
    </cfRule>
    <cfRule type="cellIs" dxfId="5310" priority="3984" operator="greaterThan">
      <formula>0.85</formula>
    </cfRule>
  </conditionalFormatting>
  <conditionalFormatting sqref="AV27">
    <cfRule type="expression" dxfId="5309" priority="3981">
      <formula>AV27="X"</formula>
    </cfRule>
    <cfRule type="expression" dxfId="5308" priority="3982">
      <formula>AV27="후보"</formula>
    </cfRule>
  </conditionalFormatting>
  <conditionalFormatting sqref="AC27">
    <cfRule type="cellIs" dxfId="5307" priority="3978" operator="greaterThan">
      <formula>0.9</formula>
    </cfRule>
    <cfRule type="cellIs" dxfId="5306" priority="3979" operator="greaterThan">
      <formula>0.85</formula>
    </cfRule>
  </conditionalFormatting>
  <conditionalFormatting sqref="N27">
    <cfRule type="cellIs" dxfId="5305" priority="3976" operator="greaterThan">
      <formula>0.9</formula>
    </cfRule>
    <cfRule type="cellIs" dxfId="5304" priority="3977" operator="greaterThan">
      <formula>0.85</formula>
    </cfRule>
  </conditionalFormatting>
  <conditionalFormatting sqref="E27">
    <cfRule type="expression" dxfId="5303" priority="3972">
      <formula>AND(IF(OR($Q27=1,$Q27=2),1,0),IF($X27&lt;=20,1,0))</formula>
    </cfRule>
    <cfRule type="expression" dxfId="5302" priority="3973">
      <formula>AND(IF($Q27=2,1,0),IF($X27&lt;30,1,0))</formula>
    </cfRule>
    <cfRule type="expression" dxfId="5301" priority="3974">
      <formula>AND(IF($Q27=3,1,0),IF($X27&lt;30,1,0))</formula>
    </cfRule>
    <cfRule type="expression" dxfId="5300" priority="3975">
      <formula>AND(IF($Q27=3,1,IF($Q27=4,1,0)),IF($F27&lt;=85,1,0))</formula>
    </cfRule>
  </conditionalFormatting>
  <conditionalFormatting sqref="X27">
    <cfRule type="expression" dxfId="5299" priority="3968">
      <formula>AND(IF(OR($Q27=1,$Q27=2),1,0),IF($X27&lt;=20,1,0))</formula>
    </cfRule>
    <cfRule type="expression" dxfId="5298" priority="3969">
      <formula>AND(IF($Q27=2,1,0),IF($X27&lt;30,1,0))</formula>
    </cfRule>
    <cfRule type="expression" dxfId="5297" priority="3970">
      <formula>AND(IF($Q27=3,1,0),IF($X27&lt;30,1,0))</formula>
    </cfRule>
    <cfRule type="expression" dxfId="5296" priority="3971">
      <formula>AND(IF($Q27=3,1,IF($Q27=4,1,0)),IF($F27&lt;=85,1,0))</formula>
    </cfRule>
  </conditionalFormatting>
  <conditionalFormatting sqref="AI27">
    <cfRule type="expression" dxfId="5295" priority="3964">
      <formula>AND(IF(OR($Q27=1,$Q27=2),1,0),IF($X27&lt;=20,1,0))</formula>
    </cfRule>
    <cfRule type="expression" dxfId="5294" priority="3965">
      <formula>AND(IF($Q27=2,1,0),IF($X27&lt;30,1,0))</formula>
    </cfRule>
    <cfRule type="expression" dxfId="5293" priority="3966">
      <formula>AND(IF($Q27=3,1,0),IF($X27&lt;30,1,0))</formula>
    </cfRule>
    <cfRule type="expression" dxfId="5292" priority="3967">
      <formula>AND(IF($Q27=3,1,IF($Q27=4,1,0)),IF($F27&lt;=85,1,0))</formula>
    </cfRule>
  </conditionalFormatting>
  <conditionalFormatting sqref="AV28">
    <cfRule type="expression" dxfId="5291" priority="3962">
      <formula>AV28="X"</formula>
    </cfRule>
    <cfRule type="expression" dxfId="5290" priority="3963">
      <formula>AV28="후보"</formula>
    </cfRule>
  </conditionalFormatting>
  <conditionalFormatting sqref="AC28">
    <cfRule type="cellIs" dxfId="5289" priority="3959" operator="greaterThan">
      <formula>0.9</formula>
    </cfRule>
    <cfRule type="cellIs" dxfId="5288" priority="3960" operator="greaterThan">
      <formula>0.85</formula>
    </cfRule>
  </conditionalFormatting>
  <conditionalFormatting sqref="N28">
    <cfRule type="cellIs" dxfId="5287" priority="3957" operator="greaterThan">
      <formula>0.9</formula>
    </cfRule>
    <cfRule type="cellIs" dxfId="5286" priority="3958" operator="greaterThan">
      <formula>0.85</formula>
    </cfRule>
  </conditionalFormatting>
  <conditionalFormatting sqref="E28">
    <cfRule type="expression" dxfId="5285" priority="3953">
      <formula>AND(IF(OR($Q28=1,$Q28=2),1,0),IF($X28&lt;=20,1,0))</formula>
    </cfRule>
    <cfRule type="expression" dxfId="5284" priority="3954">
      <formula>AND(IF($Q28=2,1,0),IF($X28&lt;30,1,0))</formula>
    </cfRule>
    <cfRule type="expression" dxfId="5283" priority="3955">
      <formula>AND(IF($Q28=3,1,0),IF($X28&lt;30,1,0))</formula>
    </cfRule>
    <cfRule type="expression" dxfId="5282" priority="3956">
      <formula>AND(IF($Q28=3,1,IF($Q28=4,1,0)),IF($F28&lt;=85,1,0))</formula>
    </cfRule>
  </conditionalFormatting>
  <conditionalFormatting sqref="X28">
    <cfRule type="expression" dxfId="5281" priority="3949">
      <formula>AND(IF(OR($Q28=1,$Q28=2),1,0),IF($X28&lt;=20,1,0))</formula>
    </cfRule>
    <cfRule type="expression" dxfId="5280" priority="3950">
      <formula>AND(IF($Q28=2,1,0),IF($X28&lt;30,1,0))</formula>
    </cfRule>
    <cfRule type="expression" dxfId="5279" priority="3951">
      <formula>AND(IF($Q28=3,1,0),IF($X28&lt;30,1,0))</formula>
    </cfRule>
    <cfRule type="expression" dxfId="5278" priority="3952">
      <formula>AND(IF($Q28=3,1,IF($Q28=4,1,0)),IF($F28&lt;=85,1,0))</formula>
    </cfRule>
  </conditionalFormatting>
  <conditionalFormatting sqref="AI28">
    <cfRule type="expression" dxfId="5277" priority="3945">
      <formula>AND(IF(OR($Q28=1,$Q28=2),1,0),IF($X28&lt;=20,1,0))</formula>
    </cfRule>
    <cfRule type="expression" dxfId="5276" priority="3946">
      <formula>AND(IF($Q28=2,1,0),IF($X28&lt;30,1,0))</formula>
    </cfRule>
    <cfRule type="expression" dxfId="5275" priority="3947">
      <formula>AND(IF($Q28=3,1,0),IF($X28&lt;30,1,0))</formula>
    </cfRule>
    <cfRule type="expression" dxfId="5274" priority="3948">
      <formula>AND(IF($Q28=3,1,IF($Q28=4,1,0)),IF($F28&lt;=85,1,0))</formula>
    </cfRule>
  </conditionalFormatting>
  <conditionalFormatting sqref="AV29">
    <cfRule type="expression" dxfId="5273" priority="3943">
      <formula>AV29="X"</formula>
    </cfRule>
    <cfRule type="expression" dxfId="5272" priority="3944">
      <formula>AV29="후보"</formula>
    </cfRule>
  </conditionalFormatting>
  <conditionalFormatting sqref="AC29">
    <cfRule type="cellIs" dxfId="5271" priority="3940" operator="greaterThan">
      <formula>0.9</formula>
    </cfRule>
    <cfRule type="cellIs" dxfId="5270" priority="3941" operator="greaterThan">
      <formula>0.85</formula>
    </cfRule>
  </conditionalFormatting>
  <conditionalFormatting sqref="N29">
    <cfRule type="cellIs" dxfId="5269" priority="3938" operator="greaterThan">
      <formula>0.9</formula>
    </cfRule>
    <cfRule type="cellIs" dxfId="5268" priority="3939" operator="greaterThan">
      <formula>0.85</formula>
    </cfRule>
  </conditionalFormatting>
  <conditionalFormatting sqref="E29">
    <cfRule type="expression" dxfId="5267" priority="3934">
      <formula>AND(IF(OR($Q29=1,$Q29=2),1,0),IF($X29&lt;=20,1,0))</formula>
    </cfRule>
    <cfRule type="expression" dxfId="5266" priority="3935">
      <formula>AND(IF($Q29=2,1,0),IF($X29&lt;30,1,0))</formula>
    </cfRule>
    <cfRule type="expression" dxfId="5265" priority="3936">
      <formula>AND(IF($Q29=3,1,0),IF($X29&lt;30,1,0))</formula>
    </cfRule>
    <cfRule type="expression" dxfId="5264" priority="3937">
      <formula>AND(IF($Q29=3,1,IF($Q29=4,1,0)),IF($F29&lt;=85,1,0))</formula>
    </cfRule>
  </conditionalFormatting>
  <conditionalFormatting sqref="X29">
    <cfRule type="expression" dxfId="5263" priority="3930">
      <formula>AND(IF(OR($Q29=1,$Q29=2),1,0),IF($X29&lt;=20,1,0))</formula>
    </cfRule>
    <cfRule type="expression" dxfId="5262" priority="3931">
      <formula>AND(IF($Q29=2,1,0),IF($X29&lt;30,1,0))</formula>
    </cfRule>
    <cfRule type="expression" dxfId="5261" priority="3932">
      <formula>AND(IF($Q29=3,1,0),IF($X29&lt;30,1,0))</formula>
    </cfRule>
    <cfRule type="expression" dxfId="5260" priority="3933">
      <formula>AND(IF($Q29=3,1,IF($Q29=4,1,0)),IF($F29&lt;=85,1,0))</formula>
    </cfRule>
  </conditionalFormatting>
  <conditionalFormatting sqref="AI29">
    <cfRule type="expression" dxfId="5259" priority="3926">
      <formula>AND(IF(OR($Q29=1,$Q29=2),1,0),IF($X29&lt;=20,1,0))</formula>
    </cfRule>
    <cfRule type="expression" dxfId="5258" priority="3927">
      <formula>AND(IF($Q29=2,1,0),IF($X29&lt;30,1,0))</formula>
    </cfRule>
    <cfRule type="expression" dxfId="5257" priority="3928">
      <formula>AND(IF($Q29=3,1,0),IF($X29&lt;30,1,0))</formula>
    </cfRule>
    <cfRule type="expression" dxfId="5256" priority="3929">
      <formula>AND(IF($Q29=3,1,IF($Q29=4,1,0)),IF($F29&lt;=85,1,0))</formula>
    </cfRule>
  </conditionalFormatting>
  <conditionalFormatting sqref="AV30">
    <cfRule type="expression" dxfId="5255" priority="3924">
      <formula>AV30="X"</formula>
    </cfRule>
    <cfRule type="expression" dxfId="5254" priority="3925">
      <formula>AV30="후보"</formula>
    </cfRule>
  </conditionalFormatting>
  <conditionalFormatting sqref="AC30">
    <cfRule type="cellIs" dxfId="5253" priority="3921" operator="greaterThan">
      <formula>0.9</formula>
    </cfRule>
    <cfRule type="cellIs" dxfId="5252" priority="3922" operator="greaterThan">
      <formula>0.85</formula>
    </cfRule>
  </conditionalFormatting>
  <conditionalFormatting sqref="N30">
    <cfRule type="cellIs" dxfId="5251" priority="3919" operator="greaterThan">
      <formula>0.9</formula>
    </cfRule>
    <cfRule type="cellIs" dxfId="5250" priority="3920" operator="greaterThan">
      <formula>0.85</formula>
    </cfRule>
  </conditionalFormatting>
  <conditionalFormatting sqref="E30">
    <cfRule type="expression" dxfId="5249" priority="3915">
      <formula>AND(IF(OR($Q30=1,$Q30=2),1,0),IF($X30&lt;=20,1,0))</formula>
    </cfRule>
    <cfRule type="expression" dxfId="5248" priority="3916">
      <formula>AND(IF($Q30=2,1,0),IF($X30&lt;30,1,0))</formula>
    </cfRule>
    <cfRule type="expression" dxfId="5247" priority="3917">
      <formula>AND(IF($Q30=3,1,0),IF($X30&lt;30,1,0))</formula>
    </cfRule>
    <cfRule type="expression" dxfId="5246" priority="3918">
      <formula>AND(IF($Q30=3,1,IF($Q30=4,1,0)),IF($F30&lt;=85,1,0))</formula>
    </cfRule>
  </conditionalFormatting>
  <conditionalFormatting sqref="X30">
    <cfRule type="expression" dxfId="5245" priority="3911">
      <formula>AND(IF(OR($Q30=1,$Q30=2),1,0),IF($X30&lt;=20,1,0))</formula>
    </cfRule>
    <cfRule type="expression" dxfId="5244" priority="3912">
      <formula>AND(IF($Q30=2,1,0),IF($X30&lt;30,1,0))</formula>
    </cfRule>
    <cfRule type="expression" dxfId="5243" priority="3913">
      <formula>AND(IF($Q30=3,1,0),IF($X30&lt;30,1,0))</formula>
    </cfRule>
    <cfRule type="expression" dxfId="5242" priority="3914">
      <formula>AND(IF($Q30=3,1,IF($Q30=4,1,0)),IF($F30&lt;=85,1,0))</formula>
    </cfRule>
  </conditionalFormatting>
  <conditionalFormatting sqref="AI30">
    <cfRule type="expression" dxfId="5241" priority="3907">
      <formula>AND(IF(OR($Q30=1,$Q30=2),1,0),IF($X30&lt;=20,1,0))</formula>
    </cfRule>
    <cfRule type="expression" dxfId="5240" priority="3908">
      <formula>AND(IF($Q30=2,1,0),IF($X30&lt;30,1,0))</formula>
    </cfRule>
    <cfRule type="expression" dxfId="5239" priority="3909">
      <formula>AND(IF($Q30=3,1,0),IF($X30&lt;30,1,0))</formula>
    </cfRule>
    <cfRule type="expression" dxfId="5238" priority="3910">
      <formula>AND(IF($Q30=3,1,IF($Q30=4,1,0)),IF($F30&lt;=85,1,0))</formula>
    </cfRule>
  </conditionalFormatting>
  <conditionalFormatting sqref="AV31">
    <cfRule type="expression" dxfId="5237" priority="3905">
      <formula>AV31="X"</formula>
    </cfRule>
    <cfRule type="expression" dxfId="5236" priority="3906">
      <formula>AV31="후보"</formula>
    </cfRule>
  </conditionalFormatting>
  <conditionalFormatting sqref="AC31 N31">
    <cfRule type="cellIs" dxfId="5235" priority="3902" operator="greaterThan">
      <formula>0.9</formula>
    </cfRule>
    <cfRule type="cellIs" dxfId="5234" priority="3903" operator="greaterThan">
      <formula>0.85</formula>
    </cfRule>
  </conditionalFormatting>
  <conditionalFormatting sqref="AV32">
    <cfRule type="expression" dxfId="5233" priority="3900">
      <formula>AV32="X"</formula>
    </cfRule>
    <cfRule type="expression" dxfId="5232" priority="3901">
      <formula>AV32="후보"</formula>
    </cfRule>
  </conditionalFormatting>
  <conditionalFormatting sqref="AC32">
    <cfRule type="cellIs" dxfId="5231" priority="3897" operator="greaterThan">
      <formula>0.9</formula>
    </cfRule>
    <cfRule type="cellIs" dxfId="5230" priority="3898" operator="greaterThan">
      <formula>0.85</formula>
    </cfRule>
  </conditionalFormatting>
  <conditionalFormatting sqref="N32">
    <cfRule type="cellIs" dxfId="5229" priority="3895" operator="greaterThan">
      <formula>0.9</formula>
    </cfRule>
    <cfRule type="cellIs" dxfId="5228" priority="3896" operator="greaterThan">
      <formula>0.85</formula>
    </cfRule>
  </conditionalFormatting>
  <conditionalFormatting sqref="E32">
    <cfRule type="expression" dxfId="5227" priority="3891">
      <formula>AND(IF(OR($Q32=1,$Q32=2),1,0),IF($X32&lt;=20,1,0))</formula>
    </cfRule>
    <cfRule type="expression" dxfId="5226" priority="3892">
      <formula>AND(IF($Q32=2,1,0),IF($X32&lt;30,1,0))</formula>
    </cfRule>
    <cfRule type="expression" dxfId="5225" priority="3893">
      <formula>AND(IF($Q32=3,1,0),IF($X32&lt;30,1,0))</formula>
    </cfRule>
    <cfRule type="expression" dxfId="5224" priority="3894">
      <formula>AND(IF($Q32=3,1,IF($Q32=4,1,0)),IF($F32&lt;=85,1,0))</formula>
    </cfRule>
  </conditionalFormatting>
  <conditionalFormatting sqref="X32">
    <cfRule type="expression" dxfId="5223" priority="3887">
      <formula>AND(IF(OR($Q32=1,$Q32=2),1,0),IF($X32&lt;=20,1,0))</formula>
    </cfRule>
    <cfRule type="expression" dxfId="5222" priority="3888">
      <formula>AND(IF($Q32=2,1,0),IF($X32&lt;30,1,0))</formula>
    </cfRule>
    <cfRule type="expression" dxfId="5221" priority="3889">
      <formula>AND(IF($Q32=3,1,0),IF($X32&lt;30,1,0))</formula>
    </cfRule>
    <cfRule type="expression" dxfId="5220" priority="3890">
      <formula>AND(IF($Q32=3,1,IF($Q32=4,1,0)),IF($F32&lt;=85,1,0))</formula>
    </cfRule>
  </conditionalFormatting>
  <conditionalFormatting sqref="AI32">
    <cfRule type="expression" dxfId="5219" priority="3883">
      <formula>AND(IF(OR($Q32=1,$Q32=2),1,0),IF($X32&lt;=20,1,0))</formula>
    </cfRule>
    <cfRule type="expression" dxfId="5218" priority="3884">
      <formula>AND(IF($Q32=2,1,0),IF($X32&lt;30,1,0))</formula>
    </cfRule>
    <cfRule type="expression" dxfId="5217" priority="3885">
      <formula>AND(IF($Q32=3,1,0),IF($X32&lt;30,1,0))</formula>
    </cfRule>
    <cfRule type="expression" dxfId="5216" priority="3886">
      <formula>AND(IF($Q32=3,1,IF($Q32=4,1,0)),IF($F32&lt;=85,1,0))</formula>
    </cfRule>
  </conditionalFormatting>
  <conditionalFormatting sqref="AV33">
    <cfRule type="expression" dxfId="5215" priority="3881">
      <formula>AV33="X"</formula>
    </cfRule>
    <cfRule type="expression" dxfId="5214" priority="3882">
      <formula>AV33="후보"</formula>
    </cfRule>
  </conditionalFormatting>
  <conditionalFormatting sqref="AC33">
    <cfRule type="cellIs" dxfId="5213" priority="3878" operator="greaterThan">
      <formula>0.9</formula>
    </cfRule>
    <cfRule type="cellIs" dxfId="5212" priority="3879" operator="greaterThan">
      <formula>0.85</formula>
    </cfRule>
  </conditionalFormatting>
  <conditionalFormatting sqref="N33">
    <cfRule type="cellIs" dxfId="5211" priority="3876" operator="greaterThan">
      <formula>0.9</formula>
    </cfRule>
    <cfRule type="cellIs" dxfId="5210" priority="3877" operator="greaterThan">
      <formula>0.85</formula>
    </cfRule>
  </conditionalFormatting>
  <conditionalFormatting sqref="E33">
    <cfRule type="expression" dxfId="5209" priority="3872">
      <formula>AND(IF(OR($Q33=1,$Q33=2),1,0),IF($X33&lt;=20,1,0))</formula>
    </cfRule>
    <cfRule type="expression" dxfId="5208" priority="3873">
      <formula>AND(IF($Q33=2,1,0),IF($X33&lt;30,1,0))</formula>
    </cfRule>
    <cfRule type="expression" dxfId="5207" priority="3874">
      <formula>AND(IF($Q33=3,1,0),IF($X33&lt;30,1,0))</formula>
    </cfRule>
    <cfRule type="expression" dxfId="5206" priority="3875">
      <formula>AND(IF($Q33=3,1,IF($Q33=4,1,0)),IF($F33&lt;=85,1,0))</formula>
    </cfRule>
  </conditionalFormatting>
  <conditionalFormatting sqref="X33">
    <cfRule type="expression" dxfId="5205" priority="3868">
      <formula>AND(IF(OR($Q33=1,$Q33=2),1,0),IF($X33&lt;=20,1,0))</formula>
    </cfRule>
    <cfRule type="expression" dxfId="5204" priority="3869">
      <formula>AND(IF($Q33=2,1,0),IF($X33&lt;30,1,0))</formula>
    </cfRule>
    <cfRule type="expression" dxfId="5203" priority="3870">
      <formula>AND(IF($Q33=3,1,0),IF($X33&lt;30,1,0))</formula>
    </cfRule>
    <cfRule type="expression" dxfId="5202" priority="3871">
      <formula>AND(IF($Q33=3,1,IF($Q33=4,1,0)),IF($F33&lt;=85,1,0))</formula>
    </cfRule>
  </conditionalFormatting>
  <conditionalFormatting sqref="AI33">
    <cfRule type="expression" dxfId="5201" priority="3864">
      <formula>AND(IF(OR($Q33=1,$Q33=2),1,0),IF($X33&lt;=20,1,0))</formula>
    </cfRule>
    <cfRule type="expression" dxfId="5200" priority="3865">
      <formula>AND(IF($Q33=2,1,0),IF($X33&lt;30,1,0))</formula>
    </cfRule>
    <cfRule type="expression" dxfId="5199" priority="3866">
      <formula>AND(IF($Q33=3,1,0),IF($X33&lt;30,1,0))</formula>
    </cfRule>
    <cfRule type="expression" dxfId="5198" priority="3867">
      <formula>AND(IF($Q33=3,1,IF($Q33=4,1,0)),IF($F33&lt;=85,1,0))</formula>
    </cfRule>
  </conditionalFormatting>
  <conditionalFormatting sqref="AV34">
    <cfRule type="expression" dxfId="5197" priority="3862">
      <formula>AV34="X"</formula>
    </cfRule>
    <cfRule type="expression" dxfId="5196" priority="3863">
      <formula>AV34="후보"</formula>
    </cfRule>
  </conditionalFormatting>
  <conditionalFormatting sqref="AC34">
    <cfRule type="cellIs" dxfId="5195" priority="3859" operator="greaterThan">
      <formula>0.9</formula>
    </cfRule>
    <cfRule type="cellIs" dxfId="5194" priority="3860" operator="greaterThan">
      <formula>0.85</formula>
    </cfRule>
  </conditionalFormatting>
  <conditionalFormatting sqref="N34">
    <cfRule type="cellIs" dxfId="5193" priority="3857" operator="greaterThan">
      <formula>0.9</formula>
    </cfRule>
    <cfRule type="cellIs" dxfId="5192" priority="3858" operator="greaterThan">
      <formula>0.85</formula>
    </cfRule>
  </conditionalFormatting>
  <conditionalFormatting sqref="E34">
    <cfRule type="expression" dxfId="5191" priority="3853">
      <formula>AND(IF(OR($Q34=1,$Q34=2),1,0),IF($X34&lt;=20,1,0))</formula>
    </cfRule>
    <cfRule type="expression" dxfId="5190" priority="3854">
      <formula>AND(IF($Q34=2,1,0),IF($X34&lt;30,1,0))</formula>
    </cfRule>
    <cfRule type="expression" dxfId="5189" priority="3855">
      <formula>AND(IF($Q34=3,1,0),IF($X34&lt;30,1,0))</formula>
    </cfRule>
    <cfRule type="expression" dxfId="5188" priority="3856">
      <formula>AND(IF($Q34=3,1,IF($Q34=4,1,0)),IF($F34&lt;=85,1,0))</formula>
    </cfRule>
  </conditionalFormatting>
  <conditionalFormatting sqref="X34">
    <cfRule type="expression" dxfId="5187" priority="3849">
      <formula>AND(IF(OR($Q34=1,$Q34=2),1,0),IF($X34&lt;=20,1,0))</formula>
    </cfRule>
    <cfRule type="expression" dxfId="5186" priority="3850">
      <formula>AND(IF($Q34=2,1,0),IF($X34&lt;30,1,0))</formula>
    </cfRule>
    <cfRule type="expression" dxfId="5185" priority="3851">
      <formula>AND(IF($Q34=3,1,0),IF($X34&lt;30,1,0))</formula>
    </cfRule>
    <cfRule type="expression" dxfId="5184" priority="3852">
      <formula>AND(IF($Q34=3,1,IF($Q34=4,1,0)),IF($F34&lt;=85,1,0))</formula>
    </cfRule>
  </conditionalFormatting>
  <conditionalFormatting sqref="AI34">
    <cfRule type="expression" dxfId="5183" priority="3845">
      <formula>AND(IF(OR($Q34=1,$Q34=2),1,0),IF($X34&lt;=20,1,0))</formula>
    </cfRule>
    <cfRule type="expression" dxfId="5182" priority="3846">
      <formula>AND(IF($Q34=2,1,0),IF($X34&lt;30,1,0))</formula>
    </cfRule>
    <cfRule type="expression" dxfId="5181" priority="3847">
      <formula>AND(IF($Q34=3,1,0),IF($X34&lt;30,1,0))</formula>
    </cfRule>
    <cfRule type="expression" dxfId="5180" priority="3848">
      <formula>AND(IF($Q34=3,1,IF($Q34=4,1,0)),IF($F34&lt;=85,1,0))</formula>
    </cfRule>
  </conditionalFormatting>
  <conditionalFormatting sqref="AV35">
    <cfRule type="expression" dxfId="5179" priority="3843">
      <formula>AV35="X"</formula>
    </cfRule>
    <cfRule type="expression" dxfId="5178" priority="3844">
      <formula>AV35="후보"</formula>
    </cfRule>
  </conditionalFormatting>
  <conditionalFormatting sqref="AC35">
    <cfRule type="cellIs" dxfId="5177" priority="3840" operator="greaterThan">
      <formula>0.9</formula>
    </cfRule>
    <cfRule type="cellIs" dxfId="5176" priority="3841" operator="greaterThan">
      <formula>0.85</formula>
    </cfRule>
  </conditionalFormatting>
  <conditionalFormatting sqref="N35">
    <cfRule type="cellIs" dxfId="5175" priority="3838" operator="greaterThan">
      <formula>0.9</formula>
    </cfRule>
    <cfRule type="cellIs" dxfId="5174" priority="3839" operator="greaterThan">
      <formula>0.85</formula>
    </cfRule>
  </conditionalFormatting>
  <conditionalFormatting sqref="E35">
    <cfRule type="expression" dxfId="5173" priority="3834">
      <formula>AND(IF(OR($Q35=1,$Q35=2),1,0),IF($X35&lt;=20,1,0))</formula>
    </cfRule>
    <cfRule type="expression" dxfId="5172" priority="3835">
      <formula>AND(IF($Q35=2,1,0),IF($X35&lt;30,1,0))</formula>
    </cfRule>
    <cfRule type="expression" dxfId="5171" priority="3836">
      <formula>AND(IF($Q35=3,1,0),IF($X35&lt;30,1,0))</formula>
    </cfRule>
    <cfRule type="expression" dxfId="5170" priority="3837">
      <formula>AND(IF($Q35=3,1,IF($Q35=4,1,0)),IF($F35&lt;=85,1,0))</formula>
    </cfRule>
  </conditionalFormatting>
  <conditionalFormatting sqref="X35">
    <cfRule type="expression" dxfId="5169" priority="3830">
      <formula>AND(IF(OR($Q35=1,$Q35=2),1,0),IF($X35&lt;=20,1,0))</formula>
    </cfRule>
    <cfRule type="expression" dxfId="5168" priority="3831">
      <formula>AND(IF($Q35=2,1,0),IF($X35&lt;30,1,0))</formula>
    </cfRule>
    <cfRule type="expression" dxfId="5167" priority="3832">
      <formula>AND(IF($Q35=3,1,0),IF($X35&lt;30,1,0))</formula>
    </cfRule>
    <cfRule type="expression" dxfId="5166" priority="3833">
      <formula>AND(IF($Q35=3,1,IF($Q35=4,1,0)),IF($F35&lt;=85,1,0))</formula>
    </cfRule>
  </conditionalFormatting>
  <conditionalFormatting sqref="AI35">
    <cfRule type="expression" dxfId="5165" priority="3826">
      <formula>AND(IF(OR($Q35=1,$Q35=2),1,0),IF($X35&lt;=20,1,0))</formula>
    </cfRule>
    <cfRule type="expression" dxfId="5164" priority="3827">
      <formula>AND(IF($Q35=2,1,0),IF($X35&lt;30,1,0))</formula>
    </cfRule>
    <cfRule type="expression" dxfId="5163" priority="3828">
      <formula>AND(IF($Q35=3,1,0),IF($X35&lt;30,1,0))</formula>
    </cfRule>
    <cfRule type="expression" dxfId="5162" priority="3829">
      <formula>AND(IF($Q35=3,1,IF($Q35=4,1,0)),IF($F35&lt;=85,1,0))</formula>
    </cfRule>
  </conditionalFormatting>
  <conditionalFormatting sqref="AV36">
    <cfRule type="expression" dxfId="5161" priority="3824">
      <formula>AV36="X"</formula>
    </cfRule>
    <cfRule type="expression" dxfId="5160" priority="3825">
      <formula>AV36="후보"</formula>
    </cfRule>
  </conditionalFormatting>
  <conditionalFormatting sqref="AC36">
    <cfRule type="cellIs" dxfId="5159" priority="3821" operator="greaterThan">
      <formula>0.9</formula>
    </cfRule>
    <cfRule type="cellIs" dxfId="5158" priority="3822" operator="greaterThan">
      <formula>0.85</formula>
    </cfRule>
  </conditionalFormatting>
  <conditionalFormatting sqref="N36">
    <cfRule type="cellIs" dxfId="5157" priority="3819" operator="greaterThan">
      <formula>0.9</formula>
    </cfRule>
    <cfRule type="cellIs" dxfId="5156" priority="3820" operator="greaterThan">
      <formula>0.85</formula>
    </cfRule>
  </conditionalFormatting>
  <conditionalFormatting sqref="E36">
    <cfRule type="expression" dxfId="5155" priority="3815">
      <formula>AND(IF(OR($Q36=1,$Q36=2),1,0),IF($X36&lt;=20,1,0))</formula>
    </cfRule>
    <cfRule type="expression" dxfId="5154" priority="3816">
      <formula>AND(IF($Q36=2,1,0),IF($X36&lt;30,1,0))</formula>
    </cfRule>
    <cfRule type="expression" dxfId="5153" priority="3817">
      <formula>AND(IF($Q36=3,1,0),IF($X36&lt;30,1,0))</formula>
    </cfRule>
    <cfRule type="expression" dxfId="5152" priority="3818">
      <formula>AND(IF($Q36=3,1,IF($Q36=4,1,0)),IF($F36&lt;=85,1,0))</formula>
    </cfRule>
  </conditionalFormatting>
  <conditionalFormatting sqref="X36">
    <cfRule type="expression" dxfId="5151" priority="3811">
      <formula>AND(IF(OR($Q36=1,$Q36=2),1,0),IF($X36&lt;=20,1,0))</formula>
    </cfRule>
    <cfRule type="expression" dxfId="5150" priority="3812">
      <formula>AND(IF($Q36=2,1,0),IF($X36&lt;30,1,0))</formula>
    </cfRule>
    <cfRule type="expression" dxfId="5149" priority="3813">
      <formula>AND(IF($Q36=3,1,0),IF($X36&lt;30,1,0))</formula>
    </cfRule>
    <cfRule type="expression" dxfId="5148" priority="3814">
      <formula>AND(IF($Q36=3,1,IF($Q36=4,1,0)),IF($F36&lt;=85,1,0))</formula>
    </cfRule>
  </conditionalFormatting>
  <conditionalFormatting sqref="AI36">
    <cfRule type="expression" dxfId="5147" priority="3807">
      <formula>AND(IF(OR($Q36=1,$Q36=2),1,0),IF($X36&lt;=20,1,0))</formula>
    </cfRule>
    <cfRule type="expression" dxfId="5146" priority="3808">
      <formula>AND(IF($Q36=2,1,0),IF($X36&lt;30,1,0))</formula>
    </cfRule>
    <cfRule type="expression" dxfId="5145" priority="3809">
      <formula>AND(IF($Q36=3,1,0),IF($X36&lt;30,1,0))</formula>
    </cfRule>
    <cfRule type="expression" dxfId="5144" priority="3810">
      <formula>AND(IF($Q36=3,1,IF($Q36=4,1,0)),IF($F36&lt;=85,1,0))</formula>
    </cfRule>
  </conditionalFormatting>
  <conditionalFormatting sqref="AV37">
    <cfRule type="expression" dxfId="5143" priority="3805">
      <formula>AV37="X"</formula>
    </cfRule>
    <cfRule type="expression" dxfId="5142" priority="3806">
      <formula>AV37="후보"</formula>
    </cfRule>
  </conditionalFormatting>
  <conditionalFormatting sqref="AC37">
    <cfRule type="cellIs" dxfId="5141" priority="3802" operator="greaterThan">
      <formula>0.9</formula>
    </cfRule>
    <cfRule type="cellIs" dxfId="5140" priority="3803" operator="greaterThan">
      <formula>0.85</formula>
    </cfRule>
  </conditionalFormatting>
  <conditionalFormatting sqref="N37">
    <cfRule type="cellIs" dxfId="5139" priority="3800" operator="greaterThan">
      <formula>0.9</formula>
    </cfRule>
    <cfRule type="cellIs" dxfId="5138" priority="3801" operator="greaterThan">
      <formula>0.85</formula>
    </cfRule>
  </conditionalFormatting>
  <conditionalFormatting sqref="E37">
    <cfRule type="expression" dxfId="5137" priority="3796">
      <formula>AND(IF(OR($Q37=1,$Q37=2),1,0),IF($X37&lt;=20,1,0))</formula>
    </cfRule>
    <cfRule type="expression" dxfId="5136" priority="3797">
      <formula>AND(IF($Q37=2,1,0),IF($X37&lt;30,1,0))</formula>
    </cfRule>
    <cfRule type="expression" dxfId="5135" priority="3798">
      <formula>AND(IF($Q37=3,1,0),IF($X37&lt;30,1,0))</formula>
    </cfRule>
    <cfRule type="expression" dxfId="5134" priority="3799">
      <formula>AND(IF($Q37=3,1,IF($Q37=4,1,0)),IF($F37&lt;=85,1,0))</formula>
    </cfRule>
  </conditionalFormatting>
  <conditionalFormatting sqref="X37">
    <cfRule type="expression" dxfId="5133" priority="3792">
      <formula>AND(IF(OR($Q37=1,$Q37=2),1,0),IF($X37&lt;=20,1,0))</formula>
    </cfRule>
    <cfRule type="expression" dxfId="5132" priority="3793">
      <formula>AND(IF($Q37=2,1,0),IF($X37&lt;30,1,0))</formula>
    </cfRule>
    <cfRule type="expression" dxfId="5131" priority="3794">
      <formula>AND(IF($Q37=3,1,0),IF($X37&lt;30,1,0))</formula>
    </cfRule>
    <cfRule type="expression" dxfId="5130" priority="3795">
      <formula>AND(IF($Q37=3,1,IF($Q37=4,1,0)),IF($F37&lt;=85,1,0))</formula>
    </cfRule>
  </conditionalFormatting>
  <conditionalFormatting sqref="AI37">
    <cfRule type="expression" dxfId="5129" priority="3788">
      <formula>AND(IF(OR($Q37=1,$Q37=2),1,0),IF($X37&lt;=20,1,0))</formula>
    </cfRule>
    <cfRule type="expression" dxfId="5128" priority="3789">
      <formula>AND(IF($Q37=2,1,0),IF($X37&lt;30,1,0))</formula>
    </cfRule>
    <cfRule type="expression" dxfId="5127" priority="3790">
      <formula>AND(IF($Q37=3,1,0),IF($X37&lt;30,1,0))</formula>
    </cfRule>
    <cfRule type="expression" dxfId="5126" priority="3791">
      <formula>AND(IF($Q37=3,1,IF($Q37=4,1,0)),IF($F37&lt;=85,1,0))</formula>
    </cfRule>
  </conditionalFormatting>
  <conditionalFormatting sqref="AV38">
    <cfRule type="expression" dxfId="5125" priority="3786">
      <formula>AV38="X"</formula>
    </cfRule>
    <cfRule type="expression" dxfId="5124" priority="3787">
      <formula>AV38="후보"</formula>
    </cfRule>
  </conditionalFormatting>
  <conditionalFormatting sqref="AC38 N38">
    <cfRule type="cellIs" dxfId="5123" priority="3783" operator="greaterThan">
      <formula>0.9</formula>
    </cfRule>
    <cfRule type="cellIs" dxfId="5122" priority="3784" operator="greaterThan">
      <formula>0.85</formula>
    </cfRule>
  </conditionalFormatting>
  <conditionalFormatting sqref="AV39">
    <cfRule type="expression" dxfId="5121" priority="3781">
      <formula>AV39="X"</formula>
    </cfRule>
    <cfRule type="expression" dxfId="5120" priority="3782">
      <formula>AV39="후보"</formula>
    </cfRule>
  </conditionalFormatting>
  <conditionalFormatting sqref="AC39">
    <cfRule type="cellIs" dxfId="5119" priority="3778" operator="greaterThan">
      <formula>0.9</formula>
    </cfRule>
    <cfRule type="cellIs" dxfId="5118" priority="3779" operator="greaterThan">
      <formula>0.85</formula>
    </cfRule>
  </conditionalFormatting>
  <conditionalFormatting sqref="N39">
    <cfRule type="cellIs" dxfId="5117" priority="3776" operator="greaterThan">
      <formula>0.9</formula>
    </cfRule>
    <cfRule type="cellIs" dxfId="5116" priority="3777" operator="greaterThan">
      <formula>0.85</formula>
    </cfRule>
  </conditionalFormatting>
  <conditionalFormatting sqref="E39">
    <cfRule type="expression" dxfId="5115" priority="3772">
      <formula>AND(IF(OR($Q39=1,$Q39=2),1,0),IF($X39&lt;=20,1,0))</formula>
    </cfRule>
    <cfRule type="expression" dxfId="5114" priority="3773">
      <formula>AND(IF($Q39=2,1,0),IF($X39&lt;30,1,0))</formula>
    </cfRule>
    <cfRule type="expression" dxfId="5113" priority="3774">
      <formula>AND(IF($Q39=3,1,0),IF($X39&lt;30,1,0))</formula>
    </cfRule>
    <cfRule type="expression" dxfId="5112" priority="3775">
      <formula>AND(IF($Q39=3,1,IF($Q39=4,1,0)),IF($F39&lt;=85,1,0))</formula>
    </cfRule>
  </conditionalFormatting>
  <conditionalFormatting sqref="X39">
    <cfRule type="expression" dxfId="5111" priority="3768">
      <formula>AND(IF(OR($Q39=1,$Q39=2),1,0),IF($X39&lt;=20,1,0))</formula>
    </cfRule>
    <cfRule type="expression" dxfId="5110" priority="3769">
      <formula>AND(IF($Q39=2,1,0),IF($X39&lt;30,1,0))</formula>
    </cfRule>
    <cfRule type="expression" dxfId="5109" priority="3770">
      <formula>AND(IF($Q39=3,1,0),IF($X39&lt;30,1,0))</formula>
    </cfRule>
    <cfRule type="expression" dxfId="5108" priority="3771">
      <formula>AND(IF($Q39=3,1,IF($Q39=4,1,0)),IF($F39&lt;=85,1,0))</formula>
    </cfRule>
  </conditionalFormatting>
  <conditionalFormatting sqref="AI39">
    <cfRule type="expression" dxfId="5107" priority="3764">
      <formula>AND(IF(OR($Q39=1,$Q39=2),1,0),IF($X39&lt;=20,1,0))</formula>
    </cfRule>
    <cfRule type="expression" dxfId="5106" priority="3765">
      <formula>AND(IF($Q39=2,1,0),IF($X39&lt;30,1,0))</formula>
    </cfRule>
    <cfRule type="expression" dxfId="5105" priority="3766">
      <formula>AND(IF($Q39=3,1,0),IF($X39&lt;30,1,0))</formula>
    </cfRule>
    <cfRule type="expression" dxfId="5104" priority="3767">
      <formula>AND(IF($Q39=3,1,IF($Q39=4,1,0)),IF($F39&lt;=85,1,0))</formula>
    </cfRule>
  </conditionalFormatting>
  <conditionalFormatting sqref="AV40">
    <cfRule type="expression" dxfId="5103" priority="3762">
      <formula>AV40="X"</formula>
    </cfRule>
    <cfRule type="expression" dxfId="5102" priority="3763">
      <formula>AV40="후보"</formula>
    </cfRule>
  </conditionalFormatting>
  <conditionalFormatting sqref="AC40">
    <cfRule type="cellIs" dxfId="5101" priority="3759" operator="greaterThan">
      <formula>0.9</formula>
    </cfRule>
    <cfRule type="cellIs" dxfId="5100" priority="3760" operator="greaterThan">
      <formula>0.85</formula>
    </cfRule>
  </conditionalFormatting>
  <conditionalFormatting sqref="N40">
    <cfRule type="cellIs" dxfId="5099" priority="3757" operator="greaterThan">
      <formula>0.9</formula>
    </cfRule>
    <cfRule type="cellIs" dxfId="5098" priority="3758" operator="greaterThan">
      <formula>0.85</formula>
    </cfRule>
  </conditionalFormatting>
  <conditionalFormatting sqref="E40">
    <cfRule type="expression" dxfId="5097" priority="3753">
      <formula>AND(IF(OR($Q40=1,$Q40=2),1,0),IF($X40&lt;=20,1,0))</formula>
    </cfRule>
    <cfRule type="expression" dxfId="5096" priority="3754">
      <formula>AND(IF($Q40=2,1,0),IF($X40&lt;30,1,0))</formula>
    </cfRule>
    <cfRule type="expression" dxfId="5095" priority="3755">
      <formula>AND(IF($Q40=3,1,0),IF($X40&lt;30,1,0))</formula>
    </cfRule>
    <cfRule type="expression" dxfId="5094" priority="3756">
      <formula>AND(IF($Q40=3,1,IF($Q40=4,1,0)),IF($F40&lt;=85,1,0))</formula>
    </cfRule>
  </conditionalFormatting>
  <conditionalFormatting sqref="X40">
    <cfRule type="expression" dxfId="5093" priority="3749">
      <formula>AND(IF(OR($Q40=1,$Q40=2),1,0),IF($X40&lt;=20,1,0))</formula>
    </cfRule>
    <cfRule type="expression" dxfId="5092" priority="3750">
      <formula>AND(IF($Q40=2,1,0),IF($X40&lt;30,1,0))</formula>
    </cfRule>
    <cfRule type="expression" dxfId="5091" priority="3751">
      <formula>AND(IF($Q40=3,1,0),IF($X40&lt;30,1,0))</formula>
    </cfRule>
    <cfRule type="expression" dxfId="5090" priority="3752">
      <formula>AND(IF($Q40=3,1,IF($Q40=4,1,0)),IF($F40&lt;=85,1,0))</formula>
    </cfRule>
  </conditionalFormatting>
  <conditionalFormatting sqref="AI40">
    <cfRule type="expression" dxfId="5089" priority="3745">
      <formula>AND(IF(OR($Q40=1,$Q40=2),1,0),IF($X40&lt;=20,1,0))</formula>
    </cfRule>
    <cfRule type="expression" dxfId="5088" priority="3746">
      <formula>AND(IF($Q40=2,1,0),IF($X40&lt;30,1,0))</formula>
    </cfRule>
    <cfRule type="expression" dxfId="5087" priority="3747">
      <formula>AND(IF($Q40=3,1,0),IF($X40&lt;30,1,0))</formula>
    </cfRule>
    <cfRule type="expression" dxfId="5086" priority="3748">
      <formula>AND(IF($Q40=3,1,IF($Q40=4,1,0)),IF($F40&lt;=85,1,0))</formula>
    </cfRule>
  </conditionalFormatting>
  <conditionalFormatting sqref="AV41">
    <cfRule type="expression" dxfId="5085" priority="3743">
      <formula>AV41="X"</formula>
    </cfRule>
    <cfRule type="expression" dxfId="5084" priority="3744">
      <formula>AV41="후보"</formula>
    </cfRule>
  </conditionalFormatting>
  <conditionalFormatting sqref="AC41">
    <cfRule type="cellIs" dxfId="5083" priority="3740" operator="greaterThan">
      <formula>0.9</formula>
    </cfRule>
    <cfRule type="cellIs" dxfId="5082" priority="3741" operator="greaterThan">
      <formula>0.85</formula>
    </cfRule>
  </conditionalFormatting>
  <conditionalFormatting sqref="N41">
    <cfRule type="cellIs" dxfId="5081" priority="3738" operator="greaterThan">
      <formula>0.9</formula>
    </cfRule>
    <cfRule type="cellIs" dxfId="5080" priority="3739" operator="greaterThan">
      <formula>0.85</formula>
    </cfRule>
  </conditionalFormatting>
  <conditionalFormatting sqref="E41">
    <cfRule type="expression" dxfId="5079" priority="3734">
      <formula>AND(IF(OR($Q41=1,$Q41=2),1,0),IF($X41&lt;=20,1,0))</formula>
    </cfRule>
    <cfRule type="expression" dxfId="5078" priority="3735">
      <formula>AND(IF($Q41=2,1,0),IF($X41&lt;30,1,0))</formula>
    </cfRule>
    <cfRule type="expression" dxfId="5077" priority="3736">
      <formula>AND(IF($Q41=3,1,0),IF($X41&lt;30,1,0))</formula>
    </cfRule>
    <cfRule type="expression" dxfId="5076" priority="3737">
      <formula>AND(IF($Q41=3,1,IF($Q41=4,1,0)),IF($F41&lt;=85,1,0))</formula>
    </cfRule>
  </conditionalFormatting>
  <conditionalFormatting sqref="X41">
    <cfRule type="expression" dxfId="5075" priority="3730">
      <formula>AND(IF(OR($Q41=1,$Q41=2),1,0),IF($X41&lt;=20,1,0))</formula>
    </cfRule>
    <cfRule type="expression" dxfId="5074" priority="3731">
      <formula>AND(IF($Q41=2,1,0),IF($X41&lt;30,1,0))</formula>
    </cfRule>
    <cfRule type="expression" dxfId="5073" priority="3732">
      <formula>AND(IF($Q41=3,1,0),IF($X41&lt;30,1,0))</formula>
    </cfRule>
    <cfRule type="expression" dxfId="5072" priority="3733">
      <formula>AND(IF($Q41=3,1,IF($Q41=4,1,0)),IF($F41&lt;=85,1,0))</formula>
    </cfRule>
  </conditionalFormatting>
  <conditionalFormatting sqref="AI41">
    <cfRule type="expression" dxfId="5071" priority="3726">
      <formula>AND(IF(OR($Q41=1,$Q41=2),1,0),IF($X41&lt;=20,1,0))</formula>
    </cfRule>
    <cfRule type="expression" dxfId="5070" priority="3727">
      <formula>AND(IF($Q41=2,1,0),IF($X41&lt;30,1,0))</formula>
    </cfRule>
    <cfRule type="expression" dxfId="5069" priority="3728">
      <formula>AND(IF($Q41=3,1,0),IF($X41&lt;30,1,0))</formula>
    </cfRule>
    <cfRule type="expression" dxfId="5068" priority="3729">
      <formula>AND(IF($Q41=3,1,IF($Q41=4,1,0)),IF($F41&lt;=85,1,0))</formula>
    </cfRule>
  </conditionalFormatting>
  <conditionalFormatting sqref="AV42">
    <cfRule type="expression" dxfId="5067" priority="3724">
      <formula>AV42="X"</formula>
    </cfRule>
    <cfRule type="expression" dxfId="5066" priority="3725">
      <formula>AV42="후보"</formula>
    </cfRule>
  </conditionalFormatting>
  <conditionalFormatting sqref="AC42">
    <cfRule type="cellIs" dxfId="5065" priority="3721" operator="greaterThan">
      <formula>0.9</formula>
    </cfRule>
    <cfRule type="cellIs" dxfId="5064" priority="3722" operator="greaterThan">
      <formula>0.85</formula>
    </cfRule>
  </conditionalFormatting>
  <conditionalFormatting sqref="N42">
    <cfRule type="cellIs" dxfId="5063" priority="3719" operator="greaterThan">
      <formula>0.9</formula>
    </cfRule>
    <cfRule type="cellIs" dxfId="5062" priority="3720" operator="greaterThan">
      <formula>0.85</formula>
    </cfRule>
  </conditionalFormatting>
  <conditionalFormatting sqref="E42">
    <cfRule type="expression" dxfId="5061" priority="3715">
      <formula>AND(IF(OR($Q42=1,$Q42=2),1,0),IF($X42&lt;=20,1,0))</formula>
    </cfRule>
    <cfRule type="expression" dxfId="5060" priority="3716">
      <formula>AND(IF($Q42=2,1,0),IF($X42&lt;30,1,0))</formula>
    </cfRule>
    <cfRule type="expression" dxfId="5059" priority="3717">
      <formula>AND(IF($Q42=3,1,0),IF($X42&lt;30,1,0))</formula>
    </cfRule>
    <cfRule type="expression" dxfId="5058" priority="3718">
      <formula>AND(IF($Q42=3,1,IF($Q42=4,1,0)),IF($F42&lt;=85,1,0))</formula>
    </cfRule>
  </conditionalFormatting>
  <conditionalFormatting sqref="X42">
    <cfRule type="expression" dxfId="5057" priority="3711">
      <formula>AND(IF(OR($Q42=1,$Q42=2),1,0),IF($X42&lt;=20,1,0))</formula>
    </cfRule>
    <cfRule type="expression" dxfId="5056" priority="3712">
      <formula>AND(IF($Q42=2,1,0),IF($X42&lt;30,1,0))</formula>
    </cfRule>
    <cfRule type="expression" dxfId="5055" priority="3713">
      <formula>AND(IF($Q42=3,1,0),IF($X42&lt;30,1,0))</formula>
    </cfRule>
    <cfRule type="expression" dxfId="5054" priority="3714">
      <formula>AND(IF($Q42=3,1,IF($Q42=4,1,0)),IF($F42&lt;=85,1,0))</formula>
    </cfRule>
  </conditionalFormatting>
  <conditionalFormatting sqref="AI42">
    <cfRule type="expression" dxfId="5053" priority="3707">
      <formula>AND(IF(OR($Q42=1,$Q42=2),1,0),IF($X42&lt;=20,1,0))</formula>
    </cfRule>
    <cfRule type="expression" dxfId="5052" priority="3708">
      <formula>AND(IF($Q42=2,1,0),IF($X42&lt;30,1,0))</formula>
    </cfRule>
    <cfRule type="expression" dxfId="5051" priority="3709">
      <formula>AND(IF($Q42=3,1,0),IF($X42&lt;30,1,0))</formula>
    </cfRule>
    <cfRule type="expression" dxfId="5050" priority="3710">
      <formula>AND(IF($Q42=3,1,IF($Q42=4,1,0)),IF($F42&lt;=85,1,0))</formula>
    </cfRule>
  </conditionalFormatting>
  <conditionalFormatting sqref="AV43">
    <cfRule type="expression" dxfId="5049" priority="3705">
      <formula>AV43="X"</formula>
    </cfRule>
    <cfRule type="expression" dxfId="5048" priority="3706">
      <formula>AV43="후보"</formula>
    </cfRule>
  </conditionalFormatting>
  <conditionalFormatting sqref="AC43">
    <cfRule type="cellIs" dxfId="5047" priority="3702" operator="greaterThan">
      <formula>0.9</formula>
    </cfRule>
    <cfRule type="cellIs" dxfId="5046" priority="3703" operator="greaterThan">
      <formula>0.85</formula>
    </cfRule>
  </conditionalFormatting>
  <conditionalFormatting sqref="N43">
    <cfRule type="cellIs" dxfId="5045" priority="3700" operator="greaterThan">
      <formula>0.9</formula>
    </cfRule>
    <cfRule type="cellIs" dxfId="5044" priority="3701" operator="greaterThan">
      <formula>0.85</formula>
    </cfRule>
  </conditionalFormatting>
  <conditionalFormatting sqref="E43">
    <cfRule type="expression" dxfId="5043" priority="3696">
      <formula>AND(IF(OR($Q43=1,$Q43=2),1,0),IF($X43&lt;=20,1,0))</formula>
    </cfRule>
    <cfRule type="expression" dxfId="5042" priority="3697">
      <formula>AND(IF($Q43=2,1,0),IF($X43&lt;30,1,0))</formula>
    </cfRule>
    <cfRule type="expression" dxfId="5041" priority="3698">
      <formula>AND(IF($Q43=3,1,0),IF($X43&lt;30,1,0))</formula>
    </cfRule>
    <cfRule type="expression" dxfId="5040" priority="3699">
      <formula>AND(IF($Q43=3,1,IF($Q43=4,1,0)),IF($F43&lt;=85,1,0))</formula>
    </cfRule>
  </conditionalFormatting>
  <conditionalFormatting sqref="X43">
    <cfRule type="expression" dxfId="5039" priority="3692">
      <formula>AND(IF(OR($Q43=1,$Q43=2),1,0),IF($X43&lt;=20,1,0))</formula>
    </cfRule>
    <cfRule type="expression" dxfId="5038" priority="3693">
      <formula>AND(IF($Q43=2,1,0),IF($X43&lt;30,1,0))</formula>
    </cfRule>
    <cfRule type="expression" dxfId="5037" priority="3694">
      <formula>AND(IF($Q43=3,1,0),IF($X43&lt;30,1,0))</formula>
    </cfRule>
    <cfRule type="expression" dxfId="5036" priority="3695">
      <formula>AND(IF($Q43=3,1,IF($Q43=4,1,0)),IF($F43&lt;=85,1,0))</formula>
    </cfRule>
  </conditionalFormatting>
  <conditionalFormatting sqref="AI43">
    <cfRule type="expression" dxfId="5035" priority="3688">
      <formula>AND(IF(OR($Q43=1,$Q43=2),1,0),IF($X43&lt;=20,1,0))</formula>
    </cfRule>
    <cfRule type="expression" dxfId="5034" priority="3689">
      <formula>AND(IF($Q43=2,1,0),IF($X43&lt;30,1,0))</formula>
    </cfRule>
    <cfRule type="expression" dxfId="5033" priority="3690">
      <formula>AND(IF($Q43=3,1,0),IF($X43&lt;30,1,0))</formula>
    </cfRule>
    <cfRule type="expression" dxfId="5032" priority="3691">
      <formula>AND(IF($Q43=3,1,IF($Q43=4,1,0)),IF($F43&lt;=85,1,0))</formula>
    </cfRule>
  </conditionalFormatting>
  <conditionalFormatting sqref="AV44">
    <cfRule type="expression" dxfId="5031" priority="3686">
      <formula>AV44="X"</formula>
    </cfRule>
    <cfRule type="expression" dxfId="5030" priority="3687">
      <formula>AV44="후보"</formula>
    </cfRule>
  </conditionalFormatting>
  <conditionalFormatting sqref="AC44 N44">
    <cfRule type="cellIs" dxfId="5029" priority="3683" operator="greaterThan">
      <formula>0.9</formula>
    </cfRule>
    <cfRule type="cellIs" dxfId="5028" priority="3684" operator="greaterThan">
      <formula>0.85</formula>
    </cfRule>
  </conditionalFormatting>
  <conditionalFormatting sqref="AV45">
    <cfRule type="expression" dxfId="5027" priority="3681">
      <formula>AV45="X"</formula>
    </cfRule>
    <cfRule type="expression" dxfId="5026" priority="3682">
      <formula>AV45="후보"</formula>
    </cfRule>
  </conditionalFormatting>
  <conditionalFormatting sqref="AC45">
    <cfRule type="cellIs" dxfId="5025" priority="3678" operator="greaterThan">
      <formula>0.9</formula>
    </cfRule>
    <cfRule type="cellIs" dxfId="5024" priority="3679" operator="greaterThan">
      <formula>0.85</formula>
    </cfRule>
  </conditionalFormatting>
  <conditionalFormatting sqref="N45">
    <cfRule type="cellIs" dxfId="5023" priority="3676" operator="greaterThan">
      <formula>0.9</formula>
    </cfRule>
    <cfRule type="cellIs" dxfId="5022" priority="3677" operator="greaterThan">
      <formula>0.85</formula>
    </cfRule>
  </conditionalFormatting>
  <conditionalFormatting sqref="E45">
    <cfRule type="expression" dxfId="5021" priority="3672">
      <formula>AND(IF(OR($Q45=1,$Q45=2),1,0),IF($X45&lt;=20,1,0))</formula>
    </cfRule>
    <cfRule type="expression" dxfId="5020" priority="3673">
      <formula>AND(IF($Q45=2,1,0),IF($X45&lt;30,1,0))</formula>
    </cfRule>
    <cfRule type="expression" dxfId="5019" priority="3674">
      <formula>AND(IF($Q45=3,1,0),IF($X45&lt;30,1,0))</formula>
    </cfRule>
    <cfRule type="expression" dxfId="5018" priority="3675">
      <formula>AND(IF($Q45=3,1,IF($Q45=4,1,0)),IF($F45&lt;=85,1,0))</formula>
    </cfRule>
  </conditionalFormatting>
  <conditionalFormatting sqref="X45">
    <cfRule type="expression" dxfId="5017" priority="3668">
      <formula>AND(IF(OR($Q45=1,$Q45=2),1,0),IF($X45&lt;=20,1,0))</formula>
    </cfRule>
    <cfRule type="expression" dxfId="5016" priority="3669">
      <formula>AND(IF($Q45=2,1,0),IF($X45&lt;30,1,0))</formula>
    </cfRule>
    <cfRule type="expression" dxfId="5015" priority="3670">
      <formula>AND(IF($Q45=3,1,0),IF($X45&lt;30,1,0))</formula>
    </cfRule>
    <cfRule type="expression" dxfId="5014" priority="3671">
      <formula>AND(IF($Q45=3,1,IF($Q45=4,1,0)),IF($F45&lt;=85,1,0))</formula>
    </cfRule>
  </conditionalFormatting>
  <conditionalFormatting sqref="AI45">
    <cfRule type="expression" dxfId="5013" priority="3664">
      <formula>AND(IF(OR($Q45=1,$Q45=2),1,0),IF($X45&lt;=20,1,0))</formula>
    </cfRule>
    <cfRule type="expression" dxfId="5012" priority="3665">
      <formula>AND(IF($Q45=2,1,0),IF($X45&lt;30,1,0))</formula>
    </cfRule>
    <cfRule type="expression" dxfId="5011" priority="3666">
      <formula>AND(IF($Q45=3,1,0),IF($X45&lt;30,1,0))</formula>
    </cfRule>
    <cfRule type="expression" dxfId="5010" priority="3667">
      <formula>AND(IF($Q45=3,1,IF($Q45=4,1,0)),IF($F45&lt;=85,1,0))</formula>
    </cfRule>
  </conditionalFormatting>
  <conditionalFormatting sqref="AV46">
    <cfRule type="expression" dxfId="5009" priority="3662">
      <formula>AV46="X"</formula>
    </cfRule>
    <cfRule type="expression" dxfId="5008" priority="3663">
      <formula>AV46="후보"</formula>
    </cfRule>
  </conditionalFormatting>
  <conditionalFormatting sqref="AC46">
    <cfRule type="cellIs" dxfId="5007" priority="3659" operator="greaterThan">
      <formula>0.9</formula>
    </cfRule>
    <cfRule type="cellIs" dxfId="5006" priority="3660" operator="greaterThan">
      <formula>0.85</formula>
    </cfRule>
  </conditionalFormatting>
  <conditionalFormatting sqref="N46">
    <cfRule type="cellIs" dxfId="5005" priority="3657" operator="greaterThan">
      <formula>0.9</formula>
    </cfRule>
    <cfRule type="cellIs" dxfId="5004" priority="3658" operator="greaterThan">
      <formula>0.85</formula>
    </cfRule>
  </conditionalFormatting>
  <conditionalFormatting sqref="E46">
    <cfRule type="expression" dxfId="5003" priority="3653">
      <formula>AND(IF(OR($Q46=1,$Q46=2),1,0),IF($X46&lt;=20,1,0))</formula>
    </cfRule>
    <cfRule type="expression" dxfId="5002" priority="3654">
      <formula>AND(IF($Q46=2,1,0),IF($X46&lt;30,1,0))</formula>
    </cfRule>
    <cfRule type="expression" dxfId="5001" priority="3655">
      <formula>AND(IF($Q46=3,1,0),IF($X46&lt;30,1,0))</formula>
    </cfRule>
    <cfRule type="expression" dxfId="5000" priority="3656">
      <formula>AND(IF($Q46=3,1,IF($Q46=4,1,0)),IF($F46&lt;=85,1,0))</formula>
    </cfRule>
  </conditionalFormatting>
  <conditionalFormatting sqref="X46">
    <cfRule type="expression" dxfId="4999" priority="3649">
      <formula>AND(IF(OR($Q46=1,$Q46=2),1,0),IF($X46&lt;=20,1,0))</formula>
    </cfRule>
    <cfRule type="expression" dxfId="4998" priority="3650">
      <formula>AND(IF($Q46=2,1,0),IF($X46&lt;30,1,0))</formula>
    </cfRule>
    <cfRule type="expression" dxfId="4997" priority="3651">
      <formula>AND(IF($Q46=3,1,0),IF($X46&lt;30,1,0))</formula>
    </cfRule>
    <cfRule type="expression" dxfId="4996" priority="3652">
      <formula>AND(IF($Q46=3,1,IF($Q46=4,1,0)),IF($F46&lt;=85,1,0))</formula>
    </cfRule>
  </conditionalFormatting>
  <conditionalFormatting sqref="AI46">
    <cfRule type="expression" dxfId="4995" priority="3645">
      <formula>AND(IF(OR($Q46=1,$Q46=2),1,0),IF($X46&lt;=20,1,0))</formula>
    </cfRule>
    <cfRule type="expression" dxfId="4994" priority="3646">
      <formula>AND(IF($Q46=2,1,0),IF($X46&lt;30,1,0))</formula>
    </cfRule>
    <cfRule type="expression" dxfId="4993" priority="3647">
      <formula>AND(IF($Q46=3,1,0),IF($X46&lt;30,1,0))</formula>
    </cfRule>
    <cfRule type="expression" dxfId="4992" priority="3648">
      <formula>AND(IF($Q46=3,1,IF($Q46=4,1,0)),IF($F46&lt;=85,1,0))</formula>
    </cfRule>
  </conditionalFormatting>
  <conditionalFormatting sqref="AV47">
    <cfRule type="expression" dxfId="4991" priority="3643">
      <formula>AV47="X"</formula>
    </cfRule>
    <cfRule type="expression" dxfId="4990" priority="3644">
      <formula>AV47="후보"</formula>
    </cfRule>
  </conditionalFormatting>
  <conditionalFormatting sqref="AC47">
    <cfRule type="cellIs" dxfId="4989" priority="3640" operator="greaterThan">
      <formula>0.9</formula>
    </cfRule>
    <cfRule type="cellIs" dxfId="4988" priority="3641" operator="greaterThan">
      <formula>0.85</formula>
    </cfRule>
  </conditionalFormatting>
  <conditionalFormatting sqref="N47">
    <cfRule type="cellIs" dxfId="4987" priority="3638" operator="greaterThan">
      <formula>0.9</formula>
    </cfRule>
    <cfRule type="cellIs" dxfId="4986" priority="3639" operator="greaterThan">
      <formula>0.85</formula>
    </cfRule>
  </conditionalFormatting>
  <conditionalFormatting sqref="E47">
    <cfRule type="expression" dxfId="4985" priority="3634">
      <formula>AND(IF(OR($Q47=1,$Q47=2),1,0),IF($X47&lt;=20,1,0))</formula>
    </cfRule>
    <cfRule type="expression" dxfId="4984" priority="3635">
      <formula>AND(IF($Q47=2,1,0),IF($X47&lt;30,1,0))</formula>
    </cfRule>
    <cfRule type="expression" dxfId="4983" priority="3636">
      <formula>AND(IF($Q47=3,1,0),IF($X47&lt;30,1,0))</formula>
    </cfRule>
    <cfRule type="expression" dxfId="4982" priority="3637">
      <formula>AND(IF($Q47=3,1,IF($Q47=4,1,0)),IF($F47&lt;=85,1,0))</formula>
    </cfRule>
  </conditionalFormatting>
  <conditionalFormatting sqref="X47">
    <cfRule type="expression" dxfId="4981" priority="3630">
      <formula>AND(IF(OR($Q47=1,$Q47=2),1,0),IF($X47&lt;=20,1,0))</formula>
    </cfRule>
    <cfRule type="expression" dxfId="4980" priority="3631">
      <formula>AND(IF($Q47=2,1,0),IF($X47&lt;30,1,0))</formula>
    </cfRule>
    <cfRule type="expression" dxfId="4979" priority="3632">
      <formula>AND(IF($Q47=3,1,0),IF($X47&lt;30,1,0))</formula>
    </cfRule>
    <cfRule type="expression" dxfId="4978" priority="3633">
      <formula>AND(IF($Q47=3,1,IF($Q47=4,1,0)),IF($F47&lt;=85,1,0))</formula>
    </cfRule>
  </conditionalFormatting>
  <conditionalFormatting sqref="AI47">
    <cfRule type="expression" dxfId="4977" priority="3626">
      <formula>AND(IF(OR($Q47=1,$Q47=2),1,0),IF($X47&lt;=20,1,0))</formula>
    </cfRule>
    <cfRule type="expression" dxfId="4976" priority="3627">
      <formula>AND(IF($Q47=2,1,0),IF($X47&lt;30,1,0))</formula>
    </cfRule>
    <cfRule type="expression" dxfId="4975" priority="3628">
      <formula>AND(IF($Q47=3,1,0),IF($X47&lt;30,1,0))</formula>
    </cfRule>
    <cfRule type="expression" dxfId="4974" priority="3629">
      <formula>AND(IF($Q47=3,1,IF($Q47=4,1,0)),IF($F47&lt;=85,1,0))</formula>
    </cfRule>
  </conditionalFormatting>
  <conditionalFormatting sqref="AV48">
    <cfRule type="expression" dxfId="4973" priority="3624">
      <formula>AV48="X"</formula>
    </cfRule>
    <cfRule type="expression" dxfId="4972" priority="3625">
      <formula>AV48="후보"</formula>
    </cfRule>
  </conditionalFormatting>
  <conditionalFormatting sqref="AC48">
    <cfRule type="cellIs" dxfId="4971" priority="3621" operator="greaterThan">
      <formula>0.9</formula>
    </cfRule>
    <cfRule type="cellIs" dxfId="4970" priority="3622" operator="greaterThan">
      <formula>0.85</formula>
    </cfRule>
  </conditionalFormatting>
  <conditionalFormatting sqref="N48">
    <cfRule type="cellIs" dxfId="4969" priority="3619" operator="greaterThan">
      <formula>0.9</formula>
    </cfRule>
    <cfRule type="cellIs" dxfId="4968" priority="3620" operator="greaterThan">
      <formula>0.85</formula>
    </cfRule>
  </conditionalFormatting>
  <conditionalFormatting sqref="E48">
    <cfRule type="expression" dxfId="4967" priority="3615">
      <formula>AND(IF(OR($Q48=1,$Q48=2),1,0),IF($X48&lt;=20,1,0))</formula>
    </cfRule>
    <cfRule type="expression" dxfId="4966" priority="3616">
      <formula>AND(IF($Q48=2,1,0),IF($X48&lt;30,1,0))</formula>
    </cfRule>
    <cfRule type="expression" dxfId="4965" priority="3617">
      <formula>AND(IF($Q48=3,1,0),IF($X48&lt;30,1,0))</formula>
    </cfRule>
    <cfRule type="expression" dxfId="4964" priority="3618">
      <formula>AND(IF($Q48=3,1,IF($Q48=4,1,0)),IF($F48&lt;=85,1,0))</formula>
    </cfRule>
  </conditionalFormatting>
  <conditionalFormatting sqref="X48">
    <cfRule type="expression" dxfId="4963" priority="3611">
      <formula>AND(IF(OR($Q48=1,$Q48=2),1,0),IF($X48&lt;=20,1,0))</formula>
    </cfRule>
    <cfRule type="expression" dxfId="4962" priority="3612">
      <formula>AND(IF($Q48=2,1,0),IF($X48&lt;30,1,0))</formula>
    </cfRule>
    <cfRule type="expression" dxfId="4961" priority="3613">
      <formula>AND(IF($Q48=3,1,0),IF($X48&lt;30,1,0))</formula>
    </cfRule>
    <cfRule type="expression" dxfId="4960" priority="3614">
      <formula>AND(IF($Q48=3,1,IF($Q48=4,1,0)),IF($F48&lt;=85,1,0))</formula>
    </cfRule>
  </conditionalFormatting>
  <conditionalFormatting sqref="AI48">
    <cfRule type="expression" dxfId="4959" priority="3607">
      <formula>AND(IF(OR($Q48=1,$Q48=2),1,0),IF($X48&lt;=20,1,0))</formula>
    </cfRule>
    <cfRule type="expression" dxfId="4958" priority="3608">
      <formula>AND(IF($Q48=2,1,0),IF($X48&lt;30,1,0))</formula>
    </cfRule>
    <cfRule type="expression" dxfId="4957" priority="3609">
      <formula>AND(IF($Q48=3,1,0),IF($X48&lt;30,1,0))</formula>
    </cfRule>
    <cfRule type="expression" dxfId="4956" priority="3610">
      <formula>AND(IF($Q48=3,1,IF($Q48=4,1,0)),IF($F48&lt;=85,1,0))</formula>
    </cfRule>
  </conditionalFormatting>
  <conditionalFormatting sqref="AV49">
    <cfRule type="expression" dxfId="4955" priority="3605">
      <formula>AV49="X"</formula>
    </cfRule>
    <cfRule type="expression" dxfId="4954" priority="3606">
      <formula>AV49="후보"</formula>
    </cfRule>
  </conditionalFormatting>
  <conditionalFormatting sqref="AC49 N49">
    <cfRule type="cellIs" dxfId="4953" priority="3602" operator="greaterThan">
      <formula>0.9</formula>
    </cfRule>
    <cfRule type="cellIs" dxfId="4952" priority="3603" operator="greaterThan">
      <formula>0.85</formula>
    </cfRule>
  </conditionalFormatting>
  <conditionalFormatting sqref="AV50">
    <cfRule type="expression" dxfId="4951" priority="3600">
      <formula>AV50="X"</formula>
    </cfRule>
    <cfRule type="expression" dxfId="4950" priority="3601">
      <formula>AV50="후보"</formula>
    </cfRule>
  </conditionalFormatting>
  <conditionalFormatting sqref="AC50">
    <cfRule type="cellIs" dxfId="4949" priority="3597" operator="greaterThan">
      <formula>0.9</formula>
    </cfRule>
    <cfRule type="cellIs" dxfId="4948" priority="3598" operator="greaterThan">
      <formula>0.85</formula>
    </cfRule>
  </conditionalFormatting>
  <conditionalFormatting sqref="N50">
    <cfRule type="cellIs" dxfId="4947" priority="3595" operator="greaterThan">
      <formula>0.9</formula>
    </cfRule>
    <cfRule type="cellIs" dxfId="4946" priority="3596" operator="greaterThan">
      <formula>0.85</formula>
    </cfRule>
  </conditionalFormatting>
  <conditionalFormatting sqref="E50">
    <cfRule type="expression" dxfId="4945" priority="3591">
      <formula>AND(IF(OR($Q50=1,$Q50=2),1,0),IF($X50&lt;=20,1,0))</formula>
    </cfRule>
    <cfRule type="expression" dxfId="4944" priority="3592">
      <formula>AND(IF($Q50=2,1,0),IF($X50&lt;30,1,0))</formula>
    </cfRule>
    <cfRule type="expression" dxfId="4943" priority="3593">
      <formula>AND(IF($Q50=3,1,0),IF($X50&lt;30,1,0))</formula>
    </cfRule>
    <cfRule type="expression" dxfId="4942" priority="3594">
      <formula>AND(IF($Q50=3,1,IF($Q50=4,1,0)),IF($F50&lt;=85,1,0))</formula>
    </cfRule>
  </conditionalFormatting>
  <conditionalFormatting sqref="X50">
    <cfRule type="expression" dxfId="4941" priority="3587">
      <formula>AND(IF(OR($Q50=1,$Q50=2),1,0),IF($X50&lt;=20,1,0))</formula>
    </cfRule>
    <cfRule type="expression" dxfId="4940" priority="3588">
      <formula>AND(IF($Q50=2,1,0),IF($X50&lt;30,1,0))</formula>
    </cfRule>
    <cfRule type="expression" dxfId="4939" priority="3589">
      <formula>AND(IF($Q50=3,1,0),IF($X50&lt;30,1,0))</formula>
    </cfRule>
    <cfRule type="expression" dxfId="4938" priority="3590">
      <formula>AND(IF($Q50=3,1,IF($Q50=4,1,0)),IF($F50&lt;=85,1,0))</formula>
    </cfRule>
  </conditionalFormatting>
  <conditionalFormatting sqref="AI50">
    <cfRule type="expression" dxfId="4937" priority="3583">
      <formula>AND(IF(OR($Q50=1,$Q50=2),1,0),IF($X50&lt;=20,1,0))</formula>
    </cfRule>
    <cfRule type="expression" dxfId="4936" priority="3584">
      <formula>AND(IF($Q50=2,1,0),IF($X50&lt;30,1,0))</formula>
    </cfRule>
    <cfRule type="expression" dxfId="4935" priority="3585">
      <formula>AND(IF($Q50=3,1,0),IF($X50&lt;30,1,0))</formula>
    </cfRule>
    <cfRule type="expression" dxfId="4934" priority="3586">
      <formula>AND(IF($Q50=3,1,IF($Q50=4,1,0)),IF($F50&lt;=85,1,0))</formula>
    </cfRule>
  </conditionalFormatting>
  <conditionalFormatting sqref="AV51">
    <cfRule type="expression" dxfId="4933" priority="3581">
      <formula>AV51="X"</formula>
    </cfRule>
    <cfRule type="expression" dxfId="4932" priority="3582">
      <formula>AV51="후보"</formula>
    </cfRule>
  </conditionalFormatting>
  <conditionalFormatting sqref="AC51">
    <cfRule type="cellIs" dxfId="4931" priority="3578" operator="greaterThan">
      <formula>0.9</formula>
    </cfRule>
    <cfRule type="cellIs" dxfId="4930" priority="3579" operator="greaterThan">
      <formula>0.85</formula>
    </cfRule>
  </conditionalFormatting>
  <conditionalFormatting sqref="N51">
    <cfRule type="cellIs" dxfId="4929" priority="3576" operator="greaterThan">
      <formula>0.9</formula>
    </cfRule>
    <cfRule type="cellIs" dxfId="4928" priority="3577" operator="greaterThan">
      <formula>0.85</formula>
    </cfRule>
  </conditionalFormatting>
  <conditionalFormatting sqref="E51">
    <cfRule type="expression" dxfId="4927" priority="3572">
      <formula>AND(IF(OR($Q51=1,$Q51=2),1,0),IF($X51&lt;=20,1,0))</formula>
    </cfRule>
    <cfRule type="expression" dxfId="4926" priority="3573">
      <formula>AND(IF($Q51=2,1,0),IF($X51&lt;30,1,0))</formula>
    </cfRule>
    <cfRule type="expression" dxfId="4925" priority="3574">
      <formula>AND(IF($Q51=3,1,0),IF($X51&lt;30,1,0))</formula>
    </cfRule>
    <cfRule type="expression" dxfId="4924" priority="3575">
      <formula>AND(IF($Q51=3,1,IF($Q51=4,1,0)),IF($F51&lt;=85,1,0))</formula>
    </cfRule>
  </conditionalFormatting>
  <conditionalFormatting sqref="X51">
    <cfRule type="expression" dxfId="4923" priority="3568">
      <formula>AND(IF(OR($Q51=1,$Q51=2),1,0),IF($X51&lt;=20,1,0))</formula>
    </cfRule>
    <cfRule type="expression" dxfId="4922" priority="3569">
      <formula>AND(IF($Q51=2,1,0),IF($X51&lt;30,1,0))</formula>
    </cfRule>
    <cfRule type="expression" dxfId="4921" priority="3570">
      <formula>AND(IF($Q51=3,1,0),IF($X51&lt;30,1,0))</formula>
    </cfRule>
    <cfRule type="expression" dxfId="4920" priority="3571">
      <formula>AND(IF($Q51=3,1,IF($Q51=4,1,0)),IF($F51&lt;=85,1,0))</formula>
    </cfRule>
  </conditionalFormatting>
  <conditionalFormatting sqref="AI51">
    <cfRule type="expression" dxfId="4919" priority="3564">
      <formula>AND(IF(OR($Q51=1,$Q51=2),1,0),IF($X51&lt;=20,1,0))</formula>
    </cfRule>
    <cfRule type="expression" dxfId="4918" priority="3565">
      <formula>AND(IF($Q51=2,1,0),IF($X51&lt;30,1,0))</formula>
    </cfRule>
    <cfRule type="expression" dxfId="4917" priority="3566">
      <formula>AND(IF($Q51=3,1,0),IF($X51&lt;30,1,0))</formula>
    </cfRule>
    <cfRule type="expression" dxfId="4916" priority="3567">
      <formula>AND(IF($Q51=3,1,IF($Q51=4,1,0)),IF($F51&lt;=85,1,0))</formula>
    </cfRule>
  </conditionalFormatting>
  <conditionalFormatting sqref="AV52">
    <cfRule type="expression" dxfId="4915" priority="3562">
      <formula>AV52="X"</formula>
    </cfRule>
    <cfRule type="expression" dxfId="4914" priority="3563">
      <formula>AV52="후보"</formula>
    </cfRule>
  </conditionalFormatting>
  <conditionalFormatting sqref="AC52">
    <cfRule type="cellIs" dxfId="4913" priority="3559" operator="greaterThan">
      <formula>0.9</formula>
    </cfRule>
    <cfRule type="cellIs" dxfId="4912" priority="3560" operator="greaterThan">
      <formula>0.85</formula>
    </cfRule>
  </conditionalFormatting>
  <conditionalFormatting sqref="N52">
    <cfRule type="cellIs" dxfId="4911" priority="3557" operator="greaterThan">
      <formula>0.9</formula>
    </cfRule>
    <cfRule type="cellIs" dxfId="4910" priority="3558" operator="greaterThan">
      <formula>0.85</formula>
    </cfRule>
  </conditionalFormatting>
  <conditionalFormatting sqref="E52">
    <cfRule type="expression" dxfId="4909" priority="3553">
      <formula>AND(IF(OR($Q52=1,$Q52=2),1,0),IF($X52&lt;=20,1,0))</formula>
    </cfRule>
    <cfRule type="expression" dxfId="4908" priority="3554">
      <formula>AND(IF($Q52=2,1,0),IF($X52&lt;30,1,0))</formula>
    </cfRule>
    <cfRule type="expression" dxfId="4907" priority="3555">
      <formula>AND(IF($Q52=3,1,0),IF($X52&lt;30,1,0))</formula>
    </cfRule>
    <cfRule type="expression" dxfId="4906" priority="3556">
      <formula>AND(IF($Q52=3,1,IF($Q52=4,1,0)),IF($F52&lt;=85,1,0))</formula>
    </cfRule>
  </conditionalFormatting>
  <conditionalFormatting sqref="X52">
    <cfRule type="expression" dxfId="4905" priority="3549">
      <formula>AND(IF(OR($Q52=1,$Q52=2),1,0),IF($X52&lt;=20,1,0))</formula>
    </cfRule>
    <cfRule type="expression" dxfId="4904" priority="3550">
      <formula>AND(IF($Q52=2,1,0),IF($X52&lt;30,1,0))</formula>
    </cfRule>
    <cfRule type="expression" dxfId="4903" priority="3551">
      <formula>AND(IF($Q52=3,1,0),IF($X52&lt;30,1,0))</formula>
    </cfRule>
    <cfRule type="expression" dxfId="4902" priority="3552">
      <formula>AND(IF($Q52=3,1,IF($Q52=4,1,0)),IF($F52&lt;=85,1,0))</formula>
    </cfRule>
  </conditionalFormatting>
  <conditionalFormatting sqref="AI52">
    <cfRule type="expression" dxfId="4901" priority="3545">
      <formula>AND(IF(OR($Q52=1,$Q52=2),1,0),IF($X52&lt;=20,1,0))</formula>
    </cfRule>
    <cfRule type="expression" dxfId="4900" priority="3546">
      <formula>AND(IF($Q52=2,1,0),IF($X52&lt;30,1,0))</formula>
    </cfRule>
    <cfRule type="expression" dxfId="4899" priority="3547">
      <formula>AND(IF($Q52=3,1,0),IF($X52&lt;30,1,0))</formula>
    </cfRule>
    <cfRule type="expression" dxfId="4898" priority="3548">
      <formula>AND(IF($Q52=3,1,IF($Q52=4,1,0)),IF($F52&lt;=85,1,0))</formula>
    </cfRule>
  </conditionalFormatting>
  <conditionalFormatting sqref="AV53">
    <cfRule type="expression" dxfId="4897" priority="3543">
      <formula>AV53="X"</formula>
    </cfRule>
    <cfRule type="expression" dxfId="4896" priority="3544">
      <formula>AV53="후보"</formula>
    </cfRule>
  </conditionalFormatting>
  <conditionalFormatting sqref="AC53">
    <cfRule type="cellIs" dxfId="4895" priority="3540" operator="greaterThan">
      <formula>0.9</formula>
    </cfRule>
    <cfRule type="cellIs" dxfId="4894" priority="3541" operator="greaterThan">
      <formula>0.85</formula>
    </cfRule>
  </conditionalFormatting>
  <conditionalFormatting sqref="N53">
    <cfRule type="cellIs" dxfId="4893" priority="3538" operator="greaterThan">
      <formula>0.9</formula>
    </cfRule>
    <cfRule type="cellIs" dxfId="4892" priority="3539" operator="greaterThan">
      <formula>0.85</formula>
    </cfRule>
  </conditionalFormatting>
  <conditionalFormatting sqref="E53">
    <cfRule type="expression" dxfId="4891" priority="3534">
      <formula>AND(IF(OR($Q53=1,$Q53=2),1,0),IF($X53&lt;=20,1,0))</formula>
    </cfRule>
    <cfRule type="expression" dxfId="4890" priority="3535">
      <formula>AND(IF($Q53=2,1,0),IF($X53&lt;30,1,0))</formula>
    </cfRule>
    <cfRule type="expression" dxfId="4889" priority="3536">
      <formula>AND(IF($Q53=3,1,0),IF($X53&lt;30,1,0))</formula>
    </cfRule>
    <cfRule type="expression" dxfId="4888" priority="3537">
      <formula>AND(IF($Q53=3,1,IF($Q53=4,1,0)),IF($F53&lt;=85,1,0))</formula>
    </cfRule>
  </conditionalFormatting>
  <conditionalFormatting sqref="X53">
    <cfRule type="expression" dxfId="4887" priority="3530">
      <formula>AND(IF(OR($Q53=1,$Q53=2),1,0),IF($X53&lt;=20,1,0))</formula>
    </cfRule>
    <cfRule type="expression" dxfId="4886" priority="3531">
      <formula>AND(IF($Q53=2,1,0),IF($X53&lt;30,1,0))</formula>
    </cfRule>
    <cfRule type="expression" dxfId="4885" priority="3532">
      <formula>AND(IF($Q53=3,1,0),IF($X53&lt;30,1,0))</formula>
    </cfRule>
    <cfRule type="expression" dxfId="4884" priority="3533">
      <formula>AND(IF($Q53=3,1,IF($Q53=4,1,0)),IF($F53&lt;=85,1,0))</formula>
    </cfRule>
  </conditionalFormatting>
  <conditionalFormatting sqref="AI53">
    <cfRule type="expression" dxfId="4883" priority="3526">
      <formula>AND(IF(OR($Q53=1,$Q53=2),1,0),IF($X53&lt;=20,1,0))</formula>
    </cfRule>
    <cfRule type="expression" dxfId="4882" priority="3527">
      <formula>AND(IF($Q53=2,1,0),IF($X53&lt;30,1,0))</formula>
    </cfRule>
    <cfRule type="expression" dxfId="4881" priority="3528">
      <formula>AND(IF($Q53=3,1,0),IF($X53&lt;30,1,0))</formula>
    </cfRule>
    <cfRule type="expression" dxfId="4880" priority="3529">
      <formula>AND(IF($Q53=3,1,IF($Q53=4,1,0)),IF($F53&lt;=85,1,0))</formula>
    </cfRule>
  </conditionalFormatting>
  <conditionalFormatting sqref="AV54">
    <cfRule type="expression" dxfId="4879" priority="3524">
      <formula>AV54="X"</formula>
    </cfRule>
    <cfRule type="expression" dxfId="4878" priority="3525">
      <formula>AV54="후보"</formula>
    </cfRule>
  </conditionalFormatting>
  <conditionalFormatting sqref="AC54">
    <cfRule type="cellIs" dxfId="4877" priority="3521" operator="greaterThan">
      <formula>0.9</formula>
    </cfRule>
    <cfRule type="cellIs" dxfId="4876" priority="3522" operator="greaterThan">
      <formula>0.85</formula>
    </cfRule>
  </conditionalFormatting>
  <conditionalFormatting sqref="N54">
    <cfRule type="cellIs" dxfId="4875" priority="3519" operator="greaterThan">
      <formula>0.9</formula>
    </cfRule>
    <cfRule type="cellIs" dxfId="4874" priority="3520" operator="greaterThan">
      <formula>0.85</formula>
    </cfRule>
  </conditionalFormatting>
  <conditionalFormatting sqref="E54">
    <cfRule type="expression" dxfId="4873" priority="3515">
      <formula>AND(IF(OR($Q54=1,$Q54=2),1,0),IF($X54&lt;=20,1,0))</formula>
    </cfRule>
    <cfRule type="expression" dxfId="4872" priority="3516">
      <formula>AND(IF($Q54=2,1,0),IF($X54&lt;30,1,0))</formula>
    </cfRule>
    <cfRule type="expression" dxfId="4871" priority="3517">
      <formula>AND(IF($Q54=3,1,0),IF($X54&lt;30,1,0))</formula>
    </cfRule>
    <cfRule type="expression" dxfId="4870" priority="3518">
      <formula>AND(IF($Q54=3,1,IF($Q54=4,1,0)),IF($F54&lt;=85,1,0))</formula>
    </cfRule>
  </conditionalFormatting>
  <conditionalFormatting sqref="X54">
    <cfRule type="expression" dxfId="4869" priority="3511">
      <formula>AND(IF(OR($Q54=1,$Q54=2),1,0),IF($X54&lt;=20,1,0))</formula>
    </cfRule>
    <cfRule type="expression" dxfId="4868" priority="3512">
      <formula>AND(IF($Q54=2,1,0),IF($X54&lt;30,1,0))</formula>
    </cfRule>
    <cfRule type="expression" dxfId="4867" priority="3513">
      <formula>AND(IF($Q54=3,1,0),IF($X54&lt;30,1,0))</formula>
    </cfRule>
    <cfRule type="expression" dxfId="4866" priority="3514">
      <formula>AND(IF($Q54=3,1,IF($Q54=4,1,0)),IF($F54&lt;=85,1,0))</formula>
    </cfRule>
  </conditionalFormatting>
  <conditionalFormatting sqref="AI54">
    <cfRule type="expression" dxfId="4865" priority="3507">
      <formula>AND(IF(OR($Q54=1,$Q54=2),1,0),IF($X54&lt;=20,1,0))</formula>
    </cfRule>
    <cfRule type="expression" dxfId="4864" priority="3508">
      <formula>AND(IF($Q54=2,1,0),IF($X54&lt;30,1,0))</formula>
    </cfRule>
    <cfRule type="expression" dxfId="4863" priority="3509">
      <formula>AND(IF($Q54=3,1,0),IF($X54&lt;30,1,0))</formula>
    </cfRule>
    <cfRule type="expression" dxfId="4862" priority="3510">
      <formula>AND(IF($Q54=3,1,IF($Q54=4,1,0)),IF($F54&lt;=85,1,0))</formula>
    </cfRule>
  </conditionalFormatting>
  <conditionalFormatting sqref="AV55">
    <cfRule type="expression" dxfId="4861" priority="3505">
      <formula>AV55="X"</formula>
    </cfRule>
    <cfRule type="expression" dxfId="4860" priority="3506">
      <formula>AV55="후보"</formula>
    </cfRule>
  </conditionalFormatting>
  <conditionalFormatting sqref="AC55">
    <cfRule type="cellIs" dxfId="4859" priority="3502" operator="greaterThan">
      <formula>0.9</formula>
    </cfRule>
    <cfRule type="cellIs" dxfId="4858" priority="3503" operator="greaterThan">
      <formula>0.85</formula>
    </cfRule>
  </conditionalFormatting>
  <conditionalFormatting sqref="N55">
    <cfRule type="cellIs" dxfId="4857" priority="3500" operator="greaterThan">
      <formula>0.9</formula>
    </cfRule>
    <cfRule type="cellIs" dxfId="4856" priority="3501" operator="greaterThan">
      <formula>0.85</formula>
    </cfRule>
  </conditionalFormatting>
  <conditionalFormatting sqref="E55">
    <cfRule type="expression" dxfId="4855" priority="3496">
      <formula>AND(IF(OR($Q55=1,$Q55=2),1,0),IF($X55&lt;=20,1,0))</formula>
    </cfRule>
    <cfRule type="expression" dxfId="4854" priority="3497">
      <formula>AND(IF($Q55=2,1,0),IF($X55&lt;30,1,0))</formula>
    </cfRule>
    <cfRule type="expression" dxfId="4853" priority="3498">
      <formula>AND(IF($Q55=3,1,0),IF($X55&lt;30,1,0))</formula>
    </cfRule>
    <cfRule type="expression" dxfId="4852" priority="3499">
      <formula>AND(IF($Q55=3,1,IF($Q55=4,1,0)),IF($F55&lt;=85,1,0))</formula>
    </cfRule>
  </conditionalFormatting>
  <conditionalFormatting sqref="X55">
    <cfRule type="expression" dxfId="4851" priority="3492">
      <formula>AND(IF(OR($Q55=1,$Q55=2),1,0),IF($X55&lt;=20,1,0))</formula>
    </cfRule>
    <cfRule type="expression" dxfId="4850" priority="3493">
      <formula>AND(IF($Q55=2,1,0),IF($X55&lt;30,1,0))</formula>
    </cfRule>
    <cfRule type="expression" dxfId="4849" priority="3494">
      <formula>AND(IF($Q55=3,1,0),IF($X55&lt;30,1,0))</formula>
    </cfRule>
    <cfRule type="expression" dxfId="4848" priority="3495">
      <formula>AND(IF($Q55=3,1,IF($Q55=4,1,0)),IF($F55&lt;=85,1,0))</formula>
    </cfRule>
  </conditionalFormatting>
  <conditionalFormatting sqref="AI55">
    <cfRule type="expression" dxfId="4847" priority="3488">
      <formula>AND(IF(OR($Q55=1,$Q55=2),1,0),IF($X55&lt;=20,1,0))</formula>
    </cfRule>
    <cfRule type="expression" dxfId="4846" priority="3489">
      <formula>AND(IF($Q55=2,1,0),IF($X55&lt;30,1,0))</formula>
    </cfRule>
    <cfRule type="expression" dxfId="4845" priority="3490">
      <formula>AND(IF($Q55=3,1,0),IF($X55&lt;30,1,0))</formula>
    </cfRule>
    <cfRule type="expression" dxfId="4844" priority="3491">
      <formula>AND(IF($Q55=3,1,IF($Q55=4,1,0)),IF($F55&lt;=85,1,0))</formula>
    </cfRule>
  </conditionalFormatting>
  <conditionalFormatting sqref="AV56">
    <cfRule type="expression" dxfId="4843" priority="3486">
      <formula>AV56="X"</formula>
    </cfRule>
    <cfRule type="expression" dxfId="4842" priority="3487">
      <formula>AV56="후보"</formula>
    </cfRule>
  </conditionalFormatting>
  <conditionalFormatting sqref="AC56">
    <cfRule type="cellIs" dxfId="4841" priority="3483" operator="greaterThan">
      <formula>0.9</formula>
    </cfRule>
    <cfRule type="cellIs" dxfId="4840" priority="3484" operator="greaterThan">
      <formula>0.85</formula>
    </cfRule>
  </conditionalFormatting>
  <conditionalFormatting sqref="N56">
    <cfRule type="cellIs" dxfId="4839" priority="3481" operator="greaterThan">
      <formula>0.9</formula>
    </cfRule>
    <cfRule type="cellIs" dxfId="4838" priority="3482" operator="greaterThan">
      <formula>0.85</formula>
    </cfRule>
  </conditionalFormatting>
  <conditionalFormatting sqref="E56">
    <cfRule type="expression" dxfId="4837" priority="3477">
      <formula>AND(IF(OR($Q56=1,$Q56=2),1,0),IF($X56&lt;=20,1,0))</formula>
    </cfRule>
    <cfRule type="expression" dxfId="4836" priority="3478">
      <formula>AND(IF($Q56=2,1,0),IF($X56&lt;30,1,0))</formula>
    </cfRule>
    <cfRule type="expression" dxfId="4835" priority="3479">
      <formula>AND(IF($Q56=3,1,0),IF($X56&lt;30,1,0))</formula>
    </cfRule>
    <cfRule type="expression" dxfId="4834" priority="3480">
      <formula>AND(IF($Q56=3,1,IF($Q56=4,1,0)),IF($F56&lt;=85,1,0))</formula>
    </cfRule>
  </conditionalFormatting>
  <conditionalFormatting sqref="X56">
    <cfRule type="expression" dxfId="4833" priority="3473">
      <formula>AND(IF(OR($Q56=1,$Q56=2),1,0),IF($X56&lt;=20,1,0))</formula>
    </cfRule>
    <cfRule type="expression" dxfId="4832" priority="3474">
      <formula>AND(IF($Q56=2,1,0),IF($X56&lt;30,1,0))</formula>
    </cfRule>
    <cfRule type="expression" dxfId="4831" priority="3475">
      <formula>AND(IF($Q56=3,1,0),IF($X56&lt;30,1,0))</formula>
    </cfRule>
    <cfRule type="expression" dxfId="4830" priority="3476">
      <formula>AND(IF($Q56=3,1,IF($Q56=4,1,0)),IF($F56&lt;=85,1,0))</formula>
    </cfRule>
  </conditionalFormatting>
  <conditionalFormatting sqref="AI56">
    <cfRule type="expression" dxfId="4829" priority="3469">
      <formula>AND(IF(OR($Q56=1,$Q56=2),1,0),IF($X56&lt;=20,1,0))</formula>
    </cfRule>
    <cfRule type="expression" dxfId="4828" priority="3470">
      <formula>AND(IF($Q56=2,1,0),IF($X56&lt;30,1,0))</formula>
    </cfRule>
    <cfRule type="expression" dxfId="4827" priority="3471">
      <formula>AND(IF($Q56=3,1,0),IF($X56&lt;30,1,0))</formula>
    </cfRule>
    <cfRule type="expression" dxfId="4826" priority="3472">
      <formula>AND(IF($Q56=3,1,IF($Q56=4,1,0)),IF($F56&lt;=85,1,0))</formula>
    </cfRule>
  </conditionalFormatting>
  <conditionalFormatting sqref="AV57">
    <cfRule type="expression" dxfId="4825" priority="3467">
      <formula>AV57="X"</formula>
    </cfRule>
    <cfRule type="expression" dxfId="4824" priority="3468">
      <formula>AV57="후보"</formula>
    </cfRule>
  </conditionalFormatting>
  <conditionalFormatting sqref="AC57">
    <cfRule type="cellIs" dxfId="4823" priority="3464" operator="greaterThan">
      <formula>0.9</formula>
    </cfRule>
    <cfRule type="cellIs" dxfId="4822" priority="3465" operator="greaterThan">
      <formula>0.85</formula>
    </cfRule>
  </conditionalFormatting>
  <conditionalFormatting sqref="N57">
    <cfRule type="cellIs" dxfId="4821" priority="3462" operator="greaterThan">
      <formula>0.9</formula>
    </cfRule>
    <cfRule type="cellIs" dxfId="4820" priority="3463" operator="greaterThan">
      <formula>0.85</formula>
    </cfRule>
  </conditionalFormatting>
  <conditionalFormatting sqref="E57">
    <cfRule type="expression" dxfId="4819" priority="3458">
      <formula>AND(IF(OR($Q57=1,$Q57=2),1,0),IF($X57&lt;=20,1,0))</formula>
    </cfRule>
    <cfRule type="expression" dxfId="4818" priority="3459">
      <formula>AND(IF($Q57=2,1,0),IF($X57&lt;30,1,0))</formula>
    </cfRule>
    <cfRule type="expression" dxfId="4817" priority="3460">
      <formula>AND(IF($Q57=3,1,0),IF($X57&lt;30,1,0))</formula>
    </cfRule>
    <cfRule type="expression" dxfId="4816" priority="3461">
      <formula>AND(IF($Q57=3,1,IF($Q57=4,1,0)),IF($F57&lt;=85,1,0))</formula>
    </cfRule>
  </conditionalFormatting>
  <conditionalFormatting sqref="X57">
    <cfRule type="expression" dxfId="4815" priority="3454">
      <formula>AND(IF(OR($Q57=1,$Q57=2),1,0),IF($X57&lt;=20,1,0))</formula>
    </cfRule>
    <cfRule type="expression" dxfId="4814" priority="3455">
      <formula>AND(IF($Q57=2,1,0),IF($X57&lt;30,1,0))</formula>
    </cfRule>
    <cfRule type="expression" dxfId="4813" priority="3456">
      <formula>AND(IF($Q57=3,1,0),IF($X57&lt;30,1,0))</formula>
    </cfRule>
    <cfRule type="expression" dxfId="4812" priority="3457">
      <formula>AND(IF($Q57=3,1,IF($Q57=4,1,0)),IF($F57&lt;=85,1,0))</formula>
    </cfRule>
  </conditionalFormatting>
  <conditionalFormatting sqref="AI57">
    <cfRule type="expression" dxfId="4811" priority="3450">
      <formula>AND(IF(OR($Q57=1,$Q57=2),1,0),IF($X57&lt;=20,1,0))</formula>
    </cfRule>
    <cfRule type="expression" dxfId="4810" priority="3451">
      <formula>AND(IF($Q57=2,1,0),IF($X57&lt;30,1,0))</formula>
    </cfRule>
    <cfRule type="expression" dxfId="4809" priority="3452">
      <formula>AND(IF($Q57=3,1,0),IF($X57&lt;30,1,0))</formula>
    </cfRule>
    <cfRule type="expression" dxfId="4808" priority="3453">
      <formula>AND(IF($Q57=3,1,IF($Q57=4,1,0)),IF($F57&lt;=85,1,0))</formula>
    </cfRule>
  </conditionalFormatting>
  <conditionalFormatting sqref="AV58">
    <cfRule type="expression" dxfId="4807" priority="3448">
      <formula>AV58="X"</formula>
    </cfRule>
    <cfRule type="expression" dxfId="4806" priority="3449">
      <formula>AV58="후보"</formula>
    </cfRule>
  </conditionalFormatting>
  <conditionalFormatting sqref="AC58">
    <cfRule type="cellIs" dxfId="4805" priority="3445" operator="greaterThan">
      <formula>0.9</formula>
    </cfRule>
    <cfRule type="cellIs" dxfId="4804" priority="3446" operator="greaterThan">
      <formula>0.85</formula>
    </cfRule>
  </conditionalFormatting>
  <conditionalFormatting sqref="N58">
    <cfRule type="cellIs" dxfId="4803" priority="3443" operator="greaterThan">
      <formula>0.9</formula>
    </cfRule>
    <cfRule type="cellIs" dxfId="4802" priority="3444" operator="greaterThan">
      <formula>0.85</formula>
    </cfRule>
  </conditionalFormatting>
  <conditionalFormatting sqref="E58">
    <cfRule type="expression" dxfId="4801" priority="3439">
      <formula>AND(IF(OR($Q58=1,$Q58=2),1,0),IF($X58&lt;=20,1,0))</formula>
    </cfRule>
    <cfRule type="expression" dxfId="4800" priority="3440">
      <formula>AND(IF($Q58=2,1,0),IF($X58&lt;30,1,0))</formula>
    </cfRule>
    <cfRule type="expression" dxfId="4799" priority="3441">
      <formula>AND(IF($Q58=3,1,0),IF($X58&lt;30,1,0))</formula>
    </cfRule>
    <cfRule type="expression" dxfId="4798" priority="3442">
      <formula>AND(IF($Q58=3,1,IF($Q58=4,1,0)),IF($F58&lt;=85,1,0))</formula>
    </cfRule>
  </conditionalFormatting>
  <conditionalFormatting sqref="X58">
    <cfRule type="expression" dxfId="4797" priority="3435">
      <formula>AND(IF(OR($Q58=1,$Q58=2),1,0),IF($X58&lt;=20,1,0))</formula>
    </cfRule>
    <cfRule type="expression" dxfId="4796" priority="3436">
      <formula>AND(IF($Q58=2,1,0),IF($X58&lt;30,1,0))</formula>
    </cfRule>
    <cfRule type="expression" dxfId="4795" priority="3437">
      <formula>AND(IF($Q58=3,1,0),IF($X58&lt;30,1,0))</formula>
    </cfRule>
    <cfRule type="expression" dxfId="4794" priority="3438">
      <formula>AND(IF($Q58=3,1,IF($Q58=4,1,0)),IF($F58&lt;=85,1,0))</formula>
    </cfRule>
  </conditionalFormatting>
  <conditionalFormatting sqref="AI58">
    <cfRule type="expression" dxfId="4793" priority="3431">
      <formula>AND(IF(OR($Q58=1,$Q58=2),1,0),IF($X58&lt;=20,1,0))</formula>
    </cfRule>
    <cfRule type="expression" dxfId="4792" priority="3432">
      <formula>AND(IF($Q58=2,1,0),IF($X58&lt;30,1,0))</formula>
    </cfRule>
    <cfRule type="expression" dxfId="4791" priority="3433">
      <formula>AND(IF($Q58=3,1,0),IF($X58&lt;30,1,0))</formula>
    </cfRule>
    <cfRule type="expression" dxfId="4790" priority="3434">
      <formula>AND(IF($Q58=3,1,IF($Q58=4,1,0)),IF($F58&lt;=85,1,0))</formula>
    </cfRule>
  </conditionalFormatting>
  <conditionalFormatting sqref="AV59">
    <cfRule type="expression" dxfId="4789" priority="3429">
      <formula>AV59="X"</formula>
    </cfRule>
    <cfRule type="expression" dxfId="4788" priority="3430">
      <formula>AV59="후보"</formula>
    </cfRule>
  </conditionalFormatting>
  <conditionalFormatting sqref="AC59">
    <cfRule type="cellIs" dxfId="4787" priority="3426" operator="greaterThan">
      <formula>0.9</formula>
    </cfRule>
    <cfRule type="cellIs" dxfId="4786" priority="3427" operator="greaterThan">
      <formula>0.85</formula>
    </cfRule>
  </conditionalFormatting>
  <conditionalFormatting sqref="N59">
    <cfRule type="cellIs" dxfId="4785" priority="3424" operator="greaterThan">
      <formula>0.9</formula>
    </cfRule>
    <cfRule type="cellIs" dxfId="4784" priority="3425" operator="greaterThan">
      <formula>0.85</formula>
    </cfRule>
  </conditionalFormatting>
  <conditionalFormatting sqref="E59">
    <cfRule type="expression" dxfId="4783" priority="3420">
      <formula>AND(IF(OR($Q59=1,$Q59=2),1,0),IF($X59&lt;=20,1,0))</formula>
    </cfRule>
    <cfRule type="expression" dxfId="4782" priority="3421">
      <formula>AND(IF($Q59=2,1,0),IF($X59&lt;30,1,0))</formula>
    </cfRule>
    <cfRule type="expression" dxfId="4781" priority="3422">
      <formula>AND(IF($Q59=3,1,0),IF($X59&lt;30,1,0))</formula>
    </cfRule>
    <cfRule type="expression" dxfId="4780" priority="3423">
      <formula>AND(IF($Q59=3,1,IF($Q59=4,1,0)),IF($F59&lt;=85,1,0))</formula>
    </cfRule>
  </conditionalFormatting>
  <conditionalFormatting sqref="X59">
    <cfRule type="expression" dxfId="4779" priority="3416">
      <formula>AND(IF(OR($Q59=1,$Q59=2),1,0),IF($X59&lt;=20,1,0))</formula>
    </cfRule>
    <cfRule type="expression" dxfId="4778" priority="3417">
      <formula>AND(IF($Q59=2,1,0),IF($X59&lt;30,1,0))</formula>
    </cfRule>
    <cfRule type="expression" dxfId="4777" priority="3418">
      <formula>AND(IF($Q59=3,1,0),IF($X59&lt;30,1,0))</formula>
    </cfRule>
    <cfRule type="expression" dxfId="4776" priority="3419">
      <formula>AND(IF($Q59=3,1,IF($Q59=4,1,0)),IF($F59&lt;=85,1,0))</formula>
    </cfRule>
  </conditionalFormatting>
  <conditionalFormatting sqref="AI59">
    <cfRule type="expression" dxfId="4775" priority="3412">
      <formula>AND(IF(OR($Q59=1,$Q59=2),1,0),IF($X59&lt;=20,1,0))</formula>
    </cfRule>
    <cfRule type="expression" dxfId="4774" priority="3413">
      <formula>AND(IF($Q59=2,1,0),IF($X59&lt;30,1,0))</formula>
    </cfRule>
    <cfRule type="expression" dxfId="4773" priority="3414">
      <formula>AND(IF($Q59=3,1,0),IF($X59&lt;30,1,0))</formula>
    </cfRule>
    <cfRule type="expression" dxfId="4772" priority="3415">
      <formula>AND(IF($Q59=3,1,IF($Q59=4,1,0)),IF($F59&lt;=85,1,0))</formula>
    </cfRule>
  </conditionalFormatting>
  <conditionalFormatting sqref="AV60">
    <cfRule type="expression" dxfId="4771" priority="3410">
      <formula>AV60="X"</formula>
    </cfRule>
    <cfRule type="expression" dxfId="4770" priority="3411">
      <formula>AV60="후보"</formula>
    </cfRule>
  </conditionalFormatting>
  <conditionalFormatting sqref="AC60">
    <cfRule type="cellIs" dxfId="4769" priority="3407" operator="greaterThan">
      <formula>0.9</formula>
    </cfRule>
    <cfRule type="cellIs" dxfId="4768" priority="3408" operator="greaterThan">
      <formula>0.85</formula>
    </cfRule>
  </conditionalFormatting>
  <conditionalFormatting sqref="N60">
    <cfRule type="cellIs" dxfId="4767" priority="3405" operator="greaterThan">
      <formula>0.9</formula>
    </cfRule>
    <cfRule type="cellIs" dxfId="4766" priority="3406" operator="greaterThan">
      <formula>0.85</formula>
    </cfRule>
  </conditionalFormatting>
  <conditionalFormatting sqref="E60">
    <cfRule type="expression" dxfId="4765" priority="3401">
      <formula>AND(IF(OR($Q60=1,$Q60=2),1,0),IF($X60&lt;=20,1,0))</formula>
    </cfRule>
    <cfRule type="expression" dxfId="4764" priority="3402">
      <formula>AND(IF($Q60=2,1,0),IF($X60&lt;30,1,0))</formula>
    </cfRule>
    <cfRule type="expression" dxfId="4763" priority="3403">
      <formula>AND(IF($Q60=3,1,0),IF($X60&lt;30,1,0))</formula>
    </cfRule>
    <cfRule type="expression" dxfId="4762" priority="3404">
      <formula>AND(IF($Q60=3,1,IF($Q60=4,1,0)),IF($F60&lt;=85,1,0))</formula>
    </cfRule>
  </conditionalFormatting>
  <conditionalFormatting sqref="X60">
    <cfRule type="expression" dxfId="4761" priority="3397">
      <formula>AND(IF(OR($Q60=1,$Q60=2),1,0),IF($X60&lt;=20,1,0))</formula>
    </cfRule>
    <cfRule type="expression" dxfId="4760" priority="3398">
      <formula>AND(IF($Q60=2,1,0),IF($X60&lt;30,1,0))</formula>
    </cfRule>
    <cfRule type="expression" dxfId="4759" priority="3399">
      <formula>AND(IF($Q60=3,1,0),IF($X60&lt;30,1,0))</formula>
    </cfRule>
    <cfRule type="expression" dxfId="4758" priority="3400">
      <formula>AND(IF($Q60=3,1,IF($Q60=4,1,0)),IF($F60&lt;=85,1,0))</formula>
    </cfRule>
  </conditionalFormatting>
  <conditionalFormatting sqref="AI60">
    <cfRule type="expression" dxfId="4757" priority="3393">
      <formula>AND(IF(OR($Q60=1,$Q60=2),1,0),IF($X60&lt;=20,1,0))</formula>
    </cfRule>
    <cfRule type="expression" dxfId="4756" priority="3394">
      <formula>AND(IF($Q60=2,1,0),IF($X60&lt;30,1,0))</formula>
    </cfRule>
    <cfRule type="expression" dxfId="4755" priority="3395">
      <formula>AND(IF($Q60=3,1,0),IF($X60&lt;30,1,0))</formula>
    </cfRule>
    <cfRule type="expression" dxfId="4754" priority="3396">
      <formula>AND(IF($Q60=3,1,IF($Q60=4,1,0)),IF($F60&lt;=85,1,0))</formula>
    </cfRule>
  </conditionalFormatting>
  <conditionalFormatting sqref="AV61">
    <cfRule type="expression" dxfId="4753" priority="3391">
      <formula>AV61="X"</formula>
    </cfRule>
    <cfRule type="expression" dxfId="4752" priority="3392">
      <formula>AV61="후보"</formula>
    </cfRule>
  </conditionalFormatting>
  <conditionalFormatting sqref="AC61">
    <cfRule type="cellIs" dxfId="4751" priority="3388" operator="greaterThan">
      <formula>0.9</formula>
    </cfRule>
    <cfRule type="cellIs" dxfId="4750" priority="3389" operator="greaterThan">
      <formula>0.85</formula>
    </cfRule>
  </conditionalFormatting>
  <conditionalFormatting sqref="N61">
    <cfRule type="cellIs" dxfId="4749" priority="3386" operator="greaterThan">
      <formula>0.9</formula>
    </cfRule>
    <cfRule type="cellIs" dxfId="4748" priority="3387" operator="greaterThan">
      <formula>0.85</formula>
    </cfRule>
  </conditionalFormatting>
  <conditionalFormatting sqref="E61">
    <cfRule type="expression" dxfId="4747" priority="3382">
      <formula>AND(IF(OR($Q61=1,$Q61=2),1,0),IF($X61&lt;=20,1,0))</formula>
    </cfRule>
    <cfRule type="expression" dxfId="4746" priority="3383">
      <formula>AND(IF($Q61=2,1,0),IF($X61&lt;30,1,0))</formula>
    </cfRule>
    <cfRule type="expression" dxfId="4745" priority="3384">
      <formula>AND(IF($Q61=3,1,0),IF($X61&lt;30,1,0))</formula>
    </cfRule>
    <cfRule type="expression" dxfId="4744" priority="3385">
      <formula>AND(IF($Q61=3,1,IF($Q61=4,1,0)),IF($F61&lt;=85,1,0))</formula>
    </cfRule>
  </conditionalFormatting>
  <conditionalFormatting sqref="X61">
    <cfRule type="expression" dxfId="4743" priority="3378">
      <formula>AND(IF(OR($Q61=1,$Q61=2),1,0),IF($X61&lt;=20,1,0))</formula>
    </cfRule>
    <cfRule type="expression" dxfId="4742" priority="3379">
      <formula>AND(IF($Q61=2,1,0),IF($X61&lt;30,1,0))</formula>
    </cfRule>
    <cfRule type="expression" dxfId="4741" priority="3380">
      <formula>AND(IF($Q61=3,1,0),IF($X61&lt;30,1,0))</formula>
    </cfRule>
    <cfRule type="expression" dxfId="4740" priority="3381">
      <formula>AND(IF($Q61=3,1,IF($Q61=4,1,0)),IF($F61&lt;=85,1,0))</formula>
    </cfRule>
  </conditionalFormatting>
  <conditionalFormatting sqref="AI61">
    <cfRule type="expression" dxfId="4739" priority="3374">
      <formula>AND(IF(OR($Q61=1,$Q61=2),1,0),IF($X61&lt;=20,1,0))</formula>
    </cfRule>
    <cfRule type="expression" dxfId="4738" priority="3375">
      <formula>AND(IF($Q61=2,1,0),IF($X61&lt;30,1,0))</formula>
    </cfRule>
    <cfRule type="expression" dxfId="4737" priority="3376">
      <formula>AND(IF($Q61=3,1,0),IF($X61&lt;30,1,0))</formula>
    </cfRule>
    <cfRule type="expression" dxfId="4736" priority="3377">
      <formula>AND(IF($Q61=3,1,IF($Q61=4,1,0)),IF($F61&lt;=85,1,0))</formula>
    </cfRule>
  </conditionalFormatting>
  <conditionalFormatting sqref="AV62">
    <cfRule type="expression" dxfId="4735" priority="3372">
      <formula>AV62="X"</formula>
    </cfRule>
    <cfRule type="expression" dxfId="4734" priority="3373">
      <formula>AV62="후보"</formula>
    </cfRule>
  </conditionalFormatting>
  <conditionalFormatting sqref="AC62">
    <cfRule type="cellIs" dxfId="4733" priority="3369" operator="greaterThan">
      <formula>0.9</formula>
    </cfRule>
    <cfRule type="cellIs" dxfId="4732" priority="3370" operator="greaterThan">
      <formula>0.85</formula>
    </cfRule>
  </conditionalFormatting>
  <conditionalFormatting sqref="N62">
    <cfRule type="cellIs" dxfId="4731" priority="3367" operator="greaterThan">
      <formula>0.9</formula>
    </cfRule>
    <cfRule type="cellIs" dxfId="4730" priority="3368" operator="greaterThan">
      <formula>0.85</formula>
    </cfRule>
  </conditionalFormatting>
  <conditionalFormatting sqref="E62">
    <cfRule type="expression" dxfId="4729" priority="3363">
      <formula>AND(IF(OR($Q62=1,$Q62=2),1,0),IF($X62&lt;=20,1,0))</formula>
    </cfRule>
    <cfRule type="expression" dxfId="4728" priority="3364">
      <formula>AND(IF($Q62=2,1,0),IF($X62&lt;30,1,0))</formula>
    </cfRule>
    <cfRule type="expression" dxfId="4727" priority="3365">
      <formula>AND(IF($Q62=3,1,0),IF($X62&lt;30,1,0))</formula>
    </cfRule>
    <cfRule type="expression" dxfId="4726" priority="3366">
      <formula>AND(IF($Q62=3,1,IF($Q62=4,1,0)),IF($F62&lt;=85,1,0))</formula>
    </cfRule>
  </conditionalFormatting>
  <conditionalFormatting sqref="X62">
    <cfRule type="expression" dxfId="4725" priority="3359">
      <formula>AND(IF(OR($Q62=1,$Q62=2),1,0),IF($X62&lt;=20,1,0))</formula>
    </cfRule>
    <cfRule type="expression" dxfId="4724" priority="3360">
      <formula>AND(IF($Q62=2,1,0),IF($X62&lt;30,1,0))</formula>
    </cfRule>
    <cfRule type="expression" dxfId="4723" priority="3361">
      <formula>AND(IF($Q62=3,1,0),IF($X62&lt;30,1,0))</formula>
    </cfRule>
    <cfRule type="expression" dxfId="4722" priority="3362">
      <formula>AND(IF($Q62=3,1,IF($Q62=4,1,0)),IF($F62&lt;=85,1,0))</formula>
    </cfRule>
  </conditionalFormatting>
  <conditionalFormatting sqref="AI62">
    <cfRule type="expression" dxfId="4721" priority="3355">
      <formula>AND(IF(OR($Q62=1,$Q62=2),1,0),IF($X62&lt;=20,1,0))</formula>
    </cfRule>
    <cfRule type="expression" dxfId="4720" priority="3356">
      <formula>AND(IF($Q62=2,1,0),IF($X62&lt;30,1,0))</formula>
    </cfRule>
    <cfRule type="expression" dxfId="4719" priority="3357">
      <formula>AND(IF($Q62=3,1,0),IF($X62&lt;30,1,0))</formula>
    </cfRule>
    <cfRule type="expression" dxfId="4718" priority="3358">
      <formula>AND(IF($Q62=3,1,IF($Q62=4,1,0)),IF($F62&lt;=85,1,0))</formula>
    </cfRule>
  </conditionalFormatting>
  <conditionalFormatting sqref="AV63">
    <cfRule type="expression" dxfId="4717" priority="3353">
      <formula>AV63="X"</formula>
    </cfRule>
    <cfRule type="expression" dxfId="4716" priority="3354">
      <formula>AV63="후보"</formula>
    </cfRule>
  </conditionalFormatting>
  <conditionalFormatting sqref="AC63">
    <cfRule type="cellIs" dxfId="4715" priority="3350" operator="greaterThan">
      <formula>0.9</formula>
    </cfRule>
    <cfRule type="cellIs" dxfId="4714" priority="3351" operator="greaterThan">
      <formula>0.85</formula>
    </cfRule>
  </conditionalFormatting>
  <conditionalFormatting sqref="N63">
    <cfRule type="cellIs" dxfId="4713" priority="3348" operator="greaterThan">
      <formula>0.9</formula>
    </cfRule>
    <cfRule type="cellIs" dxfId="4712" priority="3349" operator="greaterThan">
      <formula>0.85</formula>
    </cfRule>
  </conditionalFormatting>
  <conditionalFormatting sqref="E63">
    <cfRule type="expression" dxfId="4711" priority="3344">
      <formula>AND(IF(OR($Q63=1,$Q63=2),1,0),IF($X63&lt;=20,1,0))</formula>
    </cfRule>
    <cfRule type="expression" dxfId="4710" priority="3345">
      <formula>AND(IF($Q63=2,1,0),IF($X63&lt;30,1,0))</formula>
    </cfRule>
    <cfRule type="expression" dxfId="4709" priority="3346">
      <formula>AND(IF($Q63=3,1,0),IF($X63&lt;30,1,0))</formula>
    </cfRule>
    <cfRule type="expression" dxfId="4708" priority="3347">
      <formula>AND(IF($Q63=3,1,IF($Q63=4,1,0)),IF($F63&lt;=85,1,0))</formula>
    </cfRule>
  </conditionalFormatting>
  <conditionalFormatting sqref="X63">
    <cfRule type="expression" dxfId="4707" priority="3340">
      <formula>AND(IF(OR($Q63=1,$Q63=2),1,0),IF($X63&lt;=20,1,0))</formula>
    </cfRule>
    <cfRule type="expression" dxfId="4706" priority="3341">
      <formula>AND(IF($Q63=2,1,0),IF($X63&lt;30,1,0))</formula>
    </cfRule>
    <cfRule type="expression" dxfId="4705" priority="3342">
      <formula>AND(IF($Q63=3,1,0),IF($X63&lt;30,1,0))</formula>
    </cfRule>
    <cfRule type="expression" dxfId="4704" priority="3343">
      <formula>AND(IF($Q63=3,1,IF($Q63=4,1,0)),IF($F63&lt;=85,1,0))</formula>
    </cfRule>
  </conditionalFormatting>
  <conditionalFormatting sqref="AI63">
    <cfRule type="expression" dxfId="4703" priority="3336">
      <formula>AND(IF(OR($Q63=1,$Q63=2),1,0),IF($X63&lt;=20,1,0))</formula>
    </cfRule>
    <cfRule type="expression" dxfId="4702" priority="3337">
      <formula>AND(IF($Q63=2,1,0),IF($X63&lt;30,1,0))</formula>
    </cfRule>
    <cfRule type="expression" dxfId="4701" priority="3338">
      <formula>AND(IF($Q63=3,1,0),IF($X63&lt;30,1,0))</formula>
    </cfRule>
    <cfRule type="expression" dxfId="4700" priority="3339">
      <formula>AND(IF($Q63=3,1,IF($Q63=4,1,0)),IF($F63&lt;=85,1,0))</formula>
    </cfRule>
  </conditionalFormatting>
  <conditionalFormatting sqref="AV64">
    <cfRule type="expression" dxfId="4699" priority="3334">
      <formula>AV64="X"</formula>
    </cfRule>
    <cfRule type="expression" dxfId="4698" priority="3335">
      <formula>AV64="후보"</formula>
    </cfRule>
  </conditionalFormatting>
  <conditionalFormatting sqref="AC64">
    <cfRule type="cellIs" dxfId="4697" priority="3331" operator="greaterThan">
      <formula>0.9</formula>
    </cfRule>
    <cfRule type="cellIs" dxfId="4696" priority="3332" operator="greaterThan">
      <formula>0.85</formula>
    </cfRule>
  </conditionalFormatting>
  <conditionalFormatting sqref="N64">
    <cfRule type="cellIs" dxfId="4695" priority="3329" operator="greaterThan">
      <formula>0.9</formula>
    </cfRule>
    <cfRule type="cellIs" dxfId="4694" priority="3330" operator="greaterThan">
      <formula>0.85</formula>
    </cfRule>
  </conditionalFormatting>
  <conditionalFormatting sqref="E64">
    <cfRule type="expression" dxfId="4693" priority="3325">
      <formula>AND(IF(OR($Q64=1,$Q64=2),1,0),IF($X64&lt;=20,1,0))</formula>
    </cfRule>
    <cfRule type="expression" dxfId="4692" priority="3326">
      <formula>AND(IF($Q64=2,1,0),IF($X64&lt;30,1,0))</formula>
    </cfRule>
    <cfRule type="expression" dxfId="4691" priority="3327">
      <formula>AND(IF($Q64=3,1,0),IF($X64&lt;30,1,0))</formula>
    </cfRule>
    <cfRule type="expression" dxfId="4690" priority="3328">
      <formula>AND(IF($Q64=3,1,IF($Q64=4,1,0)),IF($F64&lt;=85,1,0))</formula>
    </cfRule>
  </conditionalFormatting>
  <conditionalFormatting sqref="X64">
    <cfRule type="expression" dxfId="4689" priority="3321">
      <formula>AND(IF(OR($Q64=1,$Q64=2),1,0),IF($X64&lt;=20,1,0))</formula>
    </cfRule>
    <cfRule type="expression" dxfId="4688" priority="3322">
      <formula>AND(IF($Q64=2,1,0),IF($X64&lt;30,1,0))</formula>
    </cfRule>
    <cfRule type="expression" dxfId="4687" priority="3323">
      <formula>AND(IF($Q64=3,1,0),IF($X64&lt;30,1,0))</formula>
    </cfRule>
    <cfRule type="expression" dxfId="4686" priority="3324">
      <formula>AND(IF($Q64=3,1,IF($Q64=4,1,0)),IF($F64&lt;=85,1,0))</formula>
    </cfRule>
  </conditionalFormatting>
  <conditionalFormatting sqref="AI64">
    <cfRule type="expression" dxfId="4685" priority="3317">
      <formula>AND(IF(OR($Q64=1,$Q64=2),1,0),IF($X64&lt;=20,1,0))</formula>
    </cfRule>
    <cfRule type="expression" dxfId="4684" priority="3318">
      <formula>AND(IF($Q64=2,1,0),IF($X64&lt;30,1,0))</formula>
    </cfRule>
    <cfRule type="expression" dxfId="4683" priority="3319">
      <formula>AND(IF($Q64=3,1,0),IF($X64&lt;30,1,0))</formula>
    </cfRule>
    <cfRule type="expression" dxfId="4682" priority="3320">
      <formula>AND(IF($Q64=3,1,IF($Q64=4,1,0)),IF($F64&lt;=85,1,0))</formula>
    </cfRule>
  </conditionalFormatting>
  <conditionalFormatting sqref="AV65">
    <cfRule type="expression" dxfId="4681" priority="3315">
      <formula>AV65="X"</formula>
    </cfRule>
    <cfRule type="expression" dxfId="4680" priority="3316">
      <formula>AV65="후보"</formula>
    </cfRule>
  </conditionalFormatting>
  <conditionalFormatting sqref="AC65">
    <cfRule type="cellIs" dxfId="4679" priority="3312" operator="greaterThan">
      <formula>0.9</formula>
    </cfRule>
    <cfRule type="cellIs" dxfId="4678" priority="3313" operator="greaterThan">
      <formula>0.85</formula>
    </cfRule>
  </conditionalFormatting>
  <conditionalFormatting sqref="N65">
    <cfRule type="cellIs" dxfId="4677" priority="3310" operator="greaterThan">
      <formula>0.9</formula>
    </cfRule>
    <cfRule type="cellIs" dxfId="4676" priority="3311" operator="greaterThan">
      <formula>0.85</formula>
    </cfRule>
  </conditionalFormatting>
  <conditionalFormatting sqref="E65">
    <cfRule type="expression" dxfId="4675" priority="3306">
      <formula>AND(IF(OR($Q65=1,$Q65=2),1,0),IF($X65&lt;=20,1,0))</formula>
    </cfRule>
    <cfRule type="expression" dxfId="4674" priority="3307">
      <formula>AND(IF($Q65=2,1,0),IF($X65&lt;30,1,0))</formula>
    </cfRule>
    <cfRule type="expression" dxfId="4673" priority="3308">
      <formula>AND(IF($Q65=3,1,0),IF($X65&lt;30,1,0))</formula>
    </cfRule>
    <cfRule type="expression" dxfId="4672" priority="3309">
      <formula>AND(IF($Q65=3,1,IF($Q65=4,1,0)),IF($F65&lt;=85,1,0))</formula>
    </cfRule>
  </conditionalFormatting>
  <conditionalFormatting sqref="X65">
    <cfRule type="expression" dxfId="4671" priority="3302">
      <formula>AND(IF(OR($Q65=1,$Q65=2),1,0),IF($X65&lt;=20,1,0))</formula>
    </cfRule>
    <cfRule type="expression" dxfId="4670" priority="3303">
      <formula>AND(IF($Q65=2,1,0),IF($X65&lt;30,1,0))</formula>
    </cfRule>
    <cfRule type="expression" dxfId="4669" priority="3304">
      <formula>AND(IF($Q65=3,1,0),IF($X65&lt;30,1,0))</formula>
    </cfRule>
    <cfRule type="expression" dxfId="4668" priority="3305">
      <formula>AND(IF($Q65=3,1,IF($Q65=4,1,0)),IF($F65&lt;=85,1,0))</formula>
    </cfRule>
  </conditionalFormatting>
  <conditionalFormatting sqref="AI65">
    <cfRule type="expression" dxfId="4667" priority="3298">
      <formula>AND(IF(OR($Q65=1,$Q65=2),1,0),IF($X65&lt;=20,1,0))</formula>
    </cfRule>
    <cfRule type="expression" dxfId="4666" priority="3299">
      <formula>AND(IF($Q65=2,1,0),IF($X65&lt;30,1,0))</formula>
    </cfRule>
    <cfRule type="expression" dxfId="4665" priority="3300">
      <formula>AND(IF($Q65=3,1,0),IF($X65&lt;30,1,0))</formula>
    </cfRule>
    <cfRule type="expression" dxfId="4664" priority="3301">
      <formula>AND(IF($Q65=3,1,IF($Q65=4,1,0)),IF($F65&lt;=85,1,0))</formula>
    </cfRule>
  </conditionalFormatting>
  <conditionalFormatting sqref="AV66">
    <cfRule type="expression" dxfId="4663" priority="3296">
      <formula>AV66="X"</formula>
    </cfRule>
    <cfRule type="expression" dxfId="4662" priority="3297">
      <formula>AV66="후보"</formula>
    </cfRule>
  </conditionalFormatting>
  <conditionalFormatting sqref="AC66">
    <cfRule type="cellIs" dxfId="4661" priority="3293" operator="greaterThan">
      <formula>0.9</formula>
    </cfRule>
    <cfRule type="cellIs" dxfId="4660" priority="3294" operator="greaterThan">
      <formula>0.85</formula>
    </cfRule>
  </conditionalFormatting>
  <conditionalFormatting sqref="N66">
    <cfRule type="cellIs" dxfId="4659" priority="3291" operator="greaterThan">
      <formula>0.9</formula>
    </cfRule>
    <cfRule type="cellIs" dxfId="4658" priority="3292" operator="greaterThan">
      <formula>0.85</formula>
    </cfRule>
  </conditionalFormatting>
  <conditionalFormatting sqref="E66">
    <cfRule type="expression" dxfId="4657" priority="3287">
      <formula>AND(IF(OR($Q66=1,$Q66=2),1,0),IF($X66&lt;=20,1,0))</formula>
    </cfRule>
    <cfRule type="expression" dxfId="4656" priority="3288">
      <formula>AND(IF($Q66=2,1,0),IF($X66&lt;30,1,0))</formula>
    </cfRule>
    <cfRule type="expression" dxfId="4655" priority="3289">
      <formula>AND(IF($Q66=3,1,0),IF($X66&lt;30,1,0))</formula>
    </cfRule>
    <cfRule type="expression" dxfId="4654" priority="3290">
      <formula>AND(IF($Q66=3,1,IF($Q66=4,1,0)),IF($F66&lt;=85,1,0))</formula>
    </cfRule>
  </conditionalFormatting>
  <conditionalFormatting sqref="X66">
    <cfRule type="expression" dxfId="4653" priority="3283">
      <formula>AND(IF(OR($Q66=1,$Q66=2),1,0),IF($X66&lt;=20,1,0))</formula>
    </cfRule>
    <cfRule type="expression" dxfId="4652" priority="3284">
      <formula>AND(IF($Q66=2,1,0),IF($X66&lt;30,1,0))</formula>
    </cfRule>
    <cfRule type="expression" dxfId="4651" priority="3285">
      <formula>AND(IF($Q66=3,1,0),IF($X66&lt;30,1,0))</formula>
    </cfRule>
    <cfRule type="expression" dxfId="4650" priority="3286">
      <formula>AND(IF($Q66=3,1,IF($Q66=4,1,0)),IF($F66&lt;=85,1,0))</formula>
    </cfRule>
  </conditionalFormatting>
  <conditionalFormatting sqref="AI66">
    <cfRule type="expression" dxfId="4649" priority="3279">
      <formula>AND(IF(OR($Q66=1,$Q66=2),1,0),IF($X66&lt;=20,1,0))</formula>
    </cfRule>
    <cfRule type="expression" dxfId="4648" priority="3280">
      <formula>AND(IF($Q66=2,1,0),IF($X66&lt;30,1,0))</formula>
    </cfRule>
    <cfRule type="expression" dxfId="4647" priority="3281">
      <formula>AND(IF($Q66=3,1,0),IF($X66&lt;30,1,0))</formula>
    </cfRule>
    <cfRule type="expression" dxfId="4646" priority="3282">
      <formula>AND(IF($Q66=3,1,IF($Q66=4,1,0)),IF($F66&lt;=85,1,0))</formula>
    </cfRule>
  </conditionalFormatting>
  <conditionalFormatting sqref="AV67">
    <cfRule type="expression" dxfId="4645" priority="3277">
      <formula>AV67="X"</formula>
    </cfRule>
    <cfRule type="expression" dxfId="4644" priority="3278">
      <formula>AV67="후보"</formula>
    </cfRule>
  </conditionalFormatting>
  <conditionalFormatting sqref="AC67">
    <cfRule type="cellIs" dxfId="4643" priority="3274" operator="greaterThan">
      <formula>0.9</formula>
    </cfRule>
    <cfRule type="cellIs" dxfId="4642" priority="3275" operator="greaterThan">
      <formula>0.85</formula>
    </cfRule>
  </conditionalFormatting>
  <conditionalFormatting sqref="N67">
    <cfRule type="cellIs" dxfId="4641" priority="3272" operator="greaterThan">
      <formula>0.9</formula>
    </cfRule>
    <cfRule type="cellIs" dxfId="4640" priority="3273" operator="greaterThan">
      <formula>0.85</formula>
    </cfRule>
  </conditionalFormatting>
  <conditionalFormatting sqref="E67">
    <cfRule type="expression" dxfId="4639" priority="3268">
      <formula>AND(IF(OR($Q67=1,$Q67=2),1,0),IF($X67&lt;=20,1,0))</formula>
    </cfRule>
    <cfRule type="expression" dxfId="4638" priority="3269">
      <formula>AND(IF($Q67=2,1,0),IF($X67&lt;30,1,0))</formula>
    </cfRule>
    <cfRule type="expression" dxfId="4637" priority="3270">
      <formula>AND(IF($Q67=3,1,0),IF($X67&lt;30,1,0))</formula>
    </cfRule>
    <cfRule type="expression" dxfId="4636" priority="3271">
      <formula>AND(IF($Q67=3,1,IF($Q67=4,1,0)),IF($F67&lt;=85,1,0))</formula>
    </cfRule>
  </conditionalFormatting>
  <conditionalFormatting sqref="X67">
    <cfRule type="expression" dxfId="4635" priority="3264">
      <formula>AND(IF(OR($Q67=1,$Q67=2),1,0),IF($X67&lt;=20,1,0))</formula>
    </cfRule>
    <cfRule type="expression" dxfId="4634" priority="3265">
      <formula>AND(IF($Q67=2,1,0),IF($X67&lt;30,1,0))</formula>
    </cfRule>
    <cfRule type="expression" dxfId="4633" priority="3266">
      <formula>AND(IF($Q67=3,1,0),IF($X67&lt;30,1,0))</formula>
    </cfRule>
    <cfRule type="expression" dxfId="4632" priority="3267">
      <formula>AND(IF($Q67=3,1,IF($Q67=4,1,0)),IF($F67&lt;=85,1,0))</formula>
    </cfRule>
  </conditionalFormatting>
  <conditionalFormatting sqref="AI67">
    <cfRule type="expression" dxfId="4631" priority="3260">
      <formula>AND(IF(OR($Q67=1,$Q67=2),1,0),IF($X67&lt;=20,1,0))</formula>
    </cfRule>
    <cfRule type="expression" dxfId="4630" priority="3261">
      <formula>AND(IF($Q67=2,1,0),IF($X67&lt;30,1,0))</formula>
    </cfRule>
    <cfRule type="expression" dxfId="4629" priority="3262">
      <formula>AND(IF($Q67=3,1,0),IF($X67&lt;30,1,0))</formula>
    </cfRule>
    <cfRule type="expression" dxfId="4628" priority="3263">
      <formula>AND(IF($Q67=3,1,IF($Q67=4,1,0)),IF($F67&lt;=85,1,0))</formula>
    </cfRule>
  </conditionalFormatting>
  <conditionalFormatting sqref="AV68">
    <cfRule type="expression" dxfId="4627" priority="3258">
      <formula>AV68="X"</formula>
    </cfRule>
    <cfRule type="expression" dxfId="4626" priority="3259">
      <formula>AV68="후보"</formula>
    </cfRule>
  </conditionalFormatting>
  <conditionalFormatting sqref="AC68 N68">
    <cfRule type="cellIs" dxfId="4625" priority="3255" operator="greaterThan">
      <formula>0.9</formula>
    </cfRule>
    <cfRule type="cellIs" dxfId="4624" priority="3256" operator="greaterThan">
      <formula>0.85</formula>
    </cfRule>
  </conditionalFormatting>
  <conditionalFormatting sqref="AV69">
    <cfRule type="expression" dxfId="4623" priority="3253">
      <formula>AV69="X"</formula>
    </cfRule>
    <cfRule type="expression" dxfId="4622" priority="3254">
      <formula>AV69="후보"</formula>
    </cfRule>
  </conditionalFormatting>
  <conditionalFormatting sqref="AC69">
    <cfRule type="cellIs" dxfId="4621" priority="3250" operator="greaterThan">
      <formula>0.9</formula>
    </cfRule>
    <cfRule type="cellIs" dxfId="4620" priority="3251" operator="greaterThan">
      <formula>0.85</formula>
    </cfRule>
  </conditionalFormatting>
  <conditionalFormatting sqref="N69">
    <cfRule type="cellIs" dxfId="4619" priority="3248" operator="greaterThan">
      <formula>0.9</formula>
    </cfRule>
    <cfRule type="cellIs" dxfId="4618" priority="3249" operator="greaterThan">
      <formula>0.85</formula>
    </cfRule>
  </conditionalFormatting>
  <conditionalFormatting sqref="E69">
    <cfRule type="expression" dxfId="4617" priority="3244">
      <formula>AND(IF(OR($Q69=1,$Q69=2),1,0),IF($X69&lt;=20,1,0))</formula>
    </cfRule>
    <cfRule type="expression" dxfId="4616" priority="3245">
      <formula>AND(IF($Q69=2,1,0),IF($X69&lt;30,1,0))</formula>
    </cfRule>
    <cfRule type="expression" dxfId="4615" priority="3246">
      <formula>AND(IF($Q69=3,1,0),IF($X69&lt;30,1,0))</formula>
    </cfRule>
    <cfRule type="expression" dxfId="4614" priority="3247">
      <formula>AND(IF($Q69=3,1,IF($Q69=4,1,0)),IF($F69&lt;=85,1,0))</formula>
    </cfRule>
  </conditionalFormatting>
  <conditionalFormatting sqref="X69">
    <cfRule type="expression" dxfId="4613" priority="3240">
      <formula>AND(IF(OR($Q69=1,$Q69=2),1,0),IF($X69&lt;=20,1,0))</formula>
    </cfRule>
    <cfRule type="expression" dxfId="4612" priority="3241">
      <formula>AND(IF($Q69=2,1,0),IF($X69&lt;30,1,0))</formula>
    </cfRule>
    <cfRule type="expression" dxfId="4611" priority="3242">
      <formula>AND(IF($Q69=3,1,0),IF($X69&lt;30,1,0))</formula>
    </cfRule>
    <cfRule type="expression" dxfId="4610" priority="3243">
      <formula>AND(IF($Q69=3,1,IF($Q69=4,1,0)),IF($F69&lt;=85,1,0))</formula>
    </cfRule>
  </conditionalFormatting>
  <conditionalFormatting sqref="AI69">
    <cfRule type="expression" dxfId="4609" priority="3236">
      <formula>AND(IF(OR($Q69=1,$Q69=2),1,0),IF($X69&lt;=20,1,0))</formula>
    </cfRule>
    <cfRule type="expression" dxfId="4608" priority="3237">
      <formula>AND(IF($Q69=2,1,0),IF($X69&lt;30,1,0))</formula>
    </cfRule>
    <cfRule type="expression" dxfId="4607" priority="3238">
      <formula>AND(IF($Q69=3,1,0),IF($X69&lt;30,1,0))</formula>
    </cfRule>
    <cfRule type="expression" dxfId="4606" priority="3239">
      <formula>AND(IF($Q69=3,1,IF($Q69=4,1,0)),IF($F69&lt;=85,1,0))</formula>
    </cfRule>
  </conditionalFormatting>
  <conditionalFormatting sqref="AV70">
    <cfRule type="expression" dxfId="4605" priority="3234">
      <formula>AV70="X"</formula>
    </cfRule>
    <cfRule type="expression" dxfId="4604" priority="3235">
      <formula>AV70="후보"</formula>
    </cfRule>
  </conditionalFormatting>
  <conditionalFormatting sqref="AC70">
    <cfRule type="cellIs" dxfId="4603" priority="3231" operator="greaterThan">
      <formula>0.9</formula>
    </cfRule>
    <cfRule type="cellIs" dxfId="4602" priority="3232" operator="greaterThan">
      <formula>0.85</formula>
    </cfRule>
  </conditionalFormatting>
  <conditionalFormatting sqref="N70">
    <cfRule type="cellIs" dxfId="4601" priority="3229" operator="greaterThan">
      <formula>0.9</formula>
    </cfRule>
    <cfRule type="cellIs" dxfId="4600" priority="3230" operator="greaterThan">
      <formula>0.85</formula>
    </cfRule>
  </conditionalFormatting>
  <conditionalFormatting sqref="E70">
    <cfRule type="expression" dxfId="4599" priority="3225">
      <formula>AND(IF(OR($Q70=1,$Q70=2),1,0),IF($X70&lt;=20,1,0))</formula>
    </cfRule>
    <cfRule type="expression" dxfId="4598" priority="3226">
      <formula>AND(IF($Q70=2,1,0),IF($X70&lt;30,1,0))</formula>
    </cfRule>
    <cfRule type="expression" dxfId="4597" priority="3227">
      <formula>AND(IF($Q70=3,1,0),IF($X70&lt;30,1,0))</formula>
    </cfRule>
    <cfRule type="expression" dxfId="4596" priority="3228">
      <formula>AND(IF($Q70=3,1,IF($Q70=4,1,0)),IF($F70&lt;=85,1,0))</formula>
    </cfRule>
  </conditionalFormatting>
  <conditionalFormatting sqref="X70">
    <cfRule type="expression" dxfId="4595" priority="3221">
      <formula>AND(IF(OR($Q70=1,$Q70=2),1,0),IF($X70&lt;=20,1,0))</formula>
    </cfRule>
    <cfRule type="expression" dxfId="4594" priority="3222">
      <formula>AND(IF($Q70=2,1,0),IF($X70&lt;30,1,0))</formula>
    </cfRule>
    <cfRule type="expression" dxfId="4593" priority="3223">
      <formula>AND(IF($Q70=3,1,0),IF($X70&lt;30,1,0))</formula>
    </cfRule>
    <cfRule type="expression" dxfId="4592" priority="3224">
      <formula>AND(IF($Q70=3,1,IF($Q70=4,1,0)),IF($F70&lt;=85,1,0))</formula>
    </cfRule>
  </conditionalFormatting>
  <conditionalFormatting sqref="AI70">
    <cfRule type="expression" dxfId="4591" priority="3217">
      <formula>AND(IF(OR($Q70=1,$Q70=2),1,0),IF($X70&lt;=20,1,0))</formula>
    </cfRule>
    <cfRule type="expression" dxfId="4590" priority="3218">
      <formula>AND(IF($Q70=2,1,0),IF($X70&lt;30,1,0))</formula>
    </cfRule>
    <cfRule type="expression" dxfId="4589" priority="3219">
      <formula>AND(IF($Q70=3,1,0),IF($X70&lt;30,1,0))</formula>
    </cfRule>
    <cfRule type="expression" dxfId="4588" priority="3220">
      <formula>AND(IF($Q70=3,1,IF($Q70=4,1,0)),IF($F70&lt;=85,1,0))</formula>
    </cfRule>
  </conditionalFormatting>
  <conditionalFormatting sqref="AV71">
    <cfRule type="expression" dxfId="4587" priority="3215">
      <formula>AV71="X"</formula>
    </cfRule>
    <cfRule type="expression" dxfId="4586" priority="3216">
      <formula>AV71="후보"</formula>
    </cfRule>
  </conditionalFormatting>
  <conditionalFormatting sqref="AC71">
    <cfRule type="cellIs" dxfId="4585" priority="3212" operator="greaterThan">
      <formula>0.9</formula>
    </cfRule>
    <cfRule type="cellIs" dxfId="4584" priority="3213" operator="greaterThan">
      <formula>0.85</formula>
    </cfRule>
  </conditionalFormatting>
  <conditionalFormatting sqref="N71">
    <cfRule type="cellIs" dxfId="4583" priority="3210" operator="greaterThan">
      <formula>0.9</formula>
    </cfRule>
    <cfRule type="cellIs" dxfId="4582" priority="3211" operator="greaterThan">
      <formula>0.85</formula>
    </cfRule>
  </conditionalFormatting>
  <conditionalFormatting sqref="E71">
    <cfRule type="expression" dxfId="4581" priority="3206">
      <formula>AND(IF(OR($Q71=1,$Q71=2),1,0),IF($X71&lt;=20,1,0))</formula>
    </cfRule>
    <cfRule type="expression" dxfId="4580" priority="3207">
      <formula>AND(IF($Q71=2,1,0),IF($X71&lt;30,1,0))</formula>
    </cfRule>
    <cfRule type="expression" dxfId="4579" priority="3208">
      <formula>AND(IF($Q71=3,1,0),IF($X71&lt;30,1,0))</formula>
    </cfRule>
    <cfRule type="expression" dxfId="4578" priority="3209">
      <formula>AND(IF($Q71=3,1,IF($Q71=4,1,0)),IF($F71&lt;=85,1,0))</formula>
    </cfRule>
  </conditionalFormatting>
  <conditionalFormatting sqref="X71">
    <cfRule type="expression" dxfId="4577" priority="3202">
      <formula>AND(IF(OR($Q71=1,$Q71=2),1,0),IF($X71&lt;=20,1,0))</formula>
    </cfRule>
    <cfRule type="expression" dxfId="4576" priority="3203">
      <formula>AND(IF($Q71=2,1,0),IF($X71&lt;30,1,0))</formula>
    </cfRule>
    <cfRule type="expression" dxfId="4575" priority="3204">
      <formula>AND(IF($Q71=3,1,0),IF($X71&lt;30,1,0))</formula>
    </cfRule>
    <cfRule type="expression" dxfId="4574" priority="3205">
      <formula>AND(IF($Q71=3,1,IF($Q71=4,1,0)),IF($F71&lt;=85,1,0))</formula>
    </cfRule>
  </conditionalFormatting>
  <conditionalFormatting sqref="AI71">
    <cfRule type="expression" dxfId="4573" priority="3198">
      <formula>AND(IF(OR($Q71=1,$Q71=2),1,0),IF($X71&lt;=20,1,0))</formula>
    </cfRule>
    <cfRule type="expression" dxfId="4572" priority="3199">
      <formula>AND(IF($Q71=2,1,0),IF($X71&lt;30,1,0))</formula>
    </cfRule>
    <cfRule type="expression" dxfId="4571" priority="3200">
      <formula>AND(IF($Q71=3,1,0),IF($X71&lt;30,1,0))</formula>
    </cfRule>
    <cfRule type="expression" dxfId="4570" priority="3201">
      <formula>AND(IF($Q71=3,1,IF($Q71=4,1,0)),IF($F71&lt;=85,1,0))</formula>
    </cfRule>
  </conditionalFormatting>
  <conditionalFormatting sqref="AV72">
    <cfRule type="expression" dxfId="4569" priority="3196">
      <formula>AV72="X"</formula>
    </cfRule>
    <cfRule type="expression" dxfId="4568" priority="3197">
      <formula>AV72="후보"</formula>
    </cfRule>
  </conditionalFormatting>
  <conditionalFormatting sqref="AC72">
    <cfRule type="cellIs" dxfId="4567" priority="3193" operator="greaterThan">
      <formula>0.9</formula>
    </cfRule>
    <cfRule type="cellIs" dxfId="4566" priority="3194" operator="greaterThan">
      <formula>0.85</formula>
    </cfRule>
  </conditionalFormatting>
  <conditionalFormatting sqref="N72">
    <cfRule type="cellIs" dxfId="4565" priority="3191" operator="greaterThan">
      <formula>0.9</formula>
    </cfRule>
    <cfRule type="cellIs" dxfId="4564" priority="3192" operator="greaterThan">
      <formula>0.85</formula>
    </cfRule>
  </conditionalFormatting>
  <conditionalFormatting sqref="E72">
    <cfRule type="expression" dxfId="4563" priority="3187">
      <formula>AND(IF(OR($Q72=1,$Q72=2),1,0),IF($X72&lt;=20,1,0))</formula>
    </cfRule>
    <cfRule type="expression" dxfId="4562" priority="3188">
      <formula>AND(IF($Q72=2,1,0),IF($X72&lt;30,1,0))</formula>
    </cfRule>
    <cfRule type="expression" dxfId="4561" priority="3189">
      <formula>AND(IF($Q72=3,1,0),IF($X72&lt;30,1,0))</formula>
    </cfRule>
    <cfRule type="expression" dxfId="4560" priority="3190">
      <formula>AND(IF($Q72=3,1,IF($Q72=4,1,0)),IF($F72&lt;=85,1,0))</formula>
    </cfRule>
  </conditionalFormatting>
  <conditionalFormatting sqref="X72">
    <cfRule type="expression" dxfId="4559" priority="3183">
      <formula>AND(IF(OR($Q72=1,$Q72=2),1,0),IF($X72&lt;=20,1,0))</formula>
    </cfRule>
    <cfRule type="expression" dxfId="4558" priority="3184">
      <formula>AND(IF($Q72=2,1,0),IF($X72&lt;30,1,0))</formula>
    </cfRule>
    <cfRule type="expression" dxfId="4557" priority="3185">
      <formula>AND(IF($Q72=3,1,0),IF($X72&lt;30,1,0))</formula>
    </cfRule>
    <cfRule type="expression" dxfId="4556" priority="3186">
      <formula>AND(IF($Q72=3,1,IF($Q72=4,1,0)),IF($F72&lt;=85,1,0))</formula>
    </cfRule>
  </conditionalFormatting>
  <conditionalFormatting sqref="AI72">
    <cfRule type="expression" dxfId="4555" priority="3179">
      <formula>AND(IF(OR($Q72=1,$Q72=2),1,0),IF($X72&lt;=20,1,0))</formula>
    </cfRule>
    <cfRule type="expression" dxfId="4554" priority="3180">
      <formula>AND(IF($Q72=2,1,0),IF($X72&lt;30,1,0))</formula>
    </cfRule>
    <cfRule type="expression" dxfId="4553" priority="3181">
      <formula>AND(IF($Q72=3,1,0),IF($X72&lt;30,1,0))</formula>
    </cfRule>
    <cfRule type="expression" dxfId="4552" priority="3182">
      <formula>AND(IF($Q72=3,1,IF($Q72=4,1,0)),IF($F72&lt;=85,1,0))</formula>
    </cfRule>
  </conditionalFormatting>
  <conditionalFormatting sqref="AV73">
    <cfRule type="expression" dxfId="4551" priority="3177">
      <formula>AV73="X"</formula>
    </cfRule>
    <cfRule type="expression" dxfId="4550" priority="3178">
      <formula>AV73="후보"</formula>
    </cfRule>
  </conditionalFormatting>
  <conditionalFormatting sqref="AC73">
    <cfRule type="cellIs" dxfId="4549" priority="3174" operator="greaterThan">
      <formula>0.9</formula>
    </cfRule>
    <cfRule type="cellIs" dxfId="4548" priority="3175" operator="greaterThan">
      <formula>0.85</formula>
    </cfRule>
  </conditionalFormatting>
  <conditionalFormatting sqref="N73">
    <cfRule type="cellIs" dxfId="4547" priority="3172" operator="greaterThan">
      <formula>0.9</formula>
    </cfRule>
    <cfRule type="cellIs" dxfId="4546" priority="3173" operator="greaterThan">
      <formula>0.85</formula>
    </cfRule>
  </conditionalFormatting>
  <conditionalFormatting sqref="E73">
    <cfRule type="expression" dxfId="4545" priority="3168">
      <formula>AND(IF(OR($Q73=1,$Q73=2),1,0),IF($X73&lt;=20,1,0))</formula>
    </cfRule>
    <cfRule type="expression" dxfId="4544" priority="3169">
      <formula>AND(IF($Q73=2,1,0),IF($X73&lt;30,1,0))</formula>
    </cfRule>
    <cfRule type="expression" dxfId="4543" priority="3170">
      <formula>AND(IF($Q73=3,1,0),IF($X73&lt;30,1,0))</formula>
    </cfRule>
    <cfRule type="expression" dxfId="4542" priority="3171">
      <formula>AND(IF($Q73=3,1,IF($Q73=4,1,0)),IF($F73&lt;=85,1,0))</formula>
    </cfRule>
  </conditionalFormatting>
  <conditionalFormatting sqref="X73">
    <cfRule type="expression" dxfId="4541" priority="3164">
      <formula>AND(IF(OR($Q73=1,$Q73=2),1,0),IF($X73&lt;=20,1,0))</formula>
    </cfRule>
    <cfRule type="expression" dxfId="4540" priority="3165">
      <formula>AND(IF($Q73=2,1,0),IF($X73&lt;30,1,0))</formula>
    </cfRule>
    <cfRule type="expression" dxfId="4539" priority="3166">
      <formula>AND(IF($Q73=3,1,0),IF($X73&lt;30,1,0))</formula>
    </cfRule>
    <cfRule type="expression" dxfId="4538" priority="3167">
      <formula>AND(IF($Q73=3,1,IF($Q73=4,1,0)),IF($F73&lt;=85,1,0))</formula>
    </cfRule>
  </conditionalFormatting>
  <conditionalFormatting sqref="AI73">
    <cfRule type="expression" dxfId="4537" priority="3160">
      <formula>AND(IF(OR($Q73=1,$Q73=2),1,0),IF($X73&lt;=20,1,0))</formula>
    </cfRule>
    <cfRule type="expression" dxfId="4536" priority="3161">
      <formula>AND(IF($Q73=2,1,0),IF($X73&lt;30,1,0))</formula>
    </cfRule>
    <cfRule type="expression" dxfId="4535" priority="3162">
      <formula>AND(IF($Q73=3,1,0),IF($X73&lt;30,1,0))</formula>
    </cfRule>
    <cfRule type="expression" dxfId="4534" priority="3163">
      <formula>AND(IF($Q73=3,1,IF($Q73=4,1,0)),IF($F73&lt;=85,1,0))</formula>
    </cfRule>
  </conditionalFormatting>
  <conditionalFormatting sqref="AV74">
    <cfRule type="expression" dxfId="4533" priority="3158">
      <formula>AV74="X"</formula>
    </cfRule>
    <cfRule type="expression" dxfId="4532" priority="3159">
      <formula>AV74="후보"</formula>
    </cfRule>
  </conditionalFormatting>
  <conditionalFormatting sqref="AC74">
    <cfRule type="cellIs" dxfId="4531" priority="3155" operator="greaterThan">
      <formula>0.9</formula>
    </cfRule>
    <cfRule type="cellIs" dxfId="4530" priority="3156" operator="greaterThan">
      <formula>0.85</formula>
    </cfRule>
  </conditionalFormatting>
  <conditionalFormatting sqref="N74">
    <cfRule type="cellIs" dxfId="4529" priority="3153" operator="greaterThan">
      <formula>0.9</formula>
    </cfRule>
    <cfRule type="cellIs" dxfId="4528" priority="3154" operator="greaterThan">
      <formula>0.85</formula>
    </cfRule>
  </conditionalFormatting>
  <conditionalFormatting sqref="E74">
    <cfRule type="expression" dxfId="4527" priority="3149">
      <formula>AND(IF(OR($Q74=1,$Q74=2),1,0),IF($X74&lt;=20,1,0))</formula>
    </cfRule>
    <cfRule type="expression" dxfId="4526" priority="3150">
      <formula>AND(IF($Q74=2,1,0),IF($X74&lt;30,1,0))</formula>
    </cfRule>
    <cfRule type="expression" dxfId="4525" priority="3151">
      <formula>AND(IF($Q74=3,1,0),IF($X74&lt;30,1,0))</formula>
    </cfRule>
    <cfRule type="expression" dxfId="4524" priority="3152">
      <formula>AND(IF($Q74=3,1,IF($Q74=4,1,0)),IF($F74&lt;=85,1,0))</formula>
    </cfRule>
  </conditionalFormatting>
  <conditionalFormatting sqref="X74">
    <cfRule type="expression" dxfId="4523" priority="3145">
      <formula>AND(IF(OR($Q74=1,$Q74=2),1,0),IF($X74&lt;=20,1,0))</formula>
    </cfRule>
    <cfRule type="expression" dxfId="4522" priority="3146">
      <formula>AND(IF($Q74=2,1,0),IF($X74&lt;30,1,0))</formula>
    </cfRule>
    <cfRule type="expression" dxfId="4521" priority="3147">
      <formula>AND(IF($Q74=3,1,0),IF($X74&lt;30,1,0))</formula>
    </cfRule>
    <cfRule type="expression" dxfId="4520" priority="3148">
      <formula>AND(IF($Q74=3,1,IF($Q74=4,1,0)),IF($F74&lt;=85,1,0))</formula>
    </cfRule>
  </conditionalFormatting>
  <conditionalFormatting sqref="AI74">
    <cfRule type="expression" dxfId="4519" priority="3141">
      <formula>AND(IF(OR($Q74=1,$Q74=2),1,0),IF($X74&lt;=20,1,0))</formula>
    </cfRule>
    <cfRule type="expression" dxfId="4518" priority="3142">
      <formula>AND(IF($Q74=2,1,0),IF($X74&lt;30,1,0))</formula>
    </cfRule>
    <cfRule type="expression" dxfId="4517" priority="3143">
      <formula>AND(IF($Q74=3,1,0),IF($X74&lt;30,1,0))</formula>
    </cfRule>
    <cfRule type="expression" dxfId="4516" priority="3144">
      <formula>AND(IF($Q74=3,1,IF($Q74=4,1,0)),IF($F74&lt;=85,1,0))</formula>
    </cfRule>
  </conditionalFormatting>
  <conditionalFormatting sqref="AV75">
    <cfRule type="expression" dxfId="4515" priority="3139">
      <formula>AV75="X"</formula>
    </cfRule>
    <cfRule type="expression" dxfId="4514" priority="3140">
      <formula>AV75="후보"</formula>
    </cfRule>
  </conditionalFormatting>
  <conditionalFormatting sqref="AC75">
    <cfRule type="cellIs" dxfId="4513" priority="3136" operator="greaterThan">
      <formula>0.9</formula>
    </cfRule>
    <cfRule type="cellIs" dxfId="4512" priority="3137" operator="greaterThan">
      <formula>0.85</formula>
    </cfRule>
  </conditionalFormatting>
  <conditionalFormatting sqref="N75">
    <cfRule type="cellIs" dxfId="4511" priority="3134" operator="greaterThan">
      <formula>0.9</formula>
    </cfRule>
    <cfRule type="cellIs" dxfId="4510" priority="3135" operator="greaterThan">
      <formula>0.85</formula>
    </cfRule>
  </conditionalFormatting>
  <conditionalFormatting sqref="E75">
    <cfRule type="expression" dxfId="4509" priority="3130">
      <formula>AND(IF(OR($Q75=1,$Q75=2),1,0),IF($X75&lt;=20,1,0))</formula>
    </cfRule>
    <cfRule type="expression" dxfId="4508" priority="3131">
      <formula>AND(IF($Q75=2,1,0),IF($X75&lt;30,1,0))</formula>
    </cfRule>
    <cfRule type="expression" dxfId="4507" priority="3132">
      <formula>AND(IF($Q75=3,1,0),IF($X75&lt;30,1,0))</formula>
    </cfRule>
    <cfRule type="expression" dxfId="4506" priority="3133">
      <formula>AND(IF($Q75=3,1,IF($Q75=4,1,0)),IF($F75&lt;=85,1,0))</formula>
    </cfRule>
  </conditionalFormatting>
  <conditionalFormatting sqref="X75">
    <cfRule type="expression" dxfId="4505" priority="3126">
      <formula>AND(IF(OR($Q75=1,$Q75=2),1,0),IF($X75&lt;=20,1,0))</formula>
    </cfRule>
    <cfRule type="expression" dxfId="4504" priority="3127">
      <formula>AND(IF($Q75=2,1,0),IF($X75&lt;30,1,0))</formula>
    </cfRule>
    <cfRule type="expression" dxfId="4503" priority="3128">
      <formula>AND(IF($Q75=3,1,0),IF($X75&lt;30,1,0))</formula>
    </cfRule>
    <cfRule type="expression" dxfId="4502" priority="3129">
      <formula>AND(IF($Q75=3,1,IF($Q75=4,1,0)),IF($F75&lt;=85,1,0))</formula>
    </cfRule>
  </conditionalFormatting>
  <conditionalFormatting sqref="AI75">
    <cfRule type="expression" dxfId="4501" priority="3122">
      <formula>AND(IF(OR($Q75=1,$Q75=2),1,0),IF($X75&lt;=20,1,0))</formula>
    </cfRule>
    <cfRule type="expression" dxfId="4500" priority="3123">
      <formula>AND(IF($Q75=2,1,0),IF($X75&lt;30,1,0))</formula>
    </cfRule>
    <cfRule type="expression" dxfId="4499" priority="3124">
      <formula>AND(IF($Q75=3,1,0),IF($X75&lt;30,1,0))</formula>
    </cfRule>
    <cfRule type="expression" dxfId="4498" priority="3125">
      <formula>AND(IF($Q75=3,1,IF($Q75=4,1,0)),IF($F75&lt;=85,1,0))</formula>
    </cfRule>
  </conditionalFormatting>
  <conditionalFormatting sqref="AV76">
    <cfRule type="expression" dxfId="4497" priority="3120">
      <formula>AV76="X"</formula>
    </cfRule>
    <cfRule type="expression" dxfId="4496" priority="3121">
      <formula>AV76="후보"</formula>
    </cfRule>
  </conditionalFormatting>
  <conditionalFormatting sqref="AC76 N76">
    <cfRule type="cellIs" dxfId="4495" priority="3117" operator="greaterThan">
      <formula>0.9</formula>
    </cfRule>
    <cfRule type="cellIs" dxfId="4494" priority="3118" operator="greaterThan">
      <formula>0.85</formula>
    </cfRule>
  </conditionalFormatting>
  <conditionalFormatting sqref="AV77">
    <cfRule type="expression" dxfId="4493" priority="3115">
      <formula>AV77="X"</formula>
    </cfRule>
    <cfRule type="expression" dxfId="4492" priority="3116">
      <formula>AV77="후보"</formula>
    </cfRule>
  </conditionalFormatting>
  <conditionalFormatting sqref="AC77">
    <cfRule type="cellIs" dxfId="4491" priority="3112" operator="greaterThan">
      <formula>0.9</formula>
    </cfRule>
    <cfRule type="cellIs" dxfId="4490" priority="3113" operator="greaterThan">
      <formula>0.85</formula>
    </cfRule>
  </conditionalFormatting>
  <conditionalFormatting sqref="N77">
    <cfRule type="cellIs" dxfId="4489" priority="3110" operator="greaterThan">
      <formula>0.9</formula>
    </cfRule>
    <cfRule type="cellIs" dxfId="4488" priority="3111" operator="greaterThan">
      <formula>0.85</formula>
    </cfRule>
  </conditionalFormatting>
  <conditionalFormatting sqref="E77">
    <cfRule type="expression" dxfId="4487" priority="3106">
      <formula>AND(IF(OR($Q77=1,$Q77=2),1,0),IF($X77&lt;=20,1,0))</formula>
    </cfRule>
    <cfRule type="expression" dxfId="4486" priority="3107">
      <formula>AND(IF($Q77=2,1,0),IF($X77&lt;30,1,0))</formula>
    </cfRule>
    <cfRule type="expression" dxfId="4485" priority="3108">
      <formula>AND(IF($Q77=3,1,0),IF($X77&lt;30,1,0))</formula>
    </cfRule>
    <cfRule type="expression" dxfId="4484" priority="3109">
      <formula>AND(IF($Q77=3,1,IF($Q77=4,1,0)),IF($F77&lt;=85,1,0))</formula>
    </cfRule>
  </conditionalFormatting>
  <conditionalFormatting sqref="X77">
    <cfRule type="expression" dxfId="4483" priority="3102">
      <formula>AND(IF(OR($Q77=1,$Q77=2),1,0),IF($X77&lt;=20,1,0))</formula>
    </cfRule>
    <cfRule type="expression" dxfId="4482" priority="3103">
      <formula>AND(IF($Q77=2,1,0),IF($X77&lt;30,1,0))</formula>
    </cfRule>
    <cfRule type="expression" dxfId="4481" priority="3104">
      <formula>AND(IF($Q77=3,1,0),IF($X77&lt;30,1,0))</formula>
    </cfRule>
    <cfRule type="expression" dxfId="4480" priority="3105">
      <formula>AND(IF($Q77=3,1,IF($Q77=4,1,0)),IF($F77&lt;=85,1,0))</formula>
    </cfRule>
  </conditionalFormatting>
  <conditionalFormatting sqref="AI77">
    <cfRule type="expression" dxfId="4479" priority="3098">
      <formula>AND(IF(OR($Q77=1,$Q77=2),1,0),IF($X77&lt;=20,1,0))</formula>
    </cfRule>
    <cfRule type="expression" dxfId="4478" priority="3099">
      <formula>AND(IF($Q77=2,1,0),IF($X77&lt;30,1,0))</formula>
    </cfRule>
    <cfRule type="expression" dxfId="4477" priority="3100">
      <formula>AND(IF($Q77=3,1,0),IF($X77&lt;30,1,0))</formula>
    </cfRule>
    <cfRule type="expression" dxfId="4476" priority="3101">
      <formula>AND(IF($Q77=3,1,IF($Q77=4,1,0)),IF($F77&lt;=85,1,0))</formula>
    </cfRule>
  </conditionalFormatting>
  <conditionalFormatting sqref="AV78">
    <cfRule type="expression" dxfId="4475" priority="3096">
      <formula>AV78="X"</formula>
    </cfRule>
    <cfRule type="expression" dxfId="4474" priority="3097">
      <formula>AV78="후보"</formula>
    </cfRule>
  </conditionalFormatting>
  <conditionalFormatting sqref="AC78">
    <cfRule type="cellIs" dxfId="4473" priority="3093" operator="greaterThan">
      <formula>0.9</formula>
    </cfRule>
    <cfRule type="cellIs" dxfId="4472" priority="3094" operator="greaterThan">
      <formula>0.85</formula>
    </cfRule>
  </conditionalFormatting>
  <conditionalFormatting sqref="N78">
    <cfRule type="cellIs" dxfId="4471" priority="3091" operator="greaterThan">
      <formula>0.9</formula>
    </cfRule>
    <cfRule type="cellIs" dxfId="4470" priority="3092" operator="greaterThan">
      <formula>0.85</formula>
    </cfRule>
  </conditionalFormatting>
  <conditionalFormatting sqref="E78">
    <cfRule type="expression" dxfId="4469" priority="3087">
      <formula>AND(IF(OR($Q78=1,$Q78=2),1,0),IF($X78&lt;=20,1,0))</formula>
    </cfRule>
    <cfRule type="expression" dxfId="4468" priority="3088">
      <formula>AND(IF($Q78=2,1,0),IF($X78&lt;30,1,0))</formula>
    </cfRule>
    <cfRule type="expression" dxfId="4467" priority="3089">
      <formula>AND(IF($Q78=3,1,0),IF($X78&lt;30,1,0))</formula>
    </cfRule>
    <cfRule type="expression" dxfId="4466" priority="3090">
      <formula>AND(IF($Q78=3,1,IF($Q78=4,1,0)),IF($F78&lt;=85,1,0))</formula>
    </cfRule>
  </conditionalFormatting>
  <conditionalFormatting sqref="X78">
    <cfRule type="expression" dxfId="4465" priority="3083">
      <formula>AND(IF(OR($Q78=1,$Q78=2),1,0),IF($X78&lt;=20,1,0))</formula>
    </cfRule>
    <cfRule type="expression" dxfId="4464" priority="3084">
      <formula>AND(IF($Q78=2,1,0),IF($X78&lt;30,1,0))</formula>
    </cfRule>
    <cfRule type="expression" dxfId="4463" priority="3085">
      <formula>AND(IF($Q78=3,1,0),IF($X78&lt;30,1,0))</formula>
    </cfRule>
    <cfRule type="expression" dxfId="4462" priority="3086">
      <formula>AND(IF($Q78=3,1,IF($Q78=4,1,0)),IF($F78&lt;=85,1,0))</formula>
    </cfRule>
  </conditionalFormatting>
  <conditionalFormatting sqref="AI78">
    <cfRule type="expression" dxfId="4461" priority="3079">
      <formula>AND(IF(OR($Q78=1,$Q78=2),1,0),IF($X78&lt;=20,1,0))</formula>
    </cfRule>
    <cfRule type="expression" dxfId="4460" priority="3080">
      <formula>AND(IF($Q78=2,1,0),IF($X78&lt;30,1,0))</formula>
    </cfRule>
    <cfRule type="expression" dxfId="4459" priority="3081">
      <formula>AND(IF($Q78=3,1,0),IF($X78&lt;30,1,0))</formula>
    </cfRule>
    <cfRule type="expression" dxfId="4458" priority="3082">
      <formula>AND(IF($Q78=3,1,IF($Q78=4,1,0)),IF($F78&lt;=85,1,0))</formula>
    </cfRule>
  </conditionalFormatting>
  <conditionalFormatting sqref="AV79">
    <cfRule type="expression" dxfId="4457" priority="3077">
      <formula>AV79="X"</formula>
    </cfRule>
    <cfRule type="expression" dxfId="4456" priority="3078">
      <formula>AV79="후보"</formula>
    </cfRule>
  </conditionalFormatting>
  <conditionalFormatting sqref="AC79">
    <cfRule type="cellIs" dxfId="4455" priority="3074" operator="greaterThan">
      <formula>0.9</formula>
    </cfRule>
    <cfRule type="cellIs" dxfId="4454" priority="3075" operator="greaterThan">
      <formula>0.85</formula>
    </cfRule>
  </conditionalFormatting>
  <conditionalFormatting sqref="N79">
    <cfRule type="cellIs" dxfId="4453" priority="3072" operator="greaterThan">
      <formula>0.9</formula>
    </cfRule>
    <cfRule type="cellIs" dxfId="4452" priority="3073" operator="greaterThan">
      <formula>0.85</formula>
    </cfRule>
  </conditionalFormatting>
  <conditionalFormatting sqref="E79">
    <cfRule type="expression" dxfId="4451" priority="3068">
      <formula>AND(IF(OR($Q79=1,$Q79=2),1,0),IF($X79&lt;=20,1,0))</formula>
    </cfRule>
    <cfRule type="expression" dxfId="4450" priority="3069">
      <formula>AND(IF($Q79=2,1,0),IF($X79&lt;30,1,0))</formula>
    </cfRule>
    <cfRule type="expression" dxfId="4449" priority="3070">
      <formula>AND(IF($Q79=3,1,0),IF($X79&lt;30,1,0))</formula>
    </cfRule>
    <cfRule type="expression" dxfId="4448" priority="3071">
      <formula>AND(IF($Q79=3,1,IF($Q79=4,1,0)),IF($F79&lt;=85,1,0))</formula>
    </cfRule>
  </conditionalFormatting>
  <conditionalFormatting sqref="X79">
    <cfRule type="expression" dxfId="4447" priority="3064">
      <formula>AND(IF(OR($Q79=1,$Q79=2),1,0),IF($X79&lt;=20,1,0))</formula>
    </cfRule>
    <cfRule type="expression" dxfId="4446" priority="3065">
      <formula>AND(IF($Q79=2,1,0),IF($X79&lt;30,1,0))</formula>
    </cfRule>
    <cfRule type="expression" dxfId="4445" priority="3066">
      <formula>AND(IF($Q79=3,1,0),IF($X79&lt;30,1,0))</formula>
    </cfRule>
    <cfRule type="expression" dxfId="4444" priority="3067">
      <formula>AND(IF($Q79=3,1,IF($Q79=4,1,0)),IF($F79&lt;=85,1,0))</formula>
    </cfRule>
  </conditionalFormatting>
  <conditionalFormatting sqref="AI79">
    <cfRule type="expression" dxfId="4443" priority="3060">
      <formula>AND(IF(OR($Q79=1,$Q79=2),1,0),IF($X79&lt;=20,1,0))</formula>
    </cfRule>
    <cfRule type="expression" dxfId="4442" priority="3061">
      <formula>AND(IF($Q79=2,1,0),IF($X79&lt;30,1,0))</formula>
    </cfRule>
    <cfRule type="expression" dxfId="4441" priority="3062">
      <formula>AND(IF($Q79=3,1,0),IF($X79&lt;30,1,0))</formula>
    </cfRule>
    <cfRule type="expression" dxfId="4440" priority="3063">
      <formula>AND(IF($Q79=3,1,IF($Q79=4,1,0)),IF($F79&lt;=85,1,0))</formula>
    </cfRule>
  </conditionalFormatting>
  <conditionalFormatting sqref="AV80">
    <cfRule type="expression" dxfId="4439" priority="3058">
      <formula>AV80="X"</formula>
    </cfRule>
    <cfRule type="expression" dxfId="4438" priority="3059">
      <formula>AV80="후보"</formula>
    </cfRule>
  </conditionalFormatting>
  <conditionalFormatting sqref="AC80">
    <cfRule type="cellIs" dxfId="4437" priority="3055" operator="greaterThan">
      <formula>0.9</formula>
    </cfRule>
    <cfRule type="cellIs" dxfId="4436" priority="3056" operator="greaterThan">
      <formula>0.85</formula>
    </cfRule>
  </conditionalFormatting>
  <conditionalFormatting sqref="N80">
    <cfRule type="cellIs" dxfId="4435" priority="3053" operator="greaterThan">
      <formula>0.9</formula>
    </cfRule>
    <cfRule type="cellIs" dxfId="4434" priority="3054" operator="greaterThan">
      <formula>0.85</formula>
    </cfRule>
  </conditionalFormatting>
  <conditionalFormatting sqref="E80">
    <cfRule type="expression" dxfId="4433" priority="3049">
      <formula>AND(IF(OR($Q80=1,$Q80=2),1,0),IF($X80&lt;=20,1,0))</formula>
    </cfRule>
    <cfRule type="expression" dxfId="4432" priority="3050">
      <formula>AND(IF($Q80=2,1,0),IF($X80&lt;30,1,0))</formula>
    </cfRule>
    <cfRule type="expression" dxfId="4431" priority="3051">
      <formula>AND(IF($Q80=3,1,0),IF($X80&lt;30,1,0))</formula>
    </cfRule>
    <cfRule type="expression" dxfId="4430" priority="3052">
      <formula>AND(IF($Q80=3,1,IF($Q80=4,1,0)),IF($F80&lt;=85,1,0))</formula>
    </cfRule>
  </conditionalFormatting>
  <conditionalFormatting sqref="X80">
    <cfRule type="expression" dxfId="4429" priority="3045">
      <formula>AND(IF(OR($Q80=1,$Q80=2),1,0),IF($X80&lt;=20,1,0))</formula>
    </cfRule>
    <cfRule type="expression" dxfId="4428" priority="3046">
      <formula>AND(IF($Q80=2,1,0),IF($X80&lt;30,1,0))</formula>
    </cfRule>
    <cfRule type="expression" dxfId="4427" priority="3047">
      <formula>AND(IF($Q80=3,1,0),IF($X80&lt;30,1,0))</formula>
    </cfRule>
    <cfRule type="expression" dxfId="4426" priority="3048">
      <formula>AND(IF($Q80=3,1,IF($Q80=4,1,0)),IF($F80&lt;=85,1,0))</formula>
    </cfRule>
  </conditionalFormatting>
  <conditionalFormatting sqref="AI80">
    <cfRule type="expression" dxfId="4425" priority="3041">
      <formula>AND(IF(OR($Q80=1,$Q80=2),1,0),IF($X80&lt;=20,1,0))</formula>
    </cfRule>
    <cfRule type="expression" dxfId="4424" priority="3042">
      <formula>AND(IF($Q80=2,1,0),IF($X80&lt;30,1,0))</formula>
    </cfRule>
    <cfRule type="expression" dxfId="4423" priority="3043">
      <formula>AND(IF($Q80=3,1,0),IF($X80&lt;30,1,0))</formula>
    </cfRule>
    <cfRule type="expression" dxfId="4422" priority="3044">
      <formula>AND(IF($Q80=3,1,IF($Q80=4,1,0)),IF($F80&lt;=85,1,0))</formula>
    </cfRule>
  </conditionalFormatting>
  <conditionalFormatting sqref="AV81">
    <cfRule type="expression" dxfId="4421" priority="3039">
      <formula>AV81="X"</formula>
    </cfRule>
    <cfRule type="expression" dxfId="4420" priority="3040">
      <formula>AV81="후보"</formula>
    </cfRule>
  </conditionalFormatting>
  <conditionalFormatting sqref="AC81">
    <cfRule type="cellIs" dxfId="4419" priority="3036" operator="greaterThan">
      <formula>0.9</formula>
    </cfRule>
    <cfRule type="cellIs" dxfId="4418" priority="3037" operator="greaterThan">
      <formula>0.85</formula>
    </cfRule>
  </conditionalFormatting>
  <conditionalFormatting sqref="N81">
    <cfRule type="cellIs" dxfId="4417" priority="3034" operator="greaterThan">
      <formula>0.9</formula>
    </cfRule>
    <cfRule type="cellIs" dxfId="4416" priority="3035" operator="greaterThan">
      <formula>0.85</formula>
    </cfRule>
  </conditionalFormatting>
  <conditionalFormatting sqref="E81">
    <cfRule type="expression" dxfId="4415" priority="3030">
      <formula>AND(IF(OR($Q81=1,$Q81=2),1,0),IF($X81&lt;=20,1,0))</formula>
    </cfRule>
    <cfRule type="expression" dxfId="4414" priority="3031">
      <formula>AND(IF($Q81=2,1,0),IF($X81&lt;30,1,0))</formula>
    </cfRule>
    <cfRule type="expression" dxfId="4413" priority="3032">
      <formula>AND(IF($Q81=3,1,0),IF($X81&lt;30,1,0))</formula>
    </cfRule>
    <cfRule type="expression" dxfId="4412" priority="3033">
      <formula>AND(IF($Q81=3,1,IF($Q81=4,1,0)),IF($F81&lt;=85,1,0))</formula>
    </cfRule>
  </conditionalFormatting>
  <conditionalFormatting sqref="X81">
    <cfRule type="expression" dxfId="4411" priority="3026">
      <formula>AND(IF(OR($Q81=1,$Q81=2),1,0),IF($X81&lt;=20,1,0))</formula>
    </cfRule>
    <cfRule type="expression" dxfId="4410" priority="3027">
      <formula>AND(IF($Q81=2,1,0),IF($X81&lt;30,1,0))</formula>
    </cfRule>
    <cfRule type="expression" dxfId="4409" priority="3028">
      <formula>AND(IF($Q81=3,1,0),IF($X81&lt;30,1,0))</formula>
    </cfRule>
    <cfRule type="expression" dxfId="4408" priority="3029">
      <formula>AND(IF($Q81=3,1,IF($Q81=4,1,0)),IF($F81&lt;=85,1,0))</formula>
    </cfRule>
  </conditionalFormatting>
  <conditionalFormatting sqref="AI81">
    <cfRule type="expression" dxfId="4407" priority="3022">
      <formula>AND(IF(OR($Q81=1,$Q81=2),1,0),IF($X81&lt;=20,1,0))</formula>
    </cfRule>
    <cfRule type="expression" dxfId="4406" priority="3023">
      <formula>AND(IF($Q81=2,1,0),IF($X81&lt;30,1,0))</formula>
    </cfRule>
    <cfRule type="expression" dxfId="4405" priority="3024">
      <formula>AND(IF($Q81=3,1,0),IF($X81&lt;30,1,0))</formula>
    </cfRule>
    <cfRule type="expression" dxfId="4404" priority="3025">
      <formula>AND(IF($Q81=3,1,IF($Q81=4,1,0)),IF($F81&lt;=85,1,0))</formula>
    </cfRule>
  </conditionalFormatting>
  <conditionalFormatting sqref="AV82">
    <cfRule type="expression" dxfId="4403" priority="3020">
      <formula>AV82="X"</formula>
    </cfRule>
    <cfRule type="expression" dxfId="4402" priority="3021">
      <formula>AV82="후보"</formula>
    </cfRule>
  </conditionalFormatting>
  <conditionalFormatting sqref="AC82">
    <cfRule type="cellIs" dxfId="4401" priority="3017" operator="greaterThan">
      <formula>0.9</formula>
    </cfRule>
    <cfRule type="cellIs" dxfId="4400" priority="3018" operator="greaterThan">
      <formula>0.85</formula>
    </cfRule>
  </conditionalFormatting>
  <conditionalFormatting sqref="N82">
    <cfRule type="cellIs" dxfId="4399" priority="3015" operator="greaterThan">
      <formula>0.9</formula>
    </cfRule>
    <cfRule type="cellIs" dxfId="4398" priority="3016" operator="greaterThan">
      <formula>0.85</formula>
    </cfRule>
  </conditionalFormatting>
  <conditionalFormatting sqref="E82">
    <cfRule type="expression" dxfId="4397" priority="3011">
      <formula>AND(IF(OR($Q82=1,$Q82=2),1,0),IF($X82&lt;=20,1,0))</formula>
    </cfRule>
    <cfRule type="expression" dxfId="4396" priority="3012">
      <formula>AND(IF($Q82=2,1,0),IF($X82&lt;30,1,0))</formula>
    </cfRule>
    <cfRule type="expression" dxfId="4395" priority="3013">
      <formula>AND(IF($Q82=3,1,0),IF($X82&lt;30,1,0))</formula>
    </cfRule>
    <cfRule type="expression" dxfId="4394" priority="3014">
      <formula>AND(IF($Q82=3,1,IF($Q82=4,1,0)),IF($F82&lt;=85,1,0))</formula>
    </cfRule>
  </conditionalFormatting>
  <conditionalFormatting sqref="X82">
    <cfRule type="expression" dxfId="4393" priority="3007">
      <formula>AND(IF(OR($Q82=1,$Q82=2),1,0),IF($X82&lt;=20,1,0))</formula>
    </cfRule>
    <cfRule type="expression" dxfId="4392" priority="3008">
      <formula>AND(IF($Q82=2,1,0),IF($X82&lt;30,1,0))</formula>
    </cfRule>
    <cfRule type="expression" dxfId="4391" priority="3009">
      <formula>AND(IF($Q82=3,1,0),IF($X82&lt;30,1,0))</formula>
    </cfRule>
    <cfRule type="expression" dxfId="4390" priority="3010">
      <formula>AND(IF($Q82=3,1,IF($Q82=4,1,0)),IF($F82&lt;=85,1,0))</formula>
    </cfRule>
  </conditionalFormatting>
  <conditionalFormatting sqref="AI82">
    <cfRule type="expression" dxfId="4389" priority="3003">
      <formula>AND(IF(OR($Q82=1,$Q82=2),1,0),IF($X82&lt;=20,1,0))</formula>
    </cfRule>
    <cfRule type="expression" dxfId="4388" priority="3004">
      <formula>AND(IF($Q82=2,1,0),IF($X82&lt;30,1,0))</formula>
    </cfRule>
    <cfRule type="expression" dxfId="4387" priority="3005">
      <formula>AND(IF($Q82=3,1,0),IF($X82&lt;30,1,0))</formula>
    </cfRule>
    <cfRule type="expression" dxfId="4386" priority="3006">
      <formula>AND(IF($Q82=3,1,IF($Q82=4,1,0)),IF($F82&lt;=85,1,0))</formula>
    </cfRule>
  </conditionalFormatting>
  <conditionalFormatting sqref="AV83">
    <cfRule type="expression" dxfId="4385" priority="3001">
      <formula>AV83="X"</formula>
    </cfRule>
    <cfRule type="expression" dxfId="4384" priority="3002">
      <formula>AV83="후보"</formula>
    </cfRule>
  </conditionalFormatting>
  <conditionalFormatting sqref="AC83">
    <cfRule type="cellIs" dxfId="4383" priority="2998" operator="greaterThan">
      <formula>0.9</formula>
    </cfRule>
    <cfRule type="cellIs" dxfId="4382" priority="2999" operator="greaterThan">
      <formula>0.85</formula>
    </cfRule>
  </conditionalFormatting>
  <conditionalFormatting sqref="N83">
    <cfRule type="cellIs" dxfId="4381" priority="2996" operator="greaterThan">
      <formula>0.9</formula>
    </cfRule>
    <cfRule type="cellIs" dxfId="4380" priority="2997" operator="greaterThan">
      <formula>0.85</formula>
    </cfRule>
  </conditionalFormatting>
  <conditionalFormatting sqref="E83">
    <cfRule type="expression" dxfId="4379" priority="2992">
      <formula>AND(IF(OR($Q83=1,$Q83=2),1,0),IF($X83&lt;=20,1,0))</formula>
    </cfRule>
    <cfRule type="expression" dxfId="4378" priority="2993">
      <formula>AND(IF($Q83=2,1,0),IF($X83&lt;30,1,0))</formula>
    </cfRule>
    <cfRule type="expression" dxfId="4377" priority="2994">
      <formula>AND(IF($Q83=3,1,0),IF($X83&lt;30,1,0))</formula>
    </cfRule>
    <cfRule type="expression" dxfId="4376" priority="2995">
      <formula>AND(IF($Q83=3,1,IF($Q83=4,1,0)),IF($F83&lt;=85,1,0))</formula>
    </cfRule>
  </conditionalFormatting>
  <conditionalFormatting sqref="X83">
    <cfRule type="expression" dxfId="4375" priority="2988">
      <formula>AND(IF(OR($Q83=1,$Q83=2),1,0),IF($X83&lt;=20,1,0))</formula>
    </cfRule>
    <cfRule type="expression" dxfId="4374" priority="2989">
      <formula>AND(IF($Q83=2,1,0),IF($X83&lt;30,1,0))</formula>
    </cfRule>
    <cfRule type="expression" dxfId="4373" priority="2990">
      <formula>AND(IF($Q83=3,1,0),IF($X83&lt;30,1,0))</formula>
    </cfRule>
    <cfRule type="expression" dxfId="4372" priority="2991">
      <formula>AND(IF($Q83=3,1,IF($Q83=4,1,0)),IF($F83&lt;=85,1,0))</formula>
    </cfRule>
  </conditionalFormatting>
  <conditionalFormatting sqref="AI83">
    <cfRule type="expression" dxfId="4371" priority="2984">
      <formula>AND(IF(OR($Q83=1,$Q83=2),1,0),IF($X83&lt;=20,1,0))</formula>
    </cfRule>
    <cfRule type="expression" dxfId="4370" priority="2985">
      <formula>AND(IF($Q83=2,1,0),IF($X83&lt;30,1,0))</formula>
    </cfRule>
    <cfRule type="expression" dxfId="4369" priority="2986">
      <formula>AND(IF($Q83=3,1,0),IF($X83&lt;30,1,0))</formula>
    </cfRule>
    <cfRule type="expression" dxfId="4368" priority="2987">
      <formula>AND(IF($Q83=3,1,IF($Q83=4,1,0)),IF($F83&lt;=85,1,0))</formula>
    </cfRule>
  </conditionalFormatting>
  <conditionalFormatting sqref="AV84">
    <cfRule type="expression" dxfId="4367" priority="2982">
      <formula>AV84="X"</formula>
    </cfRule>
    <cfRule type="expression" dxfId="4366" priority="2983">
      <formula>AV84="후보"</formula>
    </cfRule>
  </conditionalFormatting>
  <conditionalFormatting sqref="AC84">
    <cfRule type="cellIs" dxfId="4365" priority="2979" operator="greaterThan">
      <formula>0.9</formula>
    </cfRule>
    <cfRule type="cellIs" dxfId="4364" priority="2980" operator="greaterThan">
      <formula>0.85</formula>
    </cfRule>
  </conditionalFormatting>
  <conditionalFormatting sqref="N84">
    <cfRule type="cellIs" dxfId="4363" priority="2977" operator="greaterThan">
      <formula>0.9</formula>
    </cfRule>
    <cfRule type="cellIs" dxfId="4362" priority="2978" operator="greaterThan">
      <formula>0.85</formula>
    </cfRule>
  </conditionalFormatting>
  <conditionalFormatting sqref="E84">
    <cfRule type="expression" dxfId="4361" priority="2973">
      <formula>AND(IF(OR($Q84=1,$Q84=2),1,0),IF($X84&lt;=20,1,0))</formula>
    </cfRule>
    <cfRule type="expression" dxfId="4360" priority="2974">
      <formula>AND(IF($Q84=2,1,0),IF($X84&lt;30,1,0))</formula>
    </cfRule>
    <cfRule type="expression" dxfId="4359" priority="2975">
      <formula>AND(IF($Q84=3,1,0),IF($X84&lt;30,1,0))</formula>
    </cfRule>
    <cfRule type="expression" dxfId="4358" priority="2976">
      <formula>AND(IF($Q84=3,1,IF($Q84=4,1,0)),IF($F84&lt;=85,1,0))</formula>
    </cfRule>
  </conditionalFormatting>
  <conditionalFormatting sqref="X84">
    <cfRule type="expression" dxfId="4357" priority="2969">
      <formula>AND(IF(OR($Q84=1,$Q84=2),1,0),IF($X84&lt;=20,1,0))</formula>
    </cfRule>
    <cfRule type="expression" dxfId="4356" priority="2970">
      <formula>AND(IF($Q84=2,1,0),IF($X84&lt;30,1,0))</formula>
    </cfRule>
    <cfRule type="expression" dxfId="4355" priority="2971">
      <formula>AND(IF($Q84=3,1,0),IF($X84&lt;30,1,0))</formula>
    </cfRule>
    <cfRule type="expression" dxfId="4354" priority="2972">
      <formula>AND(IF($Q84=3,1,IF($Q84=4,1,0)),IF($F84&lt;=85,1,0))</formula>
    </cfRule>
  </conditionalFormatting>
  <conditionalFormatting sqref="AI84">
    <cfRule type="expression" dxfId="4353" priority="2965">
      <formula>AND(IF(OR($Q84=1,$Q84=2),1,0),IF($X84&lt;=20,1,0))</formula>
    </cfRule>
    <cfRule type="expression" dxfId="4352" priority="2966">
      <formula>AND(IF($Q84=2,1,0),IF($X84&lt;30,1,0))</formula>
    </cfRule>
    <cfRule type="expression" dxfId="4351" priority="2967">
      <formula>AND(IF($Q84=3,1,0),IF($X84&lt;30,1,0))</formula>
    </cfRule>
    <cfRule type="expression" dxfId="4350" priority="2968">
      <formula>AND(IF($Q84=3,1,IF($Q84=4,1,0)),IF($F84&lt;=85,1,0))</formula>
    </cfRule>
  </conditionalFormatting>
  <conditionalFormatting sqref="AV85">
    <cfRule type="expression" dxfId="4349" priority="2963">
      <formula>AV85="X"</formula>
    </cfRule>
    <cfRule type="expression" dxfId="4348" priority="2964">
      <formula>AV85="후보"</formula>
    </cfRule>
  </conditionalFormatting>
  <conditionalFormatting sqref="AC85">
    <cfRule type="cellIs" dxfId="4347" priority="2960" operator="greaterThan">
      <formula>0.9</formula>
    </cfRule>
    <cfRule type="cellIs" dxfId="4346" priority="2961" operator="greaterThan">
      <formula>0.85</formula>
    </cfRule>
  </conditionalFormatting>
  <conditionalFormatting sqref="N85">
    <cfRule type="cellIs" dxfId="4345" priority="2958" operator="greaterThan">
      <formula>0.9</formula>
    </cfRule>
    <cfRule type="cellIs" dxfId="4344" priority="2959" operator="greaterThan">
      <formula>0.85</formula>
    </cfRule>
  </conditionalFormatting>
  <conditionalFormatting sqref="E85">
    <cfRule type="expression" dxfId="4343" priority="2954">
      <formula>AND(IF(OR($Q85=1,$Q85=2),1,0),IF($X85&lt;=20,1,0))</formula>
    </cfRule>
    <cfRule type="expression" dxfId="4342" priority="2955">
      <formula>AND(IF($Q85=2,1,0),IF($X85&lt;30,1,0))</formula>
    </cfRule>
    <cfRule type="expression" dxfId="4341" priority="2956">
      <formula>AND(IF($Q85=3,1,0),IF($X85&lt;30,1,0))</formula>
    </cfRule>
    <cfRule type="expression" dxfId="4340" priority="2957">
      <formula>AND(IF($Q85=3,1,IF($Q85=4,1,0)),IF($F85&lt;=85,1,0))</formula>
    </cfRule>
  </conditionalFormatting>
  <conditionalFormatting sqref="X85">
    <cfRule type="expression" dxfId="4339" priority="2950">
      <formula>AND(IF(OR($Q85=1,$Q85=2),1,0),IF($X85&lt;=20,1,0))</formula>
    </cfRule>
    <cfRule type="expression" dxfId="4338" priority="2951">
      <formula>AND(IF($Q85=2,1,0),IF($X85&lt;30,1,0))</formula>
    </cfRule>
    <cfRule type="expression" dxfId="4337" priority="2952">
      <formula>AND(IF($Q85=3,1,0),IF($X85&lt;30,1,0))</formula>
    </cfRule>
    <cfRule type="expression" dxfId="4336" priority="2953">
      <formula>AND(IF($Q85=3,1,IF($Q85=4,1,0)),IF($F85&lt;=85,1,0))</formula>
    </cfRule>
  </conditionalFormatting>
  <conditionalFormatting sqref="AI85">
    <cfRule type="expression" dxfId="4335" priority="2946">
      <formula>AND(IF(OR($Q85=1,$Q85=2),1,0),IF($X85&lt;=20,1,0))</formula>
    </cfRule>
    <cfRule type="expression" dxfId="4334" priority="2947">
      <formula>AND(IF($Q85=2,1,0),IF($X85&lt;30,1,0))</formula>
    </cfRule>
    <cfRule type="expression" dxfId="4333" priority="2948">
      <formula>AND(IF($Q85=3,1,0),IF($X85&lt;30,1,0))</formula>
    </cfRule>
    <cfRule type="expression" dxfId="4332" priority="2949">
      <formula>AND(IF($Q85=3,1,IF($Q85=4,1,0)),IF($F85&lt;=85,1,0))</formula>
    </cfRule>
  </conditionalFormatting>
  <conditionalFormatting sqref="AV86">
    <cfRule type="expression" dxfId="4331" priority="2944">
      <formula>AV86="X"</formula>
    </cfRule>
    <cfRule type="expression" dxfId="4330" priority="2945">
      <formula>AV86="후보"</formula>
    </cfRule>
  </conditionalFormatting>
  <conditionalFormatting sqref="AC86">
    <cfRule type="cellIs" dxfId="4329" priority="2941" operator="greaterThan">
      <formula>0.9</formula>
    </cfRule>
    <cfRule type="cellIs" dxfId="4328" priority="2942" operator="greaterThan">
      <formula>0.85</formula>
    </cfRule>
  </conditionalFormatting>
  <conditionalFormatting sqref="N86">
    <cfRule type="cellIs" dxfId="4327" priority="2939" operator="greaterThan">
      <formula>0.9</formula>
    </cfRule>
    <cfRule type="cellIs" dxfId="4326" priority="2940" operator="greaterThan">
      <formula>0.85</formula>
    </cfRule>
  </conditionalFormatting>
  <conditionalFormatting sqref="E86">
    <cfRule type="expression" dxfId="4325" priority="2935">
      <formula>AND(IF(OR($Q86=1,$Q86=2),1,0),IF($X86&lt;=20,1,0))</formula>
    </cfRule>
    <cfRule type="expression" dxfId="4324" priority="2936">
      <formula>AND(IF($Q86=2,1,0),IF($X86&lt;30,1,0))</formula>
    </cfRule>
    <cfRule type="expression" dxfId="4323" priority="2937">
      <formula>AND(IF($Q86=3,1,0),IF($X86&lt;30,1,0))</formula>
    </cfRule>
    <cfRule type="expression" dxfId="4322" priority="2938">
      <formula>AND(IF($Q86=3,1,IF($Q86=4,1,0)),IF($F86&lt;=85,1,0))</formula>
    </cfRule>
  </conditionalFormatting>
  <conditionalFormatting sqref="X86">
    <cfRule type="expression" dxfId="4321" priority="2931">
      <formula>AND(IF(OR($Q86=1,$Q86=2),1,0),IF($X86&lt;=20,1,0))</formula>
    </cfRule>
    <cfRule type="expression" dxfId="4320" priority="2932">
      <formula>AND(IF($Q86=2,1,0),IF($X86&lt;30,1,0))</formula>
    </cfRule>
    <cfRule type="expression" dxfId="4319" priority="2933">
      <formula>AND(IF($Q86=3,1,0),IF($X86&lt;30,1,0))</formula>
    </cfRule>
    <cfRule type="expression" dxfId="4318" priority="2934">
      <formula>AND(IF($Q86=3,1,IF($Q86=4,1,0)),IF($F86&lt;=85,1,0))</formula>
    </cfRule>
  </conditionalFormatting>
  <conditionalFormatting sqref="AI86">
    <cfRule type="expression" dxfId="4317" priority="2927">
      <formula>AND(IF(OR($Q86=1,$Q86=2),1,0),IF($X86&lt;=20,1,0))</formula>
    </cfRule>
    <cfRule type="expression" dxfId="4316" priority="2928">
      <formula>AND(IF($Q86=2,1,0),IF($X86&lt;30,1,0))</formula>
    </cfRule>
    <cfRule type="expression" dxfId="4315" priority="2929">
      <formula>AND(IF($Q86=3,1,0),IF($X86&lt;30,1,0))</formula>
    </cfRule>
    <cfRule type="expression" dxfId="4314" priority="2930">
      <formula>AND(IF($Q86=3,1,IF($Q86=4,1,0)),IF($F86&lt;=85,1,0))</formula>
    </cfRule>
  </conditionalFormatting>
  <conditionalFormatting sqref="AV87">
    <cfRule type="expression" dxfId="4313" priority="2925">
      <formula>AV87="X"</formula>
    </cfRule>
    <cfRule type="expression" dxfId="4312" priority="2926">
      <formula>AV87="후보"</formula>
    </cfRule>
  </conditionalFormatting>
  <conditionalFormatting sqref="AC87">
    <cfRule type="cellIs" dxfId="4311" priority="2922" operator="greaterThan">
      <formula>0.9</formula>
    </cfRule>
    <cfRule type="cellIs" dxfId="4310" priority="2923" operator="greaterThan">
      <formula>0.85</formula>
    </cfRule>
  </conditionalFormatting>
  <conditionalFormatting sqref="N87">
    <cfRule type="cellIs" dxfId="4309" priority="2920" operator="greaterThan">
      <formula>0.9</formula>
    </cfRule>
    <cfRule type="cellIs" dxfId="4308" priority="2921" operator="greaterThan">
      <formula>0.85</formula>
    </cfRule>
  </conditionalFormatting>
  <conditionalFormatting sqref="E87">
    <cfRule type="expression" dxfId="4307" priority="2916">
      <formula>AND(IF(OR($Q87=1,$Q87=2),1,0),IF($X87&lt;=20,1,0))</formula>
    </cfRule>
    <cfRule type="expression" dxfId="4306" priority="2917">
      <formula>AND(IF($Q87=2,1,0),IF($X87&lt;30,1,0))</formula>
    </cfRule>
    <cfRule type="expression" dxfId="4305" priority="2918">
      <formula>AND(IF($Q87=3,1,0),IF($X87&lt;30,1,0))</formula>
    </cfRule>
    <cfRule type="expression" dxfId="4304" priority="2919">
      <formula>AND(IF($Q87=3,1,IF($Q87=4,1,0)),IF($F87&lt;=85,1,0))</formula>
    </cfRule>
  </conditionalFormatting>
  <conditionalFormatting sqref="X87">
    <cfRule type="expression" dxfId="4303" priority="2912">
      <formula>AND(IF(OR($Q87=1,$Q87=2),1,0),IF($X87&lt;=20,1,0))</formula>
    </cfRule>
    <cfRule type="expression" dxfId="4302" priority="2913">
      <formula>AND(IF($Q87=2,1,0),IF($X87&lt;30,1,0))</formula>
    </cfRule>
    <cfRule type="expression" dxfId="4301" priority="2914">
      <formula>AND(IF($Q87=3,1,0),IF($X87&lt;30,1,0))</formula>
    </cfRule>
    <cfRule type="expression" dxfId="4300" priority="2915">
      <formula>AND(IF($Q87=3,1,IF($Q87=4,1,0)),IF($F87&lt;=85,1,0))</formula>
    </cfRule>
  </conditionalFormatting>
  <conditionalFormatting sqref="AI87">
    <cfRule type="expression" dxfId="4299" priority="2908">
      <formula>AND(IF(OR($Q87=1,$Q87=2),1,0),IF($X87&lt;=20,1,0))</formula>
    </cfRule>
    <cfRule type="expression" dxfId="4298" priority="2909">
      <formula>AND(IF($Q87=2,1,0),IF($X87&lt;30,1,0))</formula>
    </cfRule>
    <cfRule type="expression" dxfId="4297" priority="2910">
      <formula>AND(IF($Q87=3,1,0),IF($X87&lt;30,1,0))</formula>
    </cfRule>
    <cfRule type="expression" dxfId="4296" priority="2911">
      <formula>AND(IF($Q87=3,1,IF($Q87=4,1,0)),IF($F87&lt;=85,1,0))</formula>
    </cfRule>
  </conditionalFormatting>
  <conditionalFormatting sqref="AV88">
    <cfRule type="expression" dxfId="4295" priority="2906">
      <formula>AV88="X"</formula>
    </cfRule>
    <cfRule type="expression" dxfId="4294" priority="2907">
      <formula>AV88="후보"</formula>
    </cfRule>
  </conditionalFormatting>
  <conditionalFormatting sqref="AC88">
    <cfRule type="cellIs" dxfId="4293" priority="2903" operator="greaterThan">
      <formula>0.9</formula>
    </cfRule>
    <cfRule type="cellIs" dxfId="4292" priority="2904" operator="greaterThan">
      <formula>0.85</formula>
    </cfRule>
  </conditionalFormatting>
  <conditionalFormatting sqref="N88">
    <cfRule type="cellIs" dxfId="4291" priority="2901" operator="greaterThan">
      <formula>0.9</formula>
    </cfRule>
    <cfRule type="cellIs" dxfId="4290" priority="2902" operator="greaterThan">
      <formula>0.85</formula>
    </cfRule>
  </conditionalFormatting>
  <conditionalFormatting sqref="E88">
    <cfRule type="expression" dxfId="4289" priority="2897">
      <formula>AND(IF(OR($Q88=1,$Q88=2),1,0),IF($X88&lt;=20,1,0))</formula>
    </cfRule>
    <cfRule type="expression" dxfId="4288" priority="2898">
      <formula>AND(IF($Q88=2,1,0),IF($X88&lt;30,1,0))</formula>
    </cfRule>
    <cfRule type="expression" dxfId="4287" priority="2899">
      <formula>AND(IF($Q88=3,1,0),IF($X88&lt;30,1,0))</formula>
    </cfRule>
    <cfRule type="expression" dxfId="4286" priority="2900">
      <formula>AND(IF($Q88=3,1,IF($Q88=4,1,0)),IF($F88&lt;=85,1,0))</formula>
    </cfRule>
  </conditionalFormatting>
  <conditionalFormatting sqref="X88">
    <cfRule type="expression" dxfId="4285" priority="2893">
      <formula>AND(IF(OR($Q88=1,$Q88=2),1,0),IF($X88&lt;=20,1,0))</formula>
    </cfRule>
    <cfRule type="expression" dxfId="4284" priority="2894">
      <formula>AND(IF($Q88=2,1,0),IF($X88&lt;30,1,0))</formula>
    </cfRule>
    <cfRule type="expression" dxfId="4283" priority="2895">
      <formula>AND(IF($Q88=3,1,0),IF($X88&lt;30,1,0))</formula>
    </cfRule>
    <cfRule type="expression" dxfId="4282" priority="2896">
      <formula>AND(IF($Q88=3,1,IF($Q88=4,1,0)),IF($F88&lt;=85,1,0))</formula>
    </cfRule>
  </conditionalFormatting>
  <conditionalFormatting sqref="AI88">
    <cfRule type="expression" dxfId="4281" priority="2889">
      <formula>AND(IF(OR($Q88=1,$Q88=2),1,0),IF($X88&lt;=20,1,0))</formula>
    </cfRule>
    <cfRule type="expression" dxfId="4280" priority="2890">
      <formula>AND(IF($Q88=2,1,0),IF($X88&lt;30,1,0))</formula>
    </cfRule>
    <cfRule type="expression" dxfId="4279" priority="2891">
      <formula>AND(IF($Q88=3,1,0),IF($X88&lt;30,1,0))</formula>
    </cfRule>
    <cfRule type="expression" dxfId="4278" priority="2892">
      <formula>AND(IF($Q88=3,1,IF($Q88=4,1,0)),IF($F88&lt;=85,1,0))</formula>
    </cfRule>
  </conditionalFormatting>
  <conditionalFormatting sqref="AV89">
    <cfRule type="expression" dxfId="4277" priority="2887">
      <formula>AV89="X"</formula>
    </cfRule>
    <cfRule type="expression" dxfId="4276" priority="2888">
      <formula>AV89="후보"</formula>
    </cfRule>
  </conditionalFormatting>
  <conditionalFormatting sqref="AC89">
    <cfRule type="cellIs" dxfId="4275" priority="2884" operator="greaterThan">
      <formula>0.9</formula>
    </cfRule>
    <cfRule type="cellIs" dxfId="4274" priority="2885" operator="greaterThan">
      <formula>0.85</formula>
    </cfRule>
  </conditionalFormatting>
  <conditionalFormatting sqref="N89">
    <cfRule type="cellIs" dxfId="4273" priority="2882" operator="greaterThan">
      <formula>0.9</formula>
    </cfRule>
    <cfRule type="cellIs" dxfId="4272" priority="2883" operator="greaterThan">
      <formula>0.85</formula>
    </cfRule>
  </conditionalFormatting>
  <conditionalFormatting sqref="E89">
    <cfRule type="expression" dxfId="4271" priority="2878">
      <formula>AND(IF(OR($Q89=1,$Q89=2),1,0),IF($X89&lt;=20,1,0))</formula>
    </cfRule>
    <cfRule type="expression" dxfId="4270" priority="2879">
      <formula>AND(IF($Q89=2,1,0),IF($X89&lt;30,1,0))</formula>
    </cfRule>
    <cfRule type="expression" dxfId="4269" priority="2880">
      <formula>AND(IF($Q89=3,1,0),IF($X89&lt;30,1,0))</formula>
    </cfRule>
    <cfRule type="expression" dxfId="4268" priority="2881">
      <formula>AND(IF($Q89=3,1,IF($Q89=4,1,0)),IF($F89&lt;=85,1,0))</formula>
    </cfRule>
  </conditionalFormatting>
  <conditionalFormatting sqref="X89">
    <cfRule type="expression" dxfId="4267" priority="2874">
      <formula>AND(IF(OR($Q89=1,$Q89=2),1,0),IF($X89&lt;=20,1,0))</formula>
    </cfRule>
    <cfRule type="expression" dxfId="4266" priority="2875">
      <formula>AND(IF($Q89=2,1,0),IF($X89&lt;30,1,0))</formula>
    </cfRule>
    <cfRule type="expression" dxfId="4265" priority="2876">
      <formula>AND(IF($Q89=3,1,0),IF($X89&lt;30,1,0))</formula>
    </cfRule>
    <cfRule type="expression" dxfId="4264" priority="2877">
      <formula>AND(IF($Q89=3,1,IF($Q89=4,1,0)),IF($F89&lt;=85,1,0))</formula>
    </cfRule>
  </conditionalFormatting>
  <conditionalFormatting sqref="AI89">
    <cfRule type="expression" dxfId="4263" priority="2870">
      <formula>AND(IF(OR($Q89=1,$Q89=2),1,0),IF($X89&lt;=20,1,0))</formula>
    </cfRule>
    <cfRule type="expression" dxfId="4262" priority="2871">
      <formula>AND(IF($Q89=2,1,0),IF($X89&lt;30,1,0))</formula>
    </cfRule>
    <cfRule type="expression" dxfId="4261" priority="2872">
      <formula>AND(IF($Q89=3,1,0),IF($X89&lt;30,1,0))</formula>
    </cfRule>
    <cfRule type="expression" dxfId="4260" priority="2873">
      <formula>AND(IF($Q89=3,1,IF($Q89=4,1,0)),IF($F89&lt;=85,1,0))</formula>
    </cfRule>
  </conditionalFormatting>
  <conditionalFormatting sqref="AV90">
    <cfRule type="expression" dxfId="4259" priority="2868">
      <formula>AV90="X"</formula>
    </cfRule>
    <cfRule type="expression" dxfId="4258" priority="2869">
      <formula>AV90="후보"</formula>
    </cfRule>
  </conditionalFormatting>
  <conditionalFormatting sqref="AC90">
    <cfRule type="cellIs" dxfId="4257" priority="2865" operator="greaterThan">
      <formula>0.9</formula>
    </cfRule>
    <cfRule type="cellIs" dxfId="4256" priority="2866" operator="greaterThan">
      <formula>0.85</formula>
    </cfRule>
  </conditionalFormatting>
  <conditionalFormatting sqref="N90">
    <cfRule type="cellIs" dxfId="4255" priority="2863" operator="greaterThan">
      <formula>0.9</formula>
    </cfRule>
    <cfRule type="cellIs" dxfId="4254" priority="2864" operator="greaterThan">
      <formula>0.85</formula>
    </cfRule>
  </conditionalFormatting>
  <conditionalFormatting sqref="E90">
    <cfRule type="expression" dxfId="4253" priority="2859">
      <formula>AND(IF(OR($Q90=1,$Q90=2),1,0),IF($X90&lt;=20,1,0))</formula>
    </cfRule>
    <cfRule type="expression" dxfId="4252" priority="2860">
      <formula>AND(IF($Q90=2,1,0),IF($X90&lt;30,1,0))</formula>
    </cfRule>
    <cfRule type="expression" dxfId="4251" priority="2861">
      <formula>AND(IF($Q90=3,1,0),IF($X90&lt;30,1,0))</formula>
    </cfRule>
    <cfRule type="expression" dxfId="4250" priority="2862">
      <formula>AND(IF($Q90=3,1,IF($Q90=4,1,0)),IF($F90&lt;=85,1,0))</formula>
    </cfRule>
  </conditionalFormatting>
  <conditionalFormatting sqref="X90">
    <cfRule type="expression" dxfId="4249" priority="2855">
      <formula>AND(IF(OR($Q90=1,$Q90=2),1,0),IF($X90&lt;=20,1,0))</formula>
    </cfRule>
    <cfRule type="expression" dxfId="4248" priority="2856">
      <formula>AND(IF($Q90=2,1,0),IF($X90&lt;30,1,0))</formula>
    </cfRule>
    <cfRule type="expression" dxfId="4247" priority="2857">
      <formula>AND(IF($Q90=3,1,0),IF($X90&lt;30,1,0))</formula>
    </cfRule>
    <cfRule type="expression" dxfId="4246" priority="2858">
      <formula>AND(IF($Q90=3,1,IF($Q90=4,1,0)),IF($F90&lt;=85,1,0))</formula>
    </cfRule>
  </conditionalFormatting>
  <conditionalFormatting sqref="AI90">
    <cfRule type="expression" dxfId="4245" priority="2851">
      <formula>AND(IF(OR($Q90=1,$Q90=2),1,0),IF($X90&lt;=20,1,0))</formula>
    </cfRule>
    <cfRule type="expression" dxfId="4244" priority="2852">
      <formula>AND(IF($Q90=2,1,0),IF($X90&lt;30,1,0))</formula>
    </cfRule>
    <cfRule type="expression" dxfId="4243" priority="2853">
      <formula>AND(IF($Q90=3,1,0),IF($X90&lt;30,1,0))</formula>
    </cfRule>
    <cfRule type="expression" dxfId="4242" priority="2854">
      <formula>AND(IF($Q90=3,1,IF($Q90=4,1,0)),IF($F90&lt;=85,1,0))</formula>
    </cfRule>
  </conditionalFormatting>
  <conditionalFormatting sqref="AV91">
    <cfRule type="expression" dxfId="4241" priority="2849">
      <formula>AV91="X"</formula>
    </cfRule>
    <cfRule type="expression" dxfId="4240" priority="2850">
      <formula>AV91="후보"</formula>
    </cfRule>
  </conditionalFormatting>
  <conditionalFormatting sqref="AC91">
    <cfRule type="cellIs" dxfId="4239" priority="2846" operator="greaterThan">
      <formula>0.9</formula>
    </cfRule>
    <cfRule type="cellIs" dxfId="4238" priority="2847" operator="greaterThan">
      <formula>0.85</formula>
    </cfRule>
  </conditionalFormatting>
  <conditionalFormatting sqref="N91">
    <cfRule type="cellIs" dxfId="4237" priority="2844" operator="greaterThan">
      <formula>0.9</formula>
    </cfRule>
    <cfRule type="cellIs" dxfId="4236" priority="2845" operator="greaterThan">
      <formula>0.85</formula>
    </cfRule>
  </conditionalFormatting>
  <conditionalFormatting sqref="E91">
    <cfRule type="expression" dxfId="4235" priority="2840">
      <formula>AND(IF(OR($Q91=1,$Q91=2),1,0),IF($X91&lt;=20,1,0))</formula>
    </cfRule>
    <cfRule type="expression" dxfId="4234" priority="2841">
      <formula>AND(IF($Q91=2,1,0),IF($X91&lt;30,1,0))</formula>
    </cfRule>
    <cfRule type="expression" dxfId="4233" priority="2842">
      <formula>AND(IF($Q91=3,1,0),IF($X91&lt;30,1,0))</formula>
    </cfRule>
    <cfRule type="expression" dxfId="4232" priority="2843">
      <formula>AND(IF($Q91=3,1,IF($Q91=4,1,0)),IF($F91&lt;=85,1,0))</formula>
    </cfRule>
  </conditionalFormatting>
  <conditionalFormatting sqref="X91">
    <cfRule type="expression" dxfId="4231" priority="2836">
      <formula>AND(IF(OR($Q91=1,$Q91=2),1,0),IF($X91&lt;=20,1,0))</formula>
    </cfRule>
    <cfRule type="expression" dxfId="4230" priority="2837">
      <formula>AND(IF($Q91=2,1,0),IF($X91&lt;30,1,0))</formula>
    </cfRule>
    <cfRule type="expression" dxfId="4229" priority="2838">
      <formula>AND(IF($Q91=3,1,0),IF($X91&lt;30,1,0))</formula>
    </cfRule>
    <cfRule type="expression" dxfId="4228" priority="2839">
      <formula>AND(IF($Q91=3,1,IF($Q91=4,1,0)),IF($F91&lt;=85,1,0))</formula>
    </cfRule>
  </conditionalFormatting>
  <conditionalFormatting sqref="AI91">
    <cfRule type="expression" dxfId="4227" priority="2832">
      <formula>AND(IF(OR($Q91=1,$Q91=2),1,0),IF($X91&lt;=20,1,0))</formula>
    </cfRule>
    <cfRule type="expression" dxfId="4226" priority="2833">
      <formula>AND(IF($Q91=2,1,0),IF($X91&lt;30,1,0))</formula>
    </cfRule>
    <cfRule type="expression" dxfId="4225" priority="2834">
      <formula>AND(IF($Q91=3,1,0),IF($X91&lt;30,1,0))</formula>
    </cfRule>
    <cfRule type="expression" dxfId="4224" priority="2835">
      <formula>AND(IF($Q91=3,1,IF($Q91=4,1,0)),IF($F91&lt;=85,1,0))</formula>
    </cfRule>
  </conditionalFormatting>
  <conditionalFormatting sqref="AV92">
    <cfRule type="expression" dxfId="4223" priority="2830">
      <formula>AV92="X"</formula>
    </cfRule>
    <cfRule type="expression" dxfId="4222" priority="2831">
      <formula>AV92="후보"</formula>
    </cfRule>
  </conditionalFormatting>
  <conditionalFormatting sqref="AC92">
    <cfRule type="cellIs" dxfId="4221" priority="2827" operator="greaterThan">
      <formula>0.9</formula>
    </cfRule>
    <cfRule type="cellIs" dxfId="4220" priority="2828" operator="greaterThan">
      <formula>0.85</formula>
    </cfRule>
  </conditionalFormatting>
  <conditionalFormatting sqref="N92">
    <cfRule type="cellIs" dxfId="4219" priority="2825" operator="greaterThan">
      <formula>0.9</formula>
    </cfRule>
    <cfRule type="cellIs" dxfId="4218" priority="2826" operator="greaterThan">
      <formula>0.85</formula>
    </cfRule>
  </conditionalFormatting>
  <conditionalFormatting sqref="E92">
    <cfRule type="expression" dxfId="4217" priority="2821">
      <formula>AND(IF(OR($Q92=1,$Q92=2),1,0),IF($X92&lt;=20,1,0))</formula>
    </cfRule>
    <cfRule type="expression" dxfId="4216" priority="2822">
      <formula>AND(IF($Q92=2,1,0),IF($X92&lt;30,1,0))</formula>
    </cfRule>
    <cfRule type="expression" dxfId="4215" priority="2823">
      <formula>AND(IF($Q92=3,1,0),IF($X92&lt;30,1,0))</formula>
    </cfRule>
    <cfRule type="expression" dxfId="4214" priority="2824">
      <formula>AND(IF($Q92=3,1,IF($Q92=4,1,0)),IF($F92&lt;=85,1,0))</formula>
    </cfRule>
  </conditionalFormatting>
  <conditionalFormatting sqref="X92">
    <cfRule type="expression" dxfId="4213" priority="2817">
      <formula>AND(IF(OR($Q92=1,$Q92=2),1,0),IF($X92&lt;=20,1,0))</formula>
    </cfRule>
    <cfRule type="expression" dxfId="4212" priority="2818">
      <formula>AND(IF($Q92=2,1,0),IF($X92&lt;30,1,0))</formula>
    </cfRule>
    <cfRule type="expression" dxfId="4211" priority="2819">
      <formula>AND(IF($Q92=3,1,0),IF($X92&lt;30,1,0))</formula>
    </cfRule>
    <cfRule type="expression" dxfId="4210" priority="2820">
      <formula>AND(IF($Q92=3,1,IF($Q92=4,1,0)),IF($F92&lt;=85,1,0))</formula>
    </cfRule>
  </conditionalFormatting>
  <conditionalFormatting sqref="AI92">
    <cfRule type="expression" dxfId="4209" priority="2813">
      <formula>AND(IF(OR($Q92=1,$Q92=2),1,0),IF($X92&lt;=20,1,0))</formula>
    </cfRule>
    <cfRule type="expression" dxfId="4208" priority="2814">
      <formula>AND(IF($Q92=2,1,0),IF($X92&lt;30,1,0))</formula>
    </cfRule>
    <cfRule type="expression" dxfId="4207" priority="2815">
      <formula>AND(IF($Q92=3,1,0),IF($X92&lt;30,1,0))</formula>
    </cfRule>
    <cfRule type="expression" dxfId="4206" priority="2816">
      <formula>AND(IF($Q92=3,1,IF($Q92=4,1,0)),IF($F92&lt;=85,1,0))</formula>
    </cfRule>
  </conditionalFormatting>
  <conditionalFormatting sqref="AV93">
    <cfRule type="expression" dxfId="4205" priority="2811">
      <formula>AV93="X"</formula>
    </cfRule>
    <cfRule type="expression" dxfId="4204" priority="2812">
      <formula>AV93="후보"</formula>
    </cfRule>
  </conditionalFormatting>
  <conditionalFormatting sqref="AC93">
    <cfRule type="cellIs" dxfId="4203" priority="2808" operator="greaterThan">
      <formula>0.9</formula>
    </cfRule>
    <cfRule type="cellIs" dxfId="4202" priority="2809" operator="greaterThan">
      <formula>0.85</formula>
    </cfRule>
  </conditionalFormatting>
  <conditionalFormatting sqref="N93">
    <cfRule type="cellIs" dxfId="4201" priority="2806" operator="greaterThan">
      <formula>0.9</formula>
    </cfRule>
    <cfRule type="cellIs" dxfId="4200" priority="2807" operator="greaterThan">
      <formula>0.85</formula>
    </cfRule>
  </conditionalFormatting>
  <conditionalFormatting sqref="E93">
    <cfRule type="expression" dxfId="4199" priority="2802">
      <formula>AND(IF(OR($Q93=1,$Q93=2),1,0),IF($X93&lt;=20,1,0))</formula>
    </cfRule>
    <cfRule type="expression" dxfId="4198" priority="2803">
      <formula>AND(IF($Q93=2,1,0),IF($X93&lt;30,1,0))</formula>
    </cfRule>
    <cfRule type="expression" dxfId="4197" priority="2804">
      <formula>AND(IF($Q93=3,1,0),IF($X93&lt;30,1,0))</formula>
    </cfRule>
    <cfRule type="expression" dxfId="4196" priority="2805">
      <formula>AND(IF($Q93=3,1,IF($Q93=4,1,0)),IF($F93&lt;=85,1,0))</formula>
    </cfRule>
  </conditionalFormatting>
  <conditionalFormatting sqref="X93">
    <cfRule type="expression" dxfId="4195" priority="2798">
      <formula>AND(IF(OR($Q93=1,$Q93=2),1,0),IF($X93&lt;=20,1,0))</formula>
    </cfRule>
    <cfRule type="expression" dxfId="4194" priority="2799">
      <formula>AND(IF($Q93=2,1,0),IF($X93&lt;30,1,0))</formula>
    </cfRule>
    <cfRule type="expression" dxfId="4193" priority="2800">
      <formula>AND(IF($Q93=3,1,0),IF($X93&lt;30,1,0))</formula>
    </cfRule>
    <cfRule type="expression" dxfId="4192" priority="2801">
      <formula>AND(IF($Q93=3,1,IF($Q93=4,1,0)),IF($F93&lt;=85,1,0))</formula>
    </cfRule>
  </conditionalFormatting>
  <conditionalFormatting sqref="AI93">
    <cfRule type="expression" dxfId="4191" priority="2794">
      <formula>AND(IF(OR($Q93=1,$Q93=2),1,0),IF($X93&lt;=20,1,0))</formula>
    </cfRule>
    <cfRule type="expression" dxfId="4190" priority="2795">
      <formula>AND(IF($Q93=2,1,0),IF($X93&lt;30,1,0))</formula>
    </cfRule>
    <cfRule type="expression" dxfId="4189" priority="2796">
      <formula>AND(IF($Q93=3,1,0),IF($X93&lt;30,1,0))</formula>
    </cfRule>
    <cfRule type="expression" dxfId="4188" priority="2797">
      <formula>AND(IF($Q93=3,1,IF($Q93=4,1,0)),IF($F93&lt;=85,1,0))</formula>
    </cfRule>
  </conditionalFormatting>
  <conditionalFormatting sqref="AV94">
    <cfRule type="expression" dxfId="4187" priority="2792">
      <formula>AV94="X"</formula>
    </cfRule>
    <cfRule type="expression" dxfId="4186" priority="2793">
      <formula>AV94="후보"</formula>
    </cfRule>
  </conditionalFormatting>
  <conditionalFormatting sqref="AC94">
    <cfRule type="cellIs" dxfId="4185" priority="2789" operator="greaterThan">
      <formula>0.9</formula>
    </cfRule>
    <cfRule type="cellIs" dxfId="4184" priority="2790" operator="greaterThan">
      <formula>0.85</formula>
    </cfRule>
  </conditionalFormatting>
  <conditionalFormatting sqref="N94">
    <cfRule type="cellIs" dxfId="4183" priority="2787" operator="greaterThan">
      <formula>0.9</formula>
    </cfRule>
    <cfRule type="cellIs" dxfId="4182" priority="2788" operator="greaterThan">
      <formula>0.85</formula>
    </cfRule>
  </conditionalFormatting>
  <conditionalFormatting sqref="E94">
    <cfRule type="expression" dxfId="4181" priority="2783">
      <formula>AND(IF(OR($Q94=1,$Q94=2),1,0),IF($X94&lt;=20,1,0))</formula>
    </cfRule>
    <cfRule type="expression" dxfId="4180" priority="2784">
      <formula>AND(IF($Q94=2,1,0),IF($X94&lt;30,1,0))</formula>
    </cfRule>
    <cfRule type="expression" dxfId="4179" priority="2785">
      <formula>AND(IF($Q94=3,1,0),IF($X94&lt;30,1,0))</formula>
    </cfRule>
    <cfRule type="expression" dxfId="4178" priority="2786">
      <formula>AND(IF($Q94=3,1,IF($Q94=4,1,0)),IF($F94&lt;=85,1,0))</formula>
    </cfRule>
  </conditionalFormatting>
  <conditionalFormatting sqref="X94">
    <cfRule type="expression" dxfId="4177" priority="2779">
      <formula>AND(IF(OR($Q94=1,$Q94=2),1,0),IF($X94&lt;=20,1,0))</formula>
    </cfRule>
    <cfRule type="expression" dxfId="4176" priority="2780">
      <formula>AND(IF($Q94=2,1,0),IF($X94&lt;30,1,0))</formula>
    </cfRule>
    <cfRule type="expression" dxfId="4175" priority="2781">
      <formula>AND(IF($Q94=3,1,0),IF($X94&lt;30,1,0))</formula>
    </cfRule>
    <cfRule type="expression" dxfId="4174" priority="2782">
      <formula>AND(IF($Q94=3,1,IF($Q94=4,1,0)),IF($F94&lt;=85,1,0))</formula>
    </cfRule>
  </conditionalFormatting>
  <conditionalFormatting sqref="AI94">
    <cfRule type="expression" dxfId="4173" priority="2775">
      <formula>AND(IF(OR($Q94=1,$Q94=2),1,0),IF($X94&lt;=20,1,0))</formula>
    </cfRule>
    <cfRule type="expression" dxfId="4172" priority="2776">
      <formula>AND(IF($Q94=2,1,0),IF($X94&lt;30,1,0))</formula>
    </cfRule>
    <cfRule type="expression" dxfId="4171" priority="2777">
      <formula>AND(IF($Q94=3,1,0),IF($X94&lt;30,1,0))</formula>
    </cfRule>
    <cfRule type="expression" dxfId="4170" priority="2778">
      <formula>AND(IF($Q94=3,1,IF($Q94=4,1,0)),IF($F94&lt;=85,1,0))</formula>
    </cfRule>
  </conditionalFormatting>
  <conditionalFormatting sqref="AV95">
    <cfRule type="expression" dxfId="4169" priority="2773">
      <formula>AV95="X"</formula>
    </cfRule>
    <cfRule type="expression" dxfId="4168" priority="2774">
      <formula>AV95="후보"</formula>
    </cfRule>
  </conditionalFormatting>
  <conditionalFormatting sqref="AC95">
    <cfRule type="cellIs" dxfId="4167" priority="2770" operator="greaterThan">
      <formula>0.9</formula>
    </cfRule>
    <cfRule type="cellIs" dxfId="4166" priority="2771" operator="greaterThan">
      <formula>0.85</formula>
    </cfRule>
  </conditionalFormatting>
  <conditionalFormatting sqref="N95">
    <cfRule type="cellIs" dxfId="4165" priority="2768" operator="greaterThan">
      <formula>0.9</formula>
    </cfRule>
    <cfRule type="cellIs" dxfId="4164" priority="2769" operator="greaterThan">
      <formula>0.85</formula>
    </cfRule>
  </conditionalFormatting>
  <conditionalFormatting sqref="E95">
    <cfRule type="expression" dxfId="4163" priority="2764">
      <formula>AND(IF(OR($Q95=1,$Q95=2),1,0),IF($X95&lt;=20,1,0))</formula>
    </cfRule>
    <cfRule type="expression" dxfId="4162" priority="2765">
      <formula>AND(IF($Q95=2,1,0),IF($X95&lt;30,1,0))</formula>
    </cfRule>
    <cfRule type="expression" dxfId="4161" priority="2766">
      <formula>AND(IF($Q95=3,1,0),IF($X95&lt;30,1,0))</formula>
    </cfRule>
    <cfRule type="expression" dxfId="4160" priority="2767">
      <formula>AND(IF($Q95=3,1,IF($Q95=4,1,0)),IF($F95&lt;=85,1,0))</formula>
    </cfRule>
  </conditionalFormatting>
  <conditionalFormatting sqref="X95">
    <cfRule type="expression" dxfId="4159" priority="2760">
      <formula>AND(IF(OR($Q95=1,$Q95=2),1,0),IF($X95&lt;=20,1,0))</formula>
    </cfRule>
    <cfRule type="expression" dxfId="4158" priority="2761">
      <formula>AND(IF($Q95=2,1,0),IF($X95&lt;30,1,0))</formula>
    </cfRule>
    <cfRule type="expression" dxfId="4157" priority="2762">
      <formula>AND(IF($Q95=3,1,0),IF($X95&lt;30,1,0))</formula>
    </cfRule>
    <cfRule type="expression" dxfId="4156" priority="2763">
      <formula>AND(IF($Q95=3,1,IF($Q95=4,1,0)),IF($F95&lt;=85,1,0))</formula>
    </cfRule>
  </conditionalFormatting>
  <conditionalFormatting sqref="AI95">
    <cfRule type="expression" dxfId="4155" priority="2756">
      <formula>AND(IF(OR($Q95=1,$Q95=2),1,0),IF($X95&lt;=20,1,0))</formula>
    </cfRule>
    <cfRule type="expression" dxfId="4154" priority="2757">
      <formula>AND(IF($Q95=2,1,0),IF($X95&lt;30,1,0))</formula>
    </cfRule>
    <cfRule type="expression" dxfId="4153" priority="2758">
      <formula>AND(IF($Q95=3,1,0),IF($X95&lt;30,1,0))</formula>
    </cfRule>
    <cfRule type="expression" dxfId="4152" priority="2759">
      <formula>AND(IF($Q95=3,1,IF($Q95=4,1,0)),IF($F95&lt;=85,1,0))</formula>
    </cfRule>
  </conditionalFormatting>
  <conditionalFormatting sqref="AV96">
    <cfRule type="expression" dxfId="4151" priority="2754">
      <formula>AV96="X"</formula>
    </cfRule>
    <cfRule type="expression" dxfId="4150" priority="2755">
      <formula>AV96="후보"</formula>
    </cfRule>
  </conditionalFormatting>
  <conditionalFormatting sqref="AC96">
    <cfRule type="cellIs" dxfId="4149" priority="2751" operator="greaterThan">
      <formula>0.9</formula>
    </cfRule>
    <cfRule type="cellIs" dxfId="4148" priority="2752" operator="greaterThan">
      <formula>0.85</formula>
    </cfRule>
  </conditionalFormatting>
  <conditionalFormatting sqref="N96">
    <cfRule type="cellIs" dxfId="4147" priority="2749" operator="greaterThan">
      <formula>0.9</formula>
    </cfRule>
    <cfRule type="cellIs" dxfId="4146" priority="2750" operator="greaterThan">
      <formula>0.85</formula>
    </cfRule>
  </conditionalFormatting>
  <conditionalFormatting sqref="E96">
    <cfRule type="expression" dxfId="4145" priority="2745">
      <formula>AND(IF(OR($Q96=1,$Q96=2),1,0),IF($X96&lt;=20,1,0))</formula>
    </cfRule>
    <cfRule type="expression" dxfId="4144" priority="2746">
      <formula>AND(IF($Q96=2,1,0),IF($X96&lt;30,1,0))</formula>
    </cfRule>
    <cfRule type="expression" dxfId="4143" priority="2747">
      <formula>AND(IF($Q96=3,1,0),IF($X96&lt;30,1,0))</formula>
    </cfRule>
    <cfRule type="expression" dxfId="4142" priority="2748">
      <formula>AND(IF($Q96=3,1,IF($Q96=4,1,0)),IF($F96&lt;=85,1,0))</formula>
    </cfRule>
  </conditionalFormatting>
  <conditionalFormatting sqref="X96">
    <cfRule type="expression" dxfId="4141" priority="2741">
      <formula>AND(IF(OR($Q96=1,$Q96=2),1,0),IF($X96&lt;=20,1,0))</formula>
    </cfRule>
    <cfRule type="expression" dxfId="4140" priority="2742">
      <formula>AND(IF($Q96=2,1,0),IF($X96&lt;30,1,0))</formula>
    </cfRule>
    <cfRule type="expression" dxfId="4139" priority="2743">
      <formula>AND(IF($Q96=3,1,0),IF($X96&lt;30,1,0))</formula>
    </cfRule>
    <cfRule type="expression" dxfId="4138" priority="2744">
      <formula>AND(IF($Q96=3,1,IF($Q96=4,1,0)),IF($F96&lt;=85,1,0))</formula>
    </cfRule>
  </conditionalFormatting>
  <conditionalFormatting sqref="AI96">
    <cfRule type="expression" dxfId="4137" priority="2737">
      <formula>AND(IF(OR($Q96=1,$Q96=2),1,0),IF($X96&lt;=20,1,0))</formula>
    </cfRule>
    <cfRule type="expression" dxfId="4136" priority="2738">
      <formula>AND(IF($Q96=2,1,0),IF($X96&lt;30,1,0))</formula>
    </cfRule>
    <cfRule type="expression" dxfId="4135" priority="2739">
      <formula>AND(IF($Q96=3,1,0),IF($X96&lt;30,1,0))</formula>
    </cfRule>
    <cfRule type="expression" dxfId="4134" priority="2740">
      <formula>AND(IF($Q96=3,1,IF($Q96=4,1,0)),IF($F96&lt;=85,1,0))</formula>
    </cfRule>
  </conditionalFormatting>
  <conditionalFormatting sqref="AV97">
    <cfRule type="expression" dxfId="4133" priority="2735">
      <formula>AV97="X"</formula>
    </cfRule>
    <cfRule type="expression" dxfId="4132" priority="2736">
      <formula>AV97="후보"</formula>
    </cfRule>
  </conditionalFormatting>
  <conditionalFormatting sqref="AC97">
    <cfRule type="cellIs" dxfId="4131" priority="2732" operator="greaterThan">
      <formula>0.9</formula>
    </cfRule>
    <cfRule type="cellIs" dxfId="4130" priority="2733" operator="greaterThan">
      <formula>0.85</formula>
    </cfRule>
  </conditionalFormatting>
  <conditionalFormatting sqref="N97">
    <cfRule type="cellIs" dxfId="4129" priority="2730" operator="greaterThan">
      <formula>0.9</formula>
    </cfRule>
    <cfRule type="cellIs" dxfId="4128" priority="2731" operator="greaterThan">
      <formula>0.85</formula>
    </cfRule>
  </conditionalFormatting>
  <conditionalFormatting sqref="E97">
    <cfRule type="expression" dxfId="4127" priority="2726">
      <formula>AND(IF(OR($Q97=1,$Q97=2),1,0),IF($X97&lt;=20,1,0))</formula>
    </cfRule>
    <cfRule type="expression" dxfId="4126" priority="2727">
      <formula>AND(IF($Q97=2,1,0),IF($X97&lt;30,1,0))</formula>
    </cfRule>
    <cfRule type="expression" dxfId="4125" priority="2728">
      <formula>AND(IF($Q97=3,1,0),IF($X97&lt;30,1,0))</formula>
    </cfRule>
    <cfRule type="expression" dxfId="4124" priority="2729">
      <formula>AND(IF($Q97=3,1,IF($Q97=4,1,0)),IF($F97&lt;=85,1,0))</formula>
    </cfRule>
  </conditionalFormatting>
  <conditionalFormatting sqref="X97">
    <cfRule type="expression" dxfId="4123" priority="2722">
      <formula>AND(IF(OR($Q97=1,$Q97=2),1,0),IF($X97&lt;=20,1,0))</formula>
    </cfRule>
    <cfRule type="expression" dxfId="4122" priority="2723">
      <formula>AND(IF($Q97=2,1,0),IF($X97&lt;30,1,0))</formula>
    </cfRule>
    <cfRule type="expression" dxfId="4121" priority="2724">
      <formula>AND(IF($Q97=3,1,0),IF($X97&lt;30,1,0))</formula>
    </cfRule>
    <cfRule type="expression" dxfId="4120" priority="2725">
      <formula>AND(IF($Q97=3,1,IF($Q97=4,1,0)),IF($F97&lt;=85,1,0))</formula>
    </cfRule>
  </conditionalFormatting>
  <conditionalFormatting sqref="AI97">
    <cfRule type="expression" dxfId="4119" priority="2718">
      <formula>AND(IF(OR($Q97=1,$Q97=2),1,0),IF($X97&lt;=20,1,0))</formula>
    </cfRule>
    <cfRule type="expression" dxfId="4118" priority="2719">
      <formula>AND(IF($Q97=2,1,0),IF($X97&lt;30,1,0))</formula>
    </cfRule>
    <cfRule type="expression" dxfId="4117" priority="2720">
      <formula>AND(IF($Q97=3,1,0),IF($X97&lt;30,1,0))</formula>
    </cfRule>
    <cfRule type="expression" dxfId="4116" priority="2721">
      <formula>AND(IF($Q97=3,1,IF($Q97=4,1,0)),IF($F97&lt;=85,1,0))</formula>
    </cfRule>
  </conditionalFormatting>
  <conditionalFormatting sqref="AV98">
    <cfRule type="expression" dxfId="4115" priority="2716">
      <formula>AV98="X"</formula>
    </cfRule>
    <cfRule type="expression" dxfId="4114" priority="2717">
      <formula>AV98="후보"</formula>
    </cfRule>
  </conditionalFormatting>
  <conditionalFormatting sqref="AC98">
    <cfRule type="cellIs" dxfId="4113" priority="2713" operator="greaterThan">
      <formula>0.9</formula>
    </cfRule>
    <cfRule type="cellIs" dxfId="4112" priority="2714" operator="greaterThan">
      <formula>0.85</formula>
    </cfRule>
  </conditionalFormatting>
  <conditionalFormatting sqref="N98">
    <cfRule type="cellIs" dxfId="4111" priority="2711" operator="greaterThan">
      <formula>0.9</formula>
    </cfRule>
    <cfRule type="cellIs" dxfId="4110" priority="2712" operator="greaterThan">
      <formula>0.85</formula>
    </cfRule>
  </conditionalFormatting>
  <conditionalFormatting sqref="E98">
    <cfRule type="expression" dxfId="4109" priority="2707">
      <formula>AND(IF(OR($Q98=1,$Q98=2),1,0),IF($X98&lt;=20,1,0))</formula>
    </cfRule>
    <cfRule type="expression" dxfId="4108" priority="2708">
      <formula>AND(IF($Q98=2,1,0),IF($X98&lt;30,1,0))</formula>
    </cfRule>
    <cfRule type="expression" dxfId="4107" priority="2709">
      <formula>AND(IF($Q98=3,1,0),IF($X98&lt;30,1,0))</formula>
    </cfRule>
    <cfRule type="expression" dxfId="4106" priority="2710">
      <formula>AND(IF($Q98=3,1,IF($Q98=4,1,0)),IF($F98&lt;=85,1,0))</formula>
    </cfRule>
  </conditionalFormatting>
  <conditionalFormatting sqref="X98">
    <cfRule type="expression" dxfId="4105" priority="2703">
      <formula>AND(IF(OR($Q98=1,$Q98=2),1,0),IF($X98&lt;=20,1,0))</formula>
    </cfRule>
    <cfRule type="expression" dxfId="4104" priority="2704">
      <formula>AND(IF($Q98=2,1,0),IF($X98&lt;30,1,0))</formula>
    </cfRule>
    <cfRule type="expression" dxfId="4103" priority="2705">
      <formula>AND(IF($Q98=3,1,0),IF($X98&lt;30,1,0))</formula>
    </cfRule>
    <cfRule type="expression" dxfId="4102" priority="2706">
      <formula>AND(IF($Q98=3,1,IF($Q98=4,1,0)),IF($F98&lt;=85,1,0))</formula>
    </cfRule>
  </conditionalFormatting>
  <conditionalFormatting sqref="AI98">
    <cfRule type="expression" dxfId="4101" priority="2699">
      <formula>AND(IF(OR($Q98=1,$Q98=2),1,0),IF($X98&lt;=20,1,0))</formula>
    </cfRule>
    <cfRule type="expression" dxfId="4100" priority="2700">
      <formula>AND(IF($Q98=2,1,0),IF($X98&lt;30,1,0))</formula>
    </cfRule>
    <cfRule type="expression" dxfId="4099" priority="2701">
      <formula>AND(IF($Q98=3,1,0),IF($X98&lt;30,1,0))</formula>
    </cfRule>
    <cfRule type="expression" dxfId="4098" priority="2702">
      <formula>AND(IF($Q98=3,1,IF($Q98=4,1,0)),IF($F98&lt;=85,1,0))</formula>
    </cfRule>
  </conditionalFormatting>
  <conditionalFormatting sqref="AV99">
    <cfRule type="expression" dxfId="4097" priority="2697">
      <formula>AV99="X"</formula>
    </cfRule>
    <cfRule type="expression" dxfId="4096" priority="2698">
      <formula>AV99="후보"</formula>
    </cfRule>
  </conditionalFormatting>
  <conditionalFormatting sqref="AC99">
    <cfRule type="cellIs" dxfId="4095" priority="2694" operator="greaterThan">
      <formula>0.9</formula>
    </cfRule>
    <cfRule type="cellIs" dxfId="4094" priority="2695" operator="greaterThan">
      <formula>0.85</formula>
    </cfRule>
  </conditionalFormatting>
  <conditionalFormatting sqref="N99">
    <cfRule type="cellIs" dxfId="4093" priority="2692" operator="greaterThan">
      <formula>0.9</formula>
    </cfRule>
    <cfRule type="cellIs" dxfId="4092" priority="2693" operator="greaterThan">
      <formula>0.85</formula>
    </cfRule>
  </conditionalFormatting>
  <conditionalFormatting sqref="E99">
    <cfRule type="expression" dxfId="4091" priority="2688">
      <formula>AND(IF(OR($Q99=1,$Q99=2),1,0),IF($X99&lt;=20,1,0))</formula>
    </cfRule>
    <cfRule type="expression" dxfId="4090" priority="2689">
      <formula>AND(IF($Q99=2,1,0),IF($X99&lt;30,1,0))</formula>
    </cfRule>
    <cfRule type="expression" dxfId="4089" priority="2690">
      <formula>AND(IF($Q99=3,1,0),IF($X99&lt;30,1,0))</formula>
    </cfRule>
    <cfRule type="expression" dxfId="4088" priority="2691">
      <formula>AND(IF($Q99=3,1,IF($Q99=4,1,0)),IF($F99&lt;=85,1,0))</formula>
    </cfRule>
  </conditionalFormatting>
  <conditionalFormatting sqref="X99">
    <cfRule type="expression" dxfId="4087" priority="2684">
      <formula>AND(IF(OR($Q99=1,$Q99=2),1,0),IF($X99&lt;=20,1,0))</formula>
    </cfRule>
    <cfRule type="expression" dxfId="4086" priority="2685">
      <formula>AND(IF($Q99=2,1,0),IF($X99&lt;30,1,0))</formula>
    </cfRule>
    <cfRule type="expression" dxfId="4085" priority="2686">
      <formula>AND(IF($Q99=3,1,0),IF($X99&lt;30,1,0))</formula>
    </cfRule>
    <cfRule type="expression" dxfId="4084" priority="2687">
      <formula>AND(IF($Q99=3,1,IF($Q99=4,1,0)),IF($F99&lt;=85,1,0))</formula>
    </cfRule>
  </conditionalFormatting>
  <conditionalFormatting sqref="AI99">
    <cfRule type="expression" dxfId="4083" priority="2680">
      <formula>AND(IF(OR($Q99=1,$Q99=2),1,0),IF($X99&lt;=20,1,0))</formula>
    </cfRule>
    <cfRule type="expression" dxfId="4082" priority="2681">
      <formula>AND(IF($Q99=2,1,0),IF($X99&lt;30,1,0))</formula>
    </cfRule>
    <cfRule type="expression" dxfId="4081" priority="2682">
      <formula>AND(IF($Q99=3,1,0),IF($X99&lt;30,1,0))</formula>
    </cfRule>
    <cfRule type="expression" dxfId="4080" priority="2683">
      <formula>AND(IF($Q99=3,1,IF($Q99=4,1,0)),IF($F99&lt;=85,1,0))</formula>
    </cfRule>
  </conditionalFormatting>
  <conditionalFormatting sqref="AV100">
    <cfRule type="expression" dxfId="4079" priority="2678">
      <formula>AV100="X"</formula>
    </cfRule>
    <cfRule type="expression" dxfId="4078" priority="2679">
      <formula>AV100="후보"</formula>
    </cfRule>
  </conditionalFormatting>
  <conditionalFormatting sqref="AC100">
    <cfRule type="cellIs" dxfId="4077" priority="2675" operator="greaterThan">
      <formula>0.9</formula>
    </cfRule>
    <cfRule type="cellIs" dxfId="4076" priority="2676" operator="greaterThan">
      <formula>0.85</formula>
    </cfRule>
  </conditionalFormatting>
  <conditionalFormatting sqref="N100">
    <cfRule type="cellIs" dxfId="4075" priority="2673" operator="greaterThan">
      <formula>0.9</formula>
    </cfRule>
    <cfRule type="cellIs" dxfId="4074" priority="2674" operator="greaterThan">
      <formula>0.85</formula>
    </cfRule>
  </conditionalFormatting>
  <conditionalFormatting sqref="E100">
    <cfRule type="expression" dxfId="4073" priority="2669">
      <formula>AND(IF(OR($Q100=1,$Q100=2),1,0),IF($X100&lt;=20,1,0))</formula>
    </cfRule>
    <cfRule type="expression" dxfId="4072" priority="2670">
      <formula>AND(IF($Q100=2,1,0),IF($X100&lt;30,1,0))</formula>
    </cfRule>
    <cfRule type="expression" dxfId="4071" priority="2671">
      <formula>AND(IF($Q100=3,1,0),IF($X100&lt;30,1,0))</formula>
    </cfRule>
    <cfRule type="expression" dxfId="4070" priority="2672">
      <formula>AND(IF($Q100=3,1,IF($Q100=4,1,0)),IF($F100&lt;=85,1,0))</formula>
    </cfRule>
  </conditionalFormatting>
  <conditionalFormatting sqref="X100">
    <cfRule type="expression" dxfId="4069" priority="2665">
      <formula>AND(IF(OR($Q100=1,$Q100=2),1,0),IF($X100&lt;=20,1,0))</formula>
    </cfRule>
    <cfRule type="expression" dxfId="4068" priority="2666">
      <formula>AND(IF($Q100=2,1,0),IF($X100&lt;30,1,0))</formula>
    </cfRule>
    <cfRule type="expression" dxfId="4067" priority="2667">
      <formula>AND(IF($Q100=3,1,0),IF($X100&lt;30,1,0))</formula>
    </cfRule>
    <cfRule type="expression" dxfId="4066" priority="2668">
      <formula>AND(IF($Q100=3,1,IF($Q100=4,1,0)),IF($F100&lt;=85,1,0))</formula>
    </cfRule>
  </conditionalFormatting>
  <conditionalFormatting sqref="AI100">
    <cfRule type="expression" dxfId="4065" priority="2661">
      <formula>AND(IF(OR($Q100=1,$Q100=2),1,0),IF($X100&lt;=20,1,0))</formula>
    </cfRule>
    <cfRule type="expression" dxfId="4064" priority="2662">
      <formula>AND(IF($Q100=2,1,0),IF($X100&lt;30,1,0))</formula>
    </cfRule>
    <cfRule type="expression" dxfId="4063" priority="2663">
      <formula>AND(IF($Q100=3,1,0),IF($X100&lt;30,1,0))</formula>
    </cfRule>
    <cfRule type="expression" dxfId="4062" priority="2664">
      <formula>AND(IF($Q100=3,1,IF($Q100=4,1,0)),IF($F100&lt;=85,1,0))</formula>
    </cfRule>
  </conditionalFormatting>
  <conditionalFormatting sqref="AV101">
    <cfRule type="expression" dxfId="4061" priority="2659">
      <formula>AV101="X"</formula>
    </cfRule>
    <cfRule type="expression" dxfId="4060" priority="2660">
      <formula>AV101="후보"</formula>
    </cfRule>
  </conditionalFormatting>
  <conditionalFormatting sqref="AC101">
    <cfRule type="cellIs" dxfId="4059" priority="2656" operator="greaterThan">
      <formula>0.9</formula>
    </cfRule>
    <cfRule type="cellIs" dxfId="4058" priority="2657" operator="greaterThan">
      <formula>0.85</formula>
    </cfRule>
  </conditionalFormatting>
  <conditionalFormatting sqref="N101">
    <cfRule type="cellIs" dxfId="4057" priority="2654" operator="greaterThan">
      <formula>0.9</formula>
    </cfRule>
    <cfRule type="cellIs" dxfId="4056" priority="2655" operator="greaterThan">
      <formula>0.85</formula>
    </cfRule>
  </conditionalFormatting>
  <conditionalFormatting sqref="E101">
    <cfRule type="expression" dxfId="4055" priority="2650">
      <formula>AND(IF(OR($Q101=1,$Q101=2),1,0),IF($X101&lt;=20,1,0))</formula>
    </cfRule>
    <cfRule type="expression" dxfId="4054" priority="2651">
      <formula>AND(IF($Q101=2,1,0),IF($X101&lt;30,1,0))</formula>
    </cfRule>
    <cfRule type="expression" dxfId="4053" priority="2652">
      <formula>AND(IF($Q101=3,1,0),IF($X101&lt;30,1,0))</formula>
    </cfRule>
    <cfRule type="expression" dxfId="4052" priority="2653">
      <formula>AND(IF($Q101=3,1,IF($Q101=4,1,0)),IF($F101&lt;=85,1,0))</formula>
    </cfRule>
  </conditionalFormatting>
  <conditionalFormatting sqref="X101">
    <cfRule type="expression" dxfId="4051" priority="2646">
      <formula>AND(IF(OR($Q101=1,$Q101=2),1,0),IF($X101&lt;=20,1,0))</formula>
    </cfRule>
    <cfRule type="expression" dxfId="4050" priority="2647">
      <formula>AND(IF($Q101=2,1,0),IF($X101&lt;30,1,0))</formula>
    </cfRule>
    <cfRule type="expression" dxfId="4049" priority="2648">
      <formula>AND(IF($Q101=3,1,0),IF($X101&lt;30,1,0))</formula>
    </cfRule>
    <cfRule type="expression" dxfId="4048" priority="2649">
      <formula>AND(IF($Q101=3,1,IF($Q101=4,1,0)),IF($F101&lt;=85,1,0))</formula>
    </cfRule>
  </conditionalFormatting>
  <conditionalFormatting sqref="AI101">
    <cfRule type="expression" dxfId="4047" priority="2642">
      <formula>AND(IF(OR($Q101=1,$Q101=2),1,0),IF($X101&lt;=20,1,0))</formula>
    </cfRule>
    <cfRule type="expression" dxfId="4046" priority="2643">
      <formula>AND(IF($Q101=2,1,0),IF($X101&lt;30,1,0))</formula>
    </cfRule>
    <cfRule type="expression" dxfId="4045" priority="2644">
      <formula>AND(IF($Q101=3,1,0),IF($X101&lt;30,1,0))</formula>
    </cfRule>
    <cfRule type="expression" dxfId="4044" priority="2645">
      <formula>AND(IF($Q101=3,1,IF($Q101=4,1,0)),IF($F101&lt;=85,1,0))</formula>
    </cfRule>
  </conditionalFormatting>
  <conditionalFormatting sqref="AV102">
    <cfRule type="expression" dxfId="4043" priority="2640">
      <formula>AV102="X"</formula>
    </cfRule>
    <cfRule type="expression" dxfId="4042" priority="2641">
      <formula>AV102="후보"</formula>
    </cfRule>
  </conditionalFormatting>
  <conditionalFormatting sqref="AC102">
    <cfRule type="cellIs" dxfId="4041" priority="2637" operator="greaterThan">
      <formula>0.9</formula>
    </cfRule>
    <cfRule type="cellIs" dxfId="4040" priority="2638" operator="greaterThan">
      <formula>0.85</formula>
    </cfRule>
  </conditionalFormatting>
  <conditionalFormatting sqref="N102">
    <cfRule type="cellIs" dxfId="4039" priority="2635" operator="greaterThan">
      <formula>0.9</formula>
    </cfRule>
    <cfRule type="cellIs" dxfId="4038" priority="2636" operator="greaterThan">
      <formula>0.85</formula>
    </cfRule>
  </conditionalFormatting>
  <conditionalFormatting sqref="E102">
    <cfRule type="expression" dxfId="4037" priority="2631">
      <formula>AND(IF(OR($Q102=1,$Q102=2),1,0),IF($X102&lt;=20,1,0))</formula>
    </cfRule>
    <cfRule type="expression" dxfId="4036" priority="2632">
      <formula>AND(IF($Q102=2,1,0),IF($X102&lt;30,1,0))</formula>
    </cfRule>
    <cfRule type="expression" dxfId="4035" priority="2633">
      <formula>AND(IF($Q102=3,1,0),IF($X102&lt;30,1,0))</formula>
    </cfRule>
    <cfRule type="expression" dxfId="4034" priority="2634">
      <formula>AND(IF($Q102=3,1,IF($Q102=4,1,0)),IF($F102&lt;=85,1,0))</formula>
    </cfRule>
  </conditionalFormatting>
  <conditionalFormatting sqref="X102">
    <cfRule type="expression" dxfId="4033" priority="2627">
      <formula>AND(IF(OR($Q102=1,$Q102=2),1,0),IF($X102&lt;=20,1,0))</formula>
    </cfRule>
    <cfRule type="expression" dxfId="4032" priority="2628">
      <formula>AND(IF($Q102=2,1,0),IF($X102&lt;30,1,0))</formula>
    </cfRule>
    <cfRule type="expression" dxfId="4031" priority="2629">
      <formula>AND(IF($Q102=3,1,0),IF($X102&lt;30,1,0))</formula>
    </cfRule>
    <cfRule type="expression" dxfId="4030" priority="2630">
      <formula>AND(IF($Q102=3,1,IF($Q102=4,1,0)),IF($F102&lt;=85,1,0))</formula>
    </cfRule>
  </conditionalFormatting>
  <conditionalFormatting sqref="AI102">
    <cfRule type="expression" dxfId="4029" priority="2623">
      <formula>AND(IF(OR($Q102=1,$Q102=2),1,0),IF($X102&lt;=20,1,0))</formula>
    </cfRule>
    <cfRule type="expression" dxfId="4028" priority="2624">
      <formula>AND(IF($Q102=2,1,0),IF($X102&lt;30,1,0))</formula>
    </cfRule>
    <cfRule type="expression" dxfId="4027" priority="2625">
      <formula>AND(IF($Q102=3,1,0),IF($X102&lt;30,1,0))</formula>
    </cfRule>
    <cfRule type="expression" dxfId="4026" priority="2626">
      <formula>AND(IF($Q102=3,1,IF($Q102=4,1,0)),IF($F102&lt;=85,1,0))</formula>
    </cfRule>
  </conditionalFormatting>
  <conditionalFormatting sqref="AV103">
    <cfRule type="expression" dxfId="4025" priority="2621">
      <formula>AV103="X"</formula>
    </cfRule>
    <cfRule type="expression" dxfId="4024" priority="2622">
      <formula>AV103="후보"</formula>
    </cfRule>
  </conditionalFormatting>
  <conditionalFormatting sqref="AC103">
    <cfRule type="cellIs" dxfId="4023" priority="2618" operator="greaterThan">
      <formula>0.9</formula>
    </cfRule>
    <cfRule type="cellIs" dxfId="4022" priority="2619" operator="greaterThan">
      <formula>0.85</formula>
    </cfRule>
  </conditionalFormatting>
  <conditionalFormatting sqref="N103">
    <cfRule type="cellIs" dxfId="4021" priority="2616" operator="greaterThan">
      <formula>0.9</formula>
    </cfRule>
    <cfRule type="cellIs" dxfId="4020" priority="2617" operator="greaterThan">
      <formula>0.85</formula>
    </cfRule>
  </conditionalFormatting>
  <conditionalFormatting sqref="E103">
    <cfRule type="expression" dxfId="4019" priority="2612">
      <formula>AND(IF(OR($Q103=1,$Q103=2),1,0),IF($X103&lt;=20,1,0))</formula>
    </cfRule>
    <cfRule type="expression" dxfId="4018" priority="2613">
      <formula>AND(IF($Q103=2,1,0),IF($X103&lt;30,1,0))</formula>
    </cfRule>
    <cfRule type="expression" dxfId="4017" priority="2614">
      <formula>AND(IF($Q103=3,1,0),IF($X103&lt;30,1,0))</formula>
    </cfRule>
    <cfRule type="expression" dxfId="4016" priority="2615">
      <formula>AND(IF($Q103=3,1,IF($Q103=4,1,0)),IF($F103&lt;=85,1,0))</formula>
    </cfRule>
  </conditionalFormatting>
  <conditionalFormatting sqref="X103">
    <cfRule type="expression" dxfId="4015" priority="2608">
      <formula>AND(IF(OR($Q103=1,$Q103=2),1,0),IF($X103&lt;=20,1,0))</formula>
    </cfRule>
    <cfRule type="expression" dxfId="4014" priority="2609">
      <formula>AND(IF($Q103=2,1,0),IF($X103&lt;30,1,0))</formula>
    </cfRule>
    <cfRule type="expression" dxfId="4013" priority="2610">
      <formula>AND(IF($Q103=3,1,0),IF($X103&lt;30,1,0))</formula>
    </cfRule>
    <cfRule type="expression" dxfId="4012" priority="2611">
      <formula>AND(IF($Q103=3,1,IF($Q103=4,1,0)),IF($F103&lt;=85,1,0))</formula>
    </cfRule>
  </conditionalFormatting>
  <conditionalFormatting sqref="AI103">
    <cfRule type="expression" dxfId="4011" priority="2604">
      <formula>AND(IF(OR($Q103=1,$Q103=2),1,0),IF($X103&lt;=20,1,0))</formula>
    </cfRule>
    <cfRule type="expression" dxfId="4010" priority="2605">
      <formula>AND(IF($Q103=2,1,0),IF($X103&lt;30,1,0))</formula>
    </cfRule>
    <cfRule type="expression" dxfId="4009" priority="2606">
      <formula>AND(IF($Q103=3,1,0),IF($X103&lt;30,1,0))</formula>
    </cfRule>
    <cfRule type="expression" dxfId="4008" priority="2607">
      <formula>AND(IF($Q103=3,1,IF($Q103=4,1,0)),IF($F103&lt;=85,1,0))</formula>
    </cfRule>
  </conditionalFormatting>
  <conditionalFormatting sqref="AV104">
    <cfRule type="expression" dxfId="4007" priority="2602">
      <formula>AV104="X"</formula>
    </cfRule>
    <cfRule type="expression" dxfId="4006" priority="2603">
      <formula>AV104="후보"</formula>
    </cfRule>
  </conditionalFormatting>
  <conditionalFormatting sqref="AC104">
    <cfRule type="cellIs" dxfId="4005" priority="2599" operator="greaterThan">
      <formula>0.9</formula>
    </cfRule>
    <cfRule type="cellIs" dxfId="4004" priority="2600" operator="greaterThan">
      <formula>0.85</formula>
    </cfRule>
  </conditionalFormatting>
  <conditionalFormatting sqref="N104">
    <cfRule type="cellIs" dxfId="4003" priority="2597" operator="greaterThan">
      <formula>0.9</formula>
    </cfRule>
    <cfRule type="cellIs" dxfId="4002" priority="2598" operator="greaterThan">
      <formula>0.85</formula>
    </cfRule>
  </conditionalFormatting>
  <conditionalFormatting sqref="E104">
    <cfRule type="expression" dxfId="4001" priority="2593">
      <formula>AND(IF(OR($Q104=1,$Q104=2),1,0),IF($X104&lt;=20,1,0))</formula>
    </cfRule>
    <cfRule type="expression" dxfId="4000" priority="2594">
      <formula>AND(IF($Q104=2,1,0),IF($X104&lt;30,1,0))</formula>
    </cfRule>
    <cfRule type="expression" dxfId="3999" priority="2595">
      <formula>AND(IF($Q104=3,1,0),IF($X104&lt;30,1,0))</formula>
    </cfRule>
    <cfRule type="expression" dxfId="3998" priority="2596">
      <formula>AND(IF($Q104=3,1,IF($Q104=4,1,0)),IF($F104&lt;=85,1,0))</formula>
    </cfRule>
  </conditionalFormatting>
  <conditionalFormatting sqref="X104">
    <cfRule type="expression" dxfId="3997" priority="2589">
      <formula>AND(IF(OR($Q104=1,$Q104=2),1,0),IF($X104&lt;=20,1,0))</formula>
    </cfRule>
    <cfRule type="expression" dxfId="3996" priority="2590">
      <formula>AND(IF($Q104=2,1,0),IF($X104&lt;30,1,0))</formula>
    </cfRule>
    <cfRule type="expression" dxfId="3995" priority="2591">
      <formula>AND(IF($Q104=3,1,0),IF($X104&lt;30,1,0))</formula>
    </cfRule>
    <cfRule type="expression" dxfId="3994" priority="2592">
      <formula>AND(IF($Q104=3,1,IF($Q104=4,1,0)),IF($F104&lt;=85,1,0))</formula>
    </cfRule>
  </conditionalFormatting>
  <conditionalFormatting sqref="AI104">
    <cfRule type="expression" dxfId="3993" priority="2585">
      <formula>AND(IF(OR($Q104=1,$Q104=2),1,0),IF($X104&lt;=20,1,0))</formula>
    </cfRule>
    <cfRule type="expression" dxfId="3992" priority="2586">
      <formula>AND(IF($Q104=2,1,0),IF($X104&lt;30,1,0))</formula>
    </cfRule>
    <cfRule type="expression" dxfId="3991" priority="2587">
      <formula>AND(IF($Q104=3,1,0),IF($X104&lt;30,1,0))</formula>
    </cfRule>
    <cfRule type="expression" dxfId="3990" priority="2588">
      <formula>AND(IF($Q104=3,1,IF($Q104=4,1,0)),IF($F104&lt;=85,1,0))</formula>
    </cfRule>
  </conditionalFormatting>
  <conditionalFormatting sqref="AV105">
    <cfRule type="expression" dxfId="3989" priority="2583">
      <formula>AV105="X"</formula>
    </cfRule>
    <cfRule type="expression" dxfId="3988" priority="2584">
      <formula>AV105="후보"</formula>
    </cfRule>
  </conditionalFormatting>
  <conditionalFormatting sqref="AC105">
    <cfRule type="cellIs" dxfId="3987" priority="2580" operator="greaterThan">
      <formula>0.9</formula>
    </cfRule>
    <cfRule type="cellIs" dxfId="3986" priority="2581" operator="greaterThan">
      <formula>0.85</formula>
    </cfRule>
  </conditionalFormatting>
  <conditionalFormatting sqref="N105">
    <cfRule type="cellIs" dxfId="3985" priority="2578" operator="greaterThan">
      <formula>0.9</formula>
    </cfRule>
    <cfRule type="cellIs" dxfId="3984" priority="2579" operator="greaterThan">
      <formula>0.85</formula>
    </cfRule>
  </conditionalFormatting>
  <conditionalFormatting sqref="E105">
    <cfRule type="expression" dxfId="3983" priority="2574">
      <formula>AND(IF(OR($Q105=1,$Q105=2),1,0),IF($X105&lt;=20,1,0))</formula>
    </cfRule>
    <cfRule type="expression" dxfId="3982" priority="2575">
      <formula>AND(IF($Q105=2,1,0),IF($X105&lt;30,1,0))</formula>
    </cfRule>
    <cfRule type="expression" dxfId="3981" priority="2576">
      <formula>AND(IF($Q105=3,1,0),IF($X105&lt;30,1,0))</formula>
    </cfRule>
    <cfRule type="expression" dxfId="3980" priority="2577">
      <formula>AND(IF($Q105=3,1,IF($Q105=4,1,0)),IF($F105&lt;=85,1,0))</formula>
    </cfRule>
  </conditionalFormatting>
  <conditionalFormatting sqref="X105">
    <cfRule type="expression" dxfId="3979" priority="2570">
      <formula>AND(IF(OR($Q105=1,$Q105=2),1,0),IF($X105&lt;=20,1,0))</formula>
    </cfRule>
    <cfRule type="expression" dxfId="3978" priority="2571">
      <formula>AND(IF($Q105=2,1,0),IF($X105&lt;30,1,0))</formula>
    </cfRule>
    <cfRule type="expression" dxfId="3977" priority="2572">
      <formula>AND(IF($Q105=3,1,0),IF($X105&lt;30,1,0))</formula>
    </cfRule>
    <cfRule type="expression" dxfId="3976" priority="2573">
      <formula>AND(IF($Q105=3,1,IF($Q105=4,1,0)),IF($F105&lt;=85,1,0))</formula>
    </cfRule>
  </conditionalFormatting>
  <conditionalFormatting sqref="AI105">
    <cfRule type="expression" dxfId="3975" priority="2566">
      <formula>AND(IF(OR($Q105=1,$Q105=2),1,0),IF($X105&lt;=20,1,0))</formula>
    </cfRule>
    <cfRule type="expression" dxfId="3974" priority="2567">
      <formula>AND(IF($Q105=2,1,0),IF($X105&lt;30,1,0))</formula>
    </cfRule>
    <cfRule type="expression" dxfId="3973" priority="2568">
      <formula>AND(IF($Q105=3,1,0),IF($X105&lt;30,1,0))</formula>
    </cfRule>
    <cfRule type="expression" dxfId="3972" priority="2569">
      <formula>AND(IF($Q105=3,1,IF($Q105=4,1,0)),IF($F105&lt;=85,1,0))</formula>
    </cfRule>
  </conditionalFormatting>
  <conditionalFormatting sqref="AV106">
    <cfRule type="expression" dxfId="3971" priority="2564">
      <formula>AV106="X"</formula>
    </cfRule>
    <cfRule type="expression" dxfId="3970" priority="2565">
      <formula>AV106="후보"</formula>
    </cfRule>
  </conditionalFormatting>
  <conditionalFormatting sqref="AC106">
    <cfRule type="cellIs" dxfId="3969" priority="2561" operator="greaterThan">
      <formula>0.9</formula>
    </cfRule>
    <cfRule type="cellIs" dxfId="3968" priority="2562" operator="greaterThan">
      <formula>0.85</formula>
    </cfRule>
  </conditionalFormatting>
  <conditionalFormatting sqref="N106">
    <cfRule type="cellIs" dxfId="3967" priority="2559" operator="greaterThan">
      <formula>0.9</formula>
    </cfRule>
    <cfRule type="cellIs" dxfId="3966" priority="2560" operator="greaterThan">
      <formula>0.85</formula>
    </cfRule>
  </conditionalFormatting>
  <conditionalFormatting sqref="E106">
    <cfRule type="expression" dxfId="3965" priority="2555">
      <formula>AND(IF(OR($Q106=1,$Q106=2),1,0),IF($X106&lt;=20,1,0))</formula>
    </cfRule>
    <cfRule type="expression" dxfId="3964" priority="2556">
      <formula>AND(IF($Q106=2,1,0),IF($X106&lt;30,1,0))</formula>
    </cfRule>
    <cfRule type="expression" dxfId="3963" priority="2557">
      <formula>AND(IF($Q106=3,1,0),IF($X106&lt;30,1,0))</formula>
    </cfRule>
    <cfRule type="expression" dxfId="3962" priority="2558">
      <formula>AND(IF($Q106=3,1,IF($Q106=4,1,0)),IF($F106&lt;=85,1,0))</formula>
    </cfRule>
  </conditionalFormatting>
  <conditionalFormatting sqref="X106">
    <cfRule type="expression" dxfId="3961" priority="2551">
      <formula>AND(IF(OR($Q106=1,$Q106=2),1,0),IF($X106&lt;=20,1,0))</formula>
    </cfRule>
    <cfRule type="expression" dxfId="3960" priority="2552">
      <formula>AND(IF($Q106=2,1,0),IF($X106&lt;30,1,0))</formula>
    </cfRule>
    <cfRule type="expression" dxfId="3959" priority="2553">
      <formula>AND(IF($Q106=3,1,0),IF($X106&lt;30,1,0))</formula>
    </cfRule>
    <cfRule type="expression" dxfId="3958" priority="2554">
      <formula>AND(IF($Q106=3,1,IF($Q106=4,1,0)),IF($F106&lt;=85,1,0))</formula>
    </cfRule>
  </conditionalFormatting>
  <conditionalFormatting sqref="AI106">
    <cfRule type="expression" dxfId="3957" priority="2547">
      <formula>AND(IF(OR($Q106=1,$Q106=2),1,0),IF($X106&lt;=20,1,0))</formula>
    </cfRule>
    <cfRule type="expression" dxfId="3956" priority="2548">
      <formula>AND(IF($Q106=2,1,0),IF($X106&lt;30,1,0))</formula>
    </cfRule>
    <cfRule type="expression" dxfId="3955" priority="2549">
      <formula>AND(IF($Q106=3,1,0),IF($X106&lt;30,1,0))</formula>
    </cfRule>
    <cfRule type="expression" dxfId="3954" priority="2550">
      <formula>AND(IF($Q106=3,1,IF($Q106=4,1,0)),IF($F106&lt;=85,1,0))</formula>
    </cfRule>
  </conditionalFormatting>
  <conditionalFormatting sqref="AV107">
    <cfRule type="expression" dxfId="3953" priority="2545">
      <formula>AV107="X"</formula>
    </cfRule>
    <cfRule type="expression" dxfId="3952" priority="2546">
      <formula>AV107="후보"</formula>
    </cfRule>
  </conditionalFormatting>
  <conditionalFormatting sqref="AC107 N107">
    <cfRule type="cellIs" dxfId="3951" priority="2542" operator="greaterThan">
      <formula>0.9</formula>
    </cfRule>
    <cfRule type="cellIs" dxfId="3950" priority="2543" operator="greaterThan">
      <formula>0.85</formula>
    </cfRule>
  </conditionalFormatting>
  <conditionalFormatting sqref="AV108">
    <cfRule type="expression" dxfId="3949" priority="2540">
      <formula>AV108="X"</formula>
    </cfRule>
    <cfRule type="expression" dxfId="3948" priority="2541">
      <formula>AV108="후보"</formula>
    </cfRule>
  </conditionalFormatting>
  <conditionalFormatting sqref="AC108">
    <cfRule type="cellIs" dxfId="3947" priority="2537" operator="greaterThan">
      <formula>0.9</formula>
    </cfRule>
    <cfRule type="cellIs" dxfId="3946" priority="2538" operator="greaterThan">
      <formula>0.85</formula>
    </cfRule>
  </conditionalFormatting>
  <conditionalFormatting sqref="N108">
    <cfRule type="cellIs" dxfId="3945" priority="2535" operator="greaterThan">
      <formula>0.9</formula>
    </cfRule>
    <cfRule type="cellIs" dxfId="3944" priority="2536" operator="greaterThan">
      <formula>0.85</formula>
    </cfRule>
  </conditionalFormatting>
  <conditionalFormatting sqref="E108">
    <cfRule type="expression" dxfId="3943" priority="2531">
      <formula>AND(IF(OR($Q108=1,$Q108=2),1,0),IF($X108&lt;=20,1,0))</formula>
    </cfRule>
    <cfRule type="expression" dxfId="3942" priority="2532">
      <formula>AND(IF($Q108=2,1,0),IF($X108&lt;30,1,0))</formula>
    </cfRule>
    <cfRule type="expression" dxfId="3941" priority="2533">
      <formula>AND(IF($Q108=3,1,0),IF($X108&lt;30,1,0))</formula>
    </cfRule>
    <cfRule type="expression" dxfId="3940" priority="2534">
      <formula>AND(IF($Q108=3,1,IF($Q108=4,1,0)),IF($F108&lt;=85,1,0))</formula>
    </cfRule>
  </conditionalFormatting>
  <conditionalFormatting sqref="X108">
    <cfRule type="expression" dxfId="3939" priority="2527">
      <formula>AND(IF(OR($Q108=1,$Q108=2),1,0),IF($X108&lt;=20,1,0))</formula>
    </cfRule>
    <cfRule type="expression" dxfId="3938" priority="2528">
      <formula>AND(IF($Q108=2,1,0),IF($X108&lt;30,1,0))</formula>
    </cfRule>
    <cfRule type="expression" dxfId="3937" priority="2529">
      <formula>AND(IF($Q108=3,1,0),IF($X108&lt;30,1,0))</formula>
    </cfRule>
    <cfRule type="expression" dxfId="3936" priority="2530">
      <formula>AND(IF($Q108=3,1,IF($Q108=4,1,0)),IF($F108&lt;=85,1,0))</formula>
    </cfRule>
  </conditionalFormatting>
  <conditionalFormatting sqref="AI108">
    <cfRule type="expression" dxfId="3935" priority="2523">
      <formula>AND(IF(OR($Q108=1,$Q108=2),1,0),IF($X108&lt;=20,1,0))</formula>
    </cfRule>
    <cfRule type="expression" dxfId="3934" priority="2524">
      <formula>AND(IF($Q108=2,1,0),IF($X108&lt;30,1,0))</formula>
    </cfRule>
    <cfRule type="expression" dxfId="3933" priority="2525">
      <formula>AND(IF($Q108=3,1,0),IF($X108&lt;30,1,0))</formula>
    </cfRule>
    <cfRule type="expression" dxfId="3932" priority="2526">
      <formula>AND(IF($Q108=3,1,IF($Q108=4,1,0)),IF($F108&lt;=85,1,0))</formula>
    </cfRule>
  </conditionalFormatting>
  <conditionalFormatting sqref="AV109">
    <cfRule type="expression" dxfId="3931" priority="2521">
      <formula>AV109="X"</formula>
    </cfRule>
    <cfRule type="expression" dxfId="3930" priority="2522">
      <formula>AV109="후보"</formula>
    </cfRule>
  </conditionalFormatting>
  <conditionalFormatting sqref="AC109">
    <cfRule type="cellIs" dxfId="3929" priority="2518" operator="greaterThan">
      <formula>0.9</formula>
    </cfRule>
    <cfRule type="cellIs" dxfId="3928" priority="2519" operator="greaterThan">
      <formula>0.85</formula>
    </cfRule>
  </conditionalFormatting>
  <conditionalFormatting sqref="N109">
    <cfRule type="cellIs" dxfId="3927" priority="2516" operator="greaterThan">
      <formula>0.9</formula>
    </cfRule>
    <cfRule type="cellIs" dxfId="3926" priority="2517" operator="greaterThan">
      <formula>0.85</formula>
    </cfRule>
  </conditionalFormatting>
  <conditionalFormatting sqref="E109">
    <cfRule type="expression" dxfId="3925" priority="2512">
      <formula>AND(IF(OR($Q109=1,$Q109=2),1,0),IF($X109&lt;=20,1,0))</formula>
    </cfRule>
    <cfRule type="expression" dxfId="3924" priority="2513">
      <formula>AND(IF($Q109=2,1,0),IF($X109&lt;30,1,0))</formula>
    </cfRule>
    <cfRule type="expression" dxfId="3923" priority="2514">
      <formula>AND(IF($Q109=3,1,0),IF($X109&lt;30,1,0))</formula>
    </cfRule>
    <cfRule type="expression" dxfId="3922" priority="2515">
      <formula>AND(IF($Q109=3,1,IF($Q109=4,1,0)),IF($F109&lt;=85,1,0))</formula>
    </cfRule>
  </conditionalFormatting>
  <conditionalFormatting sqref="X109">
    <cfRule type="expression" dxfId="3921" priority="2508">
      <formula>AND(IF(OR($Q109=1,$Q109=2),1,0),IF($X109&lt;=20,1,0))</formula>
    </cfRule>
    <cfRule type="expression" dxfId="3920" priority="2509">
      <formula>AND(IF($Q109=2,1,0),IF($X109&lt;30,1,0))</formula>
    </cfRule>
    <cfRule type="expression" dxfId="3919" priority="2510">
      <formula>AND(IF($Q109=3,1,0),IF($X109&lt;30,1,0))</formula>
    </cfRule>
    <cfRule type="expression" dxfId="3918" priority="2511">
      <formula>AND(IF($Q109=3,1,IF($Q109=4,1,0)),IF($F109&lt;=85,1,0))</formula>
    </cfRule>
  </conditionalFormatting>
  <conditionalFormatting sqref="AI109">
    <cfRule type="expression" dxfId="3917" priority="2504">
      <formula>AND(IF(OR($Q109=1,$Q109=2),1,0),IF($X109&lt;=20,1,0))</formula>
    </cfRule>
    <cfRule type="expression" dxfId="3916" priority="2505">
      <formula>AND(IF($Q109=2,1,0),IF($X109&lt;30,1,0))</formula>
    </cfRule>
    <cfRule type="expression" dxfId="3915" priority="2506">
      <formula>AND(IF($Q109=3,1,0),IF($X109&lt;30,1,0))</formula>
    </cfRule>
    <cfRule type="expression" dxfId="3914" priority="2507">
      <formula>AND(IF($Q109=3,1,IF($Q109=4,1,0)),IF($F109&lt;=85,1,0))</formula>
    </cfRule>
  </conditionalFormatting>
  <conditionalFormatting sqref="AV110">
    <cfRule type="expression" dxfId="3913" priority="2502">
      <formula>AV110="X"</formula>
    </cfRule>
    <cfRule type="expression" dxfId="3912" priority="2503">
      <formula>AV110="후보"</formula>
    </cfRule>
  </conditionalFormatting>
  <conditionalFormatting sqref="AC110">
    <cfRule type="cellIs" dxfId="3911" priority="2499" operator="greaterThan">
      <formula>0.9</formula>
    </cfRule>
    <cfRule type="cellIs" dxfId="3910" priority="2500" operator="greaterThan">
      <formula>0.85</formula>
    </cfRule>
  </conditionalFormatting>
  <conditionalFormatting sqref="N110">
    <cfRule type="cellIs" dxfId="3909" priority="2497" operator="greaterThan">
      <formula>0.9</formula>
    </cfRule>
    <cfRule type="cellIs" dxfId="3908" priority="2498" operator="greaterThan">
      <formula>0.85</formula>
    </cfRule>
  </conditionalFormatting>
  <conditionalFormatting sqref="E110">
    <cfRule type="expression" dxfId="3907" priority="2493">
      <formula>AND(IF(OR($Q110=1,$Q110=2),1,0),IF($X110&lt;=20,1,0))</formula>
    </cfRule>
    <cfRule type="expression" dxfId="3906" priority="2494">
      <formula>AND(IF($Q110=2,1,0),IF($X110&lt;30,1,0))</formula>
    </cfRule>
    <cfRule type="expression" dxfId="3905" priority="2495">
      <formula>AND(IF($Q110=3,1,0),IF($X110&lt;30,1,0))</formula>
    </cfRule>
    <cfRule type="expression" dxfId="3904" priority="2496">
      <formula>AND(IF($Q110=3,1,IF($Q110=4,1,0)),IF($F110&lt;=85,1,0))</formula>
    </cfRule>
  </conditionalFormatting>
  <conditionalFormatting sqref="X110">
    <cfRule type="expression" dxfId="3903" priority="2489">
      <formula>AND(IF(OR($Q110=1,$Q110=2),1,0),IF($X110&lt;=20,1,0))</formula>
    </cfRule>
    <cfRule type="expression" dxfId="3902" priority="2490">
      <formula>AND(IF($Q110=2,1,0),IF($X110&lt;30,1,0))</formula>
    </cfRule>
    <cfRule type="expression" dxfId="3901" priority="2491">
      <formula>AND(IF($Q110=3,1,0),IF($X110&lt;30,1,0))</formula>
    </cfRule>
    <cfRule type="expression" dxfId="3900" priority="2492">
      <formula>AND(IF($Q110=3,1,IF($Q110=4,1,0)),IF($F110&lt;=85,1,0))</formula>
    </cfRule>
  </conditionalFormatting>
  <conditionalFormatting sqref="AI110">
    <cfRule type="expression" dxfId="3899" priority="2485">
      <formula>AND(IF(OR($Q110=1,$Q110=2),1,0),IF($X110&lt;=20,1,0))</formula>
    </cfRule>
    <cfRule type="expression" dxfId="3898" priority="2486">
      <formula>AND(IF($Q110=2,1,0),IF($X110&lt;30,1,0))</formula>
    </cfRule>
    <cfRule type="expression" dxfId="3897" priority="2487">
      <formula>AND(IF($Q110=3,1,0),IF($X110&lt;30,1,0))</formula>
    </cfRule>
    <cfRule type="expression" dxfId="3896" priority="2488">
      <formula>AND(IF($Q110=3,1,IF($Q110=4,1,0)),IF($F110&lt;=85,1,0))</formula>
    </cfRule>
  </conditionalFormatting>
  <conditionalFormatting sqref="AV111">
    <cfRule type="expression" dxfId="3895" priority="2483">
      <formula>AV111="X"</formula>
    </cfRule>
    <cfRule type="expression" dxfId="3894" priority="2484">
      <formula>AV111="후보"</formula>
    </cfRule>
  </conditionalFormatting>
  <conditionalFormatting sqref="AC111">
    <cfRule type="cellIs" dxfId="3893" priority="2480" operator="greaterThan">
      <formula>0.9</formula>
    </cfRule>
    <cfRule type="cellIs" dxfId="3892" priority="2481" operator="greaterThan">
      <formula>0.85</formula>
    </cfRule>
  </conditionalFormatting>
  <conditionalFormatting sqref="N111">
    <cfRule type="cellIs" dxfId="3891" priority="2478" operator="greaterThan">
      <formula>0.9</formula>
    </cfRule>
    <cfRule type="cellIs" dxfId="3890" priority="2479" operator="greaterThan">
      <formula>0.85</formula>
    </cfRule>
  </conditionalFormatting>
  <conditionalFormatting sqref="E111">
    <cfRule type="expression" dxfId="3889" priority="2474">
      <formula>AND(IF(OR($Q111=1,$Q111=2),1,0),IF($X111&lt;=20,1,0))</formula>
    </cfRule>
    <cfRule type="expression" dxfId="3888" priority="2475">
      <formula>AND(IF($Q111=2,1,0),IF($X111&lt;30,1,0))</formula>
    </cfRule>
    <cfRule type="expression" dxfId="3887" priority="2476">
      <formula>AND(IF($Q111=3,1,0),IF($X111&lt;30,1,0))</formula>
    </cfRule>
    <cfRule type="expression" dxfId="3886" priority="2477">
      <formula>AND(IF($Q111=3,1,IF($Q111=4,1,0)),IF($F111&lt;=85,1,0))</formula>
    </cfRule>
  </conditionalFormatting>
  <conditionalFormatting sqref="X111">
    <cfRule type="expression" dxfId="3885" priority="2470">
      <formula>AND(IF(OR($Q111=1,$Q111=2),1,0),IF($X111&lt;=20,1,0))</formula>
    </cfRule>
    <cfRule type="expression" dxfId="3884" priority="2471">
      <formula>AND(IF($Q111=2,1,0),IF($X111&lt;30,1,0))</formula>
    </cfRule>
    <cfRule type="expression" dxfId="3883" priority="2472">
      <formula>AND(IF($Q111=3,1,0),IF($X111&lt;30,1,0))</formula>
    </cfRule>
    <cfRule type="expression" dxfId="3882" priority="2473">
      <formula>AND(IF($Q111=3,1,IF($Q111=4,1,0)),IF($F111&lt;=85,1,0))</formula>
    </cfRule>
  </conditionalFormatting>
  <conditionalFormatting sqref="AI111">
    <cfRule type="expression" dxfId="3881" priority="2466">
      <formula>AND(IF(OR($Q111=1,$Q111=2),1,0),IF($X111&lt;=20,1,0))</formula>
    </cfRule>
    <cfRule type="expression" dxfId="3880" priority="2467">
      <formula>AND(IF($Q111=2,1,0),IF($X111&lt;30,1,0))</formula>
    </cfRule>
    <cfRule type="expression" dxfId="3879" priority="2468">
      <formula>AND(IF($Q111=3,1,0),IF($X111&lt;30,1,0))</formula>
    </cfRule>
    <cfRule type="expression" dxfId="3878" priority="2469">
      <formula>AND(IF($Q111=3,1,IF($Q111=4,1,0)),IF($F111&lt;=85,1,0))</formula>
    </cfRule>
  </conditionalFormatting>
  <conditionalFormatting sqref="AV112">
    <cfRule type="expression" dxfId="3877" priority="2464">
      <formula>AV112="X"</formula>
    </cfRule>
    <cfRule type="expression" dxfId="3876" priority="2465">
      <formula>AV112="후보"</formula>
    </cfRule>
  </conditionalFormatting>
  <conditionalFormatting sqref="AC112 N112">
    <cfRule type="cellIs" dxfId="3875" priority="2461" operator="greaterThan">
      <formula>0.9</formula>
    </cfRule>
    <cfRule type="cellIs" dxfId="3874" priority="2462" operator="greaterThan">
      <formula>0.85</formula>
    </cfRule>
  </conditionalFormatting>
  <conditionalFormatting sqref="AV113">
    <cfRule type="expression" dxfId="3873" priority="2459">
      <formula>AV113="X"</formula>
    </cfRule>
    <cfRule type="expression" dxfId="3872" priority="2460">
      <formula>AV113="후보"</formula>
    </cfRule>
  </conditionalFormatting>
  <conditionalFormatting sqref="AC113">
    <cfRule type="cellIs" dxfId="3871" priority="2456" operator="greaterThan">
      <formula>0.9</formula>
    </cfRule>
    <cfRule type="cellIs" dxfId="3870" priority="2457" operator="greaterThan">
      <formula>0.85</formula>
    </cfRule>
  </conditionalFormatting>
  <conditionalFormatting sqref="N113">
    <cfRule type="cellIs" dxfId="3869" priority="2454" operator="greaterThan">
      <formula>0.9</formula>
    </cfRule>
    <cfRule type="cellIs" dxfId="3868" priority="2455" operator="greaterThan">
      <formula>0.85</formula>
    </cfRule>
  </conditionalFormatting>
  <conditionalFormatting sqref="E113">
    <cfRule type="expression" dxfId="3867" priority="2450">
      <formula>AND(IF(OR($Q113=1,$Q113=2),1,0),IF($X113&lt;=20,1,0))</formula>
    </cfRule>
    <cfRule type="expression" dxfId="3866" priority="2451">
      <formula>AND(IF($Q113=2,1,0),IF($X113&lt;30,1,0))</formula>
    </cfRule>
    <cfRule type="expression" dxfId="3865" priority="2452">
      <formula>AND(IF($Q113=3,1,0),IF($X113&lt;30,1,0))</formula>
    </cfRule>
    <cfRule type="expression" dxfId="3864" priority="2453">
      <formula>AND(IF($Q113=3,1,IF($Q113=4,1,0)),IF($F113&lt;=85,1,0))</formula>
    </cfRule>
  </conditionalFormatting>
  <conditionalFormatting sqref="X113">
    <cfRule type="expression" dxfId="3863" priority="2446">
      <formula>AND(IF(OR($Q113=1,$Q113=2),1,0),IF($X113&lt;=20,1,0))</formula>
    </cfRule>
    <cfRule type="expression" dxfId="3862" priority="2447">
      <formula>AND(IF($Q113=2,1,0),IF($X113&lt;30,1,0))</formula>
    </cfRule>
    <cfRule type="expression" dxfId="3861" priority="2448">
      <formula>AND(IF($Q113=3,1,0),IF($X113&lt;30,1,0))</formula>
    </cfRule>
    <cfRule type="expression" dxfId="3860" priority="2449">
      <formula>AND(IF($Q113=3,1,IF($Q113=4,1,0)),IF($F113&lt;=85,1,0))</formula>
    </cfRule>
  </conditionalFormatting>
  <conditionalFormatting sqref="AI113">
    <cfRule type="expression" dxfId="3859" priority="2442">
      <formula>AND(IF(OR($Q113=1,$Q113=2),1,0),IF($X113&lt;=20,1,0))</formula>
    </cfRule>
    <cfRule type="expression" dxfId="3858" priority="2443">
      <formula>AND(IF($Q113=2,1,0),IF($X113&lt;30,1,0))</formula>
    </cfRule>
    <cfRule type="expression" dxfId="3857" priority="2444">
      <formula>AND(IF($Q113=3,1,0),IF($X113&lt;30,1,0))</formula>
    </cfRule>
    <cfRule type="expression" dxfId="3856" priority="2445">
      <formula>AND(IF($Q113=3,1,IF($Q113=4,1,0)),IF($F113&lt;=85,1,0))</formula>
    </cfRule>
  </conditionalFormatting>
  <conditionalFormatting sqref="AV114">
    <cfRule type="expression" dxfId="3855" priority="2440">
      <formula>AV114="X"</formula>
    </cfRule>
    <cfRule type="expression" dxfId="3854" priority="2441">
      <formula>AV114="후보"</formula>
    </cfRule>
  </conditionalFormatting>
  <conditionalFormatting sqref="AC114">
    <cfRule type="cellIs" dxfId="3853" priority="2437" operator="greaterThan">
      <formula>0.9</formula>
    </cfRule>
    <cfRule type="cellIs" dxfId="3852" priority="2438" operator="greaterThan">
      <formula>0.85</formula>
    </cfRule>
  </conditionalFormatting>
  <conditionalFormatting sqref="N114">
    <cfRule type="cellIs" dxfId="3851" priority="2435" operator="greaterThan">
      <formula>0.9</formula>
    </cfRule>
    <cfRule type="cellIs" dxfId="3850" priority="2436" operator="greaterThan">
      <formula>0.85</formula>
    </cfRule>
  </conditionalFormatting>
  <conditionalFormatting sqref="E114">
    <cfRule type="expression" dxfId="3849" priority="2431">
      <formula>AND(IF(OR($Q114=1,$Q114=2),1,0),IF($X114&lt;=20,1,0))</formula>
    </cfRule>
    <cfRule type="expression" dxfId="3848" priority="2432">
      <formula>AND(IF($Q114=2,1,0),IF($X114&lt;30,1,0))</formula>
    </cfRule>
    <cfRule type="expression" dxfId="3847" priority="2433">
      <formula>AND(IF($Q114=3,1,0),IF($X114&lt;30,1,0))</formula>
    </cfRule>
    <cfRule type="expression" dxfId="3846" priority="2434">
      <formula>AND(IF($Q114=3,1,IF($Q114=4,1,0)),IF($F114&lt;=85,1,0))</formula>
    </cfRule>
  </conditionalFormatting>
  <conditionalFormatting sqref="X114">
    <cfRule type="expression" dxfId="3845" priority="2427">
      <formula>AND(IF(OR($Q114=1,$Q114=2),1,0),IF($X114&lt;=20,1,0))</formula>
    </cfRule>
    <cfRule type="expression" dxfId="3844" priority="2428">
      <formula>AND(IF($Q114=2,1,0),IF($X114&lt;30,1,0))</formula>
    </cfRule>
    <cfRule type="expression" dxfId="3843" priority="2429">
      <formula>AND(IF($Q114=3,1,0),IF($X114&lt;30,1,0))</formula>
    </cfRule>
    <cfRule type="expression" dxfId="3842" priority="2430">
      <formula>AND(IF($Q114=3,1,IF($Q114=4,1,0)),IF($F114&lt;=85,1,0))</formula>
    </cfRule>
  </conditionalFormatting>
  <conditionalFormatting sqref="AI114">
    <cfRule type="expression" dxfId="3841" priority="2423">
      <formula>AND(IF(OR($Q114=1,$Q114=2),1,0),IF($X114&lt;=20,1,0))</formula>
    </cfRule>
    <cfRule type="expression" dxfId="3840" priority="2424">
      <formula>AND(IF($Q114=2,1,0),IF($X114&lt;30,1,0))</formula>
    </cfRule>
    <cfRule type="expression" dxfId="3839" priority="2425">
      <formula>AND(IF($Q114=3,1,0),IF($X114&lt;30,1,0))</formula>
    </cfRule>
    <cfRule type="expression" dxfId="3838" priority="2426">
      <formula>AND(IF($Q114=3,1,IF($Q114=4,1,0)),IF($F114&lt;=85,1,0))</formula>
    </cfRule>
  </conditionalFormatting>
  <conditionalFormatting sqref="AV115">
    <cfRule type="expression" dxfId="3837" priority="2421">
      <formula>AV115="X"</formula>
    </cfRule>
    <cfRule type="expression" dxfId="3836" priority="2422">
      <formula>AV115="후보"</formula>
    </cfRule>
  </conditionalFormatting>
  <conditionalFormatting sqref="AC115">
    <cfRule type="cellIs" dxfId="3835" priority="2418" operator="greaterThan">
      <formula>0.9</formula>
    </cfRule>
    <cfRule type="cellIs" dxfId="3834" priority="2419" operator="greaterThan">
      <formula>0.85</formula>
    </cfRule>
  </conditionalFormatting>
  <conditionalFormatting sqref="N115">
    <cfRule type="cellIs" dxfId="3833" priority="2416" operator="greaterThan">
      <formula>0.9</formula>
    </cfRule>
    <cfRule type="cellIs" dxfId="3832" priority="2417" operator="greaterThan">
      <formula>0.85</formula>
    </cfRule>
  </conditionalFormatting>
  <conditionalFormatting sqref="E115">
    <cfRule type="expression" dxfId="3831" priority="2412">
      <formula>AND(IF(OR($Q115=1,$Q115=2),1,0),IF($X115&lt;=20,1,0))</formula>
    </cfRule>
    <cfRule type="expression" dxfId="3830" priority="2413">
      <formula>AND(IF($Q115=2,1,0),IF($X115&lt;30,1,0))</formula>
    </cfRule>
    <cfRule type="expression" dxfId="3829" priority="2414">
      <formula>AND(IF($Q115=3,1,0),IF($X115&lt;30,1,0))</formula>
    </cfRule>
    <cfRule type="expression" dxfId="3828" priority="2415">
      <formula>AND(IF($Q115=3,1,IF($Q115=4,1,0)),IF($F115&lt;=85,1,0))</formula>
    </cfRule>
  </conditionalFormatting>
  <conditionalFormatting sqref="X115">
    <cfRule type="expression" dxfId="3827" priority="2408">
      <formula>AND(IF(OR($Q115=1,$Q115=2),1,0),IF($X115&lt;=20,1,0))</formula>
    </cfRule>
    <cfRule type="expression" dxfId="3826" priority="2409">
      <formula>AND(IF($Q115=2,1,0),IF($X115&lt;30,1,0))</formula>
    </cfRule>
    <cfRule type="expression" dxfId="3825" priority="2410">
      <formula>AND(IF($Q115=3,1,0),IF($X115&lt;30,1,0))</formula>
    </cfRule>
    <cfRule type="expression" dxfId="3824" priority="2411">
      <formula>AND(IF($Q115=3,1,IF($Q115=4,1,0)),IF($F115&lt;=85,1,0))</formula>
    </cfRule>
  </conditionalFormatting>
  <conditionalFormatting sqref="AI115">
    <cfRule type="expression" dxfId="3823" priority="2404">
      <formula>AND(IF(OR($Q115=1,$Q115=2),1,0),IF($X115&lt;=20,1,0))</formula>
    </cfRule>
    <cfRule type="expression" dxfId="3822" priority="2405">
      <formula>AND(IF($Q115=2,1,0),IF($X115&lt;30,1,0))</formula>
    </cfRule>
    <cfRule type="expression" dxfId="3821" priority="2406">
      <formula>AND(IF($Q115=3,1,0),IF($X115&lt;30,1,0))</formula>
    </cfRule>
    <cfRule type="expression" dxfId="3820" priority="2407">
      <formula>AND(IF($Q115=3,1,IF($Q115=4,1,0)),IF($F115&lt;=85,1,0))</formula>
    </cfRule>
  </conditionalFormatting>
  <conditionalFormatting sqref="AV116">
    <cfRule type="expression" dxfId="3819" priority="2402">
      <formula>AV116="X"</formula>
    </cfRule>
    <cfRule type="expression" dxfId="3818" priority="2403">
      <formula>AV116="후보"</formula>
    </cfRule>
  </conditionalFormatting>
  <conditionalFormatting sqref="AC116">
    <cfRule type="cellIs" dxfId="3817" priority="2399" operator="greaterThan">
      <formula>0.9</formula>
    </cfRule>
    <cfRule type="cellIs" dxfId="3816" priority="2400" operator="greaterThan">
      <formula>0.85</formula>
    </cfRule>
  </conditionalFormatting>
  <conditionalFormatting sqref="N116">
    <cfRule type="cellIs" dxfId="3815" priority="2397" operator="greaterThan">
      <formula>0.9</formula>
    </cfRule>
    <cfRule type="cellIs" dxfId="3814" priority="2398" operator="greaterThan">
      <formula>0.85</formula>
    </cfRule>
  </conditionalFormatting>
  <conditionalFormatting sqref="E116">
    <cfRule type="expression" dxfId="3813" priority="2393">
      <formula>AND(IF(OR($Q116=1,$Q116=2),1,0),IF($X116&lt;=20,1,0))</formula>
    </cfRule>
    <cfRule type="expression" dxfId="3812" priority="2394">
      <formula>AND(IF($Q116=2,1,0),IF($X116&lt;30,1,0))</formula>
    </cfRule>
    <cfRule type="expression" dxfId="3811" priority="2395">
      <formula>AND(IF($Q116=3,1,0),IF($X116&lt;30,1,0))</formula>
    </cfRule>
    <cfRule type="expression" dxfId="3810" priority="2396">
      <formula>AND(IF($Q116=3,1,IF($Q116=4,1,0)),IF($F116&lt;=85,1,0))</formula>
    </cfRule>
  </conditionalFormatting>
  <conditionalFormatting sqref="X116">
    <cfRule type="expression" dxfId="3809" priority="2389">
      <formula>AND(IF(OR($Q116=1,$Q116=2),1,0),IF($X116&lt;=20,1,0))</formula>
    </cfRule>
    <cfRule type="expression" dxfId="3808" priority="2390">
      <formula>AND(IF($Q116=2,1,0),IF($X116&lt;30,1,0))</formula>
    </cfRule>
    <cfRule type="expression" dxfId="3807" priority="2391">
      <formula>AND(IF($Q116=3,1,0),IF($X116&lt;30,1,0))</formula>
    </cfRule>
    <cfRule type="expression" dxfId="3806" priority="2392">
      <formula>AND(IF($Q116=3,1,IF($Q116=4,1,0)),IF($F116&lt;=85,1,0))</formula>
    </cfRule>
  </conditionalFormatting>
  <conditionalFormatting sqref="AI116">
    <cfRule type="expression" dxfId="3805" priority="2385">
      <formula>AND(IF(OR($Q116=1,$Q116=2),1,0),IF($X116&lt;=20,1,0))</formula>
    </cfRule>
    <cfRule type="expression" dxfId="3804" priority="2386">
      <formula>AND(IF($Q116=2,1,0),IF($X116&lt;30,1,0))</formula>
    </cfRule>
    <cfRule type="expression" dxfId="3803" priority="2387">
      <formula>AND(IF($Q116=3,1,0),IF($X116&lt;30,1,0))</formula>
    </cfRule>
    <cfRule type="expression" dxfId="3802" priority="2388">
      <formula>AND(IF($Q116=3,1,IF($Q116=4,1,0)),IF($F116&lt;=85,1,0))</formula>
    </cfRule>
  </conditionalFormatting>
  <conditionalFormatting sqref="AV117">
    <cfRule type="expression" dxfId="3801" priority="2383">
      <formula>AV117="X"</formula>
    </cfRule>
    <cfRule type="expression" dxfId="3800" priority="2384">
      <formula>AV117="후보"</formula>
    </cfRule>
  </conditionalFormatting>
  <conditionalFormatting sqref="AC117 N117">
    <cfRule type="cellIs" dxfId="3799" priority="2380" operator="greaterThan">
      <formula>0.9</formula>
    </cfRule>
    <cfRule type="cellIs" dxfId="3798" priority="2381" operator="greaterThan">
      <formula>0.85</formula>
    </cfRule>
  </conditionalFormatting>
  <conditionalFormatting sqref="AV118">
    <cfRule type="expression" dxfId="3797" priority="2378">
      <formula>AV118="X"</formula>
    </cfRule>
    <cfRule type="expression" dxfId="3796" priority="2379">
      <formula>AV118="후보"</formula>
    </cfRule>
  </conditionalFormatting>
  <conditionalFormatting sqref="AC118">
    <cfRule type="cellIs" dxfId="3795" priority="2375" operator="greaterThan">
      <formula>0.9</formula>
    </cfRule>
    <cfRule type="cellIs" dxfId="3794" priority="2376" operator="greaterThan">
      <formula>0.85</formula>
    </cfRule>
  </conditionalFormatting>
  <conditionalFormatting sqref="N118">
    <cfRule type="cellIs" dxfId="3793" priority="2373" operator="greaterThan">
      <formula>0.9</formula>
    </cfRule>
    <cfRule type="cellIs" dxfId="3792" priority="2374" operator="greaterThan">
      <formula>0.85</formula>
    </cfRule>
  </conditionalFormatting>
  <conditionalFormatting sqref="E118">
    <cfRule type="expression" dxfId="3791" priority="2369">
      <formula>AND(IF(OR($Q118=1,$Q118=2),1,0),IF($X118&lt;=20,1,0))</formula>
    </cfRule>
    <cfRule type="expression" dxfId="3790" priority="2370">
      <formula>AND(IF($Q118=2,1,0),IF($X118&lt;30,1,0))</formula>
    </cfRule>
    <cfRule type="expression" dxfId="3789" priority="2371">
      <formula>AND(IF($Q118=3,1,0),IF($X118&lt;30,1,0))</formula>
    </cfRule>
    <cfRule type="expression" dxfId="3788" priority="2372">
      <formula>AND(IF($Q118=3,1,IF($Q118=4,1,0)),IF($F118&lt;=85,1,0))</formula>
    </cfRule>
  </conditionalFormatting>
  <conditionalFormatting sqref="X118">
    <cfRule type="expression" dxfId="3787" priority="2365">
      <formula>AND(IF(OR($Q118=1,$Q118=2),1,0),IF($X118&lt;=20,1,0))</formula>
    </cfRule>
    <cfRule type="expression" dxfId="3786" priority="2366">
      <formula>AND(IF($Q118=2,1,0),IF($X118&lt;30,1,0))</formula>
    </cfRule>
    <cfRule type="expression" dxfId="3785" priority="2367">
      <formula>AND(IF($Q118=3,1,0),IF($X118&lt;30,1,0))</formula>
    </cfRule>
    <cfRule type="expression" dxfId="3784" priority="2368">
      <formula>AND(IF($Q118=3,1,IF($Q118=4,1,0)),IF($F118&lt;=85,1,0))</formula>
    </cfRule>
  </conditionalFormatting>
  <conditionalFormatting sqref="AI118">
    <cfRule type="expression" dxfId="3783" priority="2361">
      <formula>AND(IF(OR($Q118=1,$Q118=2),1,0),IF($X118&lt;=20,1,0))</formula>
    </cfRule>
    <cfRule type="expression" dxfId="3782" priority="2362">
      <formula>AND(IF($Q118=2,1,0),IF($X118&lt;30,1,0))</formula>
    </cfRule>
    <cfRule type="expression" dxfId="3781" priority="2363">
      <formula>AND(IF($Q118=3,1,0),IF($X118&lt;30,1,0))</formula>
    </cfRule>
    <cfRule type="expression" dxfId="3780" priority="2364">
      <formula>AND(IF($Q118=3,1,IF($Q118=4,1,0)),IF($F118&lt;=85,1,0))</formula>
    </cfRule>
  </conditionalFormatting>
  <conditionalFormatting sqref="AV119">
    <cfRule type="expression" dxfId="3779" priority="2359">
      <formula>AV119="X"</formula>
    </cfRule>
    <cfRule type="expression" dxfId="3778" priority="2360">
      <formula>AV119="후보"</formula>
    </cfRule>
  </conditionalFormatting>
  <conditionalFormatting sqref="AC119">
    <cfRule type="cellIs" dxfId="3777" priority="2356" operator="greaterThan">
      <formula>0.9</formula>
    </cfRule>
    <cfRule type="cellIs" dxfId="3776" priority="2357" operator="greaterThan">
      <formula>0.85</formula>
    </cfRule>
  </conditionalFormatting>
  <conditionalFormatting sqref="N119">
    <cfRule type="cellIs" dxfId="3775" priority="2354" operator="greaterThan">
      <formula>0.9</formula>
    </cfRule>
    <cfRule type="cellIs" dxfId="3774" priority="2355" operator="greaterThan">
      <formula>0.85</formula>
    </cfRule>
  </conditionalFormatting>
  <conditionalFormatting sqref="E119">
    <cfRule type="expression" dxfId="3773" priority="2350">
      <formula>AND(IF(OR($Q119=1,$Q119=2),1,0),IF($X119&lt;=20,1,0))</formula>
    </cfRule>
    <cfRule type="expression" dxfId="3772" priority="2351">
      <formula>AND(IF($Q119=2,1,0),IF($X119&lt;30,1,0))</formula>
    </cfRule>
    <cfRule type="expression" dxfId="3771" priority="2352">
      <formula>AND(IF($Q119=3,1,0),IF($X119&lt;30,1,0))</formula>
    </cfRule>
    <cfRule type="expression" dxfId="3770" priority="2353">
      <formula>AND(IF($Q119=3,1,IF($Q119=4,1,0)),IF($F119&lt;=85,1,0))</formula>
    </cfRule>
  </conditionalFormatting>
  <conditionalFormatting sqref="X119">
    <cfRule type="expression" dxfId="3769" priority="2346">
      <formula>AND(IF(OR($Q119=1,$Q119=2),1,0),IF($X119&lt;=20,1,0))</formula>
    </cfRule>
    <cfRule type="expression" dxfId="3768" priority="2347">
      <formula>AND(IF($Q119=2,1,0),IF($X119&lt;30,1,0))</formula>
    </cfRule>
    <cfRule type="expression" dxfId="3767" priority="2348">
      <formula>AND(IF($Q119=3,1,0),IF($X119&lt;30,1,0))</formula>
    </cfRule>
    <cfRule type="expression" dxfId="3766" priority="2349">
      <formula>AND(IF($Q119=3,1,IF($Q119=4,1,0)),IF($F119&lt;=85,1,0))</formula>
    </cfRule>
  </conditionalFormatting>
  <conditionalFormatting sqref="AI119">
    <cfRule type="expression" dxfId="3765" priority="2342">
      <formula>AND(IF(OR($Q119=1,$Q119=2),1,0),IF($X119&lt;=20,1,0))</formula>
    </cfRule>
    <cfRule type="expression" dxfId="3764" priority="2343">
      <formula>AND(IF($Q119=2,1,0),IF($X119&lt;30,1,0))</formula>
    </cfRule>
    <cfRule type="expression" dxfId="3763" priority="2344">
      <formula>AND(IF($Q119=3,1,0),IF($X119&lt;30,1,0))</formula>
    </cfRule>
    <cfRule type="expression" dxfId="3762" priority="2345">
      <formula>AND(IF($Q119=3,1,IF($Q119=4,1,0)),IF($F119&lt;=85,1,0))</formula>
    </cfRule>
  </conditionalFormatting>
  <conditionalFormatting sqref="AV120">
    <cfRule type="expression" dxfId="3761" priority="2340">
      <formula>AV120="X"</formula>
    </cfRule>
    <cfRule type="expression" dxfId="3760" priority="2341">
      <formula>AV120="후보"</formula>
    </cfRule>
  </conditionalFormatting>
  <conditionalFormatting sqref="AC120">
    <cfRule type="cellIs" dxfId="3759" priority="2337" operator="greaterThan">
      <formula>0.9</formula>
    </cfRule>
    <cfRule type="cellIs" dxfId="3758" priority="2338" operator="greaterThan">
      <formula>0.85</formula>
    </cfRule>
  </conditionalFormatting>
  <conditionalFormatting sqref="N120">
    <cfRule type="cellIs" dxfId="3757" priority="2335" operator="greaterThan">
      <formula>0.9</formula>
    </cfRule>
    <cfRule type="cellIs" dxfId="3756" priority="2336" operator="greaterThan">
      <formula>0.85</formula>
    </cfRule>
  </conditionalFormatting>
  <conditionalFormatting sqref="E120">
    <cfRule type="expression" dxfId="3755" priority="2331">
      <formula>AND(IF(OR($Q120=1,$Q120=2),1,0),IF($X120&lt;=20,1,0))</formula>
    </cfRule>
    <cfRule type="expression" dxfId="3754" priority="2332">
      <formula>AND(IF($Q120=2,1,0),IF($X120&lt;30,1,0))</formula>
    </cfRule>
    <cfRule type="expression" dxfId="3753" priority="2333">
      <formula>AND(IF($Q120=3,1,0),IF($X120&lt;30,1,0))</formula>
    </cfRule>
    <cfRule type="expression" dxfId="3752" priority="2334">
      <formula>AND(IF($Q120=3,1,IF($Q120=4,1,0)),IF($F120&lt;=85,1,0))</formula>
    </cfRule>
  </conditionalFormatting>
  <conditionalFormatting sqref="X120">
    <cfRule type="expression" dxfId="3751" priority="2327">
      <formula>AND(IF(OR($Q120=1,$Q120=2),1,0),IF($X120&lt;=20,1,0))</formula>
    </cfRule>
    <cfRule type="expression" dxfId="3750" priority="2328">
      <formula>AND(IF($Q120=2,1,0),IF($X120&lt;30,1,0))</formula>
    </cfRule>
    <cfRule type="expression" dxfId="3749" priority="2329">
      <formula>AND(IF($Q120=3,1,0),IF($X120&lt;30,1,0))</formula>
    </cfRule>
    <cfRule type="expression" dxfId="3748" priority="2330">
      <formula>AND(IF($Q120=3,1,IF($Q120=4,1,0)),IF($F120&lt;=85,1,0))</formula>
    </cfRule>
  </conditionalFormatting>
  <conditionalFormatting sqref="AI120">
    <cfRule type="expression" dxfId="3747" priority="2323">
      <formula>AND(IF(OR($Q120=1,$Q120=2),1,0),IF($X120&lt;=20,1,0))</formula>
    </cfRule>
    <cfRule type="expression" dxfId="3746" priority="2324">
      <formula>AND(IF($Q120=2,1,0),IF($X120&lt;30,1,0))</formula>
    </cfRule>
    <cfRule type="expression" dxfId="3745" priority="2325">
      <formula>AND(IF($Q120=3,1,0),IF($X120&lt;30,1,0))</formula>
    </cfRule>
    <cfRule type="expression" dxfId="3744" priority="2326">
      <formula>AND(IF($Q120=3,1,IF($Q120=4,1,0)),IF($F120&lt;=85,1,0))</formula>
    </cfRule>
  </conditionalFormatting>
  <conditionalFormatting sqref="AV121">
    <cfRule type="expression" dxfId="3743" priority="2321">
      <formula>AV121="X"</formula>
    </cfRule>
    <cfRule type="expression" dxfId="3742" priority="2322">
      <formula>AV121="후보"</formula>
    </cfRule>
  </conditionalFormatting>
  <conditionalFormatting sqref="AC121">
    <cfRule type="cellIs" dxfId="3741" priority="2318" operator="greaterThan">
      <formula>0.9</formula>
    </cfRule>
    <cfRule type="cellIs" dxfId="3740" priority="2319" operator="greaterThan">
      <formula>0.85</formula>
    </cfRule>
  </conditionalFormatting>
  <conditionalFormatting sqref="N121">
    <cfRule type="cellIs" dxfId="3739" priority="2316" operator="greaterThan">
      <formula>0.9</formula>
    </cfRule>
    <cfRule type="cellIs" dxfId="3738" priority="2317" operator="greaterThan">
      <formula>0.85</formula>
    </cfRule>
  </conditionalFormatting>
  <conditionalFormatting sqref="E121">
    <cfRule type="expression" dxfId="3737" priority="2312">
      <formula>AND(IF(OR($Q121=1,$Q121=2),1,0),IF($X121&lt;=20,1,0))</formula>
    </cfRule>
    <cfRule type="expression" dxfId="3736" priority="2313">
      <formula>AND(IF($Q121=2,1,0),IF($X121&lt;30,1,0))</formula>
    </cfRule>
    <cfRule type="expression" dxfId="3735" priority="2314">
      <formula>AND(IF($Q121=3,1,0),IF($X121&lt;30,1,0))</formula>
    </cfRule>
    <cfRule type="expression" dxfId="3734" priority="2315">
      <formula>AND(IF($Q121=3,1,IF($Q121=4,1,0)),IF($F121&lt;=85,1,0))</formula>
    </cfRule>
  </conditionalFormatting>
  <conditionalFormatting sqref="X121">
    <cfRule type="expression" dxfId="3733" priority="2308">
      <formula>AND(IF(OR($Q121=1,$Q121=2),1,0),IF($X121&lt;=20,1,0))</formula>
    </cfRule>
    <cfRule type="expression" dxfId="3732" priority="2309">
      <formula>AND(IF($Q121=2,1,0),IF($X121&lt;30,1,0))</formula>
    </cfRule>
    <cfRule type="expression" dxfId="3731" priority="2310">
      <formula>AND(IF($Q121=3,1,0),IF($X121&lt;30,1,0))</formula>
    </cfRule>
    <cfRule type="expression" dxfId="3730" priority="2311">
      <formula>AND(IF($Q121=3,1,IF($Q121=4,1,0)),IF($F121&lt;=85,1,0))</formula>
    </cfRule>
  </conditionalFormatting>
  <conditionalFormatting sqref="AI121">
    <cfRule type="expression" dxfId="3729" priority="2304">
      <formula>AND(IF(OR($Q121=1,$Q121=2),1,0),IF($X121&lt;=20,1,0))</formula>
    </cfRule>
    <cfRule type="expression" dxfId="3728" priority="2305">
      <formula>AND(IF($Q121=2,1,0),IF($X121&lt;30,1,0))</formula>
    </cfRule>
    <cfRule type="expression" dxfId="3727" priority="2306">
      <formula>AND(IF($Q121=3,1,0),IF($X121&lt;30,1,0))</formula>
    </cfRule>
    <cfRule type="expression" dxfId="3726" priority="2307">
      <formula>AND(IF($Q121=3,1,IF($Q121=4,1,0)),IF($F121&lt;=85,1,0))</formula>
    </cfRule>
  </conditionalFormatting>
  <conditionalFormatting sqref="AV122">
    <cfRule type="expression" dxfId="3725" priority="2302">
      <formula>AV122="X"</formula>
    </cfRule>
    <cfRule type="expression" dxfId="3724" priority="2303">
      <formula>AV122="후보"</formula>
    </cfRule>
  </conditionalFormatting>
  <conditionalFormatting sqref="AC122 N122">
    <cfRule type="cellIs" dxfId="3723" priority="2299" operator="greaterThan">
      <formula>0.9</formula>
    </cfRule>
    <cfRule type="cellIs" dxfId="3722" priority="2300" operator="greaterThan">
      <formula>0.85</formula>
    </cfRule>
  </conditionalFormatting>
  <conditionalFormatting sqref="AV123">
    <cfRule type="expression" dxfId="3721" priority="2297">
      <formula>AV123="X"</formula>
    </cfRule>
    <cfRule type="expression" dxfId="3720" priority="2298">
      <formula>AV123="후보"</formula>
    </cfRule>
  </conditionalFormatting>
  <conditionalFormatting sqref="AC123">
    <cfRule type="cellIs" dxfId="3719" priority="2294" operator="greaterThan">
      <formula>0.9</formula>
    </cfRule>
    <cfRule type="cellIs" dxfId="3718" priority="2295" operator="greaterThan">
      <formula>0.85</formula>
    </cfRule>
  </conditionalFormatting>
  <conditionalFormatting sqref="N123">
    <cfRule type="cellIs" dxfId="3717" priority="2292" operator="greaterThan">
      <formula>0.9</formula>
    </cfRule>
    <cfRule type="cellIs" dxfId="3716" priority="2293" operator="greaterThan">
      <formula>0.85</formula>
    </cfRule>
  </conditionalFormatting>
  <conditionalFormatting sqref="E123">
    <cfRule type="expression" dxfId="3715" priority="2288">
      <formula>AND(IF(OR($Q123=1,$Q123=2),1,0),IF($X123&lt;=20,1,0))</formula>
    </cfRule>
    <cfRule type="expression" dxfId="3714" priority="2289">
      <formula>AND(IF($Q123=2,1,0),IF($X123&lt;30,1,0))</formula>
    </cfRule>
    <cfRule type="expression" dxfId="3713" priority="2290">
      <formula>AND(IF($Q123=3,1,0),IF($X123&lt;30,1,0))</formula>
    </cfRule>
    <cfRule type="expression" dxfId="3712" priority="2291">
      <formula>AND(IF($Q123=3,1,IF($Q123=4,1,0)),IF($F123&lt;=85,1,0))</formula>
    </cfRule>
  </conditionalFormatting>
  <conditionalFormatting sqref="X123">
    <cfRule type="expression" dxfId="3711" priority="2284">
      <formula>AND(IF(OR($Q123=1,$Q123=2),1,0),IF($X123&lt;=20,1,0))</formula>
    </cfRule>
    <cfRule type="expression" dxfId="3710" priority="2285">
      <formula>AND(IF($Q123=2,1,0),IF($X123&lt;30,1,0))</formula>
    </cfRule>
    <cfRule type="expression" dxfId="3709" priority="2286">
      <formula>AND(IF($Q123=3,1,0),IF($X123&lt;30,1,0))</formula>
    </cfRule>
    <cfRule type="expression" dxfId="3708" priority="2287">
      <formula>AND(IF($Q123=3,1,IF($Q123=4,1,0)),IF($F123&lt;=85,1,0))</formula>
    </cfRule>
  </conditionalFormatting>
  <conditionalFormatting sqref="AI123">
    <cfRule type="expression" dxfId="3707" priority="2280">
      <formula>AND(IF(OR($Q123=1,$Q123=2),1,0),IF($X123&lt;=20,1,0))</formula>
    </cfRule>
    <cfRule type="expression" dxfId="3706" priority="2281">
      <formula>AND(IF($Q123=2,1,0),IF($X123&lt;30,1,0))</formula>
    </cfRule>
    <cfRule type="expression" dxfId="3705" priority="2282">
      <formula>AND(IF($Q123=3,1,0),IF($X123&lt;30,1,0))</formula>
    </cfRule>
    <cfRule type="expression" dxfId="3704" priority="2283">
      <formula>AND(IF($Q123=3,1,IF($Q123=4,1,0)),IF($F123&lt;=85,1,0))</formula>
    </cfRule>
  </conditionalFormatting>
  <conditionalFormatting sqref="AV124">
    <cfRule type="expression" dxfId="3703" priority="2278">
      <formula>AV124="X"</formula>
    </cfRule>
    <cfRule type="expression" dxfId="3702" priority="2279">
      <formula>AV124="후보"</formula>
    </cfRule>
  </conditionalFormatting>
  <conditionalFormatting sqref="AC124">
    <cfRule type="cellIs" dxfId="3701" priority="2275" operator="greaterThan">
      <formula>0.9</formula>
    </cfRule>
    <cfRule type="cellIs" dxfId="3700" priority="2276" operator="greaterThan">
      <formula>0.85</formula>
    </cfRule>
  </conditionalFormatting>
  <conditionalFormatting sqref="N124">
    <cfRule type="cellIs" dxfId="3699" priority="2273" operator="greaterThan">
      <formula>0.9</formula>
    </cfRule>
    <cfRule type="cellIs" dxfId="3698" priority="2274" operator="greaterThan">
      <formula>0.85</formula>
    </cfRule>
  </conditionalFormatting>
  <conditionalFormatting sqref="E124">
    <cfRule type="expression" dxfId="3697" priority="2269">
      <formula>AND(IF(OR($Q124=1,$Q124=2),1,0),IF($X124&lt;=20,1,0))</formula>
    </cfRule>
    <cfRule type="expression" dxfId="3696" priority="2270">
      <formula>AND(IF($Q124=2,1,0),IF($X124&lt;30,1,0))</formula>
    </cfRule>
    <cfRule type="expression" dxfId="3695" priority="2271">
      <formula>AND(IF($Q124=3,1,0),IF($X124&lt;30,1,0))</formula>
    </cfRule>
    <cfRule type="expression" dxfId="3694" priority="2272">
      <formula>AND(IF($Q124=3,1,IF($Q124=4,1,0)),IF($F124&lt;=85,1,0))</formula>
    </cfRule>
  </conditionalFormatting>
  <conditionalFormatting sqref="X124">
    <cfRule type="expression" dxfId="3693" priority="2265">
      <formula>AND(IF(OR($Q124=1,$Q124=2),1,0),IF($X124&lt;=20,1,0))</formula>
    </cfRule>
    <cfRule type="expression" dxfId="3692" priority="2266">
      <formula>AND(IF($Q124=2,1,0),IF($X124&lt;30,1,0))</formula>
    </cfRule>
    <cfRule type="expression" dxfId="3691" priority="2267">
      <formula>AND(IF($Q124=3,1,0),IF($X124&lt;30,1,0))</formula>
    </cfRule>
    <cfRule type="expression" dxfId="3690" priority="2268">
      <formula>AND(IF($Q124=3,1,IF($Q124=4,1,0)),IF($F124&lt;=85,1,0))</formula>
    </cfRule>
  </conditionalFormatting>
  <conditionalFormatting sqref="AI124">
    <cfRule type="expression" dxfId="3689" priority="2261">
      <formula>AND(IF(OR($Q124=1,$Q124=2),1,0),IF($X124&lt;=20,1,0))</formula>
    </cfRule>
    <cfRule type="expression" dxfId="3688" priority="2262">
      <formula>AND(IF($Q124=2,1,0),IF($X124&lt;30,1,0))</formula>
    </cfRule>
    <cfRule type="expression" dxfId="3687" priority="2263">
      <formula>AND(IF($Q124=3,1,0),IF($X124&lt;30,1,0))</formula>
    </cfRule>
    <cfRule type="expression" dxfId="3686" priority="2264">
      <formula>AND(IF($Q124=3,1,IF($Q124=4,1,0)),IF($F124&lt;=85,1,0))</formula>
    </cfRule>
  </conditionalFormatting>
  <conditionalFormatting sqref="AV125">
    <cfRule type="expression" dxfId="3685" priority="2259">
      <formula>AV125="X"</formula>
    </cfRule>
    <cfRule type="expression" dxfId="3684" priority="2260">
      <formula>AV125="후보"</formula>
    </cfRule>
  </conditionalFormatting>
  <conditionalFormatting sqref="AC125">
    <cfRule type="cellIs" dxfId="3683" priority="2256" operator="greaterThan">
      <formula>0.9</formula>
    </cfRule>
    <cfRule type="cellIs" dxfId="3682" priority="2257" operator="greaterThan">
      <formula>0.85</formula>
    </cfRule>
  </conditionalFormatting>
  <conditionalFormatting sqref="N125">
    <cfRule type="cellIs" dxfId="3681" priority="2254" operator="greaterThan">
      <formula>0.9</formula>
    </cfRule>
    <cfRule type="cellIs" dxfId="3680" priority="2255" operator="greaterThan">
      <formula>0.85</formula>
    </cfRule>
  </conditionalFormatting>
  <conditionalFormatting sqref="E125">
    <cfRule type="expression" dxfId="3679" priority="2250">
      <formula>AND(IF(OR($Q125=1,$Q125=2),1,0),IF($X125&lt;=20,1,0))</formula>
    </cfRule>
    <cfRule type="expression" dxfId="3678" priority="2251">
      <formula>AND(IF($Q125=2,1,0),IF($X125&lt;30,1,0))</formula>
    </cfRule>
    <cfRule type="expression" dxfId="3677" priority="2252">
      <formula>AND(IF($Q125=3,1,0),IF($X125&lt;30,1,0))</formula>
    </cfRule>
    <cfRule type="expression" dxfId="3676" priority="2253">
      <formula>AND(IF($Q125=3,1,IF($Q125=4,1,0)),IF($F125&lt;=85,1,0))</formula>
    </cfRule>
  </conditionalFormatting>
  <conditionalFormatting sqref="X125">
    <cfRule type="expression" dxfId="3675" priority="2246">
      <formula>AND(IF(OR($Q125=1,$Q125=2),1,0),IF($X125&lt;=20,1,0))</formula>
    </cfRule>
    <cfRule type="expression" dxfId="3674" priority="2247">
      <formula>AND(IF($Q125=2,1,0),IF($X125&lt;30,1,0))</formula>
    </cfRule>
    <cfRule type="expression" dxfId="3673" priority="2248">
      <formula>AND(IF($Q125=3,1,0),IF($X125&lt;30,1,0))</formula>
    </cfRule>
    <cfRule type="expression" dxfId="3672" priority="2249">
      <formula>AND(IF($Q125=3,1,IF($Q125=4,1,0)),IF($F125&lt;=85,1,0))</formula>
    </cfRule>
  </conditionalFormatting>
  <conditionalFormatting sqref="AI125">
    <cfRule type="expression" dxfId="3671" priority="2242">
      <formula>AND(IF(OR($Q125=1,$Q125=2),1,0),IF($X125&lt;=20,1,0))</formula>
    </cfRule>
    <cfRule type="expression" dxfId="3670" priority="2243">
      <formula>AND(IF($Q125=2,1,0),IF($X125&lt;30,1,0))</formula>
    </cfRule>
    <cfRule type="expression" dxfId="3669" priority="2244">
      <formula>AND(IF($Q125=3,1,0),IF($X125&lt;30,1,0))</formula>
    </cfRule>
    <cfRule type="expression" dxfId="3668" priority="2245">
      <formula>AND(IF($Q125=3,1,IF($Q125=4,1,0)),IF($F125&lt;=85,1,0))</formula>
    </cfRule>
  </conditionalFormatting>
  <conditionalFormatting sqref="AV126">
    <cfRule type="expression" dxfId="3667" priority="2240">
      <formula>AV126="X"</formula>
    </cfRule>
    <cfRule type="expression" dxfId="3666" priority="2241">
      <formula>AV126="후보"</formula>
    </cfRule>
  </conditionalFormatting>
  <conditionalFormatting sqref="AC126">
    <cfRule type="cellIs" dxfId="3665" priority="2237" operator="greaterThan">
      <formula>0.9</formula>
    </cfRule>
    <cfRule type="cellIs" dxfId="3664" priority="2238" operator="greaterThan">
      <formula>0.85</formula>
    </cfRule>
  </conditionalFormatting>
  <conditionalFormatting sqref="N126">
    <cfRule type="cellIs" dxfId="3663" priority="2235" operator="greaterThan">
      <formula>0.9</formula>
    </cfRule>
    <cfRule type="cellIs" dxfId="3662" priority="2236" operator="greaterThan">
      <formula>0.85</formula>
    </cfRule>
  </conditionalFormatting>
  <conditionalFormatting sqref="E126">
    <cfRule type="expression" dxfId="3661" priority="2231">
      <formula>AND(IF(OR($Q126=1,$Q126=2),1,0),IF($X126&lt;=20,1,0))</formula>
    </cfRule>
    <cfRule type="expression" dxfId="3660" priority="2232">
      <formula>AND(IF($Q126=2,1,0),IF($X126&lt;30,1,0))</formula>
    </cfRule>
    <cfRule type="expression" dxfId="3659" priority="2233">
      <formula>AND(IF($Q126=3,1,0),IF($X126&lt;30,1,0))</formula>
    </cfRule>
    <cfRule type="expression" dxfId="3658" priority="2234">
      <formula>AND(IF($Q126=3,1,IF($Q126=4,1,0)),IF($F126&lt;=85,1,0))</formula>
    </cfRule>
  </conditionalFormatting>
  <conditionalFormatting sqref="X126">
    <cfRule type="expression" dxfId="3657" priority="2227">
      <formula>AND(IF(OR($Q126=1,$Q126=2),1,0),IF($X126&lt;=20,1,0))</formula>
    </cfRule>
    <cfRule type="expression" dxfId="3656" priority="2228">
      <formula>AND(IF($Q126=2,1,0),IF($X126&lt;30,1,0))</formula>
    </cfRule>
    <cfRule type="expression" dxfId="3655" priority="2229">
      <formula>AND(IF($Q126=3,1,0),IF($X126&lt;30,1,0))</formula>
    </cfRule>
    <cfRule type="expression" dxfId="3654" priority="2230">
      <formula>AND(IF($Q126=3,1,IF($Q126=4,1,0)),IF($F126&lt;=85,1,0))</formula>
    </cfRule>
  </conditionalFormatting>
  <conditionalFormatting sqref="AI126">
    <cfRule type="expression" dxfId="3653" priority="2223">
      <formula>AND(IF(OR($Q126=1,$Q126=2),1,0),IF($X126&lt;=20,1,0))</formula>
    </cfRule>
    <cfRule type="expression" dxfId="3652" priority="2224">
      <formula>AND(IF($Q126=2,1,0),IF($X126&lt;30,1,0))</formula>
    </cfRule>
    <cfRule type="expression" dxfId="3651" priority="2225">
      <formula>AND(IF($Q126=3,1,0),IF($X126&lt;30,1,0))</formula>
    </cfRule>
    <cfRule type="expression" dxfId="3650" priority="2226">
      <formula>AND(IF($Q126=3,1,IF($Q126=4,1,0)),IF($F126&lt;=85,1,0))</formula>
    </cfRule>
  </conditionalFormatting>
  <conditionalFormatting sqref="AV127">
    <cfRule type="expression" dxfId="3649" priority="2221">
      <formula>AV127="X"</formula>
    </cfRule>
    <cfRule type="expression" dxfId="3648" priority="2222">
      <formula>AV127="후보"</formula>
    </cfRule>
  </conditionalFormatting>
  <conditionalFormatting sqref="AC127">
    <cfRule type="cellIs" dxfId="3647" priority="2218" operator="greaterThan">
      <formula>0.9</formula>
    </cfRule>
    <cfRule type="cellIs" dxfId="3646" priority="2219" operator="greaterThan">
      <formula>0.85</formula>
    </cfRule>
  </conditionalFormatting>
  <conditionalFormatting sqref="N127">
    <cfRule type="cellIs" dxfId="3645" priority="2216" operator="greaterThan">
      <formula>0.9</formula>
    </cfRule>
    <cfRule type="cellIs" dxfId="3644" priority="2217" operator="greaterThan">
      <formula>0.85</formula>
    </cfRule>
  </conditionalFormatting>
  <conditionalFormatting sqref="E127">
    <cfRule type="expression" dxfId="3643" priority="2212">
      <formula>AND(IF(OR($Q127=1,$Q127=2),1,0),IF($X127&lt;=20,1,0))</formula>
    </cfRule>
    <cfRule type="expression" dxfId="3642" priority="2213">
      <formula>AND(IF($Q127=2,1,0),IF($X127&lt;30,1,0))</formula>
    </cfRule>
    <cfRule type="expression" dxfId="3641" priority="2214">
      <formula>AND(IF($Q127=3,1,0),IF($X127&lt;30,1,0))</formula>
    </cfRule>
    <cfRule type="expression" dxfId="3640" priority="2215">
      <formula>AND(IF($Q127=3,1,IF($Q127=4,1,0)),IF($F127&lt;=85,1,0))</formula>
    </cfRule>
  </conditionalFormatting>
  <conditionalFormatting sqref="X127">
    <cfRule type="expression" dxfId="3639" priority="2208">
      <formula>AND(IF(OR($Q127=1,$Q127=2),1,0),IF($X127&lt;=20,1,0))</formula>
    </cfRule>
    <cfRule type="expression" dxfId="3638" priority="2209">
      <formula>AND(IF($Q127=2,1,0),IF($X127&lt;30,1,0))</formula>
    </cfRule>
    <cfRule type="expression" dxfId="3637" priority="2210">
      <formula>AND(IF($Q127=3,1,0),IF($X127&lt;30,1,0))</formula>
    </cfRule>
    <cfRule type="expression" dxfId="3636" priority="2211">
      <formula>AND(IF($Q127=3,1,IF($Q127=4,1,0)),IF($F127&lt;=85,1,0))</formula>
    </cfRule>
  </conditionalFormatting>
  <conditionalFormatting sqref="AI127">
    <cfRule type="expression" dxfId="3635" priority="2204">
      <formula>AND(IF(OR($Q127=1,$Q127=2),1,0),IF($X127&lt;=20,1,0))</formula>
    </cfRule>
    <cfRule type="expression" dxfId="3634" priority="2205">
      <formula>AND(IF($Q127=2,1,0),IF($X127&lt;30,1,0))</formula>
    </cfRule>
    <cfRule type="expression" dxfId="3633" priority="2206">
      <formula>AND(IF($Q127=3,1,0),IF($X127&lt;30,1,0))</formula>
    </cfRule>
    <cfRule type="expression" dxfId="3632" priority="2207">
      <formula>AND(IF($Q127=3,1,IF($Q127=4,1,0)),IF($F127&lt;=85,1,0))</formula>
    </cfRule>
  </conditionalFormatting>
  <conditionalFormatting sqref="AV128">
    <cfRule type="expression" dxfId="3631" priority="2202">
      <formula>AV128="X"</formula>
    </cfRule>
    <cfRule type="expression" dxfId="3630" priority="2203">
      <formula>AV128="후보"</formula>
    </cfRule>
  </conditionalFormatting>
  <conditionalFormatting sqref="AC128">
    <cfRule type="cellIs" dxfId="3629" priority="2199" operator="greaterThan">
      <formula>0.9</formula>
    </cfRule>
    <cfRule type="cellIs" dxfId="3628" priority="2200" operator="greaterThan">
      <formula>0.85</formula>
    </cfRule>
  </conditionalFormatting>
  <conditionalFormatting sqref="N128">
    <cfRule type="cellIs" dxfId="3627" priority="2197" operator="greaterThan">
      <formula>0.9</formula>
    </cfRule>
    <cfRule type="cellIs" dxfId="3626" priority="2198" operator="greaterThan">
      <formula>0.85</formula>
    </cfRule>
  </conditionalFormatting>
  <conditionalFormatting sqref="E128">
    <cfRule type="expression" dxfId="3625" priority="2193">
      <formula>AND(IF(OR($Q128=1,$Q128=2),1,0),IF($X128&lt;=20,1,0))</formula>
    </cfRule>
    <cfRule type="expression" dxfId="3624" priority="2194">
      <formula>AND(IF($Q128=2,1,0),IF($X128&lt;30,1,0))</formula>
    </cfRule>
    <cfRule type="expression" dxfId="3623" priority="2195">
      <formula>AND(IF($Q128=3,1,0),IF($X128&lt;30,1,0))</formula>
    </cfRule>
    <cfRule type="expression" dxfId="3622" priority="2196">
      <formula>AND(IF($Q128=3,1,IF($Q128=4,1,0)),IF($F128&lt;=85,1,0))</formula>
    </cfRule>
  </conditionalFormatting>
  <conditionalFormatting sqref="X128">
    <cfRule type="expression" dxfId="3621" priority="2189">
      <formula>AND(IF(OR($Q128=1,$Q128=2),1,0),IF($X128&lt;=20,1,0))</formula>
    </cfRule>
    <cfRule type="expression" dxfId="3620" priority="2190">
      <formula>AND(IF($Q128=2,1,0),IF($X128&lt;30,1,0))</formula>
    </cfRule>
    <cfRule type="expression" dxfId="3619" priority="2191">
      <formula>AND(IF($Q128=3,1,0),IF($X128&lt;30,1,0))</formula>
    </cfRule>
    <cfRule type="expression" dxfId="3618" priority="2192">
      <formula>AND(IF($Q128=3,1,IF($Q128=4,1,0)),IF($F128&lt;=85,1,0))</formula>
    </cfRule>
  </conditionalFormatting>
  <conditionalFormatting sqref="AI128">
    <cfRule type="expression" dxfId="3617" priority="2185">
      <formula>AND(IF(OR($Q128=1,$Q128=2),1,0),IF($X128&lt;=20,1,0))</formula>
    </cfRule>
    <cfRule type="expression" dxfId="3616" priority="2186">
      <formula>AND(IF($Q128=2,1,0),IF($X128&lt;30,1,0))</formula>
    </cfRule>
    <cfRule type="expression" dxfId="3615" priority="2187">
      <formula>AND(IF($Q128=3,1,0),IF($X128&lt;30,1,0))</formula>
    </cfRule>
    <cfRule type="expression" dxfId="3614" priority="2188">
      <formula>AND(IF($Q128=3,1,IF($Q128=4,1,0)),IF($F128&lt;=85,1,0))</formula>
    </cfRule>
  </conditionalFormatting>
  <conditionalFormatting sqref="AV129">
    <cfRule type="expression" dxfId="3613" priority="2183">
      <formula>AV129="X"</formula>
    </cfRule>
    <cfRule type="expression" dxfId="3612" priority="2184">
      <formula>AV129="후보"</formula>
    </cfRule>
  </conditionalFormatting>
  <conditionalFormatting sqref="AC129">
    <cfRule type="cellIs" dxfId="3611" priority="2180" operator="greaterThan">
      <formula>0.9</formula>
    </cfRule>
    <cfRule type="cellIs" dxfId="3610" priority="2181" operator="greaterThan">
      <formula>0.85</formula>
    </cfRule>
  </conditionalFormatting>
  <conditionalFormatting sqref="N129">
    <cfRule type="cellIs" dxfId="3609" priority="2178" operator="greaterThan">
      <formula>0.9</formula>
    </cfRule>
    <cfRule type="cellIs" dxfId="3608" priority="2179" operator="greaterThan">
      <formula>0.85</formula>
    </cfRule>
  </conditionalFormatting>
  <conditionalFormatting sqref="E129">
    <cfRule type="expression" dxfId="3607" priority="2174">
      <formula>AND(IF(OR($Q129=1,$Q129=2),1,0),IF($X129&lt;=20,1,0))</formula>
    </cfRule>
    <cfRule type="expression" dxfId="3606" priority="2175">
      <formula>AND(IF($Q129=2,1,0),IF($X129&lt;30,1,0))</formula>
    </cfRule>
    <cfRule type="expression" dxfId="3605" priority="2176">
      <formula>AND(IF($Q129=3,1,0),IF($X129&lt;30,1,0))</formula>
    </cfRule>
    <cfRule type="expression" dxfId="3604" priority="2177">
      <formula>AND(IF($Q129=3,1,IF($Q129=4,1,0)),IF($F129&lt;=85,1,0))</formula>
    </cfRule>
  </conditionalFormatting>
  <conditionalFormatting sqref="X129">
    <cfRule type="expression" dxfId="3603" priority="2170">
      <formula>AND(IF(OR($Q129=1,$Q129=2),1,0),IF($X129&lt;=20,1,0))</formula>
    </cfRule>
    <cfRule type="expression" dxfId="3602" priority="2171">
      <formula>AND(IF($Q129=2,1,0),IF($X129&lt;30,1,0))</formula>
    </cfRule>
    <cfRule type="expression" dxfId="3601" priority="2172">
      <formula>AND(IF($Q129=3,1,0),IF($X129&lt;30,1,0))</formula>
    </cfRule>
    <cfRule type="expression" dxfId="3600" priority="2173">
      <formula>AND(IF($Q129=3,1,IF($Q129=4,1,0)),IF($F129&lt;=85,1,0))</formula>
    </cfRule>
  </conditionalFormatting>
  <conditionalFormatting sqref="AI129">
    <cfRule type="expression" dxfId="3599" priority="2166">
      <formula>AND(IF(OR($Q129=1,$Q129=2),1,0),IF($X129&lt;=20,1,0))</formula>
    </cfRule>
    <cfRule type="expression" dxfId="3598" priority="2167">
      <formula>AND(IF($Q129=2,1,0),IF($X129&lt;30,1,0))</formula>
    </cfRule>
    <cfRule type="expression" dxfId="3597" priority="2168">
      <formula>AND(IF($Q129=3,1,0),IF($X129&lt;30,1,0))</formula>
    </cfRule>
    <cfRule type="expression" dxfId="3596" priority="2169">
      <formula>AND(IF($Q129=3,1,IF($Q129=4,1,0)),IF($F129&lt;=85,1,0))</formula>
    </cfRule>
  </conditionalFormatting>
  <conditionalFormatting sqref="AV130">
    <cfRule type="expression" dxfId="3595" priority="2164">
      <formula>AV130="X"</formula>
    </cfRule>
    <cfRule type="expression" dxfId="3594" priority="2165">
      <formula>AV130="후보"</formula>
    </cfRule>
  </conditionalFormatting>
  <conditionalFormatting sqref="AC130">
    <cfRule type="cellIs" dxfId="3593" priority="2161" operator="greaterThan">
      <formula>0.9</formula>
    </cfRule>
    <cfRule type="cellIs" dxfId="3592" priority="2162" operator="greaterThan">
      <formula>0.85</formula>
    </cfRule>
  </conditionalFormatting>
  <conditionalFormatting sqref="N130">
    <cfRule type="cellIs" dxfId="3591" priority="2159" operator="greaterThan">
      <formula>0.9</formula>
    </cfRule>
    <cfRule type="cellIs" dxfId="3590" priority="2160" operator="greaterThan">
      <formula>0.85</formula>
    </cfRule>
  </conditionalFormatting>
  <conditionalFormatting sqref="E130">
    <cfRule type="expression" dxfId="3589" priority="2155">
      <formula>AND(IF(OR($Q130=1,$Q130=2),1,0),IF($X130&lt;=20,1,0))</formula>
    </cfRule>
    <cfRule type="expression" dxfId="3588" priority="2156">
      <formula>AND(IF($Q130=2,1,0),IF($X130&lt;30,1,0))</formula>
    </cfRule>
    <cfRule type="expression" dxfId="3587" priority="2157">
      <formula>AND(IF($Q130=3,1,0),IF($X130&lt;30,1,0))</formula>
    </cfRule>
    <cfRule type="expression" dxfId="3586" priority="2158">
      <formula>AND(IF($Q130=3,1,IF($Q130=4,1,0)),IF($F130&lt;=85,1,0))</formula>
    </cfRule>
  </conditionalFormatting>
  <conditionalFormatting sqref="X130">
    <cfRule type="expression" dxfId="3585" priority="2151">
      <formula>AND(IF(OR($Q130=1,$Q130=2),1,0),IF($X130&lt;=20,1,0))</formula>
    </cfRule>
    <cfRule type="expression" dxfId="3584" priority="2152">
      <formula>AND(IF($Q130=2,1,0),IF($X130&lt;30,1,0))</formula>
    </cfRule>
    <cfRule type="expression" dxfId="3583" priority="2153">
      <formula>AND(IF($Q130=3,1,0),IF($X130&lt;30,1,0))</formula>
    </cfRule>
    <cfRule type="expression" dxfId="3582" priority="2154">
      <formula>AND(IF($Q130=3,1,IF($Q130=4,1,0)),IF($F130&lt;=85,1,0))</formula>
    </cfRule>
  </conditionalFormatting>
  <conditionalFormatting sqref="AI130">
    <cfRule type="expression" dxfId="3581" priority="2147">
      <formula>AND(IF(OR($Q130=1,$Q130=2),1,0),IF($X130&lt;=20,1,0))</formula>
    </cfRule>
    <cfRule type="expression" dxfId="3580" priority="2148">
      <formula>AND(IF($Q130=2,1,0),IF($X130&lt;30,1,0))</formula>
    </cfRule>
    <cfRule type="expression" dxfId="3579" priority="2149">
      <formula>AND(IF($Q130=3,1,0),IF($X130&lt;30,1,0))</formula>
    </cfRule>
    <cfRule type="expression" dxfId="3578" priority="2150">
      <formula>AND(IF($Q130=3,1,IF($Q130=4,1,0)),IF($F130&lt;=85,1,0))</formula>
    </cfRule>
  </conditionalFormatting>
  <conditionalFormatting sqref="AV131">
    <cfRule type="expression" dxfId="3577" priority="2145">
      <formula>AV131="X"</formula>
    </cfRule>
    <cfRule type="expression" dxfId="3576" priority="2146">
      <formula>AV131="후보"</formula>
    </cfRule>
  </conditionalFormatting>
  <conditionalFormatting sqref="AC131">
    <cfRule type="cellIs" dxfId="3575" priority="2142" operator="greaterThan">
      <formula>0.9</formula>
    </cfRule>
    <cfRule type="cellIs" dxfId="3574" priority="2143" operator="greaterThan">
      <formula>0.85</formula>
    </cfRule>
  </conditionalFormatting>
  <conditionalFormatting sqref="N131">
    <cfRule type="cellIs" dxfId="3573" priority="2140" operator="greaterThan">
      <formula>0.9</formula>
    </cfRule>
    <cfRule type="cellIs" dxfId="3572" priority="2141" operator="greaterThan">
      <formula>0.85</formula>
    </cfRule>
  </conditionalFormatting>
  <conditionalFormatting sqref="E131">
    <cfRule type="expression" dxfId="3571" priority="2136">
      <formula>AND(IF(OR($Q131=1,$Q131=2),1,0),IF($X131&lt;=20,1,0))</formula>
    </cfRule>
    <cfRule type="expression" dxfId="3570" priority="2137">
      <formula>AND(IF($Q131=2,1,0),IF($X131&lt;30,1,0))</formula>
    </cfRule>
    <cfRule type="expression" dxfId="3569" priority="2138">
      <formula>AND(IF($Q131=3,1,0),IF($X131&lt;30,1,0))</formula>
    </cfRule>
    <cfRule type="expression" dxfId="3568" priority="2139">
      <formula>AND(IF($Q131=3,1,IF($Q131=4,1,0)),IF($F131&lt;=85,1,0))</formula>
    </cfRule>
  </conditionalFormatting>
  <conditionalFormatting sqref="X131">
    <cfRule type="expression" dxfId="3567" priority="2132">
      <formula>AND(IF(OR($Q131=1,$Q131=2),1,0),IF($X131&lt;=20,1,0))</formula>
    </cfRule>
    <cfRule type="expression" dxfId="3566" priority="2133">
      <formula>AND(IF($Q131=2,1,0),IF($X131&lt;30,1,0))</formula>
    </cfRule>
    <cfRule type="expression" dxfId="3565" priority="2134">
      <formula>AND(IF($Q131=3,1,0),IF($X131&lt;30,1,0))</formula>
    </cfRule>
    <cfRule type="expression" dxfId="3564" priority="2135">
      <formula>AND(IF($Q131=3,1,IF($Q131=4,1,0)),IF($F131&lt;=85,1,0))</formula>
    </cfRule>
  </conditionalFormatting>
  <conditionalFormatting sqref="AI131">
    <cfRule type="expression" dxfId="3563" priority="2128">
      <formula>AND(IF(OR($Q131=1,$Q131=2),1,0),IF($X131&lt;=20,1,0))</formula>
    </cfRule>
    <cfRule type="expression" dxfId="3562" priority="2129">
      <formula>AND(IF($Q131=2,1,0),IF($X131&lt;30,1,0))</formula>
    </cfRule>
    <cfRule type="expression" dxfId="3561" priority="2130">
      <formula>AND(IF($Q131=3,1,0),IF($X131&lt;30,1,0))</formula>
    </cfRule>
    <cfRule type="expression" dxfId="3560" priority="2131">
      <formula>AND(IF($Q131=3,1,IF($Q131=4,1,0)),IF($F131&lt;=85,1,0))</formula>
    </cfRule>
  </conditionalFormatting>
  <conditionalFormatting sqref="AV132">
    <cfRule type="expression" dxfId="3559" priority="2126">
      <formula>AV132="X"</formula>
    </cfRule>
    <cfRule type="expression" dxfId="3558" priority="2127">
      <formula>AV132="후보"</formula>
    </cfRule>
  </conditionalFormatting>
  <conditionalFormatting sqref="AC132">
    <cfRule type="cellIs" dxfId="3557" priority="2123" operator="greaterThan">
      <formula>0.9</formula>
    </cfRule>
    <cfRule type="cellIs" dxfId="3556" priority="2124" operator="greaterThan">
      <formula>0.85</formula>
    </cfRule>
  </conditionalFormatting>
  <conditionalFormatting sqref="N132">
    <cfRule type="cellIs" dxfId="3555" priority="2121" operator="greaterThan">
      <formula>0.9</formula>
    </cfRule>
    <cfRule type="cellIs" dxfId="3554" priority="2122" operator="greaterThan">
      <formula>0.85</formula>
    </cfRule>
  </conditionalFormatting>
  <conditionalFormatting sqref="E132">
    <cfRule type="expression" dxfId="3553" priority="2117">
      <formula>AND(IF(OR($Q132=1,$Q132=2),1,0),IF($X132&lt;=20,1,0))</formula>
    </cfRule>
    <cfRule type="expression" dxfId="3552" priority="2118">
      <formula>AND(IF($Q132=2,1,0),IF($X132&lt;30,1,0))</formula>
    </cfRule>
    <cfRule type="expression" dxfId="3551" priority="2119">
      <formula>AND(IF($Q132=3,1,0),IF($X132&lt;30,1,0))</formula>
    </cfRule>
    <cfRule type="expression" dxfId="3550" priority="2120">
      <formula>AND(IF($Q132=3,1,IF($Q132=4,1,0)),IF($F132&lt;=85,1,0))</formula>
    </cfRule>
  </conditionalFormatting>
  <conditionalFormatting sqref="X132">
    <cfRule type="expression" dxfId="3549" priority="2113">
      <formula>AND(IF(OR($Q132=1,$Q132=2),1,0),IF($X132&lt;=20,1,0))</formula>
    </cfRule>
    <cfRule type="expression" dxfId="3548" priority="2114">
      <formula>AND(IF($Q132=2,1,0),IF($X132&lt;30,1,0))</formula>
    </cfRule>
    <cfRule type="expression" dxfId="3547" priority="2115">
      <formula>AND(IF($Q132=3,1,0),IF($X132&lt;30,1,0))</formula>
    </cfRule>
    <cfRule type="expression" dxfId="3546" priority="2116">
      <formula>AND(IF($Q132=3,1,IF($Q132=4,1,0)),IF($F132&lt;=85,1,0))</formula>
    </cfRule>
  </conditionalFormatting>
  <conditionalFormatting sqref="AI132">
    <cfRule type="expression" dxfId="3545" priority="2109">
      <formula>AND(IF(OR($Q132=1,$Q132=2),1,0),IF($X132&lt;=20,1,0))</formula>
    </cfRule>
    <cfRule type="expression" dxfId="3544" priority="2110">
      <formula>AND(IF($Q132=2,1,0),IF($X132&lt;30,1,0))</formula>
    </cfRule>
    <cfRule type="expression" dxfId="3543" priority="2111">
      <formula>AND(IF($Q132=3,1,0),IF($X132&lt;30,1,0))</formula>
    </cfRule>
    <cfRule type="expression" dxfId="3542" priority="2112">
      <formula>AND(IF($Q132=3,1,IF($Q132=4,1,0)),IF($F132&lt;=85,1,0))</formula>
    </cfRule>
  </conditionalFormatting>
  <conditionalFormatting sqref="AV133">
    <cfRule type="expression" dxfId="3541" priority="2107">
      <formula>AV133="X"</formula>
    </cfRule>
    <cfRule type="expression" dxfId="3540" priority="2108">
      <formula>AV133="후보"</formula>
    </cfRule>
  </conditionalFormatting>
  <conditionalFormatting sqref="AC133">
    <cfRule type="cellIs" dxfId="3539" priority="2104" operator="greaterThan">
      <formula>0.9</formula>
    </cfRule>
    <cfRule type="cellIs" dxfId="3538" priority="2105" operator="greaterThan">
      <formula>0.85</formula>
    </cfRule>
  </conditionalFormatting>
  <conditionalFormatting sqref="N133">
    <cfRule type="cellIs" dxfId="3537" priority="2102" operator="greaterThan">
      <formula>0.9</formula>
    </cfRule>
    <cfRule type="cellIs" dxfId="3536" priority="2103" operator="greaterThan">
      <formula>0.85</formula>
    </cfRule>
  </conditionalFormatting>
  <conditionalFormatting sqref="E133">
    <cfRule type="expression" dxfId="3535" priority="2098">
      <formula>AND(IF(OR($Q133=1,$Q133=2),1,0),IF($X133&lt;=20,1,0))</formula>
    </cfRule>
    <cfRule type="expression" dxfId="3534" priority="2099">
      <formula>AND(IF($Q133=2,1,0),IF($X133&lt;30,1,0))</formula>
    </cfRule>
    <cfRule type="expression" dxfId="3533" priority="2100">
      <formula>AND(IF($Q133=3,1,0),IF($X133&lt;30,1,0))</formula>
    </cfRule>
    <cfRule type="expression" dxfId="3532" priority="2101">
      <formula>AND(IF($Q133=3,1,IF($Q133=4,1,0)),IF($F133&lt;=85,1,0))</formula>
    </cfRule>
  </conditionalFormatting>
  <conditionalFormatting sqref="X133">
    <cfRule type="expression" dxfId="3531" priority="2094">
      <formula>AND(IF(OR($Q133=1,$Q133=2),1,0),IF($X133&lt;=20,1,0))</formula>
    </cfRule>
    <cfRule type="expression" dxfId="3530" priority="2095">
      <formula>AND(IF($Q133=2,1,0),IF($X133&lt;30,1,0))</formula>
    </cfRule>
    <cfRule type="expression" dxfId="3529" priority="2096">
      <formula>AND(IF($Q133=3,1,0),IF($X133&lt;30,1,0))</formula>
    </cfRule>
    <cfRule type="expression" dxfId="3528" priority="2097">
      <formula>AND(IF($Q133=3,1,IF($Q133=4,1,0)),IF($F133&lt;=85,1,0))</formula>
    </cfRule>
  </conditionalFormatting>
  <conditionalFormatting sqref="AI133">
    <cfRule type="expression" dxfId="3527" priority="2090">
      <formula>AND(IF(OR($Q133=1,$Q133=2),1,0),IF($X133&lt;=20,1,0))</formula>
    </cfRule>
    <cfRule type="expression" dxfId="3526" priority="2091">
      <formula>AND(IF($Q133=2,1,0),IF($X133&lt;30,1,0))</formula>
    </cfRule>
    <cfRule type="expression" dxfId="3525" priority="2092">
      <formula>AND(IF($Q133=3,1,0),IF($X133&lt;30,1,0))</formula>
    </cfRule>
    <cfRule type="expression" dxfId="3524" priority="2093">
      <formula>AND(IF($Q133=3,1,IF($Q133=4,1,0)),IF($F133&lt;=85,1,0))</formula>
    </cfRule>
  </conditionalFormatting>
  <conditionalFormatting sqref="AV134">
    <cfRule type="expression" dxfId="3523" priority="2088">
      <formula>AV134="X"</formula>
    </cfRule>
    <cfRule type="expression" dxfId="3522" priority="2089">
      <formula>AV134="후보"</formula>
    </cfRule>
  </conditionalFormatting>
  <conditionalFormatting sqref="AC134">
    <cfRule type="cellIs" dxfId="3521" priority="2085" operator="greaterThan">
      <formula>0.9</formula>
    </cfRule>
    <cfRule type="cellIs" dxfId="3520" priority="2086" operator="greaterThan">
      <formula>0.85</formula>
    </cfRule>
  </conditionalFormatting>
  <conditionalFormatting sqref="N134">
    <cfRule type="cellIs" dxfId="3519" priority="2083" operator="greaterThan">
      <formula>0.9</formula>
    </cfRule>
    <cfRule type="cellIs" dxfId="3518" priority="2084" operator="greaterThan">
      <formula>0.85</formula>
    </cfRule>
  </conditionalFormatting>
  <conditionalFormatting sqref="E134">
    <cfRule type="expression" dxfId="3517" priority="2079">
      <formula>AND(IF(OR($Q134=1,$Q134=2),1,0),IF($X134&lt;=20,1,0))</formula>
    </cfRule>
    <cfRule type="expression" dxfId="3516" priority="2080">
      <formula>AND(IF($Q134=2,1,0),IF($X134&lt;30,1,0))</formula>
    </cfRule>
    <cfRule type="expression" dxfId="3515" priority="2081">
      <formula>AND(IF($Q134=3,1,0),IF($X134&lt;30,1,0))</formula>
    </cfRule>
    <cfRule type="expression" dxfId="3514" priority="2082">
      <formula>AND(IF($Q134=3,1,IF($Q134=4,1,0)),IF($F134&lt;=85,1,0))</formula>
    </cfRule>
  </conditionalFormatting>
  <conditionalFormatting sqref="X134">
    <cfRule type="expression" dxfId="3513" priority="2075">
      <formula>AND(IF(OR($Q134=1,$Q134=2),1,0),IF($X134&lt;=20,1,0))</formula>
    </cfRule>
    <cfRule type="expression" dxfId="3512" priority="2076">
      <formula>AND(IF($Q134=2,1,0),IF($X134&lt;30,1,0))</formula>
    </cfRule>
    <cfRule type="expression" dxfId="3511" priority="2077">
      <formula>AND(IF($Q134=3,1,0),IF($X134&lt;30,1,0))</formula>
    </cfRule>
    <cfRule type="expression" dxfId="3510" priority="2078">
      <formula>AND(IF($Q134=3,1,IF($Q134=4,1,0)),IF($F134&lt;=85,1,0))</formula>
    </cfRule>
  </conditionalFormatting>
  <conditionalFormatting sqref="AI134">
    <cfRule type="expression" dxfId="3509" priority="2071">
      <formula>AND(IF(OR($Q134=1,$Q134=2),1,0),IF($X134&lt;=20,1,0))</formula>
    </cfRule>
    <cfRule type="expression" dxfId="3508" priority="2072">
      <formula>AND(IF($Q134=2,1,0),IF($X134&lt;30,1,0))</formula>
    </cfRule>
    <cfRule type="expression" dxfId="3507" priority="2073">
      <formula>AND(IF($Q134=3,1,0),IF($X134&lt;30,1,0))</formula>
    </cfRule>
    <cfRule type="expression" dxfId="3506" priority="2074">
      <formula>AND(IF($Q134=3,1,IF($Q134=4,1,0)),IF($F134&lt;=85,1,0))</formula>
    </cfRule>
  </conditionalFormatting>
  <conditionalFormatting sqref="AV135">
    <cfRule type="expression" dxfId="3505" priority="2069">
      <formula>AV135="X"</formula>
    </cfRule>
    <cfRule type="expression" dxfId="3504" priority="2070">
      <formula>AV135="후보"</formula>
    </cfRule>
  </conditionalFormatting>
  <conditionalFormatting sqref="AC135">
    <cfRule type="cellIs" dxfId="3503" priority="2066" operator="greaterThan">
      <formula>0.9</formula>
    </cfRule>
    <cfRule type="cellIs" dxfId="3502" priority="2067" operator="greaterThan">
      <formula>0.85</formula>
    </cfRule>
  </conditionalFormatting>
  <conditionalFormatting sqref="N135">
    <cfRule type="cellIs" dxfId="3501" priority="2064" operator="greaterThan">
      <formula>0.9</formula>
    </cfRule>
    <cfRule type="cellIs" dxfId="3500" priority="2065" operator="greaterThan">
      <formula>0.85</formula>
    </cfRule>
  </conditionalFormatting>
  <conditionalFormatting sqref="E135">
    <cfRule type="expression" dxfId="3499" priority="2060">
      <formula>AND(IF(OR($Q135=1,$Q135=2),1,0),IF($X135&lt;=20,1,0))</formula>
    </cfRule>
    <cfRule type="expression" dxfId="3498" priority="2061">
      <formula>AND(IF($Q135=2,1,0),IF($X135&lt;30,1,0))</formula>
    </cfRule>
    <cfRule type="expression" dxfId="3497" priority="2062">
      <formula>AND(IF($Q135=3,1,0),IF($X135&lt;30,1,0))</formula>
    </cfRule>
    <cfRule type="expression" dxfId="3496" priority="2063">
      <formula>AND(IF($Q135=3,1,IF($Q135=4,1,0)),IF($F135&lt;=85,1,0))</formula>
    </cfRule>
  </conditionalFormatting>
  <conditionalFormatting sqref="X135">
    <cfRule type="expression" dxfId="3495" priority="2056">
      <formula>AND(IF(OR($Q135=1,$Q135=2),1,0),IF($X135&lt;=20,1,0))</formula>
    </cfRule>
    <cfRule type="expression" dxfId="3494" priority="2057">
      <formula>AND(IF($Q135=2,1,0),IF($X135&lt;30,1,0))</formula>
    </cfRule>
    <cfRule type="expression" dxfId="3493" priority="2058">
      <formula>AND(IF($Q135=3,1,0),IF($X135&lt;30,1,0))</formula>
    </cfRule>
    <cfRule type="expression" dxfId="3492" priority="2059">
      <formula>AND(IF($Q135=3,1,IF($Q135=4,1,0)),IF($F135&lt;=85,1,0))</formula>
    </cfRule>
  </conditionalFormatting>
  <conditionalFormatting sqref="AI135">
    <cfRule type="expression" dxfId="3491" priority="2052">
      <formula>AND(IF(OR($Q135=1,$Q135=2),1,0),IF($X135&lt;=20,1,0))</formula>
    </cfRule>
    <cfRule type="expression" dxfId="3490" priority="2053">
      <formula>AND(IF($Q135=2,1,0),IF($X135&lt;30,1,0))</formula>
    </cfRule>
    <cfRule type="expression" dxfId="3489" priority="2054">
      <formula>AND(IF($Q135=3,1,0),IF($X135&lt;30,1,0))</formula>
    </cfRule>
    <cfRule type="expression" dxfId="3488" priority="2055">
      <formula>AND(IF($Q135=3,1,IF($Q135=4,1,0)),IF($F135&lt;=85,1,0))</formula>
    </cfRule>
  </conditionalFormatting>
  <conditionalFormatting sqref="AV136">
    <cfRule type="expression" dxfId="3487" priority="2050">
      <formula>AV136="X"</formula>
    </cfRule>
    <cfRule type="expression" dxfId="3486" priority="2051">
      <formula>AV136="후보"</formula>
    </cfRule>
  </conditionalFormatting>
  <conditionalFormatting sqref="AC136">
    <cfRule type="cellIs" dxfId="3485" priority="2047" operator="greaterThan">
      <formula>0.9</formula>
    </cfRule>
    <cfRule type="cellIs" dxfId="3484" priority="2048" operator="greaterThan">
      <formula>0.85</formula>
    </cfRule>
  </conditionalFormatting>
  <conditionalFormatting sqref="N136">
    <cfRule type="cellIs" dxfId="3483" priority="2045" operator="greaterThan">
      <formula>0.9</formula>
    </cfRule>
    <cfRule type="cellIs" dxfId="3482" priority="2046" operator="greaterThan">
      <formula>0.85</formula>
    </cfRule>
  </conditionalFormatting>
  <conditionalFormatting sqref="E136">
    <cfRule type="expression" dxfId="3481" priority="2041">
      <formula>AND(IF(OR($Q136=1,$Q136=2),1,0),IF($X136&lt;=20,1,0))</formula>
    </cfRule>
    <cfRule type="expression" dxfId="3480" priority="2042">
      <formula>AND(IF($Q136=2,1,0),IF($X136&lt;30,1,0))</formula>
    </cfRule>
    <cfRule type="expression" dxfId="3479" priority="2043">
      <formula>AND(IF($Q136=3,1,0),IF($X136&lt;30,1,0))</formula>
    </cfRule>
    <cfRule type="expression" dxfId="3478" priority="2044">
      <formula>AND(IF($Q136=3,1,IF($Q136=4,1,0)),IF($F136&lt;=85,1,0))</formula>
    </cfRule>
  </conditionalFormatting>
  <conditionalFormatting sqref="X136">
    <cfRule type="expression" dxfId="3477" priority="2037">
      <formula>AND(IF(OR($Q136=1,$Q136=2),1,0),IF($X136&lt;=20,1,0))</formula>
    </cfRule>
    <cfRule type="expression" dxfId="3476" priority="2038">
      <formula>AND(IF($Q136=2,1,0),IF($X136&lt;30,1,0))</formula>
    </cfRule>
    <cfRule type="expression" dxfId="3475" priority="2039">
      <formula>AND(IF($Q136=3,1,0),IF($X136&lt;30,1,0))</formula>
    </cfRule>
    <cfRule type="expression" dxfId="3474" priority="2040">
      <formula>AND(IF($Q136=3,1,IF($Q136=4,1,0)),IF($F136&lt;=85,1,0))</formula>
    </cfRule>
  </conditionalFormatting>
  <conditionalFormatting sqref="AI136">
    <cfRule type="expression" dxfId="3473" priority="2033">
      <formula>AND(IF(OR($Q136=1,$Q136=2),1,0),IF($X136&lt;=20,1,0))</formula>
    </cfRule>
    <cfRule type="expression" dxfId="3472" priority="2034">
      <formula>AND(IF($Q136=2,1,0),IF($X136&lt;30,1,0))</formula>
    </cfRule>
    <cfRule type="expression" dxfId="3471" priority="2035">
      <formula>AND(IF($Q136=3,1,0),IF($X136&lt;30,1,0))</formula>
    </cfRule>
    <cfRule type="expression" dxfId="3470" priority="2036">
      <formula>AND(IF($Q136=3,1,IF($Q136=4,1,0)),IF($F136&lt;=85,1,0))</formula>
    </cfRule>
  </conditionalFormatting>
  <conditionalFormatting sqref="AV137">
    <cfRule type="expression" dxfId="3469" priority="2031">
      <formula>AV137="X"</formula>
    </cfRule>
    <cfRule type="expression" dxfId="3468" priority="2032">
      <formula>AV137="후보"</formula>
    </cfRule>
  </conditionalFormatting>
  <conditionalFormatting sqref="AC137">
    <cfRule type="cellIs" dxfId="3467" priority="2028" operator="greaterThan">
      <formula>0.9</formula>
    </cfRule>
    <cfRule type="cellIs" dxfId="3466" priority="2029" operator="greaterThan">
      <formula>0.85</formula>
    </cfRule>
  </conditionalFormatting>
  <conditionalFormatting sqref="N137">
    <cfRule type="cellIs" dxfId="3465" priority="2026" operator="greaterThan">
      <formula>0.9</formula>
    </cfRule>
    <cfRule type="cellIs" dxfId="3464" priority="2027" operator="greaterThan">
      <formula>0.85</formula>
    </cfRule>
  </conditionalFormatting>
  <conditionalFormatting sqref="E137">
    <cfRule type="expression" dxfId="3463" priority="2022">
      <formula>AND(IF(OR($Q137=1,$Q137=2),1,0),IF($X137&lt;=20,1,0))</formula>
    </cfRule>
    <cfRule type="expression" dxfId="3462" priority="2023">
      <formula>AND(IF($Q137=2,1,0),IF($X137&lt;30,1,0))</formula>
    </cfRule>
    <cfRule type="expression" dxfId="3461" priority="2024">
      <formula>AND(IF($Q137=3,1,0),IF($X137&lt;30,1,0))</formula>
    </cfRule>
    <cfRule type="expression" dxfId="3460" priority="2025">
      <formula>AND(IF($Q137=3,1,IF($Q137=4,1,0)),IF($F137&lt;=85,1,0))</formula>
    </cfRule>
  </conditionalFormatting>
  <conditionalFormatting sqref="X137">
    <cfRule type="expression" dxfId="3459" priority="2018">
      <formula>AND(IF(OR($Q137=1,$Q137=2),1,0),IF($X137&lt;=20,1,0))</formula>
    </cfRule>
    <cfRule type="expression" dxfId="3458" priority="2019">
      <formula>AND(IF($Q137=2,1,0),IF($X137&lt;30,1,0))</formula>
    </cfRule>
    <cfRule type="expression" dxfId="3457" priority="2020">
      <formula>AND(IF($Q137=3,1,0),IF($X137&lt;30,1,0))</formula>
    </cfRule>
    <cfRule type="expression" dxfId="3456" priority="2021">
      <formula>AND(IF($Q137=3,1,IF($Q137=4,1,0)),IF($F137&lt;=85,1,0))</formula>
    </cfRule>
  </conditionalFormatting>
  <conditionalFormatting sqref="AI137">
    <cfRule type="expression" dxfId="3455" priority="2014">
      <formula>AND(IF(OR($Q137=1,$Q137=2),1,0),IF($X137&lt;=20,1,0))</formula>
    </cfRule>
    <cfRule type="expression" dxfId="3454" priority="2015">
      <formula>AND(IF($Q137=2,1,0),IF($X137&lt;30,1,0))</formula>
    </cfRule>
    <cfRule type="expression" dxfId="3453" priority="2016">
      <formula>AND(IF($Q137=3,1,0),IF($X137&lt;30,1,0))</formula>
    </cfRule>
    <cfRule type="expression" dxfId="3452" priority="2017">
      <formula>AND(IF($Q137=3,1,IF($Q137=4,1,0)),IF($F137&lt;=85,1,0))</formula>
    </cfRule>
  </conditionalFormatting>
  <conditionalFormatting sqref="AV138">
    <cfRule type="expression" dxfId="3451" priority="2012">
      <formula>AV138="X"</formula>
    </cfRule>
    <cfRule type="expression" dxfId="3450" priority="2013">
      <formula>AV138="후보"</formula>
    </cfRule>
  </conditionalFormatting>
  <conditionalFormatting sqref="AC138">
    <cfRule type="cellIs" dxfId="3449" priority="2009" operator="greaterThan">
      <formula>0.9</formula>
    </cfRule>
    <cfRule type="cellIs" dxfId="3448" priority="2010" operator="greaterThan">
      <formula>0.85</formula>
    </cfRule>
  </conditionalFormatting>
  <conditionalFormatting sqref="N138">
    <cfRule type="cellIs" dxfId="3447" priority="2007" operator="greaterThan">
      <formula>0.9</formula>
    </cfRule>
    <cfRule type="cellIs" dxfId="3446" priority="2008" operator="greaterThan">
      <formula>0.85</formula>
    </cfRule>
  </conditionalFormatting>
  <conditionalFormatting sqref="E138">
    <cfRule type="expression" dxfId="3445" priority="2003">
      <formula>AND(IF(OR($Q138=1,$Q138=2),1,0),IF($X138&lt;=20,1,0))</formula>
    </cfRule>
    <cfRule type="expression" dxfId="3444" priority="2004">
      <formula>AND(IF($Q138=2,1,0),IF($X138&lt;30,1,0))</formula>
    </cfRule>
    <cfRule type="expression" dxfId="3443" priority="2005">
      <formula>AND(IF($Q138=3,1,0),IF($X138&lt;30,1,0))</formula>
    </cfRule>
    <cfRule type="expression" dxfId="3442" priority="2006">
      <formula>AND(IF($Q138=3,1,IF($Q138=4,1,0)),IF($F138&lt;=85,1,0))</formula>
    </cfRule>
  </conditionalFormatting>
  <conditionalFormatting sqref="X138">
    <cfRule type="expression" dxfId="3441" priority="1999">
      <formula>AND(IF(OR($Q138=1,$Q138=2),1,0),IF($X138&lt;=20,1,0))</formula>
    </cfRule>
    <cfRule type="expression" dxfId="3440" priority="2000">
      <formula>AND(IF($Q138=2,1,0),IF($X138&lt;30,1,0))</formula>
    </cfRule>
    <cfRule type="expression" dxfId="3439" priority="2001">
      <formula>AND(IF($Q138=3,1,0),IF($X138&lt;30,1,0))</formula>
    </cfRule>
    <cfRule type="expression" dxfId="3438" priority="2002">
      <formula>AND(IF($Q138=3,1,IF($Q138=4,1,0)),IF($F138&lt;=85,1,0))</formula>
    </cfRule>
  </conditionalFormatting>
  <conditionalFormatting sqref="AI138">
    <cfRule type="expression" dxfId="3437" priority="1995">
      <formula>AND(IF(OR($Q138=1,$Q138=2),1,0),IF($X138&lt;=20,1,0))</formula>
    </cfRule>
    <cfRule type="expression" dxfId="3436" priority="1996">
      <formula>AND(IF($Q138=2,1,0),IF($X138&lt;30,1,0))</formula>
    </cfRule>
    <cfRule type="expression" dxfId="3435" priority="1997">
      <formula>AND(IF($Q138=3,1,0),IF($X138&lt;30,1,0))</formula>
    </cfRule>
    <cfRule type="expression" dxfId="3434" priority="1998">
      <formula>AND(IF($Q138=3,1,IF($Q138=4,1,0)),IF($F138&lt;=85,1,0))</formula>
    </cfRule>
  </conditionalFormatting>
  <conditionalFormatting sqref="AV139">
    <cfRule type="expression" dxfId="3433" priority="1993">
      <formula>AV139="X"</formula>
    </cfRule>
    <cfRule type="expression" dxfId="3432" priority="1994">
      <formula>AV139="후보"</formula>
    </cfRule>
  </conditionalFormatting>
  <conditionalFormatting sqref="AC139">
    <cfRule type="cellIs" dxfId="3431" priority="1990" operator="greaterThan">
      <formula>0.9</formula>
    </cfRule>
    <cfRule type="cellIs" dxfId="3430" priority="1991" operator="greaterThan">
      <formula>0.85</formula>
    </cfRule>
  </conditionalFormatting>
  <conditionalFormatting sqref="N139">
    <cfRule type="cellIs" dxfId="3429" priority="1988" operator="greaterThan">
      <formula>0.9</formula>
    </cfRule>
    <cfRule type="cellIs" dxfId="3428" priority="1989" operator="greaterThan">
      <formula>0.85</formula>
    </cfRule>
  </conditionalFormatting>
  <conditionalFormatting sqref="E139">
    <cfRule type="expression" dxfId="3427" priority="1984">
      <formula>AND(IF(OR($Q139=1,$Q139=2),1,0),IF($X139&lt;=20,1,0))</formula>
    </cfRule>
    <cfRule type="expression" dxfId="3426" priority="1985">
      <formula>AND(IF($Q139=2,1,0),IF($X139&lt;30,1,0))</formula>
    </cfRule>
    <cfRule type="expression" dxfId="3425" priority="1986">
      <formula>AND(IF($Q139=3,1,0),IF($X139&lt;30,1,0))</formula>
    </cfRule>
    <cfRule type="expression" dxfId="3424" priority="1987">
      <formula>AND(IF($Q139=3,1,IF($Q139=4,1,0)),IF($F139&lt;=85,1,0))</formula>
    </cfRule>
  </conditionalFormatting>
  <conditionalFormatting sqref="X139">
    <cfRule type="expression" dxfId="3423" priority="1980">
      <formula>AND(IF(OR($Q139=1,$Q139=2),1,0),IF($X139&lt;=20,1,0))</formula>
    </cfRule>
    <cfRule type="expression" dxfId="3422" priority="1981">
      <formula>AND(IF($Q139=2,1,0),IF($X139&lt;30,1,0))</formula>
    </cfRule>
    <cfRule type="expression" dxfId="3421" priority="1982">
      <formula>AND(IF($Q139=3,1,0),IF($X139&lt;30,1,0))</formula>
    </cfRule>
    <cfRule type="expression" dxfId="3420" priority="1983">
      <formula>AND(IF($Q139=3,1,IF($Q139=4,1,0)),IF($F139&lt;=85,1,0))</formula>
    </cfRule>
  </conditionalFormatting>
  <conditionalFormatting sqref="AI139">
    <cfRule type="expression" dxfId="3419" priority="1976">
      <formula>AND(IF(OR($Q139=1,$Q139=2),1,0),IF($X139&lt;=20,1,0))</formula>
    </cfRule>
    <cfRule type="expression" dxfId="3418" priority="1977">
      <formula>AND(IF($Q139=2,1,0),IF($X139&lt;30,1,0))</formula>
    </cfRule>
    <cfRule type="expression" dxfId="3417" priority="1978">
      <formula>AND(IF($Q139=3,1,0),IF($X139&lt;30,1,0))</formula>
    </cfRule>
    <cfRule type="expression" dxfId="3416" priority="1979">
      <formula>AND(IF($Q139=3,1,IF($Q139=4,1,0)),IF($F139&lt;=85,1,0))</formula>
    </cfRule>
  </conditionalFormatting>
  <conditionalFormatting sqref="AV140">
    <cfRule type="expression" dxfId="3415" priority="1974">
      <formula>AV140="X"</formula>
    </cfRule>
    <cfRule type="expression" dxfId="3414" priority="1975">
      <formula>AV140="후보"</formula>
    </cfRule>
  </conditionalFormatting>
  <conditionalFormatting sqref="AC140">
    <cfRule type="cellIs" dxfId="3413" priority="1971" operator="greaterThan">
      <formula>0.9</formula>
    </cfRule>
    <cfRule type="cellIs" dxfId="3412" priority="1972" operator="greaterThan">
      <formula>0.85</formula>
    </cfRule>
  </conditionalFormatting>
  <conditionalFormatting sqref="N140">
    <cfRule type="cellIs" dxfId="3411" priority="1969" operator="greaterThan">
      <formula>0.9</formula>
    </cfRule>
    <cfRule type="cellIs" dxfId="3410" priority="1970" operator="greaterThan">
      <formula>0.85</formula>
    </cfRule>
  </conditionalFormatting>
  <conditionalFormatting sqref="E140">
    <cfRule type="expression" dxfId="3409" priority="1965">
      <formula>AND(IF(OR($Q140=1,$Q140=2),1,0),IF($X140&lt;=20,1,0))</formula>
    </cfRule>
    <cfRule type="expression" dxfId="3408" priority="1966">
      <formula>AND(IF($Q140=2,1,0),IF($X140&lt;30,1,0))</formula>
    </cfRule>
    <cfRule type="expression" dxfId="3407" priority="1967">
      <formula>AND(IF($Q140=3,1,0),IF($X140&lt;30,1,0))</formula>
    </cfRule>
    <cfRule type="expression" dxfId="3406" priority="1968">
      <formula>AND(IF($Q140=3,1,IF($Q140=4,1,0)),IF($F140&lt;=85,1,0))</formula>
    </cfRule>
  </conditionalFormatting>
  <conditionalFormatting sqref="X140">
    <cfRule type="expression" dxfId="3405" priority="1961">
      <formula>AND(IF(OR($Q140=1,$Q140=2),1,0),IF($X140&lt;=20,1,0))</formula>
    </cfRule>
    <cfRule type="expression" dxfId="3404" priority="1962">
      <formula>AND(IF($Q140=2,1,0),IF($X140&lt;30,1,0))</formula>
    </cfRule>
    <cfRule type="expression" dxfId="3403" priority="1963">
      <formula>AND(IF($Q140=3,1,0),IF($X140&lt;30,1,0))</formula>
    </cfRule>
    <cfRule type="expression" dxfId="3402" priority="1964">
      <formula>AND(IF($Q140=3,1,IF($Q140=4,1,0)),IF($F140&lt;=85,1,0))</formula>
    </cfRule>
  </conditionalFormatting>
  <conditionalFormatting sqref="AI140">
    <cfRule type="expression" dxfId="3401" priority="1957">
      <formula>AND(IF(OR($Q140=1,$Q140=2),1,0),IF($X140&lt;=20,1,0))</formula>
    </cfRule>
    <cfRule type="expression" dxfId="3400" priority="1958">
      <formula>AND(IF($Q140=2,1,0),IF($X140&lt;30,1,0))</formula>
    </cfRule>
    <cfRule type="expression" dxfId="3399" priority="1959">
      <formula>AND(IF($Q140=3,1,0),IF($X140&lt;30,1,0))</formula>
    </cfRule>
    <cfRule type="expression" dxfId="3398" priority="1960">
      <formula>AND(IF($Q140=3,1,IF($Q140=4,1,0)),IF($F140&lt;=85,1,0))</formula>
    </cfRule>
  </conditionalFormatting>
  <conditionalFormatting sqref="AV141">
    <cfRule type="expression" dxfId="3397" priority="1955">
      <formula>AV141="X"</formula>
    </cfRule>
    <cfRule type="expression" dxfId="3396" priority="1956">
      <formula>AV141="후보"</formula>
    </cfRule>
  </conditionalFormatting>
  <conditionalFormatting sqref="AC141">
    <cfRule type="cellIs" dxfId="3395" priority="1952" operator="greaterThan">
      <formula>0.9</formula>
    </cfRule>
    <cfRule type="cellIs" dxfId="3394" priority="1953" operator="greaterThan">
      <formula>0.85</formula>
    </cfRule>
  </conditionalFormatting>
  <conditionalFormatting sqref="N141">
    <cfRule type="cellIs" dxfId="3393" priority="1950" operator="greaterThan">
      <formula>0.9</formula>
    </cfRule>
    <cfRule type="cellIs" dxfId="3392" priority="1951" operator="greaterThan">
      <formula>0.85</formula>
    </cfRule>
  </conditionalFormatting>
  <conditionalFormatting sqref="E141">
    <cfRule type="expression" dxfId="3391" priority="1946">
      <formula>AND(IF(OR($Q141=1,$Q141=2),1,0),IF($X141&lt;=20,1,0))</formula>
    </cfRule>
    <cfRule type="expression" dxfId="3390" priority="1947">
      <formula>AND(IF($Q141=2,1,0),IF($X141&lt;30,1,0))</formula>
    </cfRule>
    <cfRule type="expression" dxfId="3389" priority="1948">
      <formula>AND(IF($Q141=3,1,0),IF($X141&lt;30,1,0))</formula>
    </cfRule>
    <cfRule type="expression" dxfId="3388" priority="1949">
      <formula>AND(IF($Q141=3,1,IF($Q141=4,1,0)),IF($F141&lt;=85,1,0))</formula>
    </cfRule>
  </conditionalFormatting>
  <conditionalFormatting sqref="X141">
    <cfRule type="expression" dxfId="3387" priority="1942">
      <formula>AND(IF(OR($Q141=1,$Q141=2),1,0),IF($X141&lt;=20,1,0))</formula>
    </cfRule>
    <cfRule type="expression" dxfId="3386" priority="1943">
      <formula>AND(IF($Q141=2,1,0),IF($X141&lt;30,1,0))</formula>
    </cfRule>
    <cfRule type="expression" dxfId="3385" priority="1944">
      <formula>AND(IF($Q141=3,1,0),IF($X141&lt;30,1,0))</formula>
    </cfRule>
    <cfRule type="expression" dxfId="3384" priority="1945">
      <formula>AND(IF($Q141=3,1,IF($Q141=4,1,0)),IF($F141&lt;=85,1,0))</formula>
    </cfRule>
  </conditionalFormatting>
  <conditionalFormatting sqref="AI141">
    <cfRule type="expression" dxfId="3383" priority="1938">
      <formula>AND(IF(OR($Q141=1,$Q141=2),1,0),IF($X141&lt;=20,1,0))</formula>
    </cfRule>
    <cfRule type="expression" dxfId="3382" priority="1939">
      <formula>AND(IF($Q141=2,1,0),IF($X141&lt;30,1,0))</formula>
    </cfRule>
    <cfRule type="expression" dxfId="3381" priority="1940">
      <formula>AND(IF($Q141=3,1,0),IF($X141&lt;30,1,0))</formula>
    </cfRule>
    <cfRule type="expression" dxfId="3380" priority="1941">
      <formula>AND(IF($Q141=3,1,IF($Q141=4,1,0)),IF($F141&lt;=85,1,0))</formula>
    </cfRule>
  </conditionalFormatting>
  <conditionalFormatting sqref="AV142">
    <cfRule type="expression" dxfId="3379" priority="1936">
      <formula>AV142="X"</formula>
    </cfRule>
    <cfRule type="expression" dxfId="3378" priority="1937">
      <formula>AV142="후보"</formula>
    </cfRule>
  </conditionalFormatting>
  <conditionalFormatting sqref="AC142">
    <cfRule type="cellIs" dxfId="3377" priority="1933" operator="greaterThan">
      <formula>0.9</formula>
    </cfRule>
    <cfRule type="cellIs" dxfId="3376" priority="1934" operator="greaterThan">
      <formula>0.85</formula>
    </cfRule>
  </conditionalFormatting>
  <conditionalFormatting sqref="N142">
    <cfRule type="cellIs" dxfId="3375" priority="1931" operator="greaterThan">
      <formula>0.9</formula>
    </cfRule>
    <cfRule type="cellIs" dxfId="3374" priority="1932" operator="greaterThan">
      <formula>0.85</formula>
    </cfRule>
  </conditionalFormatting>
  <conditionalFormatting sqref="E142">
    <cfRule type="expression" dxfId="3373" priority="1927">
      <formula>AND(IF(OR($Q142=1,$Q142=2),1,0),IF($X142&lt;=20,1,0))</formula>
    </cfRule>
    <cfRule type="expression" dxfId="3372" priority="1928">
      <formula>AND(IF($Q142=2,1,0),IF($X142&lt;30,1,0))</formula>
    </cfRule>
    <cfRule type="expression" dxfId="3371" priority="1929">
      <formula>AND(IF($Q142=3,1,0),IF($X142&lt;30,1,0))</formula>
    </cfRule>
    <cfRule type="expression" dxfId="3370" priority="1930">
      <formula>AND(IF($Q142=3,1,IF($Q142=4,1,0)),IF($F142&lt;=85,1,0))</formula>
    </cfRule>
  </conditionalFormatting>
  <conditionalFormatting sqref="X142">
    <cfRule type="expression" dxfId="3369" priority="1923">
      <formula>AND(IF(OR($Q142=1,$Q142=2),1,0),IF($X142&lt;=20,1,0))</formula>
    </cfRule>
    <cfRule type="expression" dxfId="3368" priority="1924">
      <formula>AND(IF($Q142=2,1,0),IF($X142&lt;30,1,0))</formula>
    </cfRule>
    <cfRule type="expression" dxfId="3367" priority="1925">
      <formula>AND(IF($Q142=3,1,0),IF($X142&lt;30,1,0))</formula>
    </cfRule>
    <cfRule type="expression" dxfId="3366" priority="1926">
      <formula>AND(IF($Q142=3,1,IF($Q142=4,1,0)),IF($F142&lt;=85,1,0))</formula>
    </cfRule>
  </conditionalFormatting>
  <conditionalFormatting sqref="AI142">
    <cfRule type="expression" dxfId="3365" priority="1919">
      <formula>AND(IF(OR($Q142=1,$Q142=2),1,0),IF($X142&lt;=20,1,0))</formula>
    </cfRule>
    <cfRule type="expression" dxfId="3364" priority="1920">
      <formula>AND(IF($Q142=2,1,0),IF($X142&lt;30,1,0))</formula>
    </cfRule>
    <cfRule type="expression" dxfId="3363" priority="1921">
      <formula>AND(IF($Q142=3,1,0),IF($X142&lt;30,1,0))</formula>
    </cfRule>
    <cfRule type="expression" dxfId="3362" priority="1922">
      <formula>AND(IF($Q142=3,1,IF($Q142=4,1,0)),IF($F142&lt;=85,1,0))</formula>
    </cfRule>
  </conditionalFormatting>
  <conditionalFormatting sqref="AV143">
    <cfRule type="expression" dxfId="3361" priority="1917">
      <formula>AV143="X"</formula>
    </cfRule>
    <cfRule type="expression" dxfId="3360" priority="1918">
      <formula>AV143="후보"</formula>
    </cfRule>
  </conditionalFormatting>
  <conditionalFormatting sqref="AC143 N143">
    <cfRule type="cellIs" dxfId="3359" priority="1914" operator="greaterThan">
      <formula>0.9</formula>
    </cfRule>
    <cfRule type="cellIs" dxfId="3358" priority="1915" operator="greaterThan">
      <formula>0.85</formula>
    </cfRule>
  </conditionalFormatting>
  <conditionalFormatting sqref="AV144">
    <cfRule type="expression" dxfId="3357" priority="1912">
      <formula>AV144="X"</formula>
    </cfRule>
    <cfRule type="expression" dxfId="3356" priority="1913">
      <formula>AV144="후보"</formula>
    </cfRule>
  </conditionalFormatting>
  <conditionalFormatting sqref="AC144">
    <cfRule type="cellIs" dxfId="3355" priority="1909" operator="greaterThan">
      <formula>0.9</formula>
    </cfRule>
    <cfRule type="cellIs" dxfId="3354" priority="1910" operator="greaterThan">
      <formula>0.85</formula>
    </cfRule>
  </conditionalFormatting>
  <conditionalFormatting sqref="N144">
    <cfRule type="cellIs" dxfId="3353" priority="1907" operator="greaterThan">
      <formula>0.9</formula>
    </cfRule>
    <cfRule type="cellIs" dxfId="3352" priority="1908" operator="greaterThan">
      <formula>0.85</formula>
    </cfRule>
  </conditionalFormatting>
  <conditionalFormatting sqref="E144">
    <cfRule type="expression" dxfId="3351" priority="1903">
      <formula>AND(IF(OR($Q144=1,$Q144=2),1,0),IF($X144&lt;=20,1,0))</formula>
    </cfRule>
    <cfRule type="expression" dxfId="3350" priority="1904">
      <formula>AND(IF($Q144=2,1,0),IF($X144&lt;30,1,0))</formula>
    </cfRule>
    <cfRule type="expression" dxfId="3349" priority="1905">
      <formula>AND(IF($Q144=3,1,0),IF($X144&lt;30,1,0))</formula>
    </cfRule>
    <cfRule type="expression" dxfId="3348" priority="1906">
      <formula>AND(IF($Q144=3,1,IF($Q144=4,1,0)),IF($F144&lt;=85,1,0))</formula>
    </cfRule>
  </conditionalFormatting>
  <conditionalFormatting sqref="X144">
    <cfRule type="expression" dxfId="3347" priority="1899">
      <formula>AND(IF(OR($Q144=1,$Q144=2),1,0),IF($X144&lt;=20,1,0))</formula>
    </cfRule>
    <cfRule type="expression" dxfId="3346" priority="1900">
      <formula>AND(IF($Q144=2,1,0),IF($X144&lt;30,1,0))</formula>
    </cfRule>
    <cfRule type="expression" dxfId="3345" priority="1901">
      <formula>AND(IF($Q144=3,1,0),IF($X144&lt;30,1,0))</formula>
    </cfRule>
    <cfRule type="expression" dxfId="3344" priority="1902">
      <formula>AND(IF($Q144=3,1,IF($Q144=4,1,0)),IF($F144&lt;=85,1,0))</formula>
    </cfRule>
  </conditionalFormatting>
  <conditionalFormatting sqref="AI144">
    <cfRule type="expression" dxfId="3343" priority="1895">
      <formula>AND(IF(OR($Q144=1,$Q144=2),1,0),IF($X144&lt;=20,1,0))</formula>
    </cfRule>
    <cfRule type="expression" dxfId="3342" priority="1896">
      <formula>AND(IF($Q144=2,1,0),IF($X144&lt;30,1,0))</formula>
    </cfRule>
    <cfRule type="expression" dxfId="3341" priority="1897">
      <formula>AND(IF($Q144=3,1,0),IF($X144&lt;30,1,0))</formula>
    </cfRule>
    <cfRule type="expression" dxfId="3340" priority="1898">
      <formula>AND(IF($Q144=3,1,IF($Q144=4,1,0)),IF($F144&lt;=85,1,0))</formula>
    </cfRule>
  </conditionalFormatting>
  <conditionalFormatting sqref="AV145">
    <cfRule type="expression" dxfId="3339" priority="1893">
      <formula>AV145="X"</formula>
    </cfRule>
    <cfRule type="expression" dxfId="3338" priority="1894">
      <formula>AV145="후보"</formula>
    </cfRule>
  </conditionalFormatting>
  <conditionalFormatting sqref="AC145">
    <cfRule type="cellIs" dxfId="3337" priority="1890" operator="greaterThan">
      <formula>0.9</formula>
    </cfRule>
    <cfRule type="cellIs" dxfId="3336" priority="1891" operator="greaterThan">
      <formula>0.85</formula>
    </cfRule>
  </conditionalFormatting>
  <conditionalFormatting sqref="N145">
    <cfRule type="cellIs" dxfId="3335" priority="1888" operator="greaterThan">
      <formula>0.9</formula>
    </cfRule>
    <cfRule type="cellIs" dxfId="3334" priority="1889" operator="greaterThan">
      <formula>0.85</formula>
    </cfRule>
  </conditionalFormatting>
  <conditionalFormatting sqref="E145">
    <cfRule type="expression" dxfId="3333" priority="1884">
      <formula>AND(IF(OR($Q145=1,$Q145=2),1,0),IF($X145&lt;=20,1,0))</formula>
    </cfRule>
    <cfRule type="expression" dxfId="3332" priority="1885">
      <formula>AND(IF($Q145=2,1,0),IF($X145&lt;30,1,0))</formula>
    </cfRule>
    <cfRule type="expression" dxfId="3331" priority="1886">
      <formula>AND(IF($Q145=3,1,0),IF($X145&lt;30,1,0))</formula>
    </cfRule>
    <cfRule type="expression" dxfId="3330" priority="1887">
      <formula>AND(IF($Q145=3,1,IF($Q145=4,1,0)),IF($F145&lt;=85,1,0))</formula>
    </cfRule>
  </conditionalFormatting>
  <conditionalFormatting sqref="X145">
    <cfRule type="expression" dxfId="3329" priority="1880">
      <formula>AND(IF(OR($Q145=1,$Q145=2),1,0),IF($X145&lt;=20,1,0))</formula>
    </cfRule>
    <cfRule type="expression" dxfId="3328" priority="1881">
      <formula>AND(IF($Q145=2,1,0),IF($X145&lt;30,1,0))</formula>
    </cfRule>
    <cfRule type="expression" dxfId="3327" priority="1882">
      <formula>AND(IF($Q145=3,1,0),IF($X145&lt;30,1,0))</formula>
    </cfRule>
    <cfRule type="expression" dxfId="3326" priority="1883">
      <formula>AND(IF($Q145=3,1,IF($Q145=4,1,0)),IF($F145&lt;=85,1,0))</formula>
    </cfRule>
  </conditionalFormatting>
  <conditionalFormatting sqref="AI145">
    <cfRule type="expression" dxfId="3325" priority="1876">
      <formula>AND(IF(OR($Q145=1,$Q145=2),1,0),IF($X145&lt;=20,1,0))</formula>
    </cfRule>
    <cfRule type="expression" dxfId="3324" priority="1877">
      <formula>AND(IF($Q145=2,1,0),IF($X145&lt;30,1,0))</formula>
    </cfRule>
    <cfRule type="expression" dxfId="3323" priority="1878">
      <formula>AND(IF($Q145=3,1,0),IF($X145&lt;30,1,0))</formula>
    </cfRule>
    <cfRule type="expression" dxfId="3322" priority="1879">
      <formula>AND(IF($Q145=3,1,IF($Q145=4,1,0)),IF($F145&lt;=85,1,0))</formula>
    </cfRule>
  </conditionalFormatting>
  <conditionalFormatting sqref="AV146">
    <cfRule type="expression" dxfId="3321" priority="1874">
      <formula>AV146="X"</formula>
    </cfRule>
    <cfRule type="expression" dxfId="3320" priority="1875">
      <formula>AV146="후보"</formula>
    </cfRule>
  </conditionalFormatting>
  <conditionalFormatting sqref="AC146">
    <cfRule type="cellIs" dxfId="3319" priority="1871" operator="greaterThan">
      <formula>0.9</formula>
    </cfRule>
    <cfRule type="cellIs" dxfId="3318" priority="1872" operator="greaterThan">
      <formula>0.85</formula>
    </cfRule>
  </conditionalFormatting>
  <conditionalFormatting sqref="N146">
    <cfRule type="cellIs" dxfId="3317" priority="1869" operator="greaterThan">
      <formula>0.9</formula>
    </cfRule>
    <cfRule type="cellIs" dxfId="3316" priority="1870" operator="greaterThan">
      <formula>0.85</formula>
    </cfRule>
  </conditionalFormatting>
  <conditionalFormatting sqref="E146">
    <cfRule type="expression" dxfId="3315" priority="1865">
      <formula>AND(IF(OR($Q146=1,$Q146=2),1,0),IF($X146&lt;=20,1,0))</formula>
    </cfRule>
    <cfRule type="expression" dxfId="3314" priority="1866">
      <formula>AND(IF($Q146=2,1,0),IF($X146&lt;30,1,0))</formula>
    </cfRule>
    <cfRule type="expression" dxfId="3313" priority="1867">
      <formula>AND(IF($Q146=3,1,0),IF($X146&lt;30,1,0))</formula>
    </cfRule>
    <cfRule type="expression" dxfId="3312" priority="1868">
      <formula>AND(IF($Q146=3,1,IF($Q146=4,1,0)),IF($F146&lt;=85,1,0))</formula>
    </cfRule>
  </conditionalFormatting>
  <conditionalFormatting sqref="X146">
    <cfRule type="expression" dxfId="3311" priority="1861">
      <formula>AND(IF(OR($Q146=1,$Q146=2),1,0),IF($X146&lt;=20,1,0))</formula>
    </cfRule>
    <cfRule type="expression" dxfId="3310" priority="1862">
      <formula>AND(IF($Q146=2,1,0),IF($X146&lt;30,1,0))</formula>
    </cfRule>
    <cfRule type="expression" dxfId="3309" priority="1863">
      <formula>AND(IF($Q146=3,1,0),IF($X146&lt;30,1,0))</formula>
    </cfRule>
    <cfRule type="expression" dxfId="3308" priority="1864">
      <formula>AND(IF($Q146=3,1,IF($Q146=4,1,0)),IF($F146&lt;=85,1,0))</formula>
    </cfRule>
  </conditionalFormatting>
  <conditionalFormatting sqref="AI146">
    <cfRule type="expression" dxfId="3307" priority="1857">
      <formula>AND(IF(OR($Q146=1,$Q146=2),1,0),IF($X146&lt;=20,1,0))</formula>
    </cfRule>
    <cfRule type="expression" dxfId="3306" priority="1858">
      <formula>AND(IF($Q146=2,1,0),IF($X146&lt;30,1,0))</formula>
    </cfRule>
    <cfRule type="expression" dxfId="3305" priority="1859">
      <formula>AND(IF($Q146=3,1,0),IF($X146&lt;30,1,0))</formula>
    </cfRule>
    <cfRule type="expression" dxfId="3304" priority="1860">
      <formula>AND(IF($Q146=3,1,IF($Q146=4,1,0)),IF($F146&lt;=85,1,0))</formula>
    </cfRule>
  </conditionalFormatting>
  <conditionalFormatting sqref="AV147">
    <cfRule type="expression" dxfId="3303" priority="1855">
      <formula>AV147="X"</formula>
    </cfRule>
    <cfRule type="expression" dxfId="3302" priority="1856">
      <formula>AV147="후보"</formula>
    </cfRule>
  </conditionalFormatting>
  <conditionalFormatting sqref="AC147">
    <cfRule type="cellIs" dxfId="3301" priority="1852" operator="greaterThan">
      <formula>0.9</formula>
    </cfRule>
    <cfRule type="cellIs" dxfId="3300" priority="1853" operator="greaterThan">
      <formula>0.85</formula>
    </cfRule>
  </conditionalFormatting>
  <conditionalFormatting sqref="N147">
    <cfRule type="cellIs" dxfId="3299" priority="1850" operator="greaterThan">
      <formula>0.9</formula>
    </cfRule>
    <cfRule type="cellIs" dxfId="3298" priority="1851" operator="greaterThan">
      <formula>0.85</formula>
    </cfRule>
  </conditionalFormatting>
  <conditionalFormatting sqref="E147">
    <cfRule type="expression" dxfId="3297" priority="1846">
      <formula>AND(IF(OR($Q147=1,$Q147=2),1,0),IF($X147&lt;=20,1,0))</formula>
    </cfRule>
    <cfRule type="expression" dxfId="3296" priority="1847">
      <formula>AND(IF($Q147=2,1,0),IF($X147&lt;30,1,0))</formula>
    </cfRule>
    <cfRule type="expression" dxfId="3295" priority="1848">
      <formula>AND(IF($Q147=3,1,0),IF($X147&lt;30,1,0))</formula>
    </cfRule>
    <cfRule type="expression" dxfId="3294" priority="1849">
      <formula>AND(IF($Q147=3,1,IF($Q147=4,1,0)),IF($F147&lt;=85,1,0))</formula>
    </cfRule>
  </conditionalFormatting>
  <conditionalFormatting sqref="X147">
    <cfRule type="expression" dxfId="3293" priority="1842">
      <formula>AND(IF(OR($Q147=1,$Q147=2),1,0),IF($X147&lt;=20,1,0))</formula>
    </cfRule>
    <cfRule type="expression" dxfId="3292" priority="1843">
      <formula>AND(IF($Q147=2,1,0),IF($X147&lt;30,1,0))</formula>
    </cfRule>
    <cfRule type="expression" dxfId="3291" priority="1844">
      <formula>AND(IF($Q147=3,1,0),IF($X147&lt;30,1,0))</formula>
    </cfRule>
    <cfRule type="expression" dxfId="3290" priority="1845">
      <formula>AND(IF($Q147=3,1,IF($Q147=4,1,0)),IF($F147&lt;=85,1,0))</formula>
    </cfRule>
  </conditionalFormatting>
  <conditionalFormatting sqref="AI147">
    <cfRule type="expression" dxfId="3289" priority="1838">
      <formula>AND(IF(OR($Q147=1,$Q147=2),1,0),IF($X147&lt;=20,1,0))</formula>
    </cfRule>
    <cfRule type="expression" dxfId="3288" priority="1839">
      <formula>AND(IF($Q147=2,1,0),IF($X147&lt;30,1,0))</formula>
    </cfRule>
    <cfRule type="expression" dxfId="3287" priority="1840">
      <formula>AND(IF($Q147=3,1,0),IF($X147&lt;30,1,0))</formula>
    </cfRule>
    <cfRule type="expression" dxfId="3286" priority="1841">
      <formula>AND(IF($Q147=3,1,IF($Q147=4,1,0)),IF($F147&lt;=85,1,0))</formula>
    </cfRule>
  </conditionalFormatting>
  <conditionalFormatting sqref="AV148">
    <cfRule type="expression" dxfId="3285" priority="1836">
      <formula>AV148="X"</formula>
    </cfRule>
    <cfRule type="expression" dxfId="3284" priority="1837">
      <formula>AV148="후보"</formula>
    </cfRule>
  </conditionalFormatting>
  <conditionalFormatting sqref="AC148">
    <cfRule type="cellIs" dxfId="3283" priority="1833" operator="greaterThan">
      <formula>0.9</formula>
    </cfRule>
    <cfRule type="cellIs" dxfId="3282" priority="1834" operator="greaterThan">
      <formula>0.85</formula>
    </cfRule>
  </conditionalFormatting>
  <conditionalFormatting sqref="N148">
    <cfRule type="cellIs" dxfId="3281" priority="1831" operator="greaterThan">
      <formula>0.9</formula>
    </cfRule>
    <cfRule type="cellIs" dxfId="3280" priority="1832" operator="greaterThan">
      <formula>0.85</formula>
    </cfRule>
  </conditionalFormatting>
  <conditionalFormatting sqref="E148">
    <cfRule type="expression" dxfId="3279" priority="1827">
      <formula>AND(IF(OR($Q148=1,$Q148=2),1,0),IF($X148&lt;=20,1,0))</formula>
    </cfRule>
    <cfRule type="expression" dxfId="3278" priority="1828">
      <formula>AND(IF($Q148=2,1,0),IF($X148&lt;30,1,0))</formula>
    </cfRule>
    <cfRule type="expression" dxfId="3277" priority="1829">
      <formula>AND(IF($Q148=3,1,0),IF($X148&lt;30,1,0))</formula>
    </cfRule>
    <cfRule type="expression" dxfId="3276" priority="1830">
      <formula>AND(IF($Q148=3,1,IF($Q148=4,1,0)),IF($F148&lt;=85,1,0))</formula>
    </cfRule>
  </conditionalFormatting>
  <conditionalFormatting sqref="X148">
    <cfRule type="expression" dxfId="3275" priority="1823">
      <formula>AND(IF(OR($Q148=1,$Q148=2),1,0),IF($X148&lt;=20,1,0))</formula>
    </cfRule>
    <cfRule type="expression" dxfId="3274" priority="1824">
      <formula>AND(IF($Q148=2,1,0),IF($X148&lt;30,1,0))</formula>
    </cfRule>
    <cfRule type="expression" dxfId="3273" priority="1825">
      <formula>AND(IF($Q148=3,1,0),IF($X148&lt;30,1,0))</formula>
    </cfRule>
    <cfRule type="expression" dxfId="3272" priority="1826">
      <formula>AND(IF($Q148=3,1,IF($Q148=4,1,0)),IF($F148&lt;=85,1,0))</formula>
    </cfRule>
  </conditionalFormatting>
  <conditionalFormatting sqref="AI148">
    <cfRule type="expression" dxfId="3271" priority="1819">
      <formula>AND(IF(OR($Q148=1,$Q148=2),1,0),IF($X148&lt;=20,1,0))</formula>
    </cfRule>
    <cfRule type="expression" dxfId="3270" priority="1820">
      <formula>AND(IF($Q148=2,1,0),IF($X148&lt;30,1,0))</formula>
    </cfRule>
    <cfRule type="expression" dxfId="3269" priority="1821">
      <formula>AND(IF($Q148=3,1,0),IF($X148&lt;30,1,0))</formula>
    </cfRule>
    <cfRule type="expression" dxfId="3268" priority="1822">
      <formula>AND(IF($Q148=3,1,IF($Q148=4,1,0)),IF($F148&lt;=85,1,0))</formula>
    </cfRule>
  </conditionalFormatting>
  <conditionalFormatting sqref="AV149">
    <cfRule type="expression" dxfId="3267" priority="1817">
      <formula>AV149="X"</formula>
    </cfRule>
    <cfRule type="expression" dxfId="3266" priority="1818">
      <formula>AV149="후보"</formula>
    </cfRule>
  </conditionalFormatting>
  <conditionalFormatting sqref="AC149">
    <cfRule type="cellIs" dxfId="3265" priority="1814" operator="greaterThan">
      <formula>0.9</formula>
    </cfRule>
    <cfRule type="cellIs" dxfId="3264" priority="1815" operator="greaterThan">
      <formula>0.85</formula>
    </cfRule>
  </conditionalFormatting>
  <conditionalFormatting sqref="N149">
    <cfRule type="cellIs" dxfId="3263" priority="1812" operator="greaterThan">
      <formula>0.9</formula>
    </cfRule>
    <cfRule type="cellIs" dxfId="3262" priority="1813" operator="greaterThan">
      <formula>0.85</formula>
    </cfRule>
  </conditionalFormatting>
  <conditionalFormatting sqref="E149">
    <cfRule type="expression" dxfId="3261" priority="1808">
      <formula>AND(IF(OR($Q149=1,$Q149=2),1,0),IF($X149&lt;=20,1,0))</formula>
    </cfRule>
    <cfRule type="expression" dxfId="3260" priority="1809">
      <formula>AND(IF($Q149=2,1,0),IF($X149&lt;30,1,0))</formula>
    </cfRule>
    <cfRule type="expression" dxfId="3259" priority="1810">
      <formula>AND(IF($Q149=3,1,0),IF($X149&lt;30,1,0))</formula>
    </cfRule>
    <cfRule type="expression" dxfId="3258" priority="1811">
      <formula>AND(IF($Q149=3,1,IF($Q149=4,1,0)),IF($F149&lt;=85,1,0))</formula>
    </cfRule>
  </conditionalFormatting>
  <conditionalFormatting sqref="X149">
    <cfRule type="expression" dxfId="3257" priority="1804">
      <formula>AND(IF(OR($Q149=1,$Q149=2),1,0),IF($X149&lt;=20,1,0))</formula>
    </cfRule>
    <cfRule type="expression" dxfId="3256" priority="1805">
      <formula>AND(IF($Q149=2,1,0),IF($X149&lt;30,1,0))</formula>
    </cfRule>
    <cfRule type="expression" dxfId="3255" priority="1806">
      <formula>AND(IF($Q149=3,1,0),IF($X149&lt;30,1,0))</formula>
    </cfRule>
    <cfRule type="expression" dxfId="3254" priority="1807">
      <formula>AND(IF($Q149=3,1,IF($Q149=4,1,0)),IF($F149&lt;=85,1,0))</formula>
    </cfRule>
  </conditionalFormatting>
  <conditionalFormatting sqref="AI149">
    <cfRule type="expression" dxfId="3253" priority="1800">
      <formula>AND(IF(OR($Q149=1,$Q149=2),1,0),IF($X149&lt;=20,1,0))</formula>
    </cfRule>
    <cfRule type="expression" dxfId="3252" priority="1801">
      <formula>AND(IF($Q149=2,1,0),IF($X149&lt;30,1,0))</formula>
    </cfRule>
    <cfRule type="expression" dxfId="3251" priority="1802">
      <formula>AND(IF($Q149=3,1,0),IF($X149&lt;30,1,0))</formula>
    </cfRule>
    <cfRule type="expression" dxfId="3250" priority="1803">
      <formula>AND(IF($Q149=3,1,IF($Q149=4,1,0)),IF($F149&lt;=85,1,0))</formula>
    </cfRule>
  </conditionalFormatting>
  <conditionalFormatting sqref="AV150">
    <cfRule type="expression" dxfId="3249" priority="1798">
      <formula>AV150="X"</formula>
    </cfRule>
    <cfRule type="expression" dxfId="3248" priority="1799">
      <formula>AV150="후보"</formula>
    </cfRule>
  </conditionalFormatting>
  <conditionalFormatting sqref="AC150">
    <cfRule type="cellIs" dxfId="3247" priority="1795" operator="greaterThan">
      <formula>0.9</formula>
    </cfRule>
    <cfRule type="cellIs" dxfId="3246" priority="1796" operator="greaterThan">
      <formula>0.85</formula>
    </cfRule>
  </conditionalFormatting>
  <conditionalFormatting sqref="N150">
    <cfRule type="cellIs" dxfId="3245" priority="1793" operator="greaterThan">
      <formula>0.9</formula>
    </cfRule>
    <cfRule type="cellIs" dxfId="3244" priority="1794" operator="greaterThan">
      <formula>0.85</formula>
    </cfRule>
  </conditionalFormatting>
  <conditionalFormatting sqref="E150">
    <cfRule type="expression" dxfId="3243" priority="1789">
      <formula>AND(IF(OR($Q150=1,$Q150=2),1,0),IF($X150&lt;=20,1,0))</formula>
    </cfRule>
    <cfRule type="expression" dxfId="3242" priority="1790">
      <formula>AND(IF($Q150=2,1,0),IF($X150&lt;30,1,0))</formula>
    </cfRule>
    <cfRule type="expression" dxfId="3241" priority="1791">
      <formula>AND(IF($Q150=3,1,0),IF($X150&lt;30,1,0))</formula>
    </cfRule>
    <cfRule type="expression" dxfId="3240" priority="1792">
      <formula>AND(IF($Q150=3,1,IF($Q150=4,1,0)),IF($F150&lt;=85,1,0))</formula>
    </cfRule>
  </conditionalFormatting>
  <conditionalFormatting sqref="X150">
    <cfRule type="expression" dxfId="3239" priority="1785">
      <formula>AND(IF(OR($Q150=1,$Q150=2),1,0),IF($X150&lt;=20,1,0))</formula>
    </cfRule>
    <cfRule type="expression" dxfId="3238" priority="1786">
      <formula>AND(IF($Q150=2,1,0),IF($X150&lt;30,1,0))</formula>
    </cfRule>
    <cfRule type="expression" dxfId="3237" priority="1787">
      <formula>AND(IF($Q150=3,1,0),IF($X150&lt;30,1,0))</formula>
    </cfRule>
    <cfRule type="expression" dxfId="3236" priority="1788">
      <formula>AND(IF($Q150=3,1,IF($Q150=4,1,0)),IF($F150&lt;=85,1,0))</formula>
    </cfRule>
  </conditionalFormatting>
  <conditionalFormatting sqref="AI150">
    <cfRule type="expression" dxfId="3235" priority="1781">
      <formula>AND(IF(OR($Q150=1,$Q150=2),1,0),IF($X150&lt;=20,1,0))</formula>
    </cfRule>
    <cfRule type="expression" dxfId="3234" priority="1782">
      <formula>AND(IF($Q150=2,1,0),IF($X150&lt;30,1,0))</formula>
    </cfRule>
    <cfRule type="expression" dxfId="3233" priority="1783">
      <formula>AND(IF($Q150=3,1,0),IF($X150&lt;30,1,0))</formula>
    </cfRule>
    <cfRule type="expression" dxfId="3232" priority="1784">
      <formula>AND(IF($Q150=3,1,IF($Q150=4,1,0)),IF($F150&lt;=85,1,0))</formula>
    </cfRule>
  </conditionalFormatting>
  <conditionalFormatting sqref="AV151">
    <cfRule type="expression" dxfId="3231" priority="1779">
      <formula>AV151="X"</formula>
    </cfRule>
    <cfRule type="expression" dxfId="3230" priority="1780">
      <formula>AV151="후보"</formula>
    </cfRule>
  </conditionalFormatting>
  <conditionalFormatting sqref="AC151">
    <cfRule type="cellIs" dxfId="3229" priority="1776" operator="greaterThan">
      <formula>0.9</formula>
    </cfRule>
    <cfRule type="cellIs" dxfId="3228" priority="1777" operator="greaterThan">
      <formula>0.85</formula>
    </cfRule>
  </conditionalFormatting>
  <conditionalFormatting sqref="N151">
    <cfRule type="cellIs" dxfId="3227" priority="1774" operator="greaterThan">
      <formula>0.9</formula>
    </cfRule>
    <cfRule type="cellIs" dxfId="3226" priority="1775" operator="greaterThan">
      <formula>0.85</formula>
    </cfRule>
  </conditionalFormatting>
  <conditionalFormatting sqref="E151">
    <cfRule type="expression" dxfId="3225" priority="1770">
      <formula>AND(IF(OR($Q151=1,$Q151=2),1,0),IF($X151&lt;=20,1,0))</formula>
    </cfRule>
    <cfRule type="expression" dxfId="3224" priority="1771">
      <formula>AND(IF($Q151=2,1,0),IF($X151&lt;30,1,0))</formula>
    </cfRule>
    <cfRule type="expression" dxfId="3223" priority="1772">
      <formula>AND(IF($Q151=3,1,0),IF($X151&lt;30,1,0))</formula>
    </cfRule>
    <cfRule type="expression" dxfId="3222" priority="1773">
      <formula>AND(IF($Q151=3,1,IF($Q151=4,1,0)),IF($F151&lt;=85,1,0))</formula>
    </cfRule>
  </conditionalFormatting>
  <conditionalFormatting sqref="X151">
    <cfRule type="expression" dxfId="3221" priority="1766">
      <formula>AND(IF(OR($Q151=1,$Q151=2),1,0),IF($X151&lt;=20,1,0))</formula>
    </cfRule>
    <cfRule type="expression" dxfId="3220" priority="1767">
      <formula>AND(IF($Q151=2,1,0),IF($X151&lt;30,1,0))</formula>
    </cfRule>
    <cfRule type="expression" dxfId="3219" priority="1768">
      <formula>AND(IF($Q151=3,1,0),IF($X151&lt;30,1,0))</formula>
    </cfRule>
    <cfRule type="expression" dxfId="3218" priority="1769">
      <formula>AND(IF($Q151=3,1,IF($Q151=4,1,0)),IF($F151&lt;=85,1,0))</formula>
    </cfRule>
  </conditionalFormatting>
  <conditionalFormatting sqref="AI151">
    <cfRule type="expression" dxfId="3217" priority="1762">
      <formula>AND(IF(OR($Q151=1,$Q151=2),1,0),IF($X151&lt;=20,1,0))</formula>
    </cfRule>
    <cfRule type="expression" dxfId="3216" priority="1763">
      <formula>AND(IF($Q151=2,1,0),IF($X151&lt;30,1,0))</formula>
    </cfRule>
    <cfRule type="expression" dxfId="3215" priority="1764">
      <formula>AND(IF($Q151=3,1,0),IF($X151&lt;30,1,0))</formula>
    </cfRule>
    <cfRule type="expression" dxfId="3214" priority="1765">
      <formula>AND(IF($Q151=3,1,IF($Q151=4,1,0)),IF($F151&lt;=85,1,0))</formula>
    </cfRule>
  </conditionalFormatting>
  <conditionalFormatting sqref="AV152">
    <cfRule type="expression" dxfId="3213" priority="1760">
      <formula>AV152="X"</formula>
    </cfRule>
    <cfRule type="expression" dxfId="3212" priority="1761">
      <formula>AV152="후보"</formula>
    </cfRule>
  </conditionalFormatting>
  <conditionalFormatting sqref="AC152">
    <cfRule type="cellIs" dxfId="3211" priority="1757" operator="greaterThan">
      <formula>0.9</formula>
    </cfRule>
    <cfRule type="cellIs" dxfId="3210" priority="1758" operator="greaterThan">
      <formula>0.85</formula>
    </cfRule>
  </conditionalFormatting>
  <conditionalFormatting sqref="N152">
    <cfRule type="cellIs" dxfId="3209" priority="1755" operator="greaterThan">
      <formula>0.9</formula>
    </cfRule>
    <cfRule type="cellIs" dxfId="3208" priority="1756" operator="greaterThan">
      <formula>0.85</formula>
    </cfRule>
  </conditionalFormatting>
  <conditionalFormatting sqref="E152">
    <cfRule type="expression" dxfId="3207" priority="1751">
      <formula>AND(IF(OR($Q152=1,$Q152=2),1,0),IF($X152&lt;=20,1,0))</formula>
    </cfRule>
    <cfRule type="expression" dxfId="3206" priority="1752">
      <formula>AND(IF($Q152=2,1,0),IF($X152&lt;30,1,0))</formula>
    </cfRule>
    <cfRule type="expression" dxfId="3205" priority="1753">
      <formula>AND(IF($Q152=3,1,0),IF($X152&lt;30,1,0))</formula>
    </cfRule>
    <cfRule type="expression" dxfId="3204" priority="1754">
      <formula>AND(IF($Q152=3,1,IF($Q152=4,1,0)),IF($F152&lt;=85,1,0))</formula>
    </cfRule>
  </conditionalFormatting>
  <conditionalFormatting sqref="X152">
    <cfRule type="expression" dxfId="3203" priority="1747">
      <formula>AND(IF(OR($Q152=1,$Q152=2),1,0),IF($X152&lt;=20,1,0))</formula>
    </cfRule>
    <cfRule type="expression" dxfId="3202" priority="1748">
      <formula>AND(IF($Q152=2,1,0),IF($X152&lt;30,1,0))</formula>
    </cfRule>
    <cfRule type="expression" dxfId="3201" priority="1749">
      <formula>AND(IF($Q152=3,1,0),IF($X152&lt;30,1,0))</formula>
    </cfRule>
    <cfRule type="expression" dxfId="3200" priority="1750">
      <formula>AND(IF($Q152=3,1,IF($Q152=4,1,0)),IF($F152&lt;=85,1,0))</formula>
    </cfRule>
  </conditionalFormatting>
  <conditionalFormatting sqref="AI152">
    <cfRule type="expression" dxfId="3199" priority="1743">
      <formula>AND(IF(OR($Q152=1,$Q152=2),1,0),IF($X152&lt;=20,1,0))</formula>
    </cfRule>
    <cfRule type="expression" dxfId="3198" priority="1744">
      <formula>AND(IF($Q152=2,1,0),IF($X152&lt;30,1,0))</formula>
    </cfRule>
    <cfRule type="expression" dxfId="3197" priority="1745">
      <formula>AND(IF($Q152=3,1,0),IF($X152&lt;30,1,0))</formula>
    </cfRule>
    <cfRule type="expression" dxfId="3196" priority="1746">
      <formula>AND(IF($Q152=3,1,IF($Q152=4,1,0)),IF($F152&lt;=85,1,0))</formula>
    </cfRule>
  </conditionalFormatting>
  <conditionalFormatting sqref="AV153">
    <cfRule type="expression" dxfId="3195" priority="1741">
      <formula>AV153="X"</formula>
    </cfRule>
    <cfRule type="expression" dxfId="3194" priority="1742">
      <formula>AV153="후보"</formula>
    </cfRule>
  </conditionalFormatting>
  <conditionalFormatting sqref="AC153 N153">
    <cfRule type="cellIs" dxfId="3193" priority="1738" operator="greaterThan">
      <formula>0.9</formula>
    </cfRule>
    <cfRule type="cellIs" dxfId="3192" priority="1739" operator="greaterThan">
      <formula>0.85</formula>
    </cfRule>
  </conditionalFormatting>
  <conditionalFormatting sqref="AV154">
    <cfRule type="expression" dxfId="3191" priority="1736">
      <formula>AV154="X"</formula>
    </cfRule>
    <cfRule type="expression" dxfId="3190" priority="1737">
      <formula>AV154="후보"</formula>
    </cfRule>
  </conditionalFormatting>
  <conditionalFormatting sqref="AC154">
    <cfRule type="cellIs" dxfId="3189" priority="1733" operator="greaterThan">
      <formula>0.9</formula>
    </cfRule>
    <cfRule type="cellIs" dxfId="3188" priority="1734" operator="greaterThan">
      <formula>0.85</formula>
    </cfRule>
  </conditionalFormatting>
  <conditionalFormatting sqref="N154">
    <cfRule type="cellIs" dxfId="3187" priority="1731" operator="greaterThan">
      <formula>0.9</formula>
    </cfRule>
    <cfRule type="cellIs" dxfId="3186" priority="1732" operator="greaterThan">
      <formula>0.85</formula>
    </cfRule>
  </conditionalFormatting>
  <conditionalFormatting sqref="E154">
    <cfRule type="expression" dxfId="3185" priority="1727">
      <formula>AND(IF(OR($Q154=1,$Q154=2),1,0),IF($X154&lt;=20,1,0))</formula>
    </cfRule>
    <cfRule type="expression" dxfId="3184" priority="1728">
      <formula>AND(IF($Q154=2,1,0),IF($X154&lt;30,1,0))</formula>
    </cfRule>
    <cfRule type="expression" dxfId="3183" priority="1729">
      <formula>AND(IF($Q154=3,1,0),IF($X154&lt;30,1,0))</formula>
    </cfRule>
    <cfRule type="expression" dxfId="3182" priority="1730">
      <formula>AND(IF($Q154=3,1,IF($Q154=4,1,0)),IF($F154&lt;=85,1,0))</formula>
    </cfRule>
  </conditionalFormatting>
  <conditionalFormatting sqref="X154">
    <cfRule type="expression" dxfId="3181" priority="1723">
      <formula>AND(IF(OR($Q154=1,$Q154=2),1,0),IF($X154&lt;=20,1,0))</formula>
    </cfRule>
    <cfRule type="expression" dxfId="3180" priority="1724">
      <formula>AND(IF($Q154=2,1,0),IF($X154&lt;30,1,0))</formula>
    </cfRule>
    <cfRule type="expression" dxfId="3179" priority="1725">
      <formula>AND(IF($Q154=3,1,0),IF($X154&lt;30,1,0))</formula>
    </cfRule>
    <cfRule type="expression" dxfId="3178" priority="1726">
      <formula>AND(IF($Q154=3,1,IF($Q154=4,1,0)),IF($F154&lt;=85,1,0))</formula>
    </cfRule>
  </conditionalFormatting>
  <conditionalFormatting sqref="AI154">
    <cfRule type="expression" dxfId="3177" priority="1719">
      <formula>AND(IF(OR($Q154=1,$Q154=2),1,0),IF($X154&lt;=20,1,0))</formula>
    </cfRule>
    <cfRule type="expression" dxfId="3176" priority="1720">
      <formula>AND(IF($Q154=2,1,0),IF($X154&lt;30,1,0))</formula>
    </cfRule>
    <cfRule type="expression" dxfId="3175" priority="1721">
      <formula>AND(IF($Q154=3,1,0),IF($X154&lt;30,1,0))</formula>
    </cfRule>
    <cfRule type="expression" dxfId="3174" priority="1722">
      <formula>AND(IF($Q154=3,1,IF($Q154=4,1,0)),IF($F154&lt;=85,1,0))</formula>
    </cfRule>
  </conditionalFormatting>
  <conditionalFormatting sqref="AV155">
    <cfRule type="expression" dxfId="3173" priority="1717">
      <formula>AV155="X"</formula>
    </cfRule>
    <cfRule type="expression" dxfId="3172" priority="1718">
      <formula>AV155="후보"</formula>
    </cfRule>
  </conditionalFormatting>
  <conditionalFormatting sqref="AC155">
    <cfRule type="cellIs" dxfId="3171" priority="1714" operator="greaterThan">
      <formula>0.9</formula>
    </cfRule>
    <cfRule type="cellIs" dxfId="3170" priority="1715" operator="greaterThan">
      <formula>0.85</formula>
    </cfRule>
  </conditionalFormatting>
  <conditionalFormatting sqref="N155">
    <cfRule type="cellIs" dxfId="3169" priority="1712" operator="greaterThan">
      <formula>0.9</formula>
    </cfRule>
    <cfRule type="cellIs" dxfId="3168" priority="1713" operator="greaterThan">
      <formula>0.85</formula>
    </cfRule>
  </conditionalFormatting>
  <conditionalFormatting sqref="E155">
    <cfRule type="expression" dxfId="3167" priority="1708">
      <formula>AND(IF(OR($Q155=1,$Q155=2),1,0),IF($X155&lt;=20,1,0))</formula>
    </cfRule>
    <cfRule type="expression" dxfId="3166" priority="1709">
      <formula>AND(IF($Q155=2,1,0),IF($X155&lt;30,1,0))</formula>
    </cfRule>
    <cfRule type="expression" dxfId="3165" priority="1710">
      <formula>AND(IF($Q155=3,1,0),IF($X155&lt;30,1,0))</formula>
    </cfRule>
    <cfRule type="expression" dxfId="3164" priority="1711">
      <formula>AND(IF($Q155=3,1,IF($Q155=4,1,0)),IF($F155&lt;=85,1,0))</formula>
    </cfRule>
  </conditionalFormatting>
  <conditionalFormatting sqref="X155">
    <cfRule type="expression" dxfId="3163" priority="1704">
      <formula>AND(IF(OR($Q155=1,$Q155=2),1,0),IF($X155&lt;=20,1,0))</formula>
    </cfRule>
    <cfRule type="expression" dxfId="3162" priority="1705">
      <formula>AND(IF($Q155=2,1,0),IF($X155&lt;30,1,0))</formula>
    </cfRule>
    <cfRule type="expression" dxfId="3161" priority="1706">
      <formula>AND(IF($Q155=3,1,0),IF($X155&lt;30,1,0))</formula>
    </cfRule>
    <cfRule type="expression" dxfId="3160" priority="1707">
      <formula>AND(IF($Q155=3,1,IF($Q155=4,1,0)),IF($F155&lt;=85,1,0))</formula>
    </cfRule>
  </conditionalFormatting>
  <conditionalFormatting sqref="AI155">
    <cfRule type="expression" dxfId="3159" priority="1700">
      <formula>AND(IF(OR($Q155=1,$Q155=2),1,0),IF($X155&lt;=20,1,0))</formula>
    </cfRule>
    <cfRule type="expression" dxfId="3158" priority="1701">
      <formula>AND(IF($Q155=2,1,0),IF($X155&lt;30,1,0))</formula>
    </cfRule>
    <cfRule type="expression" dxfId="3157" priority="1702">
      <formula>AND(IF($Q155=3,1,0),IF($X155&lt;30,1,0))</formula>
    </cfRule>
    <cfRule type="expression" dxfId="3156" priority="1703">
      <formula>AND(IF($Q155=3,1,IF($Q155=4,1,0)),IF($F155&lt;=85,1,0))</formula>
    </cfRule>
  </conditionalFormatting>
  <conditionalFormatting sqref="AV156">
    <cfRule type="expression" dxfId="3155" priority="1698">
      <formula>AV156="X"</formula>
    </cfRule>
    <cfRule type="expression" dxfId="3154" priority="1699">
      <formula>AV156="후보"</formula>
    </cfRule>
  </conditionalFormatting>
  <conditionalFormatting sqref="AC156">
    <cfRule type="cellIs" dxfId="3153" priority="1695" operator="greaterThan">
      <formula>0.9</formula>
    </cfRule>
    <cfRule type="cellIs" dxfId="3152" priority="1696" operator="greaterThan">
      <formula>0.85</formula>
    </cfRule>
  </conditionalFormatting>
  <conditionalFormatting sqref="N156">
    <cfRule type="cellIs" dxfId="3151" priority="1693" operator="greaterThan">
      <formula>0.9</formula>
    </cfRule>
    <cfRule type="cellIs" dxfId="3150" priority="1694" operator="greaterThan">
      <formula>0.85</formula>
    </cfRule>
  </conditionalFormatting>
  <conditionalFormatting sqref="E156">
    <cfRule type="expression" dxfId="3149" priority="1689">
      <formula>AND(IF(OR($Q156=1,$Q156=2),1,0),IF($X156&lt;=20,1,0))</formula>
    </cfRule>
    <cfRule type="expression" dxfId="3148" priority="1690">
      <formula>AND(IF($Q156=2,1,0),IF($X156&lt;30,1,0))</formula>
    </cfRule>
    <cfRule type="expression" dxfId="3147" priority="1691">
      <formula>AND(IF($Q156=3,1,0),IF($X156&lt;30,1,0))</formula>
    </cfRule>
    <cfRule type="expression" dxfId="3146" priority="1692">
      <formula>AND(IF($Q156=3,1,IF($Q156=4,1,0)),IF($F156&lt;=85,1,0))</formula>
    </cfRule>
  </conditionalFormatting>
  <conditionalFormatting sqref="X156">
    <cfRule type="expression" dxfId="3145" priority="1685">
      <formula>AND(IF(OR($Q156=1,$Q156=2),1,0),IF($X156&lt;=20,1,0))</formula>
    </cfRule>
    <cfRule type="expression" dxfId="3144" priority="1686">
      <formula>AND(IF($Q156=2,1,0),IF($X156&lt;30,1,0))</formula>
    </cfRule>
    <cfRule type="expression" dxfId="3143" priority="1687">
      <formula>AND(IF($Q156=3,1,0),IF($X156&lt;30,1,0))</formula>
    </cfRule>
    <cfRule type="expression" dxfId="3142" priority="1688">
      <formula>AND(IF($Q156=3,1,IF($Q156=4,1,0)),IF($F156&lt;=85,1,0))</formula>
    </cfRule>
  </conditionalFormatting>
  <conditionalFormatting sqref="AI156">
    <cfRule type="expression" dxfId="3141" priority="1681">
      <formula>AND(IF(OR($Q156=1,$Q156=2),1,0),IF($X156&lt;=20,1,0))</formula>
    </cfRule>
    <cfRule type="expression" dxfId="3140" priority="1682">
      <formula>AND(IF($Q156=2,1,0),IF($X156&lt;30,1,0))</formula>
    </cfRule>
    <cfRule type="expression" dxfId="3139" priority="1683">
      <formula>AND(IF($Q156=3,1,0),IF($X156&lt;30,1,0))</formula>
    </cfRule>
    <cfRule type="expression" dxfId="3138" priority="1684">
      <formula>AND(IF($Q156=3,1,IF($Q156=4,1,0)),IF($F156&lt;=85,1,0))</formula>
    </cfRule>
  </conditionalFormatting>
  <conditionalFormatting sqref="AV157">
    <cfRule type="expression" dxfId="3137" priority="1679">
      <formula>AV157="X"</formula>
    </cfRule>
    <cfRule type="expression" dxfId="3136" priority="1680">
      <formula>AV157="후보"</formula>
    </cfRule>
  </conditionalFormatting>
  <conditionalFormatting sqref="AC157">
    <cfRule type="cellIs" dxfId="3135" priority="1676" operator="greaterThan">
      <formula>0.9</formula>
    </cfRule>
    <cfRule type="cellIs" dxfId="3134" priority="1677" operator="greaterThan">
      <formula>0.85</formula>
    </cfRule>
  </conditionalFormatting>
  <conditionalFormatting sqref="N157">
    <cfRule type="cellIs" dxfId="3133" priority="1674" operator="greaterThan">
      <formula>0.9</formula>
    </cfRule>
    <cfRule type="cellIs" dxfId="3132" priority="1675" operator="greaterThan">
      <formula>0.85</formula>
    </cfRule>
  </conditionalFormatting>
  <conditionalFormatting sqref="E157">
    <cfRule type="expression" dxfId="3131" priority="1670">
      <formula>AND(IF(OR($Q157=1,$Q157=2),1,0),IF($X157&lt;=20,1,0))</formula>
    </cfRule>
    <cfRule type="expression" dxfId="3130" priority="1671">
      <formula>AND(IF($Q157=2,1,0),IF($X157&lt;30,1,0))</formula>
    </cfRule>
    <cfRule type="expression" dxfId="3129" priority="1672">
      <formula>AND(IF($Q157=3,1,0),IF($X157&lt;30,1,0))</formula>
    </cfRule>
    <cfRule type="expression" dxfId="3128" priority="1673">
      <formula>AND(IF($Q157=3,1,IF($Q157=4,1,0)),IF($F157&lt;=85,1,0))</formula>
    </cfRule>
  </conditionalFormatting>
  <conditionalFormatting sqref="X157">
    <cfRule type="expression" dxfId="3127" priority="1666">
      <formula>AND(IF(OR($Q157=1,$Q157=2),1,0),IF($X157&lt;=20,1,0))</formula>
    </cfRule>
    <cfRule type="expression" dxfId="3126" priority="1667">
      <formula>AND(IF($Q157=2,1,0),IF($X157&lt;30,1,0))</formula>
    </cfRule>
    <cfRule type="expression" dxfId="3125" priority="1668">
      <formula>AND(IF($Q157=3,1,0),IF($X157&lt;30,1,0))</formula>
    </cfRule>
    <cfRule type="expression" dxfId="3124" priority="1669">
      <formula>AND(IF($Q157=3,1,IF($Q157=4,1,0)),IF($F157&lt;=85,1,0))</formula>
    </cfRule>
  </conditionalFormatting>
  <conditionalFormatting sqref="AI157">
    <cfRule type="expression" dxfId="3123" priority="1662">
      <formula>AND(IF(OR($Q157=1,$Q157=2),1,0),IF($X157&lt;=20,1,0))</formula>
    </cfRule>
    <cfRule type="expression" dxfId="3122" priority="1663">
      <formula>AND(IF($Q157=2,1,0),IF($X157&lt;30,1,0))</formula>
    </cfRule>
    <cfRule type="expression" dxfId="3121" priority="1664">
      <formula>AND(IF($Q157=3,1,0),IF($X157&lt;30,1,0))</formula>
    </cfRule>
    <cfRule type="expression" dxfId="3120" priority="1665">
      <formula>AND(IF($Q157=3,1,IF($Q157=4,1,0)),IF($F157&lt;=85,1,0))</formula>
    </cfRule>
  </conditionalFormatting>
  <conditionalFormatting sqref="AV158">
    <cfRule type="expression" dxfId="3119" priority="1660">
      <formula>AV158="X"</formula>
    </cfRule>
    <cfRule type="expression" dxfId="3118" priority="1661">
      <formula>AV158="후보"</formula>
    </cfRule>
  </conditionalFormatting>
  <conditionalFormatting sqref="AC158">
    <cfRule type="cellIs" dxfId="3117" priority="1657" operator="greaterThan">
      <formula>0.9</formula>
    </cfRule>
    <cfRule type="cellIs" dxfId="3116" priority="1658" operator="greaterThan">
      <formula>0.85</formula>
    </cfRule>
  </conditionalFormatting>
  <conditionalFormatting sqref="N158">
    <cfRule type="cellIs" dxfId="3115" priority="1655" operator="greaterThan">
      <formula>0.9</formula>
    </cfRule>
    <cfRule type="cellIs" dxfId="3114" priority="1656" operator="greaterThan">
      <formula>0.85</formula>
    </cfRule>
  </conditionalFormatting>
  <conditionalFormatting sqref="E158">
    <cfRule type="expression" dxfId="3113" priority="1651">
      <formula>AND(IF(OR($Q158=1,$Q158=2),1,0),IF($X158&lt;=20,1,0))</formula>
    </cfRule>
    <cfRule type="expression" dxfId="3112" priority="1652">
      <formula>AND(IF($Q158=2,1,0),IF($X158&lt;30,1,0))</formula>
    </cfRule>
    <cfRule type="expression" dxfId="3111" priority="1653">
      <formula>AND(IF($Q158=3,1,0),IF($X158&lt;30,1,0))</formula>
    </cfRule>
    <cfRule type="expression" dxfId="3110" priority="1654">
      <formula>AND(IF($Q158=3,1,IF($Q158=4,1,0)),IF($F158&lt;=85,1,0))</formula>
    </cfRule>
  </conditionalFormatting>
  <conditionalFormatting sqref="X158">
    <cfRule type="expression" dxfId="3109" priority="1647">
      <formula>AND(IF(OR($Q158=1,$Q158=2),1,0),IF($X158&lt;=20,1,0))</formula>
    </cfRule>
    <cfRule type="expression" dxfId="3108" priority="1648">
      <formula>AND(IF($Q158=2,1,0),IF($X158&lt;30,1,0))</formula>
    </cfRule>
    <cfRule type="expression" dxfId="3107" priority="1649">
      <formula>AND(IF($Q158=3,1,0),IF($X158&lt;30,1,0))</formula>
    </cfRule>
    <cfRule type="expression" dxfId="3106" priority="1650">
      <formula>AND(IF($Q158=3,1,IF($Q158=4,1,0)),IF($F158&lt;=85,1,0))</formula>
    </cfRule>
  </conditionalFormatting>
  <conditionalFormatting sqref="AI158">
    <cfRule type="expression" dxfId="3105" priority="1643">
      <formula>AND(IF(OR($Q158=1,$Q158=2),1,0),IF($X158&lt;=20,1,0))</formula>
    </cfRule>
    <cfRule type="expression" dxfId="3104" priority="1644">
      <formula>AND(IF($Q158=2,1,0),IF($X158&lt;30,1,0))</formula>
    </cfRule>
    <cfRule type="expression" dxfId="3103" priority="1645">
      <formula>AND(IF($Q158=3,1,0),IF($X158&lt;30,1,0))</formula>
    </cfRule>
    <cfRule type="expression" dxfId="3102" priority="1646">
      <formula>AND(IF($Q158=3,1,IF($Q158=4,1,0)),IF($F158&lt;=85,1,0))</formula>
    </cfRule>
  </conditionalFormatting>
  <conditionalFormatting sqref="AV159">
    <cfRule type="expression" dxfId="3101" priority="1641">
      <formula>AV159="X"</formula>
    </cfRule>
    <cfRule type="expression" dxfId="3100" priority="1642">
      <formula>AV159="후보"</formula>
    </cfRule>
  </conditionalFormatting>
  <conditionalFormatting sqref="AC159">
    <cfRule type="cellIs" dxfId="3099" priority="1638" operator="greaterThan">
      <formula>0.9</formula>
    </cfRule>
    <cfRule type="cellIs" dxfId="3098" priority="1639" operator="greaterThan">
      <formula>0.85</formula>
    </cfRule>
  </conditionalFormatting>
  <conditionalFormatting sqref="N159">
    <cfRule type="cellIs" dxfId="3097" priority="1636" operator="greaterThan">
      <formula>0.9</formula>
    </cfRule>
    <cfRule type="cellIs" dxfId="3096" priority="1637" operator="greaterThan">
      <formula>0.85</formula>
    </cfRule>
  </conditionalFormatting>
  <conditionalFormatting sqref="E159">
    <cfRule type="expression" dxfId="3095" priority="1632">
      <formula>AND(IF(OR($Q159=1,$Q159=2),1,0),IF($X159&lt;=20,1,0))</formula>
    </cfRule>
    <cfRule type="expression" dxfId="3094" priority="1633">
      <formula>AND(IF($Q159=2,1,0),IF($X159&lt;30,1,0))</formula>
    </cfRule>
    <cfRule type="expression" dxfId="3093" priority="1634">
      <formula>AND(IF($Q159=3,1,0),IF($X159&lt;30,1,0))</formula>
    </cfRule>
    <cfRule type="expression" dxfId="3092" priority="1635">
      <formula>AND(IF($Q159=3,1,IF($Q159=4,1,0)),IF($F159&lt;=85,1,0))</formula>
    </cfRule>
  </conditionalFormatting>
  <conditionalFormatting sqref="X159">
    <cfRule type="expression" dxfId="3091" priority="1628">
      <formula>AND(IF(OR($Q159=1,$Q159=2),1,0),IF($X159&lt;=20,1,0))</formula>
    </cfRule>
    <cfRule type="expression" dxfId="3090" priority="1629">
      <formula>AND(IF($Q159=2,1,0),IF($X159&lt;30,1,0))</formula>
    </cfRule>
    <cfRule type="expression" dxfId="3089" priority="1630">
      <formula>AND(IF($Q159=3,1,0),IF($X159&lt;30,1,0))</formula>
    </cfRule>
    <cfRule type="expression" dxfId="3088" priority="1631">
      <formula>AND(IF($Q159=3,1,IF($Q159=4,1,0)),IF($F159&lt;=85,1,0))</formula>
    </cfRule>
  </conditionalFormatting>
  <conditionalFormatting sqref="AI159">
    <cfRule type="expression" dxfId="3087" priority="1624">
      <formula>AND(IF(OR($Q159=1,$Q159=2),1,0),IF($X159&lt;=20,1,0))</formula>
    </cfRule>
    <cfRule type="expression" dxfId="3086" priority="1625">
      <formula>AND(IF($Q159=2,1,0),IF($X159&lt;30,1,0))</formula>
    </cfRule>
    <cfRule type="expression" dxfId="3085" priority="1626">
      <formula>AND(IF($Q159=3,1,0),IF($X159&lt;30,1,0))</formula>
    </cfRule>
    <cfRule type="expression" dxfId="3084" priority="1627">
      <formula>AND(IF($Q159=3,1,IF($Q159=4,1,0)),IF($F159&lt;=85,1,0))</formula>
    </cfRule>
  </conditionalFormatting>
  <conditionalFormatting sqref="AV160">
    <cfRule type="expression" dxfId="3083" priority="1622">
      <formula>AV160="X"</formula>
    </cfRule>
    <cfRule type="expression" dxfId="3082" priority="1623">
      <formula>AV160="후보"</formula>
    </cfRule>
  </conditionalFormatting>
  <conditionalFormatting sqref="AC160">
    <cfRule type="cellIs" dxfId="3081" priority="1619" operator="greaterThan">
      <formula>0.9</formula>
    </cfRule>
    <cfRule type="cellIs" dxfId="3080" priority="1620" operator="greaterThan">
      <formula>0.85</formula>
    </cfRule>
  </conditionalFormatting>
  <conditionalFormatting sqref="N160">
    <cfRule type="cellIs" dxfId="3079" priority="1617" operator="greaterThan">
      <formula>0.9</formula>
    </cfRule>
    <cfRule type="cellIs" dxfId="3078" priority="1618" operator="greaterThan">
      <formula>0.85</formula>
    </cfRule>
  </conditionalFormatting>
  <conditionalFormatting sqref="E160">
    <cfRule type="expression" dxfId="3077" priority="1613">
      <formula>AND(IF(OR($Q160=1,$Q160=2),1,0),IF($X160&lt;=20,1,0))</formula>
    </cfRule>
    <cfRule type="expression" dxfId="3076" priority="1614">
      <formula>AND(IF($Q160=2,1,0),IF($X160&lt;30,1,0))</formula>
    </cfRule>
    <cfRule type="expression" dxfId="3075" priority="1615">
      <formula>AND(IF($Q160=3,1,0),IF($X160&lt;30,1,0))</formula>
    </cfRule>
    <cfRule type="expression" dxfId="3074" priority="1616">
      <formula>AND(IF($Q160=3,1,IF($Q160=4,1,0)),IF($F160&lt;=85,1,0))</formula>
    </cfRule>
  </conditionalFormatting>
  <conditionalFormatting sqref="X160">
    <cfRule type="expression" dxfId="3073" priority="1609">
      <formula>AND(IF(OR($Q160=1,$Q160=2),1,0),IF($X160&lt;=20,1,0))</formula>
    </cfRule>
    <cfRule type="expression" dxfId="3072" priority="1610">
      <formula>AND(IF($Q160=2,1,0),IF($X160&lt;30,1,0))</formula>
    </cfRule>
    <cfRule type="expression" dxfId="3071" priority="1611">
      <formula>AND(IF($Q160=3,1,0),IF($X160&lt;30,1,0))</formula>
    </cfRule>
    <cfRule type="expression" dxfId="3070" priority="1612">
      <formula>AND(IF($Q160=3,1,IF($Q160=4,1,0)),IF($F160&lt;=85,1,0))</formula>
    </cfRule>
  </conditionalFormatting>
  <conditionalFormatting sqref="AI160">
    <cfRule type="expression" dxfId="3069" priority="1605">
      <formula>AND(IF(OR($Q160=1,$Q160=2),1,0),IF($X160&lt;=20,1,0))</formula>
    </cfRule>
    <cfRule type="expression" dxfId="3068" priority="1606">
      <formula>AND(IF($Q160=2,1,0),IF($X160&lt;30,1,0))</formula>
    </cfRule>
    <cfRule type="expression" dxfId="3067" priority="1607">
      <formula>AND(IF($Q160=3,1,0),IF($X160&lt;30,1,0))</formula>
    </cfRule>
    <cfRule type="expression" dxfId="3066" priority="1608">
      <formula>AND(IF($Q160=3,1,IF($Q160=4,1,0)),IF($F160&lt;=85,1,0))</formula>
    </cfRule>
  </conditionalFormatting>
  <conditionalFormatting sqref="AV161">
    <cfRule type="expression" dxfId="3065" priority="1603">
      <formula>AV161="X"</formula>
    </cfRule>
    <cfRule type="expression" dxfId="3064" priority="1604">
      <formula>AV161="후보"</formula>
    </cfRule>
  </conditionalFormatting>
  <conditionalFormatting sqref="AC161">
    <cfRule type="cellIs" dxfId="3063" priority="1600" operator="greaterThan">
      <formula>0.9</formula>
    </cfRule>
    <cfRule type="cellIs" dxfId="3062" priority="1601" operator="greaterThan">
      <formula>0.85</formula>
    </cfRule>
  </conditionalFormatting>
  <conditionalFormatting sqref="N161">
    <cfRule type="cellIs" dxfId="3061" priority="1598" operator="greaterThan">
      <formula>0.9</formula>
    </cfRule>
    <cfRule type="cellIs" dxfId="3060" priority="1599" operator="greaterThan">
      <formula>0.85</formula>
    </cfRule>
  </conditionalFormatting>
  <conditionalFormatting sqref="E161">
    <cfRule type="expression" dxfId="3059" priority="1594">
      <formula>AND(IF(OR($Q161=1,$Q161=2),1,0),IF($X161&lt;=20,1,0))</formula>
    </cfRule>
    <cfRule type="expression" dxfId="3058" priority="1595">
      <formula>AND(IF($Q161=2,1,0),IF($X161&lt;30,1,0))</formula>
    </cfRule>
    <cfRule type="expression" dxfId="3057" priority="1596">
      <formula>AND(IF($Q161=3,1,0),IF($X161&lt;30,1,0))</formula>
    </cfRule>
    <cfRule type="expression" dxfId="3056" priority="1597">
      <formula>AND(IF($Q161=3,1,IF($Q161=4,1,0)),IF($F161&lt;=85,1,0))</formula>
    </cfRule>
  </conditionalFormatting>
  <conditionalFormatting sqref="X161">
    <cfRule type="expression" dxfId="3055" priority="1590">
      <formula>AND(IF(OR($Q161=1,$Q161=2),1,0),IF($X161&lt;=20,1,0))</formula>
    </cfRule>
    <cfRule type="expression" dxfId="3054" priority="1591">
      <formula>AND(IF($Q161=2,1,0),IF($X161&lt;30,1,0))</formula>
    </cfRule>
    <cfRule type="expression" dxfId="3053" priority="1592">
      <formula>AND(IF($Q161=3,1,0),IF($X161&lt;30,1,0))</formula>
    </cfRule>
    <cfRule type="expression" dxfId="3052" priority="1593">
      <formula>AND(IF($Q161=3,1,IF($Q161=4,1,0)),IF($F161&lt;=85,1,0))</formula>
    </cfRule>
  </conditionalFormatting>
  <conditionalFormatting sqref="AI161">
    <cfRule type="expression" dxfId="3051" priority="1586">
      <formula>AND(IF(OR($Q161=1,$Q161=2),1,0),IF($X161&lt;=20,1,0))</formula>
    </cfRule>
    <cfRule type="expression" dxfId="3050" priority="1587">
      <formula>AND(IF($Q161=2,1,0),IF($X161&lt;30,1,0))</formula>
    </cfRule>
    <cfRule type="expression" dxfId="3049" priority="1588">
      <formula>AND(IF($Q161=3,1,0),IF($X161&lt;30,1,0))</formula>
    </cfRule>
    <cfRule type="expression" dxfId="3048" priority="1589">
      <formula>AND(IF($Q161=3,1,IF($Q161=4,1,0)),IF($F161&lt;=85,1,0))</formula>
    </cfRule>
  </conditionalFormatting>
  <conditionalFormatting sqref="AV162">
    <cfRule type="expression" dxfId="3047" priority="1584">
      <formula>AV162="X"</formula>
    </cfRule>
    <cfRule type="expression" dxfId="3046" priority="1585">
      <formula>AV162="후보"</formula>
    </cfRule>
  </conditionalFormatting>
  <conditionalFormatting sqref="AC162">
    <cfRule type="cellIs" dxfId="3045" priority="1581" operator="greaterThan">
      <formula>0.9</formula>
    </cfRule>
    <cfRule type="cellIs" dxfId="3044" priority="1582" operator="greaterThan">
      <formula>0.85</formula>
    </cfRule>
  </conditionalFormatting>
  <conditionalFormatting sqref="N162">
    <cfRule type="cellIs" dxfId="3043" priority="1579" operator="greaterThan">
      <formula>0.9</formula>
    </cfRule>
    <cfRule type="cellIs" dxfId="3042" priority="1580" operator="greaterThan">
      <formula>0.85</formula>
    </cfRule>
  </conditionalFormatting>
  <conditionalFormatting sqref="E162">
    <cfRule type="expression" dxfId="3041" priority="1575">
      <formula>AND(IF(OR($Q162=1,$Q162=2),1,0),IF($X162&lt;=20,1,0))</formula>
    </cfRule>
    <cfRule type="expression" dxfId="3040" priority="1576">
      <formula>AND(IF($Q162=2,1,0),IF($X162&lt;30,1,0))</formula>
    </cfRule>
    <cfRule type="expression" dxfId="3039" priority="1577">
      <formula>AND(IF($Q162=3,1,0),IF($X162&lt;30,1,0))</formula>
    </cfRule>
    <cfRule type="expression" dxfId="3038" priority="1578">
      <formula>AND(IF($Q162=3,1,IF($Q162=4,1,0)),IF($F162&lt;=85,1,0))</formula>
    </cfRule>
  </conditionalFormatting>
  <conditionalFormatting sqref="X162">
    <cfRule type="expression" dxfId="3037" priority="1571">
      <formula>AND(IF(OR($Q162=1,$Q162=2),1,0),IF($X162&lt;=20,1,0))</formula>
    </cfRule>
    <cfRule type="expression" dxfId="3036" priority="1572">
      <formula>AND(IF($Q162=2,1,0),IF($X162&lt;30,1,0))</formula>
    </cfRule>
    <cfRule type="expression" dxfId="3035" priority="1573">
      <formula>AND(IF($Q162=3,1,0),IF($X162&lt;30,1,0))</formula>
    </cfRule>
    <cfRule type="expression" dxfId="3034" priority="1574">
      <formula>AND(IF($Q162=3,1,IF($Q162=4,1,0)),IF($F162&lt;=85,1,0))</formula>
    </cfRule>
  </conditionalFormatting>
  <conditionalFormatting sqref="AI162">
    <cfRule type="expression" dxfId="3033" priority="1567">
      <formula>AND(IF(OR($Q162=1,$Q162=2),1,0),IF($X162&lt;=20,1,0))</formula>
    </cfRule>
    <cfRule type="expression" dxfId="3032" priority="1568">
      <formula>AND(IF($Q162=2,1,0),IF($X162&lt;30,1,0))</formula>
    </cfRule>
    <cfRule type="expression" dxfId="3031" priority="1569">
      <formula>AND(IF($Q162=3,1,0),IF($X162&lt;30,1,0))</formula>
    </cfRule>
    <cfRule type="expression" dxfId="3030" priority="1570">
      <formula>AND(IF($Q162=3,1,IF($Q162=4,1,0)),IF($F162&lt;=85,1,0))</formula>
    </cfRule>
  </conditionalFormatting>
  <conditionalFormatting sqref="AV163">
    <cfRule type="expression" dxfId="3029" priority="1565">
      <formula>AV163="X"</formula>
    </cfRule>
    <cfRule type="expression" dxfId="3028" priority="1566">
      <formula>AV163="후보"</formula>
    </cfRule>
  </conditionalFormatting>
  <conditionalFormatting sqref="AC163">
    <cfRule type="cellIs" dxfId="3027" priority="1562" operator="greaterThan">
      <formula>0.9</formula>
    </cfRule>
    <cfRule type="cellIs" dxfId="3026" priority="1563" operator="greaterThan">
      <formula>0.85</formula>
    </cfRule>
  </conditionalFormatting>
  <conditionalFormatting sqref="N163">
    <cfRule type="cellIs" dxfId="3025" priority="1560" operator="greaterThan">
      <formula>0.9</formula>
    </cfRule>
    <cfRule type="cellIs" dxfId="3024" priority="1561" operator="greaterThan">
      <formula>0.85</formula>
    </cfRule>
  </conditionalFormatting>
  <conditionalFormatting sqref="E163">
    <cfRule type="expression" dxfId="3023" priority="1556">
      <formula>AND(IF(OR($Q163=1,$Q163=2),1,0),IF($X163&lt;=20,1,0))</formula>
    </cfRule>
    <cfRule type="expression" dxfId="3022" priority="1557">
      <formula>AND(IF($Q163=2,1,0),IF($X163&lt;30,1,0))</formula>
    </cfRule>
    <cfRule type="expression" dxfId="3021" priority="1558">
      <formula>AND(IF($Q163=3,1,0),IF($X163&lt;30,1,0))</formula>
    </cfRule>
    <cfRule type="expression" dxfId="3020" priority="1559">
      <formula>AND(IF($Q163=3,1,IF($Q163=4,1,0)),IF($F163&lt;=85,1,0))</formula>
    </cfRule>
  </conditionalFormatting>
  <conditionalFormatting sqref="X163">
    <cfRule type="expression" dxfId="3019" priority="1552">
      <formula>AND(IF(OR($Q163=1,$Q163=2),1,0),IF($X163&lt;=20,1,0))</formula>
    </cfRule>
    <cfRule type="expression" dxfId="3018" priority="1553">
      <formula>AND(IF($Q163=2,1,0),IF($X163&lt;30,1,0))</formula>
    </cfRule>
    <cfRule type="expression" dxfId="3017" priority="1554">
      <formula>AND(IF($Q163=3,1,0),IF($X163&lt;30,1,0))</formula>
    </cfRule>
    <cfRule type="expression" dxfId="3016" priority="1555">
      <formula>AND(IF($Q163=3,1,IF($Q163=4,1,0)),IF($F163&lt;=85,1,0))</formula>
    </cfRule>
  </conditionalFormatting>
  <conditionalFormatting sqref="AI163">
    <cfRule type="expression" dxfId="3015" priority="1548">
      <formula>AND(IF(OR($Q163=1,$Q163=2),1,0),IF($X163&lt;=20,1,0))</formula>
    </cfRule>
    <cfRule type="expression" dxfId="3014" priority="1549">
      <formula>AND(IF($Q163=2,1,0),IF($X163&lt;30,1,0))</formula>
    </cfRule>
    <cfRule type="expression" dxfId="3013" priority="1550">
      <formula>AND(IF($Q163=3,1,0),IF($X163&lt;30,1,0))</formula>
    </cfRule>
    <cfRule type="expression" dxfId="3012" priority="1551">
      <formula>AND(IF($Q163=3,1,IF($Q163=4,1,0)),IF($F163&lt;=85,1,0))</formula>
    </cfRule>
  </conditionalFormatting>
  <conditionalFormatting sqref="AV164">
    <cfRule type="expression" dxfId="3011" priority="1546">
      <formula>AV164="X"</formula>
    </cfRule>
    <cfRule type="expression" dxfId="3010" priority="1547">
      <formula>AV164="후보"</formula>
    </cfRule>
  </conditionalFormatting>
  <conditionalFormatting sqref="AC164">
    <cfRule type="cellIs" dxfId="3009" priority="1543" operator="greaterThan">
      <formula>0.9</formula>
    </cfRule>
    <cfRule type="cellIs" dxfId="3008" priority="1544" operator="greaterThan">
      <formula>0.85</formula>
    </cfRule>
  </conditionalFormatting>
  <conditionalFormatting sqref="N164">
    <cfRule type="cellIs" dxfId="3007" priority="1541" operator="greaterThan">
      <formula>0.9</formula>
    </cfRule>
    <cfRule type="cellIs" dxfId="3006" priority="1542" operator="greaterThan">
      <formula>0.85</formula>
    </cfRule>
  </conditionalFormatting>
  <conditionalFormatting sqref="E164">
    <cfRule type="expression" dxfId="3005" priority="1537">
      <formula>AND(IF(OR($Q164=1,$Q164=2),1,0),IF($X164&lt;=20,1,0))</formula>
    </cfRule>
    <cfRule type="expression" dxfId="3004" priority="1538">
      <formula>AND(IF($Q164=2,1,0),IF($X164&lt;30,1,0))</formula>
    </cfRule>
    <cfRule type="expression" dxfId="3003" priority="1539">
      <formula>AND(IF($Q164=3,1,0),IF($X164&lt;30,1,0))</formula>
    </cfRule>
    <cfRule type="expression" dxfId="3002" priority="1540">
      <formula>AND(IF($Q164=3,1,IF($Q164=4,1,0)),IF($F164&lt;=85,1,0))</formula>
    </cfRule>
  </conditionalFormatting>
  <conditionalFormatting sqref="X164">
    <cfRule type="expression" dxfId="3001" priority="1533">
      <formula>AND(IF(OR($Q164=1,$Q164=2),1,0),IF($X164&lt;=20,1,0))</formula>
    </cfRule>
    <cfRule type="expression" dxfId="3000" priority="1534">
      <formula>AND(IF($Q164=2,1,0),IF($X164&lt;30,1,0))</formula>
    </cfRule>
    <cfRule type="expression" dxfId="2999" priority="1535">
      <formula>AND(IF($Q164=3,1,0),IF($X164&lt;30,1,0))</formula>
    </cfRule>
    <cfRule type="expression" dxfId="2998" priority="1536">
      <formula>AND(IF($Q164=3,1,IF($Q164=4,1,0)),IF($F164&lt;=85,1,0))</formula>
    </cfRule>
  </conditionalFormatting>
  <conditionalFormatting sqref="AI164">
    <cfRule type="expression" dxfId="2997" priority="1529">
      <formula>AND(IF(OR($Q164=1,$Q164=2),1,0),IF($X164&lt;=20,1,0))</formula>
    </cfRule>
    <cfRule type="expression" dxfId="2996" priority="1530">
      <formula>AND(IF($Q164=2,1,0),IF($X164&lt;30,1,0))</formula>
    </cfRule>
    <cfRule type="expression" dxfId="2995" priority="1531">
      <formula>AND(IF($Q164=3,1,0),IF($X164&lt;30,1,0))</formula>
    </cfRule>
    <cfRule type="expression" dxfId="2994" priority="1532">
      <formula>AND(IF($Q164=3,1,IF($Q164=4,1,0)),IF($F164&lt;=85,1,0))</formula>
    </cfRule>
  </conditionalFormatting>
  <conditionalFormatting sqref="AV165">
    <cfRule type="expression" dxfId="2993" priority="1527">
      <formula>AV165="X"</formula>
    </cfRule>
    <cfRule type="expression" dxfId="2992" priority="1528">
      <formula>AV165="후보"</formula>
    </cfRule>
  </conditionalFormatting>
  <conditionalFormatting sqref="AC165">
    <cfRule type="cellIs" dxfId="2991" priority="1524" operator="greaterThan">
      <formula>0.9</formula>
    </cfRule>
    <cfRule type="cellIs" dxfId="2990" priority="1525" operator="greaterThan">
      <formula>0.85</formula>
    </cfRule>
  </conditionalFormatting>
  <conditionalFormatting sqref="N165">
    <cfRule type="cellIs" dxfId="2989" priority="1522" operator="greaterThan">
      <formula>0.9</formula>
    </cfRule>
    <cfRule type="cellIs" dxfId="2988" priority="1523" operator="greaterThan">
      <formula>0.85</formula>
    </cfRule>
  </conditionalFormatting>
  <conditionalFormatting sqref="E165">
    <cfRule type="expression" dxfId="2987" priority="1518">
      <formula>AND(IF(OR($Q165=1,$Q165=2),1,0),IF($X165&lt;=20,1,0))</formula>
    </cfRule>
    <cfRule type="expression" dxfId="2986" priority="1519">
      <formula>AND(IF($Q165=2,1,0),IF($X165&lt;30,1,0))</formula>
    </cfRule>
    <cfRule type="expression" dxfId="2985" priority="1520">
      <formula>AND(IF($Q165=3,1,0),IF($X165&lt;30,1,0))</formula>
    </cfRule>
    <cfRule type="expression" dxfId="2984" priority="1521">
      <formula>AND(IF($Q165=3,1,IF($Q165=4,1,0)),IF($F165&lt;=85,1,0))</formula>
    </cfRule>
  </conditionalFormatting>
  <conditionalFormatting sqref="X165">
    <cfRule type="expression" dxfId="2983" priority="1514">
      <formula>AND(IF(OR($Q165=1,$Q165=2),1,0),IF($X165&lt;=20,1,0))</formula>
    </cfRule>
    <cfRule type="expression" dxfId="2982" priority="1515">
      <formula>AND(IF($Q165=2,1,0),IF($X165&lt;30,1,0))</formula>
    </cfRule>
    <cfRule type="expression" dxfId="2981" priority="1516">
      <formula>AND(IF($Q165=3,1,0),IF($X165&lt;30,1,0))</formula>
    </cfRule>
    <cfRule type="expression" dxfId="2980" priority="1517">
      <formula>AND(IF($Q165=3,1,IF($Q165=4,1,0)),IF($F165&lt;=85,1,0))</formula>
    </cfRule>
  </conditionalFormatting>
  <conditionalFormatting sqref="AI165">
    <cfRule type="expression" dxfId="2979" priority="1510">
      <formula>AND(IF(OR($Q165=1,$Q165=2),1,0),IF($X165&lt;=20,1,0))</formula>
    </cfRule>
    <cfRule type="expression" dxfId="2978" priority="1511">
      <formula>AND(IF($Q165=2,1,0),IF($X165&lt;30,1,0))</formula>
    </cfRule>
    <cfRule type="expression" dxfId="2977" priority="1512">
      <formula>AND(IF($Q165=3,1,0),IF($X165&lt;30,1,0))</formula>
    </cfRule>
    <cfRule type="expression" dxfId="2976" priority="1513">
      <formula>AND(IF($Q165=3,1,IF($Q165=4,1,0)),IF($F165&lt;=85,1,0))</formula>
    </cfRule>
  </conditionalFormatting>
  <conditionalFormatting sqref="AV166">
    <cfRule type="expression" dxfId="2975" priority="1508">
      <formula>AV166="X"</formula>
    </cfRule>
    <cfRule type="expression" dxfId="2974" priority="1509">
      <formula>AV166="후보"</formula>
    </cfRule>
  </conditionalFormatting>
  <conditionalFormatting sqref="AC166">
    <cfRule type="cellIs" dxfId="2973" priority="1505" operator="greaterThan">
      <formula>0.9</formula>
    </cfRule>
    <cfRule type="cellIs" dxfId="2972" priority="1506" operator="greaterThan">
      <formula>0.85</formula>
    </cfRule>
  </conditionalFormatting>
  <conditionalFormatting sqref="N166">
    <cfRule type="cellIs" dxfId="2971" priority="1503" operator="greaterThan">
      <formula>0.9</formula>
    </cfRule>
    <cfRule type="cellIs" dxfId="2970" priority="1504" operator="greaterThan">
      <formula>0.85</formula>
    </cfRule>
  </conditionalFormatting>
  <conditionalFormatting sqref="E166">
    <cfRule type="expression" dxfId="2969" priority="1499">
      <formula>AND(IF(OR($Q166=1,$Q166=2),1,0),IF($X166&lt;=20,1,0))</formula>
    </cfRule>
    <cfRule type="expression" dxfId="2968" priority="1500">
      <formula>AND(IF($Q166=2,1,0),IF($X166&lt;30,1,0))</formula>
    </cfRule>
    <cfRule type="expression" dxfId="2967" priority="1501">
      <formula>AND(IF($Q166=3,1,0),IF($X166&lt;30,1,0))</formula>
    </cfRule>
    <cfRule type="expression" dxfId="2966" priority="1502">
      <formula>AND(IF($Q166=3,1,IF($Q166=4,1,0)),IF($F166&lt;=85,1,0))</formula>
    </cfRule>
  </conditionalFormatting>
  <conditionalFormatting sqref="X166">
    <cfRule type="expression" dxfId="2965" priority="1495">
      <formula>AND(IF(OR($Q166=1,$Q166=2),1,0),IF($X166&lt;=20,1,0))</formula>
    </cfRule>
    <cfRule type="expression" dxfId="2964" priority="1496">
      <formula>AND(IF($Q166=2,1,0),IF($X166&lt;30,1,0))</formula>
    </cfRule>
    <cfRule type="expression" dxfId="2963" priority="1497">
      <formula>AND(IF($Q166=3,1,0),IF($X166&lt;30,1,0))</formula>
    </cfRule>
    <cfRule type="expression" dxfId="2962" priority="1498">
      <formula>AND(IF($Q166=3,1,IF($Q166=4,1,0)),IF($F166&lt;=85,1,0))</formula>
    </cfRule>
  </conditionalFormatting>
  <conditionalFormatting sqref="AI166">
    <cfRule type="expression" dxfId="2961" priority="1491">
      <formula>AND(IF(OR($Q166=1,$Q166=2),1,0),IF($X166&lt;=20,1,0))</formula>
    </cfRule>
    <cfRule type="expression" dxfId="2960" priority="1492">
      <formula>AND(IF($Q166=2,1,0),IF($X166&lt;30,1,0))</formula>
    </cfRule>
    <cfRule type="expression" dxfId="2959" priority="1493">
      <formula>AND(IF($Q166=3,1,0),IF($X166&lt;30,1,0))</formula>
    </cfRule>
    <cfRule type="expression" dxfId="2958" priority="1494">
      <formula>AND(IF($Q166=3,1,IF($Q166=4,1,0)),IF($F166&lt;=85,1,0))</formula>
    </cfRule>
  </conditionalFormatting>
  <conditionalFormatting sqref="AV167">
    <cfRule type="expression" dxfId="2957" priority="1489">
      <formula>AV167="X"</formula>
    </cfRule>
    <cfRule type="expression" dxfId="2956" priority="1490">
      <formula>AV167="후보"</formula>
    </cfRule>
  </conditionalFormatting>
  <conditionalFormatting sqref="AC167">
    <cfRule type="cellIs" dxfId="2955" priority="1486" operator="greaterThan">
      <formula>0.9</formula>
    </cfRule>
    <cfRule type="cellIs" dxfId="2954" priority="1487" operator="greaterThan">
      <formula>0.85</formula>
    </cfRule>
  </conditionalFormatting>
  <conditionalFormatting sqref="N167">
    <cfRule type="cellIs" dxfId="2953" priority="1484" operator="greaterThan">
      <formula>0.9</formula>
    </cfRule>
    <cfRule type="cellIs" dxfId="2952" priority="1485" operator="greaterThan">
      <formula>0.85</formula>
    </cfRule>
  </conditionalFormatting>
  <conditionalFormatting sqref="E167">
    <cfRule type="expression" dxfId="2951" priority="1480">
      <formula>AND(IF(OR($Q167=1,$Q167=2),1,0),IF($X167&lt;=20,1,0))</formula>
    </cfRule>
    <cfRule type="expression" dxfId="2950" priority="1481">
      <formula>AND(IF($Q167=2,1,0),IF($X167&lt;30,1,0))</formula>
    </cfRule>
    <cfRule type="expression" dxfId="2949" priority="1482">
      <formula>AND(IF($Q167=3,1,0),IF($X167&lt;30,1,0))</formula>
    </cfRule>
    <cfRule type="expression" dxfId="2948" priority="1483">
      <formula>AND(IF($Q167=3,1,IF($Q167=4,1,0)),IF($F167&lt;=85,1,0))</formula>
    </cfRule>
  </conditionalFormatting>
  <conditionalFormatting sqref="X167">
    <cfRule type="expression" dxfId="2947" priority="1476">
      <formula>AND(IF(OR($Q167=1,$Q167=2),1,0),IF($X167&lt;=20,1,0))</formula>
    </cfRule>
    <cfRule type="expression" dxfId="2946" priority="1477">
      <formula>AND(IF($Q167=2,1,0),IF($X167&lt;30,1,0))</formula>
    </cfRule>
    <cfRule type="expression" dxfId="2945" priority="1478">
      <formula>AND(IF($Q167=3,1,0),IF($X167&lt;30,1,0))</formula>
    </cfRule>
    <cfRule type="expression" dxfId="2944" priority="1479">
      <formula>AND(IF($Q167=3,1,IF($Q167=4,1,0)),IF($F167&lt;=85,1,0))</formula>
    </cfRule>
  </conditionalFormatting>
  <conditionalFormatting sqref="AI167">
    <cfRule type="expression" dxfId="2943" priority="1472">
      <formula>AND(IF(OR($Q167=1,$Q167=2),1,0),IF($X167&lt;=20,1,0))</formula>
    </cfRule>
    <cfRule type="expression" dxfId="2942" priority="1473">
      <formula>AND(IF($Q167=2,1,0),IF($X167&lt;30,1,0))</formula>
    </cfRule>
    <cfRule type="expression" dxfId="2941" priority="1474">
      <formula>AND(IF($Q167=3,1,0),IF($X167&lt;30,1,0))</formula>
    </cfRule>
    <cfRule type="expression" dxfId="2940" priority="1475">
      <formula>AND(IF($Q167=3,1,IF($Q167=4,1,0)),IF($F167&lt;=85,1,0))</formula>
    </cfRule>
  </conditionalFormatting>
  <conditionalFormatting sqref="AV168">
    <cfRule type="expression" dxfId="2939" priority="1470">
      <formula>AV168="X"</formula>
    </cfRule>
    <cfRule type="expression" dxfId="2938" priority="1471">
      <formula>AV168="후보"</formula>
    </cfRule>
  </conditionalFormatting>
  <conditionalFormatting sqref="AC168">
    <cfRule type="cellIs" dxfId="2937" priority="1467" operator="greaterThan">
      <formula>0.9</formula>
    </cfRule>
    <cfRule type="cellIs" dxfId="2936" priority="1468" operator="greaterThan">
      <formula>0.85</formula>
    </cfRule>
  </conditionalFormatting>
  <conditionalFormatting sqref="N168">
    <cfRule type="cellIs" dxfId="2935" priority="1465" operator="greaterThan">
      <formula>0.9</formula>
    </cfRule>
    <cfRule type="cellIs" dxfId="2934" priority="1466" operator="greaterThan">
      <formula>0.85</formula>
    </cfRule>
  </conditionalFormatting>
  <conditionalFormatting sqref="E168">
    <cfRule type="expression" dxfId="2933" priority="1461">
      <formula>AND(IF(OR($Q168=1,$Q168=2),1,0),IF($X168&lt;=20,1,0))</formula>
    </cfRule>
    <cfRule type="expression" dxfId="2932" priority="1462">
      <formula>AND(IF($Q168=2,1,0),IF($X168&lt;30,1,0))</formula>
    </cfRule>
    <cfRule type="expression" dxfId="2931" priority="1463">
      <formula>AND(IF($Q168=3,1,0),IF($X168&lt;30,1,0))</formula>
    </cfRule>
    <cfRule type="expression" dxfId="2930" priority="1464">
      <formula>AND(IF($Q168=3,1,IF($Q168=4,1,0)),IF($F168&lt;=85,1,0))</formula>
    </cfRule>
  </conditionalFormatting>
  <conditionalFormatting sqref="X168">
    <cfRule type="expression" dxfId="2929" priority="1457">
      <formula>AND(IF(OR($Q168=1,$Q168=2),1,0),IF($X168&lt;=20,1,0))</formula>
    </cfRule>
    <cfRule type="expression" dxfId="2928" priority="1458">
      <formula>AND(IF($Q168=2,1,0),IF($X168&lt;30,1,0))</formula>
    </cfRule>
    <cfRule type="expression" dxfId="2927" priority="1459">
      <formula>AND(IF($Q168=3,1,0),IF($X168&lt;30,1,0))</formula>
    </cfRule>
    <cfRule type="expression" dxfId="2926" priority="1460">
      <formula>AND(IF($Q168=3,1,IF($Q168=4,1,0)),IF($F168&lt;=85,1,0))</formula>
    </cfRule>
  </conditionalFormatting>
  <conditionalFormatting sqref="AI168">
    <cfRule type="expression" dxfId="2925" priority="1453">
      <formula>AND(IF(OR($Q168=1,$Q168=2),1,0),IF($X168&lt;=20,1,0))</formula>
    </cfRule>
    <cfRule type="expression" dxfId="2924" priority="1454">
      <formula>AND(IF($Q168=2,1,0),IF($X168&lt;30,1,0))</formula>
    </cfRule>
    <cfRule type="expression" dxfId="2923" priority="1455">
      <formula>AND(IF($Q168=3,1,0),IF($X168&lt;30,1,0))</formula>
    </cfRule>
    <cfRule type="expression" dxfId="2922" priority="1456">
      <formula>AND(IF($Q168=3,1,IF($Q168=4,1,0)),IF($F168&lt;=85,1,0))</formula>
    </cfRule>
  </conditionalFormatting>
  <conditionalFormatting sqref="AV169">
    <cfRule type="expression" dxfId="2921" priority="1451">
      <formula>AV169="X"</formula>
    </cfRule>
    <cfRule type="expression" dxfId="2920" priority="1452">
      <formula>AV169="후보"</formula>
    </cfRule>
  </conditionalFormatting>
  <conditionalFormatting sqref="AC169 N169">
    <cfRule type="cellIs" dxfId="2919" priority="1448" operator="greaterThan">
      <formula>0.9</formula>
    </cfRule>
    <cfRule type="cellIs" dxfId="2918" priority="1449" operator="greaterThan">
      <formula>0.85</formula>
    </cfRule>
  </conditionalFormatting>
  <conditionalFormatting sqref="AV170">
    <cfRule type="expression" dxfId="2917" priority="1446">
      <formula>AV170="X"</formula>
    </cfRule>
    <cfRule type="expression" dxfId="2916" priority="1447">
      <formula>AV170="후보"</formula>
    </cfRule>
  </conditionalFormatting>
  <conditionalFormatting sqref="AC170">
    <cfRule type="cellIs" dxfId="2915" priority="1443" operator="greaterThan">
      <formula>0.9</formula>
    </cfRule>
    <cfRule type="cellIs" dxfId="2914" priority="1444" operator="greaterThan">
      <formula>0.85</formula>
    </cfRule>
  </conditionalFormatting>
  <conditionalFormatting sqref="N170">
    <cfRule type="cellIs" dxfId="2913" priority="1441" operator="greaterThan">
      <formula>0.9</formula>
    </cfRule>
    <cfRule type="cellIs" dxfId="2912" priority="1442" operator="greaterThan">
      <formula>0.85</formula>
    </cfRule>
  </conditionalFormatting>
  <conditionalFormatting sqref="E170">
    <cfRule type="expression" dxfId="2911" priority="1437">
      <formula>AND(IF(OR($Q170=1,$Q170=2),1,0),IF($X170&lt;=20,1,0))</formula>
    </cfRule>
    <cfRule type="expression" dxfId="2910" priority="1438">
      <formula>AND(IF($Q170=2,1,0),IF($X170&lt;30,1,0))</formula>
    </cfRule>
    <cfRule type="expression" dxfId="2909" priority="1439">
      <formula>AND(IF($Q170=3,1,0),IF($X170&lt;30,1,0))</formula>
    </cfRule>
    <cfRule type="expression" dxfId="2908" priority="1440">
      <formula>AND(IF($Q170=3,1,IF($Q170=4,1,0)),IF($F170&lt;=85,1,0))</formula>
    </cfRule>
  </conditionalFormatting>
  <conditionalFormatting sqref="X170">
    <cfRule type="expression" dxfId="2907" priority="1433">
      <formula>AND(IF(OR($Q170=1,$Q170=2),1,0),IF($X170&lt;=20,1,0))</formula>
    </cfRule>
    <cfRule type="expression" dxfId="2906" priority="1434">
      <formula>AND(IF($Q170=2,1,0),IF($X170&lt;30,1,0))</formula>
    </cfRule>
    <cfRule type="expression" dxfId="2905" priority="1435">
      <formula>AND(IF($Q170=3,1,0),IF($X170&lt;30,1,0))</formula>
    </cfRule>
    <cfRule type="expression" dxfId="2904" priority="1436">
      <formula>AND(IF($Q170=3,1,IF($Q170=4,1,0)),IF($F170&lt;=85,1,0))</formula>
    </cfRule>
  </conditionalFormatting>
  <conditionalFormatting sqref="AI170">
    <cfRule type="expression" dxfId="2903" priority="1429">
      <formula>AND(IF(OR($Q170=1,$Q170=2),1,0),IF($X170&lt;=20,1,0))</formula>
    </cfRule>
    <cfRule type="expression" dxfId="2902" priority="1430">
      <formula>AND(IF($Q170=2,1,0),IF($X170&lt;30,1,0))</formula>
    </cfRule>
    <cfRule type="expression" dxfId="2901" priority="1431">
      <formula>AND(IF($Q170=3,1,0),IF($X170&lt;30,1,0))</formula>
    </cfRule>
    <cfRule type="expression" dxfId="2900" priority="1432">
      <formula>AND(IF($Q170=3,1,IF($Q170=4,1,0)),IF($F170&lt;=85,1,0))</formula>
    </cfRule>
  </conditionalFormatting>
  <conditionalFormatting sqref="AV171">
    <cfRule type="expression" dxfId="2899" priority="1427">
      <formula>AV171="X"</formula>
    </cfRule>
    <cfRule type="expression" dxfId="2898" priority="1428">
      <formula>AV171="후보"</formula>
    </cfRule>
  </conditionalFormatting>
  <conditionalFormatting sqref="AC171">
    <cfRule type="cellIs" dxfId="2897" priority="1424" operator="greaterThan">
      <formula>0.9</formula>
    </cfRule>
    <cfRule type="cellIs" dxfId="2896" priority="1425" operator="greaterThan">
      <formula>0.85</formula>
    </cfRule>
  </conditionalFormatting>
  <conditionalFormatting sqref="N171">
    <cfRule type="cellIs" dxfId="2895" priority="1422" operator="greaterThan">
      <formula>0.9</formula>
    </cfRule>
    <cfRule type="cellIs" dxfId="2894" priority="1423" operator="greaterThan">
      <formula>0.85</formula>
    </cfRule>
  </conditionalFormatting>
  <conditionalFormatting sqref="E171">
    <cfRule type="expression" dxfId="2893" priority="1418">
      <formula>AND(IF(OR($Q171=1,$Q171=2),1,0),IF($X171&lt;=20,1,0))</formula>
    </cfRule>
    <cfRule type="expression" dxfId="2892" priority="1419">
      <formula>AND(IF($Q171=2,1,0),IF($X171&lt;30,1,0))</formula>
    </cfRule>
    <cfRule type="expression" dxfId="2891" priority="1420">
      <formula>AND(IF($Q171=3,1,0),IF($X171&lt;30,1,0))</formula>
    </cfRule>
    <cfRule type="expression" dxfId="2890" priority="1421">
      <formula>AND(IF($Q171=3,1,IF($Q171=4,1,0)),IF($F171&lt;=85,1,0))</formula>
    </cfRule>
  </conditionalFormatting>
  <conditionalFormatting sqref="X171">
    <cfRule type="expression" dxfId="2889" priority="1414">
      <formula>AND(IF(OR($Q171=1,$Q171=2),1,0),IF($X171&lt;=20,1,0))</formula>
    </cfRule>
    <cfRule type="expression" dxfId="2888" priority="1415">
      <formula>AND(IF($Q171=2,1,0),IF($X171&lt;30,1,0))</formula>
    </cfRule>
    <cfRule type="expression" dxfId="2887" priority="1416">
      <formula>AND(IF($Q171=3,1,0),IF($X171&lt;30,1,0))</formula>
    </cfRule>
    <cfRule type="expression" dxfId="2886" priority="1417">
      <formula>AND(IF($Q171=3,1,IF($Q171=4,1,0)),IF($F171&lt;=85,1,0))</formula>
    </cfRule>
  </conditionalFormatting>
  <conditionalFormatting sqref="AI171">
    <cfRule type="expression" dxfId="2885" priority="1410">
      <formula>AND(IF(OR($Q171=1,$Q171=2),1,0),IF($X171&lt;=20,1,0))</formula>
    </cfRule>
    <cfRule type="expression" dxfId="2884" priority="1411">
      <formula>AND(IF($Q171=2,1,0),IF($X171&lt;30,1,0))</formula>
    </cfRule>
    <cfRule type="expression" dxfId="2883" priority="1412">
      <formula>AND(IF($Q171=3,1,0),IF($X171&lt;30,1,0))</formula>
    </cfRule>
    <cfRule type="expression" dxfId="2882" priority="1413">
      <formula>AND(IF($Q171=3,1,IF($Q171=4,1,0)),IF($F171&lt;=85,1,0))</formula>
    </cfRule>
  </conditionalFormatting>
  <conditionalFormatting sqref="AV172">
    <cfRule type="expression" dxfId="2881" priority="1408">
      <formula>AV172="X"</formula>
    </cfRule>
    <cfRule type="expression" dxfId="2880" priority="1409">
      <formula>AV172="후보"</formula>
    </cfRule>
  </conditionalFormatting>
  <conditionalFormatting sqref="AC172">
    <cfRule type="cellIs" dxfId="2879" priority="1405" operator="greaterThan">
      <formula>0.9</formula>
    </cfRule>
    <cfRule type="cellIs" dxfId="2878" priority="1406" operator="greaterThan">
      <formula>0.85</formula>
    </cfRule>
  </conditionalFormatting>
  <conditionalFormatting sqref="N172">
    <cfRule type="cellIs" dxfId="2877" priority="1403" operator="greaterThan">
      <formula>0.9</formula>
    </cfRule>
    <cfRule type="cellIs" dxfId="2876" priority="1404" operator="greaterThan">
      <formula>0.85</formula>
    </cfRule>
  </conditionalFormatting>
  <conditionalFormatting sqref="E172">
    <cfRule type="expression" dxfId="2875" priority="1399">
      <formula>AND(IF(OR($Q172=1,$Q172=2),1,0),IF($X172&lt;=20,1,0))</formula>
    </cfRule>
    <cfRule type="expression" dxfId="2874" priority="1400">
      <formula>AND(IF($Q172=2,1,0),IF($X172&lt;30,1,0))</formula>
    </cfRule>
    <cfRule type="expression" dxfId="2873" priority="1401">
      <formula>AND(IF($Q172=3,1,0),IF($X172&lt;30,1,0))</formula>
    </cfRule>
    <cfRule type="expression" dxfId="2872" priority="1402">
      <formula>AND(IF($Q172=3,1,IF($Q172=4,1,0)),IF($F172&lt;=85,1,0))</formula>
    </cfRule>
  </conditionalFormatting>
  <conditionalFormatting sqref="X172">
    <cfRule type="expression" dxfId="2871" priority="1395">
      <formula>AND(IF(OR($Q172=1,$Q172=2),1,0),IF($X172&lt;=20,1,0))</formula>
    </cfRule>
    <cfRule type="expression" dxfId="2870" priority="1396">
      <formula>AND(IF($Q172=2,1,0),IF($X172&lt;30,1,0))</formula>
    </cfRule>
    <cfRule type="expression" dxfId="2869" priority="1397">
      <formula>AND(IF($Q172=3,1,0),IF($X172&lt;30,1,0))</formula>
    </cfRule>
    <cfRule type="expression" dxfId="2868" priority="1398">
      <formula>AND(IF($Q172=3,1,IF($Q172=4,1,0)),IF($F172&lt;=85,1,0))</formula>
    </cfRule>
  </conditionalFormatting>
  <conditionalFormatting sqref="AI172">
    <cfRule type="expression" dxfId="2867" priority="1391">
      <formula>AND(IF(OR($Q172=1,$Q172=2),1,0),IF($X172&lt;=20,1,0))</formula>
    </cfRule>
    <cfRule type="expression" dxfId="2866" priority="1392">
      <formula>AND(IF($Q172=2,1,0),IF($X172&lt;30,1,0))</formula>
    </cfRule>
    <cfRule type="expression" dxfId="2865" priority="1393">
      <formula>AND(IF($Q172=3,1,0),IF($X172&lt;30,1,0))</formula>
    </cfRule>
    <cfRule type="expression" dxfId="2864" priority="1394">
      <formula>AND(IF($Q172=3,1,IF($Q172=4,1,0)),IF($F172&lt;=85,1,0))</formula>
    </cfRule>
  </conditionalFormatting>
  <conditionalFormatting sqref="AV173">
    <cfRule type="expression" dxfId="2863" priority="1389">
      <formula>AV173="X"</formula>
    </cfRule>
    <cfRule type="expression" dxfId="2862" priority="1390">
      <formula>AV173="후보"</formula>
    </cfRule>
  </conditionalFormatting>
  <conditionalFormatting sqref="AC173">
    <cfRule type="cellIs" dxfId="2861" priority="1386" operator="greaterThan">
      <formula>0.9</formula>
    </cfRule>
    <cfRule type="cellIs" dxfId="2860" priority="1387" operator="greaterThan">
      <formula>0.85</formula>
    </cfRule>
  </conditionalFormatting>
  <conditionalFormatting sqref="N173">
    <cfRule type="cellIs" dxfId="2859" priority="1384" operator="greaterThan">
      <formula>0.9</formula>
    </cfRule>
    <cfRule type="cellIs" dxfId="2858" priority="1385" operator="greaterThan">
      <formula>0.85</formula>
    </cfRule>
  </conditionalFormatting>
  <conditionalFormatting sqref="E173">
    <cfRule type="expression" dxfId="2857" priority="1380">
      <formula>AND(IF(OR($Q173=1,$Q173=2),1,0),IF($X173&lt;=20,1,0))</formula>
    </cfRule>
    <cfRule type="expression" dxfId="2856" priority="1381">
      <formula>AND(IF($Q173=2,1,0),IF($X173&lt;30,1,0))</formula>
    </cfRule>
    <cfRule type="expression" dxfId="2855" priority="1382">
      <formula>AND(IF($Q173=3,1,0),IF($X173&lt;30,1,0))</formula>
    </cfRule>
    <cfRule type="expression" dxfId="2854" priority="1383">
      <formula>AND(IF($Q173=3,1,IF($Q173=4,1,0)),IF($F173&lt;=85,1,0))</formula>
    </cfRule>
  </conditionalFormatting>
  <conditionalFormatting sqref="X173">
    <cfRule type="expression" dxfId="2853" priority="1376">
      <formula>AND(IF(OR($Q173=1,$Q173=2),1,0),IF($X173&lt;=20,1,0))</formula>
    </cfRule>
    <cfRule type="expression" dxfId="2852" priority="1377">
      <formula>AND(IF($Q173=2,1,0),IF($X173&lt;30,1,0))</formula>
    </cfRule>
    <cfRule type="expression" dxfId="2851" priority="1378">
      <formula>AND(IF($Q173=3,1,0),IF($X173&lt;30,1,0))</formula>
    </cfRule>
    <cfRule type="expression" dxfId="2850" priority="1379">
      <formula>AND(IF($Q173=3,1,IF($Q173=4,1,0)),IF($F173&lt;=85,1,0))</formula>
    </cfRule>
  </conditionalFormatting>
  <conditionalFormatting sqref="AI173">
    <cfRule type="expression" dxfId="2849" priority="1372">
      <formula>AND(IF(OR($Q173=1,$Q173=2),1,0),IF($X173&lt;=20,1,0))</formula>
    </cfRule>
    <cfRule type="expression" dxfId="2848" priority="1373">
      <formula>AND(IF($Q173=2,1,0),IF($X173&lt;30,1,0))</formula>
    </cfRule>
    <cfRule type="expression" dxfId="2847" priority="1374">
      <formula>AND(IF($Q173=3,1,0),IF($X173&lt;30,1,0))</formula>
    </cfRule>
    <cfRule type="expression" dxfId="2846" priority="1375">
      <formula>AND(IF($Q173=3,1,IF($Q173=4,1,0)),IF($F173&lt;=85,1,0))</formula>
    </cfRule>
  </conditionalFormatting>
  <conditionalFormatting sqref="AV174">
    <cfRule type="expression" dxfId="2845" priority="1370">
      <formula>AV174="X"</formula>
    </cfRule>
    <cfRule type="expression" dxfId="2844" priority="1371">
      <formula>AV174="후보"</formula>
    </cfRule>
  </conditionalFormatting>
  <conditionalFormatting sqref="AC174">
    <cfRule type="cellIs" dxfId="2843" priority="1367" operator="greaterThan">
      <formula>0.9</formula>
    </cfRule>
    <cfRule type="cellIs" dxfId="2842" priority="1368" operator="greaterThan">
      <formula>0.85</formula>
    </cfRule>
  </conditionalFormatting>
  <conditionalFormatting sqref="N174">
    <cfRule type="cellIs" dxfId="2841" priority="1365" operator="greaterThan">
      <formula>0.9</formula>
    </cfRule>
    <cfRule type="cellIs" dxfId="2840" priority="1366" operator="greaterThan">
      <formula>0.85</formula>
    </cfRule>
  </conditionalFormatting>
  <conditionalFormatting sqref="E174">
    <cfRule type="expression" dxfId="2839" priority="1361">
      <formula>AND(IF(OR($Q174=1,$Q174=2),1,0),IF($X174&lt;=20,1,0))</formula>
    </cfRule>
    <cfRule type="expression" dxfId="2838" priority="1362">
      <formula>AND(IF($Q174=2,1,0),IF($X174&lt;30,1,0))</formula>
    </cfRule>
    <cfRule type="expression" dxfId="2837" priority="1363">
      <formula>AND(IF($Q174=3,1,0),IF($X174&lt;30,1,0))</formula>
    </cfRule>
    <cfRule type="expression" dxfId="2836" priority="1364">
      <formula>AND(IF($Q174=3,1,IF($Q174=4,1,0)),IF($F174&lt;=85,1,0))</formula>
    </cfRule>
  </conditionalFormatting>
  <conditionalFormatting sqref="X174">
    <cfRule type="expression" dxfId="2835" priority="1357">
      <formula>AND(IF(OR($Q174=1,$Q174=2),1,0),IF($X174&lt;=20,1,0))</formula>
    </cfRule>
    <cfRule type="expression" dxfId="2834" priority="1358">
      <formula>AND(IF($Q174=2,1,0),IF($X174&lt;30,1,0))</formula>
    </cfRule>
    <cfRule type="expression" dxfId="2833" priority="1359">
      <formula>AND(IF($Q174=3,1,0),IF($X174&lt;30,1,0))</formula>
    </cfRule>
    <cfRule type="expression" dxfId="2832" priority="1360">
      <formula>AND(IF($Q174=3,1,IF($Q174=4,1,0)),IF($F174&lt;=85,1,0))</formula>
    </cfRule>
  </conditionalFormatting>
  <conditionalFormatting sqref="AI174">
    <cfRule type="expression" dxfId="2831" priority="1353">
      <formula>AND(IF(OR($Q174=1,$Q174=2),1,0),IF($X174&lt;=20,1,0))</formula>
    </cfRule>
    <cfRule type="expression" dxfId="2830" priority="1354">
      <formula>AND(IF($Q174=2,1,0),IF($X174&lt;30,1,0))</formula>
    </cfRule>
    <cfRule type="expression" dxfId="2829" priority="1355">
      <formula>AND(IF($Q174=3,1,0),IF($X174&lt;30,1,0))</formula>
    </cfRule>
    <cfRule type="expression" dxfId="2828" priority="1356">
      <formula>AND(IF($Q174=3,1,IF($Q174=4,1,0)),IF($F174&lt;=85,1,0))</formula>
    </cfRule>
  </conditionalFormatting>
  <conditionalFormatting sqref="AV175">
    <cfRule type="expression" dxfId="2827" priority="1351">
      <formula>AV175="X"</formula>
    </cfRule>
    <cfRule type="expression" dxfId="2826" priority="1352">
      <formula>AV175="후보"</formula>
    </cfRule>
  </conditionalFormatting>
  <conditionalFormatting sqref="AC175">
    <cfRule type="cellIs" dxfId="2825" priority="1348" operator="greaterThan">
      <formula>0.9</formula>
    </cfRule>
    <cfRule type="cellIs" dxfId="2824" priority="1349" operator="greaterThan">
      <formula>0.85</formula>
    </cfRule>
  </conditionalFormatting>
  <conditionalFormatting sqref="N175">
    <cfRule type="cellIs" dxfId="2823" priority="1346" operator="greaterThan">
      <formula>0.9</formula>
    </cfRule>
    <cfRule type="cellIs" dxfId="2822" priority="1347" operator="greaterThan">
      <formula>0.85</formula>
    </cfRule>
  </conditionalFormatting>
  <conditionalFormatting sqref="E175">
    <cfRule type="expression" dxfId="2821" priority="1342">
      <formula>AND(IF(OR($Q175=1,$Q175=2),1,0),IF($X175&lt;=20,1,0))</formula>
    </cfRule>
    <cfRule type="expression" dxfId="2820" priority="1343">
      <formula>AND(IF($Q175=2,1,0),IF($X175&lt;30,1,0))</formula>
    </cfRule>
    <cfRule type="expression" dxfId="2819" priority="1344">
      <formula>AND(IF($Q175=3,1,0),IF($X175&lt;30,1,0))</formula>
    </cfRule>
    <cfRule type="expression" dxfId="2818" priority="1345">
      <formula>AND(IF($Q175=3,1,IF($Q175=4,1,0)),IF($F175&lt;=85,1,0))</formula>
    </cfRule>
  </conditionalFormatting>
  <conditionalFormatting sqref="X175">
    <cfRule type="expression" dxfId="2817" priority="1338">
      <formula>AND(IF(OR($Q175=1,$Q175=2),1,0),IF($X175&lt;=20,1,0))</formula>
    </cfRule>
    <cfRule type="expression" dxfId="2816" priority="1339">
      <formula>AND(IF($Q175=2,1,0),IF($X175&lt;30,1,0))</formula>
    </cfRule>
    <cfRule type="expression" dxfId="2815" priority="1340">
      <formula>AND(IF($Q175=3,1,0),IF($X175&lt;30,1,0))</formula>
    </cfRule>
    <cfRule type="expression" dxfId="2814" priority="1341">
      <formula>AND(IF($Q175=3,1,IF($Q175=4,1,0)),IF($F175&lt;=85,1,0))</formula>
    </cfRule>
  </conditionalFormatting>
  <conditionalFormatting sqref="AI175">
    <cfRule type="expression" dxfId="2813" priority="1334">
      <formula>AND(IF(OR($Q175=1,$Q175=2),1,0),IF($X175&lt;=20,1,0))</formula>
    </cfRule>
    <cfRule type="expression" dxfId="2812" priority="1335">
      <formula>AND(IF($Q175=2,1,0),IF($X175&lt;30,1,0))</formula>
    </cfRule>
    <cfRule type="expression" dxfId="2811" priority="1336">
      <formula>AND(IF($Q175=3,1,0),IF($X175&lt;30,1,0))</formula>
    </cfRule>
    <cfRule type="expression" dxfId="2810" priority="1337">
      <formula>AND(IF($Q175=3,1,IF($Q175=4,1,0)),IF($F175&lt;=85,1,0))</formula>
    </cfRule>
  </conditionalFormatting>
  <conditionalFormatting sqref="AV176">
    <cfRule type="expression" dxfId="2809" priority="1332">
      <formula>AV176="X"</formula>
    </cfRule>
    <cfRule type="expression" dxfId="2808" priority="1333">
      <formula>AV176="후보"</formula>
    </cfRule>
  </conditionalFormatting>
  <conditionalFormatting sqref="AC176">
    <cfRule type="cellIs" dxfId="2807" priority="1329" operator="greaterThan">
      <formula>0.9</formula>
    </cfRule>
    <cfRule type="cellIs" dxfId="2806" priority="1330" operator="greaterThan">
      <formula>0.85</formula>
    </cfRule>
  </conditionalFormatting>
  <conditionalFormatting sqref="N176">
    <cfRule type="cellIs" dxfId="2805" priority="1327" operator="greaterThan">
      <formula>0.9</formula>
    </cfRule>
    <cfRule type="cellIs" dxfId="2804" priority="1328" operator="greaterThan">
      <formula>0.85</formula>
    </cfRule>
  </conditionalFormatting>
  <conditionalFormatting sqref="E176">
    <cfRule type="expression" dxfId="2803" priority="1323">
      <formula>AND(IF(OR($Q176=1,$Q176=2),1,0),IF($X176&lt;=20,1,0))</formula>
    </cfRule>
    <cfRule type="expression" dxfId="2802" priority="1324">
      <formula>AND(IF($Q176=2,1,0),IF($X176&lt;30,1,0))</formula>
    </cfRule>
    <cfRule type="expression" dxfId="2801" priority="1325">
      <formula>AND(IF($Q176=3,1,0),IF($X176&lt;30,1,0))</formula>
    </cfRule>
    <cfRule type="expression" dxfId="2800" priority="1326">
      <formula>AND(IF($Q176=3,1,IF($Q176=4,1,0)),IF($F176&lt;=85,1,0))</formula>
    </cfRule>
  </conditionalFormatting>
  <conditionalFormatting sqref="X176">
    <cfRule type="expression" dxfId="2799" priority="1319">
      <formula>AND(IF(OR($Q176=1,$Q176=2),1,0),IF($X176&lt;=20,1,0))</formula>
    </cfRule>
    <cfRule type="expression" dxfId="2798" priority="1320">
      <formula>AND(IF($Q176=2,1,0),IF($X176&lt;30,1,0))</formula>
    </cfRule>
    <cfRule type="expression" dxfId="2797" priority="1321">
      <formula>AND(IF($Q176=3,1,0),IF($X176&lt;30,1,0))</formula>
    </cfRule>
    <cfRule type="expression" dxfId="2796" priority="1322">
      <formula>AND(IF($Q176=3,1,IF($Q176=4,1,0)),IF($F176&lt;=85,1,0))</formula>
    </cfRule>
  </conditionalFormatting>
  <conditionalFormatting sqref="AI176">
    <cfRule type="expression" dxfId="2795" priority="1315">
      <formula>AND(IF(OR($Q176=1,$Q176=2),1,0),IF($X176&lt;=20,1,0))</formula>
    </cfRule>
    <cfRule type="expression" dxfId="2794" priority="1316">
      <formula>AND(IF($Q176=2,1,0),IF($X176&lt;30,1,0))</formula>
    </cfRule>
    <cfRule type="expression" dxfId="2793" priority="1317">
      <formula>AND(IF($Q176=3,1,0),IF($X176&lt;30,1,0))</formula>
    </cfRule>
    <cfRule type="expression" dxfId="2792" priority="1318">
      <formula>AND(IF($Q176=3,1,IF($Q176=4,1,0)),IF($F176&lt;=85,1,0))</formula>
    </cfRule>
  </conditionalFormatting>
  <conditionalFormatting sqref="AV177">
    <cfRule type="expression" dxfId="2791" priority="1313">
      <formula>AV177="X"</formula>
    </cfRule>
    <cfRule type="expression" dxfId="2790" priority="1314">
      <formula>AV177="후보"</formula>
    </cfRule>
  </conditionalFormatting>
  <conditionalFormatting sqref="AC177 N177">
    <cfRule type="cellIs" dxfId="2789" priority="1310" operator="greaterThan">
      <formula>0.9</formula>
    </cfRule>
    <cfRule type="cellIs" dxfId="2788" priority="1311" operator="greaterThan">
      <formula>0.85</formula>
    </cfRule>
  </conditionalFormatting>
  <conditionalFormatting sqref="AV178">
    <cfRule type="expression" dxfId="2787" priority="1308">
      <formula>AV178="X"</formula>
    </cfRule>
    <cfRule type="expression" dxfId="2786" priority="1309">
      <formula>AV178="후보"</formula>
    </cfRule>
  </conditionalFormatting>
  <conditionalFormatting sqref="AC178">
    <cfRule type="cellIs" dxfId="2785" priority="1305" operator="greaterThan">
      <formula>0.9</formula>
    </cfRule>
    <cfRule type="cellIs" dxfId="2784" priority="1306" operator="greaterThan">
      <formula>0.85</formula>
    </cfRule>
  </conditionalFormatting>
  <conditionalFormatting sqref="N178">
    <cfRule type="cellIs" dxfId="2783" priority="1303" operator="greaterThan">
      <formula>0.9</formula>
    </cfRule>
    <cfRule type="cellIs" dxfId="2782" priority="1304" operator="greaterThan">
      <formula>0.85</formula>
    </cfRule>
  </conditionalFormatting>
  <conditionalFormatting sqref="E178">
    <cfRule type="expression" dxfId="2781" priority="1299">
      <formula>AND(IF(OR($Q178=1,$Q178=2),1,0),IF($X178&lt;=20,1,0))</formula>
    </cfRule>
    <cfRule type="expression" dxfId="2780" priority="1300">
      <formula>AND(IF($Q178=2,1,0),IF($X178&lt;30,1,0))</formula>
    </cfRule>
    <cfRule type="expression" dxfId="2779" priority="1301">
      <formula>AND(IF($Q178=3,1,0),IF($X178&lt;30,1,0))</formula>
    </cfRule>
    <cfRule type="expression" dxfId="2778" priority="1302">
      <formula>AND(IF($Q178=3,1,IF($Q178=4,1,0)),IF($F178&lt;=85,1,0))</formula>
    </cfRule>
  </conditionalFormatting>
  <conditionalFormatting sqref="X178">
    <cfRule type="expression" dxfId="2777" priority="1295">
      <formula>AND(IF(OR($Q178=1,$Q178=2),1,0),IF($X178&lt;=20,1,0))</formula>
    </cfRule>
    <cfRule type="expression" dxfId="2776" priority="1296">
      <formula>AND(IF($Q178=2,1,0),IF($X178&lt;30,1,0))</formula>
    </cfRule>
    <cfRule type="expression" dxfId="2775" priority="1297">
      <formula>AND(IF($Q178=3,1,0),IF($X178&lt;30,1,0))</formula>
    </cfRule>
    <cfRule type="expression" dxfId="2774" priority="1298">
      <formula>AND(IF($Q178=3,1,IF($Q178=4,1,0)),IF($F178&lt;=85,1,0))</formula>
    </cfRule>
  </conditionalFormatting>
  <conditionalFormatting sqref="AI178">
    <cfRule type="expression" dxfId="2773" priority="1291">
      <formula>AND(IF(OR($Q178=1,$Q178=2),1,0),IF($X178&lt;=20,1,0))</formula>
    </cfRule>
    <cfRule type="expression" dxfId="2772" priority="1292">
      <formula>AND(IF($Q178=2,1,0),IF($X178&lt;30,1,0))</formula>
    </cfRule>
    <cfRule type="expression" dxfId="2771" priority="1293">
      <formula>AND(IF($Q178=3,1,0),IF($X178&lt;30,1,0))</formula>
    </cfRule>
    <cfRule type="expression" dxfId="2770" priority="1294">
      <formula>AND(IF($Q178=3,1,IF($Q178=4,1,0)),IF($F178&lt;=85,1,0))</formula>
    </cfRule>
  </conditionalFormatting>
  <conditionalFormatting sqref="AV179">
    <cfRule type="expression" dxfId="2769" priority="1289">
      <formula>AV179="X"</formula>
    </cfRule>
    <cfRule type="expression" dxfId="2768" priority="1290">
      <formula>AV179="후보"</formula>
    </cfRule>
  </conditionalFormatting>
  <conditionalFormatting sqref="AC179">
    <cfRule type="cellIs" dxfId="2767" priority="1286" operator="greaterThan">
      <formula>0.9</formula>
    </cfRule>
    <cfRule type="cellIs" dxfId="2766" priority="1287" operator="greaterThan">
      <formula>0.85</formula>
    </cfRule>
  </conditionalFormatting>
  <conditionalFormatting sqref="N179">
    <cfRule type="cellIs" dxfId="2765" priority="1284" operator="greaterThan">
      <formula>0.9</formula>
    </cfRule>
    <cfRule type="cellIs" dxfId="2764" priority="1285" operator="greaterThan">
      <formula>0.85</formula>
    </cfRule>
  </conditionalFormatting>
  <conditionalFormatting sqref="E179">
    <cfRule type="expression" dxfId="2763" priority="1280">
      <formula>AND(IF(OR($Q179=1,$Q179=2),1,0),IF($X179&lt;=20,1,0))</formula>
    </cfRule>
    <cfRule type="expression" dxfId="2762" priority="1281">
      <formula>AND(IF($Q179=2,1,0),IF($X179&lt;30,1,0))</formula>
    </cfRule>
    <cfRule type="expression" dxfId="2761" priority="1282">
      <formula>AND(IF($Q179=3,1,0),IF($X179&lt;30,1,0))</formula>
    </cfRule>
    <cfRule type="expression" dxfId="2760" priority="1283">
      <formula>AND(IF($Q179=3,1,IF($Q179=4,1,0)),IF($F179&lt;=85,1,0))</formula>
    </cfRule>
  </conditionalFormatting>
  <conditionalFormatting sqref="X179">
    <cfRule type="expression" dxfId="2759" priority="1276">
      <formula>AND(IF(OR($Q179=1,$Q179=2),1,0),IF($X179&lt;=20,1,0))</formula>
    </cfRule>
    <cfRule type="expression" dxfId="2758" priority="1277">
      <formula>AND(IF($Q179=2,1,0),IF($X179&lt;30,1,0))</formula>
    </cfRule>
    <cfRule type="expression" dxfId="2757" priority="1278">
      <formula>AND(IF($Q179=3,1,0),IF($X179&lt;30,1,0))</formula>
    </cfRule>
    <cfRule type="expression" dxfId="2756" priority="1279">
      <formula>AND(IF($Q179=3,1,IF($Q179=4,1,0)),IF($F179&lt;=85,1,0))</formula>
    </cfRule>
  </conditionalFormatting>
  <conditionalFormatting sqref="AI179">
    <cfRule type="expression" dxfId="2755" priority="1272">
      <formula>AND(IF(OR($Q179=1,$Q179=2),1,0),IF($X179&lt;=20,1,0))</formula>
    </cfRule>
    <cfRule type="expression" dxfId="2754" priority="1273">
      <formula>AND(IF($Q179=2,1,0),IF($X179&lt;30,1,0))</formula>
    </cfRule>
    <cfRule type="expression" dxfId="2753" priority="1274">
      <formula>AND(IF($Q179=3,1,0),IF($X179&lt;30,1,0))</formula>
    </cfRule>
    <cfRule type="expression" dxfId="2752" priority="1275">
      <formula>AND(IF($Q179=3,1,IF($Q179=4,1,0)),IF($F179&lt;=85,1,0))</formula>
    </cfRule>
  </conditionalFormatting>
  <conditionalFormatting sqref="AV180">
    <cfRule type="expression" dxfId="2751" priority="1270">
      <formula>AV180="X"</formula>
    </cfRule>
    <cfRule type="expression" dxfId="2750" priority="1271">
      <formula>AV180="후보"</formula>
    </cfRule>
  </conditionalFormatting>
  <conditionalFormatting sqref="AC180">
    <cfRule type="cellIs" dxfId="2749" priority="1267" operator="greaterThan">
      <formula>0.9</formula>
    </cfRule>
    <cfRule type="cellIs" dxfId="2748" priority="1268" operator="greaterThan">
      <formula>0.85</formula>
    </cfRule>
  </conditionalFormatting>
  <conditionalFormatting sqref="N180">
    <cfRule type="cellIs" dxfId="2747" priority="1265" operator="greaterThan">
      <formula>0.9</formula>
    </cfRule>
    <cfRule type="cellIs" dxfId="2746" priority="1266" operator="greaterThan">
      <formula>0.85</formula>
    </cfRule>
  </conditionalFormatting>
  <conditionalFormatting sqref="E180">
    <cfRule type="expression" dxfId="2745" priority="1261">
      <formula>AND(IF(OR($Q180=1,$Q180=2),1,0),IF($X180&lt;=20,1,0))</formula>
    </cfRule>
    <cfRule type="expression" dxfId="2744" priority="1262">
      <formula>AND(IF($Q180=2,1,0),IF($X180&lt;30,1,0))</formula>
    </cfRule>
    <cfRule type="expression" dxfId="2743" priority="1263">
      <formula>AND(IF($Q180=3,1,0),IF($X180&lt;30,1,0))</formula>
    </cfRule>
    <cfRule type="expression" dxfId="2742" priority="1264">
      <formula>AND(IF($Q180=3,1,IF($Q180=4,1,0)),IF($F180&lt;=85,1,0))</formula>
    </cfRule>
  </conditionalFormatting>
  <conditionalFormatting sqref="X180">
    <cfRule type="expression" dxfId="2741" priority="1257">
      <formula>AND(IF(OR($Q180=1,$Q180=2),1,0),IF($X180&lt;=20,1,0))</formula>
    </cfRule>
    <cfRule type="expression" dxfId="2740" priority="1258">
      <formula>AND(IF($Q180=2,1,0),IF($X180&lt;30,1,0))</formula>
    </cfRule>
    <cfRule type="expression" dxfId="2739" priority="1259">
      <formula>AND(IF($Q180=3,1,0),IF($X180&lt;30,1,0))</formula>
    </cfRule>
    <cfRule type="expression" dxfId="2738" priority="1260">
      <formula>AND(IF($Q180=3,1,IF($Q180=4,1,0)),IF($F180&lt;=85,1,0))</formula>
    </cfRule>
  </conditionalFormatting>
  <conditionalFormatting sqref="AI180">
    <cfRule type="expression" dxfId="2737" priority="1253">
      <formula>AND(IF(OR($Q180=1,$Q180=2),1,0),IF($X180&lt;=20,1,0))</formula>
    </cfRule>
    <cfRule type="expression" dxfId="2736" priority="1254">
      <formula>AND(IF($Q180=2,1,0),IF($X180&lt;30,1,0))</formula>
    </cfRule>
    <cfRule type="expression" dxfId="2735" priority="1255">
      <formula>AND(IF($Q180=3,1,0),IF($X180&lt;30,1,0))</formula>
    </cfRule>
    <cfRule type="expression" dxfId="2734" priority="1256">
      <formula>AND(IF($Q180=3,1,IF($Q180=4,1,0)),IF($F180&lt;=85,1,0))</formula>
    </cfRule>
  </conditionalFormatting>
  <conditionalFormatting sqref="AV181">
    <cfRule type="expression" dxfId="2733" priority="1251">
      <formula>AV181="X"</formula>
    </cfRule>
    <cfRule type="expression" dxfId="2732" priority="1252">
      <formula>AV181="후보"</formula>
    </cfRule>
  </conditionalFormatting>
  <conditionalFormatting sqref="AC181">
    <cfRule type="cellIs" dxfId="2731" priority="1248" operator="greaterThan">
      <formula>0.9</formula>
    </cfRule>
    <cfRule type="cellIs" dxfId="2730" priority="1249" operator="greaterThan">
      <formula>0.85</formula>
    </cfRule>
  </conditionalFormatting>
  <conditionalFormatting sqref="N181">
    <cfRule type="cellIs" dxfId="2729" priority="1246" operator="greaterThan">
      <formula>0.9</formula>
    </cfRule>
    <cfRule type="cellIs" dxfId="2728" priority="1247" operator="greaterThan">
      <formula>0.85</formula>
    </cfRule>
  </conditionalFormatting>
  <conditionalFormatting sqref="E181">
    <cfRule type="expression" dxfId="2727" priority="1242">
      <formula>AND(IF(OR($Q181=1,$Q181=2),1,0),IF($X181&lt;=20,1,0))</formula>
    </cfRule>
    <cfRule type="expression" dxfId="2726" priority="1243">
      <formula>AND(IF($Q181=2,1,0),IF($X181&lt;30,1,0))</formula>
    </cfRule>
    <cfRule type="expression" dxfId="2725" priority="1244">
      <formula>AND(IF($Q181=3,1,0),IF($X181&lt;30,1,0))</formula>
    </cfRule>
    <cfRule type="expression" dxfId="2724" priority="1245">
      <formula>AND(IF($Q181=3,1,IF($Q181=4,1,0)),IF($F181&lt;=85,1,0))</formula>
    </cfRule>
  </conditionalFormatting>
  <conditionalFormatting sqref="X181">
    <cfRule type="expression" dxfId="2723" priority="1238">
      <formula>AND(IF(OR($Q181=1,$Q181=2),1,0),IF($X181&lt;=20,1,0))</formula>
    </cfRule>
    <cfRule type="expression" dxfId="2722" priority="1239">
      <formula>AND(IF($Q181=2,1,0),IF($X181&lt;30,1,0))</formula>
    </cfRule>
    <cfRule type="expression" dxfId="2721" priority="1240">
      <formula>AND(IF($Q181=3,1,0),IF($X181&lt;30,1,0))</formula>
    </cfRule>
    <cfRule type="expression" dxfId="2720" priority="1241">
      <formula>AND(IF($Q181=3,1,IF($Q181=4,1,0)),IF($F181&lt;=85,1,0))</formula>
    </cfRule>
  </conditionalFormatting>
  <conditionalFormatting sqref="AI181">
    <cfRule type="expression" dxfId="2719" priority="1234">
      <formula>AND(IF(OR($Q181=1,$Q181=2),1,0),IF($X181&lt;=20,1,0))</formula>
    </cfRule>
    <cfRule type="expression" dxfId="2718" priority="1235">
      <formula>AND(IF($Q181=2,1,0),IF($X181&lt;30,1,0))</formula>
    </cfRule>
    <cfRule type="expression" dxfId="2717" priority="1236">
      <formula>AND(IF($Q181=3,1,0),IF($X181&lt;30,1,0))</formula>
    </cfRule>
    <cfRule type="expression" dxfId="2716" priority="1237">
      <formula>AND(IF($Q181=3,1,IF($Q181=4,1,0)),IF($F181&lt;=85,1,0))</formula>
    </cfRule>
  </conditionalFormatting>
  <conditionalFormatting sqref="AV182">
    <cfRule type="expression" dxfId="2715" priority="1232">
      <formula>AV182="X"</formula>
    </cfRule>
    <cfRule type="expression" dxfId="2714" priority="1233">
      <formula>AV182="후보"</formula>
    </cfRule>
  </conditionalFormatting>
  <conditionalFormatting sqref="AC182">
    <cfRule type="cellIs" dxfId="2713" priority="1229" operator="greaterThan">
      <formula>0.9</formula>
    </cfRule>
    <cfRule type="cellIs" dxfId="2712" priority="1230" operator="greaterThan">
      <formula>0.85</formula>
    </cfRule>
  </conditionalFormatting>
  <conditionalFormatting sqref="N182">
    <cfRule type="cellIs" dxfId="2711" priority="1227" operator="greaterThan">
      <formula>0.9</formula>
    </cfRule>
    <cfRule type="cellIs" dxfId="2710" priority="1228" operator="greaterThan">
      <formula>0.85</formula>
    </cfRule>
  </conditionalFormatting>
  <conditionalFormatting sqref="E182">
    <cfRule type="expression" dxfId="2709" priority="1223">
      <formula>AND(IF(OR($Q182=1,$Q182=2),1,0),IF($X182&lt;=20,1,0))</formula>
    </cfRule>
    <cfRule type="expression" dxfId="2708" priority="1224">
      <formula>AND(IF($Q182=2,1,0),IF($X182&lt;30,1,0))</formula>
    </cfRule>
    <cfRule type="expression" dxfId="2707" priority="1225">
      <formula>AND(IF($Q182=3,1,0),IF($X182&lt;30,1,0))</formula>
    </cfRule>
    <cfRule type="expression" dxfId="2706" priority="1226">
      <formula>AND(IF($Q182=3,1,IF($Q182=4,1,0)),IF($F182&lt;=85,1,0))</formula>
    </cfRule>
  </conditionalFormatting>
  <conditionalFormatting sqref="X182">
    <cfRule type="expression" dxfId="2705" priority="1219">
      <formula>AND(IF(OR($Q182=1,$Q182=2),1,0),IF($X182&lt;=20,1,0))</formula>
    </cfRule>
    <cfRule type="expression" dxfId="2704" priority="1220">
      <formula>AND(IF($Q182=2,1,0),IF($X182&lt;30,1,0))</formula>
    </cfRule>
    <cfRule type="expression" dxfId="2703" priority="1221">
      <formula>AND(IF($Q182=3,1,0),IF($X182&lt;30,1,0))</formula>
    </cfRule>
    <cfRule type="expression" dxfId="2702" priority="1222">
      <formula>AND(IF($Q182=3,1,IF($Q182=4,1,0)),IF($F182&lt;=85,1,0))</formula>
    </cfRule>
  </conditionalFormatting>
  <conditionalFormatting sqref="AI182">
    <cfRule type="expression" dxfId="2701" priority="1215">
      <formula>AND(IF(OR($Q182=1,$Q182=2),1,0),IF($X182&lt;=20,1,0))</formula>
    </cfRule>
    <cfRule type="expression" dxfId="2700" priority="1216">
      <formula>AND(IF($Q182=2,1,0),IF($X182&lt;30,1,0))</formula>
    </cfRule>
    <cfRule type="expression" dxfId="2699" priority="1217">
      <formula>AND(IF($Q182=3,1,0),IF($X182&lt;30,1,0))</formula>
    </cfRule>
    <cfRule type="expression" dxfId="2698" priority="1218">
      <formula>AND(IF($Q182=3,1,IF($Q182=4,1,0)),IF($F182&lt;=85,1,0))</formula>
    </cfRule>
  </conditionalFormatting>
  <conditionalFormatting sqref="AV183">
    <cfRule type="expression" dxfId="2697" priority="1213">
      <formula>AV183="X"</formula>
    </cfRule>
    <cfRule type="expression" dxfId="2696" priority="1214">
      <formula>AV183="후보"</formula>
    </cfRule>
  </conditionalFormatting>
  <conditionalFormatting sqref="AC183">
    <cfRule type="cellIs" dxfId="2695" priority="1210" operator="greaterThan">
      <formula>0.9</formula>
    </cfRule>
    <cfRule type="cellIs" dxfId="2694" priority="1211" operator="greaterThan">
      <formula>0.85</formula>
    </cfRule>
  </conditionalFormatting>
  <conditionalFormatting sqref="N183">
    <cfRule type="cellIs" dxfId="2693" priority="1208" operator="greaterThan">
      <formula>0.9</formula>
    </cfRule>
    <cfRule type="cellIs" dxfId="2692" priority="1209" operator="greaterThan">
      <formula>0.85</formula>
    </cfRule>
  </conditionalFormatting>
  <conditionalFormatting sqref="E183">
    <cfRule type="expression" dxfId="2691" priority="1204">
      <formula>AND(IF(OR($Q183=1,$Q183=2),1,0),IF($X183&lt;=20,1,0))</formula>
    </cfRule>
    <cfRule type="expression" dxfId="2690" priority="1205">
      <formula>AND(IF($Q183=2,1,0),IF($X183&lt;30,1,0))</formula>
    </cfRule>
    <cfRule type="expression" dxfId="2689" priority="1206">
      <formula>AND(IF($Q183=3,1,0),IF($X183&lt;30,1,0))</formula>
    </cfRule>
    <cfRule type="expression" dxfId="2688" priority="1207">
      <formula>AND(IF($Q183=3,1,IF($Q183=4,1,0)),IF($F183&lt;=85,1,0))</formula>
    </cfRule>
  </conditionalFormatting>
  <conditionalFormatting sqref="X183">
    <cfRule type="expression" dxfId="2687" priority="1200">
      <formula>AND(IF(OR($Q183=1,$Q183=2),1,0),IF($X183&lt;=20,1,0))</formula>
    </cfRule>
    <cfRule type="expression" dxfId="2686" priority="1201">
      <formula>AND(IF($Q183=2,1,0),IF($X183&lt;30,1,0))</formula>
    </cfRule>
    <cfRule type="expression" dxfId="2685" priority="1202">
      <formula>AND(IF($Q183=3,1,0),IF($X183&lt;30,1,0))</formula>
    </cfRule>
    <cfRule type="expression" dxfId="2684" priority="1203">
      <formula>AND(IF($Q183=3,1,IF($Q183=4,1,0)),IF($F183&lt;=85,1,0))</formula>
    </cfRule>
  </conditionalFormatting>
  <conditionalFormatting sqref="AI183">
    <cfRule type="expression" dxfId="2683" priority="1196">
      <formula>AND(IF(OR($Q183=1,$Q183=2),1,0),IF($X183&lt;=20,1,0))</formula>
    </cfRule>
    <cfRule type="expression" dxfId="2682" priority="1197">
      <formula>AND(IF($Q183=2,1,0),IF($X183&lt;30,1,0))</formula>
    </cfRule>
    <cfRule type="expression" dxfId="2681" priority="1198">
      <formula>AND(IF($Q183=3,1,0),IF($X183&lt;30,1,0))</formula>
    </cfRule>
    <cfRule type="expression" dxfId="2680" priority="1199">
      <formula>AND(IF($Q183=3,1,IF($Q183=4,1,0)),IF($F183&lt;=85,1,0))</formula>
    </cfRule>
  </conditionalFormatting>
  <conditionalFormatting sqref="AV184">
    <cfRule type="expression" dxfId="2679" priority="1194">
      <formula>AV184="X"</formula>
    </cfRule>
    <cfRule type="expression" dxfId="2678" priority="1195">
      <formula>AV184="후보"</formula>
    </cfRule>
  </conditionalFormatting>
  <conditionalFormatting sqref="AC184">
    <cfRule type="cellIs" dxfId="2677" priority="1191" operator="greaterThan">
      <formula>0.9</formula>
    </cfRule>
    <cfRule type="cellIs" dxfId="2676" priority="1192" operator="greaterThan">
      <formula>0.85</formula>
    </cfRule>
  </conditionalFormatting>
  <conditionalFormatting sqref="N184">
    <cfRule type="cellIs" dxfId="2675" priority="1189" operator="greaterThan">
      <formula>0.9</formula>
    </cfRule>
    <cfRule type="cellIs" dxfId="2674" priority="1190" operator="greaterThan">
      <formula>0.85</formula>
    </cfRule>
  </conditionalFormatting>
  <conditionalFormatting sqref="E184">
    <cfRule type="expression" dxfId="2673" priority="1185">
      <formula>AND(IF(OR($Q184=1,$Q184=2),1,0),IF($X184&lt;=20,1,0))</formula>
    </cfRule>
    <cfRule type="expression" dxfId="2672" priority="1186">
      <formula>AND(IF($Q184=2,1,0),IF($X184&lt;30,1,0))</formula>
    </cfRule>
    <cfRule type="expression" dxfId="2671" priority="1187">
      <formula>AND(IF($Q184=3,1,0),IF($X184&lt;30,1,0))</formula>
    </cfRule>
    <cfRule type="expression" dxfId="2670" priority="1188">
      <formula>AND(IF($Q184=3,1,IF($Q184=4,1,0)),IF($F184&lt;=85,1,0))</formula>
    </cfRule>
  </conditionalFormatting>
  <conditionalFormatting sqref="X184">
    <cfRule type="expression" dxfId="2669" priority="1181">
      <formula>AND(IF(OR($Q184=1,$Q184=2),1,0),IF($X184&lt;=20,1,0))</formula>
    </cfRule>
    <cfRule type="expression" dxfId="2668" priority="1182">
      <formula>AND(IF($Q184=2,1,0),IF($X184&lt;30,1,0))</formula>
    </cfRule>
    <cfRule type="expression" dxfId="2667" priority="1183">
      <formula>AND(IF($Q184=3,1,0),IF($X184&lt;30,1,0))</formula>
    </cfRule>
    <cfRule type="expression" dxfId="2666" priority="1184">
      <formula>AND(IF($Q184=3,1,IF($Q184=4,1,0)),IF($F184&lt;=85,1,0))</formula>
    </cfRule>
  </conditionalFormatting>
  <conditionalFormatting sqref="AI184">
    <cfRule type="expression" dxfId="2665" priority="1177">
      <formula>AND(IF(OR($Q184=1,$Q184=2),1,0),IF($X184&lt;=20,1,0))</formula>
    </cfRule>
    <cfRule type="expression" dxfId="2664" priority="1178">
      <formula>AND(IF($Q184=2,1,0),IF($X184&lt;30,1,0))</formula>
    </cfRule>
    <cfRule type="expression" dxfId="2663" priority="1179">
      <formula>AND(IF($Q184=3,1,0),IF($X184&lt;30,1,0))</formula>
    </cfRule>
    <cfRule type="expression" dxfId="2662" priority="1180">
      <formula>AND(IF($Q184=3,1,IF($Q184=4,1,0)),IF($F184&lt;=85,1,0))</formula>
    </cfRule>
  </conditionalFormatting>
  <conditionalFormatting sqref="AV185">
    <cfRule type="expression" dxfId="2661" priority="1175">
      <formula>AV185="X"</formula>
    </cfRule>
    <cfRule type="expression" dxfId="2660" priority="1176">
      <formula>AV185="후보"</formula>
    </cfRule>
  </conditionalFormatting>
  <conditionalFormatting sqref="AC185 N185">
    <cfRule type="cellIs" dxfId="2659" priority="1172" operator="greaterThan">
      <formula>0.9</formula>
    </cfRule>
    <cfRule type="cellIs" dxfId="2658" priority="1173" operator="greaterThan">
      <formula>0.85</formula>
    </cfRule>
  </conditionalFormatting>
  <conditionalFormatting sqref="AV186">
    <cfRule type="expression" dxfId="2657" priority="1170">
      <formula>AV186="X"</formula>
    </cfRule>
    <cfRule type="expression" dxfId="2656" priority="1171">
      <formula>AV186="후보"</formula>
    </cfRule>
  </conditionalFormatting>
  <conditionalFormatting sqref="AC186">
    <cfRule type="cellIs" dxfId="2655" priority="1167" operator="greaterThan">
      <formula>0.9</formula>
    </cfRule>
    <cfRule type="cellIs" dxfId="2654" priority="1168" operator="greaterThan">
      <formula>0.85</formula>
    </cfRule>
  </conditionalFormatting>
  <conditionalFormatting sqref="N186">
    <cfRule type="cellIs" dxfId="2653" priority="1165" operator="greaterThan">
      <formula>0.9</formula>
    </cfRule>
    <cfRule type="cellIs" dxfId="2652" priority="1166" operator="greaterThan">
      <formula>0.85</formula>
    </cfRule>
  </conditionalFormatting>
  <conditionalFormatting sqref="E186">
    <cfRule type="expression" dxfId="2651" priority="1161">
      <formula>AND(IF(OR($Q186=1,$Q186=2),1,0),IF($X186&lt;=20,1,0))</formula>
    </cfRule>
    <cfRule type="expression" dxfId="2650" priority="1162">
      <formula>AND(IF($Q186=2,1,0),IF($X186&lt;30,1,0))</formula>
    </cfRule>
    <cfRule type="expression" dxfId="2649" priority="1163">
      <formula>AND(IF($Q186=3,1,0),IF($X186&lt;30,1,0))</formula>
    </cfRule>
    <cfRule type="expression" dxfId="2648" priority="1164">
      <formula>AND(IF($Q186=3,1,IF($Q186=4,1,0)),IF($F186&lt;=85,1,0))</formula>
    </cfRule>
  </conditionalFormatting>
  <conditionalFormatting sqref="X186">
    <cfRule type="expression" dxfId="2647" priority="1157">
      <formula>AND(IF(OR($Q186=1,$Q186=2),1,0),IF($X186&lt;=20,1,0))</formula>
    </cfRule>
    <cfRule type="expression" dxfId="2646" priority="1158">
      <formula>AND(IF($Q186=2,1,0),IF($X186&lt;30,1,0))</formula>
    </cfRule>
    <cfRule type="expression" dxfId="2645" priority="1159">
      <formula>AND(IF($Q186=3,1,0),IF($X186&lt;30,1,0))</formula>
    </cfRule>
    <cfRule type="expression" dxfId="2644" priority="1160">
      <formula>AND(IF($Q186=3,1,IF($Q186=4,1,0)),IF($F186&lt;=85,1,0))</formula>
    </cfRule>
  </conditionalFormatting>
  <conditionalFormatting sqref="AI186">
    <cfRule type="expression" dxfId="2643" priority="1153">
      <formula>AND(IF(OR($Q186=1,$Q186=2),1,0),IF($X186&lt;=20,1,0))</formula>
    </cfRule>
    <cfRule type="expression" dxfId="2642" priority="1154">
      <formula>AND(IF($Q186=2,1,0),IF($X186&lt;30,1,0))</formula>
    </cfRule>
    <cfRule type="expression" dxfId="2641" priority="1155">
      <formula>AND(IF($Q186=3,1,0),IF($X186&lt;30,1,0))</formula>
    </cfRule>
    <cfRule type="expression" dxfId="2640" priority="1156">
      <formula>AND(IF($Q186=3,1,IF($Q186=4,1,0)),IF($F186&lt;=85,1,0))</formula>
    </cfRule>
  </conditionalFormatting>
  <conditionalFormatting sqref="AV187">
    <cfRule type="expression" dxfId="2639" priority="1151">
      <formula>AV187="X"</formula>
    </cfRule>
    <cfRule type="expression" dxfId="2638" priority="1152">
      <formula>AV187="후보"</formula>
    </cfRule>
  </conditionalFormatting>
  <conditionalFormatting sqref="AC187">
    <cfRule type="cellIs" dxfId="2637" priority="1148" operator="greaterThan">
      <formula>0.9</formula>
    </cfRule>
    <cfRule type="cellIs" dxfId="2636" priority="1149" operator="greaterThan">
      <formula>0.85</formula>
    </cfRule>
  </conditionalFormatting>
  <conditionalFormatting sqref="N187">
    <cfRule type="cellIs" dxfId="2635" priority="1146" operator="greaterThan">
      <formula>0.9</formula>
    </cfRule>
    <cfRule type="cellIs" dxfId="2634" priority="1147" operator="greaterThan">
      <formula>0.85</formula>
    </cfRule>
  </conditionalFormatting>
  <conditionalFormatting sqref="E187">
    <cfRule type="expression" dxfId="2633" priority="1142">
      <formula>AND(IF(OR($Q187=1,$Q187=2),1,0),IF($X187&lt;=20,1,0))</formula>
    </cfRule>
    <cfRule type="expression" dxfId="2632" priority="1143">
      <formula>AND(IF($Q187=2,1,0),IF($X187&lt;30,1,0))</formula>
    </cfRule>
    <cfRule type="expression" dxfId="2631" priority="1144">
      <formula>AND(IF($Q187=3,1,0),IF($X187&lt;30,1,0))</formula>
    </cfRule>
    <cfRule type="expression" dxfId="2630" priority="1145">
      <formula>AND(IF($Q187=3,1,IF($Q187=4,1,0)),IF($F187&lt;=85,1,0))</formula>
    </cfRule>
  </conditionalFormatting>
  <conditionalFormatting sqref="X187">
    <cfRule type="expression" dxfId="2629" priority="1138">
      <formula>AND(IF(OR($Q187=1,$Q187=2),1,0),IF($X187&lt;=20,1,0))</formula>
    </cfRule>
    <cfRule type="expression" dxfId="2628" priority="1139">
      <formula>AND(IF($Q187=2,1,0),IF($X187&lt;30,1,0))</formula>
    </cfRule>
    <cfRule type="expression" dxfId="2627" priority="1140">
      <formula>AND(IF($Q187=3,1,0),IF($X187&lt;30,1,0))</formula>
    </cfRule>
    <cfRule type="expression" dxfId="2626" priority="1141">
      <formula>AND(IF($Q187=3,1,IF($Q187=4,1,0)),IF($F187&lt;=85,1,0))</formula>
    </cfRule>
  </conditionalFormatting>
  <conditionalFormatting sqref="AI187">
    <cfRule type="expression" dxfId="2625" priority="1134">
      <formula>AND(IF(OR($Q187=1,$Q187=2),1,0),IF($X187&lt;=20,1,0))</formula>
    </cfRule>
    <cfRule type="expression" dxfId="2624" priority="1135">
      <formula>AND(IF($Q187=2,1,0),IF($X187&lt;30,1,0))</formula>
    </cfRule>
    <cfRule type="expression" dxfId="2623" priority="1136">
      <formula>AND(IF($Q187=3,1,0),IF($X187&lt;30,1,0))</formula>
    </cfRule>
    <cfRule type="expression" dxfId="2622" priority="1137">
      <formula>AND(IF($Q187=3,1,IF($Q187=4,1,0)),IF($F187&lt;=85,1,0))</formula>
    </cfRule>
  </conditionalFormatting>
  <conditionalFormatting sqref="AV188">
    <cfRule type="expression" dxfId="2621" priority="1132">
      <formula>AV188="X"</formula>
    </cfRule>
    <cfRule type="expression" dxfId="2620" priority="1133">
      <formula>AV188="후보"</formula>
    </cfRule>
  </conditionalFormatting>
  <conditionalFormatting sqref="AC188">
    <cfRule type="cellIs" dxfId="2619" priority="1129" operator="greaterThan">
      <formula>0.9</formula>
    </cfRule>
    <cfRule type="cellIs" dxfId="2618" priority="1130" operator="greaterThan">
      <formula>0.85</formula>
    </cfRule>
  </conditionalFormatting>
  <conditionalFormatting sqref="N188">
    <cfRule type="cellIs" dxfId="2617" priority="1127" operator="greaterThan">
      <formula>0.9</formula>
    </cfRule>
    <cfRule type="cellIs" dxfId="2616" priority="1128" operator="greaterThan">
      <formula>0.85</formula>
    </cfRule>
  </conditionalFormatting>
  <conditionalFormatting sqref="E188">
    <cfRule type="expression" dxfId="2615" priority="1123">
      <formula>AND(IF(OR($Q188=1,$Q188=2),1,0),IF($X188&lt;=20,1,0))</formula>
    </cfRule>
    <cfRule type="expression" dxfId="2614" priority="1124">
      <formula>AND(IF($Q188=2,1,0),IF($X188&lt;30,1,0))</formula>
    </cfRule>
    <cfRule type="expression" dxfId="2613" priority="1125">
      <formula>AND(IF($Q188=3,1,0),IF($X188&lt;30,1,0))</formula>
    </cfRule>
    <cfRule type="expression" dxfId="2612" priority="1126">
      <formula>AND(IF($Q188=3,1,IF($Q188=4,1,0)),IF($F188&lt;=85,1,0))</formula>
    </cfRule>
  </conditionalFormatting>
  <conditionalFormatting sqref="X188">
    <cfRule type="expression" dxfId="2611" priority="1119">
      <formula>AND(IF(OR($Q188=1,$Q188=2),1,0),IF($X188&lt;=20,1,0))</formula>
    </cfRule>
    <cfRule type="expression" dxfId="2610" priority="1120">
      <formula>AND(IF($Q188=2,1,0),IF($X188&lt;30,1,0))</formula>
    </cfRule>
    <cfRule type="expression" dxfId="2609" priority="1121">
      <formula>AND(IF($Q188=3,1,0),IF($X188&lt;30,1,0))</formula>
    </cfRule>
    <cfRule type="expression" dxfId="2608" priority="1122">
      <formula>AND(IF($Q188=3,1,IF($Q188=4,1,0)),IF($F188&lt;=85,1,0))</formula>
    </cfRule>
  </conditionalFormatting>
  <conditionalFormatting sqref="AI188">
    <cfRule type="expression" dxfId="2607" priority="1115">
      <formula>AND(IF(OR($Q188=1,$Q188=2),1,0),IF($X188&lt;=20,1,0))</formula>
    </cfRule>
    <cfRule type="expression" dxfId="2606" priority="1116">
      <formula>AND(IF($Q188=2,1,0),IF($X188&lt;30,1,0))</formula>
    </cfRule>
    <cfRule type="expression" dxfId="2605" priority="1117">
      <formula>AND(IF($Q188=3,1,0),IF($X188&lt;30,1,0))</formula>
    </cfRule>
    <cfRule type="expression" dxfId="2604" priority="1118">
      <formula>AND(IF($Q188=3,1,IF($Q188=4,1,0)),IF($F188&lt;=85,1,0))</formula>
    </cfRule>
  </conditionalFormatting>
  <conditionalFormatting sqref="AV189">
    <cfRule type="expression" dxfId="2603" priority="1113">
      <formula>AV189="X"</formula>
    </cfRule>
    <cfRule type="expression" dxfId="2602" priority="1114">
      <formula>AV189="후보"</formula>
    </cfRule>
  </conditionalFormatting>
  <conditionalFormatting sqref="AC189">
    <cfRule type="cellIs" dxfId="2601" priority="1110" operator="greaterThan">
      <formula>0.9</formula>
    </cfRule>
    <cfRule type="cellIs" dxfId="2600" priority="1111" operator="greaterThan">
      <formula>0.85</formula>
    </cfRule>
  </conditionalFormatting>
  <conditionalFormatting sqref="N189">
    <cfRule type="cellIs" dxfId="2599" priority="1108" operator="greaterThan">
      <formula>0.9</formula>
    </cfRule>
    <cfRule type="cellIs" dxfId="2598" priority="1109" operator="greaterThan">
      <formula>0.85</formula>
    </cfRule>
  </conditionalFormatting>
  <conditionalFormatting sqref="E189">
    <cfRule type="expression" dxfId="2597" priority="1104">
      <formula>AND(IF(OR($Q189=1,$Q189=2),1,0),IF($X189&lt;=20,1,0))</formula>
    </cfRule>
    <cfRule type="expression" dxfId="2596" priority="1105">
      <formula>AND(IF($Q189=2,1,0),IF($X189&lt;30,1,0))</formula>
    </cfRule>
    <cfRule type="expression" dxfId="2595" priority="1106">
      <formula>AND(IF($Q189=3,1,0),IF($X189&lt;30,1,0))</formula>
    </cfRule>
    <cfRule type="expression" dxfId="2594" priority="1107">
      <formula>AND(IF($Q189=3,1,IF($Q189=4,1,0)),IF($F189&lt;=85,1,0))</formula>
    </cfRule>
  </conditionalFormatting>
  <conditionalFormatting sqref="X189">
    <cfRule type="expression" dxfId="2593" priority="1100">
      <formula>AND(IF(OR($Q189=1,$Q189=2),1,0),IF($X189&lt;=20,1,0))</formula>
    </cfRule>
    <cfRule type="expression" dxfId="2592" priority="1101">
      <formula>AND(IF($Q189=2,1,0),IF($X189&lt;30,1,0))</formula>
    </cfRule>
    <cfRule type="expression" dxfId="2591" priority="1102">
      <formula>AND(IF($Q189=3,1,0),IF($X189&lt;30,1,0))</formula>
    </cfRule>
    <cfRule type="expression" dxfId="2590" priority="1103">
      <formula>AND(IF($Q189=3,1,IF($Q189=4,1,0)),IF($F189&lt;=85,1,0))</formula>
    </cfRule>
  </conditionalFormatting>
  <conditionalFormatting sqref="AI189">
    <cfRule type="expression" dxfId="2589" priority="1096">
      <formula>AND(IF(OR($Q189=1,$Q189=2),1,0),IF($X189&lt;=20,1,0))</formula>
    </cfRule>
    <cfRule type="expression" dxfId="2588" priority="1097">
      <formula>AND(IF($Q189=2,1,0),IF($X189&lt;30,1,0))</formula>
    </cfRule>
    <cfRule type="expression" dxfId="2587" priority="1098">
      <formula>AND(IF($Q189=3,1,0),IF($X189&lt;30,1,0))</formula>
    </cfRule>
    <cfRule type="expression" dxfId="2586" priority="1099">
      <formula>AND(IF($Q189=3,1,IF($Q189=4,1,0)),IF($F189&lt;=85,1,0))</formula>
    </cfRule>
  </conditionalFormatting>
  <conditionalFormatting sqref="AV190">
    <cfRule type="expression" dxfId="2585" priority="1094">
      <formula>AV190="X"</formula>
    </cfRule>
    <cfRule type="expression" dxfId="2584" priority="1095">
      <formula>AV190="후보"</formula>
    </cfRule>
  </conditionalFormatting>
  <conditionalFormatting sqref="AC190">
    <cfRule type="cellIs" dxfId="2583" priority="1091" operator="greaterThan">
      <formula>0.9</formula>
    </cfRule>
    <cfRule type="cellIs" dxfId="2582" priority="1092" operator="greaterThan">
      <formula>0.85</formula>
    </cfRule>
  </conditionalFormatting>
  <conditionalFormatting sqref="N190">
    <cfRule type="cellIs" dxfId="2581" priority="1089" operator="greaterThan">
      <formula>0.9</formula>
    </cfRule>
    <cfRule type="cellIs" dxfId="2580" priority="1090" operator="greaterThan">
      <formula>0.85</formula>
    </cfRule>
  </conditionalFormatting>
  <conditionalFormatting sqref="E190">
    <cfRule type="expression" dxfId="2579" priority="1085">
      <formula>AND(IF(OR($Q190=1,$Q190=2),1,0),IF($X190&lt;=20,1,0))</formula>
    </cfRule>
    <cfRule type="expression" dxfId="2578" priority="1086">
      <formula>AND(IF($Q190=2,1,0),IF($X190&lt;30,1,0))</formula>
    </cfRule>
    <cfRule type="expression" dxfId="2577" priority="1087">
      <formula>AND(IF($Q190=3,1,0),IF($X190&lt;30,1,0))</formula>
    </cfRule>
    <cfRule type="expression" dxfId="2576" priority="1088">
      <formula>AND(IF($Q190=3,1,IF($Q190=4,1,0)),IF($F190&lt;=85,1,0))</formula>
    </cfRule>
  </conditionalFormatting>
  <conditionalFormatting sqref="X190">
    <cfRule type="expression" dxfId="2575" priority="1081">
      <formula>AND(IF(OR($Q190=1,$Q190=2),1,0),IF($X190&lt;=20,1,0))</formula>
    </cfRule>
    <cfRule type="expression" dxfId="2574" priority="1082">
      <formula>AND(IF($Q190=2,1,0),IF($X190&lt;30,1,0))</formula>
    </cfRule>
    <cfRule type="expression" dxfId="2573" priority="1083">
      <formula>AND(IF($Q190=3,1,0),IF($X190&lt;30,1,0))</formula>
    </cfRule>
    <cfRule type="expression" dxfId="2572" priority="1084">
      <formula>AND(IF($Q190=3,1,IF($Q190=4,1,0)),IF($F190&lt;=85,1,0))</formula>
    </cfRule>
  </conditionalFormatting>
  <conditionalFormatting sqref="AI190">
    <cfRule type="expression" dxfId="2571" priority="1077">
      <formula>AND(IF(OR($Q190=1,$Q190=2),1,0),IF($X190&lt;=20,1,0))</formula>
    </cfRule>
    <cfRule type="expression" dxfId="2570" priority="1078">
      <formula>AND(IF($Q190=2,1,0),IF($X190&lt;30,1,0))</formula>
    </cfRule>
    <cfRule type="expression" dxfId="2569" priority="1079">
      <formula>AND(IF($Q190=3,1,0),IF($X190&lt;30,1,0))</formula>
    </cfRule>
    <cfRule type="expression" dxfId="2568" priority="1080">
      <formula>AND(IF($Q190=3,1,IF($Q190=4,1,0)),IF($F190&lt;=85,1,0))</formula>
    </cfRule>
  </conditionalFormatting>
  <conditionalFormatting sqref="AV191">
    <cfRule type="expression" dxfId="2567" priority="1075">
      <formula>AV191="X"</formula>
    </cfRule>
    <cfRule type="expression" dxfId="2566" priority="1076">
      <formula>AV191="후보"</formula>
    </cfRule>
  </conditionalFormatting>
  <conditionalFormatting sqref="AC191">
    <cfRule type="cellIs" dxfId="2565" priority="1072" operator="greaterThan">
      <formula>0.9</formula>
    </cfRule>
    <cfRule type="cellIs" dxfId="2564" priority="1073" operator="greaterThan">
      <formula>0.85</formula>
    </cfRule>
  </conditionalFormatting>
  <conditionalFormatting sqref="N191">
    <cfRule type="cellIs" dxfId="2563" priority="1070" operator="greaterThan">
      <formula>0.9</formula>
    </cfRule>
    <cfRule type="cellIs" dxfId="2562" priority="1071" operator="greaterThan">
      <formula>0.85</formula>
    </cfRule>
  </conditionalFormatting>
  <conditionalFormatting sqref="E191">
    <cfRule type="expression" dxfId="2561" priority="1066">
      <formula>AND(IF(OR($Q191=1,$Q191=2),1,0),IF($X191&lt;=20,1,0))</formula>
    </cfRule>
    <cfRule type="expression" dxfId="2560" priority="1067">
      <formula>AND(IF($Q191=2,1,0),IF($X191&lt;30,1,0))</formula>
    </cfRule>
    <cfRule type="expression" dxfId="2559" priority="1068">
      <formula>AND(IF($Q191=3,1,0),IF($X191&lt;30,1,0))</formula>
    </cfRule>
    <cfRule type="expression" dxfId="2558" priority="1069">
      <formula>AND(IF($Q191=3,1,IF($Q191=4,1,0)),IF($F191&lt;=85,1,0))</formula>
    </cfRule>
  </conditionalFormatting>
  <conditionalFormatting sqref="X191">
    <cfRule type="expression" dxfId="2557" priority="1062">
      <formula>AND(IF(OR($Q191=1,$Q191=2),1,0),IF($X191&lt;=20,1,0))</formula>
    </cfRule>
    <cfRule type="expression" dxfId="2556" priority="1063">
      <formula>AND(IF($Q191=2,1,0),IF($X191&lt;30,1,0))</formula>
    </cfRule>
    <cfRule type="expression" dxfId="2555" priority="1064">
      <formula>AND(IF($Q191=3,1,0),IF($X191&lt;30,1,0))</formula>
    </cfRule>
    <cfRule type="expression" dxfId="2554" priority="1065">
      <formula>AND(IF($Q191=3,1,IF($Q191=4,1,0)),IF($F191&lt;=85,1,0))</formula>
    </cfRule>
  </conditionalFormatting>
  <conditionalFormatting sqref="AI191">
    <cfRule type="expression" dxfId="2553" priority="1058">
      <formula>AND(IF(OR($Q191=1,$Q191=2),1,0),IF($X191&lt;=20,1,0))</formula>
    </cfRule>
    <cfRule type="expression" dxfId="2552" priority="1059">
      <formula>AND(IF($Q191=2,1,0),IF($X191&lt;30,1,0))</formula>
    </cfRule>
    <cfRule type="expression" dxfId="2551" priority="1060">
      <formula>AND(IF($Q191=3,1,0),IF($X191&lt;30,1,0))</formula>
    </cfRule>
    <cfRule type="expression" dxfId="2550" priority="1061">
      <formula>AND(IF($Q191=3,1,IF($Q191=4,1,0)),IF($F191&lt;=85,1,0))</formula>
    </cfRule>
  </conditionalFormatting>
  <conditionalFormatting sqref="AV192">
    <cfRule type="expression" dxfId="2549" priority="1056">
      <formula>AV192="X"</formula>
    </cfRule>
    <cfRule type="expression" dxfId="2548" priority="1057">
      <formula>AV192="후보"</formula>
    </cfRule>
  </conditionalFormatting>
  <conditionalFormatting sqref="AC192">
    <cfRule type="cellIs" dxfId="2547" priority="1053" operator="greaterThan">
      <formula>0.9</formula>
    </cfRule>
    <cfRule type="cellIs" dxfId="2546" priority="1054" operator="greaterThan">
      <formula>0.85</formula>
    </cfRule>
  </conditionalFormatting>
  <conditionalFormatting sqref="N192">
    <cfRule type="cellIs" dxfId="2545" priority="1051" operator="greaterThan">
      <formula>0.9</formula>
    </cfRule>
    <cfRule type="cellIs" dxfId="2544" priority="1052" operator="greaterThan">
      <formula>0.85</formula>
    </cfRule>
  </conditionalFormatting>
  <conditionalFormatting sqref="E192">
    <cfRule type="expression" dxfId="2543" priority="1047">
      <formula>AND(IF(OR($Q192=1,$Q192=2),1,0),IF($X192&lt;=20,1,0))</formula>
    </cfRule>
    <cfRule type="expression" dxfId="2542" priority="1048">
      <formula>AND(IF($Q192=2,1,0),IF($X192&lt;30,1,0))</formula>
    </cfRule>
    <cfRule type="expression" dxfId="2541" priority="1049">
      <formula>AND(IF($Q192=3,1,0),IF($X192&lt;30,1,0))</formula>
    </cfRule>
    <cfRule type="expression" dxfId="2540" priority="1050">
      <formula>AND(IF($Q192=3,1,IF($Q192=4,1,0)),IF($F192&lt;=85,1,0))</formula>
    </cfRule>
  </conditionalFormatting>
  <conditionalFormatting sqref="X192">
    <cfRule type="expression" dxfId="2539" priority="1043">
      <formula>AND(IF(OR($Q192=1,$Q192=2),1,0),IF($X192&lt;=20,1,0))</formula>
    </cfRule>
    <cfRule type="expression" dxfId="2538" priority="1044">
      <formula>AND(IF($Q192=2,1,0),IF($X192&lt;30,1,0))</formula>
    </cfRule>
    <cfRule type="expression" dxfId="2537" priority="1045">
      <formula>AND(IF($Q192=3,1,0),IF($X192&lt;30,1,0))</formula>
    </cfRule>
    <cfRule type="expression" dxfId="2536" priority="1046">
      <formula>AND(IF($Q192=3,1,IF($Q192=4,1,0)),IF($F192&lt;=85,1,0))</formula>
    </cfRule>
  </conditionalFormatting>
  <conditionalFormatting sqref="AI192">
    <cfRule type="expression" dxfId="2535" priority="1039">
      <formula>AND(IF(OR($Q192=1,$Q192=2),1,0),IF($X192&lt;=20,1,0))</formula>
    </cfRule>
    <cfRule type="expression" dxfId="2534" priority="1040">
      <formula>AND(IF($Q192=2,1,0),IF($X192&lt;30,1,0))</formula>
    </cfRule>
    <cfRule type="expression" dxfId="2533" priority="1041">
      <formula>AND(IF($Q192=3,1,0),IF($X192&lt;30,1,0))</formula>
    </cfRule>
    <cfRule type="expression" dxfId="2532" priority="1042">
      <formula>AND(IF($Q192=3,1,IF($Q192=4,1,0)),IF($F192&lt;=85,1,0))</formula>
    </cfRule>
  </conditionalFormatting>
  <conditionalFormatting sqref="AV193">
    <cfRule type="expression" dxfId="2531" priority="1037">
      <formula>AV193="X"</formula>
    </cfRule>
    <cfRule type="expression" dxfId="2530" priority="1038">
      <formula>AV193="후보"</formula>
    </cfRule>
  </conditionalFormatting>
  <conditionalFormatting sqref="AC193 N193">
    <cfRule type="cellIs" dxfId="2529" priority="1034" operator="greaterThan">
      <formula>0.9</formula>
    </cfRule>
    <cfRule type="cellIs" dxfId="2528" priority="1035" operator="greaterThan">
      <formula>0.85</formula>
    </cfRule>
  </conditionalFormatting>
  <conditionalFormatting sqref="AV194">
    <cfRule type="expression" dxfId="2527" priority="1032">
      <formula>AV194="X"</formula>
    </cfRule>
    <cfRule type="expression" dxfId="2526" priority="1033">
      <formula>AV194="후보"</formula>
    </cfRule>
  </conditionalFormatting>
  <conditionalFormatting sqref="AC194">
    <cfRule type="cellIs" dxfId="2525" priority="1029" operator="greaterThan">
      <formula>0.9</formula>
    </cfRule>
    <cfRule type="cellIs" dxfId="2524" priority="1030" operator="greaterThan">
      <formula>0.85</formula>
    </cfRule>
  </conditionalFormatting>
  <conditionalFormatting sqref="N194">
    <cfRule type="cellIs" dxfId="2523" priority="1027" operator="greaterThan">
      <formula>0.9</formula>
    </cfRule>
    <cfRule type="cellIs" dxfId="2522" priority="1028" operator="greaterThan">
      <formula>0.85</formula>
    </cfRule>
  </conditionalFormatting>
  <conditionalFormatting sqref="E194">
    <cfRule type="expression" dxfId="2521" priority="1023">
      <formula>AND(IF(OR($Q194=1,$Q194=2),1,0),IF($X194&lt;=20,1,0))</formula>
    </cfRule>
    <cfRule type="expression" dxfId="2520" priority="1024">
      <formula>AND(IF($Q194=2,1,0),IF($X194&lt;30,1,0))</formula>
    </cfRule>
    <cfRule type="expression" dxfId="2519" priority="1025">
      <formula>AND(IF($Q194=3,1,0),IF($X194&lt;30,1,0))</formula>
    </cfRule>
    <cfRule type="expression" dxfId="2518" priority="1026">
      <formula>AND(IF($Q194=3,1,IF($Q194=4,1,0)),IF($F194&lt;=85,1,0))</formula>
    </cfRule>
  </conditionalFormatting>
  <conditionalFormatting sqref="X194">
    <cfRule type="expression" dxfId="2517" priority="1019">
      <formula>AND(IF(OR($Q194=1,$Q194=2),1,0),IF($X194&lt;=20,1,0))</formula>
    </cfRule>
    <cfRule type="expression" dxfId="2516" priority="1020">
      <formula>AND(IF($Q194=2,1,0),IF($X194&lt;30,1,0))</formula>
    </cfRule>
    <cfRule type="expression" dxfId="2515" priority="1021">
      <formula>AND(IF($Q194=3,1,0),IF($X194&lt;30,1,0))</formula>
    </cfRule>
    <cfRule type="expression" dxfId="2514" priority="1022">
      <formula>AND(IF($Q194=3,1,IF($Q194=4,1,0)),IF($F194&lt;=85,1,0))</formula>
    </cfRule>
  </conditionalFormatting>
  <conditionalFormatting sqref="AI194">
    <cfRule type="expression" dxfId="2513" priority="1015">
      <formula>AND(IF(OR($Q194=1,$Q194=2),1,0),IF($X194&lt;=20,1,0))</formula>
    </cfRule>
    <cfRule type="expression" dxfId="2512" priority="1016">
      <formula>AND(IF($Q194=2,1,0),IF($X194&lt;30,1,0))</formula>
    </cfRule>
    <cfRule type="expression" dxfId="2511" priority="1017">
      <formula>AND(IF($Q194=3,1,0),IF($X194&lt;30,1,0))</formula>
    </cfRule>
    <cfRule type="expression" dxfId="2510" priority="1018">
      <formula>AND(IF($Q194=3,1,IF($Q194=4,1,0)),IF($F194&lt;=85,1,0))</formula>
    </cfRule>
  </conditionalFormatting>
  <conditionalFormatting sqref="AV195">
    <cfRule type="expression" dxfId="2509" priority="1013">
      <formula>AV195="X"</formula>
    </cfRule>
    <cfRule type="expression" dxfId="2508" priority="1014">
      <formula>AV195="후보"</formula>
    </cfRule>
  </conditionalFormatting>
  <conditionalFormatting sqref="AC195">
    <cfRule type="cellIs" dxfId="2507" priority="1010" operator="greaterThan">
      <formula>0.9</formula>
    </cfRule>
    <cfRule type="cellIs" dxfId="2506" priority="1011" operator="greaterThan">
      <formula>0.85</formula>
    </cfRule>
  </conditionalFormatting>
  <conditionalFormatting sqref="N195">
    <cfRule type="cellIs" dxfId="2505" priority="1008" operator="greaterThan">
      <formula>0.9</formula>
    </cfRule>
    <cfRule type="cellIs" dxfId="2504" priority="1009" operator="greaterThan">
      <formula>0.85</formula>
    </cfRule>
  </conditionalFormatting>
  <conditionalFormatting sqref="E195">
    <cfRule type="expression" dxfId="2503" priority="1004">
      <formula>AND(IF(OR($Q195=1,$Q195=2),1,0),IF($X195&lt;=20,1,0))</formula>
    </cfRule>
    <cfRule type="expression" dxfId="2502" priority="1005">
      <formula>AND(IF($Q195=2,1,0),IF($X195&lt;30,1,0))</formula>
    </cfRule>
    <cfRule type="expression" dxfId="2501" priority="1006">
      <formula>AND(IF($Q195=3,1,0),IF($X195&lt;30,1,0))</formula>
    </cfRule>
    <cfRule type="expression" dxfId="2500" priority="1007">
      <formula>AND(IF($Q195=3,1,IF($Q195=4,1,0)),IF($F195&lt;=85,1,0))</formula>
    </cfRule>
  </conditionalFormatting>
  <conditionalFormatting sqref="X195">
    <cfRule type="expression" dxfId="2499" priority="1000">
      <formula>AND(IF(OR($Q195=1,$Q195=2),1,0),IF($X195&lt;=20,1,0))</formula>
    </cfRule>
    <cfRule type="expression" dxfId="2498" priority="1001">
      <formula>AND(IF($Q195=2,1,0),IF($X195&lt;30,1,0))</formula>
    </cfRule>
    <cfRule type="expression" dxfId="2497" priority="1002">
      <formula>AND(IF($Q195=3,1,0),IF($X195&lt;30,1,0))</formula>
    </cfRule>
    <cfRule type="expression" dxfId="2496" priority="1003">
      <formula>AND(IF($Q195=3,1,IF($Q195=4,1,0)),IF($F195&lt;=85,1,0))</formula>
    </cfRule>
  </conditionalFormatting>
  <conditionalFormatting sqref="AI195">
    <cfRule type="expression" dxfId="2495" priority="996">
      <formula>AND(IF(OR($Q195=1,$Q195=2),1,0),IF($X195&lt;=20,1,0))</formula>
    </cfRule>
    <cfRule type="expression" dxfId="2494" priority="997">
      <formula>AND(IF($Q195=2,1,0),IF($X195&lt;30,1,0))</formula>
    </cfRule>
    <cfRule type="expression" dxfId="2493" priority="998">
      <formula>AND(IF($Q195=3,1,0),IF($X195&lt;30,1,0))</formula>
    </cfRule>
    <cfRule type="expression" dxfId="2492" priority="999">
      <formula>AND(IF($Q195=3,1,IF($Q195=4,1,0)),IF($F195&lt;=85,1,0))</formula>
    </cfRule>
  </conditionalFormatting>
  <conditionalFormatting sqref="AV196">
    <cfRule type="expression" dxfId="2491" priority="994">
      <formula>AV196="X"</formula>
    </cfRule>
    <cfRule type="expression" dxfId="2490" priority="995">
      <formula>AV196="후보"</formula>
    </cfRule>
  </conditionalFormatting>
  <conditionalFormatting sqref="AC196">
    <cfRule type="cellIs" dxfId="2489" priority="991" operator="greaterThan">
      <formula>0.9</formula>
    </cfRule>
    <cfRule type="cellIs" dxfId="2488" priority="992" operator="greaterThan">
      <formula>0.85</formula>
    </cfRule>
  </conditionalFormatting>
  <conditionalFormatting sqref="N196">
    <cfRule type="cellIs" dxfId="2487" priority="989" operator="greaterThan">
      <formula>0.9</formula>
    </cfRule>
    <cfRule type="cellIs" dxfId="2486" priority="990" operator="greaterThan">
      <formula>0.85</formula>
    </cfRule>
  </conditionalFormatting>
  <conditionalFormatting sqref="E196">
    <cfRule type="expression" dxfId="2485" priority="985">
      <formula>AND(IF(OR($Q196=1,$Q196=2),1,0),IF($X196&lt;=20,1,0))</formula>
    </cfRule>
    <cfRule type="expression" dxfId="2484" priority="986">
      <formula>AND(IF($Q196=2,1,0),IF($X196&lt;30,1,0))</formula>
    </cfRule>
    <cfRule type="expression" dxfId="2483" priority="987">
      <formula>AND(IF($Q196=3,1,0),IF($X196&lt;30,1,0))</formula>
    </cfRule>
    <cfRule type="expression" dxfId="2482" priority="988">
      <formula>AND(IF($Q196=3,1,IF($Q196=4,1,0)),IF($F196&lt;=85,1,0))</formula>
    </cfRule>
  </conditionalFormatting>
  <conditionalFormatting sqref="X196">
    <cfRule type="expression" dxfId="2481" priority="981">
      <formula>AND(IF(OR($Q196=1,$Q196=2),1,0),IF($X196&lt;=20,1,0))</formula>
    </cfRule>
    <cfRule type="expression" dxfId="2480" priority="982">
      <formula>AND(IF($Q196=2,1,0),IF($X196&lt;30,1,0))</formula>
    </cfRule>
    <cfRule type="expression" dxfId="2479" priority="983">
      <formula>AND(IF($Q196=3,1,0),IF($X196&lt;30,1,0))</formula>
    </cfRule>
    <cfRule type="expression" dxfId="2478" priority="984">
      <formula>AND(IF($Q196=3,1,IF($Q196=4,1,0)),IF($F196&lt;=85,1,0))</formula>
    </cfRule>
  </conditionalFormatting>
  <conditionalFormatting sqref="AI196">
    <cfRule type="expression" dxfId="2477" priority="977">
      <formula>AND(IF(OR($Q196=1,$Q196=2),1,0),IF($X196&lt;=20,1,0))</formula>
    </cfRule>
    <cfRule type="expression" dxfId="2476" priority="978">
      <formula>AND(IF($Q196=2,1,0),IF($X196&lt;30,1,0))</formula>
    </cfRule>
    <cfRule type="expression" dxfId="2475" priority="979">
      <formula>AND(IF($Q196=3,1,0),IF($X196&lt;30,1,0))</formula>
    </cfRule>
    <cfRule type="expression" dxfId="2474" priority="980">
      <formula>AND(IF($Q196=3,1,IF($Q196=4,1,0)),IF($F196&lt;=85,1,0))</formula>
    </cfRule>
  </conditionalFormatting>
  <conditionalFormatting sqref="AV197">
    <cfRule type="expression" dxfId="2473" priority="975">
      <formula>AV197="X"</formula>
    </cfRule>
    <cfRule type="expression" dxfId="2472" priority="976">
      <formula>AV197="후보"</formula>
    </cfRule>
  </conditionalFormatting>
  <conditionalFormatting sqref="AC197 N197">
    <cfRule type="cellIs" dxfId="2471" priority="972" operator="greaterThan">
      <formula>0.9</formula>
    </cfRule>
    <cfRule type="cellIs" dxfId="2470" priority="973" operator="greaterThan">
      <formula>0.85</formula>
    </cfRule>
  </conditionalFormatting>
  <conditionalFormatting sqref="AV198">
    <cfRule type="expression" dxfId="2469" priority="970">
      <formula>AV198="X"</formula>
    </cfRule>
    <cfRule type="expression" dxfId="2468" priority="971">
      <formula>AV198="후보"</formula>
    </cfRule>
  </conditionalFormatting>
  <conditionalFormatting sqref="AC198">
    <cfRule type="cellIs" dxfId="2467" priority="967" operator="greaterThan">
      <formula>0.9</formula>
    </cfRule>
    <cfRule type="cellIs" dxfId="2466" priority="968" operator="greaterThan">
      <formula>0.85</formula>
    </cfRule>
  </conditionalFormatting>
  <conditionalFormatting sqref="N198">
    <cfRule type="cellIs" dxfId="2465" priority="965" operator="greaterThan">
      <formula>0.9</formula>
    </cfRule>
    <cfRule type="cellIs" dxfId="2464" priority="966" operator="greaterThan">
      <formula>0.85</formula>
    </cfRule>
  </conditionalFormatting>
  <conditionalFormatting sqref="E198">
    <cfRule type="expression" dxfId="2463" priority="961">
      <formula>AND(IF(OR($Q198=1,$Q198=2),1,0),IF($X198&lt;=20,1,0))</formula>
    </cfRule>
    <cfRule type="expression" dxfId="2462" priority="962">
      <formula>AND(IF($Q198=2,1,0),IF($X198&lt;30,1,0))</formula>
    </cfRule>
    <cfRule type="expression" dxfId="2461" priority="963">
      <formula>AND(IF($Q198=3,1,0),IF($X198&lt;30,1,0))</formula>
    </cfRule>
    <cfRule type="expression" dxfId="2460" priority="964">
      <formula>AND(IF($Q198=3,1,IF($Q198=4,1,0)),IF($F198&lt;=85,1,0))</formula>
    </cfRule>
  </conditionalFormatting>
  <conditionalFormatting sqref="X198">
    <cfRule type="expression" dxfId="2459" priority="957">
      <formula>AND(IF(OR($Q198=1,$Q198=2),1,0),IF($X198&lt;=20,1,0))</formula>
    </cfRule>
    <cfRule type="expression" dxfId="2458" priority="958">
      <formula>AND(IF($Q198=2,1,0),IF($X198&lt;30,1,0))</formula>
    </cfRule>
    <cfRule type="expression" dxfId="2457" priority="959">
      <formula>AND(IF($Q198=3,1,0),IF($X198&lt;30,1,0))</formula>
    </cfRule>
    <cfRule type="expression" dxfId="2456" priority="960">
      <formula>AND(IF($Q198=3,1,IF($Q198=4,1,0)),IF($F198&lt;=85,1,0))</formula>
    </cfRule>
  </conditionalFormatting>
  <conditionalFormatting sqref="AI198">
    <cfRule type="expression" dxfId="2455" priority="953">
      <formula>AND(IF(OR($Q198=1,$Q198=2),1,0),IF($X198&lt;=20,1,0))</formula>
    </cfRule>
    <cfRule type="expression" dxfId="2454" priority="954">
      <formula>AND(IF($Q198=2,1,0),IF($X198&lt;30,1,0))</formula>
    </cfRule>
    <cfRule type="expression" dxfId="2453" priority="955">
      <formula>AND(IF($Q198=3,1,0),IF($X198&lt;30,1,0))</formula>
    </cfRule>
    <cfRule type="expression" dxfId="2452" priority="956">
      <formula>AND(IF($Q198=3,1,IF($Q198=4,1,0)),IF($F198&lt;=85,1,0))</formula>
    </cfRule>
  </conditionalFormatting>
  <conditionalFormatting sqref="AV199">
    <cfRule type="expression" dxfId="2451" priority="951">
      <formula>AV199="X"</formula>
    </cfRule>
    <cfRule type="expression" dxfId="2450" priority="952">
      <formula>AV199="후보"</formula>
    </cfRule>
  </conditionalFormatting>
  <conditionalFormatting sqref="AC199">
    <cfRule type="cellIs" dxfId="2449" priority="948" operator="greaterThan">
      <formula>0.9</formula>
    </cfRule>
    <cfRule type="cellIs" dxfId="2448" priority="949" operator="greaterThan">
      <formula>0.85</formula>
    </cfRule>
  </conditionalFormatting>
  <conditionalFormatting sqref="N199">
    <cfRule type="cellIs" dxfId="2447" priority="946" operator="greaterThan">
      <formula>0.9</formula>
    </cfRule>
    <cfRule type="cellIs" dxfId="2446" priority="947" operator="greaterThan">
      <formula>0.85</formula>
    </cfRule>
  </conditionalFormatting>
  <conditionalFormatting sqref="E199">
    <cfRule type="expression" dxfId="2445" priority="942">
      <formula>AND(IF(OR($Q199=1,$Q199=2),1,0),IF($X199&lt;=20,1,0))</formula>
    </cfRule>
    <cfRule type="expression" dxfId="2444" priority="943">
      <formula>AND(IF($Q199=2,1,0),IF($X199&lt;30,1,0))</formula>
    </cfRule>
    <cfRule type="expression" dxfId="2443" priority="944">
      <formula>AND(IF($Q199=3,1,0),IF($X199&lt;30,1,0))</formula>
    </cfRule>
    <cfRule type="expression" dxfId="2442" priority="945">
      <formula>AND(IF($Q199=3,1,IF($Q199=4,1,0)),IF($F199&lt;=85,1,0))</formula>
    </cfRule>
  </conditionalFormatting>
  <conditionalFormatting sqref="X199">
    <cfRule type="expression" dxfId="2441" priority="938">
      <formula>AND(IF(OR($Q199=1,$Q199=2),1,0),IF($X199&lt;=20,1,0))</formula>
    </cfRule>
    <cfRule type="expression" dxfId="2440" priority="939">
      <formula>AND(IF($Q199=2,1,0),IF($X199&lt;30,1,0))</formula>
    </cfRule>
    <cfRule type="expression" dxfId="2439" priority="940">
      <formula>AND(IF($Q199=3,1,0),IF($X199&lt;30,1,0))</formula>
    </cfRule>
    <cfRule type="expression" dxfId="2438" priority="941">
      <formula>AND(IF($Q199=3,1,IF($Q199=4,1,0)),IF($F199&lt;=85,1,0))</formula>
    </cfRule>
  </conditionalFormatting>
  <conditionalFormatting sqref="AI199">
    <cfRule type="expression" dxfId="2437" priority="934">
      <formula>AND(IF(OR($Q199=1,$Q199=2),1,0),IF($X199&lt;=20,1,0))</formula>
    </cfRule>
    <cfRule type="expression" dxfId="2436" priority="935">
      <formula>AND(IF($Q199=2,1,0),IF($X199&lt;30,1,0))</formula>
    </cfRule>
    <cfRule type="expression" dxfId="2435" priority="936">
      <formula>AND(IF($Q199=3,1,0),IF($X199&lt;30,1,0))</formula>
    </cfRule>
    <cfRule type="expression" dxfId="2434" priority="937">
      <formula>AND(IF($Q199=3,1,IF($Q199=4,1,0)),IF($F199&lt;=85,1,0))</formula>
    </cfRule>
  </conditionalFormatting>
  <conditionalFormatting sqref="AV200">
    <cfRule type="expression" dxfId="2433" priority="932">
      <formula>AV200="X"</formula>
    </cfRule>
    <cfRule type="expression" dxfId="2432" priority="933">
      <formula>AV200="후보"</formula>
    </cfRule>
  </conditionalFormatting>
  <conditionalFormatting sqref="AC200">
    <cfRule type="cellIs" dxfId="2431" priority="929" operator="greaterThan">
      <formula>0.9</formula>
    </cfRule>
    <cfRule type="cellIs" dxfId="2430" priority="930" operator="greaterThan">
      <formula>0.85</formula>
    </cfRule>
  </conditionalFormatting>
  <conditionalFormatting sqref="N200">
    <cfRule type="cellIs" dxfId="2429" priority="927" operator="greaterThan">
      <formula>0.9</formula>
    </cfRule>
    <cfRule type="cellIs" dxfId="2428" priority="928" operator="greaterThan">
      <formula>0.85</formula>
    </cfRule>
  </conditionalFormatting>
  <conditionalFormatting sqref="E200">
    <cfRule type="expression" dxfId="2427" priority="923">
      <formula>AND(IF(OR($Q200=1,$Q200=2),1,0),IF($X200&lt;=20,1,0))</formula>
    </cfRule>
    <cfRule type="expression" dxfId="2426" priority="924">
      <formula>AND(IF($Q200=2,1,0),IF($X200&lt;30,1,0))</formula>
    </cfRule>
    <cfRule type="expression" dxfId="2425" priority="925">
      <formula>AND(IF($Q200=3,1,0),IF($X200&lt;30,1,0))</formula>
    </cfRule>
    <cfRule type="expression" dxfId="2424" priority="926">
      <formula>AND(IF($Q200=3,1,IF($Q200=4,1,0)),IF($F200&lt;=85,1,0))</formula>
    </cfRule>
  </conditionalFormatting>
  <conditionalFormatting sqref="X200">
    <cfRule type="expression" dxfId="2423" priority="919">
      <formula>AND(IF(OR($Q200=1,$Q200=2),1,0),IF($X200&lt;=20,1,0))</formula>
    </cfRule>
    <cfRule type="expression" dxfId="2422" priority="920">
      <formula>AND(IF($Q200=2,1,0),IF($X200&lt;30,1,0))</formula>
    </cfRule>
    <cfRule type="expression" dxfId="2421" priority="921">
      <formula>AND(IF($Q200=3,1,0),IF($X200&lt;30,1,0))</formula>
    </cfRule>
    <cfRule type="expression" dxfId="2420" priority="922">
      <formula>AND(IF($Q200=3,1,IF($Q200=4,1,0)),IF($F200&lt;=85,1,0))</formula>
    </cfRule>
  </conditionalFormatting>
  <conditionalFormatting sqref="AI200">
    <cfRule type="expression" dxfId="2419" priority="915">
      <formula>AND(IF(OR($Q200=1,$Q200=2),1,0),IF($X200&lt;=20,1,0))</formula>
    </cfRule>
    <cfRule type="expression" dxfId="2418" priority="916">
      <formula>AND(IF($Q200=2,1,0),IF($X200&lt;30,1,0))</formula>
    </cfRule>
    <cfRule type="expression" dxfId="2417" priority="917">
      <formula>AND(IF($Q200=3,1,0),IF($X200&lt;30,1,0))</formula>
    </cfRule>
    <cfRule type="expression" dxfId="2416" priority="918">
      <formula>AND(IF($Q200=3,1,IF($Q200=4,1,0)),IF($F200&lt;=85,1,0))</formula>
    </cfRule>
  </conditionalFormatting>
  <conditionalFormatting sqref="AV201">
    <cfRule type="expression" dxfId="2415" priority="913">
      <formula>AV201="X"</formula>
    </cfRule>
    <cfRule type="expression" dxfId="2414" priority="914">
      <formula>AV201="후보"</formula>
    </cfRule>
  </conditionalFormatting>
  <conditionalFormatting sqref="AC201">
    <cfRule type="cellIs" dxfId="2413" priority="910" operator="greaterThan">
      <formula>0.9</formula>
    </cfRule>
    <cfRule type="cellIs" dxfId="2412" priority="911" operator="greaterThan">
      <formula>0.85</formula>
    </cfRule>
  </conditionalFormatting>
  <conditionalFormatting sqref="N201">
    <cfRule type="cellIs" dxfId="2411" priority="908" operator="greaterThan">
      <formula>0.9</formula>
    </cfRule>
    <cfRule type="cellIs" dxfId="2410" priority="909" operator="greaterThan">
      <formula>0.85</formula>
    </cfRule>
  </conditionalFormatting>
  <conditionalFormatting sqref="E201">
    <cfRule type="expression" dxfId="2409" priority="904">
      <formula>AND(IF(OR($Q201=1,$Q201=2),1,0),IF($X201&lt;=20,1,0))</formula>
    </cfRule>
    <cfRule type="expression" dxfId="2408" priority="905">
      <formula>AND(IF($Q201=2,1,0),IF($X201&lt;30,1,0))</formula>
    </cfRule>
    <cfRule type="expression" dxfId="2407" priority="906">
      <formula>AND(IF($Q201=3,1,0),IF($X201&lt;30,1,0))</formula>
    </cfRule>
    <cfRule type="expression" dxfId="2406" priority="907">
      <formula>AND(IF($Q201=3,1,IF($Q201=4,1,0)),IF($F201&lt;=85,1,0))</formula>
    </cfRule>
  </conditionalFormatting>
  <conditionalFormatting sqref="X201">
    <cfRule type="expression" dxfId="2405" priority="900">
      <formula>AND(IF(OR($Q201=1,$Q201=2),1,0),IF($X201&lt;=20,1,0))</formula>
    </cfRule>
    <cfRule type="expression" dxfId="2404" priority="901">
      <formula>AND(IF($Q201=2,1,0),IF($X201&lt;30,1,0))</formula>
    </cfRule>
    <cfRule type="expression" dxfId="2403" priority="902">
      <formula>AND(IF($Q201=3,1,0),IF($X201&lt;30,1,0))</formula>
    </cfRule>
    <cfRule type="expression" dxfId="2402" priority="903">
      <formula>AND(IF($Q201=3,1,IF($Q201=4,1,0)),IF($F201&lt;=85,1,0))</formula>
    </cfRule>
  </conditionalFormatting>
  <conditionalFormatting sqref="AI201">
    <cfRule type="expression" dxfId="2401" priority="896">
      <formula>AND(IF(OR($Q201=1,$Q201=2),1,0),IF($X201&lt;=20,1,0))</formula>
    </cfRule>
    <cfRule type="expression" dxfId="2400" priority="897">
      <formula>AND(IF($Q201=2,1,0),IF($X201&lt;30,1,0))</formula>
    </cfRule>
    <cfRule type="expression" dxfId="2399" priority="898">
      <formula>AND(IF($Q201=3,1,0),IF($X201&lt;30,1,0))</formula>
    </cfRule>
    <cfRule type="expression" dxfId="2398" priority="899">
      <formula>AND(IF($Q201=3,1,IF($Q201=4,1,0)),IF($F201&lt;=85,1,0))</formula>
    </cfRule>
  </conditionalFormatting>
  <conditionalFormatting sqref="AV202">
    <cfRule type="expression" dxfId="2397" priority="894">
      <formula>AV202="X"</formula>
    </cfRule>
    <cfRule type="expression" dxfId="2396" priority="895">
      <formula>AV202="후보"</formula>
    </cfRule>
  </conditionalFormatting>
  <conditionalFormatting sqref="AC202">
    <cfRule type="cellIs" dxfId="2395" priority="891" operator="greaterThan">
      <formula>0.9</formula>
    </cfRule>
    <cfRule type="cellIs" dxfId="2394" priority="892" operator="greaterThan">
      <formula>0.85</formula>
    </cfRule>
  </conditionalFormatting>
  <conditionalFormatting sqref="N202">
    <cfRule type="cellIs" dxfId="2393" priority="889" operator="greaterThan">
      <formula>0.9</formula>
    </cfRule>
    <cfRule type="cellIs" dxfId="2392" priority="890" operator="greaterThan">
      <formula>0.85</formula>
    </cfRule>
  </conditionalFormatting>
  <conditionalFormatting sqref="E202">
    <cfRule type="expression" dxfId="2391" priority="885">
      <formula>AND(IF(OR($Q202=1,$Q202=2),1,0),IF($X202&lt;=20,1,0))</formula>
    </cfRule>
    <cfRule type="expression" dxfId="2390" priority="886">
      <formula>AND(IF($Q202=2,1,0),IF($X202&lt;30,1,0))</formula>
    </cfRule>
    <cfRule type="expression" dxfId="2389" priority="887">
      <formula>AND(IF($Q202=3,1,0),IF($X202&lt;30,1,0))</formula>
    </cfRule>
    <cfRule type="expression" dxfId="2388" priority="888">
      <formula>AND(IF($Q202=3,1,IF($Q202=4,1,0)),IF($F202&lt;=85,1,0))</formula>
    </cfRule>
  </conditionalFormatting>
  <conditionalFormatting sqref="X202">
    <cfRule type="expression" dxfId="2387" priority="881">
      <formula>AND(IF(OR($Q202=1,$Q202=2),1,0),IF($X202&lt;=20,1,0))</formula>
    </cfRule>
    <cfRule type="expression" dxfId="2386" priority="882">
      <formula>AND(IF($Q202=2,1,0),IF($X202&lt;30,1,0))</formula>
    </cfRule>
    <cfRule type="expression" dxfId="2385" priority="883">
      <formula>AND(IF($Q202=3,1,0),IF($X202&lt;30,1,0))</formula>
    </cfRule>
    <cfRule type="expression" dxfId="2384" priority="884">
      <formula>AND(IF($Q202=3,1,IF($Q202=4,1,0)),IF($F202&lt;=85,1,0))</formula>
    </cfRule>
  </conditionalFormatting>
  <conditionalFormatting sqref="AI202">
    <cfRule type="expression" dxfId="2383" priority="877">
      <formula>AND(IF(OR($Q202=1,$Q202=2),1,0),IF($X202&lt;=20,1,0))</formula>
    </cfRule>
    <cfRule type="expression" dxfId="2382" priority="878">
      <formula>AND(IF($Q202=2,1,0),IF($X202&lt;30,1,0))</formula>
    </cfRule>
    <cfRule type="expression" dxfId="2381" priority="879">
      <formula>AND(IF($Q202=3,1,0),IF($X202&lt;30,1,0))</formula>
    </cfRule>
    <cfRule type="expression" dxfId="2380" priority="880">
      <formula>AND(IF($Q202=3,1,IF($Q202=4,1,0)),IF($F202&lt;=85,1,0))</formula>
    </cfRule>
  </conditionalFormatting>
  <conditionalFormatting sqref="AV203">
    <cfRule type="expression" dxfId="2379" priority="875">
      <formula>AV203="X"</formula>
    </cfRule>
    <cfRule type="expression" dxfId="2378" priority="876">
      <formula>AV203="후보"</formula>
    </cfRule>
  </conditionalFormatting>
  <conditionalFormatting sqref="AC203 N203">
    <cfRule type="cellIs" dxfId="2377" priority="872" operator="greaterThan">
      <formula>0.9</formula>
    </cfRule>
    <cfRule type="cellIs" dxfId="2376" priority="873" operator="greaterThan">
      <formula>0.85</formula>
    </cfRule>
  </conditionalFormatting>
  <conditionalFormatting sqref="AV204">
    <cfRule type="expression" dxfId="2375" priority="870">
      <formula>AV204="X"</formula>
    </cfRule>
    <cfRule type="expression" dxfId="2374" priority="871">
      <formula>AV204="후보"</formula>
    </cfRule>
  </conditionalFormatting>
  <conditionalFormatting sqref="AC204">
    <cfRule type="cellIs" dxfId="2373" priority="867" operator="greaterThan">
      <formula>0.9</formula>
    </cfRule>
    <cfRule type="cellIs" dxfId="2372" priority="868" operator="greaterThan">
      <formula>0.85</formula>
    </cfRule>
  </conditionalFormatting>
  <conditionalFormatting sqref="N204">
    <cfRule type="cellIs" dxfId="2371" priority="865" operator="greaterThan">
      <formula>0.9</formula>
    </cfRule>
    <cfRule type="cellIs" dxfId="2370" priority="866" operator="greaterThan">
      <formula>0.85</formula>
    </cfRule>
  </conditionalFormatting>
  <conditionalFormatting sqref="E204">
    <cfRule type="expression" dxfId="2369" priority="861">
      <formula>AND(IF(OR($Q204=1,$Q204=2),1,0),IF($X204&lt;=20,1,0))</formula>
    </cfRule>
    <cfRule type="expression" dxfId="2368" priority="862">
      <formula>AND(IF($Q204=2,1,0),IF($X204&lt;30,1,0))</formula>
    </cfRule>
    <cfRule type="expression" dxfId="2367" priority="863">
      <formula>AND(IF($Q204=3,1,0),IF($X204&lt;30,1,0))</formula>
    </cfRule>
    <cfRule type="expression" dxfId="2366" priority="864">
      <formula>AND(IF($Q204=3,1,IF($Q204=4,1,0)),IF($F204&lt;=85,1,0))</formula>
    </cfRule>
  </conditionalFormatting>
  <conditionalFormatting sqref="X204">
    <cfRule type="expression" dxfId="2365" priority="857">
      <formula>AND(IF(OR($Q204=1,$Q204=2),1,0),IF($X204&lt;=20,1,0))</formula>
    </cfRule>
    <cfRule type="expression" dxfId="2364" priority="858">
      <formula>AND(IF($Q204=2,1,0),IF($X204&lt;30,1,0))</formula>
    </cfRule>
    <cfRule type="expression" dxfId="2363" priority="859">
      <formula>AND(IF($Q204=3,1,0),IF($X204&lt;30,1,0))</formula>
    </cfRule>
    <cfRule type="expression" dxfId="2362" priority="860">
      <formula>AND(IF($Q204=3,1,IF($Q204=4,1,0)),IF($F204&lt;=85,1,0))</formula>
    </cfRule>
  </conditionalFormatting>
  <conditionalFormatting sqref="AI204">
    <cfRule type="expression" dxfId="2361" priority="853">
      <formula>AND(IF(OR($Q204=1,$Q204=2),1,0),IF($X204&lt;=20,1,0))</formula>
    </cfRule>
    <cfRule type="expression" dxfId="2360" priority="854">
      <formula>AND(IF($Q204=2,1,0),IF($X204&lt;30,1,0))</formula>
    </cfRule>
    <cfRule type="expression" dxfId="2359" priority="855">
      <formula>AND(IF($Q204=3,1,0),IF($X204&lt;30,1,0))</formula>
    </cfRule>
    <cfRule type="expression" dxfId="2358" priority="856">
      <formula>AND(IF($Q204=3,1,IF($Q204=4,1,0)),IF($F204&lt;=85,1,0))</formula>
    </cfRule>
  </conditionalFormatting>
  <conditionalFormatting sqref="AV205">
    <cfRule type="expression" dxfId="2357" priority="851">
      <formula>AV205="X"</formula>
    </cfRule>
    <cfRule type="expression" dxfId="2356" priority="852">
      <formula>AV205="후보"</formula>
    </cfRule>
  </conditionalFormatting>
  <conditionalFormatting sqref="AC205">
    <cfRule type="cellIs" dxfId="2355" priority="848" operator="greaterThan">
      <formula>0.9</formula>
    </cfRule>
    <cfRule type="cellIs" dxfId="2354" priority="849" operator="greaterThan">
      <formula>0.85</formula>
    </cfRule>
  </conditionalFormatting>
  <conditionalFormatting sqref="N205">
    <cfRule type="cellIs" dxfId="2353" priority="846" operator="greaterThan">
      <formula>0.9</formula>
    </cfRule>
    <cfRule type="cellIs" dxfId="2352" priority="847" operator="greaterThan">
      <formula>0.85</formula>
    </cfRule>
  </conditionalFormatting>
  <conditionalFormatting sqref="E205">
    <cfRule type="expression" dxfId="2351" priority="842">
      <formula>AND(IF(OR($Q205=1,$Q205=2),1,0),IF($X205&lt;=20,1,0))</formula>
    </cfRule>
    <cfRule type="expression" dxfId="2350" priority="843">
      <formula>AND(IF($Q205=2,1,0),IF($X205&lt;30,1,0))</formula>
    </cfRule>
    <cfRule type="expression" dxfId="2349" priority="844">
      <formula>AND(IF($Q205=3,1,0),IF($X205&lt;30,1,0))</formula>
    </cfRule>
    <cfRule type="expression" dxfId="2348" priority="845">
      <formula>AND(IF($Q205=3,1,IF($Q205=4,1,0)),IF($F205&lt;=85,1,0))</formula>
    </cfRule>
  </conditionalFormatting>
  <conditionalFormatting sqref="X205">
    <cfRule type="expression" dxfId="2347" priority="838">
      <formula>AND(IF(OR($Q205=1,$Q205=2),1,0),IF($X205&lt;=20,1,0))</formula>
    </cfRule>
    <cfRule type="expression" dxfId="2346" priority="839">
      <formula>AND(IF($Q205=2,1,0),IF($X205&lt;30,1,0))</formula>
    </cfRule>
    <cfRule type="expression" dxfId="2345" priority="840">
      <formula>AND(IF($Q205=3,1,0),IF($X205&lt;30,1,0))</formula>
    </cfRule>
    <cfRule type="expression" dxfId="2344" priority="841">
      <formula>AND(IF($Q205=3,1,IF($Q205=4,1,0)),IF($F205&lt;=85,1,0))</formula>
    </cfRule>
  </conditionalFormatting>
  <conditionalFormatting sqref="AI205">
    <cfRule type="expression" dxfId="2343" priority="834">
      <formula>AND(IF(OR($Q205=1,$Q205=2),1,0),IF($X205&lt;=20,1,0))</formula>
    </cfRule>
    <cfRule type="expression" dxfId="2342" priority="835">
      <formula>AND(IF($Q205=2,1,0),IF($X205&lt;30,1,0))</formula>
    </cfRule>
    <cfRule type="expression" dxfId="2341" priority="836">
      <formula>AND(IF($Q205=3,1,0),IF($X205&lt;30,1,0))</formula>
    </cfRule>
    <cfRule type="expression" dxfId="2340" priority="837">
      <formula>AND(IF($Q205=3,1,IF($Q205=4,1,0)),IF($F205&lt;=85,1,0))</formula>
    </cfRule>
  </conditionalFormatting>
  <conditionalFormatting sqref="AV206">
    <cfRule type="expression" dxfId="2339" priority="832">
      <formula>AV206="X"</formula>
    </cfRule>
    <cfRule type="expression" dxfId="2338" priority="833">
      <formula>AV206="후보"</formula>
    </cfRule>
  </conditionalFormatting>
  <conditionalFormatting sqref="AC206">
    <cfRule type="cellIs" dxfId="2337" priority="829" operator="greaterThan">
      <formula>0.9</formula>
    </cfRule>
    <cfRule type="cellIs" dxfId="2336" priority="830" operator="greaterThan">
      <formula>0.85</formula>
    </cfRule>
  </conditionalFormatting>
  <conditionalFormatting sqref="N206">
    <cfRule type="cellIs" dxfId="2335" priority="827" operator="greaterThan">
      <formula>0.9</formula>
    </cfRule>
    <cfRule type="cellIs" dxfId="2334" priority="828" operator="greaterThan">
      <formula>0.85</formula>
    </cfRule>
  </conditionalFormatting>
  <conditionalFormatting sqref="E206">
    <cfRule type="expression" dxfId="2333" priority="823">
      <formula>AND(IF(OR($Q206=1,$Q206=2),1,0),IF($X206&lt;=20,1,0))</formula>
    </cfRule>
    <cfRule type="expression" dxfId="2332" priority="824">
      <formula>AND(IF($Q206=2,1,0),IF($X206&lt;30,1,0))</formula>
    </cfRule>
    <cfRule type="expression" dxfId="2331" priority="825">
      <formula>AND(IF($Q206=3,1,0),IF($X206&lt;30,1,0))</formula>
    </cfRule>
    <cfRule type="expression" dxfId="2330" priority="826">
      <formula>AND(IF($Q206=3,1,IF($Q206=4,1,0)),IF($F206&lt;=85,1,0))</formula>
    </cfRule>
  </conditionalFormatting>
  <conditionalFormatting sqref="X206">
    <cfRule type="expression" dxfId="2329" priority="819">
      <formula>AND(IF(OR($Q206=1,$Q206=2),1,0),IF($X206&lt;=20,1,0))</formula>
    </cfRule>
    <cfRule type="expression" dxfId="2328" priority="820">
      <formula>AND(IF($Q206=2,1,0),IF($X206&lt;30,1,0))</formula>
    </cfRule>
    <cfRule type="expression" dxfId="2327" priority="821">
      <formula>AND(IF($Q206=3,1,0),IF($X206&lt;30,1,0))</formula>
    </cfRule>
    <cfRule type="expression" dxfId="2326" priority="822">
      <formula>AND(IF($Q206=3,1,IF($Q206=4,1,0)),IF($F206&lt;=85,1,0))</formula>
    </cfRule>
  </conditionalFormatting>
  <conditionalFormatting sqref="AI206">
    <cfRule type="expression" dxfId="2325" priority="815">
      <formula>AND(IF(OR($Q206=1,$Q206=2),1,0),IF($X206&lt;=20,1,0))</formula>
    </cfRule>
    <cfRule type="expression" dxfId="2324" priority="816">
      <formula>AND(IF($Q206=2,1,0),IF($X206&lt;30,1,0))</formula>
    </cfRule>
    <cfRule type="expression" dxfId="2323" priority="817">
      <formula>AND(IF($Q206=3,1,0),IF($X206&lt;30,1,0))</formula>
    </cfRule>
    <cfRule type="expression" dxfId="2322" priority="818">
      <formula>AND(IF($Q206=3,1,IF($Q206=4,1,0)),IF($F206&lt;=85,1,0))</formula>
    </cfRule>
  </conditionalFormatting>
  <conditionalFormatting sqref="AV207">
    <cfRule type="expression" dxfId="2321" priority="813">
      <formula>AV207="X"</formula>
    </cfRule>
    <cfRule type="expression" dxfId="2320" priority="814">
      <formula>AV207="후보"</formula>
    </cfRule>
  </conditionalFormatting>
  <conditionalFormatting sqref="AC207 N207">
    <cfRule type="cellIs" dxfId="2319" priority="810" operator="greaterThan">
      <formula>0.9</formula>
    </cfRule>
    <cfRule type="cellIs" dxfId="2318" priority="811" operator="greaterThan">
      <formula>0.85</formula>
    </cfRule>
  </conditionalFormatting>
  <conditionalFormatting sqref="AV208">
    <cfRule type="expression" dxfId="2317" priority="808">
      <formula>AV208="X"</formula>
    </cfRule>
    <cfRule type="expression" dxfId="2316" priority="809">
      <formula>AV208="후보"</formula>
    </cfRule>
  </conditionalFormatting>
  <conditionalFormatting sqref="AC208">
    <cfRule type="cellIs" dxfId="2315" priority="805" operator="greaterThan">
      <formula>0.9</formula>
    </cfRule>
    <cfRule type="cellIs" dxfId="2314" priority="806" operator="greaterThan">
      <formula>0.85</formula>
    </cfRule>
  </conditionalFormatting>
  <conditionalFormatting sqref="N208">
    <cfRule type="cellIs" dxfId="2313" priority="803" operator="greaterThan">
      <formula>0.9</formula>
    </cfRule>
    <cfRule type="cellIs" dxfId="2312" priority="804" operator="greaterThan">
      <formula>0.85</formula>
    </cfRule>
  </conditionalFormatting>
  <conditionalFormatting sqref="E208">
    <cfRule type="expression" dxfId="2311" priority="799">
      <formula>AND(IF(OR($Q208=1,$Q208=2),1,0),IF($X208&lt;=20,1,0))</formula>
    </cfRule>
    <cfRule type="expression" dxfId="2310" priority="800">
      <formula>AND(IF($Q208=2,1,0),IF($X208&lt;30,1,0))</formula>
    </cfRule>
    <cfRule type="expression" dxfId="2309" priority="801">
      <formula>AND(IF($Q208=3,1,0),IF($X208&lt;30,1,0))</formula>
    </cfRule>
    <cfRule type="expression" dxfId="2308" priority="802">
      <formula>AND(IF($Q208=3,1,IF($Q208=4,1,0)),IF($F208&lt;=85,1,0))</formula>
    </cfRule>
  </conditionalFormatting>
  <conditionalFormatting sqref="X208">
    <cfRule type="expression" dxfId="2307" priority="795">
      <formula>AND(IF(OR($Q208=1,$Q208=2),1,0),IF($X208&lt;=20,1,0))</formula>
    </cfRule>
    <cfRule type="expression" dxfId="2306" priority="796">
      <formula>AND(IF($Q208=2,1,0),IF($X208&lt;30,1,0))</formula>
    </cfRule>
    <cfRule type="expression" dxfId="2305" priority="797">
      <formula>AND(IF($Q208=3,1,0),IF($X208&lt;30,1,0))</formula>
    </cfRule>
    <cfRule type="expression" dxfId="2304" priority="798">
      <formula>AND(IF($Q208=3,1,IF($Q208=4,1,0)),IF($F208&lt;=85,1,0))</formula>
    </cfRule>
  </conditionalFormatting>
  <conditionalFormatting sqref="AI208">
    <cfRule type="expression" dxfId="2303" priority="791">
      <formula>AND(IF(OR($Q208=1,$Q208=2),1,0),IF($X208&lt;=20,1,0))</formula>
    </cfRule>
    <cfRule type="expression" dxfId="2302" priority="792">
      <formula>AND(IF($Q208=2,1,0),IF($X208&lt;30,1,0))</formula>
    </cfRule>
    <cfRule type="expression" dxfId="2301" priority="793">
      <formula>AND(IF($Q208=3,1,0),IF($X208&lt;30,1,0))</formula>
    </cfRule>
    <cfRule type="expression" dxfId="2300" priority="794">
      <formula>AND(IF($Q208=3,1,IF($Q208=4,1,0)),IF($F208&lt;=85,1,0))</formula>
    </cfRule>
  </conditionalFormatting>
  <conditionalFormatting sqref="AV209">
    <cfRule type="expression" dxfId="2299" priority="789">
      <formula>AV209="X"</formula>
    </cfRule>
    <cfRule type="expression" dxfId="2298" priority="790">
      <formula>AV209="후보"</formula>
    </cfRule>
  </conditionalFormatting>
  <conditionalFormatting sqref="AC209">
    <cfRule type="cellIs" dxfId="2297" priority="786" operator="greaterThan">
      <formula>0.9</formula>
    </cfRule>
    <cfRule type="cellIs" dxfId="2296" priority="787" operator="greaterThan">
      <formula>0.85</formula>
    </cfRule>
  </conditionalFormatting>
  <conditionalFormatting sqref="N209">
    <cfRule type="cellIs" dxfId="2295" priority="784" operator="greaterThan">
      <formula>0.9</formula>
    </cfRule>
    <cfRule type="cellIs" dxfId="2294" priority="785" operator="greaterThan">
      <formula>0.85</formula>
    </cfRule>
  </conditionalFormatting>
  <conditionalFormatting sqref="E209">
    <cfRule type="expression" dxfId="2293" priority="780">
      <formula>AND(IF(OR($Q209=1,$Q209=2),1,0),IF($X209&lt;=20,1,0))</formula>
    </cfRule>
    <cfRule type="expression" dxfId="2292" priority="781">
      <formula>AND(IF($Q209=2,1,0),IF($X209&lt;30,1,0))</formula>
    </cfRule>
    <cfRule type="expression" dxfId="2291" priority="782">
      <formula>AND(IF($Q209=3,1,0),IF($X209&lt;30,1,0))</formula>
    </cfRule>
    <cfRule type="expression" dxfId="2290" priority="783">
      <formula>AND(IF($Q209=3,1,IF($Q209=4,1,0)),IF($F209&lt;=85,1,0))</formula>
    </cfRule>
  </conditionalFormatting>
  <conditionalFormatting sqref="X209">
    <cfRule type="expression" dxfId="2289" priority="776">
      <formula>AND(IF(OR($Q209=1,$Q209=2),1,0),IF($X209&lt;=20,1,0))</formula>
    </cfRule>
    <cfRule type="expression" dxfId="2288" priority="777">
      <formula>AND(IF($Q209=2,1,0),IF($X209&lt;30,1,0))</formula>
    </cfRule>
    <cfRule type="expression" dxfId="2287" priority="778">
      <formula>AND(IF($Q209=3,1,0),IF($X209&lt;30,1,0))</formula>
    </cfRule>
    <cfRule type="expression" dxfId="2286" priority="779">
      <formula>AND(IF($Q209=3,1,IF($Q209=4,1,0)),IF($F209&lt;=85,1,0))</formula>
    </cfRule>
  </conditionalFormatting>
  <conditionalFormatting sqref="AI209">
    <cfRule type="expression" dxfId="2285" priority="772">
      <formula>AND(IF(OR($Q209=1,$Q209=2),1,0),IF($X209&lt;=20,1,0))</formula>
    </cfRule>
    <cfRule type="expression" dxfId="2284" priority="773">
      <formula>AND(IF($Q209=2,1,0),IF($X209&lt;30,1,0))</formula>
    </cfRule>
    <cfRule type="expression" dxfId="2283" priority="774">
      <formula>AND(IF($Q209=3,1,0),IF($X209&lt;30,1,0))</formula>
    </cfRule>
    <cfRule type="expression" dxfId="2282" priority="775">
      <formula>AND(IF($Q209=3,1,IF($Q209=4,1,0)),IF($F209&lt;=85,1,0))</formula>
    </cfRule>
  </conditionalFormatting>
  <conditionalFormatting sqref="AV210">
    <cfRule type="expression" dxfId="2281" priority="770">
      <formula>AV210="X"</formula>
    </cfRule>
    <cfRule type="expression" dxfId="2280" priority="771">
      <formula>AV210="후보"</formula>
    </cfRule>
  </conditionalFormatting>
  <conditionalFormatting sqref="AC210">
    <cfRule type="cellIs" dxfId="2279" priority="767" operator="greaterThan">
      <formula>0.9</formula>
    </cfRule>
    <cfRule type="cellIs" dxfId="2278" priority="768" operator="greaterThan">
      <formula>0.85</formula>
    </cfRule>
  </conditionalFormatting>
  <conditionalFormatting sqref="N210">
    <cfRule type="cellIs" dxfId="2277" priority="765" operator="greaterThan">
      <formula>0.9</formula>
    </cfRule>
    <cfRule type="cellIs" dxfId="2276" priority="766" operator="greaterThan">
      <formula>0.85</formula>
    </cfRule>
  </conditionalFormatting>
  <conditionalFormatting sqref="E210">
    <cfRule type="expression" dxfId="2275" priority="761">
      <formula>AND(IF(OR($Q210=1,$Q210=2),1,0),IF($X210&lt;=20,1,0))</formula>
    </cfRule>
    <cfRule type="expression" dxfId="2274" priority="762">
      <formula>AND(IF($Q210=2,1,0),IF($X210&lt;30,1,0))</formula>
    </cfRule>
    <cfRule type="expression" dxfId="2273" priority="763">
      <formula>AND(IF($Q210=3,1,0),IF($X210&lt;30,1,0))</formula>
    </cfRule>
    <cfRule type="expression" dxfId="2272" priority="764">
      <formula>AND(IF($Q210=3,1,IF($Q210=4,1,0)),IF($F210&lt;=85,1,0))</formula>
    </cfRule>
  </conditionalFormatting>
  <conditionalFormatting sqref="X210">
    <cfRule type="expression" dxfId="2271" priority="757">
      <formula>AND(IF(OR($Q210=1,$Q210=2),1,0),IF($X210&lt;=20,1,0))</formula>
    </cfRule>
    <cfRule type="expression" dxfId="2270" priority="758">
      <formula>AND(IF($Q210=2,1,0),IF($X210&lt;30,1,0))</formula>
    </cfRule>
    <cfRule type="expression" dxfId="2269" priority="759">
      <formula>AND(IF($Q210=3,1,0),IF($X210&lt;30,1,0))</formula>
    </cfRule>
    <cfRule type="expression" dxfId="2268" priority="760">
      <formula>AND(IF($Q210=3,1,IF($Q210=4,1,0)),IF($F210&lt;=85,1,0))</formula>
    </cfRule>
  </conditionalFormatting>
  <conditionalFormatting sqref="AI210">
    <cfRule type="expression" dxfId="2267" priority="753">
      <formula>AND(IF(OR($Q210=1,$Q210=2),1,0),IF($X210&lt;=20,1,0))</formula>
    </cfRule>
    <cfRule type="expression" dxfId="2266" priority="754">
      <formula>AND(IF($Q210=2,1,0),IF($X210&lt;30,1,0))</formula>
    </cfRule>
    <cfRule type="expression" dxfId="2265" priority="755">
      <formula>AND(IF($Q210=3,1,0),IF($X210&lt;30,1,0))</formula>
    </cfRule>
    <cfRule type="expression" dxfId="2264" priority="756">
      <formula>AND(IF($Q210=3,1,IF($Q210=4,1,0)),IF($F210&lt;=85,1,0))</formula>
    </cfRule>
  </conditionalFormatting>
  <conditionalFormatting sqref="AV211">
    <cfRule type="expression" dxfId="2263" priority="751">
      <formula>AV211="X"</formula>
    </cfRule>
    <cfRule type="expression" dxfId="2262" priority="752">
      <formula>AV211="후보"</formula>
    </cfRule>
  </conditionalFormatting>
  <conditionalFormatting sqref="AC211 N211">
    <cfRule type="cellIs" dxfId="2261" priority="748" operator="greaterThan">
      <formula>0.9</formula>
    </cfRule>
    <cfRule type="cellIs" dxfId="2260" priority="749" operator="greaterThan">
      <formula>0.85</formula>
    </cfRule>
  </conditionalFormatting>
  <conditionalFormatting sqref="AV212">
    <cfRule type="expression" dxfId="2259" priority="746">
      <formula>AV212="X"</formula>
    </cfRule>
    <cfRule type="expression" dxfId="2258" priority="747">
      <formula>AV212="후보"</formula>
    </cfRule>
  </conditionalFormatting>
  <conditionalFormatting sqref="AC212">
    <cfRule type="cellIs" dxfId="2257" priority="743" operator="greaterThan">
      <formula>0.9</formula>
    </cfRule>
    <cfRule type="cellIs" dxfId="2256" priority="744" operator="greaterThan">
      <formula>0.85</formula>
    </cfRule>
  </conditionalFormatting>
  <conditionalFormatting sqref="N212">
    <cfRule type="cellIs" dxfId="2255" priority="741" operator="greaterThan">
      <formula>0.9</formula>
    </cfRule>
    <cfRule type="cellIs" dxfId="2254" priority="742" operator="greaterThan">
      <formula>0.85</formula>
    </cfRule>
  </conditionalFormatting>
  <conditionalFormatting sqref="E212">
    <cfRule type="expression" dxfId="2253" priority="737">
      <formula>AND(IF(OR($Q212=1,$Q212=2),1,0),IF($X212&lt;=20,1,0))</formula>
    </cfRule>
    <cfRule type="expression" dxfId="2252" priority="738">
      <formula>AND(IF($Q212=2,1,0),IF($X212&lt;30,1,0))</formula>
    </cfRule>
    <cfRule type="expression" dxfId="2251" priority="739">
      <formula>AND(IF($Q212=3,1,0),IF($X212&lt;30,1,0))</formula>
    </cfRule>
    <cfRule type="expression" dxfId="2250" priority="740">
      <formula>AND(IF($Q212=3,1,IF($Q212=4,1,0)),IF($F212&lt;=85,1,0))</formula>
    </cfRule>
  </conditionalFormatting>
  <conditionalFormatting sqref="X212">
    <cfRule type="expression" dxfId="2249" priority="733">
      <formula>AND(IF(OR($Q212=1,$Q212=2),1,0),IF($X212&lt;=20,1,0))</formula>
    </cfRule>
    <cfRule type="expression" dxfId="2248" priority="734">
      <formula>AND(IF($Q212=2,1,0),IF($X212&lt;30,1,0))</formula>
    </cfRule>
    <cfRule type="expression" dxfId="2247" priority="735">
      <formula>AND(IF($Q212=3,1,0),IF($X212&lt;30,1,0))</formula>
    </cfRule>
    <cfRule type="expression" dxfId="2246" priority="736">
      <formula>AND(IF($Q212=3,1,IF($Q212=4,1,0)),IF($F212&lt;=85,1,0))</formula>
    </cfRule>
  </conditionalFormatting>
  <conditionalFormatting sqref="AI212">
    <cfRule type="expression" dxfId="2245" priority="729">
      <formula>AND(IF(OR($Q212=1,$Q212=2),1,0),IF($X212&lt;=20,1,0))</formula>
    </cfRule>
    <cfRule type="expression" dxfId="2244" priority="730">
      <formula>AND(IF($Q212=2,1,0),IF($X212&lt;30,1,0))</formula>
    </cfRule>
    <cfRule type="expression" dxfId="2243" priority="731">
      <formula>AND(IF($Q212=3,1,0),IF($X212&lt;30,1,0))</formula>
    </cfRule>
    <cfRule type="expression" dxfId="2242" priority="732">
      <formula>AND(IF($Q212=3,1,IF($Q212=4,1,0)),IF($F212&lt;=85,1,0))</formula>
    </cfRule>
  </conditionalFormatting>
  <conditionalFormatting sqref="AV213">
    <cfRule type="expression" dxfId="2241" priority="727">
      <formula>AV213="X"</formula>
    </cfRule>
    <cfRule type="expression" dxfId="2240" priority="728">
      <formula>AV213="후보"</formula>
    </cfRule>
  </conditionalFormatting>
  <conditionalFormatting sqref="AC213">
    <cfRule type="cellIs" dxfId="2239" priority="724" operator="greaterThan">
      <formula>0.9</formula>
    </cfRule>
    <cfRule type="cellIs" dxfId="2238" priority="725" operator="greaterThan">
      <formula>0.85</formula>
    </cfRule>
  </conditionalFormatting>
  <conditionalFormatting sqref="N213">
    <cfRule type="cellIs" dxfId="2237" priority="722" operator="greaterThan">
      <formula>0.9</formula>
    </cfRule>
    <cfRule type="cellIs" dxfId="2236" priority="723" operator="greaterThan">
      <formula>0.85</formula>
    </cfRule>
  </conditionalFormatting>
  <conditionalFormatting sqref="E213">
    <cfRule type="expression" dxfId="2235" priority="718">
      <formula>AND(IF(OR($Q213=1,$Q213=2),1,0),IF($X213&lt;=20,1,0))</formula>
    </cfRule>
    <cfRule type="expression" dxfId="2234" priority="719">
      <formula>AND(IF($Q213=2,1,0),IF($X213&lt;30,1,0))</formula>
    </cfRule>
    <cfRule type="expression" dxfId="2233" priority="720">
      <formula>AND(IF($Q213=3,1,0),IF($X213&lt;30,1,0))</formula>
    </cfRule>
    <cfRule type="expression" dxfId="2232" priority="721">
      <formula>AND(IF($Q213=3,1,IF($Q213=4,1,0)),IF($F213&lt;=85,1,0))</formula>
    </cfRule>
  </conditionalFormatting>
  <conditionalFormatting sqref="X213">
    <cfRule type="expression" dxfId="2231" priority="714">
      <formula>AND(IF(OR($Q213=1,$Q213=2),1,0),IF($X213&lt;=20,1,0))</formula>
    </cfRule>
    <cfRule type="expression" dxfId="2230" priority="715">
      <formula>AND(IF($Q213=2,1,0),IF($X213&lt;30,1,0))</formula>
    </cfRule>
    <cfRule type="expression" dxfId="2229" priority="716">
      <formula>AND(IF($Q213=3,1,0),IF($X213&lt;30,1,0))</formula>
    </cfRule>
    <cfRule type="expression" dxfId="2228" priority="717">
      <formula>AND(IF($Q213=3,1,IF($Q213=4,1,0)),IF($F213&lt;=85,1,0))</formula>
    </cfRule>
  </conditionalFormatting>
  <conditionalFormatting sqref="AI213">
    <cfRule type="expression" dxfId="2227" priority="710">
      <formula>AND(IF(OR($Q213=1,$Q213=2),1,0),IF($X213&lt;=20,1,0))</formula>
    </cfRule>
    <cfRule type="expression" dxfId="2226" priority="711">
      <formula>AND(IF($Q213=2,1,0),IF($X213&lt;30,1,0))</formula>
    </cfRule>
    <cfRule type="expression" dxfId="2225" priority="712">
      <formula>AND(IF($Q213=3,1,0),IF($X213&lt;30,1,0))</formula>
    </cfRule>
    <cfRule type="expression" dxfId="2224" priority="713">
      <formula>AND(IF($Q213=3,1,IF($Q213=4,1,0)),IF($F213&lt;=85,1,0))</formula>
    </cfRule>
  </conditionalFormatting>
  <conditionalFormatting sqref="AV214">
    <cfRule type="expression" dxfId="2223" priority="708">
      <formula>AV214="X"</formula>
    </cfRule>
    <cfRule type="expression" dxfId="2222" priority="709">
      <formula>AV214="후보"</formula>
    </cfRule>
  </conditionalFormatting>
  <conditionalFormatting sqref="AC214">
    <cfRule type="cellIs" dxfId="2221" priority="705" operator="greaterThan">
      <formula>0.9</formula>
    </cfRule>
    <cfRule type="cellIs" dxfId="2220" priority="706" operator="greaterThan">
      <formula>0.85</formula>
    </cfRule>
  </conditionalFormatting>
  <conditionalFormatting sqref="N214">
    <cfRule type="cellIs" dxfId="2219" priority="703" operator="greaterThan">
      <formula>0.9</formula>
    </cfRule>
    <cfRule type="cellIs" dxfId="2218" priority="704" operator="greaterThan">
      <formula>0.85</formula>
    </cfRule>
  </conditionalFormatting>
  <conditionalFormatting sqref="E214">
    <cfRule type="expression" dxfId="2217" priority="699">
      <formula>AND(IF(OR($Q214=1,$Q214=2),1,0),IF($X214&lt;=20,1,0))</formula>
    </cfRule>
    <cfRule type="expression" dxfId="2216" priority="700">
      <formula>AND(IF($Q214=2,1,0),IF($X214&lt;30,1,0))</formula>
    </cfRule>
    <cfRule type="expression" dxfId="2215" priority="701">
      <formula>AND(IF($Q214=3,1,0),IF($X214&lt;30,1,0))</formula>
    </cfRule>
    <cfRule type="expression" dxfId="2214" priority="702">
      <formula>AND(IF($Q214=3,1,IF($Q214=4,1,0)),IF($F214&lt;=85,1,0))</formula>
    </cfRule>
  </conditionalFormatting>
  <conditionalFormatting sqref="X214">
    <cfRule type="expression" dxfId="2213" priority="695">
      <formula>AND(IF(OR($Q214=1,$Q214=2),1,0),IF($X214&lt;=20,1,0))</formula>
    </cfRule>
    <cfRule type="expression" dxfId="2212" priority="696">
      <formula>AND(IF($Q214=2,1,0),IF($X214&lt;30,1,0))</formula>
    </cfRule>
    <cfRule type="expression" dxfId="2211" priority="697">
      <formula>AND(IF($Q214=3,1,0),IF($X214&lt;30,1,0))</formula>
    </cfRule>
    <cfRule type="expression" dxfId="2210" priority="698">
      <formula>AND(IF($Q214=3,1,IF($Q214=4,1,0)),IF($F214&lt;=85,1,0))</formula>
    </cfRule>
  </conditionalFormatting>
  <conditionalFormatting sqref="AI214">
    <cfRule type="expression" dxfId="2209" priority="691">
      <formula>AND(IF(OR($Q214=1,$Q214=2),1,0),IF($X214&lt;=20,1,0))</formula>
    </cfRule>
    <cfRule type="expression" dxfId="2208" priority="692">
      <formula>AND(IF($Q214=2,1,0),IF($X214&lt;30,1,0))</formula>
    </cfRule>
    <cfRule type="expression" dxfId="2207" priority="693">
      <formula>AND(IF($Q214=3,1,0),IF($X214&lt;30,1,0))</formula>
    </cfRule>
    <cfRule type="expression" dxfId="2206" priority="694">
      <formula>AND(IF($Q214=3,1,IF($Q214=4,1,0)),IF($F214&lt;=85,1,0))</formula>
    </cfRule>
  </conditionalFormatting>
  <conditionalFormatting sqref="AV215">
    <cfRule type="expression" dxfId="2205" priority="689">
      <formula>AV215="X"</formula>
    </cfRule>
    <cfRule type="expression" dxfId="2204" priority="690">
      <formula>AV215="후보"</formula>
    </cfRule>
  </conditionalFormatting>
  <conditionalFormatting sqref="AC215">
    <cfRule type="cellIs" dxfId="2203" priority="686" operator="greaterThan">
      <formula>0.9</formula>
    </cfRule>
    <cfRule type="cellIs" dxfId="2202" priority="687" operator="greaterThan">
      <formula>0.85</formula>
    </cfRule>
  </conditionalFormatting>
  <conditionalFormatting sqref="N215">
    <cfRule type="cellIs" dxfId="2201" priority="684" operator="greaterThan">
      <formula>0.9</formula>
    </cfRule>
    <cfRule type="cellIs" dxfId="2200" priority="685" operator="greaterThan">
      <formula>0.85</formula>
    </cfRule>
  </conditionalFormatting>
  <conditionalFormatting sqref="E215">
    <cfRule type="expression" dxfId="2199" priority="680">
      <formula>AND(IF(OR($Q215=1,$Q215=2),1,0),IF($X215&lt;=20,1,0))</formula>
    </cfRule>
    <cfRule type="expression" dxfId="2198" priority="681">
      <formula>AND(IF($Q215=2,1,0),IF($X215&lt;30,1,0))</formula>
    </cfRule>
    <cfRule type="expression" dxfId="2197" priority="682">
      <formula>AND(IF($Q215=3,1,0),IF($X215&lt;30,1,0))</formula>
    </cfRule>
    <cfRule type="expression" dxfId="2196" priority="683">
      <formula>AND(IF($Q215=3,1,IF($Q215=4,1,0)),IF($F215&lt;=85,1,0))</formula>
    </cfRule>
  </conditionalFormatting>
  <conditionalFormatting sqref="X215">
    <cfRule type="expression" dxfId="2195" priority="676">
      <formula>AND(IF(OR($Q215=1,$Q215=2),1,0),IF($X215&lt;=20,1,0))</formula>
    </cfRule>
    <cfRule type="expression" dxfId="2194" priority="677">
      <formula>AND(IF($Q215=2,1,0),IF($X215&lt;30,1,0))</formula>
    </cfRule>
    <cfRule type="expression" dxfId="2193" priority="678">
      <formula>AND(IF($Q215=3,1,0),IF($X215&lt;30,1,0))</formula>
    </cfRule>
    <cfRule type="expression" dxfId="2192" priority="679">
      <formula>AND(IF($Q215=3,1,IF($Q215=4,1,0)),IF($F215&lt;=85,1,0))</formula>
    </cfRule>
  </conditionalFormatting>
  <conditionalFormatting sqref="AI215">
    <cfRule type="expression" dxfId="2191" priority="672">
      <formula>AND(IF(OR($Q215=1,$Q215=2),1,0),IF($X215&lt;=20,1,0))</formula>
    </cfRule>
    <cfRule type="expression" dxfId="2190" priority="673">
      <formula>AND(IF($Q215=2,1,0),IF($X215&lt;30,1,0))</formula>
    </cfRule>
    <cfRule type="expression" dxfId="2189" priority="674">
      <formula>AND(IF($Q215=3,1,0),IF($X215&lt;30,1,0))</formula>
    </cfRule>
    <cfRule type="expression" dxfId="2188" priority="675">
      <formula>AND(IF($Q215=3,1,IF($Q215=4,1,0)),IF($F215&lt;=85,1,0))</formula>
    </cfRule>
  </conditionalFormatting>
  <conditionalFormatting sqref="AV216">
    <cfRule type="expression" dxfId="2187" priority="670">
      <formula>AV216="X"</formula>
    </cfRule>
    <cfRule type="expression" dxfId="2186" priority="671">
      <formula>AV216="후보"</formula>
    </cfRule>
  </conditionalFormatting>
  <conditionalFormatting sqref="AC216">
    <cfRule type="cellIs" dxfId="2185" priority="667" operator="greaterThan">
      <formula>0.9</formula>
    </cfRule>
    <cfRule type="cellIs" dxfId="2184" priority="668" operator="greaterThan">
      <formula>0.85</formula>
    </cfRule>
  </conditionalFormatting>
  <conditionalFormatting sqref="N216">
    <cfRule type="cellIs" dxfId="2183" priority="665" operator="greaterThan">
      <formula>0.9</formula>
    </cfRule>
    <cfRule type="cellIs" dxfId="2182" priority="666" operator="greaterThan">
      <formula>0.85</formula>
    </cfRule>
  </conditionalFormatting>
  <conditionalFormatting sqref="E216">
    <cfRule type="expression" dxfId="2181" priority="661">
      <formula>AND(IF(OR($Q216=1,$Q216=2),1,0),IF($X216&lt;=20,1,0))</formula>
    </cfRule>
    <cfRule type="expression" dxfId="2180" priority="662">
      <formula>AND(IF($Q216=2,1,0),IF($X216&lt;30,1,0))</formula>
    </cfRule>
    <cfRule type="expression" dxfId="2179" priority="663">
      <formula>AND(IF($Q216=3,1,0),IF($X216&lt;30,1,0))</formula>
    </cfRule>
    <cfRule type="expression" dxfId="2178" priority="664">
      <formula>AND(IF($Q216=3,1,IF($Q216=4,1,0)),IF($F216&lt;=85,1,0))</formula>
    </cfRule>
  </conditionalFormatting>
  <conditionalFormatting sqref="X216">
    <cfRule type="expression" dxfId="2177" priority="657">
      <formula>AND(IF(OR($Q216=1,$Q216=2),1,0),IF($X216&lt;=20,1,0))</formula>
    </cfRule>
    <cfRule type="expression" dxfId="2176" priority="658">
      <formula>AND(IF($Q216=2,1,0),IF($X216&lt;30,1,0))</formula>
    </cfRule>
    <cfRule type="expression" dxfId="2175" priority="659">
      <formula>AND(IF($Q216=3,1,0),IF($X216&lt;30,1,0))</formula>
    </cfRule>
    <cfRule type="expression" dxfId="2174" priority="660">
      <formula>AND(IF($Q216=3,1,IF($Q216=4,1,0)),IF($F216&lt;=85,1,0))</formula>
    </cfRule>
  </conditionalFormatting>
  <conditionalFormatting sqref="AI216">
    <cfRule type="expression" dxfId="2173" priority="653">
      <formula>AND(IF(OR($Q216=1,$Q216=2),1,0),IF($X216&lt;=20,1,0))</formula>
    </cfRule>
    <cfRule type="expression" dxfId="2172" priority="654">
      <formula>AND(IF($Q216=2,1,0),IF($X216&lt;30,1,0))</formula>
    </cfRule>
    <cfRule type="expression" dxfId="2171" priority="655">
      <formula>AND(IF($Q216=3,1,0),IF($X216&lt;30,1,0))</formula>
    </cfRule>
    <cfRule type="expression" dxfId="2170" priority="656">
      <formula>AND(IF($Q216=3,1,IF($Q216=4,1,0)),IF($F216&lt;=85,1,0))</formula>
    </cfRule>
  </conditionalFormatting>
  <conditionalFormatting sqref="AV217">
    <cfRule type="expression" dxfId="2169" priority="651">
      <formula>AV217="X"</formula>
    </cfRule>
    <cfRule type="expression" dxfId="2168" priority="652">
      <formula>AV217="후보"</formula>
    </cfRule>
  </conditionalFormatting>
  <conditionalFormatting sqref="AC217">
    <cfRule type="cellIs" dxfId="2167" priority="648" operator="greaterThan">
      <formula>0.9</formula>
    </cfRule>
    <cfRule type="cellIs" dxfId="2166" priority="649" operator="greaterThan">
      <formula>0.85</formula>
    </cfRule>
  </conditionalFormatting>
  <conditionalFormatting sqref="N217">
    <cfRule type="cellIs" dxfId="2165" priority="646" operator="greaterThan">
      <formula>0.9</formula>
    </cfRule>
    <cfRule type="cellIs" dxfId="2164" priority="647" operator="greaterThan">
      <formula>0.85</formula>
    </cfRule>
  </conditionalFormatting>
  <conditionalFormatting sqref="E217">
    <cfRule type="expression" dxfId="2163" priority="642">
      <formula>AND(IF(OR($Q217=1,$Q217=2),1,0),IF($X217&lt;=20,1,0))</formula>
    </cfRule>
    <cfRule type="expression" dxfId="2162" priority="643">
      <formula>AND(IF($Q217=2,1,0),IF($X217&lt;30,1,0))</formula>
    </cfRule>
    <cfRule type="expression" dxfId="2161" priority="644">
      <formula>AND(IF($Q217=3,1,0),IF($X217&lt;30,1,0))</formula>
    </cfRule>
    <cfRule type="expression" dxfId="2160" priority="645">
      <formula>AND(IF($Q217=3,1,IF($Q217=4,1,0)),IF($F217&lt;=85,1,0))</formula>
    </cfRule>
  </conditionalFormatting>
  <conditionalFormatting sqref="X217">
    <cfRule type="expression" dxfId="2159" priority="638">
      <formula>AND(IF(OR($Q217=1,$Q217=2),1,0),IF($X217&lt;=20,1,0))</formula>
    </cfRule>
    <cfRule type="expression" dxfId="2158" priority="639">
      <formula>AND(IF($Q217=2,1,0),IF($X217&lt;30,1,0))</formula>
    </cfRule>
    <cfRule type="expression" dxfId="2157" priority="640">
      <formula>AND(IF($Q217=3,1,0),IF($X217&lt;30,1,0))</formula>
    </cfRule>
    <cfRule type="expression" dxfId="2156" priority="641">
      <formula>AND(IF($Q217=3,1,IF($Q217=4,1,0)),IF($F217&lt;=85,1,0))</formula>
    </cfRule>
  </conditionalFormatting>
  <conditionalFormatting sqref="AI217">
    <cfRule type="expression" dxfId="2155" priority="634">
      <formula>AND(IF(OR($Q217=1,$Q217=2),1,0),IF($X217&lt;=20,1,0))</formula>
    </cfRule>
    <cfRule type="expression" dxfId="2154" priority="635">
      <formula>AND(IF($Q217=2,1,0),IF($X217&lt;30,1,0))</formula>
    </cfRule>
    <cfRule type="expression" dxfId="2153" priority="636">
      <formula>AND(IF($Q217=3,1,0),IF($X217&lt;30,1,0))</formula>
    </cfRule>
    <cfRule type="expression" dxfId="2152" priority="637">
      <formula>AND(IF($Q217=3,1,IF($Q217=4,1,0)),IF($F217&lt;=85,1,0))</formula>
    </cfRule>
  </conditionalFormatting>
  <conditionalFormatting sqref="AV218">
    <cfRule type="expression" dxfId="2151" priority="632">
      <formula>AV218="X"</formula>
    </cfRule>
    <cfRule type="expression" dxfId="2150" priority="633">
      <formula>AV218="후보"</formula>
    </cfRule>
  </conditionalFormatting>
  <conditionalFormatting sqref="AC218">
    <cfRule type="cellIs" dxfId="2149" priority="629" operator="greaterThan">
      <formula>0.9</formula>
    </cfRule>
    <cfRule type="cellIs" dxfId="2148" priority="630" operator="greaterThan">
      <formula>0.85</formula>
    </cfRule>
  </conditionalFormatting>
  <conditionalFormatting sqref="N218">
    <cfRule type="cellIs" dxfId="2147" priority="627" operator="greaterThan">
      <formula>0.9</formula>
    </cfRule>
    <cfRule type="cellIs" dxfId="2146" priority="628" operator="greaterThan">
      <formula>0.85</formula>
    </cfRule>
  </conditionalFormatting>
  <conditionalFormatting sqref="E218">
    <cfRule type="expression" dxfId="2145" priority="623">
      <formula>AND(IF(OR($Q218=1,$Q218=2),1,0),IF($X218&lt;=20,1,0))</formula>
    </cfRule>
    <cfRule type="expression" dxfId="2144" priority="624">
      <formula>AND(IF($Q218=2,1,0),IF($X218&lt;30,1,0))</formula>
    </cfRule>
    <cfRule type="expression" dxfId="2143" priority="625">
      <formula>AND(IF($Q218=3,1,0),IF($X218&lt;30,1,0))</formula>
    </cfRule>
    <cfRule type="expression" dxfId="2142" priority="626">
      <formula>AND(IF($Q218=3,1,IF($Q218=4,1,0)),IF($F218&lt;=85,1,0))</formula>
    </cfRule>
  </conditionalFormatting>
  <conditionalFormatting sqref="X218">
    <cfRule type="expression" dxfId="2141" priority="619">
      <formula>AND(IF(OR($Q218=1,$Q218=2),1,0),IF($X218&lt;=20,1,0))</formula>
    </cfRule>
    <cfRule type="expression" dxfId="2140" priority="620">
      <formula>AND(IF($Q218=2,1,0),IF($X218&lt;30,1,0))</formula>
    </cfRule>
    <cfRule type="expression" dxfId="2139" priority="621">
      <formula>AND(IF($Q218=3,1,0),IF($X218&lt;30,1,0))</formula>
    </cfRule>
    <cfRule type="expression" dxfId="2138" priority="622">
      <formula>AND(IF($Q218=3,1,IF($Q218=4,1,0)),IF($F218&lt;=85,1,0))</formula>
    </cfRule>
  </conditionalFormatting>
  <conditionalFormatting sqref="AI218">
    <cfRule type="expression" dxfId="2137" priority="615">
      <formula>AND(IF(OR($Q218=1,$Q218=2),1,0),IF($X218&lt;=20,1,0))</formula>
    </cfRule>
    <cfRule type="expression" dxfId="2136" priority="616">
      <formula>AND(IF($Q218=2,1,0),IF($X218&lt;30,1,0))</formula>
    </cfRule>
    <cfRule type="expression" dxfId="2135" priority="617">
      <formula>AND(IF($Q218=3,1,0),IF($X218&lt;30,1,0))</formula>
    </cfRule>
    <cfRule type="expression" dxfId="2134" priority="618">
      <formula>AND(IF($Q218=3,1,IF($Q218=4,1,0)),IF($F218&lt;=85,1,0))</formula>
    </cfRule>
  </conditionalFormatting>
  <conditionalFormatting sqref="AV219">
    <cfRule type="expression" dxfId="2133" priority="613">
      <formula>AV219="X"</formula>
    </cfRule>
    <cfRule type="expression" dxfId="2132" priority="614">
      <formula>AV219="후보"</formula>
    </cfRule>
  </conditionalFormatting>
  <conditionalFormatting sqref="AC219 N219">
    <cfRule type="cellIs" dxfId="2131" priority="610" operator="greaterThan">
      <formula>0.9</formula>
    </cfRule>
    <cfRule type="cellIs" dxfId="2130" priority="611" operator="greaterThan">
      <formula>0.85</formula>
    </cfRule>
  </conditionalFormatting>
  <conditionalFormatting sqref="AV220">
    <cfRule type="expression" dxfId="2129" priority="608">
      <formula>AV220="X"</formula>
    </cfRule>
    <cfRule type="expression" dxfId="2128" priority="609">
      <formula>AV220="후보"</formula>
    </cfRule>
  </conditionalFormatting>
  <conditionalFormatting sqref="AC220">
    <cfRule type="cellIs" dxfId="2127" priority="605" operator="greaterThan">
      <formula>0.9</formula>
    </cfRule>
    <cfRule type="cellIs" dxfId="2126" priority="606" operator="greaterThan">
      <formula>0.85</formula>
    </cfRule>
  </conditionalFormatting>
  <conditionalFormatting sqref="N220">
    <cfRule type="cellIs" dxfId="2125" priority="603" operator="greaterThan">
      <formula>0.9</formula>
    </cfRule>
    <cfRule type="cellIs" dxfId="2124" priority="604" operator="greaterThan">
      <formula>0.85</formula>
    </cfRule>
  </conditionalFormatting>
  <conditionalFormatting sqref="E220">
    <cfRule type="expression" dxfId="2123" priority="599">
      <formula>AND(IF(OR($Q220=1,$Q220=2),1,0),IF($X220&lt;=20,1,0))</formula>
    </cfRule>
    <cfRule type="expression" dxfId="2122" priority="600">
      <formula>AND(IF($Q220=2,1,0),IF($X220&lt;30,1,0))</formula>
    </cfRule>
    <cfRule type="expression" dxfId="2121" priority="601">
      <formula>AND(IF($Q220=3,1,0),IF($X220&lt;30,1,0))</formula>
    </cfRule>
    <cfRule type="expression" dxfId="2120" priority="602">
      <formula>AND(IF($Q220=3,1,IF($Q220=4,1,0)),IF($F220&lt;=85,1,0))</formula>
    </cfRule>
  </conditionalFormatting>
  <conditionalFormatting sqref="X220">
    <cfRule type="expression" dxfId="2119" priority="595">
      <formula>AND(IF(OR($Q220=1,$Q220=2),1,0),IF($X220&lt;=20,1,0))</formula>
    </cfRule>
    <cfRule type="expression" dxfId="2118" priority="596">
      <formula>AND(IF($Q220=2,1,0),IF($X220&lt;30,1,0))</formula>
    </cfRule>
    <cfRule type="expression" dxfId="2117" priority="597">
      <formula>AND(IF($Q220=3,1,0),IF($X220&lt;30,1,0))</formula>
    </cfRule>
    <cfRule type="expression" dxfId="2116" priority="598">
      <formula>AND(IF($Q220=3,1,IF($Q220=4,1,0)),IF($F220&lt;=85,1,0))</formula>
    </cfRule>
  </conditionalFormatting>
  <conditionalFormatting sqref="AI220">
    <cfRule type="expression" dxfId="2115" priority="591">
      <formula>AND(IF(OR($Q220=1,$Q220=2),1,0),IF($X220&lt;=20,1,0))</formula>
    </cfRule>
    <cfRule type="expression" dxfId="2114" priority="592">
      <formula>AND(IF($Q220=2,1,0),IF($X220&lt;30,1,0))</formula>
    </cfRule>
    <cfRule type="expression" dxfId="2113" priority="593">
      <formula>AND(IF($Q220=3,1,0),IF($X220&lt;30,1,0))</formula>
    </cfRule>
    <cfRule type="expression" dxfId="2112" priority="594">
      <formula>AND(IF($Q220=3,1,IF($Q220=4,1,0)),IF($F220&lt;=85,1,0))</formula>
    </cfRule>
  </conditionalFormatting>
  <conditionalFormatting sqref="AV221">
    <cfRule type="expression" dxfId="2111" priority="589">
      <formula>AV221="X"</formula>
    </cfRule>
    <cfRule type="expression" dxfId="2110" priority="590">
      <formula>AV221="후보"</formula>
    </cfRule>
  </conditionalFormatting>
  <conditionalFormatting sqref="AC221">
    <cfRule type="cellIs" dxfId="2109" priority="586" operator="greaterThan">
      <formula>0.9</formula>
    </cfRule>
    <cfRule type="cellIs" dxfId="2108" priority="587" operator="greaterThan">
      <formula>0.85</formula>
    </cfRule>
  </conditionalFormatting>
  <conditionalFormatting sqref="N221">
    <cfRule type="cellIs" dxfId="2107" priority="584" operator="greaterThan">
      <formula>0.9</formula>
    </cfRule>
    <cfRule type="cellIs" dxfId="2106" priority="585" operator="greaterThan">
      <formula>0.85</formula>
    </cfRule>
  </conditionalFormatting>
  <conditionalFormatting sqref="E221">
    <cfRule type="expression" dxfId="2105" priority="580">
      <formula>AND(IF(OR($Q221=1,$Q221=2),1,0),IF($X221&lt;=20,1,0))</formula>
    </cfRule>
    <cfRule type="expression" dxfId="2104" priority="581">
      <formula>AND(IF($Q221=2,1,0),IF($X221&lt;30,1,0))</formula>
    </cfRule>
    <cfRule type="expression" dxfId="2103" priority="582">
      <formula>AND(IF($Q221=3,1,0),IF($X221&lt;30,1,0))</formula>
    </cfRule>
    <cfRule type="expression" dxfId="2102" priority="583">
      <formula>AND(IF($Q221=3,1,IF($Q221=4,1,0)),IF($F221&lt;=85,1,0))</formula>
    </cfRule>
  </conditionalFormatting>
  <conditionalFormatting sqref="X221">
    <cfRule type="expression" dxfId="2101" priority="576">
      <formula>AND(IF(OR($Q221=1,$Q221=2),1,0),IF($X221&lt;=20,1,0))</formula>
    </cfRule>
    <cfRule type="expression" dxfId="2100" priority="577">
      <formula>AND(IF($Q221=2,1,0),IF($X221&lt;30,1,0))</formula>
    </cfRule>
    <cfRule type="expression" dxfId="2099" priority="578">
      <formula>AND(IF($Q221=3,1,0),IF($X221&lt;30,1,0))</formula>
    </cfRule>
    <cfRule type="expression" dxfId="2098" priority="579">
      <formula>AND(IF($Q221=3,1,IF($Q221=4,1,0)),IF($F221&lt;=85,1,0))</formula>
    </cfRule>
  </conditionalFormatting>
  <conditionalFormatting sqref="AI221">
    <cfRule type="expression" dxfId="2097" priority="572">
      <formula>AND(IF(OR($Q221=1,$Q221=2),1,0),IF($X221&lt;=20,1,0))</formula>
    </cfRule>
    <cfRule type="expression" dxfId="2096" priority="573">
      <formula>AND(IF($Q221=2,1,0),IF($X221&lt;30,1,0))</formula>
    </cfRule>
    <cfRule type="expression" dxfId="2095" priority="574">
      <formula>AND(IF($Q221=3,1,0),IF($X221&lt;30,1,0))</formula>
    </cfRule>
    <cfRule type="expression" dxfId="2094" priority="575">
      <formula>AND(IF($Q221=3,1,IF($Q221=4,1,0)),IF($F221&lt;=85,1,0))</formula>
    </cfRule>
  </conditionalFormatting>
  <conditionalFormatting sqref="AV222">
    <cfRule type="expression" dxfId="2093" priority="570">
      <formula>AV222="X"</formula>
    </cfRule>
    <cfRule type="expression" dxfId="2092" priority="571">
      <formula>AV222="후보"</formula>
    </cfRule>
  </conditionalFormatting>
  <conditionalFormatting sqref="AC222">
    <cfRule type="cellIs" dxfId="2091" priority="567" operator="greaterThan">
      <formula>0.9</formula>
    </cfRule>
    <cfRule type="cellIs" dxfId="2090" priority="568" operator="greaterThan">
      <formula>0.85</formula>
    </cfRule>
  </conditionalFormatting>
  <conditionalFormatting sqref="N222">
    <cfRule type="cellIs" dxfId="2089" priority="565" operator="greaterThan">
      <formula>0.9</formula>
    </cfRule>
    <cfRule type="cellIs" dxfId="2088" priority="566" operator="greaterThan">
      <formula>0.85</formula>
    </cfRule>
  </conditionalFormatting>
  <conditionalFormatting sqref="E222">
    <cfRule type="expression" dxfId="2087" priority="561">
      <formula>AND(IF(OR($Q222=1,$Q222=2),1,0),IF($X222&lt;=20,1,0))</formula>
    </cfRule>
    <cfRule type="expression" dxfId="2086" priority="562">
      <formula>AND(IF($Q222=2,1,0),IF($X222&lt;30,1,0))</formula>
    </cfRule>
    <cfRule type="expression" dxfId="2085" priority="563">
      <formula>AND(IF($Q222=3,1,0),IF($X222&lt;30,1,0))</formula>
    </cfRule>
    <cfRule type="expression" dxfId="2084" priority="564">
      <formula>AND(IF($Q222=3,1,IF($Q222=4,1,0)),IF($F222&lt;=85,1,0))</formula>
    </cfRule>
  </conditionalFormatting>
  <conditionalFormatting sqref="X222">
    <cfRule type="expression" dxfId="2083" priority="557">
      <formula>AND(IF(OR($Q222=1,$Q222=2),1,0),IF($X222&lt;=20,1,0))</formula>
    </cfRule>
    <cfRule type="expression" dxfId="2082" priority="558">
      <formula>AND(IF($Q222=2,1,0),IF($X222&lt;30,1,0))</formula>
    </cfRule>
    <cfRule type="expression" dxfId="2081" priority="559">
      <formula>AND(IF($Q222=3,1,0),IF($X222&lt;30,1,0))</formula>
    </cfRule>
    <cfRule type="expression" dxfId="2080" priority="560">
      <formula>AND(IF($Q222=3,1,IF($Q222=4,1,0)),IF($F222&lt;=85,1,0))</formula>
    </cfRule>
  </conditionalFormatting>
  <conditionalFormatting sqref="AI222">
    <cfRule type="expression" dxfId="2079" priority="553">
      <formula>AND(IF(OR($Q222=1,$Q222=2),1,0),IF($X222&lt;=20,1,0))</formula>
    </cfRule>
    <cfRule type="expression" dxfId="2078" priority="554">
      <formula>AND(IF($Q222=2,1,0),IF($X222&lt;30,1,0))</formula>
    </cfRule>
    <cfRule type="expression" dxfId="2077" priority="555">
      <formula>AND(IF($Q222=3,1,0),IF($X222&lt;30,1,0))</formula>
    </cfRule>
    <cfRule type="expression" dxfId="2076" priority="556">
      <formula>AND(IF($Q222=3,1,IF($Q222=4,1,0)),IF($F222&lt;=85,1,0))</formula>
    </cfRule>
  </conditionalFormatting>
  <conditionalFormatting sqref="AV223">
    <cfRule type="expression" dxfId="2075" priority="551">
      <formula>AV223="X"</formula>
    </cfRule>
    <cfRule type="expression" dxfId="2074" priority="552">
      <formula>AV223="후보"</formula>
    </cfRule>
  </conditionalFormatting>
  <conditionalFormatting sqref="AC223">
    <cfRule type="cellIs" dxfId="2073" priority="548" operator="greaterThan">
      <formula>0.9</formula>
    </cfRule>
    <cfRule type="cellIs" dxfId="2072" priority="549" operator="greaterThan">
      <formula>0.85</formula>
    </cfRule>
  </conditionalFormatting>
  <conditionalFormatting sqref="N223">
    <cfRule type="cellIs" dxfId="2071" priority="546" operator="greaterThan">
      <formula>0.9</formula>
    </cfRule>
    <cfRule type="cellIs" dxfId="2070" priority="547" operator="greaterThan">
      <formula>0.85</formula>
    </cfRule>
  </conditionalFormatting>
  <conditionalFormatting sqref="E223">
    <cfRule type="expression" dxfId="2069" priority="542">
      <formula>AND(IF(OR($Q223=1,$Q223=2),1,0),IF($X223&lt;=20,1,0))</formula>
    </cfRule>
    <cfRule type="expression" dxfId="2068" priority="543">
      <formula>AND(IF($Q223=2,1,0),IF($X223&lt;30,1,0))</formula>
    </cfRule>
    <cfRule type="expression" dxfId="2067" priority="544">
      <formula>AND(IF($Q223=3,1,0),IF($X223&lt;30,1,0))</formula>
    </cfRule>
    <cfRule type="expression" dxfId="2066" priority="545">
      <formula>AND(IF($Q223=3,1,IF($Q223=4,1,0)),IF($F223&lt;=85,1,0))</formula>
    </cfRule>
  </conditionalFormatting>
  <conditionalFormatting sqref="X223">
    <cfRule type="expression" dxfId="2065" priority="538">
      <formula>AND(IF(OR($Q223=1,$Q223=2),1,0),IF($X223&lt;=20,1,0))</formula>
    </cfRule>
    <cfRule type="expression" dxfId="2064" priority="539">
      <formula>AND(IF($Q223=2,1,0),IF($X223&lt;30,1,0))</formula>
    </cfRule>
    <cfRule type="expression" dxfId="2063" priority="540">
      <formula>AND(IF($Q223=3,1,0),IF($X223&lt;30,1,0))</formula>
    </cfRule>
    <cfRule type="expression" dxfId="2062" priority="541">
      <formula>AND(IF($Q223=3,1,IF($Q223=4,1,0)),IF($F223&lt;=85,1,0))</formula>
    </cfRule>
  </conditionalFormatting>
  <conditionalFormatting sqref="AI223">
    <cfRule type="expression" dxfId="2061" priority="534">
      <formula>AND(IF(OR($Q223=1,$Q223=2),1,0),IF($X223&lt;=20,1,0))</formula>
    </cfRule>
    <cfRule type="expression" dxfId="2060" priority="535">
      <formula>AND(IF($Q223=2,1,0),IF($X223&lt;30,1,0))</formula>
    </cfRule>
    <cfRule type="expression" dxfId="2059" priority="536">
      <formula>AND(IF($Q223=3,1,0),IF($X223&lt;30,1,0))</formula>
    </cfRule>
    <cfRule type="expression" dxfId="2058" priority="537">
      <formula>AND(IF($Q223=3,1,IF($Q223=4,1,0)),IF($F223&lt;=85,1,0))</formula>
    </cfRule>
  </conditionalFormatting>
  <conditionalFormatting sqref="AV224">
    <cfRule type="expression" dxfId="2057" priority="532">
      <formula>AV224="X"</formula>
    </cfRule>
    <cfRule type="expression" dxfId="2056" priority="533">
      <formula>AV224="후보"</formula>
    </cfRule>
  </conditionalFormatting>
  <conditionalFormatting sqref="AC224">
    <cfRule type="cellIs" dxfId="2055" priority="529" operator="greaterThan">
      <formula>0.9</formula>
    </cfRule>
    <cfRule type="cellIs" dxfId="2054" priority="530" operator="greaterThan">
      <formula>0.85</formula>
    </cfRule>
  </conditionalFormatting>
  <conditionalFormatting sqref="N224">
    <cfRule type="cellIs" dxfId="2053" priority="527" operator="greaterThan">
      <formula>0.9</formula>
    </cfRule>
    <cfRule type="cellIs" dxfId="2052" priority="528" operator="greaterThan">
      <formula>0.85</formula>
    </cfRule>
  </conditionalFormatting>
  <conditionalFormatting sqref="E224">
    <cfRule type="expression" dxfId="2051" priority="523">
      <formula>AND(IF(OR($Q224=1,$Q224=2),1,0),IF($X224&lt;=20,1,0))</formula>
    </cfRule>
    <cfRule type="expression" dxfId="2050" priority="524">
      <formula>AND(IF($Q224=2,1,0),IF($X224&lt;30,1,0))</formula>
    </cfRule>
    <cfRule type="expression" dxfId="2049" priority="525">
      <formula>AND(IF($Q224=3,1,0),IF($X224&lt;30,1,0))</formula>
    </cfRule>
    <cfRule type="expression" dxfId="2048" priority="526">
      <formula>AND(IF($Q224=3,1,IF($Q224=4,1,0)),IF($F224&lt;=85,1,0))</formula>
    </cfRule>
  </conditionalFormatting>
  <conditionalFormatting sqref="X224">
    <cfRule type="expression" dxfId="2047" priority="519">
      <formula>AND(IF(OR($Q224=1,$Q224=2),1,0),IF($X224&lt;=20,1,0))</formula>
    </cfRule>
    <cfRule type="expression" dxfId="2046" priority="520">
      <formula>AND(IF($Q224=2,1,0),IF($X224&lt;30,1,0))</formula>
    </cfRule>
    <cfRule type="expression" dxfId="2045" priority="521">
      <formula>AND(IF($Q224=3,1,0),IF($X224&lt;30,1,0))</formula>
    </cfRule>
    <cfRule type="expression" dxfId="2044" priority="522">
      <formula>AND(IF($Q224=3,1,IF($Q224=4,1,0)),IF($F224&lt;=85,1,0))</formula>
    </cfRule>
  </conditionalFormatting>
  <conditionalFormatting sqref="AI224">
    <cfRule type="expression" dxfId="2043" priority="515">
      <formula>AND(IF(OR($Q224=1,$Q224=2),1,0),IF($X224&lt;=20,1,0))</formula>
    </cfRule>
    <cfRule type="expression" dxfId="2042" priority="516">
      <formula>AND(IF($Q224=2,1,0),IF($X224&lt;30,1,0))</formula>
    </cfRule>
    <cfRule type="expression" dxfId="2041" priority="517">
      <formula>AND(IF($Q224=3,1,0),IF($X224&lt;30,1,0))</formula>
    </cfRule>
    <cfRule type="expression" dxfId="2040" priority="518">
      <formula>AND(IF($Q224=3,1,IF($Q224=4,1,0)),IF($F224&lt;=85,1,0))</formula>
    </cfRule>
  </conditionalFormatting>
  <conditionalFormatting sqref="AV225">
    <cfRule type="expression" dxfId="2039" priority="513">
      <formula>AV225="X"</formula>
    </cfRule>
    <cfRule type="expression" dxfId="2038" priority="514">
      <formula>AV225="후보"</formula>
    </cfRule>
  </conditionalFormatting>
  <conditionalFormatting sqref="AC225">
    <cfRule type="cellIs" dxfId="2037" priority="510" operator="greaterThan">
      <formula>0.9</formula>
    </cfRule>
    <cfRule type="cellIs" dxfId="2036" priority="511" operator="greaterThan">
      <formula>0.85</formula>
    </cfRule>
  </conditionalFormatting>
  <conditionalFormatting sqref="N225">
    <cfRule type="cellIs" dxfId="2035" priority="508" operator="greaterThan">
      <formula>0.9</formula>
    </cfRule>
    <cfRule type="cellIs" dxfId="2034" priority="509" operator="greaterThan">
      <formula>0.85</formula>
    </cfRule>
  </conditionalFormatting>
  <conditionalFormatting sqref="E225">
    <cfRule type="expression" dxfId="2033" priority="504">
      <formula>AND(IF(OR($Q225=1,$Q225=2),1,0),IF($X225&lt;=20,1,0))</formula>
    </cfRule>
    <cfRule type="expression" dxfId="2032" priority="505">
      <formula>AND(IF($Q225=2,1,0),IF($X225&lt;30,1,0))</formula>
    </cfRule>
    <cfRule type="expression" dxfId="2031" priority="506">
      <formula>AND(IF($Q225=3,1,0),IF($X225&lt;30,1,0))</formula>
    </cfRule>
    <cfRule type="expression" dxfId="2030" priority="507">
      <formula>AND(IF($Q225=3,1,IF($Q225=4,1,0)),IF($F225&lt;=85,1,0))</formula>
    </cfRule>
  </conditionalFormatting>
  <conditionalFormatting sqref="X225">
    <cfRule type="expression" dxfId="2029" priority="500">
      <formula>AND(IF(OR($Q225=1,$Q225=2),1,0),IF($X225&lt;=20,1,0))</formula>
    </cfRule>
    <cfRule type="expression" dxfId="2028" priority="501">
      <formula>AND(IF($Q225=2,1,0),IF($X225&lt;30,1,0))</formula>
    </cfRule>
    <cfRule type="expression" dxfId="2027" priority="502">
      <formula>AND(IF($Q225=3,1,0),IF($X225&lt;30,1,0))</formula>
    </cfRule>
    <cfRule type="expression" dxfId="2026" priority="503">
      <formula>AND(IF($Q225=3,1,IF($Q225=4,1,0)),IF($F225&lt;=85,1,0))</formula>
    </cfRule>
  </conditionalFormatting>
  <conditionalFormatting sqref="AI225">
    <cfRule type="expression" dxfId="2025" priority="496">
      <formula>AND(IF(OR($Q225=1,$Q225=2),1,0),IF($X225&lt;=20,1,0))</formula>
    </cfRule>
    <cfRule type="expression" dxfId="2024" priority="497">
      <formula>AND(IF($Q225=2,1,0),IF($X225&lt;30,1,0))</formula>
    </cfRule>
    <cfRule type="expression" dxfId="2023" priority="498">
      <formula>AND(IF($Q225=3,1,0),IF($X225&lt;30,1,0))</formula>
    </cfRule>
    <cfRule type="expression" dxfId="2022" priority="499">
      <formula>AND(IF($Q225=3,1,IF($Q225=4,1,0)),IF($F225&lt;=85,1,0))</formula>
    </cfRule>
  </conditionalFormatting>
  <conditionalFormatting sqref="AV226">
    <cfRule type="expression" dxfId="2021" priority="494">
      <formula>AV226="X"</formula>
    </cfRule>
    <cfRule type="expression" dxfId="2020" priority="495">
      <formula>AV226="후보"</formula>
    </cfRule>
  </conditionalFormatting>
  <conditionalFormatting sqref="AC226 N226">
    <cfRule type="cellIs" dxfId="2019" priority="491" operator="greaterThan">
      <formula>0.9</formula>
    </cfRule>
    <cfRule type="cellIs" dxfId="2018" priority="492" operator="greaterThan">
      <formula>0.85</formula>
    </cfRule>
  </conditionalFormatting>
  <conditionalFormatting sqref="AV227">
    <cfRule type="expression" dxfId="2017" priority="489">
      <formula>AV227="X"</formula>
    </cfRule>
    <cfRule type="expression" dxfId="2016" priority="490">
      <formula>AV227="후보"</formula>
    </cfRule>
  </conditionalFormatting>
  <conditionalFormatting sqref="AC227">
    <cfRule type="cellIs" dxfId="2015" priority="486" operator="greaterThan">
      <formula>0.9</formula>
    </cfRule>
    <cfRule type="cellIs" dxfId="2014" priority="487" operator="greaterThan">
      <formula>0.85</formula>
    </cfRule>
  </conditionalFormatting>
  <conditionalFormatting sqref="N227">
    <cfRule type="cellIs" dxfId="2013" priority="484" operator="greaterThan">
      <formula>0.9</formula>
    </cfRule>
    <cfRule type="cellIs" dxfId="2012" priority="485" operator="greaterThan">
      <formula>0.85</formula>
    </cfRule>
  </conditionalFormatting>
  <conditionalFormatting sqref="E227">
    <cfRule type="expression" dxfId="2011" priority="480">
      <formula>AND(IF(OR($Q227=1,$Q227=2),1,0),IF($X227&lt;=20,1,0))</formula>
    </cfRule>
    <cfRule type="expression" dxfId="2010" priority="481">
      <formula>AND(IF($Q227=2,1,0),IF($X227&lt;30,1,0))</formula>
    </cfRule>
    <cfRule type="expression" dxfId="2009" priority="482">
      <formula>AND(IF($Q227=3,1,0),IF($X227&lt;30,1,0))</formula>
    </cfRule>
    <cfRule type="expression" dxfId="2008" priority="483">
      <formula>AND(IF($Q227=3,1,IF($Q227=4,1,0)),IF($F227&lt;=85,1,0))</formula>
    </cfRule>
  </conditionalFormatting>
  <conditionalFormatting sqref="X227">
    <cfRule type="expression" dxfId="2007" priority="476">
      <formula>AND(IF(OR($Q227=1,$Q227=2),1,0),IF($X227&lt;=20,1,0))</formula>
    </cfRule>
    <cfRule type="expression" dxfId="2006" priority="477">
      <formula>AND(IF($Q227=2,1,0),IF($X227&lt;30,1,0))</formula>
    </cfRule>
    <cfRule type="expression" dxfId="2005" priority="478">
      <formula>AND(IF($Q227=3,1,0),IF($X227&lt;30,1,0))</formula>
    </cfRule>
    <cfRule type="expression" dxfId="2004" priority="479">
      <formula>AND(IF($Q227=3,1,IF($Q227=4,1,0)),IF($F227&lt;=85,1,0))</formula>
    </cfRule>
  </conditionalFormatting>
  <conditionalFormatting sqref="AI227">
    <cfRule type="expression" dxfId="2003" priority="472">
      <formula>AND(IF(OR($Q227=1,$Q227=2),1,0),IF($X227&lt;=20,1,0))</formula>
    </cfRule>
    <cfRule type="expression" dxfId="2002" priority="473">
      <formula>AND(IF($Q227=2,1,0),IF($X227&lt;30,1,0))</formula>
    </cfRule>
    <cfRule type="expression" dxfId="2001" priority="474">
      <formula>AND(IF($Q227=3,1,0),IF($X227&lt;30,1,0))</formula>
    </cfRule>
    <cfRule type="expression" dxfId="2000" priority="475">
      <formula>AND(IF($Q227=3,1,IF($Q227=4,1,0)),IF($F227&lt;=85,1,0))</formula>
    </cfRule>
  </conditionalFormatting>
  <conditionalFormatting sqref="AV228">
    <cfRule type="expression" dxfId="1999" priority="470">
      <formula>AV228="X"</formula>
    </cfRule>
    <cfRule type="expression" dxfId="1998" priority="471">
      <formula>AV228="후보"</formula>
    </cfRule>
  </conditionalFormatting>
  <conditionalFormatting sqref="AC228">
    <cfRule type="cellIs" dxfId="1997" priority="467" operator="greaterThan">
      <formula>0.9</formula>
    </cfRule>
    <cfRule type="cellIs" dxfId="1996" priority="468" operator="greaterThan">
      <formula>0.85</formula>
    </cfRule>
  </conditionalFormatting>
  <conditionalFormatting sqref="N228">
    <cfRule type="cellIs" dxfId="1995" priority="465" operator="greaterThan">
      <formula>0.9</formula>
    </cfRule>
    <cfRule type="cellIs" dxfId="1994" priority="466" operator="greaterThan">
      <formula>0.85</formula>
    </cfRule>
  </conditionalFormatting>
  <conditionalFormatting sqref="E228">
    <cfRule type="expression" dxfId="1993" priority="461">
      <formula>AND(IF(OR($Q228=1,$Q228=2),1,0),IF($X228&lt;=20,1,0))</formula>
    </cfRule>
    <cfRule type="expression" dxfId="1992" priority="462">
      <formula>AND(IF($Q228=2,1,0),IF($X228&lt;30,1,0))</formula>
    </cfRule>
    <cfRule type="expression" dxfId="1991" priority="463">
      <formula>AND(IF($Q228=3,1,0),IF($X228&lt;30,1,0))</formula>
    </cfRule>
    <cfRule type="expression" dxfId="1990" priority="464">
      <formula>AND(IF($Q228=3,1,IF($Q228=4,1,0)),IF($F228&lt;=85,1,0))</formula>
    </cfRule>
  </conditionalFormatting>
  <conditionalFormatting sqref="X228">
    <cfRule type="expression" dxfId="1989" priority="457">
      <formula>AND(IF(OR($Q228=1,$Q228=2),1,0),IF($X228&lt;=20,1,0))</formula>
    </cfRule>
    <cfRule type="expression" dxfId="1988" priority="458">
      <formula>AND(IF($Q228=2,1,0),IF($X228&lt;30,1,0))</formula>
    </cfRule>
    <cfRule type="expression" dxfId="1987" priority="459">
      <formula>AND(IF($Q228=3,1,0),IF($X228&lt;30,1,0))</formula>
    </cfRule>
    <cfRule type="expression" dxfId="1986" priority="460">
      <formula>AND(IF($Q228=3,1,IF($Q228=4,1,0)),IF($F228&lt;=85,1,0))</formula>
    </cfRule>
  </conditionalFormatting>
  <conditionalFormatting sqref="AI228">
    <cfRule type="expression" dxfId="1985" priority="453">
      <formula>AND(IF(OR($Q228=1,$Q228=2),1,0),IF($X228&lt;=20,1,0))</formula>
    </cfRule>
    <cfRule type="expression" dxfId="1984" priority="454">
      <formula>AND(IF($Q228=2,1,0),IF($X228&lt;30,1,0))</formula>
    </cfRule>
    <cfRule type="expression" dxfId="1983" priority="455">
      <formula>AND(IF($Q228=3,1,0),IF($X228&lt;30,1,0))</formula>
    </cfRule>
    <cfRule type="expression" dxfId="1982" priority="456">
      <formula>AND(IF($Q228=3,1,IF($Q228=4,1,0)),IF($F228&lt;=85,1,0))</formula>
    </cfRule>
  </conditionalFormatting>
  <conditionalFormatting sqref="AV229">
    <cfRule type="expression" dxfId="1981" priority="451">
      <formula>AV229="X"</formula>
    </cfRule>
    <cfRule type="expression" dxfId="1980" priority="452">
      <formula>AV229="후보"</formula>
    </cfRule>
  </conditionalFormatting>
  <conditionalFormatting sqref="AC229">
    <cfRule type="cellIs" dxfId="1979" priority="448" operator="greaterThan">
      <formula>0.9</formula>
    </cfRule>
    <cfRule type="cellIs" dxfId="1978" priority="449" operator="greaterThan">
      <formula>0.85</formula>
    </cfRule>
  </conditionalFormatting>
  <conditionalFormatting sqref="N229">
    <cfRule type="cellIs" dxfId="1977" priority="446" operator="greaterThan">
      <formula>0.9</formula>
    </cfRule>
    <cfRule type="cellIs" dxfId="1976" priority="447" operator="greaterThan">
      <formula>0.85</formula>
    </cfRule>
  </conditionalFormatting>
  <conditionalFormatting sqref="E229">
    <cfRule type="expression" dxfId="1975" priority="442">
      <formula>AND(IF(OR($Q229=1,$Q229=2),1,0),IF($X229&lt;=20,1,0))</formula>
    </cfRule>
    <cfRule type="expression" dxfId="1974" priority="443">
      <formula>AND(IF($Q229=2,1,0),IF($X229&lt;30,1,0))</formula>
    </cfRule>
    <cfRule type="expression" dxfId="1973" priority="444">
      <formula>AND(IF($Q229=3,1,0),IF($X229&lt;30,1,0))</formula>
    </cfRule>
    <cfRule type="expression" dxfId="1972" priority="445">
      <formula>AND(IF($Q229=3,1,IF($Q229=4,1,0)),IF($F229&lt;=85,1,0))</formula>
    </cfRule>
  </conditionalFormatting>
  <conditionalFormatting sqref="X229">
    <cfRule type="expression" dxfId="1971" priority="438">
      <formula>AND(IF(OR($Q229=1,$Q229=2),1,0),IF($X229&lt;=20,1,0))</formula>
    </cfRule>
    <cfRule type="expression" dxfId="1970" priority="439">
      <formula>AND(IF($Q229=2,1,0),IF($X229&lt;30,1,0))</formula>
    </cfRule>
    <cfRule type="expression" dxfId="1969" priority="440">
      <formula>AND(IF($Q229=3,1,0),IF($X229&lt;30,1,0))</formula>
    </cfRule>
    <cfRule type="expression" dxfId="1968" priority="441">
      <formula>AND(IF($Q229=3,1,IF($Q229=4,1,0)),IF($F229&lt;=85,1,0))</formula>
    </cfRule>
  </conditionalFormatting>
  <conditionalFormatting sqref="AI229">
    <cfRule type="expression" dxfId="1967" priority="434">
      <formula>AND(IF(OR($Q229=1,$Q229=2),1,0),IF($X229&lt;=20,1,0))</formula>
    </cfRule>
    <cfRule type="expression" dxfId="1966" priority="435">
      <formula>AND(IF($Q229=2,1,0),IF($X229&lt;30,1,0))</formula>
    </cfRule>
    <cfRule type="expression" dxfId="1965" priority="436">
      <formula>AND(IF($Q229=3,1,0),IF($X229&lt;30,1,0))</formula>
    </cfRule>
    <cfRule type="expression" dxfId="1964" priority="437">
      <formula>AND(IF($Q229=3,1,IF($Q229=4,1,0)),IF($F229&lt;=85,1,0))</formula>
    </cfRule>
  </conditionalFormatting>
  <conditionalFormatting sqref="AV230">
    <cfRule type="expression" dxfId="1963" priority="432">
      <formula>AV230="X"</formula>
    </cfRule>
    <cfRule type="expression" dxfId="1962" priority="433">
      <formula>AV230="후보"</formula>
    </cfRule>
  </conditionalFormatting>
  <conditionalFormatting sqref="AC230 N230">
    <cfRule type="cellIs" dxfId="1961" priority="429" operator="greaterThan">
      <formula>0.9</formula>
    </cfRule>
    <cfRule type="cellIs" dxfId="1960" priority="430" operator="greaterThan">
      <formula>0.85</formula>
    </cfRule>
  </conditionalFormatting>
  <conditionalFormatting sqref="AV231">
    <cfRule type="expression" dxfId="1959" priority="427">
      <formula>AV231="X"</formula>
    </cfRule>
    <cfRule type="expression" dxfId="1958" priority="428">
      <formula>AV231="후보"</formula>
    </cfRule>
  </conditionalFormatting>
  <conditionalFormatting sqref="AC231">
    <cfRule type="cellIs" dxfId="1957" priority="424" operator="greaterThan">
      <formula>0.9</formula>
    </cfRule>
    <cfRule type="cellIs" dxfId="1956" priority="425" operator="greaterThan">
      <formula>0.85</formula>
    </cfRule>
  </conditionalFormatting>
  <conditionalFormatting sqref="N231">
    <cfRule type="cellIs" dxfId="1955" priority="422" operator="greaterThan">
      <formula>0.9</formula>
    </cfRule>
    <cfRule type="cellIs" dxfId="1954" priority="423" operator="greaterThan">
      <formula>0.85</formula>
    </cfRule>
  </conditionalFormatting>
  <conditionalFormatting sqref="E231">
    <cfRule type="expression" dxfId="1953" priority="418">
      <formula>AND(IF(OR($Q231=1,$Q231=2),1,0),IF($X231&lt;=20,1,0))</formula>
    </cfRule>
    <cfRule type="expression" dxfId="1952" priority="419">
      <formula>AND(IF($Q231=2,1,0),IF($X231&lt;30,1,0))</formula>
    </cfRule>
    <cfRule type="expression" dxfId="1951" priority="420">
      <formula>AND(IF($Q231=3,1,0),IF($X231&lt;30,1,0))</formula>
    </cfRule>
    <cfRule type="expression" dxfId="1950" priority="421">
      <formula>AND(IF($Q231=3,1,IF($Q231=4,1,0)),IF($F231&lt;=85,1,0))</formula>
    </cfRule>
  </conditionalFormatting>
  <conditionalFormatting sqref="X231">
    <cfRule type="expression" dxfId="1949" priority="414">
      <formula>AND(IF(OR($Q231=1,$Q231=2),1,0),IF($X231&lt;=20,1,0))</formula>
    </cfRule>
    <cfRule type="expression" dxfId="1948" priority="415">
      <formula>AND(IF($Q231=2,1,0),IF($X231&lt;30,1,0))</formula>
    </cfRule>
    <cfRule type="expression" dxfId="1947" priority="416">
      <formula>AND(IF($Q231=3,1,0),IF($X231&lt;30,1,0))</formula>
    </cfRule>
    <cfRule type="expression" dxfId="1946" priority="417">
      <formula>AND(IF($Q231=3,1,IF($Q231=4,1,0)),IF($F231&lt;=85,1,0))</formula>
    </cfRule>
  </conditionalFormatting>
  <conditionalFormatting sqref="AI231">
    <cfRule type="expression" dxfId="1945" priority="410">
      <formula>AND(IF(OR($Q231=1,$Q231=2),1,0),IF($X231&lt;=20,1,0))</formula>
    </cfRule>
    <cfRule type="expression" dxfId="1944" priority="411">
      <formula>AND(IF($Q231=2,1,0),IF($X231&lt;30,1,0))</formula>
    </cfRule>
    <cfRule type="expression" dxfId="1943" priority="412">
      <formula>AND(IF($Q231=3,1,0),IF($X231&lt;30,1,0))</formula>
    </cfRule>
    <cfRule type="expression" dxfId="1942" priority="413">
      <formula>AND(IF($Q231=3,1,IF($Q231=4,1,0)),IF($F231&lt;=85,1,0))</formula>
    </cfRule>
  </conditionalFormatting>
  <conditionalFormatting sqref="AV232">
    <cfRule type="expression" dxfId="1941" priority="408">
      <formula>AV232="X"</formula>
    </cfRule>
    <cfRule type="expression" dxfId="1940" priority="409">
      <formula>AV232="후보"</formula>
    </cfRule>
  </conditionalFormatting>
  <conditionalFormatting sqref="AC232">
    <cfRule type="cellIs" dxfId="1939" priority="405" operator="greaterThan">
      <formula>0.9</formula>
    </cfRule>
    <cfRule type="cellIs" dxfId="1938" priority="406" operator="greaterThan">
      <formula>0.85</formula>
    </cfRule>
  </conditionalFormatting>
  <conditionalFormatting sqref="N232">
    <cfRule type="cellIs" dxfId="1937" priority="403" operator="greaterThan">
      <formula>0.9</formula>
    </cfRule>
    <cfRule type="cellIs" dxfId="1936" priority="404" operator="greaterThan">
      <formula>0.85</formula>
    </cfRule>
  </conditionalFormatting>
  <conditionalFormatting sqref="E232">
    <cfRule type="expression" dxfId="1935" priority="399">
      <formula>AND(IF(OR($Q232=1,$Q232=2),1,0),IF($X232&lt;=20,1,0))</formula>
    </cfRule>
    <cfRule type="expression" dxfId="1934" priority="400">
      <formula>AND(IF($Q232=2,1,0),IF($X232&lt;30,1,0))</formula>
    </cfRule>
    <cfRule type="expression" dxfId="1933" priority="401">
      <formula>AND(IF($Q232=3,1,0),IF($X232&lt;30,1,0))</formula>
    </cfRule>
    <cfRule type="expression" dxfId="1932" priority="402">
      <formula>AND(IF($Q232=3,1,IF($Q232=4,1,0)),IF($F232&lt;=85,1,0))</formula>
    </cfRule>
  </conditionalFormatting>
  <conditionalFormatting sqref="X232">
    <cfRule type="expression" dxfId="1931" priority="395">
      <formula>AND(IF(OR($Q232=1,$Q232=2),1,0),IF($X232&lt;=20,1,0))</formula>
    </cfRule>
    <cfRule type="expression" dxfId="1930" priority="396">
      <formula>AND(IF($Q232=2,1,0),IF($X232&lt;30,1,0))</formula>
    </cfRule>
    <cfRule type="expression" dxfId="1929" priority="397">
      <formula>AND(IF($Q232=3,1,0),IF($X232&lt;30,1,0))</formula>
    </cfRule>
    <cfRule type="expression" dxfId="1928" priority="398">
      <formula>AND(IF($Q232=3,1,IF($Q232=4,1,0)),IF($F232&lt;=85,1,0))</formula>
    </cfRule>
  </conditionalFormatting>
  <conditionalFormatting sqref="AI232">
    <cfRule type="expression" dxfId="1927" priority="391">
      <formula>AND(IF(OR($Q232=1,$Q232=2),1,0),IF($X232&lt;=20,1,0))</formula>
    </cfRule>
    <cfRule type="expression" dxfId="1926" priority="392">
      <formula>AND(IF($Q232=2,1,0),IF($X232&lt;30,1,0))</formula>
    </cfRule>
    <cfRule type="expression" dxfId="1925" priority="393">
      <formula>AND(IF($Q232=3,1,0),IF($X232&lt;30,1,0))</formula>
    </cfRule>
    <cfRule type="expression" dxfId="1924" priority="394">
      <formula>AND(IF($Q232=3,1,IF($Q232=4,1,0)),IF($F232&lt;=85,1,0))</formula>
    </cfRule>
  </conditionalFormatting>
  <conditionalFormatting sqref="AV233">
    <cfRule type="expression" dxfId="1923" priority="389">
      <formula>AV233="X"</formula>
    </cfRule>
    <cfRule type="expression" dxfId="1922" priority="390">
      <formula>AV233="후보"</formula>
    </cfRule>
  </conditionalFormatting>
  <conditionalFormatting sqref="AC233">
    <cfRule type="cellIs" dxfId="1921" priority="386" operator="greaterThan">
      <formula>0.9</formula>
    </cfRule>
    <cfRule type="cellIs" dxfId="1920" priority="387" operator="greaterThan">
      <formula>0.85</formula>
    </cfRule>
  </conditionalFormatting>
  <conditionalFormatting sqref="N233">
    <cfRule type="cellIs" dxfId="1919" priority="384" operator="greaterThan">
      <formula>0.9</formula>
    </cfRule>
    <cfRule type="cellIs" dxfId="1918" priority="385" operator="greaterThan">
      <formula>0.85</formula>
    </cfRule>
  </conditionalFormatting>
  <conditionalFormatting sqref="E233">
    <cfRule type="expression" dxfId="1917" priority="380">
      <formula>AND(IF(OR($Q233=1,$Q233=2),1,0),IF($X233&lt;=20,1,0))</formula>
    </cfRule>
    <cfRule type="expression" dxfId="1916" priority="381">
      <formula>AND(IF($Q233=2,1,0),IF($X233&lt;30,1,0))</formula>
    </cfRule>
    <cfRule type="expression" dxfId="1915" priority="382">
      <formula>AND(IF($Q233=3,1,0),IF($X233&lt;30,1,0))</formula>
    </cfRule>
    <cfRule type="expression" dxfId="1914" priority="383">
      <formula>AND(IF($Q233=3,1,IF($Q233=4,1,0)),IF($F233&lt;=85,1,0))</formula>
    </cfRule>
  </conditionalFormatting>
  <conditionalFormatting sqref="X233">
    <cfRule type="expression" dxfId="1913" priority="376">
      <formula>AND(IF(OR($Q233=1,$Q233=2),1,0),IF($X233&lt;=20,1,0))</formula>
    </cfRule>
    <cfRule type="expression" dxfId="1912" priority="377">
      <formula>AND(IF($Q233=2,1,0),IF($X233&lt;30,1,0))</formula>
    </cfRule>
    <cfRule type="expression" dxfId="1911" priority="378">
      <formula>AND(IF($Q233=3,1,0),IF($X233&lt;30,1,0))</formula>
    </cfRule>
    <cfRule type="expression" dxfId="1910" priority="379">
      <formula>AND(IF($Q233=3,1,IF($Q233=4,1,0)),IF($F233&lt;=85,1,0))</formula>
    </cfRule>
  </conditionalFormatting>
  <conditionalFormatting sqref="AI233">
    <cfRule type="expression" dxfId="1909" priority="372">
      <formula>AND(IF(OR($Q233=1,$Q233=2),1,0),IF($X233&lt;=20,1,0))</formula>
    </cfRule>
    <cfRule type="expression" dxfId="1908" priority="373">
      <formula>AND(IF($Q233=2,1,0),IF($X233&lt;30,1,0))</formula>
    </cfRule>
    <cfRule type="expression" dxfId="1907" priority="374">
      <formula>AND(IF($Q233=3,1,0),IF($X233&lt;30,1,0))</formula>
    </cfRule>
    <cfRule type="expression" dxfId="1906" priority="375">
      <formula>AND(IF($Q233=3,1,IF($Q233=4,1,0)),IF($F233&lt;=85,1,0))</formula>
    </cfRule>
  </conditionalFormatting>
  <conditionalFormatting sqref="AV234">
    <cfRule type="expression" dxfId="1905" priority="370">
      <formula>AV234="X"</formula>
    </cfRule>
    <cfRule type="expression" dxfId="1904" priority="371">
      <formula>AV234="후보"</formula>
    </cfRule>
  </conditionalFormatting>
  <conditionalFormatting sqref="AC234">
    <cfRule type="cellIs" dxfId="1903" priority="367" operator="greaterThan">
      <formula>0.9</formula>
    </cfRule>
    <cfRule type="cellIs" dxfId="1902" priority="368" operator="greaterThan">
      <formula>0.85</formula>
    </cfRule>
  </conditionalFormatting>
  <conditionalFormatting sqref="N234">
    <cfRule type="cellIs" dxfId="1901" priority="365" operator="greaterThan">
      <formula>0.9</formula>
    </cfRule>
    <cfRule type="cellIs" dxfId="1900" priority="366" operator="greaterThan">
      <formula>0.85</formula>
    </cfRule>
  </conditionalFormatting>
  <conditionalFormatting sqref="E234">
    <cfRule type="expression" dxfId="1899" priority="361">
      <formula>AND(IF(OR($Q234=1,$Q234=2),1,0),IF($X234&lt;=20,1,0))</formula>
    </cfRule>
    <cfRule type="expression" dxfId="1898" priority="362">
      <formula>AND(IF($Q234=2,1,0),IF($X234&lt;30,1,0))</formula>
    </cfRule>
    <cfRule type="expression" dxfId="1897" priority="363">
      <formula>AND(IF($Q234=3,1,0),IF($X234&lt;30,1,0))</formula>
    </cfRule>
    <cfRule type="expression" dxfId="1896" priority="364">
      <formula>AND(IF($Q234=3,1,IF($Q234=4,1,0)),IF($F234&lt;=85,1,0))</formula>
    </cfRule>
  </conditionalFormatting>
  <conditionalFormatting sqref="X234">
    <cfRule type="expression" dxfId="1895" priority="357">
      <formula>AND(IF(OR($Q234=1,$Q234=2),1,0),IF($X234&lt;=20,1,0))</formula>
    </cfRule>
    <cfRule type="expression" dxfId="1894" priority="358">
      <formula>AND(IF($Q234=2,1,0),IF($X234&lt;30,1,0))</formula>
    </cfRule>
    <cfRule type="expression" dxfId="1893" priority="359">
      <formula>AND(IF($Q234=3,1,0),IF($X234&lt;30,1,0))</formula>
    </cfRule>
    <cfRule type="expression" dxfId="1892" priority="360">
      <formula>AND(IF($Q234=3,1,IF($Q234=4,1,0)),IF($F234&lt;=85,1,0))</formula>
    </cfRule>
  </conditionalFormatting>
  <conditionalFormatting sqref="AI234">
    <cfRule type="expression" dxfId="1891" priority="353">
      <formula>AND(IF(OR($Q234=1,$Q234=2),1,0),IF($X234&lt;=20,1,0))</formula>
    </cfRule>
    <cfRule type="expression" dxfId="1890" priority="354">
      <formula>AND(IF($Q234=2,1,0),IF($X234&lt;30,1,0))</formula>
    </cfRule>
    <cfRule type="expression" dxfId="1889" priority="355">
      <formula>AND(IF($Q234=3,1,0),IF($X234&lt;30,1,0))</formula>
    </cfRule>
    <cfRule type="expression" dxfId="1888" priority="356">
      <formula>AND(IF($Q234=3,1,IF($Q234=4,1,0)),IF($F234&lt;=85,1,0))</formula>
    </cfRule>
  </conditionalFormatting>
  <conditionalFormatting sqref="AV235">
    <cfRule type="expression" dxfId="1887" priority="351">
      <formula>AV235="X"</formula>
    </cfRule>
    <cfRule type="expression" dxfId="1886" priority="352">
      <formula>AV235="후보"</formula>
    </cfRule>
  </conditionalFormatting>
  <conditionalFormatting sqref="AC235">
    <cfRule type="cellIs" dxfId="1885" priority="348" operator="greaterThan">
      <formula>0.9</formula>
    </cfRule>
    <cfRule type="cellIs" dxfId="1884" priority="349" operator="greaterThan">
      <formula>0.85</formula>
    </cfRule>
  </conditionalFormatting>
  <conditionalFormatting sqref="N235">
    <cfRule type="cellIs" dxfId="1883" priority="346" operator="greaterThan">
      <formula>0.9</formula>
    </cfRule>
    <cfRule type="cellIs" dxfId="1882" priority="347" operator="greaterThan">
      <formula>0.85</formula>
    </cfRule>
  </conditionalFormatting>
  <conditionalFormatting sqref="E235">
    <cfRule type="expression" dxfId="1881" priority="342">
      <formula>AND(IF(OR($Q235=1,$Q235=2),1,0),IF($X235&lt;=20,1,0))</formula>
    </cfRule>
    <cfRule type="expression" dxfId="1880" priority="343">
      <formula>AND(IF($Q235=2,1,0),IF($X235&lt;30,1,0))</formula>
    </cfRule>
    <cfRule type="expression" dxfId="1879" priority="344">
      <formula>AND(IF($Q235=3,1,0),IF($X235&lt;30,1,0))</formula>
    </cfRule>
    <cfRule type="expression" dxfId="1878" priority="345">
      <formula>AND(IF($Q235=3,1,IF($Q235=4,1,0)),IF($F235&lt;=85,1,0))</formula>
    </cfRule>
  </conditionalFormatting>
  <conditionalFormatting sqref="X235">
    <cfRule type="expression" dxfId="1877" priority="338">
      <formula>AND(IF(OR($Q235=1,$Q235=2),1,0),IF($X235&lt;=20,1,0))</formula>
    </cfRule>
    <cfRule type="expression" dxfId="1876" priority="339">
      <formula>AND(IF($Q235=2,1,0),IF($X235&lt;30,1,0))</formula>
    </cfRule>
    <cfRule type="expression" dxfId="1875" priority="340">
      <formula>AND(IF($Q235=3,1,0),IF($X235&lt;30,1,0))</formula>
    </cfRule>
    <cfRule type="expression" dxfId="1874" priority="341">
      <formula>AND(IF($Q235=3,1,IF($Q235=4,1,0)),IF($F235&lt;=85,1,0))</formula>
    </cfRule>
  </conditionalFormatting>
  <conditionalFormatting sqref="AI235">
    <cfRule type="expression" dxfId="1873" priority="334">
      <formula>AND(IF(OR($Q235=1,$Q235=2),1,0),IF($X235&lt;=20,1,0))</formula>
    </cfRule>
    <cfRule type="expression" dxfId="1872" priority="335">
      <formula>AND(IF($Q235=2,1,0),IF($X235&lt;30,1,0))</formula>
    </cfRule>
    <cfRule type="expression" dxfId="1871" priority="336">
      <formula>AND(IF($Q235=3,1,0),IF($X235&lt;30,1,0))</formula>
    </cfRule>
    <cfRule type="expression" dxfId="1870" priority="337">
      <formula>AND(IF($Q235=3,1,IF($Q235=4,1,0)),IF($F235&lt;=85,1,0))</formula>
    </cfRule>
  </conditionalFormatting>
  <conditionalFormatting sqref="AV236">
    <cfRule type="expression" dxfId="1869" priority="332">
      <formula>AV236="X"</formula>
    </cfRule>
    <cfRule type="expression" dxfId="1868" priority="333">
      <formula>AV236="후보"</formula>
    </cfRule>
  </conditionalFormatting>
  <conditionalFormatting sqref="AC236">
    <cfRule type="cellIs" dxfId="1867" priority="329" operator="greaterThan">
      <formula>0.9</formula>
    </cfRule>
    <cfRule type="cellIs" dxfId="1866" priority="330" operator="greaterThan">
      <formula>0.85</formula>
    </cfRule>
  </conditionalFormatting>
  <conditionalFormatting sqref="N236">
    <cfRule type="cellIs" dxfId="1865" priority="327" operator="greaterThan">
      <formula>0.9</formula>
    </cfRule>
    <cfRule type="cellIs" dxfId="1864" priority="328" operator="greaterThan">
      <formula>0.85</formula>
    </cfRule>
  </conditionalFormatting>
  <conditionalFormatting sqref="E236">
    <cfRule type="expression" dxfId="1863" priority="323">
      <formula>AND(IF(OR($Q236=1,$Q236=2),1,0),IF($X236&lt;=20,1,0))</formula>
    </cfRule>
    <cfRule type="expression" dxfId="1862" priority="324">
      <formula>AND(IF($Q236=2,1,0),IF($X236&lt;30,1,0))</formula>
    </cfRule>
    <cfRule type="expression" dxfId="1861" priority="325">
      <formula>AND(IF($Q236=3,1,0),IF($X236&lt;30,1,0))</formula>
    </cfRule>
    <cfRule type="expression" dxfId="1860" priority="326">
      <formula>AND(IF($Q236=3,1,IF($Q236=4,1,0)),IF($F236&lt;=85,1,0))</formula>
    </cfRule>
  </conditionalFormatting>
  <conditionalFormatting sqref="X236">
    <cfRule type="expression" dxfId="1859" priority="319">
      <formula>AND(IF(OR($Q236=1,$Q236=2),1,0),IF($X236&lt;=20,1,0))</formula>
    </cfRule>
    <cfRule type="expression" dxfId="1858" priority="320">
      <formula>AND(IF($Q236=2,1,0),IF($X236&lt;30,1,0))</formula>
    </cfRule>
    <cfRule type="expression" dxfId="1857" priority="321">
      <formula>AND(IF($Q236=3,1,0),IF($X236&lt;30,1,0))</formula>
    </cfRule>
    <cfRule type="expression" dxfId="1856" priority="322">
      <formula>AND(IF($Q236=3,1,IF($Q236=4,1,0)),IF($F236&lt;=85,1,0))</formula>
    </cfRule>
  </conditionalFormatting>
  <conditionalFormatting sqref="AI236">
    <cfRule type="expression" dxfId="1855" priority="315">
      <formula>AND(IF(OR($Q236=1,$Q236=2),1,0),IF($X236&lt;=20,1,0))</formula>
    </cfRule>
    <cfRule type="expression" dxfId="1854" priority="316">
      <formula>AND(IF($Q236=2,1,0),IF($X236&lt;30,1,0))</formula>
    </cfRule>
    <cfRule type="expression" dxfId="1853" priority="317">
      <formula>AND(IF($Q236=3,1,0),IF($X236&lt;30,1,0))</formula>
    </cfRule>
    <cfRule type="expression" dxfId="1852" priority="318">
      <formula>AND(IF($Q236=3,1,IF($Q236=4,1,0)),IF($F236&lt;=85,1,0))</formula>
    </cfRule>
  </conditionalFormatting>
  <conditionalFormatting sqref="AV237">
    <cfRule type="expression" dxfId="1851" priority="313">
      <formula>AV237="X"</formula>
    </cfRule>
    <cfRule type="expression" dxfId="1850" priority="314">
      <formula>AV237="후보"</formula>
    </cfRule>
  </conditionalFormatting>
  <conditionalFormatting sqref="AC237 N237">
    <cfRule type="cellIs" dxfId="1849" priority="310" operator="greaterThan">
      <formula>0.9</formula>
    </cfRule>
    <cfRule type="cellIs" dxfId="1848" priority="311" operator="greaterThan">
      <formula>0.85</formula>
    </cfRule>
  </conditionalFormatting>
  <conditionalFormatting sqref="AV238">
    <cfRule type="expression" dxfId="1847" priority="308">
      <formula>AV238="X"</formula>
    </cfRule>
    <cfRule type="expression" dxfId="1846" priority="309">
      <formula>AV238="후보"</formula>
    </cfRule>
  </conditionalFormatting>
  <conditionalFormatting sqref="AC238">
    <cfRule type="cellIs" dxfId="1845" priority="305" operator="greaterThan">
      <formula>0.9</formula>
    </cfRule>
    <cfRule type="cellIs" dxfId="1844" priority="306" operator="greaterThan">
      <formula>0.85</formula>
    </cfRule>
  </conditionalFormatting>
  <conditionalFormatting sqref="N238">
    <cfRule type="cellIs" dxfId="1843" priority="303" operator="greaterThan">
      <formula>0.9</formula>
    </cfRule>
    <cfRule type="cellIs" dxfId="1842" priority="304" operator="greaterThan">
      <formula>0.85</formula>
    </cfRule>
  </conditionalFormatting>
  <conditionalFormatting sqref="E238">
    <cfRule type="expression" dxfId="1841" priority="299">
      <formula>AND(IF(OR($Q238=1,$Q238=2),1,0),IF($X238&lt;=20,1,0))</formula>
    </cfRule>
    <cfRule type="expression" dxfId="1840" priority="300">
      <formula>AND(IF($Q238=2,1,0),IF($X238&lt;30,1,0))</formula>
    </cfRule>
    <cfRule type="expression" dxfId="1839" priority="301">
      <formula>AND(IF($Q238=3,1,0),IF($X238&lt;30,1,0))</formula>
    </cfRule>
    <cfRule type="expression" dxfId="1838" priority="302">
      <formula>AND(IF($Q238=3,1,IF($Q238=4,1,0)),IF($F238&lt;=85,1,0))</formula>
    </cfRule>
  </conditionalFormatting>
  <conditionalFormatting sqref="X238">
    <cfRule type="expression" dxfId="1837" priority="295">
      <formula>AND(IF(OR($Q238=1,$Q238=2),1,0),IF($X238&lt;=20,1,0))</formula>
    </cfRule>
    <cfRule type="expression" dxfId="1836" priority="296">
      <formula>AND(IF($Q238=2,1,0),IF($X238&lt;30,1,0))</formula>
    </cfRule>
    <cfRule type="expression" dxfId="1835" priority="297">
      <formula>AND(IF($Q238=3,1,0),IF($X238&lt;30,1,0))</formula>
    </cfRule>
    <cfRule type="expression" dxfId="1834" priority="298">
      <formula>AND(IF($Q238=3,1,IF($Q238=4,1,0)),IF($F238&lt;=85,1,0))</formula>
    </cfRule>
  </conditionalFormatting>
  <conditionalFormatting sqref="AI238">
    <cfRule type="expression" dxfId="1833" priority="291">
      <formula>AND(IF(OR($Q238=1,$Q238=2),1,0),IF($X238&lt;=20,1,0))</formula>
    </cfRule>
    <cfRule type="expression" dxfId="1832" priority="292">
      <formula>AND(IF($Q238=2,1,0),IF($X238&lt;30,1,0))</formula>
    </cfRule>
    <cfRule type="expression" dxfId="1831" priority="293">
      <formula>AND(IF($Q238=3,1,0),IF($X238&lt;30,1,0))</formula>
    </cfRule>
    <cfRule type="expression" dxfId="1830" priority="294">
      <formula>AND(IF($Q238=3,1,IF($Q238=4,1,0)),IF($F238&lt;=85,1,0))</formula>
    </cfRule>
  </conditionalFormatting>
  <conditionalFormatting sqref="AV239">
    <cfRule type="expression" dxfId="1829" priority="289">
      <formula>AV239="X"</formula>
    </cfRule>
    <cfRule type="expression" dxfId="1828" priority="290">
      <formula>AV239="후보"</formula>
    </cfRule>
  </conditionalFormatting>
  <conditionalFormatting sqref="AC239">
    <cfRule type="cellIs" dxfId="1827" priority="286" operator="greaterThan">
      <formula>0.9</formula>
    </cfRule>
    <cfRule type="cellIs" dxfId="1826" priority="287" operator="greaterThan">
      <formula>0.85</formula>
    </cfRule>
  </conditionalFormatting>
  <conditionalFormatting sqref="N239">
    <cfRule type="cellIs" dxfId="1825" priority="284" operator="greaterThan">
      <formula>0.9</formula>
    </cfRule>
    <cfRule type="cellIs" dxfId="1824" priority="285" operator="greaterThan">
      <formula>0.85</formula>
    </cfRule>
  </conditionalFormatting>
  <conditionalFormatting sqref="E239">
    <cfRule type="expression" dxfId="1823" priority="280">
      <formula>AND(IF(OR($Q239=1,$Q239=2),1,0),IF($X239&lt;=20,1,0))</formula>
    </cfRule>
    <cfRule type="expression" dxfId="1822" priority="281">
      <formula>AND(IF($Q239=2,1,0),IF($X239&lt;30,1,0))</formula>
    </cfRule>
    <cfRule type="expression" dxfId="1821" priority="282">
      <formula>AND(IF($Q239=3,1,0),IF($X239&lt;30,1,0))</formula>
    </cfRule>
    <cfRule type="expression" dxfId="1820" priority="283">
      <formula>AND(IF($Q239=3,1,IF($Q239=4,1,0)),IF($F239&lt;=85,1,0))</formula>
    </cfRule>
  </conditionalFormatting>
  <conditionalFormatting sqref="X239">
    <cfRule type="expression" dxfId="1819" priority="276">
      <formula>AND(IF(OR($Q239=1,$Q239=2),1,0),IF($X239&lt;=20,1,0))</formula>
    </cfRule>
    <cfRule type="expression" dxfId="1818" priority="277">
      <formula>AND(IF($Q239=2,1,0),IF($X239&lt;30,1,0))</formula>
    </cfRule>
    <cfRule type="expression" dxfId="1817" priority="278">
      <formula>AND(IF($Q239=3,1,0),IF($X239&lt;30,1,0))</formula>
    </cfRule>
    <cfRule type="expression" dxfId="1816" priority="279">
      <formula>AND(IF($Q239=3,1,IF($Q239=4,1,0)),IF($F239&lt;=85,1,0))</formula>
    </cfRule>
  </conditionalFormatting>
  <conditionalFormatting sqref="AI239">
    <cfRule type="expression" dxfId="1815" priority="272">
      <formula>AND(IF(OR($Q239=1,$Q239=2),1,0),IF($X239&lt;=20,1,0))</formula>
    </cfRule>
    <cfRule type="expression" dxfId="1814" priority="273">
      <formula>AND(IF($Q239=2,1,0),IF($X239&lt;30,1,0))</formula>
    </cfRule>
    <cfRule type="expression" dxfId="1813" priority="274">
      <formula>AND(IF($Q239=3,1,0),IF($X239&lt;30,1,0))</formula>
    </cfRule>
    <cfRule type="expression" dxfId="1812" priority="275">
      <formula>AND(IF($Q239=3,1,IF($Q239=4,1,0)),IF($F239&lt;=85,1,0))</formula>
    </cfRule>
  </conditionalFormatting>
  <conditionalFormatting sqref="AV240">
    <cfRule type="expression" dxfId="1811" priority="270">
      <formula>AV240="X"</formula>
    </cfRule>
    <cfRule type="expression" dxfId="1810" priority="271">
      <formula>AV240="후보"</formula>
    </cfRule>
  </conditionalFormatting>
  <conditionalFormatting sqref="AC240">
    <cfRule type="cellIs" dxfId="1809" priority="267" operator="greaterThan">
      <formula>0.9</formula>
    </cfRule>
    <cfRule type="cellIs" dxfId="1808" priority="268" operator="greaterThan">
      <formula>0.85</formula>
    </cfRule>
  </conditionalFormatting>
  <conditionalFormatting sqref="N240">
    <cfRule type="cellIs" dxfId="1807" priority="265" operator="greaterThan">
      <formula>0.9</formula>
    </cfRule>
    <cfRule type="cellIs" dxfId="1806" priority="266" operator="greaterThan">
      <formula>0.85</formula>
    </cfRule>
  </conditionalFormatting>
  <conditionalFormatting sqref="E240">
    <cfRule type="expression" dxfId="1805" priority="261">
      <formula>AND(IF(OR($Q240=1,$Q240=2),1,0),IF($X240&lt;=20,1,0))</formula>
    </cfRule>
    <cfRule type="expression" dxfId="1804" priority="262">
      <formula>AND(IF($Q240=2,1,0),IF($X240&lt;30,1,0))</formula>
    </cfRule>
    <cfRule type="expression" dxfId="1803" priority="263">
      <formula>AND(IF($Q240=3,1,0),IF($X240&lt;30,1,0))</formula>
    </cfRule>
    <cfRule type="expression" dxfId="1802" priority="264">
      <formula>AND(IF($Q240=3,1,IF($Q240=4,1,0)),IF($F240&lt;=85,1,0))</formula>
    </cfRule>
  </conditionalFormatting>
  <conditionalFormatting sqref="X240">
    <cfRule type="expression" dxfId="1801" priority="257">
      <formula>AND(IF(OR($Q240=1,$Q240=2),1,0),IF($X240&lt;=20,1,0))</formula>
    </cfRule>
    <cfRule type="expression" dxfId="1800" priority="258">
      <formula>AND(IF($Q240=2,1,0),IF($X240&lt;30,1,0))</formula>
    </cfRule>
    <cfRule type="expression" dxfId="1799" priority="259">
      <formula>AND(IF($Q240=3,1,0),IF($X240&lt;30,1,0))</formula>
    </cfRule>
    <cfRule type="expression" dxfId="1798" priority="260">
      <formula>AND(IF($Q240=3,1,IF($Q240=4,1,0)),IF($F240&lt;=85,1,0))</formula>
    </cfRule>
  </conditionalFormatting>
  <conditionalFormatting sqref="AI240">
    <cfRule type="expression" dxfId="1797" priority="253">
      <formula>AND(IF(OR($Q240=1,$Q240=2),1,0),IF($X240&lt;=20,1,0))</formula>
    </cfRule>
    <cfRule type="expression" dxfId="1796" priority="254">
      <formula>AND(IF($Q240=2,1,0),IF($X240&lt;30,1,0))</formula>
    </cfRule>
    <cfRule type="expression" dxfId="1795" priority="255">
      <formula>AND(IF($Q240=3,1,0),IF($X240&lt;30,1,0))</formula>
    </cfRule>
    <cfRule type="expression" dxfId="1794" priority="256">
      <formula>AND(IF($Q240=3,1,IF($Q240=4,1,0)),IF($F240&lt;=85,1,0))</formula>
    </cfRule>
  </conditionalFormatting>
  <conditionalFormatting sqref="AV241">
    <cfRule type="expression" dxfId="1793" priority="251">
      <formula>AV241="X"</formula>
    </cfRule>
    <cfRule type="expression" dxfId="1792" priority="252">
      <formula>AV241="후보"</formula>
    </cfRule>
  </conditionalFormatting>
  <conditionalFormatting sqref="AC241">
    <cfRule type="cellIs" dxfId="1791" priority="248" operator="greaterThan">
      <formula>0.9</formula>
    </cfRule>
    <cfRule type="cellIs" dxfId="1790" priority="249" operator="greaterThan">
      <formula>0.85</formula>
    </cfRule>
  </conditionalFormatting>
  <conditionalFormatting sqref="N241">
    <cfRule type="cellIs" dxfId="1789" priority="246" operator="greaterThan">
      <formula>0.9</formula>
    </cfRule>
    <cfRule type="cellIs" dxfId="1788" priority="247" operator="greaterThan">
      <formula>0.85</formula>
    </cfRule>
  </conditionalFormatting>
  <conditionalFormatting sqref="E241">
    <cfRule type="expression" dxfId="1787" priority="242">
      <formula>AND(IF(OR($Q241=1,$Q241=2),1,0),IF($X241&lt;=20,1,0))</formula>
    </cfRule>
    <cfRule type="expression" dxfId="1786" priority="243">
      <formula>AND(IF($Q241=2,1,0),IF($X241&lt;30,1,0))</formula>
    </cfRule>
    <cfRule type="expression" dxfId="1785" priority="244">
      <formula>AND(IF($Q241=3,1,0),IF($X241&lt;30,1,0))</formula>
    </cfRule>
    <cfRule type="expression" dxfId="1784" priority="245">
      <formula>AND(IF($Q241=3,1,IF($Q241=4,1,0)),IF($F241&lt;=85,1,0))</formula>
    </cfRule>
  </conditionalFormatting>
  <conditionalFormatting sqref="X241">
    <cfRule type="expression" dxfId="1783" priority="238">
      <formula>AND(IF(OR($Q241=1,$Q241=2),1,0),IF($X241&lt;=20,1,0))</formula>
    </cfRule>
    <cfRule type="expression" dxfId="1782" priority="239">
      <formula>AND(IF($Q241=2,1,0),IF($X241&lt;30,1,0))</formula>
    </cfRule>
    <cfRule type="expression" dxfId="1781" priority="240">
      <formula>AND(IF($Q241=3,1,0),IF($X241&lt;30,1,0))</formula>
    </cfRule>
    <cfRule type="expression" dxfId="1780" priority="241">
      <formula>AND(IF($Q241=3,1,IF($Q241=4,1,0)),IF($F241&lt;=85,1,0))</formula>
    </cfRule>
  </conditionalFormatting>
  <conditionalFormatting sqref="AI241">
    <cfRule type="expression" dxfId="1779" priority="234">
      <formula>AND(IF(OR($Q241=1,$Q241=2),1,0),IF($X241&lt;=20,1,0))</formula>
    </cfRule>
    <cfRule type="expression" dxfId="1778" priority="235">
      <formula>AND(IF($Q241=2,1,0),IF($X241&lt;30,1,0))</formula>
    </cfRule>
    <cfRule type="expression" dxfId="1777" priority="236">
      <formula>AND(IF($Q241=3,1,0),IF($X241&lt;30,1,0))</formula>
    </cfRule>
    <cfRule type="expression" dxfId="1776" priority="237">
      <formula>AND(IF($Q241=3,1,IF($Q241=4,1,0)),IF($F241&lt;=85,1,0))</formula>
    </cfRule>
  </conditionalFormatting>
  <conditionalFormatting sqref="AV242">
    <cfRule type="expression" dxfId="1775" priority="232">
      <formula>AV242="X"</formula>
    </cfRule>
    <cfRule type="expression" dxfId="1774" priority="233">
      <formula>AV242="후보"</formula>
    </cfRule>
  </conditionalFormatting>
  <conditionalFormatting sqref="AC242 N242">
    <cfRule type="cellIs" dxfId="1773" priority="229" operator="greaterThan">
      <formula>0.9</formula>
    </cfRule>
    <cfRule type="cellIs" dxfId="1772" priority="230" operator="greaterThan">
      <formula>0.85</formula>
    </cfRule>
  </conditionalFormatting>
  <conditionalFormatting sqref="AV243">
    <cfRule type="expression" dxfId="1771" priority="227">
      <formula>AV243="X"</formula>
    </cfRule>
    <cfRule type="expression" dxfId="1770" priority="228">
      <formula>AV243="후보"</formula>
    </cfRule>
  </conditionalFormatting>
  <conditionalFormatting sqref="AC243">
    <cfRule type="cellIs" dxfId="1769" priority="224" operator="greaterThan">
      <formula>0.9</formula>
    </cfRule>
    <cfRule type="cellIs" dxfId="1768" priority="225" operator="greaterThan">
      <formula>0.85</formula>
    </cfRule>
  </conditionalFormatting>
  <conditionalFormatting sqref="N243">
    <cfRule type="cellIs" dxfId="1767" priority="222" operator="greaterThan">
      <formula>0.9</formula>
    </cfRule>
    <cfRule type="cellIs" dxfId="1766" priority="223" operator="greaterThan">
      <formula>0.85</formula>
    </cfRule>
  </conditionalFormatting>
  <conditionalFormatting sqref="E243">
    <cfRule type="expression" dxfId="1765" priority="218">
      <formula>AND(IF(OR($Q243=1,$Q243=2),1,0),IF($X243&lt;=20,1,0))</formula>
    </cfRule>
    <cfRule type="expression" dxfId="1764" priority="219">
      <formula>AND(IF($Q243=2,1,0),IF($X243&lt;30,1,0))</formula>
    </cfRule>
    <cfRule type="expression" dxfId="1763" priority="220">
      <formula>AND(IF($Q243=3,1,0),IF($X243&lt;30,1,0))</formula>
    </cfRule>
    <cfRule type="expression" dxfId="1762" priority="221">
      <formula>AND(IF($Q243=3,1,IF($Q243=4,1,0)),IF($F243&lt;=85,1,0))</formula>
    </cfRule>
  </conditionalFormatting>
  <conditionalFormatting sqref="X243">
    <cfRule type="expression" dxfId="1761" priority="214">
      <formula>AND(IF(OR($Q243=1,$Q243=2),1,0),IF($X243&lt;=20,1,0))</formula>
    </cfRule>
    <cfRule type="expression" dxfId="1760" priority="215">
      <formula>AND(IF($Q243=2,1,0),IF($X243&lt;30,1,0))</formula>
    </cfRule>
    <cfRule type="expression" dxfId="1759" priority="216">
      <formula>AND(IF($Q243=3,1,0),IF($X243&lt;30,1,0))</formula>
    </cfRule>
    <cfRule type="expression" dxfId="1758" priority="217">
      <formula>AND(IF($Q243=3,1,IF($Q243=4,1,0)),IF($F243&lt;=85,1,0))</formula>
    </cfRule>
  </conditionalFormatting>
  <conditionalFormatting sqref="AI243">
    <cfRule type="expression" dxfId="1757" priority="210">
      <formula>AND(IF(OR($Q243=1,$Q243=2),1,0),IF($X243&lt;=20,1,0))</formula>
    </cfRule>
    <cfRule type="expression" dxfId="1756" priority="211">
      <formula>AND(IF($Q243=2,1,0),IF($X243&lt;30,1,0))</formula>
    </cfRule>
    <cfRule type="expression" dxfId="1755" priority="212">
      <formula>AND(IF($Q243=3,1,0),IF($X243&lt;30,1,0))</formula>
    </cfRule>
    <cfRule type="expression" dxfId="1754" priority="213">
      <formula>AND(IF($Q243=3,1,IF($Q243=4,1,0)),IF($F243&lt;=85,1,0))</formula>
    </cfRule>
  </conditionalFormatting>
  <conditionalFormatting sqref="AV244">
    <cfRule type="expression" dxfId="1753" priority="208">
      <formula>AV244="X"</formula>
    </cfRule>
    <cfRule type="expression" dxfId="1752" priority="209">
      <formula>AV244="후보"</formula>
    </cfRule>
  </conditionalFormatting>
  <conditionalFormatting sqref="AC244">
    <cfRule type="cellIs" dxfId="1751" priority="205" operator="greaterThan">
      <formula>0.9</formula>
    </cfRule>
    <cfRule type="cellIs" dxfId="1750" priority="206" operator="greaterThan">
      <formula>0.85</formula>
    </cfRule>
  </conditionalFormatting>
  <conditionalFormatting sqref="N244">
    <cfRule type="cellIs" dxfId="1749" priority="203" operator="greaterThan">
      <formula>0.9</formula>
    </cfRule>
    <cfRule type="cellIs" dxfId="1748" priority="204" operator="greaterThan">
      <formula>0.85</formula>
    </cfRule>
  </conditionalFormatting>
  <conditionalFormatting sqref="E244">
    <cfRule type="expression" dxfId="1747" priority="199">
      <formula>AND(IF(OR($Q244=1,$Q244=2),1,0),IF($X244&lt;=20,1,0))</formula>
    </cfRule>
    <cfRule type="expression" dxfId="1746" priority="200">
      <formula>AND(IF($Q244=2,1,0),IF($X244&lt;30,1,0))</formula>
    </cfRule>
    <cfRule type="expression" dxfId="1745" priority="201">
      <formula>AND(IF($Q244=3,1,0),IF($X244&lt;30,1,0))</formula>
    </cfRule>
    <cfRule type="expression" dxfId="1744" priority="202">
      <formula>AND(IF($Q244=3,1,IF($Q244=4,1,0)),IF($F244&lt;=85,1,0))</formula>
    </cfRule>
  </conditionalFormatting>
  <conditionalFormatting sqref="X244">
    <cfRule type="expression" dxfId="1743" priority="195">
      <formula>AND(IF(OR($Q244=1,$Q244=2),1,0),IF($X244&lt;=20,1,0))</formula>
    </cfRule>
    <cfRule type="expression" dxfId="1742" priority="196">
      <formula>AND(IF($Q244=2,1,0),IF($X244&lt;30,1,0))</formula>
    </cfRule>
    <cfRule type="expression" dxfId="1741" priority="197">
      <formula>AND(IF($Q244=3,1,0),IF($X244&lt;30,1,0))</formula>
    </cfRule>
    <cfRule type="expression" dxfId="1740" priority="198">
      <formula>AND(IF($Q244=3,1,IF($Q244=4,1,0)),IF($F244&lt;=85,1,0))</formula>
    </cfRule>
  </conditionalFormatting>
  <conditionalFormatting sqref="AI244">
    <cfRule type="expression" dxfId="1739" priority="191">
      <formula>AND(IF(OR($Q244=1,$Q244=2),1,0),IF($X244&lt;=20,1,0))</formula>
    </cfRule>
    <cfRule type="expression" dxfId="1738" priority="192">
      <formula>AND(IF($Q244=2,1,0),IF($X244&lt;30,1,0))</formula>
    </cfRule>
    <cfRule type="expression" dxfId="1737" priority="193">
      <formula>AND(IF($Q244=3,1,0),IF($X244&lt;30,1,0))</formula>
    </cfRule>
    <cfRule type="expression" dxfId="1736" priority="194">
      <formula>AND(IF($Q244=3,1,IF($Q244=4,1,0)),IF($F244&lt;=85,1,0))</formula>
    </cfRule>
  </conditionalFormatting>
  <conditionalFormatting sqref="AV245">
    <cfRule type="expression" dxfId="1735" priority="189">
      <formula>AV245="X"</formula>
    </cfRule>
    <cfRule type="expression" dxfId="1734" priority="190">
      <formula>AV245="후보"</formula>
    </cfRule>
  </conditionalFormatting>
  <conditionalFormatting sqref="AC245">
    <cfRule type="cellIs" dxfId="1733" priority="186" operator="greaterThan">
      <formula>0.9</formula>
    </cfRule>
    <cfRule type="cellIs" dxfId="1732" priority="187" operator="greaterThan">
      <formula>0.85</formula>
    </cfRule>
  </conditionalFormatting>
  <conditionalFormatting sqref="N245">
    <cfRule type="cellIs" dxfId="1731" priority="184" operator="greaterThan">
      <formula>0.9</formula>
    </cfRule>
    <cfRule type="cellIs" dxfId="1730" priority="185" operator="greaterThan">
      <formula>0.85</formula>
    </cfRule>
  </conditionalFormatting>
  <conditionalFormatting sqref="E245">
    <cfRule type="expression" dxfId="1729" priority="180">
      <formula>AND(IF(OR($Q245=1,$Q245=2),1,0),IF($X245&lt;=20,1,0))</formula>
    </cfRule>
    <cfRule type="expression" dxfId="1728" priority="181">
      <formula>AND(IF($Q245=2,1,0),IF($X245&lt;30,1,0))</formula>
    </cfRule>
    <cfRule type="expression" dxfId="1727" priority="182">
      <formula>AND(IF($Q245=3,1,0),IF($X245&lt;30,1,0))</formula>
    </cfRule>
    <cfRule type="expression" dxfId="1726" priority="183">
      <formula>AND(IF($Q245=3,1,IF($Q245=4,1,0)),IF($F245&lt;=85,1,0))</formula>
    </cfRule>
  </conditionalFormatting>
  <conditionalFormatting sqref="X245">
    <cfRule type="expression" dxfId="1725" priority="176">
      <formula>AND(IF(OR($Q245=1,$Q245=2),1,0),IF($X245&lt;=20,1,0))</formula>
    </cfRule>
    <cfRule type="expression" dxfId="1724" priority="177">
      <formula>AND(IF($Q245=2,1,0),IF($X245&lt;30,1,0))</formula>
    </cfRule>
    <cfRule type="expression" dxfId="1723" priority="178">
      <formula>AND(IF($Q245=3,1,0),IF($X245&lt;30,1,0))</formula>
    </cfRule>
    <cfRule type="expression" dxfId="1722" priority="179">
      <formula>AND(IF($Q245=3,1,IF($Q245=4,1,0)),IF($F245&lt;=85,1,0))</formula>
    </cfRule>
  </conditionalFormatting>
  <conditionalFormatting sqref="AI245">
    <cfRule type="expression" dxfId="1721" priority="172">
      <formula>AND(IF(OR($Q245=1,$Q245=2),1,0),IF($X245&lt;=20,1,0))</formula>
    </cfRule>
    <cfRule type="expression" dxfId="1720" priority="173">
      <formula>AND(IF($Q245=2,1,0),IF($X245&lt;30,1,0))</formula>
    </cfRule>
    <cfRule type="expression" dxfId="1719" priority="174">
      <formula>AND(IF($Q245=3,1,0),IF($X245&lt;30,1,0))</formula>
    </cfRule>
    <cfRule type="expression" dxfId="1718" priority="175">
      <formula>AND(IF($Q245=3,1,IF($Q245=4,1,0)),IF($F245&lt;=85,1,0))</formula>
    </cfRule>
  </conditionalFormatting>
  <conditionalFormatting sqref="AV246">
    <cfRule type="expression" dxfId="1717" priority="170">
      <formula>AV246="X"</formula>
    </cfRule>
    <cfRule type="expression" dxfId="1716" priority="171">
      <formula>AV246="후보"</formula>
    </cfRule>
  </conditionalFormatting>
  <conditionalFormatting sqref="AC246">
    <cfRule type="cellIs" dxfId="1715" priority="167" operator="greaterThan">
      <formula>0.9</formula>
    </cfRule>
    <cfRule type="cellIs" dxfId="1714" priority="168" operator="greaterThan">
      <formula>0.85</formula>
    </cfRule>
  </conditionalFormatting>
  <conditionalFormatting sqref="N246">
    <cfRule type="cellIs" dxfId="1713" priority="165" operator="greaterThan">
      <formula>0.9</formula>
    </cfRule>
    <cfRule type="cellIs" dxfId="1712" priority="166" operator="greaterThan">
      <formula>0.85</formula>
    </cfRule>
  </conditionalFormatting>
  <conditionalFormatting sqref="E246">
    <cfRule type="expression" dxfId="1711" priority="161">
      <formula>AND(IF(OR($Q246=1,$Q246=2),1,0),IF($X246&lt;=20,1,0))</formula>
    </cfRule>
    <cfRule type="expression" dxfId="1710" priority="162">
      <formula>AND(IF($Q246=2,1,0),IF($X246&lt;30,1,0))</formula>
    </cfRule>
    <cfRule type="expression" dxfId="1709" priority="163">
      <formula>AND(IF($Q246=3,1,0),IF($X246&lt;30,1,0))</formula>
    </cfRule>
    <cfRule type="expression" dxfId="1708" priority="164">
      <formula>AND(IF($Q246=3,1,IF($Q246=4,1,0)),IF($F246&lt;=85,1,0))</formula>
    </cfRule>
  </conditionalFormatting>
  <conditionalFormatting sqref="X246">
    <cfRule type="expression" dxfId="1707" priority="157">
      <formula>AND(IF(OR($Q246=1,$Q246=2),1,0),IF($X246&lt;=20,1,0))</formula>
    </cfRule>
    <cfRule type="expression" dxfId="1706" priority="158">
      <formula>AND(IF($Q246=2,1,0),IF($X246&lt;30,1,0))</formula>
    </cfRule>
    <cfRule type="expression" dxfId="1705" priority="159">
      <formula>AND(IF($Q246=3,1,0),IF($X246&lt;30,1,0))</formula>
    </cfRule>
    <cfRule type="expression" dxfId="1704" priority="160">
      <formula>AND(IF($Q246=3,1,IF($Q246=4,1,0)),IF($F246&lt;=85,1,0))</formula>
    </cfRule>
  </conditionalFormatting>
  <conditionalFormatting sqref="AI246">
    <cfRule type="expression" dxfId="1703" priority="153">
      <formula>AND(IF(OR($Q246=1,$Q246=2),1,0),IF($X246&lt;=20,1,0))</formula>
    </cfRule>
    <cfRule type="expression" dxfId="1702" priority="154">
      <formula>AND(IF($Q246=2,1,0),IF($X246&lt;30,1,0))</formula>
    </cfRule>
    <cfRule type="expression" dxfId="1701" priority="155">
      <formula>AND(IF($Q246=3,1,0),IF($X246&lt;30,1,0))</formula>
    </cfRule>
    <cfRule type="expression" dxfId="1700" priority="156">
      <formula>AND(IF($Q246=3,1,IF($Q246=4,1,0)),IF($F246&lt;=85,1,0))</formula>
    </cfRule>
  </conditionalFormatting>
  <conditionalFormatting sqref="AV247">
    <cfRule type="expression" dxfId="1699" priority="151">
      <formula>AV247="X"</formula>
    </cfRule>
    <cfRule type="expression" dxfId="1698" priority="152">
      <formula>AV247="후보"</formula>
    </cfRule>
  </conditionalFormatting>
  <conditionalFormatting sqref="AC247">
    <cfRule type="cellIs" dxfId="1697" priority="148" operator="greaterThan">
      <formula>0.9</formula>
    </cfRule>
    <cfRule type="cellIs" dxfId="1696" priority="149" operator="greaterThan">
      <formula>0.85</formula>
    </cfRule>
  </conditionalFormatting>
  <conditionalFormatting sqref="N247">
    <cfRule type="cellIs" dxfId="1695" priority="146" operator="greaterThan">
      <formula>0.9</formula>
    </cfRule>
    <cfRule type="cellIs" dxfId="1694" priority="147" operator="greaterThan">
      <formula>0.85</formula>
    </cfRule>
  </conditionalFormatting>
  <conditionalFormatting sqref="E247">
    <cfRule type="expression" dxfId="1693" priority="142">
      <formula>AND(IF(OR($Q247=1,$Q247=2),1,0),IF($X247&lt;=20,1,0))</formula>
    </cfRule>
    <cfRule type="expression" dxfId="1692" priority="143">
      <formula>AND(IF($Q247=2,1,0),IF($X247&lt;30,1,0))</formula>
    </cfRule>
    <cfRule type="expression" dxfId="1691" priority="144">
      <formula>AND(IF($Q247=3,1,0),IF($X247&lt;30,1,0))</formula>
    </cfRule>
    <cfRule type="expression" dxfId="1690" priority="145">
      <formula>AND(IF($Q247=3,1,IF($Q247=4,1,0)),IF($F247&lt;=85,1,0))</formula>
    </cfRule>
  </conditionalFormatting>
  <conditionalFormatting sqref="X247">
    <cfRule type="expression" dxfId="1689" priority="138">
      <formula>AND(IF(OR($Q247=1,$Q247=2),1,0),IF($X247&lt;=20,1,0))</formula>
    </cfRule>
    <cfRule type="expression" dxfId="1688" priority="139">
      <formula>AND(IF($Q247=2,1,0),IF($X247&lt;30,1,0))</formula>
    </cfRule>
    <cfRule type="expression" dxfId="1687" priority="140">
      <formula>AND(IF($Q247=3,1,0),IF($X247&lt;30,1,0))</formula>
    </cfRule>
    <cfRule type="expression" dxfId="1686" priority="141">
      <formula>AND(IF($Q247=3,1,IF($Q247=4,1,0)),IF($F247&lt;=85,1,0))</formula>
    </cfRule>
  </conditionalFormatting>
  <conditionalFormatting sqref="AI247">
    <cfRule type="expression" dxfId="1685" priority="134">
      <formula>AND(IF(OR($Q247=1,$Q247=2),1,0),IF($X247&lt;=20,1,0))</formula>
    </cfRule>
    <cfRule type="expression" dxfId="1684" priority="135">
      <formula>AND(IF($Q247=2,1,0),IF($X247&lt;30,1,0))</formula>
    </cfRule>
    <cfRule type="expression" dxfId="1683" priority="136">
      <formula>AND(IF($Q247=3,1,0),IF($X247&lt;30,1,0))</formula>
    </cfRule>
    <cfRule type="expression" dxfId="1682" priority="137">
      <formula>AND(IF($Q247=3,1,IF($Q247=4,1,0)),IF($F247&lt;=85,1,0))</formula>
    </cfRule>
  </conditionalFormatting>
  <conditionalFormatting sqref="AV248">
    <cfRule type="expression" dxfId="1681" priority="132">
      <formula>AV248="X"</formula>
    </cfRule>
    <cfRule type="expression" dxfId="1680" priority="133">
      <formula>AV248="후보"</formula>
    </cfRule>
  </conditionalFormatting>
  <conditionalFormatting sqref="AC248">
    <cfRule type="cellIs" dxfId="1679" priority="129" operator="greaterThan">
      <formula>0.9</formula>
    </cfRule>
    <cfRule type="cellIs" dxfId="1678" priority="130" operator="greaterThan">
      <formula>0.85</formula>
    </cfRule>
  </conditionalFormatting>
  <conditionalFormatting sqref="N248">
    <cfRule type="cellIs" dxfId="1677" priority="127" operator="greaterThan">
      <formula>0.9</formula>
    </cfRule>
    <cfRule type="cellIs" dxfId="1676" priority="128" operator="greaterThan">
      <formula>0.85</formula>
    </cfRule>
  </conditionalFormatting>
  <conditionalFormatting sqref="E248">
    <cfRule type="expression" dxfId="1675" priority="123">
      <formula>AND(IF(OR($Q248=1,$Q248=2),1,0),IF($X248&lt;=20,1,0))</formula>
    </cfRule>
    <cfRule type="expression" dxfId="1674" priority="124">
      <formula>AND(IF($Q248=2,1,0),IF($X248&lt;30,1,0))</formula>
    </cfRule>
    <cfRule type="expression" dxfId="1673" priority="125">
      <formula>AND(IF($Q248=3,1,0),IF($X248&lt;30,1,0))</formula>
    </cfRule>
    <cfRule type="expression" dxfId="1672" priority="126">
      <formula>AND(IF($Q248=3,1,IF($Q248=4,1,0)),IF($F248&lt;=85,1,0))</formula>
    </cfRule>
  </conditionalFormatting>
  <conditionalFormatting sqref="X248">
    <cfRule type="expression" dxfId="1671" priority="119">
      <formula>AND(IF(OR($Q248=1,$Q248=2),1,0),IF($X248&lt;=20,1,0))</formula>
    </cfRule>
    <cfRule type="expression" dxfId="1670" priority="120">
      <formula>AND(IF($Q248=2,1,0),IF($X248&lt;30,1,0))</formula>
    </cfRule>
    <cfRule type="expression" dxfId="1669" priority="121">
      <formula>AND(IF($Q248=3,1,0),IF($X248&lt;30,1,0))</formula>
    </cfRule>
    <cfRule type="expression" dxfId="1668" priority="122">
      <formula>AND(IF($Q248=3,1,IF($Q248=4,1,0)),IF($F248&lt;=85,1,0))</formula>
    </cfRule>
  </conditionalFormatting>
  <conditionalFormatting sqref="AI248">
    <cfRule type="expression" dxfId="1667" priority="115">
      <formula>AND(IF(OR($Q248=1,$Q248=2),1,0),IF($X248&lt;=20,1,0))</formula>
    </cfRule>
    <cfRule type="expression" dxfId="1666" priority="116">
      <formula>AND(IF($Q248=2,1,0),IF($X248&lt;30,1,0))</formula>
    </cfRule>
    <cfRule type="expression" dxfId="1665" priority="117">
      <formula>AND(IF($Q248=3,1,0),IF($X248&lt;30,1,0))</formula>
    </cfRule>
    <cfRule type="expression" dxfId="1664" priority="118">
      <formula>AND(IF($Q248=3,1,IF($Q248=4,1,0)),IF($F248&lt;=85,1,0))</formula>
    </cfRule>
  </conditionalFormatting>
  <conditionalFormatting sqref="AV249">
    <cfRule type="expression" dxfId="1663" priority="113">
      <formula>AV249="X"</formula>
    </cfRule>
    <cfRule type="expression" dxfId="1662" priority="114">
      <formula>AV249="후보"</formula>
    </cfRule>
  </conditionalFormatting>
  <conditionalFormatting sqref="AC249">
    <cfRule type="cellIs" dxfId="1661" priority="110" operator="greaterThan">
      <formula>0.9</formula>
    </cfRule>
    <cfRule type="cellIs" dxfId="1660" priority="111" operator="greaterThan">
      <formula>0.85</formula>
    </cfRule>
  </conditionalFormatting>
  <conditionalFormatting sqref="N249">
    <cfRule type="cellIs" dxfId="1659" priority="108" operator="greaterThan">
      <formula>0.9</formula>
    </cfRule>
    <cfRule type="cellIs" dxfId="1658" priority="109" operator="greaterThan">
      <formula>0.85</formula>
    </cfRule>
  </conditionalFormatting>
  <conditionalFormatting sqref="E249">
    <cfRule type="expression" dxfId="1657" priority="104">
      <formula>AND(IF(OR($Q249=1,$Q249=2),1,0),IF($X249&lt;=20,1,0))</formula>
    </cfRule>
    <cfRule type="expression" dxfId="1656" priority="105">
      <formula>AND(IF($Q249=2,1,0),IF($X249&lt;30,1,0))</formula>
    </cfRule>
    <cfRule type="expression" dxfId="1655" priority="106">
      <formula>AND(IF($Q249=3,1,0),IF($X249&lt;30,1,0))</formula>
    </cfRule>
    <cfRule type="expression" dxfId="1654" priority="107">
      <formula>AND(IF($Q249=3,1,IF($Q249=4,1,0)),IF($F249&lt;=85,1,0))</formula>
    </cfRule>
  </conditionalFormatting>
  <conditionalFormatting sqref="X249">
    <cfRule type="expression" dxfId="1653" priority="100">
      <formula>AND(IF(OR($Q249=1,$Q249=2),1,0),IF($X249&lt;=20,1,0))</formula>
    </cfRule>
    <cfRule type="expression" dxfId="1652" priority="101">
      <formula>AND(IF($Q249=2,1,0),IF($X249&lt;30,1,0))</formula>
    </cfRule>
    <cfRule type="expression" dxfId="1651" priority="102">
      <formula>AND(IF($Q249=3,1,0),IF($X249&lt;30,1,0))</formula>
    </cfRule>
    <cfRule type="expression" dxfId="1650" priority="103">
      <formula>AND(IF($Q249=3,1,IF($Q249=4,1,0)),IF($F249&lt;=85,1,0))</formula>
    </cfRule>
  </conditionalFormatting>
  <conditionalFormatting sqref="AI249">
    <cfRule type="expression" dxfId="1649" priority="96">
      <formula>AND(IF(OR($Q249=1,$Q249=2),1,0),IF($X249&lt;=20,1,0))</formula>
    </cfRule>
    <cfRule type="expression" dxfId="1648" priority="97">
      <formula>AND(IF($Q249=2,1,0),IF($X249&lt;30,1,0))</formula>
    </cfRule>
    <cfRule type="expression" dxfId="1647" priority="98">
      <formula>AND(IF($Q249=3,1,0),IF($X249&lt;30,1,0))</formula>
    </cfRule>
    <cfRule type="expression" dxfId="1646" priority="99">
      <formula>AND(IF($Q249=3,1,IF($Q249=4,1,0)),IF($F249&lt;=85,1,0))</formula>
    </cfRule>
  </conditionalFormatting>
  <conditionalFormatting sqref="AV250">
    <cfRule type="expression" dxfId="1645" priority="94">
      <formula>AV250="X"</formula>
    </cfRule>
    <cfRule type="expression" dxfId="1644" priority="95">
      <formula>AV250="후보"</formula>
    </cfRule>
  </conditionalFormatting>
  <conditionalFormatting sqref="AC250">
    <cfRule type="cellIs" dxfId="1643" priority="91" operator="greaterThan">
      <formula>0.9</formula>
    </cfRule>
    <cfRule type="cellIs" dxfId="1642" priority="92" operator="greaterThan">
      <formula>0.85</formula>
    </cfRule>
  </conditionalFormatting>
  <conditionalFormatting sqref="N250">
    <cfRule type="cellIs" dxfId="1641" priority="89" operator="greaterThan">
      <formula>0.9</formula>
    </cfRule>
    <cfRule type="cellIs" dxfId="1640" priority="90" operator="greaterThan">
      <formula>0.85</formula>
    </cfRule>
  </conditionalFormatting>
  <conditionalFormatting sqref="E250">
    <cfRule type="expression" dxfId="1639" priority="85">
      <formula>AND(IF(OR($Q250=1,$Q250=2),1,0),IF($X250&lt;=20,1,0))</formula>
    </cfRule>
    <cfRule type="expression" dxfId="1638" priority="86">
      <formula>AND(IF($Q250=2,1,0),IF($X250&lt;30,1,0))</formula>
    </cfRule>
    <cfRule type="expression" dxfId="1637" priority="87">
      <formula>AND(IF($Q250=3,1,0),IF($X250&lt;30,1,0))</formula>
    </cfRule>
    <cfRule type="expression" dxfId="1636" priority="88">
      <formula>AND(IF($Q250=3,1,IF($Q250=4,1,0)),IF($F250&lt;=85,1,0))</formula>
    </cfRule>
  </conditionalFormatting>
  <conditionalFormatting sqref="X250">
    <cfRule type="expression" dxfId="1635" priority="81">
      <formula>AND(IF(OR($Q250=1,$Q250=2),1,0),IF($X250&lt;=20,1,0))</formula>
    </cfRule>
    <cfRule type="expression" dxfId="1634" priority="82">
      <formula>AND(IF($Q250=2,1,0),IF($X250&lt;30,1,0))</formula>
    </cfRule>
    <cfRule type="expression" dxfId="1633" priority="83">
      <formula>AND(IF($Q250=3,1,0),IF($X250&lt;30,1,0))</formula>
    </cfRule>
    <cfRule type="expression" dxfId="1632" priority="84">
      <formula>AND(IF($Q250=3,1,IF($Q250=4,1,0)),IF($F250&lt;=85,1,0))</formula>
    </cfRule>
  </conditionalFormatting>
  <conditionalFormatting sqref="AI250">
    <cfRule type="expression" dxfId="1631" priority="77">
      <formula>AND(IF(OR($Q250=1,$Q250=2),1,0),IF($X250&lt;=20,1,0))</formula>
    </cfRule>
    <cfRule type="expression" dxfId="1630" priority="78">
      <formula>AND(IF($Q250=2,1,0),IF($X250&lt;30,1,0))</formula>
    </cfRule>
    <cfRule type="expression" dxfId="1629" priority="79">
      <formula>AND(IF($Q250=3,1,0),IF($X250&lt;30,1,0))</formula>
    </cfRule>
    <cfRule type="expression" dxfId="1628" priority="80">
      <formula>AND(IF($Q250=3,1,IF($Q250=4,1,0)),IF($F250&lt;=85,1,0))</formula>
    </cfRule>
  </conditionalFormatting>
  <conditionalFormatting sqref="AV251">
    <cfRule type="expression" dxfId="1627" priority="75">
      <formula>AV251="X"</formula>
    </cfRule>
    <cfRule type="expression" dxfId="1626" priority="76">
      <formula>AV251="후보"</formula>
    </cfRule>
  </conditionalFormatting>
  <conditionalFormatting sqref="AC251">
    <cfRule type="cellIs" dxfId="1625" priority="72" operator="greaterThan">
      <formula>0.9</formula>
    </cfRule>
    <cfRule type="cellIs" dxfId="1624" priority="73" operator="greaterThan">
      <formula>0.85</formula>
    </cfRule>
  </conditionalFormatting>
  <conditionalFormatting sqref="N251">
    <cfRule type="cellIs" dxfId="1623" priority="70" operator="greaterThan">
      <formula>0.9</formula>
    </cfRule>
    <cfRule type="cellIs" dxfId="1622" priority="71" operator="greaterThan">
      <formula>0.85</formula>
    </cfRule>
  </conditionalFormatting>
  <conditionalFormatting sqref="E251">
    <cfRule type="expression" dxfId="1621" priority="66">
      <formula>AND(IF(OR($Q251=1,$Q251=2),1,0),IF($X251&lt;=20,1,0))</formula>
    </cfRule>
    <cfRule type="expression" dxfId="1620" priority="67">
      <formula>AND(IF($Q251=2,1,0),IF($X251&lt;30,1,0))</formula>
    </cfRule>
    <cfRule type="expression" dxfId="1619" priority="68">
      <formula>AND(IF($Q251=3,1,0),IF($X251&lt;30,1,0))</formula>
    </cfRule>
    <cfRule type="expression" dxfId="1618" priority="69">
      <formula>AND(IF($Q251=3,1,IF($Q251=4,1,0)),IF($F251&lt;=85,1,0))</formula>
    </cfRule>
  </conditionalFormatting>
  <conditionalFormatting sqref="X251">
    <cfRule type="expression" dxfId="1617" priority="62">
      <formula>AND(IF(OR($Q251=1,$Q251=2),1,0),IF($X251&lt;=20,1,0))</formula>
    </cfRule>
    <cfRule type="expression" dxfId="1616" priority="63">
      <formula>AND(IF($Q251=2,1,0),IF($X251&lt;30,1,0))</formula>
    </cfRule>
    <cfRule type="expression" dxfId="1615" priority="64">
      <formula>AND(IF($Q251=3,1,0),IF($X251&lt;30,1,0))</formula>
    </cfRule>
    <cfRule type="expression" dxfId="1614" priority="65">
      <formula>AND(IF($Q251=3,1,IF($Q251=4,1,0)),IF($F251&lt;=85,1,0))</formula>
    </cfRule>
  </conditionalFormatting>
  <conditionalFormatting sqref="AI251">
    <cfRule type="expression" dxfId="1613" priority="58">
      <formula>AND(IF(OR($Q251=1,$Q251=2),1,0),IF($X251&lt;=20,1,0))</formula>
    </cfRule>
    <cfRule type="expression" dxfId="1612" priority="59">
      <formula>AND(IF($Q251=2,1,0),IF($X251&lt;30,1,0))</formula>
    </cfRule>
    <cfRule type="expression" dxfId="1611" priority="60">
      <formula>AND(IF($Q251=3,1,0),IF($X251&lt;30,1,0))</formula>
    </cfRule>
    <cfRule type="expression" dxfId="1610" priority="61">
      <formula>AND(IF($Q251=3,1,IF($Q251=4,1,0)),IF($F251&lt;=85,1,0))</formula>
    </cfRule>
  </conditionalFormatting>
  <conditionalFormatting sqref="AV252">
    <cfRule type="expression" dxfId="1609" priority="56">
      <formula>AV252="X"</formula>
    </cfRule>
    <cfRule type="expression" dxfId="1608" priority="57">
      <formula>AV252="후보"</formula>
    </cfRule>
  </conditionalFormatting>
  <conditionalFormatting sqref="AC252">
    <cfRule type="cellIs" dxfId="1607" priority="53" operator="greaterThan">
      <formula>0.9</formula>
    </cfRule>
    <cfRule type="cellIs" dxfId="1606" priority="54" operator="greaterThan">
      <formula>0.85</formula>
    </cfRule>
  </conditionalFormatting>
  <conditionalFormatting sqref="N252">
    <cfRule type="cellIs" dxfId="1605" priority="51" operator="greaterThan">
      <formula>0.9</formula>
    </cfRule>
    <cfRule type="cellIs" dxfId="1604" priority="52" operator="greaterThan">
      <formula>0.85</formula>
    </cfRule>
  </conditionalFormatting>
  <conditionalFormatting sqref="E252">
    <cfRule type="expression" dxfId="1603" priority="47">
      <formula>AND(IF(OR($Q252=1,$Q252=2),1,0),IF($X252&lt;=20,1,0))</formula>
    </cfRule>
    <cfRule type="expression" dxfId="1602" priority="48">
      <formula>AND(IF($Q252=2,1,0),IF($X252&lt;30,1,0))</formula>
    </cfRule>
    <cfRule type="expression" dxfId="1601" priority="49">
      <formula>AND(IF($Q252=3,1,0),IF($X252&lt;30,1,0))</formula>
    </cfRule>
    <cfRule type="expression" dxfId="1600" priority="50">
      <formula>AND(IF($Q252=3,1,IF($Q252=4,1,0)),IF($F252&lt;=85,1,0))</formula>
    </cfRule>
  </conditionalFormatting>
  <conditionalFormatting sqref="X252">
    <cfRule type="expression" dxfId="1599" priority="43">
      <formula>AND(IF(OR($Q252=1,$Q252=2),1,0),IF($X252&lt;=20,1,0))</formula>
    </cfRule>
    <cfRule type="expression" dxfId="1598" priority="44">
      <formula>AND(IF($Q252=2,1,0),IF($X252&lt;30,1,0))</formula>
    </cfRule>
    <cfRule type="expression" dxfId="1597" priority="45">
      <formula>AND(IF($Q252=3,1,0),IF($X252&lt;30,1,0))</formula>
    </cfRule>
    <cfRule type="expression" dxfId="1596" priority="46">
      <formula>AND(IF($Q252=3,1,IF($Q252=4,1,0)),IF($F252&lt;=85,1,0))</formula>
    </cfRule>
  </conditionalFormatting>
  <conditionalFormatting sqref="AI252">
    <cfRule type="expression" dxfId="1595" priority="39">
      <formula>AND(IF(OR($Q252=1,$Q252=2),1,0),IF($X252&lt;=20,1,0))</formula>
    </cfRule>
    <cfRule type="expression" dxfId="1594" priority="40">
      <formula>AND(IF($Q252=2,1,0),IF($X252&lt;30,1,0))</formula>
    </cfRule>
    <cfRule type="expression" dxfId="1593" priority="41">
      <formula>AND(IF($Q252=3,1,0),IF($X252&lt;30,1,0))</formula>
    </cfRule>
    <cfRule type="expression" dxfId="1592" priority="42">
      <formula>AND(IF($Q252=3,1,IF($Q252=4,1,0)),IF($F252&lt;=85,1,0))</formula>
    </cfRule>
  </conditionalFormatting>
  <conditionalFormatting sqref="AV253">
    <cfRule type="expression" dxfId="1591" priority="37">
      <formula>AV253="X"</formula>
    </cfRule>
    <cfRule type="expression" dxfId="1590" priority="38">
      <formula>AV253="후보"</formula>
    </cfRule>
  </conditionalFormatting>
  <conditionalFormatting sqref="AC253">
    <cfRule type="cellIs" dxfId="1589" priority="34" operator="greaterThan">
      <formula>0.9</formula>
    </cfRule>
    <cfRule type="cellIs" dxfId="1588" priority="35" operator="greaterThan">
      <formula>0.85</formula>
    </cfRule>
  </conditionalFormatting>
  <conditionalFormatting sqref="N253">
    <cfRule type="cellIs" dxfId="1587" priority="32" operator="greaterThan">
      <formula>0.9</formula>
    </cfRule>
    <cfRule type="cellIs" dxfId="1586" priority="33" operator="greaterThan">
      <formula>0.85</formula>
    </cfRule>
  </conditionalFormatting>
  <conditionalFormatting sqref="E253">
    <cfRule type="expression" dxfId="1585" priority="28">
      <formula>AND(IF(OR($Q253=1,$Q253=2),1,0),IF($X253&lt;=20,1,0))</formula>
    </cfRule>
    <cfRule type="expression" dxfId="1584" priority="29">
      <formula>AND(IF($Q253=2,1,0),IF($X253&lt;30,1,0))</formula>
    </cfRule>
    <cfRule type="expression" dxfId="1583" priority="30">
      <formula>AND(IF($Q253=3,1,0),IF($X253&lt;30,1,0))</formula>
    </cfRule>
    <cfRule type="expression" dxfId="1582" priority="31">
      <formula>AND(IF($Q253=3,1,IF($Q253=4,1,0)),IF($F253&lt;=85,1,0))</formula>
    </cfRule>
  </conditionalFormatting>
  <conditionalFormatting sqref="X253">
    <cfRule type="expression" dxfId="1581" priority="24">
      <formula>AND(IF(OR($Q253=1,$Q253=2),1,0),IF($X253&lt;=20,1,0))</formula>
    </cfRule>
    <cfRule type="expression" dxfId="1580" priority="25">
      <formula>AND(IF($Q253=2,1,0),IF($X253&lt;30,1,0))</formula>
    </cfRule>
    <cfRule type="expression" dxfId="1579" priority="26">
      <formula>AND(IF($Q253=3,1,0),IF($X253&lt;30,1,0))</formula>
    </cfRule>
    <cfRule type="expression" dxfId="1578" priority="27">
      <formula>AND(IF($Q253=3,1,IF($Q253=4,1,0)),IF($F253&lt;=85,1,0))</formula>
    </cfRule>
  </conditionalFormatting>
  <conditionalFormatting sqref="AI253">
    <cfRule type="expression" dxfId="1577" priority="20">
      <formula>AND(IF(OR($Q253=1,$Q253=2),1,0),IF($X253&lt;=20,1,0))</formula>
    </cfRule>
    <cfRule type="expression" dxfId="1576" priority="21">
      <formula>AND(IF($Q253=2,1,0),IF($X253&lt;30,1,0))</formula>
    </cfRule>
    <cfRule type="expression" dxfId="1575" priority="22">
      <formula>AND(IF($Q253=3,1,0),IF($X253&lt;30,1,0))</formula>
    </cfRule>
    <cfRule type="expression" dxfId="1574" priority="23">
      <formula>AND(IF($Q253=3,1,IF($Q253=4,1,0)),IF($F253&lt;=85,1,0))</formula>
    </cfRule>
  </conditionalFormatting>
  <conditionalFormatting sqref="AV254">
    <cfRule type="expression" dxfId="1573" priority="18">
      <formula>AV254="X"</formula>
    </cfRule>
    <cfRule type="expression" dxfId="1572" priority="19">
      <formula>AV254="후보"</formula>
    </cfRule>
  </conditionalFormatting>
  <conditionalFormatting sqref="AC254">
    <cfRule type="cellIs" dxfId="1571" priority="15" operator="greaterThan">
      <formula>0.9</formula>
    </cfRule>
    <cfRule type="cellIs" dxfId="1570" priority="16" operator="greaterThan">
      <formula>0.85</formula>
    </cfRule>
  </conditionalFormatting>
  <conditionalFormatting sqref="N254">
    <cfRule type="cellIs" dxfId="1569" priority="13" operator="greaterThan">
      <formula>0.9</formula>
    </cfRule>
    <cfRule type="cellIs" dxfId="1568" priority="14" operator="greaterThan">
      <formula>0.85</formula>
    </cfRule>
  </conditionalFormatting>
  <conditionalFormatting sqref="E254">
    <cfRule type="expression" dxfId="1567" priority="9">
      <formula>AND(IF(OR($Q254=1,$Q254=2),1,0),IF($X254&lt;=20,1,0))</formula>
    </cfRule>
    <cfRule type="expression" dxfId="1566" priority="10">
      <formula>AND(IF($Q254=2,1,0),IF($X254&lt;30,1,0))</formula>
    </cfRule>
    <cfRule type="expression" dxfId="1565" priority="11">
      <formula>AND(IF($Q254=3,1,0),IF($X254&lt;30,1,0))</formula>
    </cfRule>
    <cfRule type="expression" dxfId="1564" priority="12">
      <formula>AND(IF($Q254=3,1,IF($Q254=4,1,0)),IF($F254&lt;=85,1,0))</formula>
    </cfRule>
  </conditionalFormatting>
  <conditionalFormatting sqref="X254">
    <cfRule type="expression" dxfId="1563" priority="5">
      <formula>AND(IF(OR($Q254=1,$Q254=2),1,0),IF($X254&lt;=20,1,0))</formula>
    </cfRule>
    <cfRule type="expression" dxfId="1562" priority="6">
      <formula>AND(IF($Q254=2,1,0),IF($X254&lt;30,1,0))</formula>
    </cfRule>
    <cfRule type="expression" dxfId="1561" priority="7">
      <formula>AND(IF($Q254=3,1,0),IF($X254&lt;30,1,0))</formula>
    </cfRule>
    <cfRule type="expression" dxfId="1560" priority="8">
      <formula>AND(IF($Q254=3,1,IF($Q254=4,1,0)),IF($F254&lt;=85,1,0))</formula>
    </cfRule>
  </conditionalFormatting>
  <conditionalFormatting sqref="AI254">
    <cfRule type="expression" dxfId="1559" priority="1">
      <formula>AND(IF(OR($Q254=1,$Q254=2),1,0),IF($X254&lt;=20,1,0))</formula>
    </cfRule>
    <cfRule type="expression" dxfId="1558" priority="2">
      <formula>AND(IF($Q254=2,1,0),IF($X254&lt;30,1,0))</formula>
    </cfRule>
    <cfRule type="expression" dxfId="1557" priority="3">
      <formula>AND(IF($Q254=3,1,0),IF($X254&lt;30,1,0))</formula>
    </cfRule>
    <cfRule type="expression" dxfId="1556" priority="4">
      <formula>AND(IF($Q254=3,1,IF($Q254=4,1,0)),IF($F254&lt;=85,1,0))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S25" sqref="S2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성남시 분당구</v>
      </c>
      <c r="I1" s="42" t="s">
        <v>1627</v>
      </c>
      <c r="X1" s="37" t="s">
        <v>5</v>
      </c>
      <c r="Y1" s="37"/>
      <c r="AA1" s="39">
        <f>단지추출!AA1</f>
        <v>70000</v>
      </c>
      <c r="AH1" s="7" t="str">
        <f>A1</f>
        <v>성남시 분당구</v>
      </c>
      <c r="AJ1" s="115" t="str">
        <f>A1&amp;" 전체 등급"</f>
        <v>성남시 분당구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성남시 분당구 판교동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1576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06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판교동 판교원9단지한림풀에버('09.03.,1045^)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1572</v>
      </c>
      <c r="B6" s="10" t="s">
        <v>1702</v>
      </c>
      <c r="C6" s="88">
        <v>1045</v>
      </c>
      <c r="D6" s="86">
        <v>96.9</v>
      </c>
      <c r="E6" s="87">
        <v>29</v>
      </c>
      <c r="F6" s="86">
        <v>71.8</v>
      </c>
      <c r="G6" s="17">
        <v>22</v>
      </c>
      <c r="H6" s="88">
        <v>345</v>
      </c>
      <c r="I6" s="89">
        <v>135000</v>
      </c>
      <c r="J6" s="89" t="s">
        <v>78</v>
      </c>
      <c r="K6" s="89">
        <v>79000</v>
      </c>
      <c r="L6" s="89" t="s">
        <v>84</v>
      </c>
      <c r="M6" s="90">
        <f>I6-K6</f>
        <v>56000</v>
      </c>
      <c r="N6" s="4">
        <f>IF(ISERROR(K6/I6),"",K6/I6)</f>
        <v>0.58518518518518514</v>
      </c>
      <c r="O6" s="91">
        <f>I6/E6</f>
        <v>4655.1724137931033</v>
      </c>
      <c r="P6" s="91">
        <f>K6/E6</f>
        <v>2724.1379310344828</v>
      </c>
      <c r="Q6" s="79">
        <v>3</v>
      </c>
      <c r="R6" s="79">
        <v>2</v>
      </c>
      <c r="S6" s="79" t="s">
        <v>72</v>
      </c>
      <c r="T6" s="5" t="s">
        <v>347</v>
      </c>
      <c r="U6" s="9"/>
      <c r="W6" s="86">
        <f t="shared" ref="W6:X10" si="2">D6</f>
        <v>96.9</v>
      </c>
      <c r="X6" s="87">
        <f t="shared" si="2"/>
        <v>29</v>
      </c>
      <c r="Y6" s="92">
        <f t="shared" ref="Y6:Z10" si="3">H6</f>
        <v>345</v>
      </c>
      <c r="Z6" s="90">
        <f t="shared" si="3"/>
        <v>135000</v>
      </c>
      <c r="AA6" s="90">
        <f>K6</f>
        <v>79000</v>
      </c>
      <c r="AB6" s="90">
        <f t="shared" ref="AB6:AD10" si="4">M6</f>
        <v>56000</v>
      </c>
      <c r="AC6" s="4">
        <f t="shared" si="4"/>
        <v>0.58518518518518514</v>
      </c>
      <c r="AD6" s="91">
        <f t="shared" si="4"/>
        <v>4655.1724137931033</v>
      </c>
      <c r="AE6" s="79" t="str">
        <f>S6</f>
        <v>계</v>
      </c>
      <c r="AF6" s="79" t="str">
        <f>Q6&amp;"/"&amp;R6</f>
        <v>3/2</v>
      </c>
      <c r="AH6" s="20" t="str">
        <f t="shared" si="1"/>
        <v>판교원9단지한림풀에버</v>
      </c>
      <c r="AI6" s="87">
        <f t="shared" si="0"/>
        <v>29</v>
      </c>
      <c r="AJ6" s="79" t="str">
        <f>IF(AI6="","",$AJ$2)</f>
        <v>A-</v>
      </c>
      <c r="AK6" s="79" t="s">
        <v>13</v>
      </c>
      <c r="AL6" s="79" t="s">
        <v>62</v>
      </c>
      <c r="AM6" s="79" t="s">
        <v>63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X</v>
      </c>
      <c r="AQ6" s="79" t="str">
        <f>IF(O6="","",IF(O6&lt;=$AQ$1,"O","X"))</f>
        <v>X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1572</v>
      </c>
      <c r="B7" s="10" t="s">
        <v>1702</v>
      </c>
      <c r="C7" s="88">
        <v>1045</v>
      </c>
      <c r="D7" s="86">
        <v>109.1</v>
      </c>
      <c r="E7" s="87">
        <v>33</v>
      </c>
      <c r="F7" s="86">
        <v>85</v>
      </c>
      <c r="G7" s="17">
        <v>26</v>
      </c>
      <c r="H7" s="88">
        <v>130</v>
      </c>
      <c r="I7" s="89">
        <v>155000</v>
      </c>
      <c r="J7" s="89" t="s">
        <v>74</v>
      </c>
      <c r="K7" s="89">
        <v>78000</v>
      </c>
      <c r="L7" s="89" t="s">
        <v>81</v>
      </c>
      <c r="M7" s="90">
        <f>I7-K7</f>
        <v>77000</v>
      </c>
      <c r="N7" s="4">
        <f>IF(ISERROR(K7/I7),"",K7/I7)</f>
        <v>0.50322580645161286</v>
      </c>
      <c r="O7" s="91">
        <f>I7/E7</f>
        <v>4696.969696969697</v>
      </c>
      <c r="P7" s="91">
        <f>K7/E7</f>
        <v>2363.6363636363635</v>
      </c>
      <c r="Q7" s="79">
        <v>3</v>
      </c>
      <c r="R7" s="79">
        <v>2</v>
      </c>
      <c r="S7" s="79" t="s">
        <v>72</v>
      </c>
      <c r="T7" s="5" t="s">
        <v>102</v>
      </c>
      <c r="U7" s="9"/>
      <c r="W7" s="86">
        <f t="shared" si="2"/>
        <v>109.1</v>
      </c>
      <c r="X7" s="87">
        <f t="shared" si="2"/>
        <v>33</v>
      </c>
      <c r="Y7" s="92">
        <f t="shared" si="3"/>
        <v>130</v>
      </c>
      <c r="Z7" s="90">
        <f t="shared" si="3"/>
        <v>155000</v>
      </c>
      <c r="AA7" s="90">
        <f>K7</f>
        <v>78000</v>
      </c>
      <c r="AB7" s="90">
        <f t="shared" si="4"/>
        <v>77000</v>
      </c>
      <c r="AC7" s="4">
        <f t="shared" si="4"/>
        <v>0.50322580645161286</v>
      </c>
      <c r="AD7" s="91">
        <f t="shared" si="4"/>
        <v>4696.969696969697</v>
      </c>
      <c r="AE7" s="79" t="str">
        <f>S7</f>
        <v>계</v>
      </c>
      <c r="AF7" s="79" t="str">
        <f>Q7&amp;"/"&amp;R7</f>
        <v>3/2</v>
      </c>
      <c r="AH7" s="20" t="str">
        <f t="shared" si="1"/>
        <v>판교원9단지한림풀에버</v>
      </c>
      <c r="AI7" s="87">
        <f t="shared" si="0"/>
        <v>33</v>
      </c>
      <c r="AJ7" s="79" t="str">
        <f>IF(AI7="","",$AJ$2)</f>
        <v>A-</v>
      </c>
      <c r="AK7" s="79" t="s">
        <v>13</v>
      </c>
      <c r="AL7" s="79" t="s">
        <v>62</v>
      </c>
      <c r="AM7" s="79" t="s">
        <v>63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X</v>
      </c>
      <c r="AQ7" s="79" t="str">
        <f>IF(O7="","",IF(O7&lt;=$AQ$1,"O","X"))</f>
        <v>X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1572</v>
      </c>
      <c r="B8" s="10" t="s">
        <v>1702</v>
      </c>
      <c r="C8" s="88">
        <v>1045</v>
      </c>
      <c r="D8" s="86">
        <v>111.7</v>
      </c>
      <c r="E8" s="87">
        <v>34</v>
      </c>
      <c r="F8" s="86">
        <v>85</v>
      </c>
      <c r="G8" s="17">
        <v>26</v>
      </c>
      <c r="H8" s="88">
        <v>130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72</v>
      </c>
      <c r="T8" s="5" t="s">
        <v>151</v>
      </c>
      <c r="U8" s="9"/>
      <c r="W8" s="86">
        <f t="shared" si="2"/>
        <v>111.7</v>
      </c>
      <c r="X8" s="87">
        <f t="shared" si="2"/>
        <v>34</v>
      </c>
      <c r="Y8" s="92">
        <f t="shared" si="3"/>
        <v>130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판교원9단지한림풀에버</v>
      </c>
      <c r="AI8" s="87">
        <f t="shared" si="0"/>
        <v>34</v>
      </c>
      <c r="AJ8" s="79" t="str">
        <f>IF(AI8="","",$AJ$2)</f>
        <v>A-</v>
      </c>
      <c r="AK8" s="79" t="s">
        <v>13</v>
      </c>
      <c r="AL8" s="79" t="s">
        <v>62</v>
      </c>
      <c r="AM8" s="79" t="s">
        <v>63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 t="s">
        <v>1572</v>
      </c>
      <c r="B9" s="10" t="s">
        <v>1702</v>
      </c>
      <c r="C9" s="88">
        <v>1045</v>
      </c>
      <c r="D9" s="86">
        <v>113.1</v>
      </c>
      <c r="E9" s="87">
        <v>34</v>
      </c>
      <c r="F9" s="86">
        <v>85</v>
      </c>
      <c r="G9" s="17">
        <v>26</v>
      </c>
      <c r="H9" s="88">
        <v>220</v>
      </c>
      <c r="I9" s="89">
        <v>148000</v>
      </c>
      <c r="J9" s="89" t="s">
        <v>59</v>
      </c>
      <c r="K9" s="89">
        <v>76000</v>
      </c>
      <c r="L9" s="89" t="s">
        <v>84</v>
      </c>
      <c r="M9" s="90">
        <f>I9-K9</f>
        <v>72000</v>
      </c>
      <c r="N9" s="4">
        <f>IF(ISERROR(K9/I9),"",K9/I9)</f>
        <v>0.51351351351351349</v>
      </c>
      <c r="O9" s="91">
        <f>I9/E9</f>
        <v>4352.9411764705883</v>
      </c>
      <c r="P9" s="91">
        <f>K9/E9</f>
        <v>2235.294117647059</v>
      </c>
      <c r="Q9" s="79">
        <v>3</v>
      </c>
      <c r="R9" s="79">
        <v>2</v>
      </c>
      <c r="S9" s="79" t="s">
        <v>72</v>
      </c>
      <c r="T9" s="5" t="s">
        <v>362</v>
      </c>
      <c r="U9" s="9"/>
      <c r="W9" s="86">
        <f t="shared" si="2"/>
        <v>113.1</v>
      </c>
      <c r="X9" s="87">
        <f t="shared" si="2"/>
        <v>34</v>
      </c>
      <c r="Y9" s="92">
        <f t="shared" si="3"/>
        <v>220</v>
      </c>
      <c r="Z9" s="90">
        <f t="shared" si="3"/>
        <v>148000</v>
      </c>
      <c r="AA9" s="90">
        <f>K9</f>
        <v>76000</v>
      </c>
      <c r="AB9" s="90">
        <f t="shared" si="4"/>
        <v>72000</v>
      </c>
      <c r="AC9" s="4">
        <f t="shared" si="4"/>
        <v>0.51351351351351349</v>
      </c>
      <c r="AD9" s="91">
        <f t="shared" si="4"/>
        <v>4352.9411764705883</v>
      </c>
      <c r="AE9" s="79" t="str">
        <f>S9</f>
        <v>계</v>
      </c>
      <c r="AF9" s="79" t="str">
        <f>Q9&amp;"/"&amp;R9</f>
        <v>3/2</v>
      </c>
      <c r="AH9" s="20" t="str">
        <f t="shared" si="1"/>
        <v>판교원9단지한림풀에버</v>
      </c>
      <c r="AI9" s="87">
        <f t="shared" si="0"/>
        <v>34</v>
      </c>
      <c r="AJ9" s="79" t="str">
        <f>IF(AI9="","",$AJ$2)</f>
        <v>A-</v>
      </c>
      <c r="AK9" s="79" t="s">
        <v>13</v>
      </c>
      <c r="AL9" s="79" t="s">
        <v>62</v>
      </c>
      <c r="AM9" s="79" t="s">
        <v>63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X</v>
      </c>
      <c r="AQ9" s="79" t="str">
        <f>IF(O9="","",IF(O9&lt;=$AQ$1,"O","X"))</f>
        <v>X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 t="s">
        <v>1572</v>
      </c>
      <c r="B10" s="10" t="s">
        <v>1702</v>
      </c>
      <c r="C10" s="88">
        <v>1045</v>
      </c>
      <c r="D10" s="86">
        <v>113.7</v>
      </c>
      <c r="E10" s="87">
        <v>34</v>
      </c>
      <c r="F10" s="86">
        <v>85</v>
      </c>
      <c r="G10" s="17">
        <v>26</v>
      </c>
      <c r="H10" s="88">
        <v>220</v>
      </c>
      <c r="I10" s="89">
        <v>157000</v>
      </c>
      <c r="J10" s="89" t="s">
        <v>74</v>
      </c>
      <c r="K10" s="89">
        <v>85000</v>
      </c>
      <c r="L10" s="89" t="s">
        <v>78</v>
      </c>
      <c r="M10" s="90">
        <f>I10-K10</f>
        <v>72000</v>
      </c>
      <c r="N10" s="4">
        <f>IF(ISERROR(K10/I10),"",K10/I10)</f>
        <v>0.54140127388535031</v>
      </c>
      <c r="O10" s="91">
        <f>I10/E10</f>
        <v>4617.6470588235297</v>
      </c>
      <c r="P10" s="91">
        <f>K10/E10</f>
        <v>2500</v>
      </c>
      <c r="Q10" s="79">
        <v>3</v>
      </c>
      <c r="R10" s="79">
        <v>2</v>
      </c>
      <c r="S10" s="79" t="s">
        <v>72</v>
      </c>
      <c r="T10" s="5" t="s">
        <v>381</v>
      </c>
      <c r="U10" s="9"/>
      <c r="W10" s="86">
        <f t="shared" si="2"/>
        <v>113.7</v>
      </c>
      <c r="X10" s="87">
        <f t="shared" si="2"/>
        <v>34</v>
      </c>
      <c r="Y10" s="92">
        <f t="shared" si="3"/>
        <v>220</v>
      </c>
      <c r="Z10" s="90">
        <f t="shared" si="3"/>
        <v>157000</v>
      </c>
      <c r="AA10" s="90">
        <f>K10</f>
        <v>85000</v>
      </c>
      <c r="AB10" s="90">
        <f t="shared" si="4"/>
        <v>72000</v>
      </c>
      <c r="AC10" s="4">
        <f t="shared" si="4"/>
        <v>0.54140127388535031</v>
      </c>
      <c r="AD10" s="91">
        <f t="shared" si="4"/>
        <v>4617.6470588235297</v>
      </c>
      <c r="AE10" s="79" t="str">
        <f>S10</f>
        <v>계</v>
      </c>
      <c r="AF10" s="79" t="str">
        <f>Q10&amp;"/"&amp;R10</f>
        <v>3/2</v>
      </c>
      <c r="AH10" s="20" t="str">
        <f t="shared" si="1"/>
        <v>판교원9단지한림풀에버</v>
      </c>
      <c r="AI10" s="87">
        <f t="shared" si="0"/>
        <v>34</v>
      </c>
      <c r="AJ10" s="79" t="str">
        <f>IF(AI10="","",$AJ$2)</f>
        <v>A-</v>
      </c>
      <c r="AK10" s="79" t="s">
        <v>13</v>
      </c>
      <c r="AL10" s="79" t="s">
        <v>62</v>
      </c>
      <c r="AM10" s="79" t="s">
        <v>63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X</v>
      </c>
      <c r="AQ10" s="79" t="str">
        <f>IF(O10="","",IF(O10&lt;=$AQ$1,"O","X"))</f>
        <v>X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판교동 판교원12단지힐스테이트('09.05.,428^)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6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1578</v>
      </c>
      <c r="B12" s="10" t="s">
        <v>1703</v>
      </c>
      <c r="C12" s="88">
        <v>428</v>
      </c>
      <c r="D12" s="86">
        <v>125.9</v>
      </c>
      <c r="E12" s="87">
        <v>38</v>
      </c>
      <c r="F12" s="86">
        <v>101.3</v>
      </c>
      <c r="G12" s="17">
        <v>31</v>
      </c>
      <c r="H12" s="88">
        <v>9</v>
      </c>
      <c r="I12" s="89">
        <v>165000</v>
      </c>
      <c r="J12" s="89" t="s">
        <v>71</v>
      </c>
      <c r="K12" s="89">
        <v>90000</v>
      </c>
      <c r="L12" s="89" t="s">
        <v>74</v>
      </c>
      <c r="M12" s="90">
        <f t="shared" ref="M12:M23" si="5">I12-K12</f>
        <v>75000</v>
      </c>
      <c r="N12" s="4">
        <f t="shared" ref="N12:N23" si="6">IF(ISERROR(K12/I12),"",K12/I12)</f>
        <v>0.54545454545454541</v>
      </c>
      <c r="O12" s="91">
        <f t="shared" ref="O12:O23" si="7">I12/E12</f>
        <v>4342.105263157895</v>
      </c>
      <c r="P12" s="91">
        <f t="shared" ref="P12:P23" si="8">K12/E12</f>
        <v>2368.4210526315787</v>
      </c>
      <c r="Q12" s="79">
        <v>3</v>
      </c>
      <c r="R12" s="79">
        <v>2</v>
      </c>
      <c r="S12" s="79" t="s">
        <v>72</v>
      </c>
      <c r="T12" s="5" t="s">
        <v>251</v>
      </c>
      <c r="U12" s="9"/>
      <c r="W12" s="86">
        <f t="shared" ref="W12:W23" si="9">D12</f>
        <v>125.9</v>
      </c>
      <c r="X12" s="87">
        <f t="shared" ref="X12:X23" si="10">E12</f>
        <v>38</v>
      </c>
      <c r="Y12" s="92">
        <f t="shared" ref="Y12:Y23" si="11">H12</f>
        <v>9</v>
      </c>
      <c r="Z12" s="90">
        <f t="shared" ref="Z12:Z23" si="12">I12</f>
        <v>165000</v>
      </c>
      <c r="AA12" s="90">
        <f t="shared" ref="AA12:AA23" si="13">K12</f>
        <v>90000</v>
      </c>
      <c r="AB12" s="90">
        <f t="shared" ref="AB12:AB23" si="14">M12</f>
        <v>75000</v>
      </c>
      <c r="AC12" s="4">
        <f t="shared" ref="AC12:AC23" si="15">N12</f>
        <v>0.54545454545454541</v>
      </c>
      <c r="AD12" s="91">
        <f t="shared" ref="AD12:AD23" si="16">O12</f>
        <v>4342.105263157895</v>
      </c>
      <c r="AE12" s="79" t="str">
        <f t="shared" ref="AE12:AE23" si="17">S12</f>
        <v>계</v>
      </c>
      <c r="AF12" s="79" t="str">
        <f t="shared" ref="AF12:AF23" si="18">Q12&amp;"/"&amp;R12</f>
        <v>3/2</v>
      </c>
      <c r="AH12" s="20" t="str">
        <f t="shared" si="1"/>
        <v>판교원12단지힐스테이트</v>
      </c>
      <c r="AI12" s="87">
        <f t="shared" si="0"/>
        <v>38</v>
      </c>
      <c r="AJ12" s="79" t="str">
        <f t="shared" ref="AJ12:AJ23" si="19">IF(AI12="","",$AJ$2)</f>
        <v>A-</v>
      </c>
      <c r="AK12" s="79" t="s">
        <v>13</v>
      </c>
      <c r="AL12" s="79" t="s">
        <v>62</v>
      </c>
      <c r="AM12" s="79" t="s">
        <v>63</v>
      </c>
      <c r="AN12" s="79" t="str">
        <f t="shared" ref="AN12:AN23" si="20">IF(AI12="","",$AN$2)</f>
        <v>C</v>
      </c>
      <c r="AO12" s="79" t="str">
        <f t="shared" ref="AO12:AO23" si="21">IF(N12="","",IF(N12&gt;=$AO$1/100,"O","X"))</f>
        <v>X</v>
      </c>
      <c r="AP12" s="79" t="str">
        <f t="shared" ref="AP12:AP23" si="22">IF(I12="","",IF(I12&lt;=$AP$1,"O","X"))</f>
        <v>X</v>
      </c>
      <c r="AQ12" s="79" t="str">
        <f t="shared" ref="AQ12:AQ23" si="23">IF(O12="","",IF(O12&lt;=$AQ$1,"O","X"))</f>
        <v>X</v>
      </c>
      <c r="AR12" s="79" t="str">
        <f t="shared" ref="AR12:AR23" si="24">IF(M12="","",IF(M12&lt;=$AR$1,"O","X"))</f>
        <v>X</v>
      </c>
      <c r="AS12" s="79" t="s">
        <v>2</v>
      </c>
      <c r="AT12" s="79" t="str">
        <f t="shared" ref="AT12:AT23" si="25">IF(OR(F12="",AI12=""),"",IF(AND((F12&lt;=85),(AI12&gt;=15)),"O","X"))</f>
        <v>X</v>
      </c>
      <c r="AU12" s="79" t="str">
        <f t="shared" ref="AU12:AU23" si="26">IF(C12="","",IF(C12&gt;=$AU$1,"O","X"))</f>
        <v>O</v>
      </c>
      <c r="AV12" s="79" t="str">
        <f t="shared" ref="AV12:AV23" si="27">IF(AO12="","",IF(AND(AO12="O",AP12="O",AR12="O",AT12="O",AU12="O"),"후보","X"))</f>
        <v>X</v>
      </c>
    </row>
    <row r="13" spans="1:48" x14ac:dyDescent="0.3">
      <c r="A13" s="9" t="s">
        <v>1578</v>
      </c>
      <c r="B13" s="10" t="s">
        <v>1703</v>
      </c>
      <c r="C13" s="88">
        <v>428</v>
      </c>
      <c r="D13" s="86">
        <v>126.5</v>
      </c>
      <c r="E13" s="87">
        <v>38</v>
      </c>
      <c r="F13" s="86">
        <v>101.8</v>
      </c>
      <c r="G13" s="17">
        <v>31</v>
      </c>
      <c r="H13" s="88">
        <v>88</v>
      </c>
      <c r="I13" s="89">
        <v>160000</v>
      </c>
      <c r="J13" s="89" t="s">
        <v>74</v>
      </c>
      <c r="K13" s="89">
        <v>80000</v>
      </c>
      <c r="L13" s="89" t="s">
        <v>66</v>
      </c>
      <c r="M13" s="90">
        <f t="shared" si="5"/>
        <v>80000</v>
      </c>
      <c r="N13" s="4">
        <f t="shared" si="6"/>
        <v>0.5</v>
      </c>
      <c r="O13" s="91">
        <f t="shared" si="7"/>
        <v>4210.5263157894733</v>
      </c>
      <c r="P13" s="91">
        <f t="shared" si="8"/>
        <v>2105.2631578947367</v>
      </c>
      <c r="Q13" s="79">
        <v>3</v>
      </c>
      <c r="R13" s="79">
        <v>2</v>
      </c>
      <c r="S13" s="79" t="s">
        <v>72</v>
      </c>
      <c r="T13" s="5" t="s">
        <v>382</v>
      </c>
      <c r="U13" s="9"/>
      <c r="W13" s="86">
        <f t="shared" si="9"/>
        <v>126.5</v>
      </c>
      <c r="X13" s="87">
        <f t="shared" si="10"/>
        <v>38</v>
      </c>
      <c r="Y13" s="92">
        <f t="shared" si="11"/>
        <v>88</v>
      </c>
      <c r="Z13" s="90">
        <f t="shared" si="12"/>
        <v>160000</v>
      </c>
      <c r="AA13" s="90">
        <f t="shared" si="13"/>
        <v>80000</v>
      </c>
      <c r="AB13" s="90">
        <f t="shared" si="14"/>
        <v>80000</v>
      </c>
      <c r="AC13" s="4">
        <f t="shared" si="15"/>
        <v>0.5</v>
      </c>
      <c r="AD13" s="91">
        <f t="shared" si="16"/>
        <v>4210.5263157894733</v>
      </c>
      <c r="AE13" s="79" t="str">
        <f t="shared" si="17"/>
        <v>계</v>
      </c>
      <c r="AF13" s="79" t="str">
        <f t="shared" si="18"/>
        <v>3/2</v>
      </c>
      <c r="AH13" s="20" t="str">
        <f t="shared" si="1"/>
        <v>판교원12단지힐스테이트</v>
      </c>
      <c r="AI13" s="87">
        <f t="shared" si="0"/>
        <v>38</v>
      </c>
      <c r="AJ13" s="79" t="str">
        <f t="shared" si="19"/>
        <v>A-</v>
      </c>
      <c r="AK13" s="79" t="s">
        <v>13</v>
      </c>
      <c r="AL13" s="79" t="s">
        <v>62</v>
      </c>
      <c r="AM13" s="79" t="s">
        <v>63</v>
      </c>
      <c r="AN13" s="79" t="str">
        <f t="shared" si="20"/>
        <v>C</v>
      </c>
      <c r="AO13" s="79" t="str">
        <f t="shared" si="21"/>
        <v>X</v>
      </c>
      <c r="AP13" s="79" t="str">
        <f t="shared" si="22"/>
        <v>X</v>
      </c>
      <c r="AQ13" s="79" t="str">
        <f t="shared" si="23"/>
        <v>X</v>
      </c>
      <c r="AR13" s="79" t="str">
        <f t="shared" si="24"/>
        <v>X</v>
      </c>
      <c r="AS13" s="79" t="s">
        <v>2</v>
      </c>
      <c r="AT13" s="79" t="str">
        <f t="shared" si="25"/>
        <v>X</v>
      </c>
      <c r="AU13" s="79" t="str">
        <f t="shared" si="26"/>
        <v>O</v>
      </c>
      <c r="AV13" s="79" t="str">
        <f t="shared" si="27"/>
        <v>X</v>
      </c>
    </row>
    <row r="14" spans="1:48" x14ac:dyDescent="0.3">
      <c r="A14" s="9" t="s">
        <v>1578</v>
      </c>
      <c r="B14" s="10" t="s">
        <v>1703</v>
      </c>
      <c r="C14" s="88">
        <v>428</v>
      </c>
      <c r="D14" s="86">
        <v>126.7</v>
      </c>
      <c r="E14" s="87">
        <v>38</v>
      </c>
      <c r="F14" s="86">
        <v>102</v>
      </c>
      <c r="G14" s="17">
        <v>31</v>
      </c>
      <c r="H14" s="88">
        <v>84</v>
      </c>
      <c r="I14" s="89">
        <v>165000</v>
      </c>
      <c r="J14" s="89" t="s">
        <v>84</v>
      </c>
      <c r="K14" s="89">
        <v>80000</v>
      </c>
      <c r="L14" s="89" t="s">
        <v>80</v>
      </c>
      <c r="M14" s="90">
        <f t="shared" si="5"/>
        <v>85000</v>
      </c>
      <c r="N14" s="4">
        <f t="shared" si="6"/>
        <v>0.48484848484848486</v>
      </c>
      <c r="O14" s="91">
        <f t="shared" si="7"/>
        <v>4342.105263157895</v>
      </c>
      <c r="P14" s="91">
        <f t="shared" si="8"/>
        <v>2105.2631578947367</v>
      </c>
      <c r="Q14" s="79">
        <v>3</v>
      </c>
      <c r="R14" s="79">
        <v>2</v>
      </c>
      <c r="S14" s="79" t="s">
        <v>72</v>
      </c>
      <c r="T14" s="5" t="s">
        <v>383</v>
      </c>
      <c r="U14" s="9"/>
      <c r="W14" s="86">
        <f t="shared" si="9"/>
        <v>126.7</v>
      </c>
      <c r="X14" s="87">
        <f t="shared" si="10"/>
        <v>38</v>
      </c>
      <c r="Y14" s="92">
        <f t="shared" si="11"/>
        <v>84</v>
      </c>
      <c r="Z14" s="90">
        <f t="shared" si="12"/>
        <v>165000</v>
      </c>
      <c r="AA14" s="90">
        <f t="shared" si="13"/>
        <v>80000</v>
      </c>
      <c r="AB14" s="90">
        <f t="shared" si="14"/>
        <v>85000</v>
      </c>
      <c r="AC14" s="4">
        <f t="shared" si="15"/>
        <v>0.48484848484848486</v>
      </c>
      <c r="AD14" s="91">
        <f t="shared" si="16"/>
        <v>4342.105263157895</v>
      </c>
      <c r="AE14" s="79" t="str">
        <f t="shared" si="17"/>
        <v>계</v>
      </c>
      <c r="AF14" s="79" t="str">
        <f t="shared" si="18"/>
        <v>3/2</v>
      </c>
      <c r="AH14" s="20" t="str">
        <f t="shared" si="1"/>
        <v>판교원12단지힐스테이트</v>
      </c>
      <c r="AI14" s="87">
        <f t="shared" si="0"/>
        <v>38</v>
      </c>
      <c r="AJ14" s="79" t="str">
        <f t="shared" si="19"/>
        <v>A-</v>
      </c>
      <c r="AK14" s="79" t="s">
        <v>13</v>
      </c>
      <c r="AL14" s="79" t="s">
        <v>62</v>
      </c>
      <c r="AM14" s="79" t="s">
        <v>63</v>
      </c>
      <c r="AN14" s="79" t="str">
        <f t="shared" si="20"/>
        <v>C</v>
      </c>
      <c r="AO14" s="79" t="str">
        <f t="shared" si="21"/>
        <v>X</v>
      </c>
      <c r="AP14" s="79" t="str">
        <f t="shared" si="22"/>
        <v>X</v>
      </c>
      <c r="AQ14" s="79" t="str">
        <f t="shared" si="23"/>
        <v>X</v>
      </c>
      <c r="AR14" s="79" t="str">
        <f t="shared" si="24"/>
        <v>X</v>
      </c>
      <c r="AS14" s="79" t="s">
        <v>2</v>
      </c>
      <c r="AT14" s="79" t="str">
        <f t="shared" si="25"/>
        <v>X</v>
      </c>
      <c r="AU14" s="79" t="str">
        <f t="shared" si="26"/>
        <v>O</v>
      </c>
      <c r="AV14" s="79" t="str">
        <f t="shared" si="27"/>
        <v>X</v>
      </c>
    </row>
    <row r="15" spans="1:48" x14ac:dyDescent="0.3">
      <c r="A15" s="9" t="s">
        <v>1578</v>
      </c>
      <c r="B15" s="10" t="s">
        <v>1703</v>
      </c>
      <c r="C15" s="88">
        <v>428</v>
      </c>
      <c r="D15" s="86">
        <v>126.4</v>
      </c>
      <c r="E15" s="87">
        <v>38</v>
      </c>
      <c r="F15" s="86">
        <v>101.7</v>
      </c>
      <c r="G15" s="17">
        <v>31</v>
      </c>
      <c r="H15" s="88">
        <v>9</v>
      </c>
      <c r="I15" s="89"/>
      <c r="J15" s="89"/>
      <c r="K15" s="89"/>
      <c r="L15" s="89"/>
      <c r="M15" s="90">
        <f t="shared" si="5"/>
        <v>0</v>
      </c>
      <c r="N15" s="4" t="str">
        <f t="shared" si="6"/>
        <v/>
      </c>
      <c r="O15" s="91">
        <f t="shared" si="7"/>
        <v>0</v>
      </c>
      <c r="P15" s="91">
        <f t="shared" si="8"/>
        <v>0</v>
      </c>
      <c r="Q15" s="79">
        <v>3</v>
      </c>
      <c r="R15" s="79">
        <v>2</v>
      </c>
      <c r="S15" s="79" t="s">
        <v>72</v>
      </c>
      <c r="T15" s="5" t="s">
        <v>176</v>
      </c>
      <c r="U15" s="9"/>
      <c r="W15" s="86">
        <f t="shared" si="9"/>
        <v>126.4</v>
      </c>
      <c r="X15" s="87">
        <f t="shared" si="10"/>
        <v>38</v>
      </c>
      <c r="Y15" s="92">
        <f t="shared" si="11"/>
        <v>9</v>
      </c>
      <c r="Z15" s="90">
        <f t="shared" si="12"/>
        <v>0</v>
      </c>
      <c r="AA15" s="90">
        <f t="shared" si="13"/>
        <v>0</v>
      </c>
      <c r="AB15" s="90">
        <f t="shared" si="14"/>
        <v>0</v>
      </c>
      <c r="AC15" s="4" t="str">
        <f t="shared" si="15"/>
        <v/>
      </c>
      <c r="AD15" s="91">
        <f t="shared" si="16"/>
        <v>0</v>
      </c>
      <c r="AE15" s="79" t="str">
        <f t="shared" si="17"/>
        <v>계</v>
      </c>
      <c r="AF15" s="79" t="str">
        <f t="shared" si="18"/>
        <v>3/2</v>
      </c>
      <c r="AH15" s="20" t="str">
        <f t="shared" si="1"/>
        <v>판교원12단지힐스테이트</v>
      </c>
      <c r="AI15" s="87">
        <f t="shared" si="0"/>
        <v>38</v>
      </c>
      <c r="AJ15" s="79" t="str">
        <f t="shared" si="19"/>
        <v>A-</v>
      </c>
      <c r="AK15" s="79" t="s">
        <v>13</v>
      </c>
      <c r="AL15" s="79" t="s">
        <v>62</v>
      </c>
      <c r="AM15" s="79" t="s">
        <v>63</v>
      </c>
      <c r="AN15" s="79" t="str">
        <f t="shared" si="20"/>
        <v>C</v>
      </c>
      <c r="AO15" s="79" t="str">
        <f t="shared" si="21"/>
        <v/>
      </c>
      <c r="AP15" s="79" t="str">
        <f t="shared" si="22"/>
        <v/>
      </c>
      <c r="AQ15" s="79" t="str">
        <f t="shared" si="23"/>
        <v>O</v>
      </c>
      <c r="AR15" s="79" t="str">
        <f t="shared" si="24"/>
        <v>O</v>
      </c>
      <c r="AS15" s="79" t="s">
        <v>2</v>
      </c>
      <c r="AT15" s="79" t="str">
        <f t="shared" si="25"/>
        <v>X</v>
      </c>
      <c r="AU15" s="79" t="str">
        <f t="shared" si="26"/>
        <v>O</v>
      </c>
      <c r="AV15" s="79" t="str">
        <f t="shared" si="27"/>
        <v/>
      </c>
    </row>
    <row r="16" spans="1:48" x14ac:dyDescent="0.3">
      <c r="A16" s="9" t="s">
        <v>1578</v>
      </c>
      <c r="B16" s="10" t="s">
        <v>1703</v>
      </c>
      <c r="C16" s="88">
        <v>428</v>
      </c>
      <c r="D16" s="86">
        <v>144</v>
      </c>
      <c r="E16" s="87">
        <v>44</v>
      </c>
      <c r="F16" s="86">
        <v>115.9</v>
      </c>
      <c r="G16" s="17">
        <v>35</v>
      </c>
      <c r="H16" s="88">
        <v>109</v>
      </c>
      <c r="I16" s="89">
        <v>175000</v>
      </c>
      <c r="J16" s="89" t="s">
        <v>80</v>
      </c>
      <c r="K16" s="89">
        <v>99000</v>
      </c>
      <c r="L16" s="89" t="s">
        <v>59</v>
      </c>
      <c r="M16" s="90">
        <f t="shared" si="5"/>
        <v>76000</v>
      </c>
      <c r="N16" s="4">
        <f t="shared" si="6"/>
        <v>0.56571428571428573</v>
      </c>
      <c r="O16" s="91">
        <f t="shared" si="7"/>
        <v>3977.2727272727275</v>
      </c>
      <c r="P16" s="91">
        <f t="shared" si="8"/>
        <v>2250</v>
      </c>
      <c r="Q16" s="79">
        <v>4</v>
      </c>
      <c r="R16" s="79">
        <v>2</v>
      </c>
      <c r="S16" s="79" t="s">
        <v>72</v>
      </c>
      <c r="T16" s="5" t="s">
        <v>384</v>
      </c>
      <c r="U16" s="9"/>
      <c r="W16" s="86">
        <f t="shared" si="9"/>
        <v>144</v>
      </c>
      <c r="X16" s="87">
        <f t="shared" si="10"/>
        <v>44</v>
      </c>
      <c r="Y16" s="92">
        <f t="shared" si="11"/>
        <v>109</v>
      </c>
      <c r="Z16" s="90">
        <f t="shared" si="12"/>
        <v>175000</v>
      </c>
      <c r="AA16" s="90">
        <f t="shared" si="13"/>
        <v>99000</v>
      </c>
      <c r="AB16" s="90">
        <f t="shared" si="14"/>
        <v>76000</v>
      </c>
      <c r="AC16" s="4">
        <f t="shared" si="15"/>
        <v>0.56571428571428573</v>
      </c>
      <c r="AD16" s="91">
        <f t="shared" si="16"/>
        <v>3977.2727272727275</v>
      </c>
      <c r="AE16" s="79" t="str">
        <f t="shared" si="17"/>
        <v>계</v>
      </c>
      <c r="AF16" s="79" t="str">
        <f t="shared" si="18"/>
        <v>4/2</v>
      </c>
      <c r="AH16" s="20" t="str">
        <f t="shared" si="1"/>
        <v>판교원12단지힐스테이트</v>
      </c>
      <c r="AI16" s="87">
        <f t="shared" si="0"/>
        <v>44</v>
      </c>
      <c r="AJ16" s="79" t="str">
        <f t="shared" si="19"/>
        <v>A-</v>
      </c>
      <c r="AK16" s="79" t="s">
        <v>13</v>
      </c>
      <c r="AL16" s="79" t="s">
        <v>62</v>
      </c>
      <c r="AM16" s="79" t="s">
        <v>63</v>
      </c>
      <c r="AN16" s="79" t="str">
        <f t="shared" si="20"/>
        <v>C</v>
      </c>
      <c r="AO16" s="79" t="str">
        <f t="shared" si="21"/>
        <v>X</v>
      </c>
      <c r="AP16" s="79" t="str">
        <f t="shared" si="22"/>
        <v>X</v>
      </c>
      <c r="AQ16" s="79" t="str">
        <f t="shared" si="23"/>
        <v>X</v>
      </c>
      <c r="AR16" s="79" t="str">
        <f t="shared" si="24"/>
        <v>X</v>
      </c>
      <c r="AS16" s="79" t="s">
        <v>2</v>
      </c>
      <c r="AT16" s="79" t="str">
        <f t="shared" si="25"/>
        <v>X</v>
      </c>
      <c r="AU16" s="79" t="str">
        <f t="shared" si="26"/>
        <v>O</v>
      </c>
      <c r="AV16" s="79" t="str">
        <f t="shared" si="27"/>
        <v>X</v>
      </c>
    </row>
    <row r="17" spans="1:48" x14ac:dyDescent="0.3">
      <c r="A17" s="9" t="s">
        <v>1578</v>
      </c>
      <c r="B17" s="10" t="s">
        <v>1703</v>
      </c>
      <c r="C17" s="88">
        <v>428</v>
      </c>
      <c r="D17" s="86">
        <v>143.30000000000001</v>
      </c>
      <c r="E17" s="87">
        <v>43</v>
      </c>
      <c r="F17" s="86">
        <v>115.3</v>
      </c>
      <c r="G17" s="17">
        <v>35</v>
      </c>
      <c r="H17" s="88">
        <v>8</v>
      </c>
      <c r="I17" s="89">
        <v>175000</v>
      </c>
      <c r="J17" s="89" t="s">
        <v>65</v>
      </c>
      <c r="K17" s="89"/>
      <c r="L17" s="89"/>
      <c r="M17" s="90">
        <f t="shared" si="5"/>
        <v>175000</v>
      </c>
      <c r="N17" s="4">
        <f t="shared" si="6"/>
        <v>0</v>
      </c>
      <c r="O17" s="91">
        <f t="shared" si="7"/>
        <v>4069.7674418604652</v>
      </c>
      <c r="P17" s="91">
        <f t="shared" si="8"/>
        <v>0</v>
      </c>
      <c r="Q17" s="79">
        <v>4</v>
      </c>
      <c r="R17" s="79">
        <v>2</v>
      </c>
      <c r="S17" s="79" t="s">
        <v>72</v>
      </c>
      <c r="T17" s="5" t="s">
        <v>385</v>
      </c>
      <c r="U17" s="9"/>
      <c r="W17" s="86">
        <f t="shared" si="9"/>
        <v>143.30000000000001</v>
      </c>
      <c r="X17" s="87">
        <f t="shared" si="10"/>
        <v>43</v>
      </c>
      <c r="Y17" s="92">
        <f t="shared" si="11"/>
        <v>8</v>
      </c>
      <c r="Z17" s="90">
        <f t="shared" si="12"/>
        <v>175000</v>
      </c>
      <c r="AA17" s="90">
        <f t="shared" si="13"/>
        <v>0</v>
      </c>
      <c r="AB17" s="90">
        <f t="shared" si="14"/>
        <v>175000</v>
      </c>
      <c r="AC17" s="4">
        <f t="shared" si="15"/>
        <v>0</v>
      </c>
      <c r="AD17" s="91">
        <f t="shared" si="16"/>
        <v>4069.7674418604652</v>
      </c>
      <c r="AE17" s="79" t="str">
        <f t="shared" si="17"/>
        <v>계</v>
      </c>
      <c r="AF17" s="79" t="str">
        <f t="shared" si="18"/>
        <v>4/2</v>
      </c>
      <c r="AH17" s="20" t="str">
        <f t="shared" si="1"/>
        <v>판교원12단지힐스테이트</v>
      </c>
      <c r="AI17" s="87">
        <f t="shared" si="0"/>
        <v>43</v>
      </c>
      <c r="AJ17" s="79" t="str">
        <f t="shared" si="19"/>
        <v>A-</v>
      </c>
      <c r="AK17" s="79" t="s">
        <v>13</v>
      </c>
      <c r="AL17" s="79" t="s">
        <v>62</v>
      </c>
      <c r="AM17" s="79" t="s">
        <v>63</v>
      </c>
      <c r="AN17" s="79" t="str">
        <f t="shared" si="20"/>
        <v>C</v>
      </c>
      <c r="AO17" s="79" t="str">
        <f t="shared" si="21"/>
        <v>X</v>
      </c>
      <c r="AP17" s="79" t="str">
        <f t="shared" si="22"/>
        <v>X</v>
      </c>
      <c r="AQ17" s="79" t="str">
        <f t="shared" si="23"/>
        <v>X</v>
      </c>
      <c r="AR17" s="79" t="str">
        <f t="shared" si="24"/>
        <v>X</v>
      </c>
      <c r="AS17" s="79" t="s">
        <v>2</v>
      </c>
      <c r="AT17" s="79" t="str">
        <f t="shared" si="25"/>
        <v>X</v>
      </c>
      <c r="AU17" s="79" t="str">
        <f t="shared" si="26"/>
        <v>O</v>
      </c>
      <c r="AV17" s="79" t="str">
        <f t="shared" si="27"/>
        <v>X</v>
      </c>
    </row>
    <row r="18" spans="1:48" x14ac:dyDescent="0.3">
      <c r="A18" s="9" t="s">
        <v>1578</v>
      </c>
      <c r="B18" s="10" t="s">
        <v>1703</v>
      </c>
      <c r="C18" s="88">
        <v>428</v>
      </c>
      <c r="D18" s="86">
        <v>147.4</v>
      </c>
      <c r="E18" s="87">
        <v>45</v>
      </c>
      <c r="F18" s="86">
        <v>118.6</v>
      </c>
      <c r="G18" s="17">
        <v>36</v>
      </c>
      <c r="H18" s="88">
        <v>111</v>
      </c>
      <c r="I18" s="89">
        <v>165000</v>
      </c>
      <c r="J18" s="89" t="s">
        <v>84</v>
      </c>
      <c r="K18" s="89">
        <v>93000</v>
      </c>
      <c r="L18" s="89" t="s">
        <v>84</v>
      </c>
      <c r="M18" s="90">
        <f t="shared" si="5"/>
        <v>72000</v>
      </c>
      <c r="N18" s="4">
        <f t="shared" si="6"/>
        <v>0.5636363636363636</v>
      </c>
      <c r="O18" s="91">
        <f t="shared" si="7"/>
        <v>3666.6666666666665</v>
      </c>
      <c r="P18" s="91">
        <f t="shared" si="8"/>
        <v>2066.6666666666665</v>
      </c>
      <c r="Q18" s="79">
        <v>4</v>
      </c>
      <c r="R18" s="79">
        <v>2</v>
      </c>
      <c r="S18" s="79" t="s">
        <v>72</v>
      </c>
      <c r="T18" s="5" t="s">
        <v>386</v>
      </c>
      <c r="U18" s="9"/>
      <c r="W18" s="86">
        <f t="shared" si="9"/>
        <v>147.4</v>
      </c>
      <c r="X18" s="87">
        <f t="shared" si="10"/>
        <v>45</v>
      </c>
      <c r="Y18" s="92">
        <f t="shared" si="11"/>
        <v>111</v>
      </c>
      <c r="Z18" s="90">
        <f t="shared" si="12"/>
        <v>165000</v>
      </c>
      <c r="AA18" s="90">
        <f t="shared" si="13"/>
        <v>93000</v>
      </c>
      <c r="AB18" s="90">
        <f t="shared" si="14"/>
        <v>72000</v>
      </c>
      <c r="AC18" s="4">
        <f t="shared" si="15"/>
        <v>0.5636363636363636</v>
      </c>
      <c r="AD18" s="91">
        <f t="shared" si="16"/>
        <v>3666.6666666666665</v>
      </c>
      <c r="AE18" s="79" t="str">
        <f t="shared" si="17"/>
        <v>계</v>
      </c>
      <c r="AF18" s="79" t="str">
        <f t="shared" si="18"/>
        <v>4/2</v>
      </c>
      <c r="AH18" s="20" t="str">
        <f t="shared" si="1"/>
        <v>판교원12단지힐스테이트</v>
      </c>
      <c r="AI18" s="87">
        <f t="shared" si="0"/>
        <v>45</v>
      </c>
      <c r="AJ18" s="79" t="str">
        <f t="shared" si="19"/>
        <v>A-</v>
      </c>
      <c r="AK18" s="79" t="s">
        <v>13</v>
      </c>
      <c r="AL18" s="79" t="s">
        <v>62</v>
      </c>
      <c r="AM18" s="79" t="s">
        <v>63</v>
      </c>
      <c r="AN18" s="79" t="str">
        <f t="shared" si="20"/>
        <v>C</v>
      </c>
      <c r="AO18" s="79" t="str">
        <f t="shared" si="21"/>
        <v>X</v>
      </c>
      <c r="AP18" s="79" t="str">
        <f t="shared" si="22"/>
        <v>X</v>
      </c>
      <c r="AQ18" s="79" t="str">
        <f t="shared" si="23"/>
        <v>X</v>
      </c>
      <c r="AR18" s="79" t="str">
        <f t="shared" si="24"/>
        <v>X</v>
      </c>
      <c r="AS18" s="79" t="s">
        <v>2</v>
      </c>
      <c r="AT18" s="79" t="str">
        <f t="shared" si="25"/>
        <v>X</v>
      </c>
      <c r="AU18" s="79" t="str">
        <f t="shared" si="26"/>
        <v>O</v>
      </c>
      <c r="AV18" s="79" t="str">
        <f t="shared" si="27"/>
        <v>X</v>
      </c>
    </row>
    <row r="19" spans="1:48" x14ac:dyDescent="0.3">
      <c r="A19" s="9" t="s">
        <v>1578</v>
      </c>
      <c r="B19" s="10" t="s">
        <v>1703</v>
      </c>
      <c r="C19" s="88">
        <v>428</v>
      </c>
      <c r="D19" s="86">
        <v>186.9</v>
      </c>
      <c r="E19" s="87">
        <v>57</v>
      </c>
      <c r="F19" s="86">
        <v>150.4</v>
      </c>
      <c r="G19" s="17">
        <v>45</v>
      </c>
      <c r="H19" s="88">
        <v>2</v>
      </c>
      <c r="I19" s="89"/>
      <c r="J19" s="89"/>
      <c r="K19" s="89"/>
      <c r="L19" s="89"/>
      <c r="M19" s="90">
        <f t="shared" si="5"/>
        <v>0</v>
      </c>
      <c r="N19" s="4" t="str">
        <f t="shared" si="6"/>
        <v/>
      </c>
      <c r="O19" s="91">
        <f t="shared" si="7"/>
        <v>0</v>
      </c>
      <c r="P19" s="91">
        <f t="shared" si="8"/>
        <v>0</v>
      </c>
      <c r="Q19" s="79">
        <v>5</v>
      </c>
      <c r="R19" s="79">
        <v>2</v>
      </c>
      <c r="S19" s="79" t="s">
        <v>72</v>
      </c>
      <c r="T19" s="5" t="s">
        <v>387</v>
      </c>
      <c r="U19" s="9"/>
      <c r="W19" s="86">
        <f t="shared" si="9"/>
        <v>186.9</v>
      </c>
      <c r="X19" s="87">
        <f t="shared" si="10"/>
        <v>57</v>
      </c>
      <c r="Y19" s="92">
        <f t="shared" si="11"/>
        <v>2</v>
      </c>
      <c r="Z19" s="90">
        <f t="shared" si="12"/>
        <v>0</v>
      </c>
      <c r="AA19" s="90">
        <f t="shared" si="13"/>
        <v>0</v>
      </c>
      <c r="AB19" s="90">
        <f t="shared" si="14"/>
        <v>0</v>
      </c>
      <c r="AC19" s="4" t="str">
        <f t="shared" si="15"/>
        <v/>
      </c>
      <c r="AD19" s="91">
        <f t="shared" si="16"/>
        <v>0</v>
      </c>
      <c r="AE19" s="79" t="str">
        <f t="shared" si="17"/>
        <v>계</v>
      </c>
      <c r="AF19" s="79" t="str">
        <f t="shared" si="18"/>
        <v>5/2</v>
      </c>
      <c r="AH19" s="20" t="str">
        <f t="shared" si="1"/>
        <v>판교원12단지힐스테이트</v>
      </c>
      <c r="AI19" s="87">
        <f t="shared" si="0"/>
        <v>57</v>
      </c>
      <c r="AJ19" s="79" t="str">
        <f t="shared" si="19"/>
        <v>A-</v>
      </c>
      <c r="AK19" s="79" t="s">
        <v>13</v>
      </c>
      <c r="AL19" s="79" t="s">
        <v>62</v>
      </c>
      <c r="AM19" s="79" t="s">
        <v>63</v>
      </c>
      <c r="AN19" s="79" t="str">
        <f t="shared" si="20"/>
        <v>C</v>
      </c>
      <c r="AO19" s="79" t="str">
        <f t="shared" si="21"/>
        <v/>
      </c>
      <c r="AP19" s="79" t="str">
        <f t="shared" si="22"/>
        <v/>
      </c>
      <c r="AQ19" s="79" t="str">
        <f t="shared" si="23"/>
        <v>O</v>
      </c>
      <c r="AR19" s="79" t="str">
        <f t="shared" si="24"/>
        <v>O</v>
      </c>
      <c r="AS19" s="79" t="s">
        <v>2</v>
      </c>
      <c r="AT19" s="79" t="str">
        <f t="shared" si="25"/>
        <v>X</v>
      </c>
      <c r="AU19" s="79" t="str">
        <f t="shared" si="26"/>
        <v>O</v>
      </c>
      <c r="AV19" s="79" t="str">
        <f t="shared" si="27"/>
        <v/>
      </c>
    </row>
    <row r="20" spans="1:48" x14ac:dyDescent="0.3">
      <c r="A20" s="9" t="s">
        <v>1578</v>
      </c>
      <c r="B20" s="10" t="s">
        <v>1703</v>
      </c>
      <c r="C20" s="88">
        <v>428</v>
      </c>
      <c r="D20" s="86">
        <v>187.5</v>
      </c>
      <c r="E20" s="87">
        <v>57</v>
      </c>
      <c r="F20" s="86">
        <v>150.9</v>
      </c>
      <c r="G20" s="17">
        <v>46</v>
      </c>
      <c r="H20" s="88">
        <v>3</v>
      </c>
      <c r="I20" s="89"/>
      <c r="J20" s="89"/>
      <c r="K20" s="89"/>
      <c r="L20" s="89"/>
      <c r="M20" s="90">
        <f t="shared" si="5"/>
        <v>0</v>
      </c>
      <c r="N20" s="4" t="str">
        <f t="shared" si="6"/>
        <v/>
      </c>
      <c r="O20" s="91">
        <f t="shared" si="7"/>
        <v>0</v>
      </c>
      <c r="P20" s="91">
        <f t="shared" si="8"/>
        <v>0</v>
      </c>
      <c r="Q20" s="79">
        <v>5</v>
      </c>
      <c r="R20" s="79">
        <v>2</v>
      </c>
      <c r="S20" s="79" t="s">
        <v>72</v>
      </c>
      <c r="T20" s="5" t="s">
        <v>388</v>
      </c>
      <c r="U20" s="9"/>
      <c r="W20" s="86">
        <f t="shared" si="9"/>
        <v>187.5</v>
      </c>
      <c r="X20" s="87">
        <f t="shared" si="10"/>
        <v>57</v>
      </c>
      <c r="Y20" s="92">
        <f t="shared" si="11"/>
        <v>3</v>
      </c>
      <c r="Z20" s="90">
        <f t="shared" si="12"/>
        <v>0</v>
      </c>
      <c r="AA20" s="90">
        <f t="shared" si="13"/>
        <v>0</v>
      </c>
      <c r="AB20" s="90">
        <f t="shared" si="14"/>
        <v>0</v>
      </c>
      <c r="AC20" s="4" t="str">
        <f t="shared" si="15"/>
        <v/>
      </c>
      <c r="AD20" s="91">
        <f t="shared" si="16"/>
        <v>0</v>
      </c>
      <c r="AE20" s="79" t="str">
        <f t="shared" si="17"/>
        <v>계</v>
      </c>
      <c r="AF20" s="79" t="str">
        <f t="shared" si="18"/>
        <v>5/2</v>
      </c>
      <c r="AH20" s="20" t="str">
        <f t="shared" si="1"/>
        <v>판교원12단지힐스테이트</v>
      </c>
      <c r="AI20" s="87">
        <f t="shared" si="0"/>
        <v>57</v>
      </c>
      <c r="AJ20" s="79" t="str">
        <f t="shared" si="19"/>
        <v>A-</v>
      </c>
      <c r="AK20" s="79" t="s">
        <v>13</v>
      </c>
      <c r="AL20" s="79" t="s">
        <v>62</v>
      </c>
      <c r="AM20" s="79" t="s">
        <v>63</v>
      </c>
      <c r="AN20" s="79" t="str">
        <f t="shared" si="20"/>
        <v>C</v>
      </c>
      <c r="AO20" s="79" t="str">
        <f t="shared" si="21"/>
        <v/>
      </c>
      <c r="AP20" s="79" t="str">
        <f t="shared" si="22"/>
        <v/>
      </c>
      <c r="AQ20" s="79" t="str">
        <f t="shared" si="23"/>
        <v>O</v>
      </c>
      <c r="AR20" s="79" t="str">
        <f t="shared" si="24"/>
        <v>O</v>
      </c>
      <c r="AS20" s="79" t="s">
        <v>2</v>
      </c>
      <c r="AT20" s="79" t="str">
        <f t="shared" si="25"/>
        <v>X</v>
      </c>
      <c r="AU20" s="79" t="str">
        <f t="shared" si="26"/>
        <v>O</v>
      </c>
      <c r="AV20" s="79" t="str">
        <f t="shared" si="27"/>
        <v/>
      </c>
    </row>
    <row r="21" spans="1:48" x14ac:dyDescent="0.3">
      <c r="A21" s="9" t="s">
        <v>1578</v>
      </c>
      <c r="B21" s="10" t="s">
        <v>1703</v>
      </c>
      <c r="C21" s="88">
        <v>428</v>
      </c>
      <c r="D21" s="86">
        <v>187.2</v>
      </c>
      <c r="E21" s="87">
        <v>57</v>
      </c>
      <c r="F21" s="86">
        <v>150.6</v>
      </c>
      <c r="G21" s="17">
        <v>46</v>
      </c>
      <c r="H21" s="88">
        <v>1</v>
      </c>
      <c r="I21" s="89"/>
      <c r="J21" s="89"/>
      <c r="K21" s="89"/>
      <c r="L21" s="89"/>
      <c r="M21" s="90">
        <f t="shared" si="5"/>
        <v>0</v>
      </c>
      <c r="N21" s="4" t="str">
        <f t="shared" si="6"/>
        <v/>
      </c>
      <c r="O21" s="91">
        <f t="shared" si="7"/>
        <v>0</v>
      </c>
      <c r="P21" s="91">
        <f t="shared" si="8"/>
        <v>0</v>
      </c>
      <c r="Q21" s="79">
        <v>5</v>
      </c>
      <c r="R21" s="79">
        <v>2</v>
      </c>
      <c r="S21" s="79" t="s">
        <v>72</v>
      </c>
      <c r="T21" s="5" t="s">
        <v>389</v>
      </c>
      <c r="U21" s="9"/>
      <c r="W21" s="86">
        <f t="shared" si="9"/>
        <v>187.2</v>
      </c>
      <c r="X21" s="87">
        <f t="shared" si="10"/>
        <v>57</v>
      </c>
      <c r="Y21" s="92">
        <f t="shared" si="11"/>
        <v>1</v>
      </c>
      <c r="Z21" s="90">
        <f t="shared" si="12"/>
        <v>0</v>
      </c>
      <c r="AA21" s="90">
        <f t="shared" si="13"/>
        <v>0</v>
      </c>
      <c r="AB21" s="90">
        <f t="shared" si="14"/>
        <v>0</v>
      </c>
      <c r="AC21" s="4" t="str">
        <f t="shared" si="15"/>
        <v/>
      </c>
      <c r="AD21" s="91">
        <f t="shared" si="16"/>
        <v>0</v>
      </c>
      <c r="AE21" s="79" t="str">
        <f t="shared" si="17"/>
        <v>계</v>
      </c>
      <c r="AF21" s="79" t="str">
        <f t="shared" si="18"/>
        <v>5/2</v>
      </c>
      <c r="AH21" s="20" t="str">
        <f t="shared" si="1"/>
        <v>판교원12단지힐스테이트</v>
      </c>
      <c r="AI21" s="87">
        <f t="shared" si="0"/>
        <v>57</v>
      </c>
      <c r="AJ21" s="79" t="str">
        <f t="shared" si="19"/>
        <v>A-</v>
      </c>
      <c r="AK21" s="79" t="s">
        <v>13</v>
      </c>
      <c r="AL21" s="79" t="s">
        <v>62</v>
      </c>
      <c r="AM21" s="79" t="s">
        <v>63</v>
      </c>
      <c r="AN21" s="79" t="str">
        <f t="shared" si="20"/>
        <v>C</v>
      </c>
      <c r="AO21" s="79" t="str">
        <f t="shared" si="21"/>
        <v/>
      </c>
      <c r="AP21" s="79" t="str">
        <f t="shared" si="22"/>
        <v/>
      </c>
      <c r="AQ21" s="79" t="str">
        <f t="shared" si="23"/>
        <v>O</v>
      </c>
      <c r="AR21" s="79" t="str">
        <f t="shared" si="24"/>
        <v>O</v>
      </c>
      <c r="AS21" s="79" t="s">
        <v>2</v>
      </c>
      <c r="AT21" s="79" t="str">
        <f t="shared" si="25"/>
        <v>X</v>
      </c>
      <c r="AU21" s="79" t="str">
        <f t="shared" si="26"/>
        <v>O</v>
      </c>
      <c r="AV21" s="79" t="str">
        <f t="shared" si="27"/>
        <v/>
      </c>
    </row>
    <row r="22" spans="1:48" x14ac:dyDescent="0.3">
      <c r="A22" s="9" t="s">
        <v>1578</v>
      </c>
      <c r="B22" s="10" t="s">
        <v>1703</v>
      </c>
      <c r="C22" s="88">
        <v>428</v>
      </c>
      <c r="D22" s="86">
        <v>224.5</v>
      </c>
      <c r="E22" s="87">
        <v>68</v>
      </c>
      <c r="F22" s="86">
        <v>180.6</v>
      </c>
      <c r="G22" s="17">
        <v>55</v>
      </c>
      <c r="H22" s="88">
        <v>2</v>
      </c>
      <c r="I22" s="89"/>
      <c r="J22" s="89"/>
      <c r="K22" s="89"/>
      <c r="L22" s="89"/>
      <c r="M22" s="90">
        <f t="shared" si="5"/>
        <v>0</v>
      </c>
      <c r="N22" s="4" t="str">
        <f t="shared" si="6"/>
        <v/>
      </c>
      <c r="O22" s="91">
        <f t="shared" si="7"/>
        <v>0</v>
      </c>
      <c r="P22" s="91">
        <f t="shared" si="8"/>
        <v>0</v>
      </c>
      <c r="Q22" s="79">
        <v>5</v>
      </c>
      <c r="R22" s="79">
        <v>3</v>
      </c>
      <c r="S22" s="79" t="s">
        <v>72</v>
      </c>
      <c r="T22" s="5" t="s">
        <v>390</v>
      </c>
      <c r="U22" s="9"/>
      <c r="W22" s="86">
        <f t="shared" si="9"/>
        <v>224.5</v>
      </c>
      <c r="X22" s="87">
        <f t="shared" si="10"/>
        <v>68</v>
      </c>
      <c r="Y22" s="92">
        <f t="shared" si="11"/>
        <v>2</v>
      </c>
      <c r="Z22" s="90">
        <f t="shared" si="12"/>
        <v>0</v>
      </c>
      <c r="AA22" s="90">
        <f t="shared" si="13"/>
        <v>0</v>
      </c>
      <c r="AB22" s="90">
        <f t="shared" si="14"/>
        <v>0</v>
      </c>
      <c r="AC22" s="4" t="str">
        <f t="shared" si="15"/>
        <v/>
      </c>
      <c r="AD22" s="91">
        <f t="shared" si="16"/>
        <v>0</v>
      </c>
      <c r="AE22" s="79" t="str">
        <f t="shared" si="17"/>
        <v>계</v>
      </c>
      <c r="AF22" s="79" t="str">
        <f t="shared" si="18"/>
        <v>5/3</v>
      </c>
      <c r="AH22" s="20" t="str">
        <f t="shared" si="1"/>
        <v>판교원12단지힐스테이트</v>
      </c>
      <c r="AI22" s="87">
        <f t="shared" si="0"/>
        <v>68</v>
      </c>
      <c r="AJ22" s="79" t="str">
        <f t="shared" si="19"/>
        <v>A-</v>
      </c>
      <c r="AK22" s="79" t="s">
        <v>13</v>
      </c>
      <c r="AL22" s="79" t="s">
        <v>62</v>
      </c>
      <c r="AM22" s="79" t="s">
        <v>63</v>
      </c>
      <c r="AN22" s="79" t="str">
        <f t="shared" si="20"/>
        <v>C</v>
      </c>
      <c r="AO22" s="79" t="str">
        <f t="shared" si="21"/>
        <v/>
      </c>
      <c r="AP22" s="79" t="str">
        <f t="shared" si="22"/>
        <v/>
      </c>
      <c r="AQ22" s="79" t="str">
        <f t="shared" si="23"/>
        <v>O</v>
      </c>
      <c r="AR22" s="79" t="str">
        <f t="shared" si="24"/>
        <v>O</v>
      </c>
      <c r="AS22" s="79" t="s">
        <v>2</v>
      </c>
      <c r="AT22" s="79" t="str">
        <f t="shared" si="25"/>
        <v>X</v>
      </c>
      <c r="AU22" s="79" t="str">
        <f t="shared" si="26"/>
        <v>O</v>
      </c>
      <c r="AV22" s="79" t="str">
        <f t="shared" si="27"/>
        <v/>
      </c>
    </row>
    <row r="23" spans="1:48" x14ac:dyDescent="0.3">
      <c r="A23" s="9" t="s">
        <v>1578</v>
      </c>
      <c r="B23" s="10" t="s">
        <v>1703</v>
      </c>
      <c r="C23" s="88">
        <v>428</v>
      </c>
      <c r="D23" s="86">
        <v>224.6</v>
      </c>
      <c r="E23" s="87">
        <v>68</v>
      </c>
      <c r="F23" s="86">
        <v>180.8</v>
      </c>
      <c r="G23" s="17">
        <v>55</v>
      </c>
      <c r="H23" s="88">
        <v>2</v>
      </c>
      <c r="I23" s="89"/>
      <c r="J23" s="89"/>
      <c r="K23" s="89"/>
      <c r="L23" s="89"/>
      <c r="M23" s="90">
        <f t="shared" si="5"/>
        <v>0</v>
      </c>
      <c r="N23" s="4" t="str">
        <f t="shared" si="6"/>
        <v/>
      </c>
      <c r="O23" s="91">
        <f t="shared" si="7"/>
        <v>0</v>
      </c>
      <c r="P23" s="91">
        <f t="shared" si="8"/>
        <v>0</v>
      </c>
      <c r="Q23" s="79">
        <v>5</v>
      </c>
      <c r="R23" s="79">
        <v>3</v>
      </c>
      <c r="S23" s="79" t="s">
        <v>72</v>
      </c>
      <c r="T23" s="5" t="s">
        <v>391</v>
      </c>
      <c r="U23" s="9"/>
      <c r="W23" s="86">
        <f t="shared" si="9"/>
        <v>224.6</v>
      </c>
      <c r="X23" s="87">
        <f t="shared" si="10"/>
        <v>68</v>
      </c>
      <c r="Y23" s="92">
        <f t="shared" si="11"/>
        <v>2</v>
      </c>
      <c r="Z23" s="90">
        <f t="shared" si="12"/>
        <v>0</v>
      </c>
      <c r="AA23" s="90">
        <f t="shared" si="13"/>
        <v>0</v>
      </c>
      <c r="AB23" s="90">
        <f t="shared" si="14"/>
        <v>0</v>
      </c>
      <c r="AC23" s="4" t="str">
        <f t="shared" si="15"/>
        <v/>
      </c>
      <c r="AD23" s="91">
        <f t="shared" si="16"/>
        <v>0</v>
      </c>
      <c r="AE23" s="79" t="str">
        <f t="shared" si="17"/>
        <v>계</v>
      </c>
      <c r="AF23" s="79" t="str">
        <f t="shared" si="18"/>
        <v>5/3</v>
      </c>
      <c r="AH23" s="20" t="str">
        <f t="shared" si="1"/>
        <v>판교원12단지힐스테이트</v>
      </c>
      <c r="AI23" s="87">
        <f t="shared" si="0"/>
        <v>68</v>
      </c>
      <c r="AJ23" s="79" t="str">
        <f t="shared" si="19"/>
        <v>A-</v>
      </c>
      <c r="AK23" s="79" t="s">
        <v>13</v>
      </c>
      <c r="AL23" s="79" t="s">
        <v>62</v>
      </c>
      <c r="AM23" s="79" t="s">
        <v>63</v>
      </c>
      <c r="AN23" s="79" t="str">
        <f t="shared" si="20"/>
        <v>C</v>
      </c>
      <c r="AO23" s="79" t="str">
        <f t="shared" si="21"/>
        <v/>
      </c>
      <c r="AP23" s="79" t="str">
        <f t="shared" si="22"/>
        <v/>
      </c>
      <c r="AQ23" s="79" t="str">
        <f t="shared" si="23"/>
        <v>O</v>
      </c>
      <c r="AR23" s="79" t="str">
        <f t="shared" si="24"/>
        <v>O</v>
      </c>
      <c r="AS23" s="79" t="s">
        <v>2</v>
      </c>
      <c r="AT23" s="79" t="str">
        <f t="shared" si="25"/>
        <v>X</v>
      </c>
      <c r="AU23" s="79" t="str">
        <f t="shared" si="26"/>
        <v>O</v>
      </c>
      <c r="AV23" s="79" t="str">
        <f t="shared" si="27"/>
        <v/>
      </c>
    </row>
    <row r="24" spans="1:48" x14ac:dyDescent="0.3">
      <c r="A24" s="9"/>
      <c r="B24" s="79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판교동 판교원5단지푸르지오('09.10.,567^)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06" t="str">
        <f t="shared" si="0"/>
        <v/>
      </c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</row>
    <row r="25" spans="1:48" x14ac:dyDescent="0.3">
      <c r="A25" s="9" t="s">
        <v>1587</v>
      </c>
      <c r="B25" s="10" t="s">
        <v>1649</v>
      </c>
      <c r="C25" s="88">
        <v>567</v>
      </c>
      <c r="D25" s="86">
        <v>107.3</v>
      </c>
      <c r="E25" s="87">
        <v>32</v>
      </c>
      <c r="F25" s="86">
        <v>84.5</v>
      </c>
      <c r="G25" s="17">
        <v>26</v>
      </c>
      <c r="H25" s="88">
        <v>140</v>
      </c>
      <c r="I25" s="89"/>
      <c r="J25" s="89"/>
      <c r="K25" s="89"/>
      <c r="L25" s="89"/>
      <c r="M25" s="90">
        <f t="shared" ref="M25:M33" si="28">I25-K25</f>
        <v>0</v>
      </c>
      <c r="N25" s="4" t="str">
        <f t="shared" ref="N25:N33" si="29">IF(ISERROR(K25/I25),"",K25/I25)</f>
        <v/>
      </c>
      <c r="O25" s="91">
        <f t="shared" ref="O25:O33" si="30">I25/E25</f>
        <v>0</v>
      </c>
      <c r="P25" s="91">
        <f t="shared" ref="P25:P33" si="31">K25/E25</f>
        <v>0</v>
      </c>
      <c r="Q25" s="79">
        <v>3</v>
      </c>
      <c r="R25" s="79">
        <v>2</v>
      </c>
      <c r="S25" s="79" t="s">
        <v>72</v>
      </c>
      <c r="T25" s="5" t="s">
        <v>101</v>
      </c>
      <c r="U25" s="9"/>
      <c r="W25" s="86">
        <f t="shared" ref="W25:W33" si="32">D25</f>
        <v>107.3</v>
      </c>
      <c r="X25" s="87">
        <f t="shared" ref="X25:X33" si="33">E25</f>
        <v>32</v>
      </c>
      <c r="Y25" s="92">
        <f t="shared" ref="Y25:Y33" si="34">H25</f>
        <v>140</v>
      </c>
      <c r="Z25" s="90">
        <f t="shared" ref="Z25:Z33" si="35">I25</f>
        <v>0</v>
      </c>
      <c r="AA25" s="90">
        <f t="shared" ref="AA25:AA33" si="36">K25</f>
        <v>0</v>
      </c>
      <c r="AB25" s="90">
        <f t="shared" ref="AB25:AB33" si="37">M25</f>
        <v>0</v>
      </c>
      <c r="AC25" s="4" t="str">
        <f t="shared" ref="AC25:AC33" si="38">N25</f>
        <v/>
      </c>
      <c r="AD25" s="91">
        <f t="shared" ref="AD25:AD33" si="39">O25</f>
        <v>0</v>
      </c>
      <c r="AE25" s="79" t="str">
        <f t="shared" ref="AE25:AE33" si="40">S25</f>
        <v>계</v>
      </c>
      <c r="AF25" s="79" t="str">
        <f t="shared" ref="AF25:AF33" si="41">Q25&amp;"/"&amp;R25</f>
        <v>3/2</v>
      </c>
      <c r="AH25" s="20" t="str">
        <f t="shared" si="1"/>
        <v>판교원5단지푸르지오</v>
      </c>
      <c r="AI25" s="87">
        <f t="shared" si="0"/>
        <v>32</v>
      </c>
      <c r="AJ25" s="79" t="str">
        <f t="shared" ref="AJ25:AJ33" si="42">IF(AI25="","",$AJ$2)</f>
        <v>A-</v>
      </c>
      <c r="AK25" s="79" t="s">
        <v>13</v>
      </c>
      <c r="AL25" s="79" t="s">
        <v>62</v>
      </c>
      <c r="AM25" s="79" t="s">
        <v>63</v>
      </c>
      <c r="AN25" s="79" t="str">
        <f t="shared" ref="AN25:AN33" si="43">IF(AI25="","",$AN$2)</f>
        <v>C</v>
      </c>
      <c r="AO25" s="79" t="str">
        <f t="shared" ref="AO25:AO33" si="44">IF(N25="","",IF(N25&gt;=$AO$1/100,"O","X"))</f>
        <v/>
      </c>
      <c r="AP25" s="79" t="str">
        <f t="shared" ref="AP25:AP33" si="45">IF(I25="","",IF(I25&lt;=$AP$1,"O","X"))</f>
        <v/>
      </c>
      <c r="AQ25" s="79" t="str">
        <f t="shared" ref="AQ25:AQ33" si="46">IF(O25="","",IF(O25&lt;=$AQ$1,"O","X"))</f>
        <v>O</v>
      </c>
      <c r="AR25" s="79" t="str">
        <f t="shared" ref="AR25:AR33" si="47">IF(M25="","",IF(M25&lt;=$AR$1,"O","X"))</f>
        <v>O</v>
      </c>
      <c r="AS25" s="79" t="s">
        <v>2</v>
      </c>
      <c r="AT25" s="79" t="str">
        <f t="shared" ref="AT25:AT33" si="48">IF(OR(F25="",AI25=""),"",IF(AND((F25&lt;=85),(AI25&gt;=15)),"O","X"))</f>
        <v>O</v>
      </c>
      <c r="AU25" s="79" t="str">
        <f t="shared" ref="AU25:AU33" si="49">IF(C25="","",IF(C25&gt;=$AU$1,"O","X"))</f>
        <v>O</v>
      </c>
      <c r="AV25" s="79" t="str">
        <f t="shared" ref="AV25:AV33" si="50">IF(AO25="","",IF(AND(AO25="O",AP25="O",AR25="O",AT25="O",AU25="O"),"후보","X"))</f>
        <v/>
      </c>
    </row>
    <row r="26" spans="1:48" x14ac:dyDescent="0.3">
      <c r="A26" s="9" t="s">
        <v>1587</v>
      </c>
      <c r="B26" s="10" t="s">
        <v>1649</v>
      </c>
      <c r="C26" s="88">
        <v>567</v>
      </c>
      <c r="D26" s="86">
        <v>107.3</v>
      </c>
      <c r="E26" s="87">
        <v>32</v>
      </c>
      <c r="F26" s="86">
        <v>84.6</v>
      </c>
      <c r="G26" s="17">
        <v>26</v>
      </c>
      <c r="H26" s="88">
        <v>50</v>
      </c>
      <c r="I26" s="89">
        <v>170000</v>
      </c>
      <c r="J26" s="89" t="s">
        <v>84</v>
      </c>
      <c r="K26" s="89">
        <v>90000</v>
      </c>
      <c r="L26" s="89" t="s">
        <v>74</v>
      </c>
      <c r="M26" s="90">
        <f t="shared" si="28"/>
        <v>80000</v>
      </c>
      <c r="N26" s="4">
        <f t="shared" si="29"/>
        <v>0.52941176470588236</v>
      </c>
      <c r="O26" s="91">
        <f t="shared" si="30"/>
        <v>5312.5</v>
      </c>
      <c r="P26" s="91">
        <f t="shared" si="31"/>
        <v>2812.5</v>
      </c>
      <c r="Q26" s="79">
        <v>3</v>
      </c>
      <c r="R26" s="79">
        <v>2</v>
      </c>
      <c r="S26" s="79" t="s">
        <v>72</v>
      </c>
      <c r="T26" s="5" t="s">
        <v>281</v>
      </c>
      <c r="U26" s="9"/>
      <c r="W26" s="86">
        <f t="shared" si="32"/>
        <v>107.3</v>
      </c>
      <c r="X26" s="87">
        <f t="shared" si="33"/>
        <v>32</v>
      </c>
      <c r="Y26" s="92">
        <f t="shared" si="34"/>
        <v>50</v>
      </c>
      <c r="Z26" s="90">
        <f t="shared" si="35"/>
        <v>170000</v>
      </c>
      <c r="AA26" s="90">
        <f t="shared" si="36"/>
        <v>90000</v>
      </c>
      <c r="AB26" s="90">
        <f t="shared" si="37"/>
        <v>80000</v>
      </c>
      <c r="AC26" s="4">
        <f t="shared" si="38"/>
        <v>0.52941176470588236</v>
      </c>
      <c r="AD26" s="91">
        <f t="shared" si="39"/>
        <v>5312.5</v>
      </c>
      <c r="AE26" s="79" t="str">
        <f t="shared" si="40"/>
        <v>계</v>
      </c>
      <c r="AF26" s="79" t="str">
        <f t="shared" si="41"/>
        <v>3/2</v>
      </c>
      <c r="AH26" s="20" t="str">
        <f t="shared" si="1"/>
        <v>판교원5단지푸르지오</v>
      </c>
      <c r="AI26" s="87">
        <f t="shared" si="0"/>
        <v>32</v>
      </c>
      <c r="AJ26" s="79" t="str">
        <f t="shared" si="42"/>
        <v>A-</v>
      </c>
      <c r="AK26" s="79" t="s">
        <v>13</v>
      </c>
      <c r="AL26" s="79" t="s">
        <v>62</v>
      </c>
      <c r="AM26" s="79" t="s">
        <v>63</v>
      </c>
      <c r="AN26" s="79" t="str">
        <f t="shared" si="43"/>
        <v>C</v>
      </c>
      <c r="AO26" s="79" t="str">
        <f t="shared" si="44"/>
        <v>X</v>
      </c>
      <c r="AP26" s="79" t="str">
        <f t="shared" si="45"/>
        <v>X</v>
      </c>
      <c r="AQ26" s="79" t="str">
        <f t="shared" si="46"/>
        <v>X</v>
      </c>
      <c r="AR26" s="79" t="str">
        <f t="shared" si="47"/>
        <v>X</v>
      </c>
      <c r="AS26" s="79" t="s">
        <v>2</v>
      </c>
      <c r="AT26" s="79" t="str">
        <f t="shared" si="48"/>
        <v>O</v>
      </c>
      <c r="AU26" s="79" t="str">
        <f t="shared" si="49"/>
        <v>O</v>
      </c>
      <c r="AV26" s="79" t="str">
        <f t="shared" si="50"/>
        <v>X</v>
      </c>
    </row>
    <row r="27" spans="1:48" x14ac:dyDescent="0.3">
      <c r="A27" s="9" t="s">
        <v>1587</v>
      </c>
      <c r="B27" s="10" t="s">
        <v>1649</v>
      </c>
      <c r="C27" s="88">
        <v>567</v>
      </c>
      <c r="D27" s="86">
        <v>107.5</v>
      </c>
      <c r="E27" s="87">
        <v>33</v>
      </c>
      <c r="F27" s="86">
        <v>84.7</v>
      </c>
      <c r="G27" s="17">
        <v>26</v>
      </c>
      <c r="H27" s="88">
        <v>48</v>
      </c>
      <c r="I27" s="89"/>
      <c r="J27" s="89"/>
      <c r="K27" s="89">
        <v>92000</v>
      </c>
      <c r="L27" s="89" t="s">
        <v>74</v>
      </c>
      <c r="M27" s="90">
        <f t="shared" si="28"/>
        <v>-92000</v>
      </c>
      <c r="N27" s="4" t="str">
        <f t="shared" si="29"/>
        <v/>
      </c>
      <c r="O27" s="91">
        <f t="shared" si="30"/>
        <v>0</v>
      </c>
      <c r="P27" s="91">
        <f t="shared" si="31"/>
        <v>2787.878787878788</v>
      </c>
      <c r="Q27" s="79">
        <v>3</v>
      </c>
      <c r="R27" s="79">
        <v>2</v>
      </c>
      <c r="S27" s="79" t="s">
        <v>72</v>
      </c>
      <c r="T27" s="5" t="s">
        <v>118</v>
      </c>
      <c r="U27" s="9"/>
      <c r="W27" s="86">
        <f t="shared" si="32"/>
        <v>107.5</v>
      </c>
      <c r="X27" s="87">
        <f t="shared" si="33"/>
        <v>33</v>
      </c>
      <c r="Y27" s="92">
        <f t="shared" si="34"/>
        <v>48</v>
      </c>
      <c r="Z27" s="90">
        <f t="shared" si="35"/>
        <v>0</v>
      </c>
      <c r="AA27" s="90">
        <f t="shared" si="36"/>
        <v>92000</v>
      </c>
      <c r="AB27" s="90">
        <f t="shared" si="37"/>
        <v>-92000</v>
      </c>
      <c r="AC27" s="4" t="str">
        <f t="shared" si="38"/>
        <v/>
      </c>
      <c r="AD27" s="91">
        <f t="shared" si="39"/>
        <v>0</v>
      </c>
      <c r="AE27" s="79" t="str">
        <f t="shared" si="40"/>
        <v>계</v>
      </c>
      <c r="AF27" s="79" t="str">
        <f t="shared" si="41"/>
        <v>3/2</v>
      </c>
      <c r="AH27" s="20" t="str">
        <f t="shared" si="1"/>
        <v>판교원5단지푸르지오</v>
      </c>
      <c r="AI27" s="87">
        <f t="shared" si="0"/>
        <v>33</v>
      </c>
      <c r="AJ27" s="79" t="str">
        <f t="shared" si="42"/>
        <v>A-</v>
      </c>
      <c r="AK27" s="79" t="s">
        <v>13</v>
      </c>
      <c r="AL27" s="79" t="s">
        <v>62</v>
      </c>
      <c r="AM27" s="79" t="s">
        <v>63</v>
      </c>
      <c r="AN27" s="79" t="str">
        <f t="shared" si="43"/>
        <v>C</v>
      </c>
      <c r="AO27" s="79" t="str">
        <f t="shared" si="44"/>
        <v/>
      </c>
      <c r="AP27" s="79" t="str">
        <f t="shared" si="45"/>
        <v/>
      </c>
      <c r="AQ27" s="79" t="str">
        <f t="shared" si="46"/>
        <v>O</v>
      </c>
      <c r="AR27" s="79" t="str">
        <f t="shared" si="47"/>
        <v>O</v>
      </c>
      <c r="AS27" s="79" t="s">
        <v>2</v>
      </c>
      <c r="AT27" s="79" t="str">
        <f t="shared" si="48"/>
        <v>O</v>
      </c>
      <c r="AU27" s="79" t="str">
        <f t="shared" si="49"/>
        <v>O</v>
      </c>
      <c r="AV27" s="79" t="str">
        <f t="shared" si="50"/>
        <v/>
      </c>
    </row>
    <row r="28" spans="1:48" x14ac:dyDescent="0.3">
      <c r="A28" s="9" t="s">
        <v>1587</v>
      </c>
      <c r="B28" s="10" t="s">
        <v>1649</v>
      </c>
      <c r="C28" s="88">
        <v>567</v>
      </c>
      <c r="D28" s="86">
        <v>128.30000000000001</v>
      </c>
      <c r="E28" s="87">
        <v>39</v>
      </c>
      <c r="F28" s="86">
        <v>101.1</v>
      </c>
      <c r="G28" s="17">
        <v>31</v>
      </c>
      <c r="H28" s="88">
        <v>115</v>
      </c>
      <c r="I28" s="89">
        <v>189000</v>
      </c>
      <c r="J28" s="89" t="s">
        <v>84</v>
      </c>
      <c r="K28" s="89">
        <v>85000</v>
      </c>
      <c r="L28" s="89" t="s">
        <v>249</v>
      </c>
      <c r="M28" s="90">
        <f t="shared" si="28"/>
        <v>104000</v>
      </c>
      <c r="N28" s="4">
        <f t="shared" si="29"/>
        <v>0.44973544973544971</v>
      </c>
      <c r="O28" s="91">
        <f t="shared" si="30"/>
        <v>4846.1538461538457</v>
      </c>
      <c r="P28" s="91">
        <f t="shared" si="31"/>
        <v>2179.4871794871797</v>
      </c>
      <c r="Q28" s="79">
        <v>4</v>
      </c>
      <c r="R28" s="79">
        <v>2</v>
      </c>
      <c r="S28" s="79" t="s">
        <v>72</v>
      </c>
      <c r="T28" s="5" t="s">
        <v>282</v>
      </c>
      <c r="U28" s="9"/>
      <c r="W28" s="86">
        <f t="shared" si="32"/>
        <v>128.30000000000001</v>
      </c>
      <c r="X28" s="87">
        <f t="shared" si="33"/>
        <v>39</v>
      </c>
      <c r="Y28" s="92">
        <f t="shared" si="34"/>
        <v>115</v>
      </c>
      <c r="Z28" s="90">
        <f t="shared" si="35"/>
        <v>189000</v>
      </c>
      <c r="AA28" s="90">
        <f t="shared" si="36"/>
        <v>85000</v>
      </c>
      <c r="AB28" s="90">
        <f t="shared" si="37"/>
        <v>104000</v>
      </c>
      <c r="AC28" s="4">
        <f t="shared" si="38"/>
        <v>0.44973544973544971</v>
      </c>
      <c r="AD28" s="91">
        <f t="shared" si="39"/>
        <v>4846.1538461538457</v>
      </c>
      <c r="AE28" s="79" t="str">
        <f t="shared" si="40"/>
        <v>계</v>
      </c>
      <c r="AF28" s="79" t="str">
        <f t="shared" si="41"/>
        <v>4/2</v>
      </c>
      <c r="AH28" s="20" t="str">
        <f t="shared" si="1"/>
        <v>판교원5단지푸르지오</v>
      </c>
      <c r="AI28" s="87">
        <f t="shared" si="0"/>
        <v>39</v>
      </c>
      <c r="AJ28" s="79" t="str">
        <f t="shared" si="42"/>
        <v>A-</v>
      </c>
      <c r="AK28" s="79" t="s">
        <v>13</v>
      </c>
      <c r="AL28" s="79" t="s">
        <v>62</v>
      </c>
      <c r="AM28" s="79" t="s">
        <v>63</v>
      </c>
      <c r="AN28" s="79" t="str">
        <f t="shared" si="43"/>
        <v>C</v>
      </c>
      <c r="AO28" s="79" t="str">
        <f t="shared" si="44"/>
        <v>X</v>
      </c>
      <c r="AP28" s="79" t="str">
        <f t="shared" si="45"/>
        <v>X</v>
      </c>
      <c r="AQ28" s="79" t="str">
        <f t="shared" si="46"/>
        <v>X</v>
      </c>
      <c r="AR28" s="79" t="str">
        <f t="shared" si="47"/>
        <v>X</v>
      </c>
      <c r="AS28" s="79" t="s">
        <v>2</v>
      </c>
      <c r="AT28" s="79" t="str">
        <f t="shared" si="48"/>
        <v>X</v>
      </c>
      <c r="AU28" s="79" t="str">
        <f t="shared" si="49"/>
        <v>O</v>
      </c>
      <c r="AV28" s="79" t="str">
        <f t="shared" si="50"/>
        <v>X</v>
      </c>
    </row>
    <row r="29" spans="1:48" x14ac:dyDescent="0.3">
      <c r="A29" s="9" t="s">
        <v>1587</v>
      </c>
      <c r="B29" s="10" t="s">
        <v>1649</v>
      </c>
      <c r="C29" s="88">
        <v>567</v>
      </c>
      <c r="D29" s="86">
        <v>128.30000000000001</v>
      </c>
      <c r="E29" s="87">
        <v>39</v>
      </c>
      <c r="F29" s="86">
        <v>101.1</v>
      </c>
      <c r="G29" s="17">
        <v>31</v>
      </c>
      <c r="H29" s="88">
        <v>30</v>
      </c>
      <c r="I29" s="89">
        <v>189000</v>
      </c>
      <c r="J29" s="89" t="s">
        <v>84</v>
      </c>
      <c r="K29" s="89">
        <v>85000</v>
      </c>
      <c r="L29" s="89" t="s">
        <v>249</v>
      </c>
      <c r="M29" s="90">
        <f t="shared" si="28"/>
        <v>104000</v>
      </c>
      <c r="N29" s="4">
        <f t="shared" si="29"/>
        <v>0.44973544973544971</v>
      </c>
      <c r="O29" s="91">
        <f t="shared" si="30"/>
        <v>4846.1538461538457</v>
      </c>
      <c r="P29" s="91">
        <f t="shared" si="31"/>
        <v>2179.4871794871797</v>
      </c>
      <c r="Q29" s="79">
        <v>4</v>
      </c>
      <c r="R29" s="79">
        <v>2</v>
      </c>
      <c r="S29" s="79" t="s">
        <v>72</v>
      </c>
      <c r="T29" s="5" t="s">
        <v>187</v>
      </c>
      <c r="U29" s="9"/>
      <c r="W29" s="86">
        <f t="shared" si="32"/>
        <v>128.30000000000001</v>
      </c>
      <c r="X29" s="87">
        <f t="shared" si="33"/>
        <v>39</v>
      </c>
      <c r="Y29" s="92">
        <f t="shared" si="34"/>
        <v>30</v>
      </c>
      <c r="Z29" s="90">
        <f t="shared" si="35"/>
        <v>189000</v>
      </c>
      <c r="AA29" s="90">
        <f t="shared" si="36"/>
        <v>85000</v>
      </c>
      <c r="AB29" s="90">
        <f t="shared" si="37"/>
        <v>104000</v>
      </c>
      <c r="AC29" s="4">
        <f t="shared" si="38"/>
        <v>0.44973544973544971</v>
      </c>
      <c r="AD29" s="91">
        <f t="shared" si="39"/>
        <v>4846.1538461538457</v>
      </c>
      <c r="AE29" s="79" t="str">
        <f t="shared" si="40"/>
        <v>계</v>
      </c>
      <c r="AF29" s="79" t="str">
        <f t="shared" si="41"/>
        <v>4/2</v>
      </c>
      <c r="AH29" s="20" t="str">
        <f t="shared" si="1"/>
        <v>판교원5단지푸르지오</v>
      </c>
      <c r="AI29" s="87">
        <f t="shared" si="0"/>
        <v>39</v>
      </c>
      <c r="AJ29" s="79" t="str">
        <f t="shared" si="42"/>
        <v>A-</v>
      </c>
      <c r="AK29" s="79" t="s">
        <v>13</v>
      </c>
      <c r="AL29" s="79" t="s">
        <v>62</v>
      </c>
      <c r="AM29" s="79" t="s">
        <v>63</v>
      </c>
      <c r="AN29" s="79" t="str">
        <f t="shared" si="43"/>
        <v>C</v>
      </c>
      <c r="AO29" s="79" t="str">
        <f t="shared" si="44"/>
        <v>X</v>
      </c>
      <c r="AP29" s="79" t="str">
        <f t="shared" si="45"/>
        <v>X</v>
      </c>
      <c r="AQ29" s="79" t="str">
        <f t="shared" si="46"/>
        <v>X</v>
      </c>
      <c r="AR29" s="79" t="str">
        <f t="shared" si="47"/>
        <v>X</v>
      </c>
      <c r="AS29" s="79" t="s">
        <v>2</v>
      </c>
      <c r="AT29" s="79" t="str">
        <f t="shared" si="48"/>
        <v>X</v>
      </c>
      <c r="AU29" s="79" t="str">
        <f t="shared" si="49"/>
        <v>O</v>
      </c>
      <c r="AV29" s="79" t="str">
        <f t="shared" si="50"/>
        <v>X</v>
      </c>
    </row>
    <row r="30" spans="1:48" x14ac:dyDescent="0.3">
      <c r="A30" s="9" t="s">
        <v>1587</v>
      </c>
      <c r="B30" s="10" t="s">
        <v>1649</v>
      </c>
      <c r="C30" s="88">
        <v>567</v>
      </c>
      <c r="D30" s="86">
        <v>147.30000000000001</v>
      </c>
      <c r="E30" s="87">
        <v>45</v>
      </c>
      <c r="F30" s="86">
        <v>116</v>
      </c>
      <c r="G30" s="17">
        <v>35</v>
      </c>
      <c r="H30" s="88">
        <v>179</v>
      </c>
      <c r="I30" s="89">
        <v>190000</v>
      </c>
      <c r="J30" s="89" t="s">
        <v>84</v>
      </c>
      <c r="K30" s="89">
        <v>120000</v>
      </c>
      <c r="L30" s="89" t="s">
        <v>74</v>
      </c>
      <c r="M30" s="90">
        <f t="shared" si="28"/>
        <v>70000</v>
      </c>
      <c r="N30" s="4">
        <f t="shared" si="29"/>
        <v>0.63157894736842102</v>
      </c>
      <c r="O30" s="91">
        <f t="shared" si="30"/>
        <v>4222.2222222222226</v>
      </c>
      <c r="P30" s="91">
        <f t="shared" si="31"/>
        <v>2666.6666666666665</v>
      </c>
      <c r="Q30" s="79">
        <v>4</v>
      </c>
      <c r="R30" s="79">
        <v>2</v>
      </c>
      <c r="S30" s="79" t="s">
        <v>72</v>
      </c>
      <c r="T30" s="5">
        <v>147</v>
      </c>
      <c r="U30" s="9"/>
      <c r="W30" s="86">
        <f t="shared" si="32"/>
        <v>147.30000000000001</v>
      </c>
      <c r="X30" s="87">
        <f t="shared" si="33"/>
        <v>45</v>
      </c>
      <c r="Y30" s="92">
        <f t="shared" si="34"/>
        <v>179</v>
      </c>
      <c r="Z30" s="90">
        <f t="shared" si="35"/>
        <v>190000</v>
      </c>
      <c r="AA30" s="90">
        <f t="shared" si="36"/>
        <v>120000</v>
      </c>
      <c r="AB30" s="90">
        <f t="shared" si="37"/>
        <v>70000</v>
      </c>
      <c r="AC30" s="4">
        <f t="shared" si="38"/>
        <v>0.63157894736842102</v>
      </c>
      <c r="AD30" s="91">
        <f t="shared" si="39"/>
        <v>4222.2222222222226</v>
      </c>
      <c r="AE30" s="79" t="str">
        <f t="shared" si="40"/>
        <v>계</v>
      </c>
      <c r="AF30" s="79" t="str">
        <f t="shared" si="41"/>
        <v>4/2</v>
      </c>
      <c r="AH30" s="20" t="str">
        <f t="shared" si="1"/>
        <v>판교원5단지푸르지오</v>
      </c>
      <c r="AI30" s="87">
        <f t="shared" si="0"/>
        <v>45</v>
      </c>
      <c r="AJ30" s="79" t="str">
        <f t="shared" si="42"/>
        <v>A-</v>
      </c>
      <c r="AK30" s="79" t="s">
        <v>13</v>
      </c>
      <c r="AL30" s="79" t="s">
        <v>62</v>
      </c>
      <c r="AM30" s="79" t="s">
        <v>63</v>
      </c>
      <c r="AN30" s="79" t="str">
        <f t="shared" si="43"/>
        <v>C</v>
      </c>
      <c r="AO30" s="79" t="str">
        <f t="shared" si="44"/>
        <v>X</v>
      </c>
      <c r="AP30" s="79" t="str">
        <f t="shared" si="45"/>
        <v>X</v>
      </c>
      <c r="AQ30" s="79" t="str">
        <f t="shared" si="46"/>
        <v>X</v>
      </c>
      <c r="AR30" s="79" t="str">
        <f t="shared" si="47"/>
        <v>X</v>
      </c>
      <c r="AS30" s="79" t="s">
        <v>2</v>
      </c>
      <c r="AT30" s="79" t="str">
        <f t="shared" si="48"/>
        <v>X</v>
      </c>
      <c r="AU30" s="79" t="str">
        <f t="shared" si="49"/>
        <v>O</v>
      </c>
      <c r="AV30" s="79" t="str">
        <f t="shared" si="50"/>
        <v>X</v>
      </c>
    </row>
    <row r="31" spans="1:48" x14ac:dyDescent="0.3">
      <c r="A31" s="9" t="s">
        <v>1587</v>
      </c>
      <c r="B31" s="10" t="s">
        <v>1649</v>
      </c>
      <c r="C31" s="88">
        <v>567</v>
      </c>
      <c r="D31" s="86">
        <v>190.4</v>
      </c>
      <c r="E31" s="87">
        <v>58</v>
      </c>
      <c r="F31" s="86">
        <v>150</v>
      </c>
      <c r="G31" s="17">
        <v>45</v>
      </c>
      <c r="H31" s="88">
        <v>1</v>
      </c>
      <c r="I31" s="89"/>
      <c r="J31" s="89"/>
      <c r="K31" s="89"/>
      <c r="L31" s="89"/>
      <c r="M31" s="90">
        <f t="shared" si="28"/>
        <v>0</v>
      </c>
      <c r="N31" s="4" t="str">
        <f t="shared" si="29"/>
        <v/>
      </c>
      <c r="O31" s="91">
        <f t="shared" si="30"/>
        <v>0</v>
      </c>
      <c r="P31" s="91">
        <f t="shared" si="31"/>
        <v>0</v>
      </c>
      <c r="Q31" s="79">
        <v>3</v>
      </c>
      <c r="R31" s="79">
        <v>2</v>
      </c>
      <c r="S31" s="79" t="s">
        <v>72</v>
      </c>
      <c r="T31" s="5" t="s">
        <v>285</v>
      </c>
      <c r="U31" s="9"/>
      <c r="W31" s="86">
        <f t="shared" si="32"/>
        <v>190.4</v>
      </c>
      <c r="X31" s="87">
        <f t="shared" si="33"/>
        <v>58</v>
      </c>
      <c r="Y31" s="92">
        <f t="shared" si="34"/>
        <v>1</v>
      </c>
      <c r="Z31" s="90">
        <f t="shared" si="35"/>
        <v>0</v>
      </c>
      <c r="AA31" s="90">
        <f t="shared" si="36"/>
        <v>0</v>
      </c>
      <c r="AB31" s="90">
        <f t="shared" si="37"/>
        <v>0</v>
      </c>
      <c r="AC31" s="4" t="str">
        <f t="shared" si="38"/>
        <v/>
      </c>
      <c r="AD31" s="91">
        <f t="shared" si="39"/>
        <v>0</v>
      </c>
      <c r="AE31" s="79" t="str">
        <f t="shared" si="40"/>
        <v>계</v>
      </c>
      <c r="AF31" s="79" t="str">
        <f t="shared" si="41"/>
        <v>3/2</v>
      </c>
      <c r="AH31" s="20" t="str">
        <f t="shared" si="1"/>
        <v>판교원5단지푸르지오</v>
      </c>
      <c r="AI31" s="87">
        <f t="shared" si="0"/>
        <v>58</v>
      </c>
      <c r="AJ31" s="79" t="str">
        <f t="shared" si="42"/>
        <v>A-</v>
      </c>
      <c r="AK31" s="79" t="s">
        <v>13</v>
      </c>
      <c r="AL31" s="79" t="s">
        <v>62</v>
      </c>
      <c r="AM31" s="79" t="s">
        <v>63</v>
      </c>
      <c r="AN31" s="79" t="str">
        <f t="shared" si="43"/>
        <v>C</v>
      </c>
      <c r="AO31" s="79" t="str">
        <f t="shared" si="44"/>
        <v/>
      </c>
      <c r="AP31" s="79" t="str">
        <f t="shared" si="45"/>
        <v/>
      </c>
      <c r="AQ31" s="79" t="str">
        <f t="shared" si="46"/>
        <v>O</v>
      </c>
      <c r="AR31" s="79" t="str">
        <f t="shared" si="47"/>
        <v>O</v>
      </c>
      <c r="AS31" s="79" t="s">
        <v>2</v>
      </c>
      <c r="AT31" s="79" t="str">
        <f t="shared" si="48"/>
        <v>X</v>
      </c>
      <c r="AU31" s="79" t="str">
        <f t="shared" si="49"/>
        <v>O</v>
      </c>
      <c r="AV31" s="79" t="str">
        <f t="shared" si="50"/>
        <v/>
      </c>
    </row>
    <row r="32" spans="1:48" x14ac:dyDescent="0.3">
      <c r="A32" s="9" t="s">
        <v>1587</v>
      </c>
      <c r="B32" s="10" t="s">
        <v>1649</v>
      </c>
      <c r="C32" s="88">
        <v>567</v>
      </c>
      <c r="D32" s="86">
        <v>191.7</v>
      </c>
      <c r="E32" s="87">
        <v>58</v>
      </c>
      <c r="F32" s="86">
        <v>151.1</v>
      </c>
      <c r="G32" s="17">
        <v>46</v>
      </c>
      <c r="H32" s="88">
        <v>2</v>
      </c>
      <c r="I32" s="89"/>
      <c r="J32" s="89"/>
      <c r="K32" s="89"/>
      <c r="L32" s="89"/>
      <c r="M32" s="90">
        <f t="shared" si="28"/>
        <v>0</v>
      </c>
      <c r="N32" s="4" t="str">
        <f t="shared" si="29"/>
        <v/>
      </c>
      <c r="O32" s="91">
        <f t="shared" si="30"/>
        <v>0</v>
      </c>
      <c r="P32" s="91">
        <f t="shared" si="31"/>
        <v>0</v>
      </c>
      <c r="Q32" s="79">
        <v>4</v>
      </c>
      <c r="R32" s="79">
        <v>2</v>
      </c>
      <c r="S32" s="79" t="s">
        <v>72</v>
      </c>
      <c r="T32" s="5" t="s">
        <v>392</v>
      </c>
      <c r="U32" s="9"/>
      <c r="W32" s="86">
        <f t="shared" si="32"/>
        <v>191.7</v>
      </c>
      <c r="X32" s="87">
        <f t="shared" si="33"/>
        <v>58</v>
      </c>
      <c r="Y32" s="92">
        <f t="shared" si="34"/>
        <v>2</v>
      </c>
      <c r="Z32" s="90">
        <f t="shared" si="35"/>
        <v>0</v>
      </c>
      <c r="AA32" s="90">
        <f t="shared" si="36"/>
        <v>0</v>
      </c>
      <c r="AB32" s="90">
        <f t="shared" si="37"/>
        <v>0</v>
      </c>
      <c r="AC32" s="4" t="str">
        <f t="shared" si="38"/>
        <v/>
      </c>
      <c r="AD32" s="91">
        <f t="shared" si="39"/>
        <v>0</v>
      </c>
      <c r="AE32" s="79" t="str">
        <f t="shared" si="40"/>
        <v>계</v>
      </c>
      <c r="AF32" s="79" t="str">
        <f t="shared" si="41"/>
        <v>4/2</v>
      </c>
      <c r="AH32" s="20" t="str">
        <f t="shared" si="1"/>
        <v>판교원5단지푸르지오</v>
      </c>
      <c r="AI32" s="87">
        <f t="shared" si="0"/>
        <v>58</v>
      </c>
      <c r="AJ32" s="79" t="str">
        <f t="shared" si="42"/>
        <v>A-</v>
      </c>
      <c r="AK32" s="79" t="s">
        <v>13</v>
      </c>
      <c r="AL32" s="79" t="s">
        <v>62</v>
      </c>
      <c r="AM32" s="79" t="s">
        <v>63</v>
      </c>
      <c r="AN32" s="79" t="str">
        <f t="shared" si="43"/>
        <v>C</v>
      </c>
      <c r="AO32" s="79" t="str">
        <f t="shared" si="44"/>
        <v/>
      </c>
      <c r="AP32" s="79" t="str">
        <f t="shared" si="45"/>
        <v/>
      </c>
      <c r="AQ32" s="79" t="str">
        <f t="shared" si="46"/>
        <v>O</v>
      </c>
      <c r="AR32" s="79" t="str">
        <f t="shared" si="47"/>
        <v>O</v>
      </c>
      <c r="AS32" s="79" t="s">
        <v>2</v>
      </c>
      <c r="AT32" s="79" t="str">
        <f t="shared" si="48"/>
        <v>X</v>
      </c>
      <c r="AU32" s="79" t="str">
        <f t="shared" si="49"/>
        <v>O</v>
      </c>
      <c r="AV32" s="79" t="str">
        <f t="shared" si="50"/>
        <v/>
      </c>
    </row>
    <row r="33" spans="1:48" x14ac:dyDescent="0.3">
      <c r="A33" s="9" t="s">
        <v>1587</v>
      </c>
      <c r="B33" s="10" t="s">
        <v>1649</v>
      </c>
      <c r="C33" s="88">
        <v>567</v>
      </c>
      <c r="D33" s="86">
        <v>228.5</v>
      </c>
      <c r="E33" s="87">
        <v>69</v>
      </c>
      <c r="F33" s="86">
        <v>180.1</v>
      </c>
      <c r="G33" s="17">
        <v>54</v>
      </c>
      <c r="H33" s="88">
        <v>2</v>
      </c>
      <c r="I33" s="89"/>
      <c r="J33" s="89"/>
      <c r="K33" s="89"/>
      <c r="L33" s="89"/>
      <c r="M33" s="90">
        <f t="shared" si="28"/>
        <v>0</v>
      </c>
      <c r="N33" s="4" t="str">
        <f t="shared" si="29"/>
        <v/>
      </c>
      <c r="O33" s="91">
        <f t="shared" si="30"/>
        <v>0</v>
      </c>
      <c r="P33" s="91">
        <f t="shared" si="31"/>
        <v>0</v>
      </c>
      <c r="Q33" s="79">
        <v>5</v>
      </c>
      <c r="R33" s="79">
        <v>2</v>
      </c>
      <c r="S33" s="79" t="s">
        <v>72</v>
      </c>
      <c r="T33" s="5">
        <v>228</v>
      </c>
      <c r="U33" s="9"/>
      <c r="W33" s="86">
        <f t="shared" si="32"/>
        <v>228.5</v>
      </c>
      <c r="X33" s="87">
        <f t="shared" si="33"/>
        <v>69</v>
      </c>
      <c r="Y33" s="92">
        <f t="shared" si="34"/>
        <v>2</v>
      </c>
      <c r="Z33" s="90">
        <f t="shared" si="35"/>
        <v>0</v>
      </c>
      <c r="AA33" s="90">
        <f t="shared" si="36"/>
        <v>0</v>
      </c>
      <c r="AB33" s="90">
        <f t="shared" si="37"/>
        <v>0</v>
      </c>
      <c r="AC33" s="4" t="str">
        <f t="shared" si="38"/>
        <v/>
      </c>
      <c r="AD33" s="91">
        <f t="shared" si="39"/>
        <v>0</v>
      </c>
      <c r="AE33" s="79" t="str">
        <f t="shared" si="40"/>
        <v>계</v>
      </c>
      <c r="AF33" s="79" t="str">
        <f t="shared" si="41"/>
        <v>5/2</v>
      </c>
      <c r="AH33" s="20" t="str">
        <f t="shared" si="1"/>
        <v>판교원5단지푸르지오</v>
      </c>
      <c r="AI33" s="87">
        <f t="shared" si="0"/>
        <v>69</v>
      </c>
      <c r="AJ33" s="79" t="str">
        <f t="shared" si="42"/>
        <v>A-</v>
      </c>
      <c r="AK33" s="79" t="s">
        <v>13</v>
      </c>
      <c r="AL33" s="79" t="s">
        <v>62</v>
      </c>
      <c r="AM33" s="79" t="s">
        <v>63</v>
      </c>
      <c r="AN33" s="79" t="str">
        <f t="shared" si="43"/>
        <v>C</v>
      </c>
      <c r="AO33" s="79" t="str">
        <f t="shared" si="44"/>
        <v/>
      </c>
      <c r="AP33" s="79" t="str">
        <f t="shared" si="45"/>
        <v/>
      </c>
      <c r="AQ33" s="79" t="str">
        <f t="shared" si="46"/>
        <v>O</v>
      </c>
      <c r="AR33" s="79" t="str">
        <f t="shared" si="47"/>
        <v>O</v>
      </c>
      <c r="AS33" s="79" t="s">
        <v>2</v>
      </c>
      <c r="AT33" s="79" t="str">
        <f t="shared" si="48"/>
        <v>X</v>
      </c>
      <c r="AU33" s="79" t="str">
        <f t="shared" si="49"/>
        <v>O</v>
      </c>
      <c r="AV33" s="79" t="str">
        <f t="shared" si="50"/>
        <v/>
      </c>
    </row>
    <row r="34" spans="1:48" x14ac:dyDescent="0.3">
      <c r="A34" s="9"/>
      <c r="B34" s="79"/>
      <c r="C34" s="6"/>
      <c r="D34" s="9"/>
      <c r="E34" s="14"/>
      <c r="F34" s="86"/>
      <c r="G34" s="9"/>
      <c r="H34" s="9"/>
      <c r="I34" s="9"/>
      <c r="J34" s="9"/>
      <c r="K34" s="9"/>
      <c r="L34" s="9"/>
      <c r="M34" s="9"/>
      <c r="N34" s="9"/>
      <c r="O34" s="91"/>
      <c r="P34" s="91"/>
      <c r="Q34" s="87"/>
      <c r="R34" s="87"/>
      <c r="S34" s="9"/>
      <c r="T34" s="47"/>
      <c r="U34" s="9"/>
      <c r="W34" s="67" t="str">
        <f>$A$4&amp;" "&amp;A35&amp;"("&amp;B35&amp;","&amp;C35&amp;"^)"</f>
        <v>판교동 판교원7단지모아미래도('09.01.,585^)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6" t="str">
        <f t="shared" si="0"/>
        <v/>
      </c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</row>
    <row r="35" spans="1:48" x14ac:dyDescent="0.3">
      <c r="A35" s="9" t="s">
        <v>1591</v>
      </c>
      <c r="B35" s="10" t="s">
        <v>1683</v>
      </c>
      <c r="C35" s="88">
        <v>585</v>
      </c>
      <c r="D35" s="86">
        <v>76.400000000000006</v>
      </c>
      <c r="E35" s="87">
        <v>23</v>
      </c>
      <c r="F35" s="86">
        <v>56.6</v>
      </c>
      <c r="G35" s="17">
        <v>17</v>
      </c>
      <c r="H35" s="88">
        <v>329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9">
        <v>3</v>
      </c>
      <c r="R35" s="79">
        <v>2</v>
      </c>
      <c r="S35" s="79" t="s">
        <v>72</v>
      </c>
      <c r="T35" s="5" t="s">
        <v>393</v>
      </c>
      <c r="U35" s="9"/>
      <c r="W35" s="86">
        <f t="shared" ref="W35:X38" si="51">D35</f>
        <v>76.400000000000006</v>
      </c>
      <c r="X35" s="87">
        <f t="shared" si="51"/>
        <v>23</v>
      </c>
      <c r="Y35" s="92">
        <f t="shared" ref="Y35:Z38" si="52">H35</f>
        <v>329</v>
      </c>
      <c r="Z35" s="90">
        <f t="shared" si="52"/>
        <v>0</v>
      </c>
      <c r="AA35" s="90">
        <f>K35</f>
        <v>0</v>
      </c>
      <c r="AB35" s="90">
        <f t="shared" ref="AB35:AD38" si="53">M35</f>
        <v>0</v>
      </c>
      <c r="AC35" s="4" t="str">
        <f t="shared" si="53"/>
        <v/>
      </c>
      <c r="AD35" s="91">
        <f t="shared" si="53"/>
        <v>0</v>
      </c>
      <c r="AE35" s="79" t="str">
        <f>S35</f>
        <v>계</v>
      </c>
      <c r="AF35" s="79" t="str">
        <f>Q35&amp;"/"&amp;R35</f>
        <v>3/2</v>
      </c>
      <c r="AH35" s="20" t="str">
        <f t="shared" si="1"/>
        <v>판교원7단지모아미래도</v>
      </c>
      <c r="AI35" s="87">
        <f t="shared" ref="AI35:AI66" si="54">IF(E35="","",E35)</f>
        <v>23</v>
      </c>
      <c r="AJ35" s="79" t="str">
        <f>IF(AI35="","",$AJ$2)</f>
        <v>A-</v>
      </c>
      <c r="AK35" s="79" t="s">
        <v>13</v>
      </c>
      <c r="AL35" s="79" t="s">
        <v>62</v>
      </c>
      <c r="AM35" s="79" t="s">
        <v>63</v>
      </c>
      <c r="AN35" s="79" t="str">
        <f>IF(AI35="","",$AN$2)</f>
        <v>C</v>
      </c>
      <c r="AO35" s="79" t="str">
        <f>IF(N35="","",IF(N35&gt;=$AO$1/100,"O","X"))</f>
        <v/>
      </c>
      <c r="AP35" s="79" t="str">
        <f>IF(I35="","",IF(I35&lt;=$AP$1,"O","X"))</f>
        <v/>
      </c>
      <c r="AQ35" s="79" t="str">
        <f>IF(O35="","",IF(O35&lt;=$AQ$1,"O","X"))</f>
        <v>O</v>
      </c>
      <c r="AR35" s="79" t="str">
        <f>IF(M35="","",IF(M35&lt;=$AR$1,"O","X"))</f>
        <v>O</v>
      </c>
      <c r="AS35" s="79" t="s">
        <v>2</v>
      </c>
      <c r="AT35" s="79" t="str">
        <f>IF(OR(F35="",AI35=""),"",IF(AND((F35&lt;=85),(AI35&gt;=15)),"O","X"))</f>
        <v>O</v>
      </c>
      <c r="AU35" s="79" t="str">
        <f>IF(C35="","",IF(C35&gt;=$AU$1,"O","X"))</f>
        <v>O</v>
      </c>
      <c r="AV35" s="79" t="str">
        <f>IF(AO35="","",IF(AND(AO35="O",AP35="O",AR35="O",AT35="O",AU35="O"),"후보","X"))</f>
        <v/>
      </c>
    </row>
    <row r="36" spans="1:48" x14ac:dyDescent="0.3">
      <c r="A36" s="9" t="s">
        <v>1591</v>
      </c>
      <c r="B36" s="10" t="s">
        <v>1683</v>
      </c>
      <c r="C36" s="88">
        <v>585</v>
      </c>
      <c r="D36" s="86">
        <v>79.3</v>
      </c>
      <c r="E36" s="87">
        <v>24</v>
      </c>
      <c r="F36" s="86">
        <v>56.6</v>
      </c>
      <c r="G36" s="17">
        <v>17</v>
      </c>
      <c r="H36" s="88">
        <v>20</v>
      </c>
      <c r="I36" s="89">
        <v>125000</v>
      </c>
      <c r="J36" s="89" t="s">
        <v>78</v>
      </c>
      <c r="K36" s="89">
        <v>70000</v>
      </c>
      <c r="L36" s="89" t="s">
        <v>74</v>
      </c>
      <c r="M36" s="90">
        <f>I36-K36</f>
        <v>55000</v>
      </c>
      <c r="N36" s="4">
        <f>IF(ISERROR(K36/I36),"",K36/I36)</f>
        <v>0.56000000000000005</v>
      </c>
      <c r="O36" s="91">
        <f>I36/E36</f>
        <v>5208.333333333333</v>
      </c>
      <c r="P36" s="91">
        <f>K36/E36</f>
        <v>2916.6666666666665</v>
      </c>
      <c r="Q36" s="79">
        <v>3</v>
      </c>
      <c r="R36" s="79">
        <v>2</v>
      </c>
      <c r="S36" s="79" t="s">
        <v>72</v>
      </c>
      <c r="T36" s="5" t="s">
        <v>290</v>
      </c>
      <c r="U36" s="9"/>
      <c r="W36" s="86">
        <f t="shared" si="51"/>
        <v>79.3</v>
      </c>
      <c r="X36" s="87">
        <f t="shared" si="51"/>
        <v>24</v>
      </c>
      <c r="Y36" s="92">
        <f t="shared" si="52"/>
        <v>20</v>
      </c>
      <c r="Z36" s="90">
        <f t="shared" si="52"/>
        <v>125000</v>
      </c>
      <c r="AA36" s="90">
        <f>K36</f>
        <v>70000</v>
      </c>
      <c r="AB36" s="90">
        <f t="shared" si="53"/>
        <v>55000</v>
      </c>
      <c r="AC36" s="4">
        <f t="shared" si="53"/>
        <v>0.56000000000000005</v>
      </c>
      <c r="AD36" s="91">
        <f t="shared" si="53"/>
        <v>5208.333333333333</v>
      </c>
      <c r="AE36" s="79" t="str">
        <f>S36</f>
        <v>계</v>
      </c>
      <c r="AF36" s="79" t="str">
        <f>Q36&amp;"/"&amp;R36</f>
        <v>3/2</v>
      </c>
      <c r="AH36" s="20" t="str">
        <f t="shared" si="1"/>
        <v>판교원7단지모아미래도</v>
      </c>
      <c r="AI36" s="87">
        <f t="shared" si="54"/>
        <v>24</v>
      </c>
      <c r="AJ36" s="79" t="str">
        <f>IF(AI36="","",$AJ$2)</f>
        <v>A-</v>
      </c>
      <c r="AK36" s="79" t="s">
        <v>13</v>
      </c>
      <c r="AL36" s="79" t="s">
        <v>62</v>
      </c>
      <c r="AM36" s="79" t="s">
        <v>63</v>
      </c>
      <c r="AN36" s="79" t="str">
        <f>IF(AI36="","",$AN$2)</f>
        <v>C</v>
      </c>
      <c r="AO36" s="79" t="str">
        <f>IF(N36="","",IF(N36&gt;=$AO$1/100,"O","X"))</f>
        <v>X</v>
      </c>
      <c r="AP36" s="79" t="str">
        <f>IF(I36="","",IF(I36&lt;=$AP$1,"O","X"))</f>
        <v>X</v>
      </c>
      <c r="AQ36" s="79" t="str">
        <f>IF(O36="","",IF(O36&lt;=$AQ$1,"O","X"))</f>
        <v>X</v>
      </c>
      <c r="AR36" s="79" t="str">
        <f>IF(M36="","",IF(M36&lt;=$AR$1,"O","X"))</f>
        <v>X</v>
      </c>
      <c r="AS36" s="79" t="s">
        <v>2</v>
      </c>
      <c r="AT36" s="79" t="str">
        <f>IF(OR(F36="",AI36=""),"",IF(AND((F36&lt;=85),(AI36&gt;=15)),"O","X"))</f>
        <v>O</v>
      </c>
      <c r="AU36" s="79" t="str">
        <f>IF(C36="","",IF(C36&gt;=$AU$1,"O","X"))</f>
        <v>O</v>
      </c>
      <c r="AV36" s="79" t="str">
        <f>IF(AO36="","",IF(AND(AO36="O",AP36="O",AR36="O",AT36="O",AU36="O"),"후보","X"))</f>
        <v>X</v>
      </c>
    </row>
    <row r="37" spans="1:48" x14ac:dyDescent="0.3">
      <c r="A37" s="9" t="s">
        <v>1591</v>
      </c>
      <c r="B37" s="10" t="s">
        <v>1683</v>
      </c>
      <c r="C37" s="88">
        <v>585</v>
      </c>
      <c r="D37" s="86">
        <v>109.6</v>
      </c>
      <c r="E37" s="87">
        <v>33</v>
      </c>
      <c r="F37" s="86">
        <v>80.2</v>
      </c>
      <c r="G37" s="17">
        <v>24</v>
      </c>
      <c r="H37" s="88">
        <v>176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9">
        <v>3</v>
      </c>
      <c r="R37" s="79">
        <v>2</v>
      </c>
      <c r="S37" s="79" t="s">
        <v>72</v>
      </c>
      <c r="T37" s="5" t="s">
        <v>209</v>
      </c>
      <c r="U37" s="9"/>
      <c r="W37" s="86">
        <f t="shared" si="51"/>
        <v>109.6</v>
      </c>
      <c r="X37" s="87">
        <f t="shared" si="51"/>
        <v>33</v>
      </c>
      <c r="Y37" s="92">
        <f t="shared" si="52"/>
        <v>176</v>
      </c>
      <c r="Z37" s="90">
        <f t="shared" si="52"/>
        <v>0</v>
      </c>
      <c r="AA37" s="90">
        <f>K37</f>
        <v>0</v>
      </c>
      <c r="AB37" s="90">
        <f t="shared" si="53"/>
        <v>0</v>
      </c>
      <c r="AC37" s="4" t="str">
        <f t="shared" si="53"/>
        <v/>
      </c>
      <c r="AD37" s="91">
        <f t="shared" si="53"/>
        <v>0</v>
      </c>
      <c r="AE37" s="79" t="str">
        <f>S37</f>
        <v>계</v>
      </c>
      <c r="AF37" s="79" t="str">
        <f>Q37&amp;"/"&amp;R37</f>
        <v>3/2</v>
      </c>
      <c r="AH37" s="20" t="str">
        <f t="shared" ref="AH37:AH68" si="55">IF(A37="","",A37)</f>
        <v>판교원7단지모아미래도</v>
      </c>
      <c r="AI37" s="87">
        <f t="shared" si="54"/>
        <v>33</v>
      </c>
      <c r="AJ37" s="79" t="str">
        <f>IF(AI37="","",$AJ$2)</f>
        <v>A-</v>
      </c>
      <c r="AK37" s="79" t="s">
        <v>13</v>
      </c>
      <c r="AL37" s="79" t="s">
        <v>62</v>
      </c>
      <c r="AM37" s="79" t="s">
        <v>63</v>
      </c>
      <c r="AN37" s="79" t="str">
        <f>IF(AI37="","",$AN$2)</f>
        <v>C</v>
      </c>
      <c r="AO37" s="79" t="str">
        <f>IF(N37="","",IF(N37&gt;=$AO$1/100,"O","X"))</f>
        <v/>
      </c>
      <c r="AP37" s="79" t="str">
        <f>IF(I37="","",IF(I37&lt;=$AP$1,"O","X"))</f>
        <v/>
      </c>
      <c r="AQ37" s="79" t="str">
        <f>IF(O37="","",IF(O37&lt;=$AQ$1,"O","X"))</f>
        <v>O</v>
      </c>
      <c r="AR37" s="79" t="str">
        <f>IF(M37="","",IF(M37&lt;=$AR$1,"O","X"))</f>
        <v>O</v>
      </c>
      <c r="AS37" s="79" t="s">
        <v>2</v>
      </c>
      <c r="AT37" s="79" t="str">
        <f>IF(OR(F37="",AI37=""),"",IF(AND((F37&lt;=85),(AI37&gt;=15)),"O","X"))</f>
        <v>O</v>
      </c>
      <c r="AU37" s="79" t="str">
        <f>IF(C37="","",IF(C37&gt;=$AU$1,"O","X"))</f>
        <v>O</v>
      </c>
      <c r="AV37" s="79" t="str">
        <f>IF(AO37="","",IF(AND(AO37="O",AP37="O",AR37="O",AT37="O",AU37="O"),"후보","X"))</f>
        <v/>
      </c>
    </row>
    <row r="38" spans="1:48" x14ac:dyDescent="0.3">
      <c r="A38" s="9" t="s">
        <v>1591</v>
      </c>
      <c r="B38" s="10" t="s">
        <v>1683</v>
      </c>
      <c r="C38" s="88">
        <v>585</v>
      </c>
      <c r="D38" s="86">
        <v>110.3</v>
      </c>
      <c r="E38" s="87">
        <v>33</v>
      </c>
      <c r="F38" s="86">
        <v>81.400000000000006</v>
      </c>
      <c r="G38" s="17">
        <v>25</v>
      </c>
      <c r="H38" s="88">
        <v>60</v>
      </c>
      <c r="I38" s="89">
        <v>135000</v>
      </c>
      <c r="J38" s="89" t="s">
        <v>59</v>
      </c>
      <c r="K38" s="89">
        <v>85000</v>
      </c>
      <c r="L38" s="89" t="s">
        <v>74</v>
      </c>
      <c r="M38" s="90">
        <f>I38-K38</f>
        <v>50000</v>
      </c>
      <c r="N38" s="4">
        <f>IF(ISERROR(K38/I38),"",K38/I38)</f>
        <v>0.62962962962962965</v>
      </c>
      <c r="O38" s="91">
        <f>I38/E38</f>
        <v>4090.909090909091</v>
      </c>
      <c r="P38" s="91">
        <f>K38/E38</f>
        <v>2575.757575757576</v>
      </c>
      <c r="Q38" s="79">
        <v>3</v>
      </c>
      <c r="R38" s="79">
        <v>2</v>
      </c>
      <c r="S38" s="79" t="s">
        <v>72</v>
      </c>
      <c r="T38" s="5" t="s">
        <v>185</v>
      </c>
      <c r="U38" s="9"/>
      <c r="W38" s="86">
        <f t="shared" si="51"/>
        <v>110.3</v>
      </c>
      <c r="X38" s="87">
        <f t="shared" si="51"/>
        <v>33</v>
      </c>
      <c r="Y38" s="92">
        <f t="shared" si="52"/>
        <v>60</v>
      </c>
      <c r="Z38" s="90">
        <f t="shared" si="52"/>
        <v>135000</v>
      </c>
      <c r="AA38" s="90">
        <f>K38</f>
        <v>85000</v>
      </c>
      <c r="AB38" s="90">
        <f t="shared" si="53"/>
        <v>50000</v>
      </c>
      <c r="AC38" s="4">
        <f t="shared" si="53"/>
        <v>0.62962962962962965</v>
      </c>
      <c r="AD38" s="91">
        <f t="shared" si="53"/>
        <v>4090.909090909091</v>
      </c>
      <c r="AE38" s="79" t="str">
        <f>S38</f>
        <v>계</v>
      </c>
      <c r="AF38" s="79" t="str">
        <f>Q38&amp;"/"&amp;R38</f>
        <v>3/2</v>
      </c>
      <c r="AH38" s="20" t="str">
        <f t="shared" si="55"/>
        <v>판교원7단지모아미래도</v>
      </c>
      <c r="AI38" s="87">
        <f t="shared" si="54"/>
        <v>33</v>
      </c>
      <c r="AJ38" s="79" t="str">
        <f>IF(AI38="","",$AJ$2)</f>
        <v>A-</v>
      </c>
      <c r="AK38" s="79" t="s">
        <v>13</v>
      </c>
      <c r="AL38" s="79" t="s">
        <v>62</v>
      </c>
      <c r="AM38" s="79" t="s">
        <v>63</v>
      </c>
      <c r="AN38" s="79" t="str">
        <f>IF(AI38="","",$AN$2)</f>
        <v>C</v>
      </c>
      <c r="AO38" s="79" t="str">
        <f>IF(N38="","",IF(N38&gt;=$AO$1/100,"O","X"))</f>
        <v>X</v>
      </c>
      <c r="AP38" s="79" t="str">
        <f>IF(I38="","",IF(I38&lt;=$AP$1,"O","X"))</f>
        <v>X</v>
      </c>
      <c r="AQ38" s="79" t="str">
        <f>IF(O38="","",IF(O38&lt;=$AQ$1,"O","X"))</f>
        <v>X</v>
      </c>
      <c r="AR38" s="79" t="str">
        <f>IF(M38="","",IF(M38&lt;=$AR$1,"O","X"))</f>
        <v>X</v>
      </c>
      <c r="AS38" s="79" t="s">
        <v>2</v>
      </c>
      <c r="AT38" s="79" t="str">
        <f>IF(OR(F38="",AI38=""),"",IF(AND((F38&lt;=85),(AI38&gt;=15)),"O","X"))</f>
        <v>O</v>
      </c>
      <c r="AU38" s="79" t="str">
        <f>IF(C38="","",IF(C38&gt;=$AU$1,"O","X"))</f>
        <v>O</v>
      </c>
      <c r="AV38" s="79" t="str">
        <f>IF(AO38="","",IF(AND(AO38="O",AP38="O",AR38="O",AT38="O",AU38="O"),"후보","X"))</f>
        <v>X</v>
      </c>
    </row>
    <row r="39" spans="1:48" x14ac:dyDescent="0.3">
      <c r="A39" s="9"/>
      <c r="B39" s="79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7"/>
      <c r="U39" s="9"/>
      <c r="W39" s="67" t="str">
        <f>$A$4&amp;" "&amp;A40&amp;"("&amp;B40&amp;","&amp;C40&amp;"^)"</f>
        <v>판교동 판교원3단지푸르지오('09.10.,486^)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55"/>
        <v/>
      </c>
      <c r="AI39" s="106" t="str">
        <f t="shared" si="54"/>
        <v/>
      </c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</row>
    <row r="40" spans="1:48" x14ac:dyDescent="0.3">
      <c r="A40" s="9" t="s">
        <v>1595</v>
      </c>
      <c r="B40" s="10" t="s">
        <v>1649</v>
      </c>
      <c r="C40" s="88">
        <v>486</v>
      </c>
      <c r="D40" s="86">
        <v>107.8</v>
      </c>
      <c r="E40" s="87">
        <v>33</v>
      </c>
      <c r="F40" s="86">
        <v>84.7</v>
      </c>
      <c r="G40" s="17">
        <v>26</v>
      </c>
      <c r="H40" s="88">
        <v>100</v>
      </c>
      <c r="I40" s="89">
        <v>160000</v>
      </c>
      <c r="J40" s="89" t="s">
        <v>74</v>
      </c>
      <c r="K40" s="89">
        <v>93000</v>
      </c>
      <c r="L40" s="89" t="s">
        <v>84</v>
      </c>
      <c r="M40" s="90">
        <f t="shared" ref="M40:M50" si="56">I40-K40</f>
        <v>67000</v>
      </c>
      <c r="N40" s="4">
        <f t="shared" ref="N40:N50" si="57">IF(ISERROR(K40/I40),"",K40/I40)</f>
        <v>0.58125000000000004</v>
      </c>
      <c r="O40" s="91">
        <f t="shared" ref="O40:O50" si="58">I40/E40</f>
        <v>4848.484848484848</v>
      </c>
      <c r="P40" s="91">
        <f t="shared" ref="P40:P50" si="59">K40/E40</f>
        <v>2818.181818181818</v>
      </c>
      <c r="Q40" s="79">
        <v>3</v>
      </c>
      <c r="R40" s="79">
        <v>2</v>
      </c>
      <c r="S40" s="79" t="s">
        <v>72</v>
      </c>
      <c r="T40" s="5" t="s">
        <v>118</v>
      </c>
      <c r="U40" s="9"/>
      <c r="W40" s="86">
        <f t="shared" ref="W40:W50" si="60">D40</f>
        <v>107.8</v>
      </c>
      <c r="X40" s="87">
        <f t="shared" ref="X40:X50" si="61">E40</f>
        <v>33</v>
      </c>
      <c r="Y40" s="92">
        <f t="shared" ref="Y40:Y50" si="62">H40</f>
        <v>100</v>
      </c>
      <c r="Z40" s="90">
        <f t="shared" ref="Z40:Z50" si="63">I40</f>
        <v>160000</v>
      </c>
      <c r="AA40" s="90">
        <f t="shared" ref="AA40:AA50" si="64">K40</f>
        <v>93000</v>
      </c>
      <c r="AB40" s="90">
        <f t="shared" ref="AB40:AB50" si="65">M40</f>
        <v>67000</v>
      </c>
      <c r="AC40" s="4">
        <f t="shared" ref="AC40:AC50" si="66">N40</f>
        <v>0.58125000000000004</v>
      </c>
      <c r="AD40" s="91">
        <f t="shared" ref="AD40:AD50" si="67">O40</f>
        <v>4848.484848484848</v>
      </c>
      <c r="AE40" s="79" t="str">
        <f t="shared" ref="AE40:AE50" si="68">S40</f>
        <v>계</v>
      </c>
      <c r="AF40" s="79" t="str">
        <f t="shared" ref="AF40:AF50" si="69">Q40&amp;"/"&amp;R40</f>
        <v>3/2</v>
      </c>
      <c r="AH40" s="20" t="str">
        <f t="shared" si="55"/>
        <v>판교원3단지푸르지오</v>
      </c>
      <c r="AI40" s="87">
        <f t="shared" si="54"/>
        <v>33</v>
      </c>
      <c r="AJ40" s="79" t="str">
        <f t="shared" ref="AJ40:AJ50" si="70">IF(AI40="","",$AJ$2)</f>
        <v>A-</v>
      </c>
      <c r="AK40" s="79" t="s">
        <v>13</v>
      </c>
      <c r="AL40" s="79" t="s">
        <v>62</v>
      </c>
      <c r="AM40" s="79" t="s">
        <v>63</v>
      </c>
      <c r="AN40" s="79" t="str">
        <f t="shared" ref="AN40:AN50" si="71">IF(AI40="","",$AN$2)</f>
        <v>C</v>
      </c>
      <c r="AO40" s="79" t="str">
        <f t="shared" ref="AO40:AO50" si="72">IF(N40="","",IF(N40&gt;=$AO$1/100,"O","X"))</f>
        <v>X</v>
      </c>
      <c r="AP40" s="79" t="str">
        <f t="shared" ref="AP40:AP50" si="73">IF(I40="","",IF(I40&lt;=$AP$1,"O","X"))</f>
        <v>X</v>
      </c>
      <c r="AQ40" s="79" t="str">
        <f t="shared" ref="AQ40:AQ50" si="74">IF(O40="","",IF(O40&lt;=$AQ$1,"O","X"))</f>
        <v>X</v>
      </c>
      <c r="AR40" s="79" t="str">
        <f t="shared" ref="AR40:AR50" si="75">IF(M40="","",IF(M40&lt;=$AR$1,"O","X"))</f>
        <v>X</v>
      </c>
      <c r="AS40" s="79" t="s">
        <v>2</v>
      </c>
      <c r="AT40" s="79" t="str">
        <f t="shared" ref="AT40:AT50" si="76">IF(OR(F40="",AI40=""),"",IF(AND((F40&lt;=85),(AI40&gt;=15)),"O","X"))</f>
        <v>O</v>
      </c>
      <c r="AU40" s="79" t="str">
        <f t="shared" ref="AU40:AU50" si="77">IF(C40="","",IF(C40&gt;=$AU$1,"O","X"))</f>
        <v>O</v>
      </c>
      <c r="AV40" s="79" t="str">
        <f t="shared" ref="AV40:AV50" si="78">IF(AO40="","",IF(AND(AO40="O",AP40="O",AR40="O",AT40="O",AU40="O"),"후보","X"))</f>
        <v>X</v>
      </c>
    </row>
    <row r="41" spans="1:48" x14ac:dyDescent="0.3">
      <c r="A41" s="9" t="s">
        <v>1595</v>
      </c>
      <c r="B41" s="10" t="s">
        <v>1649</v>
      </c>
      <c r="C41" s="88">
        <v>486</v>
      </c>
      <c r="D41" s="86">
        <v>107.5</v>
      </c>
      <c r="E41" s="87">
        <v>33</v>
      </c>
      <c r="F41" s="86">
        <v>84.5</v>
      </c>
      <c r="G41" s="17">
        <v>26</v>
      </c>
      <c r="H41" s="88">
        <v>95</v>
      </c>
      <c r="I41" s="89">
        <v>165000</v>
      </c>
      <c r="J41" s="89" t="s">
        <v>84</v>
      </c>
      <c r="K41" s="89">
        <v>90000</v>
      </c>
      <c r="L41" s="89" t="s">
        <v>84</v>
      </c>
      <c r="M41" s="90">
        <f t="shared" si="56"/>
        <v>75000</v>
      </c>
      <c r="N41" s="4">
        <f t="shared" si="57"/>
        <v>0.54545454545454541</v>
      </c>
      <c r="O41" s="91">
        <f t="shared" si="58"/>
        <v>5000</v>
      </c>
      <c r="P41" s="91">
        <f t="shared" si="59"/>
        <v>2727.2727272727275</v>
      </c>
      <c r="Q41" s="79">
        <v>3</v>
      </c>
      <c r="R41" s="79">
        <v>2</v>
      </c>
      <c r="S41" s="79" t="s">
        <v>72</v>
      </c>
      <c r="T41" s="5" t="s">
        <v>101</v>
      </c>
      <c r="U41" s="9"/>
      <c r="W41" s="86">
        <f t="shared" si="60"/>
        <v>107.5</v>
      </c>
      <c r="X41" s="87">
        <f t="shared" si="61"/>
        <v>33</v>
      </c>
      <c r="Y41" s="92">
        <f t="shared" si="62"/>
        <v>95</v>
      </c>
      <c r="Z41" s="90">
        <f t="shared" si="63"/>
        <v>165000</v>
      </c>
      <c r="AA41" s="90">
        <f t="shared" si="64"/>
        <v>90000</v>
      </c>
      <c r="AB41" s="90">
        <f t="shared" si="65"/>
        <v>75000</v>
      </c>
      <c r="AC41" s="4">
        <f t="shared" si="66"/>
        <v>0.54545454545454541</v>
      </c>
      <c r="AD41" s="91">
        <f t="shared" si="67"/>
        <v>5000</v>
      </c>
      <c r="AE41" s="79" t="str">
        <f t="shared" si="68"/>
        <v>계</v>
      </c>
      <c r="AF41" s="79" t="str">
        <f t="shared" si="69"/>
        <v>3/2</v>
      </c>
      <c r="AH41" s="20" t="str">
        <f t="shared" si="55"/>
        <v>판교원3단지푸르지오</v>
      </c>
      <c r="AI41" s="87">
        <f t="shared" si="54"/>
        <v>33</v>
      </c>
      <c r="AJ41" s="79" t="str">
        <f t="shared" si="70"/>
        <v>A-</v>
      </c>
      <c r="AK41" s="79" t="s">
        <v>13</v>
      </c>
      <c r="AL41" s="79" t="s">
        <v>62</v>
      </c>
      <c r="AM41" s="79" t="s">
        <v>63</v>
      </c>
      <c r="AN41" s="79" t="str">
        <f t="shared" si="71"/>
        <v>C</v>
      </c>
      <c r="AO41" s="79" t="str">
        <f t="shared" si="72"/>
        <v>X</v>
      </c>
      <c r="AP41" s="79" t="str">
        <f t="shared" si="73"/>
        <v>X</v>
      </c>
      <c r="AQ41" s="79" t="str">
        <f t="shared" si="74"/>
        <v>X</v>
      </c>
      <c r="AR41" s="79" t="str">
        <f t="shared" si="75"/>
        <v>X</v>
      </c>
      <c r="AS41" s="79" t="s">
        <v>2</v>
      </c>
      <c r="AT41" s="79" t="str">
        <f t="shared" si="76"/>
        <v>O</v>
      </c>
      <c r="AU41" s="79" t="str">
        <f t="shared" si="77"/>
        <v>O</v>
      </c>
      <c r="AV41" s="79" t="str">
        <f t="shared" si="78"/>
        <v>X</v>
      </c>
    </row>
    <row r="42" spans="1:48" x14ac:dyDescent="0.3">
      <c r="A42" s="9" t="s">
        <v>1595</v>
      </c>
      <c r="B42" s="10" t="s">
        <v>1649</v>
      </c>
      <c r="C42" s="88">
        <v>486</v>
      </c>
      <c r="D42" s="86">
        <v>107.6</v>
      </c>
      <c r="E42" s="87">
        <v>33</v>
      </c>
      <c r="F42" s="86">
        <v>84.6</v>
      </c>
      <c r="G42" s="17">
        <v>26</v>
      </c>
      <c r="H42" s="88">
        <v>77</v>
      </c>
      <c r="I42" s="89">
        <v>170000</v>
      </c>
      <c r="J42" s="89" t="s">
        <v>84</v>
      </c>
      <c r="K42" s="89">
        <v>90000</v>
      </c>
      <c r="L42" s="89" t="s">
        <v>84</v>
      </c>
      <c r="M42" s="90">
        <f t="shared" si="56"/>
        <v>80000</v>
      </c>
      <c r="N42" s="4">
        <f t="shared" si="57"/>
        <v>0.52941176470588236</v>
      </c>
      <c r="O42" s="91">
        <f t="shared" si="58"/>
        <v>5151.515151515152</v>
      </c>
      <c r="P42" s="91">
        <f t="shared" si="59"/>
        <v>2727.2727272727275</v>
      </c>
      <c r="Q42" s="79">
        <v>3</v>
      </c>
      <c r="R42" s="79">
        <v>2</v>
      </c>
      <c r="S42" s="79" t="s">
        <v>72</v>
      </c>
      <c r="T42" s="5" t="s">
        <v>281</v>
      </c>
      <c r="U42" s="9"/>
      <c r="W42" s="86">
        <f t="shared" si="60"/>
        <v>107.6</v>
      </c>
      <c r="X42" s="87">
        <f t="shared" si="61"/>
        <v>33</v>
      </c>
      <c r="Y42" s="92">
        <f t="shared" si="62"/>
        <v>77</v>
      </c>
      <c r="Z42" s="90">
        <f t="shared" si="63"/>
        <v>170000</v>
      </c>
      <c r="AA42" s="90">
        <f t="shared" si="64"/>
        <v>90000</v>
      </c>
      <c r="AB42" s="90">
        <f t="shared" si="65"/>
        <v>80000</v>
      </c>
      <c r="AC42" s="4">
        <f t="shared" si="66"/>
        <v>0.52941176470588236</v>
      </c>
      <c r="AD42" s="91">
        <f t="shared" si="67"/>
        <v>5151.515151515152</v>
      </c>
      <c r="AE42" s="79" t="str">
        <f t="shared" si="68"/>
        <v>계</v>
      </c>
      <c r="AF42" s="79" t="str">
        <f t="shared" si="69"/>
        <v>3/2</v>
      </c>
      <c r="AH42" s="20" t="str">
        <f t="shared" si="55"/>
        <v>판교원3단지푸르지오</v>
      </c>
      <c r="AI42" s="87">
        <f t="shared" si="54"/>
        <v>33</v>
      </c>
      <c r="AJ42" s="79" t="str">
        <f t="shared" si="70"/>
        <v>A-</v>
      </c>
      <c r="AK42" s="79" t="s">
        <v>13</v>
      </c>
      <c r="AL42" s="79" t="s">
        <v>62</v>
      </c>
      <c r="AM42" s="79" t="s">
        <v>63</v>
      </c>
      <c r="AN42" s="79" t="str">
        <f t="shared" si="71"/>
        <v>C</v>
      </c>
      <c r="AO42" s="79" t="str">
        <f t="shared" si="72"/>
        <v>X</v>
      </c>
      <c r="AP42" s="79" t="str">
        <f t="shared" si="73"/>
        <v>X</v>
      </c>
      <c r="AQ42" s="79" t="str">
        <f t="shared" si="74"/>
        <v>X</v>
      </c>
      <c r="AR42" s="79" t="str">
        <f t="shared" si="75"/>
        <v>X</v>
      </c>
      <c r="AS42" s="79" t="s">
        <v>2</v>
      </c>
      <c r="AT42" s="79" t="str">
        <f t="shared" si="76"/>
        <v>O</v>
      </c>
      <c r="AU42" s="79" t="str">
        <f t="shared" si="77"/>
        <v>O</v>
      </c>
      <c r="AV42" s="79" t="str">
        <f t="shared" si="78"/>
        <v>X</v>
      </c>
    </row>
    <row r="43" spans="1:48" x14ac:dyDescent="0.3">
      <c r="A43" s="9" t="s">
        <v>1595</v>
      </c>
      <c r="B43" s="10" t="s">
        <v>1649</v>
      </c>
      <c r="C43" s="88">
        <v>486</v>
      </c>
      <c r="D43" s="86">
        <v>128.9</v>
      </c>
      <c r="E43" s="87">
        <v>39</v>
      </c>
      <c r="F43" s="86">
        <v>101.3</v>
      </c>
      <c r="G43" s="17">
        <v>31</v>
      </c>
      <c r="H43" s="88">
        <v>97</v>
      </c>
      <c r="I43" s="89"/>
      <c r="J43" s="89"/>
      <c r="K43" s="89"/>
      <c r="L43" s="89"/>
      <c r="M43" s="90">
        <f t="shared" si="56"/>
        <v>0</v>
      </c>
      <c r="N43" s="4" t="str">
        <f t="shared" si="57"/>
        <v/>
      </c>
      <c r="O43" s="91">
        <f t="shared" si="58"/>
        <v>0</v>
      </c>
      <c r="P43" s="91">
        <f t="shared" si="59"/>
        <v>0</v>
      </c>
      <c r="Q43" s="79">
        <v>4</v>
      </c>
      <c r="R43" s="79">
        <v>2</v>
      </c>
      <c r="S43" s="79" t="s">
        <v>72</v>
      </c>
      <c r="T43" s="5">
        <v>128</v>
      </c>
      <c r="U43" s="9"/>
      <c r="W43" s="86">
        <f t="shared" si="60"/>
        <v>128.9</v>
      </c>
      <c r="X43" s="87">
        <f t="shared" si="61"/>
        <v>39</v>
      </c>
      <c r="Y43" s="92">
        <f t="shared" si="62"/>
        <v>97</v>
      </c>
      <c r="Z43" s="90">
        <f t="shared" si="63"/>
        <v>0</v>
      </c>
      <c r="AA43" s="90">
        <f t="shared" si="64"/>
        <v>0</v>
      </c>
      <c r="AB43" s="90">
        <f t="shared" si="65"/>
        <v>0</v>
      </c>
      <c r="AC43" s="4" t="str">
        <f t="shared" si="66"/>
        <v/>
      </c>
      <c r="AD43" s="91">
        <f t="shared" si="67"/>
        <v>0</v>
      </c>
      <c r="AE43" s="79" t="str">
        <f t="shared" si="68"/>
        <v>계</v>
      </c>
      <c r="AF43" s="79" t="str">
        <f t="shared" si="69"/>
        <v>4/2</v>
      </c>
      <c r="AH43" s="20" t="str">
        <f t="shared" si="55"/>
        <v>판교원3단지푸르지오</v>
      </c>
      <c r="AI43" s="87">
        <f t="shared" si="54"/>
        <v>39</v>
      </c>
      <c r="AJ43" s="79" t="str">
        <f t="shared" si="70"/>
        <v>A-</v>
      </c>
      <c r="AK43" s="79" t="s">
        <v>13</v>
      </c>
      <c r="AL43" s="79" t="s">
        <v>62</v>
      </c>
      <c r="AM43" s="79" t="s">
        <v>63</v>
      </c>
      <c r="AN43" s="79" t="str">
        <f t="shared" si="71"/>
        <v>C</v>
      </c>
      <c r="AO43" s="79" t="str">
        <f t="shared" si="72"/>
        <v/>
      </c>
      <c r="AP43" s="79" t="str">
        <f t="shared" si="73"/>
        <v/>
      </c>
      <c r="AQ43" s="79" t="str">
        <f t="shared" si="74"/>
        <v>O</v>
      </c>
      <c r="AR43" s="79" t="str">
        <f t="shared" si="75"/>
        <v>O</v>
      </c>
      <c r="AS43" s="79" t="s">
        <v>2</v>
      </c>
      <c r="AT43" s="79" t="str">
        <f t="shared" si="76"/>
        <v>X</v>
      </c>
      <c r="AU43" s="79" t="str">
        <f t="shared" si="77"/>
        <v>O</v>
      </c>
      <c r="AV43" s="79" t="str">
        <f t="shared" si="78"/>
        <v/>
      </c>
    </row>
    <row r="44" spans="1:48" x14ac:dyDescent="0.3">
      <c r="A44" s="9" t="s">
        <v>1595</v>
      </c>
      <c r="B44" s="10" t="s">
        <v>1649</v>
      </c>
      <c r="C44" s="88">
        <v>486</v>
      </c>
      <c r="D44" s="86">
        <v>147.80000000000001</v>
      </c>
      <c r="E44" s="87">
        <v>45</v>
      </c>
      <c r="F44" s="86">
        <v>116.2</v>
      </c>
      <c r="G44" s="17">
        <v>35</v>
      </c>
      <c r="H44" s="88">
        <v>25</v>
      </c>
      <c r="I44" s="89">
        <v>220000</v>
      </c>
      <c r="J44" s="89" t="s">
        <v>74</v>
      </c>
      <c r="K44" s="89"/>
      <c r="L44" s="89"/>
      <c r="M44" s="90">
        <f t="shared" si="56"/>
        <v>220000</v>
      </c>
      <c r="N44" s="4">
        <f t="shared" si="57"/>
        <v>0</v>
      </c>
      <c r="O44" s="91">
        <f t="shared" si="58"/>
        <v>4888.8888888888887</v>
      </c>
      <c r="P44" s="91">
        <f t="shared" si="59"/>
        <v>0</v>
      </c>
      <c r="Q44" s="79">
        <v>4</v>
      </c>
      <c r="R44" s="79">
        <v>2</v>
      </c>
      <c r="S44" s="79" t="s">
        <v>72</v>
      </c>
      <c r="T44" s="5" t="s">
        <v>108</v>
      </c>
      <c r="U44" s="9"/>
      <c r="W44" s="86">
        <f t="shared" si="60"/>
        <v>147.80000000000001</v>
      </c>
      <c r="X44" s="87">
        <f t="shared" si="61"/>
        <v>45</v>
      </c>
      <c r="Y44" s="92">
        <f t="shared" si="62"/>
        <v>25</v>
      </c>
      <c r="Z44" s="90">
        <f t="shared" si="63"/>
        <v>220000</v>
      </c>
      <c r="AA44" s="90">
        <f t="shared" si="64"/>
        <v>0</v>
      </c>
      <c r="AB44" s="90">
        <f t="shared" si="65"/>
        <v>220000</v>
      </c>
      <c r="AC44" s="4">
        <f t="shared" si="66"/>
        <v>0</v>
      </c>
      <c r="AD44" s="91">
        <f t="shared" si="67"/>
        <v>4888.8888888888887</v>
      </c>
      <c r="AE44" s="79" t="str">
        <f t="shared" si="68"/>
        <v>계</v>
      </c>
      <c r="AF44" s="79" t="str">
        <f t="shared" si="69"/>
        <v>4/2</v>
      </c>
      <c r="AH44" s="20" t="str">
        <f t="shared" si="55"/>
        <v>판교원3단지푸르지오</v>
      </c>
      <c r="AI44" s="87">
        <f t="shared" si="54"/>
        <v>45</v>
      </c>
      <c r="AJ44" s="79" t="str">
        <f t="shared" si="70"/>
        <v>A-</v>
      </c>
      <c r="AK44" s="79" t="s">
        <v>13</v>
      </c>
      <c r="AL44" s="79" t="s">
        <v>62</v>
      </c>
      <c r="AM44" s="79" t="s">
        <v>63</v>
      </c>
      <c r="AN44" s="79" t="str">
        <f t="shared" si="71"/>
        <v>C</v>
      </c>
      <c r="AO44" s="79" t="str">
        <f t="shared" si="72"/>
        <v>X</v>
      </c>
      <c r="AP44" s="79" t="str">
        <f t="shared" si="73"/>
        <v>X</v>
      </c>
      <c r="AQ44" s="79" t="str">
        <f t="shared" si="74"/>
        <v>X</v>
      </c>
      <c r="AR44" s="79" t="str">
        <f t="shared" si="75"/>
        <v>X</v>
      </c>
      <c r="AS44" s="79" t="s">
        <v>2</v>
      </c>
      <c r="AT44" s="79" t="str">
        <f t="shared" si="76"/>
        <v>X</v>
      </c>
      <c r="AU44" s="79" t="str">
        <f t="shared" si="77"/>
        <v>O</v>
      </c>
      <c r="AV44" s="79" t="str">
        <f t="shared" si="78"/>
        <v>X</v>
      </c>
    </row>
    <row r="45" spans="1:48" x14ac:dyDescent="0.3">
      <c r="A45" s="9" t="s">
        <v>1595</v>
      </c>
      <c r="B45" s="10" t="s">
        <v>1649</v>
      </c>
      <c r="C45" s="88">
        <v>486</v>
      </c>
      <c r="D45" s="86">
        <v>148.30000000000001</v>
      </c>
      <c r="E45" s="87">
        <v>45</v>
      </c>
      <c r="F45" s="86">
        <v>116.6</v>
      </c>
      <c r="G45" s="17">
        <v>35</v>
      </c>
      <c r="H45" s="88">
        <v>58</v>
      </c>
      <c r="I45" s="89">
        <v>210000</v>
      </c>
      <c r="J45" s="89" t="s">
        <v>84</v>
      </c>
      <c r="K45" s="89">
        <v>115000</v>
      </c>
      <c r="L45" s="89" t="s">
        <v>84</v>
      </c>
      <c r="M45" s="90">
        <f t="shared" si="56"/>
        <v>95000</v>
      </c>
      <c r="N45" s="4">
        <f t="shared" si="57"/>
        <v>0.54761904761904767</v>
      </c>
      <c r="O45" s="91">
        <f t="shared" si="58"/>
        <v>4666.666666666667</v>
      </c>
      <c r="P45" s="91">
        <f t="shared" si="59"/>
        <v>2555.5555555555557</v>
      </c>
      <c r="Q45" s="79">
        <v>4</v>
      </c>
      <c r="R45" s="79">
        <v>2</v>
      </c>
      <c r="S45" s="79" t="s">
        <v>72</v>
      </c>
      <c r="T45" s="5" t="s">
        <v>394</v>
      </c>
      <c r="U45" s="9"/>
      <c r="W45" s="86">
        <f t="shared" si="60"/>
        <v>148.30000000000001</v>
      </c>
      <c r="X45" s="87">
        <f t="shared" si="61"/>
        <v>45</v>
      </c>
      <c r="Y45" s="92">
        <f t="shared" si="62"/>
        <v>58</v>
      </c>
      <c r="Z45" s="90">
        <f t="shared" si="63"/>
        <v>210000</v>
      </c>
      <c r="AA45" s="90">
        <f t="shared" si="64"/>
        <v>115000</v>
      </c>
      <c r="AB45" s="90">
        <f t="shared" si="65"/>
        <v>95000</v>
      </c>
      <c r="AC45" s="4">
        <f t="shared" si="66"/>
        <v>0.54761904761904767</v>
      </c>
      <c r="AD45" s="91">
        <f t="shared" si="67"/>
        <v>4666.666666666667</v>
      </c>
      <c r="AE45" s="79" t="str">
        <f t="shared" si="68"/>
        <v>계</v>
      </c>
      <c r="AF45" s="79" t="str">
        <f t="shared" si="69"/>
        <v>4/2</v>
      </c>
      <c r="AH45" s="20" t="str">
        <f t="shared" si="55"/>
        <v>판교원3단지푸르지오</v>
      </c>
      <c r="AI45" s="87">
        <f t="shared" si="54"/>
        <v>45</v>
      </c>
      <c r="AJ45" s="79" t="str">
        <f t="shared" si="70"/>
        <v>A-</v>
      </c>
      <c r="AK45" s="79" t="s">
        <v>13</v>
      </c>
      <c r="AL45" s="79" t="s">
        <v>62</v>
      </c>
      <c r="AM45" s="79" t="s">
        <v>63</v>
      </c>
      <c r="AN45" s="79" t="str">
        <f t="shared" si="71"/>
        <v>C</v>
      </c>
      <c r="AO45" s="79" t="str">
        <f t="shared" si="72"/>
        <v>X</v>
      </c>
      <c r="AP45" s="79" t="str">
        <f t="shared" si="73"/>
        <v>X</v>
      </c>
      <c r="AQ45" s="79" t="str">
        <f t="shared" si="74"/>
        <v>X</v>
      </c>
      <c r="AR45" s="79" t="str">
        <f t="shared" si="75"/>
        <v>X</v>
      </c>
      <c r="AS45" s="79" t="s">
        <v>2</v>
      </c>
      <c r="AT45" s="79" t="str">
        <f t="shared" si="76"/>
        <v>X</v>
      </c>
      <c r="AU45" s="79" t="str">
        <f t="shared" si="77"/>
        <v>O</v>
      </c>
      <c r="AV45" s="79" t="str">
        <f t="shared" si="78"/>
        <v>X</v>
      </c>
    </row>
    <row r="46" spans="1:48" x14ac:dyDescent="0.3">
      <c r="A46" s="9" t="s">
        <v>1595</v>
      </c>
      <c r="B46" s="10" t="s">
        <v>1649</v>
      </c>
      <c r="C46" s="88">
        <v>486</v>
      </c>
      <c r="D46" s="86">
        <v>148.80000000000001</v>
      </c>
      <c r="E46" s="87">
        <v>45</v>
      </c>
      <c r="F46" s="86">
        <v>116.9</v>
      </c>
      <c r="G46" s="17">
        <v>35</v>
      </c>
      <c r="H46" s="88">
        <v>29</v>
      </c>
      <c r="I46" s="89">
        <v>210000</v>
      </c>
      <c r="J46" s="89" t="s">
        <v>84</v>
      </c>
      <c r="K46" s="89">
        <v>110000</v>
      </c>
      <c r="L46" s="89" t="s">
        <v>84</v>
      </c>
      <c r="M46" s="90">
        <f t="shared" si="56"/>
        <v>100000</v>
      </c>
      <c r="N46" s="4">
        <f t="shared" si="57"/>
        <v>0.52380952380952384</v>
      </c>
      <c r="O46" s="91">
        <f t="shared" si="58"/>
        <v>4666.666666666667</v>
      </c>
      <c r="P46" s="91">
        <f t="shared" si="59"/>
        <v>2444.4444444444443</v>
      </c>
      <c r="Q46" s="79">
        <v>4</v>
      </c>
      <c r="R46" s="79">
        <v>2</v>
      </c>
      <c r="S46" s="79" t="s">
        <v>72</v>
      </c>
      <c r="T46" s="5" t="s">
        <v>155</v>
      </c>
      <c r="U46" s="9"/>
      <c r="W46" s="86">
        <f t="shared" si="60"/>
        <v>148.80000000000001</v>
      </c>
      <c r="X46" s="87">
        <f t="shared" si="61"/>
        <v>45</v>
      </c>
      <c r="Y46" s="92">
        <f t="shared" si="62"/>
        <v>29</v>
      </c>
      <c r="Z46" s="90">
        <f t="shared" si="63"/>
        <v>210000</v>
      </c>
      <c r="AA46" s="90">
        <f t="shared" si="64"/>
        <v>110000</v>
      </c>
      <c r="AB46" s="90">
        <f t="shared" si="65"/>
        <v>100000</v>
      </c>
      <c r="AC46" s="4">
        <f t="shared" si="66"/>
        <v>0.52380952380952384</v>
      </c>
      <c r="AD46" s="91">
        <f t="shared" si="67"/>
        <v>4666.666666666667</v>
      </c>
      <c r="AE46" s="79" t="str">
        <f t="shared" si="68"/>
        <v>계</v>
      </c>
      <c r="AF46" s="79" t="str">
        <f t="shared" si="69"/>
        <v>4/2</v>
      </c>
      <c r="AH46" s="20" t="str">
        <f t="shared" si="55"/>
        <v>판교원3단지푸르지오</v>
      </c>
      <c r="AI46" s="87">
        <f t="shared" si="54"/>
        <v>45</v>
      </c>
      <c r="AJ46" s="79" t="str">
        <f t="shared" si="70"/>
        <v>A-</v>
      </c>
      <c r="AK46" s="79" t="s">
        <v>13</v>
      </c>
      <c r="AL46" s="79" t="s">
        <v>62</v>
      </c>
      <c r="AM46" s="79" t="s">
        <v>63</v>
      </c>
      <c r="AN46" s="79" t="str">
        <f t="shared" si="71"/>
        <v>C</v>
      </c>
      <c r="AO46" s="79" t="str">
        <f t="shared" si="72"/>
        <v>X</v>
      </c>
      <c r="AP46" s="79" t="str">
        <f t="shared" si="73"/>
        <v>X</v>
      </c>
      <c r="AQ46" s="79" t="str">
        <f t="shared" si="74"/>
        <v>X</v>
      </c>
      <c r="AR46" s="79" t="str">
        <f t="shared" si="75"/>
        <v>X</v>
      </c>
      <c r="AS46" s="79" t="s">
        <v>2</v>
      </c>
      <c r="AT46" s="79" t="str">
        <f t="shared" si="76"/>
        <v>X</v>
      </c>
      <c r="AU46" s="79" t="str">
        <f t="shared" si="77"/>
        <v>O</v>
      </c>
      <c r="AV46" s="79" t="str">
        <f t="shared" si="78"/>
        <v>X</v>
      </c>
    </row>
    <row r="47" spans="1:48" x14ac:dyDescent="0.3">
      <c r="A47" s="9" t="s">
        <v>1595</v>
      </c>
      <c r="B47" s="10" t="s">
        <v>1649</v>
      </c>
      <c r="C47" s="88">
        <v>486</v>
      </c>
      <c r="D47" s="86">
        <v>190.9</v>
      </c>
      <c r="E47" s="87">
        <v>58</v>
      </c>
      <c r="F47" s="86">
        <v>150</v>
      </c>
      <c r="G47" s="17">
        <v>45</v>
      </c>
      <c r="H47" s="88">
        <v>2</v>
      </c>
      <c r="I47" s="89"/>
      <c r="J47" s="89"/>
      <c r="K47" s="89"/>
      <c r="L47" s="89"/>
      <c r="M47" s="90">
        <f t="shared" si="56"/>
        <v>0</v>
      </c>
      <c r="N47" s="4" t="str">
        <f t="shared" si="57"/>
        <v/>
      </c>
      <c r="O47" s="91">
        <f t="shared" si="58"/>
        <v>0</v>
      </c>
      <c r="P47" s="91">
        <f t="shared" si="59"/>
        <v>0</v>
      </c>
      <c r="Q47" s="79">
        <v>4</v>
      </c>
      <c r="R47" s="79">
        <v>2</v>
      </c>
      <c r="S47" s="79" t="s">
        <v>72</v>
      </c>
      <c r="T47" s="5" t="s">
        <v>285</v>
      </c>
      <c r="U47" s="9"/>
      <c r="W47" s="86">
        <f t="shared" si="60"/>
        <v>190.9</v>
      </c>
      <c r="X47" s="87">
        <f t="shared" si="61"/>
        <v>58</v>
      </c>
      <c r="Y47" s="92">
        <f t="shared" si="62"/>
        <v>2</v>
      </c>
      <c r="Z47" s="90">
        <f t="shared" si="63"/>
        <v>0</v>
      </c>
      <c r="AA47" s="90">
        <f t="shared" si="64"/>
        <v>0</v>
      </c>
      <c r="AB47" s="90">
        <f t="shared" si="65"/>
        <v>0</v>
      </c>
      <c r="AC47" s="4" t="str">
        <f t="shared" si="66"/>
        <v/>
      </c>
      <c r="AD47" s="91">
        <f t="shared" si="67"/>
        <v>0</v>
      </c>
      <c r="AE47" s="79" t="str">
        <f t="shared" si="68"/>
        <v>계</v>
      </c>
      <c r="AF47" s="79" t="str">
        <f t="shared" si="69"/>
        <v>4/2</v>
      </c>
      <c r="AH47" s="20" t="str">
        <f t="shared" si="55"/>
        <v>판교원3단지푸르지오</v>
      </c>
      <c r="AI47" s="87">
        <f t="shared" si="54"/>
        <v>58</v>
      </c>
      <c r="AJ47" s="79" t="str">
        <f t="shared" si="70"/>
        <v>A-</v>
      </c>
      <c r="AK47" s="79" t="s">
        <v>13</v>
      </c>
      <c r="AL47" s="79" t="s">
        <v>62</v>
      </c>
      <c r="AM47" s="79" t="s">
        <v>63</v>
      </c>
      <c r="AN47" s="79" t="str">
        <f t="shared" si="71"/>
        <v>C</v>
      </c>
      <c r="AO47" s="79" t="str">
        <f t="shared" si="72"/>
        <v/>
      </c>
      <c r="AP47" s="79" t="str">
        <f t="shared" si="73"/>
        <v/>
      </c>
      <c r="AQ47" s="79" t="str">
        <f t="shared" si="74"/>
        <v>O</v>
      </c>
      <c r="AR47" s="79" t="str">
        <f t="shared" si="75"/>
        <v>O</v>
      </c>
      <c r="AS47" s="79" t="s">
        <v>2</v>
      </c>
      <c r="AT47" s="79" t="str">
        <f t="shared" si="76"/>
        <v>X</v>
      </c>
      <c r="AU47" s="79" t="str">
        <f t="shared" si="77"/>
        <v>O</v>
      </c>
      <c r="AV47" s="79" t="str">
        <f t="shared" si="78"/>
        <v/>
      </c>
    </row>
    <row r="48" spans="1:48" x14ac:dyDescent="0.3">
      <c r="A48" s="9" t="s">
        <v>1595</v>
      </c>
      <c r="B48" s="10" t="s">
        <v>1649</v>
      </c>
      <c r="C48" s="88">
        <v>486</v>
      </c>
      <c r="D48" s="86">
        <v>191</v>
      </c>
      <c r="E48" s="87">
        <v>58</v>
      </c>
      <c r="F48" s="86">
        <v>150.1</v>
      </c>
      <c r="G48" s="17">
        <v>45</v>
      </c>
      <c r="H48" s="88">
        <v>1</v>
      </c>
      <c r="I48" s="89"/>
      <c r="J48" s="89"/>
      <c r="K48" s="89"/>
      <c r="L48" s="89"/>
      <c r="M48" s="90">
        <f t="shared" si="56"/>
        <v>0</v>
      </c>
      <c r="N48" s="4" t="str">
        <f t="shared" si="57"/>
        <v/>
      </c>
      <c r="O48" s="91">
        <f t="shared" si="58"/>
        <v>0</v>
      </c>
      <c r="P48" s="91">
        <f t="shared" si="59"/>
        <v>0</v>
      </c>
      <c r="Q48" s="79">
        <v>4</v>
      </c>
      <c r="R48" s="79">
        <v>2</v>
      </c>
      <c r="S48" s="79" t="s">
        <v>72</v>
      </c>
      <c r="T48" s="5" t="s">
        <v>392</v>
      </c>
      <c r="U48" s="9"/>
      <c r="W48" s="86">
        <f t="shared" si="60"/>
        <v>191</v>
      </c>
      <c r="X48" s="87">
        <f t="shared" si="61"/>
        <v>58</v>
      </c>
      <c r="Y48" s="92">
        <f t="shared" si="62"/>
        <v>1</v>
      </c>
      <c r="Z48" s="90">
        <f t="shared" si="63"/>
        <v>0</v>
      </c>
      <c r="AA48" s="90">
        <f t="shared" si="64"/>
        <v>0</v>
      </c>
      <c r="AB48" s="90">
        <f t="shared" si="65"/>
        <v>0</v>
      </c>
      <c r="AC48" s="4" t="str">
        <f t="shared" si="66"/>
        <v/>
      </c>
      <c r="AD48" s="91">
        <f t="shared" si="67"/>
        <v>0</v>
      </c>
      <c r="AE48" s="79" t="str">
        <f t="shared" si="68"/>
        <v>계</v>
      </c>
      <c r="AF48" s="79" t="str">
        <f t="shared" si="69"/>
        <v>4/2</v>
      </c>
      <c r="AH48" s="20" t="str">
        <f t="shared" si="55"/>
        <v>판교원3단지푸르지오</v>
      </c>
      <c r="AI48" s="87">
        <f t="shared" si="54"/>
        <v>58</v>
      </c>
      <c r="AJ48" s="79" t="str">
        <f t="shared" si="70"/>
        <v>A-</v>
      </c>
      <c r="AK48" s="79" t="s">
        <v>13</v>
      </c>
      <c r="AL48" s="79" t="s">
        <v>62</v>
      </c>
      <c r="AM48" s="79" t="s">
        <v>63</v>
      </c>
      <c r="AN48" s="79" t="str">
        <f t="shared" si="71"/>
        <v>C</v>
      </c>
      <c r="AO48" s="79" t="str">
        <f t="shared" si="72"/>
        <v/>
      </c>
      <c r="AP48" s="79" t="str">
        <f t="shared" si="73"/>
        <v/>
      </c>
      <c r="AQ48" s="79" t="str">
        <f t="shared" si="74"/>
        <v>O</v>
      </c>
      <c r="AR48" s="79" t="str">
        <f t="shared" si="75"/>
        <v>O</v>
      </c>
      <c r="AS48" s="79" t="s">
        <v>2</v>
      </c>
      <c r="AT48" s="79" t="str">
        <f t="shared" si="76"/>
        <v>X</v>
      </c>
      <c r="AU48" s="79" t="str">
        <f t="shared" si="77"/>
        <v>O</v>
      </c>
      <c r="AV48" s="79" t="str">
        <f t="shared" si="78"/>
        <v/>
      </c>
    </row>
    <row r="49" spans="1:48" x14ac:dyDescent="0.3">
      <c r="A49" s="9" t="s">
        <v>1595</v>
      </c>
      <c r="B49" s="10" t="s">
        <v>1649</v>
      </c>
      <c r="C49" s="88">
        <v>486</v>
      </c>
      <c r="D49" s="86">
        <v>229.1</v>
      </c>
      <c r="E49" s="87">
        <v>69</v>
      </c>
      <c r="F49" s="86">
        <v>180.1</v>
      </c>
      <c r="G49" s="17">
        <v>54</v>
      </c>
      <c r="H49" s="88">
        <v>1</v>
      </c>
      <c r="I49" s="89"/>
      <c r="J49" s="89"/>
      <c r="K49" s="89"/>
      <c r="L49" s="89"/>
      <c r="M49" s="90">
        <f t="shared" si="56"/>
        <v>0</v>
      </c>
      <c r="N49" s="4" t="str">
        <f t="shared" si="57"/>
        <v/>
      </c>
      <c r="O49" s="91">
        <f t="shared" si="58"/>
        <v>0</v>
      </c>
      <c r="P49" s="91">
        <f t="shared" si="59"/>
        <v>0</v>
      </c>
      <c r="Q49" s="79">
        <v>5</v>
      </c>
      <c r="R49" s="79">
        <v>2</v>
      </c>
      <c r="S49" s="79" t="s">
        <v>72</v>
      </c>
      <c r="T49" s="5" t="s">
        <v>253</v>
      </c>
      <c r="U49" s="9"/>
      <c r="W49" s="86">
        <f t="shared" si="60"/>
        <v>229.1</v>
      </c>
      <c r="X49" s="87">
        <f t="shared" si="61"/>
        <v>69</v>
      </c>
      <c r="Y49" s="92">
        <f t="shared" si="62"/>
        <v>1</v>
      </c>
      <c r="Z49" s="90">
        <f t="shared" si="63"/>
        <v>0</v>
      </c>
      <c r="AA49" s="90">
        <f t="shared" si="64"/>
        <v>0</v>
      </c>
      <c r="AB49" s="90">
        <f t="shared" si="65"/>
        <v>0</v>
      </c>
      <c r="AC49" s="4" t="str">
        <f t="shared" si="66"/>
        <v/>
      </c>
      <c r="AD49" s="91">
        <f t="shared" si="67"/>
        <v>0</v>
      </c>
      <c r="AE49" s="79" t="str">
        <f t="shared" si="68"/>
        <v>계</v>
      </c>
      <c r="AF49" s="79" t="str">
        <f t="shared" si="69"/>
        <v>5/2</v>
      </c>
      <c r="AH49" s="20" t="str">
        <f t="shared" si="55"/>
        <v>판교원3단지푸르지오</v>
      </c>
      <c r="AI49" s="87">
        <f t="shared" si="54"/>
        <v>69</v>
      </c>
      <c r="AJ49" s="79" t="str">
        <f t="shared" si="70"/>
        <v>A-</v>
      </c>
      <c r="AK49" s="79" t="s">
        <v>13</v>
      </c>
      <c r="AL49" s="79" t="s">
        <v>62</v>
      </c>
      <c r="AM49" s="79" t="s">
        <v>63</v>
      </c>
      <c r="AN49" s="79" t="str">
        <f t="shared" si="71"/>
        <v>C</v>
      </c>
      <c r="AO49" s="79" t="str">
        <f t="shared" si="72"/>
        <v/>
      </c>
      <c r="AP49" s="79" t="str">
        <f t="shared" si="73"/>
        <v/>
      </c>
      <c r="AQ49" s="79" t="str">
        <f t="shared" si="74"/>
        <v>O</v>
      </c>
      <c r="AR49" s="79" t="str">
        <f t="shared" si="75"/>
        <v>O</v>
      </c>
      <c r="AS49" s="79" t="s">
        <v>2</v>
      </c>
      <c r="AT49" s="79" t="str">
        <f t="shared" si="76"/>
        <v>X</v>
      </c>
      <c r="AU49" s="79" t="str">
        <f t="shared" si="77"/>
        <v>O</v>
      </c>
      <c r="AV49" s="79" t="str">
        <f t="shared" si="78"/>
        <v/>
      </c>
    </row>
    <row r="50" spans="1:48" x14ac:dyDescent="0.3">
      <c r="A50" s="9" t="s">
        <v>1595</v>
      </c>
      <c r="B50" s="10" t="s">
        <v>1649</v>
      </c>
      <c r="C50" s="88">
        <v>486</v>
      </c>
      <c r="D50" s="86">
        <v>229.1</v>
      </c>
      <c r="E50" s="87">
        <v>69</v>
      </c>
      <c r="F50" s="86">
        <v>180.1</v>
      </c>
      <c r="G50" s="17">
        <v>54</v>
      </c>
      <c r="H50" s="88">
        <v>1</v>
      </c>
      <c r="I50" s="89"/>
      <c r="J50" s="89"/>
      <c r="K50" s="89"/>
      <c r="L50" s="89"/>
      <c r="M50" s="90">
        <f t="shared" si="56"/>
        <v>0</v>
      </c>
      <c r="N50" s="4" t="str">
        <f t="shared" si="57"/>
        <v/>
      </c>
      <c r="O50" s="91">
        <f t="shared" si="58"/>
        <v>0</v>
      </c>
      <c r="P50" s="91">
        <f t="shared" si="59"/>
        <v>0</v>
      </c>
      <c r="Q50" s="79">
        <v>5</v>
      </c>
      <c r="R50" s="79">
        <v>2</v>
      </c>
      <c r="S50" s="79" t="s">
        <v>72</v>
      </c>
      <c r="T50" s="5" t="s">
        <v>252</v>
      </c>
      <c r="U50" s="9"/>
      <c r="W50" s="86">
        <f t="shared" si="60"/>
        <v>229.1</v>
      </c>
      <c r="X50" s="87">
        <f t="shared" si="61"/>
        <v>69</v>
      </c>
      <c r="Y50" s="92">
        <f t="shared" si="62"/>
        <v>1</v>
      </c>
      <c r="Z50" s="90">
        <f t="shared" si="63"/>
        <v>0</v>
      </c>
      <c r="AA50" s="90">
        <f t="shared" si="64"/>
        <v>0</v>
      </c>
      <c r="AB50" s="90">
        <f t="shared" si="65"/>
        <v>0</v>
      </c>
      <c r="AC50" s="4" t="str">
        <f t="shared" si="66"/>
        <v/>
      </c>
      <c r="AD50" s="91">
        <f t="shared" si="67"/>
        <v>0</v>
      </c>
      <c r="AE50" s="79" t="str">
        <f t="shared" si="68"/>
        <v>계</v>
      </c>
      <c r="AF50" s="79" t="str">
        <f t="shared" si="69"/>
        <v>5/2</v>
      </c>
      <c r="AH50" s="20" t="str">
        <f t="shared" si="55"/>
        <v>판교원3단지푸르지오</v>
      </c>
      <c r="AI50" s="87">
        <f t="shared" si="54"/>
        <v>69</v>
      </c>
      <c r="AJ50" s="79" t="str">
        <f t="shared" si="70"/>
        <v>A-</v>
      </c>
      <c r="AK50" s="79" t="s">
        <v>13</v>
      </c>
      <c r="AL50" s="79" t="s">
        <v>62</v>
      </c>
      <c r="AM50" s="79" t="s">
        <v>63</v>
      </c>
      <c r="AN50" s="79" t="str">
        <f t="shared" si="71"/>
        <v>C</v>
      </c>
      <c r="AO50" s="79" t="str">
        <f t="shared" si="72"/>
        <v/>
      </c>
      <c r="AP50" s="79" t="str">
        <f t="shared" si="73"/>
        <v/>
      </c>
      <c r="AQ50" s="79" t="str">
        <f t="shared" si="74"/>
        <v>O</v>
      </c>
      <c r="AR50" s="79" t="str">
        <f t="shared" si="75"/>
        <v>O</v>
      </c>
      <c r="AS50" s="79" t="s">
        <v>2</v>
      </c>
      <c r="AT50" s="79" t="str">
        <f t="shared" si="76"/>
        <v>X</v>
      </c>
      <c r="AU50" s="79" t="str">
        <f t="shared" si="77"/>
        <v>O</v>
      </c>
      <c r="AV50" s="79" t="str">
        <f t="shared" si="78"/>
        <v/>
      </c>
    </row>
    <row r="51" spans="1:48" x14ac:dyDescent="0.3">
      <c r="A51" s="9"/>
      <c r="B51" s="79"/>
      <c r="C51" s="6"/>
      <c r="D51" s="9"/>
      <c r="E51" s="14"/>
      <c r="F51" s="86"/>
      <c r="G51" s="9"/>
      <c r="H51" s="9"/>
      <c r="I51" s="9"/>
      <c r="J51" s="9"/>
      <c r="K51" s="9"/>
      <c r="L51" s="9"/>
      <c r="M51" s="9"/>
      <c r="N51" s="9"/>
      <c r="O51" s="91"/>
      <c r="P51" s="91"/>
      <c r="Q51" s="87"/>
      <c r="R51" s="87"/>
      <c r="S51" s="9"/>
      <c r="T51" s="47"/>
      <c r="U51" s="9"/>
      <c r="W51" s="67" t="str">
        <f>$A$4&amp;" "&amp;A52&amp;"("&amp;B52&amp;","&amp;C52&amp;"^)"</f>
        <v>판교동 판교원10단지힐스테이트('09.05.,248^)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55"/>
        <v/>
      </c>
      <c r="AI51" s="106" t="str">
        <f t="shared" si="54"/>
        <v/>
      </c>
      <c r="AJ51" s="79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</row>
    <row r="52" spans="1:48" x14ac:dyDescent="0.3">
      <c r="A52" s="9" t="s">
        <v>1599</v>
      </c>
      <c r="B52" s="10" t="s">
        <v>1703</v>
      </c>
      <c r="C52" s="88">
        <v>248</v>
      </c>
      <c r="D52" s="86">
        <v>149.9</v>
      </c>
      <c r="E52" s="87">
        <v>45</v>
      </c>
      <c r="F52" s="86">
        <v>125.4</v>
      </c>
      <c r="G52" s="17">
        <v>38</v>
      </c>
      <c r="H52" s="88">
        <v>96</v>
      </c>
      <c r="I52" s="89"/>
      <c r="J52" s="89"/>
      <c r="K52" s="89"/>
      <c r="L52" s="89"/>
      <c r="M52" s="90">
        <f t="shared" ref="M52:M57" si="79">I52-K52</f>
        <v>0</v>
      </c>
      <c r="N52" s="4" t="str">
        <f t="shared" ref="N52:N57" si="80">IF(ISERROR(K52/I52),"",K52/I52)</f>
        <v/>
      </c>
      <c r="O52" s="91">
        <f t="shared" ref="O52:O57" si="81">I52/E52</f>
        <v>0</v>
      </c>
      <c r="P52" s="91">
        <f t="shared" ref="P52:P57" si="82">K52/E52</f>
        <v>0</v>
      </c>
      <c r="Q52" s="79">
        <v>4</v>
      </c>
      <c r="R52" s="79">
        <v>2</v>
      </c>
      <c r="S52" s="79" t="s">
        <v>72</v>
      </c>
      <c r="T52" s="5" t="s">
        <v>395</v>
      </c>
      <c r="U52" s="9"/>
      <c r="W52" s="86">
        <f t="shared" ref="W52:X57" si="83">D52</f>
        <v>149.9</v>
      </c>
      <c r="X52" s="87">
        <f t="shared" si="83"/>
        <v>45</v>
      </c>
      <c r="Y52" s="92">
        <f t="shared" ref="Y52:Z57" si="84">H52</f>
        <v>96</v>
      </c>
      <c r="Z52" s="90">
        <f t="shared" si="84"/>
        <v>0</v>
      </c>
      <c r="AA52" s="90">
        <f t="shared" ref="AA52:AA57" si="85">K52</f>
        <v>0</v>
      </c>
      <c r="AB52" s="90">
        <f t="shared" ref="AB52:AD57" si="86">M52</f>
        <v>0</v>
      </c>
      <c r="AC52" s="4" t="str">
        <f t="shared" si="86"/>
        <v/>
      </c>
      <c r="AD52" s="91">
        <f t="shared" si="86"/>
        <v>0</v>
      </c>
      <c r="AE52" s="79" t="str">
        <f t="shared" ref="AE52:AE57" si="87">S52</f>
        <v>계</v>
      </c>
      <c r="AF52" s="79" t="str">
        <f t="shared" ref="AF52:AF57" si="88">Q52&amp;"/"&amp;R52</f>
        <v>4/2</v>
      </c>
      <c r="AH52" s="20" t="str">
        <f t="shared" si="55"/>
        <v>판교원10단지힐스테이트</v>
      </c>
      <c r="AI52" s="87">
        <f t="shared" si="54"/>
        <v>45</v>
      </c>
      <c r="AJ52" s="79" t="str">
        <f t="shared" ref="AJ52:AJ57" si="89">IF(AI52="","",$AJ$2)</f>
        <v>A-</v>
      </c>
      <c r="AK52" s="79" t="s">
        <v>13</v>
      </c>
      <c r="AL52" s="79" t="s">
        <v>62</v>
      </c>
      <c r="AM52" s="79" t="s">
        <v>63</v>
      </c>
      <c r="AN52" s="79" t="str">
        <f t="shared" ref="AN52:AN57" si="90">IF(AI52="","",$AN$2)</f>
        <v>C</v>
      </c>
      <c r="AO52" s="79" t="str">
        <f t="shared" ref="AO52:AO57" si="91">IF(N52="","",IF(N52&gt;=$AO$1/100,"O","X"))</f>
        <v/>
      </c>
      <c r="AP52" s="79" t="str">
        <f t="shared" ref="AP52:AP57" si="92">IF(I52="","",IF(I52&lt;=$AP$1,"O","X"))</f>
        <v/>
      </c>
      <c r="AQ52" s="79" t="str">
        <f t="shared" ref="AQ52:AQ57" si="93">IF(O52="","",IF(O52&lt;=$AQ$1,"O","X"))</f>
        <v>O</v>
      </c>
      <c r="AR52" s="79" t="str">
        <f t="shared" ref="AR52:AR57" si="94">IF(M52="","",IF(M52&lt;=$AR$1,"O","X"))</f>
        <v>O</v>
      </c>
      <c r="AS52" s="79" t="s">
        <v>2</v>
      </c>
      <c r="AT52" s="79" t="str">
        <f t="shared" ref="AT52:AT57" si="95">IF(OR(F52="",AI52=""),"",IF(AND((F52&lt;=85),(AI52&gt;=15)),"O","X"))</f>
        <v>X</v>
      </c>
      <c r="AU52" s="79" t="str">
        <f t="shared" ref="AU52:AU57" si="96">IF(C52="","",IF(C52&gt;=$AU$1,"O","X"))</f>
        <v>X</v>
      </c>
      <c r="AV52" s="79" t="str">
        <f t="shared" ref="AV52:AV57" si="97">IF(AO52="","",IF(AND(AO52="O",AP52="O",AR52="O",AT52="O",AU52="O"),"후보","X"))</f>
        <v/>
      </c>
    </row>
    <row r="53" spans="1:48" x14ac:dyDescent="0.3">
      <c r="A53" s="9" t="s">
        <v>1599</v>
      </c>
      <c r="B53" s="10" t="s">
        <v>1703</v>
      </c>
      <c r="C53" s="88">
        <v>248</v>
      </c>
      <c r="D53" s="86">
        <v>150.1</v>
      </c>
      <c r="E53" s="87">
        <v>45</v>
      </c>
      <c r="F53" s="86">
        <v>125.6</v>
      </c>
      <c r="G53" s="17">
        <v>38</v>
      </c>
      <c r="H53" s="88">
        <v>30</v>
      </c>
      <c r="I53" s="89"/>
      <c r="J53" s="89"/>
      <c r="K53" s="89"/>
      <c r="L53" s="89"/>
      <c r="M53" s="90">
        <f t="shared" si="79"/>
        <v>0</v>
      </c>
      <c r="N53" s="4" t="str">
        <f t="shared" si="80"/>
        <v/>
      </c>
      <c r="O53" s="91">
        <f t="shared" si="81"/>
        <v>0</v>
      </c>
      <c r="P53" s="91">
        <f t="shared" si="82"/>
        <v>0</v>
      </c>
      <c r="Q53" s="79">
        <v>4</v>
      </c>
      <c r="R53" s="79">
        <v>2</v>
      </c>
      <c r="S53" s="79" t="s">
        <v>72</v>
      </c>
      <c r="T53" s="5" t="s">
        <v>396</v>
      </c>
      <c r="U53" s="9"/>
      <c r="W53" s="86">
        <f t="shared" si="83"/>
        <v>150.1</v>
      </c>
      <c r="X53" s="87">
        <f t="shared" si="83"/>
        <v>45</v>
      </c>
      <c r="Y53" s="92">
        <f t="shared" si="84"/>
        <v>30</v>
      </c>
      <c r="Z53" s="90">
        <f t="shared" si="84"/>
        <v>0</v>
      </c>
      <c r="AA53" s="90">
        <f t="shared" si="85"/>
        <v>0</v>
      </c>
      <c r="AB53" s="90">
        <f t="shared" si="86"/>
        <v>0</v>
      </c>
      <c r="AC53" s="4" t="str">
        <f t="shared" si="86"/>
        <v/>
      </c>
      <c r="AD53" s="91">
        <f t="shared" si="86"/>
        <v>0</v>
      </c>
      <c r="AE53" s="79" t="str">
        <f t="shared" si="87"/>
        <v>계</v>
      </c>
      <c r="AF53" s="79" t="str">
        <f t="shared" si="88"/>
        <v>4/2</v>
      </c>
      <c r="AH53" s="20" t="str">
        <f t="shared" si="55"/>
        <v>판교원10단지힐스테이트</v>
      </c>
      <c r="AI53" s="87">
        <f t="shared" si="54"/>
        <v>45</v>
      </c>
      <c r="AJ53" s="79" t="str">
        <f t="shared" si="89"/>
        <v>A-</v>
      </c>
      <c r="AK53" s="79" t="s">
        <v>13</v>
      </c>
      <c r="AL53" s="79" t="s">
        <v>62</v>
      </c>
      <c r="AM53" s="79" t="s">
        <v>63</v>
      </c>
      <c r="AN53" s="79" t="str">
        <f t="shared" si="90"/>
        <v>C</v>
      </c>
      <c r="AO53" s="79" t="str">
        <f t="shared" si="91"/>
        <v/>
      </c>
      <c r="AP53" s="79" t="str">
        <f t="shared" si="92"/>
        <v/>
      </c>
      <c r="AQ53" s="79" t="str">
        <f t="shared" si="93"/>
        <v>O</v>
      </c>
      <c r="AR53" s="79" t="str">
        <f t="shared" si="94"/>
        <v>O</v>
      </c>
      <c r="AS53" s="79" t="s">
        <v>2</v>
      </c>
      <c r="AT53" s="79" t="str">
        <f t="shared" si="95"/>
        <v>X</v>
      </c>
      <c r="AU53" s="79" t="str">
        <f t="shared" si="96"/>
        <v>X</v>
      </c>
      <c r="AV53" s="79" t="str">
        <f t="shared" si="97"/>
        <v/>
      </c>
    </row>
    <row r="54" spans="1:48" x14ac:dyDescent="0.3">
      <c r="A54" s="9" t="s">
        <v>1599</v>
      </c>
      <c r="B54" s="10" t="s">
        <v>1703</v>
      </c>
      <c r="C54" s="88">
        <v>248</v>
      </c>
      <c r="D54" s="86">
        <v>150.30000000000001</v>
      </c>
      <c r="E54" s="87">
        <v>45</v>
      </c>
      <c r="F54" s="86">
        <v>125.8</v>
      </c>
      <c r="G54" s="17">
        <v>38</v>
      </c>
      <c r="H54" s="88">
        <v>12</v>
      </c>
      <c r="I54" s="89"/>
      <c r="J54" s="89"/>
      <c r="K54" s="89"/>
      <c r="L54" s="89"/>
      <c r="M54" s="90">
        <f t="shared" si="79"/>
        <v>0</v>
      </c>
      <c r="N54" s="4" t="str">
        <f t="shared" si="80"/>
        <v/>
      </c>
      <c r="O54" s="91">
        <f t="shared" si="81"/>
        <v>0</v>
      </c>
      <c r="P54" s="91">
        <f t="shared" si="82"/>
        <v>0</v>
      </c>
      <c r="Q54" s="79">
        <v>4</v>
      </c>
      <c r="R54" s="79">
        <v>2</v>
      </c>
      <c r="S54" s="79" t="s">
        <v>72</v>
      </c>
      <c r="T54" s="5" t="s">
        <v>397</v>
      </c>
      <c r="U54" s="9"/>
      <c r="W54" s="86">
        <f t="shared" si="83"/>
        <v>150.30000000000001</v>
      </c>
      <c r="X54" s="87">
        <f t="shared" si="83"/>
        <v>45</v>
      </c>
      <c r="Y54" s="92">
        <f t="shared" si="84"/>
        <v>12</v>
      </c>
      <c r="Z54" s="90">
        <f t="shared" si="84"/>
        <v>0</v>
      </c>
      <c r="AA54" s="90">
        <f t="shared" si="85"/>
        <v>0</v>
      </c>
      <c r="AB54" s="90">
        <f t="shared" si="86"/>
        <v>0</v>
      </c>
      <c r="AC54" s="4" t="str">
        <f t="shared" si="86"/>
        <v/>
      </c>
      <c r="AD54" s="91">
        <f t="shared" si="86"/>
        <v>0</v>
      </c>
      <c r="AE54" s="79" t="str">
        <f t="shared" si="87"/>
        <v>계</v>
      </c>
      <c r="AF54" s="79" t="str">
        <f t="shared" si="88"/>
        <v>4/2</v>
      </c>
      <c r="AH54" s="20" t="str">
        <f t="shared" si="55"/>
        <v>판교원10단지힐스테이트</v>
      </c>
      <c r="AI54" s="87">
        <f t="shared" si="54"/>
        <v>45</v>
      </c>
      <c r="AJ54" s="79" t="str">
        <f t="shared" si="89"/>
        <v>A-</v>
      </c>
      <c r="AK54" s="79" t="s">
        <v>13</v>
      </c>
      <c r="AL54" s="79" t="s">
        <v>62</v>
      </c>
      <c r="AM54" s="79" t="s">
        <v>63</v>
      </c>
      <c r="AN54" s="79" t="str">
        <f t="shared" si="90"/>
        <v>C</v>
      </c>
      <c r="AO54" s="79" t="str">
        <f t="shared" si="91"/>
        <v/>
      </c>
      <c r="AP54" s="79" t="str">
        <f t="shared" si="92"/>
        <v/>
      </c>
      <c r="AQ54" s="79" t="str">
        <f t="shared" si="93"/>
        <v>O</v>
      </c>
      <c r="AR54" s="79" t="str">
        <f t="shared" si="94"/>
        <v>O</v>
      </c>
      <c r="AS54" s="79" t="s">
        <v>2</v>
      </c>
      <c r="AT54" s="79" t="str">
        <f t="shared" si="95"/>
        <v>X</v>
      </c>
      <c r="AU54" s="79" t="str">
        <f t="shared" si="96"/>
        <v>X</v>
      </c>
      <c r="AV54" s="79" t="str">
        <f t="shared" si="97"/>
        <v/>
      </c>
    </row>
    <row r="55" spans="1:48" x14ac:dyDescent="0.3">
      <c r="A55" s="9" t="s">
        <v>1599</v>
      </c>
      <c r="B55" s="10" t="s">
        <v>1703</v>
      </c>
      <c r="C55" s="88">
        <v>248</v>
      </c>
      <c r="D55" s="86">
        <v>179.8</v>
      </c>
      <c r="E55" s="87">
        <v>54</v>
      </c>
      <c r="F55" s="86">
        <v>150.4</v>
      </c>
      <c r="G55" s="17">
        <v>46</v>
      </c>
      <c r="H55" s="88">
        <v>94</v>
      </c>
      <c r="I55" s="89"/>
      <c r="J55" s="89"/>
      <c r="K55" s="89"/>
      <c r="L55" s="89"/>
      <c r="M55" s="90">
        <f t="shared" si="79"/>
        <v>0</v>
      </c>
      <c r="N55" s="4" t="str">
        <f t="shared" si="80"/>
        <v/>
      </c>
      <c r="O55" s="91">
        <f t="shared" si="81"/>
        <v>0</v>
      </c>
      <c r="P55" s="91">
        <f t="shared" si="82"/>
        <v>0</v>
      </c>
      <c r="Q55" s="79">
        <v>4</v>
      </c>
      <c r="R55" s="79">
        <v>2</v>
      </c>
      <c r="S55" s="79" t="s">
        <v>72</v>
      </c>
      <c r="T55" s="5" t="s">
        <v>398</v>
      </c>
      <c r="U55" s="9"/>
      <c r="W55" s="86">
        <f t="shared" si="83"/>
        <v>179.8</v>
      </c>
      <c r="X55" s="87">
        <f t="shared" si="83"/>
        <v>54</v>
      </c>
      <c r="Y55" s="92">
        <f t="shared" si="84"/>
        <v>94</v>
      </c>
      <c r="Z55" s="90">
        <f t="shared" si="84"/>
        <v>0</v>
      </c>
      <c r="AA55" s="90">
        <f t="shared" si="85"/>
        <v>0</v>
      </c>
      <c r="AB55" s="90">
        <f t="shared" si="86"/>
        <v>0</v>
      </c>
      <c r="AC55" s="4" t="str">
        <f t="shared" si="86"/>
        <v/>
      </c>
      <c r="AD55" s="91">
        <f t="shared" si="86"/>
        <v>0</v>
      </c>
      <c r="AE55" s="79" t="str">
        <f t="shared" si="87"/>
        <v>계</v>
      </c>
      <c r="AF55" s="79" t="str">
        <f t="shared" si="88"/>
        <v>4/2</v>
      </c>
      <c r="AH55" s="20" t="str">
        <f t="shared" si="55"/>
        <v>판교원10단지힐스테이트</v>
      </c>
      <c r="AI55" s="87">
        <f t="shared" si="54"/>
        <v>54</v>
      </c>
      <c r="AJ55" s="79" t="str">
        <f t="shared" si="89"/>
        <v>A-</v>
      </c>
      <c r="AK55" s="79" t="s">
        <v>13</v>
      </c>
      <c r="AL55" s="79" t="s">
        <v>62</v>
      </c>
      <c r="AM55" s="79" t="s">
        <v>63</v>
      </c>
      <c r="AN55" s="79" t="str">
        <f t="shared" si="90"/>
        <v>C</v>
      </c>
      <c r="AO55" s="79" t="str">
        <f t="shared" si="91"/>
        <v/>
      </c>
      <c r="AP55" s="79" t="str">
        <f t="shared" si="92"/>
        <v/>
      </c>
      <c r="AQ55" s="79" t="str">
        <f t="shared" si="93"/>
        <v>O</v>
      </c>
      <c r="AR55" s="79" t="str">
        <f t="shared" si="94"/>
        <v>O</v>
      </c>
      <c r="AS55" s="79" t="s">
        <v>2</v>
      </c>
      <c r="AT55" s="79" t="str">
        <f t="shared" si="95"/>
        <v>X</v>
      </c>
      <c r="AU55" s="79" t="str">
        <f t="shared" si="96"/>
        <v>X</v>
      </c>
      <c r="AV55" s="79" t="str">
        <f t="shared" si="97"/>
        <v/>
      </c>
    </row>
    <row r="56" spans="1:48" x14ac:dyDescent="0.3">
      <c r="A56" s="9" t="s">
        <v>1599</v>
      </c>
      <c r="B56" s="10" t="s">
        <v>1703</v>
      </c>
      <c r="C56" s="88">
        <v>248</v>
      </c>
      <c r="D56" s="86">
        <v>179.7</v>
      </c>
      <c r="E56" s="87">
        <v>54</v>
      </c>
      <c r="F56" s="86">
        <v>150.4</v>
      </c>
      <c r="G56" s="17">
        <v>45</v>
      </c>
      <c r="H56" s="88">
        <v>8</v>
      </c>
      <c r="I56" s="89"/>
      <c r="J56" s="89"/>
      <c r="K56" s="89"/>
      <c r="L56" s="89"/>
      <c r="M56" s="90">
        <f t="shared" si="79"/>
        <v>0</v>
      </c>
      <c r="N56" s="4" t="str">
        <f t="shared" si="80"/>
        <v/>
      </c>
      <c r="O56" s="91">
        <f t="shared" si="81"/>
        <v>0</v>
      </c>
      <c r="P56" s="91">
        <f t="shared" si="82"/>
        <v>0</v>
      </c>
      <c r="Q56" s="79">
        <v>4</v>
      </c>
      <c r="R56" s="79">
        <v>2</v>
      </c>
      <c r="S56" s="79" t="s">
        <v>72</v>
      </c>
      <c r="T56" s="5" t="s">
        <v>399</v>
      </c>
      <c r="U56" s="9"/>
      <c r="W56" s="86">
        <f t="shared" si="83"/>
        <v>179.7</v>
      </c>
      <c r="X56" s="87">
        <f t="shared" si="83"/>
        <v>54</v>
      </c>
      <c r="Y56" s="92">
        <f t="shared" si="84"/>
        <v>8</v>
      </c>
      <c r="Z56" s="90">
        <f t="shared" si="84"/>
        <v>0</v>
      </c>
      <c r="AA56" s="90">
        <f t="shared" si="85"/>
        <v>0</v>
      </c>
      <c r="AB56" s="90">
        <f t="shared" si="86"/>
        <v>0</v>
      </c>
      <c r="AC56" s="4" t="str">
        <f t="shared" si="86"/>
        <v/>
      </c>
      <c r="AD56" s="91">
        <f t="shared" si="86"/>
        <v>0</v>
      </c>
      <c r="AE56" s="79" t="str">
        <f t="shared" si="87"/>
        <v>계</v>
      </c>
      <c r="AF56" s="79" t="str">
        <f t="shared" si="88"/>
        <v>4/2</v>
      </c>
      <c r="AH56" s="20" t="str">
        <f t="shared" si="55"/>
        <v>판교원10단지힐스테이트</v>
      </c>
      <c r="AI56" s="87">
        <f t="shared" si="54"/>
        <v>54</v>
      </c>
      <c r="AJ56" s="79" t="str">
        <f t="shared" si="89"/>
        <v>A-</v>
      </c>
      <c r="AK56" s="79" t="s">
        <v>13</v>
      </c>
      <c r="AL56" s="79" t="s">
        <v>62</v>
      </c>
      <c r="AM56" s="79" t="s">
        <v>63</v>
      </c>
      <c r="AN56" s="79" t="str">
        <f t="shared" si="90"/>
        <v>C</v>
      </c>
      <c r="AO56" s="79" t="str">
        <f t="shared" si="91"/>
        <v/>
      </c>
      <c r="AP56" s="79" t="str">
        <f t="shared" si="92"/>
        <v/>
      </c>
      <c r="AQ56" s="79" t="str">
        <f t="shared" si="93"/>
        <v>O</v>
      </c>
      <c r="AR56" s="79" t="str">
        <f t="shared" si="94"/>
        <v>O</v>
      </c>
      <c r="AS56" s="79" t="s">
        <v>2</v>
      </c>
      <c r="AT56" s="79" t="str">
        <f t="shared" si="95"/>
        <v>X</v>
      </c>
      <c r="AU56" s="79" t="str">
        <f t="shared" si="96"/>
        <v>X</v>
      </c>
      <c r="AV56" s="79" t="str">
        <f t="shared" si="97"/>
        <v/>
      </c>
    </row>
    <row r="57" spans="1:48" x14ac:dyDescent="0.3">
      <c r="A57" s="9" t="s">
        <v>1599</v>
      </c>
      <c r="B57" s="10" t="s">
        <v>1703</v>
      </c>
      <c r="C57" s="88">
        <v>248</v>
      </c>
      <c r="D57" s="86">
        <v>179.8</v>
      </c>
      <c r="E57" s="87">
        <v>54</v>
      </c>
      <c r="F57" s="86">
        <v>150.4</v>
      </c>
      <c r="G57" s="17">
        <v>45</v>
      </c>
      <c r="H57" s="88">
        <v>8</v>
      </c>
      <c r="I57" s="89"/>
      <c r="J57" s="89"/>
      <c r="K57" s="89"/>
      <c r="L57" s="89"/>
      <c r="M57" s="90">
        <f t="shared" si="79"/>
        <v>0</v>
      </c>
      <c r="N57" s="4" t="str">
        <f t="shared" si="80"/>
        <v/>
      </c>
      <c r="O57" s="91">
        <f t="shared" si="81"/>
        <v>0</v>
      </c>
      <c r="P57" s="91">
        <f t="shared" si="82"/>
        <v>0</v>
      </c>
      <c r="Q57" s="79">
        <v>4</v>
      </c>
      <c r="R57" s="79">
        <v>2</v>
      </c>
      <c r="S57" s="79" t="s">
        <v>72</v>
      </c>
      <c r="T57" s="5" t="s">
        <v>400</v>
      </c>
      <c r="U57" s="9"/>
      <c r="W57" s="86">
        <f t="shared" si="83"/>
        <v>179.8</v>
      </c>
      <c r="X57" s="87">
        <f t="shared" si="83"/>
        <v>54</v>
      </c>
      <c r="Y57" s="92">
        <f t="shared" si="84"/>
        <v>8</v>
      </c>
      <c r="Z57" s="90">
        <f t="shared" si="84"/>
        <v>0</v>
      </c>
      <c r="AA57" s="90">
        <f t="shared" si="85"/>
        <v>0</v>
      </c>
      <c r="AB57" s="90">
        <f t="shared" si="86"/>
        <v>0</v>
      </c>
      <c r="AC57" s="4" t="str">
        <f t="shared" si="86"/>
        <v/>
      </c>
      <c r="AD57" s="91">
        <f t="shared" si="86"/>
        <v>0</v>
      </c>
      <c r="AE57" s="79" t="str">
        <f t="shared" si="87"/>
        <v>계</v>
      </c>
      <c r="AF57" s="79" t="str">
        <f t="shared" si="88"/>
        <v>4/2</v>
      </c>
      <c r="AH57" s="20" t="str">
        <f t="shared" si="55"/>
        <v>판교원10단지힐스테이트</v>
      </c>
      <c r="AI57" s="87">
        <f t="shared" si="54"/>
        <v>54</v>
      </c>
      <c r="AJ57" s="79" t="str">
        <f t="shared" si="89"/>
        <v>A-</v>
      </c>
      <c r="AK57" s="79" t="s">
        <v>13</v>
      </c>
      <c r="AL57" s="79" t="s">
        <v>62</v>
      </c>
      <c r="AM57" s="79" t="s">
        <v>63</v>
      </c>
      <c r="AN57" s="79" t="str">
        <f t="shared" si="90"/>
        <v>C</v>
      </c>
      <c r="AO57" s="79" t="str">
        <f t="shared" si="91"/>
        <v/>
      </c>
      <c r="AP57" s="79" t="str">
        <f t="shared" si="92"/>
        <v/>
      </c>
      <c r="AQ57" s="79" t="str">
        <f t="shared" si="93"/>
        <v>O</v>
      </c>
      <c r="AR57" s="79" t="str">
        <f t="shared" si="94"/>
        <v>O</v>
      </c>
      <c r="AS57" s="79" t="s">
        <v>2</v>
      </c>
      <c r="AT57" s="79" t="str">
        <f t="shared" si="95"/>
        <v>X</v>
      </c>
      <c r="AU57" s="79" t="str">
        <f t="shared" si="96"/>
        <v>X</v>
      </c>
      <c r="AV57" s="79" t="str">
        <f t="shared" si="97"/>
        <v/>
      </c>
    </row>
    <row r="58" spans="1:48" x14ac:dyDescent="0.3">
      <c r="A58" s="9"/>
      <c r="B58" s="79"/>
      <c r="C58" s="6"/>
      <c r="D58" s="9"/>
      <c r="E58" s="14"/>
      <c r="F58" s="86"/>
      <c r="G58" s="9"/>
      <c r="H58" s="9"/>
      <c r="I58" s="9"/>
      <c r="J58" s="9"/>
      <c r="K58" s="9"/>
      <c r="L58" s="9"/>
      <c r="M58" s="9"/>
      <c r="N58" s="9"/>
      <c r="O58" s="91"/>
      <c r="P58" s="91"/>
      <c r="Q58" s="87"/>
      <c r="R58" s="87"/>
      <c r="S58" s="9"/>
      <c r="T58" s="47"/>
      <c r="U58" s="9"/>
      <c r="W58" s="67" t="str">
        <f>$A$4&amp;" "&amp;A59&amp;"("&amp;B59&amp;","&amp;C59&amp;"^)"</f>
        <v>판교동 판교원2단지푸르지오('09.10.,202^)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55"/>
        <v/>
      </c>
      <c r="AI58" s="106" t="str">
        <f t="shared" si="54"/>
        <v/>
      </c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</row>
    <row r="59" spans="1:48" x14ac:dyDescent="0.3">
      <c r="A59" s="9" t="s">
        <v>1603</v>
      </c>
      <c r="B59" s="10" t="s">
        <v>1649</v>
      </c>
      <c r="C59" s="88">
        <v>202</v>
      </c>
      <c r="D59" s="86">
        <v>125.9</v>
      </c>
      <c r="E59" s="87">
        <v>38</v>
      </c>
      <c r="F59" s="86">
        <v>101.1</v>
      </c>
      <c r="G59" s="17">
        <v>31</v>
      </c>
      <c r="H59" s="88">
        <v>69</v>
      </c>
      <c r="I59" s="89"/>
      <c r="J59" s="89"/>
      <c r="K59" s="89"/>
      <c r="L59" s="89"/>
      <c r="M59" s="90">
        <f>I59-K59</f>
        <v>0</v>
      </c>
      <c r="N59" s="4" t="str">
        <f>IF(ISERROR(K59/I59),"",K59/I59)</f>
        <v/>
      </c>
      <c r="O59" s="91">
        <f>I59/E59</f>
        <v>0</v>
      </c>
      <c r="P59" s="91">
        <f>K59/E59</f>
        <v>0</v>
      </c>
      <c r="Q59" s="79">
        <v>4</v>
      </c>
      <c r="R59" s="79">
        <v>2</v>
      </c>
      <c r="S59" s="79" t="s">
        <v>72</v>
      </c>
      <c r="T59" s="5">
        <v>125</v>
      </c>
      <c r="U59" s="9"/>
      <c r="W59" s="86">
        <f t="shared" ref="W59:X63" si="98">D59</f>
        <v>125.9</v>
      </c>
      <c r="X59" s="87">
        <f t="shared" si="98"/>
        <v>38</v>
      </c>
      <c r="Y59" s="92">
        <f t="shared" ref="Y59:Z63" si="99">H59</f>
        <v>69</v>
      </c>
      <c r="Z59" s="90">
        <f t="shared" si="99"/>
        <v>0</v>
      </c>
      <c r="AA59" s="90">
        <f>K59</f>
        <v>0</v>
      </c>
      <c r="AB59" s="90">
        <f t="shared" ref="AB59:AD63" si="100">M59</f>
        <v>0</v>
      </c>
      <c r="AC59" s="4" t="str">
        <f t="shared" si="100"/>
        <v/>
      </c>
      <c r="AD59" s="91">
        <f t="shared" si="100"/>
        <v>0</v>
      </c>
      <c r="AE59" s="79" t="str">
        <f>S59</f>
        <v>계</v>
      </c>
      <c r="AF59" s="79" t="str">
        <f>Q59&amp;"/"&amp;R59</f>
        <v>4/2</v>
      </c>
      <c r="AH59" s="20" t="str">
        <f t="shared" si="55"/>
        <v>판교원2단지푸르지오</v>
      </c>
      <c r="AI59" s="87">
        <f t="shared" si="54"/>
        <v>38</v>
      </c>
      <c r="AJ59" s="79" t="str">
        <f>IF(AI59="","",$AJ$2)</f>
        <v>A-</v>
      </c>
      <c r="AK59" s="79" t="s">
        <v>13</v>
      </c>
      <c r="AL59" s="79" t="s">
        <v>62</v>
      </c>
      <c r="AM59" s="79" t="s">
        <v>63</v>
      </c>
      <c r="AN59" s="79" t="str">
        <f>IF(AI59="","",$AN$2)</f>
        <v>C</v>
      </c>
      <c r="AO59" s="79" t="str">
        <f>IF(N59="","",IF(N59&gt;=$AO$1/100,"O","X"))</f>
        <v/>
      </c>
      <c r="AP59" s="79" t="str">
        <f>IF(I59="","",IF(I59&lt;=$AP$1,"O","X"))</f>
        <v/>
      </c>
      <c r="AQ59" s="79" t="str">
        <f>IF(O59="","",IF(O59&lt;=$AQ$1,"O","X"))</f>
        <v>O</v>
      </c>
      <c r="AR59" s="79" t="str">
        <f>IF(M59="","",IF(M59&lt;=$AR$1,"O","X"))</f>
        <v>O</v>
      </c>
      <c r="AS59" s="79" t="s">
        <v>2</v>
      </c>
      <c r="AT59" s="79" t="str">
        <f>IF(OR(F59="",AI59=""),"",IF(AND((F59&lt;=85),(AI59&gt;=15)),"O","X"))</f>
        <v>X</v>
      </c>
      <c r="AU59" s="79" t="str">
        <f>IF(C59="","",IF(C59&gt;=$AU$1,"O","X"))</f>
        <v>X</v>
      </c>
      <c r="AV59" s="79" t="str">
        <f>IF(AO59="","",IF(AND(AO59="O",AP59="O",AR59="O",AT59="O",AU59="O"),"후보","X"))</f>
        <v/>
      </c>
    </row>
    <row r="60" spans="1:48" x14ac:dyDescent="0.3">
      <c r="A60" s="9" t="s">
        <v>1603</v>
      </c>
      <c r="B60" s="10" t="s">
        <v>1649</v>
      </c>
      <c r="C60" s="88">
        <v>202</v>
      </c>
      <c r="D60" s="86">
        <v>143.30000000000001</v>
      </c>
      <c r="E60" s="87">
        <v>43</v>
      </c>
      <c r="F60" s="86">
        <v>115.1</v>
      </c>
      <c r="G60" s="17">
        <v>35</v>
      </c>
      <c r="H60" s="88">
        <v>72</v>
      </c>
      <c r="I60" s="89"/>
      <c r="J60" s="89"/>
      <c r="K60" s="89"/>
      <c r="L60" s="89"/>
      <c r="M60" s="90">
        <f>I60-K60</f>
        <v>0</v>
      </c>
      <c r="N60" s="4" t="str">
        <f>IF(ISERROR(K60/I60),"",K60/I60)</f>
        <v/>
      </c>
      <c r="O60" s="91">
        <f>I60/E60</f>
        <v>0</v>
      </c>
      <c r="P60" s="91">
        <f>K60/E60</f>
        <v>0</v>
      </c>
      <c r="Q60" s="79">
        <v>4</v>
      </c>
      <c r="R60" s="79">
        <v>2</v>
      </c>
      <c r="S60" s="79" t="s">
        <v>72</v>
      </c>
      <c r="T60" s="5" t="s">
        <v>385</v>
      </c>
      <c r="U60" s="9"/>
      <c r="W60" s="86">
        <f t="shared" si="98"/>
        <v>143.30000000000001</v>
      </c>
      <c r="X60" s="87">
        <f t="shared" si="98"/>
        <v>43</v>
      </c>
      <c r="Y60" s="92">
        <f t="shared" si="99"/>
        <v>72</v>
      </c>
      <c r="Z60" s="90">
        <f t="shared" si="99"/>
        <v>0</v>
      </c>
      <c r="AA60" s="90">
        <f>K60</f>
        <v>0</v>
      </c>
      <c r="AB60" s="90">
        <f t="shared" si="100"/>
        <v>0</v>
      </c>
      <c r="AC60" s="4" t="str">
        <f t="shared" si="100"/>
        <v/>
      </c>
      <c r="AD60" s="91">
        <f t="shared" si="100"/>
        <v>0</v>
      </c>
      <c r="AE60" s="79" t="str">
        <f>S60</f>
        <v>계</v>
      </c>
      <c r="AF60" s="79" t="str">
        <f>Q60&amp;"/"&amp;R60</f>
        <v>4/2</v>
      </c>
      <c r="AH60" s="20" t="str">
        <f t="shared" si="55"/>
        <v>판교원2단지푸르지오</v>
      </c>
      <c r="AI60" s="87">
        <f t="shared" si="54"/>
        <v>43</v>
      </c>
      <c r="AJ60" s="79" t="str">
        <f>IF(AI60="","",$AJ$2)</f>
        <v>A-</v>
      </c>
      <c r="AK60" s="79" t="s">
        <v>13</v>
      </c>
      <c r="AL60" s="79" t="s">
        <v>62</v>
      </c>
      <c r="AM60" s="79" t="s">
        <v>63</v>
      </c>
      <c r="AN60" s="79" t="str">
        <f>IF(AI60="","",$AN$2)</f>
        <v>C</v>
      </c>
      <c r="AO60" s="79" t="str">
        <f>IF(N60="","",IF(N60&gt;=$AO$1/100,"O","X"))</f>
        <v/>
      </c>
      <c r="AP60" s="79" t="str">
        <f>IF(I60="","",IF(I60&lt;=$AP$1,"O","X"))</f>
        <v/>
      </c>
      <c r="AQ60" s="79" t="str">
        <f>IF(O60="","",IF(O60&lt;=$AQ$1,"O","X"))</f>
        <v>O</v>
      </c>
      <c r="AR60" s="79" t="str">
        <f>IF(M60="","",IF(M60&lt;=$AR$1,"O","X"))</f>
        <v>O</v>
      </c>
      <c r="AS60" s="79" t="s">
        <v>2</v>
      </c>
      <c r="AT60" s="79" t="str">
        <f>IF(OR(F60="",AI60=""),"",IF(AND((F60&lt;=85),(AI60&gt;=15)),"O","X"))</f>
        <v>X</v>
      </c>
      <c r="AU60" s="79" t="str">
        <f>IF(C60="","",IF(C60&gt;=$AU$1,"O","X"))</f>
        <v>X</v>
      </c>
      <c r="AV60" s="79" t="str">
        <f>IF(AO60="","",IF(AND(AO60="O",AP60="O",AR60="O",AT60="O",AU60="O"),"후보","X"))</f>
        <v/>
      </c>
    </row>
    <row r="61" spans="1:48" x14ac:dyDescent="0.3">
      <c r="A61" s="9" t="s">
        <v>1603</v>
      </c>
      <c r="B61" s="10" t="s">
        <v>1649</v>
      </c>
      <c r="C61" s="88">
        <v>202</v>
      </c>
      <c r="D61" s="86">
        <v>143.4</v>
      </c>
      <c r="E61" s="87">
        <v>43</v>
      </c>
      <c r="F61" s="86">
        <v>115.2</v>
      </c>
      <c r="G61" s="17">
        <v>35</v>
      </c>
      <c r="H61" s="88">
        <v>57</v>
      </c>
      <c r="I61" s="89"/>
      <c r="J61" s="89"/>
      <c r="K61" s="89"/>
      <c r="L61" s="89"/>
      <c r="M61" s="90">
        <f>I61-K61</f>
        <v>0</v>
      </c>
      <c r="N61" s="4" t="str">
        <f>IF(ISERROR(K61/I61),"",K61/I61)</f>
        <v/>
      </c>
      <c r="O61" s="91">
        <f>I61/E61</f>
        <v>0</v>
      </c>
      <c r="P61" s="91">
        <f>K61/E61</f>
        <v>0</v>
      </c>
      <c r="Q61" s="79">
        <v>4</v>
      </c>
      <c r="R61" s="79">
        <v>2</v>
      </c>
      <c r="S61" s="79" t="s">
        <v>72</v>
      </c>
      <c r="T61" s="5" t="s">
        <v>384</v>
      </c>
      <c r="U61" s="9"/>
      <c r="W61" s="86">
        <f t="shared" si="98"/>
        <v>143.4</v>
      </c>
      <c r="X61" s="87">
        <f t="shared" si="98"/>
        <v>43</v>
      </c>
      <c r="Y61" s="92">
        <f t="shared" si="99"/>
        <v>57</v>
      </c>
      <c r="Z61" s="90">
        <f t="shared" si="99"/>
        <v>0</v>
      </c>
      <c r="AA61" s="90">
        <f>K61</f>
        <v>0</v>
      </c>
      <c r="AB61" s="90">
        <f t="shared" si="100"/>
        <v>0</v>
      </c>
      <c r="AC61" s="4" t="str">
        <f t="shared" si="100"/>
        <v/>
      </c>
      <c r="AD61" s="91">
        <f t="shared" si="100"/>
        <v>0</v>
      </c>
      <c r="AE61" s="79" t="str">
        <f>S61</f>
        <v>계</v>
      </c>
      <c r="AF61" s="79" t="str">
        <f>Q61&amp;"/"&amp;R61</f>
        <v>4/2</v>
      </c>
      <c r="AH61" s="20" t="str">
        <f t="shared" si="55"/>
        <v>판교원2단지푸르지오</v>
      </c>
      <c r="AI61" s="87">
        <f t="shared" si="54"/>
        <v>43</v>
      </c>
      <c r="AJ61" s="79" t="str">
        <f>IF(AI61="","",$AJ$2)</f>
        <v>A-</v>
      </c>
      <c r="AK61" s="79" t="s">
        <v>13</v>
      </c>
      <c r="AL61" s="79" t="s">
        <v>62</v>
      </c>
      <c r="AM61" s="79" t="s">
        <v>63</v>
      </c>
      <c r="AN61" s="79" t="str">
        <f>IF(AI61="","",$AN$2)</f>
        <v>C</v>
      </c>
      <c r="AO61" s="79" t="str">
        <f>IF(N61="","",IF(N61&gt;=$AO$1/100,"O","X"))</f>
        <v/>
      </c>
      <c r="AP61" s="79" t="str">
        <f>IF(I61="","",IF(I61&lt;=$AP$1,"O","X"))</f>
        <v/>
      </c>
      <c r="AQ61" s="79" t="str">
        <f>IF(O61="","",IF(O61&lt;=$AQ$1,"O","X"))</f>
        <v>O</v>
      </c>
      <c r="AR61" s="79" t="str">
        <f>IF(M61="","",IF(M61&lt;=$AR$1,"O","X"))</f>
        <v>O</v>
      </c>
      <c r="AS61" s="79" t="s">
        <v>2</v>
      </c>
      <c r="AT61" s="79" t="str">
        <f>IF(OR(F61="",AI61=""),"",IF(AND((F61&lt;=85),(AI61&gt;=15)),"O","X"))</f>
        <v>X</v>
      </c>
      <c r="AU61" s="79" t="str">
        <f>IF(C61="","",IF(C61&gt;=$AU$1,"O","X"))</f>
        <v>X</v>
      </c>
      <c r="AV61" s="79" t="str">
        <f>IF(AO61="","",IF(AND(AO61="O",AP61="O",AR61="O",AT61="O",AU61="O"),"후보","X"))</f>
        <v/>
      </c>
    </row>
    <row r="62" spans="1:48" x14ac:dyDescent="0.3">
      <c r="A62" s="9" t="s">
        <v>1603</v>
      </c>
      <c r="B62" s="10" t="s">
        <v>1649</v>
      </c>
      <c r="C62" s="88">
        <v>202</v>
      </c>
      <c r="D62" s="86">
        <v>186.9</v>
      </c>
      <c r="E62" s="87">
        <v>57</v>
      </c>
      <c r="F62" s="86">
        <v>150.1</v>
      </c>
      <c r="G62" s="17">
        <v>45</v>
      </c>
      <c r="H62" s="88">
        <v>1</v>
      </c>
      <c r="I62" s="89"/>
      <c r="J62" s="89"/>
      <c r="K62" s="89"/>
      <c r="L62" s="89"/>
      <c r="M62" s="90">
        <f>I62-K62</f>
        <v>0</v>
      </c>
      <c r="N62" s="4" t="str">
        <f>IF(ISERROR(K62/I62),"",K62/I62)</f>
        <v/>
      </c>
      <c r="O62" s="91">
        <f>I62/E62</f>
        <v>0</v>
      </c>
      <c r="P62" s="91">
        <f>K62/E62</f>
        <v>0</v>
      </c>
      <c r="Q62" s="79">
        <v>4</v>
      </c>
      <c r="R62" s="79">
        <v>2</v>
      </c>
      <c r="S62" s="79" t="s">
        <v>72</v>
      </c>
      <c r="T62" s="5" t="s">
        <v>344</v>
      </c>
      <c r="U62" s="9"/>
      <c r="W62" s="86">
        <f t="shared" si="98"/>
        <v>186.9</v>
      </c>
      <c r="X62" s="87">
        <f t="shared" si="98"/>
        <v>57</v>
      </c>
      <c r="Y62" s="92">
        <f t="shared" si="99"/>
        <v>1</v>
      </c>
      <c r="Z62" s="90">
        <f t="shared" si="99"/>
        <v>0</v>
      </c>
      <c r="AA62" s="90">
        <f>K62</f>
        <v>0</v>
      </c>
      <c r="AB62" s="90">
        <f t="shared" si="100"/>
        <v>0</v>
      </c>
      <c r="AC62" s="4" t="str">
        <f t="shared" si="100"/>
        <v/>
      </c>
      <c r="AD62" s="91">
        <f t="shared" si="100"/>
        <v>0</v>
      </c>
      <c r="AE62" s="79" t="str">
        <f>S62</f>
        <v>계</v>
      </c>
      <c r="AF62" s="79" t="str">
        <f>Q62&amp;"/"&amp;R62</f>
        <v>4/2</v>
      </c>
      <c r="AH62" s="20" t="str">
        <f t="shared" si="55"/>
        <v>판교원2단지푸르지오</v>
      </c>
      <c r="AI62" s="87">
        <f t="shared" si="54"/>
        <v>57</v>
      </c>
      <c r="AJ62" s="79" t="str">
        <f>IF(AI62="","",$AJ$2)</f>
        <v>A-</v>
      </c>
      <c r="AK62" s="79" t="s">
        <v>13</v>
      </c>
      <c r="AL62" s="79" t="s">
        <v>62</v>
      </c>
      <c r="AM62" s="79" t="s">
        <v>63</v>
      </c>
      <c r="AN62" s="79" t="str">
        <f>IF(AI62="","",$AN$2)</f>
        <v>C</v>
      </c>
      <c r="AO62" s="79" t="str">
        <f>IF(N62="","",IF(N62&gt;=$AO$1/100,"O","X"))</f>
        <v/>
      </c>
      <c r="AP62" s="79" t="str">
        <f>IF(I62="","",IF(I62&lt;=$AP$1,"O","X"))</f>
        <v/>
      </c>
      <c r="AQ62" s="79" t="str">
        <f>IF(O62="","",IF(O62&lt;=$AQ$1,"O","X"))</f>
        <v>O</v>
      </c>
      <c r="AR62" s="79" t="str">
        <f>IF(M62="","",IF(M62&lt;=$AR$1,"O","X"))</f>
        <v>O</v>
      </c>
      <c r="AS62" s="79" t="s">
        <v>2</v>
      </c>
      <c r="AT62" s="79" t="str">
        <f>IF(OR(F62="",AI62=""),"",IF(AND((F62&lt;=85),(AI62&gt;=15)),"O","X"))</f>
        <v>X</v>
      </c>
      <c r="AU62" s="79" t="str">
        <f>IF(C62="","",IF(C62&gt;=$AU$1,"O","X"))</f>
        <v>X</v>
      </c>
      <c r="AV62" s="79" t="str">
        <f>IF(AO62="","",IF(AND(AO62="O",AP62="O",AR62="O",AT62="O",AU62="O"),"후보","X"))</f>
        <v/>
      </c>
    </row>
    <row r="63" spans="1:48" x14ac:dyDescent="0.3">
      <c r="A63" s="9" t="s">
        <v>1603</v>
      </c>
      <c r="B63" s="10" t="s">
        <v>1649</v>
      </c>
      <c r="C63" s="88">
        <v>202</v>
      </c>
      <c r="D63" s="86">
        <v>187.7</v>
      </c>
      <c r="E63" s="87">
        <v>57</v>
      </c>
      <c r="F63" s="86">
        <v>150.80000000000001</v>
      </c>
      <c r="G63" s="17">
        <v>46</v>
      </c>
      <c r="H63" s="88">
        <v>3</v>
      </c>
      <c r="I63" s="89"/>
      <c r="J63" s="89"/>
      <c r="K63" s="89"/>
      <c r="L63" s="89"/>
      <c r="M63" s="90">
        <f>I63-K63</f>
        <v>0</v>
      </c>
      <c r="N63" s="4" t="str">
        <f>IF(ISERROR(K63/I63),"",K63/I63)</f>
        <v/>
      </c>
      <c r="O63" s="91">
        <f>I63/E63</f>
        <v>0</v>
      </c>
      <c r="P63" s="91">
        <f>K63/E63</f>
        <v>0</v>
      </c>
      <c r="Q63" s="79">
        <v>4</v>
      </c>
      <c r="R63" s="79">
        <v>2</v>
      </c>
      <c r="S63" s="79" t="s">
        <v>72</v>
      </c>
      <c r="T63" s="5" t="s">
        <v>401</v>
      </c>
      <c r="U63" s="9"/>
      <c r="W63" s="86">
        <f t="shared" si="98"/>
        <v>187.7</v>
      </c>
      <c r="X63" s="87">
        <f t="shared" si="98"/>
        <v>57</v>
      </c>
      <c r="Y63" s="92">
        <f t="shared" si="99"/>
        <v>3</v>
      </c>
      <c r="Z63" s="90">
        <f t="shared" si="99"/>
        <v>0</v>
      </c>
      <c r="AA63" s="90">
        <f>K63</f>
        <v>0</v>
      </c>
      <c r="AB63" s="90">
        <f t="shared" si="100"/>
        <v>0</v>
      </c>
      <c r="AC63" s="4" t="str">
        <f t="shared" si="100"/>
        <v/>
      </c>
      <c r="AD63" s="91">
        <f t="shared" si="100"/>
        <v>0</v>
      </c>
      <c r="AE63" s="79" t="str">
        <f>S63</f>
        <v>계</v>
      </c>
      <c r="AF63" s="79" t="str">
        <f>Q63&amp;"/"&amp;R63</f>
        <v>4/2</v>
      </c>
      <c r="AH63" s="20" t="str">
        <f t="shared" si="55"/>
        <v>판교원2단지푸르지오</v>
      </c>
      <c r="AI63" s="87">
        <f t="shared" si="54"/>
        <v>57</v>
      </c>
      <c r="AJ63" s="79" t="str">
        <f>IF(AI63="","",$AJ$2)</f>
        <v>A-</v>
      </c>
      <c r="AK63" s="79" t="s">
        <v>13</v>
      </c>
      <c r="AL63" s="79" t="s">
        <v>62</v>
      </c>
      <c r="AM63" s="79" t="s">
        <v>63</v>
      </c>
      <c r="AN63" s="79" t="str">
        <f>IF(AI63="","",$AN$2)</f>
        <v>C</v>
      </c>
      <c r="AO63" s="79" t="str">
        <f>IF(N63="","",IF(N63&gt;=$AO$1/100,"O","X"))</f>
        <v/>
      </c>
      <c r="AP63" s="79" t="str">
        <f>IF(I63="","",IF(I63&lt;=$AP$1,"O","X"))</f>
        <v/>
      </c>
      <c r="AQ63" s="79" t="str">
        <f>IF(O63="","",IF(O63&lt;=$AQ$1,"O","X"))</f>
        <v>O</v>
      </c>
      <c r="AR63" s="79" t="str">
        <f>IF(M63="","",IF(M63&lt;=$AR$1,"O","X"))</f>
        <v>O</v>
      </c>
      <c r="AS63" s="79" t="s">
        <v>2</v>
      </c>
      <c r="AT63" s="79" t="str">
        <f>IF(OR(F63="",AI63=""),"",IF(AND((F63&lt;=85),(AI63&gt;=15)),"O","X"))</f>
        <v>X</v>
      </c>
      <c r="AU63" s="79" t="str">
        <f>IF(C63="","",IF(C63&gt;=$AU$1,"O","X"))</f>
        <v>X</v>
      </c>
      <c r="AV63" s="79" t="str">
        <f>IF(AO63="","",IF(AND(AO63="O",AP63="O",AR63="O",AT63="O",AU63="O"),"후보","X"))</f>
        <v/>
      </c>
    </row>
    <row r="64" spans="1:48" x14ac:dyDescent="0.3">
      <c r="A64" s="9"/>
      <c r="B64" s="79"/>
      <c r="C64" s="6"/>
      <c r="D64" s="9"/>
      <c r="E64" s="14"/>
      <c r="F64" s="86"/>
      <c r="G64" s="9"/>
      <c r="H64" s="9"/>
      <c r="I64" s="9"/>
      <c r="J64" s="9"/>
      <c r="K64" s="9"/>
      <c r="L64" s="9"/>
      <c r="M64" s="9"/>
      <c r="N64" s="9"/>
      <c r="O64" s="91"/>
      <c r="P64" s="91"/>
      <c r="Q64" s="87"/>
      <c r="R64" s="87"/>
      <c r="S64" s="9"/>
      <c r="T64" s="47"/>
      <c r="U64" s="9"/>
      <c r="W64" s="67" t="str">
        <f>$A$4&amp;" "&amp;A65&amp;"("&amp;B65&amp;","&amp;C65&amp;"^)"</f>
        <v>판교동 판교원6단지진원로제비앙('09.05.,470^)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55"/>
        <v/>
      </c>
      <c r="AI64" s="106" t="str">
        <f t="shared" si="54"/>
        <v/>
      </c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</row>
    <row r="65" spans="1:48" x14ac:dyDescent="0.3">
      <c r="A65" s="9" t="s">
        <v>1607</v>
      </c>
      <c r="B65" s="10" t="s">
        <v>1703</v>
      </c>
      <c r="C65" s="88">
        <v>470</v>
      </c>
      <c r="D65" s="86">
        <v>77.599999999999994</v>
      </c>
      <c r="E65" s="87">
        <v>23</v>
      </c>
      <c r="F65" s="86">
        <v>58.1</v>
      </c>
      <c r="G65" s="17">
        <v>18</v>
      </c>
      <c r="H65" s="88">
        <v>126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9">
        <v>3</v>
      </c>
      <c r="R65" s="79">
        <v>2</v>
      </c>
      <c r="S65" s="79" t="s">
        <v>72</v>
      </c>
      <c r="T65" s="5" t="s">
        <v>370</v>
      </c>
      <c r="U65" s="9"/>
      <c r="W65" s="86">
        <f t="shared" ref="W65:X68" si="101">D65</f>
        <v>77.599999999999994</v>
      </c>
      <c r="X65" s="87">
        <f t="shared" si="101"/>
        <v>23</v>
      </c>
      <c r="Y65" s="92">
        <f t="shared" ref="Y65:Z68" si="102">H65</f>
        <v>126</v>
      </c>
      <c r="Z65" s="90">
        <f t="shared" si="102"/>
        <v>0</v>
      </c>
      <c r="AA65" s="90">
        <f>K65</f>
        <v>0</v>
      </c>
      <c r="AB65" s="90">
        <f t="shared" ref="AB65:AD68" si="103">M65</f>
        <v>0</v>
      </c>
      <c r="AC65" s="4" t="str">
        <f t="shared" si="103"/>
        <v/>
      </c>
      <c r="AD65" s="91">
        <f t="shared" si="103"/>
        <v>0</v>
      </c>
      <c r="AE65" s="79" t="str">
        <f>S65</f>
        <v>계</v>
      </c>
      <c r="AF65" s="79" t="str">
        <f>Q65&amp;"/"&amp;R65</f>
        <v>3/2</v>
      </c>
      <c r="AH65" s="20" t="str">
        <f t="shared" si="55"/>
        <v>판교원6단지진원로제비앙</v>
      </c>
      <c r="AI65" s="87">
        <f t="shared" si="54"/>
        <v>23</v>
      </c>
      <c r="AJ65" s="79" t="str">
        <f>IF(AI65="","",$AJ$2)</f>
        <v>A-</v>
      </c>
      <c r="AK65" s="79" t="s">
        <v>13</v>
      </c>
      <c r="AL65" s="79" t="s">
        <v>62</v>
      </c>
      <c r="AM65" s="79" t="s">
        <v>63</v>
      </c>
      <c r="AN65" s="79" t="str">
        <f>IF(AI65="","",$AN$2)</f>
        <v>C</v>
      </c>
      <c r="AO65" s="79" t="str">
        <f>IF(N65="","",IF(N65&gt;=$AO$1/100,"O","X"))</f>
        <v/>
      </c>
      <c r="AP65" s="79" t="str">
        <f>IF(I65="","",IF(I65&lt;=$AP$1,"O","X"))</f>
        <v/>
      </c>
      <c r="AQ65" s="79" t="str">
        <f>IF(O65="","",IF(O65&lt;=$AQ$1,"O","X"))</f>
        <v>O</v>
      </c>
      <c r="AR65" s="79" t="str">
        <f>IF(M65="","",IF(M65&lt;=$AR$1,"O","X"))</f>
        <v>O</v>
      </c>
      <c r="AS65" s="79" t="s">
        <v>2</v>
      </c>
      <c r="AT65" s="79" t="str">
        <f>IF(OR(F65="",AI65=""),"",IF(AND((F65&lt;=85),(AI65&gt;=15)),"O","X"))</f>
        <v>O</v>
      </c>
      <c r="AU65" s="79" t="str">
        <f>IF(C65="","",IF(C65&gt;=$AU$1,"O","X"))</f>
        <v>O</v>
      </c>
      <c r="AV65" s="79" t="str">
        <f>IF(AO65="","",IF(AND(AO65="O",AP65="O",AR65="O",AT65="O",AU65="O"),"후보","X"))</f>
        <v/>
      </c>
    </row>
    <row r="66" spans="1:48" x14ac:dyDescent="0.3">
      <c r="A66" s="9" t="s">
        <v>1607</v>
      </c>
      <c r="B66" s="10" t="s">
        <v>1703</v>
      </c>
      <c r="C66" s="88">
        <v>470</v>
      </c>
      <c r="D66" s="86">
        <v>78.400000000000006</v>
      </c>
      <c r="E66" s="87">
        <v>24</v>
      </c>
      <c r="F66" s="86">
        <v>58.2</v>
      </c>
      <c r="G66" s="17">
        <v>18</v>
      </c>
      <c r="H66" s="88">
        <v>68</v>
      </c>
      <c r="I66" s="89">
        <v>125000</v>
      </c>
      <c r="J66" s="89" t="s">
        <v>78</v>
      </c>
      <c r="K66" s="89"/>
      <c r="L66" s="89"/>
      <c r="M66" s="90">
        <f>I66-K66</f>
        <v>125000</v>
      </c>
      <c r="N66" s="4">
        <f>IF(ISERROR(K66/I66),"",K66/I66)</f>
        <v>0</v>
      </c>
      <c r="O66" s="91">
        <f>I66/E66</f>
        <v>5208.333333333333</v>
      </c>
      <c r="P66" s="91">
        <f>K66/E66</f>
        <v>0</v>
      </c>
      <c r="Q66" s="79">
        <v>3</v>
      </c>
      <c r="R66" s="79">
        <v>2</v>
      </c>
      <c r="S66" s="79" t="s">
        <v>72</v>
      </c>
      <c r="T66" s="5" t="s">
        <v>89</v>
      </c>
      <c r="U66" s="9"/>
      <c r="W66" s="86">
        <f t="shared" si="101"/>
        <v>78.400000000000006</v>
      </c>
      <c r="X66" s="87">
        <f t="shared" si="101"/>
        <v>24</v>
      </c>
      <c r="Y66" s="92">
        <f t="shared" si="102"/>
        <v>68</v>
      </c>
      <c r="Z66" s="90">
        <f t="shared" si="102"/>
        <v>125000</v>
      </c>
      <c r="AA66" s="90">
        <f>K66</f>
        <v>0</v>
      </c>
      <c r="AB66" s="90">
        <f t="shared" si="103"/>
        <v>125000</v>
      </c>
      <c r="AC66" s="4">
        <f t="shared" si="103"/>
        <v>0</v>
      </c>
      <c r="AD66" s="91">
        <f t="shared" si="103"/>
        <v>5208.333333333333</v>
      </c>
      <c r="AE66" s="79" t="str">
        <f>S66</f>
        <v>계</v>
      </c>
      <c r="AF66" s="79" t="str">
        <f>Q66&amp;"/"&amp;R66</f>
        <v>3/2</v>
      </c>
      <c r="AH66" s="20" t="str">
        <f t="shared" si="55"/>
        <v>판교원6단지진원로제비앙</v>
      </c>
      <c r="AI66" s="87">
        <f t="shared" si="54"/>
        <v>24</v>
      </c>
      <c r="AJ66" s="79" t="str">
        <f>IF(AI66="","",$AJ$2)</f>
        <v>A-</v>
      </c>
      <c r="AK66" s="79" t="s">
        <v>13</v>
      </c>
      <c r="AL66" s="79" t="s">
        <v>62</v>
      </c>
      <c r="AM66" s="79" t="s">
        <v>63</v>
      </c>
      <c r="AN66" s="79" t="str">
        <f>IF(AI66="","",$AN$2)</f>
        <v>C</v>
      </c>
      <c r="AO66" s="79" t="str">
        <f>IF(N66="","",IF(N66&gt;=$AO$1/100,"O","X"))</f>
        <v>X</v>
      </c>
      <c r="AP66" s="79" t="str">
        <f>IF(I66="","",IF(I66&lt;=$AP$1,"O","X"))</f>
        <v>X</v>
      </c>
      <c r="AQ66" s="79" t="str">
        <f>IF(O66="","",IF(O66&lt;=$AQ$1,"O","X"))</f>
        <v>X</v>
      </c>
      <c r="AR66" s="79" t="str">
        <f>IF(M66="","",IF(M66&lt;=$AR$1,"O","X"))</f>
        <v>X</v>
      </c>
      <c r="AS66" s="79" t="s">
        <v>2</v>
      </c>
      <c r="AT66" s="79" t="str">
        <f>IF(OR(F66="",AI66=""),"",IF(AND((F66&lt;=85),(AI66&gt;=15)),"O","X"))</f>
        <v>O</v>
      </c>
      <c r="AU66" s="79" t="str">
        <f>IF(C66="","",IF(C66&gt;=$AU$1,"O","X"))</f>
        <v>O</v>
      </c>
      <c r="AV66" s="79" t="str">
        <f>IF(AO66="","",IF(AND(AO66="O",AP66="O",AR66="O",AT66="O",AU66="O"),"후보","X"))</f>
        <v>X</v>
      </c>
    </row>
    <row r="67" spans="1:48" x14ac:dyDescent="0.3">
      <c r="A67" s="9" t="s">
        <v>1607</v>
      </c>
      <c r="B67" s="10" t="s">
        <v>1703</v>
      </c>
      <c r="C67" s="88">
        <v>470</v>
      </c>
      <c r="D67" s="86">
        <v>79.8</v>
      </c>
      <c r="E67" s="87">
        <v>24</v>
      </c>
      <c r="F67" s="86">
        <v>59.7</v>
      </c>
      <c r="G67" s="17">
        <v>18</v>
      </c>
      <c r="H67" s="88">
        <v>126</v>
      </c>
      <c r="I67" s="89">
        <v>120000</v>
      </c>
      <c r="J67" s="89" t="s">
        <v>60</v>
      </c>
      <c r="K67" s="89">
        <v>65000</v>
      </c>
      <c r="L67" s="89" t="s">
        <v>84</v>
      </c>
      <c r="M67" s="90">
        <f>I67-K67</f>
        <v>55000</v>
      </c>
      <c r="N67" s="4">
        <f>IF(ISERROR(K67/I67),"",K67/I67)</f>
        <v>0.54166666666666663</v>
      </c>
      <c r="O67" s="91">
        <f>I67/E67</f>
        <v>5000</v>
      </c>
      <c r="P67" s="91">
        <f>K67/E67</f>
        <v>2708.3333333333335</v>
      </c>
      <c r="Q67" s="79">
        <v>3</v>
      </c>
      <c r="R67" s="79">
        <v>2</v>
      </c>
      <c r="S67" s="79" t="s">
        <v>72</v>
      </c>
      <c r="T67" s="5">
        <v>79</v>
      </c>
      <c r="U67" s="9"/>
      <c r="W67" s="86">
        <f t="shared" si="101"/>
        <v>79.8</v>
      </c>
      <c r="X67" s="87">
        <f t="shared" si="101"/>
        <v>24</v>
      </c>
      <c r="Y67" s="92">
        <f t="shared" si="102"/>
        <v>126</v>
      </c>
      <c r="Z67" s="90">
        <f t="shared" si="102"/>
        <v>120000</v>
      </c>
      <c r="AA67" s="90">
        <f>K67</f>
        <v>65000</v>
      </c>
      <c r="AB67" s="90">
        <f t="shared" si="103"/>
        <v>55000</v>
      </c>
      <c r="AC67" s="4">
        <f t="shared" si="103"/>
        <v>0.54166666666666663</v>
      </c>
      <c r="AD67" s="91">
        <f t="shared" si="103"/>
        <v>5000</v>
      </c>
      <c r="AE67" s="79" t="str">
        <f>S67</f>
        <v>계</v>
      </c>
      <c r="AF67" s="79" t="str">
        <f>Q67&amp;"/"&amp;R67</f>
        <v>3/2</v>
      </c>
      <c r="AH67" s="20" t="str">
        <f t="shared" si="55"/>
        <v>판교원6단지진원로제비앙</v>
      </c>
      <c r="AI67" s="87">
        <f t="shared" ref="AI67:AI97" si="104">IF(E67="","",E67)</f>
        <v>24</v>
      </c>
      <c r="AJ67" s="79" t="str">
        <f>IF(AI67="","",$AJ$2)</f>
        <v>A-</v>
      </c>
      <c r="AK67" s="79" t="s">
        <v>13</v>
      </c>
      <c r="AL67" s="79" t="s">
        <v>62</v>
      </c>
      <c r="AM67" s="79" t="s">
        <v>63</v>
      </c>
      <c r="AN67" s="79" t="str">
        <f>IF(AI67="","",$AN$2)</f>
        <v>C</v>
      </c>
      <c r="AO67" s="79" t="str">
        <f>IF(N67="","",IF(N67&gt;=$AO$1/100,"O","X"))</f>
        <v>X</v>
      </c>
      <c r="AP67" s="79" t="str">
        <f>IF(I67="","",IF(I67&lt;=$AP$1,"O","X"))</f>
        <v>X</v>
      </c>
      <c r="AQ67" s="79" t="str">
        <f>IF(O67="","",IF(O67&lt;=$AQ$1,"O","X"))</f>
        <v>X</v>
      </c>
      <c r="AR67" s="79" t="str">
        <f>IF(M67="","",IF(M67&lt;=$AR$1,"O","X"))</f>
        <v>X</v>
      </c>
      <c r="AS67" s="79" t="s">
        <v>2</v>
      </c>
      <c r="AT67" s="79" t="str">
        <f>IF(OR(F67="",AI67=""),"",IF(AND((F67&lt;=85),(AI67&gt;=15)),"O","X"))</f>
        <v>O</v>
      </c>
      <c r="AU67" s="79" t="str">
        <f>IF(C67="","",IF(C67&gt;=$AU$1,"O","X"))</f>
        <v>O</v>
      </c>
      <c r="AV67" s="79" t="str">
        <f>IF(AO67="","",IF(AND(AO67="O",AP67="O",AR67="O",AT67="O",AU67="O"),"후보","X"))</f>
        <v>X</v>
      </c>
    </row>
    <row r="68" spans="1:48" x14ac:dyDescent="0.3">
      <c r="A68" s="9" t="s">
        <v>1607</v>
      </c>
      <c r="B68" s="10" t="s">
        <v>1703</v>
      </c>
      <c r="C68" s="88">
        <v>470</v>
      </c>
      <c r="D68" s="86">
        <v>107.5</v>
      </c>
      <c r="E68" s="87">
        <v>33</v>
      </c>
      <c r="F68" s="86">
        <v>83.3</v>
      </c>
      <c r="G68" s="17">
        <v>25</v>
      </c>
      <c r="H68" s="88">
        <v>150</v>
      </c>
      <c r="I68" s="89">
        <v>145000</v>
      </c>
      <c r="J68" s="89" t="s">
        <v>82</v>
      </c>
      <c r="K68" s="89"/>
      <c r="L68" s="89"/>
      <c r="M68" s="90">
        <f>I68-K68</f>
        <v>145000</v>
      </c>
      <c r="N68" s="4">
        <f>IF(ISERROR(K68/I68),"",K68/I68)</f>
        <v>0</v>
      </c>
      <c r="O68" s="91">
        <f>I68/E68</f>
        <v>4393.939393939394</v>
      </c>
      <c r="P68" s="91">
        <f>K68/E68</f>
        <v>0</v>
      </c>
      <c r="Q68" s="79">
        <v>3</v>
      </c>
      <c r="R68" s="79">
        <v>2</v>
      </c>
      <c r="S68" s="79" t="s">
        <v>72</v>
      </c>
      <c r="T68" s="5">
        <v>107</v>
      </c>
      <c r="U68" s="9"/>
      <c r="W68" s="86">
        <f t="shared" si="101"/>
        <v>107.5</v>
      </c>
      <c r="X68" s="87">
        <f t="shared" si="101"/>
        <v>33</v>
      </c>
      <c r="Y68" s="92">
        <f t="shared" si="102"/>
        <v>150</v>
      </c>
      <c r="Z68" s="90">
        <f t="shared" si="102"/>
        <v>145000</v>
      </c>
      <c r="AA68" s="90">
        <f>K68</f>
        <v>0</v>
      </c>
      <c r="AB68" s="90">
        <f t="shared" si="103"/>
        <v>145000</v>
      </c>
      <c r="AC68" s="4">
        <f t="shared" si="103"/>
        <v>0</v>
      </c>
      <c r="AD68" s="91">
        <f t="shared" si="103"/>
        <v>4393.939393939394</v>
      </c>
      <c r="AE68" s="79" t="str">
        <f>S68</f>
        <v>계</v>
      </c>
      <c r="AF68" s="79" t="str">
        <f>Q68&amp;"/"&amp;R68</f>
        <v>3/2</v>
      </c>
      <c r="AH68" s="20" t="str">
        <f t="shared" si="55"/>
        <v>판교원6단지진원로제비앙</v>
      </c>
      <c r="AI68" s="87">
        <f t="shared" si="104"/>
        <v>33</v>
      </c>
      <c r="AJ68" s="79" t="str">
        <f>IF(AI68="","",$AJ$2)</f>
        <v>A-</v>
      </c>
      <c r="AK68" s="79" t="s">
        <v>13</v>
      </c>
      <c r="AL68" s="79" t="s">
        <v>62</v>
      </c>
      <c r="AM68" s="79" t="s">
        <v>63</v>
      </c>
      <c r="AN68" s="79" t="str">
        <f>IF(AI68="","",$AN$2)</f>
        <v>C</v>
      </c>
      <c r="AO68" s="79" t="str">
        <f>IF(N68="","",IF(N68&gt;=$AO$1/100,"O","X"))</f>
        <v>X</v>
      </c>
      <c r="AP68" s="79" t="str">
        <f>IF(I68="","",IF(I68&lt;=$AP$1,"O","X"))</f>
        <v>X</v>
      </c>
      <c r="AQ68" s="79" t="str">
        <f>IF(O68="","",IF(O68&lt;=$AQ$1,"O","X"))</f>
        <v>X</v>
      </c>
      <c r="AR68" s="79" t="str">
        <f>IF(M68="","",IF(M68&lt;=$AR$1,"O","X"))</f>
        <v>X</v>
      </c>
      <c r="AS68" s="79" t="s">
        <v>2</v>
      </c>
      <c r="AT68" s="79" t="str">
        <f>IF(OR(F68="",AI68=""),"",IF(AND((F68&lt;=85),(AI68&gt;=15)),"O","X"))</f>
        <v>O</v>
      </c>
      <c r="AU68" s="79" t="str">
        <f>IF(C68="","",IF(C68&gt;=$AU$1,"O","X"))</f>
        <v>O</v>
      </c>
      <c r="AV68" s="79" t="str">
        <f>IF(AO68="","",IF(AND(AO68="O",AP68="O",AR68="O",AT68="O",AU68="O"),"후보","X"))</f>
        <v>X</v>
      </c>
    </row>
    <row r="69" spans="1:48" x14ac:dyDescent="0.3">
      <c r="A69" s="9"/>
      <c r="B69" s="79"/>
      <c r="C69" s="6"/>
      <c r="D69" s="9"/>
      <c r="E69" s="14"/>
      <c r="F69" s="86"/>
      <c r="G69" s="9"/>
      <c r="H69" s="9"/>
      <c r="I69" s="9"/>
      <c r="J69" s="9"/>
      <c r="K69" s="9"/>
      <c r="L69" s="9"/>
      <c r="M69" s="9"/>
      <c r="N69" s="9"/>
      <c r="O69" s="91"/>
      <c r="P69" s="91"/>
      <c r="Q69" s="87"/>
      <c r="R69" s="87"/>
      <c r="S69" s="9"/>
      <c r="T69" s="47"/>
      <c r="U69" s="9"/>
      <c r="W69" s="67" t="str">
        <f>$A$4&amp;" "&amp;A70&amp;"("&amp;B70&amp;","&amp;C70&amp;"^)"</f>
        <v>판교동 판교원1단지파라곤('09.09.,402^)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97" si="105">IF(A69="","",A69)</f>
        <v/>
      </c>
      <c r="AI69" s="106" t="str">
        <f t="shared" si="104"/>
        <v/>
      </c>
      <c r="AJ69" s="79"/>
      <c r="AK69" s="79"/>
      <c r="AL69" s="79"/>
      <c r="AM69" s="79"/>
      <c r="AN69" s="79"/>
      <c r="AO69" s="79"/>
      <c r="AP69" s="79"/>
      <c r="AQ69" s="79"/>
      <c r="AR69" s="79"/>
      <c r="AS69" s="79"/>
      <c r="AT69" s="79"/>
      <c r="AU69" s="79"/>
      <c r="AV69" s="79"/>
    </row>
    <row r="70" spans="1:48" x14ac:dyDescent="0.3">
      <c r="A70" s="9" t="s">
        <v>1611</v>
      </c>
      <c r="B70" s="10" t="s">
        <v>1640</v>
      </c>
      <c r="C70" s="88">
        <v>402</v>
      </c>
      <c r="D70" s="86">
        <v>126.8</v>
      </c>
      <c r="E70" s="87">
        <v>38</v>
      </c>
      <c r="F70" s="86">
        <v>101.2</v>
      </c>
      <c r="G70" s="17">
        <v>31</v>
      </c>
      <c r="H70" s="88">
        <v>87</v>
      </c>
      <c r="I70" s="89">
        <v>176000</v>
      </c>
      <c r="J70" s="89" t="s">
        <v>74</v>
      </c>
      <c r="K70" s="89">
        <v>88000</v>
      </c>
      <c r="L70" s="89" t="s">
        <v>74</v>
      </c>
      <c r="M70" s="90">
        <f t="shared" ref="M70:M78" si="106">I70-K70</f>
        <v>88000</v>
      </c>
      <c r="N70" s="4">
        <f t="shared" ref="N70:N78" si="107">IF(ISERROR(K70/I70),"",K70/I70)</f>
        <v>0.5</v>
      </c>
      <c r="O70" s="91">
        <f t="shared" ref="O70:O78" si="108">I70/E70</f>
        <v>4631.5789473684208</v>
      </c>
      <c r="P70" s="91">
        <f t="shared" ref="P70:P78" si="109">K70/E70</f>
        <v>2315.7894736842104</v>
      </c>
      <c r="Q70" s="79">
        <v>3</v>
      </c>
      <c r="R70" s="79">
        <v>2</v>
      </c>
      <c r="S70" s="79" t="s">
        <v>72</v>
      </c>
      <c r="T70" s="5" t="s">
        <v>175</v>
      </c>
      <c r="U70" s="9"/>
      <c r="W70" s="86">
        <f t="shared" ref="W70:W78" si="110">D70</f>
        <v>126.8</v>
      </c>
      <c r="X70" s="87">
        <f t="shared" ref="X70:X78" si="111">E70</f>
        <v>38</v>
      </c>
      <c r="Y70" s="92">
        <f t="shared" ref="Y70:Y78" si="112">H70</f>
        <v>87</v>
      </c>
      <c r="Z70" s="90">
        <f t="shared" ref="Z70:Z78" si="113">I70</f>
        <v>176000</v>
      </c>
      <c r="AA70" s="90">
        <f t="shared" ref="AA70:AA78" si="114">K70</f>
        <v>88000</v>
      </c>
      <c r="AB70" s="90">
        <f t="shared" ref="AB70:AB78" si="115">M70</f>
        <v>88000</v>
      </c>
      <c r="AC70" s="4">
        <f t="shared" ref="AC70:AC78" si="116">N70</f>
        <v>0.5</v>
      </c>
      <c r="AD70" s="91">
        <f t="shared" ref="AD70:AD78" si="117">O70</f>
        <v>4631.5789473684208</v>
      </c>
      <c r="AE70" s="79" t="str">
        <f t="shared" ref="AE70:AE78" si="118">S70</f>
        <v>계</v>
      </c>
      <c r="AF70" s="79" t="str">
        <f t="shared" ref="AF70:AF78" si="119">Q70&amp;"/"&amp;R70</f>
        <v>3/2</v>
      </c>
      <c r="AH70" s="20" t="str">
        <f t="shared" si="105"/>
        <v>판교원1단지파라곤</v>
      </c>
      <c r="AI70" s="87">
        <f t="shared" si="104"/>
        <v>38</v>
      </c>
      <c r="AJ70" s="79" t="str">
        <f t="shared" ref="AJ70:AJ78" si="120">IF(AI70="","",$AJ$2)</f>
        <v>A-</v>
      </c>
      <c r="AK70" s="79" t="s">
        <v>13</v>
      </c>
      <c r="AL70" s="79" t="s">
        <v>62</v>
      </c>
      <c r="AM70" s="79" t="s">
        <v>63</v>
      </c>
      <c r="AN70" s="79" t="str">
        <f t="shared" ref="AN70:AN78" si="121">IF(AI70="","",$AN$2)</f>
        <v>C</v>
      </c>
      <c r="AO70" s="79" t="str">
        <f t="shared" ref="AO70:AO78" si="122">IF(N70="","",IF(N70&gt;=$AO$1/100,"O","X"))</f>
        <v>X</v>
      </c>
      <c r="AP70" s="79" t="str">
        <f t="shared" ref="AP70:AP78" si="123">IF(I70="","",IF(I70&lt;=$AP$1,"O","X"))</f>
        <v>X</v>
      </c>
      <c r="AQ70" s="79" t="str">
        <f t="shared" ref="AQ70:AQ78" si="124">IF(O70="","",IF(O70&lt;=$AQ$1,"O","X"))</f>
        <v>X</v>
      </c>
      <c r="AR70" s="79" t="str">
        <f t="shared" ref="AR70:AR78" si="125">IF(M70="","",IF(M70&lt;=$AR$1,"O","X"))</f>
        <v>X</v>
      </c>
      <c r="AS70" s="79" t="s">
        <v>2</v>
      </c>
      <c r="AT70" s="79" t="str">
        <f t="shared" ref="AT70:AT78" si="126">IF(OR(F70="",AI70=""),"",IF(AND((F70&lt;=85),(AI70&gt;=15)),"O","X"))</f>
        <v>X</v>
      </c>
      <c r="AU70" s="79" t="str">
        <f t="shared" ref="AU70:AU78" si="127">IF(C70="","",IF(C70&gt;=$AU$1,"O","X"))</f>
        <v>O</v>
      </c>
      <c r="AV70" s="79" t="str">
        <f t="shared" ref="AV70:AV78" si="128">IF(AO70="","",IF(AND(AO70="O",AP70="O",AR70="O",AT70="O",AU70="O"),"후보","X"))</f>
        <v>X</v>
      </c>
    </row>
    <row r="71" spans="1:48" x14ac:dyDescent="0.3">
      <c r="A71" s="9" t="s">
        <v>1611</v>
      </c>
      <c r="B71" s="10" t="s">
        <v>1640</v>
      </c>
      <c r="C71" s="88">
        <v>402</v>
      </c>
      <c r="D71" s="86">
        <v>126.6</v>
      </c>
      <c r="E71" s="87">
        <v>38</v>
      </c>
      <c r="F71" s="86">
        <v>101.1</v>
      </c>
      <c r="G71" s="17">
        <v>31</v>
      </c>
      <c r="H71" s="88">
        <v>78</v>
      </c>
      <c r="I71" s="89">
        <v>175000</v>
      </c>
      <c r="J71" s="89" t="s">
        <v>74</v>
      </c>
      <c r="K71" s="89"/>
      <c r="L71" s="89"/>
      <c r="M71" s="90">
        <f t="shared" si="106"/>
        <v>175000</v>
      </c>
      <c r="N71" s="4">
        <f t="shared" si="107"/>
        <v>0</v>
      </c>
      <c r="O71" s="91">
        <f t="shared" si="108"/>
        <v>4605.2631578947367</v>
      </c>
      <c r="P71" s="91">
        <f t="shared" si="109"/>
        <v>0</v>
      </c>
      <c r="Q71" s="79">
        <v>3</v>
      </c>
      <c r="R71" s="79">
        <v>2</v>
      </c>
      <c r="S71" s="79" t="s">
        <v>72</v>
      </c>
      <c r="T71" s="5" t="s">
        <v>402</v>
      </c>
      <c r="U71" s="9"/>
      <c r="W71" s="86">
        <f t="shared" si="110"/>
        <v>126.6</v>
      </c>
      <c r="X71" s="87">
        <f t="shared" si="111"/>
        <v>38</v>
      </c>
      <c r="Y71" s="92">
        <f t="shared" si="112"/>
        <v>78</v>
      </c>
      <c r="Z71" s="90">
        <f t="shared" si="113"/>
        <v>175000</v>
      </c>
      <c r="AA71" s="90">
        <f t="shared" si="114"/>
        <v>0</v>
      </c>
      <c r="AB71" s="90">
        <f t="shared" si="115"/>
        <v>175000</v>
      </c>
      <c r="AC71" s="4">
        <f t="shared" si="116"/>
        <v>0</v>
      </c>
      <c r="AD71" s="91">
        <f t="shared" si="117"/>
        <v>4605.2631578947367</v>
      </c>
      <c r="AE71" s="79" t="str">
        <f t="shared" si="118"/>
        <v>계</v>
      </c>
      <c r="AF71" s="79" t="str">
        <f t="shared" si="119"/>
        <v>3/2</v>
      </c>
      <c r="AH71" s="20" t="str">
        <f t="shared" si="105"/>
        <v>판교원1단지파라곤</v>
      </c>
      <c r="AI71" s="87">
        <f t="shared" si="104"/>
        <v>38</v>
      </c>
      <c r="AJ71" s="79" t="str">
        <f t="shared" si="120"/>
        <v>A-</v>
      </c>
      <c r="AK71" s="79" t="s">
        <v>13</v>
      </c>
      <c r="AL71" s="79" t="s">
        <v>62</v>
      </c>
      <c r="AM71" s="79" t="s">
        <v>63</v>
      </c>
      <c r="AN71" s="79" t="str">
        <f t="shared" si="121"/>
        <v>C</v>
      </c>
      <c r="AO71" s="79" t="str">
        <f t="shared" si="122"/>
        <v>X</v>
      </c>
      <c r="AP71" s="79" t="str">
        <f t="shared" si="123"/>
        <v>X</v>
      </c>
      <c r="AQ71" s="79" t="str">
        <f t="shared" si="124"/>
        <v>X</v>
      </c>
      <c r="AR71" s="79" t="str">
        <f t="shared" si="125"/>
        <v>X</v>
      </c>
      <c r="AS71" s="79" t="s">
        <v>2</v>
      </c>
      <c r="AT71" s="79" t="str">
        <f t="shared" si="126"/>
        <v>X</v>
      </c>
      <c r="AU71" s="79" t="str">
        <f t="shared" si="127"/>
        <v>O</v>
      </c>
      <c r="AV71" s="79" t="str">
        <f t="shared" si="128"/>
        <v>X</v>
      </c>
    </row>
    <row r="72" spans="1:48" x14ac:dyDescent="0.3">
      <c r="A72" s="9" t="s">
        <v>1611</v>
      </c>
      <c r="B72" s="10" t="s">
        <v>1640</v>
      </c>
      <c r="C72" s="88">
        <v>402</v>
      </c>
      <c r="D72" s="86">
        <v>126.7</v>
      </c>
      <c r="E72" s="87">
        <v>38</v>
      </c>
      <c r="F72" s="86">
        <v>101.1</v>
      </c>
      <c r="G72" s="17">
        <v>31</v>
      </c>
      <c r="H72" s="88">
        <v>45</v>
      </c>
      <c r="I72" s="89">
        <v>170000</v>
      </c>
      <c r="J72" s="89" t="s">
        <v>84</v>
      </c>
      <c r="K72" s="89"/>
      <c r="L72" s="89"/>
      <c r="M72" s="90">
        <f t="shared" si="106"/>
        <v>170000</v>
      </c>
      <c r="N72" s="4">
        <f t="shared" si="107"/>
        <v>0</v>
      </c>
      <c r="O72" s="91">
        <f t="shared" si="108"/>
        <v>4473.6842105263158</v>
      </c>
      <c r="P72" s="91">
        <f t="shared" si="109"/>
        <v>0</v>
      </c>
      <c r="Q72" s="79">
        <v>3</v>
      </c>
      <c r="R72" s="79">
        <v>2</v>
      </c>
      <c r="S72" s="79" t="s">
        <v>72</v>
      </c>
      <c r="T72" s="5" t="s">
        <v>382</v>
      </c>
      <c r="U72" s="9"/>
      <c r="W72" s="86">
        <f t="shared" si="110"/>
        <v>126.7</v>
      </c>
      <c r="X72" s="87">
        <f t="shared" si="111"/>
        <v>38</v>
      </c>
      <c r="Y72" s="92">
        <f t="shared" si="112"/>
        <v>45</v>
      </c>
      <c r="Z72" s="90">
        <f t="shared" si="113"/>
        <v>170000</v>
      </c>
      <c r="AA72" s="90">
        <f t="shared" si="114"/>
        <v>0</v>
      </c>
      <c r="AB72" s="90">
        <f t="shared" si="115"/>
        <v>170000</v>
      </c>
      <c r="AC72" s="4">
        <f t="shared" si="116"/>
        <v>0</v>
      </c>
      <c r="AD72" s="91">
        <f t="shared" si="117"/>
        <v>4473.6842105263158</v>
      </c>
      <c r="AE72" s="79" t="str">
        <f t="shared" si="118"/>
        <v>계</v>
      </c>
      <c r="AF72" s="79" t="str">
        <f t="shared" si="119"/>
        <v>3/2</v>
      </c>
      <c r="AH72" s="20" t="str">
        <f t="shared" si="105"/>
        <v>판교원1단지파라곤</v>
      </c>
      <c r="AI72" s="87">
        <f t="shared" si="104"/>
        <v>38</v>
      </c>
      <c r="AJ72" s="79" t="str">
        <f t="shared" si="120"/>
        <v>A-</v>
      </c>
      <c r="AK72" s="79" t="s">
        <v>13</v>
      </c>
      <c r="AL72" s="79" t="s">
        <v>62</v>
      </c>
      <c r="AM72" s="79" t="s">
        <v>63</v>
      </c>
      <c r="AN72" s="79" t="str">
        <f t="shared" si="121"/>
        <v>C</v>
      </c>
      <c r="AO72" s="79" t="str">
        <f t="shared" si="122"/>
        <v>X</v>
      </c>
      <c r="AP72" s="79" t="str">
        <f t="shared" si="123"/>
        <v>X</v>
      </c>
      <c r="AQ72" s="79" t="str">
        <f t="shared" si="124"/>
        <v>X</v>
      </c>
      <c r="AR72" s="79" t="str">
        <f t="shared" si="125"/>
        <v>X</v>
      </c>
      <c r="AS72" s="79" t="s">
        <v>2</v>
      </c>
      <c r="AT72" s="79" t="str">
        <f t="shared" si="126"/>
        <v>X</v>
      </c>
      <c r="AU72" s="79" t="str">
        <f t="shared" si="127"/>
        <v>O</v>
      </c>
      <c r="AV72" s="79" t="str">
        <f t="shared" si="128"/>
        <v>X</v>
      </c>
    </row>
    <row r="73" spans="1:48" x14ac:dyDescent="0.3">
      <c r="A73" s="9" t="s">
        <v>1611</v>
      </c>
      <c r="B73" s="10" t="s">
        <v>1640</v>
      </c>
      <c r="C73" s="88">
        <v>402</v>
      </c>
      <c r="D73" s="86">
        <v>126.7</v>
      </c>
      <c r="E73" s="87">
        <v>38</v>
      </c>
      <c r="F73" s="86">
        <v>101.1</v>
      </c>
      <c r="G73" s="17">
        <v>31</v>
      </c>
      <c r="H73" s="88">
        <v>33</v>
      </c>
      <c r="I73" s="89">
        <v>170000</v>
      </c>
      <c r="J73" s="89" t="s">
        <v>84</v>
      </c>
      <c r="K73" s="89"/>
      <c r="L73" s="89"/>
      <c r="M73" s="90">
        <f t="shared" si="106"/>
        <v>170000</v>
      </c>
      <c r="N73" s="4">
        <f t="shared" si="107"/>
        <v>0</v>
      </c>
      <c r="O73" s="91">
        <f t="shared" si="108"/>
        <v>4473.6842105263158</v>
      </c>
      <c r="P73" s="91">
        <f t="shared" si="109"/>
        <v>0</v>
      </c>
      <c r="Q73" s="79">
        <v>3</v>
      </c>
      <c r="R73" s="79">
        <v>2</v>
      </c>
      <c r="S73" s="79" t="s">
        <v>72</v>
      </c>
      <c r="T73" s="5" t="s">
        <v>383</v>
      </c>
      <c r="U73" s="9"/>
      <c r="W73" s="86">
        <f t="shared" si="110"/>
        <v>126.7</v>
      </c>
      <c r="X73" s="87">
        <f t="shared" si="111"/>
        <v>38</v>
      </c>
      <c r="Y73" s="92">
        <f t="shared" si="112"/>
        <v>33</v>
      </c>
      <c r="Z73" s="90">
        <f t="shared" si="113"/>
        <v>170000</v>
      </c>
      <c r="AA73" s="90">
        <f t="shared" si="114"/>
        <v>0</v>
      </c>
      <c r="AB73" s="90">
        <f t="shared" si="115"/>
        <v>170000</v>
      </c>
      <c r="AC73" s="4">
        <f t="shared" si="116"/>
        <v>0</v>
      </c>
      <c r="AD73" s="91">
        <f t="shared" si="117"/>
        <v>4473.6842105263158</v>
      </c>
      <c r="AE73" s="79" t="str">
        <f t="shared" si="118"/>
        <v>계</v>
      </c>
      <c r="AF73" s="79" t="str">
        <f t="shared" si="119"/>
        <v>3/2</v>
      </c>
      <c r="AH73" s="20" t="str">
        <f t="shared" si="105"/>
        <v>판교원1단지파라곤</v>
      </c>
      <c r="AI73" s="87">
        <f t="shared" si="104"/>
        <v>38</v>
      </c>
      <c r="AJ73" s="79" t="str">
        <f t="shared" si="120"/>
        <v>A-</v>
      </c>
      <c r="AK73" s="79" t="s">
        <v>13</v>
      </c>
      <c r="AL73" s="79" t="s">
        <v>62</v>
      </c>
      <c r="AM73" s="79" t="s">
        <v>63</v>
      </c>
      <c r="AN73" s="79" t="str">
        <f t="shared" si="121"/>
        <v>C</v>
      </c>
      <c r="AO73" s="79" t="str">
        <f t="shared" si="122"/>
        <v>X</v>
      </c>
      <c r="AP73" s="79" t="str">
        <f t="shared" si="123"/>
        <v>X</v>
      </c>
      <c r="AQ73" s="79" t="str">
        <f t="shared" si="124"/>
        <v>X</v>
      </c>
      <c r="AR73" s="79" t="str">
        <f t="shared" si="125"/>
        <v>X</v>
      </c>
      <c r="AS73" s="79" t="s">
        <v>2</v>
      </c>
      <c r="AT73" s="79" t="str">
        <f t="shared" si="126"/>
        <v>X</v>
      </c>
      <c r="AU73" s="79" t="str">
        <f t="shared" si="127"/>
        <v>O</v>
      </c>
      <c r="AV73" s="79" t="str">
        <f t="shared" si="128"/>
        <v>X</v>
      </c>
    </row>
    <row r="74" spans="1:48" x14ac:dyDescent="0.3">
      <c r="A74" s="9" t="s">
        <v>1611</v>
      </c>
      <c r="B74" s="10" t="s">
        <v>1640</v>
      </c>
      <c r="C74" s="88">
        <v>402</v>
      </c>
      <c r="D74" s="86">
        <v>148.6</v>
      </c>
      <c r="E74" s="87">
        <v>45</v>
      </c>
      <c r="F74" s="86">
        <v>118.6</v>
      </c>
      <c r="G74" s="17">
        <v>36</v>
      </c>
      <c r="H74" s="88">
        <v>84</v>
      </c>
      <c r="I74" s="89">
        <v>195000</v>
      </c>
      <c r="J74" s="89" t="s">
        <v>65</v>
      </c>
      <c r="K74" s="89"/>
      <c r="L74" s="89"/>
      <c r="M74" s="90">
        <f t="shared" si="106"/>
        <v>195000</v>
      </c>
      <c r="N74" s="4">
        <f t="shared" si="107"/>
        <v>0</v>
      </c>
      <c r="O74" s="91">
        <f t="shared" si="108"/>
        <v>4333.333333333333</v>
      </c>
      <c r="P74" s="91">
        <f t="shared" si="109"/>
        <v>0</v>
      </c>
      <c r="Q74" s="79">
        <v>4</v>
      </c>
      <c r="R74" s="79">
        <v>2</v>
      </c>
      <c r="S74" s="79" t="s">
        <v>72</v>
      </c>
      <c r="T74" s="5" t="s">
        <v>403</v>
      </c>
      <c r="U74" s="9"/>
      <c r="W74" s="86">
        <f t="shared" si="110"/>
        <v>148.6</v>
      </c>
      <c r="X74" s="87">
        <f t="shared" si="111"/>
        <v>45</v>
      </c>
      <c r="Y74" s="92">
        <f t="shared" si="112"/>
        <v>84</v>
      </c>
      <c r="Z74" s="90">
        <f t="shared" si="113"/>
        <v>195000</v>
      </c>
      <c r="AA74" s="90">
        <f t="shared" si="114"/>
        <v>0</v>
      </c>
      <c r="AB74" s="90">
        <f t="shared" si="115"/>
        <v>195000</v>
      </c>
      <c r="AC74" s="4">
        <f t="shared" si="116"/>
        <v>0</v>
      </c>
      <c r="AD74" s="91">
        <f t="shared" si="117"/>
        <v>4333.333333333333</v>
      </c>
      <c r="AE74" s="79" t="str">
        <f t="shared" si="118"/>
        <v>계</v>
      </c>
      <c r="AF74" s="79" t="str">
        <f t="shared" si="119"/>
        <v>4/2</v>
      </c>
      <c r="AH74" s="20" t="str">
        <f t="shared" si="105"/>
        <v>판교원1단지파라곤</v>
      </c>
      <c r="AI74" s="87">
        <f t="shared" si="104"/>
        <v>45</v>
      </c>
      <c r="AJ74" s="79" t="str">
        <f t="shared" si="120"/>
        <v>A-</v>
      </c>
      <c r="AK74" s="79" t="s">
        <v>13</v>
      </c>
      <c r="AL74" s="79" t="s">
        <v>62</v>
      </c>
      <c r="AM74" s="79" t="s">
        <v>63</v>
      </c>
      <c r="AN74" s="79" t="str">
        <f t="shared" si="121"/>
        <v>C</v>
      </c>
      <c r="AO74" s="79" t="str">
        <f t="shared" si="122"/>
        <v>X</v>
      </c>
      <c r="AP74" s="79" t="str">
        <f t="shared" si="123"/>
        <v>X</v>
      </c>
      <c r="AQ74" s="79" t="str">
        <f t="shared" si="124"/>
        <v>X</v>
      </c>
      <c r="AR74" s="79" t="str">
        <f t="shared" si="125"/>
        <v>X</v>
      </c>
      <c r="AS74" s="79" t="s">
        <v>2</v>
      </c>
      <c r="AT74" s="79" t="str">
        <f t="shared" si="126"/>
        <v>X</v>
      </c>
      <c r="AU74" s="79" t="str">
        <f t="shared" si="127"/>
        <v>O</v>
      </c>
      <c r="AV74" s="79" t="str">
        <f t="shared" si="128"/>
        <v>X</v>
      </c>
    </row>
    <row r="75" spans="1:48" x14ac:dyDescent="0.3">
      <c r="A75" s="9" t="s">
        <v>1611</v>
      </c>
      <c r="B75" s="10" t="s">
        <v>1640</v>
      </c>
      <c r="C75" s="88">
        <v>402</v>
      </c>
      <c r="D75" s="86">
        <v>149</v>
      </c>
      <c r="E75" s="87">
        <v>45</v>
      </c>
      <c r="F75" s="86">
        <v>118.9</v>
      </c>
      <c r="G75" s="17">
        <v>36</v>
      </c>
      <c r="H75" s="88">
        <v>66</v>
      </c>
      <c r="I75" s="89"/>
      <c r="J75" s="89"/>
      <c r="K75" s="89">
        <v>110000</v>
      </c>
      <c r="L75" s="89" t="s">
        <v>78</v>
      </c>
      <c r="M75" s="90">
        <f t="shared" si="106"/>
        <v>-110000</v>
      </c>
      <c r="N75" s="4" t="str">
        <f t="shared" si="107"/>
        <v/>
      </c>
      <c r="O75" s="91">
        <f t="shared" si="108"/>
        <v>0</v>
      </c>
      <c r="P75" s="91">
        <f t="shared" si="109"/>
        <v>2444.4444444444443</v>
      </c>
      <c r="Q75" s="79">
        <v>4</v>
      </c>
      <c r="R75" s="79">
        <v>2</v>
      </c>
      <c r="S75" s="79" t="s">
        <v>72</v>
      </c>
      <c r="T75" s="5" t="s">
        <v>394</v>
      </c>
      <c r="U75" s="9"/>
      <c r="W75" s="86">
        <f t="shared" si="110"/>
        <v>149</v>
      </c>
      <c r="X75" s="87">
        <f t="shared" si="111"/>
        <v>45</v>
      </c>
      <c r="Y75" s="92">
        <f t="shared" si="112"/>
        <v>66</v>
      </c>
      <c r="Z75" s="90">
        <f t="shared" si="113"/>
        <v>0</v>
      </c>
      <c r="AA75" s="90">
        <f t="shared" si="114"/>
        <v>110000</v>
      </c>
      <c r="AB75" s="90">
        <f t="shared" si="115"/>
        <v>-110000</v>
      </c>
      <c r="AC75" s="4" t="str">
        <f t="shared" si="116"/>
        <v/>
      </c>
      <c r="AD75" s="91">
        <f t="shared" si="117"/>
        <v>0</v>
      </c>
      <c r="AE75" s="79" t="str">
        <f t="shared" si="118"/>
        <v>계</v>
      </c>
      <c r="AF75" s="79" t="str">
        <f t="shared" si="119"/>
        <v>4/2</v>
      </c>
      <c r="AH75" s="20" t="str">
        <f t="shared" si="105"/>
        <v>판교원1단지파라곤</v>
      </c>
      <c r="AI75" s="87">
        <f t="shared" si="104"/>
        <v>45</v>
      </c>
      <c r="AJ75" s="79" t="str">
        <f t="shared" si="120"/>
        <v>A-</v>
      </c>
      <c r="AK75" s="79" t="s">
        <v>13</v>
      </c>
      <c r="AL75" s="79" t="s">
        <v>62</v>
      </c>
      <c r="AM75" s="79" t="s">
        <v>63</v>
      </c>
      <c r="AN75" s="79" t="str">
        <f t="shared" si="121"/>
        <v>C</v>
      </c>
      <c r="AO75" s="79" t="str">
        <f t="shared" si="122"/>
        <v/>
      </c>
      <c r="AP75" s="79" t="str">
        <f t="shared" si="123"/>
        <v/>
      </c>
      <c r="AQ75" s="79" t="str">
        <f t="shared" si="124"/>
        <v>O</v>
      </c>
      <c r="AR75" s="79" t="str">
        <f t="shared" si="125"/>
        <v>O</v>
      </c>
      <c r="AS75" s="79" t="s">
        <v>2</v>
      </c>
      <c r="AT75" s="79" t="str">
        <f t="shared" si="126"/>
        <v>X</v>
      </c>
      <c r="AU75" s="79" t="str">
        <f t="shared" si="127"/>
        <v>O</v>
      </c>
      <c r="AV75" s="79" t="str">
        <f t="shared" si="128"/>
        <v/>
      </c>
    </row>
    <row r="76" spans="1:48" x14ac:dyDescent="0.3">
      <c r="A76" s="9" t="s">
        <v>1611</v>
      </c>
      <c r="B76" s="10" t="s">
        <v>1640</v>
      </c>
      <c r="C76" s="88">
        <v>402</v>
      </c>
      <c r="D76" s="86">
        <v>190.3</v>
      </c>
      <c r="E76" s="87">
        <v>58</v>
      </c>
      <c r="F76" s="86">
        <v>151.9</v>
      </c>
      <c r="G76" s="17">
        <v>46</v>
      </c>
      <c r="H76" s="88">
        <v>3</v>
      </c>
      <c r="I76" s="89"/>
      <c r="J76" s="89"/>
      <c r="K76" s="89"/>
      <c r="L76" s="89"/>
      <c r="M76" s="90">
        <f t="shared" si="106"/>
        <v>0</v>
      </c>
      <c r="N76" s="4" t="str">
        <f t="shared" si="107"/>
        <v/>
      </c>
      <c r="O76" s="91">
        <f t="shared" si="108"/>
        <v>0</v>
      </c>
      <c r="P76" s="91">
        <f t="shared" si="109"/>
        <v>0</v>
      </c>
      <c r="Q76" s="79">
        <v>3</v>
      </c>
      <c r="R76" s="79">
        <v>2</v>
      </c>
      <c r="S76" s="79" t="s">
        <v>72</v>
      </c>
      <c r="T76" s="5" t="s">
        <v>285</v>
      </c>
      <c r="U76" s="9"/>
      <c r="W76" s="86">
        <f t="shared" si="110"/>
        <v>190.3</v>
      </c>
      <c r="X76" s="87">
        <f t="shared" si="111"/>
        <v>58</v>
      </c>
      <c r="Y76" s="92">
        <f t="shared" si="112"/>
        <v>3</v>
      </c>
      <c r="Z76" s="90">
        <f t="shared" si="113"/>
        <v>0</v>
      </c>
      <c r="AA76" s="90">
        <f t="shared" si="114"/>
        <v>0</v>
      </c>
      <c r="AB76" s="90">
        <f t="shared" si="115"/>
        <v>0</v>
      </c>
      <c r="AC76" s="4" t="str">
        <f t="shared" si="116"/>
        <v/>
      </c>
      <c r="AD76" s="91">
        <f t="shared" si="117"/>
        <v>0</v>
      </c>
      <c r="AE76" s="79" t="str">
        <f t="shared" si="118"/>
        <v>계</v>
      </c>
      <c r="AF76" s="79" t="str">
        <f t="shared" si="119"/>
        <v>3/2</v>
      </c>
      <c r="AH76" s="20" t="str">
        <f t="shared" si="105"/>
        <v>판교원1단지파라곤</v>
      </c>
      <c r="AI76" s="87">
        <f t="shared" si="104"/>
        <v>58</v>
      </c>
      <c r="AJ76" s="79" t="str">
        <f t="shared" si="120"/>
        <v>A-</v>
      </c>
      <c r="AK76" s="79" t="s">
        <v>13</v>
      </c>
      <c r="AL76" s="79" t="s">
        <v>62</v>
      </c>
      <c r="AM76" s="79" t="s">
        <v>63</v>
      </c>
      <c r="AN76" s="79" t="str">
        <f t="shared" si="121"/>
        <v>C</v>
      </c>
      <c r="AO76" s="79" t="str">
        <f t="shared" si="122"/>
        <v/>
      </c>
      <c r="AP76" s="79" t="str">
        <f t="shared" si="123"/>
        <v/>
      </c>
      <c r="AQ76" s="79" t="str">
        <f t="shared" si="124"/>
        <v>O</v>
      </c>
      <c r="AR76" s="79" t="str">
        <f t="shared" si="125"/>
        <v>O</v>
      </c>
      <c r="AS76" s="79" t="s">
        <v>2</v>
      </c>
      <c r="AT76" s="79" t="str">
        <f t="shared" si="126"/>
        <v>X</v>
      </c>
      <c r="AU76" s="79" t="str">
        <f t="shared" si="127"/>
        <v>O</v>
      </c>
      <c r="AV76" s="79" t="str">
        <f t="shared" si="128"/>
        <v/>
      </c>
    </row>
    <row r="77" spans="1:48" x14ac:dyDescent="0.3">
      <c r="A77" s="9" t="s">
        <v>1611</v>
      </c>
      <c r="B77" s="10" t="s">
        <v>1640</v>
      </c>
      <c r="C77" s="88">
        <v>402</v>
      </c>
      <c r="D77" s="86">
        <v>192.5</v>
      </c>
      <c r="E77" s="87">
        <v>58</v>
      </c>
      <c r="F77" s="86">
        <v>153.69999999999999</v>
      </c>
      <c r="G77" s="17">
        <v>46</v>
      </c>
      <c r="H77" s="88">
        <v>3</v>
      </c>
      <c r="I77" s="89">
        <v>250000</v>
      </c>
      <c r="J77" s="89" t="s">
        <v>82</v>
      </c>
      <c r="K77" s="89"/>
      <c r="L77" s="89"/>
      <c r="M77" s="90">
        <f t="shared" si="106"/>
        <v>250000</v>
      </c>
      <c r="N77" s="4">
        <f t="shared" si="107"/>
        <v>0</v>
      </c>
      <c r="O77" s="91">
        <f t="shared" si="108"/>
        <v>4310.3448275862065</v>
      </c>
      <c r="P77" s="91">
        <f t="shared" si="109"/>
        <v>0</v>
      </c>
      <c r="Q77" s="79">
        <v>4</v>
      </c>
      <c r="R77" s="79">
        <v>3</v>
      </c>
      <c r="S77" s="79" t="s">
        <v>72</v>
      </c>
      <c r="T77" s="5" t="s">
        <v>197</v>
      </c>
      <c r="U77" s="9"/>
      <c r="W77" s="86">
        <f t="shared" si="110"/>
        <v>192.5</v>
      </c>
      <c r="X77" s="87">
        <f t="shared" si="111"/>
        <v>58</v>
      </c>
      <c r="Y77" s="92">
        <f t="shared" si="112"/>
        <v>3</v>
      </c>
      <c r="Z77" s="90">
        <f t="shared" si="113"/>
        <v>250000</v>
      </c>
      <c r="AA77" s="90">
        <f t="shared" si="114"/>
        <v>0</v>
      </c>
      <c r="AB77" s="90">
        <f t="shared" si="115"/>
        <v>250000</v>
      </c>
      <c r="AC77" s="4">
        <f t="shared" si="116"/>
        <v>0</v>
      </c>
      <c r="AD77" s="91">
        <f t="shared" si="117"/>
        <v>4310.3448275862065</v>
      </c>
      <c r="AE77" s="79" t="str">
        <f t="shared" si="118"/>
        <v>계</v>
      </c>
      <c r="AF77" s="79" t="str">
        <f t="shared" si="119"/>
        <v>4/3</v>
      </c>
      <c r="AH77" s="20" t="str">
        <f t="shared" si="105"/>
        <v>판교원1단지파라곤</v>
      </c>
      <c r="AI77" s="87">
        <f t="shared" si="104"/>
        <v>58</v>
      </c>
      <c r="AJ77" s="79" t="str">
        <f t="shared" si="120"/>
        <v>A-</v>
      </c>
      <c r="AK77" s="79" t="s">
        <v>13</v>
      </c>
      <c r="AL77" s="79" t="s">
        <v>62</v>
      </c>
      <c r="AM77" s="79" t="s">
        <v>63</v>
      </c>
      <c r="AN77" s="79" t="str">
        <f t="shared" si="121"/>
        <v>C</v>
      </c>
      <c r="AO77" s="79" t="str">
        <f t="shared" si="122"/>
        <v>X</v>
      </c>
      <c r="AP77" s="79" t="str">
        <f t="shared" si="123"/>
        <v>X</v>
      </c>
      <c r="AQ77" s="79" t="str">
        <f t="shared" si="124"/>
        <v>X</v>
      </c>
      <c r="AR77" s="79" t="str">
        <f t="shared" si="125"/>
        <v>X</v>
      </c>
      <c r="AS77" s="79" t="s">
        <v>2</v>
      </c>
      <c r="AT77" s="79" t="str">
        <f t="shared" si="126"/>
        <v>X</v>
      </c>
      <c r="AU77" s="79" t="str">
        <f t="shared" si="127"/>
        <v>O</v>
      </c>
      <c r="AV77" s="79" t="str">
        <f t="shared" si="128"/>
        <v>X</v>
      </c>
    </row>
    <row r="78" spans="1:48" x14ac:dyDescent="0.3">
      <c r="A78" s="9" t="s">
        <v>1611</v>
      </c>
      <c r="B78" s="10" t="s">
        <v>1640</v>
      </c>
      <c r="C78" s="88">
        <v>402</v>
      </c>
      <c r="D78" s="86">
        <v>203.1</v>
      </c>
      <c r="E78" s="87">
        <v>61</v>
      </c>
      <c r="F78" s="86">
        <v>162.1</v>
      </c>
      <c r="G78" s="17">
        <v>49</v>
      </c>
      <c r="H78" s="88">
        <v>3</v>
      </c>
      <c r="I78" s="89"/>
      <c r="J78" s="89"/>
      <c r="K78" s="89"/>
      <c r="L78" s="89"/>
      <c r="M78" s="90">
        <f t="shared" si="106"/>
        <v>0</v>
      </c>
      <c r="N78" s="4" t="str">
        <f t="shared" si="107"/>
        <v/>
      </c>
      <c r="O78" s="91">
        <f t="shared" si="108"/>
        <v>0</v>
      </c>
      <c r="P78" s="91">
        <f t="shared" si="109"/>
        <v>0</v>
      </c>
      <c r="Q78" s="79">
        <v>4</v>
      </c>
      <c r="R78" s="79">
        <v>3</v>
      </c>
      <c r="S78" s="79" t="s">
        <v>72</v>
      </c>
      <c r="T78" s="5">
        <v>203</v>
      </c>
      <c r="U78" s="9"/>
      <c r="W78" s="86">
        <f t="shared" si="110"/>
        <v>203.1</v>
      </c>
      <c r="X78" s="87">
        <f t="shared" si="111"/>
        <v>61</v>
      </c>
      <c r="Y78" s="92">
        <f t="shared" si="112"/>
        <v>3</v>
      </c>
      <c r="Z78" s="90">
        <f t="shared" si="113"/>
        <v>0</v>
      </c>
      <c r="AA78" s="90">
        <f t="shared" si="114"/>
        <v>0</v>
      </c>
      <c r="AB78" s="90">
        <f t="shared" si="115"/>
        <v>0</v>
      </c>
      <c r="AC78" s="4" t="str">
        <f t="shared" si="116"/>
        <v/>
      </c>
      <c r="AD78" s="91">
        <f t="shared" si="117"/>
        <v>0</v>
      </c>
      <c r="AE78" s="79" t="str">
        <f t="shared" si="118"/>
        <v>계</v>
      </c>
      <c r="AF78" s="79" t="str">
        <f t="shared" si="119"/>
        <v>4/3</v>
      </c>
      <c r="AH78" s="20" t="str">
        <f t="shared" si="105"/>
        <v>판교원1단지파라곤</v>
      </c>
      <c r="AI78" s="87">
        <f t="shared" si="104"/>
        <v>61</v>
      </c>
      <c r="AJ78" s="79" t="str">
        <f t="shared" si="120"/>
        <v>A-</v>
      </c>
      <c r="AK78" s="79" t="s">
        <v>13</v>
      </c>
      <c r="AL78" s="79" t="s">
        <v>62</v>
      </c>
      <c r="AM78" s="79" t="s">
        <v>63</v>
      </c>
      <c r="AN78" s="79" t="str">
        <f t="shared" si="121"/>
        <v>C</v>
      </c>
      <c r="AO78" s="79" t="str">
        <f t="shared" si="122"/>
        <v/>
      </c>
      <c r="AP78" s="79" t="str">
        <f t="shared" si="123"/>
        <v/>
      </c>
      <c r="AQ78" s="79" t="str">
        <f t="shared" si="124"/>
        <v>O</v>
      </c>
      <c r="AR78" s="79" t="str">
        <f t="shared" si="125"/>
        <v>O</v>
      </c>
      <c r="AS78" s="79" t="s">
        <v>2</v>
      </c>
      <c r="AT78" s="79" t="str">
        <f t="shared" si="126"/>
        <v>X</v>
      </c>
      <c r="AU78" s="79" t="str">
        <f t="shared" si="127"/>
        <v>O</v>
      </c>
      <c r="AV78" s="79" t="str">
        <f t="shared" si="128"/>
        <v/>
      </c>
    </row>
    <row r="79" spans="1:48" x14ac:dyDescent="0.3">
      <c r="A79" s="9"/>
      <c r="B79" s="79"/>
      <c r="C79" s="6"/>
      <c r="D79" s="9"/>
      <c r="E79" s="14"/>
      <c r="F79" s="86"/>
      <c r="G79" s="9"/>
      <c r="H79" s="9"/>
      <c r="I79" s="9"/>
      <c r="J79" s="9"/>
      <c r="K79" s="9"/>
      <c r="L79" s="9"/>
      <c r="M79" s="9"/>
      <c r="N79" s="9"/>
      <c r="O79" s="91"/>
      <c r="P79" s="91"/>
      <c r="Q79" s="87"/>
      <c r="R79" s="87"/>
      <c r="S79" s="9"/>
      <c r="T79" s="47"/>
      <c r="U79" s="9"/>
      <c r="W79" s="67" t="str">
        <f>$A$4&amp;" "&amp;A80&amp;"("&amp;B80&amp;","&amp;C80&amp;"^)"</f>
        <v>판교동 판교원11단지현대힐스테이트('09.05.,605^)</v>
      </c>
      <c r="X79" s="68"/>
      <c r="Y79" s="68"/>
      <c r="Z79" s="68"/>
      <c r="AA79" s="68"/>
      <c r="AB79" s="68"/>
      <c r="AC79" s="68"/>
      <c r="AD79" s="68"/>
      <c r="AE79" s="68"/>
      <c r="AF79" s="69"/>
      <c r="AH79" s="20" t="str">
        <f t="shared" si="105"/>
        <v/>
      </c>
      <c r="AI79" s="106" t="str">
        <f t="shared" si="104"/>
        <v/>
      </c>
      <c r="AJ79" s="79"/>
      <c r="AK79" s="79"/>
      <c r="AL79" s="79"/>
      <c r="AM79" s="79"/>
      <c r="AN79" s="79"/>
      <c r="AO79" s="79"/>
      <c r="AP79" s="79"/>
      <c r="AQ79" s="79"/>
      <c r="AR79" s="79"/>
      <c r="AS79" s="79"/>
      <c r="AT79" s="79"/>
      <c r="AU79" s="79"/>
      <c r="AV79" s="79"/>
    </row>
    <row r="80" spans="1:48" x14ac:dyDescent="0.3">
      <c r="A80" s="9" t="s">
        <v>1615</v>
      </c>
      <c r="B80" s="10" t="s">
        <v>1703</v>
      </c>
      <c r="C80" s="88">
        <v>605</v>
      </c>
      <c r="D80" s="86">
        <v>126.8</v>
      </c>
      <c r="E80" s="87">
        <v>38</v>
      </c>
      <c r="F80" s="86">
        <v>101.8</v>
      </c>
      <c r="G80" s="17">
        <v>31</v>
      </c>
      <c r="H80" s="88">
        <v>105</v>
      </c>
      <c r="I80" s="89">
        <v>170000</v>
      </c>
      <c r="J80" s="89" t="s">
        <v>84</v>
      </c>
      <c r="K80" s="89">
        <v>90000</v>
      </c>
      <c r="L80" s="89" t="s">
        <v>65</v>
      </c>
      <c r="M80" s="90">
        <f t="shared" ref="M80:M97" si="129">I80-K80</f>
        <v>80000</v>
      </c>
      <c r="N80" s="4">
        <f t="shared" ref="N80:N97" si="130">IF(ISERROR(K80/I80),"",K80/I80)</f>
        <v>0.52941176470588236</v>
      </c>
      <c r="O80" s="91">
        <f t="shared" ref="O80:O97" si="131">I80/E80</f>
        <v>4473.6842105263158</v>
      </c>
      <c r="P80" s="91">
        <f t="shared" ref="P80:P97" si="132">K80/E80</f>
        <v>2368.4210526315787</v>
      </c>
      <c r="Q80" s="79">
        <v>3</v>
      </c>
      <c r="R80" s="79">
        <v>2</v>
      </c>
      <c r="S80" s="79" t="s">
        <v>72</v>
      </c>
      <c r="T80" s="5" t="s">
        <v>404</v>
      </c>
      <c r="U80" s="9"/>
      <c r="W80" s="86">
        <f t="shared" ref="W80:W97" si="133">D80</f>
        <v>126.8</v>
      </c>
      <c r="X80" s="87">
        <f t="shared" ref="X80:X97" si="134">E80</f>
        <v>38</v>
      </c>
      <c r="Y80" s="92">
        <f t="shared" ref="Y80:Y97" si="135">H80</f>
        <v>105</v>
      </c>
      <c r="Z80" s="90">
        <f t="shared" ref="Z80:Z97" si="136">I80</f>
        <v>170000</v>
      </c>
      <c r="AA80" s="90">
        <f t="shared" ref="AA80:AA97" si="137">K80</f>
        <v>90000</v>
      </c>
      <c r="AB80" s="90">
        <f t="shared" ref="AB80:AB97" si="138">M80</f>
        <v>80000</v>
      </c>
      <c r="AC80" s="4">
        <f t="shared" ref="AC80:AC97" si="139">N80</f>
        <v>0.52941176470588236</v>
      </c>
      <c r="AD80" s="91">
        <f t="shared" ref="AD80:AD97" si="140">O80</f>
        <v>4473.6842105263158</v>
      </c>
      <c r="AE80" s="79" t="str">
        <f t="shared" ref="AE80:AE97" si="141">S80</f>
        <v>계</v>
      </c>
      <c r="AF80" s="79" t="str">
        <f t="shared" ref="AF80:AF97" si="142">Q80&amp;"/"&amp;R80</f>
        <v>3/2</v>
      </c>
      <c r="AH80" s="20" t="str">
        <f t="shared" si="105"/>
        <v>판교원11단지현대힐스테이트</v>
      </c>
      <c r="AI80" s="87">
        <f t="shared" si="104"/>
        <v>38</v>
      </c>
      <c r="AJ80" s="79" t="str">
        <f t="shared" ref="AJ80:AJ97" si="143">IF(AI80="","",$AJ$2)</f>
        <v>A-</v>
      </c>
      <c r="AK80" s="79" t="s">
        <v>13</v>
      </c>
      <c r="AL80" s="79" t="s">
        <v>62</v>
      </c>
      <c r="AM80" s="79" t="s">
        <v>63</v>
      </c>
      <c r="AN80" s="79" t="str">
        <f t="shared" ref="AN80:AN97" si="144">IF(AI80="","",$AN$2)</f>
        <v>C</v>
      </c>
      <c r="AO80" s="79" t="str">
        <f t="shared" ref="AO80:AO97" si="145">IF(N80="","",IF(N80&gt;=$AO$1/100,"O","X"))</f>
        <v>X</v>
      </c>
      <c r="AP80" s="79" t="str">
        <f t="shared" ref="AP80:AP97" si="146">IF(I80="","",IF(I80&lt;=$AP$1,"O","X"))</f>
        <v>X</v>
      </c>
      <c r="AQ80" s="79" t="str">
        <f t="shared" ref="AQ80:AQ97" si="147">IF(O80="","",IF(O80&lt;=$AQ$1,"O","X"))</f>
        <v>X</v>
      </c>
      <c r="AR80" s="79" t="str">
        <f t="shared" ref="AR80:AR97" si="148">IF(M80="","",IF(M80&lt;=$AR$1,"O","X"))</f>
        <v>X</v>
      </c>
      <c r="AS80" s="79" t="s">
        <v>2</v>
      </c>
      <c r="AT80" s="79" t="str">
        <f t="shared" ref="AT80:AT97" si="149">IF(OR(F80="",AI80=""),"",IF(AND((F80&lt;=85),(AI80&gt;=15)),"O","X"))</f>
        <v>X</v>
      </c>
      <c r="AU80" s="79" t="str">
        <f t="shared" ref="AU80:AU97" si="150">IF(C80="","",IF(C80&gt;=$AU$1,"O","X"))</f>
        <v>O</v>
      </c>
      <c r="AV80" s="79" t="str">
        <f t="shared" ref="AV80:AV97" si="151">IF(AO80="","",IF(AND(AO80="O",AP80="O",AR80="O",AT80="O",AU80="O"),"후보","X"))</f>
        <v>X</v>
      </c>
    </row>
    <row r="81" spans="1:48" x14ac:dyDescent="0.3">
      <c r="A81" s="9" t="s">
        <v>1615</v>
      </c>
      <c r="B81" s="10" t="s">
        <v>1703</v>
      </c>
      <c r="C81" s="88">
        <v>605</v>
      </c>
      <c r="D81" s="86">
        <v>126.4</v>
      </c>
      <c r="E81" s="87">
        <v>38</v>
      </c>
      <c r="F81" s="86">
        <v>101.4</v>
      </c>
      <c r="G81" s="17">
        <v>31</v>
      </c>
      <c r="H81" s="88">
        <v>42</v>
      </c>
      <c r="I81" s="89">
        <v>180000</v>
      </c>
      <c r="J81" s="89" t="s">
        <v>74</v>
      </c>
      <c r="K81" s="89"/>
      <c r="L81" s="89"/>
      <c r="M81" s="90">
        <f t="shared" si="129"/>
        <v>180000</v>
      </c>
      <c r="N81" s="4">
        <f t="shared" si="130"/>
        <v>0</v>
      </c>
      <c r="O81" s="91">
        <f t="shared" si="131"/>
        <v>4736.8421052631575</v>
      </c>
      <c r="P81" s="91">
        <f t="shared" si="132"/>
        <v>0</v>
      </c>
      <c r="Q81" s="79">
        <v>3</v>
      </c>
      <c r="R81" s="79">
        <v>2</v>
      </c>
      <c r="S81" s="79" t="s">
        <v>72</v>
      </c>
      <c r="T81" s="5" t="s">
        <v>405</v>
      </c>
      <c r="U81" s="9"/>
      <c r="W81" s="86">
        <f t="shared" si="133"/>
        <v>126.4</v>
      </c>
      <c r="X81" s="87">
        <f t="shared" si="134"/>
        <v>38</v>
      </c>
      <c r="Y81" s="92">
        <f t="shared" si="135"/>
        <v>42</v>
      </c>
      <c r="Z81" s="90">
        <f t="shared" si="136"/>
        <v>180000</v>
      </c>
      <c r="AA81" s="90">
        <f t="shared" si="137"/>
        <v>0</v>
      </c>
      <c r="AB81" s="90">
        <f t="shared" si="138"/>
        <v>180000</v>
      </c>
      <c r="AC81" s="4">
        <f t="shared" si="139"/>
        <v>0</v>
      </c>
      <c r="AD81" s="91">
        <f t="shared" si="140"/>
        <v>4736.8421052631575</v>
      </c>
      <c r="AE81" s="79" t="str">
        <f t="shared" si="141"/>
        <v>계</v>
      </c>
      <c r="AF81" s="79" t="str">
        <f t="shared" si="142"/>
        <v>3/2</v>
      </c>
      <c r="AH81" s="20" t="str">
        <f t="shared" si="105"/>
        <v>판교원11단지현대힐스테이트</v>
      </c>
      <c r="AI81" s="87">
        <f t="shared" si="104"/>
        <v>38</v>
      </c>
      <c r="AJ81" s="79" t="str">
        <f t="shared" si="143"/>
        <v>A-</v>
      </c>
      <c r="AK81" s="79" t="s">
        <v>13</v>
      </c>
      <c r="AL81" s="79" t="s">
        <v>62</v>
      </c>
      <c r="AM81" s="79" t="s">
        <v>63</v>
      </c>
      <c r="AN81" s="79" t="str">
        <f t="shared" si="144"/>
        <v>C</v>
      </c>
      <c r="AO81" s="79" t="str">
        <f t="shared" si="145"/>
        <v>X</v>
      </c>
      <c r="AP81" s="79" t="str">
        <f t="shared" si="146"/>
        <v>X</v>
      </c>
      <c r="AQ81" s="79" t="str">
        <f t="shared" si="147"/>
        <v>X</v>
      </c>
      <c r="AR81" s="79" t="str">
        <f t="shared" si="148"/>
        <v>X</v>
      </c>
      <c r="AS81" s="79" t="s">
        <v>2</v>
      </c>
      <c r="AT81" s="79" t="str">
        <f t="shared" si="149"/>
        <v>X</v>
      </c>
      <c r="AU81" s="79" t="str">
        <f t="shared" si="150"/>
        <v>O</v>
      </c>
      <c r="AV81" s="79" t="str">
        <f t="shared" si="151"/>
        <v>X</v>
      </c>
    </row>
    <row r="82" spans="1:48" x14ac:dyDescent="0.3">
      <c r="A82" s="9" t="s">
        <v>1615</v>
      </c>
      <c r="B82" s="10" t="s">
        <v>1703</v>
      </c>
      <c r="C82" s="88">
        <v>605</v>
      </c>
      <c r="D82" s="86">
        <v>126.8</v>
      </c>
      <c r="E82" s="87">
        <v>38</v>
      </c>
      <c r="F82" s="86">
        <v>101.7</v>
      </c>
      <c r="G82" s="17">
        <v>31</v>
      </c>
      <c r="H82" s="88">
        <v>29</v>
      </c>
      <c r="I82" s="89">
        <v>180000</v>
      </c>
      <c r="J82" s="89" t="s">
        <v>64</v>
      </c>
      <c r="K82" s="89"/>
      <c r="L82" s="89"/>
      <c r="M82" s="90">
        <f t="shared" si="129"/>
        <v>180000</v>
      </c>
      <c r="N82" s="4">
        <f t="shared" si="130"/>
        <v>0</v>
      </c>
      <c r="O82" s="91">
        <f t="shared" si="131"/>
        <v>4736.8421052631575</v>
      </c>
      <c r="P82" s="91">
        <f t="shared" si="132"/>
        <v>0</v>
      </c>
      <c r="Q82" s="79">
        <v>3</v>
      </c>
      <c r="R82" s="79">
        <v>2</v>
      </c>
      <c r="S82" s="79" t="s">
        <v>72</v>
      </c>
      <c r="T82" s="5" t="s">
        <v>406</v>
      </c>
      <c r="U82" s="9"/>
      <c r="W82" s="86">
        <f t="shared" si="133"/>
        <v>126.8</v>
      </c>
      <c r="X82" s="87">
        <f t="shared" si="134"/>
        <v>38</v>
      </c>
      <c r="Y82" s="92">
        <f t="shared" si="135"/>
        <v>29</v>
      </c>
      <c r="Z82" s="90">
        <f t="shared" si="136"/>
        <v>180000</v>
      </c>
      <c r="AA82" s="90">
        <f t="shared" si="137"/>
        <v>0</v>
      </c>
      <c r="AB82" s="90">
        <f t="shared" si="138"/>
        <v>180000</v>
      </c>
      <c r="AC82" s="4">
        <f t="shared" si="139"/>
        <v>0</v>
      </c>
      <c r="AD82" s="91">
        <f t="shared" si="140"/>
        <v>4736.8421052631575</v>
      </c>
      <c r="AE82" s="79" t="str">
        <f t="shared" si="141"/>
        <v>계</v>
      </c>
      <c r="AF82" s="79" t="str">
        <f t="shared" si="142"/>
        <v>3/2</v>
      </c>
      <c r="AH82" s="20" t="str">
        <f t="shared" si="105"/>
        <v>판교원11단지현대힐스테이트</v>
      </c>
      <c r="AI82" s="87">
        <f t="shared" si="104"/>
        <v>38</v>
      </c>
      <c r="AJ82" s="79" t="str">
        <f t="shared" si="143"/>
        <v>A-</v>
      </c>
      <c r="AK82" s="79" t="s">
        <v>13</v>
      </c>
      <c r="AL82" s="79" t="s">
        <v>62</v>
      </c>
      <c r="AM82" s="79" t="s">
        <v>63</v>
      </c>
      <c r="AN82" s="79" t="str">
        <f t="shared" si="144"/>
        <v>C</v>
      </c>
      <c r="AO82" s="79" t="str">
        <f t="shared" si="145"/>
        <v>X</v>
      </c>
      <c r="AP82" s="79" t="str">
        <f t="shared" si="146"/>
        <v>X</v>
      </c>
      <c r="AQ82" s="79" t="str">
        <f t="shared" si="147"/>
        <v>X</v>
      </c>
      <c r="AR82" s="79" t="str">
        <f t="shared" si="148"/>
        <v>X</v>
      </c>
      <c r="AS82" s="79" t="s">
        <v>2</v>
      </c>
      <c r="AT82" s="79" t="str">
        <f t="shared" si="149"/>
        <v>X</v>
      </c>
      <c r="AU82" s="79" t="str">
        <f t="shared" si="150"/>
        <v>O</v>
      </c>
      <c r="AV82" s="79" t="str">
        <f t="shared" si="151"/>
        <v>X</v>
      </c>
    </row>
    <row r="83" spans="1:48" x14ac:dyDescent="0.3">
      <c r="A83" s="9" t="s">
        <v>1615</v>
      </c>
      <c r="B83" s="10" t="s">
        <v>1703</v>
      </c>
      <c r="C83" s="88">
        <v>605</v>
      </c>
      <c r="D83" s="86">
        <v>126.4</v>
      </c>
      <c r="E83" s="87">
        <v>38</v>
      </c>
      <c r="F83" s="86">
        <v>101.4</v>
      </c>
      <c r="G83" s="17">
        <v>31</v>
      </c>
      <c r="H83" s="88">
        <v>21</v>
      </c>
      <c r="I83" s="89">
        <v>180000</v>
      </c>
      <c r="J83" s="89" t="s">
        <v>74</v>
      </c>
      <c r="K83" s="89"/>
      <c r="L83" s="89"/>
      <c r="M83" s="90">
        <f t="shared" si="129"/>
        <v>180000</v>
      </c>
      <c r="N83" s="4">
        <f t="shared" si="130"/>
        <v>0</v>
      </c>
      <c r="O83" s="91">
        <f t="shared" si="131"/>
        <v>4736.8421052631575</v>
      </c>
      <c r="P83" s="91">
        <f t="shared" si="132"/>
        <v>0</v>
      </c>
      <c r="Q83" s="79">
        <v>3</v>
      </c>
      <c r="R83" s="79">
        <v>2</v>
      </c>
      <c r="S83" s="79" t="s">
        <v>72</v>
      </c>
      <c r="T83" s="5" t="s">
        <v>175</v>
      </c>
      <c r="U83" s="9"/>
      <c r="W83" s="86">
        <f t="shared" si="133"/>
        <v>126.4</v>
      </c>
      <c r="X83" s="87">
        <f t="shared" si="134"/>
        <v>38</v>
      </c>
      <c r="Y83" s="92">
        <f t="shared" si="135"/>
        <v>21</v>
      </c>
      <c r="Z83" s="90">
        <f t="shared" si="136"/>
        <v>180000</v>
      </c>
      <c r="AA83" s="90">
        <f t="shared" si="137"/>
        <v>0</v>
      </c>
      <c r="AB83" s="90">
        <f t="shared" si="138"/>
        <v>180000</v>
      </c>
      <c r="AC83" s="4">
        <f t="shared" si="139"/>
        <v>0</v>
      </c>
      <c r="AD83" s="91">
        <f t="shared" si="140"/>
        <v>4736.8421052631575</v>
      </c>
      <c r="AE83" s="79" t="str">
        <f t="shared" si="141"/>
        <v>계</v>
      </c>
      <c r="AF83" s="79" t="str">
        <f t="shared" si="142"/>
        <v>3/2</v>
      </c>
      <c r="AH83" s="20" t="str">
        <f t="shared" si="105"/>
        <v>판교원11단지현대힐스테이트</v>
      </c>
      <c r="AI83" s="87">
        <f t="shared" si="104"/>
        <v>38</v>
      </c>
      <c r="AJ83" s="79" t="str">
        <f t="shared" si="143"/>
        <v>A-</v>
      </c>
      <c r="AK83" s="79" t="s">
        <v>13</v>
      </c>
      <c r="AL83" s="79" t="s">
        <v>62</v>
      </c>
      <c r="AM83" s="79" t="s">
        <v>63</v>
      </c>
      <c r="AN83" s="79" t="str">
        <f t="shared" si="144"/>
        <v>C</v>
      </c>
      <c r="AO83" s="79" t="str">
        <f t="shared" si="145"/>
        <v>X</v>
      </c>
      <c r="AP83" s="79" t="str">
        <f t="shared" si="146"/>
        <v>X</v>
      </c>
      <c r="AQ83" s="79" t="str">
        <f t="shared" si="147"/>
        <v>X</v>
      </c>
      <c r="AR83" s="79" t="str">
        <f t="shared" si="148"/>
        <v>X</v>
      </c>
      <c r="AS83" s="79" t="s">
        <v>2</v>
      </c>
      <c r="AT83" s="79" t="str">
        <f t="shared" si="149"/>
        <v>X</v>
      </c>
      <c r="AU83" s="79" t="str">
        <f t="shared" si="150"/>
        <v>O</v>
      </c>
      <c r="AV83" s="79" t="str">
        <f t="shared" si="151"/>
        <v>X</v>
      </c>
    </row>
    <row r="84" spans="1:48" x14ac:dyDescent="0.3">
      <c r="A84" s="9" t="s">
        <v>1615</v>
      </c>
      <c r="B84" s="10" t="s">
        <v>1703</v>
      </c>
      <c r="C84" s="88">
        <v>605</v>
      </c>
      <c r="D84" s="86">
        <v>126.8</v>
      </c>
      <c r="E84" s="87">
        <v>38</v>
      </c>
      <c r="F84" s="86">
        <v>101.7</v>
      </c>
      <c r="G84" s="17">
        <v>31</v>
      </c>
      <c r="H84" s="88">
        <v>19</v>
      </c>
      <c r="I84" s="89">
        <v>180000</v>
      </c>
      <c r="J84" s="89" t="s">
        <v>64</v>
      </c>
      <c r="K84" s="89"/>
      <c r="L84" s="89"/>
      <c r="M84" s="90">
        <f t="shared" si="129"/>
        <v>180000</v>
      </c>
      <c r="N84" s="4">
        <f t="shared" si="130"/>
        <v>0</v>
      </c>
      <c r="O84" s="91">
        <f t="shared" si="131"/>
        <v>4736.8421052631575</v>
      </c>
      <c r="P84" s="91">
        <f t="shared" si="132"/>
        <v>0</v>
      </c>
      <c r="Q84" s="79">
        <v>3</v>
      </c>
      <c r="R84" s="79">
        <v>2</v>
      </c>
      <c r="S84" s="79" t="s">
        <v>61</v>
      </c>
      <c r="T84" s="5" t="s">
        <v>176</v>
      </c>
      <c r="U84" s="9"/>
      <c r="W84" s="86">
        <f t="shared" si="133"/>
        <v>126.8</v>
      </c>
      <c r="X84" s="87">
        <f t="shared" si="134"/>
        <v>38</v>
      </c>
      <c r="Y84" s="92">
        <f t="shared" si="135"/>
        <v>19</v>
      </c>
      <c r="Z84" s="90">
        <f t="shared" si="136"/>
        <v>180000</v>
      </c>
      <c r="AA84" s="90">
        <f t="shared" si="137"/>
        <v>0</v>
      </c>
      <c r="AB84" s="90">
        <f t="shared" si="138"/>
        <v>180000</v>
      </c>
      <c r="AC84" s="4">
        <f t="shared" si="139"/>
        <v>0</v>
      </c>
      <c r="AD84" s="91">
        <f t="shared" si="140"/>
        <v>4736.8421052631575</v>
      </c>
      <c r="AE84" s="79" t="str">
        <f t="shared" si="141"/>
        <v>복</v>
      </c>
      <c r="AF84" s="79" t="str">
        <f t="shared" si="142"/>
        <v>3/2</v>
      </c>
      <c r="AH84" s="20" t="str">
        <f t="shared" si="105"/>
        <v>판교원11단지현대힐스테이트</v>
      </c>
      <c r="AI84" s="87">
        <f t="shared" si="104"/>
        <v>38</v>
      </c>
      <c r="AJ84" s="79" t="str">
        <f t="shared" si="143"/>
        <v>A-</v>
      </c>
      <c r="AK84" s="79" t="s">
        <v>13</v>
      </c>
      <c r="AL84" s="79" t="s">
        <v>62</v>
      </c>
      <c r="AM84" s="79" t="s">
        <v>63</v>
      </c>
      <c r="AN84" s="79" t="str">
        <f t="shared" si="144"/>
        <v>C</v>
      </c>
      <c r="AO84" s="79" t="str">
        <f t="shared" si="145"/>
        <v>X</v>
      </c>
      <c r="AP84" s="79" t="str">
        <f t="shared" si="146"/>
        <v>X</v>
      </c>
      <c r="AQ84" s="79" t="str">
        <f t="shared" si="147"/>
        <v>X</v>
      </c>
      <c r="AR84" s="79" t="str">
        <f t="shared" si="148"/>
        <v>X</v>
      </c>
      <c r="AS84" s="79" t="s">
        <v>2</v>
      </c>
      <c r="AT84" s="79" t="str">
        <f t="shared" si="149"/>
        <v>X</v>
      </c>
      <c r="AU84" s="79" t="str">
        <f t="shared" si="150"/>
        <v>O</v>
      </c>
      <c r="AV84" s="79" t="str">
        <f t="shared" si="151"/>
        <v>X</v>
      </c>
    </row>
    <row r="85" spans="1:48" x14ac:dyDescent="0.3">
      <c r="A85" s="9" t="s">
        <v>1615</v>
      </c>
      <c r="B85" s="10" t="s">
        <v>1703</v>
      </c>
      <c r="C85" s="88">
        <v>605</v>
      </c>
      <c r="D85" s="86">
        <v>126.3</v>
      </c>
      <c r="E85" s="87">
        <v>38</v>
      </c>
      <c r="F85" s="86">
        <v>101.3</v>
      </c>
      <c r="G85" s="17">
        <v>31</v>
      </c>
      <c r="H85" s="88">
        <v>18</v>
      </c>
      <c r="I85" s="89">
        <v>175000</v>
      </c>
      <c r="J85" s="89" t="s">
        <v>74</v>
      </c>
      <c r="K85" s="89"/>
      <c r="L85" s="89"/>
      <c r="M85" s="90">
        <f t="shared" si="129"/>
        <v>175000</v>
      </c>
      <c r="N85" s="4">
        <f t="shared" si="130"/>
        <v>0</v>
      </c>
      <c r="O85" s="91">
        <f t="shared" si="131"/>
        <v>4605.2631578947367</v>
      </c>
      <c r="P85" s="91">
        <f t="shared" si="132"/>
        <v>0</v>
      </c>
      <c r="Q85" s="79">
        <v>3</v>
      </c>
      <c r="R85" s="79">
        <v>2</v>
      </c>
      <c r="S85" s="79" t="s">
        <v>61</v>
      </c>
      <c r="T85" s="5" t="s">
        <v>382</v>
      </c>
      <c r="U85" s="9"/>
      <c r="W85" s="86">
        <f t="shared" si="133"/>
        <v>126.3</v>
      </c>
      <c r="X85" s="87">
        <f t="shared" si="134"/>
        <v>38</v>
      </c>
      <c r="Y85" s="92">
        <f t="shared" si="135"/>
        <v>18</v>
      </c>
      <c r="Z85" s="90">
        <f t="shared" si="136"/>
        <v>175000</v>
      </c>
      <c r="AA85" s="90">
        <f t="shared" si="137"/>
        <v>0</v>
      </c>
      <c r="AB85" s="90">
        <f t="shared" si="138"/>
        <v>175000</v>
      </c>
      <c r="AC85" s="4">
        <f t="shared" si="139"/>
        <v>0</v>
      </c>
      <c r="AD85" s="91">
        <f t="shared" si="140"/>
        <v>4605.2631578947367</v>
      </c>
      <c r="AE85" s="79" t="str">
        <f t="shared" si="141"/>
        <v>복</v>
      </c>
      <c r="AF85" s="79" t="str">
        <f t="shared" si="142"/>
        <v>3/2</v>
      </c>
      <c r="AH85" s="20" t="str">
        <f t="shared" si="105"/>
        <v>판교원11단지현대힐스테이트</v>
      </c>
      <c r="AI85" s="87">
        <f t="shared" si="104"/>
        <v>38</v>
      </c>
      <c r="AJ85" s="79" t="str">
        <f t="shared" si="143"/>
        <v>A-</v>
      </c>
      <c r="AK85" s="79" t="s">
        <v>13</v>
      </c>
      <c r="AL85" s="79" t="s">
        <v>62</v>
      </c>
      <c r="AM85" s="79" t="s">
        <v>63</v>
      </c>
      <c r="AN85" s="79" t="str">
        <f t="shared" si="144"/>
        <v>C</v>
      </c>
      <c r="AO85" s="79" t="str">
        <f t="shared" si="145"/>
        <v>X</v>
      </c>
      <c r="AP85" s="79" t="str">
        <f t="shared" si="146"/>
        <v>X</v>
      </c>
      <c r="AQ85" s="79" t="str">
        <f t="shared" si="147"/>
        <v>X</v>
      </c>
      <c r="AR85" s="79" t="str">
        <f t="shared" si="148"/>
        <v>X</v>
      </c>
      <c r="AS85" s="79" t="s">
        <v>2</v>
      </c>
      <c r="AT85" s="79" t="str">
        <f t="shared" si="149"/>
        <v>X</v>
      </c>
      <c r="AU85" s="79" t="str">
        <f t="shared" si="150"/>
        <v>O</v>
      </c>
      <c r="AV85" s="79" t="str">
        <f t="shared" si="151"/>
        <v>X</v>
      </c>
    </row>
    <row r="86" spans="1:48" x14ac:dyDescent="0.3">
      <c r="A86" s="9" t="s">
        <v>1615</v>
      </c>
      <c r="B86" s="10" t="s">
        <v>1703</v>
      </c>
      <c r="C86" s="88">
        <v>605</v>
      </c>
      <c r="D86" s="86">
        <v>126.5</v>
      </c>
      <c r="E86" s="87">
        <v>38</v>
      </c>
      <c r="F86" s="86">
        <v>101.5</v>
      </c>
      <c r="G86" s="17">
        <v>31</v>
      </c>
      <c r="H86" s="88">
        <v>18</v>
      </c>
      <c r="I86" s="89"/>
      <c r="J86" s="89"/>
      <c r="K86" s="89"/>
      <c r="L86" s="89"/>
      <c r="M86" s="90">
        <f t="shared" si="129"/>
        <v>0</v>
      </c>
      <c r="N86" s="4" t="str">
        <f t="shared" si="130"/>
        <v/>
      </c>
      <c r="O86" s="91">
        <f t="shared" si="131"/>
        <v>0</v>
      </c>
      <c r="P86" s="91">
        <f t="shared" si="132"/>
        <v>0</v>
      </c>
      <c r="Q86" s="79">
        <v>3</v>
      </c>
      <c r="R86" s="79">
        <v>2</v>
      </c>
      <c r="S86" s="79" t="s">
        <v>61</v>
      </c>
      <c r="T86" s="5" t="s">
        <v>383</v>
      </c>
      <c r="U86" s="9"/>
      <c r="W86" s="86">
        <f t="shared" si="133"/>
        <v>126.5</v>
      </c>
      <c r="X86" s="87">
        <f t="shared" si="134"/>
        <v>38</v>
      </c>
      <c r="Y86" s="92">
        <f t="shared" si="135"/>
        <v>18</v>
      </c>
      <c r="Z86" s="90">
        <f t="shared" si="136"/>
        <v>0</v>
      </c>
      <c r="AA86" s="90">
        <f t="shared" si="137"/>
        <v>0</v>
      </c>
      <c r="AB86" s="90">
        <f t="shared" si="138"/>
        <v>0</v>
      </c>
      <c r="AC86" s="4" t="str">
        <f t="shared" si="139"/>
        <v/>
      </c>
      <c r="AD86" s="91">
        <f t="shared" si="140"/>
        <v>0</v>
      </c>
      <c r="AE86" s="79" t="str">
        <f t="shared" si="141"/>
        <v>복</v>
      </c>
      <c r="AF86" s="79" t="str">
        <f t="shared" si="142"/>
        <v>3/2</v>
      </c>
      <c r="AH86" s="20" t="str">
        <f t="shared" si="105"/>
        <v>판교원11단지현대힐스테이트</v>
      </c>
      <c r="AI86" s="87">
        <f t="shared" si="104"/>
        <v>38</v>
      </c>
      <c r="AJ86" s="79" t="str">
        <f t="shared" si="143"/>
        <v>A-</v>
      </c>
      <c r="AK86" s="79" t="s">
        <v>13</v>
      </c>
      <c r="AL86" s="79" t="s">
        <v>62</v>
      </c>
      <c r="AM86" s="79" t="s">
        <v>63</v>
      </c>
      <c r="AN86" s="79" t="str">
        <f t="shared" si="144"/>
        <v>C</v>
      </c>
      <c r="AO86" s="79" t="str">
        <f t="shared" si="145"/>
        <v/>
      </c>
      <c r="AP86" s="79" t="str">
        <f t="shared" si="146"/>
        <v/>
      </c>
      <c r="AQ86" s="79" t="str">
        <f t="shared" si="147"/>
        <v>O</v>
      </c>
      <c r="AR86" s="79" t="str">
        <f t="shared" si="148"/>
        <v>O</v>
      </c>
      <c r="AS86" s="79" t="s">
        <v>2</v>
      </c>
      <c r="AT86" s="79" t="str">
        <f t="shared" si="149"/>
        <v>X</v>
      </c>
      <c r="AU86" s="79" t="str">
        <f t="shared" si="150"/>
        <v>O</v>
      </c>
      <c r="AV86" s="79" t="str">
        <f t="shared" si="151"/>
        <v/>
      </c>
    </row>
    <row r="87" spans="1:48" x14ac:dyDescent="0.3">
      <c r="A87" s="9" t="s">
        <v>1615</v>
      </c>
      <c r="B87" s="10" t="s">
        <v>1703</v>
      </c>
      <c r="C87" s="88">
        <v>605</v>
      </c>
      <c r="D87" s="86">
        <v>127.1</v>
      </c>
      <c r="E87" s="87">
        <v>38</v>
      </c>
      <c r="F87" s="86">
        <v>102</v>
      </c>
      <c r="G87" s="17">
        <v>31</v>
      </c>
      <c r="H87" s="88">
        <v>18</v>
      </c>
      <c r="I87" s="89">
        <v>180000</v>
      </c>
      <c r="J87" s="89" t="s">
        <v>71</v>
      </c>
      <c r="K87" s="89"/>
      <c r="L87" s="89"/>
      <c r="M87" s="90">
        <f t="shared" si="129"/>
        <v>180000</v>
      </c>
      <c r="N87" s="4">
        <f t="shared" si="130"/>
        <v>0</v>
      </c>
      <c r="O87" s="91">
        <f t="shared" si="131"/>
        <v>4736.8421052631575</v>
      </c>
      <c r="P87" s="91">
        <f t="shared" si="132"/>
        <v>0</v>
      </c>
      <c r="Q87" s="79">
        <v>3</v>
      </c>
      <c r="R87" s="79">
        <v>2</v>
      </c>
      <c r="S87" s="79" t="s">
        <v>72</v>
      </c>
      <c r="T87" s="5" t="s">
        <v>219</v>
      </c>
      <c r="U87" s="9"/>
      <c r="W87" s="86">
        <f t="shared" si="133"/>
        <v>127.1</v>
      </c>
      <c r="X87" s="87">
        <f t="shared" si="134"/>
        <v>38</v>
      </c>
      <c r="Y87" s="92">
        <f t="shared" si="135"/>
        <v>18</v>
      </c>
      <c r="Z87" s="90">
        <f t="shared" si="136"/>
        <v>180000</v>
      </c>
      <c r="AA87" s="90">
        <f t="shared" si="137"/>
        <v>0</v>
      </c>
      <c r="AB87" s="90">
        <f t="shared" si="138"/>
        <v>180000</v>
      </c>
      <c r="AC87" s="4">
        <f t="shared" si="139"/>
        <v>0</v>
      </c>
      <c r="AD87" s="91">
        <f t="shared" si="140"/>
        <v>4736.8421052631575</v>
      </c>
      <c r="AE87" s="79" t="str">
        <f t="shared" si="141"/>
        <v>계</v>
      </c>
      <c r="AF87" s="79" t="str">
        <f t="shared" si="142"/>
        <v>3/2</v>
      </c>
      <c r="AH87" s="20" t="str">
        <f t="shared" si="105"/>
        <v>판교원11단지현대힐스테이트</v>
      </c>
      <c r="AI87" s="87">
        <f t="shared" si="104"/>
        <v>38</v>
      </c>
      <c r="AJ87" s="79" t="str">
        <f t="shared" si="143"/>
        <v>A-</v>
      </c>
      <c r="AK87" s="79" t="s">
        <v>13</v>
      </c>
      <c r="AL87" s="79" t="s">
        <v>62</v>
      </c>
      <c r="AM87" s="79" t="s">
        <v>63</v>
      </c>
      <c r="AN87" s="79" t="str">
        <f t="shared" si="144"/>
        <v>C</v>
      </c>
      <c r="AO87" s="79" t="str">
        <f t="shared" si="145"/>
        <v>X</v>
      </c>
      <c r="AP87" s="79" t="str">
        <f t="shared" si="146"/>
        <v>X</v>
      </c>
      <c r="AQ87" s="79" t="str">
        <f t="shared" si="147"/>
        <v>X</v>
      </c>
      <c r="AR87" s="79" t="str">
        <f t="shared" si="148"/>
        <v>X</v>
      </c>
      <c r="AS87" s="79" t="s">
        <v>2</v>
      </c>
      <c r="AT87" s="79" t="str">
        <f t="shared" si="149"/>
        <v>X</v>
      </c>
      <c r="AU87" s="79" t="str">
        <f t="shared" si="150"/>
        <v>O</v>
      </c>
      <c r="AV87" s="79" t="str">
        <f t="shared" si="151"/>
        <v>X</v>
      </c>
    </row>
    <row r="88" spans="1:48" x14ac:dyDescent="0.3">
      <c r="A88" s="9" t="s">
        <v>1615</v>
      </c>
      <c r="B88" s="10" t="s">
        <v>1703</v>
      </c>
      <c r="C88" s="88">
        <v>605</v>
      </c>
      <c r="D88" s="86">
        <v>143.80000000000001</v>
      </c>
      <c r="E88" s="87">
        <v>43</v>
      </c>
      <c r="F88" s="86">
        <v>115.3</v>
      </c>
      <c r="G88" s="17">
        <v>35</v>
      </c>
      <c r="H88" s="88">
        <v>54</v>
      </c>
      <c r="I88" s="89">
        <v>180000</v>
      </c>
      <c r="J88" s="89" t="s">
        <v>66</v>
      </c>
      <c r="K88" s="89">
        <v>110000</v>
      </c>
      <c r="L88" s="89" t="s">
        <v>83</v>
      </c>
      <c r="M88" s="90">
        <f t="shared" si="129"/>
        <v>70000</v>
      </c>
      <c r="N88" s="4">
        <f t="shared" si="130"/>
        <v>0.61111111111111116</v>
      </c>
      <c r="O88" s="91">
        <f t="shared" si="131"/>
        <v>4186.0465116279074</v>
      </c>
      <c r="P88" s="91">
        <f t="shared" si="132"/>
        <v>2558.1395348837209</v>
      </c>
      <c r="Q88" s="79">
        <v>4</v>
      </c>
      <c r="R88" s="79">
        <v>2</v>
      </c>
      <c r="S88" s="79" t="s">
        <v>72</v>
      </c>
      <c r="T88" s="5" t="s">
        <v>407</v>
      </c>
      <c r="U88" s="9"/>
      <c r="W88" s="86">
        <f t="shared" si="133"/>
        <v>143.80000000000001</v>
      </c>
      <c r="X88" s="87">
        <f t="shared" si="134"/>
        <v>43</v>
      </c>
      <c r="Y88" s="92">
        <f t="shared" si="135"/>
        <v>54</v>
      </c>
      <c r="Z88" s="90">
        <f t="shared" si="136"/>
        <v>180000</v>
      </c>
      <c r="AA88" s="90">
        <f t="shared" si="137"/>
        <v>110000</v>
      </c>
      <c r="AB88" s="90">
        <f t="shared" si="138"/>
        <v>70000</v>
      </c>
      <c r="AC88" s="4">
        <f t="shared" si="139"/>
        <v>0.61111111111111116</v>
      </c>
      <c r="AD88" s="91">
        <f t="shared" si="140"/>
        <v>4186.0465116279074</v>
      </c>
      <c r="AE88" s="79" t="str">
        <f t="shared" si="141"/>
        <v>계</v>
      </c>
      <c r="AF88" s="79" t="str">
        <f t="shared" si="142"/>
        <v>4/2</v>
      </c>
      <c r="AH88" s="20" t="str">
        <f t="shared" si="105"/>
        <v>판교원11단지현대힐스테이트</v>
      </c>
      <c r="AI88" s="87">
        <f t="shared" si="104"/>
        <v>43</v>
      </c>
      <c r="AJ88" s="79" t="str">
        <f t="shared" si="143"/>
        <v>A-</v>
      </c>
      <c r="AK88" s="79" t="s">
        <v>13</v>
      </c>
      <c r="AL88" s="79" t="s">
        <v>62</v>
      </c>
      <c r="AM88" s="79" t="s">
        <v>63</v>
      </c>
      <c r="AN88" s="79" t="str">
        <f t="shared" si="144"/>
        <v>C</v>
      </c>
      <c r="AO88" s="79" t="str">
        <f t="shared" si="145"/>
        <v>X</v>
      </c>
      <c r="AP88" s="79" t="str">
        <f t="shared" si="146"/>
        <v>X</v>
      </c>
      <c r="AQ88" s="79" t="str">
        <f t="shared" si="147"/>
        <v>X</v>
      </c>
      <c r="AR88" s="79" t="str">
        <f t="shared" si="148"/>
        <v>X</v>
      </c>
      <c r="AS88" s="79" t="s">
        <v>2</v>
      </c>
      <c r="AT88" s="79" t="str">
        <f t="shared" si="149"/>
        <v>X</v>
      </c>
      <c r="AU88" s="79" t="str">
        <f t="shared" si="150"/>
        <v>O</v>
      </c>
      <c r="AV88" s="79" t="str">
        <f t="shared" si="151"/>
        <v>X</v>
      </c>
    </row>
    <row r="89" spans="1:48" x14ac:dyDescent="0.3">
      <c r="A89" s="9" t="s">
        <v>1615</v>
      </c>
      <c r="B89" s="10" t="s">
        <v>1703</v>
      </c>
      <c r="C89" s="88">
        <v>605</v>
      </c>
      <c r="D89" s="86">
        <v>143.80000000000001</v>
      </c>
      <c r="E89" s="87">
        <v>43</v>
      </c>
      <c r="F89" s="86">
        <v>115.3</v>
      </c>
      <c r="G89" s="17">
        <v>35</v>
      </c>
      <c r="H89" s="88">
        <v>45</v>
      </c>
      <c r="I89" s="89">
        <v>180000</v>
      </c>
      <c r="J89" s="89" t="s">
        <v>66</v>
      </c>
      <c r="K89" s="89">
        <v>110000</v>
      </c>
      <c r="L89" s="89" t="s">
        <v>83</v>
      </c>
      <c r="M89" s="90">
        <f t="shared" si="129"/>
        <v>70000</v>
      </c>
      <c r="N89" s="4">
        <f t="shared" si="130"/>
        <v>0.61111111111111116</v>
      </c>
      <c r="O89" s="91">
        <f t="shared" si="131"/>
        <v>4186.0465116279074</v>
      </c>
      <c r="P89" s="91">
        <f t="shared" si="132"/>
        <v>2558.1395348837209</v>
      </c>
      <c r="Q89" s="79">
        <v>4</v>
      </c>
      <c r="R89" s="79">
        <v>2</v>
      </c>
      <c r="S89" s="79" t="s">
        <v>72</v>
      </c>
      <c r="T89" s="5" t="s">
        <v>385</v>
      </c>
      <c r="U89" s="9"/>
      <c r="W89" s="86">
        <f t="shared" si="133"/>
        <v>143.80000000000001</v>
      </c>
      <c r="X89" s="87">
        <f t="shared" si="134"/>
        <v>43</v>
      </c>
      <c r="Y89" s="92">
        <f t="shared" si="135"/>
        <v>45</v>
      </c>
      <c r="Z89" s="90">
        <f t="shared" si="136"/>
        <v>180000</v>
      </c>
      <c r="AA89" s="90">
        <f t="shared" si="137"/>
        <v>110000</v>
      </c>
      <c r="AB89" s="90">
        <f t="shared" si="138"/>
        <v>70000</v>
      </c>
      <c r="AC89" s="4">
        <f t="shared" si="139"/>
        <v>0.61111111111111116</v>
      </c>
      <c r="AD89" s="91">
        <f t="shared" si="140"/>
        <v>4186.0465116279074</v>
      </c>
      <c r="AE89" s="79" t="str">
        <f t="shared" si="141"/>
        <v>계</v>
      </c>
      <c r="AF89" s="79" t="str">
        <f t="shared" si="142"/>
        <v>4/2</v>
      </c>
      <c r="AH89" s="20" t="str">
        <f t="shared" si="105"/>
        <v>판교원11단지현대힐스테이트</v>
      </c>
      <c r="AI89" s="87">
        <f t="shared" si="104"/>
        <v>43</v>
      </c>
      <c r="AJ89" s="79" t="str">
        <f t="shared" si="143"/>
        <v>A-</v>
      </c>
      <c r="AK89" s="79" t="s">
        <v>13</v>
      </c>
      <c r="AL89" s="79" t="s">
        <v>62</v>
      </c>
      <c r="AM89" s="79" t="s">
        <v>63</v>
      </c>
      <c r="AN89" s="79" t="str">
        <f t="shared" si="144"/>
        <v>C</v>
      </c>
      <c r="AO89" s="79" t="str">
        <f t="shared" si="145"/>
        <v>X</v>
      </c>
      <c r="AP89" s="79" t="str">
        <f t="shared" si="146"/>
        <v>X</v>
      </c>
      <c r="AQ89" s="79" t="str">
        <f t="shared" si="147"/>
        <v>X</v>
      </c>
      <c r="AR89" s="79" t="str">
        <f t="shared" si="148"/>
        <v>X</v>
      </c>
      <c r="AS89" s="79" t="s">
        <v>2</v>
      </c>
      <c r="AT89" s="79" t="str">
        <f t="shared" si="149"/>
        <v>X</v>
      </c>
      <c r="AU89" s="79" t="str">
        <f t="shared" si="150"/>
        <v>O</v>
      </c>
      <c r="AV89" s="79" t="str">
        <f t="shared" si="151"/>
        <v>X</v>
      </c>
    </row>
    <row r="90" spans="1:48" x14ac:dyDescent="0.3">
      <c r="A90" s="9" t="s">
        <v>1615</v>
      </c>
      <c r="B90" s="10" t="s">
        <v>1703</v>
      </c>
      <c r="C90" s="88">
        <v>605</v>
      </c>
      <c r="D90" s="86">
        <v>144.4</v>
      </c>
      <c r="E90" s="87">
        <v>44</v>
      </c>
      <c r="F90" s="86">
        <v>115.9</v>
      </c>
      <c r="G90" s="17">
        <v>35</v>
      </c>
      <c r="H90" s="88">
        <v>58</v>
      </c>
      <c r="I90" s="89">
        <v>174000</v>
      </c>
      <c r="J90" s="89" t="s">
        <v>74</v>
      </c>
      <c r="K90" s="89">
        <v>113000</v>
      </c>
      <c r="L90" s="89" t="s">
        <v>66</v>
      </c>
      <c r="M90" s="90">
        <f t="shared" si="129"/>
        <v>61000</v>
      </c>
      <c r="N90" s="4">
        <f t="shared" si="130"/>
        <v>0.64942528735632188</v>
      </c>
      <c r="O90" s="91">
        <f t="shared" si="131"/>
        <v>3954.5454545454545</v>
      </c>
      <c r="P90" s="91">
        <f t="shared" si="132"/>
        <v>2568.181818181818</v>
      </c>
      <c r="Q90" s="79">
        <v>4</v>
      </c>
      <c r="R90" s="79">
        <v>2</v>
      </c>
      <c r="S90" s="79" t="s">
        <v>72</v>
      </c>
      <c r="T90" s="5" t="s">
        <v>227</v>
      </c>
      <c r="U90" s="9"/>
      <c r="W90" s="86">
        <f t="shared" si="133"/>
        <v>144.4</v>
      </c>
      <c r="X90" s="87">
        <f t="shared" si="134"/>
        <v>44</v>
      </c>
      <c r="Y90" s="92">
        <f t="shared" si="135"/>
        <v>58</v>
      </c>
      <c r="Z90" s="90">
        <f t="shared" si="136"/>
        <v>174000</v>
      </c>
      <c r="AA90" s="90">
        <f t="shared" si="137"/>
        <v>113000</v>
      </c>
      <c r="AB90" s="90">
        <f t="shared" si="138"/>
        <v>61000</v>
      </c>
      <c r="AC90" s="4">
        <f t="shared" si="139"/>
        <v>0.64942528735632188</v>
      </c>
      <c r="AD90" s="91">
        <f t="shared" si="140"/>
        <v>3954.5454545454545</v>
      </c>
      <c r="AE90" s="79" t="str">
        <f t="shared" si="141"/>
        <v>계</v>
      </c>
      <c r="AF90" s="79" t="str">
        <f t="shared" si="142"/>
        <v>4/2</v>
      </c>
      <c r="AH90" s="20" t="str">
        <f t="shared" si="105"/>
        <v>판교원11단지현대힐스테이트</v>
      </c>
      <c r="AI90" s="87">
        <f t="shared" si="104"/>
        <v>44</v>
      </c>
      <c r="AJ90" s="79" t="str">
        <f t="shared" si="143"/>
        <v>A-</v>
      </c>
      <c r="AK90" s="79" t="s">
        <v>13</v>
      </c>
      <c r="AL90" s="79" t="s">
        <v>62</v>
      </c>
      <c r="AM90" s="79" t="s">
        <v>63</v>
      </c>
      <c r="AN90" s="79" t="str">
        <f t="shared" si="144"/>
        <v>C</v>
      </c>
      <c r="AO90" s="79" t="str">
        <f t="shared" si="145"/>
        <v>X</v>
      </c>
      <c r="AP90" s="79" t="str">
        <f t="shared" si="146"/>
        <v>X</v>
      </c>
      <c r="AQ90" s="79" t="str">
        <f t="shared" si="147"/>
        <v>X</v>
      </c>
      <c r="AR90" s="79" t="str">
        <f t="shared" si="148"/>
        <v>X</v>
      </c>
      <c r="AS90" s="79" t="s">
        <v>2</v>
      </c>
      <c r="AT90" s="79" t="str">
        <f t="shared" si="149"/>
        <v>X</v>
      </c>
      <c r="AU90" s="79" t="str">
        <f t="shared" si="150"/>
        <v>O</v>
      </c>
      <c r="AV90" s="79" t="str">
        <f t="shared" si="151"/>
        <v>X</v>
      </c>
    </row>
    <row r="91" spans="1:48" x14ac:dyDescent="0.3">
      <c r="A91" s="9" t="s">
        <v>1615</v>
      </c>
      <c r="B91" s="10" t="s">
        <v>1703</v>
      </c>
      <c r="C91" s="88">
        <v>605</v>
      </c>
      <c r="D91" s="86">
        <v>147.80000000000001</v>
      </c>
      <c r="E91" s="87">
        <v>45</v>
      </c>
      <c r="F91" s="86">
        <v>118.6</v>
      </c>
      <c r="G91" s="17">
        <v>36</v>
      </c>
      <c r="H91" s="88">
        <v>164</v>
      </c>
      <c r="I91" s="89">
        <v>185000</v>
      </c>
      <c r="J91" s="89" t="s">
        <v>79</v>
      </c>
      <c r="K91" s="89">
        <v>95000</v>
      </c>
      <c r="L91" s="89" t="s">
        <v>59</v>
      </c>
      <c r="M91" s="90">
        <f t="shared" si="129"/>
        <v>90000</v>
      </c>
      <c r="N91" s="4">
        <f t="shared" si="130"/>
        <v>0.51351351351351349</v>
      </c>
      <c r="O91" s="91">
        <f t="shared" si="131"/>
        <v>4111.1111111111113</v>
      </c>
      <c r="P91" s="91">
        <f t="shared" si="132"/>
        <v>2111.1111111111113</v>
      </c>
      <c r="Q91" s="79">
        <v>4</v>
      </c>
      <c r="R91" s="79">
        <v>2</v>
      </c>
      <c r="S91" s="79" t="s">
        <v>72</v>
      </c>
      <c r="T91" s="5">
        <v>147</v>
      </c>
      <c r="U91" s="9"/>
      <c r="W91" s="86">
        <f t="shared" si="133"/>
        <v>147.80000000000001</v>
      </c>
      <c r="X91" s="87">
        <f t="shared" si="134"/>
        <v>45</v>
      </c>
      <c r="Y91" s="92">
        <f t="shared" si="135"/>
        <v>164</v>
      </c>
      <c r="Z91" s="90">
        <f t="shared" si="136"/>
        <v>185000</v>
      </c>
      <c r="AA91" s="90">
        <f t="shared" si="137"/>
        <v>95000</v>
      </c>
      <c r="AB91" s="90">
        <f t="shared" si="138"/>
        <v>90000</v>
      </c>
      <c r="AC91" s="4">
        <f t="shared" si="139"/>
        <v>0.51351351351351349</v>
      </c>
      <c r="AD91" s="91">
        <f t="shared" si="140"/>
        <v>4111.1111111111113</v>
      </c>
      <c r="AE91" s="79" t="str">
        <f t="shared" si="141"/>
        <v>계</v>
      </c>
      <c r="AF91" s="79" t="str">
        <f t="shared" si="142"/>
        <v>4/2</v>
      </c>
      <c r="AH91" s="20" t="str">
        <f t="shared" si="105"/>
        <v>판교원11단지현대힐스테이트</v>
      </c>
      <c r="AI91" s="87">
        <f t="shared" si="104"/>
        <v>45</v>
      </c>
      <c r="AJ91" s="79" t="str">
        <f t="shared" si="143"/>
        <v>A-</v>
      </c>
      <c r="AK91" s="79" t="s">
        <v>13</v>
      </c>
      <c r="AL91" s="79" t="s">
        <v>62</v>
      </c>
      <c r="AM91" s="79" t="s">
        <v>63</v>
      </c>
      <c r="AN91" s="79" t="str">
        <f t="shared" si="144"/>
        <v>C</v>
      </c>
      <c r="AO91" s="79" t="str">
        <f t="shared" si="145"/>
        <v>X</v>
      </c>
      <c r="AP91" s="79" t="str">
        <f t="shared" si="146"/>
        <v>X</v>
      </c>
      <c r="AQ91" s="79" t="str">
        <f t="shared" si="147"/>
        <v>X</v>
      </c>
      <c r="AR91" s="79" t="str">
        <f t="shared" si="148"/>
        <v>X</v>
      </c>
      <c r="AS91" s="79" t="s">
        <v>2</v>
      </c>
      <c r="AT91" s="79" t="str">
        <f t="shared" si="149"/>
        <v>X</v>
      </c>
      <c r="AU91" s="79" t="str">
        <f t="shared" si="150"/>
        <v>O</v>
      </c>
      <c r="AV91" s="79" t="str">
        <f t="shared" si="151"/>
        <v>X</v>
      </c>
    </row>
    <row r="92" spans="1:48" x14ac:dyDescent="0.3">
      <c r="A92" s="9" t="s">
        <v>1615</v>
      </c>
      <c r="B92" s="10" t="s">
        <v>1703</v>
      </c>
      <c r="C92" s="88">
        <v>605</v>
      </c>
      <c r="D92" s="86">
        <v>187.7</v>
      </c>
      <c r="E92" s="87">
        <v>57</v>
      </c>
      <c r="F92" s="86">
        <v>150.6</v>
      </c>
      <c r="G92" s="17">
        <v>46</v>
      </c>
      <c r="H92" s="88">
        <v>3</v>
      </c>
      <c r="I92" s="89"/>
      <c r="J92" s="89"/>
      <c r="K92" s="89"/>
      <c r="L92" s="89"/>
      <c r="M92" s="90">
        <f t="shared" si="129"/>
        <v>0</v>
      </c>
      <c r="N92" s="4" t="str">
        <f t="shared" si="130"/>
        <v/>
      </c>
      <c r="O92" s="91">
        <f t="shared" si="131"/>
        <v>0</v>
      </c>
      <c r="P92" s="91">
        <f t="shared" si="132"/>
        <v>0</v>
      </c>
      <c r="Q92" s="79">
        <v>4</v>
      </c>
      <c r="R92" s="79">
        <v>3</v>
      </c>
      <c r="S92" s="79" t="s">
        <v>72</v>
      </c>
      <c r="T92" s="5" t="s">
        <v>401</v>
      </c>
      <c r="U92" s="9"/>
      <c r="W92" s="86">
        <f t="shared" si="133"/>
        <v>187.7</v>
      </c>
      <c r="X92" s="87">
        <f t="shared" si="134"/>
        <v>57</v>
      </c>
      <c r="Y92" s="92">
        <f t="shared" si="135"/>
        <v>3</v>
      </c>
      <c r="Z92" s="90">
        <f t="shared" si="136"/>
        <v>0</v>
      </c>
      <c r="AA92" s="90">
        <f t="shared" si="137"/>
        <v>0</v>
      </c>
      <c r="AB92" s="90">
        <f t="shared" si="138"/>
        <v>0</v>
      </c>
      <c r="AC92" s="4" t="str">
        <f t="shared" si="139"/>
        <v/>
      </c>
      <c r="AD92" s="91">
        <f t="shared" si="140"/>
        <v>0</v>
      </c>
      <c r="AE92" s="79" t="str">
        <f t="shared" si="141"/>
        <v>계</v>
      </c>
      <c r="AF92" s="79" t="str">
        <f t="shared" si="142"/>
        <v>4/3</v>
      </c>
      <c r="AH92" s="20" t="str">
        <f t="shared" si="105"/>
        <v>판교원11단지현대힐스테이트</v>
      </c>
      <c r="AI92" s="87">
        <f t="shared" si="104"/>
        <v>57</v>
      </c>
      <c r="AJ92" s="79" t="str">
        <f t="shared" si="143"/>
        <v>A-</v>
      </c>
      <c r="AK92" s="79" t="s">
        <v>13</v>
      </c>
      <c r="AL92" s="79" t="s">
        <v>62</v>
      </c>
      <c r="AM92" s="79" t="s">
        <v>63</v>
      </c>
      <c r="AN92" s="79" t="str">
        <f t="shared" si="144"/>
        <v>C</v>
      </c>
      <c r="AO92" s="79" t="str">
        <f t="shared" si="145"/>
        <v/>
      </c>
      <c r="AP92" s="79" t="str">
        <f t="shared" si="146"/>
        <v/>
      </c>
      <c r="AQ92" s="79" t="str">
        <f t="shared" si="147"/>
        <v>O</v>
      </c>
      <c r="AR92" s="79" t="str">
        <f t="shared" si="148"/>
        <v>O</v>
      </c>
      <c r="AS92" s="79" t="s">
        <v>2</v>
      </c>
      <c r="AT92" s="79" t="str">
        <f t="shared" si="149"/>
        <v>X</v>
      </c>
      <c r="AU92" s="79" t="str">
        <f t="shared" si="150"/>
        <v>O</v>
      </c>
      <c r="AV92" s="79" t="str">
        <f t="shared" si="151"/>
        <v/>
      </c>
    </row>
    <row r="93" spans="1:48" x14ac:dyDescent="0.3">
      <c r="A93" s="9" t="s">
        <v>1615</v>
      </c>
      <c r="B93" s="10" t="s">
        <v>1703</v>
      </c>
      <c r="C93" s="88">
        <v>605</v>
      </c>
      <c r="D93" s="86">
        <v>187.9</v>
      </c>
      <c r="E93" s="87">
        <v>57</v>
      </c>
      <c r="F93" s="86">
        <v>150.80000000000001</v>
      </c>
      <c r="G93" s="17">
        <v>46</v>
      </c>
      <c r="H93" s="88">
        <v>3</v>
      </c>
      <c r="I93" s="89"/>
      <c r="J93" s="89"/>
      <c r="K93" s="89"/>
      <c r="L93" s="89"/>
      <c r="M93" s="90">
        <f t="shared" si="129"/>
        <v>0</v>
      </c>
      <c r="N93" s="4" t="str">
        <f t="shared" si="130"/>
        <v/>
      </c>
      <c r="O93" s="91">
        <f t="shared" si="131"/>
        <v>0</v>
      </c>
      <c r="P93" s="91">
        <f t="shared" si="132"/>
        <v>0</v>
      </c>
      <c r="Q93" s="79">
        <v>4</v>
      </c>
      <c r="R93" s="79">
        <v>3</v>
      </c>
      <c r="S93" s="79" t="s">
        <v>72</v>
      </c>
      <c r="T93" s="5" t="s">
        <v>389</v>
      </c>
      <c r="U93" s="9"/>
      <c r="W93" s="86">
        <f t="shared" si="133"/>
        <v>187.9</v>
      </c>
      <c r="X93" s="87">
        <f t="shared" si="134"/>
        <v>57</v>
      </c>
      <c r="Y93" s="92">
        <f t="shared" si="135"/>
        <v>3</v>
      </c>
      <c r="Z93" s="90">
        <f t="shared" si="136"/>
        <v>0</v>
      </c>
      <c r="AA93" s="90">
        <f t="shared" si="137"/>
        <v>0</v>
      </c>
      <c r="AB93" s="90">
        <f t="shared" si="138"/>
        <v>0</v>
      </c>
      <c r="AC93" s="4" t="str">
        <f t="shared" si="139"/>
        <v/>
      </c>
      <c r="AD93" s="91">
        <f t="shared" si="140"/>
        <v>0</v>
      </c>
      <c r="AE93" s="79" t="str">
        <f t="shared" si="141"/>
        <v>계</v>
      </c>
      <c r="AF93" s="79" t="str">
        <f t="shared" si="142"/>
        <v>4/3</v>
      </c>
      <c r="AH93" s="20" t="str">
        <f t="shared" si="105"/>
        <v>판교원11단지현대힐스테이트</v>
      </c>
      <c r="AI93" s="87">
        <f t="shared" si="104"/>
        <v>57</v>
      </c>
      <c r="AJ93" s="79" t="str">
        <f t="shared" si="143"/>
        <v>A-</v>
      </c>
      <c r="AK93" s="79" t="s">
        <v>13</v>
      </c>
      <c r="AL93" s="79" t="s">
        <v>62</v>
      </c>
      <c r="AM93" s="79" t="s">
        <v>63</v>
      </c>
      <c r="AN93" s="79" t="str">
        <f t="shared" si="144"/>
        <v>C</v>
      </c>
      <c r="AO93" s="79" t="str">
        <f t="shared" si="145"/>
        <v/>
      </c>
      <c r="AP93" s="79" t="str">
        <f t="shared" si="146"/>
        <v/>
      </c>
      <c r="AQ93" s="79" t="str">
        <f t="shared" si="147"/>
        <v>O</v>
      </c>
      <c r="AR93" s="79" t="str">
        <f t="shared" si="148"/>
        <v>O</v>
      </c>
      <c r="AS93" s="79" t="s">
        <v>2</v>
      </c>
      <c r="AT93" s="79" t="str">
        <f t="shared" si="149"/>
        <v>X</v>
      </c>
      <c r="AU93" s="79" t="str">
        <f t="shared" si="150"/>
        <v>O</v>
      </c>
      <c r="AV93" s="79" t="str">
        <f t="shared" si="151"/>
        <v/>
      </c>
    </row>
    <row r="94" spans="1:48" x14ac:dyDescent="0.3">
      <c r="A94" s="9" t="s">
        <v>1615</v>
      </c>
      <c r="B94" s="10" t="s">
        <v>1703</v>
      </c>
      <c r="C94" s="88">
        <v>605</v>
      </c>
      <c r="D94" s="86">
        <v>187.5</v>
      </c>
      <c r="E94" s="87">
        <v>57</v>
      </c>
      <c r="F94" s="86">
        <v>150.5</v>
      </c>
      <c r="G94" s="17">
        <v>46</v>
      </c>
      <c r="H94" s="88">
        <v>2</v>
      </c>
      <c r="I94" s="89"/>
      <c r="J94" s="89"/>
      <c r="K94" s="89"/>
      <c r="L94" s="89"/>
      <c r="M94" s="90">
        <f t="shared" si="129"/>
        <v>0</v>
      </c>
      <c r="N94" s="4" t="str">
        <f t="shared" si="130"/>
        <v/>
      </c>
      <c r="O94" s="91">
        <f t="shared" si="131"/>
        <v>0</v>
      </c>
      <c r="P94" s="91">
        <f t="shared" si="132"/>
        <v>0</v>
      </c>
      <c r="Q94" s="79">
        <v>4</v>
      </c>
      <c r="R94" s="79">
        <v>2</v>
      </c>
      <c r="S94" s="79" t="s">
        <v>72</v>
      </c>
      <c r="T94" s="5" t="s">
        <v>388</v>
      </c>
      <c r="U94" s="9"/>
      <c r="W94" s="86">
        <f t="shared" si="133"/>
        <v>187.5</v>
      </c>
      <c r="X94" s="87">
        <f t="shared" si="134"/>
        <v>57</v>
      </c>
      <c r="Y94" s="92">
        <f t="shared" si="135"/>
        <v>2</v>
      </c>
      <c r="Z94" s="90">
        <f t="shared" si="136"/>
        <v>0</v>
      </c>
      <c r="AA94" s="90">
        <f t="shared" si="137"/>
        <v>0</v>
      </c>
      <c r="AB94" s="90">
        <f t="shared" si="138"/>
        <v>0</v>
      </c>
      <c r="AC94" s="4" t="str">
        <f t="shared" si="139"/>
        <v/>
      </c>
      <c r="AD94" s="91">
        <f t="shared" si="140"/>
        <v>0</v>
      </c>
      <c r="AE94" s="79" t="str">
        <f t="shared" si="141"/>
        <v>계</v>
      </c>
      <c r="AF94" s="79" t="str">
        <f t="shared" si="142"/>
        <v>4/2</v>
      </c>
      <c r="AH94" s="20" t="str">
        <f t="shared" si="105"/>
        <v>판교원11단지현대힐스테이트</v>
      </c>
      <c r="AI94" s="87">
        <f t="shared" si="104"/>
        <v>57</v>
      </c>
      <c r="AJ94" s="79" t="str">
        <f t="shared" si="143"/>
        <v>A-</v>
      </c>
      <c r="AK94" s="79" t="s">
        <v>13</v>
      </c>
      <c r="AL94" s="79" t="s">
        <v>62</v>
      </c>
      <c r="AM94" s="79" t="s">
        <v>63</v>
      </c>
      <c r="AN94" s="79" t="str">
        <f t="shared" si="144"/>
        <v>C</v>
      </c>
      <c r="AO94" s="79" t="str">
        <f t="shared" si="145"/>
        <v/>
      </c>
      <c r="AP94" s="79" t="str">
        <f t="shared" si="146"/>
        <v/>
      </c>
      <c r="AQ94" s="79" t="str">
        <f t="shared" si="147"/>
        <v>O</v>
      </c>
      <c r="AR94" s="79" t="str">
        <f t="shared" si="148"/>
        <v>O</v>
      </c>
      <c r="AS94" s="79" t="s">
        <v>2</v>
      </c>
      <c r="AT94" s="79" t="str">
        <f t="shared" si="149"/>
        <v>X</v>
      </c>
      <c r="AU94" s="79" t="str">
        <f t="shared" si="150"/>
        <v>O</v>
      </c>
      <c r="AV94" s="79" t="str">
        <f t="shared" si="151"/>
        <v/>
      </c>
    </row>
    <row r="95" spans="1:48" x14ac:dyDescent="0.3">
      <c r="A95" s="9" t="s">
        <v>1615</v>
      </c>
      <c r="B95" s="10" t="s">
        <v>1703</v>
      </c>
      <c r="C95" s="88">
        <v>605</v>
      </c>
      <c r="D95" s="86">
        <v>187.7</v>
      </c>
      <c r="E95" s="87">
        <v>57</v>
      </c>
      <c r="F95" s="86">
        <v>150.6</v>
      </c>
      <c r="G95" s="17">
        <v>46</v>
      </c>
      <c r="H95" s="88">
        <v>1</v>
      </c>
      <c r="I95" s="89"/>
      <c r="J95" s="89"/>
      <c r="K95" s="89"/>
      <c r="L95" s="89"/>
      <c r="M95" s="90">
        <f t="shared" si="129"/>
        <v>0</v>
      </c>
      <c r="N95" s="4" t="str">
        <f t="shared" si="130"/>
        <v/>
      </c>
      <c r="O95" s="91">
        <f t="shared" si="131"/>
        <v>0</v>
      </c>
      <c r="P95" s="91">
        <f t="shared" si="132"/>
        <v>0</v>
      </c>
      <c r="Q95" s="79">
        <v>4</v>
      </c>
      <c r="R95" s="79">
        <v>3</v>
      </c>
      <c r="S95" s="79" t="s">
        <v>72</v>
      </c>
      <c r="T95" s="5" t="s">
        <v>408</v>
      </c>
      <c r="U95" s="9"/>
      <c r="W95" s="86">
        <f t="shared" si="133"/>
        <v>187.7</v>
      </c>
      <c r="X95" s="87">
        <f t="shared" si="134"/>
        <v>57</v>
      </c>
      <c r="Y95" s="92">
        <f t="shared" si="135"/>
        <v>1</v>
      </c>
      <c r="Z95" s="90">
        <f t="shared" si="136"/>
        <v>0</v>
      </c>
      <c r="AA95" s="90">
        <f t="shared" si="137"/>
        <v>0</v>
      </c>
      <c r="AB95" s="90">
        <f t="shared" si="138"/>
        <v>0</v>
      </c>
      <c r="AC95" s="4" t="str">
        <f t="shared" si="139"/>
        <v/>
      </c>
      <c r="AD95" s="91">
        <f t="shared" si="140"/>
        <v>0</v>
      </c>
      <c r="AE95" s="79" t="str">
        <f t="shared" si="141"/>
        <v>계</v>
      </c>
      <c r="AF95" s="79" t="str">
        <f t="shared" si="142"/>
        <v>4/3</v>
      </c>
      <c r="AH95" s="20" t="str">
        <f t="shared" si="105"/>
        <v>판교원11단지현대힐스테이트</v>
      </c>
      <c r="AI95" s="87">
        <f t="shared" si="104"/>
        <v>57</v>
      </c>
      <c r="AJ95" s="79" t="str">
        <f t="shared" si="143"/>
        <v>A-</v>
      </c>
      <c r="AK95" s="79" t="s">
        <v>13</v>
      </c>
      <c r="AL95" s="79" t="s">
        <v>62</v>
      </c>
      <c r="AM95" s="79" t="s">
        <v>63</v>
      </c>
      <c r="AN95" s="79" t="str">
        <f t="shared" si="144"/>
        <v>C</v>
      </c>
      <c r="AO95" s="79" t="str">
        <f t="shared" si="145"/>
        <v/>
      </c>
      <c r="AP95" s="79" t="str">
        <f t="shared" si="146"/>
        <v/>
      </c>
      <c r="AQ95" s="79" t="str">
        <f t="shared" si="147"/>
        <v>O</v>
      </c>
      <c r="AR95" s="79" t="str">
        <f t="shared" si="148"/>
        <v>O</v>
      </c>
      <c r="AS95" s="79" t="s">
        <v>2</v>
      </c>
      <c r="AT95" s="79" t="str">
        <f t="shared" si="149"/>
        <v>X</v>
      </c>
      <c r="AU95" s="79" t="str">
        <f t="shared" si="150"/>
        <v>O</v>
      </c>
      <c r="AV95" s="79" t="str">
        <f t="shared" si="151"/>
        <v/>
      </c>
    </row>
    <row r="96" spans="1:48" x14ac:dyDescent="0.3">
      <c r="A96" s="9" t="s">
        <v>1615</v>
      </c>
      <c r="B96" s="10" t="s">
        <v>1703</v>
      </c>
      <c r="C96" s="88">
        <v>605</v>
      </c>
      <c r="D96" s="86">
        <v>188</v>
      </c>
      <c r="E96" s="87">
        <v>57</v>
      </c>
      <c r="F96" s="86">
        <v>150.9</v>
      </c>
      <c r="G96" s="17">
        <v>46</v>
      </c>
      <c r="H96" s="88">
        <v>1</v>
      </c>
      <c r="I96" s="89"/>
      <c r="J96" s="89"/>
      <c r="K96" s="89"/>
      <c r="L96" s="89"/>
      <c r="M96" s="90">
        <f t="shared" si="129"/>
        <v>0</v>
      </c>
      <c r="N96" s="4" t="str">
        <f t="shared" si="130"/>
        <v/>
      </c>
      <c r="O96" s="91">
        <f t="shared" si="131"/>
        <v>0</v>
      </c>
      <c r="P96" s="91">
        <f t="shared" si="132"/>
        <v>0</v>
      </c>
      <c r="Q96" s="79">
        <v>4</v>
      </c>
      <c r="R96" s="79">
        <v>3</v>
      </c>
      <c r="S96" s="79" t="s">
        <v>72</v>
      </c>
      <c r="T96" s="5" t="s">
        <v>409</v>
      </c>
      <c r="U96" s="9"/>
      <c r="W96" s="86">
        <f t="shared" si="133"/>
        <v>188</v>
      </c>
      <c r="X96" s="87">
        <f t="shared" si="134"/>
        <v>57</v>
      </c>
      <c r="Y96" s="92">
        <f t="shared" si="135"/>
        <v>1</v>
      </c>
      <c r="Z96" s="90">
        <f t="shared" si="136"/>
        <v>0</v>
      </c>
      <c r="AA96" s="90">
        <f t="shared" si="137"/>
        <v>0</v>
      </c>
      <c r="AB96" s="90">
        <f t="shared" si="138"/>
        <v>0</v>
      </c>
      <c r="AC96" s="4" t="str">
        <f t="shared" si="139"/>
        <v/>
      </c>
      <c r="AD96" s="91">
        <f t="shared" si="140"/>
        <v>0</v>
      </c>
      <c r="AE96" s="79" t="str">
        <f t="shared" si="141"/>
        <v>계</v>
      </c>
      <c r="AF96" s="79" t="str">
        <f t="shared" si="142"/>
        <v>4/3</v>
      </c>
      <c r="AH96" s="20" t="str">
        <f t="shared" si="105"/>
        <v>판교원11단지현대힐스테이트</v>
      </c>
      <c r="AI96" s="87">
        <f t="shared" si="104"/>
        <v>57</v>
      </c>
      <c r="AJ96" s="79" t="str">
        <f t="shared" si="143"/>
        <v>A-</v>
      </c>
      <c r="AK96" s="79" t="s">
        <v>13</v>
      </c>
      <c r="AL96" s="79" t="s">
        <v>62</v>
      </c>
      <c r="AM96" s="79" t="s">
        <v>63</v>
      </c>
      <c r="AN96" s="79" t="str">
        <f t="shared" si="144"/>
        <v>C</v>
      </c>
      <c r="AO96" s="79" t="str">
        <f t="shared" si="145"/>
        <v/>
      </c>
      <c r="AP96" s="79" t="str">
        <f t="shared" si="146"/>
        <v/>
      </c>
      <c r="AQ96" s="79" t="str">
        <f t="shared" si="147"/>
        <v>O</v>
      </c>
      <c r="AR96" s="79" t="str">
        <f t="shared" si="148"/>
        <v>O</v>
      </c>
      <c r="AS96" s="79" t="s">
        <v>2</v>
      </c>
      <c r="AT96" s="79" t="str">
        <f t="shared" si="149"/>
        <v>X</v>
      </c>
      <c r="AU96" s="79" t="str">
        <f t="shared" si="150"/>
        <v>O</v>
      </c>
      <c r="AV96" s="79" t="str">
        <f t="shared" si="151"/>
        <v/>
      </c>
    </row>
    <row r="97" spans="1:48" x14ac:dyDescent="0.3">
      <c r="A97" s="9" t="s">
        <v>1615</v>
      </c>
      <c r="B97" s="10" t="s">
        <v>1703</v>
      </c>
      <c r="C97" s="88">
        <v>605</v>
      </c>
      <c r="D97" s="86">
        <v>225.2</v>
      </c>
      <c r="E97" s="87">
        <v>68</v>
      </c>
      <c r="F97" s="86">
        <v>180.6</v>
      </c>
      <c r="G97" s="17">
        <v>55</v>
      </c>
      <c r="H97" s="88">
        <v>4</v>
      </c>
      <c r="I97" s="89"/>
      <c r="J97" s="89"/>
      <c r="K97" s="89"/>
      <c r="L97" s="89"/>
      <c r="M97" s="90">
        <f t="shared" si="129"/>
        <v>0</v>
      </c>
      <c r="N97" s="4" t="str">
        <f t="shared" si="130"/>
        <v/>
      </c>
      <c r="O97" s="91">
        <f t="shared" si="131"/>
        <v>0</v>
      </c>
      <c r="P97" s="91">
        <f t="shared" si="132"/>
        <v>0</v>
      </c>
      <c r="Q97" s="79">
        <v>3</v>
      </c>
      <c r="R97" s="79">
        <v>3</v>
      </c>
      <c r="S97" s="79" t="s">
        <v>72</v>
      </c>
      <c r="T97" s="5">
        <v>225</v>
      </c>
      <c r="U97" s="9"/>
      <c r="W97" s="86">
        <f t="shared" si="133"/>
        <v>225.2</v>
      </c>
      <c r="X97" s="87">
        <f t="shared" si="134"/>
        <v>68</v>
      </c>
      <c r="Y97" s="92">
        <f t="shared" si="135"/>
        <v>4</v>
      </c>
      <c r="Z97" s="90">
        <f t="shared" si="136"/>
        <v>0</v>
      </c>
      <c r="AA97" s="90">
        <f t="shared" si="137"/>
        <v>0</v>
      </c>
      <c r="AB97" s="90">
        <f t="shared" si="138"/>
        <v>0</v>
      </c>
      <c r="AC97" s="4" t="str">
        <f t="shared" si="139"/>
        <v/>
      </c>
      <c r="AD97" s="91">
        <f t="shared" si="140"/>
        <v>0</v>
      </c>
      <c r="AE97" s="79" t="str">
        <f t="shared" si="141"/>
        <v>계</v>
      </c>
      <c r="AF97" s="79" t="str">
        <f t="shared" si="142"/>
        <v>3/3</v>
      </c>
      <c r="AH97" s="20" t="str">
        <f t="shared" si="105"/>
        <v>판교원11단지현대힐스테이트</v>
      </c>
      <c r="AI97" s="87">
        <f t="shared" si="104"/>
        <v>68</v>
      </c>
      <c r="AJ97" s="79" t="str">
        <f t="shared" si="143"/>
        <v>A-</v>
      </c>
      <c r="AK97" s="79" t="s">
        <v>13</v>
      </c>
      <c r="AL97" s="79" t="s">
        <v>62</v>
      </c>
      <c r="AM97" s="79" t="s">
        <v>63</v>
      </c>
      <c r="AN97" s="79" t="str">
        <f t="shared" si="144"/>
        <v>C</v>
      </c>
      <c r="AO97" s="79" t="str">
        <f t="shared" si="145"/>
        <v/>
      </c>
      <c r="AP97" s="79" t="str">
        <f t="shared" si="146"/>
        <v/>
      </c>
      <c r="AQ97" s="79" t="str">
        <f t="shared" si="147"/>
        <v>O</v>
      </c>
      <c r="AR97" s="79" t="str">
        <f t="shared" si="148"/>
        <v>O</v>
      </c>
      <c r="AS97" s="79" t="s">
        <v>2</v>
      </c>
      <c r="AT97" s="79" t="str">
        <f t="shared" si="149"/>
        <v>X</v>
      </c>
      <c r="AU97" s="79" t="str">
        <f t="shared" si="150"/>
        <v>O</v>
      </c>
      <c r="AV97" s="79" t="str">
        <f t="shared" si="151"/>
        <v/>
      </c>
    </row>
  </sheetData>
  <mergeCells count="1">
    <mergeCell ref="AJ1:AN1"/>
  </mergeCells>
  <phoneticPr fontId="2" type="noConversion"/>
  <conditionalFormatting sqref="AV4:AV6">
    <cfRule type="expression" dxfId="1555" priority="1623">
      <formula>AV4="X"</formula>
    </cfRule>
    <cfRule type="expression" dxfId="1554" priority="1624">
      <formula>AV4="후보"</formula>
    </cfRule>
  </conditionalFormatting>
  <conditionalFormatting sqref="AC1:AC2 AC4:AC6 N4:N5">
    <cfRule type="cellIs" dxfId="1553" priority="1620" operator="greaterThan">
      <formula>0.9</formula>
    </cfRule>
    <cfRule type="cellIs" dxfId="1552" priority="1621" operator="greaterThan">
      <formula>0.85</formula>
    </cfRule>
  </conditionalFormatting>
  <conditionalFormatting sqref="N1:N2">
    <cfRule type="cellIs" dxfId="1551" priority="1618" operator="greaterThan">
      <formula>0.9</formula>
    </cfRule>
    <cfRule type="cellIs" dxfId="1550" priority="1619" operator="greaterThan">
      <formula>0.85</formula>
    </cfRule>
  </conditionalFormatting>
  <conditionalFormatting sqref="N6">
    <cfRule type="cellIs" dxfId="1549" priority="1616" operator="greaterThan">
      <formula>0.9</formula>
    </cfRule>
    <cfRule type="cellIs" dxfId="1548" priority="1617" operator="greaterThan">
      <formula>0.85</formula>
    </cfRule>
  </conditionalFormatting>
  <conditionalFormatting sqref="E6">
    <cfRule type="expression" dxfId="1547" priority="1612">
      <formula>AND(IF(OR($Q6=1,$Q6=2),1,0),IF($X6&lt;=20,1,0))</formula>
    </cfRule>
    <cfRule type="expression" dxfId="1546" priority="1613">
      <formula>AND(IF($Q6=2,1,0),IF($X6&lt;30,1,0))</formula>
    </cfRule>
    <cfRule type="expression" dxfId="1545" priority="1614">
      <formula>AND(IF($Q6=3,1,0),IF($X6&lt;30,1,0))</formula>
    </cfRule>
    <cfRule type="expression" dxfId="1544" priority="1615">
      <formula>AND(IF($Q6=3,1,IF($Q6=4,1,0)),IF($F6&lt;=85,1,0))</formula>
    </cfRule>
  </conditionalFormatting>
  <conditionalFormatting sqref="X6">
    <cfRule type="expression" dxfId="1543" priority="1608">
      <formula>AND(IF(OR($Q6=1,$Q6=2),1,0),IF($X6&lt;=20,1,0))</formula>
    </cfRule>
    <cfRule type="expression" dxfId="1542" priority="1609">
      <formula>AND(IF($Q6=2,1,0),IF($X6&lt;30,1,0))</formula>
    </cfRule>
    <cfRule type="expression" dxfId="1541" priority="1610">
      <formula>AND(IF($Q6=3,1,0),IF($X6&lt;30,1,0))</formula>
    </cfRule>
    <cfRule type="expression" dxfId="1540" priority="1611">
      <formula>AND(IF($Q6=3,1,IF($Q6=4,1,0)),IF($F6&lt;=85,1,0))</formula>
    </cfRule>
  </conditionalFormatting>
  <conditionalFormatting sqref="AI6">
    <cfRule type="expression" dxfId="1539" priority="1604">
      <formula>AND(IF(OR($Q6=1,$Q6=2),1,0),IF($X6&lt;=20,1,0))</formula>
    </cfRule>
    <cfRule type="expression" dxfId="1538" priority="1605">
      <formula>AND(IF($Q6=2,1,0),IF($X6&lt;30,1,0))</formula>
    </cfRule>
    <cfRule type="expression" dxfId="1537" priority="1606">
      <formula>AND(IF($Q6=3,1,0),IF($X6&lt;30,1,0))</formula>
    </cfRule>
    <cfRule type="expression" dxfId="1536" priority="1607">
      <formula>AND(IF($Q6=3,1,IF($Q6=4,1,0)),IF($F6&lt;=85,1,0))</formula>
    </cfRule>
  </conditionalFormatting>
  <conditionalFormatting sqref="AV7">
    <cfRule type="expression" dxfId="1535" priority="1602">
      <formula>AV7="X"</formula>
    </cfRule>
    <cfRule type="expression" dxfId="1534" priority="1603">
      <formula>AV7="후보"</formula>
    </cfRule>
  </conditionalFormatting>
  <conditionalFormatting sqref="AC7">
    <cfRule type="cellIs" dxfId="1533" priority="1599" operator="greaterThan">
      <formula>0.9</formula>
    </cfRule>
    <cfRule type="cellIs" dxfId="1532" priority="1600" operator="greaterThan">
      <formula>0.85</formula>
    </cfRule>
  </conditionalFormatting>
  <conditionalFormatting sqref="N7">
    <cfRule type="cellIs" dxfId="1531" priority="1597" operator="greaterThan">
      <formula>0.9</formula>
    </cfRule>
    <cfRule type="cellIs" dxfId="1530" priority="1598" operator="greaterThan">
      <formula>0.85</formula>
    </cfRule>
  </conditionalFormatting>
  <conditionalFormatting sqref="E7">
    <cfRule type="expression" dxfId="1529" priority="1593">
      <formula>AND(IF(OR($Q7=1,$Q7=2),1,0),IF($X7&lt;=20,1,0))</formula>
    </cfRule>
    <cfRule type="expression" dxfId="1528" priority="1594">
      <formula>AND(IF($Q7=2,1,0),IF($X7&lt;30,1,0))</formula>
    </cfRule>
    <cfRule type="expression" dxfId="1527" priority="1595">
      <formula>AND(IF($Q7=3,1,0),IF($X7&lt;30,1,0))</formula>
    </cfRule>
    <cfRule type="expression" dxfId="1526" priority="1596">
      <formula>AND(IF($Q7=3,1,IF($Q7=4,1,0)),IF($F7&lt;=85,1,0))</formula>
    </cfRule>
  </conditionalFormatting>
  <conditionalFormatting sqref="X7">
    <cfRule type="expression" dxfId="1525" priority="1589">
      <formula>AND(IF(OR($Q7=1,$Q7=2),1,0),IF($X7&lt;=20,1,0))</formula>
    </cfRule>
    <cfRule type="expression" dxfId="1524" priority="1590">
      <formula>AND(IF($Q7=2,1,0),IF($X7&lt;30,1,0))</formula>
    </cfRule>
    <cfRule type="expression" dxfId="1523" priority="1591">
      <formula>AND(IF($Q7=3,1,0),IF($X7&lt;30,1,0))</formula>
    </cfRule>
    <cfRule type="expression" dxfId="1522" priority="1592">
      <formula>AND(IF($Q7=3,1,IF($Q7=4,1,0)),IF($F7&lt;=85,1,0))</formula>
    </cfRule>
  </conditionalFormatting>
  <conditionalFormatting sqref="AI7">
    <cfRule type="expression" dxfId="1521" priority="1585">
      <formula>AND(IF(OR($Q7=1,$Q7=2),1,0),IF($X7&lt;=20,1,0))</formula>
    </cfRule>
    <cfRule type="expression" dxfId="1520" priority="1586">
      <formula>AND(IF($Q7=2,1,0),IF($X7&lt;30,1,0))</formula>
    </cfRule>
    <cfRule type="expression" dxfId="1519" priority="1587">
      <formula>AND(IF($Q7=3,1,0),IF($X7&lt;30,1,0))</formula>
    </cfRule>
    <cfRule type="expression" dxfId="1518" priority="1588">
      <formula>AND(IF($Q7=3,1,IF($Q7=4,1,0)),IF($F7&lt;=85,1,0))</formula>
    </cfRule>
  </conditionalFormatting>
  <conditionalFormatting sqref="AV8">
    <cfRule type="expression" dxfId="1517" priority="1583">
      <formula>AV8="X"</formula>
    </cfRule>
    <cfRule type="expression" dxfId="1516" priority="1584">
      <formula>AV8="후보"</formula>
    </cfRule>
  </conditionalFormatting>
  <conditionalFormatting sqref="AC8">
    <cfRule type="cellIs" dxfId="1515" priority="1580" operator="greaterThan">
      <formula>0.9</formula>
    </cfRule>
    <cfRule type="cellIs" dxfId="1514" priority="1581" operator="greaterThan">
      <formula>0.85</formula>
    </cfRule>
  </conditionalFormatting>
  <conditionalFormatting sqref="N8">
    <cfRule type="cellIs" dxfId="1513" priority="1578" operator="greaterThan">
      <formula>0.9</formula>
    </cfRule>
    <cfRule type="cellIs" dxfId="1512" priority="1579" operator="greaterThan">
      <formula>0.85</formula>
    </cfRule>
  </conditionalFormatting>
  <conditionalFormatting sqref="E8">
    <cfRule type="expression" dxfId="1511" priority="1574">
      <formula>AND(IF(OR($Q8=1,$Q8=2),1,0),IF($X8&lt;=20,1,0))</formula>
    </cfRule>
    <cfRule type="expression" dxfId="1510" priority="1575">
      <formula>AND(IF($Q8=2,1,0),IF($X8&lt;30,1,0))</formula>
    </cfRule>
    <cfRule type="expression" dxfId="1509" priority="1576">
      <formula>AND(IF($Q8=3,1,0),IF($X8&lt;30,1,0))</formula>
    </cfRule>
    <cfRule type="expression" dxfId="1508" priority="1577">
      <formula>AND(IF($Q8=3,1,IF($Q8=4,1,0)),IF($F8&lt;=85,1,0))</formula>
    </cfRule>
  </conditionalFormatting>
  <conditionalFormatting sqref="X8">
    <cfRule type="expression" dxfId="1507" priority="1570">
      <formula>AND(IF(OR($Q8=1,$Q8=2),1,0),IF($X8&lt;=20,1,0))</formula>
    </cfRule>
    <cfRule type="expression" dxfId="1506" priority="1571">
      <formula>AND(IF($Q8=2,1,0),IF($X8&lt;30,1,0))</formula>
    </cfRule>
    <cfRule type="expression" dxfId="1505" priority="1572">
      <formula>AND(IF($Q8=3,1,0),IF($X8&lt;30,1,0))</formula>
    </cfRule>
    <cfRule type="expression" dxfId="1504" priority="1573">
      <formula>AND(IF($Q8=3,1,IF($Q8=4,1,0)),IF($F8&lt;=85,1,0))</formula>
    </cfRule>
  </conditionalFormatting>
  <conditionalFormatting sqref="AI8">
    <cfRule type="expression" dxfId="1503" priority="1566">
      <formula>AND(IF(OR($Q8=1,$Q8=2),1,0),IF($X8&lt;=20,1,0))</formula>
    </cfRule>
    <cfRule type="expression" dxfId="1502" priority="1567">
      <formula>AND(IF($Q8=2,1,0),IF($X8&lt;30,1,0))</formula>
    </cfRule>
    <cfRule type="expression" dxfId="1501" priority="1568">
      <formula>AND(IF($Q8=3,1,0),IF($X8&lt;30,1,0))</formula>
    </cfRule>
    <cfRule type="expression" dxfId="1500" priority="1569">
      <formula>AND(IF($Q8=3,1,IF($Q8=4,1,0)),IF($F8&lt;=85,1,0))</formula>
    </cfRule>
  </conditionalFormatting>
  <conditionalFormatting sqref="AV9">
    <cfRule type="expression" dxfId="1499" priority="1564">
      <formula>AV9="X"</formula>
    </cfRule>
    <cfRule type="expression" dxfId="1498" priority="1565">
      <formula>AV9="후보"</formula>
    </cfRule>
  </conditionalFormatting>
  <conditionalFormatting sqref="AC9">
    <cfRule type="cellIs" dxfId="1497" priority="1561" operator="greaterThan">
      <formula>0.9</formula>
    </cfRule>
    <cfRule type="cellIs" dxfId="1496" priority="1562" operator="greaterThan">
      <formula>0.85</formula>
    </cfRule>
  </conditionalFormatting>
  <conditionalFormatting sqref="N9">
    <cfRule type="cellIs" dxfId="1495" priority="1559" operator="greaterThan">
      <formula>0.9</formula>
    </cfRule>
    <cfRule type="cellIs" dxfId="1494" priority="1560" operator="greaterThan">
      <formula>0.85</formula>
    </cfRule>
  </conditionalFormatting>
  <conditionalFormatting sqref="E9">
    <cfRule type="expression" dxfId="1493" priority="1555">
      <formula>AND(IF(OR($Q9=1,$Q9=2),1,0),IF($X9&lt;=20,1,0))</formula>
    </cfRule>
    <cfRule type="expression" dxfId="1492" priority="1556">
      <formula>AND(IF($Q9=2,1,0),IF($X9&lt;30,1,0))</formula>
    </cfRule>
    <cfRule type="expression" dxfId="1491" priority="1557">
      <formula>AND(IF($Q9=3,1,0),IF($X9&lt;30,1,0))</formula>
    </cfRule>
    <cfRule type="expression" dxfId="1490" priority="1558">
      <formula>AND(IF($Q9=3,1,IF($Q9=4,1,0)),IF($F9&lt;=85,1,0))</formula>
    </cfRule>
  </conditionalFormatting>
  <conditionalFormatting sqref="X9">
    <cfRule type="expression" dxfId="1489" priority="1551">
      <formula>AND(IF(OR($Q9=1,$Q9=2),1,0),IF($X9&lt;=20,1,0))</formula>
    </cfRule>
    <cfRule type="expression" dxfId="1488" priority="1552">
      <formula>AND(IF($Q9=2,1,0),IF($X9&lt;30,1,0))</formula>
    </cfRule>
    <cfRule type="expression" dxfId="1487" priority="1553">
      <formula>AND(IF($Q9=3,1,0),IF($X9&lt;30,1,0))</formula>
    </cfRule>
    <cfRule type="expression" dxfId="1486" priority="1554">
      <formula>AND(IF($Q9=3,1,IF($Q9=4,1,0)),IF($F9&lt;=85,1,0))</formula>
    </cfRule>
  </conditionalFormatting>
  <conditionalFormatting sqref="AI9">
    <cfRule type="expression" dxfId="1485" priority="1547">
      <formula>AND(IF(OR($Q9=1,$Q9=2),1,0),IF($X9&lt;=20,1,0))</formula>
    </cfRule>
    <cfRule type="expression" dxfId="1484" priority="1548">
      <formula>AND(IF($Q9=2,1,0),IF($X9&lt;30,1,0))</formula>
    </cfRule>
    <cfRule type="expression" dxfId="1483" priority="1549">
      <formula>AND(IF($Q9=3,1,0),IF($X9&lt;30,1,0))</formula>
    </cfRule>
    <cfRule type="expression" dxfId="1482" priority="1550">
      <formula>AND(IF($Q9=3,1,IF($Q9=4,1,0)),IF($F9&lt;=85,1,0))</formula>
    </cfRule>
  </conditionalFormatting>
  <conditionalFormatting sqref="AV10">
    <cfRule type="expression" dxfId="1481" priority="1545">
      <formula>AV10="X"</formula>
    </cfRule>
    <cfRule type="expression" dxfId="1480" priority="1546">
      <formula>AV10="후보"</formula>
    </cfRule>
  </conditionalFormatting>
  <conditionalFormatting sqref="AC10">
    <cfRule type="cellIs" dxfId="1479" priority="1542" operator="greaterThan">
      <formula>0.9</formula>
    </cfRule>
    <cfRule type="cellIs" dxfId="1478" priority="1543" operator="greaterThan">
      <formula>0.85</formula>
    </cfRule>
  </conditionalFormatting>
  <conditionalFormatting sqref="N10">
    <cfRule type="cellIs" dxfId="1477" priority="1540" operator="greaterThan">
      <formula>0.9</formula>
    </cfRule>
    <cfRule type="cellIs" dxfId="1476" priority="1541" operator="greaterThan">
      <formula>0.85</formula>
    </cfRule>
  </conditionalFormatting>
  <conditionalFormatting sqref="E10">
    <cfRule type="expression" dxfId="1475" priority="1536">
      <formula>AND(IF(OR($Q10=1,$Q10=2),1,0),IF($X10&lt;=20,1,0))</formula>
    </cfRule>
    <cfRule type="expression" dxfId="1474" priority="1537">
      <formula>AND(IF($Q10=2,1,0),IF($X10&lt;30,1,0))</formula>
    </cfRule>
    <cfRule type="expression" dxfId="1473" priority="1538">
      <formula>AND(IF($Q10=3,1,0),IF($X10&lt;30,1,0))</formula>
    </cfRule>
    <cfRule type="expression" dxfId="1472" priority="1539">
      <formula>AND(IF($Q10=3,1,IF($Q10=4,1,0)),IF($F10&lt;=85,1,0))</formula>
    </cfRule>
  </conditionalFormatting>
  <conditionalFormatting sqref="X10">
    <cfRule type="expression" dxfId="1471" priority="1532">
      <formula>AND(IF(OR($Q10=1,$Q10=2),1,0),IF($X10&lt;=20,1,0))</formula>
    </cfRule>
    <cfRule type="expression" dxfId="1470" priority="1533">
      <formula>AND(IF($Q10=2,1,0),IF($X10&lt;30,1,0))</formula>
    </cfRule>
    <cfRule type="expression" dxfId="1469" priority="1534">
      <formula>AND(IF($Q10=3,1,0),IF($X10&lt;30,1,0))</formula>
    </cfRule>
    <cfRule type="expression" dxfId="1468" priority="1535">
      <formula>AND(IF($Q10=3,1,IF($Q10=4,1,0)),IF($F10&lt;=85,1,0))</formula>
    </cfRule>
  </conditionalFormatting>
  <conditionalFormatting sqref="AI10">
    <cfRule type="expression" dxfId="1467" priority="1528">
      <formula>AND(IF(OR($Q10=1,$Q10=2),1,0),IF($X10&lt;=20,1,0))</formula>
    </cfRule>
    <cfRule type="expression" dxfId="1466" priority="1529">
      <formula>AND(IF($Q10=2,1,0),IF($X10&lt;30,1,0))</formula>
    </cfRule>
    <cfRule type="expression" dxfId="1465" priority="1530">
      <formula>AND(IF($Q10=3,1,0),IF($X10&lt;30,1,0))</formula>
    </cfRule>
    <cfRule type="expression" dxfId="1464" priority="1531">
      <formula>AND(IF($Q10=3,1,IF($Q10=4,1,0)),IF($F10&lt;=85,1,0))</formula>
    </cfRule>
  </conditionalFormatting>
  <conditionalFormatting sqref="AV11">
    <cfRule type="expression" dxfId="1463" priority="1526">
      <formula>AV11="X"</formula>
    </cfRule>
    <cfRule type="expression" dxfId="1462" priority="1527">
      <formula>AV11="후보"</formula>
    </cfRule>
  </conditionalFormatting>
  <conditionalFormatting sqref="AC11 N11">
    <cfRule type="cellIs" dxfId="1461" priority="1523" operator="greaterThan">
      <formula>0.9</formula>
    </cfRule>
    <cfRule type="cellIs" dxfId="1460" priority="1524" operator="greaterThan">
      <formula>0.85</formula>
    </cfRule>
  </conditionalFormatting>
  <conditionalFormatting sqref="AV12">
    <cfRule type="expression" dxfId="1459" priority="1521">
      <formula>AV12="X"</formula>
    </cfRule>
    <cfRule type="expression" dxfId="1458" priority="1522">
      <formula>AV12="후보"</formula>
    </cfRule>
  </conditionalFormatting>
  <conditionalFormatting sqref="AC12">
    <cfRule type="cellIs" dxfId="1457" priority="1518" operator="greaterThan">
      <formula>0.9</formula>
    </cfRule>
    <cfRule type="cellIs" dxfId="1456" priority="1519" operator="greaterThan">
      <formula>0.85</formula>
    </cfRule>
  </conditionalFormatting>
  <conditionalFormatting sqref="N12">
    <cfRule type="cellIs" dxfId="1455" priority="1516" operator="greaterThan">
      <formula>0.9</formula>
    </cfRule>
    <cfRule type="cellIs" dxfId="1454" priority="1517" operator="greaterThan">
      <formula>0.85</formula>
    </cfRule>
  </conditionalFormatting>
  <conditionalFormatting sqref="E12">
    <cfRule type="expression" dxfId="1453" priority="1512">
      <formula>AND(IF(OR($Q12=1,$Q12=2),1,0),IF($X12&lt;=20,1,0))</formula>
    </cfRule>
    <cfRule type="expression" dxfId="1452" priority="1513">
      <formula>AND(IF($Q12=2,1,0),IF($X12&lt;30,1,0))</formula>
    </cfRule>
    <cfRule type="expression" dxfId="1451" priority="1514">
      <formula>AND(IF($Q12=3,1,0),IF($X12&lt;30,1,0))</formula>
    </cfRule>
    <cfRule type="expression" dxfId="1450" priority="1515">
      <formula>AND(IF($Q12=3,1,IF($Q12=4,1,0)),IF($F12&lt;=85,1,0))</formula>
    </cfRule>
  </conditionalFormatting>
  <conditionalFormatting sqref="X12">
    <cfRule type="expression" dxfId="1449" priority="1508">
      <formula>AND(IF(OR($Q12=1,$Q12=2),1,0),IF($X12&lt;=20,1,0))</formula>
    </cfRule>
    <cfRule type="expression" dxfId="1448" priority="1509">
      <formula>AND(IF($Q12=2,1,0),IF($X12&lt;30,1,0))</formula>
    </cfRule>
    <cfRule type="expression" dxfId="1447" priority="1510">
      <formula>AND(IF($Q12=3,1,0),IF($X12&lt;30,1,0))</formula>
    </cfRule>
    <cfRule type="expression" dxfId="1446" priority="1511">
      <formula>AND(IF($Q12=3,1,IF($Q12=4,1,0)),IF($F12&lt;=85,1,0))</formula>
    </cfRule>
  </conditionalFormatting>
  <conditionalFormatting sqref="AI12">
    <cfRule type="expression" dxfId="1445" priority="1504">
      <formula>AND(IF(OR($Q12=1,$Q12=2),1,0),IF($X12&lt;=20,1,0))</formula>
    </cfRule>
    <cfRule type="expression" dxfId="1444" priority="1505">
      <formula>AND(IF($Q12=2,1,0),IF($X12&lt;30,1,0))</formula>
    </cfRule>
    <cfRule type="expression" dxfId="1443" priority="1506">
      <formula>AND(IF($Q12=3,1,0),IF($X12&lt;30,1,0))</formula>
    </cfRule>
    <cfRule type="expression" dxfId="1442" priority="1507">
      <formula>AND(IF($Q12=3,1,IF($Q12=4,1,0)),IF($F12&lt;=85,1,0))</formula>
    </cfRule>
  </conditionalFormatting>
  <conditionalFormatting sqref="AV13">
    <cfRule type="expression" dxfId="1441" priority="1502">
      <formula>AV13="X"</formula>
    </cfRule>
    <cfRule type="expression" dxfId="1440" priority="1503">
      <formula>AV13="후보"</formula>
    </cfRule>
  </conditionalFormatting>
  <conditionalFormatting sqref="AC13">
    <cfRule type="cellIs" dxfId="1439" priority="1499" operator="greaterThan">
      <formula>0.9</formula>
    </cfRule>
    <cfRule type="cellIs" dxfId="1438" priority="1500" operator="greaterThan">
      <formula>0.85</formula>
    </cfRule>
  </conditionalFormatting>
  <conditionalFormatting sqref="N13">
    <cfRule type="cellIs" dxfId="1437" priority="1497" operator="greaterThan">
      <formula>0.9</formula>
    </cfRule>
    <cfRule type="cellIs" dxfId="1436" priority="1498" operator="greaterThan">
      <formula>0.85</formula>
    </cfRule>
  </conditionalFormatting>
  <conditionalFormatting sqref="E13">
    <cfRule type="expression" dxfId="1435" priority="1493">
      <formula>AND(IF(OR($Q13=1,$Q13=2),1,0),IF($X13&lt;=20,1,0))</formula>
    </cfRule>
    <cfRule type="expression" dxfId="1434" priority="1494">
      <formula>AND(IF($Q13=2,1,0),IF($X13&lt;30,1,0))</formula>
    </cfRule>
    <cfRule type="expression" dxfId="1433" priority="1495">
      <formula>AND(IF($Q13=3,1,0),IF($X13&lt;30,1,0))</formula>
    </cfRule>
    <cfRule type="expression" dxfId="1432" priority="1496">
      <formula>AND(IF($Q13=3,1,IF($Q13=4,1,0)),IF($F13&lt;=85,1,0))</formula>
    </cfRule>
  </conditionalFormatting>
  <conditionalFormatting sqref="X13">
    <cfRule type="expression" dxfId="1431" priority="1489">
      <formula>AND(IF(OR($Q13=1,$Q13=2),1,0),IF($X13&lt;=20,1,0))</formula>
    </cfRule>
    <cfRule type="expression" dxfId="1430" priority="1490">
      <formula>AND(IF($Q13=2,1,0),IF($X13&lt;30,1,0))</formula>
    </cfRule>
    <cfRule type="expression" dxfId="1429" priority="1491">
      <formula>AND(IF($Q13=3,1,0),IF($X13&lt;30,1,0))</formula>
    </cfRule>
    <cfRule type="expression" dxfId="1428" priority="1492">
      <formula>AND(IF($Q13=3,1,IF($Q13=4,1,0)),IF($F13&lt;=85,1,0))</formula>
    </cfRule>
  </conditionalFormatting>
  <conditionalFormatting sqref="AI13">
    <cfRule type="expression" dxfId="1427" priority="1485">
      <formula>AND(IF(OR($Q13=1,$Q13=2),1,0),IF($X13&lt;=20,1,0))</formula>
    </cfRule>
    <cfRule type="expression" dxfId="1426" priority="1486">
      <formula>AND(IF($Q13=2,1,0),IF($X13&lt;30,1,0))</formula>
    </cfRule>
    <cfRule type="expression" dxfId="1425" priority="1487">
      <formula>AND(IF($Q13=3,1,0),IF($X13&lt;30,1,0))</formula>
    </cfRule>
    <cfRule type="expression" dxfId="1424" priority="1488">
      <formula>AND(IF($Q13=3,1,IF($Q13=4,1,0)),IF($F13&lt;=85,1,0))</formula>
    </cfRule>
  </conditionalFormatting>
  <conditionalFormatting sqref="AV14">
    <cfRule type="expression" dxfId="1423" priority="1483">
      <formula>AV14="X"</formula>
    </cfRule>
    <cfRule type="expression" dxfId="1422" priority="1484">
      <formula>AV14="후보"</formula>
    </cfRule>
  </conditionalFormatting>
  <conditionalFormatting sqref="AC14">
    <cfRule type="cellIs" dxfId="1421" priority="1480" operator="greaterThan">
      <formula>0.9</formula>
    </cfRule>
    <cfRule type="cellIs" dxfId="1420" priority="1481" operator="greaterThan">
      <formula>0.85</formula>
    </cfRule>
  </conditionalFormatting>
  <conditionalFormatting sqref="N14">
    <cfRule type="cellIs" dxfId="1419" priority="1478" operator="greaterThan">
      <formula>0.9</formula>
    </cfRule>
    <cfRule type="cellIs" dxfId="1418" priority="1479" operator="greaterThan">
      <formula>0.85</formula>
    </cfRule>
  </conditionalFormatting>
  <conditionalFormatting sqref="E14">
    <cfRule type="expression" dxfId="1417" priority="1474">
      <formula>AND(IF(OR($Q14=1,$Q14=2),1,0),IF($X14&lt;=20,1,0))</formula>
    </cfRule>
    <cfRule type="expression" dxfId="1416" priority="1475">
      <formula>AND(IF($Q14=2,1,0),IF($X14&lt;30,1,0))</formula>
    </cfRule>
    <cfRule type="expression" dxfId="1415" priority="1476">
      <formula>AND(IF($Q14=3,1,0),IF($X14&lt;30,1,0))</formula>
    </cfRule>
    <cfRule type="expression" dxfId="1414" priority="1477">
      <formula>AND(IF($Q14=3,1,IF($Q14=4,1,0)),IF($F14&lt;=85,1,0))</formula>
    </cfRule>
  </conditionalFormatting>
  <conditionalFormatting sqref="X14">
    <cfRule type="expression" dxfId="1413" priority="1470">
      <formula>AND(IF(OR($Q14=1,$Q14=2),1,0),IF($X14&lt;=20,1,0))</formula>
    </cfRule>
    <cfRule type="expression" dxfId="1412" priority="1471">
      <formula>AND(IF($Q14=2,1,0),IF($X14&lt;30,1,0))</formula>
    </cfRule>
    <cfRule type="expression" dxfId="1411" priority="1472">
      <formula>AND(IF($Q14=3,1,0),IF($X14&lt;30,1,0))</formula>
    </cfRule>
    <cfRule type="expression" dxfId="1410" priority="1473">
      <formula>AND(IF($Q14=3,1,IF($Q14=4,1,0)),IF($F14&lt;=85,1,0))</formula>
    </cfRule>
  </conditionalFormatting>
  <conditionalFormatting sqref="AI14">
    <cfRule type="expression" dxfId="1409" priority="1466">
      <formula>AND(IF(OR($Q14=1,$Q14=2),1,0),IF($X14&lt;=20,1,0))</formula>
    </cfRule>
    <cfRule type="expression" dxfId="1408" priority="1467">
      <formula>AND(IF($Q14=2,1,0),IF($X14&lt;30,1,0))</formula>
    </cfRule>
    <cfRule type="expression" dxfId="1407" priority="1468">
      <formula>AND(IF($Q14=3,1,0),IF($X14&lt;30,1,0))</formula>
    </cfRule>
    <cfRule type="expression" dxfId="1406" priority="1469">
      <formula>AND(IF($Q14=3,1,IF($Q14=4,1,0)),IF($F14&lt;=85,1,0))</formula>
    </cfRule>
  </conditionalFormatting>
  <conditionalFormatting sqref="AV15">
    <cfRule type="expression" dxfId="1405" priority="1464">
      <formula>AV15="X"</formula>
    </cfRule>
    <cfRule type="expression" dxfId="1404" priority="1465">
      <formula>AV15="후보"</formula>
    </cfRule>
  </conditionalFormatting>
  <conditionalFormatting sqref="AC15">
    <cfRule type="cellIs" dxfId="1403" priority="1461" operator="greaterThan">
      <formula>0.9</formula>
    </cfRule>
    <cfRule type="cellIs" dxfId="1402" priority="1462" operator="greaterThan">
      <formula>0.85</formula>
    </cfRule>
  </conditionalFormatting>
  <conditionalFormatting sqref="N15">
    <cfRule type="cellIs" dxfId="1401" priority="1459" operator="greaterThan">
      <formula>0.9</formula>
    </cfRule>
    <cfRule type="cellIs" dxfId="1400" priority="1460" operator="greaterThan">
      <formula>0.85</formula>
    </cfRule>
  </conditionalFormatting>
  <conditionalFormatting sqref="E15">
    <cfRule type="expression" dxfId="1399" priority="1455">
      <formula>AND(IF(OR($Q15=1,$Q15=2),1,0),IF($X15&lt;=20,1,0))</formula>
    </cfRule>
    <cfRule type="expression" dxfId="1398" priority="1456">
      <formula>AND(IF($Q15=2,1,0),IF($X15&lt;30,1,0))</formula>
    </cfRule>
    <cfRule type="expression" dxfId="1397" priority="1457">
      <formula>AND(IF($Q15=3,1,0),IF($X15&lt;30,1,0))</formula>
    </cfRule>
    <cfRule type="expression" dxfId="1396" priority="1458">
      <formula>AND(IF($Q15=3,1,IF($Q15=4,1,0)),IF($F15&lt;=85,1,0))</formula>
    </cfRule>
  </conditionalFormatting>
  <conditionalFormatting sqref="X15">
    <cfRule type="expression" dxfId="1395" priority="1451">
      <formula>AND(IF(OR($Q15=1,$Q15=2),1,0),IF($X15&lt;=20,1,0))</formula>
    </cfRule>
    <cfRule type="expression" dxfId="1394" priority="1452">
      <formula>AND(IF($Q15=2,1,0),IF($X15&lt;30,1,0))</formula>
    </cfRule>
    <cfRule type="expression" dxfId="1393" priority="1453">
      <formula>AND(IF($Q15=3,1,0),IF($X15&lt;30,1,0))</formula>
    </cfRule>
    <cfRule type="expression" dxfId="1392" priority="1454">
      <formula>AND(IF($Q15=3,1,IF($Q15=4,1,0)),IF($F15&lt;=85,1,0))</formula>
    </cfRule>
  </conditionalFormatting>
  <conditionalFormatting sqref="AI15">
    <cfRule type="expression" dxfId="1391" priority="1447">
      <formula>AND(IF(OR($Q15=1,$Q15=2),1,0),IF($X15&lt;=20,1,0))</formula>
    </cfRule>
    <cfRule type="expression" dxfId="1390" priority="1448">
      <formula>AND(IF($Q15=2,1,0),IF($X15&lt;30,1,0))</formula>
    </cfRule>
    <cfRule type="expression" dxfId="1389" priority="1449">
      <formula>AND(IF($Q15=3,1,0),IF($X15&lt;30,1,0))</formula>
    </cfRule>
    <cfRule type="expression" dxfId="1388" priority="1450">
      <formula>AND(IF($Q15=3,1,IF($Q15=4,1,0)),IF($F15&lt;=85,1,0))</formula>
    </cfRule>
  </conditionalFormatting>
  <conditionalFormatting sqref="AV16">
    <cfRule type="expression" dxfId="1387" priority="1445">
      <formula>AV16="X"</formula>
    </cfRule>
    <cfRule type="expression" dxfId="1386" priority="1446">
      <formula>AV16="후보"</formula>
    </cfRule>
  </conditionalFormatting>
  <conditionalFormatting sqref="AC16">
    <cfRule type="cellIs" dxfId="1385" priority="1442" operator="greaterThan">
      <formula>0.9</formula>
    </cfRule>
    <cfRule type="cellIs" dxfId="1384" priority="1443" operator="greaterThan">
      <formula>0.85</formula>
    </cfRule>
  </conditionalFormatting>
  <conditionalFormatting sqref="N16">
    <cfRule type="cellIs" dxfId="1383" priority="1440" operator="greaterThan">
      <formula>0.9</formula>
    </cfRule>
    <cfRule type="cellIs" dxfId="1382" priority="1441" operator="greaterThan">
      <formula>0.85</formula>
    </cfRule>
  </conditionalFormatting>
  <conditionalFormatting sqref="E16">
    <cfRule type="expression" dxfId="1381" priority="1436">
      <formula>AND(IF(OR($Q16=1,$Q16=2),1,0),IF($X16&lt;=20,1,0))</formula>
    </cfRule>
    <cfRule type="expression" dxfId="1380" priority="1437">
      <formula>AND(IF($Q16=2,1,0),IF($X16&lt;30,1,0))</formula>
    </cfRule>
    <cfRule type="expression" dxfId="1379" priority="1438">
      <formula>AND(IF($Q16=3,1,0),IF($X16&lt;30,1,0))</formula>
    </cfRule>
    <cfRule type="expression" dxfId="1378" priority="1439">
      <formula>AND(IF($Q16=3,1,IF($Q16=4,1,0)),IF($F16&lt;=85,1,0))</formula>
    </cfRule>
  </conditionalFormatting>
  <conditionalFormatting sqref="X16">
    <cfRule type="expression" dxfId="1377" priority="1432">
      <formula>AND(IF(OR($Q16=1,$Q16=2),1,0),IF($X16&lt;=20,1,0))</formula>
    </cfRule>
    <cfRule type="expression" dxfId="1376" priority="1433">
      <formula>AND(IF($Q16=2,1,0),IF($X16&lt;30,1,0))</formula>
    </cfRule>
    <cfRule type="expression" dxfId="1375" priority="1434">
      <formula>AND(IF($Q16=3,1,0),IF($X16&lt;30,1,0))</formula>
    </cfRule>
    <cfRule type="expression" dxfId="1374" priority="1435">
      <formula>AND(IF($Q16=3,1,IF($Q16=4,1,0)),IF($F16&lt;=85,1,0))</formula>
    </cfRule>
  </conditionalFormatting>
  <conditionalFormatting sqref="AI16">
    <cfRule type="expression" dxfId="1373" priority="1428">
      <formula>AND(IF(OR($Q16=1,$Q16=2),1,0),IF($X16&lt;=20,1,0))</formula>
    </cfRule>
    <cfRule type="expression" dxfId="1372" priority="1429">
      <formula>AND(IF($Q16=2,1,0),IF($X16&lt;30,1,0))</formula>
    </cfRule>
    <cfRule type="expression" dxfId="1371" priority="1430">
      <formula>AND(IF($Q16=3,1,0),IF($X16&lt;30,1,0))</formula>
    </cfRule>
    <cfRule type="expression" dxfId="1370" priority="1431">
      <formula>AND(IF($Q16=3,1,IF($Q16=4,1,0)),IF($F16&lt;=85,1,0))</formula>
    </cfRule>
  </conditionalFormatting>
  <conditionalFormatting sqref="AV17">
    <cfRule type="expression" dxfId="1369" priority="1426">
      <formula>AV17="X"</formula>
    </cfRule>
    <cfRule type="expression" dxfId="1368" priority="1427">
      <formula>AV17="후보"</formula>
    </cfRule>
  </conditionalFormatting>
  <conditionalFormatting sqref="AC17">
    <cfRule type="cellIs" dxfId="1367" priority="1423" operator="greaterThan">
      <formula>0.9</formula>
    </cfRule>
    <cfRule type="cellIs" dxfId="1366" priority="1424" operator="greaterThan">
      <formula>0.85</formula>
    </cfRule>
  </conditionalFormatting>
  <conditionalFormatting sqref="N17">
    <cfRule type="cellIs" dxfId="1365" priority="1421" operator="greaterThan">
      <formula>0.9</formula>
    </cfRule>
    <cfRule type="cellIs" dxfId="1364" priority="1422" operator="greaterThan">
      <formula>0.85</formula>
    </cfRule>
  </conditionalFormatting>
  <conditionalFormatting sqref="E17">
    <cfRule type="expression" dxfId="1363" priority="1417">
      <formula>AND(IF(OR($Q17=1,$Q17=2),1,0),IF($X17&lt;=20,1,0))</formula>
    </cfRule>
    <cfRule type="expression" dxfId="1362" priority="1418">
      <formula>AND(IF($Q17=2,1,0),IF($X17&lt;30,1,0))</formula>
    </cfRule>
    <cfRule type="expression" dxfId="1361" priority="1419">
      <formula>AND(IF($Q17=3,1,0),IF($X17&lt;30,1,0))</formula>
    </cfRule>
    <cfRule type="expression" dxfId="1360" priority="1420">
      <formula>AND(IF($Q17=3,1,IF($Q17=4,1,0)),IF($F17&lt;=85,1,0))</formula>
    </cfRule>
  </conditionalFormatting>
  <conditionalFormatting sqref="X17">
    <cfRule type="expression" dxfId="1359" priority="1413">
      <formula>AND(IF(OR($Q17=1,$Q17=2),1,0),IF($X17&lt;=20,1,0))</formula>
    </cfRule>
    <cfRule type="expression" dxfId="1358" priority="1414">
      <formula>AND(IF($Q17=2,1,0),IF($X17&lt;30,1,0))</formula>
    </cfRule>
    <cfRule type="expression" dxfId="1357" priority="1415">
      <formula>AND(IF($Q17=3,1,0),IF($X17&lt;30,1,0))</formula>
    </cfRule>
    <cfRule type="expression" dxfId="1356" priority="1416">
      <formula>AND(IF($Q17=3,1,IF($Q17=4,1,0)),IF($F17&lt;=85,1,0))</formula>
    </cfRule>
  </conditionalFormatting>
  <conditionalFormatting sqref="AI17">
    <cfRule type="expression" dxfId="1355" priority="1409">
      <formula>AND(IF(OR($Q17=1,$Q17=2),1,0),IF($X17&lt;=20,1,0))</formula>
    </cfRule>
    <cfRule type="expression" dxfId="1354" priority="1410">
      <formula>AND(IF($Q17=2,1,0),IF($X17&lt;30,1,0))</formula>
    </cfRule>
    <cfRule type="expression" dxfId="1353" priority="1411">
      <formula>AND(IF($Q17=3,1,0),IF($X17&lt;30,1,0))</formula>
    </cfRule>
    <cfRule type="expression" dxfId="1352" priority="1412">
      <formula>AND(IF($Q17=3,1,IF($Q17=4,1,0)),IF($F17&lt;=85,1,0))</formula>
    </cfRule>
  </conditionalFormatting>
  <conditionalFormatting sqref="AV18">
    <cfRule type="expression" dxfId="1351" priority="1407">
      <formula>AV18="X"</formula>
    </cfRule>
    <cfRule type="expression" dxfId="1350" priority="1408">
      <formula>AV18="후보"</formula>
    </cfRule>
  </conditionalFormatting>
  <conditionalFormatting sqref="AC18">
    <cfRule type="cellIs" dxfId="1349" priority="1404" operator="greaterThan">
      <formula>0.9</formula>
    </cfRule>
    <cfRule type="cellIs" dxfId="1348" priority="1405" operator="greaterThan">
      <formula>0.85</formula>
    </cfRule>
  </conditionalFormatting>
  <conditionalFormatting sqref="N18">
    <cfRule type="cellIs" dxfId="1347" priority="1402" operator="greaterThan">
      <formula>0.9</formula>
    </cfRule>
    <cfRule type="cellIs" dxfId="1346" priority="1403" operator="greaterThan">
      <formula>0.85</formula>
    </cfRule>
  </conditionalFormatting>
  <conditionalFormatting sqref="E18">
    <cfRule type="expression" dxfId="1345" priority="1398">
      <formula>AND(IF(OR($Q18=1,$Q18=2),1,0),IF($X18&lt;=20,1,0))</formula>
    </cfRule>
    <cfRule type="expression" dxfId="1344" priority="1399">
      <formula>AND(IF($Q18=2,1,0),IF($X18&lt;30,1,0))</formula>
    </cfRule>
    <cfRule type="expression" dxfId="1343" priority="1400">
      <formula>AND(IF($Q18=3,1,0),IF($X18&lt;30,1,0))</formula>
    </cfRule>
    <cfRule type="expression" dxfId="1342" priority="1401">
      <formula>AND(IF($Q18=3,1,IF($Q18=4,1,0)),IF($F18&lt;=85,1,0))</formula>
    </cfRule>
  </conditionalFormatting>
  <conditionalFormatting sqref="X18">
    <cfRule type="expression" dxfId="1341" priority="1394">
      <formula>AND(IF(OR($Q18=1,$Q18=2),1,0),IF($X18&lt;=20,1,0))</formula>
    </cfRule>
    <cfRule type="expression" dxfId="1340" priority="1395">
      <formula>AND(IF($Q18=2,1,0),IF($X18&lt;30,1,0))</formula>
    </cfRule>
    <cfRule type="expression" dxfId="1339" priority="1396">
      <formula>AND(IF($Q18=3,1,0),IF($X18&lt;30,1,0))</formula>
    </cfRule>
    <cfRule type="expression" dxfId="1338" priority="1397">
      <formula>AND(IF($Q18=3,1,IF($Q18=4,1,0)),IF($F18&lt;=85,1,0))</formula>
    </cfRule>
  </conditionalFormatting>
  <conditionalFormatting sqref="AI18">
    <cfRule type="expression" dxfId="1337" priority="1390">
      <formula>AND(IF(OR($Q18=1,$Q18=2),1,0),IF($X18&lt;=20,1,0))</formula>
    </cfRule>
    <cfRule type="expression" dxfId="1336" priority="1391">
      <formula>AND(IF($Q18=2,1,0),IF($X18&lt;30,1,0))</formula>
    </cfRule>
    <cfRule type="expression" dxfId="1335" priority="1392">
      <formula>AND(IF($Q18=3,1,0),IF($X18&lt;30,1,0))</formula>
    </cfRule>
    <cfRule type="expression" dxfId="1334" priority="1393">
      <formula>AND(IF($Q18=3,1,IF($Q18=4,1,0)),IF($F18&lt;=85,1,0))</formula>
    </cfRule>
  </conditionalFormatting>
  <conditionalFormatting sqref="AV19">
    <cfRule type="expression" dxfId="1333" priority="1388">
      <formula>AV19="X"</formula>
    </cfRule>
    <cfRule type="expression" dxfId="1332" priority="1389">
      <formula>AV19="후보"</formula>
    </cfRule>
  </conditionalFormatting>
  <conditionalFormatting sqref="AC19">
    <cfRule type="cellIs" dxfId="1331" priority="1385" operator="greaterThan">
      <formula>0.9</formula>
    </cfRule>
    <cfRule type="cellIs" dxfId="1330" priority="1386" operator="greaterThan">
      <formula>0.85</formula>
    </cfRule>
  </conditionalFormatting>
  <conditionalFormatting sqref="N19">
    <cfRule type="cellIs" dxfId="1329" priority="1383" operator="greaterThan">
      <formula>0.9</formula>
    </cfRule>
    <cfRule type="cellIs" dxfId="1328" priority="1384" operator="greaterThan">
      <formula>0.85</formula>
    </cfRule>
  </conditionalFormatting>
  <conditionalFormatting sqref="E19">
    <cfRule type="expression" dxfId="1327" priority="1379">
      <formula>AND(IF(OR($Q19=1,$Q19=2),1,0),IF($X19&lt;=20,1,0))</formula>
    </cfRule>
    <cfRule type="expression" dxfId="1326" priority="1380">
      <formula>AND(IF($Q19=2,1,0),IF($X19&lt;30,1,0))</formula>
    </cfRule>
    <cfRule type="expression" dxfId="1325" priority="1381">
      <formula>AND(IF($Q19=3,1,0),IF($X19&lt;30,1,0))</formula>
    </cfRule>
    <cfRule type="expression" dxfId="1324" priority="1382">
      <formula>AND(IF($Q19=3,1,IF($Q19=4,1,0)),IF($F19&lt;=85,1,0))</formula>
    </cfRule>
  </conditionalFormatting>
  <conditionalFormatting sqref="X19">
    <cfRule type="expression" dxfId="1323" priority="1375">
      <formula>AND(IF(OR($Q19=1,$Q19=2),1,0),IF($X19&lt;=20,1,0))</formula>
    </cfRule>
    <cfRule type="expression" dxfId="1322" priority="1376">
      <formula>AND(IF($Q19=2,1,0),IF($X19&lt;30,1,0))</formula>
    </cfRule>
    <cfRule type="expression" dxfId="1321" priority="1377">
      <formula>AND(IF($Q19=3,1,0),IF($X19&lt;30,1,0))</formula>
    </cfRule>
    <cfRule type="expression" dxfId="1320" priority="1378">
      <formula>AND(IF($Q19=3,1,IF($Q19=4,1,0)),IF($F19&lt;=85,1,0))</formula>
    </cfRule>
  </conditionalFormatting>
  <conditionalFormatting sqref="AI19">
    <cfRule type="expression" dxfId="1319" priority="1371">
      <formula>AND(IF(OR($Q19=1,$Q19=2),1,0),IF($X19&lt;=20,1,0))</formula>
    </cfRule>
    <cfRule type="expression" dxfId="1318" priority="1372">
      <formula>AND(IF($Q19=2,1,0),IF($X19&lt;30,1,0))</formula>
    </cfRule>
    <cfRule type="expression" dxfId="1317" priority="1373">
      <formula>AND(IF($Q19=3,1,0),IF($X19&lt;30,1,0))</formula>
    </cfRule>
    <cfRule type="expression" dxfId="1316" priority="1374">
      <formula>AND(IF($Q19=3,1,IF($Q19=4,1,0)),IF($F19&lt;=85,1,0))</formula>
    </cfRule>
  </conditionalFormatting>
  <conditionalFormatting sqref="AV20">
    <cfRule type="expression" dxfId="1315" priority="1369">
      <formula>AV20="X"</formula>
    </cfRule>
    <cfRule type="expression" dxfId="1314" priority="1370">
      <formula>AV20="후보"</formula>
    </cfRule>
  </conditionalFormatting>
  <conditionalFormatting sqref="AC20">
    <cfRule type="cellIs" dxfId="1313" priority="1366" operator="greaterThan">
      <formula>0.9</formula>
    </cfRule>
    <cfRule type="cellIs" dxfId="1312" priority="1367" operator="greaterThan">
      <formula>0.85</formula>
    </cfRule>
  </conditionalFormatting>
  <conditionalFormatting sqref="N20">
    <cfRule type="cellIs" dxfId="1311" priority="1364" operator="greaterThan">
      <formula>0.9</formula>
    </cfRule>
    <cfRule type="cellIs" dxfId="1310" priority="1365" operator="greaterThan">
      <formula>0.85</formula>
    </cfRule>
  </conditionalFormatting>
  <conditionalFormatting sqref="E20">
    <cfRule type="expression" dxfId="1309" priority="1360">
      <formula>AND(IF(OR($Q20=1,$Q20=2),1,0),IF($X20&lt;=20,1,0))</formula>
    </cfRule>
    <cfRule type="expression" dxfId="1308" priority="1361">
      <formula>AND(IF($Q20=2,1,0),IF($X20&lt;30,1,0))</formula>
    </cfRule>
    <cfRule type="expression" dxfId="1307" priority="1362">
      <formula>AND(IF($Q20=3,1,0),IF($X20&lt;30,1,0))</formula>
    </cfRule>
    <cfRule type="expression" dxfId="1306" priority="1363">
      <formula>AND(IF($Q20=3,1,IF($Q20=4,1,0)),IF($F20&lt;=85,1,0))</formula>
    </cfRule>
  </conditionalFormatting>
  <conditionalFormatting sqref="X20">
    <cfRule type="expression" dxfId="1305" priority="1356">
      <formula>AND(IF(OR($Q20=1,$Q20=2),1,0),IF($X20&lt;=20,1,0))</formula>
    </cfRule>
    <cfRule type="expression" dxfId="1304" priority="1357">
      <formula>AND(IF($Q20=2,1,0),IF($X20&lt;30,1,0))</formula>
    </cfRule>
    <cfRule type="expression" dxfId="1303" priority="1358">
      <formula>AND(IF($Q20=3,1,0),IF($X20&lt;30,1,0))</formula>
    </cfRule>
    <cfRule type="expression" dxfId="1302" priority="1359">
      <formula>AND(IF($Q20=3,1,IF($Q20=4,1,0)),IF($F20&lt;=85,1,0))</formula>
    </cfRule>
  </conditionalFormatting>
  <conditionalFormatting sqref="AI20">
    <cfRule type="expression" dxfId="1301" priority="1352">
      <formula>AND(IF(OR($Q20=1,$Q20=2),1,0),IF($X20&lt;=20,1,0))</formula>
    </cfRule>
    <cfRule type="expression" dxfId="1300" priority="1353">
      <formula>AND(IF($Q20=2,1,0),IF($X20&lt;30,1,0))</formula>
    </cfRule>
    <cfRule type="expression" dxfId="1299" priority="1354">
      <formula>AND(IF($Q20=3,1,0),IF($X20&lt;30,1,0))</formula>
    </cfRule>
    <cfRule type="expression" dxfId="1298" priority="1355">
      <formula>AND(IF($Q20=3,1,IF($Q20=4,1,0)),IF($F20&lt;=85,1,0))</formula>
    </cfRule>
  </conditionalFormatting>
  <conditionalFormatting sqref="AV21">
    <cfRule type="expression" dxfId="1297" priority="1350">
      <formula>AV21="X"</formula>
    </cfRule>
    <cfRule type="expression" dxfId="1296" priority="1351">
      <formula>AV21="후보"</formula>
    </cfRule>
  </conditionalFormatting>
  <conditionalFormatting sqref="AC21">
    <cfRule type="cellIs" dxfId="1295" priority="1347" operator="greaterThan">
      <formula>0.9</formula>
    </cfRule>
    <cfRule type="cellIs" dxfId="1294" priority="1348" operator="greaterThan">
      <formula>0.85</formula>
    </cfRule>
  </conditionalFormatting>
  <conditionalFormatting sqref="N21">
    <cfRule type="cellIs" dxfId="1293" priority="1345" operator="greaterThan">
      <formula>0.9</formula>
    </cfRule>
    <cfRule type="cellIs" dxfId="1292" priority="1346" operator="greaterThan">
      <formula>0.85</formula>
    </cfRule>
  </conditionalFormatting>
  <conditionalFormatting sqref="E21">
    <cfRule type="expression" dxfId="1291" priority="1341">
      <formula>AND(IF(OR($Q21=1,$Q21=2),1,0),IF($X21&lt;=20,1,0))</formula>
    </cfRule>
    <cfRule type="expression" dxfId="1290" priority="1342">
      <formula>AND(IF($Q21=2,1,0),IF($X21&lt;30,1,0))</formula>
    </cfRule>
    <cfRule type="expression" dxfId="1289" priority="1343">
      <formula>AND(IF($Q21=3,1,0),IF($X21&lt;30,1,0))</formula>
    </cfRule>
    <cfRule type="expression" dxfId="1288" priority="1344">
      <formula>AND(IF($Q21=3,1,IF($Q21=4,1,0)),IF($F21&lt;=85,1,0))</formula>
    </cfRule>
  </conditionalFormatting>
  <conditionalFormatting sqref="X21">
    <cfRule type="expression" dxfId="1287" priority="1337">
      <formula>AND(IF(OR($Q21=1,$Q21=2),1,0),IF($X21&lt;=20,1,0))</formula>
    </cfRule>
    <cfRule type="expression" dxfId="1286" priority="1338">
      <formula>AND(IF($Q21=2,1,0),IF($X21&lt;30,1,0))</formula>
    </cfRule>
    <cfRule type="expression" dxfId="1285" priority="1339">
      <formula>AND(IF($Q21=3,1,0),IF($X21&lt;30,1,0))</formula>
    </cfRule>
    <cfRule type="expression" dxfId="1284" priority="1340">
      <formula>AND(IF($Q21=3,1,IF($Q21=4,1,0)),IF($F21&lt;=85,1,0))</formula>
    </cfRule>
  </conditionalFormatting>
  <conditionalFormatting sqref="AI21">
    <cfRule type="expression" dxfId="1283" priority="1333">
      <formula>AND(IF(OR($Q21=1,$Q21=2),1,0),IF($X21&lt;=20,1,0))</formula>
    </cfRule>
    <cfRule type="expression" dxfId="1282" priority="1334">
      <formula>AND(IF($Q21=2,1,0),IF($X21&lt;30,1,0))</formula>
    </cfRule>
    <cfRule type="expression" dxfId="1281" priority="1335">
      <formula>AND(IF($Q21=3,1,0),IF($X21&lt;30,1,0))</formula>
    </cfRule>
    <cfRule type="expression" dxfId="1280" priority="1336">
      <formula>AND(IF($Q21=3,1,IF($Q21=4,1,0)),IF($F21&lt;=85,1,0))</formula>
    </cfRule>
  </conditionalFormatting>
  <conditionalFormatting sqref="AV22">
    <cfRule type="expression" dxfId="1279" priority="1331">
      <formula>AV22="X"</formula>
    </cfRule>
    <cfRule type="expression" dxfId="1278" priority="1332">
      <formula>AV22="후보"</formula>
    </cfRule>
  </conditionalFormatting>
  <conditionalFormatting sqref="AC22">
    <cfRule type="cellIs" dxfId="1277" priority="1328" operator="greaterThan">
      <formula>0.9</formula>
    </cfRule>
    <cfRule type="cellIs" dxfId="1276" priority="1329" operator="greaterThan">
      <formula>0.85</formula>
    </cfRule>
  </conditionalFormatting>
  <conditionalFormatting sqref="N22">
    <cfRule type="cellIs" dxfId="1275" priority="1326" operator="greaterThan">
      <formula>0.9</formula>
    </cfRule>
    <cfRule type="cellIs" dxfId="1274" priority="1327" operator="greaterThan">
      <formula>0.85</formula>
    </cfRule>
  </conditionalFormatting>
  <conditionalFormatting sqref="E22">
    <cfRule type="expression" dxfId="1273" priority="1322">
      <formula>AND(IF(OR($Q22=1,$Q22=2),1,0),IF($X22&lt;=20,1,0))</formula>
    </cfRule>
    <cfRule type="expression" dxfId="1272" priority="1323">
      <formula>AND(IF($Q22=2,1,0),IF($X22&lt;30,1,0))</formula>
    </cfRule>
    <cfRule type="expression" dxfId="1271" priority="1324">
      <formula>AND(IF($Q22=3,1,0),IF($X22&lt;30,1,0))</formula>
    </cfRule>
    <cfRule type="expression" dxfId="1270" priority="1325">
      <formula>AND(IF($Q22=3,1,IF($Q22=4,1,0)),IF($F22&lt;=85,1,0))</formula>
    </cfRule>
  </conditionalFormatting>
  <conditionalFormatting sqref="X22">
    <cfRule type="expression" dxfId="1269" priority="1318">
      <formula>AND(IF(OR($Q22=1,$Q22=2),1,0),IF($X22&lt;=20,1,0))</formula>
    </cfRule>
    <cfRule type="expression" dxfId="1268" priority="1319">
      <formula>AND(IF($Q22=2,1,0),IF($X22&lt;30,1,0))</formula>
    </cfRule>
    <cfRule type="expression" dxfId="1267" priority="1320">
      <formula>AND(IF($Q22=3,1,0),IF($X22&lt;30,1,0))</formula>
    </cfRule>
    <cfRule type="expression" dxfId="1266" priority="1321">
      <formula>AND(IF($Q22=3,1,IF($Q22=4,1,0)),IF($F22&lt;=85,1,0))</formula>
    </cfRule>
  </conditionalFormatting>
  <conditionalFormatting sqref="AI22">
    <cfRule type="expression" dxfId="1265" priority="1314">
      <formula>AND(IF(OR($Q22=1,$Q22=2),1,0),IF($X22&lt;=20,1,0))</formula>
    </cfRule>
    <cfRule type="expression" dxfId="1264" priority="1315">
      <formula>AND(IF($Q22=2,1,0),IF($X22&lt;30,1,0))</formula>
    </cfRule>
    <cfRule type="expression" dxfId="1263" priority="1316">
      <formula>AND(IF($Q22=3,1,0),IF($X22&lt;30,1,0))</formula>
    </cfRule>
    <cfRule type="expression" dxfId="1262" priority="1317">
      <formula>AND(IF($Q22=3,1,IF($Q22=4,1,0)),IF($F22&lt;=85,1,0))</formula>
    </cfRule>
  </conditionalFormatting>
  <conditionalFormatting sqref="AV23">
    <cfRule type="expression" dxfId="1261" priority="1312">
      <formula>AV23="X"</formula>
    </cfRule>
    <cfRule type="expression" dxfId="1260" priority="1313">
      <formula>AV23="후보"</formula>
    </cfRule>
  </conditionalFormatting>
  <conditionalFormatting sqref="AC23">
    <cfRule type="cellIs" dxfId="1259" priority="1309" operator="greaterThan">
      <formula>0.9</formula>
    </cfRule>
    <cfRule type="cellIs" dxfId="1258" priority="1310" operator="greaterThan">
      <formula>0.85</formula>
    </cfRule>
  </conditionalFormatting>
  <conditionalFormatting sqref="N23">
    <cfRule type="cellIs" dxfId="1257" priority="1307" operator="greaterThan">
      <formula>0.9</formula>
    </cfRule>
    <cfRule type="cellIs" dxfId="1256" priority="1308" operator="greaterThan">
      <formula>0.85</formula>
    </cfRule>
  </conditionalFormatting>
  <conditionalFormatting sqref="E23">
    <cfRule type="expression" dxfId="1255" priority="1303">
      <formula>AND(IF(OR($Q23=1,$Q23=2),1,0),IF($X23&lt;=20,1,0))</formula>
    </cfRule>
    <cfRule type="expression" dxfId="1254" priority="1304">
      <formula>AND(IF($Q23=2,1,0),IF($X23&lt;30,1,0))</formula>
    </cfRule>
    <cfRule type="expression" dxfId="1253" priority="1305">
      <formula>AND(IF($Q23=3,1,0),IF($X23&lt;30,1,0))</formula>
    </cfRule>
    <cfRule type="expression" dxfId="1252" priority="1306">
      <formula>AND(IF($Q23=3,1,IF($Q23=4,1,0)),IF($F23&lt;=85,1,0))</formula>
    </cfRule>
  </conditionalFormatting>
  <conditionalFormatting sqref="X23">
    <cfRule type="expression" dxfId="1251" priority="1299">
      <formula>AND(IF(OR($Q23=1,$Q23=2),1,0),IF($X23&lt;=20,1,0))</formula>
    </cfRule>
    <cfRule type="expression" dxfId="1250" priority="1300">
      <formula>AND(IF($Q23=2,1,0),IF($X23&lt;30,1,0))</formula>
    </cfRule>
    <cfRule type="expression" dxfId="1249" priority="1301">
      <formula>AND(IF($Q23=3,1,0),IF($X23&lt;30,1,0))</formula>
    </cfRule>
    <cfRule type="expression" dxfId="1248" priority="1302">
      <formula>AND(IF($Q23=3,1,IF($Q23=4,1,0)),IF($F23&lt;=85,1,0))</formula>
    </cfRule>
  </conditionalFormatting>
  <conditionalFormatting sqref="AI23">
    <cfRule type="expression" dxfId="1247" priority="1295">
      <formula>AND(IF(OR($Q23=1,$Q23=2),1,0),IF($X23&lt;=20,1,0))</formula>
    </cfRule>
    <cfRule type="expression" dxfId="1246" priority="1296">
      <formula>AND(IF($Q23=2,1,0),IF($X23&lt;30,1,0))</formula>
    </cfRule>
    <cfRule type="expression" dxfId="1245" priority="1297">
      <formula>AND(IF($Q23=3,1,0),IF($X23&lt;30,1,0))</formula>
    </cfRule>
    <cfRule type="expression" dxfId="1244" priority="1298">
      <formula>AND(IF($Q23=3,1,IF($Q23=4,1,0)),IF($F23&lt;=85,1,0))</formula>
    </cfRule>
  </conditionalFormatting>
  <conditionalFormatting sqref="AV24">
    <cfRule type="expression" dxfId="1243" priority="1293">
      <formula>AV24="X"</formula>
    </cfRule>
    <cfRule type="expression" dxfId="1242" priority="1294">
      <formula>AV24="후보"</formula>
    </cfRule>
  </conditionalFormatting>
  <conditionalFormatting sqref="AC24 N24">
    <cfRule type="cellIs" dxfId="1241" priority="1290" operator="greaterThan">
      <formula>0.9</formula>
    </cfRule>
    <cfRule type="cellIs" dxfId="1240" priority="1291" operator="greaterThan">
      <formula>0.85</formula>
    </cfRule>
  </conditionalFormatting>
  <conditionalFormatting sqref="AV25">
    <cfRule type="expression" dxfId="1239" priority="1288">
      <formula>AV25="X"</formula>
    </cfRule>
    <cfRule type="expression" dxfId="1238" priority="1289">
      <formula>AV25="후보"</formula>
    </cfRule>
  </conditionalFormatting>
  <conditionalFormatting sqref="AC25">
    <cfRule type="cellIs" dxfId="1237" priority="1285" operator="greaterThan">
      <formula>0.9</formula>
    </cfRule>
    <cfRule type="cellIs" dxfId="1236" priority="1286" operator="greaterThan">
      <formula>0.85</formula>
    </cfRule>
  </conditionalFormatting>
  <conditionalFormatting sqref="N25">
    <cfRule type="cellIs" dxfId="1235" priority="1283" operator="greaterThan">
      <formula>0.9</formula>
    </cfRule>
    <cfRule type="cellIs" dxfId="1234" priority="1284" operator="greaterThan">
      <formula>0.85</formula>
    </cfRule>
  </conditionalFormatting>
  <conditionalFormatting sqref="E25">
    <cfRule type="expression" dxfId="1233" priority="1279">
      <formula>AND(IF(OR($Q25=1,$Q25=2),1,0),IF($X25&lt;=20,1,0))</formula>
    </cfRule>
    <cfRule type="expression" dxfId="1232" priority="1280">
      <formula>AND(IF($Q25=2,1,0),IF($X25&lt;30,1,0))</formula>
    </cfRule>
    <cfRule type="expression" dxfId="1231" priority="1281">
      <formula>AND(IF($Q25=3,1,0),IF($X25&lt;30,1,0))</formula>
    </cfRule>
    <cfRule type="expression" dxfId="1230" priority="1282">
      <formula>AND(IF($Q25=3,1,IF($Q25=4,1,0)),IF($F25&lt;=85,1,0))</formula>
    </cfRule>
  </conditionalFormatting>
  <conditionalFormatting sqref="X25">
    <cfRule type="expression" dxfId="1229" priority="1275">
      <formula>AND(IF(OR($Q25=1,$Q25=2),1,0),IF($X25&lt;=20,1,0))</formula>
    </cfRule>
    <cfRule type="expression" dxfId="1228" priority="1276">
      <formula>AND(IF($Q25=2,1,0),IF($X25&lt;30,1,0))</formula>
    </cfRule>
    <cfRule type="expression" dxfId="1227" priority="1277">
      <formula>AND(IF($Q25=3,1,0),IF($X25&lt;30,1,0))</formula>
    </cfRule>
    <cfRule type="expression" dxfId="1226" priority="1278">
      <formula>AND(IF($Q25=3,1,IF($Q25=4,1,0)),IF($F25&lt;=85,1,0))</formula>
    </cfRule>
  </conditionalFormatting>
  <conditionalFormatting sqref="AI25">
    <cfRule type="expression" dxfId="1225" priority="1271">
      <formula>AND(IF(OR($Q25=1,$Q25=2),1,0),IF($X25&lt;=20,1,0))</formula>
    </cfRule>
    <cfRule type="expression" dxfId="1224" priority="1272">
      <formula>AND(IF($Q25=2,1,0),IF($X25&lt;30,1,0))</formula>
    </cfRule>
    <cfRule type="expression" dxfId="1223" priority="1273">
      <formula>AND(IF($Q25=3,1,0),IF($X25&lt;30,1,0))</formula>
    </cfRule>
    <cfRule type="expression" dxfId="1222" priority="1274">
      <formula>AND(IF($Q25=3,1,IF($Q25=4,1,0)),IF($F25&lt;=85,1,0))</formula>
    </cfRule>
  </conditionalFormatting>
  <conditionalFormatting sqref="AV26">
    <cfRule type="expression" dxfId="1221" priority="1269">
      <formula>AV26="X"</formula>
    </cfRule>
    <cfRule type="expression" dxfId="1220" priority="1270">
      <formula>AV26="후보"</formula>
    </cfRule>
  </conditionalFormatting>
  <conditionalFormatting sqref="AC26">
    <cfRule type="cellIs" dxfId="1219" priority="1266" operator="greaterThan">
      <formula>0.9</formula>
    </cfRule>
    <cfRule type="cellIs" dxfId="1218" priority="1267" operator="greaterThan">
      <formula>0.85</formula>
    </cfRule>
  </conditionalFormatting>
  <conditionalFormatting sqref="N26">
    <cfRule type="cellIs" dxfId="1217" priority="1264" operator="greaterThan">
      <formula>0.9</formula>
    </cfRule>
    <cfRule type="cellIs" dxfId="1216" priority="1265" operator="greaterThan">
      <formula>0.85</formula>
    </cfRule>
  </conditionalFormatting>
  <conditionalFormatting sqref="E26">
    <cfRule type="expression" dxfId="1215" priority="1260">
      <formula>AND(IF(OR($Q26=1,$Q26=2),1,0),IF($X26&lt;=20,1,0))</formula>
    </cfRule>
    <cfRule type="expression" dxfId="1214" priority="1261">
      <formula>AND(IF($Q26=2,1,0),IF($X26&lt;30,1,0))</formula>
    </cfRule>
    <cfRule type="expression" dxfId="1213" priority="1262">
      <formula>AND(IF($Q26=3,1,0),IF($X26&lt;30,1,0))</formula>
    </cfRule>
    <cfRule type="expression" dxfId="1212" priority="1263">
      <formula>AND(IF($Q26=3,1,IF($Q26=4,1,0)),IF($F26&lt;=85,1,0))</formula>
    </cfRule>
  </conditionalFormatting>
  <conditionalFormatting sqref="X26">
    <cfRule type="expression" dxfId="1211" priority="1256">
      <formula>AND(IF(OR($Q26=1,$Q26=2),1,0),IF($X26&lt;=20,1,0))</formula>
    </cfRule>
    <cfRule type="expression" dxfId="1210" priority="1257">
      <formula>AND(IF($Q26=2,1,0),IF($X26&lt;30,1,0))</formula>
    </cfRule>
    <cfRule type="expression" dxfId="1209" priority="1258">
      <formula>AND(IF($Q26=3,1,0),IF($X26&lt;30,1,0))</formula>
    </cfRule>
    <cfRule type="expression" dxfId="1208" priority="1259">
      <formula>AND(IF($Q26=3,1,IF($Q26=4,1,0)),IF($F26&lt;=85,1,0))</formula>
    </cfRule>
  </conditionalFormatting>
  <conditionalFormatting sqref="AI26">
    <cfRule type="expression" dxfId="1207" priority="1252">
      <formula>AND(IF(OR($Q26=1,$Q26=2),1,0),IF($X26&lt;=20,1,0))</formula>
    </cfRule>
    <cfRule type="expression" dxfId="1206" priority="1253">
      <formula>AND(IF($Q26=2,1,0),IF($X26&lt;30,1,0))</formula>
    </cfRule>
    <cfRule type="expression" dxfId="1205" priority="1254">
      <formula>AND(IF($Q26=3,1,0),IF($X26&lt;30,1,0))</formula>
    </cfRule>
    <cfRule type="expression" dxfId="1204" priority="1255">
      <formula>AND(IF($Q26=3,1,IF($Q26=4,1,0)),IF($F26&lt;=85,1,0))</formula>
    </cfRule>
  </conditionalFormatting>
  <conditionalFormatting sqref="AV27">
    <cfRule type="expression" dxfId="1203" priority="1250">
      <formula>AV27="X"</formula>
    </cfRule>
    <cfRule type="expression" dxfId="1202" priority="1251">
      <formula>AV27="후보"</formula>
    </cfRule>
  </conditionalFormatting>
  <conditionalFormatting sqref="AC27">
    <cfRule type="cellIs" dxfId="1201" priority="1247" operator="greaterThan">
      <formula>0.9</formula>
    </cfRule>
    <cfRule type="cellIs" dxfId="1200" priority="1248" operator="greaterThan">
      <formula>0.85</formula>
    </cfRule>
  </conditionalFormatting>
  <conditionalFormatting sqref="N27">
    <cfRule type="cellIs" dxfId="1199" priority="1245" operator="greaterThan">
      <formula>0.9</formula>
    </cfRule>
    <cfRule type="cellIs" dxfId="1198" priority="1246" operator="greaterThan">
      <formula>0.85</formula>
    </cfRule>
  </conditionalFormatting>
  <conditionalFormatting sqref="E27">
    <cfRule type="expression" dxfId="1197" priority="1241">
      <formula>AND(IF(OR($Q27=1,$Q27=2),1,0),IF($X27&lt;=20,1,0))</formula>
    </cfRule>
    <cfRule type="expression" dxfId="1196" priority="1242">
      <formula>AND(IF($Q27=2,1,0),IF($X27&lt;30,1,0))</formula>
    </cfRule>
    <cfRule type="expression" dxfId="1195" priority="1243">
      <formula>AND(IF($Q27=3,1,0),IF($X27&lt;30,1,0))</formula>
    </cfRule>
    <cfRule type="expression" dxfId="1194" priority="1244">
      <formula>AND(IF($Q27=3,1,IF($Q27=4,1,0)),IF($F27&lt;=85,1,0))</formula>
    </cfRule>
  </conditionalFormatting>
  <conditionalFormatting sqref="X27">
    <cfRule type="expression" dxfId="1193" priority="1237">
      <formula>AND(IF(OR($Q27=1,$Q27=2),1,0),IF($X27&lt;=20,1,0))</formula>
    </cfRule>
    <cfRule type="expression" dxfId="1192" priority="1238">
      <formula>AND(IF($Q27=2,1,0),IF($X27&lt;30,1,0))</formula>
    </cfRule>
    <cfRule type="expression" dxfId="1191" priority="1239">
      <formula>AND(IF($Q27=3,1,0),IF($X27&lt;30,1,0))</formula>
    </cfRule>
    <cfRule type="expression" dxfId="1190" priority="1240">
      <formula>AND(IF($Q27=3,1,IF($Q27=4,1,0)),IF($F27&lt;=85,1,0))</formula>
    </cfRule>
  </conditionalFormatting>
  <conditionalFormatting sqref="AI27">
    <cfRule type="expression" dxfId="1189" priority="1233">
      <formula>AND(IF(OR($Q27=1,$Q27=2),1,0),IF($X27&lt;=20,1,0))</formula>
    </cfRule>
    <cfRule type="expression" dxfId="1188" priority="1234">
      <formula>AND(IF($Q27=2,1,0),IF($X27&lt;30,1,0))</formula>
    </cfRule>
    <cfRule type="expression" dxfId="1187" priority="1235">
      <formula>AND(IF($Q27=3,1,0),IF($X27&lt;30,1,0))</formula>
    </cfRule>
    <cfRule type="expression" dxfId="1186" priority="1236">
      <formula>AND(IF($Q27=3,1,IF($Q27=4,1,0)),IF($F27&lt;=85,1,0))</formula>
    </cfRule>
  </conditionalFormatting>
  <conditionalFormatting sqref="AV28">
    <cfRule type="expression" dxfId="1185" priority="1231">
      <formula>AV28="X"</formula>
    </cfRule>
    <cfRule type="expression" dxfId="1184" priority="1232">
      <formula>AV28="후보"</formula>
    </cfRule>
  </conditionalFormatting>
  <conditionalFormatting sqref="AC28">
    <cfRule type="cellIs" dxfId="1183" priority="1228" operator="greaterThan">
      <formula>0.9</formula>
    </cfRule>
    <cfRule type="cellIs" dxfId="1182" priority="1229" operator="greaterThan">
      <formula>0.85</formula>
    </cfRule>
  </conditionalFormatting>
  <conditionalFormatting sqref="N28">
    <cfRule type="cellIs" dxfId="1181" priority="1226" operator="greaterThan">
      <formula>0.9</formula>
    </cfRule>
    <cfRule type="cellIs" dxfId="1180" priority="1227" operator="greaterThan">
      <formula>0.85</formula>
    </cfRule>
  </conditionalFormatting>
  <conditionalFormatting sqref="E28">
    <cfRule type="expression" dxfId="1179" priority="1222">
      <formula>AND(IF(OR($Q28=1,$Q28=2),1,0),IF($X28&lt;=20,1,0))</formula>
    </cfRule>
    <cfRule type="expression" dxfId="1178" priority="1223">
      <formula>AND(IF($Q28=2,1,0),IF($X28&lt;30,1,0))</formula>
    </cfRule>
    <cfRule type="expression" dxfId="1177" priority="1224">
      <formula>AND(IF($Q28=3,1,0),IF($X28&lt;30,1,0))</formula>
    </cfRule>
    <cfRule type="expression" dxfId="1176" priority="1225">
      <formula>AND(IF($Q28=3,1,IF($Q28=4,1,0)),IF($F28&lt;=85,1,0))</formula>
    </cfRule>
  </conditionalFormatting>
  <conditionalFormatting sqref="X28">
    <cfRule type="expression" dxfId="1175" priority="1218">
      <formula>AND(IF(OR($Q28=1,$Q28=2),1,0),IF($X28&lt;=20,1,0))</formula>
    </cfRule>
    <cfRule type="expression" dxfId="1174" priority="1219">
      <formula>AND(IF($Q28=2,1,0),IF($X28&lt;30,1,0))</formula>
    </cfRule>
    <cfRule type="expression" dxfId="1173" priority="1220">
      <formula>AND(IF($Q28=3,1,0),IF($X28&lt;30,1,0))</formula>
    </cfRule>
    <cfRule type="expression" dxfId="1172" priority="1221">
      <formula>AND(IF($Q28=3,1,IF($Q28=4,1,0)),IF($F28&lt;=85,1,0))</formula>
    </cfRule>
  </conditionalFormatting>
  <conditionalFormatting sqref="AI28">
    <cfRule type="expression" dxfId="1171" priority="1214">
      <formula>AND(IF(OR($Q28=1,$Q28=2),1,0),IF($X28&lt;=20,1,0))</formula>
    </cfRule>
    <cfRule type="expression" dxfId="1170" priority="1215">
      <formula>AND(IF($Q28=2,1,0),IF($X28&lt;30,1,0))</formula>
    </cfRule>
    <cfRule type="expression" dxfId="1169" priority="1216">
      <formula>AND(IF($Q28=3,1,0),IF($X28&lt;30,1,0))</formula>
    </cfRule>
    <cfRule type="expression" dxfId="1168" priority="1217">
      <formula>AND(IF($Q28=3,1,IF($Q28=4,1,0)),IF($F28&lt;=85,1,0))</formula>
    </cfRule>
  </conditionalFormatting>
  <conditionalFormatting sqref="AV29">
    <cfRule type="expression" dxfId="1167" priority="1212">
      <formula>AV29="X"</formula>
    </cfRule>
    <cfRule type="expression" dxfId="1166" priority="1213">
      <formula>AV29="후보"</formula>
    </cfRule>
  </conditionalFormatting>
  <conditionalFormatting sqref="AC29">
    <cfRule type="cellIs" dxfId="1165" priority="1209" operator="greaterThan">
      <formula>0.9</formula>
    </cfRule>
    <cfRule type="cellIs" dxfId="1164" priority="1210" operator="greaterThan">
      <formula>0.85</formula>
    </cfRule>
  </conditionalFormatting>
  <conditionalFormatting sqref="N29">
    <cfRule type="cellIs" dxfId="1163" priority="1207" operator="greaterThan">
      <formula>0.9</formula>
    </cfRule>
    <cfRule type="cellIs" dxfId="1162" priority="1208" operator="greaterThan">
      <formula>0.85</formula>
    </cfRule>
  </conditionalFormatting>
  <conditionalFormatting sqref="E29">
    <cfRule type="expression" dxfId="1161" priority="1203">
      <formula>AND(IF(OR($Q29=1,$Q29=2),1,0),IF($X29&lt;=20,1,0))</formula>
    </cfRule>
    <cfRule type="expression" dxfId="1160" priority="1204">
      <formula>AND(IF($Q29=2,1,0),IF($X29&lt;30,1,0))</formula>
    </cfRule>
    <cfRule type="expression" dxfId="1159" priority="1205">
      <formula>AND(IF($Q29=3,1,0),IF($X29&lt;30,1,0))</formula>
    </cfRule>
    <cfRule type="expression" dxfId="1158" priority="1206">
      <formula>AND(IF($Q29=3,1,IF($Q29=4,1,0)),IF($F29&lt;=85,1,0))</formula>
    </cfRule>
  </conditionalFormatting>
  <conditionalFormatting sqref="X29">
    <cfRule type="expression" dxfId="1157" priority="1199">
      <formula>AND(IF(OR($Q29=1,$Q29=2),1,0),IF($X29&lt;=20,1,0))</formula>
    </cfRule>
    <cfRule type="expression" dxfId="1156" priority="1200">
      <formula>AND(IF($Q29=2,1,0),IF($X29&lt;30,1,0))</formula>
    </cfRule>
    <cfRule type="expression" dxfId="1155" priority="1201">
      <formula>AND(IF($Q29=3,1,0),IF($X29&lt;30,1,0))</formula>
    </cfRule>
    <cfRule type="expression" dxfId="1154" priority="1202">
      <formula>AND(IF($Q29=3,1,IF($Q29=4,1,0)),IF($F29&lt;=85,1,0))</formula>
    </cfRule>
  </conditionalFormatting>
  <conditionalFormatting sqref="AI29">
    <cfRule type="expression" dxfId="1153" priority="1195">
      <formula>AND(IF(OR($Q29=1,$Q29=2),1,0),IF($X29&lt;=20,1,0))</formula>
    </cfRule>
    <cfRule type="expression" dxfId="1152" priority="1196">
      <formula>AND(IF($Q29=2,1,0),IF($X29&lt;30,1,0))</formula>
    </cfRule>
    <cfRule type="expression" dxfId="1151" priority="1197">
      <formula>AND(IF($Q29=3,1,0),IF($X29&lt;30,1,0))</formula>
    </cfRule>
    <cfRule type="expression" dxfId="1150" priority="1198">
      <formula>AND(IF($Q29=3,1,IF($Q29=4,1,0)),IF($F29&lt;=85,1,0))</formula>
    </cfRule>
  </conditionalFormatting>
  <conditionalFormatting sqref="AV30">
    <cfRule type="expression" dxfId="1149" priority="1193">
      <formula>AV30="X"</formula>
    </cfRule>
    <cfRule type="expression" dxfId="1148" priority="1194">
      <formula>AV30="후보"</formula>
    </cfRule>
  </conditionalFormatting>
  <conditionalFormatting sqref="AC30">
    <cfRule type="cellIs" dxfId="1147" priority="1190" operator="greaterThan">
      <formula>0.9</formula>
    </cfRule>
    <cfRule type="cellIs" dxfId="1146" priority="1191" operator="greaterThan">
      <formula>0.85</formula>
    </cfRule>
  </conditionalFormatting>
  <conditionalFormatting sqref="N30">
    <cfRule type="cellIs" dxfId="1145" priority="1188" operator="greaterThan">
      <formula>0.9</formula>
    </cfRule>
    <cfRule type="cellIs" dxfId="1144" priority="1189" operator="greaterThan">
      <formula>0.85</formula>
    </cfRule>
  </conditionalFormatting>
  <conditionalFormatting sqref="E30">
    <cfRule type="expression" dxfId="1143" priority="1184">
      <formula>AND(IF(OR($Q30=1,$Q30=2),1,0),IF($X30&lt;=20,1,0))</formula>
    </cfRule>
    <cfRule type="expression" dxfId="1142" priority="1185">
      <formula>AND(IF($Q30=2,1,0),IF($X30&lt;30,1,0))</formula>
    </cfRule>
    <cfRule type="expression" dxfId="1141" priority="1186">
      <formula>AND(IF($Q30=3,1,0),IF($X30&lt;30,1,0))</formula>
    </cfRule>
    <cfRule type="expression" dxfId="1140" priority="1187">
      <formula>AND(IF($Q30=3,1,IF($Q30=4,1,0)),IF($F30&lt;=85,1,0))</formula>
    </cfRule>
  </conditionalFormatting>
  <conditionalFormatting sqref="X30">
    <cfRule type="expression" dxfId="1139" priority="1180">
      <formula>AND(IF(OR($Q30=1,$Q30=2),1,0),IF($X30&lt;=20,1,0))</formula>
    </cfRule>
    <cfRule type="expression" dxfId="1138" priority="1181">
      <formula>AND(IF($Q30=2,1,0),IF($X30&lt;30,1,0))</formula>
    </cfRule>
    <cfRule type="expression" dxfId="1137" priority="1182">
      <formula>AND(IF($Q30=3,1,0),IF($X30&lt;30,1,0))</formula>
    </cfRule>
    <cfRule type="expression" dxfId="1136" priority="1183">
      <formula>AND(IF($Q30=3,1,IF($Q30=4,1,0)),IF($F30&lt;=85,1,0))</formula>
    </cfRule>
  </conditionalFormatting>
  <conditionalFormatting sqref="AI30">
    <cfRule type="expression" dxfId="1135" priority="1176">
      <formula>AND(IF(OR($Q30=1,$Q30=2),1,0),IF($X30&lt;=20,1,0))</formula>
    </cfRule>
    <cfRule type="expression" dxfId="1134" priority="1177">
      <formula>AND(IF($Q30=2,1,0),IF($X30&lt;30,1,0))</formula>
    </cfRule>
    <cfRule type="expression" dxfId="1133" priority="1178">
      <formula>AND(IF($Q30=3,1,0),IF($X30&lt;30,1,0))</formula>
    </cfRule>
    <cfRule type="expression" dxfId="1132" priority="1179">
      <formula>AND(IF($Q30=3,1,IF($Q30=4,1,0)),IF($F30&lt;=85,1,0))</formula>
    </cfRule>
  </conditionalFormatting>
  <conditionalFormatting sqref="AV31">
    <cfRule type="expression" dxfId="1131" priority="1174">
      <formula>AV31="X"</formula>
    </cfRule>
    <cfRule type="expression" dxfId="1130" priority="1175">
      <formula>AV31="후보"</formula>
    </cfRule>
  </conditionalFormatting>
  <conditionalFormatting sqref="AC31">
    <cfRule type="cellIs" dxfId="1129" priority="1171" operator="greaterThan">
      <formula>0.9</formula>
    </cfRule>
    <cfRule type="cellIs" dxfId="1128" priority="1172" operator="greaterThan">
      <formula>0.85</formula>
    </cfRule>
  </conditionalFormatting>
  <conditionalFormatting sqref="N31">
    <cfRule type="cellIs" dxfId="1127" priority="1169" operator="greaterThan">
      <formula>0.9</formula>
    </cfRule>
    <cfRule type="cellIs" dxfId="1126" priority="1170" operator="greaterThan">
      <formula>0.85</formula>
    </cfRule>
  </conditionalFormatting>
  <conditionalFormatting sqref="E31">
    <cfRule type="expression" dxfId="1125" priority="1165">
      <formula>AND(IF(OR($Q31=1,$Q31=2),1,0),IF($X31&lt;=20,1,0))</formula>
    </cfRule>
    <cfRule type="expression" dxfId="1124" priority="1166">
      <formula>AND(IF($Q31=2,1,0),IF($X31&lt;30,1,0))</formula>
    </cfRule>
    <cfRule type="expression" dxfId="1123" priority="1167">
      <formula>AND(IF($Q31=3,1,0),IF($X31&lt;30,1,0))</formula>
    </cfRule>
    <cfRule type="expression" dxfId="1122" priority="1168">
      <formula>AND(IF($Q31=3,1,IF($Q31=4,1,0)),IF($F31&lt;=85,1,0))</formula>
    </cfRule>
  </conditionalFormatting>
  <conditionalFormatting sqref="X31">
    <cfRule type="expression" dxfId="1121" priority="1161">
      <formula>AND(IF(OR($Q31=1,$Q31=2),1,0),IF($X31&lt;=20,1,0))</formula>
    </cfRule>
    <cfRule type="expression" dxfId="1120" priority="1162">
      <formula>AND(IF($Q31=2,1,0),IF($X31&lt;30,1,0))</formula>
    </cfRule>
    <cfRule type="expression" dxfId="1119" priority="1163">
      <formula>AND(IF($Q31=3,1,0),IF($X31&lt;30,1,0))</formula>
    </cfRule>
    <cfRule type="expression" dxfId="1118" priority="1164">
      <formula>AND(IF($Q31=3,1,IF($Q31=4,1,0)),IF($F31&lt;=85,1,0))</formula>
    </cfRule>
  </conditionalFormatting>
  <conditionalFormatting sqref="AI31">
    <cfRule type="expression" dxfId="1117" priority="1157">
      <formula>AND(IF(OR($Q31=1,$Q31=2),1,0),IF($X31&lt;=20,1,0))</formula>
    </cfRule>
    <cfRule type="expression" dxfId="1116" priority="1158">
      <formula>AND(IF($Q31=2,1,0),IF($X31&lt;30,1,0))</formula>
    </cfRule>
    <cfRule type="expression" dxfId="1115" priority="1159">
      <formula>AND(IF($Q31=3,1,0),IF($X31&lt;30,1,0))</formula>
    </cfRule>
    <cfRule type="expression" dxfId="1114" priority="1160">
      <formula>AND(IF($Q31=3,1,IF($Q31=4,1,0)),IF($F31&lt;=85,1,0))</formula>
    </cfRule>
  </conditionalFormatting>
  <conditionalFormatting sqref="AV32">
    <cfRule type="expression" dxfId="1113" priority="1155">
      <formula>AV32="X"</formula>
    </cfRule>
    <cfRule type="expression" dxfId="1112" priority="1156">
      <formula>AV32="후보"</formula>
    </cfRule>
  </conditionalFormatting>
  <conditionalFormatting sqref="AC32">
    <cfRule type="cellIs" dxfId="1111" priority="1152" operator="greaterThan">
      <formula>0.9</formula>
    </cfRule>
    <cfRule type="cellIs" dxfId="1110" priority="1153" operator="greaterThan">
      <formula>0.85</formula>
    </cfRule>
  </conditionalFormatting>
  <conditionalFormatting sqref="N32">
    <cfRule type="cellIs" dxfId="1109" priority="1150" operator="greaterThan">
      <formula>0.9</formula>
    </cfRule>
    <cfRule type="cellIs" dxfId="1108" priority="1151" operator="greaterThan">
      <formula>0.85</formula>
    </cfRule>
  </conditionalFormatting>
  <conditionalFormatting sqref="E32">
    <cfRule type="expression" dxfId="1107" priority="1146">
      <formula>AND(IF(OR($Q32=1,$Q32=2),1,0),IF($X32&lt;=20,1,0))</formula>
    </cfRule>
    <cfRule type="expression" dxfId="1106" priority="1147">
      <formula>AND(IF($Q32=2,1,0),IF($X32&lt;30,1,0))</formula>
    </cfRule>
    <cfRule type="expression" dxfId="1105" priority="1148">
      <formula>AND(IF($Q32=3,1,0),IF($X32&lt;30,1,0))</formula>
    </cfRule>
    <cfRule type="expression" dxfId="1104" priority="1149">
      <formula>AND(IF($Q32=3,1,IF($Q32=4,1,0)),IF($F32&lt;=85,1,0))</formula>
    </cfRule>
  </conditionalFormatting>
  <conditionalFormatting sqref="X32">
    <cfRule type="expression" dxfId="1103" priority="1142">
      <formula>AND(IF(OR($Q32=1,$Q32=2),1,0),IF($X32&lt;=20,1,0))</formula>
    </cfRule>
    <cfRule type="expression" dxfId="1102" priority="1143">
      <formula>AND(IF($Q32=2,1,0),IF($X32&lt;30,1,0))</formula>
    </cfRule>
    <cfRule type="expression" dxfId="1101" priority="1144">
      <formula>AND(IF($Q32=3,1,0),IF($X32&lt;30,1,0))</formula>
    </cfRule>
    <cfRule type="expression" dxfId="1100" priority="1145">
      <formula>AND(IF($Q32=3,1,IF($Q32=4,1,0)),IF($F32&lt;=85,1,0))</formula>
    </cfRule>
  </conditionalFormatting>
  <conditionalFormatting sqref="AI32">
    <cfRule type="expression" dxfId="1099" priority="1138">
      <formula>AND(IF(OR($Q32=1,$Q32=2),1,0),IF($X32&lt;=20,1,0))</formula>
    </cfRule>
    <cfRule type="expression" dxfId="1098" priority="1139">
      <formula>AND(IF($Q32=2,1,0),IF($X32&lt;30,1,0))</formula>
    </cfRule>
    <cfRule type="expression" dxfId="1097" priority="1140">
      <formula>AND(IF($Q32=3,1,0),IF($X32&lt;30,1,0))</formula>
    </cfRule>
    <cfRule type="expression" dxfId="1096" priority="1141">
      <formula>AND(IF($Q32=3,1,IF($Q32=4,1,0)),IF($F32&lt;=85,1,0))</formula>
    </cfRule>
  </conditionalFormatting>
  <conditionalFormatting sqref="AV33">
    <cfRule type="expression" dxfId="1095" priority="1136">
      <formula>AV33="X"</formula>
    </cfRule>
    <cfRule type="expression" dxfId="1094" priority="1137">
      <formula>AV33="후보"</formula>
    </cfRule>
  </conditionalFormatting>
  <conditionalFormatting sqref="AC33">
    <cfRule type="cellIs" dxfId="1093" priority="1133" operator="greaterThan">
      <formula>0.9</formula>
    </cfRule>
    <cfRule type="cellIs" dxfId="1092" priority="1134" operator="greaterThan">
      <formula>0.85</formula>
    </cfRule>
  </conditionalFormatting>
  <conditionalFormatting sqref="N33">
    <cfRule type="cellIs" dxfId="1091" priority="1131" operator="greaterThan">
      <formula>0.9</formula>
    </cfRule>
    <cfRule type="cellIs" dxfId="1090" priority="1132" operator="greaterThan">
      <formula>0.85</formula>
    </cfRule>
  </conditionalFormatting>
  <conditionalFormatting sqref="E33">
    <cfRule type="expression" dxfId="1089" priority="1127">
      <formula>AND(IF(OR($Q33=1,$Q33=2),1,0),IF($X33&lt;=20,1,0))</formula>
    </cfRule>
    <cfRule type="expression" dxfId="1088" priority="1128">
      <formula>AND(IF($Q33=2,1,0),IF($X33&lt;30,1,0))</formula>
    </cfRule>
    <cfRule type="expression" dxfId="1087" priority="1129">
      <formula>AND(IF($Q33=3,1,0),IF($X33&lt;30,1,0))</formula>
    </cfRule>
    <cfRule type="expression" dxfId="1086" priority="1130">
      <formula>AND(IF($Q33=3,1,IF($Q33=4,1,0)),IF($F33&lt;=85,1,0))</formula>
    </cfRule>
  </conditionalFormatting>
  <conditionalFormatting sqref="X33">
    <cfRule type="expression" dxfId="1085" priority="1123">
      <formula>AND(IF(OR($Q33=1,$Q33=2),1,0),IF($X33&lt;=20,1,0))</formula>
    </cfRule>
    <cfRule type="expression" dxfId="1084" priority="1124">
      <formula>AND(IF($Q33=2,1,0),IF($X33&lt;30,1,0))</formula>
    </cfRule>
    <cfRule type="expression" dxfId="1083" priority="1125">
      <formula>AND(IF($Q33=3,1,0),IF($X33&lt;30,1,0))</formula>
    </cfRule>
    <cfRule type="expression" dxfId="1082" priority="1126">
      <formula>AND(IF($Q33=3,1,IF($Q33=4,1,0)),IF($F33&lt;=85,1,0))</formula>
    </cfRule>
  </conditionalFormatting>
  <conditionalFormatting sqref="AI33">
    <cfRule type="expression" dxfId="1081" priority="1119">
      <formula>AND(IF(OR($Q33=1,$Q33=2),1,0),IF($X33&lt;=20,1,0))</formula>
    </cfRule>
    <cfRule type="expression" dxfId="1080" priority="1120">
      <formula>AND(IF($Q33=2,1,0),IF($X33&lt;30,1,0))</formula>
    </cfRule>
    <cfRule type="expression" dxfId="1079" priority="1121">
      <formula>AND(IF($Q33=3,1,0),IF($X33&lt;30,1,0))</formula>
    </cfRule>
    <cfRule type="expression" dxfId="1078" priority="1122">
      <formula>AND(IF($Q33=3,1,IF($Q33=4,1,0)),IF($F33&lt;=85,1,0))</formula>
    </cfRule>
  </conditionalFormatting>
  <conditionalFormatting sqref="AV34">
    <cfRule type="expression" dxfId="1077" priority="1117">
      <formula>AV34="X"</formula>
    </cfRule>
    <cfRule type="expression" dxfId="1076" priority="1118">
      <formula>AV34="후보"</formula>
    </cfRule>
  </conditionalFormatting>
  <conditionalFormatting sqref="AC34 N34">
    <cfRule type="cellIs" dxfId="1075" priority="1114" operator="greaterThan">
      <formula>0.9</formula>
    </cfRule>
    <cfRule type="cellIs" dxfId="1074" priority="1115" operator="greaterThan">
      <formula>0.85</formula>
    </cfRule>
  </conditionalFormatting>
  <conditionalFormatting sqref="AV35">
    <cfRule type="expression" dxfId="1073" priority="1112">
      <formula>AV35="X"</formula>
    </cfRule>
    <cfRule type="expression" dxfId="1072" priority="1113">
      <formula>AV35="후보"</formula>
    </cfRule>
  </conditionalFormatting>
  <conditionalFormatting sqref="AC35">
    <cfRule type="cellIs" dxfId="1071" priority="1109" operator="greaterThan">
      <formula>0.9</formula>
    </cfRule>
    <cfRule type="cellIs" dxfId="1070" priority="1110" operator="greaterThan">
      <formula>0.85</formula>
    </cfRule>
  </conditionalFormatting>
  <conditionalFormatting sqref="N35">
    <cfRule type="cellIs" dxfId="1069" priority="1107" operator="greaterThan">
      <formula>0.9</formula>
    </cfRule>
    <cfRule type="cellIs" dxfId="1068" priority="1108" operator="greaterThan">
      <formula>0.85</formula>
    </cfRule>
  </conditionalFormatting>
  <conditionalFormatting sqref="E35">
    <cfRule type="expression" dxfId="1067" priority="1103">
      <formula>AND(IF(OR($Q35=1,$Q35=2),1,0),IF($X35&lt;=20,1,0))</formula>
    </cfRule>
    <cfRule type="expression" dxfId="1066" priority="1104">
      <formula>AND(IF($Q35=2,1,0),IF($X35&lt;30,1,0))</formula>
    </cfRule>
    <cfRule type="expression" dxfId="1065" priority="1105">
      <formula>AND(IF($Q35=3,1,0),IF($X35&lt;30,1,0))</formula>
    </cfRule>
    <cfRule type="expression" dxfId="1064" priority="1106">
      <formula>AND(IF($Q35=3,1,IF($Q35=4,1,0)),IF($F35&lt;=85,1,0))</formula>
    </cfRule>
  </conditionalFormatting>
  <conditionalFormatting sqref="X35">
    <cfRule type="expression" dxfId="1063" priority="1099">
      <formula>AND(IF(OR($Q35=1,$Q35=2),1,0),IF($X35&lt;=20,1,0))</formula>
    </cfRule>
    <cfRule type="expression" dxfId="1062" priority="1100">
      <formula>AND(IF($Q35=2,1,0),IF($X35&lt;30,1,0))</formula>
    </cfRule>
    <cfRule type="expression" dxfId="1061" priority="1101">
      <formula>AND(IF($Q35=3,1,0),IF($X35&lt;30,1,0))</formula>
    </cfRule>
    <cfRule type="expression" dxfId="1060" priority="1102">
      <formula>AND(IF($Q35=3,1,IF($Q35=4,1,0)),IF($F35&lt;=85,1,0))</formula>
    </cfRule>
  </conditionalFormatting>
  <conditionalFormatting sqref="AI35">
    <cfRule type="expression" dxfId="1059" priority="1095">
      <formula>AND(IF(OR($Q35=1,$Q35=2),1,0),IF($X35&lt;=20,1,0))</formula>
    </cfRule>
    <cfRule type="expression" dxfId="1058" priority="1096">
      <formula>AND(IF($Q35=2,1,0),IF($X35&lt;30,1,0))</formula>
    </cfRule>
    <cfRule type="expression" dxfId="1057" priority="1097">
      <formula>AND(IF($Q35=3,1,0),IF($X35&lt;30,1,0))</formula>
    </cfRule>
    <cfRule type="expression" dxfId="1056" priority="1098">
      <formula>AND(IF($Q35=3,1,IF($Q35=4,1,0)),IF($F35&lt;=85,1,0))</formula>
    </cfRule>
  </conditionalFormatting>
  <conditionalFormatting sqref="AV36">
    <cfRule type="expression" dxfId="1055" priority="1093">
      <formula>AV36="X"</formula>
    </cfRule>
    <cfRule type="expression" dxfId="1054" priority="1094">
      <formula>AV36="후보"</formula>
    </cfRule>
  </conditionalFormatting>
  <conditionalFormatting sqref="AC36">
    <cfRule type="cellIs" dxfId="1053" priority="1090" operator="greaterThan">
      <formula>0.9</formula>
    </cfRule>
    <cfRule type="cellIs" dxfId="1052" priority="1091" operator="greaterThan">
      <formula>0.85</formula>
    </cfRule>
  </conditionalFormatting>
  <conditionalFormatting sqref="N36">
    <cfRule type="cellIs" dxfId="1051" priority="1088" operator="greaterThan">
      <formula>0.9</formula>
    </cfRule>
    <cfRule type="cellIs" dxfId="1050" priority="1089" operator="greaterThan">
      <formula>0.85</formula>
    </cfRule>
  </conditionalFormatting>
  <conditionalFormatting sqref="E36">
    <cfRule type="expression" dxfId="1049" priority="1084">
      <formula>AND(IF(OR($Q36=1,$Q36=2),1,0),IF($X36&lt;=20,1,0))</formula>
    </cfRule>
    <cfRule type="expression" dxfId="1048" priority="1085">
      <formula>AND(IF($Q36=2,1,0),IF($X36&lt;30,1,0))</formula>
    </cfRule>
    <cfRule type="expression" dxfId="1047" priority="1086">
      <formula>AND(IF($Q36=3,1,0),IF($X36&lt;30,1,0))</formula>
    </cfRule>
    <cfRule type="expression" dxfId="1046" priority="1087">
      <formula>AND(IF($Q36=3,1,IF($Q36=4,1,0)),IF($F36&lt;=85,1,0))</formula>
    </cfRule>
  </conditionalFormatting>
  <conditionalFormatting sqref="X36">
    <cfRule type="expression" dxfId="1045" priority="1080">
      <formula>AND(IF(OR($Q36=1,$Q36=2),1,0),IF($X36&lt;=20,1,0))</formula>
    </cfRule>
    <cfRule type="expression" dxfId="1044" priority="1081">
      <formula>AND(IF($Q36=2,1,0),IF($X36&lt;30,1,0))</formula>
    </cfRule>
    <cfRule type="expression" dxfId="1043" priority="1082">
      <formula>AND(IF($Q36=3,1,0),IF($X36&lt;30,1,0))</formula>
    </cfRule>
    <cfRule type="expression" dxfId="1042" priority="1083">
      <formula>AND(IF($Q36=3,1,IF($Q36=4,1,0)),IF($F36&lt;=85,1,0))</formula>
    </cfRule>
  </conditionalFormatting>
  <conditionalFormatting sqref="AI36">
    <cfRule type="expression" dxfId="1041" priority="1076">
      <formula>AND(IF(OR($Q36=1,$Q36=2),1,0),IF($X36&lt;=20,1,0))</formula>
    </cfRule>
    <cfRule type="expression" dxfId="1040" priority="1077">
      <formula>AND(IF($Q36=2,1,0),IF($X36&lt;30,1,0))</formula>
    </cfRule>
    <cfRule type="expression" dxfId="1039" priority="1078">
      <formula>AND(IF($Q36=3,1,0),IF($X36&lt;30,1,0))</formula>
    </cfRule>
    <cfRule type="expression" dxfId="1038" priority="1079">
      <formula>AND(IF($Q36=3,1,IF($Q36=4,1,0)),IF($F36&lt;=85,1,0))</formula>
    </cfRule>
  </conditionalFormatting>
  <conditionalFormatting sqref="AV37">
    <cfRule type="expression" dxfId="1037" priority="1074">
      <formula>AV37="X"</formula>
    </cfRule>
    <cfRule type="expression" dxfId="1036" priority="1075">
      <formula>AV37="후보"</formula>
    </cfRule>
  </conditionalFormatting>
  <conditionalFormatting sqref="AC37">
    <cfRule type="cellIs" dxfId="1035" priority="1071" operator="greaterThan">
      <formula>0.9</formula>
    </cfRule>
    <cfRule type="cellIs" dxfId="1034" priority="1072" operator="greaterThan">
      <formula>0.85</formula>
    </cfRule>
  </conditionalFormatting>
  <conditionalFormatting sqref="N37">
    <cfRule type="cellIs" dxfId="1033" priority="1069" operator="greaterThan">
      <formula>0.9</formula>
    </cfRule>
    <cfRule type="cellIs" dxfId="1032" priority="1070" operator="greaterThan">
      <formula>0.85</formula>
    </cfRule>
  </conditionalFormatting>
  <conditionalFormatting sqref="E37">
    <cfRule type="expression" dxfId="1031" priority="1065">
      <formula>AND(IF(OR($Q37=1,$Q37=2),1,0),IF($X37&lt;=20,1,0))</formula>
    </cfRule>
    <cfRule type="expression" dxfId="1030" priority="1066">
      <formula>AND(IF($Q37=2,1,0),IF($X37&lt;30,1,0))</formula>
    </cfRule>
    <cfRule type="expression" dxfId="1029" priority="1067">
      <formula>AND(IF($Q37=3,1,0),IF($X37&lt;30,1,0))</formula>
    </cfRule>
    <cfRule type="expression" dxfId="1028" priority="1068">
      <formula>AND(IF($Q37=3,1,IF($Q37=4,1,0)),IF($F37&lt;=85,1,0))</formula>
    </cfRule>
  </conditionalFormatting>
  <conditionalFormatting sqref="X37">
    <cfRule type="expression" dxfId="1027" priority="1061">
      <formula>AND(IF(OR($Q37=1,$Q37=2),1,0),IF($X37&lt;=20,1,0))</formula>
    </cfRule>
    <cfRule type="expression" dxfId="1026" priority="1062">
      <formula>AND(IF($Q37=2,1,0),IF($X37&lt;30,1,0))</formula>
    </cfRule>
    <cfRule type="expression" dxfId="1025" priority="1063">
      <formula>AND(IF($Q37=3,1,0),IF($X37&lt;30,1,0))</formula>
    </cfRule>
    <cfRule type="expression" dxfId="1024" priority="1064">
      <formula>AND(IF($Q37=3,1,IF($Q37=4,1,0)),IF($F37&lt;=85,1,0))</formula>
    </cfRule>
  </conditionalFormatting>
  <conditionalFormatting sqref="AI37">
    <cfRule type="expression" dxfId="1023" priority="1057">
      <formula>AND(IF(OR($Q37=1,$Q37=2),1,0),IF($X37&lt;=20,1,0))</formula>
    </cfRule>
    <cfRule type="expression" dxfId="1022" priority="1058">
      <formula>AND(IF($Q37=2,1,0),IF($X37&lt;30,1,0))</formula>
    </cfRule>
    <cfRule type="expression" dxfId="1021" priority="1059">
      <formula>AND(IF($Q37=3,1,0),IF($X37&lt;30,1,0))</formula>
    </cfRule>
    <cfRule type="expression" dxfId="1020" priority="1060">
      <formula>AND(IF($Q37=3,1,IF($Q37=4,1,0)),IF($F37&lt;=85,1,0))</formula>
    </cfRule>
  </conditionalFormatting>
  <conditionalFormatting sqref="AV38">
    <cfRule type="expression" dxfId="1019" priority="1055">
      <formula>AV38="X"</formula>
    </cfRule>
    <cfRule type="expression" dxfId="1018" priority="1056">
      <formula>AV38="후보"</formula>
    </cfRule>
  </conditionalFormatting>
  <conditionalFormatting sqref="AC38">
    <cfRule type="cellIs" dxfId="1017" priority="1052" operator="greaterThan">
      <formula>0.9</formula>
    </cfRule>
    <cfRule type="cellIs" dxfId="1016" priority="1053" operator="greaterThan">
      <formula>0.85</formula>
    </cfRule>
  </conditionalFormatting>
  <conditionalFormatting sqref="N38">
    <cfRule type="cellIs" dxfId="1015" priority="1050" operator="greaterThan">
      <formula>0.9</formula>
    </cfRule>
    <cfRule type="cellIs" dxfId="1014" priority="1051" operator="greaterThan">
      <formula>0.85</formula>
    </cfRule>
  </conditionalFormatting>
  <conditionalFormatting sqref="E38">
    <cfRule type="expression" dxfId="1013" priority="1046">
      <formula>AND(IF(OR($Q38=1,$Q38=2),1,0),IF($X38&lt;=20,1,0))</formula>
    </cfRule>
    <cfRule type="expression" dxfId="1012" priority="1047">
      <formula>AND(IF($Q38=2,1,0),IF($X38&lt;30,1,0))</formula>
    </cfRule>
    <cfRule type="expression" dxfId="1011" priority="1048">
      <formula>AND(IF($Q38=3,1,0),IF($X38&lt;30,1,0))</formula>
    </cfRule>
    <cfRule type="expression" dxfId="1010" priority="1049">
      <formula>AND(IF($Q38=3,1,IF($Q38=4,1,0)),IF($F38&lt;=85,1,0))</formula>
    </cfRule>
  </conditionalFormatting>
  <conditionalFormatting sqref="X38">
    <cfRule type="expression" dxfId="1009" priority="1042">
      <formula>AND(IF(OR($Q38=1,$Q38=2),1,0),IF($X38&lt;=20,1,0))</formula>
    </cfRule>
    <cfRule type="expression" dxfId="1008" priority="1043">
      <formula>AND(IF($Q38=2,1,0),IF($X38&lt;30,1,0))</formula>
    </cfRule>
    <cfRule type="expression" dxfId="1007" priority="1044">
      <formula>AND(IF($Q38=3,1,0),IF($X38&lt;30,1,0))</formula>
    </cfRule>
    <cfRule type="expression" dxfId="1006" priority="1045">
      <formula>AND(IF($Q38=3,1,IF($Q38=4,1,0)),IF($F38&lt;=85,1,0))</formula>
    </cfRule>
  </conditionalFormatting>
  <conditionalFormatting sqref="AI38">
    <cfRule type="expression" dxfId="1005" priority="1038">
      <formula>AND(IF(OR($Q38=1,$Q38=2),1,0),IF($X38&lt;=20,1,0))</formula>
    </cfRule>
    <cfRule type="expression" dxfId="1004" priority="1039">
      <formula>AND(IF($Q38=2,1,0),IF($X38&lt;30,1,0))</formula>
    </cfRule>
    <cfRule type="expression" dxfId="1003" priority="1040">
      <formula>AND(IF($Q38=3,1,0),IF($X38&lt;30,1,0))</formula>
    </cfRule>
    <cfRule type="expression" dxfId="1002" priority="1041">
      <formula>AND(IF($Q38=3,1,IF($Q38=4,1,0)),IF($F38&lt;=85,1,0))</formula>
    </cfRule>
  </conditionalFormatting>
  <conditionalFormatting sqref="AV39">
    <cfRule type="expression" dxfId="1001" priority="1036">
      <formula>AV39="X"</formula>
    </cfRule>
    <cfRule type="expression" dxfId="1000" priority="1037">
      <formula>AV39="후보"</formula>
    </cfRule>
  </conditionalFormatting>
  <conditionalFormatting sqref="AC39 N39">
    <cfRule type="cellIs" dxfId="999" priority="1033" operator="greaterThan">
      <formula>0.9</formula>
    </cfRule>
    <cfRule type="cellIs" dxfId="998" priority="1034" operator="greaterThan">
      <formula>0.85</formula>
    </cfRule>
  </conditionalFormatting>
  <conditionalFormatting sqref="AV40">
    <cfRule type="expression" dxfId="997" priority="1031">
      <formula>AV40="X"</formula>
    </cfRule>
    <cfRule type="expression" dxfId="996" priority="1032">
      <formula>AV40="후보"</formula>
    </cfRule>
  </conditionalFormatting>
  <conditionalFormatting sqref="AC40">
    <cfRule type="cellIs" dxfId="995" priority="1028" operator="greaterThan">
      <formula>0.9</formula>
    </cfRule>
    <cfRule type="cellIs" dxfId="994" priority="1029" operator="greaterThan">
      <formula>0.85</formula>
    </cfRule>
  </conditionalFormatting>
  <conditionalFormatting sqref="N40">
    <cfRule type="cellIs" dxfId="993" priority="1026" operator="greaterThan">
      <formula>0.9</formula>
    </cfRule>
    <cfRule type="cellIs" dxfId="992" priority="1027" operator="greaterThan">
      <formula>0.85</formula>
    </cfRule>
  </conditionalFormatting>
  <conditionalFormatting sqref="E40">
    <cfRule type="expression" dxfId="991" priority="1022">
      <formula>AND(IF(OR($Q40=1,$Q40=2),1,0),IF($X40&lt;=20,1,0))</formula>
    </cfRule>
    <cfRule type="expression" dxfId="990" priority="1023">
      <formula>AND(IF($Q40=2,1,0),IF($X40&lt;30,1,0))</formula>
    </cfRule>
    <cfRule type="expression" dxfId="989" priority="1024">
      <formula>AND(IF($Q40=3,1,0),IF($X40&lt;30,1,0))</formula>
    </cfRule>
    <cfRule type="expression" dxfId="988" priority="1025">
      <formula>AND(IF($Q40=3,1,IF($Q40=4,1,0)),IF($F40&lt;=85,1,0))</formula>
    </cfRule>
  </conditionalFormatting>
  <conditionalFormatting sqref="X40">
    <cfRule type="expression" dxfId="987" priority="1018">
      <formula>AND(IF(OR($Q40=1,$Q40=2),1,0),IF($X40&lt;=20,1,0))</formula>
    </cfRule>
    <cfRule type="expression" dxfId="986" priority="1019">
      <formula>AND(IF($Q40=2,1,0),IF($X40&lt;30,1,0))</formula>
    </cfRule>
    <cfRule type="expression" dxfId="985" priority="1020">
      <formula>AND(IF($Q40=3,1,0),IF($X40&lt;30,1,0))</formula>
    </cfRule>
    <cfRule type="expression" dxfId="984" priority="1021">
      <formula>AND(IF($Q40=3,1,IF($Q40=4,1,0)),IF($F40&lt;=85,1,0))</formula>
    </cfRule>
  </conditionalFormatting>
  <conditionalFormatting sqref="AI40">
    <cfRule type="expression" dxfId="983" priority="1014">
      <formula>AND(IF(OR($Q40=1,$Q40=2),1,0),IF($X40&lt;=20,1,0))</formula>
    </cfRule>
    <cfRule type="expression" dxfId="982" priority="1015">
      <formula>AND(IF($Q40=2,1,0),IF($X40&lt;30,1,0))</formula>
    </cfRule>
    <cfRule type="expression" dxfId="981" priority="1016">
      <formula>AND(IF($Q40=3,1,0),IF($X40&lt;30,1,0))</formula>
    </cfRule>
    <cfRule type="expression" dxfId="980" priority="1017">
      <formula>AND(IF($Q40=3,1,IF($Q40=4,1,0)),IF($F40&lt;=85,1,0))</formula>
    </cfRule>
  </conditionalFormatting>
  <conditionalFormatting sqref="AV41">
    <cfRule type="expression" dxfId="979" priority="1012">
      <formula>AV41="X"</formula>
    </cfRule>
    <cfRule type="expression" dxfId="978" priority="1013">
      <formula>AV41="후보"</formula>
    </cfRule>
  </conditionalFormatting>
  <conditionalFormatting sqref="AC41">
    <cfRule type="cellIs" dxfId="977" priority="1009" operator="greaterThan">
      <formula>0.9</formula>
    </cfRule>
    <cfRule type="cellIs" dxfId="976" priority="1010" operator="greaterThan">
      <formula>0.85</formula>
    </cfRule>
  </conditionalFormatting>
  <conditionalFormatting sqref="N41">
    <cfRule type="cellIs" dxfId="975" priority="1007" operator="greaterThan">
      <formula>0.9</formula>
    </cfRule>
    <cfRule type="cellIs" dxfId="974" priority="1008" operator="greaterThan">
      <formula>0.85</formula>
    </cfRule>
  </conditionalFormatting>
  <conditionalFormatting sqref="E41">
    <cfRule type="expression" dxfId="973" priority="1003">
      <formula>AND(IF(OR($Q41=1,$Q41=2),1,0),IF($X41&lt;=20,1,0))</formula>
    </cfRule>
    <cfRule type="expression" dxfId="972" priority="1004">
      <formula>AND(IF($Q41=2,1,0),IF($X41&lt;30,1,0))</formula>
    </cfRule>
    <cfRule type="expression" dxfId="971" priority="1005">
      <formula>AND(IF($Q41=3,1,0),IF($X41&lt;30,1,0))</formula>
    </cfRule>
    <cfRule type="expression" dxfId="970" priority="1006">
      <formula>AND(IF($Q41=3,1,IF($Q41=4,1,0)),IF($F41&lt;=85,1,0))</formula>
    </cfRule>
  </conditionalFormatting>
  <conditionalFormatting sqref="X41">
    <cfRule type="expression" dxfId="969" priority="999">
      <formula>AND(IF(OR($Q41=1,$Q41=2),1,0),IF($X41&lt;=20,1,0))</formula>
    </cfRule>
    <cfRule type="expression" dxfId="968" priority="1000">
      <formula>AND(IF($Q41=2,1,0),IF($X41&lt;30,1,0))</formula>
    </cfRule>
    <cfRule type="expression" dxfId="967" priority="1001">
      <formula>AND(IF($Q41=3,1,0),IF($X41&lt;30,1,0))</formula>
    </cfRule>
    <cfRule type="expression" dxfId="966" priority="1002">
      <formula>AND(IF($Q41=3,1,IF($Q41=4,1,0)),IF($F41&lt;=85,1,0))</formula>
    </cfRule>
  </conditionalFormatting>
  <conditionalFormatting sqref="AI41">
    <cfRule type="expression" dxfId="965" priority="995">
      <formula>AND(IF(OR($Q41=1,$Q41=2),1,0),IF($X41&lt;=20,1,0))</formula>
    </cfRule>
    <cfRule type="expression" dxfId="964" priority="996">
      <formula>AND(IF($Q41=2,1,0),IF($X41&lt;30,1,0))</formula>
    </cfRule>
    <cfRule type="expression" dxfId="963" priority="997">
      <formula>AND(IF($Q41=3,1,0),IF($X41&lt;30,1,0))</formula>
    </cfRule>
    <cfRule type="expression" dxfId="962" priority="998">
      <formula>AND(IF($Q41=3,1,IF($Q41=4,1,0)),IF($F41&lt;=85,1,0))</formula>
    </cfRule>
  </conditionalFormatting>
  <conditionalFormatting sqref="AV42">
    <cfRule type="expression" dxfId="961" priority="993">
      <formula>AV42="X"</formula>
    </cfRule>
    <cfRule type="expression" dxfId="960" priority="994">
      <formula>AV42="후보"</formula>
    </cfRule>
  </conditionalFormatting>
  <conditionalFormatting sqref="AC42">
    <cfRule type="cellIs" dxfId="959" priority="990" operator="greaterThan">
      <formula>0.9</formula>
    </cfRule>
    <cfRule type="cellIs" dxfId="958" priority="991" operator="greaterThan">
      <formula>0.85</formula>
    </cfRule>
  </conditionalFormatting>
  <conditionalFormatting sqref="N42">
    <cfRule type="cellIs" dxfId="957" priority="988" operator="greaterThan">
      <formula>0.9</formula>
    </cfRule>
    <cfRule type="cellIs" dxfId="956" priority="989" operator="greaterThan">
      <formula>0.85</formula>
    </cfRule>
  </conditionalFormatting>
  <conditionalFormatting sqref="E42">
    <cfRule type="expression" dxfId="955" priority="984">
      <formula>AND(IF(OR($Q42=1,$Q42=2),1,0),IF($X42&lt;=20,1,0))</formula>
    </cfRule>
    <cfRule type="expression" dxfId="954" priority="985">
      <formula>AND(IF($Q42=2,1,0),IF($X42&lt;30,1,0))</formula>
    </cfRule>
    <cfRule type="expression" dxfId="953" priority="986">
      <formula>AND(IF($Q42=3,1,0),IF($X42&lt;30,1,0))</formula>
    </cfRule>
    <cfRule type="expression" dxfId="952" priority="987">
      <formula>AND(IF($Q42=3,1,IF($Q42=4,1,0)),IF($F42&lt;=85,1,0))</formula>
    </cfRule>
  </conditionalFormatting>
  <conditionalFormatting sqref="X42">
    <cfRule type="expression" dxfId="951" priority="980">
      <formula>AND(IF(OR($Q42=1,$Q42=2),1,0),IF($X42&lt;=20,1,0))</formula>
    </cfRule>
    <cfRule type="expression" dxfId="950" priority="981">
      <formula>AND(IF($Q42=2,1,0),IF($X42&lt;30,1,0))</formula>
    </cfRule>
    <cfRule type="expression" dxfId="949" priority="982">
      <formula>AND(IF($Q42=3,1,0),IF($X42&lt;30,1,0))</formula>
    </cfRule>
    <cfRule type="expression" dxfId="948" priority="983">
      <formula>AND(IF($Q42=3,1,IF($Q42=4,1,0)),IF($F42&lt;=85,1,0))</formula>
    </cfRule>
  </conditionalFormatting>
  <conditionalFormatting sqref="AI42">
    <cfRule type="expression" dxfId="947" priority="976">
      <formula>AND(IF(OR($Q42=1,$Q42=2),1,0),IF($X42&lt;=20,1,0))</formula>
    </cfRule>
    <cfRule type="expression" dxfId="946" priority="977">
      <formula>AND(IF($Q42=2,1,0),IF($X42&lt;30,1,0))</formula>
    </cfRule>
    <cfRule type="expression" dxfId="945" priority="978">
      <formula>AND(IF($Q42=3,1,0),IF($X42&lt;30,1,0))</formula>
    </cfRule>
    <cfRule type="expression" dxfId="944" priority="979">
      <formula>AND(IF($Q42=3,1,IF($Q42=4,1,0)),IF($F42&lt;=85,1,0))</formula>
    </cfRule>
  </conditionalFormatting>
  <conditionalFormatting sqref="AV43">
    <cfRule type="expression" dxfId="943" priority="974">
      <formula>AV43="X"</formula>
    </cfRule>
    <cfRule type="expression" dxfId="942" priority="975">
      <formula>AV43="후보"</formula>
    </cfRule>
  </conditionalFormatting>
  <conditionalFormatting sqref="AC43">
    <cfRule type="cellIs" dxfId="941" priority="971" operator="greaterThan">
      <formula>0.9</formula>
    </cfRule>
    <cfRule type="cellIs" dxfId="940" priority="972" operator="greaterThan">
      <formula>0.85</formula>
    </cfRule>
  </conditionalFormatting>
  <conditionalFormatting sqref="N43">
    <cfRule type="cellIs" dxfId="939" priority="969" operator="greaterThan">
      <formula>0.9</formula>
    </cfRule>
    <cfRule type="cellIs" dxfId="938" priority="970" operator="greaterThan">
      <formula>0.85</formula>
    </cfRule>
  </conditionalFormatting>
  <conditionalFormatting sqref="E43">
    <cfRule type="expression" dxfId="937" priority="965">
      <formula>AND(IF(OR($Q43=1,$Q43=2),1,0),IF($X43&lt;=20,1,0))</formula>
    </cfRule>
    <cfRule type="expression" dxfId="936" priority="966">
      <formula>AND(IF($Q43=2,1,0),IF($X43&lt;30,1,0))</formula>
    </cfRule>
    <cfRule type="expression" dxfId="935" priority="967">
      <formula>AND(IF($Q43=3,1,0),IF($X43&lt;30,1,0))</formula>
    </cfRule>
    <cfRule type="expression" dxfId="934" priority="968">
      <formula>AND(IF($Q43=3,1,IF($Q43=4,1,0)),IF($F43&lt;=85,1,0))</formula>
    </cfRule>
  </conditionalFormatting>
  <conditionalFormatting sqref="X43">
    <cfRule type="expression" dxfId="933" priority="961">
      <formula>AND(IF(OR($Q43=1,$Q43=2),1,0),IF($X43&lt;=20,1,0))</formula>
    </cfRule>
    <cfRule type="expression" dxfId="932" priority="962">
      <formula>AND(IF($Q43=2,1,0),IF($X43&lt;30,1,0))</formula>
    </cfRule>
    <cfRule type="expression" dxfId="931" priority="963">
      <formula>AND(IF($Q43=3,1,0),IF($X43&lt;30,1,0))</formula>
    </cfRule>
    <cfRule type="expression" dxfId="930" priority="964">
      <formula>AND(IF($Q43=3,1,IF($Q43=4,1,0)),IF($F43&lt;=85,1,0))</formula>
    </cfRule>
  </conditionalFormatting>
  <conditionalFormatting sqref="AI43">
    <cfRule type="expression" dxfId="929" priority="957">
      <formula>AND(IF(OR($Q43=1,$Q43=2),1,0),IF($X43&lt;=20,1,0))</formula>
    </cfRule>
    <cfRule type="expression" dxfId="928" priority="958">
      <formula>AND(IF($Q43=2,1,0),IF($X43&lt;30,1,0))</formula>
    </cfRule>
    <cfRule type="expression" dxfId="927" priority="959">
      <formula>AND(IF($Q43=3,1,0),IF($X43&lt;30,1,0))</formula>
    </cfRule>
    <cfRule type="expression" dxfId="926" priority="960">
      <formula>AND(IF($Q43=3,1,IF($Q43=4,1,0)),IF($F43&lt;=85,1,0))</formula>
    </cfRule>
  </conditionalFormatting>
  <conditionalFormatting sqref="AV44">
    <cfRule type="expression" dxfId="925" priority="955">
      <formula>AV44="X"</formula>
    </cfRule>
    <cfRule type="expression" dxfId="924" priority="956">
      <formula>AV44="후보"</formula>
    </cfRule>
  </conditionalFormatting>
  <conditionalFormatting sqref="AC44">
    <cfRule type="cellIs" dxfId="923" priority="952" operator="greaterThan">
      <formula>0.9</formula>
    </cfRule>
    <cfRule type="cellIs" dxfId="922" priority="953" operator="greaterThan">
      <formula>0.85</formula>
    </cfRule>
  </conditionalFormatting>
  <conditionalFormatting sqref="N44">
    <cfRule type="cellIs" dxfId="921" priority="950" operator="greaterThan">
      <formula>0.9</formula>
    </cfRule>
    <cfRule type="cellIs" dxfId="920" priority="951" operator="greaterThan">
      <formula>0.85</formula>
    </cfRule>
  </conditionalFormatting>
  <conditionalFormatting sqref="E44">
    <cfRule type="expression" dxfId="919" priority="946">
      <formula>AND(IF(OR($Q44=1,$Q44=2),1,0),IF($X44&lt;=20,1,0))</formula>
    </cfRule>
    <cfRule type="expression" dxfId="918" priority="947">
      <formula>AND(IF($Q44=2,1,0),IF($X44&lt;30,1,0))</formula>
    </cfRule>
    <cfRule type="expression" dxfId="917" priority="948">
      <formula>AND(IF($Q44=3,1,0),IF($X44&lt;30,1,0))</formula>
    </cfRule>
    <cfRule type="expression" dxfId="916" priority="949">
      <formula>AND(IF($Q44=3,1,IF($Q44=4,1,0)),IF($F44&lt;=85,1,0))</formula>
    </cfRule>
  </conditionalFormatting>
  <conditionalFormatting sqref="X44">
    <cfRule type="expression" dxfId="915" priority="942">
      <formula>AND(IF(OR($Q44=1,$Q44=2),1,0),IF($X44&lt;=20,1,0))</formula>
    </cfRule>
    <cfRule type="expression" dxfId="914" priority="943">
      <formula>AND(IF($Q44=2,1,0),IF($X44&lt;30,1,0))</formula>
    </cfRule>
    <cfRule type="expression" dxfId="913" priority="944">
      <formula>AND(IF($Q44=3,1,0),IF($X44&lt;30,1,0))</formula>
    </cfRule>
    <cfRule type="expression" dxfId="912" priority="945">
      <formula>AND(IF($Q44=3,1,IF($Q44=4,1,0)),IF($F44&lt;=85,1,0))</formula>
    </cfRule>
  </conditionalFormatting>
  <conditionalFormatting sqref="AI44">
    <cfRule type="expression" dxfId="911" priority="938">
      <formula>AND(IF(OR($Q44=1,$Q44=2),1,0),IF($X44&lt;=20,1,0))</formula>
    </cfRule>
    <cfRule type="expression" dxfId="910" priority="939">
      <formula>AND(IF($Q44=2,1,0),IF($X44&lt;30,1,0))</formula>
    </cfRule>
    <cfRule type="expression" dxfId="909" priority="940">
      <formula>AND(IF($Q44=3,1,0),IF($X44&lt;30,1,0))</formula>
    </cfRule>
    <cfRule type="expression" dxfId="908" priority="941">
      <formula>AND(IF($Q44=3,1,IF($Q44=4,1,0)),IF($F44&lt;=85,1,0))</formula>
    </cfRule>
  </conditionalFormatting>
  <conditionalFormatting sqref="AV45">
    <cfRule type="expression" dxfId="907" priority="936">
      <formula>AV45="X"</formula>
    </cfRule>
    <cfRule type="expression" dxfId="906" priority="937">
      <formula>AV45="후보"</formula>
    </cfRule>
  </conditionalFormatting>
  <conditionalFormatting sqref="AC45">
    <cfRule type="cellIs" dxfId="905" priority="933" operator="greaterThan">
      <formula>0.9</formula>
    </cfRule>
    <cfRule type="cellIs" dxfId="904" priority="934" operator="greaterThan">
      <formula>0.85</formula>
    </cfRule>
  </conditionalFormatting>
  <conditionalFormatting sqref="N45">
    <cfRule type="cellIs" dxfId="903" priority="931" operator="greaterThan">
      <formula>0.9</formula>
    </cfRule>
    <cfRule type="cellIs" dxfId="902" priority="932" operator="greaterThan">
      <formula>0.85</formula>
    </cfRule>
  </conditionalFormatting>
  <conditionalFormatting sqref="E45">
    <cfRule type="expression" dxfId="901" priority="927">
      <formula>AND(IF(OR($Q45=1,$Q45=2),1,0),IF($X45&lt;=20,1,0))</formula>
    </cfRule>
    <cfRule type="expression" dxfId="900" priority="928">
      <formula>AND(IF($Q45=2,1,0),IF($X45&lt;30,1,0))</formula>
    </cfRule>
    <cfRule type="expression" dxfId="899" priority="929">
      <formula>AND(IF($Q45=3,1,0),IF($X45&lt;30,1,0))</formula>
    </cfRule>
    <cfRule type="expression" dxfId="898" priority="930">
      <formula>AND(IF($Q45=3,1,IF($Q45=4,1,0)),IF($F45&lt;=85,1,0))</formula>
    </cfRule>
  </conditionalFormatting>
  <conditionalFormatting sqref="X45">
    <cfRule type="expression" dxfId="897" priority="923">
      <formula>AND(IF(OR($Q45=1,$Q45=2),1,0),IF($X45&lt;=20,1,0))</formula>
    </cfRule>
    <cfRule type="expression" dxfId="896" priority="924">
      <formula>AND(IF($Q45=2,1,0),IF($X45&lt;30,1,0))</formula>
    </cfRule>
    <cfRule type="expression" dxfId="895" priority="925">
      <formula>AND(IF($Q45=3,1,0),IF($X45&lt;30,1,0))</formula>
    </cfRule>
    <cfRule type="expression" dxfId="894" priority="926">
      <formula>AND(IF($Q45=3,1,IF($Q45=4,1,0)),IF($F45&lt;=85,1,0))</formula>
    </cfRule>
  </conditionalFormatting>
  <conditionalFormatting sqref="AI45">
    <cfRule type="expression" dxfId="893" priority="919">
      <formula>AND(IF(OR($Q45=1,$Q45=2),1,0),IF($X45&lt;=20,1,0))</formula>
    </cfRule>
    <cfRule type="expression" dxfId="892" priority="920">
      <formula>AND(IF($Q45=2,1,0),IF($X45&lt;30,1,0))</formula>
    </cfRule>
    <cfRule type="expression" dxfId="891" priority="921">
      <formula>AND(IF($Q45=3,1,0),IF($X45&lt;30,1,0))</formula>
    </cfRule>
    <cfRule type="expression" dxfId="890" priority="922">
      <formula>AND(IF($Q45=3,1,IF($Q45=4,1,0)),IF($F45&lt;=85,1,0))</formula>
    </cfRule>
  </conditionalFormatting>
  <conditionalFormatting sqref="AV46">
    <cfRule type="expression" dxfId="889" priority="917">
      <formula>AV46="X"</formula>
    </cfRule>
    <cfRule type="expression" dxfId="888" priority="918">
      <formula>AV46="후보"</formula>
    </cfRule>
  </conditionalFormatting>
  <conditionalFormatting sqref="AC46">
    <cfRule type="cellIs" dxfId="887" priority="914" operator="greaterThan">
      <formula>0.9</formula>
    </cfRule>
    <cfRule type="cellIs" dxfId="886" priority="915" operator="greaterThan">
      <formula>0.85</formula>
    </cfRule>
  </conditionalFormatting>
  <conditionalFormatting sqref="N46">
    <cfRule type="cellIs" dxfId="885" priority="912" operator="greaterThan">
      <formula>0.9</formula>
    </cfRule>
    <cfRule type="cellIs" dxfId="884" priority="913" operator="greaterThan">
      <formula>0.85</formula>
    </cfRule>
  </conditionalFormatting>
  <conditionalFormatting sqref="E46">
    <cfRule type="expression" dxfId="883" priority="908">
      <formula>AND(IF(OR($Q46=1,$Q46=2),1,0),IF($X46&lt;=20,1,0))</formula>
    </cfRule>
    <cfRule type="expression" dxfId="882" priority="909">
      <formula>AND(IF($Q46=2,1,0),IF($X46&lt;30,1,0))</formula>
    </cfRule>
    <cfRule type="expression" dxfId="881" priority="910">
      <formula>AND(IF($Q46=3,1,0),IF($X46&lt;30,1,0))</formula>
    </cfRule>
    <cfRule type="expression" dxfId="880" priority="911">
      <formula>AND(IF($Q46=3,1,IF($Q46=4,1,0)),IF($F46&lt;=85,1,0))</formula>
    </cfRule>
  </conditionalFormatting>
  <conditionalFormatting sqref="X46">
    <cfRule type="expression" dxfId="879" priority="904">
      <formula>AND(IF(OR($Q46=1,$Q46=2),1,0),IF($X46&lt;=20,1,0))</formula>
    </cfRule>
    <cfRule type="expression" dxfId="878" priority="905">
      <formula>AND(IF($Q46=2,1,0),IF($X46&lt;30,1,0))</formula>
    </cfRule>
    <cfRule type="expression" dxfId="877" priority="906">
      <formula>AND(IF($Q46=3,1,0),IF($X46&lt;30,1,0))</formula>
    </cfRule>
    <cfRule type="expression" dxfId="876" priority="907">
      <formula>AND(IF($Q46=3,1,IF($Q46=4,1,0)),IF($F46&lt;=85,1,0))</formula>
    </cfRule>
  </conditionalFormatting>
  <conditionalFormatting sqref="AI46">
    <cfRule type="expression" dxfId="875" priority="900">
      <formula>AND(IF(OR($Q46=1,$Q46=2),1,0),IF($X46&lt;=20,1,0))</formula>
    </cfRule>
    <cfRule type="expression" dxfId="874" priority="901">
      <formula>AND(IF($Q46=2,1,0),IF($X46&lt;30,1,0))</formula>
    </cfRule>
    <cfRule type="expression" dxfId="873" priority="902">
      <formula>AND(IF($Q46=3,1,0),IF($X46&lt;30,1,0))</formula>
    </cfRule>
    <cfRule type="expression" dxfId="872" priority="903">
      <formula>AND(IF($Q46=3,1,IF($Q46=4,1,0)),IF($F46&lt;=85,1,0))</formula>
    </cfRule>
  </conditionalFormatting>
  <conditionalFormatting sqref="AV47">
    <cfRule type="expression" dxfId="871" priority="898">
      <formula>AV47="X"</formula>
    </cfRule>
    <cfRule type="expression" dxfId="870" priority="899">
      <formula>AV47="후보"</formula>
    </cfRule>
  </conditionalFormatting>
  <conditionalFormatting sqref="AC47">
    <cfRule type="cellIs" dxfId="869" priority="895" operator="greaterThan">
      <formula>0.9</formula>
    </cfRule>
    <cfRule type="cellIs" dxfId="868" priority="896" operator="greaterThan">
      <formula>0.85</formula>
    </cfRule>
  </conditionalFormatting>
  <conditionalFormatting sqref="N47">
    <cfRule type="cellIs" dxfId="867" priority="893" operator="greaterThan">
      <formula>0.9</formula>
    </cfRule>
    <cfRule type="cellIs" dxfId="866" priority="894" operator="greaterThan">
      <formula>0.85</formula>
    </cfRule>
  </conditionalFormatting>
  <conditionalFormatting sqref="E47">
    <cfRule type="expression" dxfId="865" priority="889">
      <formula>AND(IF(OR($Q47=1,$Q47=2),1,0),IF($X47&lt;=20,1,0))</formula>
    </cfRule>
    <cfRule type="expression" dxfId="864" priority="890">
      <formula>AND(IF($Q47=2,1,0),IF($X47&lt;30,1,0))</formula>
    </cfRule>
    <cfRule type="expression" dxfId="863" priority="891">
      <formula>AND(IF($Q47=3,1,0),IF($X47&lt;30,1,0))</formula>
    </cfRule>
    <cfRule type="expression" dxfId="862" priority="892">
      <formula>AND(IF($Q47=3,1,IF($Q47=4,1,0)),IF($F47&lt;=85,1,0))</formula>
    </cfRule>
  </conditionalFormatting>
  <conditionalFormatting sqref="X47">
    <cfRule type="expression" dxfId="861" priority="885">
      <formula>AND(IF(OR($Q47=1,$Q47=2),1,0),IF($X47&lt;=20,1,0))</formula>
    </cfRule>
    <cfRule type="expression" dxfId="860" priority="886">
      <formula>AND(IF($Q47=2,1,0),IF($X47&lt;30,1,0))</formula>
    </cfRule>
    <cfRule type="expression" dxfId="859" priority="887">
      <formula>AND(IF($Q47=3,1,0),IF($X47&lt;30,1,0))</formula>
    </cfRule>
    <cfRule type="expression" dxfId="858" priority="888">
      <formula>AND(IF($Q47=3,1,IF($Q47=4,1,0)),IF($F47&lt;=85,1,0))</formula>
    </cfRule>
  </conditionalFormatting>
  <conditionalFormatting sqref="AI47">
    <cfRule type="expression" dxfId="857" priority="881">
      <formula>AND(IF(OR($Q47=1,$Q47=2),1,0),IF($X47&lt;=20,1,0))</formula>
    </cfRule>
    <cfRule type="expression" dxfId="856" priority="882">
      <formula>AND(IF($Q47=2,1,0),IF($X47&lt;30,1,0))</formula>
    </cfRule>
    <cfRule type="expression" dxfId="855" priority="883">
      <formula>AND(IF($Q47=3,1,0),IF($X47&lt;30,1,0))</formula>
    </cfRule>
    <cfRule type="expression" dxfId="854" priority="884">
      <formula>AND(IF($Q47=3,1,IF($Q47=4,1,0)),IF($F47&lt;=85,1,0))</formula>
    </cfRule>
  </conditionalFormatting>
  <conditionalFormatting sqref="AV48">
    <cfRule type="expression" dxfId="853" priority="879">
      <formula>AV48="X"</formula>
    </cfRule>
    <cfRule type="expression" dxfId="852" priority="880">
      <formula>AV48="후보"</formula>
    </cfRule>
  </conditionalFormatting>
  <conditionalFormatting sqref="AC48">
    <cfRule type="cellIs" dxfId="851" priority="876" operator="greaterThan">
      <formula>0.9</formula>
    </cfRule>
    <cfRule type="cellIs" dxfId="850" priority="877" operator="greaterThan">
      <formula>0.85</formula>
    </cfRule>
  </conditionalFormatting>
  <conditionalFormatting sqref="N48">
    <cfRule type="cellIs" dxfId="849" priority="874" operator="greaterThan">
      <formula>0.9</formula>
    </cfRule>
    <cfRule type="cellIs" dxfId="848" priority="875" operator="greaterThan">
      <formula>0.85</formula>
    </cfRule>
  </conditionalFormatting>
  <conditionalFormatting sqref="E48">
    <cfRule type="expression" dxfId="847" priority="870">
      <formula>AND(IF(OR($Q48=1,$Q48=2),1,0),IF($X48&lt;=20,1,0))</formula>
    </cfRule>
    <cfRule type="expression" dxfId="846" priority="871">
      <formula>AND(IF($Q48=2,1,0),IF($X48&lt;30,1,0))</formula>
    </cfRule>
    <cfRule type="expression" dxfId="845" priority="872">
      <formula>AND(IF($Q48=3,1,0),IF($X48&lt;30,1,0))</formula>
    </cfRule>
    <cfRule type="expression" dxfId="844" priority="873">
      <formula>AND(IF($Q48=3,1,IF($Q48=4,1,0)),IF($F48&lt;=85,1,0))</formula>
    </cfRule>
  </conditionalFormatting>
  <conditionalFormatting sqref="X48">
    <cfRule type="expression" dxfId="843" priority="866">
      <formula>AND(IF(OR($Q48=1,$Q48=2),1,0),IF($X48&lt;=20,1,0))</formula>
    </cfRule>
    <cfRule type="expression" dxfId="842" priority="867">
      <formula>AND(IF($Q48=2,1,0),IF($X48&lt;30,1,0))</formula>
    </cfRule>
    <cfRule type="expression" dxfId="841" priority="868">
      <formula>AND(IF($Q48=3,1,0),IF($X48&lt;30,1,0))</formula>
    </cfRule>
    <cfRule type="expression" dxfId="840" priority="869">
      <formula>AND(IF($Q48=3,1,IF($Q48=4,1,0)),IF($F48&lt;=85,1,0))</formula>
    </cfRule>
  </conditionalFormatting>
  <conditionalFormatting sqref="AI48">
    <cfRule type="expression" dxfId="839" priority="862">
      <formula>AND(IF(OR($Q48=1,$Q48=2),1,0),IF($X48&lt;=20,1,0))</formula>
    </cfRule>
    <cfRule type="expression" dxfId="838" priority="863">
      <formula>AND(IF($Q48=2,1,0),IF($X48&lt;30,1,0))</formula>
    </cfRule>
    <cfRule type="expression" dxfId="837" priority="864">
      <formula>AND(IF($Q48=3,1,0),IF($X48&lt;30,1,0))</formula>
    </cfRule>
    <cfRule type="expression" dxfId="836" priority="865">
      <formula>AND(IF($Q48=3,1,IF($Q48=4,1,0)),IF($F48&lt;=85,1,0))</formula>
    </cfRule>
  </conditionalFormatting>
  <conditionalFormatting sqref="AV49">
    <cfRule type="expression" dxfId="835" priority="860">
      <formula>AV49="X"</formula>
    </cfRule>
    <cfRule type="expression" dxfId="834" priority="861">
      <formula>AV49="후보"</formula>
    </cfRule>
  </conditionalFormatting>
  <conditionalFormatting sqref="AC49">
    <cfRule type="cellIs" dxfId="833" priority="857" operator="greaterThan">
      <formula>0.9</formula>
    </cfRule>
    <cfRule type="cellIs" dxfId="832" priority="858" operator="greaterThan">
      <formula>0.85</formula>
    </cfRule>
  </conditionalFormatting>
  <conditionalFormatting sqref="N49">
    <cfRule type="cellIs" dxfId="831" priority="855" operator="greaterThan">
      <formula>0.9</formula>
    </cfRule>
    <cfRule type="cellIs" dxfId="830" priority="856" operator="greaterThan">
      <formula>0.85</formula>
    </cfRule>
  </conditionalFormatting>
  <conditionalFormatting sqref="E49">
    <cfRule type="expression" dxfId="829" priority="851">
      <formula>AND(IF(OR($Q49=1,$Q49=2),1,0),IF($X49&lt;=20,1,0))</formula>
    </cfRule>
    <cfRule type="expression" dxfId="828" priority="852">
      <formula>AND(IF($Q49=2,1,0),IF($X49&lt;30,1,0))</formula>
    </cfRule>
    <cfRule type="expression" dxfId="827" priority="853">
      <formula>AND(IF($Q49=3,1,0),IF($X49&lt;30,1,0))</formula>
    </cfRule>
    <cfRule type="expression" dxfId="826" priority="854">
      <formula>AND(IF($Q49=3,1,IF($Q49=4,1,0)),IF($F49&lt;=85,1,0))</formula>
    </cfRule>
  </conditionalFormatting>
  <conditionalFormatting sqref="X49">
    <cfRule type="expression" dxfId="825" priority="847">
      <formula>AND(IF(OR($Q49=1,$Q49=2),1,0),IF($X49&lt;=20,1,0))</formula>
    </cfRule>
    <cfRule type="expression" dxfId="824" priority="848">
      <formula>AND(IF($Q49=2,1,0),IF($X49&lt;30,1,0))</formula>
    </cfRule>
    <cfRule type="expression" dxfId="823" priority="849">
      <formula>AND(IF($Q49=3,1,0),IF($X49&lt;30,1,0))</formula>
    </cfRule>
    <cfRule type="expression" dxfId="822" priority="850">
      <formula>AND(IF($Q49=3,1,IF($Q49=4,1,0)),IF($F49&lt;=85,1,0))</formula>
    </cfRule>
  </conditionalFormatting>
  <conditionalFormatting sqref="AI49">
    <cfRule type="expression" dxfId="821" priority="843">
      <formula>AND(IF(OR($Q49=1,$Q49=2),1,0),IF($X49&lt;=20,1,0))</formula>
    </cfRule>
    <cfRule type="expression" dxfId="820" priority="844">
      <formula>AND(IF($Q49=2,1,0),IF($X49&lt;30,1,0))</formula>
    </cfRule>
    <cfRule type="expression" dxfId="819" priority="845">
      <formula>AND(IF($Q49=3,1,0),IF($X49&lt;30,1,0))</formula>
    </cfRule>
    <cfRule type="expression" dxfId="818" priority="846">
      <formula>AND(IF($Q49=3,1,IF($Q49=4,1,0)),IF($F49&lt;=85,1,0))</formula>
    </cfRule>
  </conditionalFormatting>
  <conditionalFormatting sqref="AV50">
    <cfRule type="expression" dxfId="817" priority="841">
      <formula>AV50="X"</formula>
    </cfRule>
    <cfRule type="expression" dxfId="816" priority="842">
      <formula>AV50="후보"</formula>
    </cfRule>
  </conditionalFormatting>
  <conditionalFormatting sqref="AC50">
    <cfRule type="cellIs" dxfId="815" priority="838" operator="greaterThan">
      <formula>0.9</formula>
    </cfRule>
    <cfRule type="cellIs" dxfId="814" priority="839" operator="greaterThan">
      <formula>0.85</formula>
    </cfRule>
  </conditionalFormatting>
  <conditionalFormatting sqref="N50">
    <cfRule type="cellIs" dxfId="813" priority="836" operator="greaterThan">
      <formula>0.9</formula>
    </cfRule>
    <cfRule type="cellIs" dxfId="812" priority="837" operator="greaterThan">
      <formula>0.85</formula>
    </cfRule>
  </conditionalFormatting>
  <conditionalFormatting sqref="E50">
    <cfRule type="expression" dxfId="811" priority="832">
      <formula>AND(IF(OR($Q50=1,$Q50=2),1,0),IF($X50&lt;=20,1,0))</formula>
    </cfRule>
    <cfRule type="expression" dxfId="810" priority="833">
      <formula>AND(IF($Q50=2,1,0),IF($X50&lt;30,1,0))</formula>
    </cfRule>
    <cfRule type="expression" dxfId="809" priority="834">
      <formula>AND(IF($Q50=3,1,0),IF($X50&lt;30,1,0))</formula>
    </cfRule>
    <cfRule type="expression" dxfId="808" priority="835">
      <formula>AND(IF($Q50=3,1,IF($Q50=4,1,0)),IF($F50&lt;=85,1,0))</formula>
    </cfRule>
  </conditionalFormatting>
  <conditionalFormatting sqref="X50">
    <cfRule type="expression" dxfId="807" priority="828">
      <formula>AND(IF(OR($Q50=1,$Q50=2),1,0),IF($X50&lt;=20,1,0))</formula>
    </cfRule>
    <cfRule type="expression" dxfId="806" priority="829">
      <formula>AND(IF($Q50=2,1,0),IF($X50&lt;30,1,0))</formula>
    </cfRule>
    <cfRule type="expression" dxfId="805" priority="830">
      <formula>AND(IF($Q50=3,1,0),IF($X50&lt;30,1,0))</formula>
    </cfRule>
    <cfRule type="expression" dxfId="804" priority="831">
      <formula>AND(IF($Q50=3,1,IF($Q50=4,1,0)),IF($F50&lt;=85,1,0))</formula>
    </cfRule>
  </conditionalFormatting>
  <conditionalFormatting sqref="AI50">
    <cfRule type="expression" dxfId="803" priority="824">
      <formula>AND(IF(OR($Q50=1,$Q50=2),1,0),IF($X50&lt;=20,1,0))</formula>
    </cfRule>
    <cfRule type="expression" dxfId="802" priority="825">
      <formula>AND(IF($Q50=2,1,0),IF($X50&lt;30,1,0))</formula>
    </cfRule>
    <cfRule type="expression" dxfId="801" priority="826">
      <formula>AND(IF($Q50=3,1,0),IF($X50&lt;30,1,0))</formula>
    </cfRule>
    <cfRule type="expression" dxfId="800" priority="827">
      <formula>AND(IF($Q50=3,1,IF($Q50=4,1,0)),IF($F50&lt;=85,1,0))</formula>
    </cfRule>
  </conditionalFormatting>
  <conditionalFormatting sqref="AV51">
    <cfRule type="expression" dxfId="799" priority="822">
      <formula>AV51="X"</formula>
    </cfRule>
    <cfRule type="expression" dxfId="798" priority="823">
      <formula>AV51="후보"</formula>
    </cfRule>
  </conditionalFormatting>
  <conditionalFormatting sqref="AC51 N51">
    <cfRule type="cellIs" dxfId="797" priority="819" operator="greaterThan">
      <formula>0.9</formula>
    </cfRule>
    <cfRule type="cellIs" dxfId="796" priority="820" operator="greaterThan">
      <formula>0.85</formula>
    </cfRule>
  </conditionalFormatting>
  <conditionalFormatting sqref="AV52">
    <cfRule type="expression" dxfId="795" priority="817">
      <formula>AV52="X"</formula>
    </cfRule>
    <cfRule type="expression" dxfId="794" priority="818">
      <formula>AV52="후보"</formula>
    </cfRule>
  </conditionalFormatting>
  <conditionalFormatting sqref="AC52">
    <cfRule type="cellIs" dxfId="793" priority="814" operator="greaterThan">
      <formula>0.9</formula>
    </cfRule>
    <cfRule type="cellIs" dxfId="792" priority="815" operator="greaterThan">
      <formula>0.85</formula>
    </cfRule>
  </conditionalFormatting>
  <conditionalFormatting sqref="N52">
    <cfRule type="cellIs" dxfId="791" priority="812" operator="greaterThan">
      <formula>0.9</formula>
    </cfRule>
    <cfRule type="cellIs" dxfId="790" priority="813" operator="greaterThan">
      <formula>0.85</formula>
    </cfRule>
  </conditionalFormatting>
  <conditionalFormatting sqref="E52">
    <cfRule type="expression" dxfId="789" priority="808">
      <formula>AND(IF(OR($Q52=1,$Q52=2),1,0),IF($X52&lt;=20,1,0))</formula>
    </cfRule>
    <cfRule type="expression" dxfId="788" priority="809">
      <formula>AND(IF($Q52=2,1,0),IF($X52&lt;30,1,0))</formula>
    </cfRule>
    <cfRule type="expression" dxfId="787" priority="810">
      <formula>AND(IF($Q52=3,1,0),IF($X52&lt;30,1,0))</formula>
    </cfRule>
    <cfRule type="expression" dxfId="786" priority="811">
      <formula>AND(IF($Q52=3,1,IF($Q52=4,1,0)),IF($F52&lt;=85,1,0))</formula>
    </cfRule>
  </conditionalFormatting>
  <conditionalFormatting sqref="X52">
    <cfRule type="expression" dxfId="785" priority="804">
      <formula>AND(IF(OR($Q52=1,$Q52=2),1,0),IF($X52&lt;=20,1,0))</formula>
    </cfRule>
    <cfRule type="expression" dxfId="784" priority="805">
      <formula>AND(IF($Q52=2,1,0),IF($X52&lt;30,1,0))</formula>
    </cfRule>
    <cfRule type="expression" dxfId="783" priority="806">
      <formula>AND(IF($Q52=3,1,0),IF($X52&lt;30,1,0))</formula>
    </cfRule>
    <cfRule type="expression" dxfId="782" priority="807">
      <formula>AND(IF($Q52=3,1,IF($Q52=4,1,0)),IF($F52&lt;=85,1,0))</formula>
    </cfRule>
  </conditionalFormatting>
  <conditionalFormatting sqref="AI52">
    <cfRule type="expression" dxfId="781" priority="800">
      <formula>AND(IF(OR($Q52=1,$Q52=2),1,0),IF($X52&lt;=20,1,0))</formula>
    </cfRule>
    <cfRule type="expression" dxfId="780" priority="801">
      <formula>AND(IF($Q52=2,1,0),IF($X52&lt;30,1,0))</formula>
    </cfRule>
    <cfRule type="expression" dxfId="779" priority="802">
      <formula>AND(IF($Q52=3,1,0),IF($X52&lt;30,1,0))</formula>
    </cfRule>
    <cfRule type="expression" dxfId="778" priority="803">
      <formula>AND(IF($Q52=3,1,IF($Q52=4,1,0)),IF($F52&lt;=85,1,0))</formula>
    </cfRule>
  </conditionalFormatting>
  <conditionalFormatting sqref="AV53">
    <cfRule type="expression" dxfId="777" priority="798">
      <formula>AV53="X"</formula>
    </cfRule>
    <cfRule type="expression" dxfId="776" priority="799">
      <formula>AV53="후보"</formula>
    </cfRule>
  </conditionalFormatting>
  <conditionalFormatting sqref="AC53">
    <cfRule type="cellIs" dxfId="775" priority="795" operator="greaterThan">
      <formula>0.9</formula>
    </cfRule>
    <cfRule type="cellIs" dxfId="774" priority="796" operator="greaterThan">
      <formula>0.85</formula>
    </cfRule>
  </conditionalFormatting>
  <conditionalFormatting sqref="N53">
    <cfRule type="cellIs" dxfId="773" priority="793" operator="greaterThan">
      <formula>0.9</formula>
    </cfRule>
    <cfRule type="cellIs" dxfId="772" priority="794" operator="greaterThan">
      <formula>0.85</formula>
    </cfRule>
  </conditionalFormatting>
  <conditionalFormatting sqref="E53">
    <cfRule type="expression" dxfId="771" priority="789">
      <formula>AND(IF(OR($Q53=1,$Q53=2),1,0),IF($X53&lt;=20,1,0))</formula>
    </cfRule>
    <cfRule type="expression" dxfId="770" priority="790">
      <formula>AND(IF($Q53=2,1,0),IF($X53&lt;30,1,0))</formula>
    </cfRule>
    <cfRule type="expression" dxfId="769" priority="791">
      <formula>AND(IF($Q53=3,1,0),IF($X53&lt;30,1,0))</formula>
    </cfRule>
    <cfRule type="expression" dxfId="768" priority="792">
      <formula>AND(IF($Q53=3,1,IF($Q53=4,1,0)),IF($F53&lt;=85,1,0))</formula>
    </cfRule>
  </conditionalFormatting>
  <conditionalFormatting sqref="X53">
    <cfRule type="expression" dxfId="767" priority="785">
      <formula>AND(IF(OR($Q53=1,$Q53=2),1,0),IF($X53&lt;=20,1,0))</formula>
    </cfRule>
    <cfRule type="expression" dxfId="766" priority="786">
      <formula>AND(IF($Q53=2,1,0),IF($X53&lt;30,1,0))</formula>
    </cfRule>
    <cfRule type="expression" dxfId="765" priority="787">
      <formula>AND(IF($Q53=3,1,0),IF($X53&lt;30,1,0))</formula>
    </cfRule>
    <cfRule type="expression" dxfId="764" priority="788">
      <formula>AND(IF($Q53=3,1,IF($Q53=4,1,0)),IF($F53&lt;=85,1,0))</formula>
    </cfRule>
  </conditionalFormatting>
  <conditionalFormatting sqref="AI53">
    <cfRule type="expression" dxfId="763" priority="781">
      <formula>AND(IF(OR($Q53=1,$Q53=2),1,0),IF($X53&lt;=20,1,0))</formula>
    </cfRule>
    <cfRule type="expression" dxfId="762" priority="782">
      <formula>AND(IF($Q53=2,1,0),IF($X53&lt;30,1,0))</formula>
    </cfRule>
    <cfRule type="expression" dxfId="761" priority="783">
      <formula>AND(IF($Q53=3,1,0),IF($X53&lt;30,1,0))</formula>
    </cfRule>
    <cfRule type="expression" dxfId="760" priority="784">
      <formula>AND(IF($Q53=3,1,IF($Q53=4,1,0)),IF($F53&lt;=85,1,0))</formula>
    </cfRule>
  </conditionalFormatting>
  <conditionalFormatting sqref="AV54">
    <cfRule type="expression" dxfId="759" priority="779">
      <formula>AV54="X"</formula>
    </cfRule>
    <cfRule type="expression" dxfId="758" priority="780">
      <formula>AV54="후보"</formula>
    </cfRule>
  </conditionalFormatting>
  <conditionalFormatting sqref="AC54">
    <cfRule type="cellIs" dxfId="757" priority="776" operator="greaterThan">
      <formula>0.9</formula>
    </cfRule>
    <cfRule type="cellIs" dxfId="756" priority="777" operator="greaterThan">
      <formula>0.85</formula>
    </cfRule>
  </conditionalFormatting>
  <conditionalFormatting sqref="N54">
    <cfRule type="cellIs" dxfId="755" priority="774" operator="greaterThan">
      <formula>0.9</formula>
    </cfRule>
    <cfRule type="cellIs" dxfId="754" priority="775" operator="greaterThan">
      <formula>0.85</formula>
    </cfRule>
  </conditionalFormatting>
  <conditionalFormatting sqref="E54">
    <cfRule type="expression" dxfId="753" priority="770">
      <formula>AND(IF(OR($Q54=1,$Q54=2),1,0),IF($X54&lt;=20,1,0))</formula>
    </cfRule>
    <cfRule type="expression" dxfId="752" priority="771">
      <formula>AND(IF($Q54=2,1,0),IF($X54&lt;30,1,0))</formula>
    </cfRule>
    <cfRule type="expression" dxfId="751" priority="772">
      <formula>AND(IF($Q54=3,1,0),IF($X54&lt;30,1,0))</formula>
    </cfRule>
    <cfRule type="expression" dxfId="750" priority="773">
      <formula>AND(IF($Q54=3,1,IF($Q54=4,1,0)),IF($F54&lt;=85,1,0))</formula>
    </cfRule>
  </conditionalFormatting>
  <conditionalFormatting sqref="X54">
    <cfRule type="expression" dxfId="749" priority="766">
      <formula>AND(IF(OR($Q54=1,$Q54=2),1,0),IF($X54&lt;=20,1,0))</formula>
    </cfRule>
    <cfRule type="expression" dxfId="748" priority="767">
      <formula>AND(IF($Q54=2,1,0),IF($X54&lt;30,1,0))</formula>
    </cfRule>
    <cfRule type="expression" dxfId="747" priority="768">
      <formula>AND(IF($Q54=3,1,0),IF($X54&lt;30,1,0))</formula>
    </cfRule>
    <cfRule type="expression" dxfId="746" priority="769">
      <formula>AND(IF($Q54=3,1,IF($Q54=4,1,0)),IF($F54&lt;=85,1,0))</formula>
    </cfRule>
  </conditionalFormatting>
  <conditionalFormatting sqref="AI54">
    <cfRule type="expression" dxfId="745" priority="762">
      <formula>AND(IF(OR($Q54=1,$Q54=2),1,0),IF($X54&lt;=20,1,0))</formula>
    </cfRule>
    <cfRule type="expression" dxfId="744" priority="763">
      <formula>AND(IF($Q54=2,1,0),IF($X54&lt;30,1,0))</formula>
    </cfRule>
    <cfRule type="expression" dxfId="743" priority="764">
      <formula>AND(IF($Q54=3,1,0),IF($X54&lt;30,1,0))</formula>
    </cfRule>
    <cfRule type="expression" dxfId="742" priority="765">
      <formula>AND(IF($Q54=3,1,IF($Q54=4,1,0)),IF($F54&lt;=85,1,0))</formula>
    </cfRule>
  </conditionalFormatting>
  <conditionalFormatting sqref="AV55">
    <cfRule type="expression" dxfId="741" priority="760">
      <formula>AV55="X"</formula>
    </cfRule>
    <cfRule type="expression" dxfId="740" priority="761">
      <formula>AV55="후보"</formula>
    </cfRule>
  </conditionalFormatting>
  <conditionalFormatting sqref="AC55">
    <cfRule type="cellIs" dxfId="739" priority="757" operator="greaterThan">
      <formula>0.9</formula>
    </cfRule>
    <cfRule type="cellIs" dxfId="738" priority="758" operator="greaterThan">
      <formula>0.85</formula>
    </cfRule>
  </conditionalFormatting>
  <conditionalFormatting sqref="N55">
    <cfRule type="cellIs" dxfId="737" priority="755" operator="greaterThan">
      <formula>0.9</formula>
    </cfRule>
    <cfRule type="cellIs" dxfId="736" priority="756" operator="greaterThan">
      <formula>0.85</formula>
    </cfRule>
  </conditionalFormatting>
  <conditionalFormatting sqref="E55">
    <cfRule type="expression" dxfId="735" priority="751">
      <formula>AND(IF(OR($Q55=1,$Q55=2),1,0),IF($X55&lt;=20,1,0))</formula>
    </cfRule>
    <cfRule type="expression" dxfId="734" priority="752">
      <formula>AND(IF($Q55=2,1,0),IF($X55&lt;30,1,0))</formula>
    </cfRule>
    <cfRule type="expression" dxfId="733" priority="753">
      <formula>AND(IF($Q55=3,1,0),IF($X55&lt;30,1,0))</formula>
    </cfRule>
    <cfRule type="expression" dxfId="732" priority="754">
      <formula>AND(IF($Q55=3,1,IF($Q55=4,1,0)),IF($F55&lt;=85,1,0))</formula>
    </cfRule>
  </conditionalFormatting>
  <conditionalFormatting sqref="X55">
    <cfRule type="expression" dxfId="731" priority="747">
      <formula>AND(IF(OR($Q55=1,$Q55=2),1,0),IF($X55&lt;=20,1,0))</formula>
    </cfRule>
    <cfRule type="expression" dxfId="730" priority="748">
      <formula>AND(IF($Q55=2,1,0),IF($X55&lt;30,1,0))</formula>
    </cfRule>
    <cfRule type="expression" dxfId="729" priority="749">
      <formula>AND(IF($Q55=3,1,0),IF($X55&lt;30,1,0))</formula>
    </cfRule>
    <cfRule type="expression" dxfId="728" priority="750">
      <formula>AND(IF($Q55=3,1,IF($Q55=4,1,0)),IF($F55&lt;=85,1,0))</formula>
    </cfRule>
  </conditionalFormatting>
  <conditionalFormatting sqref="AI55">
    <cfRule type="expression" dxfId="727" priority="743">
      <formula>AND(IF(OR($Q55=1,$Q55=2),1,0),IF($X55&lt;=20,1,0))</formula>
    </cfRule>
    <cfRule type="expression" dxfId="726" priority="744">
      <formula>AND(IF($Q55=2,1,0),IF($X55&lt;30,1,0))</formula>
    </cfRule>
    <cfRule type="expression" dxfId="725" priority="745">
      <formula>AND(IF($Q55=3,1,0),IF($X55&lt;30,1,0))</formula>
    </cfRule>
    <cfRule type="expression" dxfId="724" priority="746">
      <formula>AND(IF($Q55=3,1,IF($Q55=4,1,0)),IF($F55&lt;=85,1,0))</formula>
    </cfRule>
  </conditionalFormatting>
  <conditionalFormatting sqref="AV56">
    <cfRule type="expression" dxfId="723" priority="741">
      <formula>AV56="X"</formula>
    </cfRule>
    <cfRule type="expression" dxfId="722" priority="742">
      <formula>AV56="후보"</formula>
    </cfRule>
  </conditionalFormatting>
  <conditionalFormatting sqref="AC56">
    <cfRule type="cellIs" dxfId="721" priority="738" operator="greaterThan">
      <formula>0.9</formula>
    </cfRule>
    <cfRule type="cellIs" dxfId="720" priority="739" operator="greaterThan">
      <formula>0.85</formula>
    </cfRule>
  </conditionalFormatting>
  <conditionalFormatting sqref="N56">
    <cfRule type="cellIs" dxfId="719" priority="736" operator="greaterThan">
      <formula>0.9</formula>
    </cfRule>
    <cfRule type="cellIs" dxfId="718" priority="737" operator="greaterThan">
      <formula>0.85</formula>
    </cfRule>
  </conditionalFormatting>
  <conditionalFormatting sqref="E56">
    <cfRule type="expression" dxfId="717" priority="732">
      <formula>AND(IF(OR($Q56=1,$Q56=2),1,0),IF($X56&lt;=20,1,0))</formula>
    </cfRule>
    <cfRule type="expression" dxfId="716" priority="733">
      <formula>AND(IF($Q56=2,1,0),IF($X56&lt;30,1,0))</formula>
    </cfRule>
    <cfRule type="expression" dxfId="715" priority="734">
      <formula>AND(IF($Q56=3,1,0),IF($X56&lt;30,1,0))</formula>
    </cfRule>
    <cfRule type="expression" dxfId="714" priority="735">
      <formula>AND(IF($Q56=3,1,IF($Q56=4,1,0)),IF($F56&lt;=85,1,0))</formula>
    </cfRule>
  </conditionalFormatting>
  <conditionalFormatting sqref="X56">
    <cfRule type="expression" dxfId="713" priority="728">
      <formula>AND(IF(OR($Q56=1,$Q56=2),1,0),IF($X56&lt;=20,1,0))</formula>
    </cfRule>
    <cfRule type="expression" dxfId="712" priority="729">
      <formula>AND(IF($Q56=2,1,0),IF($X56&lt;30,1,0))</formula>
    </cfRule>
    <cfRule type="expression" dxfId="711" priority="730">
      <formula>AND(IF($Q56=3,1,0),IF($X56&lt;30,1,0))</formula>
    </cfRule>
    <cfRule type="expression" dxfId="710" priority="731">
      <formula>AND(IF($Q56=3,1,IF($Q56=4,1,0)),IF($F56&lt;=85,1,0))</formula>
    </cfRule>
  </conditionalFormatting>
  <conditionalFormatting sqref="AI56">
    <cfRule type="expression" dxfId="709" priority="724">
      <formula>AND(IF(OR($Q56=1,$Q56=2),1,0),IF($X56&lt;=20,1,0))</formula>
    </cfRule>
    <cfRule type="expression" dxfId="708" priority="725">
      <formula>AND(IF($Q56=2,1,0),IF($X56&lt;30,1,0))</formula>
    </cfRule>
    <cfRule type="expression" dxfId="707" priority="726">
      <formula>AND(IF($Q56=3,1,0),IF($X56&lt;30,1,0))</formula>
    </cfRule>
    <cfRule type="expression" dxfId="706" priority="727">
      <formula>AND(IF($Q56=3,1,IF($Q56=4,1,0)),IF($F56&lt;=85,1,0))</formula>
    </cfRule>
  </conditionalFormatting>
  <conditionalFormatting sqref="AV57">
    <cfRule type="expression" dxfId="705" priority="722">
      <formula>AV57="X"</formula>
    </cfRule>
    <cfRule type="expression" dxfId="704" priority="723">
      <formula>AV57="후보"</formula>
    </cfRule>
  </conditionalFormatting>
  <conditionalFormatting sqref="AC57">
    <cfRule type="cellIs" dxfId="703" priority="719" operator="greaterThan">
      <formula>0.9</formula>
    </cfRule>
    <cfRule type="cellIs" dxfId="702" priority="720" operator="greaterThan">
      <formula>0.85</formula>
    </cfRule>
  </conditionalFormatting>
  <conditionalFormatting sqref="N57">
    <cfRule type="cellIs" dxfId="701" priority="717" operator="greaterThan">
      <formula>0.9</formula>
    </cfRule>
    <cfRule type="cellIs" dxfId="700" priority="718" operator="greaterThan">
      <formula>0.85</formula>
    </cfRule>
  </conditionalFormatting>
  <conditionalFormatting sqref="E57">
    <cfRule type="expression" dxfId="699" priority="713">
      <formula>AND(IF(OR($Q57=1,$Q57=2),1,0),IF($X57&lt;=20,1,0))</formula>
    </cfRule>
    <cfRule type="expression" dxfId="698" priority="714">
      <formula>AND(IF($Q57=2,1,0),IF($X57&lt;30,1,0))</formula>
    </cfRule>
    <cfRule type="expression" dxfId="697" priority="715">
      <formula>AND(IF($Q57=3,1,0),IF($X57&lt;30,1,0))</formula>
    </cfRule>
    <cfRule type="expression" dxfId="696" priority="716">
      <formula>AND(IF($Q57=3,1,IF($Q57=4,1,0)),IF($F57&lt;=85,1,0))</formula>
    </cfRule>
  </conditionalFormatting>
  <conditionalFormatting sqref="X57">
    <cfRule type="expression" dxfId="695" priority="709">
      <formula>AND(IF(OR($Q57=1,$Q57=2),1,0),IF($X57&lt;=20,1,0))</formula>
    </cfRule>
    <cfRule type="expression" dxfId="694" priority="710">
      <formula>AND(IF($Q57=2,1,0),IF($X57&lt;30,1,0))</formula>
    </cfRule>
    <cfRule type="expression" dxfId="693" priority="711">
      <formula>AND(IF($Q57=3,1,0),IF($X57&lt;30,1,0))</formula>
    </cfRule>
    <cfRule type="expression" dxfId="692" priority="712">
      <formula>AND(IF($Q57=3,1,IF($Q57=4,1,0)),IF($F57&lt;=85,1,0))</formula>
    </cfRule>
  </conditionalFormatting>
  <conditionalFormatting sqref="AI57">
    <cfRule type="expression" dxfId="691" priority="705">
      <formula>AND(IF(OR($Q57=1,$Q57=2),1,0),IF($X57&lt;=20,1,0))</formula>
    </cfRule>
    <cfRule type="expression" dxfId="690" priority="706">
      <formula>AND(IF($Q57=2,1,0),IF($X57&lt;30,1,0))</formula>
    </cfRule>
    <cfRule type="expression" dxfId="689" priority="707">
      <formula>AND(IF($Q57=3,1,0),IF($X57&lt;30,1,0))</formula>
    </cfRule>
    <cfRule type="expression" dxfId="688" priority="708">
      <formula>AND(IF($Q57=3,1,IF($Q57=4,1,0)),IF($F57&lt;=85,1,0))</formula>
    </cfRule>
  </conditionalFormatting>
  <conditionalFormatting sqref="AV58">
    <cfRule type="expression" dxfId="687" priority="703">
      <formula>AV58="X"</formula>
    </cfRule>
    <cfRule type="expression" dxfId="686" priority="704">
      <formula>AV58="후보"</formula>
    </cfRule>
  </conditionalFormatting>
  <conditionalFormatting sqref="AC58 N58">
    <cfRule type="cellIs" dxfId="685" priority="700" operator="greaterThan">
      <formula>0.9</formula>
    </cfRule>
    <cfRule type="cellIs" dxfId="684" priority="701" operator="greaterThan">
      <formula>0.85</formula>
    </cfRule>
  </conditionalFormatting>
  <conditionalFormatting sqref="AV59">
    <cfRule type="expression" dxfId="683" priority="698">
      <formula>AV59="X"</formula>
    </cfRule>
    <cfRule type="expression" dxfId="682" priority="699">
      <formula>AV59="후보"</formula>
    </cfRule>
  </conditionalFormatting>
  <conditionalFormatting sqref="AC59">
    <cfRule type="cellIs" dxfId="681" priority="695" operator="greaterThan">
      <formula>0.9</formula>
    </cfRule>
    <cfRule type="cellIs" dxfId="680" priority="696" operator="greaterThan">
      <formula>0.85</formula>
    </cfRule>
  </conditionalFormatting>
  <conditionalFormatting sqref="N59">
    <cfRule type="cellIs" dxfId="679" priority="693" operator="greaterThan">
      <formula>0.9</formula>
    </cfRule>
    <cfRule type="cellIs" dxfId="678" priority="694" operator="greaterThan">
      <formula>0.85</formula>
    </cfRule>
  </conditionalFormatting>
  <conditionalFormatting sqref="E59">
    <cfRule type="expression" dxfId="677" priority="689">
      <formula>AND(IF(OR($Q59=1,$Q59=2),1,0),IF($X59&lt;=20,1,0))</formula>
    </cfRule>
    <cfRule type="expression" dxfId="676" priority="690">
      <formula>AND(IF($Q59=2,1,0),IF($X59&lt;30,1,0))</formula>
    </cfRule>
    <cfRule type="expression" dxfId="675" priority="691">
      <formula>AND(IF($Q59=3,1,0),IF($X59&lt;30,1,0))</formula>
    </cfRule>
    <cfRule type="expression" dxfId="674" priority="692">
      <formula>AND(IF($Q59=3,1,IF($Q59=4,1,0)),IF($F59&lt;=85,1,0))</formula>
    </cfRule>
  </conditionalFormatting>
  <conditionalFormatting sqref="X59">
    <cfRule type="expression" dxfId="673" priority="685">
      <formula>AND(IF(OR($Q59=1,$Q59=2),1,0),IF($X59&lt;=20,1,0))</formula>
    </cfRule>
    <cfRule type="expression" dxfId="672" priority="686">
      <formula>AND(IF($Q59=2,1,0),IF($X59&lt;30,1,0))</formula>
    </cfRule>
    <cfRule type="expression" dxfId="671" priority="687">
      <formula>AND(IF($Q59=3,1,0),IF($X59&lt;30,1,0))</formula>
    </cfRule>
    <cfRule type="expression" dxfId="670" priority="688">
      <formula>AND(IF($Q59=3,1,IF($Q59=4,1,0)),IF($F59&lt;=85,1,0))</formula>
    </cfRule>
  </conditionalFormatting>
  <conditionalFormatting sqref="AI59">
    <cfRule type="expression" dxfId="669" priority="681">
      <formula>AND(IF(OR($Q59=1,$Q59=2),1,0),IF($X59&lt;=20,1,0))</formula>
    </cfRule>
    <cfRule type="expression" dxfId="668" priority="682">
      <formula>AND(IF($Q59=2,1,0),IF($X59&lt;30,1,0))</formula>
    </cfRule>
    <cfRule type="expression" dxfId="667" priority="683">
      <formula>AND(IF($Q59=3,1,0),IF($X59&lt;30,1,0))</formula>
    </cfRule>
    <cfRule type="expression" dxfId="666" priority="684">
      <formula>AND(IF($Q59=3,1,IF($Q59=4,1,0)),IF($F59&lt;=85,1,0))</formula>
    </cfRule>
  </conditionalFormatting>
  <conditionalFormatting sqref="AV60">
    <cfRule type="expression" dxfId="665" priority="679">
      <formula>AV60="X"</formula>
    </cfRule>
    <cfRule type="expression" dxfId="664" priority="680">
      <formula>AV60="후보"</formula>
    </cfRule>
  </conditionalFormatting>
  <conditionalFormatting sqref="AC60">
    <cfRule type="cellIs" dxfId="663" priority="676" operator="greaterThan">
      <formula>0.9</formula>
    </cfRule>
    <cfRule type="cellIs" dxfId="662" priority="677" operator="greaterThan">
      <formula>0.85</formula>
    </cfRule>
  </conditionalFormatting>
  <conditionalFormatting sqref="N60">
    <cfRule type="cellIs" dxfId="661" priority="674" operator="greaterThan">
      <formula>0.9</formula>
    </cfRule>
    <cfRule type="cellIs" dxfId="660" priority="675" operator="greaterThan">
      <formula>0.85</formula>
    </cfRule>
  </conditionalFormatting>
  <conditionalFormatting sqref="E60">
    <cfRule type="expression" dxfId="659" priority="670">
      <formula>AND(IF(OR($Q60=1,$Q60=2),1,0),IF($X60&lt;=20,1,0))</formula>
    </cfRule>
    <cfRule type="expression" dxfId="658" priority="671">
      <formula>AND(IF($Q60=2,1,0),IF($X60&lt;30,1,0))</formula>
    </cfRule>
    <cfRule type="expression" dxfId="657" priority="672">
      <formula>AND(IF($Q60=3,1,0),IF($X60&lt;30,1,0))</formula>
    </cfRule>
    <cfRule type="expression" dxfId="656" priority="673">
      <formula>AND(IF($Q60=3,1,IF($Q60=4,1,0)),IF($F60&lt;=85,1,0))</formula>
    </cfRule>
  </conditionalFormatting>
  <conditionalFormatting sqref="X60">
    <cfRule type="expression" dxfId="655" priority="666">
      <formula>AND(IF(OR($Q60=1,$Q60=2),1,0),IF($X60&lt;=20,1,0))</formula>
    </cfRule>
    <cfRule type="expression" dxfId="654" priority="667">
      <formula>AND(IF($Q60=2,1,0),IF($X60&lt;30,1,0))</formula>
    </cfRule>
    <cfRule type="expression" dxfId="653" priority="668">
      <formula>AND(IF($Q60=3,1,0),IF($X60&lt;30,1,0))</formula>
    </cfRule>
    <cfRule type="expression" dxfId="652" priority="669">
      <formula>AND(IF($Q60=3,1,IF($Q60=4,1,0)),IF($F60&lt;=85,1,0))</formula>
    </cfRule>
  </conditionalFormatting>
  <conditionalFormatting sqref="AI60">
    <cfRule type="expression" dxfId="651" priority="662">
      <formula>AND(IF(OR($Q60=1,$Q60=2),1,0),IF($X60&lt;=20,1,0))</formula>
    </cfRule>
    <cfRule type="expression" dxfId="650" priority="663">
      <formula>AND(IF($Q60=2,1,0),IF($X60&lt;30,1,0))</formula>
    </cfRule>
    <cfRule type="expression" dxfId="649" priority="664">
      <formula>AND(IF($Q60=3,1,0),IF($X60&lt;30,1,0))</formula>
    </cfRule>
    <cfRule type="expression" dxfId="648" priority="665">
      <formula>AND(IF($Q60=3,1,IF($Q60=4,1,0)),IF($F60&lt;=85,1,0))</formula>
    </cfRule>
  </conditionalFormatting>
  <conditionalFormatting sqref="AV61">
    <cfRule type="expression" dxfId="647" priority="660">
      <formula>AV61="X"</formula>
    </cfRule>
    <cfRule type="expression" dxfId="646" priority="661">
      <formula>AV61="후보"</formula>
    </cfRule>
  </conditionalFormatting>
  <conditionalFormatting sqref="AC61">
    <cfRule type="cellIs" dxfId="645" priority="657" operator="greaterThan">
      <formula>0.9</formula>
    </cfRule>
    <cfRule type="cellIs" dxfId="644" priority="658" operator="greaterThan">
      <formula>0.85</formula>
    </cfRule>
  </conditionalFormatting>
  <conditionalFormatting sqref="N61">
    <cfRule type="cellIs" dxfId="643" priority="655" operator="greaterThan">
      <formula>0.9</formula>
    </cfRule>
    <cfRule type="cellIs" dxfId="642" priority="656" operator="greaterThan">
      <formula>0.85</formula>
    </cfRule>
  </conditionalFormatting>
  <conditionalFormatting sqref="E61">
    <cfRule type="expression" dxfId="641" priority="651">
      <formula>AND(IF(OR($Q61=1,$Q61=2),1,0),IF($X61&lt;=20,1,0))</formula>
    </cfRule>
    <cfRule type="expression" dxfId="640" priority="652">
      <formula>AND(IF($Q61=2,1,0),IF($X61&lt;30,1,0))</formula>
    </cfRule>
    <cfRule type="expression" dxfId="639" priority="653">
      <formula>AND(IF($Q61=3,1,0),IF($X61&lt;30,1,0))</formula>
    </cfRule>
    <cfRule type="expression" dxfId="638" priority="654">
      <formula>AND(IF($Q61=3,1,IF($Q61=4,1,0)),IF($F61&lt;=85,1,0))</formula>
    </cfRule>
  </conditionalFormatting>
  <conditionalFormatting sqref="X61">
    <cfRule type="expression" dxfId="637" priority="647">
      <formula>AND(IF(OR($Q61=1,$Q61=2),1,0),IF($X61&lt;=20,1,0))</formula>
    </cfRule>
    <cfRule type="expression" dxfId="636" priority="648">
      <formula>AND(IF($Q61=2,1,0),IF($X61&lt;30,1,0))</formula>
    </cfRule>
    <cfRule type="expression" dxfId="635" priority="649">
      <formula>AND(IF($Q61=3,1,0),IF($X61&lt;30,1,0))</formula>
    </cfRule>
    <cfRule type="expression" dxfId="634" priority="650">
      <formula>AND(IF($Q61=3,1,IF($Q61=4,1,0)),IF($F61&lt;=85,1,0))</formula>
    </cfRule>
  </conditionalFormatting>
  <conditionalFormatting sqref="AI61">
    <cfRule type="expression" dxfId="633" priority="643">
      <formula>AND(IF(OR($Q61=1,$Q61=2),1,0),IF($X61&lt;=20,1,0))</formula>
    </cfRule>
    <cfRule type="expression" dxfId="632" priority="644">
      <formula>AND(IF($Q61=2,1,0),IF($X61&lt;30,1,0))</formula>
    </cfRule>
    <cfRule type="expression" dxfId="631" priority="645">
      <formula>AND(IF($Q61=3,1,0),IF($X61&lt;30,1,0))</formula>
    </cfRule>
    <cfRule type="expression" dxfId="630" priority="646">
      <formula>AND(IF($Q61=3,1,IF($Q61=4,1,0)),IF($F61&lt;=85,1,0))</formula>
    </cfRule>
  </conditionalFormatting>
  <conditionalFormatting sqref="AV62">
    <cfRule type="expression" dxfId="629" priority="641">
      <formula>AV62="X"</formula>
    </cfRule>
    <cfRule type="expression" dxfId="628" priority="642">
      <formula>AV62="후보"</formula>
    </cfRule>
  </conditionalFormatting>
  <conditionalFormatting sqref="AC62">
    <cfRule type="cellIs" dxfId="627" priority="638" operator="greaterThan">
      <formula>0.9</formula>
    </cfRule>
    <cfRule type="cellIs" dxfId="626" priority="639" operator="greaterThan">
      <formula>0.85</formula>
    </cfRule>
  </conditionalFormatting>
  <conditionalFormatting sqref="N62">
    <cfRule type="cellIs" dxfId="625" priority="636" operator="greaterThan">
      <formula>0.9</formula>
    </cfRule>
    <cfRule type="cellIs" dxfId="624" priority="637" operator="greaterThan">
      <formula>0.85</formula>
    </cfRule>
  </conditionalFormatting>
  <conditionalFormatting sqref="E62">
    <cfRule type="expression" dxfId="623" priority="632">
      <formula>AND(IF(OR($Q62=1,$Q62=2),1,0),IF($X62&lt;=20,1,0))</formula>
    </cfRule>
    <cfRule type="expression" dxfId="622" priority="633">
      <formula>AND(IF($Q62=2,1,0),IF($X62&lt;30,1,0))</formula>
    </cfRule>
    <cfRule type="expression" dxfId="621" priority="634">
      <formula>AND(IF($Q62=3,1,0),IF($X62&lt;30,1,0))</formula>
    </cfRule>
    <cfRule type="expression" dxfId="620" priority="635">
      <formula>AND(IF($Q62=3,1,IF($Q62=4,1,0)),IF($F62&lt;=85,1,0))</formula>
    </cfRule>
  </conditionalFormatting>
  <conditionalFormatting sqref="X62">
    <cfRule type="expression" dxfId="619" priority="628">
      <formula>AND(IF(OR($Q62=1,$Q62=2),1,0),IF($X62&lt;=20,1,0))</formula>
    </cfRule>
    <cfRule type="expression" dxfId="618" priority="629">
      <formula>AND(IF($Q62=2,1,0),IF($X62&lt;30,1,0))</formula>
    </cfRule>
    <cfRule type="expression" dxfId="617" priority="630">
      <formula>AND(IF($Q62=3,1,0),IF($X62&lt;30,1,0))</formula>
    </cfRule>
    <cfRule type="expression" dxfId="616" priority="631">
      <formula>AND(IF($Q62=3,1,IF($Q62=4,1,0)),IF($F62&lt;=85,1,0))</formula>
    </cfRule>
  </conditionalFormatting>
  <conditionalFormatting sqref="AI62">
    <cfRule type="expression" dxfId="615" priority="624">
      <formula>AND(IF(OR($Q62=1,$Q62=2),1,0),IF($X62&lt;=20,1,0))</formula>
    </cfRule>
    <cfRule type="expression" dxfId="614" priority="625">
      <formula>AND(IF($Q62=2,1,0),IF($X62&lt;30,1,0))</formula>
    </cfRule>
    <cfRule type="expression" dxfId="613" priority="626">
      <formula>AND(IF($Q62=3,1,0),IF($X62&lt;30,1,0))</formula>
    </cfRule>
    <cfRule type="expression" dxfId="612" priority="627">
      <formula>AND(IF($Q62=3,1,IF($Q62=4,1,0)),IF($F62&lt;=85,1,0))</formula>
    </cfRule>
  </conditionalFormatting>
  <conditionalFormatting sqref="AV63">
    <cfRule type="expression" dxfId="611" priority="622">
      <formula>AV63="X"</formula>
    </cfRule>
    <cfRule type="expression" dxfId="610" priority="623">
      <formula>AV63="후보"</formula>
    </cfRule>
  </conditionalFormatting>
  <conditionalFormatting sqref="AC63">
    <cfRule type="cellIs" dxfId="609" priority="619" operator="greaterThan">
      <formula>0.9</formula>
    </cfRule>
    <cfRule type="cellIs" dxfId="608" priority="620" operator="greaterThan">
      <formula>0.85</formula>
    </cfRule>
  </conditionalFormatting>
  <conditionalFormatting sqref="N63">
    <cfRule type="cellIs" dxfId="607" priority="617" operator="greaterThan">
      <formula>0.9</formula>
    </cfRule>
    <cfRule type="cellIs" dxfId="606" priority="618" operator="greaterThan">
      <formula>0.85</formula>
    </cfRule>
  </conditionalFormatting>
  <conditionalFormatting sqref="E63">
    <cfRule type="expression" dxfId="605" priority="613">
      <formula>AND(IF(OR($Q63=1,$Q63=2),1,0),IF($X63&lt;=20,1,0))</formula>
    </cfRule>
    <cfRule type="expression" dxfId="604" priority="614">
      <formula>AND(IF($Q63=2,1,0),IF($X63&lt;30,1,0))</formula>
    </cfRule>
    <cfRule type="expression" dxfId="603" priority="615">
      <formula>AND(IF($Q63=3,1,0),IF($X63&lt;30,1,0))</formula>
    </cfRule>
    <cfRule type="expression" dxfId="602" priority="616">
      <formula>AND(IF($Q63=3,1,IF($Q63=4,1,0)),IF($F63&lt;=85,1,0))</formula>
    </cfRule>
  </conditionalFormatting>
  <conditionalFormatting sqref="X63">
    <cfRule type="expression" dxfId="601" priority="609">
      <formula>AND(IF(OR($Q63=1,$Q63=2),1,0),IF($X63&lt;=20,1,0))</formula>
    </cfRule>
    <cfRule type="expression" dxfId="600" priority="610">
      <formula>AND(IF($Q63=2,1,0),IF($X63&lt;30,1,0))</formula>
    </cfRule>
    <cfRule type="expression" dxfId="599" priority="611">
      <formula>AND(IF($Q63=3,1,0),IF($X63&lt;30,1,0))</formula>
    </cfRule>
    <cfRule type="expression" dxfId="598" priority="612">
      <formula>AND(IF($Q63=3,1,IF($Q63=4,1,0)),IF($F63&lt;=85,1,0))</formula>
    </cfRule>
  </conditionalFormatting>
  <conditionalFormatting sqref="AI63">
    <cfRule type="expression" dxfId="597" priority="605">
      <formula>AND(IF(OR($Q63=1,$Q63=2),1,0),IF($X63&lt;=20,1,0))</formula>
    </cfRule>
    <cfRule type="expression" dxfId="596" priority="606">
      <formula>AND(IF($Q63=2,1,0),IF($X63&lt;30,1,0))</formula>
    </cfRule>
    <cfRule type="expression" dxfId="595" priority="607">
      <formula>AND(IF($Q63=3,1,0),IF($X63&lt;30,1,0))</formula>
    </cfRule>
    <cfRule type="expression" dxfId="594" priority="608">
      <formula>AND(IF($Q63=3,1,IF($Q63=4,1,0)),IF($F63&lt;=85,1,0))</formula>
    </cfRule>
  </conditionalFormatting>
  <conditionalFormatting sqref="AV64">
    <cfRule type="expression" dxfId="593" priority="603">
      <formula>AV64="X"</formula>
    </cfRule>
    <cfRule type="expression" dxfId="592" priority="604">
      <formula>AV64="후보"</formula>
    </cfRule>
  </conditionalFormatting>
  <conditionalFormatting sqref="AC64 N64">
    <cfRule type="cellIs" dxfId="591" priority="600" operator="greaterThan">
      <formula>0.9</formula>
    </cfRule>
    <cfRule type="cellIs" dxfId="590" priority="601" operator="greaterThan">
      <formula>0.85</formula>
    </cfRule>
  </conditionalFormatting>
  <conditionalFormatting sqref="AV65">
    <cfRule type="expression" dxfId="589" priority="598">
      <formula>AV65="X"</formula>
    </cfRule>
    <cfRule type="expression" dxfId="588" priority="599">
      <formula>AV65="후보"</formula>
    </cfRule>
  </conditionalFormatting>
  <conditionalFormatting sqref="AC65">
    <cfRule type="cellIs" dxfId="587" priority="595" operator="greaterThan">
      <formula>0.9</formula>
    </cfRule>
    <cfRule type="cellIs" dxfId="586" priority="596" operator="greaterThan">
      <formula>0.85</formula>
    </cfRule>
  </conditionalFormatting>
  <conditionalFormatting sqref="N65">
    <cfRule type="cellIs" dxfId="585" priority="593" operator="greaterThan">
      <formula>0.9</formula>
    </cfRule>
    <cfRule type="cellIs" dxfId="584" priority="594" operator="greaterThan">
      <formula>0.85</formula>
    </cfRule>
  </conditionalFormatting>
  <conditionalFormatting sqref="E65">
    <cfRule type="expression" dxfId="583" priority="589">
      <formula>AND(IF(OR($Q65=1,$Q65=2),1,0),IF($X65&lt;=20,1,0))</formula>
    </cfRule>
    <cfRule type="expression" dxfId="582" priority="590">
      <formula>AND(IF($Q65=2,1,0),IF($X65&lt;30,1,0))</formula>
    </cfRule>
    <cfRule type="expression" dxfId="581" priority="591">
      <formula>AND(IF($Q65=3,1,0),IF($X65&lt;30,1,0))</formula>
    </cfRule>
    <cfRule type="expression" dxfId="580" priority="592">
      <formula>AND(IF($Q65=3,1,IF($Q65=4,1,0)),IF($F65&lt;=85,1,0))</formula>
    </cfRule>
  </conditionalFormatting>
  <conditionalFormatting sqref="X65">
    <cfRule type="expression" dxfId="579" priority="585">
      <formula>AND(IF(OR($Q65=1,$Q65=2),1,0),IF($X65&lt;=20,1,0))</formula>
    </cfRule>
    <cfRule type="expression" dxfId="578" priority="586">
      <formula>AND(IF($Q65=2,1,0),IF($X65&lt;30,1,0))</formula>
    </cfRule>
    <cfRule type="expression" dxfId="577" priority="587">
      <formula>AND(IF($Q65=3,1,0),IF($X65&lt;30,1,0))</formula>
    </cfRule>
    <cfRule type="expression" dxfId="576" priority="588">
      <formula>AND(IF($Q65=3,1,IF($Q65=4,1,0)),IF($F65&lt;=85,1,0))</formula>
    </cfRule>
  </conditionalFormatting>
  <conditionalFormatting sqref="AI65">
    <cfRule type="expression" dxfId="575" priority="581">
      <formula>AND(IF(OR($Q65=1,$Q65=2),1,0),IF($X65&lt;=20,1,0))</formula>
    </cfRule>
    <cfRule type="expression" dxfId="574" priority="582">
      <formula>AND(IF($Q65=2,1,0),IF($X65&lt;30,1,0))</formula>
    </cfRule>
    <cfRule type="expression" dxfId="573" priority="583">
      <formula>AND(IF($Q65=3,1,0),IF($X65&lt;30,1,0))</formula>
    </cfRule>
    <cfRule type="expression" dxfId="572" priority="584">
      <formula>AND(IF($Q65=3,1,IF($Q65=4,1,0)),IF($F65&lt;=85,1,0))</formula>
    </cfRule>
  </conditionalFormatting>
  <conditionalFormatting sqref="AV66">
    <cfRule type="expression" dxfId="571" priority="579">
      <formula>AV66="X"</formula>
    </cfRule>
    <cfRule type="expression" dxfId="570" priority="580">
      <formula>AV66="후보"</formula>
    </cfRule>
  </conditionalFormatting>
  <conditionalFormatting sqref="AC66">
    <cfRule type="cellIs" dxfId="569" priority="576" operator="greaterThan">
      <formula>0.9</formula>
    </cfRule>
    <cfRule type="cellIs" dxfId="568" priority="577" operator="greaterThan">
      <formula>0.85</formula>
    </cfRule>
  </conditionalFormatting>
  <conditionalFormatting sqref="N66">
    <cfRule type="cellIs" dxfId="567" priority="574" operator="greaterThan">
      <formula>0.9</formula>
    </cfRule>
    <cfRule type="cellIs" dxfId="566" priority="575" operator="greaterThan">
      <formula>0.85</formula>
    </cfRule>
  </conditionalFormatting>
  <conditionalFormatting sqref="E66">
    <cfRule type="expression" dxfId="565" priority="570">
      <formula>AND(IF(OR($Q66=1,$Q66=2),1,0),IF($X66&lt;=20,1,0))</formula>
    </cfRule>
    <cfRule type="expression" dxfId="564" priority="571">
      <formula>AND(IF($Q66=2,1,0),IF($X66&lt;30,1,0))</formula>
    </cfRule>
    <cfRule type="expression" dxfId="563" priority="572">
      <formula>AND(IF($Q66=3,1,0),IF($X66&lt;30,1,0))</formula>
    </cfRule>
    <cfRule type="expression" dxfId="562" priority="573">
      <formula>AND(IF($Q66=3,1,IF($Q66=4,1,0)),IF($F66&lt;=85,1,0))</formula>
    </cfRule>
  </conditionalFormatting>
  <conditionalFormatting sqref="X66">
    <cfRule type="expression" dxfId="561" priority="566">
      <formula>AND(IF(OR($Q66=1,$Q66=2),1,0),IF($X66&lt;=20,1,0))</formula>
    </cfRule>
    <cfRule type="expression" dxfId="560" priority="567">
      <formula>AND(IF($Q66=2,1,0),IF($X66&lt;30,1,0))</formula>
    </cfRule>
    <cfRule type="expression" dxfId="559" priority="568">
      <formula>AND(IF($Q66=3,1,0),IF($X66&lt;30,1,0))</formula>
    </cfRule>
    <cfRule type="expression" dxfId="558" priority="569">
      <formula>AND(IF($Q66=3,1,IF($Q66=4,1,0)),IF($F66&lt;=85,1,0))</formula>
    </cfRule>
  </conditionalFormatting>
  <conditionalFormatting sqref="AI66">
    <cfRule type="expression" dxfId="557" priority="562">
      <formula>AND(IF(OR($Q66=1,$Q66=2),1,0),IF($X66&lt;=20,1,0))</formula>
    </cfRule>
    <cfRule type="expression" dxfId="556" priority="563">
      <formula>AND(IF($Q66=2,1,0),IF($X66&lt;30,1,0))</formula>
    </cfRule>
    <cfRule type="expression" dxfId="555" priority="564">
      <formula>AND(IF($Q66=3,1,0),IF($X66&lt;30,1,0))</formula>
    </cfRule>
    <cfRule type="expression" dxfId="554" priority="565">
      <formula>AND(IF($Q66=3,1,IF($Q66=4,1,0)),IF($F66&lt;=85,1,0))</formula>
    </cfRule>
  </conditionalFormatting>
  <conditionalFormatting sqref="AV67">
    <cfRule type="expression" dxfId="553" priority="560">
      <formula>AV67="X"</formula>
    </cfRule>
    <cfRule type="expression" dxfId="552" priority="561">
      <formula>AV67="후보"</formula>
    </cfRule>
  </conditionalFormatting>
  <conditionalFormatting sqref="AC67">
    <cfRule type="cellIs" dxfId="551" priority="557" operator="greaterThan">
      <formula>0.9</formula>
    </cfRule>
    <cfRule type="cellIs" dxfId="550" priority="558" operator="greaterThan">
      <formula>0.85</formula>
    </cfRule>
  </conditionalFormatting>
  <conditionalFormatting sqref="N67">
    <cfRule type="cellIs" dxfId="549" priority="555" operator="greaterThan">
      <formula>0.9</formula>
    </cfRule>
    <cfRule type="cellIs" dxfId="548" priority="556" operator="greaterThan">
      <formula>0.85</formula>
    </cfRule>
  </conditionalFormatting>
  <conditionalFormatting sqref="E67">
    <cfRule type="expression" dxfId="547" priority="551">
      <formula>AND(IF(OR($Q67=1,$Q67=2),1,0),IF($X67&lt;=20,1,0))</formula>
    </cfRule>
    <cfRule type="expression" dxfId="546" priority="552">
      <formula>AND(IF($Q67=2,1,0),IF($X67&lt;30,1,0))</formula>
    </cfRule>
    <cfRule type="expression" dxfId="545" priority="553">
      <formula>AND(IF($Q67=3,1,0),IF($X67&lt;30,1,0))</formula>
    </cfRule>
    <cfRule type="expression" dxfId="544" priority="554">
      <formula>AND(IF($Q67=3,1,IF($Q67=4,1,0)),IF($F67&lt;=85,1,0))</formula>
    </cfRule>
  </conditionalFormatting>
  <conditionalFormatting sqref="X67">
    <cfRule type="expression" dxfId="543" priority="547">
      <formula>AND(IF(OR($Q67=1,$Q67=2),1,0),IF($X67&lt;=20,1,0))</formula>
    </cfRule>
    <cfRule type="expression" dxfId="542" priority="548">
      <formula>AND(IF($Q67=2,1,0),IF($X67&lt;30,1,0))</formula>
    </cfRule>
    <cfRule type="expression" dxfId="541" priority="549">
      <formula>AND(IF($Q67=3,1,0),IF($X67&lt;30,1,0))</formula>
    </cfRule>
    <cfRule type="expression" dxfId="540" priority="550">
      <formula>AND(IF($Q67=3,1,IF($Q67=4,1,0)),IF($F67&lt;=85,1,0))</formula>
    </cfRule>
  </conditionalFormatting>
  <conditionalFormatting sqref="AI67">
    <cfRule type="expression" dxfId="539" priority="543">
      <formula>AND(IF(OR($Q67=1,$Q67=2),1,0),IF($X67&lt;=20,1,0))</formula>
    </cfRule>
    <cfRule type="expression" dxfId="538" priority="544">
      <formula>AND(IF($Q67=2,1,0),IF($X67&lt;30,1,0))</formula>
    </cfRule>
    <cfRule type="expression" dxfId="537" priority="545">
      <formula>AND(IF($Q67=3,1,0),IF($X67&lt;30,1,0))</formula>
    </cfRule>
    <cfRule type="expression" dxfId="536" priority="546">
      <formula>AND(IF($Q67=3,1,IF($Q67=4,1,0)),IF($F67&lt;=85,1,0))</formula>
    </cfRule>
  </conditionalFormatting>
  <conditionalFormatting sqref="AV68">
    <cfRule type="expression" dxfId="535" priority="541">
      <formula>AV68="X"</formula>
    </cfRule>
    <cfRule type="expression" dxfId="534" priority="542">
      <formula>AV68="후보"</formula>
    </cfRule>
  </conditionalFormatting>
  <conditionalFormatting sqref="AC68">
    <cfRule type="cellIs" dxfId="533" priority="538" operator="greaterThan">
      <formula>0.9</formula>
    </cfRule>
    <cfRule type="cellIs" dxfId="532" priority="539" operator="greaterThan">
      <formula>0.85</formula>
    </cfRule>
  </conditionalFormatting>
  <conditionalFormatting sqref="N68">
    <cfRule type="cellIs" dxfId="531" priority="536" operator="greaterThan">
      <formula>0.9</formula>
    </cfRule>
    <cfRule type="cellIs" dxfId="530" priority="537" operator="greaterThan">
      <formula>0.85</formula>
    </cfRule>
  </conditionalFormatting>
  <conditionalFormatting sqref="E68">
    <cfRule type="expression" dxfId="529" priority="532">
      <formula>AND(IF(OR($Q68=1,$Q68=2),1,0),IF($X68&lt;=20,1,0))</formula>
    </cfRule>
    <cfRule type="expression" dxfId="528" priority="533">
      <formula>AND(IF($Q68=2,1,0),IF($X68&lt;30,1,0))</formula>
    </cfRule>
    <cfRule type="expression" dxfId="527" priority="534">
      <formula>AND(IF($Q68=3,1,0),IF($X68&lt;30,1,0))</formula>
    </cfRule>
    <cfRule type="expression" dxfId="526" priority="535">
      <formula>AND(IF($Q68=3,1,IF($Q68=4,1,0)),IF($F68&lt;=85,1,0))</formula>
    </cfRule>
  </conditionalFormatting>
  <conditionalFormatting sqref="X68">
    <cfRule type="expression" dxfId="525" priority="528">
      <formula>AND(IF(OR($Q68=1,$Q68=2),1,0),IF($X68&lt;=20,1,0))</formula>
    </cfRule>
    <cfRule type="expression" dxfId="524" priority="529">
      <formula>AND(IF($Q68=2,1,0),IF($X68&lt;30,1,0))</formula>
    </cfRule>
    <cfRule type="expression" dxfId="523" priority="530">
      <formula>AND(IF($Q68=3,1,0),IF($X68&lt;30,1,0))</formula>
    </cfRule>
    <cfRule type="expression" dxfId="522" priority="531">
      <formula>AND(IF($Q68=3,1,IF($Q68=4,1,0)),IF($F68&lt;=85,1,0))</formula>
    </cfRule>
  </conditionalFormatting>
  <conditionalFormatting sqref="AI68">
    <cfRule type="expression" dxfId="521" priority="524">
      <formula>AND(IF(OR($Q68=1,$Q68=2),1,0),IF($X68&lt;=20,1,0))</formula>
    </cfRule>
    <cfRule type="expression" dxfId="520" priority="525">
      <formula>AND(IF($Q68=2,1,0),IF($X68&lt;30,1,0))</formula>
    </cfRule>
    <cfRule type="expression" dxfId="519" priority="526">
      <formula>AND(IF($Q68=3,1,0),IF($X68&lt;30,1,0))</formula>
    </cfRule>
    <cfRule type="expression" dxfId="518" priority="527">
      <formula>AND(IF($Q68=3,1,IF($Q68=4,1,0)),IF($F68&lt;=85,1,0))</formula>
    </cfRule>
  </conditionalFormatting>
  <conditionalFormatting sqref="AV69">
    <cfRule type="expression" dxfId="517" priority="522">
      <formula>AV69="X"</formula>
    </cfRule>
    <cfRule type="expression" dxfId="516" priority="523">
      <formula>AV69="후보"</formula>
    </cfRule>
  </conditionalFormatting>
  <conditionalFormatting sqref="AC69 N69">
    <cfRule type="cellIs" dxfId="515" priority="519" operator="greaterThan">
      <formula>0.9</formula>
    </cfRule>
    <cfRule type="cellIs" dxfId="514" priority="520" operator="greaterThan">
      <formula>0.85</formula>
    </cfRule>
  </conditionalFormatting>
  <conditionalFormatting sqref="AV70">
    <cfRule type="expression" dxfId="513" priority="517">
      <formula>AV70="X"</formula>
    </cfRule>
    <cfRule type="expression" dxfId="512" priority="518">
      <formula>AV70="후보"</formula>
    </cfRule>
  </conditionalFormatting>
  <conditionalFormatting sqref="AC70">
    <cfRule type="cellIs" dxfId="511" priority="514" operator="greaterThan">
      <formula>0.9</formula>
    </cfRule>
    <cfRule type="cellIs" dxfId="510" priority="515" operator="greaterThan">
      <formula>0.85</formula>
    </cfRule>
  </conditionalFormatting>
  <conditionalFormatting sqref="N70">
    <cfRule type="cellIs" dxfId="509" priority="512" operator="greaterThan">
      <formula>0.9</formula>
    </cfRule>
    <cfRule type="cellIs" dxfId="508" priority="513" operator="greaterThan">
      <formula>0.85</formula>
    </cfRule>
  </conditionalFormatting>
  <conditionalFormatting sqref="E70">
    <cfRule type="expression" dxfId="507" priority="508">
      <formula>AND(IF(OR($Q70=1,$Q70=2),1,0),IF($X70&lt;=20,1,0))</formula>
    </cfRule>
    <cfRule type="expression" dxfId="506" priority="509">
      <formula>AND(IF($Q70=2,1,0),IF($X70&lt;30,1,0))</formula>
    </cfRule>
    <cfRule type="expression" dxfId="505" priority="510">
      <formula>AND(IF($Q70=3,1,0),IF($X70&lt;30,1,0))</formula>
    </cfRule>
    <cfRule type="expression" dxfId="504" priority="511">
      <formula>AND(IF($Q70=3,1,IF($Q70=4,1,0)),IF($F70&lt;=85,1,0))</formula>
    </cfRule>
  </conditionalFormatting>
  <conditionalFormatting sqref="X70">
    <cfRule type="expression" dxfId="503" priority="504">
      <formula>AND(IF(OR($Q70=1,$Q70=2),1,0),IF($X70&lt;=20,1,0))</formula>
    </cfRule>
    <cfRule type="expression" dxfId="502" priority="505">
      <formula>AND(IF($Q70=2,1,0),IF($X70&lt;30,1,0))</formula>
    </cfRule>
    <cfRule type="expression" dxfId="501" priority="506">
      <formula>AND(IF($Q70=3,1,0),IF($X70&lt;30,1,0))</formula>
    </cfRule>
    <cfRule type="expression" dxfId="500" priority="507">
      <formula>AND(IF($Q70=3,1,IF($Q70=4,1,0)),IF($F70&lt;=85,1,0))</formula>
    </cfRule>
  </conditionalFormatting>
  <conditionalFormatting sqref="AI70">
    <cfRule type="expression" dxfId="499" priority="500">
      <formula>AND(IF(OR($Q70=1,$Q70=2),1,0),IF($X70&lt;=20,1,0))</formula>
    </cfRule>
    <cfRule type="expression" dxfId="498" priority="501">
      <formula>AND(IF($Q70=2,1,0),IF($X70&lt;30,1,0))</formula>
    </cfRule>
    <cfRule type="expression" dxfId="497" priority="502">
      <formula>AND(IF($Q70=3,1,0),IF($X70&lt;30,1,0))</formula>
    </cfRule>
    <cfRule type="expression" dxfId="496" priority="503">
      <formula>AND(IF($Q70=3,1,IF($Q70=4,1,0)),IF($F70&lt;=85,1,0))</formula>
    </cfRule>
  </conditionalFormatting>
  <conditionalFormatting sqref="AV71">
    <cfRule type="expression" dxfId="495" priority="498">
      <formula>AV71="X"</formula>
    </cfRule>
    <cfRule type="expression" dxfId="494" priority="499">
      <formula>AV71="후보"</formula>
    </cfRule>
  </conditionalFormatting>
  <conditionalFormatting sqref="AC71">
    <cfRule type="cellIs" dxfId="493" priority="495" operator="greaterThan">
      <formula>0.9</formula>
    </cfRule>
    <cfRule type="cellIs" dxfId="492" priority="496" operator="greaterThan">
      <formula>0.85</formula>
    </cfRule>
  </conditionalFormatting>
  <conditionalFormatting sqref="N71">
    <cfRule type="cellIs" dxfId="491" priority="493" operator="greaterThan">
      <formula>0.9</formula>
    </cfRule>
    <cfRule type="cellIs" dxfId="490" priority="494" operator="greaterThan">
      <formula>0.85</formula>
    </cfRule>
  </conditionalFormatting>
  <conditionalFormatting sqref="E71">
    <cfRule type="expression" dxfId="489" priority="489">
      <formula>AND(IF(OR($Q71=1,$Q71=2),1,0),IF($X71&lt;=20,1,0))</formula>
    </cfRule>
    <cfRule type="expression" dxfId="488" priority="490">
      <formula>AND(IF($Q71=2,1,0),IF($X71&lt;30,1,0))</formula>
    </cfRule>
    <cfRule type="expression" dxfId="487" priority="491">
      <formula>AND(IF($Q71=3,1,0),IF($X71&lt;30,1,0))</formula>
    </cfRule>
    <cfRule type="expression" dxfId="486" priority="492">
      <formula>AND(IF($Q71=3,1,IF($Q71=4,1,0)),IF($F71&lt;=85,1,0))</formula>
    </cfRule>
  </conditionalFormatting>
  <conditionalFormatting sqref="X71">
    <cfRule type="expression" dxfId="485" priority="485">
      <formula>AND(IF(OR($Q71=1,$Q71=2),1,0),IF($X71&lt;=20,1,0))</formula>
    </cfRule>
    <cfRule type="expression" dxfId="484" priority="486">
      <formula>AND(IF($Q71=2,1,0),IF($X71&lt;30,1,0))</formula>
    </cfRule>
    <cfRule type="expression" dxfId="483" priority="487">
      <formula>AND(IF($Q71=3,1,0),IF($X71&lt;30,1,0))</formula>
    </cfRule>
    <cfRule type="expression" dxfId="482" priority="488">
      <formula>AND(IF($Q71=3,1,IF($Q71=4,1,0)),IF($F71&lt;=85,1,0))</formula>
    </cfRule>
  </conditionalFormatting>
  <conditionalFormatting sqref="AI71">
    <cfRule type="expression" dxfId="481" priority="481">
      <formula>AND(IF(OR($Q71=1,$Q71=2),1,0),IF($X71&lt;=20,1,0))</formula>
    </cfRule>
    <cfRule type="expression" dxfId="480" priority="482">
      <formula>AND(IF($Q71=2,1,0),IF($X71&lt;30,1,0))</formula>
    </cfRule>
    <cfRule type="expression" dxfId="479" priority="483">
      <formula>AND(IF($Q71=3,1,0),IF($X71&lt;30,1,0))</formula>
    </cfRule>
    <cfRule type="expression" dxfId="478" priority="484">
      <formula>AND(IF($Q71=3,1,IF($Q71=4,1,0)),IF($F71&lt;=85,1,0))</formula>
    </cfRule>
  </conditionalFormatting>
  <conditionalFormatting sqref="AV72">
    <cfRule type="expression" dxfId="477" priority="479">
      <formula>AV72="X"</formula>
    </cfRule>
    <cfRule type="expression" dxfId="476" priority="480">
      <formula>AV72="후보"</formula>
    </cfRule>
  </conditionalFormatting>
  <conditionalFormatting sqref="AC72">
    <cfRule type="cellIs" dxfId="475" priority="476" operator="greaterThan">
      <formula>0.9</formula>
    </cfRule>
    <cfRule type="cellIs" dxfId="474" priority="477" operator="greaterThan">
      <formula>0.85</formula>
    </cfRule>
  </conditionalFormatting>
  <conditionalFormatting sqref="N72">
    <cfRule type="cellIs" dxfId="473" priority="474" operator="greaterThan">
      <formula>0.9</formula>
    </cfRule>
    <cfRule type="cellIs" dxfId="472" priority="475" operator="greaterThan">
      <formula>0.85</formula>
    </cfRule>
  </conditionalFormatting>
  <conditionalFormatting sqref="E72">
    <cfRule type="expression" dxfId="471" priority="470">
      <formula>AND(IF(OR($Q72=1,$Q72=2),1,0),IF($X72&lt;=20,1,0))</formula>
    </cfRule>
    <cfRule type="expression" dxfId="470" priority="471">
      <formula>AND(IF($Q72=2,1,0),IF($X72&lt;30,1,0))</formula>
    </cfRule>
    <cfRule type="expression" dxfId="469" priority="472">
      <formula>AND(IF($Q72=3,1,0),IF($X72&lt;30,1,0))</formula>
    </cfRule>
    <cfRule type="expression" dxfId="468" priority="473">
      <formula>AND(IF($Q72=3,1,IF($Q72=4,1,0)),IF($F72&lt;=85,1,0))</formula>
    </cfRule>
  </conditionalFormatting>
  <conditionalFormatting sqref="X72">
    <cfRule type="expression" dxfId="467" priority="466">
      <formula>AND(IF(OR($Q72=1,$Q72=2),1,0),IF($X72&lt;=20,1,0))</formula>
    </cfRule>
    <cfRule type="expression" dxfId="466" priority="467">
      <formula>AND(IF($Q72=2,1,0),IF($X72&lt;30,1,0))</formula>
    </cfRule>
    <cfRule type="expression" dxfId="465" priority="468">
      <formula>AND(IF($Q72=3,1,0),IF($X72&lt;30,1,0))</formula>
    </cfRule>
    <cfRule type="expression" dxfId="464" priority="469">
      <formula>AND(IF($Q72=3,1,IF($Q72=4,1,0)),IF($F72&lt;=85,1,0))</formula>
    </cfRule>
  </conditionalFormatting>
  <conditionalFormatting sqref="AI72">
    <cfRule type="expression" dxfId="463" priority="462">
      <formula>AND(IF(OR($Q72=1,$Q72=2),1,0),IF($X72&lt;=20,1,0))</formula>
    </cfRule>
    <cfRule type="expression" dxfId="462" priority="463">
      <formula>AND(IF($Q72=2,1,0),IF($X72&lt;30,1,0))</formula>
    </cfRule>
    <cfRule type="expression" dxfId="461" priority="464">
      <formula>AND(IF($Q72=3,1,0),IF($X72&lt;30,1,0))</formula>
    </cfRule>
    <cfRule type="expression" dxfId="460" priority="465">
      <formula>AND(IF($Q72=3,1,IF($Q72=4,1,0)),IF($F72&lt;=85,1,0))</formula>
    </cfRule>
  </conditionalFormatting>
  <conditionalFormatting sqref="AV73">
    <cfRule type="expression" dxfId="459" priority="460">
      <formula>AV73="X"</formula>
    </cfRule>
    <cfRule type="expression" dxfId="458" priority="461">
      <formula>AV73="후보"</formula>
    </cfRule>
  </conditionalFormatting>
  <conditionalFormatting sqref="AC73">
    <cfRule type="cellIs" dxfId="457" priority="457" operator="greaterThan">
      <formula>0.9</formula>
    </cfRule>
    <cfRule type="cellIs" dxfId="456" priority="458" operator="greaterThan">
      <formula>0.85</formula>
    </cfRule>
  </conditionalFormatting>
  <conditionalFormatting sqref="N73">
    <cfRule type="cellIs" dxfId="455" priority="455" operator="greaterThan">
      <formula>0.9</formula>
    </cfRule>
    <cfRule type="cellIs" dxfId="454" priority="456" operator="greaterThan">
      <formula>0.85</formula>
    </cfRule>
  </conditionalFormatting>
  <conditionalFormatting sqref="E73">
    <cfRule type="expression" dxfId="453" priority="451">
      <formula>AND(IF(OR($Q73=1,$Q73=2),1,0),IF($X73&lt;=20,1,0))</formula>
    </cfRule>
    <cfRule type="expression" dxfId="452" priority="452">
      <formula>AND(IF($Q73=2,1,0),IF($X73&lt;30,1,0))</formula>
    </cfRule>
    <cfRule type="expression" dxfId="451" priority="453">
      <formula>AND(IF($Q73=3,1,0),IF($X73&lt;30,1,0))</formula>
    </cfRule>
    <cfRule type="expression" dxfId="450" priority="454">
      <formula>AND(IF($Q73=3,1,IF($Q73=4,1,0)),IF($F73&lt;=85,1,0))</formula>
    </cfRule>
  </conditionalFormatting>
  <conditionalFormatting sqref="X73">
    <cfRule type="expression" dxfId="449" priority="447">
      <formula>AND(IF(OR($Q73=1,$Q73=2),1,0),IF($X73&lt;=20,1,0))</formula>
    </cfRule>
    <cfRule type="expression" dxfId="448" priority="448">
      <formula>AND(IF($Q73=2,1,0),IF($X73&lt;30,1,0))</formula>
    </cfRule>
    <cfRule type="expression" dxfId="447" priority="449">
      <formula>AND(IF($Q73=3,1,0),IF($X73&lt;30,1,0))</formula>
    </cfRule>
    <cfRule type="expression" dxfId="446" priority="450">
      <formula>AND(IF($Q73=3,1,IF($Q73=4,1,0)),IF($F73&lt;=85,1,0))</formula>
    </cfRule>
  </conditionalFormatting>
  <conditionalFormatting sqref="AI73">
    <cfRule type="expression" dxfId="445" priority="443">
      <formula>AND(IF(OR($Q73=1,$Q73=2),1,0),IF($X73&lt;=20,1,0))</formula>
    </cfRule>
    <cfRule type="expression" dxfId="444" priority="444">
      <formula>AND(IF($Q73=2,1,0),IF($X73&lt;30,1,0))</formula>
    </cfRule>
    <cfRule type="expression" dxfId="443" priority="445">
      <formula>AND(IF($Q73=3,1,0),IF($X73&lt;30,1,0))</formula>
    </cfRule>
    <cfRule type="expression" dxfId="442" priority="446">
      <formula>AND(IF($Q73=3,1,IF($Q73=4,1,0)),IF($F73&lt;=85,1,0))</formula>
    </cfRule>
  </conditionalFormatting>
  <conditionalFormatting sqref="AV74">
    <cfRule type="expression" dxfId="441" priority="441">
      <formula>AV74="X"</formula>
    </cfRule>
    <cfRule type="expression" dxfId="440" priority="442">
      <formula>AV74="후보"</formula>
    </cfRule>
  </conditionalFormatting>
  <conditionalFormatting sqref="AC74">
    <cfRule type="cellIs" dxfId="439" priority="438" operator="greaterThan">
      <formula>0.9</formula>
    </cfRule>
    <cfRule type="cellIs" dxfId="438" priority="439" operator="greaterThan">
      <formula>0.85</formula>
    </cfRule>
  </conditionalFormatting>
  <conditionalFormatting sqref="N74">
    <cfRule type="cellIs" dxfId="437" priority="436" operator="greaterThan">
      <formula>0.9</formula>
    </cfRule>
    <cfRule type="cellIs" dxfId="436" priority="437" operator="greaterThan">
      <formula>0.85</formula>
    </cfRule>
  </conditionalFormatting>
  <conditionalFormatting sqref="E74">
    <cfRule type="expression" dxfId="435" priority="432">
      <formula>AND(IF(OR($Q74=1,$Q74=2),1,0),IF($X74&lt;=20,1,0))</formula>
    </cfRule>
    <cfRule type="expression" dxfId="434" priority="433">
      <formula>AND(IF($Q74=2,1,0),IF($X74&lt;30,1,0))</formula>
    </cfRule>
    <cfRule type="expression" dxfId="433" priority="434">
      <formula>AND(IF($Q74=3,1,0),IF($X74&lt;30,1,0))</formula>
    </cfRule>
    <cfRule type="expression" dxfId="432" priority="435">
      <formula>AND(IF($Q74=3,1,IF($Q74=4,1,0)),IF($F74&lt;=85,1,0))</formula>
    </cfRule>
  </conditionalFormatting>
  <conditionalFormatting sqref="X74">
    <cfRule type="expression" dxfId="431" priority="428">
      <formula>AND(IF(OR($Q74=1,$Q74=2),1,0),IF($X74&lt;=20,1,0))</formula>
    </cfRule>
    <cfRule type="expression" dxfId="430" priority="429">
      <formula>AND(IF($Q74=2,1,0),IF($X74&lt;30,1,0))</formula>
    </cfRule>
    <cfRule type="expression" dxfId="429" priority="430">
      <formula>AND(IF($Q74=3,1,0),IF($X74&lt;30,1,0))</formula>
    </cfRule>
    <cfRule type="expression" dxfId="428" priority="431">
      <formula>AND(IF($Q74=3,1,IF($Q74=4,1,0)),IF($F74&lt;=85,1,0))</formula>
    </cfRule>
  </conditionalFormatting>
  <conditionalFormatting sqref="AI74">
    <cfRule type="expression" dxfId="427" priority="424">
      <formula>AND(IF(OR($Q74=1,$Q74=2),1,0),IF($X74&lt;=20,1,0))</formula>
    </cfRule>
    <cfRule type="expression" dxfId="426" priority="425">
      <formula>AND(IF($Q74=2,1,0),IF($X74&lt;30,1,0))</formula>
    </cfRule>
    <cfRule type="expression" dxfId="425" priority="426">
      <formula>AND(IF($Q74=3,1,0),IF($X74&lt;30,1,0))</formula>
    </cfRule>
    <cfRule type="expression" dxfId="424" priority="427">
      <formula>AND(IF($Q74=3,1,IF($Q74=4,1,0)),IF($F74&lt;=85,1,0))</formula>
    </cfRule>
  </conditionalFormatting>
  <conditionalFormatting sqref="AV75">
    <cfRule type="expression" dxfId="423" priority="422">
      <formula>AV75="X"</formula>
    </cfRule>
    <cfRule type="expression" dxfId="422" priority="423">
      <formula>AV75="후보"</formula>
    </cfRule>
  </conditionalFormatting>
  <conditionalFormatting sqref="AC75">
    <cfRule type="cellIs" dxfId="421" priority="419" operator="greaterThan">
      <formula>0.9</formula>
    </cfRule>
    <cfRule type="cellIs" dxfId="420" priority="420" operator="greaterThan">
      <formula>0.85</formula>
    </cfRule>
  </conditionalFormatting>
  <conditionalFormatting sqref="N75">
    <cfRule type="cellIs" dxfId="419" priority="417" operator="greaterThan">
      <formula>0.9</formula>
    </cfRule>
    <cfRule type="cellIs" dxfId="418" priority="418" operator="greaterThan">
      <formula>0.85</formula>
    </cfRule>
  </conditionalFormatting>
  <conditionalFormatting sqref="E75">
    <cfRule type="expression" dxfId="417" priority="413">
      <formula>AND(IF(OR($Q75=1,$Q75=2),1,0),IF($X75&lt;=20,1,0))</formula>
    </cfRule>
    <cfRule type="expression" dxfId="416" priority="414">
      <formula>AND(IF($Q75=2,1,0),IF($X75&lt;30,1,0))</formula>
    </cfRule>
    <cfRule type="expression" dxfId="415" priority="415">
      <formula>AND(IF($Q75=3,1,0),IF($X75&lt;30,1,0))</formula>
    </cfRule>
    <cfRule type="expression" dxfId="414" priority="416">
      <formula>AND(IF($Q75=3,1,IF($Q75=4,1,0)),IF($F75&lt;=85,1,0))</formula>
    </cfRule>
  </conditionalFormatting>
  <conditionalFormatting sqref="X75">
    <cfRule type="expression" dxfId="413" priority="409">
      <formula>AND(IF(OR($Q75=1,$Q75=2),1,0),IF($X75&lt;=20,1,0))</formula>
    </cfRule>
    <cfRule type="expression" dxfId="412" priority="410">
      <formula>AND(IF($Q75=2,1,0),IF($X75&lt;30,1,0))</formula>
    </cfRule>
    <cfRule type="expression" dxfId="411" priority="411">
      <formula>AND(IF($Q75=3,1,0),IF($X75&lt;30,1,0))</formula>
    </cfRule>
    <cfRule type="expression" dxfId="410" priority="412">
      <formula>AND(IF($Q75=3,1,IF($Q75=4,1,0)),IF($F75&lt;=85,1,0))</formula>
    </cfRule>
  </conditionalFormatting>
  <conditionalFormatting sqref="AI75">
    <cfRule type="expression" dxfId="409" priority="405">
      <formula>AND(IF(OR($Q75=1,$Q75=2),1,0),IF($X75&lt;=20,1,0))</formula>
    </cfRule>
    <cfRule type="expression" dxfId="408" priority="406">
      <formula>AND(IF($Q75=2,1,0),IF($X75&lt;30,1,0))</formula>
    </cfRule>
    <cfRule type="expression" dxfId="407" priority="407">
      <formula>AND(IF($Q75=3,1,0),IF($X75&lt;30,1,0))</formula>
    </cfRule>
    <cfRule type="expression" dxfId="406" priority="408">
      <formula>AND(IF($Q75=3,1,IF($Q75=4,1,0)),IF($F75&lt;=85,1,0))</formula>
    </cfRule>
  </conditionalFormatting>
  <conditionalFormatting sqref="AV76">
    <cfRule type="expression" dxfId="405" priority="403">
      <formula>AV76="X"</formula>
    </cfRule>
    <cfRule type="expression" dxfId="404" priority="404">
      <formula>AV76="후보"</formula>
    </cfRule>
  </conditionalFormatting>
  <conditionalFormatting sqref="AC76">
    <cfRule type="cellIs" dxfId="403" priority="400" operator="greaterThan">
      <formula>0.9</formula>
    </cfRule>
    <cfRule type="cellIs" dxfId="402" priority="401" operator="greaterThan">
      <formula>0.85</formula>
    </cfRule>
  </conditionalFormatting>
  <conditionalFormatting sqref="N76">
    <cfRule type="cellIs" dxfId="401" priority="398" operator="greaterThan">
      <formula>0.9</formula>
    </cfRule>
    <cfRule type="cellIs" dxfId="400" priority="399" operator="greaterThan">
      <formula>0.85</formula>
    </cfRule>
  </conditionalFormatting>
  <conditionalFormatting sqref="E76">
    <cfRule type="expression" dxfId="399" priority="394">
      <formula>AND(IF(OR($Q76=1,$Q76=2),1,0),IF($X76&lt;=20,1,0))</formula>
    </cfRule>
    <cfRule type="expression" dxfId="398" priority="395">
      <formula>AND(IF($Q76=2,1,0),IF($X76&lt;30,1,0))</formula>
    </cfRule>
    <cfRule type="expression" dxfId="397" priority="396">
      <formula>AND(IF($Q76=3,1,0),IF($X76&lt;30,1,0))</formula>
    </cfRule>
    <cfRule type="expression" dxfId="396" priority="397">
      <formula>AND(IF($Q76=3,1,IF($Q76=4,1,0)),IF($F76&lt;=85,1,0))</formula>
    </cfRule>
  </conditionalFormatting>
  <conditionalFormatting sqref="X76">
    <cfRule type="expression" dxfId="395" priority="390">
      <formula>AND(IF(OR($Q76=1,$Q76=2),1,0),IF($X76&lt;=20,1,0))</formula>
    </cfRule>
    <cfRule type="expression" dxfId="394" priority="391">
      <formula>AND(IF($Q76=2,1,0),IF($X76&lt;30,1,0))</formula>
    </cfRule>
    <cfRule type="expression" dxfId="393" priority="392">
      <formula>AND(IF($Q76=3,1,0),IF($X76&lt;30,1,0))</formula>
    </cfRule>
    <cfRule type="expression" dxfId="392" priority="393">
      <formula>AND(IF($Q76=3,1,IF($Q76=4,1,0)),IF($F76&lt;=85,1,0))</formula>
    </cfRule>
  </conditionalFormatting>
  <conditionalFormatting sqref="AI76">
    <cfRule type="expression" dxfId="391" priority="386">
      <formula>AND(IF(OR($Q76=1,$Q76=2),1,0),IF($X76&lt;=20,1,0))</formula>
    </cfRule>
    <cfRule type="expression" dxfId="390" priority="387">
      <formula>AND(IF($Q76=2,1,0),IF($X76&lt;30,1,0))</formula>
    </cfRule>
    <cfRule type="expression" dxfId="389" priority="388">
      <formula>AND(IF($Q76=3,1,0),IF($X76&lt;30,1,0))</formula>
    </cfRule>
    <cfRule type="expression" dxfId="388" priority="389">
      <formula>AND(IF($Q76=3,1,IF($Q76=4,1,0)),IF($F76&lt;=85,1,0))</formula>
    </cfRule>
  </conditionalFormatting>
  <conditionalFormatting sqref="AV77">
    <cfRule type="expression" dxfId="387" priority="384">
      <formula>AV77="X"</formula>
    </cfRule>
    <cfRule type="expression" dxfId="386" priority="385">
      <formula>AV77="후보"</formula>
    </cfRule>
  </conditionalFormatting>
  <conditionalFormatting sqref="AC77">
    <cfRule type="cellIs" dxfId="385" priority="381" operator="greaterThan">
      <formula>0.9</formula>
    </cfRule>
    <cfRule type="cellIs" dxfId="384" priority="382" operator="greaterThan">
      <formula>0.85</formula>
    </cfRule>
  </conditionalFormatting>
  <conditionalFormatting sqref="N77">
    <cfRule type="cellIs" dxfId="383" priority="379" operator="greaterThan">
      <formula>0.9</formula>
    </cfRule>
    <cfRule type="cellIs" dxfId="382" priority="380" operator="greaterThan">
      <formula>0.85</formula>
    </cfRule>
  </conditionalFormatting>
  <conditionalFormatting sqref="E77">
    <cfRule type="expression" dxfId="381" priority="375">
      <formula>AND(IF(OR($Q77=1,$Q77=2),1,0),IF($X77&lt;=20,1,0))</formula>
    </cfRule>
    <cfRule type="expression" dxfId="380" priority="376">
      <formula>AND(IF($Q77=2,1,0),IF($X77&lt;30,1,0))</formula>
    </cfRule>
    <cfRule type="expression" dxfId="379" priority="377">
      <formula>AND(IF($Q77=3,1,0),IF($X77&lt;30,1,0))</formula>
    </cfRule>
    <cfRule type="expression" dxfId="378" priority="378">
      <formula>AND(IF($Q77=3,1,IF($Q77=4,1,0)),IF($F77&lt;=85,1,0))</formula>
    </cfRule>
  </conditionalFormatting>
  <conditionalFormatting sqref="X77">
    <cfRule type="expression" dxfId="377" priority="371">
      <formula>AND(IF(OR($Q77=1,$Q77=2),1,0),IF($X77&lt;=20,1,0))</formula>
    </cfRule>
    <cfRule type="expression" dxfId="376" priority="372">
      <formula>AND(IF($Q77=2,1,0),IF($X77&lt;30,1,0))</formula>
    </cfRule>
    <cfRule type="expression" dxfId="375" priority="373">
      <formula>AND(IF($Q77=3,1,0),IF($X77&lt;30,1,0))</formula>
    </cfRule>
    <cfRule type="expression" dxfId="374" priority="374">
      <formula>AND(IF($Q77=3,1,IF($Q77=4,1,0)),IF($F77&lt;=85,1,0))</formula>
    </cfRule>
  </conditionalFormatting>
  <conditionalFormatting sqref="AI77">
    <cfRule type="expression" dxfId="373" priority="367">
      <formula>AND(IF(OR($Q77=1,$Q77=2),1,0),IF($X77&lt;=20,1,0))</formula>
    </cfRule>
    <cfRule type="expression" dxfId="372" priority="368">
      <formula>AND(IF($Q77=2,1,0),IF($X77&lt;30,1,0))</formula>
    </cfRule>
    <cfRule type="expression" dxfId="371" priority="369">
      <formula>AND(IF($Q77=3,1,0),IF($X77&lt;30,1,0))</formula>
    </cfRule>
    <cfRule type="expression" dxfId="370" priority="370">
      <formula>AND(IF($Q77=3,1,IF($Q77=4,1,0)),IF($F77&lt;=85,1,0))</formula>
    </cfRule>
  </conditionalFormatting>
  <conditionalFormatting sqref="AV78">
    <cfRule type="expression" dxfId="369" priority="365">
      <formula>AV78="X"</formula>
    </cfRule>
    <cfRule type="expression" dxfId="368" priority="366">
      <formula>AV78="후보"</formula>
    </cfRule>
  </conditionalFormatting>
  <conditionalFormatting sqref="AC78">
    <cfRule type="cellIs" dxfId="367" priority="362" operator="greaterThan">
      <formula>0.9</formula>
    </cfRule>
    <cfRule type="cellIs" dxfId="366" priority="363" operator="greaterThan">
      <formula>0.85</formula>
    </cfRule>
  </conditionalFormatting>
  <conditionalFormatting sqref="N78">
    <cfRule type="cellIs" dxfId="365" priority="360" operator="greaterThan">
      <formula>0.9</formula>
    </cfRule>
    <cfRule type="cellIs" dxfId="364" priority="361" operator="greaterThan">
      <formula>0.85</formula>
    </cfRule>
  </conditionalFormatting>
  <conditionalFormatting sqref="E78">
    <cfRule type="expression" dxfId="363" priority="356">
      <formula>AND(IF(OR($Q78=1,$Q78=2),1,0),IF($X78&lt;=20,1,0))</formula>
    </cfRule>
    <cfRule type="expression" dxfId="362" priority="357">
      <formula>AND(IF($Q78=2,1,0),IF($X78&lt;30,1,0))</formula>
    </cfRule>
    <cfRule type="expression" dxfId="361" priority="358">
      <formula>AND(IF($Q78=3,1,0),IF($X78&lt;30,1,0))</formula>
    </cfRule>
    <cfRule type="expression" dxfId="360" priority="359">
      <formula>AND(IF($Q78=3,1,IF($Q78=4,1,0)),IF($F78&lt;=85,1,0))</formula>
    </cfRule>
  </conditionalFormatting>
  <conditionalFormatting sqref="X78">
    <cfRule type="expression" dxfId="359" priority="352">
      <formula>AND(IF(OR($Q78=1,$Q78=2),1,0),IF($X78&lt;=20,1,0))</formula>
    </cfRule>
    <cfRule type="expression" dxfId="358" priority="353">
      <formula>AND(IF($Q78=2,1,0),IF($X78&lt;30,1,0))</formula>
    </cfRule>
    <cfRule type="expression" dxfId="357" priority="354">
      <formula>AND(IF($Q78=3,1,0),IF($X78&lt;30,1,0))</formula>
    </cfRule>
    <cfRule type="expression" dxfId="356" priority="355">
      <formula>AND(IF($Q78=3,1,IF($Q78=4,1,0)),IF($F78&lt;=85,1,0))</formula>
    </cfRule>
  </conditionalFormatting>
  <conditionalFormatting sqref="AI78">
    <cfRule type="expression" dxfId="355" priority="348">
      <formula>AND(IF(OR($Q78=1,$Q78=2),1,0),IF($X78&lt;=20,1,0))</formula>
    </cfRule>
    <cfRule type="expression" dxfId="354" priority="349">
      <formula>AND(IF($Q78=2,1,0),IF($X78&lt;30,1,0))</formula>
    </cfRule>
    <cfRule type="expression" dxfId="353" priority="350">
      <formula>AND(IF($Q78=3,1,0),IF($X78&lt;30,1,0))</formula>
    </cfRule>
    <cfRule type="expression" dxfId="352" priority="351">
      <formula>AND(IF($Q78=3,1,IF($Q78=4,1,0)),IF($F78&lt;=85,1,0))</formula>
    </cfRule>
  </conditionalFormatting>
  <conditionalFormatting sqref="AV79">
    <cfRule type="expression" dxfId="351" priority="346">
      <formula>AV79="X"</formula>
    </cfRule>
    <cfRule type="expression" dxfId="350" priority="347">
      <formula>AV79="후보"</formula>
    </cfRule>
  </conditionalFormatting>
  <conditionalFormatting sqref="AC79 N79">
    <cfRule type="cellIs" dxfId="349" priority="343" operator="greaterThan">
      <formula>0.9</formula>
    </cfRule>
    <cfRule type="cellIs" dxfId="348" priority="344" operator="greaterThan">
      <formula>0.85</formula>
    </cfRule>
  </conditionalFormatting>
  <conditionalFormatting sqref="AV80">
    <cfRule type="expression" dxfId="347" priority="341">
      <formula>AV80="X"</formula>
    </cfRule>
    <cfRule type="expression" dxfId="346" priority="342">
      <formula>AV80="후보"</formula>
    </cfRule>
  </conditionalFormatting>
  <conditionalFormatting sqref="AC80">
    <cfRule type="cellIs" dxfId="345" priority="338" operator="greaterThan">
      <formula>0.9</formula>
    </cfRule>
    <cfRule type="cellIs" dxfId="344" priority="339" operator="greaterThan">
      <formula>0.85</formula>
    </cfRule>
  </conditionalFormatting>
  <conditionalFormatting sqref="N80">
    <cfRule type="cellIs" dxfId="343" priority="336" operator="greaterThan">
      <formula>0.9</formula>
    </cfRule>
    <cfRule type="cellIs" dxfId="342" priority="337" operator="greaterThan">
      <formula>0.85</formula>
    </cfRule>
  </conditionalFormatting>
  <conditionalFormatting sqref="E80">
    <cfRule type="expression" dxfId="341" priority="332">
      <formula>AND(IF(OR($Q80=1,$Q80=2),1,0),IF($X80&lt;=20,1,0))</formula>
    </cfRule>
    <cfRule type="expression" dxfId="340" priority="333">
      <formula>AND(IF($Q80=2,1,0),IF($X80&lt;30,1,0))</formula>
    </cfRule>
    <cfRule type="expression" dxfId="339" priority="334">
      <formula>AND(IF($Q80=3,1,0),IF($X80&lt;30,1,0))</formula>
    </cfRule>
    <cfRule type="expression" dxfId="338" priority="335">
      <formula>AND(IF($Q80=3,1,IF($Q80=4,1,0)),IF($F80&lt;=85,1,0))</formula>
    </cfRule>
  </conditionalFormatting>
  <conditionalFormatting sqref="X80">
    <cfRule type="expression" dxfId="337" priority="328">
      <formula>AND(IF(OR($Q80=1,$Q80=2),1,0),IF($X80&lt;=20,1,0))</formula>
    </cfRule>
    <cfRule type="expression" dxfId="336" priority="329">
      <formula>AND(IF($Q80=2,1,0),IF($X80&lt;30,1,0))</formula>
    </cfRule>
    <cfRule type="expression" dxfId="335" priority="330">
      <formula>AND(IF($Q80=3,1,0),IF($X80&lt;30,1,0))</formula>
    </cfRule>
    <cfRule type="expression" dxfId="334" priority="331">
      <formula>AND(IF($Q80=3,1,IF($Q80=4,1,0)),IF($F80&lt;=85,1,0))</formula>
    </cfRule>
  </conditionalFormatting>
  <conditionalFormatting sqref="AI80">
    <cfRule type="expression" dxfId="333" priority="324">
      <formula>AND(IF(OR($Q80=1,$Q80=2),1,0),IF($X80&lt;=20,1,0))</formula>
    </cfRule>
    <cfRule type="expression" dxfId="332" priority="325">
      <formula>AND(IF($Q80=2,1,0),IF($X80&lt;30,1,0))</formula>
    </cfRule>
    <cfRule type="expression" dxfId="331" priority="326">
      <formula>AND(IF($Q80=3,1,0),IF($X80&lt;30,1,0))</formula>
    </cfRule>
    <cfRule type="expression" dxfId="330" priority="327">
      <formula>AND(IF($Q80=3,1,IF($Q80=4,1,0)),IF($F80&lt;=85,1,0))</formula>
    </cfRule>
  </conditionalFormatting>
  <conditionalFormatting sqref="AV81">
    <cfRule type="expression" dxfId="329" priority="322">
      <formula>AV81="X"</formula>
    </cfRule>
    <cfRule type="expression" dxfId="328" priority="323">
      <formula>AV81="후보"</formula>
    </cfRule>
  </conditionalFormatting>
  <conditionalFormatting sqref="AC81">
    <cfRule type="cellIs" dxfId="327" priority="319" operator="greaterThan">
      <formula>0.9</formula>
    </cfRule>
    <cfRule type="cellIs" dxfId="326" priority="320" operator="greaterThan">
      <formula>0.85</formula>
    </cfRule>
  </conditionalFormatting>
  <conditionalFormatting sqref="N81">
    <cfRule type="cellIs" dxfId="325" priority="317" operator="greaterThan">
      <formula>0.9</formula>
    </cfRule>
    <cfRule type="cellIs" dxfId="324" priority="318" operator="greaterThan">
      <formula>0.85</formula>
    </cfRule>
  </conditionalFormatting>
  <conditionalFormatting sqref="E81">
    <cfRule type="expression" dxfId="323" priority="313">
      <formula>AND(IF(OR($Q81=1,$Q81=2),1,0),IF($X81&lt;=20,1,0))</formula>
    </cfRule>
    <cfRule type="expression" dxfId="322" priority="314">
      <formula>AND(IF($Q81=2,1,0),IF($X81&lt;30,1,0))</formula>
    </cfRule>
    <cfRule type="expression" dxfId="321" priority="315">
      <formula>AND(IF($Q81=3,1,0),IF($X81&lt;30,1,0))</formula>
    </cfRule>
    <cfRule type="expression" dxfId="320" priority="316">
      <formula>AND(IF($Q81=3,1,IF($Q81=4,1,0)),IF($F81&lt;=85,1,0))</formula>
    </cfRule>
  </conditionalFormatting>
  <conditionalFormatting sqref="X81">
    <cfRule type="expression" dxfId="319" priority="309">
      <formula>AND(IF(OR($Q81=1,$Q81=2),1,0),IF($X81&lt;=20,1,0))</formula>
    </cfRule>
    <cfRule type="expression" dxfId="318" priority="310">
      <formula>AND(IF($Q81=2,1,0),IF($X81&lt;30,1,0))</formula>
    </cfRule>
    <cfRule type="expression" dxfId="317" priority="311">
      <formula>AND(IF($Q81=3,1,0),IF($X81&lt;30,1,0))</formula>
    </cfRule>
    <cfRule type="expression" dxfId="316" priority="312">
      <formula>AND(IF($Q81=3,1,IF($Q81=4,1,0)),IF($F81&lt;=85,1,0))</formula>
    </cfRule>
  </conditionalFormatting>
  <conditionalFormatting sqref="AI81">
    <cfRule type="expression" dxfId="315" priority="305">
      <formula>AND(IF(OR($Q81=1,$Q81=2),1,0),IF($X81&lt;=20,1,0))</formula>
    </cfRule>
    <cfRule type="expression" dxfId="314" priority="306">
      <formula>AND(IF($Q81=2,1,0),IF($X81&lt;30,1,0))</formula>
    </cfRule>
    <cfRule type="expression" dxfId="313" priority="307">
      <formula>AND(IF($Q81=3,1,0),IF($X81&lt;30,1,0))</formula>
    </cfRule>
    <cfRule type="expression" dxfId="312" priority="308">
      <formula>AND(IF($Q81=3,1,IF($Q81=4,1,0)),IF($F81&lt;=85,1,0))</formula>
    </cfRule>
  </conditionalFormatting>
  <conditionalFormatting sqref="AV82">
    <cfRule type="expression" dxfId="311" priority="303">
      <formula>AV82="X"</formula>
    </cfRule>
    <cfRule type="expression" dxfId="310" priority="304">
      <formula>AV82="후보"</formula>
    </cfRule>
  </conditionalFormatting>
  <conditionalFormatting sqref="AC82">
    <cfRule type="cellIs" dxfId="309" priority="300" operator="greaterThan">
      <formula>0.9</formula>
    </cfRule>
    <cfRule type="cellIs" dxfId="308" priority="301" operator="greaterThan">
      <formula>0.85</formula>
    </cfRule>
  </conditionalFormatting>
  <conditionalFormatting sqref="N82">
    <cfRule type="cellIs" dxfId="307" priority="298" operator="greaterThan">
      <formula>0.9</formula>
    </cfRule>
    <cfRule type="cellIs" dxfId="306" priority="299" operator="greaterThan">
      <formula>0.85</formula>
    </cfRule>
  </conditionalFormatting>
  <conditionalFormatting sqref="E82">
    <cfRule type="expression" dxfId="305" priority="294">
      <formula>AND(IF(OR($Q82=1,$Q82=2),1,0),IF($X82&lt;=20,1,0))</formula>
    </cfRule>
    <cfRule type="expression" dxfId="304" priority="295">
      <formula>AND(IF($Q82=2,1,0),IF($X82&lt;30,1,0))</formula>
    </cfRule>
    <cfRule type="expression" dxfId="303" priority="296">
      <formula>AND(IF($Q82=3,1,0),IF($X82&lt;30,1,0))</formula>
    </cfRule>
    <cfRule type="expression" dxfId="302" priority="297">
      <formula>AND(IF($Q82=3,1,IF($Q82=4,1,0)),IF($F82&lt;=85,1,0))</formula>
    </cfRule>
  </conditionalFormatting>
  <conditionalFormatting sqref="X82">
    <cfRule type="expression" dxfId="301" priority="290">
      <formula>AND(IF(OR($Q82=1,$Q82=2),1,0),IF($X82&lt;=20,1,0))</formula>
    </cfRule>
    <cfRule type="expression" dxfId="300" priority="291">
      <formula>AND(IF($Q82=2,1,0),IF($X82&lt;30,1,0))</formula>
    </cfRule>
    <cfRule type="expression" dxfId="299" priority="292">
      <formula>AND(IF($Q82=3,1,0),IF($X82&lt;30,1,0))</formula>
    </cfRule>
    <cfRule type="expression" dxfId="298" priority="293">
      <formula>AND(IF($Q82=3,1,IF($Q82=4,1,0)),IF($F82&lt;=85,1,0))</formula>
    </cfRule>
  </conditionalFormatting>
  <conditionalFormatting sqref="AI82">
    <cfRule type="expression" dxfId="297" priority="286">
      <formula>AND(IF(OR($Q82=1,$Q82=2),1,0),IF($X82&lt;=20,1,0))</formula>
    </cfRule>
    <cfRule type="expression" dxfId="296" priority="287">
      <formula>AND(IF($Q82=2,1,0),IF($X82&lt;30,1,0))</formula>
    </cfRule>
    <cfRule type="expression" dxfId="295" priority="288">
      <formula>AND(IF($Q82=3,1,0),IF($X82&lt;30,1,0))</formula>
    </cfRule>
    <cfRule type="expression" dxfId="294" priority="289">
      <formula>AND(IF($Q82=3,1,IF($Q82=4,1,0)),IF($F82&lt;=85,1,0))</formula>
    </cfRule>
  </conditionalFormatting>
  <conditionalFormatting sqref="AV83">
    <cfRule type="expression" dxfId="293" priority="284">
      <formula>AV83="X"</formula>
    </cfRule>
    <cfRule type="expression" dxfId="292" priority="285">
      <formula>AV83="후보"</formula>
    </cfRule>
  </conditionalFormatting>
  <conditionalFormatting sqref="AC83">
    <cfRule type="cellIs" dxfId="291" priority="281" operator="greaterThan">
      <formula>0.9</formula>
    </cfRule>
    <cfRule type="cellIs" dxfId="290" priority="282" operator="greaterThan">
      <formula>0.85</formula>
    </cfRule>
  </conditionalFormatting>
  <conditionalFormatting sqref="N83">
    <cfRule type="cellIs" dxfId="289" priority="279" operator="greaterThan">
      <formula>0.9</formula>
    </cfRule>
    <cfRule type="cellIs" dxfId="288" priority="280" operator="greaterThan">
      <formula>0.85</formula>
    </cfRule>
  </conditionalFormatting>
  <conditionalFormatting sqref="E83">
    <cfRule type="expression" dxfId="287" priority="275">
      <formula>AND(IF(OR($Q83=1,$Q83=2),1,0),IF($X83&lt;=20,1,0))</formula>
    </cfRule>
    <cfRule type="expression" dxfId="286" priority="276">
      <formula>AND(IF($Q83=2,1,0),IF($X83&lt;30,1,0))</formula>
    </cfRule>
    <cfRule type="expression" dxfId="285" priority="277">
      <formula>AND(IF($Q83=3,1,0),IF($X83&lt;30,1,0))</formula>
    </cfRule>
    <cfRule type="expression" dxfId="284" priority="278">
      <formula>AND(IF($Q83=3,1,IF($Q83=4,1,0)),IF($F83&lt;=85,1,0))</formula>
    </cfRule>
  </conditionalFormatting>
  <conditionalFormatting sqref="X83">
    <cfRule type="expression" dxfId="283" priority="271">
      <formula>AND(IF(OR($Q83=1,$Q83=2),1,0),IF($X83&lt;=20,1,0))</formula>
    </cfRule>
    <cfRule type="expression" dxfId="282" priority="272">
      <formula>AND(IF($Q83=2,1,0),IF($X83&lt;30,1,0))</formula>
    </cfRule>
    <cfRule type="expression" dxfId="281" priority="273">
      <formula>AND(IF($Q83=3,1,0),IF($X83&lt;30,1,0))</formula>
    </cfRule>
    <cfRule type="expression" dxfId="280" priority="274">
      <formula>AND(IF($Q83=3,1,IF($Q83=4,1,0)),IF($F83&lt;=85,1,0))</formula>
    </cfRule>
  </conditionalFormatting>
  <conditionalFormatting sqref="AI83">
    <cfRule type="expression" dxfId="279" priority="267">
      <formula>AND(IF(OR($Q83=1,$Q83=2),1,0),IF($X83&lt;=20,1,0))</formula>
    </cfRule>
    <cfRule type="expression" dxfId="278" priority="268">
      <formula>AND(IF($Q83=2,1,0),IF($X83&lt;30,1,0))</formula>
    </cfRule>
    <cfRule type="expression" dxfId="277" priority="269">
      <formula>AND(IF($Q83=3,1,0),IF($X83&lt;30,1,0))</formula>
    </cfRule>
    <cfRule type="expression" dxfId="276" priority="270">
      <formula>AND(IF($Q83=3,1,IF($Q83=4,1,0)),IF($F83&lt;=85,1,0))</formula>
    </cfRule>
  </conditionalFormatting>
  <conditionalFormatting sqref="AV84">
    <cfRule type="expression" dxfId="275" priority="265">
      <formula>AV84="X"</formula>
    </cfRule>
    <cfRule type="expression" dxfId="274" priority="266">
      <formula>AV84="후보"</formula>
    </cfRule>
  </conditionalFormatting>
  <conditionalFormatting sqref="AC84">
    <cfRule type="cellIs" dxfId="273" priority="262" operator="greaterThan">
      <formula>0.9</formula>
    </cfRule>
    <cfRule type="cellIs" dxfId="272" priority="263" operator="greaterThan">
      <formula>0.85</formula>
    </cfRule>
  </conditionalFormatting>
  <conditionalFormatting sqref="N84">
    <cfRule type="cellIs" dxfId="271" priority="260" operator="greaterThan">
      <formula>0.9</formula>
    </cfRule>
    <cfRule type="cellIs" dxfId="270" priority="261" operator="greaterThan">
      <formula>0.85</formula>
    </cfRule>
  </conditionalFormatting>
  <conditionalFormatting sqref="E84">
    <cfRule type="expression" dxfId="269" priority="256">
      <formula>AND(IF(OR($Q84=1,$Q84=2),1,0),IF($X84&lt;=20,1,0))</formula>
    </cfRule>
    <cfRule type="expression" dxfId="268" priority="257">
      <formula>AND(IF($Q84=2,1,0),IF($X84&lt;30,1,0))</formula>
    </cfRule>
    <cfRule type="expression" dxfId="267" priority="258">
      <formula>AND(IF($Q84=3,1,0),IF($X84&lt;30,1,0))</formula>
    </cfRule>
    <cfRule type="expression" dxfId="266" priority="259">
      <formula>AND(IF($Q84=3,1,IF($Q84=4,1,0)),IF($F84&lt;=85,1,0))</formula>
    </cfRule>
  </conditionalFormatting>
  <conditionalFormatting sqref="X84">
    <cfRule type="expression" dxfId="265" priority="252">
      <formula>AND(IF(OR($Q84=1,$Q84=2),1,0),IF($X84&lt;=20,1,0))</formula>
    </cfRule>
    <cfRule type="expression" dxfId="264" priority="253">
      <formula>AND(IF($Q84=2,1,0),IF($X84&lt;30,1,0))</formula>
    </cfRule>
    <cfRule type="expression" dxfId="263" priority="254">
      <formula>AND(IF($Q84=3,1,0),IF($X84&lt;30,1,0))</formula>
    </cfRule>
    <cfRule type="expression" dxfId="262" priority="255">
      <formula>AND(IF($Q84=3,1,IF($Q84=4,1,0)),IF($F84&lt;=85,1,0))</formula>
    </cfRule>
  </conditionalFormatting>
  <conditionalFormatting sqref="AI84">
    <cfRule type="expression" dxfId="261" priority="248">
      <formula>AND(IF(OR($Q84=1,$Q84=2),1,0),IF($X84&lt;=20,1,0))</formula>
    </cfRule>
    <cfRule type="expression" dxfId="260" priority="249">
      <formula>AND(IF($Q84=2,1,0),IF($X84&lt;30,1,0))</formula>
    </cfRule>
    <cfRule type="expression" dxfId="259" priority="250">
      <formula>AND(IF($Q84=3,1,0),IF($X84&lt;30,1,0))</formula>
    </cfRule>
    <cfRule type="expression" dxfId="258" priority="251">
      <formula>AND(IF($Q84=3,1,IF($Q84=4,1,0)),IF($F84&lt;=85,1,0))</formula>
    </cfRule>
  </conditionalFormatting>
  <conditionalFormatting sqref="AV85">
    <cfRule type="expression" dxfId="257" priority="246">
      <formula>AV85="X"</formula>
    </cfRule>
    <cfRule type="expression" dxfId="256" priority="247">
      <formula>AV85="후보"</formula>
    </cfRule>
  </conditionalFormatting>
  <conditionalFormatting sqref="AC85">
    <cfRule type="cellIs" dxfId="255" priority="243" operator="greaterThan">
      <formula>0.9</formula>
    </cfRule>
    <cfRule type="cellIs" dxfId="254" priority="244" operator="greaterThan">
      <formula>0.85</formula>
    </cfRule>
  </conditionalFormatting>
  <conditionalFormatting sqref="N85">
    <cfRule type="cellIs" dxfId="253" priority="241" operator="greaterThan">
      <formula>0.9</formula>
    </cfRule>
    <cfRule type="cellIs" dxfId="252" priority="242" operator="greaterThan">
      <formula>0.85</formula>
    </cfRule>
  </conditionalFormatting>
  <conditionalFormatting sqref="E85">
    <cfRule type="expression" dxfId="251" priority="237">
      <formula>AND(IF(OR($Q85=1,$Q85=2),1,0),IF($X85&lt;=20,1,0))</formula>
    </cfRule>
    <cfRule type="expression" dxfId="250" priority="238">
      <formula>AND(IF($Q85=2,1,0),IF($X85&lt;30,1,0))</formula>
    </cfRule>
    <cfRule type="expression" dxfId="249" priority="239">
      <formula>AND(IF($Q85=3,1,0),IF($X85&lt;30,1,0))</formula>
    </cfRule>
    <cfRule type="expression" dxfId="248" priority="240">
      <formula>AND(IF($Q85=3,1,IF($Q85=4,1,0)),IF($F85&lt;=85,1,0))</formula>
    </cfRule>
  </conditionalFormatting>
  <conditionalFormatting sqref="X85">
    <cfRule type="expression" dxfId="247" priority="233">
      <formula>AND(IF(OR($Q85=1,$Q85=2),1,0),IF($X85&lt;=20,1,0))</formula>
    </cfRule>
    <cfRule type="expression" dxfId="246" priority="234">
      <formula>AND(IF($Q85=2,1,0),IF($X85&lt;30,1,0))</formula>
    </cfRule>
    <cfRule type="expression" dxfId="245" priority="235">
      <formula>AND(IF($Q85=3,1,0),IF($X85&lt;30,1,0))</formula>
    </cfRule>
    <cfRule type="expression" dxfId="244" priority="236">
      <formula>AND(IF($Q85=3,1,IF($Q85=4,1,0)),IF($F85&lt;=85,1,0))</formula>
    </cfRule>
  </conditionalFormatting>
  <conditionalFormatting sqref="AI85">
    <cfRule type="expression" dxfId="243" priority="229">
      <formula>AND(IF(OR($Q85=1,$Q85=2),1,0),IF($X85&lt;=20,1,0))</formula>
    </cfRule>
    <cfRule type="expression" dxfId="242" priority="230">
      <formula>AND(IF($Q85=2,1,0),IF($X85&lt;30,1,0))</formula>
    </cfRule>
    <cfRule type="expression" dxfId="241" priority="231">
      <formula>AND(IF($Q85=3,1,0),IF($X85&lt;30,1,0))</formula>
    </cfRule>
    <cfRule type="expression" dxfId="240" priority="232">
      <formula>AND(IF($Q85=3,1,IF($Q85=4,1,0)),IF($F85&lt;=85,1,0))</formula>
    </cfRule>
  </conditionalFormatting>
  <conditionalFormatting sqref="AV86">
    <cfRule type="expression" dxfId="239" priority="227">
      <formula>AV86="X"</formula>
    </cfRule>
    <cfRule type="expression" dxfId="238" priority="228">
      <formula>AV86="후보"</formula>
    </cfRule>
  </conditionalFormatting>
  <conditionalFormatting sqref="AC86">
    <cfRule type="cellIs" dxfId="237" priority="224" operator="greaterThan">
      <formula>0.9</formula>
    </cfRule>
    <cfRule type="cellIs" dxfId="236" priority="225" operator="greaterThan">
      <formula>0.85</formula>
    </cfRule>
  </conditionalFormatting>
  <conditionalFormatting sqref="N86">
    <cfRule type="cellIs" dxfId="235" priority="222" operator="greaterThan">
      <formula>0.9</formula>
    </cfRule>
    <cfRule type="cellIs" dxfId="234" priority="223" operator="greaterThan">
      <formula>0.85</formula>
    </cfRule>
  </conditionalFormatting>
  <conditionalFormatting sqref="E86">
    <cfRule type="expression" dxfId="233" priority="218">
      <formula>AND(IF(OR($Q86=1,$Q86=2),1,0),IF($X86&lt;=20,1,0))</formula>
    </cfRule>
    <cfRule type="expression" dxfId="232" priority="219">
      <formula>AND(IF($Q86=2,1,0),IF($X86&lt;30,1,0))</formula>
    </cfRule>
    <cfRule type="expression" dxfId="231" priority="220">
      <formula>AND(IF($Q86=3,1,0),IF($X86&lt;30,1,0))</formula>
    </cfRule>
    <cfRule type="expression" dxfId="230" priority="221">
      <formula>AND(IF($Q86=3,1,IF($Q86=4,1,0)),IF($F86&lt;=85,1,0))</formula>
    </cfRule>
  </conditionalFormatting>
  <conditionalFormatting sqref="X86">
    <cfRule type="expression" dxfId="229" priority="214">
      <formula>AND(IF(OR($Q86=1,$Q86=2),1,0),IF($X86&lt;=20,1,0))</formula>
    </cfRule>
    <cfRule type="expression" dxfId="228" priority="215">
      <formula>AND(IF($Q86=2,1,0),IF($X86&lt;30,1,0))</formula>
    </cfRule>
    <cfRule type="expression" dxfId="227" priority="216">
      <formula>AND(IF($Q86=3,1,0),IF($X86&lt;30,1,0))</formula>
    </cfRule>
    <cfRule type="expression" dxfId="226" priority="217">
      <formula>AND(IF($Q86=3,1,IF($Q86=4,1,0)),IF($F86&lt;=85,1,0))</formula>
    </cfRule>
  </conditionalFormatting>
  <conditionalFormatting sqref="AI86">
    <cfRule type="expression" dxfId="225" priority="210">
      <formula>AND(IF(OR($Q86=1,$Q86=2),1,0),IF($X86&lt;=20,1,0))</formula>
    </cfRule>
    <cfRule type="expression" dxfId="224" priority="211">
      <formula>AND(IF($Q86=2,1,0),IF($X86&lt;30,1,0))</formula>
    </cfRule>
    <cfRule type="expression" dxfId="223" priority="212">
      <formula>AND(IF($Q86=3,1,0),IF($X86&lt;30,1,0))</formula>
    </cfRule>
    <cfRule type="expression" dxfId="222" priority="213">
      <formula>AND(IF($Q86=3,1,IF($Q86=4,1,0)),IF($F86&lt;=85,1,0))</formula>
    </cfRule>
  </conditionalFormatting>
  <conditionalFormatting sqref="AV87">
    <cfRule type="expression" dxfId="221" priority="208">
      <formula>AV87="X"</formula>
    </cfRule>
    <cfRule type="expression" dxfId="220" priority="209">
      <formula>AV87="후보"</formula>
    </cfRule>
  </conditionalFormatting>
  <conditionalFormatting sqref="AC87">
    <cfRule type="cellIs" dxfId="219" priority="205" operator="greaterThan">
      <formula>0.9</formula>
    </cfRule>
    <cfRule type="cellIs" dxfId="218" priority="206" operator="greaterThan">
      <formula>0.85</formula>
    </cfRule>
  </conditionalFormatting>
  <conditionalFormatting sqref="N87">
    <cfRule type="cellIs" dxfId="217" priority="203" operator="greaterThan">
      <formula>0.9</formula>
    </cfRule>
    <cfRule type="cellIs" dxfId="216" priority="204" operator="greaterThan">
      <formula>0.85</formula>
    </cfRule>
  </conditionalFormatting>
  <conditionalFormatting sqref="E87">
    <cfRule type="expression" dxfId="215" priority="199">
      <formula>AND(IF(OR($Q87=1,$Q87=2),1,0),IF($X87&lt;=20,1,0))</formula>
    </cfRule>
    <cfRule type="expression" dxfId="214" priority="200">
      <formula>AND(IF($Q87=2,1,0),IF($X87&lt;30,1,0))</formula>
    </cfRule>
    <cfRule type="expression" dxfId="213" priority="201">
      <formula>AND(IF($Q87=3,1,0),IF($X87&lt;30,1,0))</formula>
    </cfRule>
    <cfRule type="expression" dxfId="212" priority="202">
      <formula>AND(IF($Q87=3,1,IF($Q87=4,1,0)),IF($F87&lt;=85,1,0))</formula>
    </cfRule>
  </conditionalFormatting>
  <conditionalFormatting sqref="X87">
    <cfRule type="expression" dxfId="211" priority="195">
      <formula>AND(IF(OR($Q87=1,$Q87=2),1,0),IF($X87&lt;=20,1,0))</formula>
    </cfRule>
    <cfRule type="expression" dxfId="210" priority="196">
      <formula>AND(IF($Q87=2,1,0),IF($X87&lt;30,1,0))</formula>
    </cfRule>
    <cfRule type="expression" dxfId="209" priority="197">
      <formula>AND(IF($Q87=3,1,0),IF($X87&lt;30,1,0))</formula>
    </cfRule>
    <cfRule type="expression" dxfId="208" priority="198">
      <formula>AND(IF($Q87=3,1,IF($Q87=4,1,0)),IF($F87&lt;=85,1,0))</formula>
    </cfRule>
  </conditionalFormatting>
  <conditionalFormatting sqref="AI87">
    <cfRule type="expression" dxfId="207" priority="191">
      <formula>AND(IF(OR($Q87=1,$Q87=2),1,0),IF($X87&lt;=20,1,0))</formula>
    </cfRule>
    <cfRule type="expression" dxfId="206" priority="192">
      <formula>AND(IF($Q87=2,1,0),IF($X87&lt;30,1,0))</formula>
    </cfRule>
    <cfRule type="expression" dxfId="205" priority="193">
      <formula>AND(IF($Q87=3,1,0),IF($X87&lt;30,1,0))</formula>
    </cfRule>
    <cfRule type="expression" dxfId="204" priority="194">
      <formula>AND(IF($Q87=3,1,IF($Q87=4,1,0)),IF($F87&lt;=85,1,0))</formula>
    </cfRule>
  </conditionalFormatting>
  <conditionalFormatting sqref="AV88">
    <cfRule type="expression" dxfId="203" priority="189">
      <formula>AV88="X"</formula>
    </cfRule>
    <cfRule type="expression" dxfId="202" priority="190">
      <formula>AV88="후보"</formula>
    </cfRule>
  </conditionalFormatting>
  <conditionalFormatting sqref="AC88">
    <cfRule type="cellIs" dxfId="201" priority="186" operator="greaterThan">
      <formula>0.9</formula>
    </cfRule>
    <cfRule type="cellIs" dxfId="200" priority="187" operator="greaterThan">
      <formula>0.85</formula>
    </cfRule>
  </conditionalFormatting>
  <conditionalFormatting sqref="N88">
    <cfRule type="cellIs" dxfId="199" priority="184" operator="greaterThan">
      <formula>0.9</formula>
    </cfRule>
    <cfRule type="cellIs" dxfId="198" priority="185" operator="greaterThan">
      <formula>0.85</formula>
    </cfRule>
  </conditionalFormatting>
  <conditionalFormatting sqref="E88">
    <cfRule type="expression" dxfId="197" priority="180">
      <formula>AND(IF(OR($Q88=1,$Q88=2),1,0),IF($X88&lt;=20,1,0))</formula>
    </cfRule>
    <cfRule type="expression" dxfId="196" priority="181">
      <formula>AND(IF($Q88=2,1,0),IF($X88&lt;30,1,0))</formula>
    </cfRule>
    <cfRule type="expression" dxfId="195" priority="182">
      <formula>AND(IF($Q88=3,1,0),IF($X88&lt;30,1,0))</formula>
    </cfRule>
    <cfRule type="expression" dxfId="194" priority="183">
      <formula>AND(IF($Q88=3,1,IF($Q88=4,1,0)),IF($F88&lt;=85,1,0))</formula>
    </cfRule>
  </conditionalFormatting>
  <conditionalFormatting sqref="X88">
    <cfRule type="expression" dxfId="193" priority="176">
      <formula>AND(IF(OR($Q88=1,$Q88=2),1,0),IF($X88&lt;=20,1,0))</formula>
    </cfRule>
    <cfRule type="expression" dxfId="192" priority="177">
      <formula>AND(IF($Q88=2,1,0),IF($X88&lt;30,1,0))</formula>
    </cfRule>
    <cfRule type="expression" dxfId="191" priority="178">
      <formula>AND(IF($Q88=3,1,0),IF($X88&lt;30,1,0))</formula>
    </cfRule>
    <cfRule type="expression" dxfId="190" priority="179">
      <formula>AND(IF($Q88=3,1,IF($Q88=4,1,0)),IF($F88&lt;=85,1,0))</formula>
    </cfRule>
  </conditionalFormatting>
  <conditionalFormatting sqref="AI88">
    <cfRule type="expression" dxfId="189" priority="172">
      <formula>AND(IF(OR($Q88=1,$Q88=2),1,0),IF($X88&lt;=20,1,0))</formula>
    </cfRule>
    <cfRule type="expression" dxfId="188" priority="173">
      <formula>AND(IF($Q88=2,1,0),IF($X88&lt;30,1,0))</formula>
    </cfRule>
    <cfRule type="expression" dxfId="187" priority="174">
      <formula>AND(IF($Q88=3,1,0),IF($X88&lt;30,1,0))</formula>
    </cfRule>
    <cfRule type="expression" dxfId="186" priority="175">
      <formula>AND(IF($Q88=3,1,IF($Q88=4,1,0)),IF($F88&lt;=85,1,0))</formula>
    </cfRule>
  </conditionalFormatting>
  <conditionalFormatting sqref="AV89">
    <cfRule type="expression" dxfId="185" priority="170">
      <formula>AV89="X"</formula>
    </cfRule>
    <cfRule type="expression" dxfId="184" priority="171">
      <formula>AV89="후보"</formula>
    </cfRule>
  </conditionalFormatting>
  <conditionalFormatting sqref="AC89">
    <cfRule type="cellIs" dxfId="183" priority="167" operator="greaterThan">
      <formula>0.9</formula>
    </cfRule>
    <cfRule type="cellIs" dxfId="182" priority="168" operator="greaterThan">
      <formula>0.85</formula>
    </cfRule>
  </conditionalFormatting>
  <conditionalFormatting sqref="N89">
    <cfRule type="cellIs" dxfId="181" priority="165" operator="greaterThan">
      <formula>0.9</formula>
    </cfRule>
    <cfRule type="cellIs" dxfId="180" priority="166" operator="greaterThan">
      <formula>0.85</formula>
    </cfRule>
  </conditionalFormatting>
  <conditionalFormatting sqref="E89">
    <cfRule type="expression" dxfId="179" priority="161">
      <formula>AND(IF(OR($Q89=1,$Q89=2),1,0),IF($X89&lt;=20,1,0))</formula>
    </cfRule>
    <cfRule type="expression" dxfId="178" priority="162">
      <formula>AND(IF($Q89=2,1,0),IF($X89&lt;30,1,0))</formula>
    </cfRule>
    <cfRule type="expression" dxfId="177" priority="163">
      <formula>AND(IF($Q89=3,1,0),IF($X89&lt;30,1,0))</formula>
    </cfRule>
    <cfRule type="expression" dxfId="176" priority="164">
      <formula>AND(IF($Q89=3,1,IF($Q89=4,1,0)),IF($F89&lt;=85,1,0))</formula>
    </cfRule>
  </conditionalFormatting>
  <conditionalFormatting sqref="X89">
    <cfRule type="expression" dxfId="175" priority="157">
      <formula>AND(IF(OR($Q89=1,$Q89=2),1,0),IF($X89&lt;=20,1,0))</formula>
    </cfRule>
    <cfRule type="expression" dxfId="174" priority="158">
      <formula>AND(IF($Q89=2,1,0),IF($X89&lt;30,1,0))</formula>
    </cfRule>
    <cfRule type="expression" dxfId="173" priority="159">
      <formula>AND(IF($Q89=3,1,0),IF($X89&lt;30,1,0))</formula>
    </cfRule>
    <cfRule type="expression" dxfId="172" priority="160">
      <formula>AND(IF($Q89=3,1,IF($Q89=4,1,0)),IF($F89&lt;=85,1,0))</formula>
    </cfRule>
  </conditionalFormatting>
  <conditionalFormatting sqref="AI89">
    <cfRule type="expression" dxfId="171" priority="153">
      <formula>AND(IF(OR($Q89=1,$Q89=2),1,0),IF($X89&lt;=20,1,0))</formula>
    </cfRule>
    <cfRule type="expression" dxfId="170" priority="154">
      <formula>AND(IF($Q89=2,1,0),IF($X89&lt;30,1,0))</formula>
    </cfRule>
    <cfRule type="expression" dxfId="169" priority="155">
      <formula>AND(IF($Q89=3,1,0),IF($X89&lt;30,1,0))</formula>
    </cfRule>
    <cfRule type="expression" dxfId="168" priority="156">
      <formula>AND(IF($Q89=3,1,IF($Q89=4,1,0)),IF($F89&lt;=85,1,0))</formula>
    </cfRule>
  </conditionalFormatting>
  <conditionalFormatting sqref="AV90">
    <cfRule type="expression" dxfId="167" priority="151">
      <formula>AV90="X"</formula>
    </cfRule>
    <cfRule type="expression" dxfId="166" priority="152">
      <formula>AV90="후보"</formula>
    </cfRule>
  </conditionalFormatting>
  <conditionalFormatting sqref="AC90">
    <cfRule type="cellIs" dxfId="165" priority="148" operator="greaterThan">
      <formula>0.9</formula>
    </cfRule>
    <cfRule type="cellIs" dxfId="164" priority="149" operator="greaterThan">
      <formula>0.85</formula>
    </cfRule>
  </conditionalFormatting>
  <conditionalFormatting sqref="N90">
    <cfRule type="cellIs" dxfId="163" priority="146" operator="greaterThan">
      <formula>0.9</formula>
    </cfRule>
    <cfRule type="cellIs" dxfId="162" priority="147" operator="greaterThan">
      <formula>0.85</formula>
    </cfRule>
  </conditionalFormatting>
  <conditionalFormatting sqref="E90">
    <cfRule type="expression" dxfId="161" priority="142">
      <formula>AND(IF(OR($Q90=1,$Q90=2),1,0),IF($X90&lt;=20,1,0))</formula>
    </cfRule>
    <cfRule type="expression" dxfId="160" priority="143">
      <formula>AND(IF($Q90=2,1,0),IF($X90&lt;30,1,0))</formula>
    </cfRule>
    <cfRule type="expression" dxfId="159" priority="144">
      <formula>AND(IF($Q90=3,1,0),IF($X90&lt;30,1,0))</formula>
    </cfRule>
    <cfRule type="expression" dxfId="158" priority="145">
      <formula>AND(IF($Q90=3,1,IF($Q90=4,1,0)),IF($F90&lt;=85,1,0))</formula>
    </cfRule>
  </conditionalFormatting>
  <conditionalFormatting sqref="X90">
    <cfRule type="expression" dxfId="157" priority="138">
      <formula>AND(IF(OR($Q90=1,$Q90=2),1,0),IF($X90&lt;=20,1,0))</formula>
    </cfRule>
    <cfRule type="expression" dxfId="156" priority="139">
      <formula>AND(IF($Q90=2,1,0),IF($X90&lt;30,1,0))</formula>
    </cfRule>
    <cfRule type="expression" dxfId="155" priority="140">
      <formula>AND(IF($Q90=3,1,0),IF($X90&lt;30,1,0))</formula>
    </cfRule>
    <cfRule type="expression" dxfId="154" priority="141">
      <formula>AND(IF($Q90=3,1,IF($Q90=4,1,0)),IF($F90&lt;=85,1,0))</formula>
    </cfRule>
  </conditionalFormatting>
  <conditionalFormatting sqref="AI90">
    <cfRule type="expression" dxfId="153" priority="134">
      <formula>AND(IF(OR($Q90=1,$Q90=2),1,0),IF($X90&lt;=20,1,0))</formula>
    </cfRule>
    <cfRule type="expression" dxfId="152" priority="135">
      <formula>AND(IF($Q90=2,1,0),IF($X90&lt;30,1,0))</formula>
    </cfRule>
    <cfRule type="expression" dxfId="151" priority="136">
      <formula>AND(IF($Q90=3,1,0),IF($X90&lt;30,1,0))</formula>
    </cfRule>
    <cfRule type="expression" dxfId="150" priority="137">
      <formula>AND(IF($Q90=3,1,IF($Q90=4,1,0)),IF($F90&lt;=85,1,0))</formula>
    </cfRule>
  </conditionalFormatting>
  <conditionalFormatting sqref="AV91">
    <cfRule type="expression" dxfId="149" priority="132">
      <formula>AV91="X"</formula>
    </cfRule>
    <cfRule type="expression" dxfId="148" priority="133">
      <formula>AV91="후보"</formula>
    </cfRule>
  </conditionalFormatting>
  <conditionalFormatting sqref="AC91">
    <cfRule type="cellIs" dxfId="147" priority="129" operator="greaterThan">
      <formula>0.9</formula>
    </cfRule>
    <cfRule type="cellIs" dxfId="146" priority="130" operator="greaterThan">
      <formula>0.85</formula>
    </cfRule>
  </conditionalFormatting>
  <conditionalFormatting sqref="N91">
    <cfRule type="cellIs" dxfId="145" priority="127" operator="greaterThan">
      <formula>0.9</formula>
    </cfRule>
    <cfRule type="cellIs" dxfId="144" priority="128" operator="greaterThan">
      <formula>0.85</formula>
    </cfRule>
  </conditionalFormatting>
  <conditionalFormatting sqref="E91">
    <cfRule type="expression" dxfId="143" priority="123">
      <formula>AND(IF(OR($Q91=1,$Q91=2),1,0),IF($X91&lt;=20,1,0))</formula>
    </cfRule>
    <cfRule type="expression" dxfId="142" priority="124">
      <formula>AND(IF($Q91=2,1,0),IF($X91&lt;30,1,0))</formula>
    </cfRule>
    <cfRule type="expression" dxfId="141" priority="125">
      <formula>AND(IF($Q91=3,1,0),IF($X91&lt;30,1,0))</formula>
    </cfRule>
    <cfRule type="expression" dxfId="140" priority="126">
      <formula>AND(IF($Q91=3,1,IF($Q91=4,1,0)),IF($F91&lt;=85,1,0))</formula>
    </cfRule>
  </conditionalFormatting>
  <conditionalFormatting sqref="X91">
    <cfRule type="expression" dxfId="139" priority="119">
      <formula>AND(IF(OR($Q91=1,$Q91=2),1,0),IF($X91&lt;=20,1,0))</formula>
    </cfRule>
    <cfRule type="expression" dxfId="138" priority="120">
      <formula>AND(IF($Q91=2,1,0),IF($X91&lt;30,1,0))</formula>
    </cfRule>
    <cfRule type="expression" dxfId="137" priority="121">
      <formula>AND(IF($Q91=3,1,0),IF($X91&lt;30,1,0))</formula>
    </cfRule>
    <cfRule type="expression" dxfId="136" priority="122">
      <formula>AND(IF($Q91=3,1,IF($Q91=4,1,0)),IF($F91&lt;=85,1,0))</formula>
    </cfRule>
  </conditionalFormatting>
  <conditionalFormatting sqref="AI91">
    <cfRule type="expression" dxfId="135" priority="115">
      <formula>AND(IF(OR($Q91=1,$Q91=2),1,0),IF($X91&lt;=20,1,0))</formula>
    </cfRule>
    <cfRule type="expression" dxfId="134" priority="116">
      <formula>AND(IF($Q91=2,1,0),IF($X91&lt;30,1,0))</formula>
    </cfRule>
    <cfRule type="expression" dxfId="133" priority="117">
      <formula>AND(IF($Q91=3,1,0),IF($X91&lt;30,1,0))</formula>
    </cfRule>
    <cfRule type="expression" dxfId="132" priority="118">
      <formula>AND(IF($Q91=3,1,IF($Q91=4,1,0)),IF($F91&lt;=85,1,0))</formula>
    </cfRule>
  </conditionalFormatting>
  <conditionalFormatting sqref="AV92">
    <cfRule type="expression" dxfId="131" priority="113">
      <formula>AV92="X"</formula>
    </cfRule>
    <cfRule type="expression" dxfId="130" priority="114">
      <formula>AV92="후보"</formula>
    </cfRule>
  </conditionalFormatting>
  <conditionalFormatting sqref="AC92">
    <cfRule type="cellIs" dxfId="129" priority="110" operator="greaterThan">
      <formula>0.9</formula>
    </cfRule>
    <cfRule type="cellIs" dxfId="128" priority="111" operator="greaterThan">
      <formula>0.85</formula>
    </cfRule>
  </conditionalFormatting>
  <conditionalFormatting sqref="N92">
    <cfRule type="cellIs" dxfId="127" priority="108" operator="greaterThan">
      <formula>0.9</formula>
    </cfRule>
    <cfRule type="cellIs" dxfId="126" priority="109" operator="greaterThan">
      <formula>0.85</formula>
    </cfRule>
  </conditionalFormatting>
  <conditionalFormatting sqref="E92">
    <cfRule type="expression" dxfId="125" priority="104">
      <formula>AND(IF(OR($Q92=1,$Q92=2),1,0),IF($X92&lt;=20,1,0))</formula>
    </cfRule>
    <cfRule type="expression" dxfId="124" priority="105">
      <formula>AND(IF($Q92=2,1,0),IF($X92&lt;30,1,0))</formula>
    </cfRule>
    <cfRule type="expression" dxfId="123" priority="106">
      <formula>AND(IF($Q92=3,1,0),IF($X92&lt;30,1,0))</formula>
    </cfRule>
    <cfRule type="expression" dxfId="122" priority="107">
      <formula>AND(IF($Q92=3,1,IF($Q92=4,1,0)),IF($F92&lt;=85,1,0))</formula>
    </cfRule>
  </conditionalFormatting>
  <conditionalFormatting sqref="X92">
    <cfRule type="expression" dxfId="121" priority="100">
      <formula>AND(IF(OR($Q92=1,$Q92=2),1,0),IF($X92&lt;=20,1,0))</formula>
    </cfRule>
    <cfRule type="expression" dxfId="120" priority="101">
      <formula>AND(IF($Q92=2,1,0),IF($X92&lt;30,1,0))</formula>
    </cfRule>
    <cfRule type="expression" dxfId="119" priority="102">
      <formula>AND(IF($Q92=3,1,0),IF($X92&lt;30,1,0))</formula>
    </cfRule>
    <cfRule type="expression" dxfId="118" priority="103">
      <formula>AND(IF($Q92=3,1,IF($Q92=4,1,0)),IF($F92&lt;=85,1,0))</formula>
    </cfRule>
  </conditionalFormatting>
  <conditionalFormatting sqref="AI92">
    <cfRule type="expression" dxfId="117" priority="96">
      <formula>AND(IF(OR($Q92=1,$Q92=2),1,0),IF($X92&lt;=20,1,0))</formula>
    </cfRule>
    <cfRule type="expression" dxfId="116" priority="97">
      <formula>AND(IF($Q92=2,1,0),IF($X92&lt;30,1,0))</formula>
    </cfRule>
    <cfRule type="expression" dxfId="115" priority="98">
      <formula>AND(IF($Q92=3,1,0),IF($X92&lt;30,1,0))</formula>
    </cfRule>
    <cfRule type="expression" dxfId="114" priority="99">
      <formula>AND(IF($Q92=3,1,IF($Q92=4,1,0)),IF($F92&lt;=85,1,0))</formula>
    </cfRule>
  </conditionalFormatting>
  <conditionalFormatting sqref="AV93">
    <cfRule type="expression" dxfId="113" priority="94">
      <formula>AV93="X"</formula>
    </cfRule>
    <cfRule type="expression" dxfId="112" priority="95">
      <formula>AV93="후보"</formula>
    </cfRule>
  </conditionalFormatting>
  <conditionalFormatting sqref="AC93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93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93">
    <cfRule type="expression" dxfId="107" priority="85">
      <formula>AND(IF(OR($Q93=1,$Q93=2),1,0),IF($X93&lt;=20,1,0))</formula>
    </cfRule>
    <cfRule type="expression" dxfId="106" priority="86">
      <formula>AND(IF($Q93=2,1,0),IF($X93&lt;30,1,0))</formula>
    </cfRule>
    <cfRule type="expression" dxfId="105" priority="87">
      <formula>AND(IF($Q93=3,1,0),IF($X93&lt;30,1,0))</formula>
    </cfRule>
    <cfRule type="expression" dxfId="104" priority="88">
      <formula>AND(IF($Q93=3,1,IF($Q93=4,1,0)),IF($F93&lt;=85,1,0))</formula>
    </cfRule>
  </conditionalFormatting>
  <conditionalFormatting sqref="X93">
    <cfRule type="expression" dxfId="103" priority="81">
      <formula>AND(IF(OR($Q93=1,$Q93=2),1,0),IF($X93&lt;=20,1,0))</formula>
    </cfRule>
    <cfRule type="expression" dxfId="102" priority="82">
      <formula>AND(IF($Q93=2,1,0),IF($X93&lt;30,1,0))</formula>
    </cfRule>
    <cfRule type="expression" dxfId="101" priority="83">
      <formula>AND(IF($Q93=3,1,0),IF($X93&lt;30,1,0))</formula>
    </cfRule>
    <cfRule type="expression" dxfId="100" priority="84">
      <formula>AND(IF($Q93=3,1,IF($Q93=4,1,0)),IF($F93&lt;=85,1,0))</formula>
    </cfRule>
  </conditionalFormatting>
  <conditionalFormatting sqref="AI93">
    <cfRule type="expression" dxfId="99" priority="77">
      <formula>AND(IF(OR($Q93=1,$Q93=2),1,0),IF($X93&lt;=20,1,0))</formula>
    </cfRule>
    <cfRule type="expression" dxfId="98" priority="78">
      <formula>AND(IF($Q93=2,1,0),IF($X93&lt;30,1,0))</formula>
    </cfRule>
    <cfRule type="expression" dxfId="97" priority="79">
      <formula>AND(IF($Q93=3,1,0),IF($X93&lt;30,1,0))</formula>
    </cfRule>
    <cfRule type="expression" dxfId="96" priority="80">
      <formula>AND(IF($Q93=3,1,IF($Q93=4,1,0)),IF($F93&lt;=85,1,0))</formula>
    </cfRule>
  </conditionalFormatting>
  <conditionalFormatting sqref="AV94">
    <cfRule type="expression" dxfId="95" priority="75">
      <formula>AV94="X"</formula>
    </cfRule>
    <cfRule type="expression" dxfId="94" priority="76">
      <formula>AV94="후보"</formula>
    </cfRule>
  </conditionalFormatting>
  <conditionalFormatting sqref="AC94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94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94">
    <cfRule type="expression" dxfId="89" priority="66">
      <formula>AND(IF(OR($Q94=1,$Q94=2),1,0),IF($X94&lt;=20,1,0))</formula>
    </cfRule>
    <cfRule type="expression" dxfId="88" priority="67">
      <formula>AND(IF($Q94=2,1,0),IF($X94&lt;30,1,0))</formula>
    </cfRule>
    <cfRule type="expression" dxfId="87" priority="68">
      <formula>AND(IF($Q94=3,1,0),IF($X94&lt;30,1,0))</formula>
    </cfRule>
    <cfRule type="expression" dxfId="86" priority="69">
      <formula>AND(IF($Q94=3,1,IF($Q94=4,1,0)),IF($F94&lt;=85,1,0))</formula>
    </cfRule>
  </conditionalFormatting>
  <conditionalFormatting sqref="X94">
    <cfRule type="expression" dxfId="85" priority="62">
      <formula>AND(IF(OR($Q94=1,$Q94=2),1,0),IF($X94&lt;=20,1,0))</formula>
    </cfRule>
    <cfRule type="expression" dxfId="84" priority="63">
      <formula>AND(IF($Q94=2,1,0),IF($X94&lt;30,1,0))</formula>
    </cfRule>
    <cfRule type="expression" dxfId="83" priority="64">
      <formula>AND(IF($Q94=3,1,0),IF($X94&lt;30,1,0))</formula>
    </cfRule>
    <cfRule type="expression" dxfId="82" priority="65">
      <formula>AND(IF($Q94=3,1,IF($Q94=4,1,0)),IF($F94&lt;=85,1,0))</formula>
    </cfRule>
  </conditionalFormatting>
  <conditionalFormatting sqref="AI94">
    <cfRule type="expression" dxfId="81" priority="58">
      <formula>AND(IF(OR($Q94=1,$Q94=2),1,0),IF($X94&lt;=20,1,0))</formula>
    </cfRule>
    <cfRule type="expression" dxfId="80" priority="59">
      <formula>AND(IF($Q94=2,1,0),IF($X94&lt;30,1,0))</formula>
    </cfRule>
    <cfRule type="expression" dxfId="79" priority="60">
      <formula>AND(IF($Q94=3,1,0),IF($X94&lt;30,1,0))</formula>
    </cfRule>
    <cfRule type="expression" dxfId="78" priority="61">
      <formula>AND(IF($Q94=3,1,IF($Q94=4,1,0)),IF($F94&lt;=85,1,0))</formula>
    </cfRule>
  </conditionalFormatting>
  <conditionalFormatting sqref="AV95">
    <cfRule type="expression" dxfId="77" priority="56">
      <formula>AV95="X"</formula>
    </cfRule>
    <cfRule type="expression" dxfId="76" priority="57">
      <formula>AV95="후보"</formula>
    </cfRule>
  </conditionalFormatting>
  <conditionalFormatting sqref="AC95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95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95">
    <cfRule type="expression" dxfId="71" priority="47">
      <formula>AND(IF(OR($Q95=1,$Q95=2),1,0),IF($X95&lt;=20,1,0))</formula>
    </cfRule>
    <cfRule type="expression" dxfId="70" priority="48">
      <formula>AND(IF($Q95=2,1,0),IF($X95&lt;30,1,0))</formula>
    </cfRule>
    <cfRule type="expression" dxfId="69" priority="49">
      <formula>AND(IF($Q95=3,1,0),IF($X95&lt;30,1,0))</formula>
    </cfRule>
    <cfRule type="expression" dxfId="68" priority="50">
      <formula>AND(IF($Q95=3,1,IF($Q95=4,1,0)),IF($F95&lt;=85,1,0))</formula>
    </cfRule>
  </conditionalFormatting>
  <conditionalFormatting sqref="X95">
    <cfRule type="expression" dxfId="67" priority="43">
      <formula>AND(IF(OR($Q95=1,$Q95=2),1,0),IF($X95&lt;=20,1,0))</formula>
    </cfRule>
    <cfRule type="expression" dxfId="66" priority="44">
      <formula>AND(IF($Q95=2,1,0),IF($X95&lt;30,1,0))</formula>
    </cfRule>
    <cfRule type="expression" dxfId="65" priority="45">
      <formula>AND(IF($Q95=3,1,0),IF($X95&lt;30,1,0))</formula>
    </cfRule>
    <cfRule type="expression" dxfId="64" priority="46">
      <formula>AND(IF($Q95=3,1,IF($Q95=4,1,0)),IF($F95&lt;=85,1,0))</formula>
    </cfRule>
  </conditionalFormatting>
  <conditionalFormatting sqref="AI95">
    <cfRule type="expression" dxfId="63" priority="39">
      <formula>AND(IF(OR($Q95=1,$Q95=2),1,0),IF($X95&lt;=20,1,0))</formula>
    </cfRule>
    <cfRule type="expression" dxfId="62" priority="40">
      <formula>AND(IF($Q95=2,1,0),IF($X95&lt;30,1,0))</formula>
    </cfRule>
    <cfRule type="expression" dxfId="61" priority="41">
      <formula>AND(IF($Q95=3,1,0),IF($X95&lt;30,1,0))</formula>
    </cfRule>
    <cfRule type="expression" dxfId="60" priority="42">
      <formula>AND(IF($Q95=3,1,IF($Q95=4,1,0)),IF($F95&lt;=85,1,0))</formula>
    </cfRule>
  </conditionalFormatting>
  <conditionalFormatting sqref="AV96">
    <cfRule type="expression" dxfId="59" priority="37">
      <formula>AV96="X"</formula>
    </cfRule>
    <cfRule type="expression" dxfId="58" priority="38">
      <formula>AV96="후보"</formula>
    </cfRule>
  </conditionalFormatting>
  <conditionalFormatting sqref="AC96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96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96">
    <cfRule type="expression" dxfId="53" priority="28">
      <formula>AND(IF(OR($Q96=1,$Q96=2),1,0),IF($X96&lt;=20,1,0))</formula>
    </cfRule>
    <cfRule type="expression" dxfId="52" priority="29">
      <formula>AND(IF($Q96=2,1,0),IF($X96&lt;30,1,0))</formula>
    </cfRule>
    <cfRule type="expression" dxfId="51" priority="30">
      <formula>AND(IF($Q96=3,1,0),IF($X96&lt;30,1,0))</formula>
    </cfRule>
    <cfRule type="expression" dxfId="50" priority="31">
      <formula>AND(IF($Q96=3,1,IF($Q96=4,1,0)),IF($F96&lt;=85,1,0))</formula>
    </cfRule>
  </conditionalFormatting>
  <conditionalFormatting sqref="X96">
    <cfRule type="expression" dxfId="49" priority="24">
      <formula>AND(IF(OR($Q96=1,$Q96=2),1,0),IF($X96&lt;=20,1,0))</formula>
    </cfRule>
    <cfRule type="expression" dxfId="48" priority="25">
      <formula>AND(IF($Q96=2,1,0),IF($X96&lt;30,1,0))</formula>
    </cfRule>
    <cfRule type="expression" dxfId="47" priority="26">
      <formula>AND(IF($Q96=3,1,0),IF($X96&lt;30,1,0))</formula>
    </cfRule>
    <cfRule type="expression" dxfId="46" priority="27">
      <formula>AND(IF($Q96=3,1,IF($Q96=4,1,0)),IF($F96&lt;=85,1,0))</formula>
    </cfRule>
  </conditionalFormatting>
  <conditionalFormatting sqref="AI96">
    <cfRule type="expression" dxfId="45" priority="20">
      <formula>AND(IF(OR($Q96=1,$Q96=2),1,0),IF($X96&lt;=20,1,0))</formula>
    </cfRule>
    <cfRule type="expression" dxfId="44" priority="21">
      <formula>AND(IF($Q96=2,1,0),IF($X96&lt;30,1,0))</formula>
    </cfRule>
    <cfRule type="expression" dxfId="43" priority="22">
      <formula>AND(IF($Q96=3,1,0),IF($X96&lt;30,1,0))</formula>
    </cfRule>
    <cfRule type="expression" dxfId="42" priority="23">
      <formula>AND(IF($Q96=3,1,IF($Q96=4,1,0)),IF($F96&lt;=85,1,0))</formula>
    </cfRule>
  </conditionalFormatting>
  <conditionalFormatting sqref="AV97">
    <cfRule type="expression" dxfId="41" priority="18">
      <formula>AV97="X"</formula>
    </cfRule>
    <cfRule type="expression" dxfId="40" priority="19">
      <formula>AV97="후보"</formula>
    </cfRule>
  </conditionalFormatting>
  <conditionalFormatting sqref="AC97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97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97">
    <cfRule type="expression" dxfId="35" priority="9">
      <formula>AND(IF(OR($Q97=1,$Q97=2),1,0),IF($X97&lt;=20,1,0))</formula>
    </cfRule>
    <cfRule type="expression" dxfId="34" priority="10">
      <formula>AND(IF($Q97=2,1,0),IF($X97&lt;30,1,0))</formula>
    </cfRule>
    <cfRule type="expression" dxfId="33" priority="11">
      <formula>AND(IF($Q97=3,1,0),IF($X97&lt;30,1,0))</formula>
    </cfRule>
    <cfRule type="expression" dxfId="32" priority="12">
      <formula>AND(IF($Q97=3,1,IF($Q97=4,1,0)),IF($F97&lt;=85,1,0))</formula>
    </cfRule>
  </conditionalFormatting>
  <conditionalFormatting sqref="X97">
    <cfRule type="expression" dxfId="31" priority="5">
      <formula>AND(IF(OR($Q97=1,$Q97=2),1,0),IF($X97&lt;=20,1,0))</formula>
    </cfRule>
    <cfRule type="expression" dxfId="30" priority="6">
      <formula>AND(IF($Q97=2,1,0),IF($X97&lt;30,1,0))</formula>
    </cfRule>
    <cfRule type="expression" dxfId="29" priority="7">
      <formula>AND(IF($Q97=3,1,0),IF($X97&lt;30,1,0))</formula>
    </cfRule>
    <cfRule type="expression" dxfId="28" priority="8">
      <formula>AND(IF($Q97=3,1,IF($Q97=4,1,0)),IF($F97&lt;=85,1,0))</formula>
    </cfRule>
  </conditionalFormatting>
  <conditionalFormatting sqref="AI97">
    <cfRule type="expression" dxfId="27" priority="1">
      <formula>AND(IF(OR($Q97=1,$Q97=2),1,0),IF($X97&lt;=20,1,0))</formula>
    </cfRule>
    <cfRule type="expression" dxfId="26" priority="2">
      <formula>AND(IF($Q97=2,1,0),IF($X97&lt;30,1,0))</formula>
    </cfRule>
    <cfRule type="expression" dxfId="25" priority="3">
      <formula>AND(IF($Q97=3,1,0),IF($X97&lt;30,1,0))</formula>
    </cfRule>
    <cfRule type="expression" dxfId="24" priority="4">
      <formula>AND(IF($Q97=3,1,IF($Q97=4,1,0)),IF($F97&lt;=85,1,0))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M24" sqref="M2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성남시 분당구</v>
      </c>
      <c r="I1" s="42" t="s">
        <v>1627</v>
      </c>
      <c r="X1" s="37" t="s">
        <v>5</v>
      </c>
      <c r="Y1" s="37"/>
      <c r="AA1" s="39">
        <f>단지추출!AA1</f>
        <v>70000</v>
      </c>
      <c r="AH1" s="7" t="str">
        <f>A1</f>
        <v>성남시 분당구</v>
      </c>
      <c r="AJ1" s="115" t="str">
        <f>A1&amp;" 전체 등급"</f>
        <v>성남시 분당구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성남시 분당구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1704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06" t="str">
        <f>IF(E4="","",E4)</f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6" t="str">
        <f>IF(E5="","",E5)</f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20</v>
      </c>
      <c r="B6" s="10" t="s">
        <v>1705</v>
      </c>
      <c r="C6" s="88">
        <v>905</v>
      </c>
      <c r="D6" s="86">
        <v>79.3</v>
      </c>
      <c r="E6" s="87">
        <v>24</v>
      </c>
      <c r="F6" s="86">
        <v>59.8</v>
      </c>
      <c r="G6" s="17">
        <v>18</v>
      </c>
      <c r="H6" s="88">
        <v>240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72</v>
      </c>
      <c r="T6" s="5">
        <v>79</v>
      </c>
      <c r="U6" s="9"/>
      <c r="W6" s="86">
        <f>D6</f>
        <v>79.3</v>
      </c>
      <c r="X6" s="87">
        <f>E6</f>
        <v>24</v>
      </c>
      <c r="Y6" s="92">
        <f>H6</f>
        <v>240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9" t="str">
        <f>S6</f>
        <v>계</v>
      </c>
      <c r="AF6" s="79" t="str">
        <f>Q6&amp;"/"&amp;R6</f>
        <v>3/2</v>
      </c>
      <c r="AH6" s="20" t="str">
        <f>IF(A6="","",A6)</f>
        <v>단지명</v>
      </c>
      <c r="AI6" s="87">
        <f>IF(E6="","",E6)</f>
        <v>24</v>
      </c>
      <c r="AJ6" s="79" t="str">
        <f>IF(AI6="","",$AJ$2)</f>
        <v>A-</v>
      </c>
      <c r="AK6" s="79" t="s">
        <v>13</v>
      </c>
      <c r="AL6" s="79" t="s">
        <v>62</v>
      </c>
      <c r="AM6" s="79" t="s">
        <v>63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이름이 지정된 범위</vt:lpstr>
      </vt:variant>
      <vt:variant>
        <vt:i4>32</vt:i4>
      </vt:variant>
    </vt:vector>
  </HeadingPairs>
  <TitlesOfParts>
    <vt:vector size="51" baseType="lpstr">
      <vt:lpstr>단지추출</vt:lpstr>
      <vt:lpstr>단지추출_가격표용</vt:lpstr>
      <vt:lpstr>동별가격표</vt:lpstr>
      <vt:lpstr>정보입력(KB)</vt:lpstr>
      <vt:lpstr>정보입력</vt:lpstr>
      <vt:lpstr>구미동</vt:lpstr>
      <vt:lpstr>금곡동</vt:lpstr>
      <vt:lpstr>대장동</vt:lpstr>
      <vt:lpstr>백현동</vt:lpstr>
      <vt:lpstr>분당동</vt:lpstr>
      <vt:lpstr>삼평동</vt:lpstr>
      <vt:lpstr>서현동</vt:lpstr>
      <vt:lpstr>수내동</vt:lpstr>
      <vt:lpstr>야탑동</vt:lpstr>
      <vt:lpstr>운중동</vt:lpstr>
      <vt:lpstr>이매동</vt:lpstr>
      <vt:lpstr>정자동</vt:lpstr>
      <vt:lpstr>판교동</vt:lpstr>
      <vt:lpstr>양식</vt:lpstr>
      <vt:lpstr>구미동!Print_Area</vt:lpstr>
      <vt:lpstr>금곡동!Print_Area</vt:lpstr>
      <vt:lpstr>단지추출!Print_Area</vt:lpstr>
      <vt:lpstr>단지추출_가격표용!Print_Area</vt:lpstr>
      <vt:lpstr>대장동!Print_Area</vt:lpstr>
      <vt:lpstr>백현동!Print_Area</vt:lpstr>
      <vt:lpstr>분당동!Print_Area</vt:lpstr>
      <vt:lpstr>삼평동!Print_Area</vt:lpstr>
      <vt:lpstr>서현동!Print_Area</vt:lpstr>
      <vt:lpstr>수내동!Print_Area</vt:lpstr>
      <vt:lpstr>야탑동!Print_Area</vt:lpstr>
      <vt:lpstr>양식!Print_Area</vt:lpstr>
      <vt:lpstr>운중동!Print_Area</vt:lpstr>
      <vt:lpstr>이매동!Print_Area</vt:lpstr>
      <vt:lpstr>정자동!Print_Area</vt:lpstr>
      <vt:lpstr>판교동!Print_Area</vt:lpstr>
      <vt:lpstr>구미동!Print_Titles</vt:lpstr>
      <vt:lpstr>금곡동!Print_Titles</vt:lpstr>
      <vt:lpstr>단지추출!Print_Titles</vt:lpstr>
      <vt:lpstr>단지추출_가격표용!Print_Titles</vt:lpstr>
      <vt:lpstr>대장동!Print_Titles</vt:lpstr>
      <vt:lpstr>백현동!Print_Titles</vt:lpstr>
      <vt:lpstr>분당동!Print_Titles</vt:lpstr>
      <vt:lpstr>삼평동!Print_Titles</vt:lpstr>
      <vt:lpstr>서현동!Print_Titles</vt:lpstr>
      <vt:lpstr>수내동!Print_Titles</vt:lpstr>
      <vt:lpstr>야탑동!Print_Titles</vt:lpstr>
      <vt:lpstr>양식!Print_Titles</vt:lpstr>
      <vt:lpstr>운중동!Print_Titles</vt:lpstr>
      <vt:lpstr>이매동!Print_Titles</vt:lpstr>
      <vt:lpstr>정자동!Print_Titles</vt:lpstr>
      <vt:lpstr>판교동!Print_Titles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2022-08-09T13:59:51Z</dcterms:modified>
</cp:coreProperties>
</file>